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jt/github/MLB_Scion_Development_Pipeline/tests/V26_06DevCleanModels_TestResults/Outsample05Jun2025_05Jun2026_V119_V123_Ensemble_Evaluation_14Jun2026/"/>
    </mc:Choice>
  </mc:AlternateContent>
  <xr:revisionPtr revIDLastSave="0" documentId="13_ncr:1_{C02BE1D9-082B-7142-A17C-593452F2FE1F}" xr6:coauthVersionLast="47" xr6:coauthVersionMax="47" xr10:uidLastSave="{00000000-0000-0000-0000-000000000000}"/>
  <bookViews>
    <workbookView xWindow="48800" yWindow="2240" windowWidth="34560" windowHeight="21580" activeTab="1" xr2:uid="{00000000-000D-0000-FFFF-FFFF00000000}"/>
  </bookViews>
  <sheets>
    <sheet name="Version_Hist." sheetId="7" r:id="rId1"/>
    <sheet name="RESULTS" sheetId="1" r:id="rId2"/>
    <sheet name="CleanseResults" sheetId="4" r:id="rId3"/>
    <sheet name="Lookup_" sheetId="6" r:id="rId4"/>
  </sheets>
  <definedNames>
    <definedName name="edge_pp">RESULTS!$LV$110</definedName>
    <definedName name="ens1NumVoters">RESULTS!$LS$2</definedName>
    <definedName name="ens1VoteAgreement">RESULTS!$LV$102</definedName>
    <definedName name="FWinThresh">#REF!</definedName>
    <definedName name="hWin_Thresh">#REF!</definedName>
    <definedName name="HWinThresh">RESULTS!$LV$100</definedName>
    <definedName name="kellyFraction">RESULTS!$LV$108</definedName>
    <definedName name="MODELPRICE_MAX">RESULTS!$LV$105</definedName>
    <definedName name="MODELPRICE_MIN">RESULTS!$LV$104</definedName>
    <definedName name="NumGames">RESULTS!$D$3</definedName>
    <definedName name="OLE_LINK1" localSheetId="0">Version_Hist.!#REF!</definedName>
    <definedName name="OPL_MAX">RESULTS!$LV$99</definedName>
    <definedName name="OPL_MIN">RESULTS!$LV$98</definedName>
    <definedName name="OPT_MAX">RESULTS!#REF!</definedName>
    <definedName name="OPT_MIN">RESULTS!#REF!</definedName>
    <definedName name="stakeMode">RESULTS!$LV$107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Q96" i="1" l="1"/>
  <c r="LQ111" i="1" s="1"/>
  <c r="LS2" i="1"/>
  <c r="HC1772" i="4"/>
  <c r="HC1771" i="4"/>
  <c r="HC1770" i="4"/>
  <c r="HC1769" i="4"/>
  <c r="HC1768" i="4"/>
  <c r="HC1767" i="4"/>
  <c r="HC1766" i="4"/>
  <c r="HC1765" i="4"/>
  <c r="HC1764" i="4"/>
  <c r="HC1763" i="4"/>
  <c r="HC1762" i="4"/>
  <c r="HC1761" i="4"/>
  <c r="HC1760" i="4"/>
  <c r="HC1759" i="4"/>
  <c r="HC1758" i="4"/>
  <c r="HC1757" i="4"/>
  <c r="HC1756" i="4"/>
  <c r="HC1755" i="4"/>
  <c r="HC1754" i="4"/>
  <c r="HC1753" i="4"/>
  <c r="HC1752" i="4"/>
  <c r="HC1751" i="4"/>
  <c r="HC1750" i="4"/>
  <c r="HC1749" i="4"/>
  <c r="HC1748" i="4"/>
  <c r="HC1747" i="4"/>
  <c r="HC1746" i="4"/>
  <c r="HC1745" i="4"/>
  <c r="HC1744" i="4"/>
  <c r="HC1743" i="4"/>
  <c r="HC1742" i="4"/>
  <c r="HC1741" i="4"/>
  <c r="HC1740" i="4"/>
  <c r="HC1739" i="4"/>
  <c r="HC1738" i="4"/>
  <c r="HC1737" i="4"/>
  <c r="HC1736" i="4"/>
  <c r="HC1735" i="4"/>
  <c r="HC1734" i="4"/>
  <c r="HC1733" i="4"/>
  <c r="HC1732" i="4"/>
  <c r="HC1731" i="4"/>
  <c r="HC1730" i="4"/>
  <c r="HC1729" i="4"/>
  <c r="HC1728" i="4"/>
  <c r="HC1727" i="4"/>
  <c r="HC1726" i="4"/>
  <c r="HC1725" i="4"/>
  <c r="HC1724" i="4"/>
  <c r="HC1723" i="4"/>
  <c r="HC1722" i="4"/>
  <c r="HC1721" i="4"/>
  <c r="HC1720" i="4"/>
  <c r="HC1719" i="4"/>
  <c r="HC1718" i="4"/>
  <c r="HC1717" i="4"/>
  <c r="HC1716" i="4"/>
  <c r="HC1715" i="4"/>
  <c r="HC1714" i="4"/>
  <c r="HC1713" i="4"/>
  <c r="HC1712" i="4"/>
  <c r="HC1711" i="4"/>
  <c r="HC1710" i="4"/>
  <c r="HC1709" i="4"/>
  <c r="HC1708" i="4"/>
  <c r="HC1707" i="4"/>
  <c r="HC1706" i="4"/>
  <c r="HC1705" i="4"/>
  <c r="HC1704" i="4"/>
  <c r="HC1703" i="4"/>
  <c r="HC1702" i="4"/>
  <c r="HC1701" i="4"/>
  <c r="HC1700" i="4"/>
  <c r="HC1699" i="4"/>
  <c r="HC1698" i="4"/>
  <c r="HC1697" i="4"/>
  <c r="HC1696" i="4"/>
  <c r="HC1695" i="4"/>
  <c r="HC1694" i="4"/>
  <c r="HC1693" i="4"/>
  <c r="HC1692" i="4"/>
  <c r="HC1691" i="4"/>
  <c r="HC1690" i="4"/>
  <c r="HC1689" i="4"/>
  <c r="HC1688" i="4"/>
  <c r="HC1687" i="4"/>
  <c r="HC1686" i="4"/>
  <c r="HC1685" i="4"/>
  <c r="HC1684" i="4"/>
  <c r="HC1683" i="4"/>
  <c r="HC1682" i="4"/>
  <c r="HC1681" i="4"/>
  <c r="HC1680" i="4"/>
  <c r="HC1679" i="4"/>
  <c r="HC1678" i="4"/>
  <c r="HC1677" i="4"/>
  <c r="HC1676" i="4"/>
  <c r="HC1675" i="4"/>
  <c r="HC1674" i="4"/>
  <c r="HC1673" i="4"/>
  <c r="HC1672" i="4"/>
  <c r="HC1671" i="4"/>
  <c r="HC1670" i="4"/>
  <c r="HC1669" i="4"/>
  <c r="HC1668" i="4"/>
  <c r="HC1667" i="4"/>
  <c r="HC1666" i="4"/>
  <c r="HC1665" i="4"/>
  <c r="HC1664" i="4"/>
  <c r="HC1663" i="4"/>
  <c r="HC1662" i="4"/>
  <c r="HC1661" i="4"/>
  <c r="HC1660" i="4"/>
  <c r="HC1659" i="4"/>
  <c r="HC1658" i="4"/>
  <c r="HC1657" i="4"/>
  <c r="HC1656" i="4"/>
  <c r="HC1655" i="4"/>
  <c r="HC1654" i="4"/>
  <c r="HC1653" i="4"/>
  <c r="HC1652" i="4"/>
  <c r="HC1651" i="4"/>
  <c r="HC1650" i="4"/>
  <c r="HC1649" i="4"/>
  <c r="HC1648" i="4"/>
  <c r="HC1647" i="4"/>
  <c r="HC1646" i="4"/>
  <c r="HC1645" i="4"/>
  <c r="HC1644" i="4"/>
  <c r="HC1643" i="4"/>
  <c r="HC1642" i="4"/>
  <c r="HC1641" i="4"/>
  <c r="HC1640" i="4"/>
  <c r="HC1639" i="4"/>
  <c r="HC1638" i="4"/>
  <c r="HC1637" i="4"/>
  <c r="HC1636" i="4"/>
  <c r="HC1635" i="4"/>
  <c r="HC1634" i="4"/>
  <c r="HC1633" i="4"/>
  <c r="HC1632" i="4"/>
  <c r="HC1631" i="4"/>
  <c r="HC1630" i="4"/>
  <c r="HC1629" i="4"/>
  <c r="HC1628" i="4"/>
  <c r="HC1627" i="4"/>
  <c r="HC1626" i="4"/>
  <c r="HC1625" i="4"/>
  <c r="HC1624" i="4"/>
  <c r="HC1623" i="4"/>
  <c r="HC1622" i="4"/>
  <c r="HC1621" i="4"/>
  <c r="HC1620" i="4"/>
  <c r="HC1619" i="4"/>
  <c r="HC1618" i="4"/>
  <c r="HC1617" i="4"/>
  <c r="HC1616" i="4"/>
  <c r="HC1615" i="4"/>
  <c r="HC1614" i="4"/>
  <c r="HC1613" i="4"/>
  <c r="HC1612" i="4"/>
  <c r="HC1611" i="4"/>
  <c r="HC1610" i="4"/>
  <c r="HC1609" i="4"/>
  <c r="HC1608" i="4"/>
  <c r="HC1607" i="4"/>
  <c r="HC1606" i="4"/>
  <c r="HC1605" i="4"/>
  <c r="HC1604" i="4"/>
  <c r="HC1603" i="4"/>
  <c r="HC1602" i="4"/>
  <c r="HC1601" i="4"/>
  <c r="HC1600" i="4"/>
  <c r="HC1599" i="4"/>
  <c r="HC1598" i="4"/>
  <c r="HC1597" i="4"/>
  <c r="HC1596" i="4"/>
  <c r="HC1595" i="4"/>
  <c r="HC1594" i="4"/>
  <c r="HC1593" i="4"/>
  <c r="HC1592" i="4"/>
  <c r="HC1591" i="4"/>
  <c r="HC1590" i="4"/>
  <c r="HC1589" i="4"/>
  <c r="HC1588" i="4"/>
  <c r="HC1587" i="4"/>
  <c r="HC1586" i="4"/>
  <c r="HC1585" i="4"/>
  <c r="HC1584" i="4"/>
  <c r="HC1583" i="4"/>
  <c r="HC1582" i="4"/>
  <c r="HC1581" i="4"/>
  <c r="HC1580" i="4"/>
  <c r="HC1579" i="4"/>
  <c r="HC1578" i="4"/>
  <c r="HC1577" i="4"/>
  <c r="HC1576" i="4"/>
  <c r="HC1575" i="4"/>
  <c r="HC1574" i="4"/>
  <c r="HC1573" i="4"/>
  <c r="HC1572" i="4"/>
  <c r="HC1571" i="4"/>
  <c r="HC1570" i="4"/>
  <c r="HC1569" i="4"/>
  <c r="HC1568" i="4"/>
  <c r="HC1567" i="4"/>
  <c r="HC1566" i="4"/>
  <c r="HC1565" i="4"/>
  <c r="HC1564" i="4"/>
  <c r="HC1563" i="4"/>
  <c r="HC1562" i="4"/>
  <c r="HC1561" i="4"/>
  <c r="HC1560" i="4"/>
  <c r="HC1559" i="4"/>
  <c r="HC1558" i="4"/>
  <c r="HC1557" i="4"/>
  <c r="HC1556" i="4"/>
  <c r="HC1555" i="4"/>
  <c r="HC1554" i="4"/>
  <c r="HC1553" i="4"/>
  <c r="HC1552" i="4"/>
  <c r="HC1551" i="4"/>
  <c r="HC1550" i="4"/>
  <c r="HC1549" i="4"/>
  <c r="HC1548" i="4"/>
  <c r="HC1547" i="4"/>
  <c r="HC1546" i="4"/>
  <c r="HC1545" i="4"/>
  <c r="HC1544" i="4"/>
  <c r="HC1543" i="4"/>
  <c r="HC1542" i="4"/>
  <c r="HC1541" i="4"/>
  <c r="HC1540" i="4"/>
  <c r="HC1539" i="4"/>
  <c r="HC1538" i="4"/>
  <c r="HC1537" i="4"/>
  <c r="HC1536" i="4"/>
  <c r="HC1535" i="4"/>
  <c r="HC1534" i="4"/>
  <c r="HC1533" i="4"/>
  <c r="HC1532" i="4"/>
  <c r="HC1531" i="4"/>
  <c r="HC1530" i="4"/>
  <c r="HC1529" i="4"/>
  <c r="HC1528" i="4"/>
  <c r="HC1527" i="4"/>
  <c r="HC1526" i="4"/>
  <c r="HC1525" i="4"/>
  <c r="HC1524" i="4"/>
  <c r="HC1523" i="4"/>
  <c r="HC1522" i="4"/>
  <c r="HC1521" i="4"/>
  <c r="HC1520" i="4"/>
  <c r="HC1519" i="4"/>
  <c r="HC1518" i="4"/>
  <c r="HC1517" i="4"/>
  <c r="HC1516" i="4"/>
  <c r="HC1515" i="4"/>
  <c r="HC1514" i="4"/>
  <c r="HC1513" i="4"/>
  <c r="HC1512" i="4"/>
  <c r="HC1511" i="4"/>
  <c r="HC1510" i="4"/>
  <c r="HC1509" i="4"/>
  <c r="HC1508" i="4"/>
  <c r="HC1507" i="4"/>
  <c r="HC1506" i="4"/>
  <c r="HC1505" i="4"/>
  <c r="HC1504" i="4"/>
  <c r="HC1503" i="4"/>
  <c r="HC1502" i="4"/>
  <c r="HC1501" i="4"/>
  <c r="HC1500" i="4"/>
  <c r="HC1499" i="4"/>
  <c r="HC1498" i="4"/>
  <c r="HC1497" i="4"/>
  <c r="HC1496" i="4"/>
  <c r="HC1495" i="4"/>
  <c r="HC1494" i="4"/>
  <c r="HC1493" i="4"/>
  <c r="HC1492" i="4"/>
  <c r="HC1491" i="4"/>
  <c r="HC1490" i="4"/>
  <c r="HC1489" i="4"/>
  <c r="HC1488" i="4"/>
  <c r="HC1487" i="4"/>
  <c r="HC1486" i="4"/>
  <c r="HC1485" i="4"/>
  <c r="HC1484" i="4"/>
  <c r="HC1483" i="4"/>
  <c r="HC1482" i="4"/>
  <c r="HC1481" i="4"/>
  <c r="HC1480" i="4"/>
  <c r="HC1479" i="4"/>
  <c r="HC1478" i="4"/>
  <c r="HC1477" i="4"/>
  <c r="HC1476" i="4"/>
  <c r="HC1475" i="4"/>
  <c r="HC1474" i="4"/>
  <c r="HC1473" i="4"/>
  <c r="HC1472" i="4"/>
  <c r="HC1471" i="4"/>
  <c r="HC1470" i="4"/>
  <c r="HC1469" i="4"/>
  <c r="HC1468" i="4"/>
  <c r="HC1467" i="4"/>
  <c r="HC1466" i="4"/>
  <c r="HC1465" i="4"/>
  <c r="HC1464" i="4"/>
  <c r="HC1463" i="4"/>
  <c r="HC1462" i="4"/>
  <c r="HC1461" i="4"/>
  <c r="HC1460" i="4"/>
  <c r="HC1459" i="4"/>
  <c r="HC1458" i="4"/>
  <c r="HC1457" i="4"/>
  <c r="HC1456" i="4"/>
  <c r="HC1455" i="4"/>
  <c r="HC1454" i="4"/>
  <c r="HC1453" i="4"/>
  <c r="HC1452" i="4"/>
  <c r="HC1451" i="4"/>
  <c r="HC1450" i="4"/>
  <c r="HC1449" i="4"/>
  <c r="HC1448" i="4"/>
  <c r="HC1447" i="4"/>
  <c r="HC1446" i="4"/>
  <c r="HC1445" i="4"/>
  <c r="HC1444" i="4"/>
  <c r="HC1443" i="4"/>
  <c r="HC1442" i="4"/>
  <c r="HC1441" i="4"/>
  <c r="HC1440" i="4"/>
  <c r="HC1439" i="4"/>
  <c r="HC1438" i="4"/>
  <c r="HC1437" i="4"/>
  <c r="HC1436" i="4"/>
  <c r="HC1435" i="4"/>
  <c r="HC1434" i="4"/>
  <c r="HC1433" i="4"/>
  <c r="HC1432" i="4"/>
  <c r="HC1431" i="4"/>
  <c r="HC1430" i="4"/>
  <c r="HC1429" i="4"/>
  <c r="HC1428" i="4"/>
  <c r="HC1427" i="4"/>
  <c r="HC1426" i="4"/>
  <c r="HC1425" i="4"/>
  <c r="HC1424" i="4"/>
  <c r="HC1423" i="4"/>
  <c r="HC1422" i="4"/>
  <c r="HC1421" i="4"/>
  <c r="HC1420" i="4"/>
  <c r="HC1419" i="4"/>
  <c r="HC1418" i="4"/>
  <c r="HC1417" i="4"/>
  <c r="HC1416" i="4"/>
  <c r="HC1415" i="4"/>
  <c r="HC1414" i="4"/>
  <c r="HC1413" i="4"/>
  <c r="HC1412" i="4"/>
  <c r="HC1411" i="4"/>
  <c r="HC1410" i="4"/>
  <c r="HC1409" i="4"/>
  <c r="HC1408" i="4"/>
  <c r="HC1407" i="4"/>
  <c r="HC1406" i="4"/>
  <c r="HC1405" i="4"/>
  <c r="HC1404" i="4"/>
  <c r="HC1403" i="4"/>
  <c r="HC1402" i="4"/>
  <c r="HC1401" i="4"/>
  <c r="HC1400" i="4"/>
  <c r="HC1399" i="4"/>
  <c r="HC1398" i="4"/>
  <c r="HC1397" i="4"/>
  <c r="HC1396" i="4"/>
  <c r="HC1395" i="4"/>
  <c r="HC1394" i="4"/>
  <c r="HC1393" i="4"/>
  <c r="HC1392" i="4"/>
  <c r="HC1391" i="4"/>
  <c r="HC1390" i="4"/>
  <c r="HC1389" i="4"/>
  <c r="HC1388" i="4"/>
  <c r="HC1387" i="4"/>
  <c r="HC1386" i="4"/>
  <c r="HC1385" i="4"/>
  <c r="HC1384" i="4"/>
  <c r="HC1383" i="4"/>
  <c r="HC1382" i="4"/>
  <c r="HC1381" i="4"/>
  <c r="HC1380" i="4"/>
  <c r="HC1379" i="4"/>
  <c r="HC1378" i="4"/>
  <c r="HC1377" i="4"/>
  <c r="HC1376" i="4"/>
  <c r="HC1375" i="4"/>
  <c r="HC1374" i="4"/>
  <c r="HC1373" i="4"/>
  <c r="HC1372" i="4"/>
  <c r="HC1371" i="4"/>
  <c r="HC1370" i="4"/>
  <c r="HC1369" i="4"/>
  <c r="HC1368" i="4"/>
  <c r="HC1367" i="4"/>
  <c r="HC1366" i="4"/>
  <c r="HC1365" i="4"/>
  <c r="HC1364" i="4"/>
  <c r="HC1363" i="4"/>
  <c r="HC1362" i="4"/>
  <c r="HC1361" i="4"/>
  <c r="HC1360" i="4"/>
  <c r="HC1359" i="4"/>
  <c r="HC1358" i="4"/>
  <c r="HC1357" i="4"/>
  <c r="HC1356" i="4"/>
  <c r="HC1355" i="4"/>
  <c r="HC1354" i="4"/>
  <c r="HC1353" i="4"/>
  <c r="HC1352" i="4"/>
  <c r="HC1351" i="4"/>
  <c r="HC1350" i="4"/>
  <c r="HC1349" i="4"/>
  <c r="HC1348" i="4"/>
  <c r="HC1347" i="4"/>
  <c r="HC1346" i="4"/>
  <c r="HC1345" i="4"/>
  <c r="HC1344" i="4"/>
  <c r="HC1343" i="4"/>
  <c r="HC1342" i="4"/>
  <c r="HC1341" i="4"/>
  <c r="HC1340" i="4"/>
  <c r="HC1339" i="4"/>
  <c r="HC1338" i="4"/>
  <c r="HC1337" i="4"/>
  <c r="HC1336" i="4"/>
  <c r="HC1335" i="4"/>
  <c r="HC1334" i="4"/>
  <c r="HC1333" i="4"/>
  <c r="HC1332" i="4"/>
  <c r="HC1331" i="4"/>
  <c r="HC1330" i="4"/>
  <c r="HC1329" i="4"/>
  <c r="HC1328" i="4"/>
  <c r="HC1327" i="4"/>
  <c r="HC1326" i="4"/>
  <c r="HC1325" i="4"/>
  <c r="HC1324" i="4"/>
  <c r="HC1323" i="4"/>
  <c r="HC1322" i="4"/>
  <c r="HC1321" i="4"/>
  <c r="HC1320" i="4"/>
  <c r="HC1319" i="4"/>
  <c r="HC1318" i="4"/>
  <c r="HC1317" i="4"/>
  <c r="HC1316" i="4"/>
  <c r="HC1315" i="4"/>
  <c r="HC1314" i="4"/>
  <c r="HC1313" i="4"/>
  <c r="HC1312" i="4"/>
  <c r="HC1311" i="4"/>
  <c r="HC1310" i="4"/>
  <c r="HC1309" i="4"/>
  <c r="HC1308" i="4"/>
  <c r="HC1307" i="4"/>
  <c r="HC1306" i="4"/>
  <c r="HC1305" i="4"/>
  <c r="HC1304" i="4"/>
  <c r="HC1303" i="4"/>
  <c r="HC1302" i="4"/>
  <c r="HC1301" i="4"/>
  <c r="HC1300" i="4"/>
  <c r="HC1299" i="4"/>
  <c r="HC1298" i="4"/>
  <c r="HC1297" i="4"/>
  <c r="HC1296" i="4"/>
  <c r="HC1295" i="4"/>
  <c r="HC1294" i="4"/>
  <c r="HC1293" i="4"/>
  <c r="HC1292" i="4"/>
  <c r="HC1291" i="4"/>
  <c r="HC1290" i="4"/>
  <c r="HC1289" i="4"/>
  <c r="HC1288" i="4"/>
  <c r="HC1287" i="4"/>
  <c r="HC1286" i="4"/>
  <c r="HC1285" i="4"/>
  <c r="HC1284" i="4"/>
  <c r="HC1283" i="4"/>
  <c r="HC1282" i="4"/>
  <c r="HC1281" i="4"/>
  <c r="HC1280" i="4"/>
  <c r="HC1279" i="4"/>
  <c r="HC1278" i="4"/>
  <c r="HC1277" i="4"/>
  <c r="HC1276" i="4"/>
  <c r="HC1275" i="4"/>
  <c r="HC1274" i="4"/>
  <c r="HC1273" i="4"/>
  <c r="HC1272" i="4"/>
  <c r="HC1271" i="4"/>
  <c r="HC1270" i="4"/>
  <c r="HC1269" i="4"/>
  <c r="HC1268" i="4"/>
  <c r="HC1267" i="4"/>
  <c r="HC1266" i="4"/>
  <c r="HC1265" i="4"/>
  <c r="HC1264" i="4"/>
  <c r="HC1263" i="4"/>
  <c r="HC1262" i="4"/>
  <c r="HC1261" i="4"/>
  <c r="HC1260" i="4"/>
  <c r="HC1259" i="4"/>
  <c r="HC1258" i="4"/>
  <c r="HC1257" i="4"/>
  <c r="HC1256" i="4"/>
  <c r="HC1255" i="4"/>
  <c r="HC1254" i="4"/>
  <c r="HC1253" i="4"/>
  <c r="HC1252" i="4"/>
  <c r="HC1251" i="4"/>
  <c r="HC1250" i="4"/>
  <c r="HC1249" i="4"/>
  <c r="HC1248" i="4"/>
  <c r="HC1247" i="4"/>
  <c r="HC1246" i="4"/>
  <c r="HC1245" i="4"/>
  <c r="HC1244" i="4"/>
  <c r="HC1243" i="4"/>
  <c r="HC1242" i="4"/>
  <c r="HC1241" i="4"/>
  <c r="HC1240" i="4"/>
  <c r="HC1239" i="4"/>
  <c r="HC1238" i="4"/>
  <c r="HC1237" i="4"/>
  <c r="HC1236" i="4"/>
  <c r="HC1235" i="4"/>
  <c r="HC1234" i="4"/>
  <c r="HC1233" i="4"/>
  <c r="HC1232" i="4"/>
  <c r="HC1231" i="4"/>
  <c r="HC1230" i="4"/>
  <c r="HC1229" i="4"/>
  <c r="HC1228" i="4"/>
  <c r="HC1227" i="4"/>
  <c r="HC1226" i="4"/>
  <c r="HC1225" i="4"/>
  <c r="HC1224" i="4"/>
  <c r="HC1223" i="4"/>
  <c r="HC1222" i="4"/>
  <c r="HC1221" i="4"/>
  <c r="HC1220" i="4"/>
  <c r="HC1219" i="4"/>
  <c r="HC1218" i="4"/>
  <c r="HC1217" i="4"/>
  <c r="HC1216" i="4"/>
  <c r="HC1215" i="4"/>
  <c r="HC1214" i="4"/>
  <c r="HC1213" i="4"/>
  <c r="HC1212" i="4"/>
  <c r="HC1211" i="4"/>
  <c r="HC1210" i="4"/>
  <c r="HC1209" i="4"/>
  <c r="HC1208" i="4"/>
  <c r="HC1207" i="4"/>
  <c r="HC1206" i="4"/>
  <c r="HC1205" i="4"/>
  <c r="HC1204" i="4"/>
  <c r="HC1203" i="4"/>
  <c r="HC1202" i="4"/>
  <c r="HC1201" i="4"/>
  <c r="HC1200" i="4"/>
  <c r="HC1199" i="4"/>
  <c r="HC1198" i="4"/>
  <c r="HC1197" i="4"/>
  <c r="HC1196" i="4"/>
  <c r="HC1195" i="4"/>
  <c r="HC1194" i="4"/>
  <c r="HC1193" i="4"/>
  <c r="HC1192" i="4"/>
  <c r="HC1191" i="4"/>
  <c r="HC1190" i="4"/>
  <c r="HC1189" i="4"/>
  <c r="HC1188" i="4"/>
  <c r="HC1187" i="4"/>
  <c r="HC1186" i="4"/>
  <c r="HC1185" i="4"/>
  <c r="HC1184" i="4"/>
  <c r="HC1183" i="4"/>
  <c r="HC1182" i="4"/>
  <c r="HC1181" i="4"/>
  <c r="HC1180" i="4"/>
  <c r="HC1179" i="4"/>
  <c r="HC1178" i="4"/>
  <c r="HC1177" i="4"/>
  <c r="HC1176" i="4"/>
  <c r="HC1175" i="4"/>
  <c r="HC1174" i="4"/>
  <c r="HC1173" i="4"/>
  <c r="HC1172" i="4"/>
  <c r="HC1171" i="4"/>
  <c r="HC1170" i="4"/>
  <c r="HC1169" i="4"/>
  <c r="HC1168" i="4"/>
  <c r="HC1167" i="4"/>
  <c r="HC1166" i="4"/>
  <c r="HC1165" i="4"/>
  <c r="HC1164" i="4"/>
  <c r="HC1163" i="4"/>
  <c r="HC1162" i="4"/>
  <c r="HC1161" i="4"/>
  <c r="HC1160" i="4"/>
  <c r="HC1159" i="4"/>
  <c r="HC1158" i="4"/>
  <c r="HC1157" i="4"/>
  <c r="HC1156" i="4"/>
  <c r="HC1155" i="4"/>
  <c r="HC1154" i="4"/>
  <c r="HC1153" i="4"/>
  <c r="HC1152" i="4"/>
  <c r="HC1151" i="4"/>
  <c r="HC1150" i="4"/>
  <c r="HC1149" i="4"/>
  <c r="HC1148" i="4"/>
  <c r="HC1147" i="4"/>
  <c r="HC1146" i="4"/>
  <c r="HC1145" i="4"/>
  <c r="HC1144" i="4"/>
  <c r="HC1143" i="4"/>
  <c r="HC1142" i="4"/>
  <c r="HC1141" i="4"/>
  <c r="HC1140" i="4"/>
  <c r="HC1139" i="4"/>
  <c r="HC1138" i="4"/>
  <c r="HC1137" i="4"/>
  <c r="HC1136" i="4"/>
  <c r="HC1135" i="4"/>
  <c r="HC1134" i="4"/>
  <c r="HC1133" i="4"/>
  <c r="HC1132" i="4"/>
  <c r="HC1131" i="4"/>
  <c r="HC1130" i="4"/>
  <c r="HC1129" i="4"/>
  <c r="HC1128" i="4"/>
  <c r="HC1127" i="4"/>
  <c r="HC1126" i="4"/>
  <c r="HC1125" i="4"/>
  <c r="HC1124" i="4"/>
  <c r="HC1123" i="4"/>
  <c r="HC1122" i="4"/>
  <c r="HC1121" i="4"/>
  <c r="HC1120" i="4"/>
  <c r="HC1119" i="4"/>
  <c r="HC1118" i="4"/>
  <c r="HC1117" i="4"/>
  <c r="HC1116" i="4"/>
  <c r="HC1115" i="4"/>
  <c r="HC1114" i="4"/>
  <c r="HC1113" i="4"/>
  <c r="HC1112" i="4"/>
  <c r="HC1111" i="4"/>
  <c r="HC1110" i="4"/>
  <c r="HC1109" i="4"/>
  <c r="HC1108" i="4"/>
  <c r="HC1107" i="4"/>
  <c r="HC1106" i="4"/>
  <c r="HC1105" i="4"/>
  <c r="HC1104" i="4"/>
  <c r="HC1103" i="4"/>
  <c r="HC1102" i="4"/>
  <c r="HC1101" i="4"/>
  <c r="HC1100" i="4"/>
  <c r="HC1099" i="4"/>
  <c r="HC1098" i="4"/>
  <c r="HC1097" i="4"/>
  <c r="HC1096" i="4"/>
  <c r="HC1095" i="4"/>
  <c r="HC1094" i="4"/>
  <c r="HC1093" i="4"/>
  <c r="HC1092" i="4"/>
  <c r="HC1091" i="4"/>
  <c r="HC1090" i="4"/>
  <c r="HC1089" i="4"/>
  <c r="HC1088" i="4"/>
  <c r="HC1087" i="4"/>
  <c r="HC1086" i="4"/>
  <c r="HC1085" i="4"/>
  <c r="HC1084" i="4"/>
  <c r="HC1083" i="4"/>
  <c r="HC1082" i="4"/>
  <c r="HC1081" i="4"/>
  <c r="HC1080" i="4"/>
  <c r="HC1079" i="4"/>
  <c r="HC1078" i="4"/>
  <c r="HC1077" i="4"/>
  <c r="HC1076" i="4"/>
  <c r="HC1075" i="4"/>
  <c r="HC1074" i="4"/>
  <c r="HC1073" i="4"/>
  <c r="HC1072" i="4"/>
  <c r="HC1071" i="4"/>
  <c r="HC1070" i="4"/>
  <c r="HC1069" i="4"/>
  <c r="HC1068" i="4"/>
  <c r="HC1067" i="4"/>
  <c r="HC1066" i="4"/>
  <c r="HC1065" i="4"/>
  <c r="HC1064" i="4"/>
  <c r="HC1063" i="4"/>
  <c r="HC1062" i="4"/>
  <c r="HC1061" i="4"/>
  <c r="HC1060" i="4"/>
  <c r="HC1059" i="4"/>
  <c r="HC1058" i="4"/>
  <c r="HC1057" i="4"/>
  <c r="HC1056" i="4"/>
  <c r="HC1055" i="4"/>
  <c r="HC1054" i="4"/>
  <c r="HC1053" i="4"/>
  <c r="HC1052" i="4"/>
  <c r="HC1051" i="4"/>
  <c r="HC1050" i="4"/>
  <c r="HC1049" i="4"/>
  <c r="HC1048" i="4"/>
  <c r="HC1047" i="4"/>
  <c r="HC1046" i="4"/>
  <c r="HC1045" i="4"/>
  <c r="HC1044" i="4"/>
  <c r="HC1043" i="4"/>
  <c r="HC1042" i="4"/>
  <c r="HC1041" i="4"/>
  <c r="HC1040" i="4"/>
  <c r="HC1039" i="4"/>
  <c r="HC1038" i="4"/>
  <c r="HC1037" i="4"/>
  <c r="HC1036" i="4"/>
  <c r="HC1035" i="4"/>
  <c r="HC1034" i="4"/>
  <c r="HC1033" i="4"/>
  <c r="HC1032" i="4"/>
  <c r="HC1031" i="4"/>
  <c r="HC1030" i="4"/>
  <c r="HC1029" i="4"/>
  <c r="HC1028" i="4"/>
  <c r="HC1027" i="4"/>
  <c r="HC1026" i="4"/>
  <c r="HC1025" i="4"/>
  <c r="HC1024" i="4"/>
  <c r="HC1023" i="4"/>
  <c r="HC1022" i="4"/>
  <c r="HC1021" i="4"/>
  <c r="HC1020" i="4"/>
  <c r="HC1019" i="4"/>
  <c r="HC1018" i="4"/>
  <c r="HC1017" i="4"/>
  <c r="HC1016" i="4"/>
  <c r="HC1015" i="4"/>
  <c r="HC1014" i="4"/>
  <c r="HC1013" i="4"/>
  <c r="HC1012" i="4"/>
  <c r="HC1011" i="4"/>
  <c r="HC1010" i="4"/>
  <c r="HC1009" i="4"/>
  <c r="HC1008" i="4"/>
  <c r="HC1007" i="4"/>
  <c r="HC1006" i="4"/>
  <c r="HC1005" i="4"/>
  <c r="HC1004" i="4"/>
  <c r="HC1003" i="4"/>
  <c r="HC1002" i="4"/>
  <c r="HC1001" i="4"/>
  <c r="HC1000" i="4"/>
  <c r="HC999" i="4"/>
  <c r="HC998" i="4"/>
  <c r="HC997" i="4"/>
  <c r="HC996" i="4"/>
  <c r="HC995" i="4"/>
  <c r="HC994" i="4"/>
  <c r="HC993" i="4"/>
  <c r="HC992" i="4"/>
  <c r="HC991" i="4"/>
  <c r="HC990" i="4"/>
  <c r="HC989" i="4"/>
  <c r="HC988" i="4"/>
  <c r="HC987" i="4"/>
  <c r="HC986" i="4"/>
  <c r="HC985" i="4"/>
  <c r="HC984" i="4"/>
  <c r="HC983" i="4"/>
  <c r="HC982" i="4"/>
  <c r="HC981" i="4"/>
  <c r="HC980" i="4"/>
  <c r="HC979" i="4"/>
  <c r="HC978" i="4"/>
  <c r="HC977" i="4"/>
  <c r="HC976" i="4"/>
  <c r="HC975" i="4"/>
  <c r="HC974" i="4"/>
  <c r="HC973" i="4"/>
  <c r="HC972" i="4"/>
  <c r="HC971" i="4"/>
  <c r="HC970" i="4"/>
  <c r="HC969" i="4"/>
  <c r="HC968" i="4"/>
  <c r="HC967" i="4"/>
  <c r="HC966" i="4"/>
  <c r="HC965" i="4"/>
  <c r="HC964" i="4"/>
  <c r="HC963" i="4"/>
  <c r="HC962" i="4"/>
  <c r="HC961" i="4"/>
  <c r="HC960" i="4"/>
  <c r="HC959" i="4"/>
  <c r="HC958" i="4"/>
  <c r="HC957" i="4"/>
  <c r="HC956" i="4"/>
  <c r="HC955" i="4"/>
  <c r="HC954" i="4"/>
  <c r="HC953" i="4"/>
  <c r="HC952" i="4"/>
  <c r="HC951" i="4"/>
  <c r="HC950" i="4"/>
  <c r="HC949" i="4"/>
  <c r="HC948" i="4"/>
  <c r="HC947" i="4"/>
  <c r="HC946" i="4"/>
  <c r="HC945" i="4"/>
  <c r="HC944" i="4"/>
  <c r="HC943" i="4"/>
  <c r="HC942" i="4"/>
  <c r="HC941" i="4"/>
  <c r="HC940" i="4"/>
  <c r="HC939" i="4"/>
  <c r="HC938" i="4"/>
  <c r="HC937" i="4"/>
  <c r="HC936" i="4"/>
  <c r="HC935" i="4"/>
  <c r="HC934" i="4"/>
  <c r="HC933" i="4"/>
  <c r="HC932" i="4"/>
  <c r="HC931" i="4"/>
  <c r="HC930" i="4"/>
  <c r="HC929" i="4"/>
  <c r="HC928" i="4"/>
  <c r="HC927" i="4"/>
  <c r="HC926" i="4"/>
  <c r="HC925" i="4"/>
  <c r="HC924" i="4"/>
  <c r="HC923" i="4"/>
  <c r="HC922" i="4"/>
  <c r="HC921" i="4"/>
  <c r="HC920" i="4"/>
  <c r="HC919" i="4"/>
  <c r="HC918" i="4"/>
  <c r="HC917" i="4"/>
  <c r="HC916" i="4"/>
  <c r="HC915" i="4"/>
  <c r="HC914" i="4"/>
  <c r="HC913" i="4"/>
  <c r="HC912" i="4"/>
  <c r="HC911" i="4"/>
  <c r="HC910" i="4"/>
  <c r="HC909" i="4"/>
  <c r="HC908" i="4"/>
  <c r="HC907" i="4"/>
  <c r="HC906" i="4"/>
  <c r="HC905" i="4"/>
  <c r="HC904" i="4"/>
  <c r="HC903" i="4"/>
  <c r="HC902" i="4"/>
  <c r="HC901" i="4"/>
  <c r="HC900" i="4"/>
  <c r="HC899" i="4"/>
  <c r="HC898" i="4"/>
  <c r="HC897" i="4"/>
  <c r="HC896" i="4"/>
  <c r="HC895" i="4"/>
  <c r="HC894" i="4"/>
  <c r="HC893" i="4"/>
  <c r="HC892" i="4"/>
  <c r="HC891" i="4"/>
  <c r="HC890" i="4"/>
  <c r="HC889" i="4"/>
  <c r="HC888" i="4"/>
  <c r="HC887" i="4"/>
  <c r="HC886" i="4"/>
  <c r="HC885" i="4"/>
  <c r="HC884" i="4"/>
  <c r="HC883" i="4"/>
  <c r="HC882" i="4"/>
  <c r="HC881" i="4"/>
  <c r="HC880" i="4"/>
  <c r="HC879" i="4"/>
  <c r="HC878" i="4"/>
  <c r="HC877" i="4"/>
  <c r="HC876" i="4"/>
  <c r="HC875" i="4"/>
  <c r="HC874" i="4"/>
  <c r="HC873" i="4"/>
  <c r="HC872" i="4"/>
  <c r="HC871" i="4"/>
  <c r="HC870" i="4"/>
  <c r="HC869" i="4"/>
  <c r="HC868" i="4"/>
  <c r="HC867" i="4"/>
  <c r="HC866" i="4"/>
  <c r="HC865" i="4"/>
  <c r="HC864" i="4"/>
  <c r="HC863" i="4"/>
  <c r="HC862" i="4"/>
  <c r="HC861" i="4"/>
  <c r="HC860" i="4"/>
  <c r="HC859" i="4"/>
  <c r="HC858" i="4"/>
  <c r="HC857" i="4"/>
  <c r="HC856" i="4"/>
  <c r="HC855" i="4"/>
  <c r="HC854" i="4"/>
  <c r="HC853" i="4"/>
  <c r="HC852" i="4"/>
  <c r="HC851" i="4"/>
  <c r="HC850" i="4"/>
  <c r="HC849" i="4"/>
  <c r="HC848" i="4"/>
  <c r="HC847" i="4"/>
  <c r="HC846" i="4"/>
  <c r="HC845" i="4"/>
  <c r="HC844" i="4"/>
  <c r="HC843" i="4"/>
  <c r="HC842" i="4"/>
  <c r="HC841" i="4"/>
  <c r="HC840" i="4"/>
  <c r="HC839" i="4"/>
  <c r="HC838" i="4"/>
  <c r="HC837" i="4"/>
  <c r="HC836" i="4"/>
  <c r="HC835" i="4"/>
  <c r="HC834" i="4"/>
  <c r="HC833" i="4"/>
  <c r="HC832" i="4"/>
  <c r="HC831" i="4"/>
  <c r="HC830" i="4"/>
  <c r="HC829" i="4"/>
  <c r="HC828" i="4"/>
  <c r="HC827" i="4"/>
  <c r="HC826" i="4"/>
  <c r="HC825" i="4"/>
  <c r="HC824" i="4"/>
  <c r="HC823" i="4"/>
  <c r="HC822" i="4"/>
  <c r="HC821" i="4"/>
  <c r="HC820" i="4"/>
  <c r="HC819" i="4"/>
  <c r="HC818" i="4"/>
  <c r="HC817" i="4"/>
  <c r="HC816" i="4"/>
  <c r="HC815" i="4"/>
  <c r="HC814" i="4"/>
  <c r="HC813" i="4"/>
  <c r="HC812" i="4"/>
  <c r="HC811" i="4"/>
  <c r="HC810" i="4"/>
  <c r="HC809" i="4"/>
  <c r="HC808" i="4"/>
  <c r="HC807" i="4"/>
  <c r="HC806" i="4"/>
  <c r="HC805" i="4"/>
  <c r="HC804" i="4"/>
  <c r="HC803" i="4"/>
  <c r="HC802" i="4"/>
  <c r="HC801" i="4"/>
  <c r="HC800" i="4"/>
  <c r="HC799" i="4"/>
  <c r="HC798" i="4"/>
  <c r="HC797" i="4"/>
  <c r="HC796" i="4"/>
  <c r="HC795" i="4"/>
  <c r="HC794" i="4"/>
  <c r="HC793" i="4"/>
  <c r="HC792" i="4"/>
  <c r="HC791" i="4"/>
  <c r="HC790" i="4"/>
  <c r="HC789" i="4"/>
  <c r="HC788" i="4"/>
  <c r="HC787" i="4"/>
  <c r="HC786" i="4"/>
  <c r="HC785" i="4"/>
  <c r="HC784" i="4"/>
  <c r="HC783" i="4"/>
  <c r="HC782" i="4"/>
  <c r="HC781" i="4"/>
  <c r="HC780" i="4"/>
  <c r="HC779" i="4"/>
  <c r="HC778" i="4"/>
  <c r="HC777" i="4"/>
  <c r="HC776" i="4"/>
  <c r="HC775" i="4"/>
  <c r="HC774" i="4"/>
  <c r="HC773" i="4"/>
  <c r="HC772" i="4"/>
  <c r="HC771" i="4"/>
  <c r="HC770" i="4"/>
  <c r="HC769" i="4"/>
  <c r="HC768" i="4"/>
  <c r="HC767" i="4"/>
  <c r="HC766" i="4"/>
  <c r="HC765" i="4"/>
  <c r="HC764" i="4"/>
  <c r="HC763" i="4"/>
  <c r="HC762" i="4"/>
  <c r="HC761" i="4"/>
  <c r="HC760" i="4"/>
  <c r="HC759" i="4"/>
  <c r="HC758" i="4"/>
  <c r="HC757" i="4"/>
  <c r="HC756" i="4"/>
  <c r="HC755" i="4"/>
  <c r="HC754" i="4"/>
  <c r="HC753" i="4"/>
  <c r="HC752" i="4"/>
  <c r="HC751" i="4"/>
  <c r="HC750" i="4"/>
  <c r="HC749" i="4"/>
  <c r="HC748" i="4"/>
  <c r="HC747" i="4"/>
  <c r="HC746" i="4"/>
  <c r="HC745" i="4"/>
  <c r="HC744" i="4"/>
  <c r="HC743" i="4"/>
  <c r="HC742" i="4"/>
  <c r="HC741" i="4"/>
  <c r="HC740" i="4"/>
  <c r="HC739" i="4"/>
  <c r="HC738" i="4"/>
  <c r="HC737" i="4"/>
  <c r="HC736" i="4"/>
  <c r="HC735" i="4"/>
  <c r="HC734" i="4"/>
  <c r="HC733" i="4"/>
  <c r="HC732" i="4"/>
  <c r="HC731" i="4"/>
  <c r="HC730" i="4"/>
  <c r="HC729" i="4"/>
  <c r="HC728" i="4"/>
  <c r="HC727" i="4"/>
  <c r="HC726" i="4"/>
  <c r="HC725" i="4"/>
  <c r="HC724" i="4"/>
  <c r="HC723" i="4"/>
  <c r="HC722" i="4"/>
  <c r="HC721" i="4"/>
  <c r="HC720" i="4"/>
  <c r="HC719" i="4"/>
  <c r="HC718" i="4"/>
  <c r="HC717" i="4"/>
  <c r="HC716" i="4"/>
  <c r="HC715" i="4"/>
  <c r="HC714" i="4"/>
  <c r="HC713" i="4"/>
  <c r="HC712" i="4"/>
  <c r="HC711" i="4"/>
  <c r="HC710" i="4"/>
  <c r="HC709" i="4"/>
  <c r="HC708" i="4"/>
  <c r="HC707" i="4"/>
  <c r="HC706" i="4"/>
  <c r="HC705" i="4"/>
  <c r="HC704" i="4"/>
  <c r="HC703" i="4"/>
  <c r="HC702" i="4"/>
  <c r="HC701" i="4"/>
  <c r="HC700" i="4"/>
  <c r="HC699" i="4"/>
  <c r="HC698" i="4"/>
  <c r="HC697" i="4"/>
  <c r="HC696" i="4"/>
  <c r="HC695" i="4"/>
  <c r="HC694" i="4"/>
  <c r="HC693" i="4"/>
  <c r="HC692" i="4"/>
  <c r="HC691" i="4"/>
  <c r="HC690" i="4"/>
  <c r="HC689" i="4"/>
  <c r="HC688" i="4"/>
  <c r="HC687" i="4"/>
  <c r="HC686" i="4"/>
  <c r="HC685" i="4"/>
  <c r="HC684" i="4"/>
  <c r="HC683" i="4"/>
  <c r="HC682" i="4"/>
  <c r="HC681" i="4"/>
  <c r="HC680" i="4"/>
  <c r="HC679" i="4"/>
  <c r="HC678" i="4"/>
  <c r="HC677" i="4"/>
  <c r="HC676" i="4"/>
  <c r="HC675" i="4"/>
  <c r="HC674" i="4"/>
  <c r="HC673" i="4"/>
  <c r="HC672" i="4"/>
  <c r="HC671" i="4"/>
  <c r="HC670" i="4"/>
  <c r="HC669" i="4"/>
  <c r="HC668" i="4"/>
  <c r="HC667" i="4"/>
  <c r="HC666" i="4"/>
  <c r="HC665" i="4"/>
  <c r="HC664" i="4"/>
  <c r="HC663" i="4"/>
  <c r="HC662" i="4"/>
  <c r="HC661" i="4"/>
  <c r="HC660" i="4"/>
  <c r="HC659" i="4"/>
  <c r="HC658" i="4"/>
  <c r="HC657" i="4"/>
  <c r="HC656" i="4"/>
  <c r="HC655" i="4"/>
  <c r="HC654" i="4"/>
  <c r="HC653" i="4"/>
  <c r="HC652" i="4"/>
  <c r="HC651" i="4"/>
  <c r="HC650" i="4"/>
  <c r="HC649" i="4"/>
  <c r="HC648" i="4"/>
  <c r="HC647" i="4"/>
  <c r="HC646" i="4"/>
  <c r="HC645" i="4"/>
  <c r="HC644" i="4"/>
  <c r="HC643" i="4"/>
  <c r="HC642" i="4"/>
  <c r="HC641" i="4"/>
  <c r="HC640" i="4"/>
  <c r="HC639" i="4"/>
  <c r="HC638" i="4"/>
  <c r="HC637" i="4"/>
  <c r="HC636" i="4"/>
  <c r="HC635" i="4"/>
  <c r="HC634" i="4"/>
  <c r="HC633" i="4"/>
  <c r="HC632" i="4"/>
  <c r="HC631" i="4"/>
  <c r="HC630" i="4"/>
  <c r="HC629" i="4"/>
  <c r="HC628" i="4"/>
  <c r="HC627" i="4"/>
  <c r="HC626" i="4"/>
  <c r="HC625" i="4"/>
  <c r="HC624" i="4"/>
  <c r="HC623" i="4"/>
  <c r="HC622" i="4"/>
  <c r="HC621" i="4"/>
  <c r="HC620" i="4"/>
  <c r="HC619" i="4"/>
  <c r="HC618" i="4"/>
  <c r="HC617" i="4"/>
  <c r="HC616" i="4"/>
  <c r="HC615" i="4"/>
  <c r="HC614" i="4"/>
  <c r="HC613" i="4"/>
  <c r="HC612" i="4"/>
  <c r="HC611" i="4"/>
  <c r="HC610" i="4"/>
  <c r="HC609" i="4"/>
  <c r="HC608" i="4"/>
  <c r="HC607" i="4"/>
  <c r="HC606" i="4"/>
  <c r="HC605" i="4"/>
  <c r="HC604" i="4"/>
  <c r="HC603" i="4"/>
  <c r="HC602" i="4"/>
  <c r="HC601" i="4"/>
  <c r="HC600" i="4"/>
  <c r="HC599" i="4"/>
  <c r="HC598" i="4"/>
  <c r="HC597" i="4"/>
  <c r="HC596" i="4"/>
  <c r="HC595" i="4"/>
  <c r="HC594" i="4"/>
  <c r="HC593" i="4"/>
  <c r="HC592" i="4"/>
  <c r="HC591" i="4"/>
  <c r="HC590" i="4"/>
  <c r="HC589" i="4"/>
  <c r="HC588" i="4"/>
  <c r="HC587" i="4"/>
  <c r="HC586" i="4"/>
  <c r="HC585" i="4"/>
  <c r="HC584" i="4"/>
  <c r="HC583" i="4"/>
  <c r="HC582" i="4"/>
  <c r="HC581" i="4"/>
  <c r="HC580" i="4"/>
  <c r="HC579" i="4"/>
  <c r="HC578" i="4"/>
  <c r="HC577" i="4"/>
  <c r="HC576" i="4"/>
  <c r="HC575" i="4"/>
  <c r="HC574" i="4"/>
  <c r="HC573" i="4"/>
  <c r="HC572" i="4"/>
  <c r="HC571" i="4"/>
  <c r="HC570" i="4"/>
  <c r="HC569" i="4"/>
  <c r="HC568" i="4"/>
  <c r="HC567" i="4"/>
  <c r="HC566" i="4"/>
  <c r="HC565" i="4"/>
  <c r="HC564" i="4"/>
  <c r="HC563" i="4"/>
  <c r="HC562" i="4"/>
  <c r="HC561" i="4"/>
  <c r="HC560" i="4"/>
  <c r="HC559" i="4"/>
  <c r="HC558" i="4"/>
  <c r="HC557" i="4"/>
  <c r="HC556" i="4"/>
  <c r="HC555" i="4"/>
  <c r="HC554" i="4"/>
  <c r="HC553" i="4"/>
  <c r="HC552" i="4"/>
  <c r="HC551" i="4"/>
  <c r="HC550" i="4"/>
  <c r="HC549" i="4"/>
  <c r="HC548" i="4"/>
  <c r="HC547" i="4"/>
  <c r="HC546" i="4"/>
  <c r="HC545" i="4"/>
  <c r="HC544" i="4"/>
  <c r="HC543" i="4"/>
  <c r="HC542" i="4"/>
  <c r="HC541" i="4"/>
  <c r="HC540" i="4"/>
  <c r="HC539" i="4"/>
  <c r="HC538" i="4"/>
  <c r="HC537" i="4"/>
  <c r="HC536" i="4"/>
  <c r="HC535" i="4"/>
  <c r="HC534" i="4"/>
  <c r="HC533" i="4"/>
  <c r="HC532" i="4"/>
  <c r="HC531" i="4"/>
  <c r="HC530" i="4"/>
  <c r="HC529" i="4"/>
  <c r="HC528" i="4"/>
  <c r="HC527" i="4"/>
  <c r="HC526" i="4"/>
  <c r="HC525" i="4"/>
  <c r="HC524" i="4"/>
  <c r="HC523" i="4"/>
  <c r="HC522" i="4"/>
  <c r="HC521" i="4"/>
  <c r="HC520" i="4"/>
  <c r="HC519" i="4"/>
  <c r="HC518" i="4"/>
  <c r="HC517" i="4"/>
  <c r="HC516" i="4"/>
  <c r="HC515" i="4"/>
  <c r="HC514" i="4"/>
  <c r="HC513" i="4"/>
  <c r="HC512" i="4"/>
  <c r="HC511" i="4"/>
  <c r="HC510" i="4"/>
  <c r="HC509" i="4"/>
  <c r="HC508" i="4"/>
  <c r="HC507" i="4"/>
  <c r="HC506" i="4"/>
  <c r="HC505" i="4"/>
  <c r="HC504" i="4"/>
  <c r="HC503" i="4"/>
  <c r="HC502" i="4"/>
  <c r="HC501" i="4"/>
  <c r="HC500" i="4"/>
  <c r="HC499" i="4"/>
  <c r="HC498" i="4"/>
  <c r="HC497" i="4"/>
  <c r="HC496" i="4"/>
  <c r="HC495" i="4"/>
  <c r="HC494" i="4"/>
  <c r="HC493" i="4"/>
  <c r="HC492" i="4"/>
  <c r="HC491" i="4"/>
  <c r="HC490" i="4"/>
  <c r="HC489" i="4"/>
  <c r="HC488" i="4"/>
  <c r="HC487" i="4"/>
  <c r="HC486" i="4"/>
  <c r="HC485" i="4"/>
  <c r="HC484" i="4"/>
  <c r="HC483" i="4"/>
  <c r="HC482" i="4"/>
  <c r="HC481" i="4"/>
  <c r="HC480" i="4"/>
  <c r="HC479" i="4"/>
  <c r="HC478" i="4"/>
  <c r="HC477" i="4"/>
  <c r="HC476" i="4"/>
  <c r="HC475" i="4"/>
  <c r="HC474" i="4"/>
  <c r="HC473" i="4"/>
  <c r="HC472" i="4"/>
  <c r="HC471" i="4"/>
  <c r="HC470" i="4"/>
  <c r="HC469" i="4"/>
  <c r="HC468" i="4"/>
  <c r="HC467" i="4"/>
  <c r="HC466" i="4"/>
  <c r="HC465" i="4"/>
  <c r="HC464" i="4"/>
  <c r="HC463" i="4"/>
  <c r="HC462" i="4"/>
  <c r="HC461" i="4"/>
  <c r="HC460" i="4"/>
  <c r="HC459" i="4"/>
  <c r="HC458" i="4"/>
  <c r="HC457" i="4"/>
  <c r="HC456" i="4"/>
  <c r="HC455" i="4"/>
  <c r="HC454" i="4"/>
  <c r="HC453" i="4"/>
  <c r="HC452" i="4"/>
  <c r="HC451" i="4"/>
  <c r="HC450" i="4"/>
  <c r="HC449" i="4"/>
  <c r="HC448" i="4"/>
  <c r="HC447" i="4"/>
  <c r="HC446" i="4"/>
  <c r="HC445" i="4"/>
  <c r="HC444" i="4"/>
  <c r="HC443" i="4"/>
  <c r="HC442" i="4"/>
  <c r="HC441" i="4"/>
  <c r="HC440" i="4"/>
  <c r="HC439" i="4"/>
  <c r="HC438" i="4"/>
  <c r="HC437" i="4"/>
  <c r="HC436" i="4"/>
  <c r="HC435" i="4"/>
  <c r="HC434" i="4"/>
  <c r="HC433" i="4"/>
  <c r="HC432" i="4"/>
  <c r="HC431" i="4"/>
  <c r="HC430" i="4"/>
  <c r="HC429" i="4"/>
  <c r="HC428" i="4"/>
  <c r="HC427" i="4"/>
  <c r="HC426" i="4"/>
  <c r="HC425" i="4"/>
  <c r="HC424" i="4"/>
  <c r="HC423" i="4"/>
  <c r="HC422" i="4"/>
  <c r="HC421" i="4"/>
  <c r="HC420" i="4"/>
  <c r="HC419" i="4"/>
  <c r="HC418" i="4"/>
  <c r="HC417" i="4"/>
  <c r="HC416" i="4"/>
  <c r="HC415" i="4"/>
  <c r="HC414" i="4"/>
  <c r="HC413" i="4"/>
  <c r="HC412" i="4"/>
  <c r="HC411" i="4"/>
  <c r="HC410" i="4"/>
  <c r="HC409" i="4"/>
  <c r="HC408" i="4"/>
  <c r="HC407" i="4"/>
  <c r="HC406" i="4"/>
  <c r="HC405" i="4"/>
  <c r="HC404" i="4"/>
  <c r="HC403" i="4"/>
  <c r="HC402" i="4"/>
  <c r="HC401" i="4"/>
  <c r="HC400" i="4"/>
  <c r="HC399" i="4"/>
  <c r="HC398" i="4"/>
  <c r="HC397" i="4"/>
  <c r="HC396" i="4"/>
  <c r="HC395" i="4"/>
  <c r="HC394" i="4"/>
  <c r="HC393" i="4"/>
  <c r="HC392" i="4"/>
  <c r="HC391" i="4"/>
  <c r="HC390" i="4"/>
  <c r="HC389" i="4"/>
  <c r="HC388" i="4"/>
  <c r="HC387" i="4"/>
  <c r="HC386" i="4"/>
  <c r="HC385" i="4"/>
  <c r="HC384" i="4"/>
  <c r="HC383" i="4"/>
  <c r="HC382" i="4"/>
  <c r="HC381" i="4"/>
  <c r="HC380" i="4"/>
  <c r="HC379" i="4"/>
  <c r="HC378" i="4"/>
  <c r="HC377" i="4"/>
  <c r="HC376" i="4"/>
  <c r="HC375" i="4"/>
  <c r="HC374" i="4"/>
  <c r="HC373" i="4"/>
  <c r="HC372" i="4"/>
  <c r="HC371" i="4"/>
  <c r="HC370" i="4"/>
  <c r="HC369" i="4"/>
  <c r="HC368" i="4"/>
  <c r="HC367" i="4"/>
  <c r="HC366" i="4"/>
  <c r="HC365" i="4"/>
  <c r="HC364" i="4"/>
  <c r="HC363" i="4"/>
  <c r="HC362" i="4"/>
  <c r="HC361" i="4"/>
  <c r="HC360" i="4"/>
  <c r="HC359" i="4"/>
  <c r="HC358" i="4"/>
  <c r="HC357" i="4"/>
  <c r="HC356" i="4"/>
  <c r="HC355" i="4"/>
  <c r="HC354" i="4"/>
  <c r="HC353" i="4"/>
  <c r="HC352" i="4"/>
  <c r="HC351" i="4"/>
  <c r="HC350" i="4"/>
  <c r="HC349" i="4"/>
  <c r="HC348" i="4"/>
  <c r="HC347" i="4"/>
  <c r="HC346" i="4"/>
  <c r="HC345" i="4"/>
  <c r="HC344" i="4"/>
  <c r="HC343" i="4"/>
  <c r="HC342" i="4"/>
  <c r="HC341" i="4"/>
  <c r="HC340" i="4"/>
  <c r="HC339" i="4"/>
  <c r="HC338" i="4"/>
  <c r="HC337" i="4"/>
  <c r="HC336" i="4"/>
  <c r="HC335" i="4"/>
  <c r="HC334" i="4"/>
  <c r="HC333" i="4"/>
  <c r="HC332" i="4"/>
  <c r="HC331" i="4"/>
  <c r="HC330" i="4"/>
  <c r="HC329" i="4"/>
  <c r="HC328" i="4"/>
  <c r="HC327" i="4"/>
  <c r="HC326" i="4"/>
  <c r="HC325" i="4"/>
  <c r="HC324" i="4"/>
  <c r="HC323" i="4"/>
  <c r="HC322" i="4"/>
  <c r="HC321" i="4"/>
  <c r="HC320" i="4"/>
  <c r="HC319" i="4"/>
  <c r="HC318" i="4"/>
  <c r="HC317" i="4"/>
  <c r="HC316" i="4"/>
  <c r="HC315" i="4"/>
  <c r="HC314" i="4"/>
  <c r="HC313" i="4"/>
  <c r="HC312" i="4"/>
  <c r="HC311" i="4"/>
  <c r="HC310" i="4"/>
  <c r="HC309" i="4"/>
  <c r="HC308" i="4"/>
  <c r="HC307" i="4"/>
  <c r="HC306" i="4"/>
  <c r="HC305" i="4"/>
  <c r="HC304" i="4"/>
  <c r="HC303" i="4"/>
  <c r="HC302" i="4"/>
  <c r="HC301" i="4"/>
  <c r="HC300" i="4"/>
  <c r="HC299" i="4"/>
  <c r="HC298" i="4"/>
  <c r="HC297" i="4"/>
  <c r="HC296" i="4"/>
  <c r="HC295" i="4"/>
  <c r="HC294" i="4"/>
  <c r="HC293" i="4"/>
  <c r="HC292" i="4"/>
  <c r="HC291" i="4"/>
  <c r="HC290" i="4"/>
  <c r="HC289" i="4"/>
  <c r="HC288" i="4"/>
  <c r="HC287" i="4"/>
  <c r="HC286" i="4"/>
  <c r="HC285" i="4"/>
  <c r="HC284" i="4"/>
  <c r="HC283" i="4"/>
  <c r="HC282" i="4"/>
  <c r="HC281" i="4"/>
  <c r="HC280" i="4"/>
  <c r="HC279" i="4"/>
  <c r="HC278" i="4"/>
  <c r="HC277" i="4"/>
  <c r="HC276" i="4"/>
  <c r="HC275" i="4"/>
  <c r="HC274" i="4"/>
  <c r="HC273" i="4"/>
  <c r="HC272" i="4"/>
  <c r="HC271" i="4"/>
  <c r="HC270" i="4"/>
  <c r="HC269" i="4"/>
  <c r="HC268" i="4"/>
  <c r="HC267" i="4"/>
  <c r="HC266" i="4"/>
  <c r="HC265" i="4"/>
  <c r="HC264" i="4"/>
  <c r="HC263" i="4"/>
  <c r="HC262" i="4"/>
  <c r="HC261" i="4"/>
  <c r="HC260" i="4"/>
  <c r="HC259" i="4"/>
  <c r="HC258" i="4"/>
  <c r="HC257" i="4"/>
  <c r="HC256" i="4"/>
  <c r="HC255" i="4"/>
  <c r="HC254" i="4"/>
  <c r="HC253" i="4"/>
  <c r="HC252" i="4"/>
  <c r="HC251" i="4"/>
  <c r="HC250" i="4"/>
  <c r="HC249" i="4"/>
  <c r="HC248" i="4"/>
  <c r="HC247" i="4"/>
  <c r="HC246" i="4"/>
  <c r="HC245" i="4"/>
  <c r="HC244" i="4"/>
  <c r="HC243" i="4"/>
  <c r="HC242" i="4"/>
  <c r="HC241" i="4"/>
  <c r="HC240" i="4"/>
  <c r="HC239" i="4"/>
  <c r="HC238" i="4"/>
  <c r="HC237" i="4"/>
  <c r="HC236" i="4"/>
  <c r="HC235" i="4"/>
  <c r="HC234" i="4"/>
  <c r="HC233" i="4"/>
  <c r="HC232" i="4"/>
  <c r="HC231" i="4"/>
  <c r="HC230" i="4"/>
  <c r="HC229" i="4"/>
  <c r="HC228" i="4"/>
  <c r="HC227" i="4"/>
  <c r="HC226" i="4"/>
  <c r="HC225" i="4"/>
  <c r="HC224" i="4"/>
  <c r="HC223" i="4"/>
  <c r="HC222" i="4"/>
  <c r="HC221" i="4"/>
  <c r="HC220" i="4"/>
  <c r="HC219" i="4"/>
  <c r="HC218" i="4"/>
  <c r="HC217" i="4"/>
  <c r="HC216" i="4"/>
  <c r="HC215" i="4"/>
  <c r="HC214" i="4"/>
  <c r="HC213" i="4"/>
  <c r="HC212" i="4"/>
  <c r="HC211" i="4"/>
  <c r="HC210" i="4"/>
  <c r="HC209" i="4"/>
  <c r="HC208" i="4"/>
  <c r="HC207" i="4"/>
  <c r="HC206" i="4"/>
  <c r="HC205" i="4"/>
  <c r="HC204" i="4"/>
  <c r="HC203" i="4"/>
  <c r="HC202" i="4"/>
  <c r="HC201" i="4"/>
  <c r="HC200" i="4"/>
  <c r="HC199" i="4"/>
  <c r="HC198" i="4"/>
  <c r="HC197" i="4"/>
  <c r="HC196" i="4"/>
  <c r="HC195" i="4"/>
  <c r="HC194" i="4"/>
  <c r="HC193" i="4"/>
  <c r="HC192" i="4"/>
  <c r="HC191" i="4"/>
  <c r="HC190" i="4"/>
  <c r="HC189" i="4"/>
  <c r="HC188" i="4"/>
  <c r="HC187" i="4"/>
  <c r="HC186" i="4"/>
  <c r="HC185" i="4"/>
  <c r="HC184" i="4"/>
  <c r="HC183" i="4"/>
  <c r="HC182" i="4"/>
  <c r="HC181" i="4"/>
  <c r="HC180" i="4"/>
  <c r="HC179" i="4"/>
  <c r="HC178" i="4"/>
  <c r="HC177" i="4"/>
  <c r="HC176" i="4"/>
  <c r="HC175" i="4"/>
  <c r="HC174" i="4"/>
  <c r="HC173" i="4"/>
  <c r="HC172" i="4"/>
  <c r="HC171" i="4"/>
  <c r="HC170" i="4"/>
  <c r="HC169" i="4"/>
  <c r="HC168" i="4"/>
  <c r="HC167" i="4"/>
  <c r="HC166" i="4"/>
  <c r="HC165" i="4"/>
  <c r="HC164" i="4"/>
  <c r="HC163" i="4"/>
  <c r="HC162" i="4"/>
  <c r="HC161" i="4"/>
  <c r="HC160" i="4"/>
  <c r="HC159" i="4"/>
  <c r="HC158" i="4"/>
  <c r="HC157" i="4"/>
  <c r="HC156" i="4"/>
  <c r="HC155" i="4"/>
  <c r="HC154" i="4"/>
  <c r="HC153" i="4"/>
  <c r="HC152" i="4"/>
  <c r="HC151" i="4"/>
  <c r="HC150" i="4"/>
  <c r="HC149" i="4"/>
  <c r="HC148" i="4"/>
  <c r="HC147" i="4"/>
  <c r="HC146" i="4"/>
  <c r="HC145" i="4"/>
  <c r="HC144" i="4"/>
  <c r="HC143" i="4"/>
  <c r="HC142" i="4"/>
  <c r="HC141" i="4"/>
  <c r="HC140" i="4"/>
  <c r="HC139" i="4"/>
  <c r="HC138" i="4"/>
  <c r="HC137" i="4"/>
  <c r="HC136" i="4"/>
  <c r="HC135" i="4"/>
  <c r="HC134" i="4"/>
  <c r="HC133" i="4"/>
  <c r="HC132" i="4"/>
  <c r="HC131" i="4"/>
  <c r="HC130" i="4"/>
  <c r="HC129" i="4"/>
  <c r="HC128" i="4"/>
  <c r="HC127" i="4"/>
  <c r="HC126" i="4"/>
  <c r="HC125" i="4"/>
  <c r="HC124" i="4"/>
  <c r="HC123" i="4"/>
  <c r="HC122" i="4"/>
  <c r="HC121" i="4"/>
  <c r="HC120" i="4"/>
  <c r="HC119" i="4"/>
  <c r="HC118" i="4"/>
  <c r="HC117" i="4"/>
  <c r="HC116" i="4"/>
  <c r="HC115" i="4"/>
  <c r="HC114" i="4"/>
  <c r="HC113" i="4"/>
  <c r="HC112" i="4"/>
  <c r="HC111" i="4"/>
  <c r="HC110" i="4"/>
  <c r="HC109" i="4"/>
  <c r="HC108" i="4"/>
  <c r="HC107" i="4"/>
  <c r="HC106" i="4"/>
  <c r="HC105" i="4"/>
  <c r="HC104" i="4"/>
  <c r="HC103" i="4"/>
  <c r="HC102" i="4"/>
  <c r="HC101" i="4"/>
  <c r="HC100" i="4"/>
  <c r="HC99" i="4"/>
  <c r="HC98" i="4"/>
  <c r="HC97" i="4"/>
  <c r="HC96" i="4"/>
  <c r="HC95" i="4"/>
  <c r="HC94" i="4"/>
  <c r="HC93" i="4"/>
  <c r="HC92" i="4"/>
  <c r="HC91" i="4"/>
  <c r="HC90" i="4"/>
  <c r="HC89" i="4"/>
  <c r="HC88" i="4"/>
  <c r="HC87" i="4"/>
  <c r="HC86" i="4"/>
  <c r="HC85" i="4"/>
  <c r="HC84" i="4"/>
  <c r="HC83" i="4"/>
  <c r="HC82" i="4"/>
  <c r="HC81" i="4"/>
  <c r="HC80" i="4"/>
  <c r="HC79" i="4"/>
  <c r="HC78" i="4"/>
  <c r="HC77" i="4"/>
  <c r="HC76" i="4"/>
  <c r="HC75" i="4"/>
  <c r="HC74" i="4"/>
  <c r="HC73" i="4"/>
  <c r="HC72" i="4"/>
  <c r="HC71" i="4"/>
  <c r="HC70" i="4"/>
  <c r="HC69" i="4"/>
  <c r="HC68" i="4"/>
  <c r="HC67" i="4"/>
  <c r="HC66" i="4"/>
  <c r="HC65" i="4"/>
  <c r="HC64" i="4"/>
  <c r="HC63" i="4"/>
  <c r="HC62" i="4"/>
  <c r="HC61" i="4"/>
  <c r="HC60" i="4"/>
  <c r="HC59" i="4"/>
  <c r="HC58" i="4"/>
  <c r="HC57" i="4"/>
  <c r="HC56" i="4"/>
  <c r="HC55" i="4"/>
  <c r="HC54" i="4"/>
  <c r="HC53" i="4"/>
  <c r="HC52" i="4"/>
  <c r="HC51" i="4"/>
  <c r="HC50" i="4"/>
  <c r="HC49" i="4"/>
  <c r="HC48" i="4"/>
  <c r="HC47" i="4"/>
  <c r="HC46" i="4"/>
  <c r="HC45" i="4"/>
  <c r="HC44" i="4"/>
  <c r="HC43" i="4"/>
  <c r="HC42" i="4"/>
  <c r="HC41" i="4"/>
  <c r="HC40" i="4"/>
  <c r="HC39" i="4"/>
  <c r="HC38" i="4"/>
  <c r="HC37" i="4"/>
  <c r="HC36" i="4"/>
  <c r="HC35" i="4"/>
  <c r="HC34" i="4"/>
  <c r="HC33" i="4"/>
  <c r="HC32" i="4"/>
  <c r="HC31" i="4"/>
  <c r="HC30" i="4"/>
  <c r="HC29" i="4"/>
  <c r="HC28" i="4"/>
  <c r="HC27" i="4"/>
  <c r="HC26" i="4"/>
  <c r="HC25" i="4"/>
  <c r="HC24" i="4"/>
  <c r="HC23" i="4"/>
  <c r="HC22" i="4"/>
  <c r="HC21" i="4"/>
  <c r="HC20" i="4"/>
  <c r="HC19" i="4"/>
  <c r="HC18" i="4"/>
  <c r="HC17" i="4"/>
  <c r="HC16" i="4"/>
  <c r="HC15" i="4"/>
  <c r="HC14" i="4"/>
  <c r="HC13" i="4"/>
  <c r="HC12" i="4"/>
  <c r="HC11" i="4"/>
  <c r="HC10" i="4"/>
  <c r="HC9" i="4"/>
  <c r="HC8" i="4"/>
  <c r="HC7" i="4"/>
  <c r="HC6" i="4"/>
  <c r="HC5" i="4"/>
  <c r="HC4" i="4"/>
  <c r="HC3" i="4"/>
  <c r="GN1772" i="4"/>
  <c r="GN1771" i="4"/>
  <c r="GN1770" i="4"/>
  <c r="GN1769" i="4"/>
  <c r="GN1768" i="4"/>
  <c r="GN1767" i="4"/>
  <c r="GN1766" i="4"/>
  <c r="GN1765" i="4"/>
  <c r="GN1764" i="4"/>
  <c r="GN1763" i="4"/>
  <c r="GN1762" i="4"/>
  <c r="GN1761" i="4"/>
  <c r="GN1760" i="4"/>
  <c r="GN1759" i="4"/>
  <c r="GN1758" i="4"/>
  <c r="GN1757" i="4"/>
  <c r="GN1756" i="4"/>
  <c r="GN1755" i="4"/>
  <c r="GN1754" i="4"/>
  <c r="GN1753" i="4"/>
  <c r="GN1752" i="4"/>
  <c r="GN1751" i="4"/>
  <c r="GN1750" i="4"/>
  <c r="GN1749" i="4"/>
  <c r="GN1748" i="4"/>
  <c r="GN1747" i="4"/>
  <c r="GN1746" i="4"/>
  <c r="GN1745" i="4"/>
  <c r="GN1744" i="4"/>
  <c r="GN1743" i="4"/>
  <c r="GN1742" i="4"/>
  <c r="GN1741" i="4"/>
  <c r="GN1740" i="4"/>
  <c r="GN1739" i="4"/>
  <c r="GN1738" i="4"/>
  <c r="GN1737" i="4"/>
  <c r="GN1736" i="4"/>
  <c r="GN1735" i="4"/>
  <c r="GN1734" i="4"/>
  <c r="GN1733" i="4"/>
  <c r="GN1732" i="4"/>
  <c r="GN1731" i="4"/>
  <c r="GN1730" i="4"/>
  <c r="GN1729" i="4"/>
  <c r="GN1728" i="4"/>
  <c r="GN1727" i="4"/>
  <c r="GN1726" i="4"/>
  <c r="GN1725" i="4"/>
  <c r="GN1724" i="4"/>
  <c r="GN1723" i="4"/>
  <c r="GN1722" i="4"/>
  <c r="GN1721" i="4"/>
  <c r="GN1720" i="4"/>
  <c r="GN1719" i="4"/>
  <c r="GN1718" i="4"/>
  <c r="GN1717" i="4"/>
  <c r="GN1716" i="4"/>
  <c r="GN1715" i="4"/>
  <c r="GN1714" i="4"/>
  <c r="GN1713" i="4"/>
  <c r="GN1712" i="4"/>
  <c r="GN1711" i="4"/>
  <c r="GN1710" i="4"/>
  <c r="GN1709" i="4"/>
  <c r="GN1708" i="4"/>
  <c r="GN1707" i="4"/>
  <c r="GN1706" i="4"/>
  <c r="GN1705" i="4"/>
  <c r="GN1704" i="4"/>
  <c r="GN1703" i="4"/>
  <c r="GN1702" i="4"/>
  <c r="GN1701" i="4"/>
  <c r="GN1700" i="4"/>
  <c r="GN1699" i="4"/>
  <c r="GN1698" i="4"/>
  <c r="GN1697" i="4"/>
  <c r="GN1696" i="4"/>
  <c r="GN1695" i="4"/>
  <c r="GN1694" i="4"/>
  <c r="GN1693" i="4"/>
  <c r="GN1692" i="4"/>
  <c r="GN1691" i="4"/>
  <c r="GN1690" i="4"/>
  <c r="GN1689" i="4"/>
  <c r="GN1688" i="4"/>
  <c r="GN1687" i="4"/>
  <c r="GN1686" i="4"/>
  <c r="GN1685" i="4"/>
  <c r="GN1684" i="4"/>
  <c r="GN1683" i="4"/>
  <c r="GN1682" i="4"/>
  <c r="GN1681" i="4"/>
  <c r="GN1680" i="4"/>
  <c r="GN1679" i="4"/>
  <c r="GN1678" i="4"/>
  <c r="GN1677" i="4"/>
  <c r="GN1676" i="4"/>
  <c r="GN1675" i="4"/>
  <c r="GN1674" i="4"/>
  <c r="GN1673" i="4"/>
  <c r="GN1672" i="4"/>
  <c r="GN1671" i="4"/>
  <c r="GN1670" i="4"/>
  <c r="GN1669" i="4"/>
  <c r="GN1668" i="4"/>
  <c r="GN1667" i="4"/>
  <c r="GN1666" i="4"/>
  <c r="GN1665" i="4"/>
  <c r="GN1664" i="4"/>
  <c r="GN1663" i="4"/>
  <c r="GN1662" i="4"/>
  <c r="GN1661" i="4"/>
  <c r="GN1660" i="4"/>
  <c r="GN1659" i="4"/>
  <c r="GN1658" i="4"/>
  <c r="GN1657" i="4"/>
  <c r="GN1656" i="4"/>
  <c r="GN1655" i="4"/>
  <c r="GN1654" i="4"/>
  <c r="GN1653" i="4"/>
  <c r="GN1652" i="4"/>
  <c r="GN1651" i="4"/>
  <c r="GN1650" i="4"/>
  <c r="GN1649" i="4"/>
  <c r="GN1648" i="4"/>
  <c r="GN1647" i="4"/>
  <c r="GN1646" i="4"/>
  <c r="GN1645" i="4"/>
  <c r="GN1644" i="4"/>
  <c r="GN1643" i="4"/>
  <c r="GN1642" i="4"/>
  <c r="GN1641" i="4"/>
  <c r="GN1640" i="4"/>
  <c r="GN1639" i="4"/>
  <c r="GN1638" i="4"/>
  <c r="GN1637" i="4"/>
  <c r="GN1636" i="4"/>
  <c r="GN1635" i="4"/>
  <c r="GN1634" i="4"/>
  <c r="GN1633" i="4"/>
  <c r="GN1632" i="4"/>
  <c r="GN1631" i="4"/>
  <c r="GN1630" i="4"/>
  <c r="GN1629" i="4"/>
  <c r="GN1628" i="4"/>
  <c r="GN1627" i="4"/>
  <c r="GN1626" i="4"/>
  <c r="GN1625" i="4"/>
  <c r="GN1624" i="4"/>
  <c r="GN1623" i="4"/>
  <c r="GN1622" i="4"/>
  <c r="GN1621" i="4"/>
  <c r="GN1620" i="4"/>
  <c r="GN1619" i="4"/>
  <c r="GN1618" i="4"/>
  <c r="GN1617" i="4"/>
  <c r="GN1616" i="4"/>
  <c r="GN1615" i="4"/>
  <c r="GN1614" i="4"/>
  <c r="GN1613" i="4"/>
  <c r="GN1612" i="4"/>
  <c r="GN1611" i="4"/>
  <c r="GN1610" i="4"/>
  <c r="GN1609" i="4"/>
  <c r="GN1608" i="4"/>
  <c r="GN1607" i="4"/>
  <c r="GN1606" i="4"/>
  <c r="GN1605" i="4"/>
  <c r="GN1604" i="4"/>
  <c r="GN1603" i="4"/>
  <c r="GN1602" i="4"/>
  <c r="GN1601" i="4"/>
  <c r="GN1600" i="4"/>
  <c r="GN1599" i="4"/>
  <c r="GN1598" i="4"/>
  <c r="GN1597" i="4"/>
  <c r="GN1596" i="4"/>
  <c r="GN1595" i="4"/>
  <c r="GN1594" i="4"/>
  <c r="GN1593" i="4"/>
  <c r="GN1592" i="4"/>
  <c r="GN1591" i="4"/>
  <c r="GN1590" i="4"/>
  <c r="GN1589" i="4"/>
  <c r="GN1588" i="4"/>
  <c r="GN1587" i="4"/>
  <c r="GN1586" i="4"/>
  <c r="GN1585" i="4"/>
  <c r="GN1584" i="4"/>
  <c r="GN1583" i="4"/>
  <c r="GN1582" i="4"/>
  <c r="GN1581" i="4"/>
  <c r="GN1580" i="4"/>
  <c r="GN1579" i="4"/>
  <c r="GN1578" i="4"/>
  <c r="GN1577" i="4"/>
  <c r="GN1576" i="4"/>
  <c r="GN1575" i="4"/>
  <c r="GN1574" i="4"/>
  <c r="GN1573" i="4"/>
  <c r="GN1572" i="4"/>
  <c r="GN1571" i="4"/>
  <c r="GN1570" i="4"/>
  <c r="GN1569" i="4"/>
  <c r="GN1568" i="4"/>
  <c r="GN1567" i="4"/>
  <c r="GN1566" i="4"/>
  <c r="GN1565" i="4"/>
  <c r="GN1564" i="4"/>
  <c r="GN1563" i="4"/>
  <c r="GN1562" i="4"/>
  <c r="GN1561" i="4"/>
  <c r="GN1560" i="4"/>
  <c r="GN1559" i="4"/>
  <c r="GN1558" i="4"/>
  <c r="GN1557" i="4"/>
  <c r="GN1556" i="4"/>
  <c r="GN1555" i="4"/>
  <c r="GN1554" i="4"/>
  <c r="GN1553" i="4"/>
  <c r="GN1552" i="4"/>
  <c r="GN1551" i="4"/>
  <c r="GN1550" i="4"/>
  <c r="GN1549" i="4"/>
  <c r="GN1548" i="4"/>
  <c r="GN1547" i="4"/>
  <c r="GN1546" i="4"/>
  <c r="GN1545" i="4"/>
  <c r="GN1544" i="4"/>
  <c r="GN1543" i="4"/>
  <c r="GN1542" i="4"/>
  <c r="GN1541" i="4"/>
  <c r="GN1540" i="4"/>
  <c r="GN1539" i="4"/>
  <c r="GN1538" i="4"/>
  <c r="GN1537" i="4"/>
  <c r="GN1536" i="4"/>
  <c r="GN1535" i="4"/>
  <c r="GN1534" i="4"/>
  <c r="GN1533" i="4"/>
  <c r="GN1532" i="4"/>
  <c r="GN1531" i="4"/>
  <c r="GN1530" i="4"/>
  <c r="GN1529" i="4"/>
  <c r="GN1528" i="4"/>
  <c r="GN1527" i="4"/>
  <c r="GN1526" i="4"/>
  <c r="GN1525" i="4"/>
  <c r="GN1524" i="4"/>
  <c r="GN1523" i="4"/>
  <c r="GN1522" i="4"/>
  <c r="GN1521" i="4"/>
  <c r="GN1520" i="4"/>
  <c r="GN1519" i="4"/>
  <c r="GN1518" i="4"/>
  <c r="GN1517" i="4"/>
  <c r="GN1516" i="4"/>
  <c r="GN1515" i="4"/>
  <c r="GN1514" i="4"/>
  <c r="GN1513" i="4"/>
  <c r="GN1512" i="4"/>
  <c r="GN1511" i="4"/>
  <c r="GN1510" i="4"/>
  <c r="GN1509" i="4"/>
  <c r="GN1508" i="4"/>
  <c r="GN1507" i="4"/>
  <c r="GN1506" i="4"/>
  <c r="GN1505" i="4"/>
  <c r="GN1504" i="4"/>
  <c r="GN1503" i="4"/>
  <c r="GN1502" i="4"/>
  <c r="GN1501" i="4"/>
  <c r="GN1500" i="4"/>
  <c r="GN1499" i="4"/>
  <c r="GN1498" i="4"/>
  <c r="GN1497" i="4"/>
  <c r="GN1496" i="4"/>
  <c r="GN1495" i="4"/>
  <c r="GN1494" i="4"/>
  <c r="GN1493" i="4"/>
  <c r="GN1492" i="4"/>
  <c r="GN1491" i="4"/>
  <c r="GN1490" i="4"/>
  <c r="GN1489" i="4"/>
  <c r="GN1488" i="4"/>
  <c r="GN1487" i="4"/>
  <c r="GN1486" i="4"/>
  <c r="GN1485" i="4"/>
  <c r="GN1484" i="4"/>
  <c r="GN1483" i="4"/>
  <c r="GN1482" i="4"/>
  <c r="GN1481" i="4"/>
  <c r="GN1480" i="4"/>
  <c r="GN1479" i="4"/>
  <c r="GN1478" i="4"/>
  <c r="GN1477" i="4"/>
  <c r="GN1476" i="4"/>
  <c r="GN1475" i="4"/>
  <c r="GN1474" i="4"/>
  <c r="GN1473" i="4"/>
  <c r="GN1472" i="4"/>
  <c r="GN1471" i="4"/>
  <c r="GN1470" i="4"/>
  <c r="GN1469" i="4"/>
  <c r="GN1468" i="4"/>
  <c r="GN1467" i="4"/>
  <c r="GN1466" i="4"/>
  <c r="GN1465" i="4"/>
  <c r="GN1464" i="4"/>
  <c r="GN1463" i="4"/>
  <c r="GN1462" i="4"/>
  <c r="GN1461" i="4"/>
  <c r="GN1460" i="4"/>
  <c r="GN1459" i="4"/>
  <c r="GN1458" i="4"/>
  <c r="GN1457" i="4"/>
  <c r="GN1456" i="4"/>
  <c r="GN1455" i="4"/>
  <c r="GN1454" i="4"/>
  <c r="GN1453" i="4"/>
  <c r="GN1452" i="4"/>
  <c r="GN1451" i="4"/>
  <c r="GN1450" i="4"/>
  <c r="GN1449" i="4"/>
  <c r="GN1448" i="4"/>
  <c r="GN1447" i="4"/>
  <c r="GN1446" i="4"/>
  <c r="GN1445" i="4"/>
  <c r="GN1444" i="4"/>
  <c r="GN1443" i="4"/>
  <c r="GN1442" i="4"/>
  <c r="GN1441" i="4"/>
  <c r="GN1440" i="4"/>
  <c r="GN1439" i="4"/>
  <c r="GN1438" i="4"/>
  <c r="GN1437" i="4"/>
  <c r="GN1436" i="4"/>
  <c r="GN1435" i="4"/>
  <c r="GN1434" i="4"/>
  <c r="GN1433" i="4"/>
  <c r="GN1432" i="4"/>
  <c r="GN1431" i="4"/>
  <c r="GN1430" i="4"/>
  <c r="GN1429" i="4"/>
  <c r="GN1428" i="4"/>
  <c r="GN1427" i="4"/>
  <c r="GN1426" i="4"/>
  <c r="GN1425" i="4"/>
  <c r="GN1424" i="4"/>
  <c r="GN1423" i="4"/>
  <c r="GN1422" i="4"/>
  <c r="GN1421" i="4"/>
  <c r="GN1420" i="4"/>
  <c r="GN1419" i="4"/>
  <c r="GN1418" i="4"/>
  <c r="GN1417" i="4"/>
  <c r="GN1416" i="4"/>
  <c r="GN1415" i="4"/>
  <c r="GN1414" i="4"/>
  <c r="GN1413" i="4"/>
  <c r="GN1412" i="4"/>
  <c r="GN1411" i="4"/>
  <c r="GN1410" i="4"/>
  <c r="GN1409" i="4"/>
  <c r="GN1408" i="4"/>
  <c r="GN1407" i="4"/>
  <c r="GN1406" i="4"/>
  <c r="GN1405" i="4"/>
  <c r="GN1404" i="4"/>
  <c r="GN1403" i="4"/>
  <c r="GN1402" i="4"/>
  <c r="GN1401" i="4"/>
  <c r="GN1400" i="4"/>
  <c r="GN1399" i="4"/>
  <c r="GN1398" i="4"/>
  <c r="GN1397" i="4"/>
  <c r="GN1396" i="4"/>
  <c r="GN1395" i="4"/>
  <c r="GN1394" i="4"/>
  <c r="GN1393" i="4"/>
  <c r="GN1392" i="4"/>
  <c r="GN1391" i="4"/>
  <c r="GN1390" i="4"/>
  <c r="GN1389" i="4"/>
  <c r="GN1388" i="4"/>
  <c r="GN1387" i="4"/>
  <c r="GN1386" i="4"/>
  <c r="GN1385" i="4"/>
  <c r="GN1384" i="4"/>
  <c r="GN1383" i="4"/>
  <c r="GN1382" i="4"/>
  <c r="GN1381" i="4"/>
  <c r="GN1380" i="4"/>
  <c r="GN1379" i="4"/>
  <c r="GN1378" i="4"/>
  <c r="GN1377" i="4"/>
  <c r="GN1376" i="4"/>
  <c r="GN1375" i="4"/>
  <c r="GN1374" i="4"/>
  <c r="GN1373" i="4"/>
  <c r="GN1372" i="4"/>
  <c r="GN1371" i="4"/>
  <c r="GN1370" i="4"/>
  <c r="GN1369" i="4"/>
  <c r="GN1368" i="4"/>
  <c r="GN1367" i="4"/>
  <c r="GN1366" i="4"/>
  <c r="GN1365" i="4"/>
  <c r="GN1364" i="4"/>
  <c r="GN1363" i="4"/>
  <c r="GN1362" i="4"/>
  <c r="GN1361" i="4"/>
  <c r="GN1360" i="4"/>
  <c r="GN1359" i="4"/>
  <c r="GN1358" i="4"/>
  <c r="GN1357" i="4"/>
  <c r="GN1356" i="4"/>
  <c r="GN1355" i="4"/>
  <c r="GN1354" i="4"/>
  <c r="GN1353" i="4"/>
  <c r="GN1352" i="4"/>
  <c r="GN1351" i="4"/>
  <c r="GN1350" i="4"/>
  <c r="GN1349" i="4"/>
  <c r="GN1348" i="4"/>
  <c r="GN1347" i="4"/>
  <c r="GN1346" i="4"/>
  <c r="GN1345" i="4"/>
  <c r="GN1344" i="4"/>
  <c r="GN1343" i="4"/>
  <c r="GN1342" i="4"/>
  <c r="GN1341" i="4"/>
  <c r="GN1340" i="4"/>
  <c r="GN1339" i="4"/>
  <c r="GN1338" i="4"/>
  <c r="GN1337" i="4"/>
  <c r="GN1336" i="4"/>
  <c r="GN1335" i="4"/>
  <c r="GN1334" i="4"/>
  <c r="GN1333" i="4"/>
  <c r="GN1332" i="4"/>
  <c r="GN1331" i="4"/>
  <c r="GN1330" i="4"/>
  <c r="GN1329" i="4"/>
  <c r="GN1328" i="4"/>
  <c r="GN1327" i="4"/>
  <c r="GN1326" i="4"/>
  <c r="GN1325" i="4"/>
  <c r="GN1324" i="4"/>
  <c r="GN1323" i="4"/>
  <c r="GN1322" i="4"/>
  <c r="GN1321" i="4"/>
  <c r="GN1320" i="4"/>
  <c r="GN1319" i="4"/>
  <c r="GN1318" i="4"/>
  <c r="GN1317" i="4"/>
  <c r="GN1316" i="4"/>
  <c r="GN1315" i="4"/>
  <c r="GN1314" i="4"/>
  <c r="GN1313" i="4"/>
  <c r="GN1312" i="4"/>
  <c r="GN1311" i="4"/>
  <c r="GN1310" i="4"/>
  <c r="GN1309" i="4"/>
  <c r="GN1308" i="4"/>
  <c r="GN1307" i="4"/>
  <c r="GN1306" i="4"/>
  <c r="GN1305" i="4"/>
  <c r="GN1304" i="4"/>
  <c r="GN1303" i="4"/>
  <c r="GN1302" i="4"/>
  <c r="GN1301" i="4"/>
  <c r="GN1300" i="4"/>
  <c r="GN1299" i="4"/>
  <c r="GN1298" i="4"/>
  <c r="GN1297" i="4"/>
  <c r="GN1296" i="4"/>
  <c r="GN1295" i="4"/>
  <c r="GN1294" i="4"/>
  <c r="GN1293" i="4"/>
  <c r="GN1292" i="4"/>
  <c r="GN1291" i="4"/>
  <c r="GN1290" i="4"/>
  <c r="GN1289" i="4"/>
  <c r="GN1288" i="4"/>
  <c r="GN1287" i="4"/>
  <c r="GN1286" i="4"/>
  <c r="GN1285" i="4"/>
  <c r="GN1284" i="4"/>
  <c r="GN1283" i="4"/>
  <c r="GN1282" i="4"/>
  <c r="GN1281" i="4"/>
  <c r="GN1280" i="4"/>
  <c r="GN1279" i="4"/>
  <c r="GN1278" i="4"/>
  <c r="GN1277" i="4"/>
  <c r="GN1276" i="4"/>
  <c r="GN1275" i="4"/>
  <c r="GN1274" i="4"/>
  <c r="GN1273" i="4"/>
  <c r="GN1272" i="4"/>
  <c r="GN1271" i="4"/>
  <c r="GN1270" i="4"/>
  <c r="GN1269" i="4"/>
  <c r="GN1268" i="4"/>
  <c r="GN1267" i="4"/>
  <c r="GN1266" i="4"/>
  <c r="GN1265" i="4"/>
  <c r="GN1264" i="4"/>
  <c r="GN1263" i="4"/>
  <c r="GN1262" i="4"/>
  <c r="GN1261" i="4"/>
  <c r="GN1260" i="4"/>
  <c r="GN1259" i="4"/>
  <c r="GN1258" i="4"/>
  <c r="GN1257" i="4"/>
  <c r="GN1256" i="4"/>
  <c r="GN1255" i="4"/>
  <c r="GN1254" i="4"/>
  <c r="GN1253" i="4"/>
  <c r="GN1252" i="4"/>
  <c r="GN1251" i="4"/>
  <c r="GN1250" i="4"/>
  <c r="GN1249" i="4"/>
  <c r="GN1248" i="4"/>
  <c r="GN1247" i="4"/>
  <c r="GN1246" i="4"/>
  <c r="GN1245" i="4"/>
  <c r="GN1244" i="4"/>
  <c r="GN1243" i="4"/>
  <c r="GN1242" i="4"/>
  <c r="GN1241" i="4"/>
  <c r="GN1240" i="4"/>
  <c r="GN1239" i="4"/>
  <c r="GN1238" i="4"/>
  <c r="GN1237" i="4"/>
  <c r="GN1236" i="4"/>
  <c r="GN1235" i="4"/>
  <c r="GN1234" i="4"/>
  <c r="GN1233" i="4"/>
  <c r="GN1232" i="4"/>
  <c r="GN1231" i="4"/>
  <c r="GN1230" i="4"/>
  <c r="GN1229" i="4"/>
  <c r="GN1228" i="4"/>
  <c r="GN1227" i="4"/>
  <c r="GN1226" i="4"/>
  <c r="GN1225" i="4"/>
  <c r="GN1224" i="4"/>
  <c r="GN1223" i="4"/>
  <c r="GN1222" i="4"/>
  <c r="GN1221" i="4"/>
  <c r="GN1220" i="4"/>
  <c r="GN1219" i="4"/>
  <c r="GN1218" i="4"/>
  <c r="GN1217" i="4"/>
  <c r="GN1216" i="4"/>
  <c r="GN1215" i="4"/>
  <c r="GN1214" i="4"/>
  <c r="GN1213" i="4"/>
  <c r="GN1212" i="4"/>
  <c r="GN1211" i="4"/>
  <c r="GN1210" i="4"/>
  <c r="GN1209" i="4"/>
  <c r="GN1208" i="4"/>
  <c r="GN1207" i="4"/>
  <c r="GN1206" i="4"/>
  <c r="GN1205" i="4"/>
  <c r="GN1204" i="4"/>
  <c r="GN1203" i="4"/>
  <c r="GN1202" i="4"/>
  <c r="GN1201" i="4"/>
  <c r="GN1200" i="4"/>
  <c r="GN1199" i="4"/>
  <c r="GN1198" i="4"/>
  <c r="GN1197" i="4"/>
  <c r="GN1196" i="4"/>
  <c r="GN1195" i="4"/>
  <c r="GN1194" i="4"/>
  <c r="GN1193" i="4"/>
  <c r="GN1192" i="4"/>
  <c r="GN1191" i="4"/>
  <c r="GN1190" i="4"/>
  <c r="GN1189" i="4"/>
  <c r="GN1188" i="4"/>
  <c r="GN1187" i="4"/>
  <c r="GN1186" i="4"/>
  <c r="GN1185" i="4"/>
  <c r="GN1184" i="4"/>
  <c r="GN1183" i="4"/>
  <c r="GN1182" i="4"/>
  <c r="GN1181" i="4"/>
  <c r="GN1180" i="4"/>
  <c r="GN1179" i="4"/>
  <c r="GN1178" i="4"/>
  <c r="GN1177" i="4"/>
  <c r="GN1176" i="4"/>
  <c r="GN1175" i="4"/>
  <c r="GN1174" i="4"/>
  <c r="GN1173" i="4"/>
  <c r="GN1172" i="4"/>
  <c r="GN1171" i="4"/>
  <c r="GN1170" i="4"/>
  <c r="GN1169" i="4"/>
  <c r="GN1168" i="4"/>
  <c r="GN1167" i="4"/>
  <c r="GN1166" i="4"/>
  <c r="GN1165" i="4"/>
  <c r="GN1164" i="4"/>
  <c r="GN1163" i="4"/>
  <c r="GN1162" i="4"/>
  <c r="GN1161" i="4"/>
  <c r="GN1160" i="4"/>
  <c r="GN1159" i="4"/>
  <c r="GN1158" i="4"/>
  <c r="GN1157" i="4"/>
  <c r="GN1156" i="4"/>
  <c r="GN1155" i="4"/>
  <c r="GN1154" i="4"/>
  <c r="GN1153" i="4"/>
  <c r="GN1152" i="4"/>
  <c r="GN1151" i="4"/>
  <c r="GN1150" i="4"/>
  <c r="GN1149" i="4"/>
  <c r="GN1148" i="4"/>
  <c r="GN1147" i="4"/>
  <c r="GN1146" i="4"/>
  <c r="GN1145" i="4"/>
  <c r="GN1144" i="4"/>
  <c r="GN1143" i="4"/>
  <c r="GN1142" i="4"/>
  <c r="GN1141" i="4"/>
  <c r="GN1140" i="4"/>
  <c r="GN1139" i="4"/>
  <c r="GN1138" i="4"/>
  <c r="GN1137" i="4"/>
  <c r="GN1136" i="4"/>
  <c r="GN1135" i="4"/>
  <c r="GN1134" i="4"/>
  <c r="GN1133" i="4"/>
  <c r="GN1132" i="4"/>
  <c r="GN1131" i="4"/>
  <c r="GN1130" i="4"/>
  <c r="GN1129" i="4"/>
  <c r="GN1128" i="4"/>
  <c r="GN1127" i="4"/>
  <c r="GN1126" i="4"/>
  <c r="GN1125" i="4"/>
  <c r="GN1124" i="4"/>
  <c r="GN1123" i="4"/>
  <c r="GN1122" i="4"/>
  <c r="GN1121" i="4"/>
  <c r="GN1120" i="4"/>
  <c r="GN1119" i="4"/>
  <c r="GN1118" i="4"/>
  <c r="GN1117" i="4"/>
  <c r="GN1116" i="4"/>
  <c r="GN1115" i="4"/>
  <c r="GN1114" i="4"/>
  <c r="GN1113" i="4"/>
  <c r="GN1112" i="4"/>
  <c r="GN1111" i="4"/>
  <c r="GN1110" i="4"/>
  <c r="GN1109" i="4"/>
  <c r="GN1108" i="4"/>
  <c r="GN1107" i="4"/>
  <c r="GN1106" i="4"/>
  <c r="GN1105" i="4"/>
  <c r="GN1104" i="4"/>
  <c r="GN1103" i="4"/>
  <c r="GN1102" i="4"/>
  <c r="GN1101" i="4"/>
  <c r="GN1100" i="4"/>
  <c r="GN1099" i="4"/>
  <c r="GN1098" i="4"/>
  <c r="GN1097" i="4"/>
  <c r="GN1096" i="4"/>
  <c r="GN1095" i="4"/>
  <c r="GN1094" i="4"/>
  <c r="GN1093" i="4"/>
  <c r="GN1092" i="4"/>
  <c r="GN1091" i="4"/>
  <c r="GN1090" i="4"/>
  <c r="GN1089" i="4"/>
  <c r="GN1088" i="4"/>
  <c r="GN1087" i="4"/>
  <c r="GN1086" i="4"/>
  <c r="GN1085" i="4"/>
  <c r="GN1084" i="4"/>
  <c r="GN1083" i="4"/>
  <c r="GN1082" i="4"/>
  <c r="GN1081" i="4"/>
  <c r="GN1080" i="4"/>
  <c r="GN1079" i="4"/>
  <c r="GN1078" i="4"/>
  <c r="GN1077" i="4"/>
  <c r="GN1076" i="4"/>
  <c r="GN1075" i="4"/>
  <c r="GN1074" i="4"/>
  <c r="GN1073" i="4"/>
  <c r="GN1072" i="4"/>
  <c r="GN1071" i="4"/>
  <c r="GN1070" i="4"/>
  <c r="GN1069" i="4"/>
  <c r="GN1068" i="4"/>
  <c r="GN1067" i="4"/>
  <c r="GN1066" i="4"/>
  <c r="GN1065" i="4"/>
  <c r="GN1064" i="4"/>
  <c r="GN1063" i="4"/>
  <c r="GN1062" i="4"/>
  <c r="GN1061" i="4"/>
  <c r="GN1060" i="4"/>
  <c r="GN1059" i="4"/>
  <c r="GN1058" i="4"/>
  <c r="GN1057" i="4"/>
  <c r="GN1056" i="4"/>
  <c r="GN1055" i="4"/>
  <c r="GN1054" i="4"/>
  <c r="GN1053" i="4"/>
  <c r="GN1052" i="4"/>
  <c r="GN1051" i="4"/>
  <c r="GN1050" i="4"/>
  <c r="GN1049" i="4"/>
  <c r="GN1048" i="4"/>
  <c r="GN1047" i="4"/>
  <c r="GN1046" i="4"/>
  <c r="GN1045" i="4"/>
  <c r="GN1044" i="4"/>
  <c r="GN1043" i="4"/>
  <c r="GN1042" i="4"/>
  <c r="GN1041" i="4"/>
  <c r="GN1040" i="4"/>
  <c r="GN1039" i="4"/>
  <c r="GN1038" i="4"/>
  <c r="GN1037" i="4"/>
  <c r="GN1036" i="4"/>
  <c r="GN1035" i="4"/>
  <c r="GN1034" i="4"/>
  <c r="GN1033" i="4"/>
  <c r="GN1032" i="4"/>
  <c r="GN1031" i="4"/>
  <c r="GN1030" i="4"/>
  <c r="GN1029" i="4"/>
  <c r="GN1028" i="4"/>
  <c r="GN1027" i="4"/>
  <c r="GN1026" i="4"/>
  <c r="GN1025" i="4"/>
  <c r="GN1024" i="4"/>
  <c r="GN1023" i="4"/>
  <c r="GN1022" i="4"/>
  <c r="GN1021" i="4"/>
  <c r="GN1020" i="4"/>
  <c r="GN1019" i="4"/>
  <c r="GN1018" i="4"/>
  <c r="GN1017" i="4"/>
  <c r="GN1016" i="4"/>
  <c r="GN1015" i="4"/>
  <c r="GN1014" i="4"/>
  <c r="GN1013" i="4"/>
  <c r="GN1012" i="4"/>
  <c r="GN1011" i="4"/>
  <c r="GN1010" i="4"/>
  <c r="GN1009" i="4"/>
  <c r="GN1008" i="4"/>
  <c r="GN1007" i="4"/>
  <c r="GN1006" i="4"/>
  <c r="GN1005" i="4"/>
  <c r="GN1004" i="4"/>
  <c r="GN1003" i="4"/>
  <c r="GN1002" i="4"/>
  <c r="GN1001" i="4"/>
  <c r="GN1000" i="4"/>
  <c r="GN999" i="4"/>
  <c r="GN998" i="4"/>
  <c r="GN997" i="4"/>
  <c r="GN996" i="4"/>
  <c r="GN995" i="4"/>
  <c r="GN994" i="4"/>
  <c r="GN993" i="4"/>
  <c r="GN992" i="4"/>
  <c r="GN991" i="4"/>
  <c r="GN990" i="4"/>
  <c r="GN989" i="4"/>
  <c r="GN988" i="4"/>
  <c r="GN987" i="4"/>
  <c r="GN986" i="4"/>
  <c r="GN985" i="4"/>
  <c r="GN984" i="4"/>
  <c r="GN983" i="4"/>
  <c r="GN982" i="4"/>
  <c r="GN981" i="4"/>
  <c r="GN980" i="4"/>
  <c r="GN979" i="4"/>
  <c r="GN978" i="4"/>
  <c r="GN977" i="4"/>
  <c r="GN976" i="4"/>
  <c r="GN975" i="4"/>
  <c r="GN974" i="4"/>
  <c r="GN973" i="4"/>
  <c r="GN972" i="4"/>
  <c r="GN971" i="4"/>
  <c r="GN970" i="4"/>
  <c r="GN969" i="4"/>
  <c r="GN968" i="4"/>
  <c r="GN967" i="4"/>
  <c r="GN966" i="4"/>
  <c r="GN965" i="4"/>
  <c r="GN964" i="4"/>
  <c r="GN963" i="4"/>
  <c r="GN962" i="4"/>
  <c r="GN961" i="4"/>
  <c r="GN960" i="4"/>
  <c r="GN959" i="4"/>
  <c r="GN958" i="4"/>
  <c r="GN957" i="4"/>
  <c r="GN956" i="4"/>
  <c r="GN955" i="4"/>
  <c r="GN954" i="4"/>
  <c r="GN953" i="4"/>
  <c r="GN952" i="4"/>
  <c r="GN951" i="4"/>
  <c r="GN950" i="4"/>
  <c r="GN949" i="4"/>
  <c r="GN948" i="4"/>
  <c r="GN947" i="4"/>
  <c r="GN946" i="4"/>
  <c r="GN945" i="4"/>
  <c r="GN944" i="4"/>
  <c r="GN943" i="4"/>
  <c r="GN942" i="4"/>
  <c r="GN941" i="4"/>
  <c r="GN940" i="4"/>
  <c r="GN939" i="4"/>
  <c r="GN938" i="4"/>
  <c r="GN937" i="4"/>
  <c r="GN936" i="4"/>
  <c r="GN935" i="4"/>
  <c r="GN934" i="4"/>
  <c r="GN933" i="4"/>
  <c r="GN932" i="4"/>
  <c r="GN931" i="4"/>
  <c r="GN930" i="4"/>
  <c r="GN929" i="4"/>
  <c r="GN928" i="4"/>
  <c r="GN927" i="4"/>
  <c r="GN926" i="4"/>
  <c r="GN925" i="4"/>
  <c r="GN924" i="4"/>
  <c r="GN923" i="4"/>
  <c r="GN922" i="4"/>
  <c r="GN921" i="4"/>
  <c r="GN920" i="4"/>
  <c r="GN919" i="4"/>
  <c r="GN918" i="4"/>
  <c r="GN917" i="4"/>
  <c r="GN916" i="4"/>
  <c r="GN915" i="4"/>
  <c r="GN914" i="4"/>
  <c r="GN913" i="4"/>
  <c r="GN912" i="4"/>
  <c r="GN911" i="4"/>
  <c r="GN910" i="4"/>
  <c r="GN909" i="4"/>
  <c r="GN908" i="4"/>
  <c r="GN907" i="4"/>
  <c r="GN906" i="4"/>
  <c r="GN905" i="4"/>
  <c r="GN904" i="4"/>
  <c r="GN903" i="4"/>
  <c r="GN902" i="4"/>
  <c r="GN901" i="4"/>
  <c r="GN900" i="4"/>
  <c r="GN899" i="4"/>
  <c r="GN898" i="4"/>
  <c r="GN897" i="4"/>
  <c r="GN896" i="4"/>
  <c r="GN895" i="4"/>
  <c r="GN894" i="4"/>
  <c r="GN893" i="4"/>
  <c r="GN892" i="4"/>
  <c r="GN891" i="4"/>
  <c r="GN890" i="4"/>
  <c r="GN889" i="4"/>
  <c r="GN888" i="4"/>
  <c r="GN887" i="4"/>
  <c r="GN886" i="4"/>
  <c r="GN885" i="4"/>
  <c r="GN884" i="4"/>
  <c r="GN883" i="4"/>
  <c r="GN882" i="4"/>
  <c r="GN881" i="4"/>
  <c r="GN880" i="4"/>
  <c r="GN879" i="4"/>
  <c r="GN878" i="4"/>
  <c r="GN877" i="4"/>
  <c r="GN876" i="4"/>
  <c r="GN875" i="4"/>
  <c r="GN874" i="4"/>
  <c r="GN873" i="4"/>
  <c r="GN872" i="4"/>
  <c r="GN871" i="4"/>
  <c r="GN870" i="4"/>
  <c r="GN869" i="4"/>
  <c r="GN868" i="4"/>
  <c r="GN867" i="4"/>
  <c r="GN866" i="4"/>
  <c r="GN865" i="4"/>
  <c r="GN864" i="4"/>
  <c r="GN863" i="4"/>
  <c r="GN862" i="4"/>
  <c r="GN861" i="4"/>
  <c r="GN860" i="4"/>
  <c r="GN859" i="4"/>
  <c r="GN858" i="4"/>
  <c r="GN857" i="4"/>
  <c r="GN856" i="4"/>
  <c r="GN855" i="4"/>
  <c r="GN854" i="4"/>
  <c r="GN853" i="4"/>
  <c r="GN852" i="4"/>
  <c r="GN851" i="4"/>
  <c r="GN850" i="4"/>
  <c r="GN849" i="4"/>
  <c r="GN848" i="4"/>
  <c r="GN847" i="4"/>
  <c r="GN846" i="4"/>
  <c r="GN845" i="4"/>
  <c r="GN844" i="4"/>
  <c r="GN843" i="4"/>
  <c r="GN842" i="4"/>
  <c r="GN841" i="4"/>
  <c r="GN840" i="4"/>
  <c r="GN839" i="4"/>
  <c r="GN838" i="4"/>
  <c r="GN837" i="4"/>
  <c r="GN836" i="4"/>
  <c r="GN835" i="4"/>
  <c r="GN834" i="4"/>
  <c r="GN833" i="4"/>
  <c r="GN832" i="4"/>
  <c r="GN831" i="4"/>
  <c r="GN830" i="4"/>
  <c r="GN829" i="4"/>
  <c r="GN828" i="4"/>
  <c r="GN827" i="4"/>
  <c r="GN826" i="4"/>
  <c r="GN825" i="4"/>
  <c r="GN824" i="4"/>
  <c r="GN823" i="4"/>
  <c r="GN822" i="4"/>
  <c r="GN821" i="4"/>
  <c r="GN820" i="4"/>
  <c r="GN819" i="4"/>
  <c r="GN818" i="4"/>
  <c r="GN817" i="4"/>
  <c r="GN816" i="4"/>
  <c r="GN815" i="4"/>
  <c r="GN814" i="4"/>
  <c r="GN813" i="4"/>
  <c r="GN812" i="4"/>
  <c r="GN811" i="4"/>
  <c r="GN810" i="4"/>
  <c r="GN809" i="4"/>
  <c r="GN808" i="4"/>
  <c r="GN807" i="4"/>
  <c r="GN806" i="4"/>
  <c r="GN805" i="4"/>
  <c r="GN804" i="4"/>
  <c r="GN803" i="4"/>
  <c r="GN802" i="4"/>
  <c r="GN801" i="4"/>
  <c r="GN800" i="4"/>
  <c r="GN799" i="4"/>
  <c r="GN798" i="4"/>
  <c r="GN797" i="4"/>
  <c r="GN796" i="4"/>
  <c r="GN795" i="4"/>
  <c r="GN794" i="4"/>
  <c r="GN793" i="4"/>
  <c r="GN792" i="4"/>
  <c r="GN791" i="4"/>
  <c r="GN790" i="4"/>
  <c r="GN789" i="4"/>
  <c r="GN788" i="4"/>
  <c r="GN787" i="4"/>
  <c r="GN786" i="4"/>
  <c r="GN785" i="4"/>
  <c r="GN784" i="4"/>
  <c r="GN783" i="4"/>
  <c r="GN782" i="4"/>
  <c r="GN781" i="4"/>
  <c r="GN780" i="4"/>
  <c r="GN779" i="4"/>
  <c r="GN778" i="4"/>
  <c r="GN777" i="4"/>
  <c r="GN776" i="4"/>
  <c r="GN775" i="4"/>
  <c r="GN774" i="4"/>
  <c r="GN773" i="4"/>
  <c r="GN772" i="4"/>
  <c r="GN771" i="4"/>
  <c r="GN770" i="4"/>
  <c r="GN769" i="4"/>
  <c r="GN768" i="4"/>
  <c r="GN767" i="4"/>
  <c r="GN766" i="4"/>
  <c r="GN765" i="4"/>
  <c r="GN764" i="4"/>
  <c r="GN763" i="4"/>
  <c r="GN762" i="4"/>
  <c r="GN761" i="4"/>
  <c r="GN760" i="4"/>
  <c r="GN759" i="4"/>
  <c r="GN758" i="4"/>
  <c r="GN757" i="4"/>
  <c r="GN756" i="4"/>
  <c r="GN755" i="4"/>
  <c r="GN754" i="4"/>
  <c r="GN753" i="4"/>
  <c r="GN752" i="4"/>
  <c r="GN751" i="4"/>
  <c r="GN750" i="4"/>
  <c r="GN749" i="4"/>
  <c r="GN748" i="4"/>
  <c r="GN747" i="4"/>
  <c r="GN746" i="4"/>
  <c r="GN745" i="4"/>
  <c r="GN744" i="4"/>
  <c r="GN743" i="4"/>
  <c r="GN742" i="4"/>
  <c r="GN741" i="4"/>
  <c r="GN740" i="4"/>
  <c r="GN739" i="4"/>
  <c r="GN738" i="4"/>
  <c r="GN737" i="4"/>
  <c r="GN736" i="4"/>
  <c r="GN735" i="4"/>
  <c r="GN734" i="4"/>
  <c r="GN733" i="4"/>
  <c r="GN732" i="4"/>
  <c r="GN731" i="4"/>
  <c r="GN730" i="4"/>
  <c r="GN729" i="4"/>
  <c r="GN728" i="4"/>
  <c r="GN727" i="4"/>
  <c r="GN726" i="4"/>
  <c r="GN725" i="4"/>
  <c r="GN724" i="4"/>
  <c r="GN723" i="4"/>
  <c r="GN722" i="4"/>
  <c r="GN721" i="4"/>
  <c r="GN720" i="4"/>
  <c r="GN719" i="4"/>
  <c r="GN718" i="4"/>
  <c r="GN717" i="4"/>
  <c r="GN716" i="4"/>
  <c r="GN715" i="4"/>
  <c r="GN714" i="4"/>
  <c r="GN713" i="4"/>
  <c r="GN712" i="4"/>
  <c r="GN711" i="4"/>
  <c r="GN710" i="4"/>
  <c r="GN709" i="4"/>
  <c r="GN708" i="4"/>
  <c r="GN707" i="4"/>
  <c r="GN706" i="4"/>
  <c r="GN705" i="4"/>
  <c r="GN704" i="4"/>
  <c r="GN703" i="4"/>
  <c r="GN702" i="4"/>
  <c r="GN701" i="4"/>
  <c r="GN700" i="4"/>
  <c r="GN699" i="4"/>
  <c r="GN698" i="4"/>
  <c r="GN697" i="4"/>
  <c r="GN696" i="4"/>
  <c r="GN695" i="4"/>
  <c r="GN694" i="4"/>
  <c r="GN693" i="4"/>
  <c r="GN692" i="4"/>
  <c r="GN691" i="4"/>
  <c r="GN690" i="4"/>
  <c r="GN689" i="4"/>
  <c r="GN688" i="4"/>
  <c r="GN687" i="4"/>
  <c r="GN686" i="4"/>
  <c r="GN685" i="4"/>
  <c r="GN684" i="4"/>
  <c r="GN683" i="4"/>
  <c r="GN682" i="4"/>
  <c r="GN681" i="4"/>
  <c r="GN680" i="4"/>
  <c r="GN679" i="4"/>
  <c r="GN678" i="4"/>
  <c r="GN677" i="4"/>
  <c r="GN676" i="4"/>
  <c r="GN675" i="4"/>
  <c r="GN674" i="4"/>
  <c r="GN673" i="4"/>
  <c r="GN672" i="4"/>
  <c r="GN671" i="4"/>
  <c r="GN670" i="4"/>
  <c r="GN669" i="4"/>
  <c r="GN668" i="4"/>
  <c r="GN667" i="4"/>
  <c r="GN666" i="4"/>
  <c r="GN665" i="4"/>
  <c r="GN664" i="4"/>
  <c r="GN663" i="4"/>
  <c r="GN662" i="4"/>
  <c r="GN661" i="4"/>
  <c r="GN660" i="4"/>
  <c r="GN659" i="4"/>
  <c r="GN658" i="4"/>
  <c r="GN657" i="4"/>
  <c r="GN656" i="4"/>
  <c r="GN655" i="4"/>
  <c r="GN654" i="4"/>
  <c r="GN653" i="4"/>
  <c r="GN652" i="4"/>
  <c r="GN651" i="4"/>
  <c r="GN650" i="4"/>
  <c r="GN649" i="4"/>
  <c r="GN648" i="4"/>
  <c r="GN647" i="4"/>
  <c r="GN646" i="4"/>
  <c r="GN645" i="4"/>
  <c r="GN644" i="4"/>
  <c r="GN643" i="4"/>
  <c r="GN642" i="4"/>
  <c r="GN641" i="4"/>
  <c r="GN640" i="4"/>
  <c r="GN639" i="4"/>
  <c r="GN638" i="4"/>
  <c r="GN637" i="4"/>
  <c r="GN636" i="4"/>
  <c r="GN635" i="4"/>
  <c r="GN634" i="4"/>
  <c r="GN633" i="4"/>
  <c r="GN632" i="4"/>
  <c r="GN631" i="4"/>
  <c r="GN630" i="4"/>
  <c r="GN629" i="4"/>
  <c r="GN628" i="4"/>
  <c r="GN627" i="4"/>
  <c r="GN626" i="4"/>
  <c r="GN625" i="4"/>
  <c r="GN624" i="4"/>
  <c r="GN623" i="4"/>
  <c r="GN622" i="4"/>
  <c r="GN621" i="4"/>
  <c r="GN620" i="4"/>
  <c r="GN619" i="4"/>
  <c r="GN618" i="4"/>
  <c r="GN617" i="4"/>
  <c r="GN616" i="4"/>
  <c r="GN615" i="4"/>
  <c r="GN614" i="4"/>
  <c r="GN613" i="4"/>
  <c r="GN612" i="4"/>
  <c r="GN611" i="4"/>
  <c r="GN610" i="4"/>
  <c r="GN609" i="4"/>
  <c r="GN608" i="4"/>
  <c r="GN607" i="4"/>
  <c r="GN606" i="4"/>
  <c r="GN605" i="4"/>
  <c r="GN604" i="4"/>
  <c r="GN603" i="4"/>
  <c r="GN602" i="4"/>
  <c r="GN601" i="4"/>
  <c r="GN600" i="4"/>
  <c r="GN599" i="4"/>
  <c r="GN598" i="4"/>
  <c r="GN597" i="4"/>
  <c r="GN596" i="4"/>
  <c r="GN595" i="4"/>
  <c r="GN594" i="4"/>
  <c r="GN593" i="4"/>
  <c r="GN592" i="4"/>
  <c r="GN591" i="4"/>
  <c r="GN590" i="4"/>
  <c r="GN589" i="4"/>
  <c r="GN588" i="4"/>
  <c r="GN587" i="4"/>
  <c r="GN586" i="4"/>
  <c r="GN585" i="4"/>
  <c r="GN584" i="4"/>
  <c r="GN583" i="4"/>
  <c r="GN582" i="4"/>
  <c r="GN581" i="4"/>
  <c r="GN580" i="4"/>
  <c r="GN579" i="4"/>
  <c r="GN578" i="4"/>
  <c r="GN577" i="4"/>
  <c r="GN576" i="4"/>
  <c r="GN575" i="4"/>
  <c r="GN574" i="4"/>
  <c r="GN573" i="4"/>
  <c r="GN572" i="4"/>
  <c r="GN571" i="4"/>
  <c r="GN570" i="4"/>
  <c r="GN569" i="4"/>
  <c r="GN568" i="4"/>
  <c r="GN567" i="4"/>
  <c r="GN566" i="4"/>
  <c r="GN565" i="4"/>
  <c r="GN564" i="4"/>
  <c r="GN563" i="4"/>
  <c r="GN562" i="4"/>
  <c r="GN561" i="4"/>
  <c r="GN560" i="4"/>
  <c r="GN559" i="4"/>
  <c r="GN558" i="4"/>
  <c r="GN557" i="4"/>
  <c r="GN556" i="4"/>
  <c r="GN555" i="4"/>
  <c r="GN554" i="4"/>
  <c r="GN553" i="4"/>
  <c r="GN552" i="4"/>
  <c r="GN551" i="4"/>
  <c r="GN550" i="4"/>
  <c r="GN549" i="4"/>
  <c r="GN548" i="4"/>
  <c r="GN547" i="4"/>
  <c r="GN546" i="4"/>
  <c r="GN545" i="4"/>
  <c r="GN544" i="4"/>
  <c r="GN543" i="4"/>
  <c r="GN542" i="4"/>
  <c r="GN541" i="4"/>
  <c r="GN540" i="4"/>
  <c r="GN539" i="4"/>
  <c r="GN538" i="4"/>
  <c r="GN537" i="4"/>
  <c r="GN536" i="4"/>
  <c r="GN535" i="4"/>
  <c r="GN534" i="4"/>
  <c r="GN533" i="4"/>
  <c r="GN532" i="4"/>
  <c r="GN531" i="4"/>
  <c r="GN530" i="4"/>
  <c r="GN529" i="4"/>
  <c r="GN528" i="4"/>
  <c r="GN527" i="4"/>
  <c r="GN526" i="4"/>
  <c r="GN525" i="4"/>
  <c r="GN524" i="4"/>
  <c r="GN523" i="4"/>
  <c r="GN522" i="4"/>
  <c r="GN521" i="4"/>
  <c r="GN520" i="4"/>
  <c r="GN519" i="4"/>
  <c r="GN518" i="4"/>
  <c r="GN517" i="4"/>
  <c r="GN516" i="4"/>
  <c r="GN515" i="4"/>
  <c r="GN514" i="4"/>
  <c r="GN513" i="4"/>
  <c r="GN512" i="4"/>
  <c r="GN511" i="4"/>
  <c r="GN510" i="4"/>
  <c r="GN509" i="4"/>
  <c r="GN508" i="4"/>
  <c r="GN507" i="4"/>
  <c r="GN506" i="4"/>
  <c r="GN505" i="4"/>
  <c r="GN504" i="4"/>
  <c r="GN503" i="4"/>
  <c r="GN502" i="4"/>
  <c r="GN501" i="4"/>
  <c r="GN500" i="4"/>
  <c r="GN499" i="4"/>
  <c r="GN498" i="4"/>
  <c r="GN497" i="4"/>
  <c r="GN496" i="4"/>
  <c r="GN495" i="4"/>
  <c r="GN494" i="4"/>
  <c r="GN493" i="4"/>
  <c r="GN492" i="4"/>
  <c r="GN491" i="4"/>
  <c r="GN490" i="4"/>
  <c r="GN489" i="4"/>
  <c r="GN488" i="4"/>
  <c r="GN487" i="4"/>
  <c r="GN486" i="4"/>
  <c r="GN485" i="4"/>
  <c r="GN484" i="4"/>
  <c r="GN483" i="4"/>
  <c r="GN482" i="4"/>
  <c r="GN481" i="4"/>
  <c r="GN480" i="4"/>
  <c r="GN479" i="4"/>
  <c r="GN478" i="4"/>
  <c r="GN477" i="4"/>
  <c r="GN476" i="4"/>
  <c r="GN475" i="4"/>
  <c r="GN474" i="4"/>
  <c r="GN473" i="4"/>
  <c r="GN472" i="4"/>
  <c r="GN471" i="4"/>
  <c r="GN470" i="4"/>
  <c r="GN469" i="4"/>
  <c r="GN468" i="4"/>
  <c r="GN467" i="4"/>
  <c r="GN466" i="4"/>
  <c r="GN465" i="4"/>
  <c r="GN464" i="4"/>
  <c r="GN463" i="4"/>
  <c r="GN462" i="4"/>
  <c r="GN461" i="4"/>
  <c r="GN460" i="4"/>
  <c r="GN459" i="4"/>
  <c r="GN458" i="4"/>
  <c r="GN457" i="4"/>
  <c r="GN456" i="4"/>
  <c r="GN455" i="4"/>
  <c r="GN454" i="4"/>
  <c r="GN453" i="4"/>
  <c r="GN452" i="4"/>
  <c r="GN451" i="4"/>
  <c r="GN450" i="4"/>
  <c r="GN449" i="4"/>
  <c r="GN448" i="4"/>
  <c r="GN447" i="4"/>
  <c r="GN446" i="4"/>
  <c r="GN445" i="4"/>
  <c r="GN444" i="4"/>
  <c r="GN443" i="4"/>
  <c r="GN442" i="4"/>
  <c r="GN441" i="4"/>
  <c r="GN440" i="4"/>
  <c r="GN439" i="4"/>
  <c r="GN438" i="4"/>
  <c r="GN437" i="4"/>
  <c r="GN436" i="4"/>
  <c r="GN435" i="4"/>
  <c r="GN434" i="4"/>
  <c r="GN433" i="4"/>
  <c r="GN432" i="4"/>
  <c r="GN431" i="4"/>
  <c r="GN430" i="4"/>
  <c r="GN429" i="4"/>
  <c r="GN428" i="4"/>
  <c r="GN427" i="4"/>
  <c r="GN426" i="4"/>
  <c r="GN425" i="4"/>
  <c r="GN424" i="4"/>
  <c r="GN423" i="4"/>
  <c r="GN422" i="4"/>
  <c r="GN421" i="4"/>
  <c r="GN420" i="4"/>
  <c r="GN419" i="4"/>
  <c r="GN418" i="4"/>
  <c r="GN417" i="4"/>
  <c r="GN416" i="4"/>
  <c r="GN415" i="4"/>
  <c r="GN414" i="4"/>
  <c r="GN413" i="4"/>
  <c r="GN412" i="4"/>
  <c r="GN411" i="4"/>
  <c r="GN410" i="4"/>
  <c r="GN409" i="4"/>
  <c r="GN408" i="4"/>
  <c r="GN407" i="4"/>
  <c r="GN406" i="4"/>
  <c r="GN405" i="4"/>
  <c r="GN404" i="4"/>
  <c r="GN403" i="4"/>
  <c r="GN402" i="4"/>
  <c r="GN401" i="4"/>
  <c r="GN400" i="4"/>
  <c r="GN399" i="4"/>
  <c r="GN398" i="4"/>
  <c r="GN397" i="4"/>
  <c r="GN396" i="4"/>
  <c r="GN395" i="4"/>
  <c r="GN394" i="4"/>
  <c r="GN393" i="4"/>
  <c r="GN392" i="4"/>
  <c r="GN391" i="4"/>
  <c r="GN390" i="4"/>
  <c r="GN389" i="4"/>
  <c r="GN388" i="4"/>
  <c r="GN387" i="4"/>
  <c r="GN386" i="4"/>
  <c r="GN385" i="4"/>
  <c r="GN384" i="4"/>
  <c r="GN383" i="4"/>
  <c r="GN382" i="4"/>
  <c r="GN381" i="4"/>
  <c r="GN380" i="4"/>
  <c r="GN379" i="4"/>
  <c r="GN378" i="4"/>
  <c r="GN377" i="4"/>
  <c r="GN376" i="4"/>
  <c r="GN375" i="4"/>
  <c r="GN374" i="4"/>
  <c r="GN373" i="4"/>
  <c r="GN372" i="4"/>
  <c r="GN371" i="4"/>
  <c r="GN370" i="4"/>
  <c r="GN369" i="4"/>
  <c r="GN368" i="4"/>
  <c r="GN367" i="4"/>
  <c r="GN366" i="4"/>
  <c r="GN365" i="4"/>
  <c r="GN364" i="4"/>
  <c r="GN363" i="4"/>
  <c r="GN362" i="4"/>
  <c r="GN361" i="4"/>
  <c r="GN360" i="4"/>
  <c r="GN359" i="4"/>
  <c r="GN358" i="4"/>
  <c r="GN357" i="4"/>
  <c r="GN356" i="4"/>
  <c r="GN355" i="4"/>
  <c r="GN354" i="4"/>
  <c r="GN353" i="4"/>
  <c r="GN352" i="4"/>
  <c r="GN351" i="4"/>
  <c r="GN350" i="4"/>
  <c r="GN349" i="4"/>
  <c r="GN348" i="4"/>
  <c r="GN347" i="4"/>
  <c r="GN346" i="4"/>
  <c r="GN345" i="4"/>
  <c r="GN344" i="4"/>
  <c r="GN343" i="4"/>
  <c r="GN342" i="4"/>
  <c r="GN341" i="4"/>
  <c r="GN340" i="4"/>
  <c r="GN339" i="4"/>
  <c r="GN338" i="4"/>
  <c r="GN337" i="4"/>
  <c r="GN336" i="4"/>
  <c r="GN335" i="4"/>
  <c r="GN334" i="4"/>
  <c r="GN333" i="4"/>
  <c r="GN332" i="4"/>
  <c r="GN331" i="4"/>
  <c r="GN330" i="4"/>
  <c r="GN329" i="4"/>
  <c r="GN328" i="4"/>
  <c r="GN327" i="4"/>
  <c r="GN326" i="4"/>
  <c r="GN325" i="4"/>
  <c r="GN324" i="4"/>
  <c r="GN323" i="4"/>
  <c r="GN322" i="4"/>
  <c r="GN321" i="4"/>
  <c r="GN320" i="4"/>
  <c r="GN319" i="4"/>
  <c r="GN318" i="4"/>
  <c r="GN317" i="4"/>
  <c r="GN316" i="4"/>
  <c r="GN315" i="4"/>
  <c r="GN314" i="4"/>
  <c r="GN313" i="4"/>
  <c r="GN312" i="4"/>
  <c r="GN311" i="4"/>
  <c r="GN310" i="4"/>
  <c r="GN309" i="4"/>
  <c r="GN308" i="4"/>
  <c r="GN307" i="4"/>
  <c r="GN306" i="4"/>
  <c r="GN305" i="4"/>
  <c r="GN304" i="4"/>
  <c r="GN303" i="4"/>
  <c r="GN302" i="4"/>
  <c r="GN301" i="4"/>
  <c r="GN300" i="4"/>
  <c r="GN299" i="4"/>
  <c r="GN298" i="4"/>
  <c r="GN297" i="4"/>
  <c r="GN296" i="4"/>
  <c r="GN295" i="4"/>
  <c r="GN294" i="4"/>
  <c r="GN293" i="4"/>
  <c r="GN292" i="4"/>
  <c r="GN291" i="4"/>
  <c r="GN290" i="4"/>
  <c r="GN289" i="4"/>
  <c r="GN288" i="4"/>
  <c r="GN287" i="4"/>
  <c r="GN286" i="4"/>
  <c r="GN285" i="4"/>
  <c r="GN284" i="4"/>
  <c r="GN283" i="4"/>
  <c r="GN282" i="4"/>
  <c r="GN281" i="4"/>
  <c r="GN280" i="4"/>
  <c r="GN279" i="4"/>
  <c r="GN278" i="4"/>
  <c r="GN277" i="4"/>
  <c r="GN276" i="4"/>
  <c r="GN275" i="4"/>
  <c r="GN274" i="4"/>
  <c r="GN273" i="4"/>
  <c r="GN272" i="4"/>
  <c r="GN271" i="4"/>
  <c r="GN270" i="4"/>
  <c r="GN269" i="4"/>
  <c r="GN268" i="4"/>
  <c r="GN267" i="4"/>
  <c r="GN266" i="4"/>
  <c r="GN265" i="4"/>
  <c r="GN264" i="4"/>
  <c r="GN263" i="4"/>
  <c r="GN262" i="4"/>
  <c r="GN261" i="4"/>
  <c r="GN260" i="4"/>
  <c r="GN259" i="4"/>
  <c r="GN258" i="4"/>
  <c r="GN257" i="4"/>
  <c r="GN256" i="4"/>
  <c r="GN255" i="4"/>
  <c r="GN254" i="4"/>
  <c r="GN253" i="4"/>
  <c r="GN252" i="4"/>
  <c r="GN251" i="4"/>
  <c r="GN250" i="4"/>
  <c r="GN249" i="4"/>
  <c r="GN248" i="4"/>
  <c r="GN247" i="4"/>
  <c r="GN246" i="4"/>
  <c r="GN245" i="4"/>
  <c r="GN244" i="4"/>
  <c r="GN243" i="4"/>
  <c r="GN242" i="4"/>
  <c r="GN241" i="4"/>
  <c r="GN240" i="4"/>
  <c r="GN239" i="4"/>
  <c r="GN238" i="4"/>
  <c r="GN237" i="4"/>
  <c r="GN236" i="4"/>
  <c r="GN235" i="4"/>
  <c r="GN234" i="4"/>
  <c r="GN233" i="4"/>
  <c r="GN232" i="4"/>
  <c r="GN231" i="4"/>
  <c r="GN230" i="4"/>
  <c r="GN229" i="4"/>
  <c r="GN228" i="4"/>
  <c r="GN227" i="4"/>
  <c r="GN226" i="4"/>
  <c r="GN225" i="4"/>
  <c r="GN224" i="4"/>
  <c r="GN223" i="4"/>
  <c r="GN222" i="4"/>
  <c r="GN221" i="4"/>
  <c r="GN220" i="4"/>
  <c r="GN219" i="4"/>
  <c r="GN218" i="4"/>
  <c r="GN217" i="4"/>
  <c r="GN216" i="4"/>
  <c r="GN215" i="4"/>
  <c r="GN214" i="4"/>
  <c r="GN213" i="4"/>
  <c r="GN212" i="4"/>
  <c r="GN211" i="4"/>
  <c r="GN210" i="4"/>
  <c r="GN209" i="4"/>
  <c r="GN208" i="4"/>
  <c r="GN207" i="4"/>
  <c r="GN206" i="4"/>
  <c r="GN205" i="4"/>
  <c r="GN204" i="4"/>
  <c r="GN203" i="4"/>
  <c r="GN202" i="4"/>
  <c r="GN201" i="4"/>
  <c r="GN200" i="4"/>
  <c r="GN199" i="4"/>
  <c r="GN198" i="4"/>
  <c r="GN197" i="4"/>
  <c r="GN196" i="4"/>
  <c r="GN195" i="4"/>
  <c r="GN194" i="4"/>
  <c r="GN193" i="4"/>
  <c r="GN192" i="4"/>
  <c r="GN191" i="4"/>
  <c r="GN190" i="4"/>
  <c r="GN189" i="4"/>
  <c r="GN188" i="4"/>
  <c r="GN187" i="4"/>
  <c r="GN186" i="4"/>
  <c r="GN185" i="4"/>
  <c r="GN184" i="4"/>
  <c r="GN183" i="4"/>
  <c r="GN182" i="4"/>
  <c r="GN181" i="4"/>
  <c r="GN180" i="4"/>
  <c r="GN179" i="4"/>
  <c r="GN178" i="4"/>
  <c r="GN177" i="4"/>
  <c r="GN176" i="4"/>
  <c r="GN175" i="4"/>
  <c r="GN174" i="4"/>
  <c r="GN173" i="4"/>
  <c r="GN172" i="4"/>
  <c r="GN171" i="4"/>
  <c r="GN170" i="4"/>
  <c r="GN169" i="4"/>
  <c r="GN168" i="4"/>
  <c r="GN167" i="4"/>
  <c r="GN166" i="4"/>
  <c r="GN165" i="4"/>
  <c r="GN164" i="4"/>
  <c r="GN163" i="4"/>
  <c r="GN162" i="4"/>
  <c r="GN161" i="4"/>
  <c r="GN160" i="4"/>
  <c r="GN159" i="4"/>
  <c r="GN158" i="4"/>
  <c r="GN157" i="4"/>
  <c r="GN156" i="4"/>
  <c r="GN155" i="4"/>
  <c r="GN154" i="4"/>
  <c r="GN153" i="4"/>
  <c r="GN152" i="4"/>
  <c r="GN151" i="4"/>
  <c r="GN150" i="4"/>
  <c r="GN149" i="4"/>
  <c r="GN148" i="4"/>
  <c r="GN147" i="4"/>
  <c r="GN146" i="4"/>
  <c r="GN145" i="4"/>
  <c r="GN144" i="4"/>
  <c r="GN143" i="4"/>
  <c r="GN142" i="4"/>
  <c r="GN141" i="4"/>
  <c r="GN140" i="4"/>
  <c r="GN139" i="4"/>
  <c r="GN138" i="4"/>
  <c r="GN137" i="4"/>
  <c r="GN136" i="4"/>
  <c r="GN135" i="4"/>
  <c r="GN134" i="4"/>
  <c r="GN133" i="4"/>
  <c r="GN132" i="4"/>
  <c r="GN131" i="4"/>
  <c r="GN130" i="4"/>
  <c r="GN129" i="4"/>
  <c r="GN128" i="4"/>
  <c r="GN127" i="4"/>
  <c r="GN126" i="4"/>
  <c r="GN125" i="4"/>
  <c r="GN124" i="4"/>
  <c r="GN123" i="4"/>
  <c r="GN122" i="4"/>
  <c r="GN121" i="4"/>
  <c r="GN120" i="4"/>
  <c r="GN119" i="4"/>
  <c r="GN118" i="4"/>
  <c r="GN117" i="4"/>
  <c r="GN116" i="4"/>
  <c r="GN115" i="4"/>
  <c r="GN114" i="4"/>
  <c r="GN113" i="4"/>
  <c r="GN112" i="4"/>
  <c r="GN111" i="4"/>
  <c r="GN110" i="4"/>
  <c r="GN109" i="4"/>
  <c r="GN108" i="4"/>
  <c r="GN107" i="4"/>
  <c r="GN106" i="4"/>
  <c r="GN105" i="4"/>
  <c r="GN104" i="4"/>
  <c r="GN103" i="4"/>
  <c r="GN102" i="4"/>
  <c r="GN101" i="4"/>
  <c r="GN100" i="4"/>
  <c r="GN99" i="4"/>
  <c r="GN98" i="4"/>
  <c r="GN97" i="4"/>
  <c r="GN96" i="4"/>
  <c r="GN95" i="4"/>
  <c r="GN94" i="4"/>
  <c r="GN93" i="4"/>
  <c r="GN92" i="4"/>
  <c r="GN91" i="4"/>
  <c r="GN90" i="4"/>
  <c r="GN89" i="4"/>
  <c r="GN88" i="4"/>
  <c r="GN87" i="4"/>
  <c r="GN86" i="4"/>
  <c r="GN85" i="4"/>
  <c r="GN84" i="4"/>
  <c r="GN83" i="4"/>
  <c r="GN82" i="4"/>
  <c r="GN81" i="4"/>
  <c r="GN80" i="4"/>
  <c r="GN79" i="4"/>
  <c r="GN78" i="4"/>
  <c r="GN77" i="4"/>
  <c r="GN76" i="4"/>
  <c r="GN75" i="4"/>
  <c r="GN74" i="4"/>
  <c r="GN73" i="4"/>
  <c r="GN72" i="4"/>
  <c r="GN71" i="4"/>
  <c r="GN70" i="4"/>
  <c r="GN69" i="4"/>
  <c r="GN68" i="4"/>
  <c r="GN67" i="4"/>
  <c r="GN66" i="4"/>
  <c r="GN65" i="4"/>
  <c r="GN64" i="4"/>
  <c r="GN63" i="4"/>
  <c r="GN62" i="4"/>
  <c r="GN61" i="4"/>
  <c r="GN60" i="4"/>
  <c r="GN59" i="4"/>
  <c r="GN58" i="4"/>
  <c r="GN57" i="4"/>
  <c r="GN56" i="4"/>
  <c r="GN55" i="4"/>
  <c r="GN54" i="4"/>
  <c r="GN53" i="4"/>
  <c r="GN52" i="4"/>
  <c r="GN51" i="4"/>
  <c r="GN50" i="4"/>
  <c r="GN49" i="4"/>
  <c r="GN48" i="4"/>
  <c r="GN47" i="4"/>
  <c r="GN46" i="4"/>
  <c r="GN45" i="4"/>
  <c r="GN44" i="4"/>
  <c r="GN43" i="4"/>
  <c r="GN42" i="4"/>
  <c r="GN41" i="4"/>
  <c r="GN40" i="4"/>
  <c r="GN39" i="4"/>
  <c r="GN38" i="4"/>
  <c r="GN37" i="4"/>
  <c r="GN36" i="4"/>
  <c r="GN35" i="4"/>
  <c r="GN34" i="4"/>
  <c r="GN33" i="4"/>
  <c r="GN32" i="4"/>
  <c r="GN31" i="4"/>
  <c r="GN30" i="4"/>
  <c r="GN29" i="4"/>
  <c r="GN28" i="4"/>
  <c r="GN27" i="4"/>
  <c r="GN26" i="4"/>
  <c r="GN25" i="4"/>
  <c r="GN24" i="4"/>
  <c r="GN23" i="4"/>
  <c r="GN22" i="4"/>
  <c r="GN21" i="4"/>
  <c r="GN20" i="4"/>
  <c r="GN19" i="4"/>
  <c r="GN18" i="4"/>
  <c r="GN17" i="4"/>
  <c r="GN16" i="4"/>
  <c r="GN15" i="4"/>
  <c r="GN14" i="4"/>
  <c r="GN13" i="4"/>
  <c r="GN12" i="4"/>
  <c r="GN11" i="4"/>
  <c r="GN10" i="4"/>
  <c r="GN9" i="4"/>
  <c r="GN8" i="4"/>
  <c r="GN7" i="4"/>
  <c r="GN6" i="4"/>
  <c r="GN5" i="4"/>
  <c r="GN4" i="4"/>
  <c r="GN3" i="4"/>
  <c r="FY1772" i="4"/>
  <c r="FY1771" i="4"/>
  <c r="FY1770" i="4"/>
  <c r="FY1769" i="4"/>
  <c r="FY1768" i="4"/>
  <c r="FY1767" i="4"/>
  <c r="FY1766" i="4"/>
  <c r="FY1765" i="4"/>
  <c r="FY1764" i="4"/>
  <c r="FY1763" i="4"/>
  <c r="FY1762" i="4"/>
  <c r="FY1761" i="4"/>
  <c r="FY1760" i="4"/>
  <c r="FY1759" i="4"/>
  <c r="FY1758" i="4"/>
  <c r="FY1757" i="4"/>
  <c r="FY1756" i="4"/>
  <c r="FY1755" i="4"/>
  <c r="FY1754" i="4"/>
  <c r="FY1753" i="4"/>
  <c r="FY1752" i="4"/>
  <c r="FY1751" i="4"/>
  <c r="FY1750" i="4"/>
  <c r="FY1749" i="4"/>
  <c r="FY1748" i="4"/>
  <c r="FY1747" i="4"/>
  <c r="FY1746" i="4"/>
  <c r="FY1745" i="4"/>
  <c r="FY1744" i="4"/>
  <c r="FY1743" i="4"/>
  <c r="FY1742" i="4"/>
  <c r="FY1741" i="4"/>
  <c r="FY1740" i="4"/>
  <c r="FY1739" i="4"/>
  <c r="FY1738" i="4"/>
  <c r="FY1737" i="4"/>
  <c r="FY1736" i="4"/>
  <c r="FY1735" i="4"/>
  <c r="FY1734" i="4"/>
  <c r="FY1733" i="4"/>
  <c r="FY1732" i="4"/>
  <c r="FY1731" i="4"/>
  <c r="FY1730" i="4"/>
  <c r="FY1729" i="4"/>
  <c r="FY1728" i="4"/>
  <c r="FY1727" i="4"/>
  <c r="FY1726" i="4"/>
  <c r="FY1725" i="4"/>
  <c r="FY1724" i="4"/>
  <c r="FY1723" i="4"/>
  <c r="FY1722" i="4"/>
  <c r="FY1721" i="4"/>
  <c r="FY1720" i="4"/>
  <c r="FY1719" i="4"/>
  <c r="FY1718" i="4"/>
  <c r="FY1717" i="4"/>
  <c r="FY1716" i="4"/>
  <c r="FY1715" i="4"/>
  <c r="FY1714" i="4"/>
  <c r="FY1713" i="4"/>
  <c r="FY1712" i="4"/>
  <c r="FY1711" i="4"/>
  <c r="FY1710" i="4"/>
  <c r="FY1709" i="4"/>
  <c r="FY1708" i="4"/>
  <c r="FY1707" i="4"/>
  <c r="FY1706" i="4"/>
  <c r="FY1705" i="4"/>
  <c r="FY1704" i="4"/>
  <c r="FY1703" i="4"/>
  <c r="FY1702" i="4"/>
  <c r="FY1701" i="4"/>
  <c r="FY1700" i="4"/>
  <c r="FY1699" i="4"/>
  <c r="FY1698" i="4"/>
  <c r="FY1697" i="4"/>
  <c r="FY1696" i="4"/>
  <c r="FY1695" i="4"/>
  <c r="FY1694" i="4"/>
  <c r="FY1693" i="4"/>
  <c r="FY1692" i="4"/>
  <c r="FY1691" i="4"/>
  <c r="FY1690" i="4"/>
  <c r="FY1689" i="4"/>
  <c r="FY1688" i="4"/>
  <c r="FY1687" i="4"/>
  <c r="FY1686" i="4"/>
  <c r="FY1685" i="4"/>
  <c r="FY1684" i="4"/>
  <c r="FY1683" i="4"/>
  <c r="FY1682" i="4"/>
  <c r="FY1681" i="4"/>
  <c r="FY1680" i="4"/>
  <c r="FY1679" i="4"/>
  <c r="FY1678" i="4"/>
  <c r="FY1677" i="4"/>
  <c r="FY1676" i="4"/>
  <c r="FY1675" i="4"/>
  <c r="FY1674" i="4"/>
  <c r="FY1673" i="4"/>
  <c r="FY1672" i="4"/>
  <c r="FY1671" i="4"/>
  <c r="FY1670" i="4"/>
  <c r="FY1669" i="4"/>
  <c r="FY1668" i="4"/>
  <c r="FY1667" i="4"/>
  <c r="FY1666" i="4"/>
  <c r="FY1665" i="4"/>
  <c r="FY1664" i="4"/>
  <c r="FY1663" i="4"/>
  <c r="FY1662" i="4"/>
  <c r="FY1661" i="4"/>
  <c r="FY1660" i="4"/>
  <c r="FY1659" i="4"/>
  <c r="FY1658" i="4"/>
  <c r="FY1657" i="4"/>
  <c r="FY1656" i="4"/>
  <c r="FY1655" i="4"/>
  <c r="FY1654" i="4"/>
  <c r="FY1653" i="4"/>
  <c r="FY1652" i="4"/>
  <c r="FY1651" i="4"/>
  <c r="FY1650" i="4"/>
  <c r="FY1649" i="4"/>
  <c r="FY1648" i="4"/>
  <c r="FY1647" i="4"/>
  <c r="FY1646" i="4"/>
  <c r="FY1645" i="4"/>
  <c r="FY1644" i="4"/>
  <c r="FY1643" i="4"/>
  <c r="FY1642" i="4"/>
  <c r="FY1641" i="4"/>
  <c r="FY1640" i="4"/>
  <c r="FY1639" i="4"/>
  <c r="FY1638" i="4"/>
  <c r="FY1637" i="4"/>
  <c r="FY1636" i="4"/>
  <c r="FY1635" i="4"/>
  <c r="FY1634" i="4"/>
  <c r="FY1633" i="4"/>
  <c r="FY1632" i="4"/>
  <c r="FY1631" i="4"/>
  <c r="FY1630" i="4"/>
  <c r="FY1629" i="4"/>
  <c r="FY1628" i="4"/>
  <c r="FY1627" i="4"/>
  <c r="FY1626" i="4"/>
  <c r="FY1625" i="4"/>
  <c r="FY1624" i="4"/>
  <c r="FY1623" i="4"/>
  <c r="FY1622" i="4"/>
  <c r="FY1621" i="4"/>
  <c r="FY1620" i="4"/>
  <c r="FY1619" i="4"/>
  <c r="FY1618" i="4"/>
  <c r="FY1617" i="4"/>
  <c r="FY1616" i="4"/>
  <c r="FY1615" i="4"/>
  <c r="FY1614" i="4"/>
  <c r="FY1613" i="4"/>
  <c r="FY1612" i="4"/>
  <c r="FY1611" i="4"/>
  <c r="FY1610" i="4"/>
  <c r="FY1609" i="4"/>
  <c r="FY1608" i="4"/>
  <c r="FY1607" i="4"/>
  <c r="FY1606" i="4"/>
  <c r="FY1605" i="4"/>
  <c r="FY1604" i="4"/>
  <c r="FY1603" i="4"/>
  <c r="FY1602" i="4"/>
  <c r="FY1601" i="4"/>
  <c r="FY1600" i="4"/>
  <c r="FY1599" i="4"/>
  <c r="FY1598" i="4"/>
  <c r="FY1597" i="4"/>
  <c r="FY1596" i="4"/>
  <c r="FY1595" i="4"/>
  <c r="FY1594" i="4"/>
  <c r="FY1593" i="4"/>
  <c r="FY1592" i="4"/>
  <c r="FY1591" i="4"/>
  <c r="FY1590" i="4"/>
  <c r="FY1589" i="4"/>
  <c r="FY1588" i="4"/>
  <c r="FY1587" i="4"/>
  <c r="FY1586" i="4"/>
  <c r="FY1585" i="4"/>
  <c r="FY1584" i="4"/>
  <c r="FY1583" i="4"/>
  <c r="FY1582" i="4"/>
  <c r="FY1581" i="4"/>
  <c r="FY1580" i="4"/>
  <c r="FY1579" i="4"/>
  <c r="FY1578" i="4"/>
  <c r="FY1577" i="4"/>
  <c r="FY1576" i="4"/>
  <c r="FY1575" i="4"/>
  <c r="FY1574" i="4"/>
  <c r="FY1573" i="4"/>
  <c r="FY1572" i="4"/>
  <c r="FY1571" i="4"/>
  <c r="FY1570" i="4"/>
  <c r="FY1569" i="4"/>
  <c r="FY1568" i="4"/>
  <c r="FY1567" i="4"/>
  <c r="FY1566" i="4"/>
  <c r="FY1565" i="4"/>
  <c r="FY1564" i="4"/>
  <c r="FY1563" i="4"/>
  <c r="FY1562" i="4"/>
  <c r="FY1561" i="4"/>
  <c r="FY1560" i="4"/>
  <c r="FY1559" i="4"/>
  <c r="FY1558" i="4"/>
  <c r="FY1557" i="4"/>
  <c r="FY1556" i="4"/>
  <c r="FY1555" i="4"/>
  <c r="FY1554" i="4"/>
  <c r="FY1553" i="4"/>
  <c r="FY1552" i="4"/>
  <c r="FY1551" i="4"/>
  <c r="FY1550" i="4"/>
  <c r="FY1549" i="4"/>
  <c r="FY1548" i="4"/>
  <c r="FY1547" i="4"/>
  <c r="FY1546" i="4"/>
  <c r="FY1545" i="4"/>
  <c r="FY1544" i="4"/>
  <c r="FY1543" i="4"/>
  <c r="FY1542" i="4"/>
  <c r="FY1541" i="4"/>
  <c r="FY1540" i="4"/>
  <c r="FY1539" i="4"/>
  <c r="FY1538" i="4"/>
  <c r="FY1537" i="4"/>
  <c r="FY1536" i="4"/>
  <c r="FY1535" i="4"/>
  <c r="FY1534" i="4"/>
  <c r="FY1533" i="4"/>
  <c r="FY1532" i="4"/>
  <c r="FY1531" i="4"/>
  <c r="FY1530" i="4"/>
  <c r="FY1529" i="4"/>
  <c r="FY1528" i="4"/>
  <c r="FY1527" i="4"/>
  <c r="FY1526" i="4"/>
  <c r="FY1525" i="4"/>
  <c r="FY1524" i="4"/>
  <c r="FY1523" i="4"/>
  <c r="FY1522" i="4"/>
  <c r="FY1521" i="4"/>
  <c r="FY1520" i="4"/>
  <c r="FY1519" i="4"/>
  <c r="FY1518" i="4"/>
  <c r="FY1517" i="4"/>
  <c r="FY1516" i="4"/>
  <c r="FY1515" i="4"/>
  <c r="FY1514" i="4"/>
  <c r="FY1513" i="4"/>
  <c r="FY1512" i="4"/>
  <c r="FY1511" i="4"/>
  <c r="FY1510" i="4"/>
  <c r="FY1509" i="4"/>
  <c r="FY1508" i="4"/>
  <c r="FY1507" i="4"/>
  <c r="FY1506" i="4"/>
  <c r="FY1505" i="4"/>
  <c r="FY1504" i="4"/>
  <c r="FY1503" i="4"/>
  <c r="FY1502" i="4"/>
  <c r="FY1501" i="4"/>
  <c r="FY1500" i="4"/>
  <c r="FY1499" i="4"/>
  <c r="FY1498" i="4"/>
  <c r="FY1497" i="4"/>
  <c r="FY1496" i="4"/>
  <c r="FY1495" i="4"/>
  <c r="FY1494" i="4"/>
  <c r="FY1493" i="4"/>
  <c r="FY1492" i="4"/>
  <c r="FY1491" i="4"/>
  <c r="FY1490" i="4"/>
  <c r="FY1489" i="4"/>
  <c r="FY1488" i="4"/>
  <c r="FY1487" i="4"/>
  <c r="FY1486" i="4"/>
  <c r="FY1485" i="4"/>
  <c r="FY1484" i="4"/>
  <c r="FY1483" i="4"/>
  <c r="FY1482" i="4"/>
  <c r="FY1481" i="4"/>
  <c r="FY1480" i="4"/>
  <c r="FY1479" i="4"/>
  <c r="FY1478" i="4"/>
  <c r="FY1477" i="4"/>
  <c r="FY1476" i="4"/>
  <c r="FY1475" i="4"/>
  <c r="FY1474" i="4"/>
  <c r="FY1473" i="4"/>
  <c r="FY1472" i="4"/>
  <c r="FY1471" i="4"/>
  <c r="FY1470" i="4"/>
  <c r="FY1469" i="4"/>
  <c r="FY1468" i="4"/>
  <c r="FY1467" i="4"/>
  <c r="FY1466" i="4"/>
  <c r="FY1465" i="4"/>
  <c r="FY1464" i="4"/>
  <c r="FY1463" i="4"/>
  <c r="FY1462" i="4"/>
  <c r="FY1461" i="4"/>
  <c r="FY1460" i="4"/>
  <c r="FY1459" i="4"/>
  <c r="FY1458" i="4"/>
  <c r="FY1457" i="4"/>
  <c r="FY1456" i="4"/>
  <c r="FY1455" i="4"/>
  <c r="FY1454" i="4"/>
  <c r="FY1453" i="4"/>
  <c r="FY1452" i="4"/>
  <c r="FY1451" i="4"/>
  <c r="FY1450" i="4"/>
  <c r="FY1449" i="4"/>
  <c r="FY1448" i="4"/>
  <c r="FY1447" i="4"/>
  <c r="FY1446" i="4"/>
  <c r="FY1445" i="4"/>
  <c r="FY1444" i="4"/>
  <c r="FY1443" i="4"/>
  <c r="FY1442" i="4"/>
  <c r="FY1441" i="4"/>
  <c r="FY1440" i="4"/>
  <c r="FY1439" i="4"/>
  <c r="FY1438" i="4"/>
  <c r="FY1437" i="4"/>
  <c r="FY1436" i="4"/>
  <c r="FY1435" i="4"/>
  <c r="FY1434" i="4"/>
  <c r="FY1433" i="4"/>
  <c r="FY1432" i="4"/>
  <c r="FY1431" i="4"/>
  <c r="FY1430" i="4"/>
  <c r="FY1429" i="4"/>
  <c r="FY1428" i="4"/>
  <c r="FY1427" i="4"/>
  <c r="FY1426" i="4"/>
  <c r="FY1425" i="4"/>
  <c r="FY1424" i="4"/>
  <c r="FY1423" i="4"/>
  <c r="FY1422" i="4"/>
  <c r="FY1421" i="4"/>
  <c r="FY1420" i="4"/>
  <c r="FY1419" i="4"/>
  <c r="FY1418" i="4"/>
  <c r="FY1417" i="4"/>
  <c r="FY1416" i="4"/>
  <c r="FY1415" i="4"/>
  <c r="FY1414" i="4"/>
  <c r="FY1413" i="4"/>
  <c r="FY1412" i="4"/>
  <c r="FY1411" i="4"/>
  <c r="FY1410" i="4"/>
  <c r="FY1409" i="4"/>
  <c r="FY1408" i="4"/>
  <c r="FY1407" i="4"/>
  <c r="FY1406" i="4"/>
  <c r="FY1405" i="4"/>
  <c r="FY1404" i="4"/>
  <c r="FY1403" i="4"/>
  <c r="FY1402" i="4"/>
  <c r="FY1401" i="4"/>
  <c r="FY1400" i="4"/>
  <c r="FY1399" i="4"/>
  <c r="FY1398" i="4"/>
  <c r="FY1397" i="4"/>
  <c r="FY1396" i="4"/>
  <c r="FY1395" i="4"/>
  <c r="FY1394" i="4"/>
  <c r="FY1393" i="4"/>
  <c r="FY1392" i="4"/>
  <c r="FY1391" i="4"/>
  <c r="FY1390" i="4"/>
  <c r="FY1389" i="4"/>
  <c r="FY1388" i="4"/>
  <c r="FY1387" i="4"/>
  <c r="FY1386" i="4"/>
  <c r="FY1385" i="4"/>
  <c r="FY1384" i="4"/>
  <c r="FY1383" i="4"/>
  <c r="FY1382" i="4"/>
  <c r="FY1381" i="4"/>
  <c r="FY1380" i="4"/>
  <c r="FY1379" i="4"/>
  <c r="FY1378" i="4"/>
  <c r="FY1377" i="4"/>
  <c r="FY1376" i="4"/>
  <c r="FY1375" i="4"/>
  <c r="FY1374" i="4"/>
  <c r="FY1373" i="4"/>
  <c r="FY1372" i="4"/>
  <c r="FY1371" i="4"/>
  <c r="FY1370" i="4"/>
  <c r="FY1369" i="4"/>
  <c r="FY1368" i="4"/>
  <c r="FY1367" i="4"/>
  <c r="FY1366" i="4"/>
  <c r="FY1365" i="4"/>
  <c r="FY1364" i="4"/>
  <c r="FY1363" i="4"/>
  <c r="FY1362" i="4"/>
  <c r="FY1361" i="4"/>
  <c r="FY1360" i="4"/>
  <c r="FY1359" i="4"/>
  <c r="FY1358" i="4"/>
  <c r="FY1357" i="4"/>
  <c r="FY1356" i="4"/>
  <c r="FY1355" i="4"/>
  <c r="FY1354" i="4"/>
  <c r="FY1353" i="4"/>
  <c r="FY1352" i="4"/>
  <c r="FY1351" i="4"/>
  <c r="FY1350" i="4"/>
  <c r="FY1349" i="4"/>
  <c r="FY1348" i="4"/>
  <c r="FY1347" i="4"/>
  <c r="FY1346" i="4"/>
  <c r="FY1345" i="4"/>
  <c r="FY1344" i="4"/>
  <c r="FY1343" i="4"/>
  <c r="FY1342" i="4"/>
  <c r="FY1341" i="4"/>
  <c r="FY1340" i="4"/>
  <c r="FY1339" i="4"/>
  <c r="FY1338" i="4"/>
  <c r="FY1337" i="4"/>
  <c r="FY1336" i="4"/>
  <c r="FY1335" i="4"/>
  <c r="FY1334" i="4"/>
  <c r="FY1333" i="4"/>
  <c r="FY1332" i="4"/>
  <c r="FY1331" i="4"/>
  <c r="FY1330" i="4"/>
  <c r="FY1329" i="4"/>
  <c r="FY1328" i="4"/>
  <c r="FY1327" i="4"/>
  <c r="FY1326" i="4"/>
  <c r="FY1325" i="4"/>
  <c r="FY1324" i="4"/>
  <c r="FY1323" i="4"/>
  <c r="FY1322" i="4"/>
  <c r="FY1321" i="4"/>
  <c r="FY1320" i="4"/>
  <c r="FY1319" i="4"/>
  <c r="FY1318" i="4"/>
  <c r="FY1317" i="4"/>
  <c r="FY1316" i="4"/>
  <c r="FY1315" i="4"/>
  <c r="FY1314" i="4"/>
  <c r="FY1313" i="4"/>
  <c r="FY1312" i="4"/>
  <c r="FY1311" i="4"/>
  <c r="FY1310" i="4"/>
  <c r="FY1309" i="4"/>
  <c r="FY1308" i="4"/>
  <c r="FY1307" i="4"/>
  <c r="FY1306" i="4"/>
  <c r="FY1305" i="4"/>
  <c r="FY1304" i="4"/>
  <c r="FY1303" i="4"/>
  <c r="FY1302" i="4"/>
  <c r="FY1301" i="4"/>
  <c r="FY1300" i="4"/>
  <c r="FY1299" i="4"/>
  <c r="FY1298" i="4"/>
  <c r="FY1297" i="4"/>
  <c r="FY1296" i="4"/>
  <c r="FY1295" i="4"/>
  <c r="FY1294" i="4"/>
  <c r="FY1293" i="4"/>
  <c r="FY1292" i="4"/>
  <c r="FY1291" i="4"/>
  <c r="FY1290" i="4"/>
  <c r="FY1289" i="4"/>
  <c r="FY1288" i="4"/>
  <c r="FY1287" i="4"/>
  <c r="FY1286" i="4"/>
  <c r="FY1285" i="4"/>
  <c r="FY1284" i="4"/>
  <c r="FY1283" i="4"/>
  <c r="FY1282" i="4"/>
  <c r="FY1281" i="4"/>
  <c r="FY1280" i="4"/>
  <c r="FY1279" i="4"/>
  <c r="FY1278" i="4"/>
  <c r="FY1277" i="4"/>
  <c r="FY1276" i="4"/>
  <c r="FY1275" i="4"/>
  <c r="FY1274" i="4"/>
  <c r="FY1273" i="4"/>
  <c r="FY1272" i="4"/>
  <c r="FY1271" i="4"/>
  <c r="FY1270" i="4"/>
  <c r="FY1269" i="4"/>
  <c r="FY1268" i="4"/>
  <c r="FY1267" i="4"/>
  <c r="FY1266" i="4"/>
  <c r="FY1265" i="4"/>
  <c r="FY1264" i="4"/>
  <c r="FY1263" i="4"/>
  <c r="FY1262" i="4"/>
  <c r="FY1261" i="4"/>
  <c r="FY1260" i="4"/>
  <c r="FY1259" i="4"/>
  <c r="FY1258" i="4"/>
  <c r="FY1257" i="4"/>
  <c r="FY1256" i="4"/>
  <c r="FY1255" i="4"/>
  <c r="FY1254" i="4"/>
  <c r="FY1253" i="4"/>
  <c r="FY1252" i="4"/>
  <c r="FY1251" i="4"/>
  <c r="FY1250" i="4"/>
  <c r="FY1249" i="4"/>
  <c r="FY1248" i="4"/>
  <c r="FY1247" i="4"/>
  <c r="FY1246" i="4"/>
  <c r="FY1245" i="4"/>
  <c r="FY1244" i="4"/>
  <c r="FY1243" i="4"/>
  <c r="FY1242" i="4"/>
  <c r="FY1241" i="4"/>
  <c r="FY1240" i="4"/>
  <c r="FY1239" i="4"/>
  <c r="FY1238" i="4"/>
  <c r="FY1237" i="4"/>
  <c r="FY1236" i="4"/>
  <c r="FY1235" i="4"/>
  <c r="FY1234" i="4"/>
  <c r="FY1233" i="4"/>
  <c r="FY1232" i="4"/>
  <c r="FY1231" i="4"/>
  <c r="FY1230" i="4"/>
  <c r="FY1229" i="4"/>
  <c r="FY1228" i="4"/>
  <c r="FY1227" i="4"/>
  <c r="FY1226" i="4"/>
  <c r="FY1225" i="4"/>
  <c r="FY1224" i="4"/>
  <c r="FY1223" i="4"/>
  <c r="FY1222" i="4"/>
  <c r="FY1221" i="4"/>
  <c r="FY1220" i="4"/>
  <c r="FY1219" i="4"/>
  <c r="FY1218" i="4"/>
  <c r="FY1217" i="4"/>
  <c r="FY1216" i="4"/>
  <c r="FY1215" i="4"/>
  <c r="FY1214" i="4"/>
  <c r="FY1213" i="4"/>
  <c r="FY1212" i="4"/>
  <c r="FY1211" i="4"/>
  <c r="FY1210" i="4"/>
  <c r="FY1209" i="4"/>
  <c r="FY1208" i="4"/>
  <c r="FY1207" i="4"/>
  <c r="FY1206" i="4"/>
  <c r="FY1205" i="4"/>
  <c r="FY1204" i="4"/>
  <c r="FY1203" i="4"/>
  <c r="FY1202" i="4"/>
  <c r="FY1201" i="4"/>
  <c r="FY1200" i="4"/>
  <c r="FY1199" i="4"/>
  <c r="FY1198" i="4"/>
  <c r="FY1197" i="4"/>
  <c r="FY1196" i="4"/>
  <c r="FY1195" i="4"/>
  <c r="FY1194" i="4"/>
  <c r="FY1193" i="4"/>
  <c r="FY1192" i="4"/>
  <c r="FY1191" i="4"/>
  <c r="FY1190" i="4"/>
  <c r="FY1189" i="4"/>
  <c r="FY1188" i="4"/>
  <c r="FY1187" i="4"/>
  <c r="FY1186" i="4"/>
  <c r="FY1185" i="4"/>
  <c r="FY1184" i="4"/>
  <c r="FY1183" i="4"/>
  <c r="FY1182" i="4"/>
  <c r="FY1181" i="4"/>
  <c r="FY1180" i="4"/>
  <c r="FY1179" i="4"/>
  <c r="FY1178" i="4"/>
  <c r="FY1177" i="4"/>
  <c r="FY1176" i="4"/>
  <c r="FY1175" i="4"/>
  <c r="FY1174" i="4"/>
  <c r="FY1173" i="4"/>
  <c r="FY1172" i="4"/>
  <c r="FY1171" i="4"/>
  <c r="FY1170" i="4"/>
  <c r="FY1169" i="4"/>
  <c r="FY1168" i="4"/>
  <c r="FY1167" i="4"/>
  <c r="FY1166" i="4"/>
  <c r="FY1165" i="4"/>
  <c r="FY1164" i="4"/>
  <c r="FY1163" i="4"/>
  <c r="FY1162" i="4"/>
  <c r="FY1161" i="4"/>
  <c r="FY1160" i="4"/>
  <c r="FY1159" i="4"/>
  <c r="FY1158" i="4"/>
  <c r="FY1157" i="4"/>
  <c r="FY1156" i="4"/>
  <c r="FY1155" i="4"/>
  <c r="FY1154" i="4"/>
  <c r="FY1153" i="4"/>
  <c r="FY1152" i="4"/>
  <c r="FY1151" i="4"/>
  <c r="FY1150" i="4"/>
  <c r="FY1149" i="4"/>
  <c r="FY1148" i="4"/>
  <c r="FY1147" i="4"/>
  <c r="FY1146" i="4"/>
  <c r="FY1145" i="4"/>
  <c r="FY1144" i="4"/>
  <c r="FY1143" i="4"/>
  <c r="FY1142" i="4"/>
  <c r="FY1141" i="4"/>
  <c r="FY1140" i="4"/>
  <c r="FY1139" i="4"/>
  <c r="FY1138" i="4"/>
  <c r="FY1137" i="4"/>
  <c r="FY1136" i="4"/>
  <c r="FY1135" i="4"/>
  <c r="FY1134" i="4"/>
  <c r="FY1133" i="4"/>
  <c r="FY1132" i="4"/>
  <c r="FY1131" i="4"/>
  <c r="FY1130" i="4"/>
  <c r="FY1129" i="4"/>
  <c r="FY1128" i="4"/>
  <c r="FY1127" i="4"/>
  <c r="FY1126" i="4"/>
  <c r="FY1125" i="4"/>
  <c r="FY1124" i="4"/>
  <c r="FY1123" i="4"/>
  <c r="FY1122" i="4"/>
  <c r="FY1121" i="4"/>
  <c r="FY1120" i="4"/>
  <c r="FY1119" i="4"/>
  <c r="FY1118" i="4"/>
  <c r="FY1117" i="4"/>
  <c r="FY1116" i="4"/>
  <c r="FY1115" i="4"/>
  <c r="FY1114" i="4"/>
  <c r="FY1113" i="4"/>
  <c r="FY1112" i="4"/>
  <c r="FY1111" i="4"/>
  <c r="FY1110" i="4"/>
  <c r="FY1109" i="4"/>
  <c r="FY1108" i="4"/>
  <c r="FY1107" i="4"/>
  <c r="FY1106" i="4"/>
  <c r="FY1105" i="4"/>
  <c r="FY1104" i="4"/>
  <c r="FY1103" i="4"/>
  <c r="FY1102" i="4"/>
  <c r="FY1101" i="4"/>
  <c r="FY1100" i="4"/>
  <c r="FY1099" i="4"/>
  <c r="FY1098" i="4"/>
  <c r="FY1097" i="4"/>
  <c r="FY1096" i="4"/>
  <c r="FY1095" i="4"/>
  <c r="FY1094" i="4"/>
  <c r="FY1093" i="4"/>
  <c r="FY1092" i="4"/>
  <c r="FY1091" i="4"/>
  <c r="FY1090" i="4"/>
  <c r="FY1089" i="4"/>
  <c r="FY1088" i="4"/>
  <c r="FY1087" i="4"/>
  <c r="FY1086" i="4"/>
  <c r="FY1085" i="4"/>
  <c r="FY1084" i="4"/>
  <c r="FY1083" i="4"/>
  <c r="FY1082" i="4"/>
  <c r="FY1081" i="4"/>
  <c r="FY1080" i="4"/>
  <c r="FY1079" i="4"/>
  <c r="FY1078" i="4"/>
  <c r="FY1077" i="4"/>
  <c r="FY1076" i="4"/>
  <c r="FY1075" i="4"/>
  <c r="FY1074" i="4"/>
  <c r="FY1073" i="4"/>
  <c r="FY1072" i="4"/>
  <c r="FY1071" i="4"/>
  <c r="FY1070" i="4"/>
  <c r="FY1069" i="4"/>
  <c r="FY1068" i="4"/>
  <c r="FY1067" i="4"/>
  <c r="FY1066" i="4"/>
  <c r="FY1065" i="4"/>
  <c r="FY1064" i="4"/>
  <c r="FY1063" i="4"/>
  <c r="FY1062" i="4"/>
  <c r="FY1061" i="4"/>
  <c r="FY1060" i="4"/>
  <c r="FY1059" i="4"/>
  <c r="FY1058" i="4"/>
  <c r="FY1057" i="4"/>
  <c r="FY1056" i="4"/>
  <c r="FY1055" i="4"/>
  <c r="FY1054" i="4"/>
  <c r="FY1053" i="4"/>
  <c r="FY1052" i="4"/>
  <c r="FY1051" i="4"/>
  <c r="FY1050" i="4"/>
  <c r="FY1049" i="4"/>
  <c r="FY1048" i="4"/>
  <c r="FY1047" i="4"/>
  <c r="FY1046" i="4"/>
  <c r="FY1045" i="4"/>
  <c r="FY1044" i="4"/>
  <c r="FY1043" i="4"/>
  <c r="FY1042" i="4"/>
  <c r="FY1041" i="4"/>
  <c r="FY1040" i="4"/>
  <c r="FY1039" i="4"/>
  <c r="FY1038" i="4"/>
  <c r="FY1037" i="4"/>
  <c r="FY1036" i="4"/>
  <c r="FY1035" i="4"/>
  <c r="FY1034" i="4"/>
  <c r="FY1033" i="4"/>
  <c r="FY1032" i="4"/>
  <c r="FY1031" i="4"/>
  <c r="FY1030" i="4"/>
  <c r="FY1029" i="4"/>
  <c r="FY1028" i="4"/>
  <c r="FY1027" i="4"/>
  <c r="FY1026" i="4"/>
  <c r="FY1025" i="4"/>
  <c r="FY1024" i="4"/>
  <c r="FY1023" i="4"/>
  <c r="FY1022" i="4"/>
  <c r="FY1021" i="4"/>
  <c r="FY1020" i="4"/>
  <c r="FY1019" i="4"/>
  <c r="FY1018" i="4"/>
  <c r="FY1017" i="4"/>
  <c r="FY1016" i="4"/>
  <c r="FY1015" i="4"/>
  <c r="FY1014" i="4"/>
  <c r="FY1013" i="4"/>
  <c r="FY1012" i="4"/>
  <c r="FY1011" i="4"/>
  <c r="FY1010" i="4"/>
  <c r="FY1009" i="4"/>
  <c r="FY1008" i="4"/>
  <c r="FY1007" i="4"/>
  <c r="FY1006" i="4"/>
  <c r="FY1005" i="4"/>
  <c r="FY1004" i="4"/>
  <c r="FY1003" i="4"/>
  <c r="FY1002" i="4"/>
  <c r="FY1001" i="4"/>
  <c r="FY1000" i="4"/>
  <c r="FY999" i="4"/>
  <c r="FY998" i="4"/>
  <c r="FY997" i="4"/>
  <c r="FY996" i="4"/>
  <c r="FY995" i="4"/>
  <c r="FY994" i="4"/>
  <c r="FY993" i="4"/>
  <c r="FY992" i="4"/>
  <c r="FY991" i="4"/>
  <c r="FY990" i="4"/>
  <c r="FY989" i="4"/>
  <c r="FY988" i="4"/>
  <c r="FY987" i="4"/>
  <c r="FY986" i="4"/>
  <c r="FY985" i="4"/>
  <c r="FY984" i="4"/>
  <c r="FY983" i="4"/>
  <c r="FY982" i="4"/>
  <c r="FY981" i="4"/>
  <c r="FY980" i="4"/>
  <c r="FY979" i="4"/>
  <c r="FY978" i="4"/>
  <c r="FY977" i="4"/>
  <c r="FY976" i="4"/>
  <c r="FY975" i="4"/>
  <c r="FY974" i="4"/>
  <c r="FY973" i="4"/>
  <c r="FY972" i="4"/>
  <c r="FY971" i="4"/>
  <c r="FY970" i="4"/>
  <c r="FY969" i="4"/>
  <c r="FY968" i="4"/>
  <c r="FY967" i="4"/>
  <c r="FY966" i="4"/>
  <c r="FY965" i="4"/>
  <c r="FY964" i="4"/>
  <c r="FY963" i="4"/>
  <c r="FY962" i="4"/>
  <c r="FY961" i="4"/>
  <c r="FY960" i="4"/>
  <c r="FY959" i="4"/>
  <c r="FY958" i="4"/>
  <c r="FY957" i="4"/>
  <c r="FY956" i="4"/>
  <c r="FY955" i="4"/>
  <c r="FY954" i="4"/>
  <c r="FY953" i="4"/>
  <c r="FY952" i="4"/>
  <c r="FY951" i="4"/>
  <c r="FY950" i="4"/>
  <c r="FY949" i="4"/>
  <c r="FY948" i="4"/>
  <c r="FY947" i="4"/>
  <c r="FY946" i="4"/>
  <c r="FY945" i="4"/>
  <c r="FY944" i="4"/>
  <c r="FY943" i="4"/>
  <c r="FY942" i="4"/>
  <c r="FY941" i="4"/>
  <c r="FY940" i="4"/>
  <c r="FY939" i="4"/>
  <c r="FY938" i="4"/>
  <c r="FY937" i="4"/>
  <c r="FY936" i="4"/>
  <c r="FY935" i="4"/>
  <c r="FY934" i="4"/>
  <c r="FY933" i="4"/>
  <c r="FY932" i="4"/>
  <c r="FY931" i="4"/>
  <c r="FY930" i="4"/>
  <c r="FY929" i="4"/>
  <c r="FY928" i="4"/>
  <c r="FY927" i="4"/>
  <c r="FY926" i="4"/>
  <c r="FY925" i="4"/>
  <c r="FY924" i="4"/>
  <c r="FY923" i="4"/>
  <c r="FY922" i="4"/>
  <c r="FY921" i="4"/>
  <c r="FY920" i="4"/>
  <c r="FY919" i="4"/>
  <c r="FY918" i="4"/>
  <c r="FY917" i="4"/>
  <c r="FY916" i="4"/>
  <c r="FY915" i="4"/>
  <c r="FY914" i="4"/>
  <c r="FY913" i="4"/>
  <c r="FY912" i="4"/>
  <c r="FY911" i="4"/>
  <c r="FY910" i="4"/>
  <c r="FY909" i="4"/>
  <c r="FY908" i="4"/>
  <c r="FY907" i="4"/>
  <c r="FY906" i="4"/>
  <c r="FY905" i="4"/>
  <c r="FY904" i="4"/>
  <c r="FY903" i="4"/>
  <c r="FY902" i="4"/>
  <c r="FY901" i="4"/>
  <c r="FY900" i="4"/>
  <c r="FY899" i="4"/>
  <c r="FY898" i="4"/>
  <c r="FY897" i="4"/>
  <c r="FY896" i="4"/>
  <c r="FY895" i="4"/>
  <c r="FY894" i="4"/>
  <c r="FY893" i="4"/>
  <c r="FY892" i="4"/>
  <c r="FY891" i="4"/>
  <c r="FY890" i="4"/>
  <c r="FY889" i="4"/>
  <c r="FY888" i="4"/>
  <c r="FY887" i="4"/>
  <c r="FY886" i="4"/>
  <c r="FY885" i="4"/>
  <c r="FY884" i="4"/>
  <c r="FY883" i="4"/>
  <c r="FY882" i="4"/>
  <c r="FY881" i="4"/>
  <c r="FY880" i="4"/>
  <c r="FY879" i="4"/>
  <c r="FY878" i="4"/>
  <c r="FY877" i="4"/>
  <c r="FY876" i="4"/>
  <c r="FY875" i="4"/>
  <c r="FY874" i="4"/>
  <c r="FY873" i="4"/>
  <c r="FY872" i="4"/>
  <c r="FY871" i="4"/>
  <c r="FY870" i="4"/>
  <c r="FY869" i="4"/>
  <c r="FY868" i="4"/>
  <c r="FY867" i="4"/>
  <c r="FY866" i="4"/>
  <c r="FY865" i="4"/>
  <c r="FY864" i="4"/>
  <c r="FY863" i="4"/>
  <c r="FY862" i="4"/>
  <c r="FY861" i="4"/>
  <c r="FY860" i="4"/>
  <c r="FY859" i="4"/>
  <c r="FY858" i="4"/>
  <c r="FY857" i="4"/>
  <c r="FY856" i="4"/>
  <c r="FY855" i="4"/>
  <c r="FY854" i="4"/>
  <c r="FY853" i="4"/>
  <c r="FY852" i="4"/>
  <c r="FY851" i="4"/>
  <c r="FY850" i="4"/>
  <c r="FY849" i="4"/>
  <c r="FY848" i="4"/>
  <c r="FY847" i="4"/>
  <c r="FY846" i="4"/>
  <c r="FY845" i="4"/>
  <c r="FY844" i="4"/>
  <c r="FY843" i="4"/>
  <c r="FY842" i="4"/>
  <c r="FY841" i="4"/>
  <c r="FY840" i="4"/>
  <c r="FY839" i="4"/>
  <c r="FY838" i="4"/>
  <c r="FY837" i="4"/>
  <c r="FY836" i="4"/>
  <c r="FY835" i="4"/>
  <c r="FY834" i="4"/>
  <c r="FY833" i="4"/>
  <c r="FY832" i="4"/>
  <c r="FY831" i="4"/>
  <c r="FY830" i="4"/>
  <c r="FY829" i="4"/>
  <c r="FY828" i="4"/>
  <c r="FY827" i="4"/>
  <c r="FY826" i="4"/>
  <c r="FY825" i="4"/>
  <c r="FY824" i="4"/>
  <c r="FY823" i="4"/>
  <c r="FY822" i="4"/>
  <c r="FY821" i="4"/>
  <c r="FY820" i="4"/>
  <c r="FY819" i="4"/>
  <c r="FY818" i="4"/>
  <c r="FY817" i="4"/>
  <c r="FY816" i="4"/>
  <c r="FY815" i="4"/>
  <c r="FY814" i="4"/>
  <c r="FY813" i="4"/>
  <c r="FY812" i="4"/>
  <c r="FY811" i="4"/>
  <c r="FY810" i="4"/>
  <c r="FY809" i="4"/>
  <c r="FY808" i="4"/>
  <c r="FY807" i="4"/>
  <c r="FY806" i="4"/>
  <c r="FY805" i="4"/>
  <c r="FY804" i="4"/>
  <c r="FY803" i="4"/>
  <c r="FY802" i="4"/>
  <c r="FY801" i="4"/>
  <c r="FY800" i="4"/>
  <c r="FY799" i="4"/>
  <c r="FY798" i="4"/>
  <c r="FY797" i="4"/>
  <c r="FY796" i="4"/>
  <c r="FY795" i="4"/>
  <c r="FY794" i="4"/>
  <c r="FY793" i="4"/>
  <c r="FY792" i="4"/>
  <c r="FY791" i="4"/>
  <c r="FY790" i="4"/>
  <c r="FY789" i="4"/>
  <c r="FY788" i="4"/>
  <c r="FY787" i="4"/>
  <c r="FY786" i="4"/>
  <c r="FY785" i="4"/>
  <c r="FY784" i="4"/>
  <c r="FY783" i="4"/>
  <c r="FY782" i="4"/>
  <c r="FY781" i="4"/>
  <c r="FY780" i="4"/>
  <c r="FY779" i="4"/>
  <c r="FY778" i="4"/>
  <c r="FY777" i="4"/>
  <c r="FY776" i="4"/>
  <c r="FY775" i="4"/>
  <c r="FY774" i="4"/>
  <c r="FY773" i="4"/>
  <c r="FY772" i="4"/>
  <c r="FY771" i="4"/>
  <c r="FY770" i="4"/>
  <c r="FY769" i="4"/>
  <c r="FY768" i="4"/>
  <c r="FY767" i="4"/>
  <c r="FY766" i="4"/>
  <c r="FY765" i="4"/>
  <c r="FY764" i="4"/>
  <c r="FY763" i="4"/>
  <c r="FY762" i="4"/>
  <c r="FY761" i="4"/>
  <c r="FY760" i="4"/>
  <c r="FY759" i="4"/>
  <c r="FY758" i="4"/>
  <c r="FY757" i="4"/>
  <c r="FY756" i="4"/>
  <c r="FY755" i="4"/>
  <c r="FY754" i="4"/>
  <c r="FY753" i="4"/>
  <c r="FY752" i="4"/>
  <c r="FY751" i="4"/>
  <c r="FY750" i="4"/>
  <c r="FY749" i="4"/>
  <c r="FY748" i="4"/>
  <c r="FY747" i="4"/>
  <c r="FY746" i="4"/>
  <c r="FY745" i="4"/>
  <c r="FY744" i="4"/>
  <c r="FY743" i="4"/>
  <c r="FY742" i="4"/>
  <c r="FY741" i="4"/>
  <c r="FY740" i="4"/>
  <c r="FY739" i="4"/>
  <c r="FY738" i="4"/>
  <c r="FY737" i="4"/>
  <c r="FY736" i="4"/>
  <c r="FY735" i="4"/>
  <c r="FY734" i="4"/>
  <c r="FY733" i="4"/>
  <c r="FY732" i="4"/>
  <c r="FY731" i="4"/>
  <c r="FY730" i="4"/>
  <c r="FY729" i="4"/>
  <c r="FY728" i="4"/>
  <c r="FY727" i="4"/>
  <c r="FY726" i="4"/>
  <c r="FY725" i="4"/>
  <c r="FY724" i="4"/>
  <c r="FY723" i="4"/>
  <c r="FY722" i="4"/>
  <c r="FY721" i="4"/>
  <c r="FY720" i="4"/>
  <c r="FY719" i="4"/>
  <c r="FY718" i="4"/>
  <c r="FY717" i="4"/>
  <c r="FY716" i="4"/>
  <c r="FY715" i="4"/>
  <c r="FY714" i="4"/>
  <c r="FY713" i="4"/>
  <c r="FY712" i="4"/>
  <c r="FY711" i="4"/>
  <c r="FY710" i="4"/>
  <c r="FY709" i="4"/>
  <c r="FY708" i="4"/>
  <c r="FY707" i="4"/>
  <c r="FY706" i="4"/>
  <c r="FY705" i="4"/>
  <c r="FY704" i="4"/>
  <c r="FY703" i="4"/>
  <c r="FY702" i="4"/>
  <c r="FY701" i="4"/>
  <c r="FY700" i="4"/>
  <c r="FY699" i="4"/>
  <c r="FY698" i="4"/>
  <c r="FY697" i="4"/>
  <c r="FY696" i="4"/>
  <c r="FY695" i="4"/>
  <c r="FY694" i="4"/>
  <c r="FY693" i="4"/>
  <c r="FY692" i="4"/>
  <c r="FY691" i="4"/>
  <c r="FY690" i="4"/>
  <c r="FY689" i="4"/>
  <c r="FY688" i="4"/>
  <c r="FY687" i="4"/>
  <c r="FY686" i="4"/>
  <c r="FY685" i="4"/>
  <c r="FY684" i="4"/>
  <c r="FY683" i="4"/>
  <c r="FY682" i="4"/>
  <c r="FY681" i="4"/>
  <c r="FY680" i="4"/>
  <c r="FY679" i="4"/>
  <c r="FY678" i="4"/>
  <c r="FY677" i="4"/>
  <c r="FY676" i="4"/>
  <c r="FY675" i="4"/>
  <c r="FY674" i="4"/>
  <c r="FY673" i="4"/>
  <c r="FY672" i="4"/>
  <c r="FY671" i="4"/>
  <c r="FY670" i="4"/>
  <c r="FY669" i="4"/>
  <c r="FY668" i="4"/>
  <c r="FY667" i="4"/>
  <c r="FY666" i="4"/>
  <c r="FY665" i="4"/>
  <c r="FY664" i="4"/>
  <c r="FY663" i="4"/>
  <c r="FY662" i="4"/>
  <c r="FY661" i="4"/>
  <c r="FY660" i="4"/>
  <c r="FY659" i="4"/>
  <c r="FY658" i="4"/>
  <c r="FY657" i="4"/>
  <c r="FY656" i="4"/>
  <c r="FY655" i="4"/>
  <c r="FY654" i="4"/>
  <c r="FY653" i="4"/>
  <c r="FY652" i="4"/>
  <c r="FY651" i="4"/>
  <c r="FY650" i="4"/>
  <c r="FY649" i="4"/>
  <c r="FY648" i="4"/>
  <c r="FY647" i="4"/>
  <c r="FY646" i="4"/>
  <c r="FY645" i="4"/>
  <c r="FY644" i="4"/>
  <c r="FY643" i="4"/>
  <c r="FY642" i="4"/>
  <c r="FY641" i="4"/>
  <c r="FY640" i="4"/>
  <c r="FY639" i="4"/>
  <c r="FY638" i="4"/>
  <c r="FY637" i="4"/>
  <c r="FY636" i="4"/>
  <c r="FY635" i="4"/>
  <c r="FY634" i="4"/>
  <c r="FY633" i="4"/>
  <c r="FY632" i="4"/>
  <c r="FY631" i="4"/>
  <c r="FY630" i="4"/>
  <c r="FY629" i="4"/>
  <c r="FY628" i="4"/>
  <c r="FY627" i="4"/>
  <c r="FY626" i="4"/>
  <c r="FY625" i="4"/>
  <c r="FY624" i="4"/>
  <c r="FY623" i="4"/>
  <c r="FY622" i="4"/>
  <c r="FY621" i="4"/>
  <c r="FY620" i="4"/>
  <c r="FY619" i="4"/>
  <c r="FY618" i="4"/>
  <c r="FY617" i="4"/>
  <c r="FY616" i="4"/>
  <c r="FY615" i="4"/>
  <c r="FY614" i="4"/>
  <c r="FY613" i="4"/>
  <c r="FY612" i="4"/>
  <c r="FY611" i="4"/>
  <c r="FY610" i="4"/>
  <c r="FY609" i="4"/>
  <c r="FY608" i="4"/>
  <c r="FY607" i="4"/>
  <c r="FY606" i="4"/>
  <c r="FY605" i="4"/>
  <c r="FY604" i="4"/>
  <c r="FY603" i="4"/>
  <c r="FY602" i="4"/>
  <c r="FY601" i="4"/>
  <c r="FY600" i="4"/>
  <c r="FY599" i="4"/>
  <c r="FY598" i="4"/>
  <c r="FY597" i="4"/>
  <c r="FY596" i="4"/>
  <c r="FY595" i="4"/>
  <c r="FY594" i="4"/>
  <c r="FY593" i="4"/>
  <c r="FY592" i="4"/>
  <c r="FY591" i="4"/>
  <c r="FY590" i="4"/>
  <c r="FY589" i="4"/>
  <c r="FY588" i="4"/>
  <c r="FY587" i="4"/>
  <c r="FY586" i="4"/>
  <c r="FY585" i="4"/>
  <c r="FY584" i="4"/>
  <c r="FY583" i="4"/>
  <c r="FY582" i="4"/>
  <c r="FY581" i="4"/>
  <c r="FY580" i="4"/>
  <c r="FY579" i="4"/>
  <c r="FY578" i="4"/>
  <c r="FY577" i="4"/>
  <c r="FY576" i="4"/>
  <c r="FY575" i="4"/>
  <c r="FY574" i="4"/>
  <c r="FY573" i="4"/>
  <c r="FY572" i="4"/>
  <c r="FY571" i="4"/>
  <c r="FY570" i="4"/>
  <c r="FY569" i="4"/>
  <c r="FY568" i="4"/>
  <c r="FY567" i="4"/>
  <c r="FY566" i="4"/>
  <c r="FY565" i="4"/>
  <c r="FY564" i="4"/>
  <c r="FY563" i="4"/>
  <c r="FY562" i="4"/>
  <c r="FY561" i="4"/>
  <c r="FY560" i="4"/>
  <c r="FY559" i="4"/>
  <c r="FY558" i="4"/>
  <c r="FY557" i="4"/>
  <c r="FY556" i="4"/>
  <c r="FY555" i="4"/>
  <c r="FY554" i="4"/>
  <c r="FY553" i="4"/>
  <c r="FY552" i="4"/>
  <c r="FY551" i="4"/>
  <c r="FY550" i="4"/>
  <c r="FY549" i="4"/>
  <c r="FY548" i="4"/>
  <c r="FY547" i="4"/>
  <c r="FY546" i="4"/>
  <c r="FY545" i="4"/>
  <c r="FY544" i="4"/>
  <c r="FY543" i="4"/>
  <c r="FY542" i="4"/>
  <c r="FY541" i="4"/>
  <c r="FY540" i="4"/>
  <c r="FY539" i="4"/>
  <c r="FY538" i="4"/>
  <c r="FY537" i="4"/>
  <c r="FY536" i="4"/>
  <c r="FY535" i="4"/>
  <c r="FY534" i="4"/>
  <c r="FY533" i="4"/>
  <c r="FY532" i="4"/>
  <c r="FY531" i="4"/>
  <c r="FY530" i="4"/>
  <c r="FY529" i="4"/>
  <c r="FY528" i="4"/>
  <c r="FY527" i="4"/>
  <c r="FY526" i="4"/>
  <c r="FY525" i="4"/>
  <c r="FY524" i="4"/>
  <c r="FY523" i="4"/>
  <c r="FY522" i="4"/>
  <c r="FY521" i="4"/>
  <c r="FY520" i="4"/>
  <c r="FY519" i="4"/>
  <c r="FY518" i="4"/>
  <c r="FY517" i="4"/>
  <c r="FY516" i="4"/>
  <c r="FY515" i="4"/>
  <c r="FY514" i="4"/>
  <c r="FY513" i="4"/>
  <c r="FY512" i="4"/>
  <c r="FY511" i="4"/>
  <c r="FY510" i="4"/>
  <c r="FY509" i="4"/>
  <c r="FY508" i="4"/>
  <c r="FY507" i="4"/>
  <c r="FY506" i="4"/>
  <c r="FY505" i="4"/>
  <c r="FY504" i="4"/>
  <c r="FY503" i="4"/>
  <c r="FY502" i="4"/>
  <c r="FY501" i="4"/>
  <c r="FY500" i="4"/>
  <c r="FY499" i="4"/>
  <c r="FY498" i="4"/>
  <c r="FY497" i="4"/>
  <c r="FY496" i="4"/>
  <c r="FY495" i="4"/>
  <c r="FY494" i="4"/>
  <c r="FY493" i="4"/>
  <c r="FY492" i="4"/>
  <c r="FY491" i="4"/>
  <c r="FY490" i="4"/>
  <c r="FY489" i="4"/>
  <c r="FY488" i="4"/>
  <c r="FY487" i="4"/>
  <c r="FY486" i="4"/>
  <c r="FY485" i="4"/>
  <c r="FY484" i="4"/>
  <c r="FY483" i="4"/>
  <c r="FY482" i="4"/>
  <c r="FY481" i="4"/>
  <c r="FY480" i="4"/>
  <c r="FY479" i="4"/>
  <c r="FY478" i="4"/>
  <c r="FY477" i="4"/>
  <c r="FY476" i="4"/>
  <c r="FY475" i="4"/>
  <c r="FY474" i="4"/>
  <c r="FY473" i="4"/>
  <c r="FY472" i="4"/>
  <c r="FY471" i="4"/>
  <c r="FY470" i="4"/>
  <c r="FY469" i="4"/>
  <c r="FY468" i="4"/>
  <c r="FY467" i="4"/>
  <c r="FY466" i="4"/>
  <c r="FY465" i="4"/>
  <c r="FY464" i="4"/>
  <c r="FY463" i="4"/>
  <c r="FY462" i="4"/>
  <c r="FY461" i="4"/>
  <c r="FY460" i="4"/>
  <c r="FY459" i="4"/>
  <c r="FY458" i="4"/>
  <c r="FY457" i="4"/>
  <c r="FY456" i="4"/>
  <c r="FY455" i="4"/>
  <c r="FY454" i="4"/>
  <c r="FY453" i="4"/>
  <c r="FY452" i="4"/>
  <c r="FY451" i="4"/>
  <c r="FY450" i="4"/>
  <c r="FY449" i="4"/>
  <c r="FY448" i="4"/>
  <c r="FY447" i="4"/>
  <c r="FY446" i="4"/>
  <c r="FY445" i="4"/>
  <c r="FY444" i="4"/>
  <c r="FY443" i="4"/>
  <c r="FY442" i="4"/>
  <c r="FY441" i="4"/>
  <c r="FY440" i="4"/>
  <c r="FY439" i="4"/>
  <c r="FY438" i="4"/>
  <c r="FY437" i="4"/>
  <c r="FY436" i="4"/>
  <c r="FY435" i="4"/>
  <c r="FY434" i="4"/>
  <c r="FY433" i="4"/>
  <c r="FY432" i="4"/>
  <c r="FY431" i="4"/>
  <c r="FY430" i="4"/>
  <c r="FY429" i="4"/>
  <c r="FY428" i="4"/>
  <c r="FY427" i="4"/>
  <c r="FY426" i="4"/>
  <c r="FY425" i="4"/>
  <c r="FY424" i="4"/>
  <c r="FY423" i="4"/>
  <c r="FY422" i="4"/>
  <c r="FY421" i="4"/>
  <c r="FY420" i="4"/>
  <c r="FY419" i="4"/>
  <c r="FY418" i="4"/>
  <c r="FY417" i="4"/>
  <c r="FY416" i="4"/>
  <c r="FY415" i="4"/>
  <c r="FY414" i="4"/>
  <c r="FY413" i="4"/>
  <c r="FY412" i="4"/>
  <c r="FY411" i="4"/>
  <c r="FY410" i="4"/>
  <c r="FY409" i="4"/>
  <c r="FY408" i="4"/>
  <c r="FY407" i="4"/>
  <c r="FY406" i="4"/>
  <c r="FY405" i="4"/>
  <c r="FY404" i="4"/>
  <c r="FY403" i="4"/>
  <c r="FY402" i="4"/>
  <c r="FY401" i="4"/>
  <c r="FY400" i="4"/>
  <c r="FY399" i="4"/>
  <c r="FY398" i="4"/>
  <c r="FY397" i="4"/>
  <c r="FY396" i="4"/>
  <c r="FY395" i="4"/>
  <c r="FY394" i="4"/>
  <c r="FY393" i="4"/>
  <c r="FY392" i="4"/>
  <c r="FY391" i="4"/>
  <c r="FY390" i="4"/>
  <c r="FY389" i="4"/>
  <c r="FY388" i="4"/>
  <c r="FY387" i="4"/>
  <c r="FY386" i="4"/>
  <c r="FY385" i="4"/>
  <c r="FY384" i="4"/>
  <c r="FY383" i="4"/>
  <c r="FY382" i="4"/>
  <c r="FY381" i="4"/>
  <c r="FY380" i="4"/>
  <c r="FY379" i="4"/>
  <c r="FY378" i="4"/>
  <c r="FY377" i="4"/>
  <c r="FY376" i="4"/>
  <c r="FY375" i="4"/>
  <c r="FY374" i="4"/>
  <c r="FY373" i="4"/>
  <c r="FY372" i="4"/>
  <c r="FY371" i="4"/>
  <c r="FY370" i="4"/>
  <c r="FY369" i="4"/>
  <c r="FY368" i="4"/>
  <c r="FY367" i="4"/>
  <c r="FY366" i="4"/>
  <c r="FY365" i="4"/>
  <c r="FY364" i="4"/>
  <c r="FY363" i="4"/>
  <c r="FY362" i="4"/>
  <c r="FY361" i="4"/>
  <c r="FY360" i="4"/>
  <c r="FY359" i="4"/>
  <c r="FY358" i="4"/>
  <c r="FY357" i="4"/>
  <c r="FY356" i="4"/>
  <c r="FY355" i="4"/>
  <c r="FY354" i="4"/>
  <c r="FY353" i="4"/>
  <c r="FY352" i="4"/>
  <c r="FY351" i="4"/>
  <c r="FY350" i="4"/>
  <c r="FY349" i="4"/>
  <c r="FY348" i="4"/>
  <c r="FY347" i="4"/>
  <c r="FY346" i="4"/>
  <c r="FY345" i="4"/>
  <c r="FY344" i="4"/>
  <c r="FY343" i="4"/>
  <c r="FY342" i="4"/>
  <c r="FY341" i="4"/>
  <c r="FY340" i="4"/>
  <c r="FY339" i="4"/>
  <c r="FY338" i="4"/>
  <c r="FY337" i="4"/>
  <c r="FY336" i="4"/>
  <c r="FY335" i="4"/>
  <c r="FY334" i="4"/>
  <c r="FY333" i="4"/>
  <c r="FY332" i="4"/>
  <c r="FY331" i="4"/>
  <c r="FY330" i="4"/>
  <c r="FY329" i="4"/>
  <c r="FY328" i="4"/>
  <c r="FY327" i="4"/>
  <c r="FY326" i="4"/>
  <c r="FY325" i="4"/>
  <c r="FY324" i="4"/>
  <c r="FY323" i="4"/>
  <c r="FY322" i="4"/>
  <c r="FY321" i="4"/>
  <c r="FY320" i="4"/>
  <c r="FY319" i="4"/>
  <c r="FY318" i="4"/>
  <c r="FY317" i="4"/>
  <c r="FY316" i="4"/>
  <c r="FY315" i="4"/>
  <c r="FY314" i="4"/>
  <c r="FY313" i="4"/>
  <c r="FY312" i="4"/>
  <c r="FY311" i="4"/>
  <c r="FY310" i="4"/>
  <c r="FY309" i="4"/>
  <c r="FY308" i="4"/>
  <c r="FY307" i="4"/>
  <c r="FY306" i="4"/>
  <c r="FY305" i="4"/>
  <c r="FY304" i="4"/>
  <c r="FY303" i="4"/>
  <c r="FY302" i="4"/>
  <c r="FY301" i="4"/>
  <c r="FY300" i="4"/>
  <c r="FY299" i="4"/>
  <c r="FY298" i="4"/>
  <c r="FY297" i="4"/>
  <c r="FY296" i="4"/>
  <c r="FY295" i="4"/>
  <c r="FY294" i="4"/>
  <c r="FY293" i="4"/>
  <c r="FY292" i="4"/>
  <c r="FY291" i="4"/>
  <c r="FY290" i="4"/>
  <c r="FY289" i="4"/>
  <c r="FY288" i="4"/>
  <c r="FY287" i="4"/>
  <c r="FY286" i="4"/>
  <c r="FY285" i="4"/>
  <c r="FY284" i="4"/>
  <c r="FY283" i="4"/>
  <c r="FY282" i="4"/>
  <c r="FY281" i="4"/>
  <c r="FY280" i="4"/>
  <c r="FY279" i="4"/>
  <c r="FY278" i="4"/>
  <c r="FY277" i="4"/>
  <c r="FY276" i="4"/>
  <c r="FY275" i="4"/>
  <c r="FY274" i="4"/>
  <c r="FY273" i="4"/>
  <c r="FY272" i="4"/>
  <c r="FY271" i="4"/>
  <c r="FY270" i="4"/>
  <c r="FY269" i="4"/>
  <c r="FY268" i="4"/>
  <c r="FY267" i="4"/>
  <c r="FY266" i="4"/>
  <c r="FY265" i="4"/>
  <c r="FY264" i="4"/>
  <c r="FY263" i="4"/>
  <c r="FY262" i="4"/>
  <c r="FY261" i="4"/>
  <c r="FY260" i="4"/>
  <c r="FY259" i="4"/>
  <c r="FY258" i="4"/>
  <c r="FY257" i="4"/>
  <c r="FY256" i="4"/>
  <c r="FY255" i="4"/>
  <c r="FY254" i="4"/>
  <c r="FY253" i="4"/>
  <c r="FY252" i="4"/>
  <c r="FY251" i="4"/>
  <c r="FY250" i="4"/>
  <c r="FY249" i="4"/>
  <c r="FY248" i="4"/>
  <c r="FY247" i="4"/>
  <c r="FY246" i="4"/>
  <c r="FY245" i="4"/>
  <c r="FY244" i="4"/>
  <c r="FY243" i="4"/>
  <c r="FY242" i="4"/>
  <c r="FY241" i="4"/>
  <c r="FY240" i="4"/>
  <c r="FY239" i="4"/>
  <c r="FY238" i="4"/>
  <c r="FY237" i="4"/>
  <c r="FY236" i="4"/>
  <c r="FY235" i="4"/>
  <c r="FY234" i="4"/>
  <c r="FY233" i="4"/>
  <c r="FY232" i="4"/>
  <c r="FY231" i="4"/>
  <c r="FY230" i="4"/>
  <c r="FY229" i="4"/>
  <c r="FY228" i="4"/>
  <c r="FY227" i="4"/>
  <c r="FY226" i="4"/>
  <c r="FY225" i="4"/>
  <c r="FY224" i="4"/>
  <c r="FY223" i="4"/>
  <c r="FY222" i="4"/>
  <c r="FY221" i="4"/>
  <c r="FY220" i="4"/>
  <c r="FY219" i="4"/>
  <c r="FY218" i="4"/>
  <c r="FY217" i="4"/>
  <c r="FY216" i="4"/>
  <c r="FY215" i="4"/>
  <c r="FY214" i="4"/>
  <c r="FY213" i="4"/>
  <c r="FY212" i="4"/>
  <c r="FY211" i="4"/>
  <c r="FY210" i="4"/>
  <c r="FY209" i="4"/>
  <c r="FY208" i="4"/>
  <c r="FY207" i="4"/>
  <c r="FY206" i="4"/>
  <c r="FY205" i="4"/>
  <c r="FY204" i="4"/>
  <c r="FY203" i="4"/>
  <c r="FY202" i="4"/>
  <c r="FY201" i="4"/>
  <c r="FY200" i="4"/>
  <c r="FY199" i="4"/>
  <c r="FY198" i="4"/>
  <c r="FY197" i="4"/>
  <c r="FY196" i="4"/>
  <c r="FY195" i="4"/>
  <c r="FY194" i="4"/>
  <c r="FY193" i="4"/>
  <c r="FY192" i="4"/>
  <c r="FY191" i="4"/>
  <c r="FY190" i="4"/>
  <c r="FY189" i="4"/>
  <c r="FY188" i="4"/>
  <c r="FY187" i="4"/>
  <c r="FY186" i="4"/>
  <c r="FY185" i="4"/>
  <c r="FY184" i="4"/>
  <c r="FY183" i="4"/>
  <c r="FY182" i="4"/>
  <c r="FY181" i="4"/>
  <c r="FY180" i="4"/>
  <c r="FY179" i="4"/>
  <c r="FY178" i="4"/>
  <c r="FY177" i="4"/>
  <c r="FY176" i="4"/>
  <c r="FY175" i="4"/>
  <c r="FY174" i="4"/>
  <c r="FY173" i="4"/>
  <c r="FY172" i="4"/>
  <c r="FY171" i="4"/>
  <c r="FY170" i="4"/>
  <c r="FY169" i="4"/>
  <c r="FY168" i="4"/>
  <c r="FY167" i="4"/>
  <c r="FY166" i="4"/>
  <c r="FY165" i="4"/>
  <c r="FY164" i="4"/>
  <c r="FY163" i="4"/>
  <c r="FY162" i="4"/>
  <c r="FY161" i="4"/>
  <c r="FY160" i="4"/>
  <c r="FY159" i="4"/>
  <c r="FY158" i="4"/>
  <c r="FY157" i="4"/>
  <c r="FY156" i="4"/>
  <c r="FY155" i="4"/>
  <c r="FY154" i="4"/>
  <c r="FY153" i="4"/>
  <c r="FY152" i="4"/>
  <c r="FY151" i="4"/>
  <c r="FY150" i="4"/>
  <c r="FY149" i="4"/>
  <c r="FY148" i="4"/>
  <c r="FY147" i="4"/>
  <c r="FY146" i="4"/>
  <c r="FY145" i="4"/>
  <c r="FY144" i="4"/>
  <c r="FY143" i="4"/>
  <c r="FY142" i="4"/>
  <c r="FY141" i="4"/>
  <c r="FY140" i="4"/>
  <c r="FY139" i="4"/>
  <c r="FY138" i="4"/>
  <c r="FY137" i="4"/>
  <c r="FY136" i="4"/>
  <c r="FY135" i="4"/>
  <c r="FY134" i="4"/>
  <c r="FY133" i="4"/>
  <c r="FY132" i="4"/>
  <c r="FY131" i="4"/>
  <c r="FY130" i="4"/>
  <c r="FY129" i="4"/>
  <c r="FY128" i="4"/>
  <c r="FY127" i="4"/>
  <c r="FY126" i="4"/>
  <c r="FY125" i="4"/>
  <c r="FY124" i="4"/>
  <c r="FY123" i="4"/>
  <c r="FY122" i="4"/>
  <c r="FY121" i="4"/>
  <c r="FY120" i="4"/>
  <c r="FY119" i="4"/>
  <c r="FY118" i="4"/>
  <c r="FY117" i="4"/>
  <c r="FY116" i="4"/>
  <c r="FY115" i="4"/>
  <c r="FY114" i="4"/>
  <c r="FY113" i="4"/>
  <c r="FY112" i="4"/>
  <c r="FY111" i="4"/>
  <c r="FY110" i="4"/>
  <c r="FY109" i="4"/>
  <c r="FY108" i="4"/>
  <c r="FY107" i="4"/>
  <c r="FY106" i="4"/>
  <c r="FY105" i="4"/>
  <c r="FY104" i="4"/>
  <c r="FY103" i="4"/>
  <c r="FY102" i="4"/>
  <c r="FY101" i="4"/>
  <c r="FY100" i="4"/>
  <c r="FY99" i="4"/>
  <c r="FY98" i="4"/>
  <c r="FY97" i="4"/>
  <c r="FY96" i="4"/>
  <c r="FY95" i="4"/>
  <c r="FY94" i="4"/>
  <c r="FY93" i="4"/>
  <c r="FY92" i="4"/>
  <c r="FY91" i="4"/>
  <c r="FY90" i="4"/>
  <c r="FY89" i="4"/>
  <c r="FY88" i="4"/>
  <c r="FY87" i="4"/>
  <c r="FY86" i="4"/>
  <c r="FY85" i="4"/>
  <c r="FY84" i="4"/>
  <c r="FY83" i="4"/>
  <c r="FY82" i="4"/>
  <c r="FY81" i="4"/>
  <c r="FY80" i="4"/>
  <c r="FY79" i="4"/>
  <c r="FY78" i="4"/>
  <c r="FY77" i="4"/>
  <c r="FY76" i="4"/>
  <c r="FY75" i="4"/>
  <c r="FY74" i="4"/>
  <c r="FY73" i="4"/>
  <c r="FY72" i="4"/>
  <c r="FY71" i="4"/>
  <c r="FY70" i="4"/>
  <c r="FY69" i="4"/>
  <c r="FY68" i="4"/>
  <c r="FY67" i="4"/>
  <c r="FY66" i="4"/>
  <c r="FY65" i="4"/>
  <c r="FY64" i="4"/>
  <c r="FY63" i="4"/>
  <c r="FY62" i="4"/>
  <c r="FY61" i="4"/>
  <c r="FY60" i="4"/>
  <c r="FY59" i="4"/>
  <c r="FY58" i="4"/>
  <c r="FY57" i="4"/>
  <c r="FY56" i="4"/>
  <c r="FY55" i="4"/>
  <c r="FY54" i="4"/>
  <c r="FY53" i="4"/>
  <c r="FY52" i="4"/>
  <c r="FY51" i="4"/>
  <c r="FY50" i="4"/>
  <c r="FY49" i="4"/>
  <c r="FY48" i="4"/>
  <c r="FY47" i="4"/>
  <c r="FY46" i="4"/>
  <c r="FY45" i="4"/>
  <c r="FY44" i="4"/>
  <c r="FY43" i="4"/>
  <c r="FY42" i="4"/>
  <c r="FY41" i="4"/>
  <c r="FY40" i="4"/>
  <c r="FY39" i="4"/>
  <c r="FY38" i="4"/>
  <c r="FY37" i="4"/>
  <c r="FY36" i="4"/>
  <c r="FY35" i="4"/>
  <c r="FY34" i="4"/>
  <c r="FY33" i="4"/>
  <c r="FY32" i="4"/>
  <c r="FY31" i="4"/>
  <c r="FY30" i="4"/>
  <c r="FY29" i="4"/>
  <c r="FY28" i="4"/>
  <c r="FY27" i="4"/>
  <c r="FY26" i="4"/>
  <c r="FY25" i="4"/>
  <c r="FY24" i="4"/>
  <c r="FY23" i="4"/>
  <c r="FY22" i="4"/>
  <c r="FY21" i="4"/>
  <c r="FY20" i="4"/>
  <c r="FY19" i="4"/>
  <c r="FY18" i="4"/>
  <c r="FY17" i="4"/>
  <c r="FY16" i="4"/>
  <c r="FY15" i="4"/>
  <c r="FY14" i="4"/>
  <c r="FY13" i="4"/>
  <c r="FY12" i="4"/>
  <c r="FY11" i="4"/>
  <c r="FY10" i="4"/>
  <c r="FY9" i="4"/>
  <c r="FY8" i="4"/>
  <c r="FY7" i="4"/>
  <c r="FY6" i="4"/>
  <c r="FY5" i="4"/>
  <c r="FY4" i="4"/>
  <c r="FY3" i="4"/>
  <c r="FJ1772" i="4"/>
  <c r="FJ1771" i="4"/>
  <c r="FJ1770" i="4"/>
  <c r="FJ1769" i="4"/>
  <c r="FJ1768" i="4"/>
  <c r="FJ1767" i="4"/>
  <c r="FJ1766" i="4"/>
  <c r="FJ1765" i="4"/>
  <c r="FJ1764" i="4"/>
  <c r="FJ1763" i="4"/>
  <c r="FJ1762" i="4"/>
  <c r="FJ1761" i="4"/>
  <c r="FJ1760" i="4"/>
  <c r="FJ1759" i="4"/>
  <c r="FJ1758" i="4"/>
  <c r="FJ1757" i="4"/>
  <c r="FJ1756" i="4"/>
  <c r="FJ1755" i="4"/>
  <c r="FJ1754" i="4"/>
  <c r="FJ1753" i="4"/>
  <c r="FJ1752" i="4"/>
  <c r="FJ1751" i="4"/>
  <c r="FJ1750" i="4"/>
  <c r="FJ1749" i="4"/>
  <c r="FJ1748" i="4"/>
  <c r="FJ1747" i="4"/>
  <c r="FJ1746" i="4"/>
  <c r="FJ1745" i="4"/>
  <c r="FJ1744" i="4"/>
  <c r="FJ1743" i="4"/>
  <c r="FJ1742" i="4"/>
  <c r="FJ1741" i="4"/>
  <c r="FJ1740" i="4"/>
  <c r="FJ1739" i="4"/>
  <c r="FJ1738" i="4"/>
  <c r="FJ1737" i="4"/>
  <c r="FJ1736" i="4"/>
  <c r="FJ1735" i="4"/>
  <c r="FJ1734" i="4"/>
  <c r="FJ1733" i="4"/>
  <c r="FJ1732" i="4"/>
  <c r="FJ1731" i="4"/>
  <c r="FJ1730" i="4"/>
  <c r="FJ1729" i="4"/>
  <c r="FJ1728" i="4"/>
  <c r="FJ1727" i="4"/>
  <c r="FJ1726" i="4"/>
  <c r="FJ1725" i="4"/>
  <c r="FJ1724" i="4"/>
  <c r="FJ1723" i="4"/>
  <c r="FJ1722" i="4"/>
  <c r="FJ1721" i="4"/>
  <c r="FJ1720" i="4"/>
  <c r="FJ1719" i="4"/>
  <c r="FJ1718" i="4"/>
  <c r="FJ1717" i="4"/>
  <c r="FJ1716" i="4"/>
  <c r="FJ1715" i="4"/>
  <c r="FJ1714" i="4"/>
  <c r="FJ1713" i="4"/>
  <c r="FJ1712" i="4"/>
  <c r="FJ1711" i="4"/>
  <c r="FJ1710" i="4"/>
  <c r="FJ1709" i="4"/>
  <c r="FJ1708" i="4"/>
  <c r="FJ1707" i="4"/>
  <c r="FJ1706" i="4"/>
  <c r="FJ1705" i="4"/>
  <c r="FJ1704" i="4"/>
  <c r="FJ1703" i="4"/>
  <c r="FJ1702" i="4"/>
  <c r="FJ1701" i="4"/>
  <c r="FJ1700" i="4"/>
  <c r="FJ1699" i="4"/>
  <c r="FJ1698" i="4"/>
  <c r="FJ1697" i="4"/>
  <c r="FJ1696" i="4"/>
  <c r="FJ1695" i="4"/>
  <c r="FJ1694" i="4"/>
  <c r="FJ1693" i="4"/>
  <c r="FJ1692" i="4"/>
  <c r="FJ1691" i="4"/>
  <c r="FJ1690" i="4"/>
  <c r="FJ1689" i="4"/>
  <c r="FJ1688" i="4"/>
  <c r="FJ1687" i="4"/>
  <c r="FJ1686" i="4"/>
  <c r="FJ1685" i="4"/>
  <c r="FJ1684" i="4"/>
  <c r="FJ1683" i="4"/>
  <c r="FJ1682" i="4"/>
  <c r="FJ1681" i="4"/>
  <c r="FJ1680" i="4"/>
  <c r="FJ1679" i="4"/>
  <c r="FJ1678" i="4"/>
  <c r="FJ1677" i="4"/>
  <c r="FJ1676" i="4"/>
  <c r="FJ1675" i="4"/>
  <c r="FJ1674" i="4"/>
  <c r="FJ1673" i="4"/>
  <c r="FJ1672" i="4"/>
  <c r="FJ1671" i="4"/>
  <c r="FJ1670" i="4"/>
  <c r="FJ1669" i="4"/>
  <c r="FJ1668" i="4"/>
  <c r="FJ1667" i="4"/>
  <c r="FJ1666" i="4"/>
  <c r="FJ1665" i="4"/>
  <c r="FJ1664" i="4"/>
  <c r="FJ1663" i="4"/>
  <c r="FJ1662" i="4"/>
  <c r="FJ1661" i="4"/>
  <c r="FJ1660" i="4"/>
  <c r="FJ1659" i="4"/>
  <c r="FJ1658" i="4"/>
  <c r="FJ1657" i="4"/>
  <c r="FJ1656" i="4"/>
  <c r="FJ1655" i="4"/>
  <c r="FJ1654" i="4"/>
  <c r="FJ1653" i="4"/>
  <c r="FJ1652" i="4"/>
  <c r="FJ1651" i="4"/>
  <c r="FJ1650" i="4"/>
  <c r="FJ1649" i="4"/>
  <c r="FJ1648" i="4"/>
  <c r="FJ1647" i="4"/>
  <c r="FJ1646" i="4"/>
  <c r="FJ1645" i="4"/>
  <c r="FJ1644" i="4"/>
  <c r="FJ1643" i="4"/>
  <c r="FJ1642" i="4"/>
  <c r="FJ1641" i="4"/>
  <c r="FJ1640" i="4"/>
  <c r="FJ1639" i="4"/>
  <c r="FJ1638" i="4"/>
  <c r="FJ1637" i="4"/>
  <c r="FJ1636" i="4"/>
  <c r="FJ1635" i="4"/>
  <c r="FJ1634" i="4"/>
  <c r="FJ1633" i="4"/>
  <c r="FJ1632" i="4"/>
  <c r="FJ1631" i="4"/>
  <c r="FJ1630" i="4"/>
  <c r="FJ1629" i="4"/>
  <c r="FJ1628" i="4"/>
  <c r="FJ1627" i="4"/>
  <c r="FJ1626" i="4"/>
  <c r="FJ1625" i="4"/>
  <c r="FJ1624" i="4"/>
  <c r="FJ1623" i="4"/>
  <c r="FJ1622" i="4"/>
  <c r="FJ1621" i="4"/>
  <c r="FJ1620" i="4"/>
  <c r="FJ1619" i="4"/>
  <c r="FJ1618" i="4"/>
  <c r="FJ1617" i="4"/>
  <c r="FJ1616" i="4"/>
  <c r="FJ1615" i="4"/>
  <c r="FJ1614" i="4"/>
  <c r="FJ1613" i="4"/>
  <c r="FJ1612" i="4"/>
  <c r="FJ1611" i="4"/>
  <c r="FJ1610" i="4"/>
  <c r="FJ1609" i="4"/>
  <c r="FJ1608" i="4"/>
  <c r="FJ1607" i="4"/>
  <c r="FJ1606" i="4"/>
  <c r="FJ1605" i="4"/>
  <c r="FJ1604" i="4"/>
  <c r="FJ1603" i="4"/>
  <c r="FJ1602" i="4"/>
  <c r="FJ1601" i="4"/>
  <c r="FJ1600" i="4"/>
  <c r="FJ1599" i="4"/>
  <c r="FJ1598" i="4"/>
  <c r="FJ1597" i="4"/>
  <c r="FJ1596" i="4"/>
  <c r="FJ1595" i="4"/>
  <c r="FJ1594" i="4"/>
  <c r="FJ1593" i="4"/>
  <c r="FJ1592" i="4"/>
  <c r="FJ1591" i="4"/>
  <c r="FJ1590" i="4"/>
  <c r="FJ1589" i="4"/>
  <c r="FJ1588" i="4"/>
  <c r="FJ1587" i="4"/>
  <c r="FJ1586" i="4"/>
  <c r="FJ1585" i="4"/>
  <c r="FJ1584" i="4"/>
  <c r="FJ1583" i="4"/>
  <c r="FJ1582" i="4"/>
  <c r="FJ1581" i="4"/>
  <c r="FJ1580" i="4"/>
  <c r="FJ1579" i="4"/>
  <c r="FJ1578" i="4"/>
  <c r="FJ1577" i="4"/>
  <c r="FJ1576" i="4"/>
  <c r="FJ1575" i="4"/>
  <c r="FJ1574" i="4"/>
  <c r="FJ1573" i="4"/>
  <c r="FJ1572" i="4"/>
  <c r="FJ1571" i="4"/>
  <c r="FJ1570" i="4"/>
  <c r="FJ1569" i="4"/>
  <c r="FJ1568" i="4"/>
  <c r="FJ1567" i="4"/>
  <c r="FJ1566" i="4"/>
  <c r="FJ1565" i="4"/>
  <c r="FJ1564" i="4"/>
  <c r="FJ1563" i="4"/>
  <c r="FJ1562" i="4"/>
  <c r="FJ1561" i="4"/>
  <c r="FJ1560" i="4"/>
  <c r="FJ1559" i="4"/>
  <c r="FJ1558" i="4"/>
  <c r="FJ1557" i="4"/>
  <c r="FJ1556" i="4"/>
  <c r="FJ1555" i="4"/>
  <c r="FJ1554" i="4"/>
  <c r="FJ1553" i="4"/>
  <c r="FJ1552" i="4"/>
  <c r="FJ1551" i="4"/>
  <c r="FJ1550" i="4"/>
  <c r="FJ1549" i="4"/>
  <c r="FJ1548" i="4"/>
  <c r="FJ1547" i="4"/>
  <c r="FJ1546" i="4"/>
  <c r="FJ1545" i="4"/>
  <c r="FJ1544" i="4"/>
  <c r="FJ1543" i="4"/>
  <c r="FJ1542" i="4"/>
  <c r="FJ1541" i="4"/>
  <c r="FJ1540" i="4"/>
  <c r="FJ1539" i="4"/>
  <c r="FJ1538" i="4"/>
  <c r="FJ1537" i="4"/>
  <c r="FJ1536" i="4"/>
  <c r="FJ1535" i="4"/>
  <c r="FJ1534" i="4"/>
  <c r="FJ1533" i="4"/>
  <c r="FJ1532" i="4"/>
  <c r="FJ1531" i="4"/>
  <c r="FJ1530" i="4"/>
  <c r="FJ1529" i="4"/>
  <c r="FJ1528" i="4"/>
  <c r="FJ1527" i="4"/>
  <c r="FJ1526" i="4"/>
  <c r="FJ1525" i="4"/>
  <c r="FJ1524" i="4"/>
  <c r="FJ1523" i="4"/>
  <c r="FJ1522" i="4"/>
  <c r="FJ1521" i="4"/>
  <c r="FJ1520" i="4"/>
  <c r="FJ1519" i="4"/>
  <c r="FJ1518" i="4"/>
  <c r="FJ1517" i="4"/>
  <c r="FJ1516" i="4"/>
  <c r="FJ1515" i="4"/>
  <c r="FJ1514" i="4"/>
  <c r="FJ1513" i="4"/>
  <c r="FJ1512" i="4"/>
  <c r="FJ1511" i="4"/>
  <c r="FJ1510" i="4"/>
  <c r="FJ1509" i="4"/>
  <c r="FJ1508" i="4"/>
  <c r="FJ1507" i="4"/>
  <c r="FJ1506" i="4"/>
  <c r="FJ1505" i="4"/>
  <c r="FJ1504" i="4"/>
  <c r="FJ1503" i="4"/>
  <c r="FJ1502" i="4"/>
  <c r="FJ1501" i="4"/>
  <c r="FJ1500" i="4"/>
  <c r="FJ1499" i="4"/>
  <c r="FJ1498" i="4"/>
  <c r="FJ1497" i="4"/>
  <c r="FJ1496" i="4"/>
  <c r="FJ1495" i="4"/>
  <c r="FJ1494" i="4"/>
  <c r="FJ1493" i="4"/>
  <c r="FJ1492" i="4"/>
  <c r="FJ1491" i="4"/>
  <c r="FJ1490" i="4"/>
  <c r="FJ1489" i="4"/>
  <c r="FJ1488" i="4"/>
  <c r="FJ1487" i="4"/>
  <c r="FJ1486" i="4"/>
  <c r="FJ1485" i="4"/>
  <c r="FJ1484" i="4"/>
  <c r="FJ1483" i="4"/>
  <c r="FJ1482" i="4"/>
  <c r="FJ1481" i="4"/>
  <c r="FJ1480" i="4"/>
  <c r="FJ1479" i="4"/>
  <c r="FJ1478" i="4"/>
  <c r="FJ1477" i="4"/>
  <c r="FJ1476" i="4"/>
  <c r="FJ1475" i="4"/>
  <c r="FJ1474" i="4"/>
  <c r="FJ1473" i="4"/>
  <c r="FJ1472" i="4"/>
  <c r="FJ1471" i="4"/>
  <c r="FJ1470" i="4"/>
  <c r="FJ1469" i="4"/>
  <c r="FJ1468" i="4"/>
  <c r="FJ1467" i="4"/>
  <c r="FJ1466" i="4"/>
  <c r="FJ1465" i="4"/>
  <c r="FJ1464" i="4"/>
  <c r="FJ1463" i="4"/>
  <c r="FJ1462" i="4"/>
  <c r="FJ1461" i="4"/>
  <c r="FJ1460" i="4"/>
  <c r="FJ1459" i="4"/>
  <c r="FJ1458" i="4"/>
  <c r="FJ1457" i="4"/>
  <c r="FJ1456" i="4"/>
  <c r="FJ1455" i="4"/>
  <c r="FJ1454" i="4"/>
  <c r="FJ1453" i="4"/>
  <c r="FJ1452" i="4"/>
  <c r="FJ1451" i="4"/>
  <c r="FJ1450" i="4"/>
  <c r="FJ1449" i="4"/>
  <c r="FJ1448" i="4"/>
  <c r="FJ1447" i="4"/>
  <c r="FJ1446" i="4"/>
  <c r="FJ1445" i="4"/>
  <c r="FJ1444" i="4"/>
  <c r="FJ1443" i="4"/>
  <c r="FJ1442" i="4"/>
  <c r="FJ1441" i="4"/>
  <c r="FJ1440" i="4"/>
  <c r="FJ1439" i="4"/>
  <c r="FJ1438" i="4"/>
  <c r="FJ1437" i="4"/>
  <c r="FJ1436" i="4"/>
  <c r="FJ1435" i="4"/>
  <c r="FJ1434" i="4"/>
  <c r="FJ1433" i="4"/>
  <c r="FJ1432" i="4"/>
  <c r="FJ1431" i="4"/>
  <c r="FJ1430" i="4"/>
  <c r="FJ1429" i="4"/>
  <c r="FJ1428" i="4"/>
  <c r="FJ1427" i="4"/>
  <c r="FJ1426" i="4"/>
  <c r="FJ1425" i="4"/>
  <c r="FJ1424" i="4"/>
  <c r="FJ1423" i="4"/>
  <c r="FJ1422" i="4"/>
  <c r="FJ1421" i="4"/>
  <c r="FJ1420" i="4"/>
  <c r="FJ1419" i="4"/>
  <c r="FJ1418" i="4"/>
  <c r="FJ1417" i="4"/>
  <c r="FJ1416" i="4"/>
  <c r="FJ1415" i="4"/>
  <c r="FJ1414" i="4"/>
  <c r="FJ1413" i="4"/>
  <c r="FJ1412" i="4"/>
  <c r="FJ1411" i="4"/>
  <c r="FJ1410" i="4"/>
  <c r="FJ1409" i="4"/>
  <c r="FJ1408" i="4"/>
  <c r="FJ1407" i="4"/>
  <c r="FJ1406" i="4"/>
  <c r="FJ1405" i="4"/>
  <c r="FJ1404" i="4"/>
  <c r="FJ1403" i="4"/>
  <c r="FJ1402" i="4"/>
  <c r="FJ1401" i="4"/>
  <c r="FJ1400" i="4"/>
  <c r="FJ1399" i="4"/>
  <c r="FJ1398" i="4"/>
  <c r="FJ1397" i="4"/>
  <c r="FJ1396" i="4"/>
  <c r="FJ1395" i="4"/>
  <c r="FJ1394" i="4"/>
  <c r="FJ1393" i="4"/>
  <c r="FJ1392" i="4"/>
  <c r="FJ1391" i="4"/>
  <c r="FJ1390" i="4"/>
  <c r="FJ1389" i="4"/>
  <c r="FJ1388" i="4"/>
  <c r="FJ1387" i="4"/>
  <c r="FJ1386" i="4"/>
  <c r="FJ1385" i="4"/>
  <c r="FJ1384" i="4"/>
  <c r="FJ1383" i="4"/>
  <c r="FJ1382" i="4"/>
  <c r="FJ1381" i="4"/>
  <c r="FJ1380" i="4"/>
  <c r="FJ1379" i="4"/>
  <c r="FJ1378" i="4"/>
  <c r="FJ1377" i="4"/>
  <c r="FJ1376" i="4"/>
  <c r="FJ1375" i="4"/>
  <c r="FJ1374" i="4"/>
  <c r="FJ1373" i="4"/>
  <c r="FJ1372" i="4"/>
  <c r="FJ1371" i="4"/>
  <c r="FJ1370" i="4"/>
  <c r="FJ1369" i="4"/>
  <c r="FJ1368" i="4"/>
  <c r="FJ1367" i="4"/>
  <c r="FJ1366" i="4"/>
  <c r="FJ1365" i="4"/>
  <c r="FJ1364" i="4"/>
  <c r="FJ1363" i="4"/>
  <c r="FJ1362" i="4"/>
  <c r="FJ1361" i="4"/>
  <c r="FJ1360" i="4"/>
  <c r="FJ1359" i="4"/>
  <c r="FJ1358" i="4"/>
  <c r="FJ1357" i="4"/>
  <c r="FJ1356" i="4"/>
  <c r="FJ1355" i="4"/>
  <c r="FJ1354" i="4"/>
  <c r="FJ1353" i="4"/>
  <c r="FJ1352" i="4"/>
  <c r="FJ1351" i="4"/>
  <c r="FJ1350" i="4"/>
  <c r="FJ1349" i="4"/>
  <c r="FJ1348" i="4"/>
  <c r="FJ1347" i="4"/>
  <c r="FJ1346" i="4"/>
  <c r="FJ1345" i="4"/>
  <c r="FJ1344" i="4"/>
  <c r="FJ1343" i="4"/>
  <c r="FJ1342" i="4"/>
  <c r="FJ1341" i="4"/>
  <c r="FJ1340" i="4"/>
  <c r="FJ1339" i="4"/>
  <c r="FJ1338" i="4"/>
  <c r="FJ1337" i="4"/>
  <c r="FJ1336" i="4"/>
  <c r="FJ1335" i="4"/>
  <c r="FJ1334" i="4"/>
  <c r="FJ1333" i="4"/>
  <c r="FJ1332" i="4"/>
  <c r="FJ1331" i="4"/>
  <c r="FJ1330" i="4"/>
  <c r="FJ1329" i="4"/>
  <c r="FJ1328" i="4"/>
  <c r="FJ1327" i="4"/>
  <c r="FJ1326" i="4"/>
  <c r="FJ1325" i="4"/>
  <c r="FJ1324" i="4"/>
  <c r="FJ1323" i="4"/>
  <c r="FJ1322" i="4"/>
  <c r="FJ1321" i="4"/>
  <c r="FJ1320" i="4"/>
  <c r="FJ1319" i="4"/>
  <c r="FJ1318" i="4"/>
  <c r="FJ1317" i="4"/>
  <c r="FJ1316" i="4"/>
  <c r="FJ1315" i="4"/>
  <c r="FJ1314" i="4"/>
  <c r="FJ1313" i="4"/>
  <c r="FJ1312" i="4"/>
  <c r="FJ1311" i="4"/>
  <c r="FJ1310" i="4"/>
  <c r="FJ1309" i="4"/>
  <c r="FJ1308" i="4"/>
  <c r="FJ1307" i="4"/>
  <c r="FJ1306" i="4"/>
  <c r="FJ1305" i="4"/>
  <c r="FJ1304" i="4"/>
  <c r="FJ1303" i="4"/>
  <c r="FJ1302" i="4"/>
  <c r="FJ1301" i="4"/>
  <c r="FJ1300" i="4"/>
  <c r="FJ1299" i="4"/>
  <c r="FJ1298" i="4"/>
  <c r="FJ1297" i="4"/>
  <c r="FJ1296" i="4"/>
  <c r="FJ1295" i="4"/>
  <c r="FJ1294" i="4"/>
  <c r="FJ1293" i="4"/>
  <c r="FJ1292" i="4"/>
  <c r="FJ1291" i="4"/>
  <c r="FJ1290" i="4"/>
  <c r="FJ1289" i="4"/>
  <c r="FJ1288" i="4"/>
  <c r="FJ1287" i="4"/>
  <c r="FJ1286" i="4"/>
  <c r="FJ1285" i="4"/>
  <c r="FJ1284" i="4"/>
  <c r="FJ1283" i="4"/>
  <c r="FJ1282" i="4"/>
  <c r="FJ1281" i="4"/>
  <c r="FJ1280" i="4"/>
  <c r="FJ1279" i="4"/>
  <c r="FJ1278" i="4"/>
  <c r="FJ1277" i="4"/>
  <c r="FJ1276" i="4"/>
  <c r="FJ1275" i="4"/>
  <c r="FJ1274" i="4"/>
  <c r="FJ1273" i="4"/>
  <c r="FJ1272" i="4"/>
  <c r="FJ1271" i="4"/>
  <c r="FJ1270" i="4"/>
  <c r="FJ1269" i="4"/>
  <c r="FJ1268" i="4"/>
  <c r="FJ1267" i="4"/>
  <c r="FJ1266" i="4"/>
  <c r="FJ1265" i="4"/>
  <c r="FJ1264" i="4"/>
  <c r="FJ1263" i="4"/>
  <c r="FJ1262" i="4"/>
  <c r="FJ1261" i="4"/>
  <c r="FJ1260" i="4"/>
  <c r="FJ1259" i="4"/>
  <c r="FJ1258" i="4"/>
  <c r="FJ1257" i="4"/>
  <c r="FJ1256" i="4"/>
  <c r="FJ1255" i="4"/>
  <c r="FJ1254" i="4"/>
  <c r="FJ1253" i="4"/>
  <c r="FJ1252" i="4"/>
  <c r="FJ1251" i="4"/>
  <c r="FJ1250" i="4"/>
  <c r="FJ1249" i="4"/>
  <c r="FJ1248" i="4"/>
  <c r="FJ1247" i="4"/>
  <c r="FJ1246" i="4"/>
  <c r="FJ1245" i="4"/>
  <c r="FJ1244" i="4"/>
  <c r="FJ1243" i="4"/>
  <c r="FJ1242" i="4"/>
  <c r="FJ1241" i="4"/>
  <c r="FJ1240" i="4"/>
  <c r="FJ1239" i="4"/>
  <c r="FJ1238" i="4"/>
  <c r="FJ1237" i="4"/>
  <c r="FJ1236" i="4"/>
  <c r="FJ1235" i="4"/>
  <c r="FJ1234" i="4"/>
  <c r="FJ1233" i="4"/>
  <c r="FJ1232" i="4"/>
  <c r="FJ1231" i="4"/>
  <c r="FJ1230" i="4"/>
  <c r="FJ1229" i="4"/>
  <c r="FJ1228" i="4"/>
  <c r="FJ1227" i="4"/>
  <c r="FJ1226" i="4"/>
  <c r="FJ1225" i="4"/>
  <c r="FJ1224" i="4"/>
  <c r="FJ1223" i="4"/>
  <c r="FJ1222" i="4"/>
  <c r="FJ1221" i="4"/>
  <c r="FJ1220" i="4"/>
  <c r="FJ1219" i="4"/>
  <c r="FJ1218" i="4"/>
  <c r="FJ1217" i="4"/>
  <c r="FJ1216" i="4"/>
  <c r="FJ1215" i="4"/>
  <c r="FJ1214" i="4"/>
  <c r="FJ1213" i="4"/>
  <c r="FJ1212" i="4"/>
  <c r="FJ1211" i="4"/>
  <c r="FJ1210" i="4"/>
  <c r="FJ1209" i="4"/>
  <c r="FJ1208" i="4"/>
  <c r="FJ1207" i="4"/>
  <c r="FJ1206" i="4"/>
  <c r="FJ1205" i="4"/>
  <c r="FJ1204" i="4"/>
  <c r="FJ1203" i="4"/>
  <c r="FJ1202" i="4"/>
  <c r="FJ1201" i="4"/>
  <c r="FJ1200" i="4"/>
  <c r="FJ1199" i="4"/>
  <c r="FJ1198" i="4"/>
  <c r="FJ1197" i="4"/>
  <c r="FJ1196" i="4"/>
  <c r="FJ1195" i="4"/>
  <c r="FJ1194" i="4"/>
  <c r="FJ1193" i="4"/>
  <c r="FJ1192" i="4"/>
  <c r="FJ1191" i="4"/>
  <c r="FJ1190" i="4"/>
  <c r="FJ1189" i="4"/>
  <c r="FJ1188" i="4"/>
  <c r="FJ1187" i="4"/>
  <c r="FJ1186" i="4"/>
  <c r="FJ1185" i="4"/>
  <c r="FJ1184" i="4"/>
  <c r="FJ1183" i="4"/>
  <c r="FJ1182" i="4"/>
  <c r="FJ1181" i="4"/>
  <c r="FJ1180" i="4"/>
  <c r="FJ1179" i="4"/>
  <c r="FJ1178" i="4"/>
  <c r="FJ1177" i="4"/>
  <c r="FJ1176" i="4"/>
  <c r="FJ1175" i="4"/>
  <c r="FJ1174" i="4"/>
  <c r="FJ1173" i="4"/>
  <c r="FJ1172" i="4"/>
  <c r="FJ1171" i="4"/>
  <c r="FJ1170" i="4"/>
  <c r="FJ1169" i="4"/>
  <c r="FJ1168" i="4"/>
  <c r="FJ1167" i="4"/>
  <c r="FJ1166" i="4"/>
  <c r="FJ1165" i="4"/>
  <c r="FJ1164" i="4"/>
  <c r="FJ1163" i="4"/>
  <c r="FJ1162" i="4"/>
  <c r="FJ1161" i="4"/>
  <c r="FJ1160" i="4"/>
  <c r="FJ1159" i="4"/>
  <c r="FJ1158" i="4"/>
  <c r="FJ1157" i="4"/>
  <c r="FJ1156" i="4"/>
  <c r="FJ1155" i="4"/>
  <c r="FJ1154" i="4"/>
  <c r="FJ1153" i="4"/>
  <c r="FJ1152" i="4"/>
  <c r="FJ1151" i="4"/>
  <c r="FJ1150" i="4"/>
  <c r="FJ1149" i="4"/>
  <c r="FJ1148" i="4"/>
  <c r="FJ1147" i="4"/>
  <c r="FJ1146" i="4"/>
  <c r="FJ1145" i="4"/>
  <c r="FJ1144" i="4"/>
  <c r="FJ1143" i="4"/>
  <c r="FJ1142" i="4"/>
  <c r="FJ1141" i="4"/>
  <c r="FJ1140" i="4"/>
  <c r="FJ1139" i="4"/>
  <c r="FJ1138" i="4"/>
  <c r="FJ1137" i="4"/>
  <c r="FJ1136" i="4"/>
  <c r="FJ1135" i="4"/>
  <c r="FJ1134" i="4"/>
  <c r="FJ1133" i="4"/>
  <c r="FJ1132" i="4"/>
  <c r="FJ1131" i="4"/>
  <c r="FJ1130" i="4"/>
  <c r="FJ1129" i="4"/>
  <c r="FJ1128" i="4"/>
  <c r="FJ1127" i="4"/>
  <c r="FJ1126" i="4"/>
  <c r="FJ1125" i="4"/>
  <c r="FJ1124" i="4"/>
  <c r="FJ1123" i="4"/>
  <c r="FJ1122" i="4"/>
  <c r="FJ1121" i="4"/>
  <c r="FJ1120" i="4"/>
  <c r="FJ1119" i="4"/>
  <c r="FJ1118" i="4"/>
  <c r="FJ1117" i="4"/>
  <c r="FJ1116" i="4"/>
  <c r="FJ1115" i="4"/>
  <c r="FJ1114" i="4"/>
  <c r="FJ1113" i="4"/>
  <c r="FJ1112" i="4"/>
  <c r="FJ1111" i="4"/>
  <c r="FJ1110" i="4"/>
  <c r="FJ1109" i="4"/>
  <c r="FJ1108" i="4"/>
  <c r="FJ1107" i="4"/>
  <c r="FJ1106" i="4"/>
  <c r="FJ1105" i="4"/>
  <c r="FJ1104" i="4"/>
  <c r="FJ1103" i="4"/>
  <c r="FJ1102" i="4"/>
  <c r="FJ1101" i="4"/>
  <c r="FJ1100" i="4"/>
  <c r="FJ1099" i="4"/>
  <c r="FJ1098" i="4"/>
  <c r="FJ1097" i="4"/>
  <c r="FJ1096" i="4"/>
  <c r="FJ1095" i="4"/>
  <c r="FJ1094" i="4"/>
  <c r="FJ1093" i="4"/>
  <c r="FJ1092" i="4"/>
  <c r="FJ1091" i="4"/>
  <c r="FJ1090" i="4"/>
  <c r="FJ1089" i="4"/>
  <c r="FJ1088" i="4"/>
  <c r="FJ1087" i="4"/>
  <c r="FJ1086" i="4"/>
  <c r="FJ1085" i="4"/>
  <c r="FJ1084" i="4"/>
  <c r="FJ1083" i="4"/>
  <c r="FJ1082" i="4"/>
  <c r="FJ1081" i="4"/>
  <c r="FJ1080" i="4"/>
  <c r="FJ1079" i="4"/>
  <c r="FJ1078" i="4"/>
  <c r="FJ1077" i="4"/>
  <c r="FJ1076" i="4"/>
  <c r="FJ1075" i="4"/>
  <c r="FJ1074" i="4"/>
  <c r="FJ1073" i="4"/>
  <c r="FJ1072" i="4"/>
  <c r="FJ1071" i="4"/>
  <c r="FJ1070" i="4"/>
  <c r="FJ1069" i="4"/>
  <c r="FJ1068" i="4"/>
  <c r="FJ1067" i="4"/>
  <c r="FJ1066" i="4"/>
  <c r="FJ1065" i="4"/>
  <c r="FJ1064" i="4"/>
  <c r="FJ1063" i="4"/>
  <c r="FJ1062" i="4"/>
  <c r="FJ1061" i="4"/>
  <c r="FJ1060" i="4"/>
  <c r="FJ1059" i="4"/>
  <c r="FJ1058" i="4"/>
  <c r="FJ1057" i="4"/>
  <c r="FJ1056" i="4"/>
  <c r="FJ1055" i="4"/>
  <c r="FJ1054" i="4"/>
  <c r="FJ1053" i="4"/>
  <c r="FJ1052" i="4"/>
  <c r="FJ1051" i="4"/>
  <c r="FJ1050" i="4"/>
  <c r="FJ1049" i="4"/>
  <c r="FJ1048" i="4"/>
  <c r="FJ1047" i="4"/>
  <c r="FJ1046" i="4"/>
  <c r="FJ1045" i="4"/>
  <c r="FJ1044" i="4"/>
  <c r="FJ1043" i="4"/>
  <c r="FJ1042" i="4"/>
  <c r="FJ1041" i="4"/>
  <c r="FJ1040" i="4"/>
  <c r="FJ1039" i="4"/>
  <c r="FJ1038" i="4"/>
  <c r="FJ1037" i="4"/>
  <c r="FJ1036" i="4"/>
  <c r="FJ1035" i="4"/>
  <c r="FJ1034" i="4"/>
  <c r="FJ1033" i="4"/>
  <c r="FJ1032" i="4"/>
  <c r="FJ1031" i="4"/>
  <c r="FJ1030" i="4"/>
  <c r="FJ1029" i="4"/>
  <c r="FJ1028" i="4"/>
  <c r="FJ1027" i="4"/>
  <c r="FJ1026" i="4"/>
  <c r="FJ1025" i="4"/>
  <c r="FJ1024" i="4"/>
  <c r="FJ1023" i="4"/>
  <c r="FJ1022" i="4"/>
  <c r="FJ1021" i="4"/>
  <c r="FJ1020" i="4"/>
  <c r="FJ1019" i="4"/>
  <c r="FJ1018" i="4"/>
  <c r="FJ1017" i="4"/>
  <c r="FJ1016" i="4"/>
  <c r="FJ1015" i="4"/>
  <c r="FJ1014" i="4"/>
  <c r="FJ1013" i="4"/>
  <c r="FJ1012" i="4"/>
  <c r="FJ1011" i="4"/>
  <c r="FJ1010" i="4"/>
  <c r="FJ1009" i="4"/>
  <c r="FJ1008" i="4"/>
  <c r="FJ1007" i="4"/>
  <c r="FJ1006" i="4"/>
  <c r="FJ1005" i="4"/>
  <c r="FJ1004" i="4"/>
  <c r="FJ1003" i="4"/>
  <c r="FJ1002" i="4"/>
  <c r="FJ1001" i="4"/>
  <c r="FJ1000" i="4"/>
  <c r="FJ999" i="4"/>
  <c r="FJ998" i="4"/>
  <c r="FJ997" i="4"/>
  <c r="FJ996" i="4"/>
  <c r="FJ995" i="4"/>
  <c r="FJ994" i="4"/>
  <c r="FJ993" i="4"/>
  <c r="FJ992" i="4"/>
  <c r="FJ991" i="4"/>
  <c r="FJ990" i="4"/>
  <c r="FJ989" i="4"/>
  <c r="FJ988" i="4"/>
  <c r="FJ987" i="4"/>
  <c r="FJ986" i="4"/>
  <c r="FJ985" i="4"/>
  <c r="FJ984" i="4"/>
  <c r="FJ983" i="4"/>
  <c r="FJ982" i="4"/>
  <c r="FJ981" i="4"/>
  <c r="FJ980" i="4"/>
  <c r="FJ979" i="4"/>
  <c r="FJ978" i="4"/>
  <c r="FJ977" i="4"/>
  <c r="FJ976" i="4"/>
  <c r="FJ975" i="4"/>
  <c r="FJ974" i="4"/>
  <c r="FJ973" i="4"/>
  <c r="FJ972" i="4"/>
  <c r="FJ971" i="4"/>
  <c r="FJ970" i="4"/>
  <c r="FJ969" i="4"/>
  <c r="FJ968" i="4"/>
  <c r="FJ967" i="4"/>
  <c r="FJ966" i="4"/>
  <c r="FJ965" i="4"/>
  <c r="FJ964" i="4"/>
  <c r="FJ963" i="4"/>
  <c r="FJ962" i="4"/>
  <c r="FJ961" i="4"/>
  <c r="FJ960" i="4"/>
  <c r="FJ959" i="4"/>
  <c r="FJ958" i="4"/>
  <c r="FJ957" i="4"/>
  <c r="FJ956" i="4"/>
  <c r="FJ955" i="4"/>
  <c r="FJ954" i="4"/>
  <c r="FJ953" i="4"/>
  <c r="FJ952" i="4"/>
  <c r="FJ951" i="4"/>
  <c r="FJ950" i="4"/>
  <c r="FJ949" i="4"/>
  <c r="FJ948" i="4"/>
  <c r="FJ947" i="4"/>
  <c r="FJ946" i="4"/>
  <c r="FJ945" i="4"/>
  <c r="FJ944" i="4"/>
  <c r="FJ943" i="4"/>
  <c r="FJ942" i="4"/>
  <c r="FJ941" i="4"/>
  <c r="FJ940" i="4"/>
  <c r="FJ939" i="4"/>
  <c r="FJ938" i="4"/>
  <c r="FJ937" i="4"/>
  <c r="FJ936" i="4"/>
  <c r="FJ935" i="4"/>
  <c r="FJ934" i="4"/>
  <c r="FJ933" i="4"/>
  <c r="FJ932" i="4"/>
  <c r="FJ931" i="4"/>
  <c r="FJ930" i="4"/>
  <c r="FJ929" i="4"/>
  <c r="FJ928" i="4"/>
  <c r="FJ927" i="4"/>
  <c r="FJ926" i="4"/>
  <c r="FJ925" i="4"/>
  <c r="FJ924" i="4"/>
  <c r="FJ923" i="4"/>
  <c r="FJ922" i="4"/>
  <c r="FJ921" i="4"/>
  <c r="FJ920" i="4"/>
  <c r="FJ919" i="4"/>
  <c r="FJ918" i="4"/>
  <c r="FJ917" i="4"/>
  <c r="FJ916" i="4"/>
  <c r="FJ915" i="4"/>
  <c r="FJ914" i="4"/>
  <c r="FJ913" i="4"/>
  <c r="FJ912" i="4"/>
  <c r="FJ911" i="4"/>
  <c r="FJ910" i="4"/>
  <c r="FJ909" i="4"/>
  <c r="FJ908" i="4"/>
  <c r="FJ907" i="4"/>
  <c r="FJ906" i="4"/>
  <c r="FJ905" i="4"/>
  <c r="FJ904" i="4"/>
  <c r="FJ903" i="4"/>
  <c r="FJ902" i="4"/>
  <c r="FJ901" i="4"/>
  <c r="FJ900" i="4"/>
  <c r="FJ899" i="4"/>
  <c r="FJ898" i="4"/>
  <c r="FJ897" i="4"/>
  <c r="FJ896" i="4"/>
  <c r="FJ895" i="4"/>
  <c r="FJ894" i="4"/>
  <c r="FJ893" i="4"/>
  <c r="FJ892" i="4"/>
  <c r="FJ891" i="4"/>
  <c r="FJ890" i="4"/>
  <c r="FJ889" i="4"/>
  <c r="FJ888" i="4"/>
  <c r="FJ887" i="4"/>
  <c r="FJ886" i="4"/>
  <c r="FJ885" i="4"/>
  <c r="FJ884" i="4"/>
  <c r="FJ883" i="4"/>
  <c r="FJ882" i="4"/>
  <c r="FJ881" i="4"/>
  <c r="FJ880" i="4"/>
  <c r="FJ879" i="4"/>
  <c r="FJ878" i="4"/>
  <c r="FJ877" i="4"/>
  <c r="FJ876" i="4"/>
  <c r="FJ875" i="4"/>
  <c r="FJ874" i="4"/>
  <c r="FJ873" i="4"/>
  <c r="FJ872" i="4"/>
  <c r="FJ871" i="4"/>
  <c r="FJ870" i="4"/>
  <c r="FJ869" i="4"/>
  <c r="FJ868" i="4"/>
  <c r="FJ867" i="4"/>
  <c r="FJ866" i="4"/>
  <c r="FJ865" i="4"/>
  <c r="FJ864" i="4"/>
  <c r="FJ863" i="4"/>
  <c r="FJ862" i="4"/>
  <c r="FJ861" i="4"/>
  <c r="FJ860" i="4"/>
  <c r="FJ859" i="4"/>
  <c r="FJ858" i="4"/>
  <c r="FJ857" i="4"/>
  <c r="FJ856" i="4"/>
  <c r="FJ855" i="4"/>
  <c r="FJ854" i="4"/>
  <c r="FJ853" i="4"/>
  <c r="FJ852" i="4"/>
  <c r="FJ851" i="4"/>
  <c r="FJ850" i="4"/>
  <c r="FJ849" i="4"/>
  <c r="FJ848" i="4"/>
  <c r="FJ847" i="4"/>
  <c r="FJ846" i="4"/>
  <c r="FJ845" i="4"/>
  <c r="FJ844" i="4"/>
  <c r="FJ843" i="4"/>
  <c r="FJ842" i="4"/>
  <c r="FJ841" i="4"/>
  <c r="FJ840" i="4"/>
  <c r="FJ839" i="4"/>
  <c r="FJ838" i="4"/>
  <c r="FJ837" i="4"/>
  <c r="FJ836" i="4"/>
  <c r="FJ835" i="4"/>
  <c r="FJ834" i="4"/>
  <c r="FJ833" i="4"/>
  <c r="FJ832" i="4"/>
  <c r="FJ831" i="4"/>
  <c r="FJ830" i="4"/>
  <c r="FJ829" i="4"/>
  <c r="FJ828" i="4"/>
  <c r="FJ827" i="4"/>
  <c r="FJ826" i="4"/>
  <c r="FJ825" i="4"/>
  <c r="FJ824" i="4"/>
  <c r="FJ823" i="4"/>
  <c r="FJ822" i="4"/>
  <c r="FJ821" i="4"/>
  <c r="FJ820" i="4"/>
  <c r="FJ819" i="4"/>
  <c r="FJ818" i="4"/>
  <c r="FJ817" i="4"/>
  <c r="FJ816" i="4"/>
  <c r="FJ815" i="4"/>
  <c r="FJ814" i="4"/>
  <c r="FJ813" i="4"/>
  <c r="FJ812" i="4"/>
  <c r="FJ811" i="4"/>
  <c r="FJ810" i="4"/>
  <c r="FJ809" i="4"/>
  <c r="FJ808" i="4"/>
  <c r="FJ807" i="4"/>
  <c r="FJ806" i="4"/>
  <c r="FJ805" i="4"/>
  <c r="FJ804" i="4"/>
  <c r="FJ803" i="4"/>
  <c r="FJ802" i="4"/>
  <c r="FJ801" i="4"/>
  <c r="FJ800" i="4"/>
  <c r="FJ799" i="4"/>
  <c r="FJ798" i="4"/>
  <c r="FJ797" i="4"/>
  <c r="FJ796" i="4"/>
  <c r="FJ795" i="4"/>
  <c r="FJ794" i="4"/>
  <c r="FJ793" i="4"/>
  <c r="FJ792" i="4"/>
  <c r="FJ791" i="4"/>
  <c r="FJ790" i="4"/>
  <c r="FJ789" i="4"/>
  <c r="FJ788" i="4"/>
  <c r="FJ787" i="4"/>
  <c r="FJ786" i="4"/>
  <c r="FJ785" i="4"/>
  <c r="FJ784" i="4"/>
  <c r="FJ783" i="4"/>
  <c r="FJ782" i="4"/>
  <c r="FJ781" i="4"/>
  <c r="FJ780" i="4"/>
  <c r="FJ779" i="4"/>
  <c r="FJ778" i="4"/>
  <c r="FJ777" i="4"/>
  <c r="FJ776" i="4"/>
  <c r="FJ775" i="4"/>
  <c r="FJ774" i="4"/>
  <c r="FJ773" i="4"/>
  <c r="FJ772" i="4"/>
  <c r="FJ771" i="4"/>
  <c r="FJ770" i="4"/>
  <c r="FJ769" i="4"/>
  <c r="FJ768" i="4"/>
  <c r="FJ767" i="4"/>
  <c r="FJ766" i="4"/>
  <c r="FJ765" i="4"/>
  <c r="FJ764" i="4"/>
  <c r="FJ763" i="4"/>
  <c r="FJ762" i="4"/>
  <c r="FJ761" i="4"/>
  <c r="FJ760" i="4"/>
  <c r="FJ759" i="4"/>
  <c r="FJ758" i="4"/>
  <c r="FJ757" i="4"/>
  <c r="FJ756" i="4"/>
  <c r="FJ755" i="4"/>
  <c r="FJ754" i="4"/>
  <c r="FJ753" i="4"/>
  <c r="FJ752" i="4"/>
  <c r="FJ751" i="4"/>
  <c r="FJ750" i="4"/>
  <c r="FJ749" i="4"/>
  <c r="FJ748" i="4"/>
  <c r="FJ747" i="4"/>
  <c r="FJ746" i="4"/>
  <c r="FJ745" i="4"/>
  <c r="FJ744" i="4"/>
  <c r="FJ743" i="4"/>
  <c r="FJ742" i="4"/>
  <c r="FJ741" i="4"/>
  <c r="FJ740" i="4"/>
  <c r="FJ739" i="4"/>
  <c r="FJ738" i="4"/>
  <c r="FJ737" i="4"/>
  <c r="FJ736" i="4"/>
  <c r="FJ735" i="4"/>
  <c r="FJ734" i="4"/>
  <c r="FJ733" i="4"/>
  <c r="FJ732" i="4"/>
  <c r="FJ731" i="4"/>
  <c r="FJ730" i="4"/>
  <c r="FJ729" i="4"/>
  <c r="FJ728" i="4"/>
  <c r="FJ727" i="4"/>
  <c r="FJ726" i="4"/>
  <c r="FJ725" i="4"/>
  <c r="FJ724" i="4"/>
  <c r="FJ723" i="4"/>
  <c r="FJ722" i="4"/>
  <c r="FJ721" i="4"/>
  <c r="FJ720" i="4"/>
  <c r="FJ719" i="4"/>
  <c r="FJ718" i="4"/>
  <c r="FJ717" i="4"/>
  <c r="FJ716" i="4"/>
  <c r="FJ715" i="4"/>
  <c r="FJ714" i="4"/>
  <c r="FJ713" i="4"/>
  <c r="FJ712" i="4"/>
  <c r="FJ711" i="4"/>
  <c r="FJ710" i="4"/>
  <c r="FJ709" i="4"/>
  <c r="FJ708" i="4"/>
  <c r="FJ707" i="4"/>
  <c r="FJ706" i="4"/>
  <c r="FJ705" i="4"/>
  <c r="FJ704" i="4"/>
  <c r="FJ703" i="4"/>
  <c r="FJ702" i="4"/>
  <c r="FJ701" i="4"/>
  <c r="FJ700" i="4"/>
  <c r="FJ699" i="4"/>
  <c r="FJ698" i="4"/>
  <c r="FJ697" i="4"/>
  <c r="FJ696" i="4"/>
  <c r="FJ695" i="4"/>
  <c r="FJ694" i="4"/>
  <c r="FJ693" i="4"/>
  <c r="FJ692" i="4"/>
  <c r="FJ691" i="4"/>
  <c r="FJ690" i="4"/>
  <c r="FJ689" i="4"/>
  <c r="FJ688" i="4"/>
  <c r="FJ687" i="4"/>
  <c r="FJ686" i="4"/>
  <c r="FJ685" i="4"/>
  <c r="FJ684" i="4"/>
  <c r="FJ683" i="4"/>
  <c r="FJ682" i="4"/>
  <c r="FJ681" i="4"/>
  <c r="FJ680" i="4"/>
  <c r="FJ679" i="4"/>
  <c r="FJ678" i="4"/>
  <c r="FJ677" i="4"/>
  <c r="FJ676" i="4"/>
  <c r="FJ675" i="4"/>
  <c r="FJ674" i="4"/>
  <c r="FJ673" i="4"/>
  <c r="FJ672" i="4"/>
  <c r="FJ671" i="4"/>
  <c r="FJ670" i="4"/>
  <c r="FJ669" i="4"/>
  <c r="FJ668" i="4"/>
  <c r="FJ667" i="4"/>
  <c r="FJ666" i="4"/>
  <c r="FJ665" i="4"/>
  <c r="FJ664" i="4"/>
  <c r="FJ663" i="4"/>
  <c r="FJ662" i="4"/>
  <c r="FJ661" i="4"/>
  <c r="FJ660" i="4"/>
  <c r="FJ659" i="4"/>
  <c r="FJ658" i="4"/>
  <c r="FJ657" i="4"/>
  <c r="FJ656" i="4"/>
  <c r="FJ655" i="4"/>
  <c r="FJ654" i="4"/>
  <c r="FJ653" i="4"/>
  <c r="FJ652" i="4"/>
  <c r="FJ651" i="4"/>
  <c r="FJ650" i="4"/>
  <c r="FJ649" i="4"/>
  <c r="FJ648" i="4"/>
  <c r="FJ647" i="4"/>
  <c r="FJ646" i="4"/>
  <c r="FJ645" i="4"/>
  <c r="FJ644" i="4"/>
  <c r="FJ643" i="4"/>
  <c r="FJ642" i="4"/>
  <c r="FJ641" i="4"/>
  <c r="FJ640" i="4"/>
  <c r="FJ639" i="4"/>
  <c r="FJ638" i="4"/>
  <c r="FJ637" i="4"/>
  <c r="FJ636" i="4"/>
  <c r="FJ635" i="4"/>
  <c r="FJ634" i="4"/>
  <c r="FJ633" i="4"/>
  <c r="FJ632" i="4"/>
  <c r="FJ631" i="4"/>
  <c r="FJ630" i="4"/>
  <c r="FJ629" i="4"/>
  <c r="FJ628" i="4"/>
  <c r="FJ627" i="4"/>
  <c r="FJ626" i="4"/>
  <c r="FJ625" i="4"/>
  <c r="FJ624" i="4"/>
  <c r="FJ623" i="4"/>
  <c r="FJ622" i="4"/>
  <c r="FJ621" i="4"/>
  <c r="FJ620" i="4"/>
  <c r="FJ619" i="4"/>
  <c r="FJ618" i="4"/>
  <c r="FJ617" i="4"/>
  <c r="FJ616" i="4"/>
  <c r="FJ615" i="4"/>
  <c r="FJ614" i="4"/>
  <c r="FJ613" i="4"/>
  <c r="FJ612" i="4"/>
  <c r="FJ611" i="4"/>
  <c r="FJ610" i="4"/>
  <c r="FJ609" i="4"/>
  <c r="FJ608" i="4"/>
  <c r="FJ607" i="4"/>
  <c r="FJ606" i="4"/>
  <c r="FJ605" i="4"/>
  <c r="FJ604" i="4"/>
  <c r="FJ603" i="4"/>
  <c r="FJ602" i="4"/>
  <c r="FJ601" i="4"/>
  <c r="FJ600" i="4"/>
  <c r="FJ599" i="4"/>
  <c r="FJ598" i="4"/>
  <c r="FJ597" i="4"/>
  <c r="FJ596" i="4"/>
  <c r="FJ595" i="4"/>
  <c r="FJ594" i="4"/>
  <c r="FJ593" i="4"/>
  <c r="FJ592" i="4"/>
  <c r="FJ591" i="4"/>
  <c r="FJ590" i="4"/>
  <c r="FJ589" i="4"/>
  <c r="FJ588" i="4"/>
  <c r="FJ587" i="4"/>
  <c r="FJ586" i="4"/>
  <c r="FJ585" i="4"/>
  <c r="FJ584" i="4"/>
  <c r="FJ583" i="4"/>
  <c r="FJ582" i="4"/>
  <c r="FJ581" i="4"/>
  <c r="FJ580" i="4"/>
  <c r="FJ579" i="4"/>
  <c r="FJ578" i="4"/>
  <c r="FJ577" i="4"/>
  <c r="FJ576" i="4"/>
  <c r="FJ575" i="4"/>
  <c r="FJ574" i="4"/>
  <c r="FJ573" i="4"/>
  <c r="FJ572" i="4"/>
  <c r="FJ571" i="4"/>
  <c r="FJ570" i="4"/>
  <c r="FJ569" i="4"/>
  <c r="FJ568" i="4"/>
  <c r="FJ567" i="4"/>
  <c r="FJ566" i="4"/>
  <c r="FJ565" i="4"/>
  <c r="FJ564" i="4"/>
  <c r="FJ563" i="4"/>
  <c r="FJ562" i="4"/>
  <c r="FJ561" i="4"/>
  <c r="FJ560" i="4"/>
  <c r="FJ559" i="4"/>
  <c r="FJ558" i="4"/>
  <c r="FJ557" i="4"/>
  <c r="FJ556" i="4"/>
  <c r="FJ555" i="4"/>
  <c r="FJ554" i="4"/>
  <c r="FJ553" i="4"/>
  <c r="FJ552" i="4"/>
  <c r="FJ551" i="4"/>
  <c r="FJ550" i="4"/>
  <c r="FJ549" i="4"/>
  <c r="FJ548" i="4"/>
  <c r="FJ547" i="4"/>
  <c r="FJ546" i="4"/>
  <c r="FJ545" i="4"/>
  <c r="FJ544" i="4"/>
  <c r="FJ543" i="4"/>
  <c r="FJ542" i="4"/>
  <c r="FJ541" i="4"/>
  <c r="FJ540" i="4"/>
  <c r="FJ539" i="4"/>
  <c r="FJ538" i="4"/>
  <c r="FJ537" i="4"/>
  <c r="FJ536" i="4"/>
  <c r="FJ535" i="4"/>
  <c r="FJ534" i="4"/>
  <c r="FJ533" i="4"/>
  <c r="FJ532" i="4"/>
  <c r="FJ531" i="4"/>
  <c r="FJ530" i="4"/>
  <c r="FJ529" i="4"/>
  <c r="FJ528" i="4"/>
  <c r="FJ527" i="4"/>
  <c r="FJ526" i="4"/>
  <c r="FJ525" i="4"/>
  <c r="FJ524" i="4"/>
  <c r="FJ523" i="4"/>
  <c r="FJ522" i="4"/>
  <c r="FJ521" i="4"/>
  <c r="FJ520" i="4"/>
  <c r="FJ519" i="4"/>
  <c r="FJ518" i="4"/>
  <c r="FJ517" i="4"/>
  <c r="FJ516" i="4"/>
  <c r="FJ515" i="4"/>
  <c r="FJ514" i="4"/>
  <c r="FJ513" i="4"/>
  <c r="FJ512" i="4"/>
  <c r="FJ511" i="4"/>
  <c r="FJ510" i="4"/>
  <c r="FJ509" i="4"/>
  <c r="FJ508" i="4"/>
  <c r="FJ507" i="4"/>
  <c r="FJ506" i="4"/>
  <c r="FJ505" i="4"/>
  <c r="FJ504" i="4"/>
  <c r="FJ503" i="4"/>
  <c r="FJ502" i="4"/>
  <c r="FJ501" i="4"/>
  <c r="FJ500" i="4"/>
  <c r="FJ499" i="4"/>
  <c r="FJ498" i="4"/>
  <c r="FJ497" i="4"/>
  <c r="FJ496" i="4"/>
  <c r="FJ495" i="4"/>
  <c r="FJ494" i="4"/>
  <c r="FJ493" i="4"/>
  <c r="FJ492" i="4"/>
  <c r="FJ491" i="4"/>
  <c r="FJ490" i="4"/>
  <c r="FJ489" i="4"/>
  <c r="FJ488" i="4"/>
  <c r="FJ487" i="4"/>
  <c r="FJ486" i="4"/>
  <c r="FJ485" i="4"/>
  <c r="FJ484" i="4"/>
  <c r="FJ483" i="4"/>
  <c r="FJ482" i="4"/>
  <c r="FJ481" i="4"/>
  <c r="FJ480" i="4"/>
  <c r="FJ479" i="4"/>
  <c r="FJ478" i="4"/>
  <c r="FJ477" i="4"/>
  <c r="FJ476" i="4"/>
  <c r="FJ475" i="4"/>
  <c r="FJ474" i="4"/>
  <c r="FJ473" i="4"/>
  <c r="FJ472" i="4"/>
  <c r="FJ471" i="4"/>
  <c r="FJ470" i="4"/>
  <c r="FJ469" i="4"/>
  <c r="FJ468" i="4"/>
  <c r="FJ467" i="4"/>
  <c r="FJ466" i="4"/>
  <c r="FJ465" i="4"/>
  <c r="FJ464" i="4"/>
  <c r="FJ463" i="4"/>
  <c r="FJ462" i="4"/>
  <c r="FJ461" i="4"/>
  <c r="FJ460" i="4"/>
  <c r="FJ459" i="4"/>
  <c r="FJ458" i="4"/>
  <c r="FJ457" i="4"/>
  <c r="FJ456" i="4"/>
  <c r="FJ455" i="4"/>
  <c r="FJ454" i="4"/>
  <c r="FJ453" i="4"/>
  <c r="FJ452" i="4"/>
  <c r="FJ451" i="4"/>
  <c r="FJ450" i="4"/>
  <c r="FJ449" i="4"/>
  <c r="FJ448" i="4"/>
  <c r="FJ447" i="4"/>
  <c r="FJ446" i="4"/>
  <c r="FJ445" i="4"/>
  <c r="FJ444" i="4"/>
  <c r="FJ443" i="4"/>
  <c r="FJ442" i="4"/>
  <c r="FJ441" i="4"/>
  <c r="FJ440" i="4"/>
  <c r="FJ439" i="4"/>
  <c r="FJ438" i="4"/>
  <c r="FJ437" i="4"/>
  <c r="FJ436" i="4"/>
  <c r="FJ435" i="4"/>
  <c r="FJ434" i="4"/>
  <c r="FJ433" i="4"/>
  <c r="FJ432" i="4"/>
  <c r="FJ431" i="4"/>
  <c r="FJ430" i="4"/>
  <c r="FJ429" i="4"/>
  <c r="FJ428" i="4"/>
  <c r="FJ427" i="4"/>
  <c r="FJ426" i="4"/>
  <c r="FJ425" i="4"/>
  <c r="FJ424" i="4"/>
  <c r="FJ423" i="4"/>
  <c r="FJ422" i="4"/>
  <c r="FJ421" i="4"/>
  <c r="FJ420" i="4"/>
  <c r="FJ419" i="4"/>
  <c r="FJ418" i="4"/>
  <c r="FJ417" i="4"/>
  <c r="FJ416" i="4"/>
  <c r="FJ415" i="4"/>
  <c r="FJ414" i="4"/>
  <c r="FJ413" i="4"/>
  <c r="FJ412" i="4"/>
  <c r="FJ411" i="4"/>
  <c r="FJ410" i="4"/>
  <c r="FJ409" i="4"/>
  <c r="FJ408" i="4"/>
  <c r="FJ407" i="4"/>
  <c r="FJ406" i="4"/>
  <c r="FJ405" i="4"/>
  <c r="FJ404" i="4"/>
  <c r="FJ403" i="4"/>
  <c r="FJ402" i="4"/>
  <c r="FJ401" i="4"/>
  <c r="FJ400" i="4"/>
  <c r="FJ399" i="4"/>
  <c r="FJ398" i="4"/>
  <c r="FJ397" i="4"/>
  <c r="FJ396" i="4"/>
  <c r="FJ395" i="4"/>
  <c r="FJ394" i="4"/>
  <c r="FJ393" i="4"/>
  <c r="FJ392" i="4"/>
  <c r="FJ391" i="4"/>
  <c r="FJ390" i="4"/>
  <c r="FJ389" i="4"/>
  <c r="FJ388" i="4"/>
  <c r="FJ387" i="4"/>
  <c r="FJ386" i="4"/>
  <c r="FJ385" i="4"/>
  <c r="FJ384" i="4"/>
  <c r="FJ383" i="4"/>
  <c r="FJ382" i="4"/>
  <c r="FJ381" i="4"/>
  <c r="FJ380" i="4"/>
  <c r="FJ379" i="4"/>
  <c r="FJ378" i="4"/>
  <c r="FJ377" i="4"/>
  <c r="FJ376" i="4"/>
  <c r="FJ375" i="4"/>
  <c r="FJ374" i="4"/>
  <c r="FJ373" i="4"/>
  <c r="FJ372" i="4"/>
  <c r="FJ371" i="4"/>
  <c r="FJ370" i="4"/>
  <c r="FJ369" i="4"/>
  <c r="FJ368" i="4"/>
  <c r="FJ367" i="4"/>
  <c r="FJ366" i="4"/>
  <c r="FJ365" i="4"/>
  <c r="FJ364" i="4"/>
  <c r="FJ363" i="4"/>
  <c r="FJ362" i="4"/>
  <c r="FJ361" i="4"/>
  <c r="FJ360" i="4"/>
  <c r="FJ359" i="4"/>
  <c r="FJ358" i="4"/>
  <c r="FJ357" i="4"/>
  <c r="FJ356" i="4"/>
  <c r="FJ355" i="4"/>
  <c r="FJ354" i="4"/>
  <c r="FJ353" i="4"/>
  <c r="FJ352" i="4"/>
  <c r="FJ351" i="4"/>
  <c r="FJ350" i="4"/>
  <c r="FJ349" i="4"/>
  <c r="FJ348" i="4"/>
  <c r="FJ347" i="4"/>
  <c r="FJ346" i="4"/>
  <c r="FJ345" i="4"/>
  <c r="FJ344" i="4"/>
  <c r="FJ343" i="4"/>
  <c r="FJ342" i="4"/>
  <c r="FJ341" i="4"/>
  <c r="FJ340" i="4"/>
  <c r="FJ339" i="4"/>
  <c r="FJ338" i="4"/>
  <c r="FJ337" i="4"/>
  <c r="FJ336" i="4"/>
  <c r="FJ335" i="4"/>
  <c r="FJ334" i="4"/>
  <c r="FJ333" i="4"/>
  <c r="FJ332" i="4"/>
  <c r="FJ331" i="4"/>
  <c r="FJ330" i="4"/>
  <c r="FJ329" i="4"/>
  <c r="FJ328" i="4"/>
  <c r="FJ327" i="4"/>
  <c r="FJ326" i="4"/>
  <c r="FJ325" i="4"/>
  <c r="FJ324" i="4"/>
  <c r="FJ323" i="4"/>
  <c r="FJ322" i="4"/>
  <c r="FJ321" i="4"/>
  <c r="FJ320" i="4"/>
  <c r="FJ319" i="4"/>
  <c r="FJ318" i="4"/>
  <c r="FJ317" i="4"/>
  <c r="FJ316" i="4"/>
  <c r="FJ315" i="4"/>
  <c r="FJ314" i="4"/>
  <c r="FJ313" i="4"/>
  <c r="FJ312" i="4"/>
  <c r="FJ311" i="4"/>
  <c r="FJ310" i="4"/>
  <c r="FJ309" i="4"/>
  <c r="FJ308" i="4"/>
  <c r="FJ307" i="4"/>
  <c r="FJ306" i="4"/>
  <c r="FJ305" i="4"/>
  <c r="FJ304" i="4"/>
  <c r="FJ303" i="4"/>
  <c r="FJ302" i="4"/>
  <c r="FJ301" i="4"/>
  <c r="FJ300" i="4"/>
  <c r="FJ299" i="4"/>
  <c r="FJ298" i="4"/>
  <c r="FJ297" i="4"/>
  <c r="FJ296" i="4"/>
  <c r="FJ295" i="4"/>
  <c r="FJ294" i="4"/>
  <c r="FJ293" i="4"/>
  <c r="FJ292" i="4"/>
  <c r="FJ291" i="4"/>
  <c r="FJ290" i="4"/>
  <c r="FJ289" i="4"/>
  <c r="FJ288" i="4"/>
  <c r="FJ287" i="4"/>
  <c r="FJ286" i="4"/>
  <c r="FJ285" i="4"/>
  <c r="FJ284" i="4"/>
  <c r="FJ283" i="4"/>
  <c r="FJ282" i="4"/>
  <c r="FJ281" i="4"/>
  <c r="FJ280" i="4"/>
  <c r="FJ279" i="4"/>
  <c r="FJ278" i="4"/>
  <c r="FJ277" i="4"/>
  <c r="FJ276" i="4"/>
  <c r="FJ275" i="4"/>
  <c r="FJ274" i="4"/>
  <c r="FJ273" i="4"/>
  <c r="FJ272" i="4"/>
  <c r="FJ271" i="4"/>
  <c r="FJ270" i="4"/>
  <c r="FJ269" i="4"/>
  <c r="FJ268" i="4"/>
  <c r="FJ267" i="4"/>
  <c r="FJ266" i="4"/>
  <c r="FJ265" i="4"/>
  <c r="FJ264" i="4"/>
  <c r="FJ263" i="4"/>
  <c r="FJ262" i="4"/>
  <c r="FJ261" i="4"/>
  <c r="FJ260" i="4"/>
  <c r="FJ259" i="4"/>
  <c r="FJ258" i="4"/>
  <c r="FJ257" i="4"/>
  <c r="FJ256" i="4"/>
  <c r="FJ255" i="4"/>
  <c r="FJ254" i="4"/>
  <c r="FJ253" i="4"/>
  <c r="FJ252" i="4"/>
  <c r="FJ251" i="4"/>
  <c r="FJ250" i="4"/>
  <c r="FJ249" i="4"/>
  <c r="FJ248" i="4"/>
  <c r="FJ247" i="4"/>
  <c r="FJ246" i="4"/>
  <c r="FJ245" i="4"/>
  <c r="FJ244" i="4"/>
  <c r="FJ243" i="4"/>
  <c r="FJ242" i="4"/>
  <c r="FJ241" i="4"/>
  <c r="FJ240" i="4"/>
  <c r="FJ239" i="4"/>
  <c r="FJ238" i="4"/>
  <c r="FJ237" i="4"/>
  <c r="FJ236" i="4"/>
  <c r="FJ235" i="4"/>
  <c r="FJ234" i="4"/>
  <c r="FJ233" i="4"/>
  <c r="FJ232" i="4"/>
  <c r="FJ231" i="4"/>
  <c r="FJ230" i="4"/>
  <c r="FJ229" i="4"/>
  <c r="FJ228" i="4"/>
  <c r="FJ227" i="4"/>
  <c r="FJ226" i="4"/>
  <c r="FJ225" i="4"/>
  <c r="FJ224" i="4"/>
  <c r="FJ223" i="4"/>
  <c r="FJ222" i="4"/>
  <c r="FJ221" i="4"/>
  <c r="FJ220" i="4"/>
  <c r="FJ219" i="4"/>
  <c r="FJ218" i="4"/>
  <c r="FJ217" i="4"/>
  <c r="FJ216" i="4"/>
  <c r="FJ215" i="4"/>
  <c r="FJ214" i="4"/>
  <c r="FJ213" i="4"/>
  <c r="FJ212" i="4"/>
  <c r="FJ211" i="4"/>
  <c r="FJ210" i="4"/>
  <c r="FJ209" i="4"/>
  <c r="FJ208" i="4"/>
  <c r="FJ207" i="4"/>
  <c r="FJ206" i="4"/>
  <c r="FJ205" i="4"/>
  <c r="FJ204" i="4"/>
  <c r="FJ203" i="4"/>
  <c r="FJ202" i="4"/>
  <c r="FJ201" i="4"/>
  <c r="FJ200" i="4"/>
  <c r="FJ199" i="4"/>
  <c r="FJ198" i="4"/>
  <c r="FJ197" i="4"/>
  <c r="FJ196" i="4"/>
  <c r="FJ195" i="4"/>
  <c r="FJ194" i="4"/>
  <c r="FJ193" i="4"/>
  <c r="FJ192" i="4"/>
  <c r="FJ191" i="4"/>
  <c r="FJ190" i="4"/>
  <c r="FJ189" i="4"/>
  <c r="FJ188" i="4"/>
  <c r="FJ187" i="4"/>
  <c r="FJ186" i="4"/>
  <c r="FJ185" i="4"/>
  <c r="FJ184" i="4"/>
  <c r="FJ183" i="4"/>
  <c r="FJ182" i="4"/>
  <c r="FJ181" i="4"/>
  <c r="FJ180" i="4"/>
  <c r="FJ179" i="4"/>
  <c r="FJ178" i="4"/>
  <c r="FJ177" i="4"/>
  <c r="FJ176" i="4"/>
  <c r="FJ175" i="4"/>
  <c r="FJ174" i="4"/>
  <c r="FJ173" i="4"/>
  <c r="FJ172" i="4"/>
  <c r="FJ171" i="4"/>
  <c r="FJ170" i="4"/>
  <c r="FJ169" i="4"/>
  <c r="FJ168" i="4"/>
  <c r="FJ167" i="4"/>
  <c r="FJ166" i="4"/>
  <c r="FJ165" i="4"/>
  <c r="FJ164" i="4"/>
  <c r="FJ163" i="4"/>
  <c r="FJ162" i="4"/>
  <c r="FJ161" i="4"/>
  <c r="FJ160" i="4"/>
  <c r="FJ159" i="4"/>
  <c r="FJ158" i="4"/>
  <c r="FJ157" i="4"/>
  <c r="FJ156" i="4"/>
  <c r="FJ155" i="4"/>
  <c r="FJ154" i="4"/>
  <c r="FJ153" i="4"/>
  <c r="FJ152" i="4"/>
  <c r="FJ151" i="4"/>
  <c r="FJ150" i="4"/>
  <c r="FJ149" i="4"/>
  <c r="FJ148" i="4"/>
  <c r="FJ147" i="4"/>
  <c r="FJ146" i="4"/>
  <c r="FJ145" i="4"/>
  <c r="FJ144" i="4"/>
  <c r="FJ143" i="4"/>
  <c r="FJ142" i="4"/>
  <c r="FJ141" i="4"/>
  <c r="FJ140" i="4"/>
  <c r="FJ139" i="4"/>
  <c r="FJ138" i="4"/>
  <c r="FJ137" i="4"/>
  <c r="FJ136" i="4"/>
  <c r="FJ135" i="4"/>
  <c r="FJ134" i="4"/>
  <c r="FJ133" i="4"/>
  <c r="FJ132" i="4"/>
  <c r="FJ131" i="4"/>
  <c r="FJ130" i="4"/>
  <c r="FJ129" i="4"/>
  <c r="FJ128" i="4"/>
  <c r="FJ127" i="4"/>
  <c r="FJ126" i="4"/>
  <c r="FJ125" i="4"/>
  <c r="FJ124" i="4"/>
  <c r="FJ123" i="4"/>
  <c r="FJ122" i="4"/>
  <c r="FJ121" i="4"/>
  <c r="FJ120" i="4"/>
  <c r="FJ119" i="4"/>
  <c r="FJ118" i="4"/>
  <c r="FJ117" i="4"/>
  <c r="FJ116" i="4"/>
  <c r="FJ115" i="4"/>
  <c r="FJ114" i="4"/>
  <c r="FJ113" i="4"/>
  <c r="FJ112" i="4"/>
  <c r="FJ111" i="4"/>
  <c r="FJ110" i="4"/>
  <c r="FJ109" i="4"/>
  <c r="FJ108" i="4"/>
  <c r="FJ107" i="4"/>
  <c r="FJ106" i="4"/>
  <c r="FJ105" i="4"/>
  <c r="FJ104" i="4"/>
  <c r="FJ103" i="4"/>
  <c r="FJ102" i="4"/>
  <c r="FJ101" i="4"/>
  <c r="FJ100" i="4"/>
  <c r="FJ99" i="4"/>
  <c r="FJ98" i="4"/>
  <c r="FJ97" i="4"/>
  <c r="FJ96" i="4"/>
  <c r="FJ95" i="4"/>
  <c r="FJ94" i="4"/>
  <c r="FJ93" i="4"/>
  <c r="FJ92" i="4"/>
  <c r="FJ91" i="4"/>
  <c r="FJ90" i="4"/>
  <c r="FJ89" i="4"/>
  <c r="FJ88" i="4"/>
  <c r="FJ87" i="4"/>
  <c r="FJ86" i="4"/>
  <c r="FJ85" i="4"/>
  <c r="FJ84" i="4"/>
  <c r="FJ83" i="4"/>
  <c r="FJ82" i="4"/>
  <c r="FJ81" i="4"/>
  <c r="FJ80" i="4"/>
  <c r="FJ79" i="4"/>
  <c r="FJ78" i="4"/>
  <c r="FJ77" i="4"/>
  <c r="FJ76" i="4"/>
  <c r="FJ75" i="4"/>
  <c r="FJ74" i="4"/>
  <c r="FJ73" i="4"/>
  <c r="FJ72" i="4"/>
  <c r="FJ71" i="4"/>
  <c r="FJ70" i="4"/>
  <c r="FJ69" i="4"/>
  <c r="FJ68" i="4"/>
  <c r="FJ67" i="4"/>
  <c r="FJ66" i="4"/>
  <c r="FJ65" i="4"/>
  <c r="FJ64" i="4"/>
  <c r="FJ63" i="4"/>
  <c r="FJ62" i="4"/>
  <c r="FJ61" i="4"/>
  <c r="FJ60" i="4"/>
  <c r="FJ59" i="4"/>
  <c r="FJ58" i="4"/>
  <c r="FJ57" i="4"/>
  <c r="FJ56" i="4"/>
  <c r="FJ55" i="4"/>
  <c r="FJ54" i="4"/>
  <c r="FJ53" i="4"/>
  <c r="FJ52" i="4"/>
  <c r="FJ51" i="4"/>
  <c r="FJ50" i="4"/>
  <c r="FJ49" i="4"/>
  <c r="FJ48" i="4"/>
  <c r="FJ47" i="4"/>
  <c r="FJ46" i="4"/>
  <c r="FJ45" i="4"/>
  <c r="FJ44" i="4"/>
  <c r="FJ43" i="4"/>
  <c r="FJ42" i="4"/>
  <c r="FJ41" i="4"/>
  <c r="FJ40" i="4"/>
  <c r="FJ39" i="4"/>
  <c r="FJ38" i="4"/>
  <c r="FJ37" i="4"/>
  <c r="FJ36" i="4"/>
  <c r="FJ35" i="4"/>
  <c r="FJ34" i="4"/>
  <c r="FJ33" i="4"/>
  <c r="FJ32" i="4"/>
  <c r="FJ31" i="4"/>
  <c r="FJ30" i="4"/>
  <c r="FJ29" i="4"/>
  <c r="FJ28" i="4"/>
  <c r="FJ27" i="4"/>
  <c r="FJ26" i="4"/>
  <c r="FJ25" i="4"/>
  <c r="FJ24" i="4"/>
  <c r="FJ23" i="4"/>
  <c r="FJ22" i="4"/>
  <c r="FJ21" i="4"/>
  <c r="FJ20" i="4"/>
  <c r="FJ19" i="4"/>
  <c r="FJ18" i="4"/>
  <c r="FJ17" i="4"/>
  <c r="FJ16" i="4"/>
  <c r="FJ15" i="4"/>
  <c r="FJ14" i="4"/>
  <c r="FJ13" i="4"/>
  <c r="FJ12" i="4"/>
  <c r="FJ11" i="4"/>
  <c r="FJ10" i="4"/>
  <c r="FJ9" i="4"/>
  <c r="FJ8" i="4"/>
  <c r="FJ7" i="4"/>
  <c r="FJ6" i="4"/>
  <c r="FJ5" i="4"/>
  <c r="FJ4" i="4"/>
  <c r="FJ3" i="4"/>
  <c r="EU1772" i="4"/>
  <c r="EU1771" i="4"/>
  <c r="EU1770" i="4"/>
  <c r="EU1769" i="4"/>
  <c r="EU1768" i="4"/>
  <c r="EU1767" i="4"/>
  <c r="EU1766" i="4"/>
  <c r="EU1765" i="4"/>
  <c r="EU1764" i="4"/>
  <c r="EU1763" i="4"/>
  <c r="EU1762" i="4"/>
  <c r="EU1761" i="4"/>
  <c r="EU1760" i="4"/>
  <c r="EU1759" i="4"/>
  <c r="EU1758" i="4"/>
  <c r="EU1757" i="4"/>
  <c r="EU1756" i="4"/>
  <c r="EU1755" i="4"/>
  <c r="EU1754" i="4"/>
  <c r="EU1753" i="4"/>
  <c r="EU1752" i="4"/>
  <c r="EU1751" i="4"/>
  <c r="EU1750" i="4"/>
  <c r="EU1749" i="4"/>
  <c r="EU1748" i="4"/>
  <c r="EU1747" i="4"/>
  <c r="EU1746" i="4"/>
  <c r="EU1745" i="4"/>
  <c r="EU1744" i="4"/>
  <c r="EU1743" i="4"/>
  <c r="EU1742" i="4"/>
  <c r="EU1741" i="4"/>
  <c r="EU1740" i="4"/>
  <c r="EU1739" i="4"/>
  <c r="EU1738" i="4"/>
  <c r="EU1737" i="4"/>
  <c r="EU1736" i="4"/>
  <c r="EU1735" i="4"/>
  <c r="EU1734" i="4"/>
  <c r="EU1733" i="4"/>
  <c r="EU1732" i="4"/>
  <c r="EU1731" i="4"/>
  <c r="EU1730" i="4"/>
  <c r="EU1729" i="4"/>
  <c r="EU1728" i="4"/>
  <c r="EU1727" i="4"/>
  <c r="EU1726" i="4"/>
  <c r="EU1725" i="4"/>
  <c r="EU1724" i="4"/>
  <c r="EU1723" i="4"/>
  <c r="EU1722" i="4"/>
  <c r="EU1721" i="4"/>
  <c r="EU1720" i="4"/>
  <c r="EU1719" i="4"/>
  <c r="EU1718" i="4"/>
  <c r="EU1717" i="4"/>
  <c r="EU1716" i="4"/>
  <c r="EU1715" i="4"/>
  <c r="EU1714" i="4"/>
  <c r="EU1713" i="4"/>
  <c r="EU1712" i="4"/>
  <c r="EU1711" i="4"/>
  <c r="EU1710" i="4"/>
  <c r="EU1709" i="4"/>
  <c r="EU1708" i="4"/>
  <c r="EU1707" i="4"/>
  <c r="EU1706" i="4"/>
  <c r="EU1705" i="4"/>
  <c r="EU1704" i="4"/>
  <c r="EU1703" i="4"/>
  <c r="EU1702" i="4"/>
  <c r="EU1701" i="4"/>
  <c r="EU1700" i="4"/>
  <c r="EU1699" i="4"/>
  <c r="EU1698" i="4"/>
  <c r="EU1697" i="4"/>
  <c r="EU1696" i="4"/>
  <c r="EU1695" i="4"/>
  <c r="EU1694" i="4"/>
  <c r="EU1693" i="4"/>
  <c r="EU1692" i="4"/>
  <c r="EU1691" i="4"/>
  <c r="EU1690" i="4"/>
  <c r="EU1689" i="4"/>
  <c r="EU1688" i="4"/>
  <c r="EU1687" i="4"/>
  <c r="EU1686" i="4"/>
  <c r="EU1685" i="4"/>
  <c r="EU1684" i="4"/>
  <c r="EU1683" i="4"/>
  <c r="EU1682" i="4"/>
  <c r="EU1681" i="4"/>
  <c r="EU1680" i="4"/>
  <c r="EU1679" i="4"/>
  <c r="EU1678" i="4"/>
  <c r="EU1677" i="4"/>
  <c r="EU1676" i="4"/>
  <c r="EU1675" i="4"/>
  <c r="EU1674" i="4"/>
  <c r="EU1673" i="4"/>
  <c r="EU1672" i="4"/>
  <c r="EU1671" i="4"/>
  <c r="EU1670" i="4"/>
  <c r="EU1669" i="4"/>
  <c r="EU1668" i="4"/>
  <c r="EU1667" i="4"/>
  <c r="EU1666" i="4"/>
  <c r="EU1665" i="4"/>
  <c r="EU1664" i="4"/>
  <c r="EU1663" i="4"/>
  <c r="EU1662" i="4"/>
  <c r="EU1661" i="4"/>
  <c r="EU1660" i="4"/>
  <c r="EU1659" i="4"/>
  <c r="EU1658" i="4"/>
  <c r="EU1657" i="4"/>
  <c r="EU1656" i="4"/>
  <c r="EU1655" i="4"/>
  <c r="EU1654" i="4"/>
  <c r="EU1653" i="4"/>
  <c r="EU1652" i="4"/>
  <c r="EU1651" i="4"/>
  <c r="EU1650" i="4"/>
  <c r="EU1649" i="4"/>
  <c r="EU1648" i="4"/>
  <c r="EU1647" i="4"/>
  <c r="EU1646" i="4"/>
  <c r="EU1645" i="4"/>
  <c r="EU1644" i="4"/>
  <c r="EU1643" i="4"/>
  <c r="EU1642" i="4"/>
  <c r="EU1641" i="4"/>
  <c r="EU1640" i="4"/>
  <c r="EU1639" i="4"/>
  <c r="EU1638" i="4"/>
  <c r="EU1637" i="4"/>
  <c r="EU1636" i="4"/>
  <c r="EU1635" i="4"/>
  <c r="EU1634" i="4"/>
  <c r="EU1633" i="4"/>
  <c r="EU1632" i="4"/>
  <c r="EU1631" i="4"/>
  <c r="EU1630" i="4"/>
  <c r="EU1629" i="4"/>
  <c r="EU1628" i="4"/>
  <c r="EU1627" i="4"/>
  <c r="EU1626" i="4"/>
  <c r="EU1625" i="4"/>
  <c r="EU1624" i="4"/>
  <c r="EU1623" i="4"/>
  <c r="EU1622" i="4"/>
  <c r="EU1621" i="4"/>
  <c r="EU1620" i="4"/>
  <c r="EU1619" i="4"/>
  <c r="EU1618" i="4"/>
  <c r="EU1617" i="4"/>
  <c r="EU1616" i="4"/>
  <c r="EU1615" i="4"/>
  <c r="EU1614" i="4"/>
  <c r="EU1613" i="4"/>
  <c r="EU1612" i="4"/>
  <c r="EU1611" i="4"/>
  <c r="EU1610" i="4"/>
  <c r="EU1609" i="4"/>
  <c r="EU1608" i="4"/>
  <c r="EU1607" i="4"/>
  <c r="EU1606" i="4"/>
  <c r="EU1605" i="4"/>
  <c r="EU1604" i="4"/>
  <c r="EU1603" i="4"/>
  <c r="EU1602" i="4"/>
  <c r="EU1601" i="4"/>
  <c r="EU1600" i="4"/>
  <c r="EU1599" i="4"/>
  <c r="EU1598" i="4"/>
  <c r="EU1597" i="4"/>
  <c r="EU1596" i="4"/>
  <c r="EU1595" i="4"/>
  <c r="EU1594" i="4"/>
  <c r="EU1593" i="4"/>
  <c r="EU1592" i="4"/>
  <c r="EU1591" i="4"/>
  <c r="EU1590" i="4"/>
  <c r="EU1589" i="4"/>
  <c r="EU1588" i="4"/>
  <c r="EU1587" i="4"/>
  <c r="EU1586" i="4"/>
  <c r="EU1585" i="4"/>
  <c r="EU1584" i="4"/>
  <c r="EU1583" i="4"/>
  <c r="EU1582" i="4"/>
  <c r="EU1581" i="4"/>
  <c r="EU1580" i="4"/>
  <c r="EU1579" i="4"/>
  <c r="EU1578" i="4"/>
  <c r="EU1577" i="4"/>
  <c r="EU1576" i="4"/>
  <c r="EU1575" i="4"/>
  <c r="EU1574" i="4"/>
  <c r="EU1573" i="4"/>
  <c r="EU1572" i="4"/>
  <c r="EU1571" i="4"/>
  <c r="EU1570" i="4"/>
  <c r="EU1569" i="4"/>
  <c r="EU1568" i="4"/>
  <c r="EU1567" i="4"/>
  <c r="EU1566" i="4"/>
  <c r="EU1565" i="4"/>
  <c r="EU1564" i="4"/>
  <c r="EU1563" i="4"/>
  <c r="EU1562" i="4"/>
  <c r="EU1561" i="4"/>
  <c r="EU1560" i="4"/>
  <c r="EU1559" i="4"/>
  <c r="EU1558" i="4"/>
  <c r="EU1557" i="4"/>
  <c r="EU1556" i="4"/>
  <c r="EU1555" i="4"/>
  <c r="EU1554" i="4"/>
  <c r="EU1553" i="4"/>
  <c r="EU1552" i="4"/>
  <c r="EU1551" i="4"/>
  <c r="EU1550" i="4"/>
  <c r="EU1549" i="4"/>
  <c r="EU1548" i="4"/>
  <c r="EU1547" i="4"/>
  <c r="EU1546" i="4"/>
  <c r="EU1545" i="4"/>
  <c r="EU1544" i="4"/>
  <c r="EU1543" i="4"/>
  <c r="EU1542" i="4"/>
  <c r="EU1541" i="4"/>
  <c r="EU1540" i="4"/>
  <c r="EU1539" i="4"/>
  <c r="EU1538" i="4"/>
  <c r="EU1537" i="4"/>
  <c r="EU1536" i="4"/>
  <c r="EU1535" i="4"/>
  <c r="EU1534" i="4"/>
  <c r="EU1533" i="4"/>
  <c r="EU1532" i="4"/>
  <c r="EU1531" i="4"/>
  <c r="EU1530" i="4"/>
  <c r="EU1529" i="4"/>
  <c r="EU1528" i="4"/>
  <c r="EU1527" i="4"/>
  <c r="EU1526" i="4"/>
  <c r="EU1525" i="4"/>
  <c r="EU1524" i="4"/>
  <c r="EU1523" i="4"/>
  <c r="EU1522" i="4"/>
  <c r="EU1521" i="4"/>
  <c r="EU1520" i="4"/>
  <c r="EU1519" i="4"/>
  <c r="EU1518" i="4"/>
  <c r="EU1517" i="4"/>
  <c r="EU1516" i="4"/>
  <c r="EU1515" i="4"/>
  <c r="EU1514" i="4"/>
  <c r="EU1513" i="4"/>
  <c r="EU1512" i="4"/>
  <c r="EU1511" i="4"/>
  <c r="EU1510" i="4"/>
  <c r="EU1509" i="4"/>
  <c r="EU1508" i="4"/>
  <c r="EU1507" i="4"/>
  <c r="EU1506" i="4"/>
  <c r="EU1505" i="4"/>
  <c r="EU1504" i="4"/>
  <c r="EU1503" i="4"/>
  <c r="EU1502" i="4"/>
  <c r="EU1501" i="4"/>
  <c r="EU1500" i="4"/>
  <c r="EU1499" i="4"/>
  <c r="EU1498" i="4"/>
  <c r="EU1497" i="4"/>
  <c r="EU1496" i="4"/>
  <c r="EU1495" i="4"/>
  <c r="EU1494" i="4"/>
  <c r="EU1493" i="4"/>
  <c r="EU1492" i="4"/>
  <c r="EU1491" i="4"/>
  <c r="EU1490" i="4"/>
  <c r="EU1489" i="4"/>
  <c r="EU1488" i="4"/>
  <c r="EU1487" i="4"/>
  <c r="EU1486" i="4"/>
  <c r="EU1485" i="4"/>
  <c r="EU1484" i="4"/>
  <c r="EU1483" i="4"/>
  <c r="EU1482" i="4"/>
  <c r="EU1481" i="4"/>
  <c r="EU1480" i="4"/>
  <c r="EU1479" i="4"/>
  <c r="EU1478" i="4"/>
  <c r="EU1477" i="4"/>
  <c r="EU1476" i="4"/>
  <c r="EU1475" i="4"/>
  <c r="EU1474" i="4"/>
  <c r="EU1473" i="4"/>
  <c r="EU1472" i="4"/>
  <c r="EU1471" i="4"/>
  <c r="EU1470" i="4"/>
  <c r="EU1469" i="4"/>
  <c r="EU1468" i="4"/>
  <c r="EU1467" i="4"/>
  <c r="EU1466" i="4"/>
  <c r="EU1465" i="4"/>
  <c r="EU1464" i="4"/>
  <c r="EU1463" i="4"/>
  <c r="EU1462" i="4"/>
  <c r="EU1461" i="4"/>
  <c r="EU1460" i="4"/>
  <c r="EU1459" i="4"/>
  <c r="EU1458" i="4"/>
  <c r="EU1457" i="4"/>
  <c r="EU1456" i="4"/>
  <c r="EU1455" i="4"/>
  <c r="EU1454" i="4"/>
  <c r="EU1453" i="4"/>
  <c r="EU1452" i="4"/>
  <c r="EU1451" i="4"/>
  <c r="EU1450" i="4"/>
  <c r="EU1449" i="4"/>
  <c r="EU1448" i="4"/>
  <c r="EU1447" i="4"/>
  <c r="EU1446" i="4"/>
  <c r="EU1445" i="4"/>
  <c r="EU1444" i="4"/>
  <c r="EU1443" i="4"/>
  <c r="EU1442" i="4"/>
  <c r="EU1441" i="4"/>
  <c r="EU1440" i="4"/>
  <c r="EU1439" i="4"/>
  <c r="EU1438" i="4"/>
  <c r="EU1437" i="4"/>
  <c r="EU1436" i="4"/>
  <c r="EU1435" i="4"/>
  <c r="EU1434" i="4"/>
  <c r="EU1433" i="4"/>
  <c r="EU1432" i="4"/>
  <c r="EU1431" i="4"/>
  <c r="EU1430" i="4"/>
  <c r="EU1429" i="4"/>
  <c r="EU1428" i="4"/>
  <c r="EU1427" i="4"/>
  <c r="EU1426" i="4"/>
  <c r="EU1425" i="4"/>
  <c r="EU1424" i="4"/>
  <c r="EU1423" i="4"/>
  <c r="EU1422" i="4"/>
  <c r="EU1421" i="4"/>
  <c r="EU1420" i="4"/>
  <c r="EU1419" i="4"/>
  <c r="EU1418" i="4"/>
  <c r="EU1417" i="4"/>
  <c r="EU1416" i="4"/>
  <c r="EU1415" i="4"/>
  <c r="EU1414" i="4"/>
  <c r="EU1413" i="4"/>
  <c r="EU1412" i="4"/>
  <c r="EU1411" i="4"/>
  <c r="EU1410" i="4"/>
  <c r="EU1409" i="4"/>
  <c r="EU1408" i="4"/>
  <c r="EU1407" i="4"/>
  <c r="EU1406" i="4"/>
  <c r="EU1405" i="4"/>
  <c r="EU1404" i="4"/>
  <c r="EU1403" i="4"/>
  <c r="EU1402" i="4"/>
  <c r="EU1401" i="4"/>
  <c r="EU1400" i="4"/>
  <c r="EU1399" i="4"/>
  <c r="EU1398" i="4"/>
  <c r="EU1397" i="4"/>
  <c r="EU1396" i="4"/>
  <c r="EU1395" i="4"/>
  <c r="EU1394" i="4"/>
  <c r="EU1393" i="4"/>
  <c r="EU1392" i="4"/>
  <c r="EU1391" i="4"/>
  <c r="EU1390" i="4"/>
  <c r="EU1389" i="4"/>
  <c r="EU1388" i="4"/>
  <c r="EU1387" i="4"/>
  <c r="EU1386" i="4"/>
  <c r="EU1385" i="4"/>
  <c r="EU1384" i="4"/>
  <c r="EU1383" i="4"/>
  <c r="EU1382" i="4"/>
  <c r="EU1381" i="4"/>
  <c r="EU1380" i="4"/>
  <c r="EU1379" i="4"/>
  <c r="EU1378" i="4"/>
  <c r="EU1377" i="4"/>
  <c r="EU1376" i="4"/>
  <c r="EU1375" i="4"/>
  <c r="EU1374" i="4"/>
  <c r="EU1373" i="4"/>
  <c r="EU1372" i="4"/>
  <c r="EU1371" i="4"/>
  <c r="EU1370" i="4"/>
  <c r="EU1369" i="4"/>
  <c r="EU1368" i="4"/>
  <c r="EU1367" i="4"/>
  <c r="EU1366" i="4"/>
  <c r="EU1365" i="4"/>
  <c r="EU1364" i="4"/>
  <c r="EU1363" i="4"/>
  <c r="EU1362" i="4"/>
  <c r="EU1361" i="4"/>
  <c r="EU1360" i="4"/>
  <c r="EU1359" i="4"/>
  <c r="EU1358" i="4"/>
  <c r="EU1357" i="4"/>
  <c r="EU1356" i="4"/>
  <c r="EU1355" i="4"/>
  <c r="EU1354" i="4"/>
  <c r="EU1353" i="4"/>
  <c r="EU1352" i="4"/>
  <c r="EU1351" i="4"/>
  <c r="EU1350" i="4"/>
  <c r="EU1349" i="4"/>
  <c r="EU1348" i="4"/>
  <c r="EU1347" i="4"/>
  <c r="EU1346" i="4"/>
  <c r="EU1345" i="4"/>
  <c r="EU1344" i="4"/>
  <c r="EU1343" i="4"/>
  <c r="EU1342" i="4"/>
  <c r="EU1341" i="4"/>
  <c r="EU1340" i="4"/>
  <c r="EU1339" i="4"/>
  <c r="EU1338" i="4"/>
  <c r="EU1337" i="4"/>
  <c r="EU1336" i="4"/>
  <c r="EU1335" i="4"/>
  <c r="EU1334" i="4"/>
  <c r="EU1333" i="4"/>
  <c r="EU1332" i="4"/>
  <c r="EU1331" i="4"/>
  <c r="EU1330" i="4"/>
  <c r="EU1329" i="4"/>
  <c r="EU1328" i="4"/>
  <c r="EU1327" i="4"/>
  <c r="EU1326" i="4"/>
  <c r="EU1325" i="4"/>
  <c r="EU1324" i="4"/>
  <c r="EU1323" i="4"/>
  <c r="EU1322" i="4"/>
  <c r="EU1321" i="4"/>
  <c r="EU1320" i="4"/>
  <c r="EU1319" i="4"/>
  <c r="EU1318" i="4"/>
  <c r="EU1317" i="4"/>
  <c r="EU1316" i="4"/>
  <c r="EU1315" i="4"/>
  <c r="EU1314" i="4"/>
  <c r="EU1313" i="4"/>
  <c r="EU1312" i="4"/>
  <c r="EU1311" i="4"/>
  <c r="EU1310" i="4"/>
  <c r="EU1309" i="4"/>
  <c r="EU1308" i="4"/>
  <c r="EU1307" i="4"/>
  <c r="EU1306" i="4"/>
  <c r="EU1305" i="4"/>
  <c r="EU1304" i="4"/>
  <c r="EU1303" i="4"/>
  <c r="EU1302" i="4"/>
  <c r="EU1301" i="4"/>
  <c r="EU1300" i="4"/>
  <c r="EU1299" i="4"/>
  <c r="EU1298" i="4"/>
  <c r="EU1297" i="4"/>
  <c r="EU1296" i="4"/>
  <c r="EU1295" i="4"/>
  <c r="EU1294" i="4"/>
  <c r="EU1293" i="4"/>
  <c r="EU1292" i="4"/>
  <c r="EU1291" i="4"/>
  <c r="EU1290" i="4"/>
  <c r="EU1289" i="4"/>
  <c r="EU1288" i="4"/>
  <c r="EU1287" i="4"/>
  <c r="EU1286" i="4"/>
  <c r="EU1285" i="4"/>
  <c r="EU1284" i="4"/>
  <c r="EU1283" i="4"/>
  <c r="EU1282" i="4"/>
  <c r="EU1281" i="4"/>
  <c r="EU1280" i="4"/>
  <c r="EU1279" i="4"/>
  <c r="EU1278" i="4"/>
  <c r="EU1277" i="4"/>
  <c r="EU1276" i="4"/>
  <c r="EU1275" i="4"/>
  <c r="EU1274" i="4"/>
  <c r="EU1273" i="4"/>
  <c r="EU1272" i="4"/>
  <c r="EU1271" i="4"/>
  <c r="EU1270" i="4"/>
  <c r="EU1269" i="4"/>
  <c r="EU1268" i="4"/>
  <c r="EU1267" i="4"/>
  <c r="EU1266" i="4"/>
  <c r="EU1265" i="4"/>
  <c r="EU1264" i="4"/>
  <c r="EU1263" i="4"/>
  <c r="EU1262" i="4"/>
  <c r="EU1261" i="4"/>
  <c r="EU1260" i="4"/>
  <c r="EU1259" i="4"/>
  <c r="EU1258" i="4"/>
  <c r="EU1257" i="4"/>
  <c r="EU1256" i="4"/>
  <c r="EU1255" i="4"/>
  <c r="EU1254" i="4"/>
  <c r="EU1253" i="4"/>
  <c r="EU1252" i="4"/>
  <c r="EU1251" i="4"/>
  <c r="EU1250" i="4"/>
  <c r="EU1249" i="4"/>
  <c r="EU1248" i="4"/>
  <c r="EU1247" i="4"/>
  <c r="EU1246" i="4"/>
  <c r="EU1245" i="4"/>
  <c r="EU1244" i="4"/>
  <c r="EU1243" i="4"/>
  <c r="EU1242" i="4"/>
  <c r="EU1241" i="4"/>
  <c r="EU1240" i="4"/>
  <c r="EU1239" i="4"/>
  <c r="EU1238" i="4"/>
  <c r="EU1237" i="4"/>
  <c r="EU1236" i="4"/>
  <c r="EU1235" i="4"/>
  <c r="EU1234" i="4"/>
  <c r="EU1233" i="4"/>
  <c r="EU1232" i="4"/>
  <c r="EU1231" i="4"/>
  <c r="EU1230" i="4"/>
  <c r="EU1229" i="4"/>
  <c r="EU1228" i="4"/>
  <c r="EU1227" i="4"/>
  <c r="EU1226" i="4"/>
  <c r="EU1225" i="4"/>
  <c r="EU1224" i="4"/>
  <c r="EU1223" i="4"/>
  <c r="EU1222" i="4"/>
  <c r="EU1221" i="4"/>
  <c r="EU1220" i="4"/>
  <c r="EU1219" i="4"/>
  <c r="EU1218" i="4"/>
  <c r="EU1217" i="4"/>
  <c r="EU1216" i="4"/>
  <c r="EU1215" i="4"/>
  <c r="EU1214" i="4"/>
  <c r="EU1213" i="4"/>
  <c r="EU1212" i="4"/>
  <c r="EU1211" i="4"/>
  <c r="EU1210" i="4"/>
  <c r="EU1209" i="4"/>
  <c r="EU1208" i="4"/>
  <c r="EU1207" i="4"/>
  <c r="EU1206" i="4"/>
  <c r="EU1205" i="4"/>
  <c r="EU1204" i="4"/>
  <c r="EU1203" i="4"/>
  <c r="EU1202" i="4"/>
  <c r="EU1201" i="4"/>
  <c r="EU1200" i="4"/>
  <c r="EU1199" i="4"/>
  <c r="EU1198" i="4"/>
  <c r="EU1197" i="4"/>
  <c r="EU1196" i="4"/>
  <c r="EU1195" i="4"/>
  <c r="EU1194" i="4"/>
  <c r="EU1193" i="4"/>
  <c r="EU1192" i="4"/>
  <c r="EU1191" i="4"/>
  <c r="EU1190" i="4"/>
  <c r="EU1189" i="4"/>
  <c r="EU1188" i="4"/>
  <c r="EU1187" i="4"/>
  <c r="EU1186" i="4"/>
  <c r="EU1185" i="4"/>
  <c r="EU1184" i="4"/>
  <c r="EU1183" i="4"/>
  <c r="EU1182" i="4"/>
  <c r="EU1181" i="4"/>
  <c r="EU1180" i="4"/>
  <c r="EU1179" i="4"/>
  <c r="EU1178" i="4"/>
  <c r="EU1177" i="4"/>
  <c r="EU1176" i="4"/>
  <c r="EU1175" i="4"/>
  <c r="EU1174" i="4"/>
  <c r="EU1173" i="4"/>
  <c r="EU1172" i="4"/>
  <c r="EU1171" i="4"/>
  <c r="EU1170" i="4"/>
  <c r="EU1169" i="4"/>
  <c r="EU1168" i="4"/>
  <c r="EU1167" i="4"/>
  <c r="EU1166" i="4"/>
  <c r="EU1165" i="4"/>
  <c r="EU1164" i="4"/>
  <c r="EU1163" i="4"/>
  <c r="EU1162" i="4"/>
  <c r="EU1161" i="4"/>
  <c r="EU1160" i="4"/>
  <c r="EU1159" i="4"/>
  <c r="EU1158" i="4"/>
  <c r="EU1157" i="4"/>
  <c r="EU1156" i="4"/>
  <c r="EU1155" i="4"/>
  <c r="EU1154" i="4"/>
  <c r="EU1153" i="4"/>
  <c r="EU1152" i="4"/>
  <c r="EU1151" i="4"/>
  <c r="EU1150" i="4"/>
  <c r="EU1149" i="4"/>
  <c r="EU1148" i="4"/>
  <c r="EU1147" i="4"/>
  <c r="EU1146" i="4"/>
  <c r="EU1145" i="4"/>
  <c r="EU1144" i="4"/>
  <c r="EU1143" i="4"/>
  <c r="EU1142" i="4"/>
  <c r="EU1141" i="4"/>
  <c r="EU1140" i="4"/>
  <c r="EU1139" i="4"/>
  <c r="EU1138" i="4"/>
  <c r="EU1137" i="4"/>
  <c r="EU1136" i="4"/>
  <c r="EU1135" i="4"/>
  <c r="EU1134" i="4"/>
  <c r="EU1133" i="4"/>
  <c r="EU1132" i="4"/>
  <c r="EU1131" i="4"/>
  <c r="EU1130" i="4"/>
  <c r="EU1129" i="4"/>
  <c r="EU1128" i="4"/>
  <c r="EU1127" i="4"/>
  <c r="EU1126" i="4"/>
  <c r="EU1125" i="4"/>
  <c r="EU1124" i="4"/>
  <c r="EU1123" i="4"/>
  <c r="EU1122" i="4"/>
  <c r="EU1121" i="4"/>
  <c r="EU1120" i="4"/>
  <c r="EU1119" i="4"/>
  <c r="EU1118" i="4"/>
  <c r="EU1117" i="4"/>
  <c r="EU1116" i="4"/>
  <c r="EU1115" i="4"/>
  <c r="EU1114" i="4"/>
  <c r="EU1113" i="4"/>
  <c r="EU1112" i="4"/>
  <c r="EU1111" i="4"/>
  <c r="EU1110" i="4"/>
  <c r="EU1109" i="4"/>
  <c r="EU1108" i="4"/>
  <c r="EU1107" i="4"/>
  <c r="EU1106" i="4"/>
  <c r="EU1105" i="4"/>
  <c r="EU1104" i="4"/>
  <c r="EU1103" i="4"/>
  <c r="EU1102" i="4"/>
  <c r="EU1101" i="4"/>
  <c r="EU1100" i="4"/>
  <c r="EU1099" i="4"/>
  <c r="EU1098" i="4"/>
  <c r="EU1097" i="4"/>
  <c r="EU1096" i="4"/>
  <c r="EU1095" i="4"/>
  <c r="EU1094" i="4"/>
  <c r="EU1093" i="4"/>
  <c r="EU1092" i="4"/>
  <c r="EU1091" i="4"/>
  <c r="EU1090" i="4"/>
  <c r="EU1089" i="4"/>
  <c r="EU1088" i="4"/>
  <c r="EU1087" i="4"/>
  <c r="EU1086" i="4"/>
  <c r="EU1085" i="4"/>
  <c r="EU1084" i="4"/>
  <c r="EU1083" i="4"/>
  <c r="EU1082" i="4"/>
  <c r="EU1081" i="4"/>
  <c r="EU1080" i="4"/>
  <c r="EU1079" i="4"/>
  <c r="EU1078" i="4"/>
  <c r="EU1077" i="4"/>
  <c r="EU1076" i="4"/>
  <c r="EU1075" i="4"/>
  <c r="EU1074" i="4"/>
  <c r="EU1073" i="4"/>
  <c r="EU1072" i="4"/>
  <c r="EU1071" i="4"/>
  <c r="EU1070" i="4"/>
  <c r="EU1069" i="4"/>
  <c r="EU1068" i="4"/>
  <c r="EU1067" i="4"/>
  <c r="EU1066" i="4"/>
  <c r="EU1065" i="4"/>
  <c r="EU1064" i="4"/>
  <c r="EU1063" i="4"/>
  <c r="EU1062" i="4"/>
  <c r="EU1061" i="4"/>
  <c r="EU1060" i="4"/>
  <c r="EU1059" i="4"/>
  <c r="EU1058" i="4"/>
  <c r="EU1057" i="4"/>
  <c r="EU1056" i="4"/>
  <c r="EU1055" i="4"/>
  <c r="EU1054" i="4"/>
  <c r="EU1053" i="4"/>
  <c r="EU1052" i="4"/>
  <c r="EU1051" i="4"/>
  <c r="EU1050" i="4"/>
  <c r="EU1049" i="4"/>
  <c r="EU1048" i="4"/>
  <c r="EU1047" i="4"/>
  <c r="EU1046" i="4"/>
  <c r="EU1045" i="4"/>
  <c r="EU1044" i="4"/>
  <c r="EU1043" i="4"/>
  <c r="EU1042" i="4"/>
  <c r="EU1041" i="4"/>
  <c r="EU1040" i="4"/>
  <c r="EU1039" i="4"/>
  <c r="EU1038" i="4"/>
  <c r="EU1037" i="4"/>
  <c r="EU1036" i="4"/>
  <c r="EU1035" i="4"/>
  <c r="EU1034" i="4"/>
  <c r="EU1033" i="4"/>
  <c r="EU1032" i="4"/>
  <c r="EU1031" i="4"/>
  <c r="EU1030" i="4"/>
  <c r="EU1029" i="4"/>
  <c r="EU1028" i="4"/>
  <c r="EU1027" i="4"/>
  <c r="EU1026" i="4"/>
  <c r="EU1025" i="4"/>
  <c r="EU1024" i="4"/>
  <c r="EU1023" i="4"/>
  <c r="EU1022" i="4"/>
  <c r="EU1021" i="4"/>
  <c r="EU1020" i="4"/>
  <c r="EU1019" i="4"/>
  <c r="EU1018" i="4"/>
  <c r="EU1017" i="4"/>
  <c r="EU1016" i="4"/>
  <c r="EU1015" i="4"/>
  <c r="EU1014" i="4"/>
  <c r="EU1013" i="4"/>
  <c r="EU1012" i="4"/>
  <c r="EU1011" i="4"/>
  <c r="EU1010" i="4"/>
  <c r="EU1009" i="4"/>
  <c r="EU1008" i="4"/>
  <c r="EU1007" i="4"/>
  <c r="EU1006" i="4"/>
  <c r="EU1005" i="4"/>
  <c r="EU1004" i="4"/>
  <c r="EU1003" i="4"/>
  <c r="EU1002" i="4"/>
  <c r="EU1001" i="4"/>
  <c r="EU1000" i="4"/>
  <c r="EU999" i="4"/>
  <c r="EU998" i="4"/>
  <c r="EU997" i="4"/>
  <c r="EU996" i="4"/>
  <c r="EU995" i="4"/>
  <c r="EU994" i="4"/>
  <c r="EU993" i="4"/>
  <c r="EU992" i="4"/>
  <c r="EU991" i="4"/>
  <c r="EU990" i="4"/>
  <c r="EU989" i="4"/>
  <c r="EU988" i="4"/>
  <c r="EU987" i="4"/>
  <c r="EU986" i="4"/>
  <c r="EU985" i="4"/>
  <c r="EU984" i="4"/>
  <c r="EU983" i="4"/>
  <c r="EU982" i="4"/>
  <c r="EU981" i="4"/>
  <c r="EU980" i="4"/>
  <c r="EU979" i="4"/>
  <c r="EU978" i="4"/>
  <c r="EU977" i="4"/>
  <c r="EU976" i="4"/>
  <c r="EU975" i="4"/>
  <c r="EU974" i="4"/>
  <c r="EU973" i="4"/>
  <c r="EU972" i="4"/>
  <c r="EU971" i="4"/>
  <c r="EU970" i="4"/>
  <c r="EU969" i="4"/>
  <c r="EU968" i="4"/>
  <c r="EU967" i="4"/>
  <c r="EU966" i="4"/>
  <c r="EU965" i="4"/>
  <c r="EU964" i="4"/>
  <c r="EU963" i="4"/>
  <c r="EU962" i="4"/>
  <c r="EU961" i="4"/>
  <c r="EU960" i="4"/>
  <c r="EU959" i="4"/>
  <c r="EU958" i="4"/>
  <c r="EU957" i="4"/>
  <c r="EU956" i="4"/>
  <c r="EU955" i="4"/>
  <c r="EU954" i="4"/>
  <c r="EU953" i="4"/>
  <c r="EU952" i="4"/>
  <c r="EU951" i="4"/>
  <c r="EU950" i="4"/>
  <c r="EU949" i="4"/>
  <c r="EU948" i="4"/>
  <c r="EU947" i="4"/>
  <c r="EU946" i="4"/>
  <c r="EU945" i="4"/>
  <c r="EU944" i="4"/>
  <c r="EU943" i="4"/>
  <c r="EU942" i="4"/>
  <c r="EU941" i="4"/>
  <c r="EU940" i="4"/>
  <c r="EU939" i="4"/>
  <c r="EU938" i="4"/>
  <c r="EU937" i="4"/>
  <c r="EU936" i="4"/>
  <c r="EU935" i="4"/>
  <c r="EU934" i="4"/>
  <c r="EU933" i="4"/>
  <c r="EU932" i="4"/>
  <c r="EU931" i="4"/>
  <c r="EU930" i="4"/>
  <c r="EU929" i="4"/>
  <c r="EU928" i="4"/>
  <c r="EU927" i="4"/>
  <c r="EU926" i="4"/>
  <c r="EU925" i="4"/>
  <c r="EU924" i="4"/>
  <c r="EU923" i="4"/>
  <c r="EU922" i="4"/>
  <c r="EU921" i="4"/>
  <c r="EU920" i="4"/>
  <c r="EU919" i="4"/>
  <c r="EU918" i="4"/>
  <c r="EU917" i="4"/>
  <c r="EU916" i="4"/>
  <c r="EU915" i="4"/>
  <c r="EU914" i="4"/>
  <c r="EU913" i="4"/>
  <c r="EU912" i="4"/>
  <c r="EU911" i="4"/>
  <c r="EU910" i="4"/>
  <c r="EU909" i="4"/>
  <c r="EU908" i="4"/>
  <c r="EU907" i="4"/>
  <c r="EU906" i="4"/>
  <c r="EU905" i="4"/>
  <c r="EU904" i="4"/>
  <c r="EU903" i="4"/>
  <c r="EU902" i="4"/>
  <c r="EU901" i="4"/>
  <c r="EU900" i="4"/>
  <c r="EU899" i="4"/>
  <c r="EU898" i="4"/>
  <c r="EU897" i="4"/>
  <c r="EU896" i="4"/>
  <c r="EU895" i="4"/>
  <c r="EU894" i="4"/>
  <c r="EU893" i="4"/>
  <c r="EU892" i="4"/>
  <c r="EU891" i="4"/>
  <c r="EU890" i="4"/>
  <c r="EU889" i="4"/>
  <c r="EU888" i="4"/>
  <c r="EU887" i="4"/>
  <c r="EU886" i="4"/>
  <c r="EU885" i="4"/>
  <c r="EU884" i="4"/>
  <c r="EU883" i="4"/>
  <c r="EU882" i="4"/>
  <c r="EU881" i="4"/>
  <c r="EU880" i="4"/>
  <c r="EU879" i="4"/>
  <c r="EU878" i="4"/>
  <c r="EU877" i="4"/>
  <c r="EU876" i="4"/>
  <c r="EU875" i="4"/>
  <c r="EU874" i="4"/>
  <c r="EU873" i="4"/>
  <c r="EU872" i="4"/>
  <c r="EU871" i="4"/>
  <c r="EU870" i="4"/>
  <c r="EU869" i="4"/>
  <c r="EU868" i="4"/>
  <c r="EU867" i="4"/>
  <c r="EU866" i="4"/>
  <c r="EU865" i="4"/>
  <c r="EU864" i="4"/>
  <c r="EU863" i="4"/>
  <c r="EU862" i="4"/>
  <c r="EU861" i="4"/>
  <c r="EU860" i="4"/>
  <c r="EU859" i="4"/>
  <c r="EU858" i="4"/>
  <c r="EU857" i="4"/>
  <c r="EU856" i="4"/>
  <c r="EU855" i="4"/>
  <c r="EU854" i="4"/>
  <c r="EU853" i="4"/>
  <c r="EU852" i="4"/>
  <c r="EU851" i="4"/>
  <c r="EU850" i="4"/>
  <c r="EU849" i="4"/>
  <c r="EU848" i="4"/>
  <c r="EU847" i="4"/>
  <c r="EU846" i="4"/>
  <c r="EU845" i="4"/>
  <c r="EU844" i="4"/>
  <c r="EU843" i="4"/>
  <c r="EU842" i="4"/>
  <c r="EU841" i="4"/>
  <c r="EU840" i="4"/>
  <c r="EU839" i="4"/>
  <c r="EU838" i="4"/>
  <c r="EU837" i="4"/>
  <c r="EU836" i="4"/>
  <c r="EU835" i="4"/>
  <c r="EU834" i="4"/>
  <c r="EU833" i="4"/>
  <c r="EU832" i="4"/>
  <c r="EU831" i="4"/>
  <c r="EU830" i="4"/>
  <c r="EU829" i="4"/>
  <c r="EU828" i="4"/>
  <c r="EU827" i="4"/>
  <c r="EU826" i="4"/>
  <c r="EU825" i="4"/>
  <c r="EU824" i="4"/>
  <c r="EU823" i="4"/>
  <c r="EU822" i="4"/>
  <c r="EU821" i="4"/>
  <c r="EU820" i="4"/>
  <c r="EU819" i="4"/>
  <c r="EU818" i="4"/>
  <c r="EU817" i="4"/>
  <c r="EU816" i="4"/>
  <c r="EU815" i="4"/>
  <c r="EU814" i="4"/>
  <c r="EU813" i="4"/>
  <c r="EU812" i="4"/>
  <c r="EU811" i="4"/>
  <c r="EU810" i="4"/>
  <c r="EU809" i="4"/>
  <c r="EU808" i="4"/>
  <c r="EU807" i="4"/>
  <c r="EU806" i="4"/>
  <c r="EU805" i="4"/>
  <c r="EU804" i="4"/>
  <c r="EU803" i="4"/>
  <c r="EU802" i="4"/>
  <c r="EU801" i="4"/>
  <c r="EU800" i="4"/>
  <c r="EU799" i="4"/>
  <c r="EU798" i="4"/>
  <c r="EU797" i="4"/>
  <c r="EU796" i="4"/>
  <c r="EU795" i="4"/>
  <c r="EU794" i="4"/>
  <c r="EU793" i="4"/>
  <c r="EU792" i="4"/>
  <c r="EU791" i="4"/>
  <c r="EU790" i="4"/>
  <c r="EU789" i="4"/>
  <c r="EU788" i="4"/>
  <c r="EU787" i="4"/>
  <c r="EU786" i="4"/>
  <c r="EU785" i="4"/>
  <c r="EU784" i="4"/>
  <c r="EU783" i="4"/>
  <c r="EU782" i="4"/>
  <c r="EU781" i="4"/>
  <c r="EU780" i="4"/>
  <c r="EU779" i="4"/>
  <c r="EU778" i="4"/>
  <c r="EU777" i="4"/>
  <c r="EU776" i="4"/>
  <c r="EU775" i="4"/>
  <c r="EU774" i="4"/>
  <c r="EU773" i="4"/>
  <c r="EU772" i="4"/>
  <c r="EU771" i="4"/>
  <c r="EU770" i="4"/>
  <c r="EU769" i="4"/>
  <c r="EU768" i="4"/>
  <c r="EU767" i="4"/>
  <c r="EU766" i="4"/>
  <c r="EU765" i="4"/>
  <c r="EU764" i="4"/>
  <c r="EU763" i="4"/>
  <c r="EU762" i="4"/>
  <c r="EU761" i="4"/>
  <c r="EU760" i="4"/>
  <c r="EU759" i="4"/>
  <c r="EU758" i="4"/>
  <c r="EU757" i="4"/>
  <c r="EU756" i="4"/>
  <c r="EU755" i="4"/>
  <c r="EU754" i="4"/>
  <c r="EU753" i="4"/>
  <c r="EU752" i="4"/>
  <c r="EU751" i="4"/>
  <c r="EU750" i="4"/>
  <c r="EU749" i="4"/>
  <c r="EU748" i="4"/>
  <c r="EU747" i="4"/>
  <c r="EU746" i="4"/>
  <c r="EU745" i="4"/>
  <c r="EU744" i="4"/>
  <c r="EU743" i="4"/>
  <c r="EU742" i="4"/>
  <c r="EU741" i="4"/>
  <c r="EU740" i="4"/>
  <c r="EU739" i="4"/>
  <c r="EU738" i="4"/>
  <c r="EU737" i="4"/>
  <c r="EU736" i="4"/>
  <c r="EU735" i="4"/>
  <c r="EU734" i="4"/>
  <c r="EU733" i="4"/>
  <c r="EU732" i="4"/>
  <c r="EU731" i="4"/>
  <c r="EU730" i="4"/>
  <c r="EU729" i="4"/>
  <c r="EU728" i="4"/>
  <c r="EU727" i="4"/>
  <c r="EU726" i="4"/>
  <c r="EU725" i="4"/>
  <c r="EU724" i="4"/>
  <c r="EU723" i="4"/>
  <c r="EU722" i="4"/>
  <c r="EU721" i="4"/>
  <c r="EU720" i="4"/>
  <c r="EU719" i="4"/>
  <c r="EU718" i="4"/>
  <c r="EU717" i="4"/>
  <c r="EU716" i="4"/>
  <c r="EU715" i="4"/>
  <c r="EU714" i="4"/>
  <c r="EU713" i="4"/>
  <c r="EU712" i="4"/>
  <c r="EU711" i="4"/>
  <c r="EU710" i="4"/>
  <c r="EU709" i="4"/>
  <c r="EU708" i="4"/>
  <c r="EU707" i="4"/>
  <c r="EU706" i="4"/>
  <c r="EU705" i="4"/>
  <c r="EU704" i="4"/>
  <c r="EU703" i="4"/>
  <c r="EU702" i="4"/>
  <c r="EU701" i="4"/>
  <c r="EU700" i="4"/>
  <c r="EU699" i="4"/>
  <c r="EU698" i="4"/>
  <c r="EU697" i="4"/>
  <c r="EU696" i="4"/>
  <c r="EU695" i="4"/>
  <c r="EU694" i="4"/>
  <c r="EU693" i="4"/>
  <c r="EU692" i="4"/>
  <c r="EU691" i="4"/>
  <c r="EU690" i="4"/>
  <c r="EU689" i="4"/>
  <c r="EU688" i="4"/>
  <c r="EU687" i="4"/>
  <c r="EU686" i="4"/>
  <c r="EU685" i="4"/>
  <c r="EU684" i="4"/>
  <c r="EU683" i="4"/>
  <c r="EU682" i="4"/>
  <c r="EU681" i="4"/>
  <c r="EU680" i="4"/>
  <c r="EU679" i="4"/>
  <c r="EU678" i="4"/>
  <c r="EU677" i="4"/>
  <c r="EU676" i="4"/>
  <c r="EU675" i="4"/>
  <c r="EU674" i="4"/>
  <c r="EU673" i="4"/>
  <c r="EU672" i="4"/>
  <c r="EU671" i="4"/>
  <c r="EU670" i="4"/>
  <c r="EU669" i="4"/>
  <c r="EU668" i="4"/>
  <c r="EU667" i="4"/>
  <c r="EU666" i="4"/>
  <c r="EU665" i="4"/>
  <c r="EU664" i="4"/>
  <c r="EU663" i="4"/>
  <c r="EU662" i="4"/>
  <c r="EU661" i="4"/>
  <c r="EU660" i="4"/>
  <c r="EU659" i="4"/>
  <c r="EU658" i="4"/>
  <c r="EU657" i="4"/>
  <c r="EU656" i="4"/>
  <c r="EU655" i="4"/>
  <c r="EU654" i="4"/>
  <c r="EU653" i="4"/>
  <c r="EU652" i="4"/>
  <c r="EU651" i="4"/>
  <c r="EU650" i="4"/>
  <c r="EU649" i="4"/>
  <c r="EU648" i="4"/>
  <c r="EU647" i="4"/>
  <c r="EU646" i="4"/>
  <c r="EU645" i="4"/>
  <c r="EU644" i="4"/>
  <c r="EU643" i="4"/>
  <c r="EU642" i="4"/>
  <c r="EU641" i="4"/>
  <c r="EU640" i="4"/>
  <c r="EU639" i="4"/>
  <c r="EU638" i="4"/>
  <c r="EU637" i="4"/>
  <c r="EU636" i="4"/>
  <c r="EU635" i="4"/>
  <c r="EU634" i="4"/>
  <c r="EU633" i="4"/>
  <c r="EU632" i="4"/>
  <c r="EU631" i="4"/>
  <c r="EU630" i="4"/>
  <c r="EU629" i="4"/>
  <c r="EU628" i="4"/>
  <c r="EU627" i="4"/>
  <c r="EU626" i="4"/>
  <c r="EU625" i="4"/>
  <c r="EU624" i="4"/>
  <c r="EU623" i="4"/>
  <c r="EU622" i="4"/>
  <c r="EU621" i="4"/>
  <c r="EU620" i="4"/>
  <c r="EU619" i="4"/>
  <c r="EU618" i="4"/>
  <c r="EU617" i="4"/>
  <c r="EU616" i="4"/>
  <c r="EU615" i="4"/>
  <c r="EU614" i="4"/>
  <c r="EU613" i="4"/>
  <c r="EU612" i="4"/>
  <c r="EU611" i="4"/>
  <c r="EU610" i="4"/>
  <c r="EU609" i="4"/>
  <c r="EU608" i="4"/>
  <c r="EU607" i="4"/>
  <c r="EU606" i="4"/>
  <c r="EU605" i="4"/>
  <c r="EU604" i="4"/>
  <c r="EU603" i="4"/>
  <c r="EU602" i="4"/>
  <c r="EU601" i="4"/>
  <c r="EU600" i="4"/>
  <c r="EU599" i="4"/>
  <c r="EU598" i="4"/>
  <c r="EU597" i="4"/>
  <c r="EU596" i="4"/>
  <c r="EU595" i="4"/>
  <c r="EU594" i="4"/>
  <c r="EU593" i="4"/>
  <c r="EU592" i="4"/>
  <c r="EU591" i="4"/>
  <c r="EU590" i="4"/>
  <c r="EU589" i="4"/>
  <c r="EU588" i="4"/>
  <c r="EU587" i="4"/>
  <c r="EU586" i="4"/>
  <c r="EU585" i="4"/>
  <c r="EU584" i="4"/>
  <c r="EU583" i="4"/>
  <c r="EU582" i="4"/>
  <c r="EU581" i="4"/>
  <c r="EU580" i="4"/>
  <c r="EU579" i="4"/>
  <c r="EU578" i="4"/>
  <c r="EU577" i="4"/>
  <c r="EU576" i="4"/>
  <c r="EU575" i="4"/>
  <c r="EU574" i="4"/>
  <c r="EU573" i="4"/>
  <c r="EU572" i="4"/>
  <c r="EU571" i="4"/>
  <c r="EU570" i="4"/>
  <c r="EU569" i="4"/>
  <c r="EU568" i="4"/>
  <c r="EU567" i="4"/>
  <c r="EU566" i="4"/>
  <c r="EU565" i="4"/>
  <c r="EU564" i="4"/>
  <c r="EU563" i="4"/>
  <c r="EU562" i="4"/>
  <c r="EU561" i="4"/>
  <c r="EU560" i="4"/>
  <c r="EU559" i="4"/>
  <c r="EU558" i="4"/>
  <c r="EU557" i="4"/>
  <c r="EU556" i="4"/>
  <c r="EU555" i="4"/>
  <c r="EU554" i="4"/>
  <c r="EU553" i="4"/>
  <c r="EU552" i="4"/>
  <c r="EU551" i="4"/>
  <c r="EU550" i="4"/>
  <c r="EU549" i="4"/>
  <c r="EU548" i="4"/>
  <c r="EU547" i="4"/>
  <c r="EU546" i="4"/>
  <c r="EU545" i="4"/>
  <c r="EU544" i="4"/>
  <c r="EU543" i="4"/>
  <c r="EU542" i="4"/>
  <c r="EU541" i="4"/>
  <c r="EU540" i="4"/>
  <c r="EU539" i="4"/>
  <c r="EU538" i="4"/>
  <c r="EU537" i="4"/>
  <c r="EU536" i="4"/>
  <c r="EU535" i="4"/>
  <c r="EU534" i="4"/>
  <c r="EU533" i="4"/>
  <c r="EU532" i="4"/>
  <c r="EU531" i="4"/>
  <c r="EU530" i="4"/>
  <c r="EU529" i="4"/>
  <c r="EU528" i="4"/>
  <c r="EU527" i="4"/>
  <c r="EU526" i="4"/>
  <c r="EU525" i="4"/>
  <c r="EU524" i="4"/>
  <c r="EU523" i="4"/>
  <c r="EU522" i="4"/>
  <c r="EU521" i="4"/>
  <c r="EU520" i="4"/>
  <c r="EU519" i="4"/>
  <c r="EU518" i="4"/>
  <c r="EU517" i="4"/>
  <c r="EU516" i="4"/>
  <c r="EU515" i="4"/>
  <c r="EU514" i="4"/>
  <c r="EU513" i="4"/>
  <c r="EU512" i="4"/>
  <c r="EU511" i="4"/>
  <c r="EU510" i="4"/>
  <c r="EU509" i="4"/>
  <c r="EU508" i="4"/>
  <c r="EU507" i="4"/>
  <c r="EU506" i="4"/>
  <c r="EU505" i="4"/>
  <c r="EU504" i="4"/>
  <c r="EU503" i="4"/>
  <c r="EU502" i="4"/>
  <c r="EU501" i="4"/>
  <c r="EU500" i="4"/>
  <c r="EU499" i="4"/>
  <c r="EU498" i="4"/>
  <c r="EU497" i="4"/>
  <c r="EU496" i="4"/>
  <c r="EU495" i="4"/>
  <c r="EU494" i="4"/>
  <c r="EU493" i="4"/>
  <c r="EU492" i="4"/>
  <c r="EU491" i="4"/>
  <c r="EU490" i="4"/>
  <c r="EU489" i="4"/>
  <c r="EU488" i="4"/>
  <c r="EU487" i="4"/>
  <c r="EU486" i="4"/>
  <c r="EU485" i="4"/>
  <c r="EU484" i="4"/>
  <c r="EU483" i="4"/>
  <c r="EU482" i="4"/>
  <c r="EU481" i="4"/>
  <c r="EU480" i="4"/>
  <c r="EU479" i="4"/>
  <c r="EU478" i="4"/>
  <c r="EU477" i="4"/>
  <c r="EU476" i="4"/>
  <c r="EU475" i="4"/>
  <c r="EU474" i="4"/>
  <c r="EU473" i="4"/>
  <c r="EU472" i="4"/>
  <c r="EU471" i="4"/>
  <c r="EU470" i="4"/>
  <c r="EU469" i="4"/>
  <c r="EU468" i="4"/>
  <c r="EU467" i="4"/>
  <c r="EU466" i="4"/>
  <c r="EU465" i="4"/>
  <c r="EU464" i="4"/>
  <c r="EU463" i="4"/>
  <c r="EU462" i="4"/>
  <c r="EU461" i="4"/>
  <c r="EU460" i="4"/>
  <c r="EU459" i="4"/>
  <c r="EU458" i="4"/>
  <c r="EU457" i="4"/>
  <c r="EU456" i="4"/>
  <c r="EU455" i="4"/>
  <c r="EU454" i="4"/>
  <c r="EU453" i="4"/>
  <c r="EU452" i="4"/>
  <c r="EU451" i="4"/>
  <c r="EU450" i="4"/>
  <c r="EU449" i="4"/>
  <c r="EU448" i="4"/>
  <c r="EU447" i="4"/>
  <c r="EU446" i="4"/>
  <c r="EU445" i="4"/>
  <c r="EU444" i="4"/>
  <c r="EU443" i="4"/>
  <c r="EU442" i="4"/>
  <c r="EU441" i="4"/>
  <c r="EU440" i="4"/>
  <c r="EU439" i="4"/>
  <c r="EU438" i="4"/>
  <c r="EU437" i="4"/>
  <c r="EU436" i="4"/>
  <c r="EU435" i="4"/>
  <c r="EU434" i="4"/>
  <c r="EU433" i="4"/>
  <c r="EU432" i="4"/>
  <c r="EU431" i="4"/>
  <c r="EU430" i="4"/>
  <c r="EU429" i="4"/>
  <c r="EU428" i="4"/>
  <c r="EU427" i="4"/>
  <c r="EU426" i="4"/>
  <c r="EU425" i="4"/>
  <c r="EU424" i="4"/>
  <c r="EU423" i="4"/>
  <c r="EU422" i="4"/>
  <c r="EU421" i="4"/>
  <c r="EU420" i="4"/>
  <c r="EU419" i="4"/>
  <c r="EU418" i="4"/>
  <c r="EU417" i="4"/>
  <c r="EU416" i="4"/>
  <c r="EU415" i="4"/>
  <c r="EU414" i="4"/>
  <c r="EU413" i="4"/>
  <c r="EU412" i="4"/>
  <c r="EU411" i="4"/>
  <c r="EU410" i="4"/>
  <c r="EU409" i="4"/>
  <c r="EU408" i="4"/>
  <c r="EU407" i="4"/>
  <c r="EU406" i="4"/>
  <c r="EU405" i="4"/>
  <c r="EU404" i="4"/>
  <c r="EU403" i="4"/>
  <c r="EU402" i="4"/>
  <c r="EU401" i="4"/>
  <c r="EU400" i="4"/>
  <c r="EU399" i="4"/>
  <c r="EU398" i="4"/>
  <c r="EU397" i="4"/>
  <c r="EU396" i="4"/>
  <c r="EU395" i="4"/>
  <c r="EU394" i="4"/>
  <c r="EU393" i="4"/>
  <c r="EU392" i="4"/>
  <c r="EU391" i="4"/>
  <c r="EU390" i="4"/>
  <c r="EU389" i="4"/>
  <c r="EU388" i="4"/>
  <c r="EU387" i="4"/>
  <c r="EU386" i="4"/>
  <c r="EU385" i="4"/>
  <c r="EU384" i="4"/>
  <c r="EU383" i="4"/>
  <c r="EU382" i="4"/>
  <c r="EU381" i="4"/>
  <c r="EU380" i="4"/>
  <c r="EU379" i="4"/>
  <c r="EU378" i="4"/>
  <c r="EU377" i="4"/>
  <c r="EU376" i="4"/>
  <c r="EU375" i="4"/>
  <c r="EU374" i="4"/>
  <c r="EU373" i="4"/>
  <c r="EU372" i="4"/>
  <c r="EU371" i="4"/>
  <c r="EU370" i="4"/>
  <c r="EU369" i="4"/>
  <c r="EU368" i="4"/>
  <c r="EU367" i="4"/>
  <c r="EU366" i="4"/>
  <c r="EU365" i="4"/>
  <c r="EU364" i="4"/>
  <c r="EU363" i="4"/>
  <c r="EU362" i="4"/>
  <c r="EU361" i="4"/>
  <c r="EU360" i="4"/>
  <c r="EU359" i="4"/>
  <c r="EU358" i="4"/>
  <c r="EU357" i="4"/>
  <c r="EU356" i="4"/>
  <c r="EU355" i="4"/>
  <c r="EU354" i="4"/>
  <c r="EU353" i="4"/>
  <c r="EU352" i="4"/>
  <c r="EU351" i="4"/>
  <c r="EU350" i="4"/>
  <c r="EU349" i="4"/>
  <c r="EU348" i="4"/>
  <c r="EU347" i="4"/>
  <c r="EU346" i="4"/>
  <c r="EU345" i="4"/>
  <c r="EU344" i="4"/>
  <c r="EU343" i="4"/>
  <c r="EU342" i="4"/>
  <c r="EU341" i="4"/>
  <c r="EU340" i="4"/>
  <c r="EU339" i="4"/>
  <c r="EU338" i="4"/>
  <c r="EU337" i="4"/>
  <c r="EU336" i="4"/>
  <c r="EU335" i="4"/>
  <c r="EU334" i="4"/>
  <c r="EU333" i="4"/>
  <c r="EU332" i="4"/>
  <c r="EU331" i="4"/>
  <c r="EU330" i="4"/>
  <c r="EU329" i="4"/>
  <c r="EU328" i="4"/>
  <c r="EU327" i="4"/>
  <c r="EU326" i="4"/>
  <c r="EU325" i="4"/>
  <c r="EU324" i="4"/>
  <c r="EU323" i="4"/>
  <c r="EU322" i="4"/>
  <c r="EU321" i="4"/>
  <c r="EU320" i="4"/>
  <c r="EU319" i="4"/>
  <c r="EU318" i="4"/>
  <c r="EU317" i="4"/>
  <c r="EU316" i="4"/>
  <c r="EU315" i="4"/>
  <c r="EU314" i="4"/>
  <c r="EU313" i="4"/>
  <c r="EU312" i="4"/>
  <c r="EU311" i="4"/>
  <c r="EU310" i="4"/>
  <c r="EU309" i="4"/>
  <c r="EU308" i="4"/>
  <c r="EU307" i="4"/>
  <c r="EU306" i="4"/>
  <c r="EU305" i="4"/>
  <c r="EU304" i="4"/>
  <c r="EU303" i="4"/>
  <c r="EU302" i="4"/>
  <c r="EU301" i="4"/>
  <c r="EU300" i="4"/>
  <c r="EU299" i="4"/>
  <c r="EU298" i="4"/>
  <c r="EU297" i="4"/>
  <c r="EU296" i="4"/>
  <c r="EU295" i="4"/>
  <c r="EU294" i="4"/>
  <c r="EU293" i="4"/>
  <c r="EU292" i="4"/>
  <c r="EU291" i="4"/>
  <c r="EU290" i="4"/>
  <c r="EU289" i="4"/>
  <c r="EU288" i="4"/>
  <c r="EU287" i="4"/>
  <c r="EU286" i="4"/>
  <c r="EU285" i="4"/>
  <c r="EU284" i="4"/>
  <c r="EU283" i="4"/>
  <c r="EU282" i="4"/>
  <c r="EU281" i="4"/>
  <c r="EU280" i="4"/>
  <c r="EU279" i="4"/>
  <c r="EU278" i="4"/>
  <c r="EU277" i="4"/>
  <c r="EU276" i="4"/>
  <c r="EU275" i="4"/>
  <c r="EU274" i="4"/>
  <c r="EU273" i="4"/>
  <c r="EU272" i="4"/>
  <c r="EU271" i="4"/>
  <c r="EU270" i="4"/>
  <c r="EU269" i="4"/>
  <c r="EU268" i="4"/>
  <c r="EU267" i="4"/>
  <c r="EU266" i="4"/>
  <c r="EU265" i="4"/>
  <c r="EU264" i="4"/>
  <c r="EU263" i="4"/>
  <c r="EU262" i="4"/>
  <c r="EU261" i="4"/>
  <c r="EU260" i="4"/>
  <c r="EU259" i="4"/>
  <c r="EU258" i="4"/>
  <c r="EU257" i="4"/>
  <c r="EU256" i="4"/>
  <c r="EU255" i="4"/>
  <c r="EU254" i="4"/>
  <c r="EU253" i="4"/>
  <c r="EU252" i="4"/>
  <c r="EU251" i="4"/>
  <c r="EU250" i="4"/>
  <c r="EU249" i="4"/>
  <c r="EU248" i="4"/>
  <c r="EU247" i="4"/>
  <c r="EU246" i="4"/>
  <c r="EU245" i="4"/>
  <c r="EU244" i="4"/>
  <c r="EU243" i="4"/>
  <c r="EU242" i="4"/>
  <c r="EU241" i="4"/>
  <c r="EU240" i="4"/>
  <c r="EU239" i="4"/>
  <c r="EU238" i="4"/>
  <c r="EU237" i="4"/>
  <c r="EU236" i="4"/>
  <c r="EU235" i="4"/>
  <c r="EU234" i="4"/>
  <c r="EU233" i="4"/>
  <c r="EU232" i="4"/>
  <c r="EU231" i="4"/>
  <c r="EU230" i="4"/>
  <c r="EU229" i="4"/>
  <c r="EU228" i="4"/>
  <c r="EU227" i="4"/>
  <c r="EU226" i="4"/>
  <c r="EU225" i="4"/>
  <c r="EU224" i="4"/>
  <c r="EU223" i="4"/>
  <c r="EU222" i="4"/>
  <c r="EU221" i="4"/>
  <c r="EU220" i="4"/>
  <c r="EU219" i="4"/>
  <c r="EU218" i="4"/>
  <c r="EU217" i="4"/>
  <c r="EU216" i="4"/>
  <c r="EU215" i="4"/>
  <c r="EU214" i="4"/>
  <c r="EU213" i="4"/>
  <c r="EU212" i="4"/>
  <c r="EU211" i="4"/>
  <c r="EU210" i="4"/>
  <c r="EU209" i="4"/>
  <c r="EU208" i="4"/>
  <c r="EU207" i="4"/>
  <c r="EU206" i="4"/>
  <c r="EU205" i="4"/>
  <c r="EU204" i="4"/>
  <c r="EU203" i="4"/>
  <c r="EU202" i="4"/>
  <c r="EU201" i="4"/>
  <c r="EU200" i="4"/>
  <c r="EU199" i="4"/>
  <c r="EU198" i="4"/>
  <c r="EU197" i="4"/>
  <c r="EU196" i="4"/>
  <c r="EU195" i="4"/>
  <c r="EU194" i="4"/>
  <c r="EU193" i="4"/>
  <c r="EU192" i="4"/>
  <c r="EU191" i="4"/>
  <c r="EU190" i="4"/>
  <c r="EU189" i="4"/>
  <c r="EU188" i="4"/>
  <c r="EU187" i="4"/>
  <c r="EU186" i="4"/>
  <c r="EU185" i="4"/>
  <c r="EU184" i="4"/>
  <c r="EU183" i="4"/>
  <c r="EU182" i="4"/>
  <c r="EU181" i="4"/>
  <c r="EU180" i="4"/>
  <c r="EU179" i="4"/>
  <c r="EU178" i="4"/>
  <c r="EU177" i="4"/>
  <c r="EU176" i="4"/>
  <c r="EU175" i="4"/>
  <c r="EU174" i="4"/>
  <c r="EU173" i="4"/>
  <c r="EU172" i="4"/>
  <c r="EU171" i="4"/>
  <c r="EU170" i="4"/>
  <c r="EU169" i="4"/>
  <c r="EU168" i="4"/>
  <c r="EU167" i="4"/>
  <c r="EU166" i="4"/>
  <c r="EU165" i="4"/>
  <c r="EU164" i="4"/>
  <c r="EU163" i="4"/>
  <c r="EU162" i="4"/>
  <c r="EU161" i="4"/>
  <c r="EU160" i="4"/>
  <c r="EU159" i="4"/>
  <c r="EU158" i="4"/>
  <c r="EU157" i="4"/>
  <c r="EU156" i="4"/>
  <c r="EU155" i="4"/>
  <c r="EU154" i="4"/>
  <c r="EU153" i="4"/>
  <c r="EU152" i="4"/>
  <c r="EU151" i="4"/>
  <c r="EU150" i="4"/>
  <c r="EU149" i="4"/>
  <c r="EU148" i="4"/>
  <c r="EU147" i="4"/>
  <c r="EU146" i="4"/>
  <c r="EU145" i="4"/>
  <c r="EU144" i="4"/>
  <c r="EU143" i="4"/>
  <c r="EU142" i="4"/>
  <c r="EU141" i="4"/>
  <c r="EU140" i="4"/>
  <c r="EU139" i="4"/>
  <c r="EU138" i="4"/>
  <c r="EU137" i="4"/>
  <c r="EU136" i="4"/>
  <c r="EU135" i="4"/>
  <c r="EU134" i="4"/>
  <c r="EU133" i="4"/>
  <c r="EU132" i="4"/>
  <c r="EU131" i="4"/>
  <c r="EU130" i="4"/>
  <c r="EU129" i="4"/>
  <c r="EU128" i="4"/>
  <c r="EU127" i="4"/>
  <c r="EU126" i="4"/>
  <c r="EU125" i="4"/>
  <c r="EU124" i="4"/>
  <c r="EU123" i="4"/>
  <c r="EU122" i="4"/>
  <c r="EU121" i="4"/>
  <c r="EU120" i="4"/>
  <c r="EU119" i="4"/>
  <c r="EU118" i="4"/>
  <c r="EU117" i="4"/>
  <c r="EU116" i="4"/>
  <c r="EU115" i="4"/>
  <c r="EU114" i="4"/>
  <c r="EU113" i="4"/>
  <c r="EU112" i="4"/>
  <c r="EU111" i="4"/>
  <c r="EU110" i="4"/>
  <c r="EU109" i="4"/>
  <c r="EU108" i="4"/>
  <c r="EU107" i="4"/>
  <c r="EU106" i="4"/>
  <c r="EU105" i="4"/>
  <c r="EU104" i="4"/>
  <c r="EU103" i="4"/>
  <c r="EU102" i="4"/>
  <c r="EU101" i="4"/>
  <c r="EU100" i="4"/>
  <c r="EU99" i="4"/>
  <c r="EU98" i="4"/>
  <c r="EU97" i="4"/>
  <c r="EU96" i="4"/>
  <c r="EU95" i="4"/>
  <c r="EU94" i="4"/>
  <c r="EU93" i="4"/>
  <c r="EU92" i="4"/>
  <c r="EU91" i="4"/>
  <c r="EU90" i="4"/>
  <c r="EU89" i="4"/>
  <c r="EU88" i="4"/>
  <c r="EU87" i="4"/>
  <c r="EU86" i="4"/>
  <c r="EU85" i="4"/>
  <c r="EU84" i="4"/>
  <c r="EU83" i="4"/>
  <c r="EU82" i="4"/>
  <c r="EU81" i="4"/>
  <c r="EU80" i="4"/>
  <c r="EU79" i="4"/>
  <c r="EU78" i="4"/>
  <c r="EU77" i="4"/>
  <c r="EU76" i="4"/>
  <c r="EU75" i="4"/>
  <c r="EU74" i="4"/>
  <c r="EU73" i="4"/>
  <c r="EU72" i="4"/>
  <c r="EU71" i="4"/>
  <c r="EU70" i="4"/>
  <c r="EU69" i="4"/>
  <c r="EU68" i="4"/>
  <c r="EU67" i="4"/>
  <c r="EU66" i="4"/>
  <c r="EU65" i="4"/>
  <c r="EU64" i="4"/>
  <c r="EU63" i="4"/>
  <c r="EU62" i="4"/>
  <c r="EU61" i="4"/>
  <c r="EU60" i="4"/>
  <c r="EU59" i="4"/>
  <c r="EU58" i="4"/>
  <c r="EU57" i="4"/>
  <c r="EU56" i="4"/>
  <c r="EU55" i="4"/>
  <c r="EU54" i="4"/>
  <c r="EU53" i="4"/>
  <c r="EU52" i="4"/>
  <c r="EU51" i="4"/>
  <c r="EU50" i="4"/>
  <c r="EU49" i="4"/>
  <c r="EU48" i="4"/>
  <c r="EU47" i="4"/>
  <c r="EU46" i="4"/>
  <c r="EU45" i="4"/>
  <c r="EU44" i="4"/>
  <c r="EU43" i="4"/>
  <c r="EU42" i="4"/>
  <c r="EU41" i="4"/>
  <c r="EU40" i="4"/>
  <c r="EU39" i="4"/>
  <c r="EU38" i="4"/>
  <c r="EU37" i="4"/>
  <c r="EU36" i="4"/>
  <c r="EU35" i="4"/>
  <c r="EU34" i="4"/>
  <c r="EU33" i="4"/>
  <c r="EU32" i="4"/>
  <c r="EU31" i="4"/>
  <c r="EU30" i="4"/>
  <c r="EU29" i="4"/>
  <c r="EU28" i="4"/>
  <c r="EU27" i="4"/>
  <c r="EU26" i="4"/>
  <c r="EU25" i="4"/>
  <c r="EU24" i="4"/>
  <c r="EU23" i="4"/>
  <c r="EU22" i="4"/>
  <c r="EU21" i="4"/>
  <c r="EU20" i="4"/>
  <c r="EU19" i="4"/>
  <c r="EU18" i="4"/>
  <c r="EU17" i="4"/>
  <c r="EU16" i="4"/>
  <c r="EU15" i="4"/>
  <c r="EU14" i="4"/>
  <c r="EU13" i="4"/>
  <c r="EU12" i="4"/>
  <c r="EU11" i="4"/>
  <c r="EU10" i="4"/>
  <c r="EU9" i="4"/>
  <c r="EU8" i="4"/>
  <c r="EU7" i="4"/>
  <c r="EU6" i="4"/>
  <c r="EU5" i="4"/>
  <c r="EU4" i="4"/>
  <c r="EU3" i="4"/>
  <c r="EF1772" i="4"/>
  <c r="EF1771" i="4"/>
  <c r="EF1770" i="4"/>
  <c r="EF1769" i="4"/>
  <c r="EF1768" i="4"/>
  <c r="EF1767" i="4"/>
  <c r="EF1766" i="4"/>
  <c r="EF1765" i="4"/>
  <c r="EF1764" i="4"/>
  <c r="EF1763" i="4"/>
  <c r="EF1762" i="4"/>
  <c r="EF1761" i="4"/>
  <c r="EF1760" i="4"/>
  <c r="EF1759" i="4"/>
  <c r="EF1758" i="4"/>
  <c r="EF1757" i="4"/>
  <c r="EF1756" i="4"/>
  <c r="EF1755" i="4"/>
  <c r="EF1754" i="4"/>
  <c r="EF1753" i="4"/>
  <c r="EF1752" i="4"/>
  <c r="EF1751" i="4"/>
  <c r="EF1750" i="4"/>
  <c r="EF1749" i="4"/>
  <c r="EF1748" i="4"/>
  <c r="EF1747" i="4"/>
  <c r="EF1746" i="4"/>
  <c r="EF1745" i="4"/>
  <c r="EF1744" i="4"/>
  <c r="EF1743" i="4"/>
  <c r="EF1742" i="4"/>
  <c r="EF1741" i="4"/>
  <c r="EF1740" i="4"/>
  <c r="EF1739" i="4"/>
  <c r="EF1738" i="4"/>
  <c r="EF1737" i="4"/>
  <c r="EF1736" i="4"/>
  <c r="EF1735" i="4"/>
  <c r="EF1734" i="4"/>
  <c r="EF1733" i="4"/>
  <c r="EF1732" i="4"/>
  <c r="EF1731" i="4"/>
  <c r="EF1730" i="4"/>
  <c r="EF1729" i="4"/>
  <c r="EF1728" i="4"/>
  <c r="EF1727" i="4"/>
  <c r="EF1726" i="4"/>
  <c r="EF1725" i="4"/>
  <c r="EF1724" i="4"/>
  <c r="EF1723" i="4"/>
  <c r="EF1722" i="4"/>
  <c r="EF1721" i="4"/>
  <c r="EF1720" i="4"/>
  <c r="EF1719" i="4"/>
  <c r="EF1718" i="4"/>
  <c r="EF1717" i="4"/>
  <c r="EF1716" i="4"/>
  <c r="EF1715" i="4"/>
  <c r="EF1714" i="4"/>
  <c r="EF1713" i="4"/>
  <c r="EF1712" i="4"/>
  <c r="EF1711" i="4"/>
  <c r="EF1710" i="4"/>
  <c r="EF1709" i="4"/>
  <c r="EF1708" i="4"/>
  <c r="EF1707" i="4"/>
  <c r="EF1706" i="4"/>
  <c r="EF1705" i="4"/>
  <c r="EF1704" i="4"/>
  <c r="EF1703" i="4"/>
  <c r="EF1702" i="4"/>
  <c r="EF1701" i="4"/>
  <c r="EF1700" i="4"/>
  <c r="EF1699" i="4"/>
  <c r="EF1698" i="4"/>
  <c r="EF1697" i="4"/>
  <c r="EF1696" i="4"/>
  <c r="EF1695" i="4"/>
  <c r="EF1694" i="4"/>
  <c r="EF1693" i="4"/>
  <c r="EF1692" i="4"/>
  <c r="EF1691" i="4"/>
  <c r="EF1690" i="4"/>
  <c r="EF1689" i="4"/>
  <c r="EF1688" i="4"/>
  <c r="EF1687" i="4"/>
  <c r="EF1686" i="4"/>
  <c r="EF1685" i="4"/>
  <c r="EF1684" i="4"/>
  <c r="EF1683" i="4"/>
  <c r="EF1682" i="4"/>
  <c r="EF1681" i="4"/>
  <c r="EF1680" i="4"/>
  <c r="EF1679" i="4"/>
  <c r="EF1678" i="4"/>
  <c r="EF1677" i="4"/>
  <c r="EF1676" i="4"/>
  <c r="EF1675" i="4"/>
  <c r="EF1674" i="4"/>
  <c r="EF1673" i="4"/>
  <c r="EF1672" i="4"/>
  <c r="EF1671" i="4"/>
  <c r="EF1670" i="4"/>
  <c r="EF1669" i="4"/>
  <c r="EF1668" i="4"/>
  <c r="EF1667" i="4"/>
  <c r="EF1666" i="4"/>
  <c r="EF1665" i="4"/>
  <c r="EF1664" i="4"/>
  <c r="EF1663" i="4"/>
  <c r="EF1662" i="4"/>
  <c r="EF1661" i="4"/>
  <c r="EF1660" i="4"/>
  <c r="EF1659" i="4"/>
  <c r="EF1658" i="4"/>
  <c r="EF1657" i="4"/>
  <c r="EF1656" i="4"/>
  <c r="EF1655" i="4"/>
  <c r="EF1654" i="4"/>
  <c r="EF1653" i="4"/>
  <c r="EF1652" i="4"/>
  <c r="EF1651" i="4"/>
  <c r="EF1650" i="4"/>
  <c r="EF1649" i="4"/>
  <c r="EF1648" i="4"/>
  <c r="EF1647" i="4"/>
  <c r="EF1646" i="4"/>
  <c r="EF1645" i="4"/>
  <c r="EF1644" i="4"/>
  <c r="EF1643" i="4"/>
  <c r="EF1642" i="4"/>
  <c r="EF1641" i="4"/>
  <c r="EF1640" i="4"/>
  <c r="EF1639" i="4"/>
  <c r="EF1638" i="4"/>
  <c r="EF1637" i="4"/>
  <c r="EF1636" i="4"/>
  <c r="EF1635" i="4"/>
  <c r="EF1634" i="4"/>
  <c r="EF1633" i="4"/>
  <c r="EF1632" i="4"/>
  <c r="EF1631" i="4"/>
  <c r="EF1630" i="4"/>
  <c r="EF1629" i="4"/>
  <c r="EF1628" i="4"/>
  <c r="EF1627" i="4"/>
  <c r="EF1626" i="4"/>
  <c r="EF1625" i="4"/>
  <c r="EF1624" i="4"/>
  <c r="EF1623" i="4"/>
  <c r="EF1622" i="4"/>
  <c r="EF1621" i="4"/>
  <c r="EF1620" i="4"/>
  <c r="EF1619" i="4"/>
  <c r="EF1618" i="4"/>
  <c r="EF1617" i="4"/>
  <c r="EF1616" i="4"/>
  <c r="EF1615" i="4"/>
  <c r="EF1614" i="4"/>
  <c r="EF1613" i="4"/>
  <c r="EF1612" i="4"/>
  <c r="EF1611" i="4"/>
  <c r="EF1610" i="4"/>
  <c r="EF1609" i="4"/>
  <c r="EF1608" i="4"/>
  <c r="EF1607" i="4"/>
  <c r="EF1606" i="4"/>
  <c r="EF1605" i="4"/>
  <c r="EF1604" i="4"/>
  <c r="EF1603" i="4"/>
  <c r="EF1602" i="4"/>
  <c r="EF1601" i="4"/>
  <c r="EF1600" i="4"/>
  <c r="EF1599" i="4"/>
  <c r="EF1598" i="4"/>
  <c r="EF1597" i="4"/>
  <c r="EF1596" i="4"/>
  <c r="EF1595" i="4"/>
  <c r="EF1594" i="4"/>
  <c r="EF1593" i="4"/>
  <c r="EF1592" i="4"/>
  <c r="EF1591" i="4"/>
  <c r="EF1590" i="4"/>
  <c r="EF1589" i="4"/>
  <c r="EF1588" i="4"/>
  <c r="EF1587" i="4"/>
  <c r="EF1586" i="4"/>
  <c r="EF1585" i="4"/>
  <c r="EF1584" i="4"/>
  <c r="EF1583" i="4"/>
  <c r="EF1582" i="4"/>
  <c r="EF1581" i="4"/>
  <c r="EF1580" i="4"/>
  <c r="EF1579" i="4"/>
  <c r="EF1578" i="4"/>
  <c r="EF1577" i="4"/>
  <c r="EF1576" i="4"/>
  <c r="EF1575" i="4"/>
  <c r="EF1574" i="4"/>
  <c r="EF1573" i="4"/>
  <c r="EF1572" i="4"/>
  <c r="EF1571" i="4"/>
  <c r="EF1570" i="4"/>
  <c r="EF1569" i="4"/>
  <c r="EF1568" i="4"/>
  <c r="EF1567" i="4"/>
  <c r="EF1566" i="4"/>
  <c r="EF1565" i="4"/>
  <c r="EF1564" i="4"/>
  <c r="EF1563" i="4"/>
  <c r="EF1562" i="4"/>
  <c r="EF1561" i="4"/>
  <c r="EF1560" i="4"/>
  <c r="EF1559" i="4"/>
  <c r="EF1558" i="4"/>
  <c r="EF1557" i="4"/>
  <c r="EF1556" i="4"/>
  <c r="EF1555" i="4"/>
  <c r="EF1554" i="4"/>
  <c r="EF1553" i="4"/>
  <c r="EF1552" i="4"/>
  <c r="EF1551" i="4"/>
  <c r="EF1550" i="4"/>
  <c r="EF1549" i="4"/>
  <c r="EF1548" i="4"/>
  <c r="EF1547" i="4"/>
  <c r="EF1546" i="4"/>
  <c r="EF1545" i="4"/>
  <c r="EF1544" i="4"/>
  <c r="EF1543" i="4"/>
  <c r="EF1542" i="4"/>
  <c r="EF1541" i="4"/>
  <c r="EF1540" i="4"/>
  <c r="EF1539" i="4"/>
  <c r="EF1538" i="4"/>
  <c r="EF1537" i="4"/>
  <c r="EF1536" i="4"/>
  <c r="EF1535" i="4"/>
  <c r="EF1534" i="4"/>
  <c r="EF1533" i="4"/>
  <c r="EF1532" i="4"/>
  <c r="EF1531" i="4"/>
  <c r="EF1530" i="4"/>
  <c r="EF1529" i="4"/>
  <c r="EF1528" i="4"/>
  <c r="EF1527" i="4"/>
  <c r="EF1526" i="4"/>
  <c r="EF1525" i="4"/>
  <c r="EF1524" i="4"/>
  <c r="EF1523" i="4"/>
  <c r="EF1522" i="4"/>
  <c r="EF1521" i="4"/>
  <c r="EF1520" i="4"/>
  <c r="EF1519" i="4"/>
  <c r="EF1518" i="4"/>
  <c r="EF1517" i="4"/>
  <c r="EF1516" i="4"/>
  <c r="EF1515" i="4"/>
  <c r="EF1514" i="4"/>
  <c r="EF1513" i="4"/>
  <c r="EF1512" i="4"/>
  <c r="EF1511" i="4"/>
  <c r="EF1510" i="4"/>
  <c r="EF1509" i="4"/>
  <c r="EF1508" i="4"/>
  <c r="EF1507" i="4"/>
  <c r="EF1506" i="4"/>
  <c r="EF1505" i="4"/>
  <c r="EF1504" i="4"/>
  <c r="EF1503" i="4"/>
  <c r="EF1502" i="4"/>
  <c r="EF1501" i="4"/>
  <c r="EF1500" i="4"/>
  <c r="EF1499" i="4"/>
  <c r="EF1498" i="4"/>
  <c r="EF1497" i="4"/>
  <c r="EF1496" i="4"/>
  <c r="EF1495" i="4"/>
  <c r="EF1494" i="4"/>
  <c r="EF1493" i="4"/>
  <c r="EF1492" i="4"/>
  <c r="EF1491" i="4"/>
  <c r="EF1490" i="4"/>
  <c r="EF1489" i="4"/>
  <c r="EF1488" i="4"/>
  <c r="EF1487" i="4"/>
  <c r="EF1486" i="4"/>
  <c r="EF1485" i="4"/>
  <c r="EF1484" i="4"/>
  <c r="EF1483" i="4"/>
  <c r="EF1482" i="4"/>
  <c r="EF1481" i="4"/>
  <c r="EF1480" i="4"/>
  <c r="EF1479" i="4"/>
  <c r="EF1478" i="4"/>
  <c r="EF1477" i="4"/>
  <c r="EF1476" i="4"/>
  <c r="EF1475" i="4"/>
  <c r="EF1474" i="4"/>
  <c r="EF1473" i="4"/>
  <c r="EF1472" i="4"/>
  <c r="EF1471" i="4"/>
  <c r="EF1470" i="4"/>
  <c r="EF1469" i="4"/>
  <c r="EF1468" i="4"/>
  <c r="EF1467" i="4"/>
  <c r="EF1466" i="4"/>
  <c r="EF1465" i="4"/>
  <c r="EF1464" i="4"/>
  <c r="EF1463" i="4"/>
  <c r="EF1462" i="4"/>
  <c r="EF1461" i="4"/>
  <c r="EF1460" i="4"/>
  <c r="EF1459" i="4"/>
  <c r="EF1458" i="4"/>
  <c r="EF1457" i="4"/>
  <c r="EF1456" i="4"/>
  <c r="EF1455" i="4"/>
  <c r="EF1454" i="4"/>
  <c r="EF1453" i="4"/>
  <c r="EF1452" i="4"/>
  <c r="EF1451" i="4"/>
  <c r="EF1450" i="4"/>
  <c r="EF1449" i="4"/>
  <c r="EF1448" i="4"/>
  <c r="EF1447" i="4"/>
  <c r="EF1446" i="4"/>
  <c r="EF1445" i="4"/>
  <c r="EF1444" i="4"/>
  <c r="EF1443" i="4"/>
  <c r="EF1442" i="4"/>
  <c r="EF1441" i="4"/>
  <c r="EF1440" i="4"/>
  <c r="EF1439" i="4"/>
  <c r="EF1438" i="4"/>
  <c r="EF1437" i="4"/>
  <c r="EF1436" i="4"/>
  <c r="EF1435" i="4"/>
  <c r="EF1434" i="4"/>
  <c r="EF1433" i="4"/>
  <c r="EF1432" i="4"/>
  <c r="EF1431" i="4"/>
  <c r="EF1430" i="4"/>
  <c r="EF1429" i="4"/>
  <c r="EF1428" i="4"/>
  <c r="EF1427" i="4"/>
  <c r="EF1426" i="4"/>
  <c r="EF1425" i="4"/>
  <c r="EF1424" i="4"/>
  <c r="EF1423" i="4"/>
  <c r="EF1422" i="4"/>
  <c r="EF1421" i="4"/>
  <c r="EF1420" i="4"/>
  <c r="EF1419" i="4"/>
  <c r="EF1418" i="4"/>
  <c r="EF1417" i="4"/>
  <c r="EF1416" i="4"/>
  <c r="EF1415" i="4"/>
  <c r="EF1414" i="4"/>
  <c r="EF1413" i="4"/>
  <c r="EF1412" i="4"/>
  <c r="EF1411" i="4"/>
  <c r="EF1410" i="4"/>
  <c r="EF1409" i="4"/>
  <c r="EF1408" i="4"/>
  <c r="EF1407" i="4"/>
  <c r="EF1406" i="4"/>
  <c r="EF1405" i="4"/>
  <c r="EF1404" i="4"/>
  <c r="EF1403" i="4"/>
  <c r="EF1402" i="4"/>
  <c r="EF1401" i="4"/>
  <c r="EF1400" i="4"/>
  <c r="EF1399" i="4"/>
  <c r="EF1398" i="4"/>
  <c r="EF1397" i="4"/>
  <c r="EF1396" i="4"/>
  <c r="EF1395" i="4"/>
  <c r="EF1394" i="4"/>
  <c r="EF1393" i="4"/>
  <c r="EF1392" i="4"/>
  <c r="EF1391" i="4"/>
  <c r="EF1390" i="4"/>
  <c r="EF1389" i="4"/>
  <c r="EF1388" i="4"/>
  <c r="EF1387" i="4"/>
  <c r="EF1386" i="4"/>
  <c r="EF1385" i="4"/>
  <c r="EF1384" i="4"/>
  <c r="EF1383" i="4"/>
  <c r="EF1382" i="4"/>
  <c r="EF1381" i="4"/>
  <c r="EF1380" i="4"/>
  <c r="EF1379" i="4"/>
  <c r="EF1378" i="4"/>
  <c r="EF1377" i="4"/>
  <c r="EF1376" i="4"/>
  <c r="EF1375" i="4"/>
  <c r="EF1374" i="4"/>
  <c r="EF1373" i="4"/>
  <c r="EF1372" i="4"/>
  <c r="EF1371" i="4"/>
  <c r="EF1370" i="4"/>
  <c r="EF1369" i="4"/>
  <c r="EF1368" i="4"/>
  <c r="EF1367" i="4"/>
  <c r="EF1366" i="4"/>
  <c r="EF1365" i="4"/>
  <c r="EF1364" i="4"/>
  <c r="EF1363" i="4"/>
  <c r="EF1362" i="4"/>
  <c r="EF1361" i="4"/>
  <c r="EF1360" i="4"/>
  <c r="EF1359" i="4"/>
  <c r="EF1358" i="4"/>
  <c r="EF1357" i="4"/>
  <c r="EF1356" i="4"/>
  <c r="EF1355" i="4"/>
  <c r="EF1354" i="4"/>
  <c r="EF1353" i="4"/>
  <c r="EF1352" i="4"/>
  <c r="EF1351" i="4"/>
  <c r="EF1350" i="4"/>
  <c r="EF1349" i="4"/>
  <c r="EF1348" i="4"/>
  <c r="EF1347" i="4"/>
  <c r="EF1346" i="4"/>
  <c r="EF1345" i="4"/>
  <c r="EF1344" i="4"/>
  <c r="EF1343" i="4"/>
  <c r="EF1342" i="4"/>
  <c r="EF1341" i="4"/>
  <c r="EF1340" i="4"/>
  <c r="EF1339" i="4"/>
  <c r="EF1338" i="4"/>
  <c r="EF1337" i="4"/>
  <c r="EF1336" i="4"/>
  <c r="EF1335" i="4"/>
  <c r="EF1334" i="4"/>
  <c r="EF1333" i="4"/>
  <c r="EF1332" i="4"/>
  <c r="EF1331" i="4"/>
  <c r="EF1330" i="4"/>
  <c r="EF1329" i="4"/>
  <c r="EF1328" i="4"/>
  <c r="EF1327" i="4"/>
  <c r="EF1326" i="4"/>
  <c r="EF1325" i="4"/>
  <c r="EF1324" i="4"/>
  <c r="EF1323" i="4"/>
  <c r="EF1322" i="4"/>
  <c r="EF1321" i="4"/>
  <c r="EF1320" i="4"/>
  <c r="EF1319" i="4"/>
  <c r="EF1318" i="4"/>
  <c r="EF1317" i="4"/>
  <c r="EF1316" i="4"/>
  <c r="EF1315" i="4"/>
  <c r="EF1314" i="4"/>
  <c r="EF1313" i="4"/>
  <c r="EF1312" i="4"/>
  <c r="EF1311" i="4"/>
  <c r="EF1310" i="4"/>
  <c r="EF1309" i="4"/>
  <c r="EF1308" i="4"/>
  <c r="EF1307" i="4"/>
  <c r="EF1306" i="4"/>
  <c r="EF1305" i="4"/>
  <c r="EF1304" i="4"/>
  <c r="EF1303" i="4"/>
  <c r="EF1302" i="4"/>
  <c r="EF1301" i="4"/>
  <c r="EF1300" i="4"/>
  <c r="EF1299" i="4"/>
  <c r="EF1298" i="4"/>
  <c r="EF1297" i="4"/>
  <c r="EF1296" i="4"/>
  <c r="EF1295" i="4"/>
  <c r="EF1294" i="4"/>
  <c r="EF1293" i="4"/>
  <c r="EF1292" i="4"/>
  <c r="EF1291" i="4"/>
  <c r="EF1290" i="4"/>
  <c r="EF1289" i="4"/>
  <c r="EF1288" i="4"/>
  <c r="EF1287" i="4"/>
  <c r="EF1286" i="4"/>
  <c r="EF1285" i="4"/>
  <c r="EF1284" i="4"/>
  <c r="EF1283" i="4"/>
  <c r="EF1282" i="4"/>
  <c r="EF1281" i="4"/>
  <c r="EF1280" i="4"/>
  <c r="EF1279" i="4"/>
  <c r="EF1278" i="4"/>
  <c r="EF1277" i="4"/>
  <c r="EF1276" i="4"/>
  <c r="EF1275" i="4"/>
  <c r="EF1274" i="4"/>
  <c r="EF1273" i="4"/>
  <c r="EF1272" i="4"/>
  <c r="EF1271" i="4"/>
  <c r="EF1270" i="4"/>
  <c r="EF1269" i="4"/>
  <c r="EF1268" i="4"/>
  <c r="EF1267" i="4"/>
  <c r="EF1266" i="4"/>
  <c r="EF1265" i="4"/>
  <c r="EF1264" i="4"/>
  <c r="EF1263" i="4"/>
  <c r="EF1262" i="4"/>
  <c r="EF1261" i="4"/>
  <c r="EF1260" i="4"/>
  <c r="EF1259" i="4"/>
  <c r="EF1258" i="4"/>
  <c r="EF1257" i="4"/>
  <c r="EF1256" i="4"/>
  <c r="EF1255" i="4"/>
  <c r="EF1254" i="4"/>
  <c r="EF1253" i="4"/>
  <c r="EF1252" i="4"/>
  <c r="EF1251" i="4"/>
  <c r="EF1250" i="4"/>
  <c r="EF1249" i="4"/>
  <c r="EF1248" i="4"/>
  <c r="EF1247" i="4"/>
  <c r="EF1246" i="4"/>
  <c r="EF1245" i="4"/>
  <c r="EF1244" i="4"/>
  <c r="EF1243" i="4"/>
  <c r="EF1242" i="4"/>
  <c r="EF1241" i="4"/>
  <c r="EF1240" i="4"/>
  <c r="EF1239" i="4"/>
  <c r="EF1238" i="4"/>
  <c r="EF1237" i="4"/>
  <c r="EF1236" i="4"/>
  <c r="EF1235" i="4"/>
  <c r="EF1234" i="4"/>
  <c r="EF1233" i="4"/>
  <c r="EF1232" i="4"/>
  <c r="EF1231" i="4"/>
  <c r="EF1230" i="4"/>
  <c r="EF1229" i="4"/>
  <c r="EF1228" i="4"/>
  <c r="EF1227" i="4"/>
  <c r="EF1226" i="4"/>
  <c r="EF1225" i="4"/>
  <c r="EF1224" i="4"/>
  <c r="EF1223" i="4"/>
  <c r="EF1222" i="4"/>
  <c r="EF1221" i="4"/>
  <c r="EF1220" i="4"/>
  <c r="EF1219" i="4"/>
  <c r="EF1218" i="4"/>
  <c r="EF1217" i="4"/>
  <c r="EF1216" i="4"/>
  <c r="EF1215" i="4"/>
  <c r="EF1214" i="4"/>
  <c r="EF1213" i="4"/>
  <c r="EF1212" i="4"/>
  <c r="EF1211" i="4"/>
  <c r="EF1210" i="4"/>
  <c r="EF1209" i="4"/>
  <c r="EF1208" i="4"/>
  <c r="EF1207" i="4"/>
  <c r="EF1206" i="4"/>
  <c r="EF1205" i="4"/>
  <c r="EF1204" i="4"/>
  <c r="EF1203" i="4"/>
  <c r="EF1202" i="4"/>
  <c r="EF1201" i="4"/>
  <c r="EF1200" i="4"/>
  <c r="EF1199" i="4"/>
  <c r="EF1198" i="4"/>
  <c r="EF1197" i="4"/>
  <c r="EF1196" i="4"/>
  <c r="EF1195" i="4"/>
  <c r="EF1194" i="4"/>
  <c r="EF1193" i="4"/>
  <c r="EF1192" i="4"/>
  <c r="EF1191" i="4"/>
  <c r="EF1190" i="4"/>
  <c r="EF1189" i="4"/>
  <c r="EF1188" i="4"/>
  <c r="EF1187" i="4"/>
  <c r="EF1186" i="4"/>
  <c r="EF1185" i="4"/>
  <c r="EF1184" i="4"/>
  <c r="EF1183" i="4"/>
  <c r="EF1182" i="4"/>
  <c r="EF1181" i="4"/>
  <c r="EF1180" i="4"/>
  <c r="EF1179" i="4"/>
  <c r="EF1178" i="4"/>
  <c r="EF1177" i="4"/>
  <c r="EF1176" i="4"/>
  <c r="EF1175" i="4"/>
  <c r="EF1174" i="4"/>
  <c r="EF1173" i="4"/>
  <c r="EF1172" i="4"/>
  <c r="EF1171" i="4"/>
  <c r="EF1170" i="4"/>
  <c r="EF1169" i="4"/>
  <c r="EF1168" i="4"/>
  <c r="EF1167" i="4"/>
  <c r="EF1166" i="4"/>
  <c r="EF1165" i="4"/>
  <c r="EF1164" i="4"/>
  <c r="EF1163" i="4"/>
  <c r="EF1162" i="4"/>
  <c r="EF1161" i="4"/>
  <c r="EF1160" i="4"/>
  <c r="EF1159" i="4"/>
  <c r="EF1158" i="4"/>
  <c r="EF1157" i="4"/>
  <c r="EF1156" i="4"/>
  <c r="EF1155" i="4"/>
  <c r="EF1154" i="4"/>
  <c r="EF1153" i="4"/>
  <c r="EF1152" i="4"/>
  <c r="EF1151" i="4"/>
  <c r="EF1150" i="4"/>
  <c r="EF1149" i="4"/>
  <c r="EF1148" i="4"/>
  <c r="EF1147" i="4"/>
  <c r="EF1146" i="4"/>
  <c r="EF1145" i="4"/>
  <c r="EF1144" i="4"/>
  <c r="EF1143" i="4"/>
  <c r="EF1142" i="4"/>
  <c r="EF1141" i="4"/>
  <c r="EF1140" i="4"/>
  <c r="EF1139" i="4"/>
  <c r="EF1138" i="4"/>
  <c r="EF1137" i="4"/>
  <c r="EF1136" i="4"/>
  <c r="EF1135" i="4"/>
  <c r="EF1134" i="4"/>
  <c r="EF1133" i="4"/>
  <c r="EF1132" i="4"/>
  <c r="EF1131" i="4"/>
  <c r="EF1130" i="4"/>
  <c r="EF1129" i="4"/>
  <c r="EF1128" i="4"/>
  <c r="EF1127" i="4"/>
  <c r="EF1126" i="4"/>
  <c r="EF1125" i="4"/>
  <c r="EF1124" i="4"/>
  <c r="EF1123" i="4"/>
  <c r="EF1122" i="4"/>
  <c r="EF1121" i="4"/>
  <c r="EF1120" i="4"/>
  <c r="EF1119" i="4"/>
  <c r="EF1118" i="4"/>
  <c r="EF1117" i="4"/>
  <c r="EF1116" i="4"/>
  <c r="EF1115" i="4"/>
  <c r="EF1114" i="4"/>
  <c r="EF1113" i="4"/>
  <c r="EF1112" i="4"/>
  <c r="EF1111" i="4"/>
  <c r="EF1110" i="4"/>
  <c r="EF1109" i="4"/>
  <c r="EF1108" i="4"/>
  <c r="EF1107" i="4"/>
  <c r="EF1106" i="4"/>
  <c r="EF1105" i="4"/>
  <c r="EF1104" i="4"/>
  <c r="EF1103" i="4"/>
  <c r="EF1102" i="4"/>
  <c r="EF1101" i="4"/>
  <c r="EF1100" i="4"/>
  <c r="EF1099" i="4"/>
  <c r="EF1098" i="4"/>
  <c r="EF1097" i="4"/>
  <c r="EF1096" i="4"/>
  <c r="EF1095" i="4"/>
  <c r="EF1094" i="4"/>
  <c r="EF1093" i="4"/>
  <c r="EF1092" i="4"/>
  <c r="EF1091" i="4"/>
  <c r="EF1090" i="4"/>
  <c r="EF1089" i="4"/>
  <c r="EF1088" i="4"/>
  <c r="EF1087" i="4"/>
  <c r="EF1086" i="4"/>
  <c r="EF1085" i="4"/>
  <c r="EF1084" i="4"/>
  <c r="EF1083" i="4"/>
  <c r="EF1082" i="4"/>
  <c r="EF1081" i="4"/>
  <c r="EF1080" i="4"/>
  <c r="EF1079" i="4"/>
  <c r="EF1078" i="4"/>
  <c r="EF1077" i="4"/>
  <c r="EF1076" i="4"/>
  <c r="EF1075" i="4"/>
  <c r="EF1074" i="4"/>
  <c r="EF1073" i="4"/>
  <c r="EF1072" i="4"/>
  <c r="EF1071" i="4"/>
  <c r="EF1070" i="4"/>
  <c r="EF1069" i="4"/>
  <c r="EF1068" i="4"/>
  <c r="EF1067" i="4"/>
  <c r="EF1066" i="4"/>
  <c r="EF1065" i="4"/>
  <c r="EF1064" i="4"/>
  <c r="EF1063" i="4"/>
  <c r="EF1062" i="4"/>
  <c r="EF1061" i="4"/>
  <c r="EF1060" i="4"/>
  <c r="EF1059" i="4"/>
  <c r="EF1058" i="4"/>
  <c r="EF1057" i="4"/>
  <c r="EF1056" i="4"/>
  <c r="EF1055" i="4"/>
  <c r="EF1054" i="4"/>
  <c r="EF1053" i="4"/>
  <c r="EF1052" i="4"/>
  <c r="EF1051" i="4"/>
  <c r="EF1050" i="4"/>
  <c r="EF1049" i="4"/>
  <c r="EF1048" i="4"/>
  <c r="EF1047" i="4"/>
  <c r="EF1046" i="4"/>
  <c r="EF1045" i="4"/>
  <c r="EF1044" i="4"/>
  <c r="EF1043" i="4"/>
  <c r="EF1042" i="4"/>
  <c r="EF1041" i="4"/>
  <c r="EF1040" i="4"/>
  <c r="EF1039" i="4"/>
  <c r="EF1038" i="4"/>
  <c r="EF1037" i="4"/>
  <c r="EF1036" i="4"/>
  <c r="EF1035" i="4"/>
  <c r="EF1034" i="4"/>
  <c r="EF1033" i="4"/>
  <c r="EF1032" i="4"/>
  <c r="EF1031" i="4"/>
  <c r="EF1030" i="4"/>
  <c r="EF1029" i="4"/>
  <c r="EF1028" i="4"/>
  <c r="EF1027" i="4"/>
  <c r="EF1026" i="4"/>
  <c r="EF1025" i="4"/>
  <c r="EF1024" i="4"/>
  <c r="EF1023" i="4"/>
  <c r="EF1022" i="4"/>
  <c r="EF1021" i="4"/>
  <c r="EF1020" i="4"/>
  <c r="EF1019" i="4"/>
  <c r="EF1018" i="4"/>
  <c r="EF1017" i="4"/>
  <c r="EF1016" i="4"/>
  <c r="EF1015" i="4"/>
  <c r="EF1014" i="4"/>
  <c r="EF1013" i="4"/>
  <c r="EF1012" i="4"/>
  <c r="EF1011" i="4"/>
  <c r="EF1010" i="4"/>
  <c r="EF1009" i="4"/>
  <c r="EF1008" i="4"/>
  <c r="EF1007" i="4"/>
  <c r="EF1006" i="4"/>
  <c r="EF1005" i="4"/>
  <c r="EF1004" i="4"/>
  <c r="EF1003" i="4"/>
  <c r="EF1002" i="4"/>
  <c r="EF1001" i="4"/>
  <c r="EF1000" i="4"/>
  <c r="EF999" i="4"/>
  <c r="EF998" i="4"/>
  <c r="EF997" i="4"/>
  <c r="EF996" i="4"/>
  <c r="EF995" i="4"/>
  <c r="EF994" i="4"/>
  <c r="EF993" i="4"/>
  <c r="EF992" i="4"/>
  <c r="EF991" i="4"/>
  <c r="EF990" i="4"/>
  <c r="EF989" i="4"/>
  <c r="EF988" i="4"/>
  <c r="EF987" i="4"/>
  <c r="EF986" i="4"/>
  <c r="EF985" i="4"/>
  <c r="EF984" i="4"/>
  <c r="EF983" i="4"/>
  <c r="EF982" i="4"/>
  <c r="EF981" i="4"/>
  <c r="EF980" i="4"/>
  <c r="EF979" i="4"/>
  <c r="EF978" i="4"/>
  <c r="EF977" i="4"/>
  <c r="EF976" i="4"/>
  <c r="EF975" i="4"/>
  <c r="EF974" i="4"/>
  <c r="EF973" i="4"/>
  <c r="EF972" i="4"/>
  <c r="EF971" i="4"/>
  <c r="EF970" i="4"/>
  <c r="EF969" i="4"/>
  <c r="EF968" i="4"/>
  <c r="EF967" i="4"/>
  <c r="EF966" i="4"/>
  <c r="EF965" i="4"/>
  <c r="EF964" i="4"/>
  <c r="EF963" i="4"/>
  <c r="EF962" i="4"/>
  <c r="EF961" i="4"/>
  <c r="EF960" i="4"/>
  <c r="EF959" i="4"/>
  <c r="EF958" i="4"/>
  <c r="EF957" i="4"/>
  <c r="EF956" i="4"/>
  <c r="EF955" i="4"/>
  <c r="EF954" i="4"/>
  <c r="EF953" i="4"/>
  <c r="EF952" i="4"/>
  <c r="EF951" i="4"/>
  <c r="EF950" i="4"/>
  <c r="EF949" i="4"/>
  <c r="EF948" i="4"/>
  <c r="EF947" i="4"/>
  <c r="EF946" i="4"/>
  <c r="EF945" i="4"/>
  <c r="EF944" i="4"/>
  <c r="EF943" i="4"/>
  <c r="EF942" i="4"/>
  <c r="EF941" i="4"/>
  <c r="EF940" i="4"/>
  <c r="EF939" i="4"/>
  <c r="EF938" i="4"/>
  <c r="EF937" i="4"/>
  <c r="EF936" i="4"/>
  <c r="EF935" i="4"/>
  <c r="EF934" i="4"/>
  <c r="EF933" i="4"/>
  <c r="EF932" i="4"/>
  <c r="EF931" i="4"/>
  <c r="EF930" i="4"/>
  <c r="EF929" i="4"/>
  <c r="EF928" i="4"/>
  <c r="EF927" i="4"/>
  <c r="EF926" i="4"/>
  <c r="EF925" i="4"/>
  <c r="EF924" i="4"/>
  <c r="EF923" i="4"/>
  <c r="EF922" i="4"/>
  <c r="EF921" i="4"/>
  <c r="EF920" i="4"/>
  <c r="EF919" i="4"/>
  <c r="EF918" i="4"/>
  <c r="EF917" i="4"/>
  <c r="EF916" i="4"/>
  <c r="EF915" i="4"/>
  <c r="EF914" i="4"/>
  <c r="EF913" i="4"/>
  <c r="EF912" i="4"/>
  <c r="EF911" i="4"/>
  <c r="EF910" i="4"/>
  <c r="EF909" i="4"/>
  <c r="EF908" i="4"/>
  <c r="EF907" i="4"/>
  <c r="EF906" i="4"/>
  <c r="EF905" i="4"/>
  <c r="EF904" i="4"/>
  <c r="EF903" i="4"/>
  <c r="EF902" i="4"/>
  <c r="EF901" i="4"/>
  <c r="EF900" i="4"/>
  <c r="EF899" i="4"/>
  <c r="EF898" i="4"/>
  <c r="EF897" i="4"/>
  <c r="EF896" i="4"/>
  <c r="EF895" i="4"/>
  <c r="EF894" i="4"/>
  <c r="EF893" i="4"/>
  <c r="EF892" i="4"/>
  <c r="EF891" i="4"/>
  <c r="EF890" i="4"/>
  <c r="EF889" i="4"/>
  <c r="EF888" i="4"/>
  <c r="EF887" i="4"/>
  <c r="EF886" i="4"/>
  <c r="EF885" i="4"/>
  <c r="EF884" i="4"/>
  <c r="EF883" i="4"/>
  <c r="EF882" i="4"/>
  <c r="EF881" i="4"/>
  <c r="EF880" i="4"/>
  <c r="EF879" i="4"/>
  <c r="EF878" i="4"/>
  <c r="EF877" i="4"/>
  <c r="EF876" i="4"/>
  <c r="EF875" i="4"/>
  <c r="EF874" i="4"/>
  <c r="EF873" i="4"/>
  <c r="EF872" i="4"/>
  <c r="EF871" i="4"/>
  <c r="EF870" i="4"/>
  <c r="EF869" i="4"/>
  <c r="EF868" i="4"/>
  <c r="EF867" i="4"/>
  <c r="EF866" i="4"/>
  <c r="EF865" i="4"/>
  <c r="EF864" i="4"/>
  <c r="EF863" i="4"/>
  <c r="EF862" i="4"/>
  <c r="EF861" i="4"/>
  <c r="EF860" i="4"/>
  <c r="EF859" i="4"/>
  <c r="EF858" i="4"/>
  <c r="EF857" i="4"/>
  <c r="EF856" i="4"/>
  <c r="EF855" i="4"/>
  <c r="EF854" i="4"/>
  <c r="EF853" i="4"/>
  <c r="EF852" i="4"/>
  <c r="EF851" i="4"/>
  <c r="EF850" i="4"/>
  <c r="EF849" i="4"/>
  <c r="EF848" i="4"/>
  <c r="EF847" i="4"/>
  <c r="EF846" i="4"/>
  <c r="EF845" i="4"/>
  <c r="EF844" i="4"/>
  <c r="EF843" i="4"/>
  <c r="EF842" i="4"/>
  <c r="EF841" i="4"/>
  <c r="EF840" i="4"/>
  <c r="EF839" i="4"/>
  <c r="EF838" i="4"/>
  <c r="EF837" i="4"/>
  <c r="EF836" i="4"/>
  <c r="EF835" i="4"/>
  <c r="EF834" i="4"/>
  <c r="EF833" i="4"/>
  <c r="EF832" i="4"/>
  <c r="EF831" i="4"/>
  <c r="EF830" i="4"/>
  <c r="EF829" i="4"/>
  <c r="EF828" i="4"/>
  <c r="EF827" i="4"/>
  <c r="EF826" i="4"/>
  <c r="EF825" i="4"/>
  <c r="EF824" i="4"/>
  <c r="EF823" i="4"/>
  <c r="EF822" i="4"/>
  <c r="EF821" i="4"/>
  <c r="EF820" i="4"/>
  <c r="EF819" i="4"/>
  <c r="EF818" i="4"/>
  <c r="EF817" i="4"/>
  <c r="EF816" i="4"/>
  <c r="EF815" i="4"/>
  <c r="EF814" i="4"/>
  <c r="EF813" i="4"/>
  <c r="EF812" i="4"/>
  <c r="EF811" i="4"/>
  <c r="EF810" i="4"/>
  <c r="EF809" i="4"/>
  <c r="EF808" i="4"/>
  <c r="EF807" i="4"/>
  <c r="EF806" i="4"/>
  <c r="EF805" i="4"/>
  <c r="EF804" i="4"/>
  <c r="EF803" i="4"/>
  <c r="EF802" i="4"/>
  <c r="EF801" i="4"/>
  <c r="EF800" i="4"/>
  <c r="EF799" i="4"/>
  <c r="EF798" i="4"/>
  <c r="EF797" i="4"/>
  <c r="EF796" i="4"/>
  <c r="EF795" i="4"/>
  <c r="EF794" i="4"/>
  <c r="EF793" i="4"/>
  <c r="EF792" i="4"/>
  <c r="EF791" i="4"/>
  <c r="EF790" i="4"/>
  <c r="EF789" i="4"/>
  <c r="EF788" i="4"/>
  <c r="EF787" i="4"/>
  <c r="EF786" i="4"/>
  <c r="EF785" i="4"/>
  <c r="EF784" i="4"/>
  <c r="EF783" i="4"/>
  <c r="EF782" i="4"/>
  <c r="EF781" i="4"/>
  <c r="EF780" i="4"/>
  <c r="EF779" i="4"/>
  <c r="EF778" i="4"/>
  <c r="EF777" i="4"/>
  <c r="EF776" i="4"/>
  <c r="EF775" i="4"/>
  <c r="EF774" i="4"/>
  <c r="EF773" i="4"/>
  <c r="EF772" i="4"/>
  <c r="EF771" i="4"/>
  <c r="EF770" i="4"/>
  <c r="EF769" i="4"/>
  <c r="EF768" i="4"/>
  <c r="EF767" i="4"/>
  <c r="EF766" i="4"/>
  <c r="EF765" i="4"/>
  <c r="EF764" i="4"/>
  <c r="EF763" i="4"/>
  <c r="EF762" i="4"/>
  <c r="EF761" i="4"/>
  <c r="EF760" i="4"/>
  <c r="EF759" i="4"/>
  <c r="EF758" i="4"/>
  <c r="EF757" i="4"/>
  <c r="EF756" i="4"/>
  <c r="EF755" i="4"/>
  <c r="EF754" i="4"/>
  <c r="EF753" i="4"/>
  <c r="EF752" i="4"/>
  <c r="EF751" i="4"/>
  <c r="EF750" i="4"/>
  <c r="EF749" i="4"/>
  <c r="EF748" i="4"/>
  <c r="EF747" i="4"/>
  <c r="EF746" i="4"/>
  <c r="EF745" i="4"/>
  <c r="EF744" i="4"/>
  <c r="EF743" i="4"/>
  <c r="EF742" i="4"/>
  <c r="EF741" i="4"/>
  <c r="EF740" i="4"/>
  <c r="EF739" i="4"/>
  <c r="EF738" i="4"/>
  <c r="EF737" i="4"/>
  <c r="EF736" i="4"/>
  <c r="EF735" i="4"/>
  <c r="EF734" i="4"/>
  <c r="EF733" i="4"/>
  <c r="EF732" i="4"/>
  <c r="EF731" i="4"/>
  <c r="EF730" i="4"/>
  <c r="EF729" i="4"/>
  <c r="EF728" i="4"/>
  <c r="EF727" i="4"/>
  <c r="EF726" i="4"/>
  <c r="EF725" i="4"/>
  <c r="EF724" i="4"/>
  <c r="EF723" i="4"/>
  <c r="EF722" i="4"/>
  <c r="EF721" i="4"/>
  <c r="EF720" i="4"/>
  <c r="EF719" i="4"/>
  <c r="EF718" i="4"/>
  <c r="EF717" i="4"/>
  <c r="EF716" i="4"/>
  <c r="EF715" i="4"/>
  <c r="EF714" i="4"/>
  <c r="EF713" i="4"/>
  <c r="EF712" i="4"/>
  <c r="EF711" i="4"/>
  <c r="EF710" i="4"/>
  <c r="EF709" i="4"/>
  <c r="EF708" i="4"/>
  <c r="EF707" i="4"/>
  <c r="EF706" i="4"/>
  <c r="EF705" i="4"/>
  <c r="EF704" i="4"/>
  <c r="EF703" i="4"/>
  <c r="EF702" i="4"/>
  <c r="EF701" i="4"/>
  <c r="EF700" i="4"/>
  <c r="EF699" i="4"/>
  <c r="EF698" i="4"/>
  <c r="EF697" i="4"/>
  <c r="EF696" i="4"/>
  <c r="EF695" i="4"/>
  <c r="EF694" i="4"/>
  <c r="EF693" i="4"/>
  <c r="EF692" i="4"/>
  <c r="EF691" i="4"/>
  <c r="EF690" i="4"/>
  <c r="EF689" i="4"/>
  <c r="EF688" i="4"/>
  <c r="EF687" i="4"/>
  <c r="EF686" i="4"/>
  <c r="EF685" i="4"/>
  <c r="EF684" i="4"/>
  <c r="EF683" i="4"/>
  <c r="EF682" i="4"/>
  <c r="EF681" i="4"/>
  <c r="EF680" i="4"/>
  <c r="EF679" i="4"/>
  <c r="EF678" i="4"/>
  <c r="EF677" i="4"/>
  <c r="EF676" i="4"/>
  <c r="EF675" i="4"/>
  <c r="EF674" i="4"/>
  <c r="EF673" i="4"/>
  <c r="EF672" i="4"/>
  <c r="EF671" i="4"/>
  <c r="EF670" i="4"/>
  <c r="EF669" i="4"/>
  <c r="EF668" i="4"/>
  <c r="EF667" i="4"/>
  <c r="EF666" i="4"/>
  <c r="EF665" i="4"/>
  <c r="EF664" i="4"/>
  <c r="EF663" i="4"/>
  <c r="EF662" i="4"/>
  <c r="EF661" i="4"/>
  <c r="EF660" i="4"/>
  <c r="EF659" i="4"/>
  <c r="EF658" i="4"/>
  <c r="EF657" i="4"/>
  <c r="EF656" i="4"/>
  <c r="EF655" i="4"/>
  <c r="EF654" i="4"/>
  <c r="EF653" i="4"/>
  <c r="EF652" i="4"/>
  <c r="EF651" i="4"/>
  <c r="EF650" i="4"/>
  <c r="EF649" i="4"/>
  <c r="EF648" i="4"/>
  <c r="EF647" i="4"/>
  <c r="EF646" i="4"/>
  <c r="EF645" i="4"/>
  <c r="EF644" i="4"/>
  <c r="EF643" i="4"/>
  <c r="EF642" i="4"/>
  <c r="EF641" i="4"/>
  <c r="EF640" i="4"/>
  <c r="EF639" i="4"/>
  <c r="EF638" i="4"/>
  <c r="EF637" i="4"/>
  <c r="EF636" i="4"/>
  <c r="EF635" i="4"/>
  <c r="EF634" i="4"/>
  <c r="EF633" i="4"/>
  <c r="EF632" i="4"/>
  <c r="EF631" i="4"/>
  <c r="EF630" i="4"/>
  <c r="EF629" i="4"/>
  <c r="EF628" i="4"/>
  <c r="EF627" i="4"/>
  <c r="EF626" i="4"/>
  <c r="EF625" i="4"/>
  <c r="EF624" i="4"/>
  <c r="EF623" i="4"/>
  <c r="EF622" i="4"/>
  <c r="EF621" i="4"/>
  <c r="EF620" i="4"/>
  <c r="EF619" i="4"/>
  <c r="EF618" i="4"/>
  <c r="EF617" i="4"/>
  <c r="EF616" i="4"/>
  <c r="EF615" i="4"/>
  <c r="EF614" i="4"/>
  <c r="EF613" i="4"/>
  <c r="EF612" i="4"/>
  <c r="EF611" i="4"/>
  <c r="EF610" i="4"/>
  <c r="EF609" i="4"/>
  <c r="EF608" i="4"/>
  <c r="EF607" i="4"/>
  <c r="EF606" i="4"/>
  <c r="EF605" i="4"/>
  <c r="EF604" i="4"/>
  <c r="EF603" i="4"/>
  <c r="EF602" i="4"/>
  <c r="EF601" i="4"/>
  <c r="EF600" i="4"/>
  <c r="EF599" i="4"/>
  <c r="EF598" i="4"/>
  <c r="EF597" i="4"/>
  <c r="EF596" i="4"/>
  <c r="EF595" i="4"/>
  <c r="EF594" i="4"/>
  <c r="EF593" i="4"/>
  <c r="EF592" i="4"/>
  <c r="EF591" i="4"/>
  <c r="EF590" i="4"/>
  <c r="EF589" i="4"/>
  <c r="EF588" i="4"/>
  <c r="EF587" i="4"/>
  <c r="EF586" i="4"/>
  <c r="EF585" i="4"/>
  <c r="EF584" i="4"/>
  <c r="EF583" i="4"/>
  <c r="EF582" i="4"/>
  <c r="EF581" i="4"/>
  <c r="EF580" i="4"/>
  <c r="EF579" i="4"/>
  <c r="EF578" i="4"/>
  <c r="EF577" i="4"/>
  <c r="EF576" i="4"/>
  <c r="EF575" i="4"/>
  <c r="EF574" i="4"/>
  <c r="EF573" i="4"/>
  <c r="EF572" i="4"/>
  <c r="EF571" i="4"/>
  <c r="EF570" i="4"/>
  <c r="EF569" i="4"/>
  <c r="EF568" i="4"/>
  <c r="EF567" i="4"/>
  <c r="EF566" i="4"/>
  <c r="EF565" i="4"/>
  <c r="EF564" i="4"/>
  <c r="EF563" i="4"/>
  <c r="EF562" i="4"/>
  <c r="EF561" i="4"/>
  <c r="EF560" i="4"/>
  <c r="EF559" i="4"/>
  <c r="EF558" i="4"/>
  <c r="EF557" i="4"/>
  <c r="EF556" i="4"/>
  <c r="EF555" i="4"/>
  <c r="EF554" i="4"/>
  <c r="EF553" i="4"/>
  <c r="EF552" i="4"/>
  <c r="EF551" i="4"/>
  <c r="EF550" i="4"/>
  <c r="EF549" i="4"/>
  <c r="EF548" i="4"/>
  <c r="EF547" i="4"/>
  <c r="EF546" i="4"/>
  <c r="EF545" i="4"/>
  <c r="EF544" i="4"/>
  <c r="EF543" i="4"/>
  <c r="EF542" i="4"/>
  <c r="EF541" i="4"/>
  <c r="EF540" i="4"/>
  <c r="EF539" i="4"/>
  <c r="EF538" i="4"/>
  <c r="EF537" i="4"/>
  <c r="EF536" i="4"/>
  <c r="EF535" i="4"/>
  <c r="EF534" i="4"/>
  <c r="EF533" i="4"/>
  <c r="EF532" i="4"/>
  <c r="EF531" i="4"/>
  <c r="EF530" i="4"/>
  <c r="EF529" i="4"/>
  <c r="EF528" i="4"/>
  <c r="EF527" i="4"/>
  <c r="EF526" i="4"/>
  <c r="EF525" i="4"/>
  <c r="EF524" i="4"/>
  <c r="EF523" i="4"/>
  <c r="EF522" i="4"/>
  <c r="EF521" i="4"/>
  <c r="EF520" i="4"/>
  <c r="EF519" i="4"/>
  <c r="EF518" i="4"/>
  <c r="EF517" i="4"/>
  <c r="EF516" i="4"/>
  <c r="EF515" i="4"/>
  <c r="EF514" i="4"/>
  <c r="EF513" i="4"/>
  <c r="EF512" i="4"/>
  <c r="EF511" i="4"/>
  <c r="EF510" i="4"/>
  <c r="EF509" i="4"/>
  <c r="EF508" i="4"/>
  <c r="EF507" i="4"/>
  <c r="EF506" i="4"/>
  <c r="EF505" i="4"/>
  <c r="EF504" i="4"/>
  <c r="EF503" i="4"/>
  <c r="EF502" i="4"/>
  <c r="EF501" i="4"/>
  <c r="EF500" i="4"/>
  <c r="EF499" i="4"/>
  <c r="EF498" i="4"/>
  <c r="EF497" i="4"/>
  <c r="EF496" i="4"/>
  <c r="EF495" i="4"/>
  <c r="EF494" i="4"/>
  <c r="EF493" i="4"/>
  <c r="EF492" i="4"/>
  <c r="EF491" i="4"/>
  <c r="EF490" i="4"/>
  <c r="EF489" i="4"/>
  <c r="EF488" i="4"/>
  <c r="EF487" i="4"/>
  <c r="EF486" i="4"/>
  <c r="EF485" i="4"/>
  <c r="EF484" i="4"/>
  <c r="EF483" i="4"/>
  <c r="EF482" i="4"/>
  <c r="EF481" i="4"/>
  <c r="EF480" i="4"/>
  <c r="EF479" i="4"/>
  <c r="EF478" i="4"/>
  <c r="EF477" i="4"/>
  <c r="EF476" i="4"/>
  <c r="EF475" i="4"/>
  <c r="EF474" i="4"/>
  <c r="EF473" i="4"/>
  <c r="EF472" i="4"/>
  <c r="EF471" i="4"/>
  <c r="EF470" i="4"/>
  <c r="EF469" i="4"/>
  <c r="EF468" i="4"/>
  <c r="EF467" i="4"/>
  <c r="EF466" i="4"/>
  <c r="EF465" i="4"/>
  <c r="EF464" i="4"/>
  <c r="EF463" i="4"/>
  <c r="EF462" i="4"/>
  <c r="EF461" i="4"/>
  <c r="EF460" i="4"/>
  <c r="EF459" i="4"/>
  <c r="EF458" i="4"/>
  <c r="EF457" i="4"/>
  <c r="EF456" i="4"/>
  <c r="EF455" i="4"/>
  <c r="EF454" i="4"/>
  <c r="EF453" i="4"/>
  <c r="EF452" i="4"/>
  <c r="EF451" i="4"/>
  <c r="EF450" i="4"/>
  <c r="EF449" i="4"/>
  <c r="EF448" i="4"/>
  <c r="EF447" i="4"/>
  <c r="EF446" i="4"/>
  <c r="EF445" i="4"/>
  <c r="EF444" i="4"/>
  <c r="EF443" i="4"/>
  <c r="EF442" i="4"/>
  <c r="EF441" i="4"/>
  <c r="EF440" i="4"/>
  <c r="EF439" i="4"/>
  <c r="EF438" i="4"/>
  <c r="EF437" i="4"/>
  <c r="EF436" i="4"/>
  <c r="EF435" i="4"/>
  <c r="EF434" i="4"/>
  <c r="EF433" i="4"/>
  <c r="EF432" i="4"/>
  <c r="EF431" i="4"/>
  <c r="EF430" i="4"/>
  <c r="EF429" i="4"/>
  <c r="EF428" i="4"/>
  <c r="EF427" i="4"/>
  <c r="EF426" i="4"/>
  <c r="EF425" i="4"/>
  <c r="EF424" i="4"/>
  <c r="EF423" i="4"/>
  <c r="EF422" i="4"/>
  <c r="EF421" i="4"/>
  <c r="EF420" i="4"/>
  <c r="EF419" i="4"/>
  <c r="EF418" i="4"/>
  <c r="EF417" i="4"/>
  <c r="EF416" i="4"/>
  <c r="EF415" i="4"/>
  <c r="EF414" i="4"/>
  <c r="EF413" i="4"/>
  <c r="EF412" i="4"/>
  <c r="EF411" i="4"/>
  <c r="EF410" i="4"/>
  <c r="EF409" i="4"/>
  <c r="EF408" i="4"/>
  <c r="EF407" i="4"/>
  <c r="EF406" i="4"/>
  <c r="EF405" i="4"/>
  <c r="EF404" i="4"/>
  <c r="EF403" i="4"/>
  <c r="EF402" i="4"/>
  <c r="EF401" i="4"/>
  <c r="EF400" i="4"/>
  <c r="EF399" i="4"/>
  <c r="EF398" i="4"/>
  <c r="EF397" i="4"/>
  <c r="EF396" i="4"/>
  <c r="EF395" i="4"/>
  <c r="EF394" i="4"/>
  <c r="EF393" i="4"/>
  <c r="EF392" i="4"/>
  <c r="EF391" i="4"/>
  <c r="EF390" i="4"/>
  <c r="EF389" i="4"/>
  <c r="EF388" i="4"/>
  <c r="EF387" i="4"/>
  <c r="EF386" i="4"/>
  <c r="EF385" i="4"/>
  <c r="EF384" i="4"/>
  <c r="EF383" i="4"/>
  <c r="EF382" i="4"/>
  <c r="EF381" i="4"/>
  <c r="EF380" i="4"/>
  <c r="EF379" i="4"/>
  <c r="EF378" i="4"/>
  <c r="EF377" i="4"/>
  <c r="EF376" i="4"/>
  <c r="EF375" i="4"/>
  <c r="EF374" i="4"/>
  <c r="EF373" i="4"/>
  <c r="EF372" i="4"/>
  <c r="EF371" i="4"/>
  <c r="EF370" i="4"/>
  <c r="EF369" i="4"/>
  <c r="EF368" i="4"/>
  <c r="EF367" i="4"/>
  <c r="EF366" i="4"/>
  <c r="EF365" i="4"/>
  <c r="EF364" i="4"/>
  <c r="EF363" i="4"/>
  <c r="EF362" i="4"/>
  <c r="EF361" i="4"/>
  <c r="EF360" i="4"/>
  <c r="EF359" i="4"/>
  <c r="EF358" i="4"/>
  <c r="EF357" i="4"/>
  <c r="EF356" i="4"/>
  <c r="EF355" i="4"/>
  <c r="EF354" i="4"/>
  <c r="EF353" i="4"/>
  <c r="EF352" i="4"/>
  <c r="EF351" i="4"/>
  <c r="EF350" i="4"/>
  <c r="EF349" i="4"/>
  <c r="EF348" i="4"/>
  <c r="EF347" i="4"/>
  <c r="EF346" i="4"/>
  <c r="EF345" i="4"/>
  <c r="EF344" i="4"/>
  <c r="EF343" i="4"/>
  <c r="EF342" i="4"/>
  <c r="EF341" i="4"/>
  <c r="EF340" i="4"/>
  <c r="EF339" i="4"/>
  <c r="EF338" i="4"/>
  <c r="EF337" i="4"/>
  <c r="EF336" i="4"/>
  <c r="EF335" i="4"/>
  <c r="EF334" i="4"/>
  <c r="EF333" i="4"/>
  <c r="EF332" i="4"/>
  <c r="EF331" i="4"/>
  <c r="EF330" i="4"/>
  <c r="EF329" i="4"/>
  <c r="EF328" i="4"/>
  <c r="EF327" i="4"/>
  <c r="EF326" i="4"/>
  <c r="EF325" i="4"/>
  <c r="EF324" i="4"/>
  <c r="EF323" i="4"/>
  <c r="EF322" i="4"/>
  <c r="EF321" i="4"/>
  <c r="EF320" i="4"/>
  <c r="EF319" i="4"/>
  <c r="EF318" i="4"/>
  <c r="EF317" i="4"/>
  <c r="EF316" i="4"/>
  <c r="EF315" i="4"/>
  <c r="EF314" i="4"/>
  <c r="EF313" i="4"/>
  <c r="EF312" i="4"/>
  <c r="EF311" i="4"/>
  <c r="EF310" i="4"/>
  <c r="EF309" i="4"/>
  <c r="EF308" i="4"/>
  <c r="EF307" i="4"/>
  <c r="EF306" i="4"/>
  <c r="EF305" i="4"/>
  <c r="EF304" i="4"/>
  <c r="EF303" i="4"/>
  <c r="EF302" i="4"/>
  <c r="EF301" i="4"/>
  <c r="EF300" i="4"/>
  <c r="EF299" i="4"/>
  <c r="EF298" i="4"/>
  <c r="EF297" i="4"/>
  <c r="EF296" i="4"/>
  <c r="EF295" i="4"/>
  <c r="EF294" i="4"/>
  <c r="EF293" i="4"/>
  <c r="EF292" i="4"/>
  <c r="EF291" i="4"/>
  <c r="EF290" i="4"/>
  <c r="EF289" i="4"/>
  <c r="EF288" i="4"/>
  <c r="EF287" i="4"/>
  <c r="EF286" i="4"/>
  <c r="EF285" i="4"/>
  <c r="EF284" i="4"/>
  <c r="EF283" i="4"/>
  <c r="EF282" i="4"/>
  <c r="EF281" i="4"/>
  <c r="EF280" i="4"/>
  <c r="EF279" i="4"/>
  <c r="EF278" i="4"/>
  <c r="EF277" i="4"/>
  <c r="EF276" i="4"/>
  <c r="EF275" i="4"/>
  <c r="EF274" i="4"/>
  <c r="EF273" i="4"/>
  <c r="EF272" i="4"/>
  <c r="EF271" i="4"/>
  <c r="EF270" i="4"/>
  <c r="EF269" i="4"/>
  <c r="EF268" i="4"/>
  <c r="EF267" i="4"/>
  <c r="EF266" i="4"/>
  <c r="EF265" i="4"/>
  <c r="EF264" i="4"/>
  <c r="EF263" i="4"/>
  <c r="EF262" i="4"/>
  <c r="EF261" i="4"/>
  <c r="EF260" i="4"/>
  <c r="EF259" i="4"/>
  <c r="EF258" i="4"/>
  <c r="EF257" i="4"/>
  <c r="EF256" i="4"/>
  <c r="EF255" i="4"/>
  <c r="EF254" i="4"/>
  <c r="EF253" i="4"/>
  <c r="EF252" i="4"/>
  <c r="EF251" i="4"/>
  <c r="EF250" i="4"/>
  <c r="EF249" i="4"/>
  <c r="EF248" i="4"/>
  <c r="EF247" i="4"/>
  <c r="EF246" i="4"/>
  <c r="EF245" i="4"/>
  <c r="EF244" i="4"/>
  <c r="EF243" i="4"/>
  <c r="EF242" i="4"/>
  <c r="EF241" i="4"/>
  <c r="EF240" i="4"/>
  <c r="EF239" i="4"/>
  <c r="EF238" i="4"/>
  <c r="EF237" i="4"/>
  <c r="EF236" i="4"/>
  <c r="EF235" i="4"/>
  <c r="EF234" i="4"/>
  <c r="EF233" i="4"/>
  <c r="EF232" i="4"/>
  <c r="EF231" i="4"/>
  <c r="EF230" i="4"/>
  <c r="EF229" i="4"/>
  <c r="EF228" i="4"/>
  <c r="EF227" i="4"/>
  <c r="EF226" i="4"/>
  <c r="EF225" i="4"/>
  <c r="EF224" i="4"/>
  <c r="EF223" i="4"/>
  <c r="EF222" i="4"/>
  <c r="EF221" i="4"/>
  <c r="EF220" i="4"/>
  <c r="EF219" i="4"/>
  <c r="EF218" i="4"/>
  <c r="EF217" i="4"/>
  <c r="EF216" i="4"/>
  <c r="EF215" i="4"/>
  <c r="EF214" i="4"/>
  <c r="EF213" i="4"/>
  <c r="EF212" i="4"/>
  <c r="EF211" i="4"/>
  <c r="EF210" i="4"/>
  <c r="EF209" i="4"/>
  <c r="EF208" i="4"/>
  <c r="EF207" i="4"/>
  <c r="EF206" i="4"/>
  <c r="EF205" i="4"/>
  <c r="EF204" i="4"/>
  <c r="EF203" i="4"/>
  <c r="EF202" i="4"/>
  <c r="EF201" i="4"/>
  <c r="EF200" i="4"/>
  <c r="EF199" i="4"/>
  <c r="EF198" i="4"/>
  <c r="EF197" i="4"/>
  <c r="EF196" i="4"/>
  <c r="EF195" i="4"/>
  <c r="EF194" i="4"/>
  <c r="EF193" i="4"/>
  <c r="EF192" i="4"/>
  <c r="EF191" i="4"/>
  <c r="EF190" i="4"/>
  <c r="EF189" i="4"/>
  <c r="EF188" i="4"/>
  <c r="EF187" i="4"/>
  <c r="EF186" i="4"/>
  <c r="EF185" i="4"/>
  <c r="EF184" i="4"/>
  <c r="EF183" i="4"/>
  <c r="EF182" i="4"/>
  <c r="EF181" i="4"/>
  <c r="EF180" i="4"/>
  <c r="EF179" i="4"/>
  <c r="EF178" i="4"/>
  <c r="EF177" i="4"/>
  <c r="EF176" i="4"/>
  <c r="EF175" i="4"/>
  <c r="EF174" i="4"/>
  <c r="EF173" i="4"/>
  <c r="EF172" i="4"/>
  <c r="EF171" i="4"/>
  <c r="EF170" i="4"/>
  <c r="EF169" i="4"/>
  <c r="EF168" i="4"/>
  <c r="EF167" i="4"/>
  <c r="EF166" i="4"/>
  <c r="EF165" i="4"/>
  <c r="EF164" i="4"/>
  <c r="EF163" i="4"/>
  <c r="EF162" i="4"/>
  <c r="EF161" i="4"/>
  <c r="EF160" i="4"/>
  <c r="EF159" i="4"/>
  <c r="EF158" i="4"/>
  <c r="EF157" i="4"/>
  <c r="EF156" i="4"/>
  <c r="EF155" i="4"/>
  <c r="EF154" i="4"/>
  <c r="EF153" i="4"/>
  <c r="EF152" i="4"/>
  <c r="EF151" i="4"/>
  <c r="EF150" i="4"/>
  <c r="EF149" i="4"/>
  <c r="EF148" i="4"/>
  <c r="EF147" i="4"/>
  <c r="EF146" i="4"/>
  <c r="EF145" i="4"/>
  <c r="EF144" i="4"/>
  <c r="EF143" i="4"/>
  <c r="EF142" i="4"/>
  <c r="EF141" i="4"/>
  <c r="EF140" i="4"/>
  <c r="EF139" i="4"/>
  <c r="EF138" i="4"/>
  <c r="EF137" i="4"/>
  <c r="EF136" i="4"/>
  <c r="EF135" i="4"/>
  <c r="EF134" i="4"/>
  <c r="EF133" i="4"/>
  <c r="EF132" i="4"/>
  <c r="EF131" i="4"/>
  <c r="EF130" i="4"/>
  <c r="EF129" i="4"/>
  <c r="EF128" i="4"/>
  <c r="EF127" i="4"/>
  <c r="EF126" i="4"/>
  <c r="EF125" i="4"/>
  <c r="EF124" i="4"/>
  <c r="EF123" i="4"/>
  <c r="EF122" i="4"/>
  <c r="EF121" i="4"/>
  <c r="EF120" i="4"/>
  <c r="EF119" i="4"/>
  <c r="EF118" i="4"/>
  <c r="EF117" i="4"/>
  <c r="EF116" i="4"/>
  <c r="EF115" i="4"/>
  <c r="EF114" i="4"/>
  <c r="EF113" i="4"/>
  <c r="EF112" i="4"/>
  <c r="EF111" i="4"/>
  <c r="EF110" i="4"/>
  <c r="EF109" i="4"/>
  <c r="EF108" i="4"/>
  <c r="EF107" i="4"/>
  <c r="EF106" i="4"/>
  <c r="EF105" i="4"/>
  <c r="EF104" i="4"/>
  <c r="EF103" i="4"/>
  <c r="EF102" i="4"/>
  <c r="EF101" i="4"/>
  <c r="EF100" i="4"/>
  <c r="EF99" i="4"/>
  <c r="EF98" i="4"/>
  <c r="EF97" i="4"/>
  <c r="EF96" i="4"/>
  <c r="EF95" i="4"/>
  <c r="EF94" i="4"/>
  <c r="EF93" i="4"/>
  <c r="EF92" i="4"/>
  <c r="EF91" i="4"/>
  <c r="EF90" i="4"/>
  <c r="EF89" i="4"/>
  <c r="EF88" i="4"/>
  <c r="EF87" i="4"/>
  <c r="EF86" i="4"/>
  <c r="EF85" i="4"/>
  <c r="EF84" i="4"/>
  <c r="EF83" i="4"/>
  <c r="EF82" i="4"/>
  <c r="EF81" i="4"/>
  <c r="EF80" i="4"/>
  <c r="EF79" i="4"/>
  <c r="EF78" i="4"/>
  <c r="EF77" i="4"/>
  <c r="EF76" i="4"/>
  <c r="EF75" i="4"/>
  <c r="EF74" i="4"/>
  <c r="EF73" i="4"/>
  <c r="EF72" i="4"/>
  <c r="EF71" i="4"/>
  <c r="EF70" i="4"/>
  <c r="EF69" i="4"/>
  <c r="EF68" i="4"/>
  <c r="EF67" i="4"/>
  <c r="EF66" i="4"/>
  <c r="EF65" i="4"/>
  <c r="EF64" i="4"/>
  <c r="EF63" i="4"/>
  <c r="EF62" i="4"/>
  <c r="EF61" i="4"/>
  <c r="EF60" i="4"/>
  <c r="EF59" i="4"/>
  <c r="EF58" i="4"/>
  <c r="EF57" i="4"/>
  <c r="EF56" i="4"/>
  <c r="EF55" i="4"/>
  <c r="EF54" i="4"/>
  <c r="EF53" i="4"/>
  <c r="EF52" i="4"/>
  <c r="EF51" i="4"/>
  <c r="EF50" i="4"/>
  <c r="EF49" i="4"/>
  <c r="EF48" i="4"/>
  <c r="EF47" i="4"/>
  <c r="EF46" i="4"/>
  <c r="EF45" i="4"/>
  <c r="EF44" i="4"/>
  <c r="EF43" i="4"/>
  <c r="EF42" i="4"/>
  <c r="EF41" i="4"/>
  <c r="EF40" i="4"/>
  <c r="EF39" i="4"/>
  <c r="EF38" i="4"/>
  <c r="EF37" i="4"/>
  <c r="EF36" i="4"/>
  <c r="EF35" i="4"/>
  <c r="EF34" i="4"/>
  <c r="EF33" i="4"/>
  <c r="EF32" i="4"/>
  <c r="EF31" i="4"/>
  <c r="EF30" i="4"/>
  <c r="EF29" i="4"/>
  <c r="EF28" i="4"/>
  <c r="EF27" i="4"/>
  <c r="EF26" i="4"/>
  <c r="EF25" i="4"/>
  <c r="EF24" i="4"/>
  <c r="EF23" i="4"/>
  <c r="EF22" i="4"/>
  <c r="EF21" i="4"/>
  <c r="EF20" i="4"/>
  <c r="EF19" i="4"/>
  <c r="EF18" i="4"/>
  <c r="EF17" i="4"/>
  <c r="EF16" i="4"/>
  <c r="EF15" i="4"/>
  <c r="EF14" i="4"/>
  <c r="EF13" i="4"/>
  <c r="EF12" i="4"/>
  <c r="EF11" i="4"/>
  <c r="EF10" i="4"/>
  <c r="EF9" i="4"/>
  <c r="EF8" i="4"/>
  <c r="EF7" i="4"/>
  <c r="EF6" i="4"/>
  <c r="EF5" i="4"/>
  <c r="EF4" i="4"/>
  <c r="EF3" i="4"/>
  <c r="DQ1772" i="4"/>
  <c r="DQ1771" i="4"/>
  <c r="DQ1770" i="4"/>
  <c r="DQ1769" i="4"/>
  <c r="DQ1768" i="4"/>
  <c r="DQ1767" i="4"/>
  <c r="DQ1766" i="4"/>
  <c r="DQ1765" i="4"/>
  <c r="DQ1764" i="4"/>
  <c r="DQ1763" i="4"/>
  <c r="DQ1762" i="4"/>
  <c r="DQ1761" i="4"/>
  <c r="DQ1760" i="4"/>
  <c r="DQ1759" i="4"/>
  <c r="DQ1758" i="4"/>
  <c r="DQ1757" i="4"/>
  <c r="DQ1756" i="4"/>
  <c r="DQ1755" i="4"/>
  <c r="DQ1754" i="4"/>
  <c r="DQ1753" i="4"/>
  <c r="DQ1752" i="4"/>
  <c r="DQ1751" i="4"/>
  <c r="DQ1750" i="4"/>
  <c r="DQ1749" i="4"/>
  <c r="DQ1748" i="4"/>
  <c r="DQ1747" i="4"/>
  <c r="DQ1746" i="4"/>
  <c r="DQ1745" i="4"/>
  <c r="DQ1744" i="4"/>
  <c r="DQ1743" i="4"/>
  <c r="DQ1742" i="4"/>
  <c r="DQ1741" i="4"/>
  <c r="DQ1740" i="4"/>
  <c r="DQ1739" i="4"/>
  <c r="DQ1738" i="4"/>
  <c r="DQ1737" i="4"/>
  <c r="DQ1736" i="4"/>
  <c r="DQ1735" i="4"/>
  <c r="DQ1734" i="4"/>
  <c r="DQ1733" i="4"/>
  <c r="DQ1732" i="4"/>
  <c r="DQ1731" i="4"/>
  <c r="DQ1730" i="4"/>
  <c r="DQ1729" i="4"/>
  <c r="DQ1728" i="4"/>
  <c r="DQ1727" i="4"/>
  <c r="DQ1726" i="4"/>
  <c r="DQ1725" i="4"/>
  <c r="DQ1724" i="4"/>
  <c r="DQ1723" i="4"/>
  <c r="DQ1722" i="4"/>
  <c r="DQ1721" i="4"/>
  <c r="DQ1720" i="4"/>
  <c r="DQ1719" i="4"/>
  <c r="DQ1718" i="4"/>
  <c r="DQ1717" i="4"/>
  <c r="DQ1716" i="4"/>
  <c r="DQ1715" i="4"/>
  <c r="DQ1714" i="4"/>
  <c r="DQ1713" i="4"/>
  <c r="DQ1712" i="4"/>
  <c r="DQ1711" i="4"/>
  <c r="DQ1710" i="4"/>
  <c r="DQ1709" i="4"/>
  <c r="DQ1708" i="4"/>
  <c r="DQ1707" i="4"/>
  <c r="DQ1706" i="4"/>
  <c r="DQ1705" i="4"/>
  <c r="DQ1704" i="4"/>
  <c r="DQ1703" i="4"/>
  <c r="DQ1702" i="4"/>
  <c r="DQ1701" i="4"/>
  <c r="DQ1700" i="4"/>
  <c r="DQ1699" i="4"/>
  <c r="DQ1698" i="4"/>
  <c r="DQ1697" i="4"/>
  <c r="DQ1696" i="4"/>
  <c r="DQ1695" i="4"/>
  <c r="DQ1694" i="4"/>
  <c r="DQ1693" i="4"/>
  <c r="DQ1692" i="4"/>
  <c r="DQ1691" i="4"/>
  <c r="DQ1690" i="4"/>
  <c r="DQ1689" i="4"/>
  <c r="DQ1688" i="4"/>
  <c r="DQ1687" i="4"/>
  <c r="DQ1686" i="4"/>
  <c r="DQ1685" i="4"/>
  <c r="DQ1684" i="4"/>
  <c r="DQ1683" i="4"/>
  <c r="DQ1682" i="4"/>
  <c r="DQ1681" i="4"/>
  <c r="DQ1680" i="4"/>
  <c r="DQ1679" i="4"/>
  <c r="DQ1678" i="4"/>
  <c r="DQ1677" i="4"/>
  <c r="DQ1676" i="4"/>
  <c r="DQ1675" i="4"/>
  <c r="DQ1674" i="4"/>
  <c r="DQ1673" i="4"/>
  <c r="DQ1672" i="4"/>
  <c r="DQ1671" i="4"/>
  <c r="DQ1670" i="4"/>
  <c r="DQ1669" i="4"/>
  <c r="DQ1668" i="4"/>
  <c r="DQ1667" i="4"/>
  <c r="DQ1666" i="4"/>
  <c r="DQ1665" i="4"/>
  <c r="DQ1664" i="4"/>
  <c r="DQ1663" i="4"/>
  <c r="DQ1662" i="4"/>
  <c r="DQ1661" i="4"/>
  <c r="DQ1660" i="4"/>
  <c r="DQ1659" i="4"/>
  <c r="DQ1658" i="4"/>
  <c r="DQ1657" i="4"/>
  <c r="DQ1656" i="4"/>
  <c r="DQ1655" i="4"/>
  <c r="DQ1654" i="4"/>
  <c r="DQ1653" i="4"/>
  <c r="DQ1652" i="4"/>
  <c r="DQ1651" i="4"/>
  <c r="DQ1650" i="4"/>
  <c r="DQ1649" i="4"/>
  <c r="DQ1648" i="4"/>
  <c r="DQ1647" i="4"/>
  <c r="DQ1646" i="4"/>
  <c r="DQ1645" i="4"/>
  <c r="DQ1644" i="4"/>
  <c r="DQ1643" i="4"/>
  <c r="DQ1642" i="4"/>
  <c r="DQ1641" i="4"/>
  <c r="DQ1640" i="4"/>
  <c r="DQ1639" i="4"/>
  <c r="DQ1638" i="4"/>
  <c r="DQ1637" i="4"/>
  <c r="DQ1636" i="4"/>
  <c r="DQ1635" i="4"/>
  <c r="DQ1634" i="4"/>
  <c r="DQ1633" i="4"/>
  <c r="DQ1632" i="4"/>
  <c r="DQ1631" i="4"/>
  <c r="DQ1630" i="4"/>
  <c r="DQ1629" i="4"/>
  <c r="DQ1628" i="4"/>
  <c r="DQ1627" i="4"/>
  <c r="DQ1626" i="4"/>
  <c r="DQ1625" i="4"/>
  <c r="DQ1624" i="4"/>
  <c r="DQ1623" i="4"/>
  <c r="DQ1622" i="4"/>
  <c r="DQ1621" i="4"/>
  <c r="DQ1620" i="4"/>
  <c r="DQ1619" i="4"/>
  <c r="DQ1618" i="4"/>
  <c r="DQ1617" i="4"/>
  <c r="DQ1616" i="4"/>
  <c r="DQ1615" i="4"/>
  <c r="DQ1614" i="4"/>
  <c r="DQ1613" i="4"/>
  <c r="DQ1612" i="4"/>
  <c r="DQ1611" i="4"/>
  <c r="DQ1610" i="4"/>
  <c r="DQ1609" i="4"/>
  <c r="DQ1608" i="4"/>
  <c r="DQ1607" i="4"/>
  <c r="DQ1606" i="4"/>
  <c r="DQ1605" i="4"/>
  <c r="DQ1604" i="4"/>
  <c r="DQ1603" i="4"/>
  <c r="DQ1602" i="4"/>
  <c r="DQ1601" i="4"/>
  <c r="DQ1600" i="4"/>
  <c r="DQ1599" i="4"/>
  <c r="DQ1598" i="4"/>
  <c r="DQ1597" i="4"/>
  <c r="DQ1596" i="4"/>
  <c r="DQ1595" i="4"/>
  <c r="DQ1594" i="4"/>
  <c r="DQ1593" i="4"/>
  <c r="DQ1592" i="4"/>
  <c r="DQ1591" i="4"/>
  <c r="DQ1590" i="4"/>
  <c r="DQ1589" i="4"/>
  <c r="DQ1588" i="4"/>
  <c r="DQ1587" i="4"/>
  <c r="DQ1586" i="4"/>
  <c r="DQ1585" i="4"/>
  <c r="DQ1584" i="4"/>
  <c r="DQ1583" i="4"/>
  <c r="DQ1582" i="4"/>
  <c r="DQ1581" i="4"/>
  <c r="DQ1580" i="4"/>
  <c r="DQ1579" i="4"/>
  <c r="DQ1578" i="4"/>
  <c r="DQ1577" i="4"/>
  <c r="DQ1576" i="4"/>
  <c r="DQ1575" i="4"/>
  <c r="DQ1574" i="4"/>
  <c r="DQ1573" i="4"/>
  <c r="DQ1572" i="4"/>
  <c r="DQ1571" i="4"/>
  <c r="DQ1570" i="4"/>
  <c r="DQ1569" i="4"/>
  <c r="DQ1568" i="4"/>
  <c r="DQ1567" i="4"/>
  <c r="DQ1566" i="4"/>
  <c r="DQ1565" i="4"/>
  <c r="DQ1564" i="4"/>
  <c r="DQ1563" i="4"/>
  <c r="DQ1562" i="4"/>
  <c r="DQ1561" i="4"/>
  <c r="DQ1560" i="4"/>
  <c r="DQ1559" i="4"/>
  <c r="DQ1558" i="4"/>
  <c r="DQ1557" i="4"/>
  <c r="DQ1556" i="4"/>
  <c r="DQ1555" i="4"/>
  <c r="DQ1554" i="4"/>
  <c r="DQ1553" i="4"/>
  <c r="DQ1552" i="4"/>
  <c r="DQ1551" i="4"/>
  <c r="DQ1550" i="4"/>
  <c r="DQ1549" i="4"/>
  <c r="DQ1548" i="4"/>
  <c r="DQ1547" i="4"/>
  <c r="DQ1546" i="4"/>
  <c r="DQ1545" i="4"/>
  <c r="DQ1544" i="4"/>
  <c r="DQ1543" i="4"/>
  <c r="DQ1542" i="4"/>
  <c r="DQ1541" i="4"/>
  <c r="DQ1540" i="4"/>
  <c r="DQ1539" i="4"/>
  <c r="DQ1538" i="4"/>
  <c r="DQ1537" i="4"/>
  <c r="DQ1536" i="4"/>
  <c r="DQ1535" i="4"/>
  <c r="DQ1534" i="4"/>
  <c r="DQ1533" i="4"/>
  <c r="DQ1532" i="4"/>
  <c r="DQ1531" i="4"/>
  <c r="DQ1530" i="4"/>
  <c r="DQ1529" i="4"/>
  <c r="DQ1528" i="4"/>
  <c r="DQ1527" i="4"/>
  <c r="DQ1526" i="4"/>
  <c r="DQ1525" i="4"/>
  <c r="DQ1524" i="4"/>
  <c r="DQ1523" i="4"/>
  <c r="DQ1522" i="4"/>
  <c r="DQ1521" i="4"/>
  <c r="DQ1520" i="4"/>
  <c r="DQ1519" i="4"/>
  <c r="DQ1518" i="4"/>
  <c r="DQ1517" i="4"/>
  <c r="DQ1516" i="4"/>
  <c r="DQ1515" i="4"/>
  <c r="DQ1514" i="4"/>
  <c r="DQ1513" i="4"/>
  <c r="DQ1512" i="4"/>
  <c r="DQ1511" i="4"/>
  <c r="DQ1510" i="4"/>
  <c r="DQ1509" i="4"/>
  <c r="DQ1508" i="4"/>
  <c r="DQ1507" i="4"/>
  <c r="DQ1506" i="4"/>
  <c r="DQ1505" i="4"/>
  <c r="DQ1504" i="4"/>
  <c r="DQ1503" i="4"/>
  <c r="DQ1502" i="4"/>
  <c r="DQ1501" i="4"/>
  <c r="DQ1500" i="4"/>
  <c r="DQ1499" i="4"/>
  <c r="DQ1498" i="4"/>
  <c r="DQ1497" i="4"/>
  <c r="DQ1496" i="4"/>
  <c r="DQ1495" i="4"/>
  <c r="DQ1494" i="4"/>
  <c r="DQ1493" i="4"/>
  <c r="DQ1492" i="4"/>
  <c r="DQ1491" i="4"/>
  <c r="DQ1490" i="4"/>
  <c r="DQ1489" i="4"/>
  <c r="DQ1488" i="4"/>
  <c r="DQ1487" i="4"/>
  <c r="DQ1486" i="4"/>
  <c r="DQ1485" i="4"/>
  <c r="DQ1484" i="4"/>
  <c r="DQ1483" i="4"/>
  <c r="DQ1482" i="4"/>
  <c r="DQ1481" i="4"/>
  <c r="DQ1480" i="4"/>
  <c r="DQ1479" i="4"/>
  <c r="DQ1478" i="4"/>
  <c r="DQ1477" i="4"/>
  <c r="DQ1476" i="4"/>
  <c r="DQ1475" i="4"/>
  <c r="DQ1474" i="4"/>
  <c r="DQ1473" i="4"/>
  <c r="DQ1472" i="4"/>
  <c r="DQ1471" i="4"/>
  <c r="DQ1470" i="4"/>
  <c r="DQ1469" i="4"/>
  <c r="DQ1468" i="4"/>
  <c r="DQ1467" i="4"/>
  <c r="DQ1466" i="4"/>
  <c r="DQ1465" i="4"/>
  <c r="DQ1464" i="4"/>
  <c r="DQ1463" i="4"/>
  <c r="DQ1462" i="4"/>
  <c r="DQ1461" i="4"/>
  <c r="DQ1460" i="4"/>
  <c r="DQ1459" i="4"/>
  <c r="DQ1458" i="4"/>
  <c r="DQ1457" i="4"/>
  <c r="DQ1456" i="4"/>
  <c r="DQ1455" i="4"/>
  <c r="DQ1454" i="4"/>
  <c r="DQ1453" i="4"/>
  <c r="DQ1452" i="4"/>
  <c r="DQ1451" i="4"/>
  <c r="DQ1450" i="4"/>
  <c r="DQ1449" i="4"/>
  <c r="DQ1448" i="4"/>
  <c r="DQ1447" i="4"/>
  <c r="DQ1446" i="4"/>
  <c r="DQ1445" i="4"/>
  <c r="DQ1444" i="4"/>
  <c r="DQ1443" i="4"/>
  <c r="DQ1442" i="4"/>
  <c r="DQ1441" i="4"/>
  <c r="DQ1440" i="4"/>
  <c r="DQ1439" i="4"/>
  <c r="DQ1438" i="4"/>
  <c r="DQ1437" i="4"/>
  <c r="DQ1436" i="4"/>
  <c r="DQ1435" i="4"/>
  <c r="DQ1434" i="4"/>
  <c r="DQ1433" i="4"/>
  <c r="DQ1432" i="4"/>
  <c r="DQ1431" i="4"/>
  <c r="DQ1430" i="4"/>
  <c r="DQ1429" i="4"/>
  <c r="DQ1428" i="4"/>
  <c r="DQ1427" i="4"/>
  <c r="DQ1426" i="4"/>
  <c r="DQ1425" i="4"/>
  <c r="DQ1424" i="4"/>
  <c r="DQ1423" i="4"/>
  <c r="DQ1422" i="4"/>
  <c r="DQ1421" i="4"/>
  <c r="DQ1420" i="4"/>
  <c r="DQ1419" i="4"/>
  <c r="DQ1418" i="4"/>
  <c r="DQ1417" i="4"/>
  <c r="DQ1416" i="4"/>
  <c r="DQ1415" i="4"/>
  <c r="DQ1414" i="4"/>
  <c r="DQ1413" i="4"/>
  <c r="DQ1412" i="4"/>
  <c r="DQ1411" i="4"/>
  <c r="DQ1410" i="4"/>
  <c r="DQ1409" i="4"/>
  <c r="DQ1408" i="4"/>
  <c r="DQ1407" i="4"/>
  <c r="DQ1406" i="4"/>
  <c r="DQ1405" i="4"/>
  <c r="DQ1404" i="4"/>
  <c r="DQ1403" i="4"/>
  <c r="DQ1402" i="4"/>
  <c r="DQ1401" i="4"/>
  <c r="DQ1400" i="4"/>
  <c r="DQ1399" i="4"/>
  <c r="DQ1398" i="4"/>
  <c r="DQ1397" i="4"/>
  <c r="DQ1396" i="4"/>
  <c r="DQ1395" i="4"/>
  <c r="DQ1394" i="4"/>
  <c r="DQ1393" i="4"/>
  <c r="DQ1392" i="4"/>
  <c r="DQ1391" i="4"/>
  <c r="DQ1390" i="4"/>
  <c r="DQ1389" i="4"/>
  <c r="DQ1388" i="4"/>
  <c r="DQ1387" i="4"/>
  <c r="DQ1386" i="4"/>
  <c r="DQ1385" i="4"/>
  <c r="DQ1384" i="4"/>
  <c r="DQ1383" i="4"/>
  <c r="DQ1382" i="4"/>
  <c r="DQ1381" i="4"/>
  <c r="DQ1380" i="4"/>
  <c r="DQ1379" i="4"/>
  <c r="DQ1378" i="4"/>
  <c r="DQ1377" i="4"/>
  <c r="DQ1376" i="4"/>
  <c r="DQ1375" i="4"/>
  <c r="DQ1374" i="4"/>
  <c r="DQ1373" i="4"/>
  <c r="DQ1372" i="4"/>
  <c r="DQ1371" i="4"/>
  <c r="DQ1370" i="4"/>
  <c r="DQ1369" i="4"/>
  <c r="DQ1368" i="4"/>
  <c r="DQ1367" i="4"/>
  <c r="DQ1366" i="4"/>
  <c r="DQ1365" i="4"/>
  <c r="DQ1364" i="4"/>
  <c r="DQ1363" i="4"/>
  <c r="DQ1362" i="4"/>
  <c r="DQ1361" i="4"/>
  <c r="DQ1360" i="4"/>
  <c r="DQ1359" i="4"/>
  <c r="DQ1358" i="4"/>
  <c r="DQ1357" i="4"/>
  <c r="DQ1356" i="4"/>
  <c r="DQ1355" i="4"/>
  <c r="DQ1354" i="4"/>
  <c r="DQ1353" i="4"/>
  <c r="DQ1352" i="4"/>
  <c r="DQ1351" i="4"/>
  <c r="DQ1350" i="4"/>
  <c r="DQ1349" i="4"/>
  <c r="DQ1348" i="4"/>
  <c r="DQ1347" i="4"/>
  <c r="DQ1346" i="4"/>
  <c r="DQ1345" i="4"/>
  <c r="DQ1344" i="4"/>
  <c r="DQ1343" i="4"/>
  <c r="DQ1342" i="4"/>
  <c r="DQ1341" i="4"/>
  <c r="DQ1340" i="4"/>
  <c r="DQ1339" i="4"/>
  <c r="DQ1338" i="4"/>
  <c r="DQ1337" i="4"/>
  <c r="DQ1336" i="4"/>
  <c r="DQ1335" i="4"/>
  <c r="DQ1334" i="4"/>
  <c r="DQ1333" i="4"/>
  <c r="DQ1332" i="4"/>
  <c r="DQ1331" i="4"/>
  <c r="DQ1330" i="4"/>
  <c r="DQ1329" i="4"/>
  <c r="DQ1328" i="4"/>
  <c r="DQ1327" i="4"/>
  <c r="DQ1326" i="4"/>
  <c r="DQ1325" i="4"/>
  <c r="DQ1324" i="4"/>
  <c r="DQ1323" i="4"/>
  <c r="DQ1322" i="4"/>
  <c r="DQ1321" i="4"/>
  <c r="DQ1320" i="4"/>
  <c r="DQ1319" i="4"/>
  <c r="DQ1318" i="4"/>
  <c r="DQ1317" i="4"/>
  <c r="DQ1316" i="4"/>
  <c r="DQ1315" i="4"/>
  <c r="DQ1314" i="4"/>
  <c r="DQ1313" i="4"/>
  <c r="DQ1312" i="4"/>
  <c r="DQ1311" i="4"/>
  <c r="DQ1310" i="4"/>
  <c r="DQ1309" i="4"/>
  <c r="DQ1308" i="4"/>
  <c r="DQ1307" i="4"/>
  <c r="DQ1306" i="4"/>
  <c r="DQ1305" i="4"/>
  <c r="DQ1304" i="4"/>
  <c r="DQ1303" i="4"/>
  <c r="DQ1302" i="4"/>
  <c r="DQ1301" i="4"/>
  <c r="DQ1300" i="4"/>
  <c r="DQ1299" i="4"/>
  <c r="DQ1298" i="4"/>
  <c r="DQ1297" i="4"/>
  <c r="DQ1296" i="4"/>
  <c r="DQ1295" i="4"/>
  <c r="DQ1294" i="4"/>
  <c r="DQ1293" i="4"/>
  <c r="DQ1292" i="4"/>
  <c r="DQ1291" i="4"/>
  <c r="DQ1290" i="4"/>
  <c r="DQ1289" i="4"/>
  <c r="DQ1288" i="4"/>
  <c r="DQ1287" i="4"/>
  <c r="DQ1286" i="4"/>
  <c r="DQ1285" i="4"/>
  <c r="DQ1284" i="4"/>
  <c r="DQ1283" i="4"/>
  <c r="DQ1282" i="4"/>
  <c r="DQ1281" i="4"/>
  <c r="DQ1280" i="4"/>
  <c r="DQ1279" i="4"/>
  <c r="DQ1278" i="4"/>
  <c r="DQ1277" i="4"/>
  <c r="DQ1276" i="4"/>
  <c r="DQ1275" i="4"/>
  <c r="DQ1274" i="4"/>
  <c r="DQ1273" i="4"/>
  <c r="DQ1272" i="4"/>
  <c r="DQ1271" i="4"/>
  <c r="DQ1270" i="4"/>
  <c r="DQ1269" i="4"/>
  <c r="DQ1268" i="4"/>
  <c r="DQ1267" i="4"/>
  <c r="DQ1266" i="4"/>
  <c r="DQ1265" i="4"/>
  <c r="DQ1264" i="4"/>
  <c r="DQ1263" i="4"/>
  <c r="DQ1262" i="4"/>
  <c r="DQ1261" i="4"/>
  <c r="DQ1260" i="4"/>
  <c r="DQ1259" i="4"/>
  <c r="DQ1258" i="4"/>
  <c r="DQ1257" i="4"/>
  <c r="DQ1256" i="4"/>
  <c r="DQ1255" i="4"/>
  <c r="DQ1254" i="4"/>
  <c r="DQ1253" i="4"/>
  <c r="DQ1252" i="4"/>
  <c r="DQ1251" i="4"/>
  <c r="DQ1250" i="4"/>
  <c r="DQ1249" i="4"/>
  <c r="DQ1248" i="4"/>
  <c r="DQ1247" i="4"/>
  <c r="DQ1246" i="4"/>
  <c r="DQ1245" i="4"/>
  <c r="DQ1244" i="4"/>
  <c r="DQ1243" i="4"/>
  <c r="DQ1242" i="4"/>
  <c r="DQ1241" i="4"/>
  <c r="DQ1240" i="4"/>
  <c r="DQ1239" i="4"/>
  <c r="DQ1238" i="4"/>
  <c r="DQ1237" i="4"/>
  <c r="DQ1236" i="4"/>
  <c r="DQ1235" i="4"/>
  <c r="DQ1234" i="4"/>
  <c r="DQ1233" i="4"/>
  <c r="DQ1232" i="4"/>
  <c r="DQ1231" i="4"/>
  <c r="DQ1230" i="4"/>
  <c r="DQ1229" i="4"/>
  <c r="DQ1228" i="4"/>
  <c r="DQ1227" i="4"/>
  <c r="DQ1226" i="4"/>
  <c r="DQ1225" i="4"/>
  <c r="DQ1224" i="4"/>
  <c r="DQ1223" i="4"/>
  <c r="DQ1222" i="4"/>
  <c r="DQ1221" i="4"/>
  <c r="DQ1220" i="4"/>
  <c r="DQ1219" i="4"/>
  <c r="DQ1218" i="4"/>
  <c r="DQ1217" i="4"/>
  <c r="DQ1216" i="4"/>
  <c r="DQ1215" i="4"/>
  <c r="DQ1214" i="4"/>
  <c r="DQ1213" i="4"/>
  <c r="DQ1212" i="4"/>
  <c r="DQ1211" i="4"/>
  <c r="DQ1210" i="4"/>
  <c r="DQ1209" i="4"/>
  <c r="DQ1208" i="4"/>
  <c r="DQ1207" i="4"/>
  <c r="DQ1206" i="4"/>
  <c r="DQ1205" i="4"/>
  <c r="DQ1204" i="4"/>
  <c r="DQ1203" i="4"/>
  <c r="DQ1202" i="4"/>
  <c r="DQ1201" i="4"/>
  <c r="DQ1200" i="4"/>
  <c r="DQ1199" i="4"/>
  <c r="DQ1198" i="4"/>
  <c r="DQ1197" i="4"/>
  <c r="DQ1196" i="4"/>
  <c r="DQ1195" i="4"/>
  <c r="DQ1194" i="4"/>
  <c r="DQ1193" i="4"/>
  <c r="DQ1192" i="4"/>
  <c r="DQ1191" i="4"/>
  <c r="DQ1190" i="4"/>
  <c r="DQ1189" i="4"/>
  <c r="DQ1188" i="4"/>
  <c r="DQ1187" i="4"/>
  <c r="DQ1186" i="4"/>
  <c r="DQ1185" i="4"/>
  <c r="DQ1184" i="4"/>
  <c r="DQ1183" i="4"/>
  <c r="DQ1182" i="4"/>
  <c r="DQ1181" i="4"/>
  <c r="DQ1180" i="4"/>
  <c r="DQ1179" i="4"/>
  <c r="DQ1178" i="4"/>
  <c r="DQ1177" i="4"/>
  <c r="DQ1176" i="4"/>
  <c r="DQ1175" i="4"/>
  <c r="DQ1174" i="4"/>
  <c r="DQ1173" i="4"/>
  <c r="DQ1172" i="4"/>
  <c r="DQ1171" i="4"/>
  <c r="DQ1170" i="4"/>
  <c r="DQ1169" i="4"/>
  <c r="DQ1168" i="4"/>
  <c r="DQ1167" i="4"/>
  <c r="DQ1166" i="4"/>
  <c r="DQ1165" i="4"/>
  <c r="DQ1164" i="4"/>
  <c r="DQ1163" i="4"/>
  <c r="DQ1162" i="4"/>
  <c r="DQ1161" i="4"/>
  <c r="DQ1160" i="4"/>
  <c r="DQ1159" i="4"/>
  <c r="DQ1158" i="4"/>
  <c r="DQ1157" i="4"/>
  <c r="DQ1156" i="4"/>
  <c r="DQ1155" i="4"/>
  <c r="DQ1154" i="4"/>
  <c r="DQ1153" i="4"/>
  <c r="DQ1152" i="4"/>
  <c r="DQ1151" i="4"/>
  <c r="DQ1150" i="4"/>
  <c r="DQ1149" i="4"/>
  <c r="DQ1148" i="4"/>
  <c r="DQ1147" i="4"/>
  <c r="DQ1146" i="4"/>
  <c r="DQ1145" i="4"/>
  <c r="DQ1144" i="4"/>
  <c r="DQ1143" i="4"/>
  <c r="DQ1142" i="4"/>
  <c r="DQ1141" i="4"/>
  <c r="DQ1140" i="4"/>
  <c r="DQ1139" i="4"/>
  <c r="DQ1138" i="4"/>
  <c r="DQ1137" i="4"/>
  <c r="DQ1136" i="4"/>
  <c r="DQ1135" i="4"/>
  <c r="DQ1134" i="4"/>
  <c r="DQ1133" i="4"/>
  <c r="DQ1132" i="4"/>
  <c r="DQ1131" i="4"/>
  <c r="DQ1130" i="4"/>
  <c r="DQ1129" i="4"/>
  <c r="DQ1128" i="4"/>
  <c r="DQ1127" i="4"/>
  <c r="DQ1126" i="4"/>
  <c r="DQ1125" i="4"/>
  <c r="DQ1124" i="4"/>
  <c r="DQ1123" i="4"/>
  <c r="DQ1122" i="4"/>
  <c r="DQ1121" i="4"/>
  <c r="DQ1120" i="4"/>
  <c r="DQ1119" i="4"/>
  <c r="DQ1118" i="4"/>
  <c r="DQ1117" i="4"/>
  <c r="DQ1116" i="4"/>
  <c r="DQ1115" i="4"/>
  <c r="DQ1114" i="4"/>
  <c r="DQ1113" i="4"/>
  <c r="DQ1112" i="4"/>
  <c r="DQ1111" i="4"/>
  <c r="DQ1110" i="4"/>
  <c r="DQ1109" i="4"/>
  <c r="DQ1108" i="4"/>
  <c r="DQ1107" i="4"/>
  <c r="DQ1106" i="4"/>
  <c r="DQ1105" i="4"/>
  <c r="DQ1104" i="4"/>
  <c r="DQ1103" i="4"/>
  <c r="DQ1102" i="4"/>
  <c r="DQ1101" i="4"/>
  <c r="DQ1100" i="4"/>
  <c r="DQ1099" i="4"/>
  <c r="DQ1098" i="4"/>
  <c r="DQ1097" i="4"/>
  <c r="DQ1096" i="4"/>
  <c r="DQ1095" i="4"/>
  <c r="DQ1094" i="4"/>
  <c r="DQ1093" i="4"/>
  <c r="DQ1092" i="4"/>
  <c r="DQ1091" i="4"/>
  <c r="DQ1090" i="4"/>
  <c r="DQ1089" i="4"/>
  <c r="DQ1088" i="4"/>
  <c r="DQ1087" i="4"/>
  <c r="DQ1086" i="4"/>
  <c r="DQ1085" i="4"/>
  <c r="DQ1084" i="4"/>
  <c r="DQ1083" i="4"/>
  <c r="DQ1082" i="4"/>
  <c r="DQ1081" i="4"/>
  <c r="DQ1080" i="4"/>
  <c r="DQ1079" i="4"/>
  <c r="DQ1078" i="4"/>
  <c r="DQ1077" i="4"/>
  <c r="DQ1076" i="4"/>
  <c r="DQ1075" i="4"/>
  <c r="DQ1074" i="4"/>
  <c r="DQ1073" i="4"/>
  <c r="DQ1072" i="4"/>
  <c r="DQ1071" i="4"/>
  <c r="DQ1070" i="4"/>
  <c r="DQ1069" i="4"/>
  <c r="DQ1068" i="4"/>
  <c r="DQ1067" i="4"/>
  <c r="DQ1066" i="4"/>
  <c r="DQ1065" i="4"/>
  <c r="DQ1064" i="4"/>
  <c r="DQ1063" i="4"/>
  <c r="DQ1062" i="4"/>
  <c r="DQ1061" i="4"/>
  <c r="DQ1060" i="4"/>
  <c r="DQ1059" i="4"/>
  <c r="DQ1058" i="4"/>
  <c r="DQ1057" i="4"/>
  <c r="DQ1056" i="4"/>
  <c r="DQ1055" i="4"/>
  <c r="DQ1054" i="4"/>
  <c r="DQ1053" i="4"/>
  <c r="DQ1052" i="4"/>
  <c r="DQ1051" i="4"/>
  <c r="DQ1050" i="4"/>
  <c r="DQ1049" i="4"/>
  <c r="DQ1048" i="4"/>
  <c r="DQ1047" i="4"/>
  <c r="DQ1046" i="4"/>
  <c r="DQ1045" i="4"/>
  <c r="DQ1044" i="4"/>
  <c r="DQ1043" i="4"/>
  <c r="DQ1042" i="4"/>
  <c r="DQ1041" i="4"/>
  <c r="DQ1040" i="4"/>
  <c r="DQ1039" i="4"/>
  <c r="DQ1038" i="4"/>
  <c r="DQ1037" i="4"/>
  <c r="DQ1036" i="4"/>
  <c r="DQ1035" i="4"/>
  <c r="DQ1034" i="4"/>
  <c r="DQ1033" i="4"/>
  <c r="DQ1032" i="4"/>
  <c r="DQ1031" i="4"/>
  <c r="DQ1030" i="4"/>
  <c r="DQ1029" i="4"/>
  <c r="DQ1028" i="4"/>
  <c r="DQ1027" i="4"/>
  <c r="DQ1026" i="4"/>
  <c r="DQ1025" i="4"/>
  <c r="DQ1024" i="4"/>
  <c r="DQ1023" i="4"/>
  <c r="DQ1022" i="4"/>
  <c r="DQ1021" i="4"/>
  <c r="DQ1020" i="4"/>
  <c r="DQ1019" i="4"/>
  <c r="DQ1018" i="4"/>
  <c r="DQ1017" i="4"/>
  <c r="DQ1016" i="4"/>
  <c r="DQ1015" i="4"/>
  <c r="DQ1014" i="4"/>
  <c r="DQ1013" i="4"/>
  <c r="DQ1012" i="4"/>
  <c r="DQ1011" i="4"/>
  <c r="DQ1010" i="4"/>
  <c r="DQ1009" i="4"/>
  <c r="DQ1008" i="4"/>
  <c r="DQ1007" i="4"/>
  <c r="DQ1006" i="4"/>
  <c r="DQ1005" i="4"/>
  <c r="DQ1004" i="4"/>
  <c r="DQ1003" i="4"/>
  <c r="DQ1002" i="4"/>
  <c r="DQ1001" i="4"/>
  <c r="DQ1000" i="4"/>
  <c r="DQ999" i="4"/>
  <c r="DQ998" i="4"/>
  <c r="DQ997" i="4"/>
  <c r="DQ996" i="4"/>
  <c r="DQ995" i="4"/>
  <c r="DQ994" i="4"/>
  <c r="DQ993" i="4"/>
  <c r="DQ992" i="4"/>
  <c r="DQ991" i="4"/>
  <c r="DQ990" i="4"/>
  <c r="DQ989" i="4"/>
  <c r="DQ988" i="4"/>
  <c r="DQ987" i="4"/>
  <c r="DQ986" i="4"/>
  <c r="DQ985" i="4"/>
  <c r="DQ984" i="4"/>
  <c r="DQ983" i="4"/>
  <c r="DQ982" i="4"/>
  <c r="DQ981" i="4"/>
  <c r="DQ980" i="4"/>
  <c r="DQ979" i="4"/>
  <c r="DQ978" i="4"/>
  <c r="DQ977" i="4"/>
  <c r="DQ976" i="4"/>
  <c r="DQ975" i="4"/>
  <c r="DQ974" i="4"/>
  <c r="DQ973" i="4"/>
  <c r="DQ972" i="4"/>
  <c r="DQ971" i="4"/>
  <c r="DQ970" i="4"/>
  <c r="DQ969" i="4"/>
  <c r="DQ968" i="4"/>
  <c r="DQ967" i="4"/>
  <c r="DQ966" i="4"/>
  <c r="DQ965" i="4"/>
  <c r="DQ964" i="4"/>
  <c r="DQ963" i="4"/>
  <c r="DQ962" i="4"/>
  <c r="DQ961" i="4"/>
  <c r="DQ960" i="4"/>
  <c r="DQ959" i="4"/>
  <c r="DQ958" i="4"/>
  <c r="DQ957" i="4"/>
  <c r="DQ956" i="4"/>
  <c r="DQ955" i="4"/>
  <c r="DQ954" i="4"/>
  <c r="DQ953" i="4"/>
  <c r="DQ952" i="4"/>
  <c r="DQ951" i="4"/>
  <c r="DQ950" i="4"/>
  <c r="DQ949" i="4"/>
  <c r="DQ948" i="4"/>
  <c r="DQ947" i="4"/>
  <c r="DQ946" i="4"/>
  <c r="DQ945" i="4"/>
  <c r="DQ944" i="4"/>
  <c r="DQ943" i="4"/>
  <c r="DQ942" i="4"/>
  <c r="DQ941" i="4"/>
  <c r="DQ940" i="4"/>
  <c r="DQ939" i="4"/>
  <c r="DQ938" i="4"/>
  <c r="DQ937" i="4"/>
  <c r="DQ936" i="4"/>
  <c r="DQ935" i="4"/>
  <c r="DQ934" i="4"/>
  <c r="DQ933" i="4"/>
  <c r="DQ932" i="4"/>
  <c r="DQ931" i="4"/>
  <c r="DQ930" i="4"/>
  <c r="DQ929" i="4"/>
  <c r="DQ928" i="4"/>
  <c r="DQ927" i="4"/>
  <c r="DQ926" i="4"/>
  <c r="DQ925" i="4"/>
  <c r="DQ924" i="4"/>
  <c r="DQ923" i="4"/>
  <c r="DQ922" i="4"/>
  <c r="DQ921" i="4"/>
  <c r="DQ920" i="4"/>
  <c r="DQ919" i="4"/>
  <c r="DQ918" i="4"/>
  <c r="DQ917" i="4"/>
  <c r="DQ916" i="4"/>
  <c r="DQ915" i="4"/>
  <c r="DQ914" i="4"/>
  <c r="DQ913" i="4"/>
  <c r="DQ912" i="4"/>
  <c r="DQ911" i="4"/>
  <c r="DQ910" i="4"/>
  <c r="DQ909" i="4"/>
  <c r="DQ908" i="4"/>
  <c r="DQ907" i="4"/>
  <c r="DQ906" i="4"/>
  <c r="DQ905" i="4"/>
  <c r="DQ904" i="4"/>
  <c r="DQ903" i="4"/>
  <c r="DQ902" i="4"/>
  <c r="DQ901" i="4"/>
  <c r="DQ900" i="4"/>
  <c r="DQ899" i="4"/>
  <c r="DQ898" i="4"/>
  <c r="DQ897" i="4"/>
  <c r="DQ896" i="4"/>
  <c r="DQ895" i="4"/>
  <c r="DQ894" i="4"/>
  <c r="DQ893" i="4"/>
  <c r="DQ892" i="4"/>
  <c r="DQ891" i="4"/>
  <c r="DQ890" i="4"/>
  <c r="DQ889" i="4"/>
  <c r="DQ888" i="4"/>
  <c r="DQ887" i="4"/>
  <c r="DQ886" i="4"/>
  <c r="DQ885" i="4"/>
  <c r="DQ884" i="4"/>
  <c r="DQ883" i="4"/>
  <c r="DQ882" i="4"/>
  <c r="DQ881" i="4"/>
  <c r="DQ880" i="4"/>
  <c r="DQ879" i="4"/>
  <c r="DQ878" i="4"/>
  <c r="DQ877" i="4"/>
  <c r="DQ876" i="4"/>
  <c r="DQ875" i="4"/>
  <c r="DQ874" i="4"/>
  <c r="DQ873" i="4"/>
  <c r="DQ872" i="4"/>
  <c r="DQ871" i="4"/>
  <c r="DQ870" i="4"/>
  <c r="DQ869" i="4"/>
  <c r="DQ868" i="4"/>
  <c r="DQ867" i="4"/>
  <c r="DQ866" i="4"/>
  <c r="DQ865" i="4"/>
  <c r="DQ864" i="4"/>
  <c r="DQ863" i="4"/>
  <c r="DQ862" i="4"/>
  <c r="DQ861" i="4"/>
  <c r="DQ860" i="4"/>
  <c r="DQ859" i="4"/>
  <c r="DQ858" i="4"/>
  <c r="DQ857" i="4"/>
  <c r="DQ856" i="4"/>
  <c r="DQ855" i="4"/>
  <c r="DQ854" i="4"/>
  <c r="DQ853" i="4"/>
  <c r="DQ852" i="4"/>
  <c r="DQ851" i="4"/>
  <c r="DQ850" i="4"/>
  <c r="DQ849" i="4"/>
  <c r="DQ848" i="4"/>
  <c r="DQ847" i="4"/>
  <c r="DQ846" i="4"/>
  <c r="DQ845" i="4"/>
  <c r="DQ844" i="4"/>
  <c r="DQ843" i="4"/>
  <c r="DQ842" i="4"/>
  <c r="DQ841" i="4"/>
  <c r="DQ840" i="4"/>
  <c r="DQ839" i="4"/>
  <c r="DQ838" i="4"/>
  <c r="DQ837" i="4"/>
  <c r="DQ836" i="4"/>
  <c r="DQ835" i="4"/>
  <c r="DQ834" i="4"/>
  <c r="DQ833" i="4"/>
  <c r="DQ832" i="4"/>
  <c r="DQ831" i="4"/>
  <c r="DQ830" i="4"/>
  <c r="DQ829" i="4"/>
  <c r="DQ828" i="4"/>
  <c r="DQ827" i="4"/>
  <c r="DQ826" i="4"/>
  <c r="DQ825" i="4"/>
  <c r="DQ824" i="4"/>
  <c r="DQ823" i="4"/>
  <c r="DQ822" i="4"/>
  <c r="DQ821" i="4"/>
  <c r="DQ820" i="4"/>
  <c r="DQ819" i="4"/>
  <c r="DQ818" i="4"/>
  <c r="DQ817" i="4"/>
  <c r="DQ816" i="4"/>
  <c r="DQ815" i="4"/>
  <c r="DQ814" i="4"/>
  <c r="DQ813" i="4"/>
  <c r="DQ812" i="4"/>
  <c r="DQ811" i="4"/>
  <c r="DQ810" i="4"/>
  <c r="DQ809" i="4"/>
  <c r="DQ808" i="4"/>
  <c r="DQ807" i="4"/>
  <c r="DQ806" i="4"/>
  <c r="DQ805" i="4"/>
  <c r="DQ804" i="4"/>
  <c r="DQ803" i="4"/>
  <c r="DQ802" i="4"/>
  <c r="DQ801" i="4"/>
  <c r="DQ800" i="4"/>
  <c r="DQ799" i="4"/>
  <c r="DQ798" i="4"/>
  <c r="DQ797" i="4"/>
  <c r="DQ796" i="4"/>
  <c r="DQ795" i="4"/>
  <c r="DQ794" i="4"/>
  <c r="DQ793" i="4"/>
  <c r="DQ792" i="4"/>
  <c r="DQ791" i="4"/>
  <c r="DQ790" i="4"/>
  <c r="DQ789" i="4"/>
  <c r="DQ788" i="4"/>
  <c r="DQ787" i="4"/>
  <c r="DQ786" i="4"/>
  <c r="DQ785" i="4"/>
  <c r="DQ784" i="4"/>
  <c r="DQ783" i="4"/>
  <c r="DQ782" i="4"/>
  <c r="DQ781" i="4"/>
  <c r="DQ780" i="4"/>
  <c r="DQ779" i="4"/>
  <c r="DQ778" i="4"/>
  <c r="DQ777" i="4"/>
  <c r="DQ776" i="4"/>
  <c r="DQ775" i="4"/>
  <c r="DQ774" i="4"/>
  <c r="DQ773" i="4"/>
  <c r="DQ772" i="4"/>
  <c r="DQ771" i="4"/>
  <c r="DQ770" i="4"/>
  <c r="DQ769" i="4"/>
  <c r="DQ768" i="4"/>
  <c r="DQ767" i="4"/>
  <c r="DQ766" i="4"/>
  <c r="DQ765" i="4"/>
  <c r="DQ764" i="4"/>
  <c r="DQ763" i="4"/>
  <c r="DQ762" i="4"/>
  <c r="DQ761" i="4"/>
  <c r="DQ760" i="4"/>
  <c r="DQ759" i="4"/>
  <c r="DQ758" i="4"/>
  <c r="DQ757" i="4"/>
  <c r="DQ756" i="4"/>
  <c r="DQ755" i="4"/>
  <c r="DQ754" i="4"/>
  <c r="DQ753" i="4"/>
  <c r="DQ752" i="4"/>
  <c r="DQ751" i="4"/>
  <c r="DQ750" i="4"/>
  <c r="DQ749" i="4"/>
  <c r="DQ748" i="4"/>
  <c r="DQ747" i="4"/>
  <c r="DQ746" i="4"/>
  <c r="DQ745" i="4"/>
  <c r="DQ744" i="4"/>
  <c r="DQ743" i="4"/>
  <c r="DQ742" i="4"/>
  <c r="DQ741" i="4"/>
  <c r="DQ740" i="4"/>
  <c r="DQ739" i="4"/>
  <c r="DQ738" i="4"/>
  <c r="DQ737" i="4"/>
  <c r="DQ736" i="4"/>
  <c r="DQ735" i="4"/>
  <c r="DQ734" i="4"/>
  <c r="DQ733" i="4"/>
  <c r="DQ732" i="4"/>
  <c r="DQ731" i="4"/>
  <c r="DQ730" i="4"/>
  <c r="DQ729" i="4"/>
  <c r="DQ728" i="4"/>
  <c r="DQ727" i="4"/>
  <c r="DQ726" i="4"/>
  <c r="DQ725" i="4"/>
  <c r="DQ724" i="4"/>
  <c r="DQ723" i="4"/>
  <c r="DQ722" i="4"/>
  <c r="DQ721" i="4"/>
  <c r="DQ720" i="4"/>
  <c r="DQ719" i="4"/>
  <c r="DQ718" i="4"/>
  <c r="DQ717" i="4"/>
  <c r="DQ716" i="4"/>
  <c r="DQ715" i="4"/>
  <c r="DQ714" i="4"/>
  <c r="DQ713" i="4"/>
  <c r="DQ712" i="4"/>
  <c r="DQ711" i="4"/>
  <c r="DQ710" i="4"/>
  <c r="DQ709" i="4"/>
  <c r="DQ708" i="4"/>
  <c r="DQ707" i="4"/>
  <c r="DQ706" i="4"/>
  <c r="DQ705" i="4"/>
  <c r="DQ704" i="4"/>
  <c r="DQ703" i="4"/>
  <c r="DQ702" i="4"/>
  <c r="DQ701" i="4"/>
  <c r="DQ700" i="4"/>
  <c r="DQ699" i="4"/>
  <c r="DQ698" i="4"/>
  <c r="DQ697" i="4"/>
  <c r="DQ696" i="4"/>
  <c r="DQ695" i="4"/>
  <c r="DQ694" i="4"/>
  <c r="DQ693" i="4"/>
  <c r="DQ692" i="4"/>
  <c r="DQ691" i="4"/>
  <c r="DQ690" i="4"/>
  <c r="DQ689" i="4"/>
  <c r="DQ688" i="4"/>
  <c r="DQ687" i="4"/>
  <c r="DQ686" i="4"/>
  <c r="DQ685" i="4"/>
  <c r="DQ684" i="4"/>
  <c r="DQ683" i="4"/>
  <c r="DQ682" i="4"/>
  <c r="DQ681" i="4"/>
  <c r="DQ680" i="4"/>
  <c r="DQ679" i="4"/>
  <c r="DQ678" i="4"/>
  <c r="DQ677" i="4"/>
  <c r="DQ676" i="4"/>
  <c r="DQ675" i="4"/>
  <c r="DQ674" i="4"/>
  <c r="DQ673" i="4"/>
  <c r="DQ672" i="4"/>
  <c r="DQ671" i="4"/>
  <c r="DQ670" i="4"/>
  <c r="DQ669" i="4"/>
  <c r="DQ668" i="4"/>
  <c r="DQ667" i="4"/>
  <c r="DQ666" i="4"/>
  <c r="DQ665" i="4"/>
  <c r="DQ664" i="4"/>
  <c r="DQ663" i="4"/>
  <c r="DQ662" i="4"/>
  <c r="DQ661" i="4"/>
  <c r="DQ660" i="4"/>
  <c r="DQ659" i="4"/>
  <c r="DQ658" i="4"/>
  <c r="DQ657" i="4"/>
  <c r="DQ656" i="4"/>
  <c r="DQ655" i="4"/>
  <c r="DQ654" i="4"/>
  <c r="DQ653" i="4"/>
  <c r="DQ652" i="4"/>
  <c r="DQ651" i="4"/>
  <c r="DQ650" i="4"/>
  <c r="DQ649" i="4"/>
  <c r="DQ648" i="4"/>
  <c r="DQ647" i="4"/>
  <c r="DQ646" i="4"/>
  <c r="DQ645" i="4"/>
  <c r="DQ644" i="4"/>
  <c r="DQ643" i="4"/>
  <c r="DQ642" i="4"/>
  <c r="DQ641" i="4"/>
  <c r="DQ640" i="4"/>
  <c r="DQ639" i="4"/>
  <c r="DQ638" i="4"/>
  <c r="DQ637" i="4"/>
  <c r="DQ636" i="4"/>
  <c r="DQ635" i="4"/>
  <c r="DQ634" i="4"/>
  <c r="DQ633" i="4"/>
  <c r="DQ632" i="4"/>
  <c r="DQ631" i="4"/>
  <c r="DQ630" i="4"/>
  <c r="DQ629" i="4"/>
  <c r="DQ628" i="4"/>
  <c r="DQ627" i="4"/>
  <c r="DQ626" i="4"/>
  <c r="DQ625" i="4"/>
  <c r="DQ624" i="4"/>
  <c r="DQ623" i="4"/>
  <c r="DQ622" i="4"/>
  <c r="DQ621" i="4"/>
  <c r="DQ620" i="4"/>
  <c r="DQ619" i="4"/>
  <c r="DQ618" i="4"/>
  <c r="DQ617" i="4"/>
  <c r="DQ616" i="4"/>
  <c r="DQ615" i="4"/>
  <c r="DQ614" i="4"/>
  <c r="DQ613" i="4"/>
  <c r="DQ612" i="4"/>
  <c r="DQ611" i="4"/>
  <c r="DQ610" i="4"/>
  <c r="DQ609" i="4"/>
  <c r="DQ608" i="4"/>
  <c r="DQ607" i="4"/>
  <c r="DQ606" i="4"/>
  <c r="DQ605" i="4"/>
  <c r="DQ604" i="4"/>
  <c r="DQ603" i="4"/>
  <c r="DQ602" i="4"/>
  <c r="DQ601" i="4"/>
  <c r="DQ600" i="4"/>
  <c r="DQ599" i="4"/>
  <c r="DQ598" i="4"/>
  <c r="DQ597" i="4"/>
  <c r="DQ596" i="4"/>
  <c r="DQ595" i="4"/>
  <c r="DQ594" i="4"/>
  <c r="DQ593" i="4"/>
  <c r="DQ592" i="4"/>
  <c r="DQ591" i="4"/>
  <c r="DQ590" i="4"/>
  <c r="DQ589" i="4"/>
  <c r="DQ588" i="4"/>
  <c r="DQ587" i="4"/>
  <c r="DQ586" i="4"/>
  <c r="DQ585" i="4"/>
  <c r="DQ584" i="4"/>
  <c r="DQ583" i="4"/>
  <c r="DQ582" i="4"/>
  <c r="DQ581" i="4"/>
  <c r="DQ580" i="4"/>
  <c r="DQ579" i="4"/>
  <c r="DQ578" i="4"/>
  <c r="DQ577" i="4"/>
  <c r="DQ576" i="4"/>
  <c r="DQ575" i="4"/>
  <c r="DQ574" i="4"/>
  <c r="DQ573" i="4"/>
  <c r="DQ572" i="4"/>
  <c r="DQ571" i="4"/>
  <c r="DQ570" i="4"/>
  <c r="DQ569" i="4"/>
  <c r="DQ568" i="4"/>
  <c r="DQ567" i="4"/>
  <c r="DQ566" i="4"/>
  <c r="DQ565" i="4"/>
  <c r="DQ564" i="4"/>
  <c r="DQ563" i="4"/>
  <c r="DQ562" i="4"/>
  <c r="DQ561" i="4"/>
  <c r="DQ560" i="4"/>
  <c r="DQ559" i="4"/>
  <c r="DQ558" i="4"/>
  <c r="DQ557" i="4"/>
  <c r="DQ556" i="4"/>
  <c r="DQ555" i="4"/>
  <c r="DQ554" i="4"/>
  <c r="DQ553" i="4"/>
  <c r="DQ552" i="4"/>
  <c r="DQ551" i="4"/>
  <c r="DQ550" i="4"/>
  <c r="DQ549" i="4"/>
  <c r="DQ548" i="4"/>
  <c r="DQ547" i="4"/>
  <c r="DQ546" i="4"/>
  <c r="DQ545" i="4"/>
  <c r="DQ544" i="4"/>
  <c r="DQ543" i="4"/>
  <c r="DQ542" i="4"/>
  <c r="DQ541" i="4"/>
  <c r="DQ540" i="4"/>
  <c r="DQ539" i="4"/>
  <c r="DQ538" i="4"/>
  <c r="DQ537" i="4"/>
  <c r="DQ536" i="4"/>
  <c r="DQ535" i="4"/>
  <c r="DQ534" i="4"/>
  <c r="DQ533" i="4"/>
  <c r="DQ532" i="4"/>
  <c r="DQ531" i="4"/>
  <c r="DQ530" i="4"/>
  <c r="DQ529" i="4"/>
  <c r="DQ528" i="4"/>
  <c r="DQ527" i="4"/>
  <c r="DQ526" i="4"/>
  <c r="DQ525" i="4"/>
  <c r="DQ524" i="4"/>
  <c r="DQ523" i="4"/>
  <c r="DQ522" i="4"/>
  <c r="DQ521" i="4"/>
  <c r="DQ520" i="4"/>
  <c r="DQ519" i="4"/>
  <c r="DQ518" i="4"/>
  <c r="DQ517" i="4"/>
  <c r="DQ516" i="4"/>
  <c r="DQ515" i="4"/>
  <c r="DQ514" i="4"/>
  <c r="DQ513" i="4"/>
  <c r="DQ512" i="4"/>
  <c r="DQ511" i="4"/>
  <c r="DQ510" i="4"/>
  <c r="DQ509" i="4"/>
  <c r="DQ508" i="4"/>
  <c r="DQ507" i="4"/>
  <c r="DQ506" i="4"/>
  <c r="DQ505" i="4"/>
  <c r="DQ504" i="4"/>
  <c r="DQ503" i="4"/>
  <c r="DQ502" i="4"/>
  <c r="DQ501" i="4"/>
  <c r="DQ500" i="4"/>
  <c r="DQ499" i="4"/>
  <c r="DQ498" i="4"/>
  <c r="DQ497" i="4"/>
  <c r="DQ496" i="4"/>
  <c r="DQ495" i="4"/>
  <c r="DQ494" i="4"/>
  <c r="DQ493" i="4"/>
  <c r="DQ492" i="4"/>
  <c r="DQ491" i="4"/>
  <c r="DQ490" i="4"/>
  <c r="DQ489" i="4"/>
  <c r="DQ488" i="4"/>
  <c r="DQ487" i="4"/>
  <c r="DQ486" i="4"/>
  <c r="DQ485" i="4"/>
  <c r="DQ484" i="4"/>
  <c r="DQ483" i="4"/>
  <c r="DQ482" i="4"/>
  <c r="DQ481" i="4"/>
  <c r="DQ480" i="4"/>
  <c r="DQ479" i="4"/>
  <c r="DQ478" i="4"/>
  <c r="DQ477" i="4"/>
  <c r="DQ476" i="4"/>
  <c r="DQ475" i="4"/>
  <c r="DQ474" i="4"/>
  <c r="DQ473" i="4"/>
  <c r="DQ472" i="4"/>
  <c r="DQ471" i="4"/>
  <c r="DQ470" i="4"/>
  <c r="DQ469" i="4"/>
  <c r="DQ468" i="4"/>
  <c r="DQ467" i="4"/>
  <c r="DQ466" i="4"/>
  <c r="DQ465" i="4"/>
  <c r="DQ464" i="4"/>
  <c r="DQ463" i="4"/>
  <c r="DQ462" i="4"/>
  <c r="DQ461" i="4"/>
  <c r="DQ460" i="4"/>
  <c r="DQ459" i="4"/>
  <c r="DQ458" i="4"/>
  <c r="DQ457" i="4"/>
  <c r="DQ456" i="4"/>
  <c r="DQ455" i="4"/>
  <c r="DQ454" i="4"/>
  <c r="DQ453" i="4"/>
  <c r="DQ452" i="4"/>
  <c r="DQ451" i="4"/>
  <c r="DQ450" i="4"/>
  <c r="DQ449" i="4"/>
  <c r="DQ448" i="4"/>
  <c r="DQ447" i="4"/>
  <c r="DQ446" i="4"/>
  <c r="DQ445" i="4"/>
  <c r="DQ444" i="4"/>
  <c r="DQ443" i="4"/>
  <c r="DQ442" i="4"/>
  <c r="DQ441" i="4"/>
  <c r="DQ440" i="4"/>
  <c r="DQ439" i="4"/>
  <c r="DQ438" i="4"/>
  <c r="DQ437" i="4"/>
  <c r="DQ436" i="4"/>
  <c r="DQ435" i="4"/>
  <c r="DQ434" i="4"/>
  <c r="DQ433" i="4"/>
  <c r="DQ432" i="4"/>
  <c r="DQ431" i="4"/>
  <c r="DQ430" i="4"/>
  <c r="DQ429" i="4"/>
  <c r="DQ428" i="4"/>
  <c r="DQ427" i="4"/>
  <c r="DQ426" i="4"/>
  <c r="DQ425" i="4"/>
  <c r="DQ424" i="4"/>
  <c r="DQ423" i="4"/>
  <c r="DQ422" i="4"/>
  <c r="DQ421" i="4"/>
  <c r="DQ420" i="4"/>
  <c r="DQ419" i="4"/>
  <c r="DQ418" i="4"/>
  <c r="DQ417" i="4"/>
  <c r="DQ416" i="4"/>
  <c r="DQ415" i="4"/>
  <c r="DQ414" i="4"/>
  <c r="DQ413" i="4"/>
  <c r="DQ412" i="4"/>
  <c r="DQ411" i="4"/>
  <c r="DQ410" i="4"/>
  <c r="DQ409" i="4"/>
  <c r="DQ408" i="4"/>
  <c r="DQ407" i="4"/>
  <c r="DQ406" i="4"/>
  <c r="DQ405" i="4"/>
  <c r="DQ404" i="4"/>
  <c r="DQ403" i="4"/>
  <c r="DQ402" i="4"/>
  <c r="DQ401" i="4"/>
  <c r="DQ400" i="4"/>
  <c r="DQ399" i="4"/>
  <c r="DQ398" i="4"/>
  <c r="DQ397" i="4"/>
  <c r="DQ396" i="4"/>
  <c r="DQ395" i="4"/>
  <c r="DQ394" i="4"/>
  <c r="DQ393" i="4"/>
  <c r="DQ392" i="4"/>
  <c r="DQ391" i="4"/>
  <c r="DQ390" i="4"/>
  <c r="DQ389" i="4"/>
  <c r="DQ388" i="4"/>
  <c r="DQ387" i="4"/>
  <c r="DQ386" i="4"/>
  <c r="DQ385" i="4"/>
  <c r="DQ384" i="4"/>
  <c r="DQ383" i="4"/>
  <c r="DQ382" i="4"/>
  <c r="DQ381" i="4"/>
  <c r="DQ380" i="4"/>
  <c r="DQ379" i="4"/>
  <c r="DQ378" i="4"/>
  <c r="DQ377" i="4"/>
  <c r="DQ376" i="4"/>
  <c r="DQ375" i="4"/>
  <c r="DQ374" i="4"/>
  <c r="DQ373" i="4"/>
  <c r="DQ372" i="4"/>
  <c r="DQ371" i="4"/>
  <c r="DQ370" i="4"/>
  <c r="DQ369" i="4"/>
  <c r="DQ368" i="4"/>
  <c r="DQ367" i="4"/>
  <c r="DQ366" i="4"/>
  <c r="DQ365" i="4"/>
  <c r="DQ364" i="4"/>
  <c r="DQ363" i="4"/>
  <c r="DQ362" i="4"/>
  <c r="DQ361" i="4"/>
  <c r="DQ360" i="4"/>
  <c r="DQ359" i="4"/>
  <c r="DQ358" i="4"/>
  <c r="DQ357" i="4"/>
  <c r="DQ356" i="4"/>
  <c r="DQ355" i="4"/>
  <c r="DQ354" i="4"/>
  <c r="DQ353" i="4"/>
  <c r="DQ352" i="4"/>
  <c r="DQ351" i="4"/>
  <c r="DQ350" i="4"/>
  <c r="DQ349" i="4"/>
  <c r="DQ348" i="4"/>
  <c r="DQ347" i="4"/>
  <c r="DQ346" i="4"/>
  <c r="DQ345" i="4"/>
  <c r="DQ344" i="4"/>
  <c r="DQ343" i="4"/>
  <c r="DQ342" i="4"/>
  <c r="DQ341" i="4"/>
  <c r="DQ340" i="4"/>
  <c r="DQ339" i="4"/>
  <c r="DQ338" i="4"/>
  <c r="DQ337" i="4"/>
  <c r="DQ336" i="4"/>
  <c r="DQ335" i="4"/>
  <c r="DQ334" i="4"/>
  <c r="DQ333" i="4"/>
  <c r="DQ332" i="4"/>
  <c r="DQ331" i="4"/>
  <c r="DQ330" i="4"/>
  <c r="DQ329" i="4"/>
  <c r="DQ328" i="4"/>
  <c r="DQ327" i="4"/>
  <c r="DQ326" i="4"/>
  <c r="DQ325" i="4"/>
  <c r="DQ324" i="4"/>
  <c r="DQ323" i="4"/>
  <c r="DQ322" i="4"/>
  <c r="DQ321" i="4"/>
  <c r="DQ320" i="4"/>
  <c r="DQ319" i="4"/>
  <c r="DQ318" i="4"/>
  <c r="DQ317" i="4"/>
  <c r="DQ316" i="4"/>
  <c r="DQ315" i="4"/>
  <c r="DQ314" i="4"/>
  <c r="DQ313" i="4"/>
  <c r="DQ312" i="4"/>
  <c r="DQ311" i="4"/>
  <c r="DQ310" i="4"/>
  <c r="DQ309" i="4"/>
  <c r="DQ308" i="4"/>
  <c r="DQ307" i="4"/>
  <c r="DQ306" i="4"/>
  <c r="DQ305" i="4"/>
  <c r="DQ304" i="4"/>
  <c r="DQ303" i="4"/>
  <c r="DQ302" i="4"/>
  <c r="DQ301" i="4"/>
  <c r="DQ300" i="4"/>
  <c r="DQ299" i="4"/>
  <c r="DQ298" i="4"/>
  <c r="DQ297" i="4"/>
  <c r="DQ296" i="4"/>
  <c r="DQ295" i="4"/>
  <c r="DQ294" i="4"/>
  <c r="DQ293" i="4"/>
  <c r="DQ292" i="4"/>
  <c r="DQ291" i="4"/>
  <c r="DQ290" i="4"/>
  <c r="DQ289" i="4"/>
  <c r="DQ288" i="4"/>
  <c r="DQ287" i="4"/>
  <c r="DQ286" i="4"/>
  <c r="DQ285" i="4"/>
  <c r="DQ284" i="4"/>
  <c r="DQ283" i="4"/>
  <c r="DQ282" i="4"/>
  <c r="DQ281" i="4"/>
  <c r="DQ280" i="4"/>
  <c r="DQ279" i="4"/>
  <c r="DQ278" i="4"/>
  <c r="DQ277" i="4"/>
  <c r="DQ276" i="4"/>
  <c r="DQ275" i="4"/>
  <c r="DQ274" i="4"/>
  <c r="DQ273" i="4"/>
  <c r="DQ272" i="4"/>
  <c r="DQ271" i="4"/>
  <c r="DQ270" i="4"/>
  <c r="DQ269" i="4"/>
  <c r="DQ268" i="4"/>
  <c r="DQ267" i="4"/>
  <c r="DQ266" i="4"/>
  <c r="DQ265" i="4"/>
  <c r="DQ264" i="4"/>
  <c r="DQ263" i="4"/>
  <c r="DQ262" i="4"/>
  <c r="DQ261" i="4"/>
  <c r="DQ260" i="4"/>
  <c r="DQ259" i="4"/>
  <c r="DQ258" i="4"/>
  <c r="DQ257" i="4"/>
  <c r="DQ256" i="4"/>
  <c r="DQ255" i="4"/>
  <c r="DQ254" i="4"/>
  <c r="DQ253" i="4"/>
  <c r="DQ252" i="4"/>
  <c r="DQ251" i="4"/>
  <c r="DQ250" i="4"/>
  <c r="DQ249" i="4"/>
  <c r="DQ248" i="4"/>
  <c r="DQ247" i="4"/>
  <c r="DQ246" i="4"/>
  <c r="DQ245" i="4"/>
  <c r="DQ244" i="4"/>
  <c r="DQ243" i="4"/>
  <c r="DQ242" i="4"/>
  <c r="DQ241" i="4"/>
  <c r="DQ240" i="4"/>
  <c r="DQ239" i="4"/>
  <c r="DQ238" i="4"/>
  <c r="DQ237" i="4"/>
  <c r="DQ236" i="4"/>
  <c r="DQ235" i="4"/>
  <c r="DQ234" i="4"/>
  <c r="DQ233" i="4"/>
  <c r="DQ232" i="4"/>
  <c r="DQ231" i="4"/>
  <c r="DQ230" i="4"/>
  <c r="DQ229" i="4"/>
  <c r="DQ228" i="4"/>
  <c r="DQ227" i="4"/>
  <c r="DQ226" i="4"/>
  <c r="DQ225" i="4"/>
  <c r="DQ224" i="4"/>
  <c r="DQ223" i="4"/>
  <c r="DQ222" i="4"/>
  <c r="DQ221" i="4"/>
  <c r="DQ220" i="4"/>
  <c r="DQ219" i="4"/>
  <c r="DQ218" i="4"/>
  <c r="DQ217" i="4"/>
  <c r="DQ216" i="4"/>
  <c r="DQ215" i="4"/>
  <c r="DQ214" i="4"/>
  <c r="DQ213" i="4"/>
  <c r="DQ212" i="4"/>
  <c r="DQ211" i="4"/>
  <c r="DQ210" i="4"/>
  <c r="DQ209" i="4"/>
  <c r="DQ208" i="4"/>
  <c r="DQ207" i="4"/>
  <c r="DQ206" i="4"/>
  <c r="DQ205" i="4"/>
  <c r="DQ204" i="4"/>
  <c r="DQ203" i="4"/>
  <c r="DQ202" i="4"/>
  <c r="DQ201" i="4"/>
  <c r="DQ200" i="4"/>
  <c r="DQ199" i="4"/>
  <c r="DQ198" i="4"/>
  <c r="DQ197" i="4"/>
  <c r="DQ196" i="4"/>
  <c r="DQ195" i="4"/>
  <c r="DQ194" i="4"/>
  <c r="DQ193" i="4"/>
  <c r="DQ192" i="4"/>
  <c r="DQ191" i="4"/>
  <c r="DQ190" i="4"/>
  <c r="DQ189" i="4"/>
  <c r="DQ188" i="4"/>
  <c r="DQ187" i="4"/>
  <c r="DQ186" i="4"/>
  <c r="DQ185" i="4"/>
  <c r="DQ184" i="4"/>
  <c r="DQ183" i="4"/>
  <c r="DQ182" i="4"/>
  <c r="DQ181" i="4"/>
  <c r="DQ180" i="4"/>
  <c r="DQ179" i="4"/>
  <c r="DQ178" i="4"/>
  <c r="DQ177" i="4"/>
  <c r="DQ176" i="4"/>
  <c r="DQ175" i="4"/>
  <c r="DQ174" i="4"/>
  <c r="DQ173" i="4"/>
  <c r="DQ172" i="4"/>
  <c r="DQ171" i="4"/>
  <c r="DQ170" i="4"/>
  <c r="DQ169" i="4"/>
  <c r="DQ168" i="4"/>
  <c r="DQ167" i="4"/>
  <c r="DQ166" i="4"/>
  <c r="DQ165" i="4"/>
  <c r="DQ164" i="4"/>
  <c r="DQ163" i="4"/>
  <c r="DQ162" i="4"/>
  <c r="DQ161" i="4"/>
  <c r="DQ160" i="4"/>
  <c r="DQ159" i="4"/>
  <c r="DQ158" i="4"/>
  <c r="DQ157" i="4"/>
  <c r="DQ156" i="4"/>
  <c r="DQ155" i="4"/>
  <c r="DQ154" i="4"/>
  <c r="DQ153" i="4"/>
  <c r="DQ152" i="4"/>
  <c r="DQ151" i="4"/>
  <c r="DQ150" i="4"/>
  <c r="DQ149" i="4"/>
  <c r="DQ148" i="4"/>
  <c r="DQ147" i="4"/>
  <c r="DQ146" i="4"/>
  <c r="DQ145" i="4"/>
  <c r="DQ144" i="4"/>
  <c r="DQ143" i="4"/>
  <c r="DQ142" i="4"/>
  <c r="DQ141" i="4"/>
  <c r="DQ140" i="4"/>
  <c r="DQ139" i="4"/>
  <c r="DQ138" i="4"/>
  <c r="DQ137" i="4"/>
  <c r="DQ136" i="4"/>
  <c r="DQ135" i="4"/>
  <c r="DQ134" i="4"/>
  <c r="DQ133" i="4"/>
  <c r="DQ132" i="4"/>
  <c r="DQ131" i="4"/>
  <c r="DQ130" i="4"/>
  <c r="DQ129" i="4"/>
  <c r="DQ128" i="4"/>
  <c r="DQ127" i="4"/>
  <c r="DQ126" i="4"/>
  <c r="DQ125" i="4"/>
  <c r="DQ124" i="4"/>
  <c r="DQ123" i="4"/>
  <c r="DQ122" i="4"/>
  <c r="DQ121" i="4"/>
  <c r="DQ120" i="4"/>
  <c r="DQ119" i="4"/>
  <c r="DQ118" i="4"/>
  <c r="DQ117" i="4"/>
  <c r="DQ116" i="4"/>
  <c r="DQ115" i="4"/>
  <c r="DQ114" i="4"/>
  <c r="DQ113" i="4"/>
  <c r="DQ112" i="4"/>
  <c r="DQ111" i="4"/>
  <c r="DQ110" i="4"/>
  <c r="DQ109" i="4"/>
  <c r="DQ108" i="4"/>
  <c r="DQ107" i="4"/>
  <c r="DQ106" i="4"/>
  <c r="DQ105" i="4"/>
  <c r="DQ104" i="4"/>
  <c r="DQ103" i="4"/>
  <c r="DQ102" i="4"/>
  <c r="DQ101" i="4"/>
  <c r="DQ100" i="4"/>
  <c r="DQ99" i="4"/>
  <c r="DQ98" i="4"/>
  <c r="DQ97" i="4"/>
  <c r="DQ96" i="4"/>
  <c r="DQ95" i="4"/>
  <c r="DQ94" i="4"/>
  <c r="DQ93" i="4"/>
  <c r="DQ92" i="4"/>
  <c r="DQ91" i="4"/>
  <c r="DQ90" i="4"/>
  <c r="DQ89" i="4"/>
  <c r="DQ88" i="4"/>
  <c r="DQ87" i="4"/>
  <c r="DQ86" i="4"/>
  <c r="DQ85" i="4"/>
  <c r="DQ84" i="4"/>
  <c r="DQ83" i="4"/>
  <c r="DQ82" i="4"/>
  <c r="DQ81" i="4"/>
  <c r="DQ80" i="4"/>
  <c r="DQ79" i="4"/>
  <c r="DQ78" i="4"/>
  <c r="DQ77" i="4"/>
  <c r="DQ76" i="4"/>
  <c r="DQ75" i="4"/>
  <c r="DQ74" i="4"/>
  <c r="DQ73" i="4"/>
  <c r="DQ72" i="4"/>
  <c r="DQ71" i="4"/>
  <c r="DQ70" i="4"/>
  <c r="DQ69" i="4"/>
  <c r="DQ68" i="4"/>
  <c r="DQ67" i="4"/>
  <c r="DQ66" i="4"/>
  <c r="DQ65" i="4"/>
  <c r="DQ64" i="4"/>
  <c r="DQ63" i="4"/>
  <c r="DQ62" i="4"/>
  <c r="DQ61" i="4"/>
  <c r="DQ60" i="4"/>
  <c r="DQ59" i="4"/>
  <c r="DQ58" i="4"/>
  <c r="DQ57" i="4"/>
  <c r="DQ56" i="4"/>
  <c r="DQ55" i="4"/>
  <c r="DQ54" i="4"/>
  <c r="DQ53" i="4"/>
  <c r="DQ52" i="4"/>
  <c r="DQ51" i="4"/>
  <c r="DQ50" i="4"/>
  <c r="DQ49" i="4"/>
  <c r="DQ48" i="4"/>
  <c r="DQ47" i="4"/>
  <c r="DQ46" i="4"/>
  <c r="DQ45" i="4"/>
  <c r="DQ44" i="4"/>
  <c r="DQ43" i="4"/>
  <c r="DQ42" i="4"/>
  <c r="DQ41" i="4"/>
  <c r="DQ40" i="4"/>
  <c r="DQ39" i="4"/>
  <c r="DQ38" i="4"/>
  <c r="DQ37" i="4"/>
  <c r="DQ36" i="4"/>
  <c r="DQ35" i="4"/>
  <c r="DQ34" i="4"/>
  <c r="DQ33" i="4"/>
  <c r="DQ32" i="4"/>
  <c r="DQ31" i="4"/>
  <c r="DQ30" i="4"/>
  <c r="DQ29" i="4"/>
  <c r="DQ28" i="4"/>
  <c r="DQ27" i="4"/>
  <c r="DQ26" i="4"/>
  <c r="DQ25" i="4"/>
  <c r="DQ24" i="4"/>
  <c r="DQ23" i="4"/>
  <c r="DQ22" i="4"/>
  <c r="DQ21" i="4"/>
  <c r="DQ20" i="4"/>
  <c r="DQ19" i="4"/>
  <c r="DQ18" i="4"/>
  <c r="DQ17" i="4"/>
  <c r="DQ16" i="4"/>
  <c r="DQ15" i="4"/>
  <c r="DQ14" i="4"/>
  <c r="DQ13" i="4"/>
  <c r="DQ12" i="4"/>
  <c r="DQ11" i="4"/>
  <c r="DQ10" i="4"/>
  <c r="DQ9" i="4"/>
  <c r="DQ8" i="4"/>
  <c r="DQ7" i="4"/>
  <c r="DQ6" i="4"/>
  <c r="DQ5" i="4"/>
  <c r="DQ4" i="4"/>
  <c r="DQ3" i="4"/>
  <c r="DB1772" i="4"/>
  <c r="DB1771" i="4"/>
  <c r="DB1770" i="4"/>
  <c r="DB1769" i="4"/>
  <c r="DB1768" i="4"/>
  <c r="DB1767" i="4"/>
  <c r="DB1766" i="4"/>
  <c r="DB1765" i="4"/>
  <c r="DB1764" i="4"/>
  <c r="DB1763" i="4"/>
  <c r="DB1762" i="4"/>
  <c r="DB1761" i="4"/>
  <c r="DB1760" i="4"/>
  <c r="DB1759" i="4"/>
  <c r="DB1758" i="4"/>
  <c r="DB1757" i="4"/>
  <c r="DB1756" i="4"/>
  <c r="DB1755" i="4"/>
  <c r="DB1754" i="4"/>
  <c r="DB1753" i="4"/>
  <c r="DB1752" i="4"/>
  <c r="DB1751" i="4"/>
  <c r="DB1750" i="4"/>
  <c r="DB1749" i="4"/>
  <c r="DB1748" i="4"/>
  <c r="DB1747" i="4"/>
  <c r="DB1746" i="4"/>
  <c r="DB1745" i="4"/>
  <c r="DB1744" i="4"/>
  <c r="DB1743" i="4"/>
  <c r="DB1742" i="4"/>
  <c r="DB1741" i="4"/>
  <c r="DB1740" i="4"/>
  <c r="DB1739" i="4"/>
  <c r="DB1738" i="4"/>
  <c r="DB1737" i="4"/>
  <c r="DB1736" i="4"/>
  <c r="DB1735" i="4"/>
  <c r="DB1734" i="4"/>
  <c r="DB1733" i="4"/>
  <c r="DB1732" i="4"/>
  <c r="DB1731" i="4"/>
  <c r="DB1730" i="4"/>
  <c r="DB1729" i="4"/>
  <c r="DB1728" i="4"/>
  <c r="DB1727" i="4"/>
  <c r="DB1726" i="4"/>
  <c r="DB1725" i="4"/>
  <c r="DB1724" i="4"/>
  <c r="DB1723" i="4"/>
  <c r="DB1722" i="4"/>
  <c r="DB1721" i="4"/>
  <c r="DB1720" i="4"/>
  <c r="DB1719" i="4"/>
  <c r="DB1718" i="4"/>
  <c r="DB1717" i="4"/>
  <c r="DB1716" i="4"/>
  <c r="DB1715" i="4"/>
  <c r="DB1714" i="4"/>
  <c r="DB1713" i="4"/>
  <c r="DB1712" i="4"/>
  <c r="DB1711" i="4"/>
  <c r="DB1710" i="4"/>
  <c r="DB1709" i="4"/>
  <c r="DB1708" i="4"/>
  <c r="DB1707" i="4"/>
  <c r="DB1706" i="4"/>
  <c r="DB1705" i="4"/>
  <c r="DB1704" i="4"/>
  <c r="DB1703" i="4"/>
  <c r="DB1702" i="4"/>
  <c r="DB1701" i="4"/>
  <c r="DB1700" i="4"/>
  <c r="DB1699" i="4"/>
  <c r="DB1698" i="4"/>
  <c r="DB1697" i="4"/>
  <c r="DB1696" i="4"/>
  <c r="DB1695" i="4"/>
  <c r="DB1694" i="4"/>
  <c r="DB1693" i="4"/>
  <c r="DB1692" i="4"/>
  <c r="DB1691" i="4"/>
  <c r="DB1690" i="4"/>
  <c r="DB1689" i="4"/>
  <c r="DB1688" i="4"/>
  <c r="DB1687" i="4"/>
  <c r="DB1686" i="4"/>
  <c r="DB1685" i="4"/>
  <c r="DB1684" i="4"/>
  <c r="DB1683" i="4"/>
  <c r="DB1682" i="4"/>
  <c r="DB1681" i="4"/>
  <c r="DB1680" i="4"/>
  <c r="DB1679" i="4"/>
  <c r="DB1678" i="4"/>
  <c r="DB1677" i="4"/>
  <c r="DB1676" i="4"/>
  <c r="DB1675" i="4"/>
  <c r="DB1674" i="4"/>
  <c r="DB1673" i="4"/>
  <c r="DB1672" i="4"/>
  <c r="DB1671" i="4"/>
  <c r="DB1670" i="4"/>
  <c r="DB1669" i="4"/>
  <c r="DB1668" i="4"/>
  <c r="DB1667" i="4"/>
  <c r="DB1666" i="4"/>
  <c r="DB1665" i="4"/>
  <c r="DB1664" i="4"/>
  <c r="DB1663" i="4"/>
  <c r="DB1662" i="4"/>
  <c r="DB1661" i="4"/>
  <c r="DB1660" i="4"/>
  <c r="DB1659" i="4"/>
  <c r="DB1658" i="4"/>
  <c r="DB1657" i="4"/>
  <c r="DB1656" i="4"/>
  <c r="DB1655" i="4"/>
  <c r="DB1654" i="4"/>
  <c r="DB1653" i="4"/>
  <c r="DB1652" i="4"/>
  <c r="DB1651" i="4"/>
  <c r="DB1650" i="4"/>
  <c r="DB1649" i="4"/>
  <c r="DB1648" i="4"/>
  <c r="DB1647" i="4"/>
  <c r="DB1646" i="4"/>
  <c r="DB1645" i="4"/>
  <c r="DB1644" i="4"/>
  <c r="DB1643" i="4"/>
  <c r="DB1642" i="4"/>
  <c r="DB1641" i="4"/>
  <c r="DB1640" i="4"/>
  <c r="DB1639" i="4"/>
  <c r="DB1638" i="4"/>
  <c r="DB1637" i="4"/>
  <c r="DB1636" i="4"/>
  <c r="DB1635" i="4"/>
  <c r="DB1634" i="4"/>
  <c r="DB1633" i="4"/>
  <c r="DB1632" i="4"/>
  <c r="DB1631" i="4"/>
  <c r="DB1630" i="4"/>
  <c r="DB1629" i="4"/>
  <c r="DB1628" i="4"/>
  <c r="DB1627" i="4"/>
  <c r="DB1626" i="4"/>
  <c r="DB1625" i="4"/>
  <c r="DB1624" i="4"/>
  <c r="DB1623" i="4"/>
  <c r="DB1622" i="4"/>
  <c r="DB1621" i="4"/>
  <c r="DB1620" i="4"/>
  <c r="DB1619" i="4"/>
  <c r="DB1618" i="4"/>
  <c r="DB1617" i="4"/>
  <c r="DB1616" i="4"/>
  <c r="DB1615" i="4"/>
  <c r="DB1614" i="4"/>
  <c r="DB1613" i="4"/>
  <c r="DB1612" i="4"/>
  <c r="DB1611" i="4"/>
  <c r="DB1610" i="4"/>
  <c r="DB1609" i="4"/>
  <c r="DB1608" i="4"/>
  <c r="DB1607" i="4"/>
  <c r="DB1606" i="4"/>
  <c r="DB1605" i="4"/>
  <c r="DB1604" i="4"/>
  <c r="DB1603" i="4"/>
  <c r="DB1602" i="4"/>
  <c r="DB1601" i="4"/>
  <c r="DB1600" i="4"/>
  <c r="DB1599" i="4"/>
  <c r="DB1598" i="4"/>
  <c r="DB1597" i="4"/>
  <c r="DB1596" i="4"/>
  <c r="DB1595" i="4"/>
  <c r="DB1594" i="4"/>
  <c r="DB1593" i="4"/>
  <c r="DB1592" i="4"/>
  <c r="DB1591" i="4"/>
  <c r="DB1590" i="4"/>
  <c r="DB1589" i="4"/>
  <c r="DB1588" i="4"/>
  <c r="DB1587" i="4"/>
  <c r="DB1586" i="4"/>
  <c r="DB1585" i="4"/>
  <c r="DB1584" i="4"/>
  <c r="DB1583" i="4"/>
  <c r="DB1582" i="4"/>
  <c r="DB1581" i="4"/>
  <c r="DB1580" i="4"/>
  <c r="DB1579" i="4"/>
  <c r="DB1578" i="4"/>
  <c r="DB1577" i="4"/>
  <c r="DB1576" i="4"/>
  <c r="DB1575" i="4"/>
  <c r="DB1574" i="4"/>
  <c r="DB1573" i="4"/>
  <c r="DB1572" i="4"/>
  <c r="DB1571" i="4"/>
  <c r="DB1570" i="4"/>
  <c r="DB1569" i="4"/>
  <c r="DB1568" i="4"/>
  <c r="DB1567" i="4"/>
  <c r="DB1566" i="4"/>
  <c r="DB1565" i="4"/>
  <c r="DB1564" i="4"/>
  <c r="DB1563" i="4"/>
  <c r="DB1562" i="4"/>
  <c r="DB1561" i="4"/>
  <c r="DB1560" i="4"/>
  <c r="DB1559" i="4"/>
  <c r="DB1558" i="4"/>
  <c r="DB1557" i="4"/>
  <c r="DB1556" i="4"/>
  <c r="DB1555" i="4"/>
  <c r="DB1554" i="4"/>
  <c r="DB1553" i="4"/>
  <c r="DB1552" i="4"/>
  <c r="DB1551" i="4"/>
  <c r="DB1550" i="4"/>
  <c r="DB1549" i="4"/>
  <c r="DB1548" i="4"/>
  <c r="DB1547" i="4"/>
  <c r="DB1546" i="4"/>
  <c r="DB1545" i="4"/>
  <c r="DB1544" i="4"/>
  <c r="DB1543" i="4"/>
  <c r="DB1542" i="4"/>
  <c r="DB1541" i="4"/>
  <c r="DB1540" i="4"/>
  <c r="DB1539" i="4"/>
  <c r="DB1538" i="4"/>
  <c r="DB1537" i="4"/>
  <c r="DB1536" i="4"/>
  <c r="DB1535" i="4"/>
  <c r="DB1534" i="4"/>
  <c r="DB1533" i="4"/>
  <c r="DB1532" i="4"/>
  <c r="DB1531" i="4"/>
  <c r="DB1530" i="4"/>
  <c r="DB1529" i="4"/>
  <c r="DB1528" i="4"/>
  <c r="DB1527" i="4"/>
  <c r="DB1526" i="4"/>
  <c r="DB1525" i="4"/>
  <c r="DB1524" i="4"/>
  <c r="DB1523" i="4"/>
  <c r="DB1522" i="4"/>
  <c r="DB1521" i="4"/>
  <c r="DB1520" i="4"/>
  <c r="DB1519" i="4"/>
  <c r="DB1518" i="4"/>
  <c r="DB1517" i="4"/>
  <c r="DB1516" i="4"/>
  <c r="DB1515" i="4"/>
  <c r="DB1514" i="4"/>
  <c r="DB1513" i="4"/>
  <c r="DB1512" i="4"/>
  <c r="DB1511" i="4"/>
  <c r="DB1510" i="4"/>
  <c r="DB1509" i="4"/>
  <c r="DB1508" i="4"/>
  <c r="DB1507" i="4"/>
  <c r="DB1506" i="4"/>
  <c r="DB1505" i="4"/>
  <c r="DB1504" i="4"/>
  <c r="DB1503" i="4"/>
  <c r="DB1502" i="4"/>
  <c r="DB1501" i="4"/>
  <c r="DB1500" i="4"/>
  <c r="DB1499" i="4"/>
  <c r="DB1498" i="4"/>
  <c r="DB1497" i="4"/>
  <c r="DB1496" i="4"/>
  <c r="DB1495" i="4"/>
  <c r="DB1494" i="4"/>
  <c r="DB1493" i="4"/>
  <c r="DB1492" i="4"/>
  <c r="DB1491" i="4"/>
  <c r="DB1490" i="4"/>
  <c r="DB1489" i="4"/>
  <c r="DB1488" i="4"/>
  <c r="DB1487" i="4"/>
  <c r="DB1486" i="4"/>
  <c r="DB1485" i="4"/>
  <c r="DB1484" i="4"/>
  <c r="DB1483" i="4"/>
  <c r="DB1482" i="4"/>
  <c r="DB1481" i="4"/>
  <c r="DB1480" i="4"/>
  <c r="DB1479" i="4"/>
  <c r="DB1478" i="4"/>
  <c r="DB1477" i="4"/>
  <c r="DB1476" i="4"/>
  <c r="DB1475" i="4"/>
  <c r="DB1474" i="4"/>
  <c r="DB1473" i="4"/>
  <c r="DB1472" i="4"/>
  <c r="DB1471" i="4"/>
  <c r="DB1470" i="4"/>
  <c r="DB1469" i="4"/>
  <c r="DB1468" i="4"/>
  <c r="DB1467" i="4"/>
  <c r="DB1466" i="4"/>
  <c r="DB1465" i="4"/>
  <c r="DB1464" i="4"/>
  <c r="DB1463" i="4"/>
  <c r="DB1462" i="4"/>
  <c r="DB1461" i="4"/>
  <c r="DB1460" i="4"/>
  <c r="DB1459" i="4"/>
  <c r="DB1458" i="4"/>
  <c r="DB1457" i="4"/>
  <c r="DB1456" i="4"/>
  <c r="DB1455" i="4"/>
  <c r="DB1454" i="4"/>
  <c r="DB1453" i="4"/>
  <c r="DB1452" i="4"/>
  <c r="DB1451" i="4"/>
  <c r="DB1450" i="4"/>
  <c r="DB1449" i="4"/>
  <c r="DB1448" i="4"/>
  <c r="DB1447" i="4"/>
  <c r="DB1446" i="4"/>
  <c r="DB1445" i="4"/>
  <c r="DB1444" i="4"/>
  <c r="DB1443" i="4"/>
  <c r="DB1442" i="4"/>
  <c r="DB1441" i="4"/>
  <c r="DB1440" i="4"/>
  <c r="DB1439" i="4"/>
  <c r="DB1438" i="4"/>
  <c r="DB1437" i="4"/>
  <c r="DB1436" i="4"/>
  <c r="DB1435" i="4"/>
  <c r="DB1434" i="4"/>
  <c r="DB1433" i="4"/>
  <c r="DB1432" i="4"/>
  <c r="DB1431" i="4"/>
  <c r="DB1430" i="4"/>
  <c r="DB1429" i="4"/>
  <c r="DB1428" i="4"/>
  <c r="DB1427" i="4"/>
  <c r="DB1426" i="4"/>
  <c r="DB1425" i="4"/>
  <c r="DB1424" i="4"/>
  <c r="DB1423" i="4"/>
  <c r="DB1422" i="4"/>
  <c r="DB1421" i="4"/>
  <c r="DB1420" i="4"/>
  <c r="DB1419" i="4"/>
  <c r="DB1418" i="4"/>
  <c r="DB1417" i="4"/>
  <c r="DB1416" i="4"/>
  <c r="DB1415" i="4"/>
  <c r="DB1414" i="4"/>
  <c r="DB1413" i="4"/>
  <c r="DB1412" i="4"/>
  <c r="DB1411" i="4"/>
  <c r="DB1410" i="4"/>
  <c r="DB1409" i="4"/>
  <c r="DB1408" i="4"/>
  <c r="DB1407" i="4"/>
  <c r="DB1406" i="4"/>
  <c r="DB1405" i="4"/>
  <c r="DB1404" i="4"/>
  <c r="DB1403" i="4"/>
  <c r="DB1402" i="4"/>
  <c r="DB1401" i="4"/>
  <c r="DB1400" i="4"/>
  <c r="DB1399" i="4"/>
  <c r="DB1398" i="4"/>
  <c r="DB1397" i="4"/>
  <c r="DB1396" i="4"/>
  <c r="DB1395" i="4"/>
  <c r="DB1394" i="4"/>
  <c r="DB1393" i="4"/>
  <c r="DB1392" i="4"/>
  <c r="DB1391" i="4"/>
  <c r="DB1390" i="4"/>
  <c r="DB1389" i="4"/>
  <c r="DB1388" i="4"/>
  <c r="DB1387" i="4"/>
  <c r="DB1386" i="4"/>
  <c r="DB1385" i="4"/>
  <c r="DB1384" i="4"/>
  <c r="DB1383" i="4"/>
  <c r="DB1382" i="4"/>
  <c r="DB1381" i="4"/>
  <c r="DB1380" i="4"/>
  <c r="DB1379" i="4"/>
  <c r="DB1378" i="4"/>
  <c r="DB1377" i="4"/>
  <c r="DB1376" i="4"/>
  <c r="DB1375" i="4"/>
  <c r="DB1374" i="4"/>
  <c r="DB1373" i="4"/>
  <c r="DB1372" i="4"/>
  <c r="DB1371" i="4"/>
  <c r="DB1370" i="4"/>
  <c r="DB1369" i="4"/>
  <c r="DB1368" i="4"/>
  <c r="DB1367" i="4"/>
  <c r="DB1366" i="4"/>
  <c r="DB1365" i="4"/>
  <c r="DB1364" i="4"/>
  <c r="DB1363" i="4"/>
  <c r="DB1362" i="4"/>
  <c r="DB1361" i="4"/>
  <c r="DB1360" i="4"/>
  <c r="DB1359" i="4"/>
  <c r="DB1358" i="4"/>
  <c r="DB1357" i="4"/>
  <c r="DB1356" i="4"/>
  <c r="DB1355" i="4"/>
  <c r="DB1354" i="4"/>
  <c r="DB1353" i="4"/>
  <c r="DB1352" i="4"/>
  <c r="DB1351" i="4"/>
  <c r="DB1350" i="4"/>
  <c r="DB1349" i="4"/>
  <c r="DB1348" i="4"/>
  <c r="DB1347" i="4"/>
  <c r="DB1346" i="4"/>
  <c r="DB1345" i="4"/>
  <c r="DB1344" i="4"/>
  <c r="DB1343" i="4"/>
  <c r="DB1342" i="4"/>
  <c r="DB1341" i="4"/>
  <c r="DB1340" i="4"/>
  <c r="DB1339" i="4"/>
  <c r="DB1338" i="4"/>
  <c r="DB1337" i="4"/>
  <c r="DB1336" i="4"/>
  <c r="DB1335" i="4"/>
  <c r="DB1334" i="4"/>
  <c r="DB1333" i="4"/>
  <c r="DB1332" i="4"/>
  <c r="DB1331" i="4"/>
  <c r="DB1330" i="4"/>
  <c r="DB1329" i="4"/>
  <c r="DB1328" i="4"/>
  <c r="DB1327" i="4"/>
  <c r="DB1326" i="4"/>
  <c r="DB1325" i="4"/>
  <c r="DB1324" i="4"/>
  <c r="DB1323" i="4"/>
  <c r="DB1322" i="4"/>
  <c r="DB1321" i="4"/>
  <c r="DB1320" i="4"/>
  <c r="DB1319" i="4"/>
  <c r="DB1318" i="4"/>
  <c r="DB1317" i="4"/>
  <c r="DB1316" i="4"/>
  <c r="DB1315" i="4"/>
  <c r="DB1314" i="4"/>
  <c r="DB1313" i="4"/>
  <c r="DB1312" i="4"/>
  <c r="DB1311" i="4"/>
  <c r="DB1310" i="4"/>
  <c r="DB1309" i="4"/>
  <c r="DB1308" i="4"/>
  <c r="DB1307" i="4"/>
  <c r="DB1306" i="4"/>
  <c r="DB1305" i="4"/>
  <c r="DB1304" i="4"/>
  <c r="DB1303" i="4"/>
  <c r="DB1302" i="4"/>
  <c r="DB1301" i="4"/>
  <c r="DB1300" i="4"/>
  <c r="DB1299" i="4"/>
  <c r="DB1298" i="4"/>
  <c r="DB1297" i="4"/>
  <c r="DB1296" i="4"/>
  <c r="DB1295" i="4"/>
  <c r="DB1294" i="4"/>
  <c r="DB1293" i="4"/>
  <c r="DB1292" i="4"/>
  <c r="DB1291" i="4"/>
  <c r="DB1290" i="4"/>
  <c r="DB1289" i="4"/>
  <c r="DB1288" i="4"/>
  <c r="DB1287" i="4"/>
  <c r="DB1286" i="4"/>
  <c r="DB1285" i="4"/>
  <c r="DB1284" i="4"/>
  <c r="DB1283" i="4"/>
  <c r="DB1282" i="4"/>
  <c r="DB1281" i="4"/>
  <c r="DB1280" i="4"/>
  <c r="DB1279" i="4"/>
  <c r="DB1278" i="4"/>
  <c r="DB1277" i="4"/>
  <c r="DB1276" i="4"/>
  <c r="DB1275" i="4"/>
  <c r="DB1274" i="4"/>
  <c r="DB1273" i="4"/>
  <c r="DB1272" i="4"/>
  <c r="DB1271" i="4"/>
  <c r="DB1270" i="4"/>
  <c r="DB1269" i="4"/>
  <c r="DB1268" i="4"/>
  <c r="DB1267" i="4"/>
  <c r="DB1266" i="4"/>
  <c r="DB1265" i="4"/>
  <c r="DB1264" i="4"/>
  <c r="DB1263" i="4"/>
  <c r="DB1262" i="4"/>
  <c r="DB1261" i="4"/>
  <c r="DB1260" i="4"/>
  <c r="DB1259" i="4"/>
  <c r="DB1258" i="4"/>
  <c r="DB1257" i="4"/>
  <c r="DB1256" i="4"/>
  <c r="DB1255" i="4"/>
  <c r="DB1254" i="4"/>
  <c r="DB1253" i="4"/>
  <c r="DB1252" i="4"/>
  <c r="DB1251" i="4"/>
  <c r="DB1250" i="4"/>
  <c r="DB1249" i="4"/>
  <c r="DB1248" i="4"/>
  <c r="DB1247" i="4"/>
  <c r="DB1246" i="4"/>
  <c r="DB1245" i="4"/>
  <c r="DB1244" i="4"/>
  <c r="DB1243" i="4"/>
  <c r="DB1242" i="4"/>
  <c r="DB1241" i="4"/>
  <c r="DB1240" i="4"/>
  <c r="DB1239" i="4"/>
  <c r="DB1238" i="4"/>
  <c r="DB1237" i="4"/>
  <c r="DB1236" i="4"/>
  <c r="DB1235" i="4"/>
  <c r="DB1234" i="4"/>
  <c r="DB1233" i="4"/>
  <c r="DB1232" i="4"/>
  <c r="DB1231" i="4"/>
  <c r="DB1230" i="4"/>
  <c r="DB1229" i="4"/>
  <c r="DB1228" i="4"/>
  <c r="DB1227" i="4"/>
  <c r="DB1226" i="4"/>
  <c r="DB1225" i="4"/>
  <c r="DB1224" i="4"/>
  <c r="DB1223" i="4"/>
  <c r="DB1222" i="4"/>
  <c r="DB1221" i="4"/>
  <c r="DB1220" i="4"/>
  <c r="DB1219" i="4"/>
  <c r="DB1218" i="4"/>
  <c r="DB1217" i="4"/>
  <c r="DB1216" i="4"/>
  <c r="DB1215" i="4"/>
  <c r="DB1214" i="4"/>
  <c r="DB1213" i="4"/>
  <c r="DB1212" i="4"/>
  <c r="DB1211" i="4"/>
  <c r="DB1210" i="4"/>
  <c r="DB1209" i="4"/>
  <c r="DB1208" i="4"/>
  <c r="DB1207" i="4"/>
  <c r="DB1206" i="4"/>
  <c r="DB1205" i="4"/>
  <c r="DB1204" i="4"/>
  <c r="DB1203" i="4"/>
  <c r="DB1202" i="4"/>
  <c r="DB1201" i="4"/>
  <c r="DB1200" i="4"/>
  <c r="DB1199" i="4"/>
  <c r="DB1198" i="4"/>
  <c r="DB1197" i="4"/>
  <c r="DB1196" i="4"/>
  <c r="DB1195" i="4"/>
  <c r="DB1194" i="4"/>
  <c r="DB1193" i="4"/>
  <c r="DB1192" i="4"/>
  <c r="DB1191" i="4"/>
  <c r="DB1190" i="4"/>
  <c r="DB1189" i="4"/>
  <c r="DB1188" i="4"/>
  <c r="DB1187" i="4"/>
  <c r="DB1186" i="4"/>
  <c r="DB1185" i="4"/>
  <c r="DB1184" i="4"/>
  <c r="DB1183" i="4"/>
  <c r="DB1182" i="4"/>
  <c r="DB1181" i="4"/>
  <c r="DB1180" i="4"/>
  <c r="DB1179" i="4"/>
  <c r="DB1178" i="4"/>
  <c r="DB1177" i="4"/>
  <c r="DB1176" i="4"/>
  <c r="DB1175" i="4"/>
  <c r="DB1174" i="4"/>
  <c r="DB1173" i="4"/>
  <c r="DB1172" i="4"/>
  <c r="DB1171" i="4"/>
  <c r="DB1170" i="4"/>
  <c r="DB1169" i="4"/>
  <c r="DB1168" i="4"/>
  <c r="DB1167" i="4"/>
  <c r="DB1166" i="4"/>
  <c r="DB1165" i="4"/>
  <c r="DB1164" i="4"/>
  <c r="DB1163" i="4"/>
  <c r="DB1162" i="4"/>
  <c r="DB1161" i="4"/>
  <c r="DB1160" i="4"/>
  <c r="DB1159" i="4"/>
  <c r="DB1158" i="4"/>
  <c r="DB1157" i="4"/>
  <c r="DB1156" i="4"/>
  <c r="DB1155" i="4"/>
  <c r="DB1154" i="4"/>
  <c r="DB1153" i="4"/>
  <c r="DB1152" i="4"/>
  <c r="DB1151" i="4"/>
  <c r="DB1150" i="4"/>
  <c r="DB1149" i="4"/>
  <c r="DB1148" i="4"/>
  <c r="DB1147" i="4"/>
  <c r="DB1146" i="4"/>
  <c r="DB1145" i="4"/>
  <c r="DB1144" i="4"/>
  <c r="DB1143" i="4"/>
  <c r="DB1142" i="4"/>
  <c r="DB1141" i="4"/>
  <c r="DB1140" i="4"/>
  <c r="DB1139" i="4"/>
  <c r="DB1138" i="4"/>
  <c r="DB1137" i="4"/>
  <c r="DB1136" i="4"/>
  <c r="DB1135" i="4"/>
  <c r="DB1134" i="4"/>
  <c r="DB1133" i="4"/>
  <c r="DB1132" i="4"/>
  <c r="DB1131" i="4"/>
  <c r="DB1130" i="4"/>
  <c r="DB1129" i="4"/>
  <c r="DB1128" i="4"/>
  <c r="DB1127" i="4"/>
  <c r="DB1126" i="4"/>
  <c r="DB1125" i="4"/>
  <c r="DB1124" i="4"/>
  <c r="DB1123" i="4"/>
  <c r="DB1122" i="4"/>
  <c r="DB1121" i="4"/>
  <c r="DB1120" i="4"/>
  <c r="DB1119" i="4"/>
  <c r="DB1118" i="4"/>
  <c r="DB1117" i="4"/>
  <c r="DB1116" i="4"/>
  <c r="DB1115" i="4"/>
  <c r="DB1114" i="4"/>
  <c r="DB1113" i="4"/>
  <c r="DB1112" i="4"/>
  <c r="DB1111" i="4"/>
  <c r="DB1110" i="4"/>
  <c r="DB1109" i="4"/>
  <c r="DB1108" i="4"/>
  <c r="DB1107" i="4"/>
  <c r="DB1106" i="4"/>
  <c r="DB1105" i="4"/>
  <c r="DB1104" i="4"/>
  <c r="DB1103" i="4"/>
  <c r="DB1102" i="4"/>
  <c r="DB1101" i="4"/>
  <c r="DB1100" i="4"/>
  <c r="DB1099" i="4"/>
  <c r="DB1098" i="4"/>
  <c r="DB1097" i="4"/>
  <c r="DB1096" i="4"/>
  <c r="DB1095" i="4"/>
  <c r="DB1094" i="4"/>
  <c r="DB1093" i="4"/>
  <c r="DB1092" i="4"/>
  <c r="DB1091" i="4"/>
  <c r="DB1090" i="4"/>
  <c r="DB1089" i="4"/>
  <c r="DB1088" i="4"/>
  <c r="DB1087" i="4"/>
  <c r="DB1086" i="4"/>
  <c r="DB1085" i="4"/>
  <c r="DB1084" i="4"/>
  <c r="DB1083" i="4"/>
  <c r="DB1082" i="4"/>
  <c r="DB1081" i="4"/>
  <c r="DB1080" i="4"/>
  <c r="DB1079" i="4"/>
  <c r="DB1078" i="4"/>
  <c r="DB1077" i="4"/>
  <c r="DB1076" i="4"/>
  <c r="DB1075" i="4"/>
  <c r="DB1074" i="4"/>
  <c r="DB1073" i="4"/>
  <c r="DB1072" i="4"/>
  <c r="DB1071" i="4"/>
  <c r="DB1070" i="4"/>
  <c r="DB1069" i="4"/>
  <c r="DB1068" i="4"/>
  <c r="DB1067" i="4"/>
  <c r="DB1066" i="4"/>
  <c r="DB1065" i="4"/>
  <c r="DB1064" i="4"/>
  <c r="DB1063" i="4"/>
  <c r="DB1062" i="4"/>
  <c r="DB1061" i="4"/>
  <c r="DB1060" i="4"/>
  <c r="DB1059" i="4"/>
  <c r="DB1058" i="4"/>
  <c r="DB1057" i="4"/>
  <c r="DB1056" i="4"/>
  <c r="DB1055" i="4"/>
  <c r="DB1054" i="4"/>
  <c r="DB1053" i="4"/>
  <c r="DB1052" i="4"/>
  <c r="DB1051" i="4"/>
  <c r="DB1050" i="4"/>
  <c r="DB1049" i="4"/>
  <c r="DB1048" i="4"/>
  <c r="DB1047" i="4"/>
  <c r="DB1046" i="4"/>
  <c r="DB1045" i="4"/>
  <c r="DB1044" i="4"/>
  <c r="DB1043" i="4"/>
  <c r="DB1042" i="4"/>
  <c r="DB1041" i="4"/>
  <c r="DB1040" i="4"/>
  <c r="DB1039" i="4"/>
  <c r="DB1038" i="4"/>
  <c r="DB1037" i="4"/>
  <c r="DB1036" i="4"/>
  <c r="DB1035" i="4"/>
  <c r="DB1034" i="4"/>
  <c r="DB1033" i="4"/>
  <c r="DB1032" i="4"/>
  <c r="DB1031" i="4"/>
  <c r="DB1030" i="4"/>
  <c r="DB1029" i="4"/>
  <c r="DB1028" i="4"/>
  <c r="DB1027" i="4"/>
  <c r="DB1026" i="4"/>
  <c r="DB1025" i="4"/>
  <c r="DB1024" i="4"/>
  <c r="DB1023" i="4"/>
  <c r="DB1022" i="4"/>
  <c r="DB1021" i="4"/>
  <c r="DB1020" i="4"/>
  <c r="DB1019" i="4"/>
  <c r="DB1018" i="4"/>
  <c r="DB1017" i="4"/>
  <c r="DB1016" i="4"/>
  <c r="DB1015" i="4"/>
  <c r="DB1014" i="4"/>
  <c r="DB1013" i="4"/>
  <c r="DB1012" i="4"/>
  <c r="DB1011" i="4"/>
  <c r="DB1010" i="4"/>
  <c r="DB1009" i="4"/>
  <c r="DB1008" i="4"/>
  <c r="DB1007" i="4"/>
  <c r="DB1006" i="4"/>
  <c r="DB1005" i="4"/>
  <c r="DB1004" i="4"/>
  <c r="DB1003" i="4"/>
  <c r="DB1002" i="4"/>
  <c r="DB1001" i="4"/>
  <c r="DB1000" i="4"/>
  <c r="DB999" i="4"/>
  <c r="DB998" i="4"/>
  <c r="DB997" i="4"/>
  <c r="DB996" i="4"/>
  <c r="DB995" i="4"/>
  <c r="DB994" i="4"/>
  <c r="DB993" i="4"/>
  <c r="DB992" i="4"/>
  <c r="DB991" i="4"/>
  <c r="DB990" i="4"/>
  <c r="DB989" i="4"/>
  <c r="DB988" i="4"/>
  <c r="DB987" i="4"/>
  <c r="DB986" i="4"/>
  <c r="DB985" i="4"/>
  <c r="DB984" i="4"/>
  <c r="DB983" i="4"/>
  <c r="DB982" i="4"/>
  <c r="DB981" i="4"/>
  <c r="DB980" i="4"/>
  <c r="DB979" i="4"/>
  <c r="DB978" i="4"/>
  <c r="DB977" i="4"/>
  <c r="DB976" i="4"/>
  <c r="DB975" i="4"/>
  <c r="DB974" i="4"/>
  <c r="DB973" i="4"/>
  <c r="DB972" i="4"/>
  <c r="DB971" i="4"/>
  <c r="DB970" i="4"/>
  <c r="DB969" i="4"/>
  <c r="DB968" i="4"/>
  <c r="DB967" i="4"/>
  <c r="DB966" i="4"/>
  <c r="DB965" i="4"/>
  <c r="DB964" i="4"/>
  <c r="DB963" i="4"/>
  <c r="DB962" i="4"/>
  <c r="DB961" i="4"/>
  <c r="DB960" i="4"/>
  <c r="DB959" i="4"/>
  <c r="DB958" i="4"/>
  <c r="DB957" i="4"/>
  <c r="DB956" i="4"/>
  <c r="DB955" i="4"/>
  <c r="DB954" i="4"/>
  <c r="DB953" i="4"/>
  <c r="DB952" i="4"/>
  <c r="DB951" i="4"/>
  <c r="DB950" i="4"/>
  <c r="DB949" i="4"/>
  <c r="DB948" i="4"/>
  <c r="DB947" i="4"/>
  <c r="DB946" i="4"/>
  <c r="DB945" i="4"/>
  <c r="DB944" i="4"/>
  <c r="DB943" i="4"/>
  <c r="DB942" i="4"/>
  <c r="DB941" i="4"/>
  <c r="DB940" i="4"/>
  <c r="DB939" i="4"/>
  <c r="DB938" i="4"/>
  <c r="DB937" i="4"/>
  <c r="DB936" i="4"/>
  <c r="DB935" i="4"/>
  <c r="DB934" i="4"/>
  <c r="DB933" i="4"/>
  <c r="DB932" i="4"/>
  <c r="DB931" i="4"/>
  <c r="DB930" i="4"/>
  <c r="DB929" i="4"/>
  <c r="DB928" i="4"/>
  <c r="DB927" i="4"/>
  <c r="DB926" i="4"/>
  <c r="DB925" i="4"/>
  <c r="DB924" i="4"/>
  <c r="DB923" i="4"/>
  <c r="DB922" i="4"/>
  <c r="DB921" i="4"/>
  <c r="DB920" i="4"/>
  <c r="DB919" i="4"/>
  <c r="DB918" i="4"/>
  <c r="DB917" i="4"/>
  <c r="DB916" i="4"/>
  <c r="DB915" i="4"/>
  <c r="DB914" i="4"/>
  <c r="DB913" i="4"/>
  <c r="DB912" i="4"/>
  <c r="DB911" i="4"/>
  <c r="DB910" i="4"/>
  <c r="DB909" i="4"/>
  <c r="DB908" i="4"/>
  <c r="DB907" i="4"/>
  <c r="DB906" i="4"/>
  <c r="DB905" i="4"/>
  <c r="DB904" i="4"/>
  <c r="DB903" i="4"/>
  <c r="DB902" i="4"/>
  <c r="DB901" i="4"/>
  <c r="DB900" i="4"/>
  <c r="DB899" i="4"/>
  <c r="DB898" i="4"/>
  <c r="DB897" i="4"/>
  <c r="DB896" i="4"/>
  <c r="DB895" i="4"/>
  <c r="DB894" i="4"/>
  <c r="DB893" i="4"/>
  <c r="DB892" i="4"/>
  <c r="DB891" i="4"/>
  <c r="DB890" i="4"/>
  <c r="DB889" i="4"/>
  <c r="DB888" i="4"/>
  <c r="DB887" i="4"/>
  <c r="DB886" i="4"/>
  <c r="DB885" i="4"/>
  <c r="DB884" i="4"/>
  <c r="DB883" i="4"/>
  <c r="DB882" i="4"/>
  <c r="DB881" i="4"/>
  <c r="DB880" i="4"/>
  <c r="DB879" i="4"/>
  <c r="DB878" i="4"/>
  <c r="DB877" i="4"/>
  <c r="DB876" i="4"/>
  <c r="DB875" i="4"/>
  <c r="DB874" i="4"/>
  <c r="DB873" i="4"/>
  <c r="DB872" i="4"/>
  <c r="DB871" i="4"/>
  <c r="DB870" i="4"/>
  <c r="DB869" i="4"/>
  <c r="DB868" i="4"/>
  <c r="DB867" i="4"/>
  <c r="DB866" i="4"/>
  <c r="DB865" i="4"/>
  <c r="DB864" i="4"/>
  <c r="DB863" i="4"/>
  <c r="DB862" i="4"/>
  <c r="DB861" i="4"/>
  <c r="DB860" i="4"/>
  <c r="DB859" i="4"/>
  <c r="DB858" i="4"/>
  <c r="DB857" i="4"/>
  <c r="DB856" i="4"/>
  <c r="DB855" i="4"/>
  <c r="DB854" i="4"/>
  <c r="DB853" i="4"/>
  <c r="DB852" i="4"/>
  <c r="DB851" i="4"/>
  <c r="DB850" i="4"/>
  <c r="DB849" i="4"/>
  <c r="DB848" i="4"/>
  <c r="DB847" i="4"/>
  <c r="DB846" i="4"/>
  <c r="DB845" i="4"/>
  <c r="DB844" i="4"/>
  <c r="DB843" i="4"/>
  <c r="DB842" i="4"/>
  <c r="DB841" i="4"/>
  <c r="DB840" i="4"/>
  <c r="DB839" i="4"/>
  <c r="DB838" i="4"/>
  <c r="DB837" i="4"/>
  <c r="DB836" i="4"/>
  <c r="DB835" i="4"/>
  <c r="DB834" i="4"/>
  <c r="DB833" i="4"/>
  <c r="DB832" i="4"/>
  <c r="DB831" i="4"/>
  <c r="DB830" i="4"/>
  <c r="DB829" i="4"/>
  <c r="DB828" i="4"/>
  <c r="DB827" i="4"/>
  <c r="DB826" i="4"/>
  <c r="DB825" i="4"/>
  <c r="DB824" i="4"/>
  <c r="DB823" i="4"/>
  <c r="DB822" i="4"/>
  <c r="DB821" i="4"/>
  <c r="DB820" i="4"/>
  <c r="DB819" i="4"/>
  <c r="DB818" i="4"/>
  <c r="DB817" i="4"/>
  <c r="DB816" i="4"/>
  <c r="DB815" i="4"/>
  <c r="DB814" i="4"/>
  <c r="DB813" i="4"/>
  <c r="DB812" i="4"/>
  <c r="DB811" i="4"/>
  <c r="DB810" i="4"/>
  <c r="DB809" i="4"/>
  <c r="DB808" i="4"/>
  <c r="DB807" i="4"/>
  <c r="DB806" i="4"/>
  <c r="DB805" i="4"/>
  <c r="DB804" i="4"/>
  <c r="DB803" i="4"/>
  <c r="DB802" i="4"/>
  <c r="DB801" i="4"/>
  <c r="DB800" i="4"/>
  <c r="DB799" i="4"/>
  <c r="DB798" i="4"/>
  <c r="DB797" i="4"/>
  <c r="DB796" i="4"/>
  <c r="DB795" i="4"/>
  <c r="DB794" i="4"/>
  <c r="DB793" i="4"/>
  <c r="DB792" i="4"/>
  <c r="DB791" i="4"/>
  <c r="DB790" i="4"/>
  <c r="DB789" i="4"/>
  <c r="DB788" i="4"/>
  <c r="DB787" i="4"/>
  <c r="DB786" i="4"/>
  <c r="DB785" i="4"/>
  <c r="DB784" i="4"/>
  <c r="DB783" i="4"/>
  <c r="DB782" i="4"/>
  <c r="DB781" i="4"/>
  <c r="DB780" i="4"/>
  <c r="DB779" i="4"/>
  <c r="DB778" i="4"/>
  <c r="DB777" i="4"/>
  <c r="DB776" i="4"/>
  <c r="DB775" i="4"/>
  <c r="DB774" i="4"/>
  <c r="DB773" i="4"/>
  <c r="DB772" i="4"/>
  <c r="DB771" i="4"/>
  <c r="DB770" i="4"/>
  <c r="DB769" i="4"/>
  <c r="DB768" i="4"/>
  <c r="DB767" i="4"/>
  <c r="DB766" i="4"/>
  <c r="DB765" i="4"/>
  <c r="DB764" i="4"/>
  <c r="DB763" i="4"/>
  <c r="DB762" i="4"/>
  <c r="DB761" i="4"/>
  <c r="DB760" i="4"/>
  <c r="DB759" i="4"/>
  <c r="DB758" i="4"/>
  <c r="DB757" i="4"/>
  <c r="DB756" i="4"/>
  <c r="DB755" i="4"/>
  <c r="DB754" i="4"/>
  <c r="DB753" i="4"/>
  <c r="DB752" i="4"/>
  <c r="DB751" i="4"/>
  <c r="DB750" i="4"/>
  <c r="DB749" i="4"/>
  <c r="DB748" i="4"/>
  <c r="DB747" i="4"/>
  <c r="DB746" i="4"/>
  <c r="DB745" i="4"/>
  <c r="DB744" i="4"/>
  <c r="DB743" i="4"/>
  <c r="DB742" i="4"/>
  <c r="DB741" i="4"/>
  <c r="DB740" i="4"/>
  <c r="DB739" i="4"/>
  <c r="DB738" i="4"/>
  <c r="DB737" i="4"/>
  <c r="DB736" i="4"/>
  <c r="DB735" i="4"/>
  <c r="DB734" i="4"/>
  <c r="DB733" i="4"/>
  <c r="DB732" i="4"/>
  <c r="DB731" i="4"/>
  <c r="DB730" i="4"/>
  <c r="DB729" i="4"/>
  <c r="DB728" i="4"/>
  <c r="DB727" i="4"/>
  <c r="DB726" i="4"/>
  <c r="DB725" i="4"/>
  <c r="DB724" i="4"/>
  <c r="DB723" i="4"/>
  <c r="DB722" i="4"/>
  <c r="DB721" i="4"/>
  <c r="DB720" i="4"/>
  <c r="DB719" i="4"/>
  <c r="DB718" i="4"/>
  <c r="DB717" i="4"/>
  <c r="DB716" i="4"/>
  <c r="DB715" i="4"/>
  <c r="DB714" i="4"/>
  <c r="DB713" i="4"/>
  <c r="DB712" i="4"/>
  <c r="DB711" i="4"/>
  <c r="DB710" i="4"/>
  <c r="DB709" i="4"/>
  <c r="DB708" i="4"/>
  <c r="DB707" i="4"/>
  <c r="DB706" i="4"/>
  <c r="DB705" i="4"/>
  <c r="DB704" i="4"/>
  <c r="DB703" i="4"/>
  <c r="DB702" i="4"/>
  <c r="DB701" i="4"/>
  <c r="DB700" i="4"/>
  <c r="DB699" i="4"/>
  <c r="DB698" i="4"/>
  <c r="DB697" i="4"/>
  <c r="DB696" i="4"/>
  <c r="DB695" i="4"/>
  <c r="DB694" i="4"/>
  <c r="DB693" i="4"/>
  <c r="DB692" i="4"/>
  <c r="DB691" i="4"/>
  <c r="DB690" i="4"/>
  <c r="DB689" i="4"/>
  <c r="DB688" i="4"/>
  <c r="DB687" i="4"/>
  <c r="DB686" i="4"/>
  <c r="DB685" i="4"/>
  <c r="DB684" i="4"/>
  <c r="DB683" i="4"/>
  <c r="DB682" i="4"/>
  <c r="DB681" i="4"/>
  <c r="DB680" i="4"/>
  <c r="DB679" i="4"/>
  <c r="DB678" i="4"/>
  <c r="DB677" i="4"/>
  <c r="DB676" i="4"/>
  <c r="DB675" i="4"/>
  <c r="DB674" i="4"/>
  <c r="DB673" i="4"/>
  <c r="DB672" i="4"/>
  <c r="DB671" i="4"/>
  <c r="DB670" i="4"/>
  <c r="DB669" i="4"/>
  <c r="DB668" i="4"/>
  <c r="DB667" i="4"/>
  <c r="DB666" i="4"/>
  <c r="DB665" i="4"/>
  <c r="DB664" i="4"/>
  <c r="DB663" i="4"/>
  <c r="DB662" i="4"/>
  <c r="DB661" i="4"/>
  <c r="DB660" i="4"/>
  <c r="DB659" i="4"/>
  <c r="DB658" i="4"/>
  <c r="DB657" i="4"/>
  <c r="DB656" i="4"/>
  <c r="DB655" i="4"/>
  <c r="DB654" i="4"/>
  <c r="DB653" i="4"/>
  <c r="DB652" i="4"/>
  <c r="DB651" i="4"/>
  <c r="DB650" i="4"/>
  <c r="DB649" i="4"/>
  <c r="DB648" i="4"/>
  <c r="DB647" i="4"/>
  <c r="DB646" i="4"/>
  <c r="DB645" i="4"/>
  <c r="DB644" i="4"/>
  <c r="DB643" i="4"/>
  <c r="DB642" i="4"/>
  <c r="DB641" i="4"/>
  <c r="DB640" i="4"/>
  <c r="DB639" i="4"/>
  <c r="DB638" i="4"/>
  <c r="DB637" i="4"/>
  <c r="DB636" i="4"/>
  <c r="DB635" i="4"/>
  <c r="DB634" i="4"/>
  <c r="DB633" i="4"/>
  <c r="DB632" i="4"/>
  <c r="DB631" i="4"/>
  <c r="DB630" i="4"/>
  <c r="DB629" i="4"/>
  <c r="DB628" i="4"/>
  <c r="DB627" i="4"/>
  <c r="DB626" i="4"/>
  <c r="DB625" i="4"/>
  <c r="DB624" i="4"/>
  <c r="DB623" i="4"/>
  <c r="DB622" i="4"/>
  <c r="DB621" i="4"/>
  <c r="DB620" i="4"/>
  <c r="DB619" i="4"/>
  <c r="DB618" i="4"/>
  <c r="DB617" i="4"/>
  <c r="DB616" i="4"/>
  <c r="DB615" i="4"/>
  <c r="DB614" i="4"/>
  <c r="DB613" i="4"/>
  <c r="DB612" i="4"/>
  <c r="DB611" i="4"/>
  <c r="DB610" i="4"/>
  <c r="DB609" i="4"/>
  <c r="DB608" i="4"/>
  <c r="DB607" i="4"/>
  <c r="DB606" i="4"/>
  <c r="DB605" i="4"/>
  <c r="DB604" i="4"/>
  <c r="DB603" i="4"/>
  <c r="DB602" i="4"/>
  <c r="DB601" i="4"/>
  <c r="DB600" i="4"/>
  <c r="DB599" i="4"/>
  <c r="DB598" i="4"/>
  <c r="DB597" i="4"/>
  <c r="DB596" i="4"/>
  <c r="DB595" i="4"/>
  <c r="DB594" i="4"/>
  <c r="DB593" i="4"/>
  <c r="DB592" i="4"/>
  <c r="DB591" i="4"/>
  <c r="DB590" i="4"/>
  <c r="DB589" i="4"/>
  <c r="DB588" i="4"/>
  <c r="DB587" i="4"/>
  <c r="DB586" i="4"/>
  <c r="DB585" i="4"/>
  <c r="DB584" i="4"/>
  <c r="DB583" i="4"/>
  <c r="DB582" i="4"/>
  <c r="DB581" i="4"/>
  <c r="DB580" i="4"/>
  <c r="DB579" i="4"/>
  <c r="DB578" i="4"/>
  <c r="DB577" i="4"/>
  <c r="DB576" i="4"/>
  <c r="DB575" i="4"/>
  <c r="DB574" i="4"/>
  <c r="DB573" i="4"/>
  <c r="DB572" i="4"/>
  <c r="DB571" i="4"/>
  <c r="DB570" i="4"/>
  <c r="DB569" i="4"/>
  <c r="DB568" i="4"/>
  <c r="DB567" i="4"/>
  <c r="DB566" i="4"/>
  <c r="DB565" i="4"/>
  <c r="DB564" i="4"/>
  <c r="DB563" i="4"/>
  <c r="DB562" i="4"/>
  <c r="DB561" i="4"/>
  <c r="DB560" i="4"/>
  <c r="DB559" i="4"/>
  <c r="DB558" i="4"/>
  <c r="DB557" i="4"/>
  <c r="DB556" i="4"/>
  <c r="DB555" i="4"/>
  <c r="DB554" i="4"/>
  <c r="DB553" i="4"/>
  <c r="DB552" i="4"/>
  <c r="DB551" i="4"/>
  <c r="DB550" i="4"/>
  <c r="DB549" i="4"/>
  <c r="DB548" i="4"/>
  <c r="DB547" i="4"/>
  <c r="DB546" i="4"/>
  <c r="DB545" i="4"/>
  <c r="DB544" i="4"/>
  <c r="DB543" i="4"/>
  <c r="DB542" i="4"/>
  <c r="DB541" i="4"/>
  <c r="DB540" i="4"/>
  <c r="DB539" i="4"/>
  <c r="DB538" i="4"/>
  <c r="DB537" i="4"/>
  <c r="DB536" i="4"/>
  <c r="DB535" i="4"/>
  <c r="DB534" i="4"/>
  <c r="DB533" i="4"/>
  <c r="DB532" i="4"/>
  <c r="DB531" i="4"/>
  <c r="DB530" i="4"/>
  <c r="DB529" i="4"/>
  <c r="DB528" i="4"/>
  <c r="DB527" i="4"/>
  <c r="DB526" i="4"/>
  <c r="DB525" i="4"/>
  <c r="DB524" i="4"/>
  <c r="DB523" i="4"/>
  <c r="DB522" i="4"/>
  <c r="DB521" i="4"/>
  <c r="DB520" i="4"/>
  <c r="DB519" i="4"/>
  <c r="DB518" i="4"/>
  <c r="DB517" i="4"/>
  <c r="DB516" i="4"/>
  <c r="DB515" i="4"/>
  <c r="DB514" i="4"/>
  <c r="DB513" i="4"/>
  <c r="DB512" i="4"/>
  <c r="DB511" i="4"/>
  <c r="DB510" i="4"/>
  <c r="DB509" i="4"/>
  <c r="DB508" i="4"/>
  <c r="DB507" i="4"/>
  <c r="DB506" i="4"/>
  <c r="DB505" i="4"/>
  <c r="DB504" i="4"/>
  <c r="DB503" i="4"/>
  <c r="DB502" i="4"/>
  <c r="DB501" i="4"/>
  <c r="DB500" i="4"/>
  <c r="DB499" i="4"/>
  <c r="DB498" i="4"/>
  <c r="DB497" i="4"/>
  <c r="DB496" i="4"/>
  <c r="DB495" i="4"/>
  <c r="DB494" i="4"/>
  <c r="DB493" i="4"/>
  <c r="DB492" i="4"/>
  <c r="DB491" i="4"/>
  <c r="DB490" i="4"/>
  <c r="DB489" i="4"/>
  <c r="DB488" i="4"/>
  <c r="DB487" i="4"/>
  <c r="DB486" i="4"/>
  <c r="DB485" i="4"/>
  <c r="DB484" i="4"/>
  <c r="DB483" i="4"/>
  <c r="DB482" i="4"/>
  <c r="DB481" i="4"/>
  <c r="DB480" i="4"/>
  <c r="DB479" i="4"/>
  <c r="DB478" i="4"/>
  <c r="DB477" i="4"/>
  <c r="DB476" i="4"/>
  <c r="DB475" i="4"/>
  <c r="DB474" i="4"/>
  <c r="DB473" i="4"/>
  <c r="DB472" i="4"/>
  <c r="DB471" i="4"/>
  <c r="DB470" i="4"/>
  <c r="DB469" i="4"/>
  <c r="DB468" i="4"/>
  <c r="DB467" i="4"/>
  <c r="DB466" i="4"/>
  <c r="DB465" i="4"/>
  <c r="DB464" i="4"/>
  <c r="DB463" i="4"/>
  <c r="DB462" i="4"/>
  <c r="DB461" i="4"/>
  <c r="DB460" i="4"/>
  <c r="DB459" i="4"/>
  <c r="DB458" i="4"/>
  <c r="DB457" i="4"/>
  <c r="DB456" i="4"/>
  <c r="DB455" i="4"/>
  <c r="DB454" i="4"/>
  <c r="DB453" i="4"/>
  <c r="DB452" i="4"/>
  <c r="DB451" i="4"/>
  <c r="DB450" i="4"/>
  <c r="DB449" i="4"/>
  <c r="DB448" i="4"/>
  <c r="DB447" i="4"/>
  <c r="DB446" i="4"/>
  <c r="DB445" i="4"/>
  <c r="DB444" i="4"/>
  <c r="DB443" i="4"/>
  <c r="DB442" i="4"/>
  <c r="DB441" i="4"/>
  <c r="DB440" i="4"/>
  <c r="DB439" i="4"/>
  <c r="DB438" i="4"/>
  <c r="DB437" i="4"/>
  <c r="DB436" i="4"/>
  <c r="DB435" i="4"/>
  <c r="DB434" i="4"/>
  <c r="DB433" i="4"/>
  <c r="DB432" i="4"/>
  <c r="DB431" i="4"/>
  <c r="DB430" i="4"/>
  <c r="DB429" i="4"/>
  <c r="DB428" i="4"/>
  <c r="DB427" i="4"/>
  <c r="DB426" i="4"/>
  <c r="DB425" i="4"/>
  <c r="DB424" i="4"/>
  <c r="DB423" i="4"/>
  <c r="DB422" i="4"/>
  <c r="DB421" i="4"/>
  <c r="DB420" i="4"/>
  <c r="DB419" i="4"/>
  <c r="DB418" i="4"/>
  <c r="DB417" i="4"/>
  <c r="DB416" i="4"/>
  <c r="DB415" i="4"/>
  <c r="DB414" i="4"/>
  <c r="DB413" i="4"/>
  <c r="DB412" i="4"/>
  <c r="DB411" i="4"/>
  <c r="DB410" i="4"/>
  <c r="DB409" i="4"/>
  <c r="DB408" i="4"/>
  <c r="DB407" i="4"/>
  <c r="DB406" i="4"/>
  <c r="DB405" i="4"/>
  <c r="DB404" i="4"/>
  <c r="DB403" i="4"/>
  <c r="DB402" i="4"/>
  <c r="DB401" i="4"/>
  <c r="DB400" i="4"/>
  <c r="DB399" i="4"/>
  <c r="DB398" i="4"/>
  <c r="DB397" i="4"/>
  <c r="DB396" i="4"/>
  <c r="DB395" i="4"/>
  <c r="DB394" i="4"/>
  <c r="DB393" i="4"/>
  <c r="DB392" i="4"/>
  <c r="DB391" i="4"/>
  <c r="DB390" i="4"/>
  <c r="DB389" i="4"/>
  <c r="DB388" i="4"/>
  <c r="DB387" i="4"/>
  <c r="DB386" i="4"/>
  <c r="DB385" i="4"/>
  <c r="DB384" i="4"/>
  <c r="DB383" i="4"/>
  <c r="DB382" i="4"/>
  <c r="DB381" i="4"/>
  <c r="DB380" i="4"/>
  <c r="DB379" i="4"/>
  <c r="DB378" i="4"/>
  <c r="DB377" i="4"/>
  <c r="DB376" i="4"/>
  <c r="DB375" i="4"/>
  <c r="DB374" i="4"/>
  <c r="DB373" i="4"/>
  <c r="DB372" i="4"/>
  <c r="DB371" i="4"/>
  <c r="DB370" i="4"/>
  <c r="DB369" i="4"/>
  <c r="DB368" i="4"/>
  <c r="DB367" i="4"/>
  <c r="DB366" i="4"/>
  <c r="DB365" i="4"/>
  <c r="DB364" i="4"/>
  <c r="DB363" i="4"/>
  <c r="DB362" i="4"/>
  <c r="DB361" i="4"/>
  <c r="DB360" i="4"/>
  <c r="DB359" i="4"/>
  <c r="DB358" i="4"/>
  <c r="DB357" i="4"/>
  <c r="DB356" i="4"/>
  <c r="DB355" i="4"/>
  <c r="DB354" i="4"/>
  <c r="DB353" i="4"/>
  <c r="DB352" i="4"/>
  <c r="DB351" i="4"/>
  <c r="DB350" i="4"/>
  <c r="DB349" i="4"/>
  <c r="DB348" i="4"/>
  <c r="DB347" i="4"/>
  <c r="DB346" i="4"/>
  <c r="DB345" i="4"/>
  <c r="DB344" i="4"/>
  <c r="DB343" i="4"/>
  <c r="DB342" i="4"/>
  <c r="DB341" i="4"/>
  <c r="DB340" i="4"/>
  <c r="DB339" i="4"/>
  <c r="DB338" i="4"/>
  <c r="DB337" i="4"/>
  <c r="DB336" i="4"/>
  <c r="DB335" i="4"/>
  <c r="DB334" i="4"/>
  <c r="DB333" i="4"/>
  <c r="DB332" i="4"/>
  <c r="DB331" i="4"/>
  <c r="DB330" i="4"/>
  <c r="DB329" i="4"/>
  <c r="DB328" i="4"/>
  <c r="DB327" i="4"/>
  <c r="DB326" i="4"/>
  <c r="DB325" i="4"/>
  <c r="DB324" i="4"/>
  <c r="DB323" i="4"/>
  <c r="DB322" i="4"/>
  <c r="DB321" i="4"/>
  <c r="DB320" i="4"/>
  <c r="DB319" i="4"/>
  <c r="DB318" i="4"/>
  <c r="DB317" i="4"/>
  <c r="DB316" i="4"/>
  <c r="DB315" i="4"/>
  <c r="DB314" i="4"/>
  <c r="DB313" i="4"/>
  <c r="DB312" i="4"/>
  <c r="DB311" i="4"/>
  <c r="DB310" i="4"/>
  <c r="DB309" i="4"/>
  <c r="DB308" i="4"/>
  <c r="DB307" i="4"/>
  <c r="DB306" i="4"/>
  <c r="DB305" i="4"/>
  <c r="DB304" i="4"/>
  <c r="DB303" i="4"/>
  <c r="DB302" i="4"/>
  <c r="DB301" i="4"/>
  <c r="DB300" i="4"/>
  <c r="DB299" i="4"/>
  <c r="DB298" i="4"/>
  <c r="DB297" i="4"/>
  <c r="DB296" i="4"/>
  <c r="DB295" i="4"/>
  <c r="DB294" i="4"/>
  <c r="DB293" i="4"/>
  <c r="DB292" i="4"/>
  <c r="DB291" i="4"/>
  <c r="DB290" i="4"/>
  <c r="DB289" i="4"/>
  <c r="DB288" i="4"/>
  <c r="DB287" i="4"/>
  <c r="DB286" i="4"/>
  <c r="DB285" i="4"/>
  <c r="DB284" i="4"/>
  <c r="DB283" i="4"/>
  <c r="DB282" i="4"/>
  <c r="DB281" i="4"/>
  <c r="DB280" i="4"/>
  <c r="DB279" i="4"/>
  <c r="DB278" i="4"/>
  <c r="DB277" i="4"/>
  <c r="DB276" i="4"/>
  <c r="DB275" i="4"/>
  <c r="DB274" i="4"/>
  <c r="DB273" i="4"/>
  <c r="DB272" i="4"/>
  <c r="DB271" i="4"/>
  <c r="DB270" i="4"/>
  <c r="DB269" i="4"/>
  <c r="DB268" i="4"/>
  <c r="DB267" i="4"/>
  <c r="DB266" i="4"/>
  <c r="DB265" i="4"/>
  <c r="DB264" i="4"/>
  <c r="DB263" i="4"/>
  <c r="DB262" i="4"/>
  <c r="DB261" i="4"/>
  <c r="DB260" i="4"/>
  <c r="DB259" i="4"/>
  <c r="DB258" i="4"/>
  <c r="DB257" i="4"/>
  <c r="DB256" i="4"/>
  <c r="DB255" i="4"/>
  <c r="DB254" i="4"/>
  <c r="DB253" i="4"/>
  <c r="DB252" i="4"/>
  <c r="DB251" i="4"/>
  <c r="DB250" i="4"/>
  <c r="DB249" i="4"/>
  <c r="DB248" i="4"/>
  <c r="DB247" i="4"/>
  <c r="DB246" i="4"/>
  <c r="DB245" i="4"/>
  <c r="DB244" i="4"/>
  <c r="DB243" i="4"/>
  <c r="DB242" i="4"/>
  <c r="DB241" i="4"/>
  <c r="DB240" i="4"/>
  <c r="DB239" i="4"/>
  <c r="DB238" i="4"/>
  <c r="DB237" i="4"/>
  <c r="DB236" i="4"/>
  <c r="DB235" i="4"/>
  <c r="DB234" i="4"/>
  <c r="DB233" i="4"/>
  <c r="DB232" i="4"/>
  <c r="DB231" i="4"/>
  <c r="DB230" i="4"/>
  <c r="DB229" i="4"/>
  <c r="DB228" i="4"/>
  <c r="DB227" i="4"/>
  <c r="DB226" i="4"/>
  <c r="DB225" i="4"/>
  <c r="DB224" i="4"/>
  <c r="DB223" i="4"/>
  <c r="DB222" i="4"/>
  <c r="DB221" i="4"/>
  <c r="DB220" i="4"/>
  <c r="DB219" i="4"/>
  <c r="DB218" i="4"/>
  <c r="DB217" i="4"/>
  <c r="DB216" i="4"/>
  <c r="DB215" i="4"/>
  <c r="DB214" i="4"/>
  <c r="DB213" i="4"/>
  <c r="DB212" i="4"/>
  <c r="DB211" i="4"/>
  <c r="DB210" i="4"/>
  <c r="DB209" i="4"/>
  <c r="DB208" i="4"/>
  <c r="DB207" i="4"/>
  <c r="DB206" i="4"/>
  <c r="DB205" i="4"/>
  <c r="DB204" i="4"/>
  <c r="DB203" i="4"/>
  <c r="DB202" i="4"/>
  <c r="DB201" i="4"/>
  <c r="DB200" i="4"/>
  <c r="DB199" i="4"/>
  <c r="DB198" i="4"/>
  <c r="DB197" i="4"/>
  <c r="DB196" i="4"/>
  <c r="DB195" i="4"/>
  <c r="DB194" i="4"/>
  <c r="DB193" i="4"/>
  <c r="DB192" i="4"/>
  <c r="DB191" i="4"/>
  <c r="DB190" i="4"/>
  <c r="DB189" i="4"/>
  <c r="DB188" i="4"/>
  <c r="DB187" i="4"/>
  <c r="DB186" i="4"/>
  <c r="DB185" i="4"/>
  <c r="DB184" i="4"/>
  <c r="DB183" i="4"/>
  <c r="DB182" i="4"/>
  <c r="DB181" i="4"/>
  <c r="DB180" i="4"/>
  <c r="DB179" i="4"/>
  <c r="DB178" i="4"/>
  <c r="DB177" i="4"/>
  <c r="DB176" i="4"/>
  <c r="DB175" i="4"/>
  <c r="DB174" i="4"/>
  <c r="DB173" i="4"/>
  <c r="DB172" i="4"/>
  <c r="DB171" i="4"/>
  <c r="DB170" i="4"/>
  <c r="DB169" i="4"/>
  <c r="DB168" i="4"/>
  <c r="DB167" i="4"/>
  <c r="DB166" i="4"/>
  <c r="DB165" i="4"/>
  <c r="DB164" i="4"/>
  <c r="DB163" i="4"/>
  <c r="DB162" i="4"/>
  <c r="DB161" i="4"/>
  <c r="DB160" i="4"/>
  <c r="DB159" i="4"/>
  <c r="DB158" i="4"/>
  <c r="DB157" i="4"/>
  <c r="DB156" i="4"/>
  <c r="DB155" i="4"/>
  <c r="DB154" i="4"/>
  <c r="DB153" i="4"/>
  <c r="DB152" i="4"/>
  <c r="DB151" i="4"/>
  <c r="DB150" i="4"/>
  <c r="DB149" i="4"/>
  <c r="DB148" i="4"/>
  <c r="DB147" i="4"/>
  <c r="DB146" i="4"/>
  <c r="DB145" i="4"/>
  <c r="DB144" i="4"/>
  <c r="DB143" i="4"/>
  <c r="DB142" i="4"/>
  <c r="DB141" i="4"/>
  <c r="DB140" i="4"/>
  <c r="DB139" i="4"/>
  <c r="DB138" i="4"/>
  <c r="DB137" i="4"/>
  <c r="DB136" i="4"/>
  <c r="DB135" i="4"/>
  <c r="DB134" i="4"/>
  <c r="DB133" i="4"/>
  <c r="DB132" i="4"/>
  <c r="DB131" i="4"/>
  <c r="DB130" i="4"/>
  <c r="DB129" i="4"/>
  <c r="DB128" i="4"/>
  <c r="DB127" i="4"/>
  <c r="DB126" i="4"/>
  <c r="DB125" i="4"/>
  <c r="DB124" i="4"/>
  <c r="DB123" i="4"/>
  <c r="DB122" i="4"/>
  <c r="DB121" i="4"/>
  <c r="DB120" i="4"/>
  <c r="DB119" i="4"/>
  <c r="DB118" i="4"/>
  <c r="DB117" i="4"/>
  <c r="DB116" i="4"/>
  <c r="DB115" i="4"/>
  <c r="DB114" i="4"/>
  <c r="DB113" i="4"/>
  <c r="DB112" i="4"/>
  <c r="DB111" i="4"/>
  <c r="DB110" i="4"/>
  <c r="DB109" i="4"/>
  <c r="DB108" i="4"/>
  <c r="DB107" i="4"/>
  <c r="DB106" i="4"/>
  <c r="DB105" i="4"/>
  <c r="DB104" i="4"/>
  <c r="DB103" i="4"/>
  <c r="DB102" i="4"/>
  <c r="DB101" i="4"/>
  <c r="DB100" i="4"/>
  <c r="DB99" i="4"/>
  <c r="DB98" i="4"/>
  <c r="DB97" i="4"/>
  <c r="DB96" i="4"/>
  <c r="DB95" i="4"/>
  <c r="DB94" i="4"/>
  <c r="DB93" i="4"/>
  <c r="DB92" i="4"/>
  <c r="DB91" i="4"/>
  <c r="DB90" i="4"/>
  <c r="DB89" i="4"/>
  <c r="DB88" i="4"/>
  <c r="DB87" i="4"/>
  <c r="DB86" i="4"/>
  <c r="DB85" i="4"/>
  <c r="DB84" i="4"/>
  <c r="DB83" i="4"/>
  <c r="DB82" i="4"/>
  <c r="DB81" i="4"/>
  <c r="DB80" i="4"/>
  <c r="DB79" i="4"/>
  <c r="DB78" i="4"/>
  <c r="DB77" i="4"/>
  <c r="DB76" i="4"/>
  <c r="DB75" i="4"/>
  <c r="DB74" i="4"/>
  <c r="DB73" i="4"/>
  <c r="DB72" i="4"/>
  <c r="DB71" i="4"/>
  <c r="DB70" i="4"/>
  <c r="DB69" i="4"/>
  <c r="DB68" i="4"/>
  <c r="DB67" i="4"/>
  <c r="DB66" i="4"/>
  <c r="DB65" i="4"/>
  <c r="DB64" i="4"/>
  <c r="DB63" i="4"/>
  <c r="DB62" i="4"/>
  <c r="DB61" i="4"/>
  <c r="DB60" i="4"/>
  <c r="DB59" i="4"/>
  <c r="DB58" i="4"/>
  <c r="DB57" i="4"/>
  <c r="DB56" i="4"/>
  <c r="DB55" i="4"/>
  <c r="DB54" i="4"/>
  <c r="DB53" i="4"/>
  <c r="DB52" i="4"/>
  <c r="DB51" i="4"/>
  <c r="DB50" i="4"/>
  <c r="DB49" i="4"/>
  <c r="DB48" i="4"/>
  <c r="DB47" i="4"/>
  <c r="DB46" i="4"/>
  <c r="DB45" i="4"/>
  <c r="DB44" i="4"/>
  <c r="DB43" i="4"/>
  <c r="DB42" i="4"/>
  <c r="DB41" i="4"/>
  <c r="DB40" i="4"/>
  <c r="DB39" i="4"/>
  <c r="DB38" i="4"/>
  <c r="DB37" i="4"/>
  <c r="DB36" i="4"/>
  <c r="DB35" i="4"/>
  <c r="DB34" i="4"/>
  <c r="DB33" i="4"/>
  <c r="DB32" i="4"/>
  <c r="DB31" i="4"/>
  <c r="DB30" i="4"/>
  <c r="DB29" i="4"/>
  <c r="DB28" i="4"/>
  <c r="DB27" i="4"/>
  <c r="DB26" i="4"/>
  <c r="DB25" i="4"/>
  <c r="DB24" i="4"/>
  <c r="DB23" i="4"/>
  <c r="DB22" i="4"/>
  <c r="DB21" i="4"/>
  <c r="DB20" i="4"/>
  <c r="DB19" i="4"/>
  <c r="DB18" i="4"/>
  <c r="DB17" i="4"/>
  <c r="DB16" i="4"/>
  <c r="DB15" i="4"/>
  <c r="DB14" i="4"/>
  <c r="DB13" i="4"/>
  <c r="DB12" i="4"/>
  <c r="DB11" i="4"/>
  <c r="DB10" i="4"/>
  <c r="DB9" i="4"/>
  <c r="DB8" i="4"/>
  <c r="DB7" i="4"/>
  <c r="DB6" i="4"/>
  <c r="DB5" i="4"/>
  <c r="DB4" i="4"/>
  <c r="DB3" i="4"/>
  <c r="CM1772" i="4"/>
  <c r="CM1771" i="4"/>
  <c r="CM1770" i="4"/>
  <c r="CM1769" i="4"/>
  <c r="CM1768" i="4"/>
  <c r="CM1767" i="4"/>
  <c r="CM1766" i="4"/>
  <c r="CM1765" i="4"/>
  <c r="CM1764" i="4"/>
  <c r="CM1763" i="4"/>
  <c r="CM1762" i="4"/>
  <c r="CM1761" i="4"/>
  <c r="CM1760" i="4"/>
  <c r="CM1759" i="4"/>
  <c r="CM1758" i="4"/>
  <c r="CM1757" i="4"/>
  <c r="CM1756" i="4"/>
  <c r="CM1755" i="4"/>
  <c r="CM1754" i="4"/>
  <c r="CM1753" i="4"/>
  <c r="CM1752" i="4"/>
  <c r="CM1751" i="4"/>
  <c r="CM1750" i="4"/>
  <c r="CM1749" i="4"/>
  <c r="CM1748" i="4"/>
  <c r="CM1747" i="4"/>
  <c r="CM1746" i="4"/>
  <c r="CM1745" i="4"/>
  <c r="CM1744" i="4"/>
  <c r="CM1743" i="4"/>
  <c r="CM1742" i="4"/>
  <c r="CM1741" i="4"/>
  <c r="CM1740" i="4"/>
  <c r="CM1739" i="4"/>
  <c r="CM1738" i="4"/>
  <c r="CM1737" i="4"/>
  <c r="CM1736" i="4"/>
  <c r="CM1735" i="4"/>
  <c r="CM1734" i="4"/>
  <c r="CM1733" i="4"/>
  <c r="CM1732" i="4"/>
  <c r="CM1731" i="4"/>
  <c r="CM1730" i="4"/>
  <c r="CM1729" i="4"/>
  <c r="CM1728" i="4"/>
  <c r="CM1727" i="4"/>
  <c r="CM1726" i="4"/>
  <c r="CM1725" i="4"/>
  <c r="CM1724" i="4"/>
  <c r="CM1723" i="4"/>
  <c r="CM1722" i="4"/>
  <c r="CM1721" i="4"/>
  <c r="CM1720" i="4"/>
  <c r="CM1719" i="4"/>
  <c r="CM1718" i="4"/>
  <c r="CM1717" i="4"/>
  <c r="CM1716" i="4"/>
  <c r="CM1715" i="4"/>
  <c r="CM1714" i="4"/>
  <c r="CM1713" i="4"/>
  <c r="CM1712" i="4"/>
  <c r="CM1711" i="4"/>
  <c r="CM1710" i="4"/>
  <c r="CM1709" i="4"/>
  <c r="CM1708" i="4"/>
  <c r="CM1707" i="4"/>
  <c r="CM1706" i="4"/>
  <c r="CM1705" i="4"/>
  <c r="CM1704" i="4"/>
  <c r="CM1703" i="4"/>
  <c r="CM1702" i="4"/>
  <c r="CM1701" i="4"/>
  <c r="CM1700" i="4"/>
  <c r="CM1699" i="4"/>
  <c r="CM1698" i="4"/>
  <c r="CM1697" i="4"/>
  <c r="CM1696" i="4"/>
  <c r="CM1695" i="4"/>
  <c r="CM1694" i="4"/>
  <c r="CM1693" i="4"/>
  <c r="CM1692" i="4"/>
  <c r="CM1691" i="4"/>
  <c r="CM1690" i="4"/>
  <c r="CM1689" i="4"/>
  <c r="CM1688" i="4"/>
  <c r="CM1687" i="4"/>
  <c r="CM1686" i="4"/>
  <c r="CM1685" i="4"/>
  <c r="CM1684" i="4"/>
  <c r="CM1683" i="4"/>
  <c r="CM1682" i="4"/>
  <c r="CM1681" i="4"/>
  <c r="CM1680" i="4"/>
  <c r="CM1679" i="4"/>
  <c r="CM1678" i="4"/>
  <c r="CM1677" i="4"/>
  <c r="CM1676" i="4"/>
  <c r="CM1675" i="4"/>
  <c r="CM1674" i="4"/>
  <c r="CM1673" i="4"/>
  <c r="CM1672" i="4"/>
  <c r="CM1671" i="4"/>
  <c r="CM1670" i="4"/>
  <c r="CM1669" i="4"/>
  <c r="CM1668" i="4"/>
  <c r="CM1667" i="4"/>
  <c r="CM1666" i="4"/>
  <c r="CM1665" i="4"/>
  <c r="CM1664" i="4"/>
  <c r="CM1663" i="4"/>
  <c r="CM1662" i="4"/>
  <c r="CM1661" i="4"/>
  <c r="CM1660" i="4"/>
  <c r="CM1659" i="4"/>
  <c r="CM1658" i="4"/>
  <c r="CM1657" i="4"/>
  <c r="CM1656" i="4"/>
  <c r="CM1655" i="4"/>
  <c r="CM1654" i="4"/>
  <c r="CM1653" i="4"/>
  <c r="CM1652" i="4"/>
  <c r="CM1651" i="4"/>
  <c r="CM1650" i="4"/>
  <c r="CM1649" i="4"/>
  <c r="CM1648" i="4"/>
  <c r="CM1647" i="4"/>
  <c r="CM1646" i="4"/>
  <c r="CM1645" i="4"/>
  <c r="CM1644" i="4"/>
  <c r="CM1643" i="4"/>
  <c r="CM1642" i="4"/>
  <c r="CM1641" i="4"/>
  <c r="CM1640" i="4"/>
  <c r="CM1639" i="4"/>
  <c r="CM1638" i="4"/>
  <c r="CM1637" i="4"/>
  <c r="CM1636" i="4"/>
  <c r="CM1635" i="4"/>
  <c r="CM1634" i="4"/>
  <c r="CM1633" i="4"/>
  <c r="CM1632" i="4"/>
  <c r="CM1631" i="4"/>
  <c r="CM1630" i="4"/>
  <c r="CM1629" i="4"/>
  <c r="CM1628" i="4"/>
  <c r="CM1627" i="4"/>
  <c r="CM1626" i="4"/>
  <c r="CM1625" i="4"/>
  <c r="CM1624" i="4"/>
  <c r="CM1623" i="4"/>
  <c r="CM1622" i="4"/>
  <c r="CM1621" i="4"/>
  <c r="CM1620" i="4"/>
  <c r="CM1619" i="4"/>
  <c r="CM1618" i="4"/>
  <c r="CM1617" i="4"/>
  <c r="CM1616" i="4"/>
  <c r="CM1615" i="4"/>
  <c r="CM1614" i="4"/>
  <c r="CM1613" i="4"/>
  <c r="CM1612" i="4"/>
  <c r="CM1611" i="4"/>
  <c r="CM1610" i="4"/>
  <c r="CM1609" i="4"/>
  <c r="CM1608" i="4"/>
  <c r="CM1607" i="4"/>
  <c r="CM1606" i="4"/>
  <c r="CM1605" i="4"/>
  <c r="CM1604" i="4"/>
  <c r="CM1603" i="4"/>
  <c r="CM1602" i="4"/>
  <c r="CM1601" i="4"/>
  <c r="CM1600" i="4"/>
  <c r="CM1599" i="4"/>
  <c r="CM1598" i="4"/>
  <c r="CM1597" i="4"/>
  <c r="CM1596" i="4"/>
  <c r="CM1595" i="4"/>
  <c r="CM1594" i="4"/>
  <c r="CM1593" i="4"/>
  <c r="CM1592" i="4"/>
  <c r="CM1591" i="4"/>
  <c r="CM1590" i="4"/>
  <c r="CM1589" i="4"/>
  <c r="CM1588" i="4"/>
  <c r="CM1587" i="4"/>
  <c r="CM1586" i="4"/>
  <c r="CM1585" i="4"/>
  <c r="CM1584" i="4"/>
  <c r="CM1583" i="4"/>
  <c r="CM1582" i="4"/>
  <c r="CM1581" i="4"/>
  <c r="CM1580" i="4"/>
  <c r="CM1579" i="4"/>
  <c r="CM1578" i="4"/>
  <c r="CM1577" i="4"/>
  <c r="CM1576" i="4"/>
  <c r="CM1575" i="4"/>
  <c r="CM1574" i="4"/>
  <c r="CM1573" i="4"/>
  <c r="CM1572" i="4"/>
  <c r="CM1571" i="4"/>
  <c r="CM1570" i="4"/>
  <c r="CM1569" i="4"/>
  <c r="CM1568" i="4"/>
  <c r="CM1567" i="4"/>
  <c r="CM1566" i="4"/>
  <c r="CM1565" i="4"/>
  <c r="CM1564" i="4"/>
  <c r="CM1563" i="4"/>
  <c r="CM1562" i="4"/>
  <c r="CM1561" i="4"/>
  <c r="CM1560" i="4"/>
  <c r="CM1559" i="4"/>
  <c r="CM1558" i="4"/>
  <c r="CM1557" i="4"/>
  <c r="CM1556" i="4"/>
  <c r="CM1555" i="4"/>
  <c r="CM1554" i="4"/>
  <c r="CM1553" i="4"/>
  <c r="CM1552" i="4"/>
  <c r="CM1551" i="4"/>
  <c r="CM1550" i="4"/>
  <c r="CM1549" i="4"/>
  <c r="CM1548" i="4"/>
  <c r="CM1547" i="4"/>
  <c r="CM1546" i="4"/>
  <c r="CM1545" i="4"/>
  <c r="CM1544" i="4"/>
  <c r="CM1543" i="4"/>
  <c r="CM1542" i="4"/>
  <c r="CM1541" i="4"/>
  <c r="CM1540" i="4"/>
  <c r="CM1539" i="4"/>
  <c r="CM1538" i="4"/>
  <c r="CM1537" i="4"/>
  <c r="CM1536" i="4"/>
  <c r="CM1535" i="4"/>
  <c r="CM1534" i="4"/>
  <c r="CM1533" i="4"/>
  <c r="CM1532" i="4"/>
  <c r="CM1531" i="4"/>
  <c r="CM1530" i="4"/>
  <c r="CM1529" i="4"/>
  <c r="CM1528" i="4"/>
  <c r="CM1527" i="4"/>
  <c r="CM1526" i="4"/>
  <c r="CM1525" i="4"/>
  <c r="CM1524" i="4"/>
  <c r="CM1523" i="4"/>
  <c r="CM1522" i="4"/>
  <c r="CM1521" i="4"/>
  <c r="CM1520" i="4"/>
  <c r="CM1519" i="4"/>
  <c r="CM1518" i="4"/>
  <c r="CM1517" i="4"/>
  <c r="CM1516" i="4"/>
  <c r="CM1515" i="4"/>
  <c r="CM1514" i="4"/>
  <c r="CM1513" i="4"/>
  <c r="CM1512" i="4"/>
  <c r="CM1511" i="4"/>
  <c r="CM1510" i="4"/>
  <c r="CM1509" i="4"/>
  <c r="CM1508" i="4"/>
  <c r="CM1507" i="4"/>
  <c r="CM1506" i="4"/>
  <c r="CM1505" i="4"/>
  <c r="CM1504" i="4"/>
  <c r="CM1503" i="4"/>
  <c r="CM1502" i="4"/>
  <c r="CM1501" i="4"/>
  <c r="CM1500" i="4"/>
  <c r="CM1499" i="4"/>
  <c r="CM1498" i="4"/>
  <c r="CM1497" i="4"/>
  <c r="CM1496" i="4"/>
  <c r="CM1495" i="4"/>
  <c r="CM1494" i="4"/>
  <c r="CM1493" i="4"/>
  <c r="CM1492" i="4"/>
  <c r="CM1491" i="4"/>
  <c r="CM1490" i="4"/>
  <c r="CM1489" i="4"/>
  <c r="CM1488" i="4"/>
  <c r="CM1487" i="4"/>
  <c r="CM1486" i="4"/>
  <c r="CM1485" i="4"/>
  <c r="CM1484" i="4"/>
  <c r="CM1483" i="4"/>
  <c r="CM1482" i="4"/>
  <c r="CM1481" i="4"/>
  <c r="CM1480" i="4"/>
  <c r="CM1479" i="4"/>
  <c r="CM1478" i="4"/>
  <c r="CM1477" i="4"/>
  <c r="CM1476" i="4"/>
  <c r="CM1475" i="4"/>
  <c r="CM1474" i="4"/>
  <c r="CM1473" i="4"/>
  <c r="CM1472" i="4"/>
  <c r="CM1471" i="4"/>
  <c r="CM1470" i="4"/>
  <c r="CM1469" i="4"/>
  <c r="CM1468" i="4"/>
  <c r="CM1467" i="4"/>
  <c r="CM1466" i="4"/>
  <c r="CM1465" i="4"/>
  <c r="CM1464" i="4"/>
  <c r="CM1463" i="4"/>
  <c r="CM1462" i="4"/>
  <c r="CM1461" i="4"/>
  <c r="CM1460" i="4"/>
  <c r="CM1459" i="4"/>
  <c r="CM1458" i="4"/>
  <c r="CM1457" i="4"/>
  <c r="CM1456" i="4"/>
  <c r="CM1455" i="4"/>
  <c r="CM1454" i="4"/>
  <c r="CM1453" i="4"/>
  <c r="CM1452" i="4"/>
  <c r="CM1451" i="4"/>
  <c r="CM1450" i="4"/>
  <c r="CM1449" i="4"/>
  <c r="CM1448" i="4"/>
  <c r="CM1447" i="4"/>
  <c r="CM1446" i="4"/>
  <c r="CM1445" i="4"/>
  <c r="CM1444" i="4"/>
  <c r="CM1443" i="4"/>
  <c r="CM1442" i="4"/>
  <c r="CM1441" i="4"/>
  <c r="CM1440" i="4"/>
  <c r="CM1439" i="4"/>
  <c r="CM1438" i="4"/>
  <c r="CM1437" i="4"/>
  <c r="CM1436" i="4"/>
  <c r="CM1435" i="4"/>
  <c r="CM1434" i="4"/>
  <c r="CM1433" i="4"/>
  <c r="CM1432" i="4"/>
  <c r="CM1431" i="4"/>
  <c r="CM1430" i="4"/>
  <c r="CM1429" i="4"/>
  <c r="CM1428" i="4"/>
  <c r="CM1427" i="4"/>
  <c r="CM1426" i="4"/>
  <c r="CM1425" i="4"/>
  <c r="CM1424" i="4"/>
  <c r="CM1423" i="4"/>
  <c r="CM1422" i="4"/>
  <c r="CM1421" i="4"/>
  <c r="CM1420" i="4"/>
  <c r="CM1419" i="4"/>
  <c r="CM1418" i="4"/>
  <c r="CM1417" i="4"/>
  <c r="CM1416" i="4"/>
  <c r="CM1415" i="4"/>
  <c r="CM1414" i="4"/>
  <c r="CM1413" i="4"/>
  <c r="CM1412" i="4"/>
  <c r="CM1411" i="4"/>
  <c r="CM1410" i="4"/>
  <c r="CM1409" i="4"/>
  <c r="CM1408" i="4"/>
  <c r="CM1407" i="4"/>
  <c r="CM1406" i="4"/>
  <c r="CM1405" i="4"/>
  <c r="CM1404" i="4"/>
  <c r="CM1403" i="4"/>
  <c r="CM1402" i="4"/>
  <c r="CM1401" i="4"/>
  <c r="CM1400" i="4"/>
  <c r="CM1399" i="4"/>
  <c r="CM1398" i="4"/>
  <c r="CM1397" i="4"/>
  <c r="CM1396" i="4"/>
  <c r="CM1395" i="4"/>
  <c r="CM1394" i="4"/>
  <c r="CM1393" i="4"/>
  <c r="CM1392" i="4"/>
  <c r="CM1391" i="4"/>
  <c r="CM1390" i="4"/>
  <c r="CM1389" i="4"/>
  <c r="CM1388" i="4"/>
  <c r="CM1387" i="4"/>
  <c r="CM1386" i="4"/>
  <c r="CM1385" i="4"/>
  <c r="CM1384" i="4"/>
  <c r="CM1383" i="4"/>
  <c r="CM1382" i="4"/>
  <c r="CM1381" i="4"/>
  <c r="CM1380" i="4"/>
  <c r="CM1379" i="4"/>
  <c r="CM1378" i="4"/>
  <c r="CM1377" i="4"/>
  <c r="CM1376" i="4"/>
  <c r="CM1375" i="4"/>
  <c r="CM1374" i="4"/>
  <c r="CM1373" i="4"/>
  <c r="CM1372" i="4"/>
  <c r="CM1371" i="4"/>
  <c r="CM1370" i="4"/>
  <c r="CM1369" i="4"/>
  <c r="CM1368" i="4"/>
  <c r="CM1367" i="4"/>
  <c r="CM1366" i="4"/>
  <c r="CM1365" i="4"/>
  <c r="CM1364" i="4"/>
  <c r="CM1363" i="4"/>
  <c r="CM1362" i="4"/>
  <c r="CM1361" i="4"/>
  <c r="CM1360" i="4"/>
  <c r="CM1359" i="4"/>
  <c r="CM1358" i="4"/>
  <c r="CM1357" i="4"/>
  <c r="CM1356" i="4"/>
  <c r="CM1355" i="4"/>
  <c r="CM1354" i="4"/>
  <c r="CM1353" i="4"/>
  <c r="CM1352" i="4"/>
  <c r="CM1351" i="4"/>
  <c r="CM1350" i="4"/>
  <c r="CM1349" i="4"/>
  <c r="CM1348" i="4"/>
  <c r="CM1347" i="4"/>
  <c r="CM1346" i="4"/>
  <c r="CM1345" i="4"/>
  <c r="CM1344" i="4"/>
  <c r="CM1343" i="4"/>
  <c r="CM1342" i="4"/>
  <c r="CM1341" i="4"/>
  <c r="CM1340" i="4"/>
  <c r="CM1339" i="4"/>
  <c r="CM1338" i="4"/>
  <c r="CM1337" i="4"/>
  <c r="CM1336" i="4"/>
  <c r="CM1335" i="4"/>
  <c r="CM1334" i="4"/>
  <c r="CM1333" i="4"/>
  <c r="CM1332" i="4"/>
  <c r="CM1331" i="4"/>
  <c r="CM1330" i="4"/>
  <c r="CM1329" i="4"/>
  <c r="CM1328" i="4"/>
  <c r="CM1327" i="4"/>
  <c r="CM1326" i="4"/>
  <c r="CM1325" i="4"/>
  <c r="CM1324" i="4"/>
  <c r="CM1323" i="4"/>
  <c r="CM1322" i="4"/>
  <c r="CM1321" i="4"/>
  <c r="CM1320" i="4"/>
  <c r="CM1319" i="4"/>
  <c r="CM1318" i="4"/>
  <c r="CM1317" i="4"/>
  <c r="CM1316" i="4"/>
  <c r="CM1315" i="4"/>
  <c r="CM1314" i="4"/>
  <c r="CM1313" i="4"/>
  <c r="CM1312" i="4"/>
  <c r="CM1311" i="4"/>
  <c r="CM1310" i="4"/>
  <c r="CM1309" i="4"/>
  <c r="CM1308" i="4"/>
  <c r="CM1307" i="4"/>
  <c r="CM1306" i="4"/>
  <c r="CM1305" i="4"/>
  <c r="CM1304" i="4"/>
  <c r="CM1303" i="4"/>
  <c r="CM1302" i="4"/>
  <c r="CM1301" i="4"/>
  <c r="CM1300" i="4"/>
  <c r="CM1299" i="4"/>
  <c r="CM1298" i="4"/>
  <c r="CM1297" i="4"/>
  <c r="CM1296" i="4"/>
  <c r="CM1295" i="4"/>
  <c r="CM1294" i="4"/>
  <c r="CM1293" i="4"/>
  <c r="CM1292" i="4"/>
  <c r="CM1291" i="4"/>
  <c r="CM1290" i="4"/>
  <c r="CM1289" i="4"/>
  <c r="CM1288" i="4"/>
  <c r="CM1287" i="4"/>
  <c r="CM1286" i="4"/>
  <c r="CM1285" i="4"/>
  <c r="CM1284" i="4"/>
  <c r="CM1283" i="4"/>
  <c r="CM1282" i="4"/>
  <c r="CM1281" i="4"/>
  <c r="CM1280" i="4"/>
  <c r="CM1279" i="4"/>
  <c r="CM1278" i="4"/>
  <c r="CM1277" i="4"/>
  <c r="CM1276" i="4"/>
  <c r="CM1275" i="4"/>
  <c r="CM1274" i="4"/>
  <c r="CM1273" i="4"/>
  <c r="CM1272" i="4"/>
  <c r="CM1271" i="4"/>
  <c r="CM1270" i="4"/>
  <c r="CM1269" i="4"/>
  <c r="CM1268" i="4"/>
  <c r="CM1267" i="4"/>
  <c r="CM1266" i="4"/>
  <c r="CM1265" i="4"/>
  <c r="CM1264" i="4"/>
  <c r="CM1263" i="4"/>
  <c r="CM1262" i="4"/>
  <c r="CM1261" i="4"/>
  <c r="CM1260" i="4"/>
  <c r="CM1259" i="4"/>
  <c r="CM1258" i="4"/>
  <c r="CM1257" i="4"/>
  <c r="CM1256" i="4"/>
  <c r="CM1255" i="4"/>
  <c r="CM1254" i="4"/>
  <c r="CM1253" i="4"/>
  <c r="CM1252" i="4"/>
  <c r="CM1251" i="4"/>
  <c r="CM1250" i="4"/>
  <c r="CM1249" i="4"/>
  <c r="CM1248" i="4"/>
  <c r="CM1247" i="4"/>
  <c r="CM1246" i="4"/>
  <c r="CM1245" i="4"/>
  <c r="CM1244" i="4"/>
  <c r="CM1243" i="4"/>
  <c r="CM1242" i="4"/>
  <c r="CM1241" i="4"/>
  <c r="CM1240" i="4"/>
  <c r="CM1239" i="4"/>
  <c r="CM1238" i="4"/>
  <c r="CM1237" i="4"/>
  <c r="CM1236" i="4"/>
  <c r="CM1235" i="4"/>
  <c r="CM1234" i="4"/>
  <c r="CM1233" i="4"/>
  <c r="CM1232" i="4"/>
  <c r="CM1231" i="4"/>
  <c r="CM1230" i="4"/>
  <c r="CM1229" i="4"/>
  <c r="CM1228" i="4"/>
  <c r="CM1227" i="4"/>
  <c r="CM1226" i="4"/>
  <c r="CM1225" i="4"/>
  <c r="CM1224" i="4"/>
  <c r="CM1223" i="4"/>
  <c r="CM1222" i="4"/>
  <c r="CM1221" i="4"/>
  <c r="CM1220" i="4"/>
  <c r="CM1219" i="4"/>
  <c r="CM1218" i="4"/>
  <c r="CM1217" i="4"/>
  <c r="CM1216" i="4"/>
  <c r="CM1215" i="4"/>
  <c r="CM1214" i="4"/>
  <c r="CM1213" i="4"/>
  <c r="CM1212" i="4"/>
  <c r="CM1211" i="4"/>
  <c r="CM1210" i="4"/>
  <c r="CM1209" i="4"/>
  <c r="CM1208" i="4"/>
  <c r="CM1207" i="4"/>
  <c r="CM1206" i="4"/>
  <c r="CM1205" i="4"/>
  <c r="CM1204" i="4"/>
  <c r="CM1203" i="4"/>
  <c r="CM1202" i="4"/>
  <c r="CM1201" i="4"/>
  <c r="CM1200" i="4"/>
  <c r="CM1199" i="4"/>
  <c r="CM1198" i="4"/>
  <c r="CM1197" i="4"/>
  <c r="CM1196" i="4"/>
  <c r="CM1195" i="4"/>
  <c r="CM1194" i="4"/>
  <c r="CM1193" i="4"/>
  <c r="CM1192" i="4"/>
  <c r="CM1191" i="4"/>
  <c r="CM1190" i="4"/>
  <c r="CM1189" i="4"/>
  <c r="CM1188" i="4"/>
  <c r="CM1187" i="4"/>
  <c r="CM1186" i="4"/>
  <c r="CM1185" i="4"/>
  <c r="CM1184" i="4"/>
  <c r="CM1183" i="4"/>
  <c r="CM1182" i="4"/>
  <c r="CM1181" i="4"/>
  <c r="CM1180" i="4"/>
  <c r="CM1179" i="4"/>
  <c r="CM1178" i="4"/>
  <c r="CM1177" i="4"/>
  <c r="CM1176" i="4"/>
  <c r="CM1175" i="4"/>
  <c r="CM1174" i="4"/>
  <c r="CM1173" i="4"/>
  <c r="CM1172" i="4"/>
  <c r="CM1171" i="4"/>
  <c r="CM1170" i="4"/>
  <c r="CM1169" i="4"/>
  <c r="CM1168" i="4"/>
  <c r="CM1167" i="4"/>
  <c r="CM1166" i="4"/>
  <c r="CM1165" i="4"/>
  <c r="CM1164" i="4"/>
  <c r="CM1163" i="4"/>
  <c r="CM1162" i="4"/>
  <c r="CM1161" i="4"/>
  <c r="CM1160" i="4"/>
  <c r="CM1159" i="4"/>
  <c r="CM1158" i="4"/>
  <c r="CM1157" i="4"/>
  <c r="CM1156" i="4"/>
  <c r="CM1155" i="4"/>
  <c r="CM1154" i="4"/>
  <c r="CM1153" i="4"/>
  <c r="CM1152" i="4"/>
  <c r="CM1151" i="4"/>
  <c r="CM1150" i="4"/>
  <c r="CM1149" i="4"/>
  <c r="CM1148" i="4"/>
  <c r="CM1147" i="4"/>
  <c r="CM1146" i="4"/>
  <c r="CM1145" i="4"/>
  <c r="CM1144" i="4"/>
  <c r="CM1143" i="4"/>
  <c r="CM1142" i="4"/>
  <c r="CM1141" i="4"/>
  <c r="CM1140" i="4"/>
  <c r="CM1139" i="4"/>
  <c r="CM1138" i="4"/>
  <c r="CM1137" i="4"/>
  <c r="CM1136" i="4"/>
  <c r="CM1135" i="4"/>
  <c r="CM1134" i="4"/>
  <c r="CM1133" i="4"/>
  <c r="CM1132" i="4"/>
  <c r="CM1131" i="4"/>
  <c r="CM1130" i="4"/>
  <c r="CM1129" i="4"/>
  <c r="CM1128" i="4"/>
  <c r="CM1127" i="4"/>
  <c r="CM1126" i="4"/>
  <c r="CM1125" i="4"/>
  <c r="CM1124" i="4"/>
  <c r="CM1123" i="4"/>
  <c r="CM1122" i="4"/>
  <c r="CM1121" i="4"/>
  <c r="CM1120" i="4"/>
  <c r="CM1119" i="4"/>
  <c r="CM1118" i="4"/>
  <c r="CM1117" i="4"/>
  <c r="CM1116" i="4"/>
  <c r="CM1115" i="4"/>
  <c r="CM1114" i="4"/>
  <c r="CM1113" i="4"/>
  <c r="CM1112" i="4"/>
  <c r="CM1111" i="4"/>
  <c r="CM1110" i="4"/>
  <c r="CM1109" i="4"/>
  <c r="CM1108" i="4"/>
  <c r="CM1107" i="4"/>
  <c r="CM1106" i="4"/>
  <c r="CM1105" i="4"/>
  <c r="CM1104" i="4"/>
  <c r="CM1103" i="4"/>
  <c r="CM1102" i="4"/>
  <c r="CM1101" i="4"/>
  <c r="CM1100" i="4"/>
  <c r="CM1099" i="4"/>
  <c r="CM1098" i="4"/>
  <c r="CM1097" i="4"/>
  <c r="CM1096" i="4"/>
  <c r="CM1095" i="4"/>
  <c r="CM1094" i="4"/>
  <c r="CM1093" i="4"/>
  <c r="CM1092" i="4"/>
  <c r="CM1091" i="4"/>
  <c r="CM1090" i="4"/>
  <c r="CM1089" i="4"/>
  <c r="CM1088" i="4"/>
  <c r="CM1087" i="4"/>
  <c r="CM1086" i="4"/>
  <c r="CM1085" i="4"/>
  <c r="CM1084" i="4"/>
  <c r="CM1083" i="4"/>
  <c r="CM1082" i="4"/>
  <c r="CM1081" i="4"/>
  <c r="CM1080" i="4"/>
  <c r="CM1079" i="4"/>
  <c r="CM1078" i="4"/>
  <c r="CM1077" i="4"/>
  <c r="CM1076" i="4"/>
  <c r="CM1075" i="4"/>
  <c r="CM1074" i="4"/>
  <c r="CM1073" i="4"/>
  <c r="CM1072" i="4"/>
  <c r="CM1071" i="4"/>
  <c r="CM1070" i="4"/>
  <c r="CM1069" i="4"/>
  <c r="CM1068" i="4"/>
  <c r="CM1067" i="4"/>
  <c r="CM1066" i="4"/>
  <c r="CM1065" i="4"/>
  <c r="CM1064" i="4"/>
  <c r="CM1063" i="4"/>
  <c r="CM1062" i="4"/>
  <c r="CM1061" i="4"/>
  <c r="CM1060" i="4"/>
  <c r="CM1059" i="4"/>
  <c r="CM1058" i="4"/>
  <c r="CM1057" i="4"/>
  <c r="CM1056" i="4"/>
  <c r="CM1055" i="4"/>
  <c r="CM1054" i="4"/>
  <c r="CM1053" i="4"/>
  <c r="CM1052" i="4"/>
  <c r="CM1051" i="4"/>
  <c r="CM1050" i="4"/>
  <c r="CM1049" i="4"/>
  <c r="CM1048" i="4"/>
  <c r="CM1047" i="4"/>
  <c r="CM1046" i="4"/>
  <c r="CM1045" i="4"/>
  <c r="CM1044" i="4"/>
  <c r="CM1043" i="4"/>
  <c r="CM1042" i="4"/>
  <c r="CM1041" i="4"/>
  <c r="CM1040" i="4"/>
  <c r="CM1039" i="4"/>
  <c r="CM1038" i="4"/>
  <c r="CM1037" i="4"/>
  <c r="CM1036" i="4"/>
  <c r="CM1035" i="4"/>
  <c r="CM1034" i="4"/>
  <c r="CM1033" i="4"/>
  <c r="CM1032" i="4"/>
  <c r="CM1031" i="4"/>
  <c r="CM1030" i="4"/>
  <c r="CM1029" i="4"/>
  <c r="CM1028" i="4"/>
  <c r="CM1027" i="4"/>
  <c r="CM1026" i="4"/>
  <c r="CM1025" i="4"/>
  <c r="CM1024" i="4"/>
  <c r="CM1023" i="4"/>
  <c r="CM1022" i="4"/>
  <c r="CM1021" i="4"/>
  <c r="CM1020" i="4"/>
  <c r="CM1019" i="4"/>
  <c r="CM1018" i="4"/>
  <c r="CM1017" i="4"/>
  <c r="CM1016" i="4"/>
  <c r="CM1015" i="4"/>
  <c r="CM1014" i="4"/>
  <c r="CM1013" i="4"/>
  <c r="CM1012" i="4"/>
  <c r="CM1011" i="4"/>
  <c r="CM1010" i="4"/>
  <c r="CM1009" i="4"/>
  <c r="CM1008" i="4"/>
  <c r="CM1007" i="4"/>
  <c r="CM1006" i="4"/>
  <c r="CM1005" i="4"/>
  <c r="CM1004" i="4"/>
  <c r="CM1003" i="4"/>
  <c r="CM1002" i="4"/>
  <c r="CM1001" i="4"/>
  <c r="CM1000" i="4"/>
  <c r="CM999" i="4"/>
  <c r="CM998" i="4"/>
  <c r="CM997" i="4"/>
  <c r="CM996" i="4"/>
  <c r="CM995" i="4"/>
  <c r="CM994" i="4"/>
  <c r="CM993" i="4"/>
  <c r="CM992" i="4"/>
  <c r="CM991" i="4"/>
  <c r="CM990" i="4"/>
  <c r="CM989" i="4"/>
  <c r="CM988" i="4"/>
  <c r="CM987" i="4"/>
  <c r="CM986" i="4"/>
  <c r="CM985" i="4"/>
  <c r="CM984" i="4"/>
  <c r="CM983" i="4"/>
  <c r="CM982" i="4"/>
  <c r="CM981" i="4"/>
  <c r="CM980" i="4"/>
  <c r="CM979" i="4"/>
  <c r="CM978" i="4"/>
  <c r="CM977" i="4"/>
  <c r="CM976" i="4"/>
  <c r="CM975" i="4"/>
  <c r="CM974" i="4"/>
  <c r="CM973" i="4"/>
  <c r="CM972" i="4"/>
  <c r="CM971" i="4"/>
  <c r="CM970" i="4"/>
  <c r="CM969" i="4"/>
  <c r="CM968" i="4"/>
  <c r="CM967" i="4"/>
  <c r="CM966" i="4"/>
  <c r="CM965" i="4"/>
  <c r="CM964" i="4"/>
  <c r="CM963" i="4"/>
  <c r="CM962" i="4"/>
  <c r="CM961" i="4"/>
  <c r="CM960" i="4"/>
  <c r="CM959" i="4"/>
  <c r="CM958" i="4"/>
  <c r="CM957" i="4"/>
  <c r="CM956" i="4"/>
  <c r="CM955" i="4"/>
  <c r="CM954" i="4"/>
  <c r="CM953" i="4"/>
  <c r="CM952" i="4"/>
  <c r="CM951" i="4"/>
  <c r="CM950" i="4"/>
  <c r="CM949" i="4"/>
  <c r="CM948" i="4"/>
  <c r="CM947" i="4"/>
  <c r="CM946" i="4"/>
  <c r="CM945" i="4"/>
  <c r="CM944" i="4"/>
  <c r="CM943" i="4"/>
  <c r="CM942" i="4"/>
  <c r="CM941" i="4"/>
  <c r="CM940" i="4"/>
  <c r="CM939" i="4"/>
  <c r="CM938" i="4"/>
  <c r="CM937" i="4"/>
  <c r="CM936" i="4"/>
  <c r="CM935" i="4"/>
  <c r="CM934" i="4"/>
  <c r="CM933" i="4"/>
  <c r="CM932" i="4"/>
  <c r="CM931" i="4"/>
  <c r="CM930" i="4"/>
  <c r="CM929" i="4"/>
  <c r="CM928" i="4"/>
  <c r="CM927" i="4"/>
  <c r="CM926" i="4"/>
  <c r="CM925" i="4"/>
  <c r="CM924" i="4"/>
  <c r="CM923" i="4"/>
  <c r="CM922" i="4"/>
  <c r="CM921" i="4"/>
  <c r="CM920" i="4"/>
  <c r="CM919" i="4"/>
  <c r="CM918" i="4"/>
  <c r="CM917" i="4"/>
  <c r="CM916" i="4"/>
  <c r="CM915" i="4"/>
  <c r="CM914" i="4"/>
  <c r="CM913" i="4"/>
  <c r="CM912" i="4"/>
  <c r="CM911" i="4"/>
  <c r="CM910" i="4"/>
  <c r="CM909" i="4"/>
  <c r="CM908" i="4"/>
  <c r="CM907" i="4"/>
  <c r="CM906" i="4"/>
  <c r="CM905" i="4"/>
  <c r="CM904" i="4"/>
  <c r="CM903" i="4"/>
  <c r="CM902" i="4"/>
  <c r="CM901" i="4"/>
  <c r="CM900" i="4"/>
  <c r="CM899" i="4"/>
  <c r="CM898" i="4"/>
  <c r="CM897" i="4"/>
  <c r="CM896" i="4"/>
  <c r="CM895" i="4"/>
  <c r="CM894" i="4"/>
  <c r="CM893" i="4"/>
  <c r="CM892" i="4"/>
  <c r="CM891" i="4"/>
  <c r="CM890" i="4"/>
  <c r="CM889" i="4"/>
  <c r="CM888" i="4"/>
  <c r="CM887" i="4"/>
  <c r="CM886" i="4"/>
  <c r="CM885" i="4"/>
  <c r="CM884" i="4"/>
  <c r="CM883" i="4"/>
  <c r="CM882" i="4"/>
  <c r="CM881" i="4"/>
  <c r="CM880" i="4"/>
  <c r="CM879" i="4"/>
  <c r="CM878" i="4"/>
  <c r="CM877" i="4"/>
  <c r="CM876" i="4"/>
  <c r="CM875" i="4"/>
  <c r="CM874" i="4"/>
  <c r="CM873" i="4"/>
  <c r="CM872" i="4"/>
  <c r="CM871" i="4"/>
  <c r="CM870" i="4"/>
  <c r="CM869" i="4"/>
  <c r="CM868" i="4"/>
  <c r="CM867" i="4"/>
  <c r="CM866" i="4"/>
  <c r="CM865" i="4"/>
  <c r="CM864" i="4"/>
  <c r="CM863" i="4"/>
  <c r="CM862" i="4"/>
  <c r="CM861" i="4"/>
  <c r="CM860" i="4"/>
  <c r="CM859" i="4"/>
  <c r="CM858" i="4"/>
  <c r="CM857" i="4"/>
  <c r="CM856" i="4"/>
  <c r="CM855" i="4"/>
  <c r="CM854" i="4"/>
  <c r="CM853" i="4"/>
  <c r="CM852" i="4"/>
  <c r="CM851" i="4"/>
  <c r="CM850" i="4"/>
  <c r="CM849" i="4"/>
  <c r="CM848" i="4"/>
  <c r="CM847" i="4"/>
  <c r="CM846" i="4"/>
  <c r="CM845" i="4"/>
  <c r="CM844" i="4"/>
  <c r="CM843" i="4"/>
  <c r="CM842" i="4"/>
  <c r="CM841" i="4"/>
  <c r="CM840" i="4"/>
  <c r="CM839" i="4"/>
  <c r="CM838" i="4"/>
  <c r="CM837" i="4"/>
  <c r="CM836" i="4"/>
  <c r="CM835" i="4"/>
  <c r="CM834" i="4"/>
  <c r="CM833" i="4"/>
  <c r="CM832" i="4"/>
  <c r="CM831" i="4"/>
  <c r="CM830" i="4"/>
  <c r="CM829" i="4"/>
  <c r="CM828" i="4"/>
  <c r="CM827" i="4"/>
  <c r="CM826" i="4"/>
  <c r="CM825" i="4"/>
  <c r="CM824" i="4"/>
  <c r="CM823" i="4"/>
  <c r="CM822" i="4"/>
  <c r="CM821" i="4"/>
  <c r="CM820" i="4"/>
  <c r="CM819" i="4"/>
  <c r="CM818" i="4"/>
  <c r="CM817" i="4"/>
  <c r="CM816" i="4"/>
  <c r="CM815" i="4"/>
  <c r="CM814" i="4"/>
  <c r="CM813" i="4"/>
  <c r="CM812" i="4"/>
  <c r="CM811" i="4"/>
  <c r="CM810" i="4"/>
  <c r="CM809" i="4"/>
  <c r="CM808" i="4"/>
  <c r="CM807" i="4"/>
  <c r="CM806" i="4"/>
  <c r="CM805" i="4"/>
  <c r="CM804" i="4"/>
  <c r="CM803" i="4"/>
  <c r="CM802" i="4"/>
  <c r="CM801" i="4"/>
  <c r="CM800" i="4"/>
  <c r="CM799" i="4"/>
  <c r="CM798" i="4"/>
  <c r="CM797" i="4"/>
  <c r="CM796" i="4"/>
  <c r="CM795" i="4"/>
  <c r="CM794" i="4"/>
  <c r="CM793" i="4"/>
  <c r="CM792" i="4"/>
  <c r="CM791" i="4"/>
  <c r="CM790" i="4"/>
  <c r="CM789" i="4"/>
  <c r="CM788" i="4"/>
  <c r="CM787" i="4"/>
  <c r="CM786" i="4"/>
  <c r="CM785" i="4"/>
  <c r="CM784" i="4"/>
  <c r="CM783" i="4"/>
  <c r="CM782" i="4"/>
  <c r="CM781" i="4"/>
  <c r="CM780" i="4"/>
  <c r="CM779" i="4"/>
  <c r="CM778" i="4"/>
  <c r="CM777" i="4"/>
  <c r="CM776" i="4"/>
  <c r="CM775" i="4"/>
  <c r="CM774" i="4"/>
  <c r="CM773" i="4"/>
  <c r="CM772" i="4"/>
  <c r="CM771" i="4"/>
  <c r="CM770" i="4"/>
  <c r="CM769" i="4"/>
  <c r="CM768" i="4"/>
  <c r="CM767" i="4"/>
  <c r="CM766" i="4"/>
  <c r="CM765" i="4"/>
  <c r="CM764" i="4"/>
  <c r="CM763" i="4"/>
  <c r="CM762" i="4"/>
  <c r="CM761" i="4"/>
  <c r="CM760" i="4"/>
  <c r="CM759" i="4"/>
  <c r="CM758" i="4"/>
  <c r="CM757" i="4"/>
  <c r="CM756" i="4"/>
  <c r="CM755" i="4"/>
  <c r="CM754" i="4"/>
  <c r="CM753" i="4"/>
  <c r="CM752" i="4"/>
  <c r="CM751" i="4"/>
  <c r="CM750" i="4"/>
  <c r="CM749" i="4"/>
  <c r="CM748" i="4"/>
  <c r="CM747" i="4"/>
  <c r="CM746" i="4"/>
  <c r="CM745" i="4"/>
  <c r="CM744" i="4"/>
  <c r="CM743" i="4"/>
  <c r="CM742" i="4"/>
  <c r="CM741" i="4"/>
  <c r="CM740" i="4"/>
  <c r="CM739" i="4"/>
  <c r="CM738" i="4"/>
  <c r="CM737" i="4"/>
  <c r="CM736" i="4"/>
  <c r="CM735" i="4"/>
  <c r="CM734" i="4"/>
  <c r="CM733" i="4"/>
  <c r="CM732" i="4"/>
  <c r="CM731" i="4"/>
  <c r="CM730" i="4"/>
  <c r="CM729" i="4"/>
  <c r="CM728" i="4"/>
  <c r="CM727" i="4"/>
  <c r="CM726" i="4"/>
  <c r="CM725" i="4"/>
  <c r="CM724" i="4"/>
  <c r="CM723" i="4"/>
  <c r="CM722" i="4"/>
  <c r="CM721" i="4"/>
  <c r="CM720" i="4"/>
  <c r="CM719" i="4"/>
  <c r="CM718" i="4"/>
  <c r="CM717" i="4"/>
  <c r="CM716" i="4"/>
  <c r="CM715" i="4"/>
  <c r="CM714" i="4"/>
  <c r="CM713" i="4"/>
  <c r="CM712" i="4"/>
  <c r="CM711" i="4"/>
  <c r="CM710" i="4"/>
  <c r="CM709" i="4"/>
  <c r="CM708" i="4"/>
  <c r="CM707" i="4"/>
  <c r="CM706" i="4"/>
  <c r="CM705" i="4"/>
  <c r="CM704" i="4"/>
  <c r="CM703" i="4"/>
  <c r="CM702" i="4"/>
  <c r="CM701" i="4"/>
  <c r="CM700" i="4"/>
  <c r="CM699" i="4"/>
  <c r="CM698" i="4"/>
  <c r="CM697" i="4"/>
  <c r="CM696" i="4"/>
  <c r="CM695" i="4"/>
  <c r="CM694" i="4"/>
  <c r="CM693" i="4"/>
  <c r="CM692" i="4"/>
  <c r="CM691" i="4"/>
  <c r="CM690" i="4"/>
  <c r="CM689" i="4"/>
  <c r="CM688" i="4"/>
  <c r="CM687" i="4"/>
  <c r="CM686" i="4"/>
  <c r="CM685" i="4"/>
  <c r="CM684" i="4"/>
  <c r="CM683" i="4"/>
  <c r="CM682" i="4"/>
  <c r="CM681" i="4"/>
  <c r="CM680" i="4"/>
  <c r="CM679" i="4"/>
  <c r="CM678" i="4"/>
  <c r="CM677" i="4"/>
  <c r="CM676" i="4"/>
  <c r="CM675" i="4"/>
  <c r="CM674" i="4"/>
  <c r="CM673" i="4"/>
  <c r="CM672" i="4"/>
  <c r="CM671" i="4"/>
  <c r="CM670" i="4"/>
  <c r="CM669" i="4"/>
  <c r="CM668" i="4"/>
  <c r="CM667" i="4"/>
  <c r="CM666" i="4"/>
  <c r="CM665" i="4"/>
  <c r="CM664" i="4"/>
  <c r="CM663" i="4"/>
  <c r="CM662" i="4"/>
  <c r="CM661" i="4"/>
  <c r="CM660" i="4"/>
  <c r="CM659" i="4"/>
  <c r="CM658" i="4"/>
  <c r="CM657" i="4"/>
  <c r="CM656" i="4"/>
  <c r="CM655" i="4"/>
  <c r="CM654" i="4"/>
  <c r="CM653" i="4"/>
  <c r="CM652" i="4"/>
  <c r="CM651" i="4"/>
  <c r="CM650" i="4"/>
  <c r="CM649" i="4"/>
  <c r="CM648" i="4"/>
  <c r="CM647" i="4"/>
  <c r="CM646" i="4"/>
  <c r="CM645" i="4"/>
  <c r="CM644" i="4"/>
  <c r="CM643" i="4"/>
  <c r="CM642" i="4"/>
  <c r="CM641" i="4"/>
  <c r="CM640" i="4"/>
  <c r="CM639" i="4"/>
  <c r="CM638" i="4"/>
  <c r="CM637" i="4"/>
  <c r="CM636" i="4"/>
  <c r="CM635" i="4"/>
  <c r="CM634" i="4"/>
  <c r="CM633" i="4"/>
  <c r="CM632" i="4"/>
  <c r="CM631" i="4"/>
  <c r="CM630" i="4"/>
  <c r="CM629" i="4"/>
  <c r="CM628" i="4"/>
  <c r="CM627" i="4"/>
  <c r="CM626" i="4"/>
  <c r="CM625" i="4"/>
  <c r="CM624" i="4"/>
  <c r="CM623" i="4"/>
  <c r="CM622" i="4"/>
  <c r="CM621" i="4"/>
  <c r="CM620" i="4"/>
  <c r="CM619" i="4"/>
  <c r="CM618" i="4"/>
  <c r="CM617" i="4"/>
  <c r="CM616" i="4"/>
  <c r="CM615" i="4"/>
  <c r="CM614" i="4"/>
  <c r="CM613" i="4"/>
  <c r="CM612" i="4"/>
  <c r="CM611" i="4"/>
  <c r="CM610" i="4"/>
  <c r="CM609" i="4"/>
  <c r="CM608" i="4"/>
  <c r="CM607" i="4"/>
  <c r="CM606" i="4"/>
  <c r="CM605" i="4"/>
  <c r="CM604" i="4"/>
  <c r="CM603" i="4"/>
  <c r="CM602" i="4"/>
  <c r="CM601" i="4"/>
  <c r="CM600" i="4"/>
  <c r="CM599" i="4"/>
  <c r="CM598" i="4"/>
  <c r="CM597" i="4"/>
  <c r="CM596" i="4"/>
  <c r="CM595" i="4"/>
  <c r="CM594" i="4"/>
  <c r="CM593" i="4"/>
  <c r="CM592" i="4"/>
  <c r="CM591" i="4"/>
  <c r="CM590" i="4"/>
  <c r="CM589" i="4"/>
  <c r="CM588" i="4"/>
  <c r="CM587" i="4"/>
  <c r="CM586" i="4"/>
  <c r="CM585" i="4"/>
  <c r="CM584" i="4"/>
  <c r="CM583" i="4"/>
  <c r="CM582" i="4"/>
  <c r="CM581" i="4"/>
  <c r="CM580" i="4"/>
  <c r="CM579" i="4"/>
  <c r="CM578" i="4"/>
  <c r="CM577" i="4"/>
  <c r="CM576" i="4"/>
  <c r="CM575" i="4"/>
  <c r="CM574" i="4"/>
  <c r="CM573" i="4"/>
  <c r="CM572" i="4"/>
  <c r="CM571" i="4"/>
  <c r="CM570" i="4"/>
  <c r="CM569" i="4"/>
  <c r="CM568" i="4"/>
  <c r="CM567" i="4"/>
  <c r="CM566" i="4"/>
  <c r="CM565" i="4"/>
  <c r="CM564" i="4"/>
  <c r="CM563" i="4"/>
  <c r="CM562" i="4"/>
  <c r="CM561" i="4"/>
  <c r="CM560" i="4"/>
  <c r="CM559" i="4"/>
  <c r="CM558" i="4"/>
  <c r="CM557" i="4"/>
  <c r="CM556" i="4"/>
  <c r="CM555" i="4"/>
  <c r="CM554" i="4"/>
  <c r="CM553" i="4"/>
  <c r="CM552" i="4"/>
  <c r="CM551" i="4"/>
  <c r="CM550" i="4"/>
  <c r="CM549" i="4"/>
  <c r="CM548" i="4"/>
  <c r="CM547" i="4"/>
  <c r="CM546" i="4"/>
  <c r="CM545" i="4"/>
  <c r="CM544" i="4"/>
  <c r="CM543" i="4"/>
  <c r="CM542" i="4"/>
  <c r="CM541" i="4"/>
  <c r="CM540" i="4"/>
  <c r="CM539" i="4"/>
  <c r="CM538" i="4"/>
  <c r="CM537" i="4"/>
  <c r="CM536" i="4"/>
  <c r="CM535" i="4"/>
  <c r="CM534" i="4"/>
  <c r="CM533" i="4"/>
  <c r="CM532" i="4"/>
  <c r="CM531" i="4"/>
  <c r="CM530" i="4"/>
  <c r="CM529" i="4"/>
  <c r="CM528" i="4"/>
  <c r="CM527" i="4"/>
  <c r="CM526" i="4"/>
  <c r="CM525" i="4"/>
  <c r="CM524" i="4"/>
  <c r="CM523" i="4"/>
  <c r="CM522" i="4"/>
  <c r="CM521" i="4"/>
  <c r="CM520" i="4"/>
  <c r="CM519" i="4"/>
  <c r="CM518" i="4"/>
  <c r="CM517" i="4"/>
  <c r="CM516" i="4"/>
  <c r="CM515" i="4"/>
  <c r="CM514" i="4"/>
  <c r="CM513" i="4"/>
  <c r="CM512" i="4"/>
  <c r="CM511" i="4"/>
  <c r="CM510" i="4"/>
  <c r="CM509" i="4"/>
  <c r="CM508" i="4"/>
  <c r="CM507" i="4"/>
  <c r="CM506" i="4"/>
  <c r="CM505" i="4"/>
  <c r="CM504" i="4"/>
  <c r="CM503" i="4"/>
  <c r="CM502" i="4"/>
  <c r="CM501" i="4"/>
  <c r="CM500" i="4"/>
  <c r="CM499" i="4"/>
  <c r="CM498" i="4"/>
  <c r="CM497" i="4"/>
  <c r="CM496" i="4"/>
  <c r="CM495" i="4"/>
  <c r="CM494" i="4"/>
  <c r="CM493" i="4"/>
  <c r="CM492" i="4"/>
  <c r="CM491" i="4"/>
  <c r="CM490" i="4"/>
  <c r="CM489" i="4"/>
  <c r="CM488" i="4"/>
  <c r="CM487" i="4"/>
  <c r="CM486" i="4"/>
  <c r="CM485" i="4"/>
  <c r="CM484" i="4"/>
  <c r="CM483" i="4"/>
  <c r="CM482" i="4"/>
  <c r="CM481" i="4"/>
  <c r="CM480" i="4"/>
  <c r="CM479" i="4"/>
  <c r="CM478" i="4"/>
  <c r="CM477" i="4"/>
  <c r="CM476" i="4"/>
  <c r="CM475" i="4"/>
  <c r="CM474" i="4"/>
  <c r="CM473" i="4"/>
  <c r="CM472" i="4"/>
  <c r="CM471" i="4"/>
  <c r="CM470" i="4"/>
  <c r="CM469" i="4"/>
  <c r="CM468" i="4"/>
  <c r="CM467" i="4"/>
  <c r="CM466" i="4"/>
  <c r="CM465" i="4"/>
  <c r="CM464" i="4"/>
  <c r="CM463" i="4"/>
  <c r="CM462" i="4"/>
  <c r="CM461" i="4"/>
  <c r="CM460" i="4"/>
  <c r="CM459" i="4"/>
  <c r="CM458" i="4"/>
  <c r="CM457" i="4"/>
  <c r="CM456" i="4"/>
  <c r="CM455" i="4"/>
  <c r="CM454" i="4"/>
  <c r="CM453" i="4"/>
  <c r="CM452" i="4"/>
  <c r="CM451" i="4"/>
  <c r="CM450" i="4"/>
  <c r="CM449" i="4"/>
  <c r="CM448" i="4"/>
  <c r="CM447" i="4"/>
  <c r="CM446" i="4"/>
  <c r="CM445" i="4"/>
  <c r="CM444" i="4"/>
  <c r="CM443" i="4"/>
  <c r="CM442" i="4"/>
  <c r="CM441" i="4"/>
  <c r="CM440" i="4"/>
  <c r="CM439" i="4"/>
  <c r="CM438" i="4"/>
  <c r="CM437" i="4"/>
  <c r="CM436" i="4"/>
  <c r="CM435" i="4"/>
  <c r="CM434" i="4"/>
  <c r="CM433" i="4"/>
  <c r="CM432" i="4"/>
  <c r="CM431" i="4"/>
  <c r="CM430" i="4"/>
  <c r="CM429" i="4"/>
  <c r="CM428" i="4"/>
  <c r="CM427" i="4"/>
  <c r="CM426" i="4"/>
  <c r="CM425" i="4"/>
  <c r="CM424" i="4"/>
  <c r="CM423" i="4"/>
  <c r="CM422" i="4"/>
  <c r="CM421" i="4"/>
  <c r="CM420" i="4"/>
  <c r="CM419" i="4"/>
  <c r="CM418" i="4"/>
  <c r="CM417" i="4"/>
  <c r="CM416" i="4"/>
  <c r="CM415" i="4"/>
  <c r="CM414" i="4"/>
  <c r="CM413" i="4"/>
  <c r="CM412" i="4"/>
  <c r="CM411" i="4"/>
  <c r="CM410" i="4"/>
  <c r="CM409" i="4"/>
  <c r="CM408" i="4"/>
  <c r="CM407" i="4"/>
  <c r="CM406" i="4"/>
  <c r="CM405" i="4"/>
  <c r="CM404" i="4"/>
  <c r="CM403" i="4"/>
  <c r="CM402" i="4"/>
  <c r="CM401" i="4"/>
  <c r="CM400" i="4"/>
  <c r="CM399" i="4"/>
  <c r="CM398" i="4"/>
  <c r="CM397" i="4"/>
  <c r="CM396" i="4"/>
  <c r="CM395" i="4"/>
  <c r="CM394" i="4"/>
  <c r="CM393" i="4"/>
  <c r="CM392" i="4"/>
  <c r="CM391" i="4"/>
  <c r="CM390" i="4"/>
  <c r="CM389" i="4"/>
  <c r="CM388" i="4"/>
  <c r="CM387" i="4"/>
  <c r="CM386" i="4"/>
  <c r="CM385" i="4"/>
  <c r="CM384" i="4"/>
  <c r="CM383" i="4"/>
  <c r="CM382" i="4"/>
  <c r="CM381" i="4"/>
  <c r="CM380" i="4"/>
  <c r="CM379" i="4"/>
  <c r="CM378" i="4"/>
  <c r="CM377" i="4"/>
  <c r="CM376" i="4"/>
  <c r="CM375" i="4"/>
  <c r="CM374" i="4"/>
  <c r="CM373" i="4"/>
  <c r="CM372" i="4"/>
  <c r="CM371" i="4"/>
  <c r="CM370" i="4"/>
  <c r="CM369" i="4"/>
  <c r="CM368" i="4"/>
  <c r="CM367" i="4"/>
  <c r="CM366" i="4"/>
  <c r="CM365" i="4"/>
  <c r="CM364" i="4"/>
  <c r="CM363" i="4"/>
  <c r="CM362" i="4"/>
  <c r="CM361" i="4"/>
  <c r="CM360" i="4"/>
  <c r="CM359" i="4"/>
  <c r="CM358" i="4"/>
  <c r="CM357" i="4"/>
  <c r="CM356" i="4"/>
  <c r="CM355" i="4"/>
  <c r="CM354" i="4"/>
  <c r="CM353" i="4"/>
  <c r="CM352" i="4"/>
  <c r="CM351" i="4"/>
  <c r="CM350" i="4"/>
  <c r="CM349" i="4"/>
  <c r="CM348" i="4"/>
  <c r="CM347" i="4"/>
  <c r="CM346" i="4"/>
  <c r="CM345" i="4"/>
  <c r="CM344" i="4"/>
  <c r="CM343" i="4"/>
  <c r="CM342" i="4"/>
  <c r="CM341" i="4"/>
  <c r="CM340" i="4"/>
  <c r="CM339" i="4"/>
  <c r="CM338" i="4"/>
  <c r="CM337" i="4"/>
  <c r="CM336" i="4"/>
  <c r="CM335" i="4"/>
  <c r="CM334" i="4"/>
  <c r="CM333" i="4"/>
  <c r="CM332" i="4"/>
  <c r="CM331" i="4"/>
  <c r="CM330" i="4"/>
  <c r="CM329" i="4"/>
  <c r="CM328" i="4"/>
  <c r="CM327" i="4"/>
  <c r="CM326" i="4"/>
  <c r="CM325" i="4"/>
  <c r="CM324" i="4"/>
  <c r="CM323" i="4"/>
  <c r="CM322" i="4"/>
  <c r="CM321" i="4"/>
  <c r="CM320" i="4"/>
  <c r="CM319" i="4"/>
  <c r="CM318" i="4"/>
  <c r="CM317" i="4"/>
  <c r="CM316" i="4"/>
  <c r="CM315" i="4"/>
  <c r="CM314" i="4"/>
  <c r="CM313" i="4"/>
  <c r="CM312" i="4"/>
  <c r="CM311" i="4"/>
  <c r="CM310" i="4"/>
  <c r="CM309" i="4"/>
  <c r="CM308" i="4"/>
  <c r="CM307" i="4"/>
  <c r="CM306" i="4"/>
  <c r="CM305" i="4"/>
  <c r="CM304" i="4"/>
  <c r="CM303" i="4"/>
  <c r="CM302" i="4"/>
  <c r="CM301" i="4"/>
  <c r="CM300" i="4"/>
  <c r="CM299" i="4"/>
  <c r="CM298" i="4"/>
  <c r="CM297" i="4"/>
  <c r="CM296" i="4"/>
  <c r="CM295" i="4"/>
  <c r="CM294" i="4"/>
  <c r="CM293" i="4"/>
  <c r="CM292" i="4"/>
  <c r="CM291" i="4"/>
  <c r="CM290" i="4"/>
  <c r="CM289" i="4"/>
  <c r="CM288" i="4"/>
  <c r="CM287" i="4"/>
  <c r="CM286" i="4"/>
  <c r="CM285" i="4"/>
  <c r="CM284" i="4"/>
  <c r="CM283" i="4"/>
  <c r="CM282" i="4"/>
  <c r="CM281" i="4"/>
  <c r="CM280" i="4"/>
  <c r="CM279" i="4"/>
  <c r="CM278" i="4"/>
  <c r="CM277" i="4"/>
  <c r="CM276" i="4"/>
  <c r="CM275" i="4"/>
  <c r="CM274" i="4"/>
  <c r="CM273" i="4"/>
  <c r="CM272" i="4"/>
  <c r="CM271" i="4"/>
  <c r="CM270" i="4"/>
  <c r="CM269" i="4"/>
  <c r="CM268" i="4"/>
  <c r="CM267" i="4"/>
  <c r="CM266" i="4"/>
  <c r="CM265" i="4"/>
  <c r="CM264" i="4"/>
  <c r="CM263" i="4"/>
  <c r="CM262" i="4"/>
  <c r="CM261" i="4"/>
  <c r="CM260" i="4"/>
  <c r="CM259" i="4"/>
  <c r="CM258" i="4"/>
  <c r="CM257" i="4"/>
  <c r="CM256" i="4"/>
  <c r="CM255" i="4"/>
  <c r="CM254" i="4"/>
  <c r="CM253" i="4"/>
  <c r="CM252" i="4"/>
  <c r="CM251" i="4"/>
  <c r="CM250" i="4"/>
  <c r="CM249" i="4"/>
  <c r="CM248" i="4"/>
  <c r="CM247" i="4"/>
  <c r="CM246" i="4"/>
  <c r="CM245" i="4"/>
  <c r="CM244" i="4"/>
  <c r="CM243" i="4"/>
  <c r="CM242" i="4"/>
  <c r="CM241" i="4"/>
  <c r="CM240" i="4"/>
  <c r="CM239" i="4"/>
  <c r="CM238" i="4"/>
  <c r="CM237" i="4"/>
  <c r="CM236" i="4"/>
  <c r="CM235" i="4"/>
  <c r="CM234" i="4"/>
  <c r="CM233" i="4"/>
  <c r="CM232" i="4"/>
  <c r="CM231" i="4"/>
  <c r="CM230" i="4"/>
  <c r="CM229" i="4"/>
  <c r="CM228" i="4"/>
  <c r="CM227" i="4"/>
  <c r="CM226" i="4"/>
  <c r="CM225" i="4"/>
  <c r="CM224" i="4"/>
  <c r="CM223" i="4"/>
  <c r="CM222" i="4"/>
  <c r="CM221" i="4"/>
  <c r="CM220" i="4"/>
  <c r="CM219" i="4"/>
  <c r="CM218" i="4"/>
  <c r="CM217" i="4"/>
  <c r="CM216" i="4"/>
  <c r="CM215" i="4"/>
  <c r="CM214" i="4"/>
  <c r="CM213" i="4"/>
  <c r="CM212" i="4"/>
  <c r="CM211" i="4"/>
  <c r="CM210" i="4"/>
  <c r="CM209" i="4"/>
  <c r="CM208" i="4"/>
  <c r="CM207" i="4"/>
  <c r="CM206" i="4"/>
  <c r="CM205" i="4"/>
  <c r="CM204" i="4"/>
  <c r="CM203" i="4"/>
  <c r="CM202" i="4"/>
  <c r="CM201" i="4"/>
  <c r="CM200" i="4"/>
  <c r="CM199" i="4"/>
  <c r="CM198" i="4"/>
  <c r="CM197" i="4"/>
  <c r="CM196" i="4"/>
  <c r="CM195" i="4"/>
  <c r="CM194" i="4"/>
  <c r="CM193" i="4"/>
  <c r="CM192" i="4"/>
  <c r="CM191" i="4"/>
  <c r="CM190" i="4"/>
  <c r="CM189" i="4"/>
  <c r="CM188" i="4"/>
  <c r="CM187" i="4"/>
  <c r="CM186" i="4"/>
  <c r="CM185" i="4"/>
  <c r="CM184" i="4"/>
  <c r="CM183" i="4"/>
  <c r="CM182" i="4"/>
  <c r="CM181" i="4"/>
  <c r="CM180" i="4"/>
  <c r="CM179" i="4"/>
  <c r="CM178" i="4"/>
  <c r="CM177" i="4"/>
  <c r="CM176" i="4"/>
  <c r="CM175" i="4"/>
  <c r="CM174" i="4"/>
  <c r="CM173" i="4"/>
  <c r="CM172" i="4"/>
  <c r="CM171" i="4"/>
  <c r="CM170" i="4"/>
  <c r="CM169" i="4"/>
  <c r="CM168" i="4"/>
  <c r="CM167" i="4"/>
  <c r="CM166" i="4"/>
  <c r="CM165" i="4"/>
  <c r="CM164" i="4"/>
  <c r="CM163" i="4"/>
  <c r="CM162" i="4"/>
  <c r="CM161" i="4"/>
  <c r="CM160" i="4"/>
  <c r="CM159" i="4"/>
  <c r="CM158" i="4"/>
  <c r="CM157" i="4"/>
  <c r="CM156" i="4"/>
  <c r="CM155" i="4"/>
  <c r="CM154" i="4"/>
  <c r="CM153" i="4"/>
  <c r="CM152" i="4"/>
  <c r="CM151" i="4"/>
  <c r="CM150" i="4"/>
  <c r="CM149" i="4"/>
  <c r="CM148" i="4"/>
  <c r="CM147" i="4"/>
  <c r="CM146" i="4"/>
  <c r="CM145" i="4"/>
  <c r="CM144" i="4"/>
  <c r="CM143" i="4"/>
  <c r="CM142" i="4"/>
  <c r="CM141" i="4"/>
  <c r="CM140" i="4"/>
  <c r="CM139" i="4"/>
  <c r="CM138" i="4"/>
  <c r="CM137" i="4"/>
  <c r="CM136" i="4"/>
  <c r="CM135" i="4"/>
  <c r="CM134" i="4"/>
  <c r="CM133" i="4"/>
  <c r="CM132" i="4"/>
  <c r="CM131" i="4"/>
  <c r="CM130" i="4"/>
  <c r="CM129" i="4"/>
  <c r="CM128" i="4"/>
  <c r="CM127" i="4"/>
  <c r="CM126" i="4"/>
  <c r="CM125" i="4"/>
  <c r="CM124" i="4"/>
  <c r="CM123" i="4"/>
  <c r="CM122" i="4"/>
  <c r="CM121" i="4"/>
  <c r="CM120" i="4"/>
  <c r="CM119" i="4"/>
  <c r="CM118" i="4"/>
  <c r="CM117" i="4"/>
  <c r="CM116" i="4"/>
  <c r="CM115" i="4"/>
  <c r="CM114" i="4"/>
  <c r="CM113" i="4"/>
  <c r="CM112" i="4"/>
  <c r="CM111" i="4"/>
  <c r="CM110" i="4"/>
  <c r="CM109" i="4"/>
  <c r="CM108" i="4"/>
  <c r="CM107" i="4"/>
  <c r="CM106" i="4"/>
  <c r="CM105" i="4"/>
  <c r="CM104" i="4"/>
  <c r="CM103" i="4"/>
  <c r="CM102" i="4"/>
  <c r="CM101" i="4"/>
  <c r="CM100" i="4"/>
  <c r="CM99" i="4"/>
  <c r="CM98" i="4"/>
  <c r="CM97" i="4"/>
  <c r="CM96" i="4"/>
  <c r="CM95" i="4"/>
  <c r="CM94" i="4"/>
  <c r="CM93" i="4"/>
  <c r="CM92" i="4"/>
  <c r="CM91" i="4"/>
  <c r="CM90" i="4"/>
  <c r="CM89" i="4"/>
  <c r="CM88" i="4"/>
  <c r="CM87" i="4"/>
  <c r="CM86" i="4"/>
  <c r="CM85" i="4"/>
  <c r="CM84" i="4"/>
  <c r="CM83" i="4"/>
  <c r="CM82" i="4"/>
  <c r="CM81" i="4"/>
  <c r="CM80" i="4"/>
  <c r="CM79" i="4"/>
  <c r="CM78" i="4"/>
  <c r="CM77" i="4"/>
  <c r="CM76" i="4"/>
  <c r="CM75" i="4"/>
  <c r="CM74" i="4"/>
  <c r="CM73" i="4"/>
  <c r="CM72" i="4"/>
  <c r="CM71" i="4"/>
  <c r="CM70" i="4"/>
  <c r="CM69" i="4"/>
  <c r="CM68" i="4"/>
  <c r="CM67" i="4"/>
  <c r="CM66" i="4"/>
  <c r="CM65" i="4"/>
  <c r="CM64" i="4"/>
  <c r="CM63" i="4"/>
  <c r="CM62" i="4"/>
  <c r="CM61" i="4"/>
  <c r="CM60" i="4"/>
  <c r="CM59" i="4"/>
  <c r="CM58" i="4"/>
  <c r="CM57" i="4"/>
  <c r="CM56" i="4"/>
  <c r="CM55" i="4"/>
  <c r="CM54" i="4"/>
  <c r="CM53" i="4"/>
  <c r="CM52" i="4"/>
  <c r="CM51" i="4"/>
  <c r="CM50" i="4"/>
  <c r="CM49" i="4"/>
  <c r="CM48" i="4"/>
  <c r="CM47" i="4"/>
  <c r="CM46" i="4"/>
  <c r="CM45" i="4"/>
  <c r="CM44" i="4"/>
  <c r="CM43" i="4"/>
  <c r="CM42" i="4"/>
  <c r="CM41" i="4"/>
  <c r="CM40" i="4"/>
  <c r="CM39" i="4"/>
  <c r="CM38" i="4"/>
  <c r="CM37" i="4"/>
  <c r="CM36" i="4"/>
  <c r="CM35" i="4"/>
  <c r="CM34" i="4"/>
  <c r="CM33" i="4"/>
  <c r="CM32" i="4"/>
  <c r="CM31" i="4"/>
  <c r="CM30" i="4"/>
  <c r="CM29" i="4"/>
  <c r="CM28" i="4"/>
  <c r="CM27" i="4"/>
  <c r="CM26" i="4"/>
  <c r="CM25" i="4"/>
  <c r="CM24" i="4"/>
  <c r="CM23" i="4"/>
  <c r="CM22" i="4"/>
  <c r="CM21" i="4"/>
  <c r="CM20" i="4"/>
  <c r="CM19" i="4"/>
  <c r="CM18" i="4"/>
  <c r="CM17" i="4"/>
  <c r="CM16" i="4"/>
  <c r="CM15" i="4"/>
  <c r="CM14" i="4"/>
  <c r="CM13" i="4"/>
  <c r="CM12" i="4"/>
  <c r="CM11" i="4"/>
  <c r="CM10" i="4"/>
  <c r="CM9" i="4"/>
  <c r="CM8" i="4"/>
  <c r="CM7" i="4"/>
  <c r="CM6" i="4"/>
  <c r="CM5" i="4"/>
  <c r="CM4" i="4"/>
  <c r="CM3" i="4"/>
  <c r="BX1772" i="4"/>
  <c r="BX1771" i="4"/>
  <c r="BX1770" i="4"/>
  <c r="BX1769" i="4"/>
  <c r="BX1768" i="4"/>
  <c r="BX1767" i="4"/>
  <c r="BX1766" i="4"/>
  <c r="BX1765" i="4"/>
  <c r="BX1764" i="4"/>
  <c r="BX1763" i="4"/>
  <c r="BX1762" i="4"/>
  <c r="BX1761" i="4"/>
  <c r="BX1760" i="4"/>
  <c r="BX1759" i="4"/>
  <c r="BX1758" i="4"/>
  <c r="BX1757" i="4"/>
  <c r="BX1756" i="4"/>
  <c r="BX1755" i="4"/>
  <c r="BX1754" i="4"/>
  <c r="BX1753" i="4"/>
  <c r="BX1752" i="4"/>
  <c r="BX1751" i="4"/>
  <c r="BX1750" i="4"/>
  <c r="BX1749" i="4"/>
  <c r="BX1748" i="4"/>
  <c r="BX1747" i="4"/>
  <c r="BX1746" i="4"/>
  <c r="BX1745" i="4"/>
  <c r="BX1744" i="4"/>
  <c r="BX1743" i="4"/>
  <c r="BX1742" i="4"/>
  <c r="BX1741" i="4"/>
  <c r="BX1740" i="4"/>
  <c r="BX1739" i="4"/>
  <c r="BX1738" i="4"/>
  <c r="BX1737" i="4"/>
  <c r="BX1736" i="4"/>
  <c r="BX1735" i="4"/>
  <c r="BX1734" i="4"/>
  <c r="BX1733" i="4"/>
  <c r="BX1732" i="4"/>
  <c r="BX1731" i="4"/>
  <c r="BX1730" i="4"/>
  <c r="BX1729" i="4"/>
  <c r="BX1728" i="4"/>
  <c r="BX1727" i="4"/>
  <c r="BX1726" i="4"/>
  <c r="BX1725" i="4"/>
  <c r="BX1724" i="4"/>
  <c r="BX1723" i="4"/>
  <c r="BX1722" i="4"/>
  <c r="BX1721" i="4"/>
  <c r="BX1720" i="4"/>
  <c r="BX1719" i="4"/>
  <c r="BX1718" i="4"/>
  <c r="BX1717" i="4"/>
  <c r="BX1716" i="4"/>
  <c r="BX1715" i="4"/>
  <c r="BX1714" i="4"/>
  <c r="BX1713" i="4"/>
  <c r="BX1712" i="4"/>
  <c r="BX1711" i="4"/>
  <c r="BX1710" i="4"/>
  <c r="BX1709" i="4"/>
  <c r="BX1708" i="4"/>
  <c r="BX1707" i="4"/>
  <c r="BX1706" i="4"/>
  <c r="BX1705" i="4"/>
  <c r="BX1704" i="4"/>
  <c r="BX1703" i="4"/>
  <c r="BX1702" i="4"/>
  <c r="BX1701" i="4"/>
  <c r="BX1700" i="4"/>
  <c r="BX1699" i="4"/>
  <c r="BX1698" i="4"/>
  <c r="BX1697" i="4"/>
  <c r="BX1696" i="4"/>
  <c r="BX1695" i="4"/>
  <c r="BX1694" i="4"/>
  <c r="BX1693" i="4"/>
  <c r="BX1692" i="4"/>
  <c r="BX1691" i="4"/>
  <c r="BX1690" i="4"/>
  <c r="BX1689" i="4"/>
  <c r="BX1688" i="4"/>
  <c r="BX1687" i="4"/>
  <c r="BX1686" i="4"/>
  <c r="BX1685" i="4"/>
  <c r="BX1684" i="4"/>
  <c r="BX1683" i="4"/>
  <c r="BX1682" i="4"/>
  <c r="BX1681" i="4"/>
  <c r="BX1680" i="4"/>
  <c r="BX1679" i="4"/>
  <c r="BX1678" i="4"/>
  <c r="BX1677" i="4"/>
  <c r="BX1676" i="4"/>
  <c r="BX1675" i="4"/>
  <c r="BX1674" i="4"/>
  <c r="BX1673" i="4"/>
  <c r="BX1672" i="4"/>
  <c r="BX1671" i="4"/>
  <c r="BX1670" i="4"/>
  <c r="BX1669" i="4"/>
  <c r="BX1668" i="4"/>
  <c r="BX1667" i="4"/>
  <c r="BX1666" i="4"/>
  <c r="BX1665" i="4"/>
  <c r="BX1664" i="4"/>
  <c r="BX1663" i="4"/>
  <c r="BX1662" i="4"/>
  <c r="BX1661" i="4"/>
  <c r="BX1660" i="4"/>
  <c r="BX1659" i="4"/>
  <c r="BX1658" i="4"/>
  <c r="BX1657" i="4"/>
  <c r="BX1656" i="4"/>
  <c r="BX1655" i="4"/>
  <c r="BX1654" i="4"/>
  <c r="BX1653" i="4"/>
  <c r="BX1652" i="4"/>
  <c r="BX1651" i="4"/>
  <c r="BX1650" i="4"/>
  <c r="BX1649" i="4"/>
  <c r="BX1648" i="4"/>
  <c r="BX1647" i="4"/>
  <c r="BX1646" i="4"/>
  <c r="BX1645" i="4"/>
  <c r="BX1644" i="4"/>
  <c r="BX1643" i="4"/>
  <c r="BX1642" i="4"/>
  <c r="BX1641" i="4"/>
  <c r="BX1640" i="4"/>
  <c r="BX1639" i="4"/>
  <c r="BX1638" i="4"/>
  <c r="BX1637" i="4"/>
  <c r="BX1636" i="4"/>
  <c r="BX1635" i="4"/>
  <c r="BX1634" i="4"/>
  <c r="BX1633" i="4"/>
  <c r="BX1632" i="4"/>
  <c r="BX1631" i="4"/>
  <c r="BX1630" i="4"/>
  <c r="BX1629" i="4"/>
  <c r="BX1628" i="4"/>
  <c r="BX1627" i="4"/>
  <c r="BX1626" i="4"/>
  <c r="BX1625" i="4"/>
  <c r="BX1624" i="4"/>
  <c r="BX1623" i="4"/>
  <c r="BX1622" i="4"/>
  <c r="BX1621" i="4"/>
  <c r="BX1620" i="4"/>
  <c r="BX1619" i="4"/>
  <c r="BX1618" i="4"/>
  <c r="BX1617" i="4"/>
  <c r="BX1616" i="4"/>
  <c r="BX1615" i="4"/>
  <c r="BX1614" i="4"/>
  <c r="BX1613" i="4"/>
  <c r="BX1612" i="4"/>
  <c r="BX1611" i="4"/>
  <c r="BX1610" i="4"/>
  <c r="BX1609" i="4"/>
  <c r="BX1608" i="4"/>
  <c r="BX1607" i="4"/>
  <c r="BX1606" i="4"/>
  <c r="BX1605" i="4"/>
  <c r="BX1604" i="4"/>
  <c r="BX1603" i="4"/>
  <c r="BX1602" i="4"/>
  <c r="BX1601" i="4"/>
  <c r="BX1600" i="4"/>
  <c r="BX1599" i="4"/>
  <c r="BX1598" i="4"/>
  <c r="BX1597" i="4"/>
  <c r="BX1596" i="4"/>
  <c r="BX1595" i="4"/>
  <c r="BX1594" i="4"/>
  <c r="BX1593" i="4"/>
  <c r="BX1592" i="4"/>
  <c r="BX1591" i="4"/>
  <c r="BX1590" i="4"/>
  <c r="BX1589" i="4"/>
  <c r="BX1588" i="4"/>
  <c r="BX1587" i="4"/>
  <c r="BX1586" i="4"/>
  <c r="BX1585" i="4"/>
  <c r="BX1584" i="4"/>
  <c r="BX1583" i="4"/>
  <c r="BX1582" i="4"/>
  <c r="BX1581" i="4"/>
  <c r="BX1580" i="4"/>
  <c r="BX1579" i="4"/>
  <c r="BX1578" i="4"/>
  <c r="BX1577" i="4"/>
  <c r="BX1576" i="4"/>
  <c r="BX1575" i="4"/>
  <c r="BX1574" i="4"/>
  <c r="BX1573" i="4"/>
  <c r="BX1572" i="4"/>
  <c r="BX1571" i="4"/>
  <c r="BX1570" i="4"/>
  <c r="BX1569" i="4"/>
  <c r="BX1568" i="4"/>
  <c r="BX1567" i="4"/>
  <c r="BX1566" i="4"/>
  <c r="BX1565" i="4"/>
  <c r="BX1564" i="4"/>
  <c r="BX1563" i="4"/>
  <c r="BX1562" i="4"/>
  <c r="BX1561" i="4"/>
  <c r="BX1560" i="4"/>
  <c r="BX1559" i="4"/>
  <c r="BX1558" i="4"/>
  <c r="BX1557" i="4"/>
  <c r="BX1556" i="4"/>
  <c r="BX1555" i="4"/>
  <c r="BX1554" i="4"/>
  <c r="BX1553" i="4"/>
  <c r="BX1552" i="4"/>
  <c r="BX1551" i="4"/>
  <c r="BX1550" i="4"/>
  <c r="BX1549" i="4"/>
  <c r="BX1548" i="4"/>
  <c r="BX1547" i="4"/>
  <c r="BX1546" i="4"/>
  <c r="BX1545" i="4"/>
  <c r="BX1544" i="4"/>
  <c r="BX1543" i="4"/>
  <c r="BX1542" i="4"/>
  <c r="BX1541" i="4"/>
  <c r="BX1540" i="4"/>
  <c r="BX1539" i="4"/>
  <c r="BX1538" i="4"/>
  <c r="BX1537" i="4"/>
  <c r="BX1536" i="4"/>
  <c r="BX1535" i="4"/>
  <c r="BX1534" i="4"/>
  <c r="BX1533" i="4"/>
  <c r="BX1532" i="4"/>
  <c r="BX1531" i="4"/>
  <c r="BX1530" i="4"/>
  <c r="BX1529" i="4"/>
  <c r="BX1528" i="4"/>
  <c r="BX1527" i="4"/>
  <c r="BX1526" i="4"/>
  <c r="BX1525" i="4"/>
  <c r="BX1524" i="4"/>
  <c r="BX1523" i="4"/>
  <c r="BX1522" i="4"/>
  <c r="BX1521" i="4"/>
  <c r="BX1520" i="4"/>
  <c r="BX1519" i="4"/>
  <c r="BX1518" i="4"/>
  <c r="BX1517" i="4"/>
  <c r="BX1516" i="4"/>
  <c r="BX1515" i="4"/>
  <c r="BX1514" i="4"/>
  <c r="BX1513" i="4"/>
  <c r="BX1512" i="4"/>
  <c r="BX1511" i="4"/>
  <c r="BX1510" i="4"/>
  <c r="BX1509" i="4"/>
  <c r="BX1508" i="4"/>
  <c r="BX1507" i="4"/>
  <c r="BX1506" i="4"/>
  <c r="BX1505" i="4"/>
  <c r="BX1504" i="4"/>
  <c r="BX1503" i="4"/>
  <c r="BX1502" i="4"/>
  <c r="BX1501" i="4"/>
  <c r="BX1500" i="4"/>
  <c r="BX1499" i="4"/>
  <c r="BX1498" i="4"/>
  <c r="BX1497" i="4"/>
  <c r="BX1496" i="4"/>
  <c r="BX1495" i="4"/>
  <c r="BX1494" i="4"/>
  <c r="BX1493" i="4"/>
  <c r="BX1492" i="4"/>
  <c r="BX1491" i="4"/>
  <c r="BX1490" i="4"/>
  <c r="BX1489" i="4"/>
  <c r="BX1488" i="4"/>
  <c r="BX1487" i="4"/>
  <c r="BX1486" i="4"/>
  <c r="BX1485" i="4"/>
  <c r="BX1484" i="4"/>
  <c r="BX1483" i="4"/>
  <c r="BX1482" i="4"/>
  <c r="BX1481" i="4"/>
  <c r="BX1480" i="4"/>
  <c r="BX1479" i="4"/>
  <c r="BX1478" i="4"/>
  <c r="BX1477" i="4"/>
  <c r="BX1476" i="4"/>
  <c r="BX1475" i="4"/>
  <c r="BX1474" i="4"/>
  <c r="BX1473" i="4"/>
  <c r="BX1472" i="4"/>
  <c r="BX1471" i="4"/>
  <c r="BX1470" i="4"/>
  <c r="BX1469" i="4"/>
  <c r="BX1468" i="4"/>
  <c r="BX1467" i="4"/>
  <c r="BX1466" i="4"/>
  <c r="BX1465" i="4"/>
  <c r="BX1464" i="4"/>
  <c r="BX1463" i="4"/>
  <c r="BX1462" i="4"/>
  <c r="BX1461" i="4"/>
  <c r="BX1460" i="4"/>
  <c r="BX1459" i="4"/>
  <c r="BX1458" i="4"/>
  <c r="BX1457" i="4"/>
  <c r="BX1456" i="4"/>
  <c r="BX1455" i="4"/>
  <c r="BX1454" i="4"/>
  <c r="BX1453" i="4"/>
  <c r="BX1452" i="4"/>
  <c r="BX1451" i="4"/>
  <c r="BX1450" i="4"/>
  <c r="BX1449" i="4"/>
  <c r="BX1448" i="4"/>
  <c r="BX1447" i="4"/>
  <c r="BX1446" i="4"/>
  <c r="BX1445" i="4"/>
  <c r="BX1444" i="4"/>
  <c r="BX1443" i="4"/>
  <c r="BX1442" i="4"/>
  <c r="BX1441" i="4"/>
  <c r="BX1440" i="4"/>
  <c r="BX1439" i="4"/>
  <c r="BX1438" i="4"/>
  <c r="BX1437" i="4"/>
  <c r="BX1436" i="4"/>
  <c r="BX1435" i="4"/>
  <c r="BX1434" i="4"/>
  <c r="BX1433" i="4"/>
  <c r="BX1432" i="4"/>
  <c r="BX1431" i="4"/>
  <c r="BX1430" i="4"/>
  <c r="BX1429" i="4"/>
  <c r="BX1428" i="4"/>
  <c r="BX1427" i="4"/>
  <c r="BX1426" i="4"/>
  <c r="BX1425" i="4"/>
  <c r="BX1424" i="4"/>
  <c r="BX1423" i="4"/>
  <c r="BX1422" i="4"/>
  <c r="BX1421" i="4"/>
  <c r="BX1420" i="4"/>
  <c r="BX1419" i="4"/>
  <c r="BX1418" i="4"/>
  <c r="BX1417" i="4"/>
  <c r="BX1416" i="4"/>
  <c r="BX1415" i="4"/>
  <c r="BX1414" i="4"/>
  <c r="BX1413" i="4"/>
  <c r="BX1412" i="4"/>
  <c r="BX1411" i="4"/>
  <c r="BX1410" i="4"/>
  <c r="BX1409" i="4"/>
  <c r="BX1408" i="4"/>
  <c r="BX1407" i="4"/>
  <c r="BX1406" i="4"/>
  <c r="BX1405" i="4"/>
  <c r="BX1404" i="4"/>
  <c r="BX1403" i="4"/>
  <c r="BX1402" i="4"/>
  <c r="BX1401" i="4"/>
  <c r="BX1400" i="4"/>
  <c r="BX1399" i="4"/>
  <c r="BX1398" i="4"/>
  <c r="BX1397" i="4"/>
  <c r="BX1396" i="4"/>
  <c r="BX1395" i="4"/>
  <c r="BX1394" i="4"/>
  <c r="BX1393" i="4"/>
  <c r="BX1392" i="4"/>
  <c r="BX1391" i="4"/>
  <c r="BX1390" i="4"/>
  <c r="BX1389" i="4"/>
  <c r="BX1388" i="4"/>
  <c r="BX1387" i="4"/>
  <c r="BX1386" i="4"/>
  <c r="BX1385" i="4"/>
  <c r="BX1384" i="4"/>
  <c r="BX1383" i="4"/>
  <c r="BX1382" i="4"/>
  <c r="BX1381" i="4"/>
  <c r="BX1380" i="4"/>
  <c r="BX1379" i="4"/>
  <c r="BX1378" i="4"/>
  <c r="BX1377" i="4"/>
  <c r="BX1376" i="4"/>
  <c r="BX1375" i="4"/>
  <c r="BX1374" i="4"/>
  <c r="BX1373" i="4"/>
  <c r="BX1372" i="4"/>
  <c r="BX1371" i="4"/>
  <c r="BX1370" i="4"/>
  <c r="BX1369" i="4"/>
  <c r="BX1368" i="4"/>
  <c r="BX1367" i="4"/>
  <c r="BX1366" i="4"/>
  <c r="BX1365" i="4"/>
  <c r="BX1364" i="4"/>
  <c r="BX1363" i="4"/>
  <c r="BX1362" i="4"/>
  <c r="BX1361" i="4"/>
  <c r="BX1360" i="4"/>
  <c r="BX1359" i="4"/>
  <c r="BX1358" i="4"/>
  <c r="BX1357" i="4"/>
  <c r="BX1356" i="4"/>
  <c r="BX1355" i="4"/>
  <c r="BX1354" i="4"/>
  <c r="BX1353" i="4"/>
  <c r="BX1352" i="4"/>
  <c r="BX1351" i="4"/>
  <c r="BX1350" i="4"/>
  <c r="BX1349" i="4"/>
  <c r="BX1348" i="4"/>
  <c r="BX1347" i="4"/>
  <c r="BX1346" i="4"/>
  <c r="BX1345" i="4"/>
  <c r="BX1344" i="4"/>
  <c r="BX1343" i="4"/>
  <c r="BX1342" i="4"/>
  <c r="BX1341" i="4"/>
  <c r="BX1340" i="4"/>
  <c r="BX1339" i="4"/>
  <c r="BX1338" i="4"/>
  <c r="BX1337" i="4"/>
  <c r="BX1336" i="4"/>
  <c r="BX1335" i="4"/>
  <c r="BX1334" i="4"/>
  <c r="BX1333" i="4"/>
  <c r="BX1332" i="4"/>
  <c r="BX1331" i="4"/>
  <c r="BX1330" i="4"/>
  <c r="BX1329" i="4"/>
  <c r="BX1328" i="4"/>
  <c r="BX1327" i="4"/>
  <c r="BX1326" i="4"/>
  <c r="BX1325" i="4"/>
  <c r="BX1324" i="4"/>
  <c r="BX1323" i="4"/>
  <c r="BX1322" i="4"/>
  <c r="BX1321" i="4"/>
  <c r="BX1320" i="4"/>
  <c r="BX1319" i="4"/>
  <c r="BX1318" i="4"/>
  <c r="BX1317" i="4"/>
  <c r="BX1316" i="4"/>
  <c r="BX1315" i="4"/>
  <c r="BX1314" i="4"/>
  <c r="BX1313" i="4"/>
  <c r="BX1312" i="4"/>
  <c r="BX1311" i="4"/>
  <c r="BX1310" i="4"/>
  <c r="BX1309" i="4"/>
  <c r="BX1308" i="4"/>
  <c r="BX1307" i="4"/>
  <c r="BX1306" i="4"/>
  <c r="BX1305" i="4"/>
  <c r="BX1304" i="4"/>
  <c r="BX1303" i="4"/>
  <c r="BX1302" i="4"/>
  <c r="BX1301" i="4"/>
  <c r="BX1300" i="4"/>
  <c r="BX1299" i="4"/>
  <c r="BX1298" i="4"/>
  <c r="BX1297" i="4"/>
  <c r="BX1296" i="4"/>
  <c r="BX1295" i="4"/>
  <c r="BX1294" i="4"/>
  <c r="BX1293" i="4"/>
  <c r="BX1292" i="4"/>
  <c r="BX1291" i="4"/>
  <c r="BX1290" i="4"/>
  <c r="BX1289" i="4"/>
  <c r="BX1288" i="4"/>
  <c r="BX1287" i="4"/>
  <c r="BX1286" i="4"/>
  <c r="BX1285" i="4"/>
  <c r="BX1284" i="4"/>
  <c r="BX1283" i="4"/>
  <c r="BX1282" i="4"/>
  <c r="BX1281" i="4"/>
  <c r="BX1280" i="4"/>
  <c r="BX1279" i="4"/>
  <c r="BX1278" i="4"/>
  <c r="BX1277" i="4"/>
  <c r="BX1276" i="4"/>
  <c r="BX1275" i="4"/>
  <c r="BX1274" i="4"/>
  <c r="BX1273" i="4"/>
  <c r="BX1272" i="4"/>
  <c r="BX1271" i="4"/>
  <c r="BX1270" i="4"/>
  <c r="BX1269" i="4"/>
  <c r="BX1268" i="4"/>
  <c r="BX1267" i="4"/>
  <c r="BX1266" i="4"/>
  <c r="BX1265" i="4"/>
  <c r="BX1264" i="4"/>
  <c r="BX1263" i="4"/>
  <c r="BX1262" i="4"/>
  <c r="BX1261" i="4"/>
  <c r="BX1260" i="4"/>
  <c r="BX1259" i="4"/>
  <c r="BX1258" i="4"/>
  <c r="BX1257" i="4"/>
  <c r="BX1256" i="4"/>
  <c r="BX1255" i="4"/>
  <c r="BX1254" i="4"/>
  <c r="BX1253" i="4"/>
  <c r="BX1252" i="4"/>
  <c r="BX1251" i="4"/>
  <c r="BX1250" i="4"/>
  <c r="BX1249" i="4"/>
  <c r="BX1248" i="4"/>
  <c r="BX1247" i="4"/>
  <c r="BX1246" i="4"/>
  <c r="BX1245" i="4"/>
  <c r="BX1244" i="4"/>
  <c r="BX1243" i="4"/>
  <c r="BX1242" i="4"/>
  <c r="BX1241" i="4"/>
  <c r="BX1240" i="4"/>
  <c r="BX1239" i="4"/>
  <c r="BX1238" i="4"/>
  <c r="BX1237" i="4"/>
  <c r="BX1236" i="4"/>
  <c r="BX1235" i="4"/>
  <c r="BX1234" i="4"/>
  <c r="BX1233" i="4"/>
  <c r="BX1232" i="4"/>
  <c r="BX1231" i="4"/>
  <c r="BX1230" i="4"/>
  <c r="BX1229" i="4"/>
  <c r="BX1228" i="4"/>
  <c r="BX1227" i="4"/>
  <c r="BX1226" i="4"/>
  <c r="BX1225" i="4"/>
  <c r="BX1224" i="4"/>
  <c r="BX1223" i="4"/>
  <c r="BX1222" i="4"/>
  <c r="BX1221" i="4"/>
  <c r="BX1220" i="4"/>
  <c r="BX1219" i="4"/>
  <c r="BX1218" i="4"/>
  <c r="BX1217" i="4"/>
  <c r="BX1216" i="4"/>
  <c r="BX1215" i="4"/>
  <c r="BX1214" i="4"/>
  <c r="BX1213" i="4"/>
  <c r="BX1212" i="4"/>
  <c r="BX1211" i="4"/>
  <c r="BX1210" i="4"/>
  <c r="BX1209" i="4"/>
  <c r="BX1208" i="4"/>
  <c r="BX1207" i="4"/>
  <c r="BX1206" i="4"/>
  <c r="BX1205" i="4"/>
  <c r="BX1204" i="4"/>
  <c r="BX1203" i="4"/>
  <c r="BX1202" i="4"/>
  <c r="BX1201" i="4"/>
  <c r="BX1200" i="4"/>
  <c r="BX1199" i="4"/>
  <c r="BX1198" i="4"/>
  <c r="BX1197" i="4"/>
  <c r="BX1196" i="4"/>
  <c r="BX1195" i="4"/>
  <c r="BX1194" i="4"/>
  <c r="BX1193" i="4"/>
  <c r="BX1192" i="4"/>
  <c r="BX1191" i="4"/>
  <c r="BX1190" i="4"/>
  <c r="BX1189" i="4"/>
  <c r="BX1188" i="4"/>
  <c r="BX1187" i="4"/>
  <c r="BX1186" i="4"/>
  <c r="BX1185" i="4"/>
  <c r="BX1184" i="4"/>
  <c r="BX1183" i="4"/>
  <c r="BX1182" i="4"/>
  <c r="BX1181" i="4"/>
  <c r="BX1180" i="4"/>
  <c r="BX1179" i="4"/>
  <c r="BX1178" i="4"/>
  <c r="BX1177" i="4"/>
  <c r="BX1176" i="4"/>
  <c r="BX1175" i="4"/>
  <c r="BX1174" i="4"/>
  <c r="BX1173" i="4"/>
  <c r="BX1172" i="4"/>
  <c r="BX1171" i="4"/>
  <c r="BX1170" i="4"/>
  <c r="BX1169" i="4"/>
  <c r="BX1168" i="4"/>
  <c r="BX1167" i="4"/>
  <c r="BX1166" i="4"/>
  <c r="BX1165" i="4"/>
  <c r="BX1164" i="4"/>
  <c r="BX1163" i="4"/>
  <c r="BX1162" i="4"/>
  <c r="BX1161" i="4"/>
  <c r="BX1160" i="4"/>
  <c r="BX1159" i="4"/>
  <c r="BX1158" i="4"/>
  <c r="BX1157" i="4"/>
  <c r="BX1156" i="4"/>
  <c r="BX1155" i="4"/>
  <c r="BX1154" i="4"/>
  <c r="BX1153" i="4"/>
  <c r="BX1152" i="4"/>
  <c r="BX1151" i="4"/>
  <c r="BX1150" i="4"/>
  <c r="BX1149" i="4"/>
  <c r="BX1148" i="4"/>
  <c r="BX1147" i="4"/>
  <c r="BX1146" i="4"/>
  <c r="BX1145" i="4"/>
  <c r="BX1144" i="4"/>
  <c r="BX1143" i="4"/>
  <c r="BX1142" i="4"/>
  <c r="BX1141" i="4"/>
  <c r="BX1140" i="4"/>
  <c r="BX1139" i="4"/>
  <c r="BX1138" i="4"/>
  <c r="BX1137" i="4"/>
  <c r="BX1136" i="4"/>
  <c r="BX1135" i="4"/>
  <c r="BX1134" i="4"/>
  <c r="BX1133" i="4"/>
  <c r="BX1132" i="4"/>
  <c r="BX1131" i="4"/>
  <c r="BX1130" i="4"/>
  <c r="BX1129" i="4"/>
  <c r="BX1128" i="4"/>
  <c r="BX1127" i="4"/>
  <c r="BX1126" i="4"/>
  <c r="BX1125" i="4"/>
  <c r="BX1124" i="4"/>
  <c r="BX1123" i="4"/>
  <c r="BX1122" i="4"/>
  <c r="BX1121" i="4"/>
  <c r="BX1120" i="4"/>
  <c r="BX1119" i="4"/>
  <c r="BX1118" i="4"/>
  <c r="BX1117" i="4"/>
  <c r="BX1116" i="4"/>
  <c r="BX1115" i="4"/>
  <c r="BX1114" i="4"/>
  <c r="BX1113" i="4"/>
  <c r="BX1112" i="4"/>
  <c r="BX1111" i="4"/>
  <c r="BX1110" i="4"/>
  <c r="BX1109" i="4"/>
  <c r="BX1108" i="4"/>
  <c r="BX1107" i="4"/>
  <c r="BX1106" i="4"/>
  <c r="BX1105" i="4"/>
  <c r="BX1104" i="4"/>
  <c r="BX1103" i="4"/>
  <c r="BX1102" i="4"/>
  <c r="BX1101" i="4"/>
  <c r="BX1100" i="4"/>
  <c r="BX1099" i="4"/>
  <c r="BX1098" i="4"/>
  <c r="BX1097" i="4"/>
  <c r="BX1096" i="4"/>
  <c r="BX1095" i="4"/>
  <c r="BX1094" i="4"/>
  <c r="BX1093" i="4"/>
  <c r="BX1092" i="4"/>
  <c r="BX1091" i="4"/>
  <c r="BX1090" i="4"/>
  <c r="BX1089" i="4"/>
  <c r="BX1088" i="4"/>
  <c r="BX1087" i="4"/>
  <c r="BX1086" i="4"/>
  <c r="BX1085" i="4"/>
  <c r="BX1084" i="4"/>
  <c r="BX1083" i="4"/>
  <c r="BX1082" i="4"/>
  <c r="BX1081" i="4"/>
  <c r="BX1080" i="4"/>
  <c r="BX1079" i="4"/>
  <c r="BX1078" i="4"/>
  <c r="BX1077" i="4"/>
  <c r="BX1076" i="4"/>
  <c r="BX1075" i="4"/>
  <c r="BX1074" i="4"/>
  <c r="BX1073" i="4"/>
  <c r="BX1072" i="4"/>
  <c r="BX1071" i="4"/>
  <c r="BX1070" i="4"/>
  <c r="BX1069" i="4"/>
  <c r="BX1068" i="4"/>
  <c r="BX1067" i="4"/>
  <c r="BX1066" i="4"/>
  <c r="BX1065" i="4"/>
  <c r="BX1064" i="4"/>
  <c r="BX1063" i="4"/>
  <c r="BX1062" i="4"/>
  <c r="BX1061" i="4"/>
  <c r="BX1060" i="4"/>
  <c r="BX1059" i="4"/>
  <c r="BX1058" i="4"/>
  <c r="BX1057" i="4"/>
  <c r="BX1056" i="4"/>
  <c r="BX1055" i="4"/>
  <c r="BX1054" i="4"/>
  <c r="BX1053" i="4"/>
  <c r="BX1052" i="4"/>
  <c r="BX1051" i="4"/>
  <c r="BX1050" i="4"/>
  <c r="BX1049" i="4"/>
  <c r="BX1048" i="4"/>
  <c r="BX1047" i="4"/>
  <c r="BX1046" i="4"/>
  <c r="BX1045" i="4"/>
  <c r="BX1044" i="4"/>
  <c r="BX1043" i="4"/>
  <c r="BX1042" i="4"/>
  <c r="BX1041" i="4"/>
  <c r="BX1040" i="4"/>
  <c r="BX1039" i="4"/>
  <c r="BX1038" i="4"/>
  <c r="BX1037" i="4"/>
  <c r="BX1036" i="4"/>
  <c r="BX1035" i="4"/>
  <c r="BX1034" i="4"/>
  <c r="BX1033" i="4"/>
  <c r="BX1032" i="4"/>
  <c r="BX1031" i="4"/>
  <c r="BX1030" i="4"/>
  <c r="BX1029" i="4"/>
  <c r="BX1028" i="4"/>
  <c r="BX1027" i="4"/>
  <c r="BX1026" i="4"/>
  <c r="BX1025" i="4"/>
  <c r="BX1024" i="4"/>
  <c r="BX1023" i="4"/>
  <c r="BX1022" i="4"/>
  <c r="BX1021" i="4"/>
  <c r="BX1020" i="4"/>
  <c r="BX1019" i="4"/>
  <c r="BX1018" i="4"/>
  <c r="BX1017" i="4"/>
  <c r="BX1016" i="4"/>
  <c r="BX1015" i="4"/>
  <c r="BX1014" i="4"/>
  <c r="BX1013" i="4"/>
  <c r="BX1012" i="4"/>
  <c r="BX1011" i="4"/>
  <c r="BX1010" i="4"/>
  <c r="BX1009" i="4"/>
  <c r="BX1008" i="4"/>
  <c r="BX1007" i="4"/>
  <c r="BX1006" i="4"/>
  <c r="BX1005" i="4"/>
  <c r="BX1004" i="4"/>
  <c r="BX1003" i="4"/>
  <c r="BX1002" i="4"/>
  <c r="BX1001" i="4"/>
  <c r="BX1000" i="4"/>
  <c r="BX999" i="4"/>
  <c r="BX998" i="4"/>
  <c r="BX997" i="4"/>
  <c r="BX996" i="4"/>
  <c r="BX995" i="4"/>
  <c r="BX994" i="4"/>
  <c r="BX993" i="4"/>
  <c r="BX992" i="4"/>
  <c r="BX991" i="4"/>
  <c r="BX990" i="4"/>
  <c r="BX989" i="4"/>
  <c r="BX988" i="4"/>
  <c r="BX987" i="4"/>
  <c r="BX986" i="4"/>
  <c r="BX985" i="4"/>
  <c r="BX984" i="4"/>
  <c r="BX983" i="4"/>
  <c r="BX982" i="4"/>
  <c r="BX981" i="4"/>
  <c r="BX980" i="4"/>
  <c r="BX979" i="4"/>
  <c r="BX978" i="4"/>
  <c r="BX977" i="4"/>
  <c r="BX976" i="4"/>
  <c r="BX975" i="4"/>
  <c r="BX974" i="4"/>
  <c r="BX973" i="4"/>
  <c r="BX972" i="4"/>
  <c r="BX971" i="4"/>
  <c r="BX970" i="4"/>
  <c r="BX969" i="4"/>
  <c r="BX968" i="4"/>
  <c r="BX967" i="4"/>
  <c r="BX966" i="4"/>
  <c r="BX965" i="4"/>
  <c r="BX964" i="4"/>
  <c r="BX963" i="4"/>
  <c r="BX962" i="4"/>
  <c r="BX961" i="4"/>
  <c r="BX960" i="4"/>
  <c r="BX959" i="4"/>
  <c r="BX958" i="4"/>
  <c r="BX957" i="4"/>
  <c r="BX956" i="4"/>
  <c r="BX955" i="4"/>
  <c r="BX954" i="4"/>
  <c r="BX953" i="4"/>
  <c r="BX952" i="4"/>
  <c r="BX951" i="4"/>
  <c r="BX950" i="4"/>
  <c r="BX949" i="4"/>
  <c r="BX948" i="4"/>
  <c r="BX947" i="4"/>
  <c r="BX946" i="4"/>
  <c r="BX945" i="4"/>
  <c r="BX944" i="4"/>
  <c r="BX943" i="4"/>
  <c r="BX942" i="4"/>
  <c r="BX941" i="4"/>
  <c r="BX940" i="4"/>
  <c r="BX939" i="4"/>
  <c r="BX938" i="4"/>
  <c r="BX937" i="4"/>
  <c r="BX936" i="4"/>
  <c r="BX935" i="4"/>
  <c r="BX934" i="4"/>
  <c r="BX933" i="4"/>
  <c r="BX932" i="4"/>
  <c r="BX931" i="4"/>
  <c r="BX930" i="4"/>
  <c r="BX929" i="4"/>
  <c r="BX928" i="4"/>
  <c r="BX927" i="4"/>
  <c r="BX926" i="4"/>
  <c r="BX925" i="4"/>
  <c r="BX924" i="4"/>
  <c r="BX923" i="4"/>
  <c r="BX922" i="4"/>
  <c r="BX921" i="4"/>
  <c r="BX920" i="4"/>
  <c r="BX919" i="4"/>
  <c r="BX918" i="4"/>
  <c r="BX917" i="4"/>
  <c r="BX916" i="4"/>
  <c r="BX915" i="4"/>
  <c r="BX914" i="4"/>
  <c r="BX913" i="4"/>
  <c r="BX912" i="4"/>
  <c r="BX911" i="4"/>
  <c r="BX910" i="4"/>
  <c r="BX909" i="4"/>
  <c r="BX908" i="4"/>
  <c r="BX907" i="4"/>
  <c r="BX906" i="4"/>
  <c r="BX905" i="4"/>
  <c r="BX904" i="4"/>
  <c r="BX903" i="4"/>
  <c r="BX902" i="4"/>
  <c r="BX901" i="4"/>
  <c r="BX900" i="4"/>
  <c r="BX899" i="4"/>
  <c r="BX898" i="4"/>
  <c r="BX897" i="4"/>
  <c r="BX896" i="4"/>
  <c r="BX895" i="4"/>
  <c r="BX894" i="4"/>
  <c r="BX893" i="4"/>
  <c r="BX892" i="4"/>
  <c r="BX891" i="4"/>
  <c r="BX890" i="4"/>
  <c r="BX889" i="4"/>
  <c r="BX888" i="4"/>
  <c r="BX887" i="4"/>
  <c r="BX886" i="4"/>
  <c r="BX885" i="4"/>
  <c r="BX884" i="4"/>
  <c r="BX883" i="4"/>
  <c r="BX882" i="4"/>
  <c r="BX881" i="4"/>
  <c r="BX880" i="4"/>
  <c r="BX879" i="4"/>
  <c r="BX878" i="4"/>
  <c r="BX877" i="4"/>
  <c r="BX876" i="4"/>
  <c r="BX875" i="4"/>
  <c r="BX874" i="4"/>
  <c r="BX873" i="4"/>
  <c r="BX872" i="4"/>
  <c r="BX871" i="4"/>
  <c r="BX870" i="4"/>
  <c r="BX869" i="4"/>
  <c r="BX868" i="4"/>
  <c r="BX867" i="4"/>
  <c r="BX866" i="4"/>
  <c r="BX865" i="4"/>
  <c r="BX864" i="4"/>
  <c r="BX863" i="4"/>
  <c r="BX862" i="4"/>
  <c r="BX861" i="4"/>
  <c r="BX860" i="4"/>
  <c r="BX859" i="4"/>
  <c r="BX858" i="4"/>
  <c r="BX857" i="4"/>
  <c r="BX856" i="4"/>
  <c r="BX855" i="4"/>
  <c r="BX854" i="4"/>
  <c r="BX853" i="4"/>
  <c r="BX852" i="4"/>
  <c r="BX851" i="4"/>
  <c r="BX850" i="4"/>
  <c r="BX849" i="4"/>
  <c r="BX848" i="4"/>
  <c r="BX847" i="4"/>
  <c r="BX846" i="4"/>
  <c r="BX845" i="4"/>
  <c r="BX844" i="4"/>
  <c r="BX843" i="4"/>
  <c r="BX842" i="4"/>
  <c r="BX841" i="4"/>
  <c r="BX840" i="4"/>
  <c r="BX839" i="4"/>
  <c r="BX838" i="4"/>
  <c r="BX837" i="4"/>
  <c r="BX836" i="4"/>
  <c r="BX835" i="4"/>
  <c r="BX834" i="4"/>
  <c r="BX833" i="4"/>
  <c r="BX832" i="4"/>
  <c r="BX831" i="4"/>
  <c r="BX830" i="4"/>
  <c r="BX829" i="4"/>
  <c r="BX828" i="4"/>
  <c r="BX827" i="4"/>
  <c r="BX826" i="4"/>
  <c r="BX825" i="4"/>
  <c r="BX824" i="4"/>
  <c r="BX823" i="4"/>
  <c r="BX822" i="4"/>
  <c r="BX821" i="4"/>
  <c r="BX820" i="4"/>
  <c r="BX819" i="4"/>
  <c r="BX818" i="4"/>
  <c r="BX817" i="4"/>
  <c r="BX816" i="4"/>
  <c r="BX815" i="4"/>
  <c r="BX814" i="4"/>
  <c r="BX813" i="4"/>
  <c r="BX812" i="4"/>
  <c r="BX811" i="4"/>
  <c r="BX810" i="4"/>
  <c r="BX809" i="4"/>
  <c r="BX808" i="4"/>
  <c r="BX807" i="4"/>
  <c r="BX806" i="4"/>
  <c r="BX805" i="4"/>
  <c r="BX804" i="4"/>
  <c r="BX803" i="4"/>
  <c r="BX802" i="4"/>
  <c r="BX801" i="4"/>
  <c r="BX800" i="4"/>
  <c r="BX799" i="4"/>
  <c r="BX798" i="4"/>
  <c r="BX797" i="4"/>
  <c r="BX796" i="4"/>
  <c r="BX795" i="4"/>
  <c r="BX794" i="4"/>
  <c r="BX793" i="4"/>
  <c r="BX792" i="4"/>
  <c r="BX791" i="4"/>
  <c r="BX790" i="4"/>
  <c r="BX789" i="4"/>
  <c r="BX788" i="4"/>
  <c r="BX787" i="4"/>
  <c r="BX786" i="4"/>
  <c r="BX785" i="4"/>
  <c r="BX784" i="4"/>
  <c r="BX783" i="4"/>
  <c r="BX782" i="4"/>
  <c r="BX781" i="4"/>
  <c r="BX780" i="4"/>
  <c r="BX779" i="4"/>
  <c r="BX778" i="4"/>
  <c r="BX777" i="4"/>
  <c r="BX776" i="4"/>
  <c r="BX775" i="4"/>
  <c r="BX774" i="4"/>
  <c r="BX773" i="4"/>
  <c r="BX772" i="4"/>
  <c r="BX771" i="4"/>
  <c r="BX770" i="4"/>
  <c r="BX769" i="4"/>
  <c r="BX768" i="4"/>
  <c r="BX767" i="4"/>
  <c r="BX766" i="4"/>
  <c r="BX765" i="4"/>
  <c r="BX764" i="4"/>
  <c r="BX763" i="4"/>
  <c r="BX762" i="4"/>
  <c r="BX761" i="4"/>
  <c r="BX760" i="4"/>
  <c r="BX759" i="4"/>
  <c r="BX758" i="4"/>
  <c r="BX757" i="4"/>
  <c r="BX756" i="4"/>
  <c r="BX755" i="4"/>
  <c r="BX754" i="4"/>
  <c r="BX753" i="4"/>
  <c r="BX752" i="4"/>
  <c r="BX751" i="4"/>
  <c r="BX750" i="4"/>
  <c r="BX749" i="4"/>
  <c r="BX748" i="4"/>
  <c r="BX747" i="4"/>
  <c r="BX746" i="4"/>
  <c r="BX745" i="4"/>
  <c r="BX744" i="4"/>
  <c r="BX743" i="4"/>
  <c r="BX742" i="4"/>
  <c r="BX741" i="4"/>
  <c r="BX740" i="4"/>
  <c r="BX739" i="4"/>
  <c r="BX738" i="4"/>
  <c r="BX737" i="4"/>
  <c r="BX736" i="4"/>
  <c r="BX735" i="4"/>
  <c r="BX734" i="4"/>
  <c r="BX733" i="4"/>
  <c r="BX732" i="4"/>
  <c r="BX731" i="4"/>
  <c r="BX730" i="4"/>
  <c r="BX729" i="4"/>
  <c r="BX728" i="4"/>
  <c r="BX727" i="4"/>
  <c r="BX726" i="4"/>
  <c r="BX725" i="4"/>
  <c r="BX724" i="4"/>
  <c r="BX723" i="4"/>
  <c r="BX722" i="4"/>
  <c r="BX721" i="4"/>
  <c r="BX720" i="4"/>
  <c r="BX719" i="4"/>
  <c r="BX718" i="4"/>
  <c r="BX717" i="4"/>
  <c r="BX716" i="4"/>
  <c r="BX715" i="4"/>
  <c r="BX714" i="4"/>
  <c r="BX713" i="4"/>
  <c r="BX712" i="4"/>
  <c r="BX711" i="4"/>
  <c r="BX710" i="4"/>
  <c r="BX709" i="4"/>
  <c r="BX708" i="4"/>
  <c r="BX707" i="4"/>
  <c r="BX706" i="4"/>
  <c r="BX705" i="4"/>
  <c r="BX704" i="4"/>
  <c r="BX703" i="4"/>
  <c r="BX702" i="4"/>
  <c r="BX701" i="4"/>
  <c r="BX700" i="4"/>
  <c r="BX699" i="4"/>
  <c r="BX698" i="4"/>
  <c r="BX697" i="4"/>
  <c r="BX696" i="4"/>
  <c r="BX695" i="4"/>
  <c r="BX694" i="4"/>
  <c r="BX693" i="4"/>
  <c r="BX692" i="4"/>
  <c r="BX691" i="4"/>
  <c r="BX690" i="4"/>
  <c r="BX689" i="4"/>
  <c r="BX688" i="4"/>
  <c r="BX687" i="4"/>
  <c r="BX686" i="4"/>
  <c r="BX685" i="4"/>
  <c r="BX684" i="4"/>
  <c r="BX683" i="4"/>
  <c r="BX682" i="4"/>
  <c r="BX681" i="4"/>
  <c r="BX680" i="4"/>
  <c r="BX679" i="4"/>
  <c r="BX678" i="4"/>
  <c r="BX677" i="4"/>
  <c r="BX676" i="4"/>
  <c r="BX675" i="4"/>
  <c r="BX674" i="4"/>
  <c r="BX673" i="4"/>
  <c r="BX672" i="4"/>
  <c r="BX671" i="4"/>
  <c r="BX670" i="4"/>
  <c r="BX669" i="4"/>
  <c r="BX668" i="4"/>
  <c r="BX667" i="4"/>
  <c r="BX666" i="4"/>
  <c r="BX665" i="4"/>
  <c r="BX664" i="4"/>
  <c r="BX663" i="4"/>
  <c r="BX662" i="4"/>
  <c r="BX661" i="4"/>
  <c r="BX660" i="4"/>
  <c r="BX659" i="4"/>
  <c r="BX658" i="4"/>
  <c r="BX657" i="4"/>
  <c r="BX656" i="4"/>
  <c r="BX655" i="4"/>
  <c r="BX654" i="4"/>
  <c r="BX653" i="4"/>
  <c r="BX652" i="4"/>
  <c r="BX651" i="4"/>
  <c r="BX650" i="4"/>
  <c r="BX649" i="4"/>
  <c r="BX648" i="4"/>
  <c r="BX647" i="4"/>
  <c r="BX646" i="4"/>
  <c r="BX645" i="4"/>
  <c r="BX644" i="4"/>
  <c r="BX643" i="4"/>
  <c r="BX642" i="4"/>
  <c r="BX641" i="4"/>
  <c r="BX640" i="4"/>
  <c r="BX639" i="4"/>
  <c r="BX638" i="4"/>
  <c r="BX637" i="4"/>
  <c r="BX636" i="4"/>
  <c r="BX635" i="4"/>
  <c r="BX634" i="4"/>
  <c r="BX633" i="4"/>
  <c r="BX632" i="4"/>
  <c r="BX631" i="4"/>
  <c r="BX630" i="4"/>
  <c r="BX629" i="4"/>
  <c r="BX628" i="4"/>
  <c r="BX627" i="4"/>
  <c r="BX626" i="4"/>
  <c r="BX625" i="4"/>
  <c r="BX624" i="4"/>
  <c r="BX623" i="4"/>
  <c r="BX622" i="4"/>
  <c r="BX621" i="4"/>
  <c r="BX620" i="4"/>
  <c r="BX619" i="4"/>
  <c r="BX618" i="4"/>
  <c r="BX617" i="4"/>
  <c r="BX616" i="4"/>
  <c r="BX615" i="4"/>
  <c r="BX614" i="4"/>
  <c r="BX613" i="4"/>
  <c r="BX612" i="4"/>
  <c r="BX611" i="4"/>
  <c r="BX610" i="4"/>
  <c r="BX609" i="4"/>
  <c r="BX608" i="4"/>
  <c r="BX607" i="4"/>
  <c r="BX606" i="4"/>
  <c r="BX605" i="4"/>
  <c r="BX604" i="4"/>
  <c r="BX603" i="4"/>
  <c r="BX602" i="4"/>
  <c r="BX601" i="4"/>
  <c r="BX600" i="4"/>
  <c r="BX599" i="4"/>
  <c r="BX598" i="4"/>
  <c r="BX597" i="4"/>
  <c r="BX596" i="4"/>
  <c r="BX595" i="4"/>
  <c r="BX594" i="4"/>
  <c r="BX593" i="4"/>
  <c r="BX592" i="4"/>
  <c r="BX591" i="4"/>
  <c r="BX590" i="4"/>
  <c r="BX589" i="4"/>
  <c r="BX588" i="4"/>
  <c r="BX587" i="4"/>
  <c r="BX586" i="4"/>
  <c r="BX585" i="4"/>
  <c r="BX584" i="4"/>
  <c r="BX583" i="4"/>
  <c r="BX582" i="4"/>
  <c r="BX581" i="4"/>
  <c r="BX580" i="4"/>
  <c r="BX579" i="4"/>
  <c r="BX578" i="4"/>
  <c r="BX577" i="4"/>
  <c r="BX576" i="4"/>
  <c r="BX575" i="4"/>
  <c r="BX574" i="4"/>
  <c r="BX573" i="4"/>
  <c r="BX572" i="4"/>
  <c r="BX571" i="4"/>
  <c r="BX570" i="4"/>
  <c r="BX569" i="4"/>
  <c r="BX568" i="4"/>
  <c r="BX567" i="4"/>
  <c r="BX566" i="4"/>
  <c r="BX565" i="4"/>
  <c r="BX564" i="4"/>
  <c r="BX563" i="4"/>
  <c r="BX562" i="4"/>
  <c r="BX561" i="4"/>
  <c r="BX560" i="4"/>
  <c r="BX559" i="4"/>
  <c r="BX558" i="4"/>
  <c r="BX557" i="4"/>
  <c r="BX556" i="4"/>
  <c r="BX555" i="4"/>
  <c r="BX554" i="4"/>
  <c r="BX553" i="4"/>
  <c r="BX552" i="4"/>
  <c r="BX551" i="4"/>
  <c r="BX550" i="4"/>
  <c r="BX549" i="4"/>
  <c r="BX548" i="4"/>
  <c r="BX547" i="4"/>
  <c r="BX546" i="4"/>
  <c r="BX545" i="4"/>
  <c r="BX544" i="4"/>
  <c r="BX543" i="4"/>
  <c r="BX542" i="4"/>
  <c r="BX541" i="4"/>
  <c r="BX540" i="4"/>
  <c r="BX539" i="4"/>
  <c r="BX538" i="4"/>
  <c r="BX537" i="4"/>
  <c r="BX536" i="4"/>
  <c r="BX535" i="4"/>
  <c r="BX534" i="4"/>
  <c r="BX533" i="4"/>
  <c r="BX532" i="4"/>
  <c r="BX531" i="4"/>
  <c r="BX530" i="4"/>
  <c r="BX529" i="4"/>
  <c r="BX528" i="4"/>
  <c r="BX527" i="4"/>
  <c r="BX526" i="4"/>
  <c r="BX525" i="4"/>
  <c r="BX524" i="4"/>
  <c r="BX523" i="4"/>
  <c r="BX522" i="4"/>
  <c r="BX521" i="4"/>
  <c r="BX520" i="4"/>
  <c r="BX519" i="4"/>
  <c r="BX518" i="4"/>
  <c r="BX517" i="4"/>
  <c r="BX516" i="4"/>
  <c r="BX515" i="4"/>
  <c r="BX514" i="4"/>
  <c r="BX513" i="4"/>
  <c r="BX512" i="4"/>
  <c r="BX511" i="4"/>
  <c r="BX510" i="4"/>
  <c r="BX509" i="4"/>
  <c r="BX508" i="4"/>
  <c r="BX507" i="4"/>
  <c r="BX506" i="4"/>
  <c r="BX505" i="4"/>
  <c r="BX504" i="4"/>
  <c r="BX503" i="4"/>
  <c r="BX502" i="4"/>
  <c r="BX501" i="4"/>
  <c r="BX500" i="4"/>
  <c r="BX499" i="4"/>
  <c r="BX498" i="4"/>
  <c r="BX497" i="4"/>
  <c r="BX496" i="4"/>
  <c r="BX495" i="4"/>
  <c r="BX494" i="4"/>
  <c r="BX493" i="4"/>
  <c r="BX492" i="4"/>
  <c r="BX491" i="4"/>
  <c r="BX490" i="4"/>
  <c r="BX489" i="4"/>
  <c r="BX488" i="4"/>
  <c r="BX487" i="4"/>
  <c r="BX486" i="4"/>
  <c r="BX485" i="4"/>
  <c r="BX484" i="4"/>
  <c r="BX483" i="4"/>
  <c r="BX482" i="4"/>
  <c r="BX481" i="4"/>
  <c r="BX480" i="4"/>
  <c r="BX479" i="4"/>
  <c r="BX478" i="4"/>
  <c r="BX477" i="4"/>
  <c r="BX476" i="4"/>
  <c r="BX475" i="4"/>
  <c r="BX474" i="4"/>
  <c r="BX473" i="4"/>
  <c r="BX472" i="4"/>
  <c r="BX471" i="4"/>
  <c r="BX470" i="4"/>
  <c r="BX469" i="4"/>
  <c r="BX468" i="4"/>
  <c r="BX467" i="4"/>
  <c r="BX466" i="4"/>
  <c r="BX465" i="4"/>
  <c r="BX464" i="4"/>
  <c r="BX463" i="4"/>
  <c r="BX462" i="4"/>
  <c r="BX461" i="4"/>
  <c r="BX460" i="4"/>
  <c r="BX459" i="4"/>
  <c r="BX458" i="4"/>
  <c r="BX457" i="4"/>
  <c r="BX456" i="4"/>
  <c r="BX455" i="4"/>
  <c r="BX454" i="4"/>
  <c r="BX453" i="4"/>
  <c r="BX452" i="4"/>
  <c r="BX451" i="4"/>
  <c r="BX450" i="4"/>
  <c r="BX449" i="4"/>
  <c r="BX448" i="4"/>
  <c r="BX447" i="4"/>
  <c r="BX446" i="4"/>
  <c r="BX445" i="4"/>
  <c r="BX444" i="4"/>
  <c r="BX443" i="4"/>
  <c r="BX442" i="4"/>
  <c r="BX441" i="4"/>
  <c r="BX440" i="4"/>
  <c r="BX439" i="4"/>
  <c r="BX438" i="4"/>
  <c r="BX437" i="4"/>
  <c r="BX436" i="4"/>
  <c r="BX435" i="4"/>
  <c r="BX434" i="4"/>
  <c r="BX433" i="4"/>
  <c r="BX432" i="4"/>
  <c r="BX431" i="4"/>
  <c r="BX430" i="4"/>
  <c r="BX429" i="4"/>
  <c r="BX428" i="4"/>
  <c r="BX427" i="4"/>
  <c r="BX426" i="4"/>
  <c r="BX425" i="4"/>
  <c r="BX424" i="4"/>
  <c r="BX423" i="4"/>
  <c r="BX422" i="4"/>
  <c r="BX421" i="4"/>
  <c r="BX420" i="4"/>
  <c r="BX419" i="4"/>
  <c r="BX418" i="4"/>
  <c r="BX417" i="4"/>
  <c r="BX416" i="4"/>
  <c r="BX415" i="4"/>
  <c r="BX414" i="4"/>
  <c r="BX413" i="4"/>
  <c r="BX412" i="4"/>
  <c r="BX411" i="4"/>
  <c r="BX410" i="4"/>
  <c r="BX409" i="4"/>
  <c r="BX408" i="4"/>
  <c r="BX407" i="4"/>
  <c r="BX406" i="4"/>
  <c r="BX405" i="4"/>
  <c r="BX404" i="4"/>
  <c r="BX403" i="4"/>
  <c r="BX402" i="4"/>
  <c r="BX401" i="4"/>
  <c r="BX400" i="4"/>
  <c r="BX399" i="4"/>
  <c r="BX398" i="4"/>
  <c r="BX397" i="4"/>
  <c r="BX396" i="4"/>
  <c r="BX395" i="4"/>
  <c r="BX394" i="4"/>
  <c r="BX393" i="4"/>
  <c r="BX392" i="4"/>
  <c r="BX391" i="4"/>
  <c r="BX390" i="4"/>
  <c r="BX389" i="4"/>
  <c r="BX388" i="4"/>
  <c r="BX387" i="4"/>
  <c r="BX386" i="4"/>
  <c r="BX385" i="4"/>
  <c r="BX384" i="4"/>
  <c r="BX383" i="4"/>
  <c r="BX382" i="4"/>
  <c r="BX381" i="4"/>
  <c r="BX380" i="4"/>
  <c r="BX379" i="4"/>
  <c r="BX378" i="4"/>
  <c r="BX377" i="4"/>
  <c r="BX376" i="4"/>
  <c r="BX375" i="4"/>
  <c r="BX374" i="4"/>
  <c r="BX373" i="4"/>
  <c r="BX372" i="4"/>
  <c r="BX371" i="4"/>
  <c r="BX370" i="4"/>
  <c r="BX369" i="4"/>
  <c r="BX368" i="4"/>
  <c r="BX367" i="4"/>
  <c r="BX366" i="4"/>
  <c r="BX365" i="4"/>
  <c r="BX364" i="4"/>
  <c r="BX363" i="4"/>
  <c r="BX362" i="4"/>
  <c r="BX361" i="4"/>
  <c r="BX360" i="4"/>
  <c r="BX359" i="4"/>
  <c r="BX358" i="4"/>
  <c r="BX357" i="4"/>
  <c r="BX356" i="4"/>
  <c r="BX355" i="4"/>
  <c r="BX354" i="4"/>
  <c r="BX353" i="4"/>
  <c r="BX352" i="4"/>
  <c r="BX351" i="4"/>
  <c r="BX350" i="4"/>
  <c r="BX349" i="4"/>
  <c r="BX348" i="4"/>
  <c r="BX347" i="4"/>
  <c r="BX346" i="4"/>
  <c r="BX345" i="4"/>
  <c r="BX344" i="4"/>
  <c r="BX343" i="4"/>
  <c r="BX342" i="4"/>
  <c r="BX341" i="4"/>
  <c r="BX340" i="4"/>
  <c r="BX339" i="4"/>
  <c r="BX338" i="4"/>
  <c r="BX337" i="4"/>
  <c r="BX336" i="4"/>
  <c r="BX335" i="4"/>
  <c r="BX334" i="4"/>
  <c r="BX333" i="4"/>
  <c r="BX332" i="4"/>
  <c r="BX331" i="4"/>
  <c r="BX330" i="4"/>
  <c r="BX329" i="4"/>
  <c r="BX328" i="4"/>
  <c r="BX327" i="4"/>
  <c r="BX326" i="4"/>
  <c r="BX325" i="4"/>
  <c r="BX324" i="4"/>
  <c r="BX323" i="4"/>
  <c r="BX322" i="4"/>
  <c r="BX321" i="4"/>
  <c r="BX320" i="4"/>
  <c r="BX319" i="4"/>
  <c r="BX318" i="4"/>
  <c r="BX317" i="4"/>
  <c r="BX316" i="4"/>
  <c r="BX315" i="4"/>
  <c r="BX314" i="4"/>
  <c r="BX313" i="4"/>
  <c r="BX312" i="4"/>
  <c r="BX311" i="4"/>
  <c r="BX310" i="4"/>
  <c r="BX309" i="4"/>
  <c r="BX308" i="4"/>
  <c r="BX307" i="4"/>
  <c r="BX306" i="4"/>
  <c r="BX305" i="4"/>
  <c r="BX304" i="4"/>
  <c r="BX303" i="4"/>
  <c r="BX302" i="4"/>
  <c r="BX301" i="4"/>
  <c r="BX300" i="4"/>
  <c r="BX299" i="4"/>
  <c r="BX298" i="4"/>
  <c r="BX297" i="4"/>
  <c r="BX296" i="4"/>
  <c r="BX295" i="4"/>
  <c r="BX294" i="4"/>
  <c r="BX293" i="4"/>
  <c r="BX292" i="4"/>
  <c r="BX291" i="4"/>
  <c r="BX290" i="4"/>
  <c r="BX289" i="4"/>
  <c r="BX288" i="4"/>
  <c r="BX287" i="4"/>
  <c r="BX286" i="4"/>
  <c r="BX285" i="4"/>
  <c r="BX284" i="4"/>
  <c r="BX283" i="4"/>
  <c r="BX282" i="4"/>
  <c r="BX281" i="4"/>
  <c r="BX280" i="4"/>
  <c r="BX279" i="4"/>
  <c r="BX278" i="4"/>
  <c r="BX277" i="4"/>
  <c r="BX276" i="4"/>
  <c r="BX275" i="4"/>
  <c r="BX274" i="4"/>
  <c r="BX273" i="4"/>
  <c r="BX272" i="4"/>
  <c r="BX271" i="4"/>
  <c r="BX270" i="4"/>
  <c r="BX269" i="4"/>
  <c r="BX268" i="4"/>
  <c r="BX267" i="4"/>
  <c r="BX266" i="4"/>
  <c r="BX265" i="4"/>
  <c r="BX264" i="4"/>
  <c r="BX263" i="4"/>
  <c r="BX262" i="4"/>
  <c r="BX261" i="4"/>
  <c r="BX260" i="4"/>
  <c r="BX259" i="4"/>
  <c r="BX258" i="4"/>
  <c r="BX257" i="4"/>
  <c r="BX256" i="4"/>
  <c r="BX255" i="4"/>
  <c r="BX254" i="4"/>
  <c r="BX253" i="4"/>
  <c r="BX252" i="4"/>
  <c r="BX251" i="4"/>
  <c r="BX250" i="4"/>
  <c r="BX249" i="4"/>
  <c r="BX248" i="4"/>
  <c r="BX247" i="4"/>
  <c r="BX246" i="4"/>
  <c r="BX245" i="4"/>
  <c r="BX244" i="4"/>
  <c r="BX243" i="4"/>
  <c r="BX242" i="4"/>
  <c r="BX241" i="4"/>
  <c r="BX240" i="4"/>
  <c r="BX239" i="4"/>
  <c r="BX238" i="4"/>
  <c r="BX237" i="4"/>
  <c r="BX236" i="4"/>
  <c r="BX235" i="4"/>
  <c r="BX234" i="4"/>
  <c r="BX233" i="4"/>
  <c r="BX232" i="4"/>
  <c r="BX231" i="4"/>
  <c r="BX230" i="4"/>
  <c r="BX229" i="4"/>
  <c r="BX228" i="4"/>
  <c r="BX227" i="4"/>
  <c r="BX226" i="4"/>
  <c r="BX225" i="4"/>
  <c r="BX224" i="4"/>
  <c r="BX223" i="4"/>
  <c r="BX222" i="4"/>
  <c r="BX221" i="4"/>
  <c r="BX220" i="4"/>
  <c r="BX219" i="4"/>
  <c r="BX218" i="4"/>
  <c r="BX217" i="4"/>
  <c r="BX216" i="4"/>
  <c r="BX215" i="4"/>
  <c r="BX214" i="4"/>
  <c r="BX213" i="4"/>
  <c r="BX212" i="4"/>
  <c r="BX211" i="4"/>
  <c r="BX210" i="4"/>
  <c r="BX209" i="4"/>
  <c r="BX208" i="4"/>
  <c r="BX207" i="4"/>
  <c r="BX206" i="4"/>
  <c r="BX205" i="4"/>
  <c r="BX204" i="4"/>
  <c r="BX203" i="4"/>
  <c r="BX202" i="4"/>
  <c r="BX201" i="4"/>
  <c r="BX200" i="4"/>
  <c r="BX199" i="4"/>
  <c r="BX198" i="4"/>
  <c r="BX197" i="4"/>
  <c r="BX196" i="4"/>
  <c r="BX195" i="4"/>
  <c r="BX194" i="4"/>
  <c r="BX193" i="4"/>
  <c r="BX192" i="4"/>
  <c r="BX191" i="4"/>
  <c r="BX190" i="4"/>
  <c r="BX189" i="4"/>
  <c r="BX188" i="4"/>
  <c r="BX187" i="4"/>
  <c r="BX186" i="4"/>
  <c r="BX185" i="4"/>
  <c r="BX184" i="4"/>
  <c r="BX183" i="4"/>
  <c r="BX182" i="4"/>
  <c r="BX181" i="4"/>
  <c r="BX180" i="4"/>
  <c r="BX179" i="4"/>
  <c r="BX178" i="4"/>
  <c r="BX177" i="4"/>
  <c r="BX176" i="4"/>
  <c r="BX175" i="4"/>
  <c r="BX174" i="4"/>
  <c r="BX173" i="4"/>
  <c r="BX172" i="4"/>
  <c r="BX171" i="4"/>
  <c r="BX170" i="4"/>
  <c r="BX169" i="4"/>
  <c r="BX168" i="4"/>
  <c r="BX167" i="4"/>
  <c r="BX166" i="4"/>
  <c r="BX165" i="4"/>
  <c r="BX164" i="4"/>
  <c r="BX163" i="4"/>
  <c r="BX162" i="4"/>
  <c r="BX161" i="4"/>
  <c r="BX160" i="4"/>
  <c r="BX159" i="4"/>
  <c r="BX158" i="4"/>
  <c r="BX157" i="4"/>
  <c r="BX156" i="4"/>
  <c r="BX155" i="4"/>
  <c r="BX154" i="4"/>
  <c r="BX153" i="4"/>
  <c r="BX152" i="4"/>
  <c r="BX151" i="4"/>
  <c r="BX150" i="4"/>
  <c r="BX149" i="4"/>
  <c r="BX148" i="4"/>
  <c r="BX147" i="4"/>
  <c r="BX146" i="4"/>
  <c r="BX145" i="4"/>
  <c r="BX144" i="4"/>
  <c r="BX143" i="4"/>
  <c r="BX142" i="4"/>
  <c r="BX141" i="4"/>
  <c r="BX140" i="4"/>
  <c r="BX139" i="4"/>
  <c r="BX138" i="4"/>
  <c r="BX137" i="4"/>
  <c r="BX136" i="4"/>
  <c r="BX135" i="4"/>
  <c r="BX134" i="4"/>
  <c r="BX133" i="4"/>
  <c r="BX132" i="4"/>
  <c r="BX131" i="4"/>
  <c r="BX130" i="4"/>
  <c r="BX129" i="4"/>
  <c r="BX128" i="4"/>
  <c r="BX127" i="4"/>
  <c r="BX126" i="4"/>
  <c r="BX125" i="4"/>
  <c r="BX124" i="4"/>
  <c r="BX123" i="4"/>
  <c r="BX122" i="4"/>
  <c r="BX121" i="4"/>
  <c r="BX120" i="4"/>
  <c r="BX119" i="4"/>
  <c r="BX118" i="4"/>
  <c r="BX117" i="4"/>
  <c r="BX116" i="4"/>
  <c r="BX115" i="4"/>
  <c r="BX114" i="4"/>
  <c r="BX113" i="4"/>
  <c r="BX112" i="4"/>
  <c r="BX111" i="4"/>
  <c r="BX110" i="4"/>
  <c r="BX109" i="4"/>
  <c r="BX108" i="4"/>
  <c r="BX107" i="4"/>
  <c r="BX106" i="4"/>
  <c r="BX105" i="4"/>
  <c r="BX104" i="4"/>
  <c r="BX103" i="4"/>
  <c r="BX102" i="4"/>
  <c r="BX101" i="4"/>
  <c r="BX100" i="4"/>
  <c r="BX99" i="4"/>
  <c r="BX98" i="4"/>
  <c r="BX97" i="4"/>
  <c r="BX96" i="4"/>
  <c r="BX95" i="4"/>
  <c r="BX94" i="4"/>
  <c r="BX93" i="4"/>
  <c r="BX92" i="4"/>
  <c r="BX91" i="4"/>
  <c r="BX90" i="4"/>
  <c r="BX89" i="4"/>
  <c r="BX88" i="4"/>
  <c r="BX87" i="4"/>
  <c r="BX86" i="4"/>
  <c r="BX85" i="4"/>
  <c r="BX84" i="4"/>
  <c r="BX83" i="4"/>
  <c r="BX82" i="4"/>
  <c r="BX81" i="4"/>
  <c r="BX80" i="4"/>
  <c r="BX79" i="4"/>
  <c r="BX78" i="4"/>
  <c r="BX77" i="4"/>
  <c r="BX76" i="4"/>
  <c r="BX75" i="4"/>
  <c r="BX74" i="4"/>
  <c r="BX73" i="4"/>
  <c r="BX72" i="4"/>
  <c r="BX71" i="4"/>
  <c r="BX70" i="4"/>
  <c r="BX69" i="4"/>
  <c r="BX68" i="4"/>
  <c r="BX67" i="4"/>
  <c r="BX66" i="4"/>
  <c r="BX65" i="4"/>
  <c r="BX64" i="4"/>
  <c r="BX63" i="4"/>
  <c r="BX62" i="4"/>
  <c r="BX61" i="4"/>
  <c r="BX60" i="4"/>
  <c r="BX59" i="4"/>
  <c r="BX58" i="4"/>
  <c r="BX57" i="4"/>
  <c r="BX56" i="4"/>
  <c r="BX55" i="4"/>
  <c r="BX54" i="4"/>
  <c r="BX53" i="4"/>
  <c r="BX52" i="4"/>
  <c r="BX51" i="4"/>
  <c r="BX50" i="4"/>
  <c r="BX49" i="4"/>
  <c r="BX48" i="4"/>
  <c r="BX47" i="4"/>
  <c r="BX46" i="4"/>
  <c r="BX45" i="4"/>
  <c r="BX44" i="4"/>
  <c r="BX43" i="4"/>
  <c r="BX42" i="4"/>
  <c r="BX41" i="4"/>
  <c r="BX40" i="4"/>
  <c r="BX39" i="4"/>
  <c r="BX38" i="4"/>
  <c r="BX37" i="4"/>
  <c r="BX36" i="4"/>
  <c r="BX35" i="4"/>
  <c r="BX34" i="4"/>
  <c r="BX33" i="4"/>
  <c r="BX32" i="4"/>
  <c r="BX31" i="4"/>
  <c r="BX30" i="4"/>
  <c r="BX29" i="4"/>
  <c r="BX28" i="4"/>
  <c r="BX27" i="4"/>
  <c r="BX26" i="4"/>
  <c r="BX25" i="4"/>
  <c r="BX24" i="4"/>
  <c r="BX23" i="4"/>
  <c r="BX22" i="4"/>
  <c r="BX21" i="4"/>
  <c r="BX20" i="4"/>
  <c r="BX19" i="4"/>
  <c r="BX18" i="4"/>
  <c r="BX17" i="4"/>
  <c r="BX16" i="4"/>
  <c r="BX15" i="4"/>
  <c r="BX14" i="4"/>
  <c r="BX13" i="4"/>
  <c r="BX12" i="4"/>
  <c r="BX11" i="4"/>
  <c r="BX10" i="4"/>
  <c r="BX9" i="4"/>
  <c r="BX8" i="4"/>
  <c r="BX7" i="4"/>
  <c r="BX6" i="4"/>
  <c r="BX5" i="4"/>
  <c r="BX4" i="4"/>
  <c r="BX3" i="4"/>
  <c r="BI1772" i="4"/>
  <c r="BI1771" i="4"/>
  <c r="BI1770" i="4"/>
  <c r="BI1769" i="4"/>
  <c r="BI1768" i="4"/>
  <c r="BI1767" i="4"/>
  <c r="BI1766" i="4"/>
  <c r="BI1765" i="4"/>
  <c r="BI1764" i="4"/>
  <c r="BI1763" i="4"/>
  <c r="BI1762" i="4"/>
  <c r="BI1761" i="4"/>
  <c r="BI1760" i="4"/>
  <c r="BI1759" i="4"/>
  <c r="BI1758" i="4"/>
  <c r="BI1757" i="4"/>
  <c r="BI1756" i="4"/>
  <c r="BI1755" i="4"/>
  <c r="BI1754" i="4"/>
  <c r="BI1753" i="4"/>
  <c r="BI1752" i="4"/>
  <c r="BI1751" i="4"/>
  <c r="BI1750" i="4"/>
  <c r="BI1749" i="4"/>
  <c r="BI1748" i="4"/>
  <c r="BI1747" i="4"/>
  <c r="BI1746" i="4"/>
  <c r="BI1745" i="4"/>
  <c r="BI1744" i="4"/>
  <c r="BI1743" i="4"/>
  <c r="BI1742" i="4"/>
  <c r="BI1741" i="4"/>
  <c r="BI1740" i="4"/>
  <c r="BI1739" i="4"/>
  <c r="BI1738" i="4"/>
  <c r="BI1737" i="4"/>
  <c r="BI1736" i="4"/>
  <c r="BI1735" i="4"/>
  <c r="BI1734" i="4"/>
  <c r="BI1733" i="4"/>
  <c r="BI1732" i="4"/>
  <c r="BI1731" i="4"/>
  <c r="BI1730" i="4"/>
  <c r="BI1729" i="4"/>
  <c r="BI1728" i="4"/>
  <c r="BI1727" i="4"/>
  <c r="BI1726" i="4"/>
  <c r="BI1725" i="4"/>
  <c r="BI1724" i="4"/>
  <c r="BI1723" i="4"/>
  <c r="BI1722" i="4"/>
  <c r="BI1721" i="4"/>
  <c r="BI1720" i="4"/>
  <c r="BI1719" i="4"/>
  <c r="BI1718" i="4"/>
  <c r="BI1717" i="4"/>
  <c r="BI1716" i="4"/>
  <c r="BI1715" i="4"/>
  <c r="BI1714" i="4"/>
  <c r="BI1713" i="4"/>
  <c r="BI1712" i="4"/>
  <c r="BI1711" i="4"/>
  <c r="BI1710" i="4"/>
  <c r="BI1709" i="4"/>
  <c r="BI1708" i="4"/>
  <c r="BI1707" i="4"/>
  <c r="BI1706" i="4"/>
  <c r="BI1705" i="4"/>
  <c r="BI1704" i="4"/>
  <c r="BI1703" i="4"/>
  <c r="BI1702" i="4"/>
  <c r="BI1701" i="4"/>
  <c r="BI1700" i="4"/>
  <c r="BI1699" i="4"/>
  <c r="BI1698" i="4"/>
  <c r="BI1697" i="4"/>
  <c r="BI1696" i="4"/>
  <c r="BI1695" i="4"/>
  <c r="BI1694" i="4"/>
  <c r="BI1693" i="4"/>
  <c r="BI1692" i="4"/>
  <c r="BI1691" i="4"/>
  <c r="BI1690" i="4"/>
  <c r="BI1689" i="4"/>
  <c r="BI1688" i="4"/>
  <c r="BI1687" i="4"/>
  <c r="BI1686" i="4"/>
  <c r="BI1685" i="4"/>
  <c r="BI1684" i="4"/>
  <c r="BI1683" i="4"/>
  <c r="BI1682" i="4"/>
  <c r="BI1681" i="4"/>
  <c r="BI1680" i="4"/>
  <c r="BI1679" i="4"/>
  <c r="BI1678" i="4"/>
  <c r="BI1677" i="4"/>
  <c r="BI1676" i="4"/>
  <c r="BI1675" i="4"/>
  <c r="BI1674" i="4"/>
  <c r="BI1673" i="4"/>
  <c r="BI1672" i="4"/>
  <c r="BI1671" i="4"/>
  <c r="BI1670" i="4"/>
  <c r="BI1669" i="4"/>
  <c r="BI1668" i="4"/>
  <c r="BI1667" i="4"/>
  <c r="BI1666" i="4"/>
  <c r="BI1665" i="4"/>
  <c r="BI1664" i="4"/>
  <c r="BI1663" i="4"/>
  <c r="BI1662" i="4"/>
  <c r="BI1661" i="4"/>
  <c r="BI1660" i="4"/>
  <c r="BI1659" i="4"/>
  <c r="BI1658" i="4"/>
  <c r="BI1657" i="4"/>
  <c r="BI1656" i="4"/>
  <c r="BI1655" i="4"/>
  <c r="BI1654" i="4"/>
  <c r="BI1653" i="4"/>
  <c r="BI1652" i="4"/>
  <c r="BI1651" i="4"/>
  <c r="BI1650" i="4"/>
  <c r="BI1649" i="4"/>
  <c r="BI1648" i="4"/>
  <c r="BI1647" i="4"/>
  <c r="BI1646" i="4"/>
  <c r="BI1645" i="4"/>
  <c r="BI1644" i="4"/>
  <c r="BI1643" i="4"/>
  <c r="BI1642" i="4"/>
  <c r="BI1641" i="4"/>
  <c r="BI1640" i="4"/>
  <c r="BI1639" i="4"/>
  <c r="BI1638" i="4"/>
  <c r="BI1637" i="4"/>
  <c r="BI1636" i="4"/>
  <c r="BI1635" i="4"/>
  <c r="BI1634" i="4"/>
  <c r="BI1633" i="4"/>
  <c r="BI1632" i="4"/>
  <c r="BI1631" i="4"/>
  <c r="BI1630" i="4"/>
  <c r="BI1629" i="4"/>
  <c r="BI1628" i="4"/>
  <c r="BI1627" i="4"/>
  <c r="BI1626" i="4"/>
  <c r="BI1625" i="4"/>
  <c r="BI1624" i="4"/>
  <c r="BI1623" i="4"/>
  <c r="BI1622" i="4"/>
  <c r="BI1621" i="4"/>
  <c r="BI1620" i="4"/>
  <c r="BI1619" i="4"/>
  <c r="BI1618" i="4"/>
  <c r="BI1617" i="4"/>
  <c r="BI1616" i="4"/>
  <c r="BI1615" i="4"/>
  <c r="BI1614" i="4"/>
  <c r="BI1613" i="4"/>
  <c r="BI1612" i="4"/>
  <c r="BI1611" i="4"/>
  <c r="BI1610" i="4"/>
  <c r="BI1609" i="4"/>
  <c r="BI1608" i="4"/>
  <c r="BI1607" i="4"/>
  <c r="BI1606" i="4"/>
  <c r="BI1605" i="4"/>
  <c r="BI1604" i="4"/>
  <c r="BI1603" i="4"/>
  <c r="BI1602" i="4"/>
  <c r="BI1601" i="4"/>
  <c r="BI1600" i="4"/>
  <c r="BI1599" i="4"/>
  <c r="BI1598" i="4"/>
  <c r="BI1597" i="4"/>
  <c r="BI1596" i="4"/>
  <c r="BI1595" i="4"/>
  <c r="BI1594" i="4"/>
  <c r="BI1593" i="4"/>
  <c r="BI1592" i="4"/>
  <c r="BI1591" i="4"/>
  <c r="BI1590" i="4"/>
  <c r="BI1589" i="4"/>
  <c r="BI1588" i="4"/>
  <c r="BI1587" i="4"/>
  <c r="BI1586" i="4"/>
  <c r="BI1585" i="4"/>
  <c r="BI1584" i="4"/>
  <c r="BI1583" i="4"/>
  <c r="BI1582" i="4"/>
  <c r="BI1581" i="4"/>
  <c r="BI1580" i="4"/>
  <c r="BI1579" i="4"/>
  <c r="BI1578" i="4"/>
  <c r="BI1577" i="4"/>
  <c r="BI1576" i="4"/>
  <c r="BI1575" i="4"/>
  <c r="BI1574" i="4"/>
  <c r="BI1573" i="4"/>
  <c r="BI1572" i="4"/>
  <c r="BI1571" i="4"/>
  <c r="BI1570" i="4"/>
  <c r="BI1569" i="4"/>
  <c r="BI1568" i="4"/>
  <c r="BI1567" i="4"/>
  <c r="BI1566" i="4"/>
  <c r="BI1565" i="4"/>
  <c r="BI1564" i="4"/>
  <c r="BI1563" i="4"/>
  <c r="BI1562" i="4"/>
  <c r="BI1561" i="4"/>
  <c r="BI1560" i="4"/>
  <c r="BI1559" i="4"/>
  <c r="BI1558" i="4"/>
  <c r="BI1557" i="4"/>
  <c r="BI1556" i="4"/>
  <c r="BI1555" i="4"/>
  <c r="BI1554" i="4"/>
  <c r="BI1553" i="4"/>
  <c r="BI1552" i="4"/>
  <c r="BI1551" i="4"/>
  <c r="BI1550" i="4"/>
  <c r="BI1549" i="4"/>
  <c r="BI1548" i="4"/>
  <c r="BI1547" i="4"/>
  <c r="BI1546" i="4"/>
  <c r="BI1545" i="4"/>
  <c r="BI1544" i="4"/>
  <c r="BI1543" i="4"/>
  <c r="BI1542" i="4"/>
  <c r="BI1541" i="4"/>
  <c r="BI1540" i="4"/>
  <c r="BI1539" i="4"/>
  <c r="BI1538" i="4"/>
  <c r="BI1537" i="4"/>
  <c r="BI1536" i="4"/>
  <c r="BI1535" i="4"/>
  <c r="BI1534" i="4"/>
  <c r="BI1533" i="4"/>
  <c r="BI1532" i="4"/>
  <c r="BI1531" i="4"/>
  <c r="BI1530" i="4"/>
  <c r="BI1529" i="4"/>
  <c r="BI1528" i="4"/>
  <c r="BI1527" i="4"/>
  <c r="BI1526" i="4"/>
  <c r="BI1525" i="4"/>
  <c r="BI1524" i="4"/>
  <c r="BI1523" i="4"/>
  <c r="BI1522" i="4"/>
  <c r="BI1521" i="4"/>
  <c r="BI1520" i="4"/>
  <c r="BI1519" i="4"/>
  <c r="BI1518" i="4"/>
  <c r="BI1517" i="4"/>
  <c r="BI1516" i="4"/>
  <c r="BI1515" i="4"/>
  <c r="BI1514" i="4"/>
  <c r="BI1513" i="4"/>
  <c r="BI1512" i="4"/>
  <c r="BI1511" i="4"/>
  <c r="BI1510" i="4"/>
  <c r="BI1509" i="4"/>
  <c r="BI1508" i="4"/>
  <c r="BI1507" i="4"/>
  <c r="BI1506" i="4"/>
  <c r="BI1505" i="4"/>
  <c r="BI1504" i="4"/>
  <c r="BI1503" i="4"/>
  <c r="BI1502" i="4"/>
  <c r="BI1501" i="4"/>
  <c r="BI1500" i="4"/>
  <c r="BI1499" i="4"/>
  <c r="BI1498" i="4"/>
  <c r="BI1497" i="4"/>
  <c r="BI1496" i="4"/>
  <c r="BI1495" i="4"/>
  <c r="BI1494" i="4"/>
  <c r="BI1493" i="4"/>
  <c r="BI1492" i="4"/>
  <c r="BI1491" i="4"/>
  <c r="BI1490" i="4"/>
  <c r="BI1489" i="4"/>
  <c r="BI1488" i="4"/>
  <c r="BI1487" i="4"/>
  <c r="BI1486" i="4"/>
  <c r="BI1485" i="4"/>
  <c r="BI1484" i="4"/>
  <c r="BI1483" i="4"/>
  <c r="BI1482" i="4"/>
  <c r="BI1481" i="4"/>
  <c r="BI1480" i="4"/>
  <c r="BI1479" i="4"/>
  <c r="BI1478" i="4"/>
  <c r="BI1477" i="4"/>
  <c r="BI1476" i="4"/>
  <c r="BI1475" i="4"/>
  <c r="BI1474" i="4"/>
  <c r="BI1473" i="4"/>
  <c r="BI1472" i="4"/>
  <c r="BI1471" i="4"/>
  <c r="BI1470" i="4"/>
  <c r="BI1469" i="4"/>
  <c r="BI1468" i="4"/>
  <c r="BI1467" i="4"/>
  <c r="BI1466" i="4"/>
  <c r="BI1465" i="4"/>
  <c r="BI1464" i="4"/>
  <c r="BI1463" i="4"/>
  <c r="BI1462" i="4"/>
  <c r="BI1461" i="4"/>
  <c r="BI1460" i="4"/>
  <c r="BI1459" i="4"/>
  <c r="BI1458" i="4"/>
  <c r="BI1457" i="4"/>
  <c r="BI1456" i="4"/>
  <c r="BI1455" i="4"/>
  <c r="BI1454" i="4"/>
  <c r="BI1453" i="4"/>
  <c r="BI1452" i="4"/>
  <c r="BI1451" i="4"/>
  <c r="BI1450" i="4"/>
  <c r="BI1449" i="4"/>
  <c r="BI1448" i="4"/>
  <c r="BI1447" i="4"/>
  <c r="BI1446" i="4"/>
  <c r="BI1445" i="4"/>
  <c r="BI1444" i="4"/>
  <c r="BI1443" i="4"/>
  <c r="BI1442" i="4"/>
  <c r="BI1441" i="4"/>
  <c r="BI1440" i="4"/>
  <c r="BI1439" i="4"/>
  <c r="BI1438" i="4"/>
  <c r="BI1437" i="4"/>
  <c r="BI1436" i="4"/>
  <c r="BI1435" i="4"/>
  <c r="BI1434" i="4"/>
  <c r="BI1433" i="4"/>
  <c r="BI1432" i="4"/>
  <c r="BI1431" i="4"/>
  <c r="BI1430" i="4"/>
  <c r="BI1429" i="4"/>
  <c r="BI1428" i="4"/>
  <c r="BI1427" i="4"/>
  <c r="BI1426" i="4"/>
  <c r="BI1425" i="4"/>
  <c r="BI1424" i="4"/>
  <c r="BI1423" i="4"/>
  <c r="BI1422" i="4"/>
  <c r="BI1421" i="4"/>
  <c r="BI1420" i="4"/>
  <c r="BI1419" i="4"/>
  <c r="BI1418" i="4"/>
  <c r="BI1417" i="4"/>
  <c r="BI1416" i="4"/>
  <c r="BI1415" i="4"/>
  <c r="BI1414" i="4"/>
  <c r="BI1413" i="4"/>
  <c r="BI1412" i="4"/>
  <c r="BI1411" i="4"/>
  <c r="BI1410" i="4"/>
  <c r="BI1409" i="4"/>
  <c r="BI1408" i="4"/>
  <c r="BI1407" i="4"/>
  <c r="BI1406" i="4"/>
  <c r="BI1405" i="4"/>
  <c r="BI1404" i="4"/>
  <c r="BI1403" i="4"/>
  <c r="BI1402" i="4"/>
  <c r="BI1401" i="4"/>
  <c r="BI1400" i="4"/>
  <c r="BI1399" i="4"/>
  <c r="BI1398" i="4"/>
  <c r="BI1397" i="4"/>
  <c r="BI1396" i="4"/>
  <c r="BI1395" i="4"/>
  <c r="BI1394" i="4"/>
  <c r="BI1393" i="4"/>
  <c r="BI1392" i="4"/>
  <c r="BI1391" i="4"/>
  <c r="BI1390" i="4"/>
  <c r="BI1389" i="4"/>
  <c r="BI1388" i="4"/>
  <c r="BI1387" i="4"/>
  <c r="BI1386" i="4"/>
  <c r="BI1385" i="4"/>
  <c r="BI1384" i="4"/>
  <c r="BI1383" i="4"/>
  <c r="BI1382" i="4"/>
  <c r="BI1381" i="4"/>
  <c r="BI1380" i="4"/>
  <c r="BI1379" i="4"/>
  <c r="BI1378" i="4"/>
  <c r="BI1377" i="4"/>
  <c r="BI1376" i="4"/>
  <c r="BI1375" i="4"/>
  <c r="BI1374" i="4"/>
  <c r="BI1373" i="4"/>
  <c r="BI1372" i="4"/>
  <c r="BI1371" i="4"/>
  <c r="BI1370" i="4"/>
  <c r="BI1369" i="4"/>
  <c r="BI1368" i="4"/>
  <c r="BI1367" i="4"/>
  <c r="BI1366" i="4"/>
  <c r="BI1365" i="4"/>
  <c r="BI1364" i="4"/>
  <c r="BI1363" i="4"/>
  <c r="BI1362" i="4"/>
  <c r="BI1361" i="4"/>
  <c r="BI1360" i="4"/>
  <c r="BI1359" i="4"/>
  <c r="BI1358" i="4"/>
  <c r="BI1357" i="4"/>
  <c r="BI1356" i="4"/>
  <c r="BI1355" i="4"/>
  <c r="BI1354" i="4"/>
  <c r="BI1353" i="4"/>
  <c r="BI1352" i="4"/>
  <c r="BI1351" i="4"/>
  <c r="BI1350" i="4"/>
  <c r="BI1349" i="4"/>
  <c r="BI1348" i="4"/>
  <c r="BI1347" i="4"/>
  <c r="BI1346" i="4"/>
  <c r="BI1345" i="4"/>
  <c r="BI1344" i="4"/>
  <c r="BI1343" i="4"/>
  <c r="BI1342" i="4"/>
  <c r="BI1341" i="4"/>
  <c r="BI1340" i="4"/>
  <c r="BI1339" i="4"/>
  <c r="BI1338" i="4"/>
  <c r="BI1337" i="4"/>
  <c r="BI1336" i="4"/>
  <c r="BI1335" i="4"/>
  <c r="BI1334" i="4"/>
  <c r="BI1333" i="4"/>
  <c r="BI1332" i="4"/>
  <c r="BI1331" i="4"/>
  <c r="BI1330" i="4"/>
  <c r="BI1329" i="4"/>
  <c r="BI1328" i="4"/>
  <c r="BI1327" i="4"/>
  <c r="BI1326" i="4"/>
  <c r="BI1325" i="4"/>
  <c r="BI1324" i="4"/>
  <c r="BI1323" i="4"/>
  <c r="BI1322" i="4"/>
  <c r="BI1321" i="4"/>
  <c r="BI1320" i="4"/>
  <c r="BI1319" i="4"/>
  <c r="BI1318" i="4"/>
  <c r="BI1317" i="4"/>
  <c r="BI1316" i="4"/>
  <c r="BI1315" i="4"/>
  <c r="BI1314" i="4"/>
  <c r="BI1313" i="4"/>
  <c r="BI1312" i="4"/>
  <c r="BI1311" i="4"/>
  <c r="BI1310" i="4"/>
  <c r="BI1309" i="4"/>
  <c r="BI1308" i="4"/>
  <c r="BI1307" i="4"/>
  <c r="BI1306" i="4"/>
  <c r="BI1305" i="4"/>
  <c r="BI1304" i="4"/>
  <c r="BI1303" i="4"/>
  <c r="BI1302" i="4"/>
  <c r="BI1301" i="4"/>
  <c r="BI1300" i="4"/>
  <c r="BI1299" i="4"/>
  <c r="BI1298" i="4"/>
  <c r="BI1297" i="4"/>
  <c r="BI1296" i="4"/>
  <c r="BI1295" i="4"/>
  <c r="BI1294" i="4"/>
  <c r="BI1293" i="4"/>
  <c r="BI1292" i="4"/>
  <c r="BI1291" i="4"/>
  <c r="BI1290" i="4"/>
  <c r="BI1289" i="4"/>
  <c r="BI1288" i="4"/>
  <c r="BI1287" i="4"/>
  <c r="BI1286" i="4"/>
  <c r="BI1285" i="4"/>
  <c r="BI1284" i="4"/>
  <c r="BI1283" i="4"/>
  <c r="BI1282" i="4"/>
  <c r="BI1281" i="4"/>
  <c r="BI1280" i="4"/>
  <c r="BI1279" i="4"/>
  <c r="BI1278" i="4"/>
  <c r="BI1277" i="4"/>
  <c r="BI1276" i="4"/>
  <c r="BI1275" i="4"/>
  <c r="BI1274" i="4"/>
  <c r="BI1273" i="4"/>
  <c r="BI1272" i="4"/>
  <c r="BI1271" i="4"/>
  <c r="BI1270" i="4"/>
  <c r="BI1269" i="4"/>
  <c r="BI1268" i="4"/>
  <c r="BI1267" i="4"/>
  <c r="BI1266" i="4"/>
  <c r="BI1265" i="4"/>
  <c r="BI1264" i="4"/>
  <c r="BI1263" i="4"/>
  <c r="BI1262" i="4"/>
  <c r="BI1261" i="4"/>
  <c r="BI1260" i="4"/>
  <c r="BI1259" i="4"/>
  <c r="BI1258" i="4"/>
  <c r="BI1257" i="4"/>
  <c r="BI1256" i="4"/>
  <c r="BI1255" i="4"/>
  <c r="BI1254" i="4"/>
  <c r="BI1253" i="4"/>
  <c r="BI1252" i="4"/>
  <c r="BI1251" i="4"/>
  <c r="BI1250" i="4"/>
  <c r="BI1249" i="4"/>
  <c r="BI1248" i="4"/>
  <c r="BI1247" i="4"/>
  <c r="BI1246" i="4"/>
  <c r="BI1245" i="4"/>
  <c r="BI1244" i="4"/>
  <c r="BI1243" i="4"/>
  <c r="BI1242" i="4"/>
  <c r="BI1241" i="4"/>
  <c r="BI1240" i="4"/>
  <c r="BI1239" i="4"/>
  <c r="BI1238" i="4"/>
  <c r="BI1237" i="4"/>
  <c r="BI1236" i="4"/>
  <c r="BI1235" i="4"/>
  <c r="BI1234" i="4"/>
  <c r="BI1233" i="4"/>
  <c r="BI1232" i="4"/>
  <c r="BI1231" i="4"/>
  <c r="BI1230" i="4"/>
  <c r="BI1229" i="4"/>
  <c r="BI1228" i="4"/>
  <c r="BI1227" i="4"/>
  <c r="BI1226" i="4"/>
  <c r="BI1225" i="4"/>
  <c r="BI1224" i="4"/>
  <c r="BI1223" i="4"/>
  <c r="BI1222" i="4"/>
  <c r="BI1221" i="4"/>
  <c r="BI1220" i="4"/>
  <c r="BI1219" i="4"/>
  <c r="BI1218" i="4"/>
  <c r="BI1217" i="4"/>
  <c r="BI1216" i="4"/>
  <c r="BI1215" i="4"/>
  <c r="BI1214" i="4"/>
  <c r="BI1213" i="4"/>
  <c r="BI1212" i="4"/>
  <c r="BI1211" i="4"/>
  <c r="BI1210" i="4"/>
  <c r="BI1209" i="4"/>
  <c r="BI1208" i="4"/>
  <c r="BI1207" i="4"/>
  <c r="BI1206" i="4"/>
  <c r="BI1205" i="4"/>
  <c r="BI1204" i="4"/>
  <c r="BI1203" i="4"/>
  <c r="BI1202" i="4"/>
  <c r="BI1201" i="4"/>
  <c r="BI1200" i="4"/>
  <c r="BI1199" i="4"/>
  <c r="BI1198" i="4"/>
  <c r="BI1197" i="4"/>
  <c r="BI1196" i="4"/>
  <c r="BI1195" i="4"/>
  <c r="BI1194" i="4"/>
  <c r="BI1193" i="4"/>
  <c r="BI1192" i="4"/>
  <c r="BI1191" i="4"/>
  <c r="BI1190" i="4"/>
  <c r="BI1189" i="4"/>
  <c r="BI1188" i="4"/>
  <c r="BI1187" i="4"/>
  <c r="BI1186" i="4"/>
  <c r="BI1185" i="4"/>
  <c r="BI1184" i="4"/>
  <c r="BI1183" i="4"/>
  <c r="BI1182" i="4"/>
  <c r="BI1181" i="4"/>
  <c r="BI1180" i="4"/>
  <c r="BI1179" i="4"/>
  <c r="BI1178" i="4"/>
  <c r="BI1177" i="4"/>
  <c r="BI1176" i="4"/>
  <c r="BI1175" i="4"/>
  <c r="BI1174" i="4"/>
  <c r="BI1173" i="4"/>
  <c r="BI1172" i="4"/>
  <c r="BI1171" i="4"/>
  <c r="BI1170" i="4"/>
  <c r="BI1169" i="4"/>
  <c r="BI1168" i="4"/>
  <c r="BI1167" i="4"/>
  <c r="BI1166" i="4"/>
  <c r="BI1165" i="4"/>
  <c r="BI1164" i="4"/>
  <c r="BI1163" i="4"/>
  <c r="BI1162" i="4"/>
  <c r="BI1161" i="4"/>
  <c r="BI1160" i="4"/>
  <c r="BI1159" i="4"/>
  <c r="BI1158" i="4"/>
  <c r="BI1157" i="4"/>
  <c r="BI1156" i="4"/>
  <c r="BI1155" i="4"/>
  <c r="BI1154" i="4"/>
  <c r="BI1153" i="4"/>
  <c r="BI1152" i="4"/>
  <c r="BI1151" i="4"/>
  <c r="BI1150" i="4"/>
  <c r="BI1149" i="4"/>
  <c r="BI1148" i="4"/>
  <c r="BI1147" i="4"/>
  <c r="BI1146" i="4"/>
  <c r="BI1145" i="4"/>
  <c r="BI1144" i="4"/>
  <c r="BI1143" i="4"/>
  <c r="BI1142" i="4"/>
  <c r="BI1141" i="4"/>
  <c r="BI1140" i="4"/>
  <c r="BI1139" i="4"/>
  <c r="BI1138" i="4"/>
  <c r="BI1137" i="4"/>
  <c r="BI1136" i="4"/>
  <c r="BI1135" i="4"/>
  <c r="BI1134" i="4"/>
  <c r="BI1133" i="4"/>
  <c r="BI1132" i="4"/>
  <c r="BI1131" i="4"/>
  <c r="BI1130" i="4"/>
  <c r="BI1129" i="4"/>
  <c r="BI1128" i="4"/>
  <c r="BI1127" i="4"/>
  <c r="BI1126" i="4"/>
  <c r="BI1125" i="4"/>
  <c r="BI1124" i="4"/>
  <c r="BI1123" i="4"/>
  <c r="BI1122" i="4"/>
  <c r="BI1121" i="4"/>
  <c r="BI1120" i="4"/>
  <c r="BI1119" i="4"/>
  <c r="BI1118" i="4"/>
  <c r="BI1117" i="4"/>
  <c r="BI1116" i="4"/>
  <c r="BI1115" i="4"/>
  <c r="BI1114" i="4"/>
  <c r="BI1113" i="4"/>
  <c r="BI1112" i="4"/>
  <c r="BI1111" i="4"/>
  <c r="BI1110" i="4"/>
  <c r="BI1109" i="4"/>
  <c r="BI1108" i="4"/>
  <c r="BI1107" i="4"/>
  <c r="BI1106" i="4"/>
  <c r="BI1105" i="4"/>
  <c r="BI1104" i="4"/>
  <c r="BI1103" i="4"/>
  <c r="BI1102" i="4"/>
  <c r="BI1101" i="4"/>
  <c r="BI1100" i="4"/>
  <c r="BI1099" i="4"/>
  <c r="BI1098" i="4"/>
  <c r="BI1097" i="4"/>
  <c r="BI1096" i="4"/>
  <c r="BI1095" i="4"/>
  <c r="BI1094" i="4"/>
  <c r="BI1093" i="4"/>
  <c r="BI1092" i="4"/>
  <c r="BI1091" i="4"/>
  <c r="BI1090" i="4"/>
  <c r="BI1089" i="4"/>
  <c r="BI1088" i="4"/>
  <c r="BI1087" i="4"/>
  <c r="BI1086" i="4"/>
  <c r="BI1085" i="4"/>
  <c r="BI1084" i="4"/>
  <c r="BI1083" i="4"/>
  <c r="BI1082" i="4"/>
  <c r="BI1081" i="4"/>
  <c r="BI1080" i="4"/>
  <c r="BI1079" i="4"/>
  <c r="BI1078" i="4"/>
  <c r="BI1077" i="4"/>
  <c r="BI1076" i="4"/>
  <c r="BI1075" i="4"/>
  <c r="BI1074" i="4"/>
  <c r="BI1073" i="4"/>
  <c r="BI1072" i="4"/>
  <c r="BI1071" i="4"/>
  <c r="BI1070" i="4"/>
  <c r="BI1069" i="4"/>
  <c r="BI1068" i="4"/>
  <c r="BI1067" i="4"/>
  <c r="BI1066" i="4"/>
  <c r="BI1065" i="4"/>
  <c r="BI1064" i="4"/>
  <c r="BI1063" i="4"/>
  <c r="BI1062" i="4"/>
  <c r="BI1061" i="4"/>
  <c r="BI1060" i="4"/>
  <c r="BI1059" i="4"/>
  <c r="BI1058" i="4"/>
  <c r="BI1057" i="4"/>
  <c r="BI1056" i="4"/>
  <c r="BI1055" i="4"/>
  <c r="BI1054" i="4"/>
  <c r="BI1053" i="4"/>
  <c r="BI1052" i="4"/>
  <c r="BI1051" i="4"/>
  <c r="BI1050" i="4"/>
  <c r="BI1049" i="4"/>
  <c r="BI1048" i="4"/>
  <c r="BI1047" i="4"/>
  <c r="BI1046" i="4"/>
  <c r="BI1045" i="4"/>
  <c r="BI1044" i="4"/>
  <c r="BI1043" i="4"/>
  <c r="BI1042" i="4"/>
  <c r="BI1041" i="4"/>
  <c r="BI1040" i="4"/>
  <c r="BI1039" i="4"/>
  <c r="BI1038" i="4"/>
  <c r="BI1037" i="4"/>
  <c r="BI1036" i="4"/>
  <c r="BI1035" i="4"/>
  <c r="BI1034" i="4"/>
  <c r="BI1033" i="4"/>
  <c r="BI1032" i="4"/>
  <c r="BI1031" i="4"/>
  <c r="BI1030" i="4"/>
  <c r="BI1029" i="4"/>
  <c r="BI1028" i="4"/>
  <c r="BI1027" i="4"/>
  <c r="BI1026" i="4"/>
  <c r="BI1025" i="4"/>
  <c r="BI1024" i="4"/>
  <c r="BI1023" i="4"/>
  <c r="BI1022" i="4"/>
  <c r="BI1021" i="4"/>
  <c r="BI1020" i="4"/>
  <c r="BI1019" i="4"/>
  <c r="BI1018" i="4"/>
  <c r="BI1017" i="4"/>
  <c r="BI1016" i="4"/>
  <c r="BI1015" i="4"/>
  <c r="BI1014" i="4"/>
  <c r="BI1013" i="4"/>
  <c r="BI1012" i="4"/>
  <c r="BI1011" i="4"/>
  <c r="BI1010" i="4"/>
  <c r="BI1009" i="4"/>
  <c r="BI1008" i="4"/>
  <c r="BI1007" i="4"/>
  <c r="BI1006" i="4"/>
  <c r="BI1005" i="4"/>
  <c r="BI1004" i="4"/>
  <c r="BI1003" i="4"/>
  <c r="BI1002" i="4"/>
  <c r="BI1001" i="4"/>
  <c r="BI1000" i="4"/>
  <c r="BI999" i="4"/>
  <c r="BI998" i="4"/>
  <c r="BI997" i="4"/>
  <c r="BI996" i="4"/>
  <c r="BI995" i="4"/>
  <c r="BI994" i="4"/>
  <c r="BI993" i="4"/>
  <c r="BI992" i="4"/>
  <c r="BI991" i="4"/>
  <c r="BI990" i="4"/>
  <c r="BI989" i="4"/>
  <c r="BI988" i="4"/>
  <c r="BI987" i="4"/>
  <c r="BI986" i="4"/>
  <c r="BI985" i="4"/>
  <c r="BI984" i="4"/>
  <c r="BI983" i="4"/>
  <c r="BI982" i="4"/>
  <c r="BI981" i="4"/>
  <c r="BI980" i="4"/>
  <c r="BI979" i="4"/>
  <c r="BI978" i="4"/>
  <c r="BI977" i="4"/>
  <c r="BI976" i="4"/>
  <c r="BI975" i="4"/>
  <c r="BI974" i="4"/>
  <c r="BI973" i="4"/>
  <c r="BI972" i="4"/>
  <c r="BI971" i="4"/>
  <c r="BI970" i="4"/>
  <c r="BI969" i="4"/>
  <c r="BI968" i="4"/>
  <c r="BI967" i="4"/>
  <c r="BI966" i="4"/>
  <c r="BI965" i="4"/>
  <c r="BI964" i="4"/>
  <c r="BI963" i="4"/>
  <c r="BI962" i="4"/>
  <c r="BI961" i="4"/>
  <c r="BI960" i="4"/>
  <c r="BI959" i="4"/>
  <c r="BI958" i="4"/>
  <c r="BI957" i="4"/>
  <c r="BI956" i="4"/>
  <c r="BI955" i="4"/>
  <c r="BI954" i="4"/>
  <c r="BI953" i="4"/>
  <c r="BI952" i="4"/>
  <c r="BI951" i="4"/>
  <c r="BI950" i="4"/>
  <c r="BI949" i="4"/>
  <c r="BI948" i="4"/>
  <c r="BI947" i="4"/>
  <c r="BI946" i="4"/>
  <c r="BI945" i="4"/>
  <c r="BI944" i="4"/>
  <c r="BI943" i="4"/>
  <c r="BI942" i="4"/>
  <c r="BI941" i="4"/>
  <c r="BI940" i="4"/>
  <c r="BI939" i="4"/>
  <c r="BI938" i="4"/>
  <c r="BI937" i="4"/>
  <c r="BI936" i="4"/>
  <c r="BI935" i="4"/>
  <c r="BI934" i="4"/>
  <c r="BI933" i="4"/>
  <c r="BI932" i="4"/>
  <c r="BI931" i="4"/>
  <c r="BI930" i="4"/>
  <c r="BI929" i="4"/>
  <c r="BI928" i="4"/>
  <c r="BI927" i="4"/>
  <c r="BI926" i="4"/>
  <c r="BI925" i="4"/>
  <c r="BI924" i="4"/>
  <c r="BI923" i="4"/>
  <c r="BI922" i="4"/>
  <c r="BI921" i="4"/>
  <c r="BI920" i="4"/>
  <c r="BI919" i="4"/>
  <c r="BI918" i="4"/>
  <c r="BI917" i="4"/>
  <c r="BI916" i="4"/>
  <c r="BI915" i="4"/>
  <c r="BI914" i="4"/>
  <c r="BI913" i="4"/>
  <c r="BI912" i="4"/>
  <c r="BI911" i="4"/>
  <c r="BI910" i="4"/>
  <c r="BI909" i="4"/>
  <c r="BI908" i="4"/>
  <c r="BI907" i="4"/>
  <c r="BI906" i="4"/>
  <c r="BI905" i="4"/>
  <c r="BI904" i="4"/>
  <c r="BI903" i="4"/>
  <c r="BI902" i="4"/>
  <c r="BI901" i="4"/>
  <c r="BI900" i="4"/>
  <c r="BI899" i="4"/>
  <c r="BI898" i="4"/>
  <c r="BI897" i="4"/>
  <c r="BI896" i="4"/>
  <c r="BI895" i="4"/>
  <c r="BI894" i="4"/>
  <c r="BI893" i="4"/>
  <c r="BI892" i="4"/>
  <c r="BI891" i="4"/>
  <c r="BI890" i="4"/>
  <c r="BI889" i="4"/>
  <c r="BI888" i="4"/>
  <c r="BI887" i="4"/>
  <c r="BI886" i="4"/>
  <c r="BI885" i="4"/>
  <c r="BI884" i="4"/>
  <c r="BI883" i="4"/>
  <c r="BI882" i="4"/>
  <c r="BI881" i="4"/>
  <c r="BI880" i="4"/>
  <c r="BI879" i="4"/>
  <c r="BI878" i="4"/>
  <c r="BI877" i="4"/>
  <c r="BI876" i="4"/>
  <c r="BI875" i="4"/>
  <c r="BI874" i="4"/>
  <c r="BI873" i="4"/>
  <c r="BI872" i="4"/>
  <c r="BI871" i="4"/>
  <c r="BI870" i="4"/>
  <c r="BI869" i="4"/>
  <c r="BI868" i="4"/>
  <c r="BI867" i="4"/>
  <c r="BI866" i="4"/>
  <c r="BI865" i="4"/>
  <c r="BI864" i="4"/>
  <c r="BI863" i="4"/>
  <c r="BI862" i="4"/>
  <c r="BI861" i="4"/>
  <c r="BI860" i="4"/>
  <c r="BI859" i="4"/>
  <c r="BI858" i="4"/>
  <c r="BI857" i="4"/>
  <c r="BI856" i="4"/>
  <c r="BI855" i="4"/>
  <c r="BI854" i="4"/>
  <c r="BI853" i="4"/>
  <c r="BI852" i="4"/>
  <c r="BI851" i="4"/>
  <c r="BI850" i="4"/>
  <c r="BI849" i="4"/>
  <c r="BI848" i="4"/>
  <c r="BI847" i="4"/>
  <c r="BI846" i="4"/>
  <c r="BI845" i="4"/>
  <c r="BI844" i="4"/>
  <c r="BI843" i="4"/>
  <c r="BI842" i="4"/>
  <c r="BI841" i="4"/>
  <c r="BI840" i="4"/>
  <c r="BI839" i="4"/>
  <c r="BI838" i="4"/>
  <c r="BI837" i="4"/>
  <c r="BI836" i="4"/>
  <c r="BI835" i="4"/>
  <c r="BI834" i="4"/>
  <c r="BI833" i="4"/>
  <c r="BI832" i="4"/>
  <c r="BI831" i="4"/>
  <c r="BI830" i="4"/>
  <c r="BI829" i="4"/>
  <c r="BI828" i="4"/>
  <c r="BI827" i="4"/>
  <c r="BI826" i="4"/>
  <c r="BI825" i="4"/>
  <c r="BI824" i="4"/>
  <c r="BI823" i="4"/>
  <c r="BI822" i="4"/>
  <c r="BI821" i="4"/>
  <c r="BI820" i="4"/>
  <c r="BI819" i="4"/>
  <c r="BI818" i="4"/>
  <c r="BI817" i="4"/>
  <c r="BI816" i="4"/>
  <c r="BI815" i="4"/>
  <c r="BI814" i="4"/>
  <c r="BI813" i="4"/>
  <c r="BI812" i="4"/>
  <c r="BI811" i="4"/>
  <c r="BI810" i="4"/>
  <c r="BI809" i="4"/>
  <c r="BI808" i="4"/>
  <c r="BI807" i="4"/>
  <c r="BI806" i="4"/>
  <c r="BI805" i="4"/>
  <c r="BI804" i="4"/>
  <c r="BI803" i="4"/>
  <c r="BI802" i="4"/>
  <c r="BI801" i="4"/>
  <c r="BI800" i="4"/>
  <c r="BI799" i="4"/>
  <c r="BI798" i="4"/>
  <c r="BI797" i="4"/>
  <c r="BI796" i="4"/>
  <c r="BI795" i="4"/>
  <c r="BI794" i="4"/>
  <c r="BI793" i="4"/>
  <c r="BI792" i="4"/>
  <c r="BI791" i="4"/>
  <c r="BI790" i="4"/>
  <c r="BI789" i="4"/>
  <c r="BI788" i="4"/>
  <c r="BI787" i="4"/>
  <c r="BI786" i="4"/>
  <c r="BI785" i="4"/>
  <c r="BI784" i="4"/>
  <c r="BI783" i="4"/>
  <c r="BI782" i="4"/>
  <c r="BI781" i="4"/>
  <c r="BI780" i="4"/>
  <c r="BI779" i="4"/>
  <c r="BI778" i="4"/>
  <c r="BI777" i="4"/>
  <c r="BI776" i="4"/>
  <c r="BI775" i="4"/>
  <c r="BI774" i="4"/>
  <c r="BI773" i="4"/>
  <c r="BI772" i="4"/>
  <c r="BI771" i="4"/>
  <c r="BI770" i="4"/>
  <c r="BI769" i="4"/>
  <c r="BI768" i="4"/>
  <c r="BI767" i="4"/>
  <c r="BI766" i="4"/>
  <c r="BI765" i="4"/>
  <c r="BI764" i="4"/>
  <c r="BI763" i="4"/>
  <c r="BI762" i="4"/>
  <c r="BI761" i="4"/>
  <c r="BI760" i="4"/>
  <c r="BI759" i="4"/>
  <c r="BI758" i="4"/>
  <c r="BI757" i="4"/>
  <c r="BI756" i="4"/>
  <c r="BI755" i="4"/>
  <c r="BI754" i="4"/>
  <c r="BI753" i="4"/>
  <c r="BI752" i="4"/>
  <c r="BI751" i="4"/>
  <c r="BI750" i="4"/>
  <c r="BI749" i="4"/>
  <c r="BI748" i="4"/>
  <c r="BI747" i="4"/>
  <c r="BI746" i="4"/>
  <c r="BI745" i="4"/>
  <c r="BI744" i="4"/>
  <c r="BI743" i="4"/>
  <c r="BI742" i="4"/>
  <c r="BI741" i="4"/>
  <c r="BI740" i="4"/>
  <c r="BI739" i="4"/>
  <c r="BI738" i="4"/>
  <c r="BI737" i="4"/>
  <c r="BI736" i="4"/>
  <c r="BI735" i="4"/>
  <c r="BI734" i="4"/>
  <c r="BI733" i="4"/>
  <c r="BI732" i="4"/>
  <c r="BI731" i="4"/>
  <c r="BI730" i="4"/>
  <c r="BI729" i="4"/>
  <c r="BI728" i="4"/>
  <c r="BI727" i="4"/>
  <c r="BI726" i="4"/>
  <c r="BI725" i="4"/>
  <c r="BI724" i="4"/>
  <c r="BI723" i="4"/>
  <c r="BI722" i="4"/>
  <c r="BI721" i="4"/>
  <c r="BI720" i="4"/>
  <c r="BI719" i="4"/>
  <c r="BI718" i="4"/>
  <c r="BI717" i="4"/>
  <c r="BI716" i="4"/>
  <c r="BI715" i="4"/>
  <c r="BI714" i="4"/>
  <c r="BI713" i="4"/>
  <c r="BI712" i="4"/>
  <c r="BI711" i="4"/>
  <c r="BI710" i="4"/>
  <c r="BI709" i="4"/>
  <c r="BI708" i="4"/>
  <c r="BI707" i="4"/>
  <c r="BI706" i="4"/>
  <c r="BI705" i="4"/>
  <c r="BI704" i="4"/>
  <c r="BI703" i="4"/>
  <c r="BI702" i="4"/>
  <c r="BI701" i="4"/>
  <c r="BI700" i="4"/>
  <c r="BI699" i="4"/>
  <c r="BI698" i="4"/>
  <c r="BI697" i="4"/>
  <c r="BI696" i="4"/>
  <c r="BI695" i="4"/>
  <c r="BI694" i="4"/>
  <c r="BI693" i="4"/>
  <c r="BI692" i="4"/>
  <c r="BI691" i="4"/>
  <c r="BI690" i="4"/>
  <c r="BI689" i="4"/>
  <c r="BI688" i="4"/>
  <c r="BI687" i="4"/>
  <c r="BI686" i="4"/>
  <c r="BI685" i="4"/>
  <c r="BI684" i="4"/>
  <c r="BI683" i="4"/>
  <c r="BI682" i="4"/>
  <c r="BI681" i="4"/>
  <c r="BI680" i="4"/>
  <c r="BI679" i="4"/>
  <c r="BI678" i="4"/>
  <c r="BI677" i="4"/>
  <c r="BI676" i="4"/>
  <c r="BI675" i="4"/>
  <c r="BI674" i="4"/>
  <c r="BI673" i="4"/>
  <c r="BI672" i="4"/>
  <c r="BI671" i="4"/>
  <c r="BI670" i="4"/>
  <c r="BI669" i="4"/>
  <c r="BI668" i="4"/>
  <c r="BI667" i="4"/>
  <c r="BI666" i="4"/>
  <c r="BI665" i="4"/>
  <c r="BI664" i="4"/>
  <c r="BI663" i="4"/>
  <c r="BI662" i="4"/>
  <c r="BI661" i="4"/>
  <c r="BI660" i="4"/>
  <c r="BI659" i="4"/>
  <c r="BI658" i="4"/>
  <c r="BI657" i="4"/>
  <c r="BI656" i="4"/>
  <c r="BI655" i="4"/>
  <c r="BI654" i="4"/>
  <c r="BI653" i="4"/>
  <c r="BI652" i="4"/>
  <c r="BI651" i="4"/>
  <c r="BI650" i="4"/>
  <c r="BI649" i="4"/>
  <c r="BI648" i="4"/>
  <c r="BI647" i="4"/>
  <c r="BI646" i="4"/>
  <c r="BI645" i="4"/>
  <c r="BI644" i="4"/>
  <c r="BI643" i="4"/>
  <c r="BI642" i="4"/>
  <c r="BI641" i="4"/>
  <c r="BI640" i="4"/>
  <c r="BI639" i="4"/>
  <c r="BI638" i="4"/>
  <c r="BI637" i="4"/>
  <c r="BI636" i="4"/>
  <c r="BI635" i="4"/>
  <c r="BI634" i="4"/>
  <c r="BI633" i="4"/>
  <c r="BI632" i="4"/>
  <c r="BI631" i="4"/>
  <c r="BI630" i="4"/>
  <c r="BI629" i="4"/>
  <c r="BI628" i="4"/>
  <c r="BI627" i="4"/>
  <c r="BI626" i="4"/>
  <c r="BI625" i="4"/>
  <c r="BI624" i="4"/>
  <c r="BI623" i="4"/>
  <c r="BI622" i="4"/>
  <c r="BI621" i="4"/>
  <c r="BI620" i="4"/>
  <c r="BI619" i="4"/>
  <c r="BI618" i="4"/>
  <c r="BI617" i="4"/>
  <c r="BI616" i="4"/>
  <c r="BI615" i="4"/>
  <c r="BI614" i="4"/>
  <c r="BI613" i="4"/>
  <c r="BI612" i="4"/>
  <c r="BI611" i="4"/>
  <c r="BI610" i="4"/>
  <c r="BI609" i="4"/>
  <c r="BI608" i="4"/>
  <c r="BI607" i="4"/>
  <c r="BI606" i="4"/>
  <c r="BI605" i="4"/>
  <c r="BI604" i="4"/>
  <c r="BI603" i="4"/>
  <c r="BI602" i="4"/>
  <c r="BI601" i="4"/>
  <c r="BI600" i="4"/>
  <c r="BI599" i="4"/>
  <c r="BI598" i="4"/>
  <c r="BI597" i="4"/>
  <c r="BI596" i="4"/>
  <c r="BI595" i="4"/>
  <c r="BI594" i="4"/>
  <c r="BI593" i="4"/>
  <c r="BI592" i="4"/>
  <c r="BI591" i="4"/>
  <c r="BI590" i="4"/>
  <c r="BI589" i="4"/>
  <c r="BI588" i="4"/>
  <c r="BI587" i="4"/>
  <c r="BI586" i="4"/>
  <c r="BI585" i="4"/>
  <c r="BI584" i="4"/>
  <c r="BI583" i="4"/>
  <c r="BI582" i="4"/>
  <c r="BI581" i="4"/>
  <c r="BI580" i="4"/>
  <c r="BI579" i="4"/>
  <c r="BI578" i="4"/>
  <c r="BI577" i="4"/>
  <c r="BI576" i="4"/>
  <c r="BI575" i="4"/>
  <c r="BI574" i="4"/>
  <c r="BI573" i="4"/>
  <c r="BI572" i="4"/>
  <c r="BI571" i="4"/>
  <c r="BI570" i="4"/>
  <c r="BI569" i="4"/>
  <c r="BI568" i="4"/>
  <c r="BI567" i="4"/>
  <c r="BI566" i="4"/>
  <c r="BI565" i="4"/>
  <c r="BI564" i="4"/>
  <c r="BI563" i="4"/>
  <c r="BI562" i="4"/>
  <c r="BI561" i="4"/>
  <c r="BI560" i="4"/>
  <c r="BI559" i="4"/>
  <c r="BI558" i="4"/>
  <c r="BI557" i="4"/>
  <c r="BI556" i="4"/>
  <c r="BI555" i="4"/>
  <c r="BI554" i="4"/>
  <c r="BI553" i="4"/>
  <c r="BI552" i="4"/>
  <c r="BI551" i="4"/>
  <c r="BI550" i="4"/>
  <c r="BI549" i="4"/>
  <c r="BI548" i="4"/>
  <c r="BI547" i="4"/>
  <c r="BI546" i="4"/>
  <c r="BI545" i="4"/>
  <c r="BI544" i="4"/>
  <c r="BI543" i="4"/>
  <c r="BI542" i="4"/>
  <c r="BI541" i="4"/>
  <c r="BI540" i="4"/>
  <c r="BI539" i="4"/>
  <c r="BI538" i="4"/>
  <c r="BI537" i="4"/>
  <c r="BI536" i="4"/>
  <c r="BI535" i="4"/>
  <c r="BI534" i="4"/>
  <c r="BI533" i="4"/>
  <c r="BI532" i="4"/>
  <c r="BI531" i="4"/>
  <c r="BI530" i="4"/>
  <c r="BI529" i="4"/>
  <c r="BI528" i="4"/>
  <c r="BI527" i="4"/>
  <c r="BI526" i="4"/>
  <c r="BI525" i="4"/>
  <c r="BI524" i="4"/>
  <c r="BI523" i="4"/>
  <c r="BI522" i="4"/>
  <c r="BI521" i="4"/>
  <c r="BI520" i="4"/>
  <c r="BI519" i="4"/>
  <c r="BI518" i="4"/>
  <c r="BI517" i="4"/>
  <c r="BI516" i="4"/>
  <c r="BI515" i="4"/>
  <c r="BI514" i="4"/>
  <c r="BI513" i="4"/>
  <c r="BI512" i="4"/>
  <c r="BI511" i="4"/>
  <c r="BI510" i="4"/>
  <c r="BI509" i="4"/>
  <c r="BI508" i="4"/>
  <c r="BI507" i="4"/>
  <c r="BI506" i="4"/>
  <c r="BI505" i="4"/>
  <c r="BI504" i="4"/>
  <c r="BI503" i="4"/>
  <c r="BI502" i="4"/>
  <c r="BI501" i="4"/>
  <c r="BI500" i="4"/>
  <c r="BI499" i="4"/>
  <c r="BI498" i="4"/>
  <c r="BI497" i="4"/>
  <c r="BI496" i="4"/>
  <c r="BI495" i="4"/>
  <c r="BI494" i="4"/>
  <c r="BI493" i="4"/>
  <c r="BI492" i="4"/>
  <c r="BI491" i="4"/>
  <c r="BI490" i="4"/>
  <c r="BI489" i="4"/>
  <c r="BI488" i="4"/>
  <c r="BI487" i="4"/>
  <c r="BI486" i="4"/>
  <c r="BI485" i="4"/>
  <c r="BI484" i="4"/>
  <c r="BI483" i="4"/>
  <c r="BI482" i="4"/>
  <c r="BI481" i="4"/>
  <c r="BI480" i="4"/>
  <c r="BI479" i="4"/>
  <c r="BI478" i="4"/>
  <c r="BI477" i="4"/>
  <c r="BI476" i="4"/>
  <c r="BI475" i="4"/>
  <c r="BI474" i="4"/>
  <c r="BI473" i="4"/>
  <c r="BI472" i="4"/>
  <c r="BI471" i="4"/>
  <c r="BI470" i="4"/>
  <c r="BI469" i="4"/>
  <c r="BI468" i="4"/>
  <c r="BI467" i="4"/>
  <c r="BI466" i="4"/>
  <c r="BI465" i="4"/>
  <c r="BI464" i="4"/>
  <c r="BI463" i="4"/>
  <c r="BI462" i="4"/>
  <c r="BI461" i="4"/>
  <c r="BI460" i="4"/>
  <c r="BI459" i="4"/>
  <c r="BI458" i="4"/>
  <c r="BI457" i="4"/>
  <c r="BI456" i="4"/>
  <c r="BI455" i="4"/>
  <c r="BI454" i="4"/>
  <c r="BI453" i="4"/>
  <c r="BI452" i="4"/>
  <c r="BI451" i="4"/>
  <c r="BI450" i="4"/>
  <c r="BI449" i="4"/>
  <c r="BI448" i="4"/>
  <c r="BI447" i="4"/>
  <c r="BI446" i="4"/>
  <c r="BI445" i="4"/>
  <c r="BI444" i="4"/>
  <c r="BI443" i="4"/>
  <c r="BI442" i="4"/>
  <c r="BI441" i="4"/>
  <c r="BI440" i="4"/>
  <c r="BI439" i="4"/>
  <c r="BI438" i="4"/>
  <c r="BI437" i="4"/>
  <c r="BI436" i="4"/>
  <c r="BI435" i="4"/>
  <c r="BI434" i="4"/>
  <c r="BI433" i="4"/>
  <c r="BI432" i="4"/>
  <c r="BI431" i="4"/>
  <c r="BI430" i="4"/>
  <c r="BI429" i="4"/>
  <c r="BI428" i="4"/>
  <c r="BI427" i="4"/>
  <c r="BI426" i="4"/>
  <c r="BI425" i="4"/>
  <c r="BI424" i="4"/>
  <c r="BI423" i="4"/>
  <c r="BI422" i="4"/>
  <c r="BI421" i="4"/>
  <c r="BI420" i="4"/>
  <c r="BI419" i="4"/>
  <c r="BI418" i="4"/>
  <c r="BI417" i="4"/>
  <c r="BI416" i="4"/>
  <c r="BI415" i="4"/>
  <c r="BI414" i="4"/>
  <c r="BI413" i="4"/>
  <c r="BI412" i="4"/>
  <c r="BI411" i="4"/>
  <c r="BI410" i="4"/>
  <c r="BI409" i="4"/>
  <c r="BI408" i="4"/>
  <c r="BI407" i="4"/>
  <c r="BI406" i="4"/>
  <c r="BI405" i="4"/>
  <c r="BI404" i="4"/>
  <c r="BI403" i="4"/>
  <c r="BI402" i="4"/>
  <c r="BI401" i="4"/>
  <c r="BI400" i="4"/>
  <c r="BI399" i="4"/>
  <c r="BI398" i="4"/>
  <c r="BI397" i="4"/>
  <c r="BI396" i="4"/>
  <c r="BI395" i="4"/>
  <c r="BI394" i="4"/>
  <c r="BI393" i="4"/>
  <c r="BI392" i="4"/>
  <c r="BI391" i="4"/>
  <c r="BI390" i="4"/>
  <c r="BI389" i="4"/>
  <c r="BI388" i="4"/>
  <c r="BI387" i="4"/>
  <c r="BI386" i="4"/>
  <c r="BI385" i="4"/>
  <c r="BI384" i="4"/>
  <c r="BI383" i="4"/>
  <c r="BI382" i="4"/>
  <c r="BI381" i="4"/>
  <c r="BI380" i="4"/>
  <c r="BI379" i="4"/>
  <c r="BI378" i="4"/>
  <c r="BI377" i="4"/>
  <c r="BI376" i="4"/>
  <c r="BI375" i="4"/>
  <c r="BI374" i="4"/>
  <c r="BI373" i="4"/>
  <c r="BI372" i="4"/>
  <c r="BI371" i="4"/>
  <c r="BI370" i="4"/>
  <c r="BI369" i="4"/>
  <c r="BI368" i="4"/>
  <c r="BI367" i="4"/>
  <c r="BI366" i="4"/>
  <c r="BI365" i="4"/>
  <c r="BI364" i="4"/>
  <c r="BI363" i="4"/>
  <c r="BI362" i="4"/>
  <c r="BI361" i="4"/>
  <c r="BI360" i="4"/>
  <c r="BI359" i="4"/>
  <c r="BI358" i="4"/>
  <c r="BI357" i="4"/>
  <c r="BI356" i="4"/>
  <c r="BI355" i="4"/>
  <c r="BI354" i="4"/>
  <c r="BI353" i="4"/>
  <c r="BI352" i="4"/>
  <c r="BI351" i="4"/>
  <c r="BI350" i="4"/>
  <c r="BI349" i="4"/>
  <c r="BI348" i="4"/>
  <c r="BI347" i="4"/>
  <c r="BI346" i="4"/>
  <c r="BI345" i="4"/>
  <c r="BI344" i="4"/>
  <c r="BI343" i="4"/>
  <c r="BI342" i="4"/>
  <c r="BI341" i="4"/>
  <c r="BI340" i="4"/>
  <c r="BI339" i="4"/>
  <c r="BI338" i="4"/>
  <c r="BI337" i="4"/>
  <c r="BI336" i="4"/>
  <c r="BI335" i="4"/>
  <c r="BI334" i="4"/>
  <c r="BI333" i="4"/>
  <c r="BI332" i="4"/>
  <c r="BI331" i="4"/>
  <c r="BI330" i="4"/>
  <c r="BI329" i="4"/>
  <c r="BI328" i="4"/>
  <c r="BI327" i="4"/>
  <c r="BI326" i="4"/>
  <c r="BI325" i="4"/>
  <c r="BI324" i="4"/>
  <c r="BI323" i="4"/>
  <c r="BI322" i="4"/>
  <c r="BI321" i="4"/>
  <c r="BI320" i="4"/>
  <c r="BI319" i="4"/>
  <c r="BI318" i="4"/>
  <c r="BI317" i="4"/>
  <c r="BI316" i="4"/>
  <c r="BI315" i="4"/>
  <c r="BI314" i="4"/>
  <c r="BI313" i="4"/>
  <c r="BI312" i="4"/>
  <c r="BI311" i="4"/>
  <c r="BI310" i="4"/>
  <c r="BI309" i="4"/>
  <c r="BI308" i="4"/>
  <c r="BI307" i="4"/>
  <c r="BI306" i="4"/>
  <c r="BI305" i="4"/>
  <c r="BI304" i="4"/>
  <c r="BI303" i="4"/>
  <c r="BI302" i="4"/>
  <c r="BI301" i="4"/>
  <c r="BI300" i="4"/>
  <c r="BI299" i="4"/>
  <c r="BI298" i="4"/>
  <c r="BI297" i="4"/>
  <c r="BI296" i="4"/>
  <c r="BI295" i="4"/>
  <c r="BI294" i="4"/>
  <c r="BI293" i="4"/>
  <c r="BI292" i="4"/>
  <c r="BI291" i="4"/>
  <c r="BI290" i="4"/>
  <c r="BI289" i="4"/>
  <c r="BI288" i="4"/>
  <c r="BI287" i="4"/>
  <c r="BI286" i="4"/>
  <c r="BI285" i="4"/>
  <c r="BI284" i="4"/>
  <c r="BI283" i="4"/>
  <c r="BI282" i="4"/>
  <c r="BI281" i="4"/>
  <c r="BI280" i="4"/>
  <c r="BI279" i="4"/>
  <c r="BI278" i="4"/>
  <c r="BI277" i="4"/>
  <c r="BI276" i="4"/>
  <c r="BI275" i="4"/>
  <c r="BI274" i="4"/>
  <c r="BI273" i="4"/>
  <c r="BI272" i="4"/>
  <c r="BI271" i="4"/>
  <c r="BI270" i="4"/>
  <c r="BI269" i="4"/>
  <c r="BI268" i="4"/>
  <c r="BI267" i="4"/>
  <c r="BI266" i="4"/>
  <c r="BI265" i="4"/>
  <c r="BI264" i="4"/>
  <c r="BI263" i="4"/>
  <c r="BI262" i="4"/>
  <c r="BI261" i="4"/>
  <c r="BI260" i="4"/>
  <c r="BI259" i="4"/>
  <c r="BI258" i="4"/>
  <c r="BI257" i="4"/>
  <c r="BI256" i="4"/>
  <c r="BI255" i="4"/>
  <c r="BI254" i="4"/>
  <c r="BI253" i="4"/>
  <c r="BI252" i="4"/>
  <c r="BI251" i="4"/>
  <c r="BI250" i="4"/>
  <c r="BI249" i="4"/>
  <c r="BI248" i="4"/>
  <c r="BI247" i="4"/>
  <c r="BI246" i="4"/>
  <c r="BI245" i="4"/>
  <c r="BI244" i="4"/>
  <c r="BI243" i="4"/>
  <c r="BI242" i="4"/>
  <c r="BI241" i="4"/>
  <c r="BI240" i="4"/>
  <c r="BI239" i="4"/>
  <c r="BI238" i="4"/>
  <c r="BI237" i="4"/>
  <c r="BI236" i="4"/>
  <c r="BI235" i="4"/>
  <c r="BI234" i="4"/>
  <c r="BI233" i="4"/>
  <c r="BI232" i="4"/>
  <c r="BI231" i="4"/>
  <c r="BI230" i="4"/>
  <c r="BI229" i="4"/>
  <c r="BI228" i="4"/>
  <c r="BI227" i="4"/>
  <c r="BI226" i="4"/>
  <c r="BI225" i="4"/>
  <c r="BI224" i="4"/>
  <c r="BI223" i="4"/>
  <c r="BI222" i="4"/>
  <c r="BI221" i="4"/>
  <c r="BI220" i="4"/>
  <c r="BI219" i="4"/>
  <c r="BI218" i="4"/>
  <c r="BI217" i="4"/>
  <c r="BI216" i="4"/>
  <c r="BI215" i="4"/>
  <c r="BI214" i="4"/>
  <c r="BI213" i="4"/>
  <c r="BI212" i="4"/>
  <c r="BI211" i="4"/>
  <c r="BI210" i="4"/>
  <c r="BI209" i="4"/>
  <c r="BI208" i="4"/>
  <c r="BI207" i="4"/>
  <c r="BI206" i="4"/>
  <c r="BI205" i="4"/>
  <c r="BI204" i="4"/>
  <c r="BI203" i="4"/>
  <c r="BI202" i="4"/>
  <c r="BI201" i="4"/>
  <c r="BI200" i="4"/>
  <c r="BI199" i="4"/>
  <c r="BI198" i="4"/>
  <c r="BI197" i="4"/>
  <c r="BI196" i="4"/>
  <c r="BI195" i="4"/>
  <c r="BI194" i="4"/>
  <c r="BI193" i="4"/>
  <c r="BI192" i="4"/>
  <c r="BI191" i="4"/>
  <c r="BI190" i="4"/>
  <c r="BI189" i="4"/>
  <c r="BI188" i="4"/>
  <c r="BI187" i="4"/>
  <c r="BI186" i="4"/>
  <c r="BI185" i="4"/>
  <c r="BI184" i="4"/>
  <c r="BI183" i="4"/>
  <c r="BI182" i="4"/>
  <c r="BI181" i="4"/>
  <c r="BI180" i="4"/>
  <c r="BI179" i="4"/>
  <c r="BI178" i="4"/>
  <c r="BI177" i="4"/>
  <c r="BI176" i="4"/>
  <c r="BI175" i="4"/>
  <c r="BI174" i="4"/>
  <c r="BI173" i="4"/>
  <c r="BI172" i="4"/>
  <c r="BI171" i="4"/>
  <c r="BI170" i="4"/>
  <c r="BI169" i="4"/>
  <c r="BI168" i="4"/>
  <c r="BI167" i="4"/>
  <c r="BI166" i="4"/>
  <c r="BI165" i="4"/>
  <c r="BI164" i="4"/>
  <c r="BI163" i="4"/>
  <c r="BI162" i="4"/>
  <c r="BI161" i="4"/>
  <c r="BI160" i="4"/>
  <c r="BI159" i="4"/>
  <c r="BI158" i="4"/>
  <c r="BI157" i="4"/>
  <c r="BI156" i="4"/>
  <c r="BI155" i="4"/>
  <c r="BI154" i="4"/>
  <c r="BI153" i="4"/>
  <c r="BI152" i="4"/>
  <c r="BI151" i="4"/>
  <c r="BI150" i="4"/>
  <c r="BI149" i="4"/>
  <c r="BI148" i="4"/>
  <c r="BI147" i="4"/>
  <c r="BI146" i="4"/>
  <c r="BI145" i="4"/>
  <c r="BI144" i="4"/>
  <c r="BI143" i="4"/>
  <c r="BI142" i="4"/>
  <c r="BI141" i="4"/>
  <c r="BI140" i="4"/>
  <c r="BI139" i="4"/>
  <c r="BI138" i="4"/>
  <c r="BI137" i="4"/>
  <c r="BI136" i="4"/>
  <c r="BI135" i="4"/>
  <c r="BI134" i="4"/>
  <c r="BI133" i="4"/>
  <c r="BI132" i="4"/>
  <c r="BI131" i="4"/>
  <c r="BI130" i="4"/>
  <c r="BI129" i="4"/>
  <c r="BI128" i="4"/>
  <c r="BI127" i="4"/>
  <c r="BI126" i="4"/>
  <c r="BI125" i="4"/>
  <c r="BI124" i="4"/>
  <c r="BI123" i="4"/>
  <c r="BI122" i="4"/>
  <c r="BI121" i="4"/>
  <c r="BI120" i="4"/>
  <c r="BI119" i="4"/>
  <c r="BI118" i="4"/>
  <c r="BI117" i="4"/>
  <c r="BI116" i="4"/>
  <c r="BI115" i="4"/>
  <c r="BI114" i="4"/>
  <c r="BI113" i="4"/>
  <c r="BI112" i="4"/>
  <c r="BI111" i="4"/>
  <c r="BI110" i="4"/>
  <c r="BI109" i="4"/>
  <c r="BI108" i="4"/>
  <c r="BI107" i="4"/>
  <c r="BI106" i="4"/>
  <c r="BI105" i="4"/>
  <c r="BI104" i="4"/>
  <c r="BI103" i="4"/>
  <c r="BI102" i="4"/>
  <c r="BI101" i="4"/>
  <c r="BI100" i="4"/>
  <c r="BI99" i="4"/>
  <c r="BI98" i="4"/>
  <c r="BI97" i="4"/>
  <c r="BI96" i="4"/>
  <c r="BI95" i="4"/>
  <c r="BI94" i="4"/>
  <c r="BI93" i="4"/>
  <c r="BI92" i="4"/>
  <c r="BI91" i="4"/>
  <c r="BI90" i="4"/>
  <c r="BI89" i="4"/>
  <c r="BI88" i="4"/>
  <c r="BI87" i="4"/>
  <c r="BI86" i="4"/>
  <c r="BI85" i="4"/>
  <c r="BI84" i="4"/>
  <c r="BI83" i="4"/>
  <c r="BI82" i="4"/>
  <c r="BI81" i="4"/>
  <c r="BI80" i="4"/>
  <c r="BI79" i="4"/>
  <c r="BI78" i="4"/>
  <c r="BI77" i="4"/>
  <c r="BI76" i="4"/>
  <c r="BI75" i="4"/>
  <c r="BI74" i="4"/>
  <c r="BI73" i="4"/>
  <c r="BI72" i="4"/>
  <c r="BI71" i="4"/>
  <c r="BI70" i="4"/>
  <c r="BI69" i="4"/>
  <c r="BI68" i="4"/>
  <c r="BI67" i="4"/>
  <c r="BI66" i="4"/>
  <c r="BI65" i="4"/>
  <c r="BI64" i="4"/>
  <c r="BI63" i="4"/>
  <c r="BI62" i="4"/>
  <c r="BI61" i="4"/>
  <c r="BI60" i="4"/>
  <c r="BI59" i="4"/>
  <c r="BI58" i="4"/>
  <c r="BI57" i="4"/>
  <c r="BI56" i="4"/>
  <c r="BI55" i="4"/>
  <c r="BI54" i="4"/>
  <c r="BI53" i="4"/>
  <c r="BI52" i="4"/>
  <c r="BI51" i="4"/>
  <c r="BI50" i="4"/>
  <c r="BI49" i="4"/>
  <c r="BI48" i="4"/>
  <c r="BI47" i="4"/>
  <c r="BI46" i="4"/>
  <c r="BI45" i="4"/>
  <c r="BI44" i="4"/>
  <c r="BI43" i="4"/>
  <c r="BI42" i="4"/>
  <c r="BI41" i="4"/>
  <c r="BI40" i="4"/>
  <c r="BI39" i="4"/>
  <c r="BI38" i="4"/>
  <c r="BI37" i="4"/>
  <c r="BI36" i="4"/>
  <c r="BI35" i="4"/>
  <c r="BI34" i="4"/>
  <c r="BI33" i="4"/>
  <c r="BI32" i="4"/>
  <c r="BI31" i="4"/>
  <c r="BI30" i="4"/>
  <c r="BI29" i="4"/>
  <c r="BI28" i="4"/>
  <c r="BI27" i="4"/>
  <c r="BI26" i="4"/>
  <c r="BI25" i="4"/>
  <c r="BI24" i="4"/>
  <c r="BI23" i="4"/>
  <c r="BI22" i="4"/>
  <c r="BI21" i="4"/>
  <c r="BI20" i="4"/>
  <c r="BI19" i="4"/>
  <c r="BI18" i="4"/>
  <c r="BI17" i="4"/>
  <c r="BI16" i="4"/>
  <c r="BI15" i="4"/>
  <c r="BI14" i="4"/>
  <c r="BI13" i="4"/>
  <c r="BI12" i="4"/>
  <c r="BI11" i="4"/>
  <c r="BI10" i="4"/>
  <c r="BI9" i="4"/>
  <c r="BI8" i="4"/>
  <c r="BI7" i="4"/>
  <c r="BI6" i="4"/>
  <c r="BI5" i="4"/>
  <c r="BI4" i="4"/>
  <c r="BI3" i="4"/>
  <c r="AT1772" i="4"/>
  <c r="AT1771" i="4"/>
  <c r="AT1770" i="4"/>
  <c r="AT1769" i="4"/>
  <c r="AT1768" i="4"/>
  <c r="AT1767" i="4"/>
  <c r="AT1766" i="4"/>
  <c r="AT1765" i="4"/>
  <c r="AT1764" i="4"/>
  <c r="AT1763" i="4"/>
  <c r="AT1762" i="4"/>
  <c r="AT1761" i="4"/>
  <c r="AT1760" i="4"/>
  <c r="AT1759" i="4"/>
  <c r="AT1758" i="4"/>
  <c r="AT1757" i="4"/>
  <c r="AT1756" i="4"/>
  <c r="AT1755" i="4"/>
  <c r="AT1754" i="4"/>
  <c r="AT1753" i="4"/>
  <c r="AT1752" i="4"/>
  <c r="AT1751" i="4"/>
  <c r="AT1750" i="4"/>
  <c r="AT1749" i="4"/>
  <c r="AT1748" i="4"/>
  <c r="AT1747" i="4"/>
  <c r="AT1746" i="4"/>
  <c r="AT1745" i="4"/>
  <c r="AT1744" i="4"/>
  <c r="AT1743" i="4"/>
  <c r="AT1742" i="4"/>
  <c r="AT1741" i="4"/>
  <c r="AT1740" i="4"/>
  <c r="AT1739" i="4"/>
  <c r="AT1738" i="4"/>
  <c r="AT1737" i="4"/>
  <c r="AT1736" i="4"/>
  <c r="AT1735" i="4"/>
  <c r="AT1734" i="4"/>
  <c r="AT1733" i="4"/>
  <c r="AT1732" i="4"/>
  <c r="AT1731" i="4"/>
  <c r="AT1730" i="4"/>
  <c r="AT1729" i="4"/>
  <c r="AT1728" i="4"/>
  <c r="AT1727" i="4"/>
  <c r="AT1726" i="4"/>
  <c r="AT1725" i="4"/>
  <c r="AT1724" i="4"/>
  <c r="AT1723" i="4"/>
  <c r="AT1722" i="4"/>
  <c r="AT1721" i="4"/>
  <c r="AT1720" i="4"/>
  <c r="AT1719" i="4"/>
  <c r="AT1718" i="4"/>
  <c r="AT1717" i="4"/>
  <c r="AT1716" i="4"/>
  <c r="AT1715" i="4"/>
  <c r="AT1714" i="4"/>
  <c r="AT1713" i="4"/>
  <c r="AT1712" i="4"/>
  <c r="AT1711" i="4"/>
  <c r="AT1710" i="4"/>
  <c r="AT1709" i="4"/>
  <c r="AT1708" i="4"/>
  <c r="AT1707" i="4"/>
  <c r="AT1706" i="4"/>
  <c r="AT1705" i="4"/>
  <c r="AT1704" i="4"/>
  <c r="AT1703" i="4"/>
  <c r="AT1702" i="4"/>
  <c r="AT1701" i="4"/>
  <c r="AT1700" i="4"/>
  <c r="AT1699" i="4"/>
  <c r="AT1698" i="4"/>
  <c r="AT1697" i="4"/>
  <c r="AT1696" i="4"/>
  <c r="AT1695" i="4"/>
  <c r="AT1694" i="4"/>
  <c r="AT1693" i="4"/>
  <c r="AT1692" i="4"/>
  <c r="AT1691" i="4"/>
  <c r="AT1690" i="4"/>
  <c r="AT1689" i="4"/>
  <c r="AT1688" i="4"/>
  <c r="AT1687" i="4"/>
  <c r="AT1686" i="4"/>
  <c r="AT1685" i="4"/>
  <c r="AT1684" i="4"/>
  <c r="AT1683" i="4"/>
  <c r="AT1682" i="4"/>
  <c r="AT1681" i="4"/>
  <c r="AT1680" i="4"/>
  <c r="AT1679" i="4"/>
  <c r="AT1678" i="4"/>
  <c r="AT1677" i="4"/>
  <c r="AT1676" i="4"/>
  <c r="AT1675" i="4"/>
  <c r="AT1674" i="4"/>
  <c r="AT1673" i="4"/>
  <c r="AT1672" i="4"/>
  <c r="AT1671" i="4"/>
  <c r="AT1670" i="4"/>
  <c r="AT1669" i="4"/>
  <c r="AT1668" i="4"/>
  <c r="AT1667" i="4"/>
  <c r="AT1666" i="4"/>
  <c r="AT1665" i="4"/>
  <c r="AT1664" i="4"/>
  <c r="AT1663" i="4"/>
  <c r="AT1662" i="4"/>
  <c r="AT1661" i="4"/>
  <c r="AT1660" i="4"/>
  <c r="AT1659" i="4"/>
  <c r="AT1658" i="4"/>
  <c r="AT1657" i="4"/>
  <c r="AT1656" i="4"/>
  <c r="AT1655" i="4"/>
  <c r="AT1654" i="4"/>
  <c r="AT1653" i="4"/>
  <c r="AT1652" i="4"/>
  <c r="AT1651" i="4"/>
  <c r="AT1650" i="4"/>
  <c r="AT1649" i="4"/>
  <c r="AT1648" i="4"/>
  <c r="AT1647" i="4"/>
  <c r="AT1646" i="4"/>
  <c r="AT1645" i="4"/>
  <c r="AT1644" i="4"/>
  <c r="AT1643" i="4"/>
  <c r="AT1642" i="4"/>
  <c r="AT1641" i="4"/>
  <c r="AT1640" i="4"/>
  <c r="AT1639" i="4"/>
  <c r="AT1638" i="4"/>
  <c r="AT1637" i="4"/>
  <c r="AT1636" i="4"/>
  <c r="AT1635" i="4"/>
  <c r="AT1634" i="4"/>
  <c r="AT1633" i="4"/>
  <c r="AT1632" i="4"/>
  <c r="AT1631" i="4"/>
  <c r="AT1630" i="4"/>
  <c r="AT1629" i="4"/>
  <c r="AT1628" i="4"/>
  <c r="AT1627" i="4"/>
  <c r="AT1626" i="4"/>
  <c r="AT1625" i="4"/>
  <c r="AT1624" i="4"/>
  <c r="AT1623" i="4"/>
  <c r="AT1622" i="4"/>
  <c r="AT1621" i="4"/>
  <c r="AT1620" i="4"/>
  <c r="AT1619" i="4"/>
  <c r="AT1618" i="4"/>
  <c r="AT1617" i="4"/>
  <c r="AT1616" i="4"/>
  <c r="AT1615" i="4"/>
  <c r="AT1614" i="4"/>
  <c r="AT1613" i="4"/>
  <c r="AT1612" i="4"/>
  <c r="AT1611" i="4"/>
  <c r="AT1610" i="4"/>
  <c r="AT1609" i="4"/>
  <c r="AT1608" i="4"/>
  <c r="AT1607" i="4"/>
  <c r="AT1606" i="4"/>
  <c r="AT1605" i="4"/>
  <c r="AT1604" i="4"/>
  <c r="AT1603" i="4"/>
  <c r="AT1602" i="4"/>
  <c r="AT1601" i="4"/>
  <c r="AT1600" i="4"/>
  <c r="AT1599" i="4"/>
  <c r="AT1598" i="4"/>
  <c r="AT1597" i="4"/>
  <c r="AT1596" i="4"/>
  <c r="AT1595" i="4"/>
  <c r="AT1594" i="4"/>
  <c r="AT1593" i="4"/>
  <c r="AT1592" i="4"/>
  <c r="AT1591" i="4"/>
  <c r="AT1590" i="4"/>
  <c r="AT1589" i="4"/>
  <c r="AT1588" i="4"/>
  <c r="AT1587" i="4"/>
  <c r="AT1586" i="4"/>
  <c r="AT1585" i="4"/>
  <c r="AT1584" i="4"/>
  <c r="AT1583" i="4"/>
  <c r="AT1582" i="4"/>
  <c r="AT1581" i="4"/>
  <c r="AT1580" i="4"/>
  <c r="AT1579" i="4"/>
  <c r="AT1578" i="4"/>
  <c r="AT1577" i="4"/>
  <c r="AT1576" i="4"/>
  <c r="AT1575" i="4"/>
  <c r="AT1574" i="4"/>
  <c r="AT1573" i="4"/>
  <c r="AT1572" i="4"/>
  <c r="AT1571" i="4"/>
  <c r="AT1570" i="4"/>
  <c r="AT1569" i="4"/>
  <c r="AT1568" i="4"/>
  <c r="AT1567" i="4"/>
  <c r="AT1566" i="4"/>
  <c r="AT1565" i="4"/>
  <c r="AT1564" i="4"/>
  <c r="AT1563" i="4"/>
  <c r="AT1562" i="4"/>
  <c r="AT1561" i="4"/>
  <c r="AT1560" i="4"/>
  <c r="AT1559" i="4"/>
  <c r="AT1558" i="4"/>
  <c r="AT1557" i="4"/>
  <c r="AT1556" i="4"/>
  <c r="AT1555" i="4"/>
  <c r="AT1554" i="4"/>
  <c r="AT1553" i="4"/>
  <c r="AT1552" i="4"/>
  <c r="AT1551" i="4"/>
  <c r="AT1550" i="4"/>
  <c r="AT1549" i="4"/>
  <c r="AT1548" i="4"/>
  <c r="AT1547" i="4"/>
  <c r="AT1546" i="4"/>
  <c r="AT1545" i="4"/>
  <c r="AT1544" i="4"/>
  <c r="AT1543" i="4"/>
  <c r="AT1542" i="4"/>
  <c r="AT1541" i="4"/>
  <c r="AT1540" i="4"/>
  <c r="AT1539" i="4"/>
  <c r="AT1538" i="4"/>
  <c r="AT1537" i="4"/>
  <c r="AT1536" i="4"/>
  <c r="AT1535" i="4"/>
  <c r="AT1534" i="4"/>
  <c r="AT1533" i="4"/>
  <c r="AT1532" i="4"/>
  <c r="AT1531" i="4"/>
  <c r="AT1530" i="4"/>
  <c r="AT1529" i="4"/>
  <c r="AT1528" i="4"/>
  <c r="AT1527" i="4"/>
  <c r="AT1526" i="4"/>
  <c r="AT1525" i="4"/>
  <c r="AT1524" i="4"/>
  <c r="AT1523" i="4"/>
  <c r="AT1522" i="4"/>
  <c r="AT1521" i="4"/>
  <c r="AT1520" i="4"/>
  <c r="AT1519" i="4"/>
  <c r="AT1518" i="4"/>
  <c r="AT1517" i="4"/>
  <c r="AT1516" i="4"/>
  <c r="AT1515" i="4"/>
  <c r="AT1514" i="4"/>
  <c r="AT1513" i="4"/>
  <c r="AT1512" i="4"/>
  <c r="AT1511" i="4"/>
  <c r="AT1510" i="4"/>
  <c r="AT1509" i="4"/>
  <c r="AT1508" i="4"/>
  <c r="AT1507" i="4"/>
  <c r="AT1506" i="4"/>
  <c r="AT1505" i="4"/>
  <c r="AT1504" i="4"/>
  <c r="AT1503" i="4"/>
  <c r="AT1502" i="4"/>
  <c r="AT1501" i="4"/>
  <c r="AT1500" i="4"/>
  <c r="AT1499" i="4"/>
  <c r="AT1498" i="4"/>
  <c r="AT1497" i="4"/>
  <c r="AT1496" i="4"/>
  <c r="AT1495" i="4"/>
  <c r="AT1494" i="4"/>
  <c r="AT1493" i="4"/>
  <c r="AT1492" i="4"/>
  <c r="AT1491" i="4"/>
  <c r="AT1490" i="4"/>
  <c r="AT1489" i="4"/>
  <c r="AT1488" i="4"/>
  <c r="AT1487" i="4"/>
  <c r="AT1486" i="4"/>
  <c r="AT1485" i="4"/>
  <c r="AT1484" i="4"/>
  <c r="AT1483" i="4"/>
  <c r="AT1482" i="4"/>
  <c r="AT1481" i="4"/>
  <c r="AT1480" i="4"/>
  <c r="AT1479" i="4"/>
  <c r="AT1478" i="4"/>
  <c r="AT1477" i="4"/>
  <c r="AT1476" i="4"/>
  <c r="AT1475" i="4"/>
  <c r="AT1474" i="4"/>
  <c r="AT1473" i="4"/>
  <c r="AT1472" i="4"/>
  <c r="AT1471" i="4"/>
  <c r="AT1470" i="4"/>
  <c r="AT1469" i="4"/>
  <c r="AT1468" i="4"/>
  <c r="AT1467" i="4"/>
  <c r="AT1466" i="4"/>
  <c r="AT1465" i="4"/>
  <c r="AT1464" i="4"/>
  <c r="AT1463" i="4"/>
  <c r="AT1462" i="4"/>
  <c r="AT1461" i="4"/>
  <c r="AT1460" i="4"/>
  <c r="AT1459" i="4"/>
  <c r="AT1458" i="4"/>
  <c r="AT1457" i="4"/>
  <c r="AT1456" i="4"/>
  <c r="AT1455" i="4"/>
  <c r="AT1454" i="4"/>
  <c r="AT1453" i="4"/>
  <c r="AT1452" i="4"/>
  <c r="AT1451" i="4"/>
  <c r="AT1450" i="4"/>
  <c r="AT1449" i="4"/>
  <c r="AT1448" i="4"/>
  <c r="AT1447" i="4"/>
  <c r="AT1446" i="4"/>
  <c r="AT1445" i="4"/>
  <c r="AT1444" i="4"/>
  <c r="AT1443" i="4"/>
  <c r="AT1442" i="4"/>
  <c r="AT1441" i="4"/>
  <c r="AT1440" i="4"/>
  <c r="AT1439" i="4"/>
  <c r="AT1438" i="4"/>
  <c r="AT1437" i="4"/>
  <c r="AT1436" i="4"/>
  <c r="AT1435" i="4"/>
  <c r="AT1434" i="4"/>
  <c r="AT1433" i="4"/>
  <c r="AT1432" i="4"/>
  <c r="AT1431" i="4"/>
  <c r="AT1430" i="4"/>
  <c r="AT1429" i="4"/>
  <c r="AT1428" i="4"/>
  <c r="AT1427" i="4"/>
  <c r="AT1426" i="4"/>
  <c r="AT1425" i="4"/>
  <c r="AT1424" i="4"/>
  <c r="AT1423" i="4"/>
  <c r="AT1422" i="4"/>
  <c r="AT1421" i="4"/>
  <c r="AT1420" i="4"/>
  <c r="AT1419" i="4"/>
  <c r="AT1418" i="4"/>
  <c r="AT1417" i="4"/>
  <c r="AT1416" i="4"/>
  <c r="AT1415" i="4"/>
  <c r="AT1414" i="4"/>
  <c r="AT1413" i="4"/>
  <c r="AT1412" i="4"/>
  <c r="AT1411" i="4"/>
  <c r="AT1410" i="4"/>
  <c r="AT1409" i="4"/>
  <c r="AT1408" i="4"/>
  <c r="AT1407" i="4"/>
  <c r="AT1406" i="4"/>
  <c r="AT1405" i="4"/>
  <c r="AT1404" i="4"/>
  <c r="AT1403" i="4"/>
  <c r="AT1402" i="4"/>
  <c r="AT1401" i="4"/>
  <c r="AT1400" i="4"/>
  <c r="AT1399" i="4"/>
  <c r="AT1398" i="4"/>
  <c r="AT1397" i="4"/>
  <c r="AT1396" i="4"/>
  <c r="AT1395" i="4"/>
  <c r="AT1394" i="4"/>
  <c r="AT1393" i="4"/>
  <c r="AT1392" i="4"/>
  <c r="AT1391" i="4"/>
  <c r="AT1390" i="4"/>
  <c r="AT1389" i="4"/>
  <c r="AT1388" i="4"/>
  <c r="AT1387" i="4"/>
  <c r="AT1386" i="4"/>
  <c r="AT1385" i="4"/>
  <c r="AT1384" i="4"/>
  <c r="AT1383" i="4"/>
  <c r="AT1382" i="4"/>
  <c r="AT1381" i="4"/>
  <c r="AT1380" i="4"/>
  <c r="AT1379" i="4"/>
  <c r="AT1378" i="4"/>
  <c r="AT1377" i="4"/>
  <c r="AT1376" i="4"/>
  <c r="AT1375" i="4"/>
  <c r="AT1374" i="4"/>
  <c r="AT1373" i="4"/>
  <c r="AT1372" i="4"/>
  <c r="AT1371" i="4"/>
  <c r="AT1370" i="4"/>
  <c r="AT1369" i="4"/>
  <c r="AT1368" i="4"/>
  <c r="AT1367" i="4"/>
  <c r="AT1366" i="4"/>
  <c r="AT1365" i="4"/>
  <c r="AT1364" i="4"/>
  <c r="AT1363" i="4"/>
  <c r="AT1362" i="4"/>
  <c r="AT1361" i="4"/>
  <c r="AT1360" i="4"/>
  <c r="AT1359" i="4"/>
  <c r="AT1358" i="4"/>
  <c r="AT1357" i="4"/>
  <c r="AT1356" i="4"/>
  <c r="AT1355" i="4"/>
  <c r="AT1354" i="4"/>
  <c r="AT1353" i="4"/>
  <c r="AT1352" i="4"/>
  <c r="AT1351" i="4"/>
  <c r="AT1350" i="4"/>
  <c r="AT1349" i="4"/>
  <c r="AT1348" i="4"/>
  <c r="AT1347" i="4"/>
  <c r="AT1346" i="4"/>
  <c r="AT1345" i="4"/>
  <c r="AT1344" i="4"/>
  <c r="AT1343" i="4"/>
  <c r="AT1342" i="4"/>
  <c r="AT1341" i="4"/>
  <c r="AT1340" i="4"/>
  <c r="AT1339" i="4"/>
  <c r="AT1338" i="4"/>
  <c r="AT1337" i="4"/>
  <c r="AT1336" i="4"/>
  <c r="AT1335" i="4"/>
  <c r="AT1334" i="4"/>
  <c r="AT1333" i="4"/>
  <c r="AT1332" i="4"/>
  <c r="AT1331" i="4"/>
  <c r="AT1330" i="4"/>
  <c r="AT1329" i="4"/>
  <c r="AT1328" i="4"/>
  <c r="AT1327" i="4"/>
  <c r="AT1326" i="4"/>
  <c r="AT1325" i="4"/>
  <c r="AT1324" i="4"/>
  <c r="AT1323" i="4"/>
  <c r="AT1322" i="4"/>
  <c r="AT1321" i="4"/>
  <c r="AT1320" i="4"/>
  <c r="AT1319" i="4"/>
  <c r="AT1318" i="4"/>
  <c r="AT1317" i="4"/>
  <c r="AT1316" i="4"/>
  <c r="AT1315" i="4"/>
  <c r="AT1314" i="4"/>
  <c r="AT1313" i="4"/>
  <c r="AT1312" i="4"/>
  <c r="AT1311" i="4"/>
  <c r="AT1310" i="4"/>
  <c r="AT1309" i="4"/>
  <c r="AT1308" i="4"/>
  <c r="AT1307" i="4"/>
  <c r="AT1306" i="4"/>
  <c r="AT1305" i="4"/>
  <c r="AT1304" i="4"/>
  <c r="AT1303" i="4"/>
  <c r="AT1302" i="4"/>
  <c r="AT1301" i="4"/>
  <c r="AT1300" i="4"/>
  <c r="AT1299" i="4"/>
  <c r="AT1298" i="4"/>
  <c r="AT1297" i="4"/>
  <c r="AT1296" i="4"/>
  <c r="AT1295" i="4"/>
  <c r="AT1294" i="4"/>
  <c r="AT1293" i="4"/>
  <c r="AT1292" i="4"/>
  <c r="AT1291" i="4"/>
  <c r="AT1290" i="4"/>
  <c r="AT1289" i="4"/>
  <c r="AT1288" i="4"/>
  <c r="AT1287" i="4"/>
  <c r="AT1286" i="4"/>
  <c r="AT1285" i="4"/>
  <c r="AT1284" i="4"/>
  <c r="AT1283" i="4"/>
  <c r="AT1282" i="4"/>
  <c r="AT1281" i="4"/>
  <c r="AT1280" i="4"/>
  <c r="AT1279" i="4"/>
  <c r="AT1278" i="4"/>
  <c r="AT1277" i="4"/>
  <c r="AT1276" i="4"/>
  <c r="AT1275" i="4"/>
  <c r="AT1274" i="4"/>
  <c r="AT1273" i="4"/>
  <c r="AT1272" i="4"/>
  <c r="AT1271" i="4"/>
  <c r="AT1270" i="4"/>
  <c r="AT1269" i="4"/>
  <c r="AT1268" i="4"/>
  <c r="AT1267" i="4"/>
  <c r="AT1266" i="4"/>
  <c r="AT1265" i="4"/>
  <c r="AT1264" i="4"/>
  <c r="AT1263" i="4"/>
  <c r="AT1262" i="4"/>
  <c r="AT1261" i="4"/>
  <c r="AT1260" i="4"/>
  <c r="AT1259" i="4"/>
  <c r="AT1258" i="4"/>
  <c r="AT1257" i="4"/>
  <c r="AT1256" i="4"/>
  <c r="AT1255" i="4"/>
  <c r="AT1254" i="4"/>
  <c r="AT1253" i="4"/>
  <c r="AT1252" i="4"/>
  <c r="AT1251" i="4"/>
  <c r="AT1250" i="4"/>
  <c r="AT1249" i="4"/>
  <c r="AT1248" i="4"/>
  <c r="AT1247" i="4"/>
  <c r="AT1246" i="4"/>
  <c r="AT1245" i="4"/>
  <c r="AT1244" i="4"/>
  <c r="AT1243" i="4"/>
  <c r="AT1242" i="4"/>
  <c r="AT1241" i="4"/>
  <c r="AT1240" i="4"/>
  <c r="AT1239" i="4"/>
  <c r="AT1238" i="4"/>
  <c r="AT1237" i="4"/>
  <c r="AT1236" i="4"/>
  <c r="AT1235" i="4"/>
  <c r="AT1234" i="4"/>
  <c r="AT1233" i="4"/>
  <c r="AT1232" i="4"/>
  <c r="AT1231" i="4"/>
  <c r="AT1230" i="4"/>
  <c r="AT1229" i="4"/>
  <c r="AT1228" i="4"/>
  <c r="AT1227" i="4"/>
  <c r="AT1226" i="4"/>
  <c r="AT1225" i="4"/>
  <c r="AT1224" i="4"/>
  <c r="AT1223" i="4"/>
  <c r="AT1222" i="4"/>
  <c r="AT1221" i="4"/>
  <c r="AT1220" i="4"/>
  <c r="AT1219" i="4"/>
  <c r="AT1218" i="4"/>
  <c r="AT1217" i="4"/>
  <c r="AT1216" i="4"/>
  <c r="AT1215" i="4"/>
  <c r="AT1214" i="4"/>
  <c r="AT1213" i="4"/>
  <c r="AT1212" i="4"/>
  <c r="AT1211" i="4"/>
  <c r="AT1210" i="4"/>
  <c r="AT1209" i="4"/>
  <c r="AT1208" i="4"/>
  <c r="AT1207" i="4"/>
  <c r="AT1206" i="4"/>
  <c r="AT1205" i="4"/>
  <c r="AT1204" i="4"/>
  <c r="AT1203" i="4"/>
  <c r="AT1202" i="4"/>
  <c r="AT1201" i="4"/>
  <c r="AT1200" i="4"/>
  <c r="AT1199" i="4"/>
  <c r="AT1198" i="4"/>
  <c r="AT1197" i="4"/>
  <c r="AT1196" i="4"/>
  <c r="AT1195" i="4"/>
  <c r="AT1194" i="4"/>
  <c r="AT1193" i="4"/>
  <c r="AT1192" i="4"/>
  <c r="AT1191" i="4"/>
  <c r="AT1190" i="4"/>
  <c r="AT1189" i="4"/>
  <c r="AT1188" i="4"/>
  <c r="AT1187" i="4"/>
  <c r="AT1186" i="4"/>
  <c r="AT1185" i="4"/>
  <c r="AT1184" i="4"/>
  <c r="AT1183" i="4"/>
  <c r="AT1182" i="4"/>
  <c r="AT1181" i="4"/>
  <c r="AT1180" i="4"/>
  <c r="AT1179" i="4"/>
  <c r="AT1178" i="4"/>
  <c r="AT1177" i="4"/>
  <c r="AT1176" i="4"/>
  <c r="AT1175" i="4"/>
  <c r="AT1174" i="4"/>
  <c r="AT1173" i="4"/>
  <c r="AT1172" i="4"/>
  <c r="AT1171" i="4"/>
  <c r="AT1170" i="4"/>
  <c r="AT1169" i="4"/>
  <c r="AT1168" i="4"/>
  <c r="AT1167" i="4"/>
  <c r="AT1166" i="4"/>
  <c r="AT1165" i="4"/>
  <c r="AT1164" i="4"/>
  <c r="AT1163" i="4"/>
  <c r="AT1162" i="4"/>
  <c r="AT1161" i="4"/>
  <c r="AT1160" i="4"/>
  <c r="AT1159" i="4"/>
  <c r="AT1158" i="4"/>
  <c r="AT1157" i="4"/>
  <c r="AT1156" i="4"/>
  <c r="AT1155" i="4"/>
  <c r="AT1154" i="4"/>
  <c r="AT1153" i="4"/>
  <c r="AT1152" i="4"/>
  <c r="AT1151" i="4"/>
  <c r="AT1150" i="4"/>
  <c r="AT1149" i="4"/>
  <c r="AT1148" i="4"/>
  <c r="AT1147" i="4"/>
  <c r="AT1146" i="4"/>
  <c r="AT1145" i="4"/>
  <c r="AT1144" i="4"/>
  <c r="AT1143" i="4"/>
  <c r="AT1142" i="4"/>
  <c r="AT1141" i="4"/>
  <c r="AT1140" i="4"/>
  <c r="AT1139" i="4"/>
  <c r="AT1138" i="4"/>
  <c r="AT1137" i="4"/>
  <c r="AT1136" i="4"/>
  <c r="AT1135" i="4"/>
  <c r="AT1134" i="4"/>
  <c r="AT1133" i="4"/>
  <c r="AT1132" i="4"/>
  <c r="AT1131" i="4"/>
  <c r="AT1130" i="4"/>
  <c r="AT1129" i="4"/>
  <c r="AT1128" i="4"/>
  <c r="AT1127" i="4"/>
  <c r="AT1126" i="4"/>
  <c r="AT1125" i="4"/>
  <c r="AT1124" i="4"/>
  <c r="AT1123" i="4"/>
  <c r="AT1122" i="4"/>
  <c r="AT1121" i="4"/>
  <c r="AT1120" i="4"/>
  <c r="AT1119" i="4"/>
  <c r="AT1118" i="4"/>
  <c r="AT1117" i="4"/>
  <c r="AT1116" i="4"/>
  <c r="AT1115" i="4"/>
  <c r="AT1114" i="4"/>
  <c r="AT1113" i="4"/>
  <c r="AT1112" i="4"/>
  <c r="AT1111" i="4"/>
  <c r="AT1110" i="4"/>
  <c r="AT1109" i="4"/>
  <c r="AT1108" i="4"/>
  <c r="AT1107" i="4"/>
  <c r="AT1106" i="4"/>
  <c r="AT1105" i="4"/>
  <c r="AT1104" i="4"/>
  <c r="AT1103" i="4"/>
  <c r="AT1102" i="4"/>
  <c r="AT1101" i="4"/>
  <c r="AT1100" i="4"/>
  <c r="AT1099" i="4"/>
  <c r="AT1098" i="4"/>
  <c r="AT1097" i="4"/>
  <c r="AT1096" i="4"/>
  <c r="AT1095" i="4"/>
  <c r="AT1094" i="4"/>
  <c r="AT1093" i="4"/>
  <c r="AT1092" i="4"/>
  <c r="AT1091" i="4"/>
  <c r="AT1090" i="4"/>
  <c r="AT1089" i="4"/>
  <c r="AT1088" i="4"/>
  <c r="AT1087" i="4"/>
  <c r="AT1086" i="4"/>
  <c r="AT1085" i="4"/>
  <c r="AT1084" i="4"/>
  <c r="AT1083" i="4"/>
  <c r="AT1082" i="4"/>
  <c r="AT1081" i="4"/>
  <c r="AT1080" i="4"/>
  <c r="AT1079" i="4"/>
  <c r="AT1078" i="4"/>
  <c r="AT1077" i="4"/>
  <c r="AT1076" i="4"/>
  <c r="AT1075" i="4"/>
  <c r="AT1074" i="4"/>
  <c r="AT1073" i="4"/>
  <c r="AT1072" i="4"/>
  <c r="AT1071" i="4"/>
  <c r="AT1070" i="4"/>
  <c r="AT1069" i="4"/>
  <c r="AT1068" i="4"/>
  <c r="AT1067" i="4"/>
  <c r="AT1066" i="4"/>
  <c r="AT1065" i="4"/>
  <c r="AT1064" i="4"/>
  <c r="AT1063" i="4"/>
  <c r="AT1062" i="4"/>
  <c r="AT1061" i="4"/>
  <c r="AT1060" i="4"/>
  <c r="AT1059" i="4"/>
  <c r="AT1058" i="4"/>
  <c r="AT1057" i="4"/>
  <c r="AT1056" i="4"/>
  <c r="AT1055" i="4"/>
  <c r="AT1054" i="4"/>
  <c r="AT1053" i="4"/>
  <c r="AT1052" i="4"/>
  <c r="AT1051" i="4"/>
  <c r="AT1050" i="4"/>
  <c r="AT1049" i="4"/>
  <c r="AT1048" i="4"/>
  <c r="AT1047" i="4"/>
  <c r="AT1046" i="4"/>
  <c r="AT1045" i="4"/>
  <c r="AT1044" i="4"/>
  <c r="AT1043" i="4"/>
  <c r="AT1042" i="4"/>
  <c r="AT1041" i="4"/>
  <c r="AT1040" i="4"/>
  <c r="AT1039" i="4"/>
  <c r="AT1038" i="4"/>
  <c r="AT1037" i="4"/>
  <c r="AT1036" i="4"/>
  <c r="AT1035" i="4"/>
  <c r="AT1034" i="4"/>
  <c r="AT1033" i="4"/>
  <c r="AT1032" i="4"/>
  <c r="AT1031" i="4"/>
  <c r="AT1030" i="4"/>
  <c r="AT1029" i="4"/>
  <c r="AT1028" i="4"/>
  <c r="AT1027" i="4"/>
  <c r="AT1026" i="4"/>
  <c r="AT1025" i="4"/>
  <c r="AT1024" i="4"/>
  <c r="AT1023" i="4"/>
  <c r="AT1022" i="4"/>
  <c r="AT1021" i="4"/>
  <c r="AT1020" i="4"/>
  <c r="AT1019" i="4"/>
  <c r="AT1018" i="4"/>
  <c r="AT1017" i="4"/>
  <c r="AT1016" i="4"/>
  <c r="AT1015" i="4"/>
  <c r="AT1014" i="4"/>
  <c r="AT1013" i="4"/>
  <c r="AT1012" i="4"/>
  <c r="AT1011" i="4"/>
  <c r="AT1010" i="4"/>
  <c r="AT1009" i="4"/>
  <c r="AT1008" i="4"/>
  <c r="AT1007" i="4"/>
  <c r="AT1006" i="4"/>
  <c r="AT1005" i="4"/>
  <c r="AT1004" i="4"/>
  <c r="AT1003" i="4"/>
  <c r="AT1002" i="4"/>
  <c r="AT1001" i="4"/>
  <c r="AT1000" i="4"/>
  <c r="AT999" i="4"/>
  <c r="AT998" i="4"/>
  <c r="AT997" i="4"/>
  <c r="AT996" i="4"/>
  <c r="AT995" i="4"/>
  <c r="AT994" i="4"/>
  <c r="AT993" i="4"/>
  <c r="AT992" i="4"/>
  <c r="AT991" i="4"/>
  <c r="AT990" i="4"/>
  <c r="AT989" i="4"/>
  <c r="AT988" i="4"/>
  <c r="AT987" i="4"/>
  <c r="AT986" i="4"/>
  <c r="AT985" i="4"/>
  <c r="AT984" i="4"/>
  <c r="AT983" i="4"/>
  <c r="AT982" i="4"/>
  <c r="AT981" i="4"/>
  <c r="AT980" i="4"/>
  <c r="AT979" i="4"/>
  <c r="AT978" i="4"/>
  <c r="AT977" i="4"/>
  <c r="AT976" i="4"/>
  <c r="AT975" i="4"/>
  <c r="AT974" i="4"/>
  <c r="AT973" i="4"/>
  <c r="AT972" i="4"/>
  <c r="AT971" i="4"/>
  <c r="AT970" i="4"/>
  <c r="AT969" i="4"/>
  <c r="AT968" i="4"/>
  <c r="AT967" i="4"/>
  <c r="AT966" i="4"/>
  <c r="AT965" i="4"/>
  <c r="AT964" i="4"/>
  <c r="AT963" i="4"/>
  <c r="AT962" i="4"/>
  <c r="AT961" i="4"/>
  <c r="AT960" i="4"/>
  <c r="AT959" i="4"/>
  <c r="AT958" i="4"/>
  <c r="AT957" i="4"/>
  <c r="AT956" i="4"/>
  <c r="AT955" i="4"/>
  <c r="AT954" i="4"/>
  <c r="AT953" i="4"/>
  <c r="AT952" i="4"/>
  <c r="AT951" i="4"/>
  <c r="AT950" i="4"/>
  <c r="AT949" i="4"/>
  <c r="AT948" i="4"/>
  <c r="AT947" i="4"/>
  <c r="AT946" i="4"/>
  <c r="AT945" i="4"/>
  <c r="AT944" i="4"/>
  <c r="AT943" i="4"/>
  <c r="AT942" i="4"/>
  <c r="AT941" i="4"/>
  <c r="AT940" i="4"/>
  <c r="AT939" i="4"/>
  <c r="AT938" i="4"/>
  <c r="AT937" i="4"/>
  <c r="AT936" i="4"/>
  <c r="AT935" i="4"/>
  <c r="AT934" i="4"/>
  <c r="AT933" i="4"/>
  <c r="AT932" i="4"/>
  <c r="AT931" i="4"/>
  <c r="AT930" i="4"/>
  <c r="AT929" i="4"/>
  <c r="AT928" i="4"/>
  <c r="AT927" i="4"/>
  <c r="AT926" i="4"/>
  <c r="AT925" i="4"/>
  <c r="AT924" i="4"/>
  <c r="AT923" i="4"/>
  <c r="AT922" i="4"/>
  <c r="AT921" i="4"/>
  <c r="AT920" i="4"/>
  <c r="AT919" i="4"/>
  <c r="AT918" i="4"/>
  <c r="AT917" i="4"/>
  <c r="AT916" i="4"/>
  <c r="AT915" i="4"/>
  <c r="AT914" i="4"/>
  <c r="AT913" i="4"/>
  <c r="AT912" i="4"/>
  <c r="AT911" i="4"/>
  <c r="AT910" i="4"/>
  <c r="AT909" i="4"/>
  <c r="AT908" i="4"/>
  <c r="AT907" i="4"/>
  <c r="AT906" i="4"/>
  <c r="AT905" i="4"/>
  <c r="AT904" i="4"/>
  <c r="AT903" i="4"/>
  <c r="AT902" i="4"/>
  <c r="AT901" i="4"/>
  <c r="AT900" i="4"/>
  <c r="AT899" i="4"/>
  <c r="AT898" i="4"/>
  <c r="AT897" i="4"/>
  <c r="AT896" i="4"/>
  <c r="AT895" i="4"/>
  <c r="AT894" i="4"/>
  <c r="AT893" i="4"/>
  <c r="AT892" i="4"/>
  <c r="AT891" i="4"/>
  <c r="AT890" i="4"/>
  <c r="AT889" i="4"/>
  <c r="AT888" i="4"/>
  <c r="AT887" i="4"/>
  <c r="AT886" i="4"/>
  <c r="AT885" i="4"/>
  <c r="AT884" i="4"/>
  <c r="AT883" i="4"/>
  <c r="AT882" i="4"/>
  <c r="AT881" i="4"/>
  <c r="AT880" i="4"/>
  <c r="AT879" i="4"/>
  <c r="AT878" i="4"/>
  <c r="AT877" i="4"/>
  <c r="AT876" i="4"/>
  <c r="AT875" i="4"/>
  <c r="AT874" i="4"/>
  <c r="AT873" i="4"/>
  <c r="AT872" i="4"/>
  <c r="AT871" i="4"/>
  <c r="AT870" i="4"/>
  <c r="AT869" i="4"/>
  <c r="AT868" i="4"/>
  <c r="AT867" i="4"/>
  <c r="AT866" i="4"/>
  <c r="AT865" i="4"/>
  <c r="AT864" i="4"/>
  <c r="AT863" i="4"/>
  <c r="AT862" i="4"/>
  <c r="AT861" i="4"/>
  <c r="AT860" i="4"/>
  <c r="AT859" i="4"/>
  <c r="AT858" i="4"/>
  <c r="AT857" i="4"/>
  <c r="AT856" i="4"/>
  <c r="AT855" i="4"/>
  <c r="AT854" i="4"/>
  <c r="AT853" i="4"/>
  <c r="AT852" i="4"/>
  <c r="AT851" i="4"/>
  <c r="AT850" i="4"/>
  <c r="AT849" i="4"/>
  <c r="AT848" i="4"/>
  <c r="AT847" i="4"/>
  <c r="AT846" i="4"/>
  <c r="AT845" i="4"/>
  <c r="AT844" i="4"/>
  <c r="AT843" i="4"/>
  <c r="AT842" i="4"/>
  <c r="AT841" i="4"/>
  <c r="AT840" i="4"/>
  <c r="AT839" i="4"/>
  <c r="AT838" i="4"/>
  <c r="AT837" i="4"/>
  <c r="AT836" i="4"/>
  <c r="AT835" i="4"/>
  <c r="AT834" i="4"/>
  <c r="AT833" i="4"/>
  <c r="AT832" i="4"/>
  <c r="AT831" i="4"/>
  <c r="AT830" i="4"/>
  <c r="AT829" i="4"/>
  <c r="AT828" i="4"/>
  <c r="AT827" i="4"/>
  <c r="AT826" i="4"/>
  <c r="AT825" i="4"/>
  <c r="AT824" i="4"/>
  <c r="AT823" i="4"/>
  <c r="AT822" i="4"/>
  <c r="AT821" i="4"/>
  <c r="AT820" i="4"/>
  <c r="AT819" i="4"/>
  <c r="AT818" i="4"/>
  <c r="AT817" i="4"/>
  <c r="AT816" i="4"/>
  <c r="AT815" i="4"/>
  <c r="AT814" i="4"/>
  <c r="AT813" i="4"/>
  <c r="AT812" i="4"/>
  <c r="AT811" i="4"/>
  <c r="AT810" i="4"/>
  <c r="AT809" i="4"/>
  <c r="AT808" i="4"/>
  <c r="AT807" i="4"/>
  <c r="AT806" i="4"/>
  <c r="AT805" i="4"/>
  <c r="AT804" i="4"/>
  <c r="AT803" i="4"/>
  <c r="AT802" i="4"/>
  <c r="AT801" i="4"/>
  <c r="AT800" i="4"/>
  <c r="AT799" i="4"/>
  <c r="AT798" i="4"/>
  <c r="AT797" i="4"/>
  <c r="AT796" i="4"/>
  <c r="AT795" i="4"/>
  <c r="AT794" i="4"/>
  <c r="AT793" i="4"/>
  <c r="AT792" i="4"/>
  <c r="AT791" i="4"/>
  <c r="AT790" i="4"/>
  <c r="AT789" i="4"/>
  <c r="AT788" i="4"/>
  <c r="AT787" i="4"/>
  <c r="AT786" i="4"/>
  <c r="AT785" i="4"/>
  <c r="AT784" i="4"/>
  <c r="AT783" i="4"/>
  <c r="AT782" i="4"/>
  <c r="AT781" i="4"/>
  <c r="AT780" i="4"/>
  <c r="AT779" i="4"/>
  <c r="AT778" i="4"/>
  <c r="AT777" i="4"/>
  <c r="AT776" i="4"/>
  <c r="AT775" i="4"/>
  <c r="AT774" i="4"/>
  <c r="AT773" i="4"/>
  <c r="AT772" i="4"/>
  <c r="AT771" i="4"/>
  <c r="AT770" i="4"/>
  <c r="AT769" i="4"/>
  <c r="AT768" i="4"/>
  <c r="AT767" i="4"/>
  <c r="AT766" i="4"/>
  <c r="AT765" i="4"/>
  <c r="AT764" i="4"/>
  <c r="AT763" i="4"/>
  <c r="AT762" i="4"/>
  <c r="AT761" i="4"/>
  <c r="AT760" i="4"/>
  <c r="AT759" i="4"/>
  <c r="AT758" i="4"/>
  <c r="AT757" i="4"/>
  <c r="AT756" i="4"/>
  <c r="AT755" i="4"/>
  <c r="AT754" i="4"/>
  <c r="AT753" i="4"/>
  <c r="AT752" i="4"/>
  <c r="AT751" i="4"/>
  <c r="AT750" i="4"/>
  <c r="AT749" i="4"/>
  <c r="AT748" i="4"/>
  <c r="AT747" i="4"/>
  <c r="AT746" i="4"/>
  <c r="AT745" i="4"/>
  <c r="AT744" i="4"/>
  <c r="AT743" i="4"/>
  <c r="AT742" i="4"/>
  <c r="AT741" i="4"/>
  <c r="AT740" i="4"/>
  <c r="AT739" i="4"/>
  <c r="AT738" i="4"/>
  <c r="AT737" i="4"/>
  <c r="AT736" i="4"/>
  <c r="AT735" i="4"/>
  <c r="AT734" i="4"/>
  <c r="AT733" i="4"/>
  <c r="AT732" i="4"/>
  <c r="AT731" i="4"/>
  <c r="AT730" i="4"/>
  <c r="AT729" i="4"/>
  <c r="AT728" i="4"/>
  <c r="AT727" i="4"/>
  <c r="AT726" i="4"/>
  <c r="AT725" i="4"/>
  <c r="AT724" i="4"/>
  <c r="AT723" i="4"/>
  <c r="AT722" i="4"/>
  <c r="AT721" i="4"/>
  <c r="AT720" i="4"/>
  <c r="AT719" i="4"/>
  <c r="AT718" i="4"/>
  <c r="AT717" i="4"/>
  <c r="AT716" i="4"/>
  <c r="AT715" i="4"/>
  <c r="AT714" i="4"/>
  <c r="AT713" i="4"/>
  <c r="AT712" i="4"/>
  <c r="AT711" i="4"/>
  <c r="AT710" i="4"/>
  <c r="AT709" i="4"/>
  <c r="AT708" i="4"/>
  <c r="AT707" i="4"/>
  <c r="AT706" i="4"/>
  <c r="AT705" i="4"/>
  <c r="AT704" i="4"/>
  <c r="AT703" i="4"/>
  <c r="AT702" i="4"/>
  <c r="AT701" i="4"/>
  <c r="AT700" i="4"/>
  <c r="AT699" i="4"/>
  <c r="AT698" i="4"/>
  <c r="AT697" i="4"/>
  <c r="AT696" i="4"/>
  <c r="AT695" i="4"/>
  <c r="AT694" i="4"/>
  <c r="AT693" i="4"/>
  <c r="AT692" i="4"/>
  <c r="AT691" i="4"/>
  <c r="AT690" i="4"/>
  <c r="AT689" i="4"/>
  <c r="AT688" i="4"/>
  <c r="AT687" i="4"/>
  <c r="AT686" i="4"/>
  <c r="AT685" i="4"/>
  <c r="AT684" i="4"/>
  <c r="AT683" i="4"/>
  <c r="AT682" i="4"/>
  <c r="AT681" i="4"/>
  <c r="AT680" i="4"/>
  <c r="AT679" i="4"/>
  <c r="AT678" i="4"/>
  <c r="AT677" i="4"/>
  <c r="AT676" i="4"/>
  <c r="AT675" i="4"/>
  <c r="AT674" i="4"/>
  <c r="AT673" i="4"/>
  <c r="AT672" i="4"/>
  <c r="AT671" i="4"/>
  <c r="AT670" i="4"/>
  <c r="AT669" i="4"/>
  <c r="AT668" i="4"/>
  <c r="AT667" i="4"/>
  <c r="AT666" i="4"/>
  <c r="AT665" i="4"/>
  <c r="AT664" i="4"/>
  <c r="AT663" i="4"/>
  <c r="AT662" i="4"/>
  <c r="AT661" i="4"/>
  <c r="AT660" i="4"/>
  <c r="AT659" i="4"/>
  <c r="AT658" i="4"/>
  <c r="AT657" i="4"/>
  <c r="AT656" i="4"/>
  <c r="AT655" i="4"/>
  <c r="AT654" i="4"/>
  <c r="AT653" i="4"/>
  <c r="AT652" i="4"/>
  <c r="AT651" i="4"/>
  <c r="AT650" i="4"/>
  <c r="AT649" i="4"/>
  <c r="AT648" i="4"/>
  <c r="AT647" i="4"/>
  <c r="AT646" i="4"/>
  <c r="AT645" i="4"/>
  <c r="AT644" i="4"/>
  <c r="AT643" i="4"/>
  <c r="AT642" i="4"/>
  <c r="AT641" i="4"/>
  <c r="AT640" i="4"/>
  <c r="AT639" i="4"/>
  <c r="AT638" i="4"/>
  <c r="AT637" i="4"/>
  <c r="AT636" i="4"/>
  <c r="AT635" i="4"/>
  <c r="AT634" i="4"/>
  <c r="AT633" i="4"/>
  <c r="AT632" i="4"/>
  <c r="AT631" i="4"/>
  <c r="AT630" i="4"/>
  <c r="AT629" i="4"/>
  <c r="AT628" i="4"/>
  <c r="AT627" i="4"/>
  <c r="AT626" i="4"/>
  <c r="AT625" i="4"/>
  <c r="AT624" i="4"/>
  <c r="AT623" i="4"/>
  <c r="AT622" i="4"/>
  <c r="AT621" i="4"/>
  <c r="AT620" i="4"/>
  <c r="AT619" i="4"/>
  <c r="AT618" i="4"/>
  <c r="AT617" i="4"/>
  <c r="AT616" i="4"/>
  <c r="AT615" i="4"/>
  <c r="AT614" i="4"/>
  <c r="AT613" i="4"/>
  <c r="AT612" i="4"/>
  <c r="AT611" i="4"/>
  <c r="AT610" i="4"/>
  <c r="AT609" i="4"/>
  <c r="AT608" i="4"/>
  <c r="AT607" i="4"/>
  <c r="AT606" i="4"/>
  <c r="AT605" i="4"/>
  <c r="AT604" i="4"/>
  <c r="AT603" i="4"/>
  <c r="AT602" i="4"/>
  <c r="AT601" i="4"/>
  <c r="AT600" i="4"/>
  <c r="AT599" i="4"/>
  <c r="AT598" i="4"/>
  <c r="AT597" i="4"/>
  <c r="AT596" i="4"/>
  <c r="AT595" i="4"/>
  <c r="AT594" i="4"/>
  <c r="AT593" i="4"/>
  <c r="AT592" i="4"/>
  <c r="AT591" i="4"/>
  <c r="AT590" i="4"/>
  <c r="AT589" i="4"/>
  <c r="AT588" i="4"/>
  <c r="AT587" i="4"/>
  <c r="AT586" i="4"/>
  <c r="AT585" i="4"/>
  <c r="AT584" i="4"/>
  <c r="AT583" i="4"/>
  <c r="AT582" i="4"/>
  <c r="AT581" i="4"/>
  <c r="AT580" i="4"/>
  <c r="AT579" i="4"/>
  <c r="AT578" i="4"/>
  <c r="AT577" i="4"/>
  <c r="AT576" i="4"/>
  <c r="AT575" i="4"/>
  <c r="AT574" i="4"/>
  <c r="AT573" i="4"/>
  <c r="AT572" i="4"/>
  <c r="AT571" i="4"/>
  <c r="AT570" i="4"/>
  <c r="AT569" i="4"/>
  <c r="AT568" i="4"/>
  <c r="AT567" i="4"/>
  <c r="AT566" i="4"/>
  <c r="AT565" i="4"/>
  <c r="AT564" i="4"/>
  <c r="AT563" i="4"/>
  <c r="AT562" i="4"/>
  <c r="AT561" i="4"/>
  <c r="AT560" i="4"/>
  <c r="AT559" i="4"/>
  <c r="AT558" i="4"/>
  <c r="AT557" i="4"/>
  <c r="AT556" i="4"/>
  <c r="AT555" i="4"/>
  <c r="AT554" i="4"/>
  <c r="AT553" i="4"/>
  <c r="AT552" i="4"/>
  <c r="AT551" i="4"/>
  <c r="AT550" i="4"/>
  <c r="AT549" i="4"/>
  <c r="AT548" i="4"/>
  <c r="AT547" i="4"/>
  <c r="AT546" i="4"/>
  <c r="AT545" i="4"/>
  <c r="AT544" i="4"/>
  <c r="AT543" i="4"/>
  <c r="AT542" i="4"/>
  <c r="AT541" i="4"/>
  <c r="AT540" i="4"/>
  <c r="AT539" i="4"/>
  <c r="AT538" i="4"/>
  <c r="AT537" i="4"/>
  <c r="AT536" i="4"/>
  <c r="AT535" i="4"/>
  <c r="AT534" i="4"/>
  <c r="AT533" i="4"/>
  <c r="AT532" i="4"/>
  <c r="AT531" i="4"/>
  <c r="AT530" i="4"/>
  <c r="AT529" i="4"/>
  <c r="AT528" i="4"/>
  <c r="AT527" i="4"/>
  <c r="AT526" i="4"/>
  <c r="AT525" i="4"/>
  <c r="AT524" i="4"/>
  <c r="AT523" i="4"/>
  <c r="AT522" i="4"/>
  <c r="AT521" i="4"/>
  <c r="AT520" i="4"/>
  <c r="AT519" i="4"/>
  <c r="AT518" i="4"/>
  <c r="AT517" i="4"/>
  <c r="AT516" i="4"/>
  <c r="AT515" i="4"/>
  <c r="AT514" i="4"/>
  <c r="AT513" i="4"/>
  <c r="AT512" i="4"/>
  <c r="AT511" i="4"/>
  <c r="AT510" i="4"/>
  <c r="AT509" i="4"/>
  <c r="AT508" i="4"/>
  <c r="AT507" i="4"/>
  <c r="AT506" i="4"/>
  <c r="AT505" i="4"/>
  <c r="AT504" i="4"/>
  <c r="AT503" i="4"/>
  <c r="AT502" i="4"/>
  <c r="AT501" i="4"/>
  <c r="AT500" i="4"/>
  <c r="AT499" i="4"/>
  <c r="AT498" i="4"/>
  <c r="AT497" i="4"/>
  <c r="AT496" i="4"/>
  <c r="AT495" i="4"/>
  <c r="AT494" i="4"/>
  <c r="AT493" i="4"/>
  <c r="AT492" i="4"/>
  <c r="AT491" i="4"/>
  <c r="AT490" i="4"/>
  <c r="AT489" i="4"/>
  <c r="AT488" i="4"/>
  <c r="AT487" i="4"/>
  <c r="AT486" i="4"/>
  <c r="AT485" i="4"/>
  <c r="AT484" i="4"/>
  <c r="AT483" i="4"/>
  <c r="AT482" i="4"/>
  <c r="AT481" i="4"/>
  <c r="AT480" i="4"/>
  <c r="AT479" i="4"/>
  <c r="AT478" i="4"/>
  <c r="AT477" i="4"/>
  <c r="AT476" i="4"/>
  <c r="AT475" i="4"/>
  <c r="AT474" i="4"/>
  <c r="AT473" i="4"/>
  <c r="AT472" i="4"/>
  <c r="AT471" i="4"/>
  <c r="AT470" i="4"/>
  <c r="AT469" i="4"/>
  <c r="AT468" i="4"/>
  <c r="AT467" i="4"/>
  <c r="AT466" i="4"/>
  <c r="AT465" i="4"/>
  <c r="AT464" i="4"/>
  <c r="AT463" i="4"/>
  <c r="AT462" i="4"/>
  <c r="AT461" i="4"/>
  <c r="AT460" i="4"/>
  <c r="AT459" i="4"/>
  <c r="AT458" i="4"/>
  <c r="AT457" i="4"/>
  <c r="AT456" i="4"/>
  <c r="AT455" i="4"/>
  <c r="AT454" i="4"/>
  <c r="AT453" i="4"/>
  <c r="AT452" i="4"/>
  <c r="AT451" i="4"/>
  <c r="AT450" i="4"/>
  <c r="AT449" i="4"/>
  <c r="AT448" i="4"/>
  <c r="AT447" i="4"/>
  <c r="AT446" i="4"/>
  <c r="AT445" i="4"/>
  <c r="AT444" i="4"/>
  <c r="AT443" i="4"/>
  <c r="AT442" i="4"/>
  <c r="AT441" i="4"/>
  <c r="AT440" i="4"/>
  <c r="AT439" i="4"/>
  <c r="AT438" i="4"/>
  <c r="AT437" i="4"/>
  <c r="AT436" i="4"/>
  <c r="AT435" i="4"/>
  <c r="AT434" i="4"/>
  <c r="AT433" i="4"/>
  <c r="AT432" i="4"/>
  <c r="AT431" i="4"/>
  <c r="AT430" i="4"/>
  <c r="AT429" i="4"/>
  <c r="AT428" i="4"/>
  <c r="AT427" i="4"/>
  <c r="AT426" i="4"/>
  <c r="AT425" i="4"/>
  <c r="AT424" i="4"/>
  <c r="AT423" i="4"/>
  <c r="AT422" i="4"/>
  <c r="AT421" i="4"/>
  <c r="AT420" i="4"/>
  <c r="AT419" i="4"/>
  <c r="AT418" i="4"/>
  <c r="AT417" i="4"/>
  <c r="AT416" i="4"/>
  <c r="AT415" i="4"/>
  <c r="AT414" i="4"/>
  <c r="AT413" i="4"/>
  <c r="AT412" i="4"/>
  <c r="AT411" i="4"/>
  <c r="AT410" i="4"/>
  <c r="AT409" i="4"/>
  <c r="AT408" i="4"/>
  <c r="AT407" i="4"/>
  <c r="AT406" i="4"/>
  <c r="AT405" i="4"/>
  <c r="AT404" i="4"/>
  <c r="AT403" i="4"/>
  <c r="AT402" i="4"/>
  <c r="AT401" i="4"/>
  <c r="AT400" i="4"/>
  <c r="AT399" i="4"/>
  <c r="AT398" i="4"/>
  <c r="AT397" i="4"/>
  <c r="AT396" i="4"/>
  <c r="AT395" i="4"/>
  <c r="AT394" i="4"/>
  <c r="AT393" i="4"/>
  <c r="AT392" i="4"/>
  <c r="AT391" i="4"/>
  <c r="AT390" i="4"/>
  <c r="AT389" i="4"/>
  <c r="AT388" i="4"/>
  <c r="AT387" i="4"/>
  <c r="AT386" i="4"/>
  <c r="AT385" i="4"/>
  <c r="AT384" i="4"/>
  <c r="AT383" i="4"/>
  <c r="AT382" i="4"/>
  <c r="AT381" i="4"/>
  <c r="AT380" i="4"/>
  <c r="AT379" i="4"/>
  <c r="AT378" i="4"/>
  <c r="AT377" i="4"/>
  <c r="AT376" i="4"/>
  <c r="AT375" i="4"/>
  <c r="AT374" i="4"/>
  <c r="AT373" i="4"/>
  <c r="AT372" i="4"/>
  <c r="AT371" i="4"/>
  <c r="AT370" i="4"/>
  <c r="AT369" i="4"/>
  <c r="AT368" i="4"/>
  <c r="AT367" i="4"/>
  <c r="AT366" i="4"/>
  <c r="AT365" i="4"/>
  <c r="AT364" i="4"/>
  <c r="AT363" i="4"/>
  <c r="AT362" i="4"/>
  <c r="AT361" i="4"/>
  <c r="AT360" i="4"/>
  <c r="AT359" i="4"/>
  <c r="AT358" i="4"/>
  <c r="AT357" i="4"/>
  <c r="AT356" i="4"/>
  <c r="AT355" i="4"/>
  <c r="AT354" i="4"/>
  <c r="AT353" i="4"/>
  <c r="AT352" i="4"/>
  <c r="AT351" i="4"/>
  <c r="AT350" i="4"/>
  <c r="AT349" i="4"/>
  <c r="AT348" i="4"/>
  <c r="AT347" i="4"/>
  <c r="AT346" i="4"/>
  <c r="AT345" i="4"/>
  <c r="AT344" i="4"/>
  <c r="AT343" i="4"/>
  <c r="AT342" i="4"/>
  <c r="AT341" i="4"/>
  <c r="AT340" i="4"/>
  <c r="AT339" i="4"/>
  <c r="AT338" i="4"/>
  <c r="AT337" i="4"/>
  <c r="AT336" i="4"/>
  <c r="AT335" i="4"/>
  <c r="AT334" i="4"/>
  <c r="AT333" i="4"/>
  <c r="AT332" i="4"/>
  <c r="AT331" i="4"/>
  <c r="AT330" i="4"/>
  <c r="AT329" i="4"/>
  <c r="AT328" i="4"/>
  <c r="AT327" i="4"/>
  <c r="AT326" i="4"/>
  <c r="AT325" i="4"/>
  <c r="AT324" i="4"/>
  <c r="AT323" i="4"/>
  <c r="AT322" i="4"/>
  <c r="AT321" i="4"/>
  <c r="AT320" i="4"/>
  <c r="AT319" i="4"/>
  <c r="AT318" i="4"/>
  <c r="AT317" i="4"/>
  <c r="AT316" i="4"/>
  <c r="AT315" i="4"/>
  <c r="AT314" i="4"/>
  <c r="AT313" i="4"/>
  <c r="AT312" i="4"/>
  <c r="AT311" i="4"/>
  <c r="AT310" i="4"/>
  <c r="AT309" i="4"/>
  <c r="AT308" i="4"/>
  <c r="AT307" i="4"/>
  <c r="AT306" i="4"/>
  <c r="AT305" i="4"/>
  <c r="AT304" i="4"/>
  <c r="AT303" i="4"/>
  <c r="AT302" i="4"/>
  <c r="AT301" i="4"/>
  <c r="AT300" i="4"/>
  <c r="AT299" i="4"/>
  <c r="AT298" i="4"/>
  <c r="AT297" i="4"/>
  <c r="AT296" i="4"/>
  <c r="AT295" i="4"/>
  <c r="AT294" i="4"/>
  <c r="AT293" i="4"/>
  <c r="AT292" i="4"/>
  <c r="AT291" i="4"/>
  <c r="AT290" i="4"/>
  <c r="AT289" i="4"/>
  <c r="AT288" i="4"/>
  <c r="AT287" i="4"/>
  <c r="AT286" i="4"/>
  <c r="AT285" i="4"/>
  <c r="AT284" i="4"/>
  <c r="AT283" i="4"/>
  <c r="AT282" i="4"/>
  <c r="AT281" i="4"/>
  <c r="AT280" i="4"/>
  <c r="AT279" i="4"/>
  <c r="AT278" i="4"/>
  <c r="AT277" i="4"/>
  <c r="AT276" i="4"/>
  <c r="AT275" i="4"/>
  <c r="AT274" i="4"/>
  <c r="AT273" i="4"/>
  <c r="AT272" i="4"/>
  <c r="AT271" i="4"/>
  <c r="AT270" i="4"/>
  <c r="AT269" i="4"/>
  <c r="AT268" i="4"/>
  <c r="AT267" i="4"/>
  <c r="AT266" i="4"/>
  <c r="AT265" i="4"/>
  <c r="AT264" i="4"/>
  <c r="AT263" i="4"/>
  <c r="AT262" i="4"/>
  <c r="AT261" i="4"/>
  <c r="AT260" i="4"/>
  <c r="AT259" i="4"/>
  <c r="AT258" i="4"/>
  <c r="AT257" i="4"/>
  <c r="AT256" i="4"/>
  <c r="AT255" i="4"/>
  <c r="AT254" i="4"/>
  <c r="AT253" i="4"/>
  <c r="AT252" i="4"/>
  <c r="AT251" i="4"/>
  <c r="AT250" i="4"/>
  <c r="AT249" i="4"/>
  <c r="AT248" i="4"/>
  <c r="AT247" i="4"/>
  <c r="AT246" i="4"/>
  <c r="AT245" i="4"/>
  <c r="AT244" i="4"/>
  <c r="AT243" i="4"/>
  <c r="AT242" i="4"/>
  <c r="AT241" i="4"/>
  <c r="AT240" i="4"/>
  <c r="AT239" i="4"/>
  <c r="AT238" i="4"/>
  <c r="AT237" i="4"/>
  <c r="AT236" i="4"/>
  <c r="AT235" i="4"/>
  <c r="AT234" i="4"/>
  <c r="AT233" i="4"/>
  <c r="AT232" i="4"/>
  <c r="AT231" i="4"/>
  <c r="AT230" i="4"/>
  <c r="AT229" i="4"/>
  <c r="AT228" i="4"/>
  <c r="AT227" i="4"/>
  <c r="AT226" i="4"/>
  <c r="AT225" i="4"/>
  <c r="AT224" i="4"/>
  <c r="AT223" i="4"/>
  <c r="AT222" i="4"/>
  <c r="AT221" i="4"/>
  <c r="AT220" i="4"/>
  <c r="AT219" i="4"/>
  <c r="AT218" i="4"/>
  <c r="AT217" i="4"/>
  <c r="AT216" i="4"/>
  <c r="AT215" i="4"/>
  <c r="AT214" i="4"/>
  <c r="AT213" i="4"/>
  <c r="AT212" i="4"/>
  <c r="AT211" i="4"/>
  <c r="AT210" i="4"/>
  <c r="AT209" i="4"/>
  <c r="AT208" i="4"/>
  <c r="AT207" i="4"/>
  <c r="AT206" i="4"/>
  <c r="AT205" i="4"/>
  <c r="AT204" i="4"/>
  <c r="AT203" i="4"/>
  <c r="AT202" i="4"/>
  <c r="AT201" i="4"/>
  <c r="AT200" i="4"/>
  <c r="AT199" i="4"/>
  <c r="AT198" i="4"/>
  <c r="AT197" i="4"/>
  <c r="AT196" i="4"/>
  <c r="AT195" i="4"/>
  <c r="AT194" i="4"/>
  <c r="AT193" i="4"/>
  <c r="AT192" i="4"/>
  <c r="AT191" i="4"/>
  <c r="AT190" i="4"/>
  <c r="AT189" i="4"/>
  <c r="AT188" i="4"/>
  <c r="AT187" i="4"/>
  <c r="AT186" i="4"/>
  <c r="AT185" i="4"/>
  <c r="AT184" i="4"/>
  <c r="AT183" i="4"/>
  <c r="AT182" i="4"/>
  <c r="AT181" i="4"/>
  <c r="AT180" i="4"/>
  <c r="AT179" i="4"/>
  <c r="AT178" i="4"/>
  <c r="AT177" i="4"/>
  <c r="AT176" i="4"/>
  <c r="AT175" i="4"/>
  <c r="AT174" i="4"/>
  <c r="AT173" i="4"/>
  <c r="AT172" i="4"/>
  <c r="AT171" i="4"/>
  <c r="AT170" i="4"/>
  <c r="AT169" i="4"/>
  <c r="AT168" i="4"/>
  <c r="AT167" i="4"/>
  <c r="AT166" i="4"/>
  <c r="AT165" i="4"/>
  <c r="AT164" i="4"/>
  <c r="AT163" i="4"/>
  <c r="AT162" i="4"/>
  <c r="AT161" i="4"/>
  <c r="AT160" i="4"/>
  <c r="AT159" i="4"/>
  <c r="AT158" i="4"/>
  <c r="AT157" i="4"/>
  <c r="AT156" i="4"/>
  <c r="AT155" i="4"/>
  <c r="AT154" i="4"/>
  <c r="AT153" i="4"/>
  <c r="AT152" i="4"/>
  <c r="AT151" i="4"/>
  <c r="AT150" i="4"/>
  <c r="AT149" i="4"/>
  <c r="AT148" i="4"/>
  <c r="AT147" i="4"/>
  <c r="AT146" i="4"/>
  <c r="AT145" i="4"/>
  <c r="AT144" i="4"/>
  <c r="AT143" i="4"/>
  <c r="AT142" i="4"/>
  <c r="AT141" i="4"/>
  <c r="AT140" i="4"/>
  <c r="AT139" i="4"/>
  <c r="AT138" i="4"/>
  <c r="AT137" i="4"/>
  <c r="AT136" i="4"/>
  <c r="AT135" i="4"/>
  <c r="AT134" i="4"/>
  <c r="AT133" i="4"/>
  <c r="AT132" i="4"/>
  <c r="AT131" i="4"/>
  <c r="AT130" i="4"/>
  <c r="AT129" i="4"/>
  <c r="AT128" i="4"/>
  <c r="AT127" i="4"/>
  <c r="AT126" i="4"/>
  <c r="AT125" i="4"/>
  <c r="AT124" i="4"/>
  <c r="AT123" i="4"/>
  <c r="AT122" i="4"/>
  <c r="AT121" i="4"/>
  <c r="AT120" i="4"/>
  <c r="AT119" i="4"/>
  <c r="AT118" i="4"/>
  <c r="AT117" i="4"/>
  <c r="AT116" i="4"/>
  <c r="AT115" i="4"/>
  <c r="AT114" i="4"/>
  <c r="AT113" i="4"/>
  <c r="AT112" i="4"/>
  <c r="AT111" i="4"/>
  <c r="AT110" i="4"/>
  <c r="AT109" i="4"/>
  <c r="AT108" i="4"/>
  <c r="AT107" i="4"/>
  <c r="AT106" i="4"/>
  <c r="AT105" i="4"/>
  <c r="AT104" i="4"/>
  <c r="AT103" i="4"/>
  <c r="AT102" i="4"/>
  <c r="AT101" i="4"/>
  <c r="AT100" i="4"/>
  <c r="AT99" i="4"/>
  <c r="AT98" i="4"/>
  <c r="AT97" i="4"/>
  <c r="AT96" i="4"/>
  <c r="AT95" i="4"/>
  <c r="AT94" i="4"/>
  <c r="AT93" i="4"/>
  <c r="AT92" i="4"/>
  <c r="AT91" i="4"/>
  <c r="AT90" i="4"/>
  <c r="AT89" i="4"/>
  <c r="AT88" i="4"/>
  <c r="AT87" i="4"/>
  <c r="AT86" i="4"/>
  <c r="AT85" i="4"/>
  <c r="AT84" i="4"/>
  <c r="AT83" i="4"/>
  <c r="AT82" i="4"/>
  <c r="AT81" i="4"/>
  <c r="AT80" i="4"/>
  <c r="AT79" i="4"/>
  <c r="AT78" i="4"/>
  <c r="AT77" i="4"/>
  <c r="AT76" i="4"/>
  <c r="AT75" i="4"/>
  <c r="AT74" i="4"/>
  <c r="AT73" i="4"/>
  <c r="AT72" i="4"/>
  <c r="AT71" i="4"/>
  <c r="AT70" i="4"/>
  <c r="AT69" i="4"/>
  <c r="AT68" i="4"/>
  <c r="AT67" i="4"/>
  <c r="AT66" i="4"/>
  <c r="AT65" i="4"/>
  <c r="AT64" i="4"/>
  <c r="AT63" i="4"/>
  <c r="AT62" i="4"/>
  <c r="AT61" i="4"/>
  <c r="AT60" i="4"/>
  <c r="AT59" i="4"/>
  <c r="AT58" i="4"/>
  <c r="AT57" i="4"/>
  <c r="AT56" i="4"/>
  <c r="AT55" i="4"/>
  <c r="AT54" i="4"/>
  <c r="AT53" i="4"/>
  <c r="AT52" i="4"/>
  <c r="AT51" i="4"/>
  <c r="AT50" i="4"/>
  <c r="AT49" i="4"/>
  <c r="AT48" i="4"/>
  <c r="AT47" i="4"/>
  <c r="AT46" i="4"/>
  <c r="AT45" i="4"/>
  <c r="AT44" i="4"/>
  <c r="AT43" i="4"/>
  <c r="AT42" i="4"/>
  <c r="AT41" i="4"/>
  <c r="AT40" i="4"/>
  <c r="AT39" i="4"/>
  <c r="AT38" i="4"/>
  <c r="AT37" i="4"/>
  <c r="AT36" i="4"/>
  <c r="AT35" i="4"/>
  <c r="AT34" i="4"/>
  <c r="AT33" i="4"/>
  <c r="AT32" i="4"/>
  <c r="AT31" i="4"/>
  <c r="AT30" i="4"/>
  <c r="AT29" i="4"/>
  <c r="AT28" i="4"/>
  <c r="AT27" i="4"/>
  <c r="AT26" i="4"/>
  <c r="AT25" i="4"/>
  <c r="AT24" i="4"/>
  <c r="AT23" i="4"/>
  <c r="AT22" i="4"/>
  <c r="AT21" i="4"/>
  <c r="AT20" i="4"/>
  <c r="AT19" i="4"/>
  <c r="AT18" i="4"/>
  <c r="AT17" i="4"/>
  <c r="AT16" i="4"/>
  <c r="AT15" i="4"/>
  <c r="AT14" i="4"/>
  <c r="AT13" i="4"/>
  <c r="AT12" i="4"/>
  <c r="AT11" i="4"/>
  <c r="AT10" i="4"/>
  <c r="AT9" i="4"/>
  <c r="AT8" i="4"/>
  <c r="AT7" i="4"/>
  <c r="AT6" i="4"/>
  <c r="AT5" i="4"/>
  <c r="AT4" i="4"/>
  <c r="AT3" i="4"/>
  <c r="AE1772" i="4"/>
  <c r="AE1771" i="4"/>
  <c r="AE1770" i="4"/>
  <c r="AE1769" i="4"/>
  <c r="AE1768" i="4"/>
  <c r="AE1767" i="4"/>
  <c r="AE1766" i="4"/>
  <c r="AE1765" i="4"/>
  <c r="AE1764" i="4"/>
  <c r="AE1763" i="4"/>
  <c r="AE1762" i="4"/>
  <c r="AE1761" i="4"/>
  <c r="AE1760" i="4"/>
  <c r="AE1759" i="4"/>
  <c r="AE1758" i="4"/>
  <c r="AE1757" i="4"/>
  <c r="AE1756" i="4"/>
  <c r="AE1755" i="4"/>
  <c r="AE1754" i="4"/>
  <c r="AE1753" i="4"/>
  <c r="AE1752" i="4"/>
  <c r="AE1751" i="4"/>
  <c r="AE1750" i="4"/>
  <c r="AE1749" i="4"/>
  <c r="AE1748" i="4"/>
  <c r="AE1747" i="4"/>
  <c r="AE1746" i="4"/>
  <c r="AE1745" i="4"/>
  <c r="AE1744" i="4"/>
  <c r="AE1743" i="4"/>
  <c r="AE1742" i="4"/>
  <c r="AE1741" i="4"/>
  <c r="AE1740" i="4"/>
  <c r="AE1739" i="4"/>
  <c r="AE1738" i="4"/>
  <c r="AE1737" i="4"/>
  <c r="AE1736" i="4"/>
  <c r="AE1735" i="4"/>
  <c r="AE1734" i="4"/>
  <c r="AE1733" i="4"/>
  <c r="AE1732" i="4"/>
  <c r="AE1731" i="4"/>
  <c r="AE1730" i="4"/>
  <c r="AE1729" i="4"/>
  <c r="AE1728" i="4"/>
  <c r="AE1727" i="4"/>
  <c r="AE1726" i="4"/>
  <c r="AE1725" i="4"/>
  <c r="AE1724" i="4"/>
  <c r="AE1723" i="4"/>
  <c r="AE1722" i="4"/>
  <c r="AE1721" i="4"/>
  <c r="AE1720" i="4"/>
  <c r="AE1719" i="4"/>
  <c r="AE1718" i="4"/>
  <c r="AE1717" i="4"/>
  <c r="AE1716" i="4"/>
  <c r="AE1715" i="4"/>
  <c r="AE1714" i="4"/>
  <c r="AE1713" i="4"/>
  <c r="AE1712" i="4"/>
  <c r="AE1711" i="4"/>
  <c r="AE1710" i="4"/>
  <c r="AE1709" i="4"/>
  <c r="AE1708" i="4"/>
  <c r="AE1707" i="4"/>
  <c r="AE1706" i="4"/>
  <c r="AE1705" i="4"/>
  <c r="AE1704" i="4"/>
  <c r="AE1703" i="4"/>
  <c r="AE1702" i="4"/>
  <c r="AE1701" i="4"/>
  <c r="AE1700" i="4"/>
  <c r="AE1699" i="4"/>
  <c r="AE1698" i="4"/>
  <c r="AE1697" i="4"/>
  <c r="AE1696" i="4"/>
  <c r="AE1695" i="4"/>
  <c r="AE1694" i="4"/>
  <c r="AE1693" i="4"/>
  <c r="AE1692" i="4"/>
  <c r="AE1691" i="4"/>
  <c r="AE1690" i="4"/>
  <c r="AE1689" i="4"/>
  <c r="AE1688" i="4"/>
  <c r="AE1687" i="4"/>
  <c r="AE1686" i="4"/>
  <c r="AE1685" i="4"/>
  <c r="AE1684" i="4"/>
  <c r="AE1683" i="4"/>
  <c r="AE1682" i="4"/>
  <c r="AE1681" i="4"/>
  <c r="AE1680" i="4"/>
  <c r="AE1679" i="4"/>
  <c r="AE1678" i="4"/>
  <c r="AE1677" i="4"/>
  <c r="AE1676" i="4"/>
  <c r="AE1675" i="4"/>
  <c r="AE1674" i="4"/>
  <c r="AE1673" i="4"/>
  <c r="AE1672" i="4"/>
  <c r="AE1671" i="4"/>
  <c r="AE1670" i="4"/>
  <c r="AE1669" i="4"/>
  <c r="AE1668" i="4"/>
  <c r="AE1667" i="4"/>
  <c r="AE1666" i="4"/>
  <c r="AE1665" i="4"/>
  <c r="AE1664" i="4"/>
  <c r="AE1663" i="4"/>
  <c r="AE1662" i="4"/>
  <c r="AE1661" i="4"/>
  <c r="AE1660" i="4"/>
  <c r="AE1659" i="4"/>
  <c r="AE1658" i="4"/>
  <c r="AE1657" i="4"/>
  <c r="AE1656" i="4"/>
  <c r="AE1655" i="4"/>
  <c r="AE1654" i="4"/>
  <c r="AE1653" i="4"/>
  <c r="AE1652" i="4"/>
  <c r="AE1651" i="4"/>
  <c r="AE1650" i="4"/>
  <c r="AE1649" i="4"/>
  <c r="AE1648" i="4"/>
  <c r="AE1647" i="4"/>
  <c r="AE1646" i="4"/>
  <c r="AE1645" i="4"/>
  <c r="AE1644" i="4"/>
  <c r="AE1643" i="4"/>
  <c r="AE1642" i="4"/>
  <c r="AE1641" i="4"/>
  <c r="AE1640" i="4"/>
  <c r="AE1639" i="4"/>
  <c r="AE1638" i="4"/>
  <c r="AE1637" i="4"/>
  <c r="AE1636" i="4"/>
  <c r="AE1635" i="4"/>
  <c r="AE1634" i="4"/>
  <c r="AE1633" i="4"/>
  <c r="AE1632" i="4"/>
  <c r="AE1631" i="4"/>
  <c r="AE1630" i="4"/>
  <c r="AE1629" i="4"/>
  <c r="AE1628" i="4"/>
  <c r="AE1627" i="4"/>
  <c r="AE1626" i="4"/>
  <c r="AE1625" i="4"/>
  <c r="AE1624" i="4"/>
  <c r="AE1623" i="4"/>
  <c r="AE1622" i="4"/>
  <c r="AE1621" i="4"/>
  <c r="AE1620" i="4"/>
  <c r="AE1619" i="4"/>
  <c r="AE1618" i="4"/>
  <c r="AE1617" i="4"/>
  <c r="AE1616" i="4"/>
  <c r="AE1615" i="4"/>
  <c r="AE1614" i="4"/>
  <c r="AE1613" i="4"/>
  <c r="AE1612" i="4"/>
  <c r="AE1611" i="4"/>
  <c r="AE1610" i="4"/>
  <c r="AE1609" i="4"/>
  <c r="AE1608" i="4"/>
  <c r="AE1607" i="4"/>
  <c r="AE1606" i="4"/>
  <c r="AE1605" i="4"/>
  <c r="AE1604" i="4"/>
  <c r="AE1603" i="4"/>
  <c r="AE1602" i="4"/>
  <c r="AE1601" i="4"/>
  <c r="AE1600" i="4"/>
  <c r="AE1599" i="4"/>
  <c r="AE1598" i="4"/>
  <c r="AE1597" i="4"/>
  <c r="AE1596" i="4"/>
  <c r="AE1595" i="4"/>
  <c r="AE1594" i="4"/>
  <c r="AE1593" i="4"/>
  <c r="AE1592" i="4"/>
  <c r="AE1591" i="4"/>
  <c r="AE1590" i="4"/>
  <c r="AE1589" i="4"/>
  <c r="AE1588" i="4"/>
  <c r="AE1587" i="4"/>
  <c r="AE1586" i="4"/>
  <c r="AE1585" i="4"/>
  <c r="AE1584" i="4"/>
  <c r="AE1583" i="4"/>
  <c r="AE1582" i="4"/>
  <c r="AE1581" i="4"/>
  <c r="AE1580" i="4"/>
  <c r="AE1579" i="4"/>
  <c r="AE1578" i="4"/>
  <c r="AE1577" i="4"/>
  <c r="AE1576" i="4"/>
  <c r="AE1575" i="4"/>
  <c r="AE1574" i="4"/>
  <c r="AE1573" i="4"/>
  <c r="AE1572" i="4"/>
  <c r="AE1571" i="4"/>
  <c r="AE1570" i="4"/>
  <c r="AE1569" i="4"/>
  <c r="AE1568" i="4"/>
  <c r="AE1567" i="4"/>
  <c r="AE1566" i="4"/>
  <c r="AE1565" i="4"/>
  <c r="AE1564" i="4"/>
  <c r="AE1563" i="4"/>
  <c r="AE1562" i="4"/>
  <c r="AE1561" i="4"/>
  <c r="AE1560" i="4"/>
  <c r="AE1559" i="4"/>
  <c r="AE1558" i="4"/>
  <c r="AE1557" i="4"/>
  <c r="AE1556" i="4"/>
  <c r="AE1555" i="4"/>
  <c r="AE1554" i="4"/>
  <c r="AE1553" i="4"/>
  <c r="AE1552" i="4"/>
  <c r="AE1551" i="4"/>
  <c r="AE1550" i="4"/>
  <c r="AE1549" i="4"/>
  <c r="AE1548" i="4"/>
  <c r="AE1547" i="4"/>
  <c r="AE1546" i="4"/>
  <c r="AE1545" i="4"/>
  <c r="AE1544" i="4"/>
  <c r="AE1543" i="4"/>
  <c r="AE1542" i="4"/>
  <c r="AE1541" i="4"/>
  <c r="AE1540" i="4"/>
  <c r="AE1539" i="4"/>
  <c r="AE1538" i="4"/>
  <c r="AE1537" i="4"/>
  <c r="AE1536" i="4"/>
  <c r="AE1535" i="4"/>
  <c r="AE1534" i="4"/>
  <c r="AE1533" i="4"/>
  <c r="AE1532" i="4"/>
  <c r="AE1531" i="4"/>
  <c r="AE1530" i="4"/>
  <c r="AE1529" i="4"/>
  <c r="AE1528" i="4"/>
  <c r="AE1527" i="4"/>
  <c r="AE1526" i="4"/>
  <c r="AE1525" i="4"/>
  <c r="AE1524" i="4"/>
  <c r="AE1523" i="4"/>
  <c r="AE1522" i="4"/>
  <c r="AE1521" i="4"/>
  <c r="AE1520" i="4"/>
  <c r="AE1519" i="4"/>
  <c r="AE1518" i="4"/>
  <c r="AE1517" i="4"/>
  <c r="AE1516" i="4"/>
  <c r="AE1515" i="4"/>
  <c r="AE1514" i="4"/>
  <c r="AE1513" i="4"/>
  <c r="AE1512" i="4"/>
  <c r="AE1511" i="4"/>
  <c r="AE1510" i="4"/>
  <c r="AE1509" i="4"/>
  <c r="AE1508" i="4"/>
  <c r="AE1507" i="4"/>
  <c r="AE1506" i="4"/>
  <c r="AE1505" i="4"/>
  <c r="AE1504" i="4"/>
  <c r="AE1503" i="4"/>
  <c r="AE1502" i="4"/>
  <c r="AE1501" i="4"/>
  <c r="AE1500" i="4"/>
  <c r="AE1499" i="4"/>
  <c r="AE1498" i="4"/>
  <c r="AE1497" i="4"/>
  <c r="AE1496" i="4"/>
  <c r="AE1495" i="4"/>
  <c r="AE1494" i="4"/>
  <c r="AE1493" i="4"/>
  <c r="AE1492" i="4"/>
  <c r="AE1491" i="4"/>
  <c r="AE1490" i="4"/>
  <c r="AE1489" i="4"/>
  <c r="AE1488" i="4"/>
  <c r="AE1487" i="4"/>
  <c r="AE1486" i="4"/>
  <c r="AE1485" i="4"/>
  <c r="AE1484" i="4"/>
  <c r="AE1483" i="4"/>
  <c r="AE1482" i="4"/>
  <c r="AE1481" i="4"/>
  <c r="AE1480" i="4"/>
  <c r="AE1479" i="4"/>
  <c r="AE1478" i="4"/>
  <c r="AE1477" i="4"/>
  <c r="AE1476" i="4"/>
  <c r="AE1475" i="4"/>
  <c r="AE1474" i="4"/>
  <c r="AE1473" i="4"/>
  <c r="AE1472" i="4"/>
  <c r="AE1471" i="4"/>
  <c r="AE1470" i="4"/>
  <c r="AE1469" i="4"/>
  <c r="AE1468" i="4"/>
  <c r="AE1467" i="4"/>
  <c r="AE1466" i="4"/>
  <c r="AE1465" i="4"/>
  <c r="AE1464" i="4"/>
  <c r="AE1463" i="4"/>
  <c r="AE1462" i="4"/>
  <c r="AE1461" i="4"/>
  <c r="AE1460" i="4"/>
  <c r="AE1459" i="4"/>
  <c r="AE1458" i="4"/>
  <c r="AE1457" i="4"/>
  <c r="AE1456" i="4"/>
  <c r="AE1455" i="4"/>
  <c r="AE1454" i="4"/>
  <c r="AE1453" i="4"/>
  <c r="AE1452" i="4"/>
  <c r="AE1451" i="4"/>
  <c r="AE1450" i="4"/>
  <c r="AE1449" i="4"/>
  <c r="AE1448" i="4"/>
  <c r="AE1447" i="4"/>
  <c r="AE1446" i="4"/>
  <c r="AE1445" i="4"/>
  <c r="AE1444" i="4"/>
  <c r="AE1443" i="4"/>
  <c r="AE1442" i="4"/>
  <c r="AE1441" i="4"/>
  <c r="AE1440" i="4"/>
  <c r="AE1439" i="4"/>
  <c r="AE1438" i="4"/>
  <c r="AE1437" i="4"/>
  <c r="AE1436" i="4"/>
  <c r="AE1435" i="4"/>
  <c r="AE1434" i="4"/>
  <c r="AE1433" i="4"/>
  <c r="AE1432" i="4"/>
  <c r="AE1431" i="4"/>
  <c r="AE1430" i="4"/>
  <c r="AE1429" i="4"/>
  <c r="AE1428" i="4"/>
  <c r="AE1427" i="4"/>
  <c r="AE1426" i="4"/>
  <c r="AE1425" i="4"/>
  <c r="AE1424" i="4"/>
  <c r="AE1423" i="4"/>
  <c r="AE1422" i="4"/>
  <c r="AE1421" i="4"/>
  <c r="AE1420" i="4"/>
  <c r="AE1419" i="4"/>
  <c r="AE1418" i="4"/>
  <c r="AE1417" i="4"/>
  <c r="AE1416" i="4"/>
  <c r="AE1415" i="4"/>
  <c r="AE1414" i="4"/>
  <c r="AE1413" i="4"/>
  <c r="AE1412" i="4"/>
  <c r="AE1411" i="4"/>
  <c r="AE1410" i="4"/>
  <c r="AE1409" i="4"/>
  <c r="AE1408" i="4"/>
  <c r="AE1407" i="4"/>
  <c r="AE1406" i="4"/>
  <c r="AE1405" i="4"/>
  <c r="AE1404" i="4"/>
  <c r="AE1403" i="4"/>
  <c r="AE1402" i="4"/>
  <c r="AE1401" i="4"/>
  <c r="AE1400" i="4"/>
  <c r="AE1399" i="4"/>
  <c r="AE1398" i="4"/>
  <c r="AE1397" i="4"/>
  <c r="AE1396" i="4"/>
  <c r="AE1395" i="4"/>
  <c r="AE1394" i="4"/>
  <c r="AE1393" i="4"/>
  <c r="AE1392" i="4"/>
  <c r="AE1391" i="4"/>
  <c r="AE1390" i="4"/>
  <c r="AE1389" i="4"/>
  <c r="AE1388" i="4"/>
  <c r="AE1387" i="4"/>
  <c r="AE1386" i="4"/>
  <c r="AE1385" i="4"/>
  <c r="AE1384" i="4"/>
  <c r="AE1383" i="4"/>
  <c r="AE1382" i="4"/>
  <c r="AE1381" i="4"/>
  <c r="AE1380" i="4"/>
  <c r="AE1379" i="4"/>
  <c r="AE1378" i="4"/>
  <c r="AE1377" i="4"/>
  <c r="AE1376" i="4"/>
  <c r="AE1375" i="4"/>
  <c r="AE1374" i="4"/>
  <c r="AE1373" i="4"/>
  <c r="AE1372" i="4"/>
  <c r="AE1371" i="4"/>
  <c r="AE1370" i="4"/>
  <c r="AE1369" i="4"/>
  <c r="AE1368" i="4"/>
  <c r="AE1367" i="4"/>
  <c r="AE1366" i="4"/>
  <c r="AE1365" i="4"/>
  <c r="AE1364" i="4"/>
  <c r="AE1363" i="4"/>
  <c r="AE1362" i="4"/>
  <c r="AE1361" i="4"/>
  <c r="AE1360" i="4"/>
  <c r="AE1359" i="4"/>
  <c r="AE1358" i="4"/>
  <c r="AE1357" i="4"/>
  <c r="AE1356" i="4"/>
  <c r="AE1355" i="4"/>
  <c r="AE1354" i="4"/>
  <c r="AE1353" i="4"/>
  <c r="AE1352" i="4"/>
  <c r="AE1351" i="4"/>
  <c r="AE1350" i="4"/>
  <c r="AE1349" i="4"/>
  <c r="AE1348" i="4"/>
  <c r="AE1347" i="4"/>
  <c r="AE1346" i="4"/>
  <c r="AE1345" i="4"/>
  <c r="AE1344" i="4"/>
  <c r="AE1343" i="4"/>
  <c r="AE1342" i="4"/>
  <c r="AE1341" i="4"/>
  <c r="AE1340" i="4"/>
  <c r="AE1339" i="4"/>
  <c r="AE1338" i="4"/>
  <c r="AE1337" i="4"/>
  <c r="AE1336" i="4"/>
  <c r="AE1335" i="4"/>
  <c r="AE1334" i="4"/>
  <c r="AE1333" i="4"/>
  <c r="AE1332" i="4"/>
  <c r="AE1331" i="4"/>
  <c r="AE1330" i="4"/>
  <c r="AE1329" i="4"/>
  <c r="AE1328" i="4"/>
  <c r="AE1327" i="4"/>
  <c r="AE1326" i="4"/>
  <c r="AE1325" i="4"/>
  <c r="AE1324" i="4"/>
  <c r="AE1323" i="4"/>
  <c r="AE1322" i="4"/>
  <c r="AE1321" i="4"/>
  <c r="AE1320" i="4"/>
  <c r="AE1319" i="4"/>
  <c r="AE1318" i="4"/>
  <c r="AE1317" i="4"/>
  <c r="AE1316" i="4"/>
  <c r="AE1315" i="4"/>
  <c r="AE1314" i="4"/>
  <c r="AE1313" i="4"/>
  <c r="AE1312" i="4"/>
  <c r="AE1311" i="4"/>
  <c r="AE1310" i="4"/>
  <c r="AE1309" i="4"/>
  <c r="AE1308" i="4"/>
  <c r="AE1307" i="4"/>
  <c r="AE1306" i="4"/>
  <c r="AE1305" i="4"/>
  <c r="AE1304" i="4"/>
  <c r="AE1303" i="4"/>
  <c r="AE1302" i="4"/>
  <c r="AE1301" i="4"/>
  <c r="AE1300" i="4"/>
  <c r="AE1299" i="4"/>
  <c r="AE1298" i="4"/>
  <c r="AE1297" i="4"/>
  <c r="AE1296" i="4"/>
  <c r="AE1295" i="4"/>
  <c r="AE1294" i="4"/>
  <c r="AE1293" i="4"/>
  <c r="AE1292" i="4"/>
  <c r="AE1291" i="4"/>
  <c r="AE1290" i="4"/>
  <c r="AE1289" i="4"/>
  <c r="AE1288" i="4"/>
  <c r="AE1287" i="4"/>
  <c r="AE1286" i="4"/>
  <c r="AE1285" i="4"/>
  <c r="AE1284" i="4"/>
  <c r="AE1283" i="4"/>
  <c r="AE1282" i="4"/>
  <c r="AE1281" i="4"/>
  <c r="AE1280" i="4"/>
  <c r="AE1279" i="4"/>
  <c r="AE1278" i="4"/>
  <c r="AE1277" i="4"/>
  <c r="AE1276" i="4"/>
  <c r="AE1275" i="4"/>
  <c r="AE1274" i="4"/>
  <c r="AE1273" i="4"/>
  <c r="AE1272" i="4"/>
  <c r="AE1271" i="4"/>
  <c r="AE1270" i="4"/>
  <c r="AE1269" i="4"/>
  <c r="AE1268" i="4"/>
  <c r="AE1267" i="4"/>
  <c r="AE1266" i="4"/>
  <c r="AE1265" i="4"/>
  <c r="AE1264" i="4"/>
  <c r="AE1263" i="4"/>
  <c r="AE1262" i="4"/>
  <c r="AE1261" i="4"/>
  <c r="AE1260" i="4"/>
  <c r="AE1259" i="4"/>
  <c r="AE1258" i="4"/>
  <c r="AE1257" i="4"/>
  <c r="AE1256" i="4"/>
  <c r="AE1255" i="4"/>
  <c r="AE1254" i="4"/>
  <c r="AE1253" i="4"/>
  <c r="AE1252" i="4"/>
  <c r="AE1251" i="4"/>
  <c r="AE1250" i="4"/>
  <c r="AE1249" i="4"/>
  <c r="AE1248" i="4"/>
  <c r="AE1247" i="4"/>
  <c r="AE1246" i="4"/>
  <c r="AE1245" i="4"/>
  <c r="AE1244" i="4"/>
  <c r="AE1243" i="4"/>
  <c r="AE1242" i="4"/>
  <c r="AE1241" i="4"/>
  <c r="AE1240" i="4"/>
  <c r="AE1239" i="4"/>
  <c r="AE1238" i="4"/>
  <c r="AE1237" i="4"/>
  <c r="AE1236" i="4"/>
  <c r="AE1235" i="4"/>
  <c r="AE1234" i="4"/>
  <c r="AE1233" i="4"/>
  <c r="AE1232" i="4"/>
  <c r="AE1231" i="4"/>
  <c r="AE1230" i="4"/>
  <c r="AE1229" i="4"/>
  <c r="AE1228" i="4"/>
  <c r="AE1227" i="4"/>
  <c r="AE1226" i="4"/>
  <c r="AE1225" i="4"/>
  <c r="AE1224" i="4"/>
  <c r="AE1223" i="4"/>
  <c r="AE1222" i="4"/>
  <c r="AE1221" i="4"/>
  <c r="AE1220" i="4"/>
  <c r="AE1219" i="4"/>
  <c r="AE1218" i="4"/>
  <c r="AE1217" i="4"/>
  <c r="AE1216" i="4"/>
  <c r="AE1215" i="4"/>
  <c r="AE1214" i="4"/>
  <c r="AE1213" i="4"/>
  <c r="AE1212" i="4"/>
  <c r="AE1211" i="4"/>
  <c r="AE1210" i="4"/>
  <c r="AE1209" i="4"/>
  <c r="AE1208" i="4"/>
  <c r="AE1207" i="4"/>
  <c r="AE1206" i="4"/>
  <c r="AE1205" i="4"/>
  <c r="AE1204" i="4"/>
  <c r="AE1203" i="4"/>
  <c r="AE1202" i="4"/>
  <c r="AE1201" i="4"/>
  <c r="AE1200" i="4"/>
  <c r="AE1199" i="4"/>
  <c r="AE1198" i="4"/>
  <c r="AE1197" i="4"/>
  <c r="AE1196" i="4"/>
  <c r="AE1195" i="4"/>
  <c r="AE1194" i="4"/>
  <c r="AE1193" i="4"/>
  <c r="AE1192" i="4"/>
  <c r="AE1191" i="4"/>
  <c r="AE1190" i="4"/>
  <c r="AE1189" i="4"/>
  <c r="AE1188" i="4"/>
  <c r="AE1187" i="4"/>
  <c r="AE1186" i="4"/>
  <c r="AE1185" i="4"/>
  <c r="AE1184" i="4"/>
  <c r="AE1183" i="4"/>
  <c r="AE1182" i="4"/>
  <c r="AE1181" i="4"/>
  <c r="AE1180" i="4"/>
  <c r="AE1179" i="4"/>
  <c r="AE1178" i="4"/>
  <c r="AE1177" i="4"/>
  <c r="AE1176" i="4"/>
  <c r="AE1175" i="4"/>
  <c r="AE1174" i="4"/>
  <c r="AE1173" i="4"/>
  <c r="AE1172" i="4"/>
  <c r="AE1171" i="4"/>
  <c r="AE1170" i="4"/>
  <c r="AE1169" i="4"/>
  <c r="AE1168" i="4"/>
  <c r="AE1167" i="4"/>
  <c r="AE1166" i="4"/>
  <c r="AE1165" i="4"/>
  <c r="AE1164" i="4"/>
  <c r="AE1163" i="4"/>
  <c r="AE1162" i="4"/>
  <c r="AE1161" i="4"/>
  <c r="AE1160" i="4"/>
  <c r="AE1159" i="4"/>
  <c r="AE1158" i="4"/>
  <c r="AE1157" i="4"/>
  <c r="AE1156" i="4"/>
  <c r="AE1155" i="4"/>
  <c r="AE1154" i="4"/>
  <c r="AE1153" i="4"/>
  <c r="AE1152" i="4"/>
  <c r="AE1151" i="4"/>
  <c r="AE1150" i="4"/>
  <c r="AE1149" i="4"/>
  <c r="AE1148" i="4"/>
  <c r="AE1147" i="4"/>
  <c r="AE1146" i="4"/>
  <c r="AE1145" i="4"/>
  <c r="AE1144" i="4"/>
  <c r="AE1143" i="4"/>
  <c r="AE1142" i="4"/>
  <c r="AE1141" i="4"/>
  <c r="AE1140" i="4"/>
  <c r="AE1139" i="4"/>
  <c r="AE1138" i="4"/>
  <c r="AE1137" i="4"/>
  <c r="AE1136" i="4"/>
  <c r="AE1135" i="4"/>
  <c r="AE1134" i="4"/>
  <c r="AE1133" i="4"/>
  <c r="AE1132" i="4"/>
  <c r="AE1131" i="4"/>
  <c r="AE1130" i="4"/>
  <c r="AE1129" i="4"/>
  <c r="AE1128" i="4"/>
  <c r="AE1127" i="4"/>
  <c r="AE1126" i="4"/>
  <c r="AE1125" i="4"/>
  <c r="AE1124" i="4"/>
  <c r="AE1123" i="4"/>
  <c r="AE1122" i="4"/>
  <c r="AE1121" i="4"/>
  <c r="AE1120" i="4"/>
  <c r="AE1119" i="4"/>
  <c r="AE1118" i="4"/>
  <c r="AE1117" i="4"/>
  <c r="AE1116" i="4"/>
  <c r="AE1115" i="4"/>
  <c r="AE1114" i="4"/>
  <c r="AE1113" i="4"/>
  <c r="AE1112" i="4"/>
  <c r="AE1111" i="4"/>
  <c r="AE1110" i="4"/>
  <c r="AE1109" i="4"/>
  <c r="AE1108" i="4"/>
  <c r="AE1107" i="4"/>
  <c r="AE1106" i="4"/>
  <c r="AE1105" i="4"/>
  <c r="AE1104" i="4"/>
  <c r="AE1103" i="4"/>
  <c r="AE1102" i="4"/>
  <c r="AE1101" i="4"/>
  <c r="AE1100" i="4"/>
  <c r="AE1099" i="4"/>
  <c r="AE1098" i="4"/>
  <c r="AE1097" i="4"/>
  <c r="AE1096" i="4"/>
  <c r="AE1095" i="4"/>
  <c r="AE1094" i="4"/>
  <c r="AE1093" i="4"/>
  <c r="AE1092" i="4"/>
  <c r="AE1091" i="4"/>
  <c r="AE1090" i="4"/>
  <c r="AE1089" i="4"/>
  <c r="AE1088" i="4"/>
  <c r="AE1087" i="4"/>
  <c r="AE1086" i="4"/>
  <c r="AE1085" i="4"/>
  <c r="AE1084" i="4"/>
  <c r="AE1083" i="4"/>
  <c r="AE1082" i="4"/>
  <c r="AE1081" i="4"/>
  <c r="AE1080" i="4"/>
  <c r="AE1079" i="4"/>
  <c r="AE1078" i="4"/>
  <c r="AE1077" i="4"/>
  <c r="AE1076" i="4"/>
  <c r="AE1075" i="4"/>
  <c r="AE1074" i="4"/>
  <c r="AE1073" i="4"/>
  <c r="AE1072" i="4"/>
  <c r="AE1071" i="4"/>
  <c r="AE1070" i="4"/>
  <c r="AE1069" i="4"/>
  <c r="AE1068" i="4"/>
  <c r="AE1067" i="4"/>
  <c r="AE1066" i="4"/>
  <c r="AE1065" i="4"/>
  <c r="AE1064" i="4"/>
  <c r="AE1063" i="4"/>
  <c r="AE1062" i="4"/>
  <c r="AE1061" i="4"/>
  <c r="AE1060" i="4"/>
  <c r="AE1059" i="4"/>
  <c r="AE1058" i="4"/>
  <c r="AE1057" i="4"/>
  <c r="AE1056" i="4"/>
  <c r="AE1055" i="4"/>
  <c r="AE1054" i="4"/>
  <c r="AE1053" i="4"/>
  <c r="AE1052" i="4"/>
  <c r="AE1051" i="4"/>
  <c r="AE1050" i="4"/>
  <c r="AE1049" i="4"/>
  <c r="AE1048" i="4"/>
  <c r="AE1047" i="4"/>
  <c r="AE1046" i="4"/>
  <c r="AE1045" i="4"/>
  <c r="AE1044" i="4"/>
  <c r="AE1043" i="4"/>
  <c r="AE1042" i="4"/>
  <c r="AE1041" i="4"/>
  <c r="AE1040" i="4"/>
  <c r="AE1039" i="4"/>
  <c r="AE1038" i="4"/>
  <c r="AE1037" i="4"/>
  <c r="AE1036" i="4"/>
  <c r="AE1035" i="4"/>
  <c r="AE1034" i="4"/>
  <c r="AE1033" i="4"/>
  <c r="AE1032" i="4"/>
  <c r="AE1031" i="4"/>
  <c r="AE1030" i="4"/>
  <c r="AE1029" i="4"/>
  <c r="AE1028" i="4"/>
  <c r="AE1027" i="4"/>
  <c r="AE1026" i="4"/>
  <c r="AE1025" i="4"/>
  <c r="AE1024" i="4"/>
  <c r="AE1023" i="4"/>
  <c r="AE1022" i="4"/>
  <c r="AE1021" i="4"/>
  <c r="AE1020" i="4"/>
  <c r="AE1019" i="4"/>
  <c r="AE1018" i="4"/>
  <c r="AE1017" i="4"/>
  <c r="AE1016" i="4"/>
  <c r="AE1015" i="4"/>
  <c r="AE1014" i="4"/>
  <c r="AE1013" i="4"/>
  <c r="AE1012" i="4"/>
  <c r="AE1011" i="4"/>
  <c r="AE1010" i="4"/>
  <c r="AE1009" i="4"/>
  <c r="AE1008" i="4"/>
  <c r="AE1007" i="4"/>
  <c r="AE1006" i="4"/>
  <c r="AE1005" i="4"/>
  <c r="AE1004" i="4"/>
  <c r="AE1003" i="4"/>
  <c r="AE1002" i="4"/>
  <c r="AE1001" i="4"/>
  <c r="AE1000" i="4"/>
  <c r="AE999" i="4"/>
  <c r="AE998" i="4"/>
  <c r="AE997" i="4"/>
  <c r="AE996" i="4"/>
  <c r="AE995" i="4"/>
  <c r="AE994" i="4"/>
  <c r="AE993" i="4"/>
  <c r="AE992" i="4"/>
  <c r="AE991" i="4"/>
  <c r="AE990" i="4"/>
  <c r="AE989" i="4"/>
  <c r="AE988" i="4"/>
  <c r="AE987" i="4"/>
  <c r="AE986" i="4"/>
  <c r="AE985" i="4"/>
  <c r="AE984" i="4"/>
  <c r="AE983" i="4"/>
  <c r="AE982" i="4"/>
  <c r="AE981" i="4"/>
  <c r="AE980" i="4"/>
  <c r="AE979" i="4"/>
  <c r="AE978" i="4"/>
  <c r="AE977" i="4"/>
  <c r="AE976" i="4"/>
  <c r="AE975" i="4"/>
  <c r="AE974" i="4"/>
  <c r="AE973" i="4"/>
  <c r="AE972" i="4"/>
  <c r="AE971" i="4"/>
  <c r="AE970" i="4"/>
  <c r="AE969" i="4"/>
  <c r="AE968" i="4"/>
  <c r="AE967" i="4"/>
  <c r="AE966" i="4"/>
  <c r="AE965" i="4"/>
  <c r="AE964" i="4"/>
  <c r="AE963" i="4"/>
  <c r="AE962" i="4"/>
  <c r="AE961" i="4"/>
  <c r="AE960" i="4"/>
  <c r="AE959" i="4"/>
  <c r="AE958" i="4"/>
  <c r="AE957" i="4"/>
  <c r="AE956" i="4"/>
  <c r="AE955" i="4"/>
  <c r="AE954" i="4"/>
  <c r="AE953" i="4"/>
  <c r="AE952" i="4"/>
  <c r="AE951" i="4"/>
  <c r="AE950" i="4"/>
  <c r="AE949" i="4"/>
  <c r="AE948" i="4"/>
  <c r="AE947" i="4"/>
  <c r="AE946" i="4"/>
  <c r="AE945" i="4"/>
  <c r="AE944" i="4"/>
  <c r="AE943" i="4"/>
  <c r="AE942" i="4"/>
  <c r="AE941" i="4"/>
  <c r="AE940" i="4"/>
  <c r="AE939" i="4"/>
  <c r="AE938" i="4"/>
  <c r="AE937" i="4"/>
  <c r="AE936" i="4"/>
  <c r="AE935" i="4"/>
  <c r="AE934" i="4"/>
  <c r="AE933" i="4"/>
  <c r="AE932" i="4"/>
  <c r="AE931" i="4"/>
  <c r="AE930" i="4"/>
  <c r="AE929" i="4"/>
  <c r="AE928" i="4"/>
  <c r="AE927" i="4"/>
  <c r="AE926" i="4"/>
  <c r="AE925" i="4"/>
  <c r="AE924" i="4"/>
  <c r="AE923" i="4"/>
  <c r="AE922" i="4"/>
  <c r="AE921" i="4"/>
  <c r="AE920" i="4"/>
  <c r="AE919" i="4"/>
  <c r="AE918" i="4"/>
  <c r="AE917" i="4"/>
  <c r="AE916" i="4"/>
  <c r="AE915" i="4"/>
  <c r="AE914" i="4"/>
  <c r="AE913" i="4"/>
  <c r="AE912" i="4"/>
  <c r="AE911" i="4"/>
  <c r="AE910" i="4"/>
  <c r="AE909" i="4"/>
  <c r="AE908" i="4"/>
  <c r="AE907" i="4"/>
  <c r="AE906" i="4"/>
  <c r="AE905" i="4"/>
  <c r="AE904" i="4"/>
  <c r="AE903" i="4"/>
  <c r="AE902" i="4"/>
  <c r="AE901" i="4"/>
  <c r="AE900" i="4"/>
  <c r="AE899" i="4"/>
  <c r="AE898" i="4"/>
  <c r="AE897" i="4"/>
  <c r="AE896" i="4"/>
  <c r="AE895" i="4"/>
  <c r="AE894" i="4"/>
  <c r="AE893" i="4"/>
  <c r="AE892" i="4"/>
  <c r="AE891" i="4"/>
  <c r="AE890" i="4"/>
  <c r="AE889" i="4"/>
  <c r="AE888" i="4"/>
  <c r="AE887" i="4"/>
  <c r="AE886" i="4"/>
  <c r="AE885" i="4"/>
  <c r="AE884" i="4"/>
  <c r="AE883" i="4"/>
  <c r="AE882" i="4"/>
  <c r="AE881" i="4"/>
  <c r="AE880" i="4"/>
  <c r="AE879" i="4"/>
  <c r="AE878" i="4"/>
  <c r="AE877" i="4"/>
  <c r="AE876" i="4"/>
  <c r="AE875" i="4"/>
  <c r="AE874" i="4"/>
  <c r="AE873" i="4"/>
  <c r="AE872" i="4"/>
  <c r="AE871" i="4"/>
  <c r="AE870" i="4"/>
  <c r="AE869" i="4"/>
  <c r="AE868" i="4"/>
  <c r="AE867" i="4"/>
  <c r="AE866" i="4"/>
  <c r="AE865" i="4"/>
  <c r="AE864" i="4"/>
  <c r="AE863" i="4"/>
  <c r="AE862" i="4"/>
  <c r="AE861" i="4"/>
  <c r="AE860" i="4"/>
  <c r="AE859" i="4"/>
  <c r="AE858" i="4"/>
  <c r="AE857" i="4"/>
  <c r="AE856" i="4"/>
  <c r="AE855" i="4"/>
  <c r="AE854" i="4"/>
  <c r="AE853" i="4"/>
  <c r="AE852" i="4"/>
  <c r="AE851" i="4"/>
  <c r="AE850" i="4"/>
  <c r="AE849" i="4"/>
  <c r="AE848" i="4"/>
  <c r="AE847" i="4"/>
  <c r="AE846" i="4"/>
  <c r="AE845" i="4"/>
  <c r="AE844" i="4"/>
  <c r="AE843" i="4"/>
  <c r="AE842" i="4"/>
  <c r="AE841" i="4"/>
  <c r="AE840" i="4"/>
  <c r="AE839" i="4"/>
  <c r="AE838" i="4"/>
  <c r="AE837" i="4"/>
  <c r="AE836" i="4"/>
  <c r="AE835" i="4"/>
  <c r="AE834" i="4"/>
  <c r="AE833" i="4"/>
  <c r="AE832" i="4"/>
  <c r="AE831" i="4"/>
  <c r="AE830" i="4"/>
  <c r="AE829" i="4"/>
  <c r="AE828" i="4"/>
  <c r="AE827" i="4"/>
  <c r="AE826" i="4"/>
  <c r="AE825" i="4"/>
  <c r="AE824" i="4"/>
  <c r="AE823" i="4"/>
  <c r="AE822" i="4"/>
  <c r="AE821" i="4"/>
  <c r="AE820" i="4"/>
  <c r="AE819" i="4"/>
  <c r="AE818" i="4"/>
  <c r="AE817" i="4"/>
  <c r="AE816" i="4"/>
  <c r="AE815" i="4"/>
  <c r="AE814" i="4"/>
  <c r="AE813" i="4"/>
  <c r="AE812" i="4"/>
  <c r="AE811" i="4"/>
  <c r="AE810" i="4"/>
  <c r="AE809" i="4"/>
  <c r="AE808" i="4"/>
  <c r="AE807" i="4"/>
  <c r="AE806" i="4"/>
  <c r="AE805" i="4"/>
  <c r="AE804" i="4"/>
  <c r="AE803" i="4"/>
  <c r="AE802" i="4"/>
  <c r="AE801" i="4"/>
  <c r="AE800" i="4"/>
  <c r="AE799" i="4"/>
  <c r="AE798" i="4"/>
  <c r="AE797" i="4"/>
  <c r="AE796" i="4"/>
  <c r="AE795" i="4"/>
  <c r="AE794" i="4"/>
  <c r="AE793" i="4"/>
  <c r="AE792" i="4"/>
  <c r="AE791" i="4"/>
  <c r="AE790" i="4"/>
  <c r="AE789" i="4"/>
  <c r="AE788" i="4"/>
  <c r="AE787" i="4"/>
  <c r="AE786" i="4"/>
  <c r="AE785" i="4"/>
  <c r="AE784" i="4"/>
  <c r="AE783" i="4"/>
  <c r="AE782" i="4"/>
  <c r="AE781" i="4"/>
  <c r="AE780" i="4"/>
  <c r="AE779" i="4"/>
  <c r="AE778" i="4"/>
  <c r="AE777" i="4"/>
  <c r="AE776" i="4"/>
  <c r="AE775" i="4"/>
  <c r="AE774" i="4"/>
  <c r="AE773" i="4"/>
  <c r="AE772" i="4"/>
  <c r="AE771" i="4"/>
  <c r="AE770" i="4"/>
  <c r="AE769" i="4"/>
  <c r="AE768" i="4"/>
  <c r="AE767" i="4"/>
  <c r="AE766" i="4"/>
  <c r="AE765" i="4"/>
  <c r="AE764" i="4"/>
  <c r="AE763" i="4"/>
  <c r="AE762" i="4"/>
  <c r="AE761" i="4"/>
  <c r="AE760" i="4"/>
  <c r="AE759" i="4"/>
  <c r="AE758" i="4"/>
  <c r="AE757" i="4"/>
  <c r="AE756" i="4"/>
  <c r="AE755" i="4"/>
  <c r="AE754" i="4"/>
  <c r="AE753" i="4"/>
  <c r="AE752" i="4"/>
  <c r="AE751" i="4"/>
  <c r="AE750" i="4"/>
  <c r="AE749" i="4"/>
  <c r="AE748" i="4"/>
  <c r="AE747" i="4"/>
  <c r="AE746" i="4"/>
  <c r="AE745" i="4"/>
  <c r="AE744" i="4"/>
  <c r="AE743" i="4"/>
  <c r="AE742" i="4"/>
  <c r="AE741" i="4"/>
  <c r="AE740" i="4"/>
  <c r="AE739" i="4"/>
  <c r="AE738" i="4"/>
  <c r="AE737" i="4"/>
  <c r="AE736" i="4"/>
  <c r="AE735" i="4"/>
  <c r="AE734" i="4"/>
  <c r="AE733" i="4"/>
  <c r="AE732" i="4"/>
  <c r="AE731" i="4"/>
  <c r="AE730" i="4"/>
  <c r="AE729" i="4"/>
  <c r="AE728" i="4"/>
  <c r="AE727" i="4"/>
  <c r="AE726" i="4"/>
  <c r="AE725" i="4"/>
  <c r="AE724" i="4"/>
  <c r="AE723" i="4"/>
  <c r="AE722" i="4"/>
  <c r="AE721" i="4"/>
  <c r="AE720" i="4"/>
  <c r="AE719" i="4"/>
  <c r="AE718" i="4"/>
  <c r="AE717" i="4"/>
  <c r="AE716" i="4"/>
  <c r="AE715" i="4"/>
  <c r="AE714" i="4"/>
  <c r="AE713" i="4"/>
  <c r="AE712" i="4"/>
  <c r="AE711" i="4"/>
  <c r="AE710" i="4"/>
  <c r="AE709" i="4"/>
  <c r="AE708" i="4"/>
  <c r="AE707" i="4"/>
  <c r="AE706" i="4"/>
  <c r="AE705" i="4"/>
  <c r="AE704" i="4"/>
  <c r="AE703" i="4"/>
  <c r="AE702" i="4"/>
  <c r="AE701" i="4"/>
  <c r="AE700" i="4"/>
  <c r="AE699" i="4"/>
  <c r="AE698" i="4"/>
  <c r="AE697" i="4"/>
  <c r="AE696" i="4"/>
  <c r="AE695" i="4"/>
  <c r="AE694" i="4"/>
  <c r="AE693" i="4"/>
  <c r="AE692" i="4"/>
  <c r="AE691" i="4"/>
  <c r="AE690" i="4"/>
  <c r="AE689" i="4"/>
  <c r="AE688" i="4"/>
  <c r="AE687" i="4"/>
  <c r="AE686" i="4"/>
  <c r="AE685" i="4"/>
  <c r="AE684" i="4"/>
  <c r="AE683" i="4"/>
  <c r="AE682" i="4"/>
  <c r="AE681" i="4"/>
  <c r="AE680" i="4"/>
  <c r="AE679" i="4"/>
  <c r="AE678" i="4"/>
  <c r="AE677" i="4"/>
  <c r="AE676" i="4"/>
  <c r="AE675" i="4"/>
  <c r="AE674" i="4"/>
  <c r="AE673" i="4"/>
  <c r="AE672" i="4"/>
  <c r="AE671" i="4"/>
  <c r="AE670" i="4"/>
  <c r="AE669" i="4"/>
  <c r="AE668" i="4"/>
  <c r="AE667" i="4"/>
  <c r="AE666" i="4"/>
  <c r="AE665" i="4"/>
  <c r="AE664" i="4"/>
  <c r="AE663" i="4"/>
  <c r="AE662" i="4"/>
  <c r="AE661" i="4"/>
  <c r="AE660" i="4"/>
  <c r="AE659" i="4"/>
  <c r="AE658" i="4"/>
  <c r="AE657" i="4"/>
  <c r="AE656" i="4"/>
  <c r="AE655" i="4"/>
  <c r="AE654" i="4"/>
  <c r="AE653" i="4"/>
  <c r="AE652" i="4"/>
  <c r="AE651" i="4"/>
  <c r="AE650" i="4"/>
  <c r="AE649" i="4"/>
  <c r="AE648" i="4"/>
  <c r="AE647" i="4"/>
  <c r="AE646" i="4"/>
  <c r="AE645" i="4"/>
  <c r="AE644" i="4"/>
  <c r="AE643" i="4"/>
  <c r="AE642" i="4"/>
  <c r="AE641" i="4"/>
  <c r="AE640" i="4"/>
  <c r="AE639" i="4"/>
  <c r="AE638" i="4"/>
  <c r="AE637" i="4"/>
  <c r="AE636" i="4"/>
  <c r="AE635" i="4"/>
  <c r="AE634" i="4"/>
  <c r="AE633" i="4"/>
  <c r="AE632" i="4"/>
  <c r="AE631" i="4"/>
  <c r="AE630" i="4"/>
  <c r="AE629" i="4"/>
  <c r="AE628" i="4"/>
  <c r="AE627" i="4"/>
  <c r="AE626" i="4"/>
  <c r="AE625" i="4"/>
  <c r="AE624" i="4"/>
  <c r="AE623" i="4"/>
  <c r="AE622" i="4"/>
  <c r="AE621" i="4"/>
  <c r="AE620" i="4"/>
  <c r="AE619" i="4"/>
  <c r="AE618" i="4"/>
  <c r="AE617" i="4"/>
  <c r="AE616" i="4"/>
  <c r="AE615" i="4"/>
  <c r="AE614" i="4"/>
  <c r="AE613" i="4"/>
  <c r="AE612" i="4"/>
  <c r="AE611" i="4"/>
  <c r="AE610" i="4"/>
  <c r="AE609" i="4"/>
  <c r="AE608" i="4"/>
  <c r="AE607" i="4"/>
  <c r="AE606" i="4"/>
  <c r="AE605" i="4"/>
  <c r="AE604" i="4"/>
  <c r="AE603" i="4"/>
  <c r="AE602" i="4"/>
  <c r="AE601" i="4"/>
  <c r="AE600" i="4"/>
  <c r="AE599" i="4"/>
  <c r="AE598" i="4"/>
  <c r="AE597" i="4"/>
  <c r="AE596" i="4"/>
  <c r="AE595" i="4"/>
  <c r="AE594" i="4"/>
  <c r="AE593" i="4"/>
  <c r="AE592" i="4"/>
  <c r="AE591" i="4"/>
  <c r="AE590" i="4"/>
  <c r="AE589" i="4"/>
  <c r="AE588" i="4"/>
  <c r="AE587" i="4"/>
  <c r="AE586" i="4"/>
  <c r="AE585" i="4"/>
  <c r="AE584" i="4"/>
  <c r="AE583" i="4"/>
  <c r="AE582" i="4"/>
  <c r="AE581" i="4"/>
  <c r="AE580" i="4"/>
  <c r="AE579" i="4"/>
  <c r="AE578" i="4"/>
  <c r="AE577" i="4"/>
  <c r="AE576" i="4"/>
  <c r="AE575" i="4"/>
  <c r="AE574" i="4"/>
  <c r="AE573" i="4"/>
  <c r="AE572" i="4"/>
  <c r="AE571" i="4"/>
  <c r="AE570" i="4"/>
  <c r="AE569" i="4"/>
  <c r="AE568" i="4"/>
  <c r="AE567" i="4"/>
  <c r="AE566" i="4"/>
  <c r="AE565" i="4"/>
  <c r="AE564" i="4"/>
  <c r="AE563" i="4"/>
  <c r="AE562" i="4"/>
  <c r="AE561" i="4"/>
  <c r="AE560" i="4"/>
  <c r="AE559" i="4"/>
  <c r="AE558" i="4"/>
  <c r="AE557" i="4"/>
  <c r="AE556" i="4"/>
  <c r="AE555" i="4"/>
  <c r="AE554" i="4"/>
  <c r="AE553" i="4"/>
  <c r="AE552" i="4"/>
  <c r="AE551" i="4"/>
  <c r="AE550" i="4"/>
  <c r="AE549" i="4"/>
  <c r="AE548" i="4"/>
  <c r="AE547" i="4"/>
  <c r="AE546" i="4"/>
  <c r="AE545" i="4"/>
  <c r="AE544" i="4"/>
  <c r="AE543" i="4"/>
  <c r="AE542" i="4"/>
  <c r="AE541" i="4"/>
  <c r="AE540" i="4"/>
  <c r="AE539" i="4"/>
  <c r="AE538" i="4"/>
  <c r="AE537" i="4"/>
  <c r="AE536" i="4"/>
  <c r="AE535" i="4"/>
  <c r="AE534" i="4"/>
  <c r="AE533" i="4"/>
  <c r="AE532" i="4"/>
  <c r="AE531" i="4"/>
  <c r="AE530" i="4"/>
  <c r="AE529" i="4"/>
  <c r="AE528" i="4"/>
  <c r="AE527" i="4"/>
  <c r="AE526" i="4"/>
  <c r="AE525" i="4"/>
  <c r="AE524" i="4"/>
  <c r="AE523" i="4"/>
  <c r="AE522" i="4"/>
  <c r="AE521" i="4"/>
  <c r="AE520" i="4"/>
  <c r="AE519" i="4"/>
  <c r="AE518" i="4"/>
  <c r="AE517" i="4"/>
  <c r="AE516" i="4"/>
  <c r="AE515" i="4"/>
  <c r="AE514" i="4"/>
  <c r="AE513" i="4"/>
  <c r="AE512" i="4"/>
  <c r="AE511" i="4"/>
  <c r="AE510" i="4"/>
  <c r="AE509" i="4"/>
  <c r="AE508" i="4"/>
  <c r="AE507" i="4"/>
  <c r="AE506" i="4"/>
  <c r="AE505" i="4"/>
  <c r="AE504" i="4"/>
  <c r="AE503" i="4"/>
  <c r="AE502" i="4"/>
  <c r="AE501" i="4"/>
  <c r="AE500" i="4"/>
  <c r="AE499" i="4"/>
  <c r="AE498" i="4"/>
  <c r="AE497" i="4"/>
  <c r="AE496" i="4"/>
  <c r="AE495" i="4"/>
  <c r="AE494" i="4"/>
  <c r="AE493" i="4"/>
  <c r="AE492" i="4"/>
  <c r="AE491" i="4"/>
  <c r="AE490" i="4"/>
  <c r="AE489" i="4"/>
  <c r="AE488" i="4"/>
  <c r="AE487" i="4"/>
  <c r="AE486" i="4"/>
  <c r="AE485" i="4"/>
  <c r="AE484" i="4"/>
  <c r="AE483" i="4"/>
  <c r="AE482" i="4"/>
  <c r="AE481" i="4"/>
  <c r="AE480" i="4"/>
  <c r="AE479" i="4"/>
  <c r="AE478" i="4"/>
  <c r="AE477" i="4"/>
  <c r="AE476" i="4"/>
  <c r="AE475" i="4"/>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444" i="4"/>
  <c r="AE443" i="4"/>
  <c r="AE442" i="4"/>
  <c r="AE441" i="4"/>
  <c r="AE440" i="4"/>
  <c r="AE439" i="4"/>
  <c r="AE438" i="4"/>
  <c r="AE437" i="4"/>
  <c r="AE436" i="4"/>
  <c r="AE435" i="4"/>
  <c r="AE434" i="4"/>
  <c r="AE433" i="4"/>
  <c r="AE432" i="4"/>
  <c r="AE431" i="4"/>
  <c r="AE430" i="4"/>
  <c r="AE429" i="4"/>
  <c r="AE428" i="4"/>
  <c r="AE427" i="4"/>
  <c r="AE426" i="4"/>
  <c r="AE425" i="4"/>
  <c r="AE424" i="4"/>
  <c r="AE423" i="4"/>
  <c r="AE422" i="4"/>
  <c r="AE421" i="4"/>
  <c r="AE420" i="4"/>
  <c r="AE419" i="4"/>
  <c r="AE418" i="4"/>
  <c r="AE417" i="4"/>
  <c r="AE416" i="4"/>
  <c r="AE415" i="4"/>
  <c r="AE414" i="4"/>
  <c r="AE413" i="4"/>
  <c r="AE412" i="4"/>
  <c r="AE411" i="4"/>
  <c r="AE410" i="4"/>
  <c r="AE409" i="4"/>
  <c r="AE408" i="4"/>
  <c r="AE407" i="4"/>
  <c r="AE406" i="4"/>
  <c r="AE405" i="4"/>
  <c r="AE404" i="4"/>
  <c r="AE403" i="4"/>
  <c r="AE402" i="4"/>
  <c r="AE401" i="4"/>
  <c r="AE400" i="4"/>
  <c r="AE399" i="4"/>
  <c r="AE398" i="4"/>
  <c r="AE397" i="4"/>
  <c r="AE396" i="4"/>
  <c r="AE395" i="4"/>
  <c r="AE394" i="4"/>
  <c r="AE393" i="4"/>
  <c r="AE392" i="4"/>
  <c r="AE391" i="4"/>
  <c r="AE390" i="4"/>
  <c r="AE389" i="4"/>
  <c r="AE388" i="4"/>
  <c r="AE387" i="4"/>
  <c r="AE386" i="4"/>
  <c r="AE385" i="4"/>
  <c r="AE384" i="4"/>
  <c r="AE383" i="4"/>
  <c r="AE382" i="4"/>
  <c r="AE381" i="4"/>
  <c r="AE380" i="4"/>
  <c r="AE379" i="4"/>
  <c r="AE378" i="4"/>
  <c r="AE377" i="4"/>
  <c r="AE376" i="4"/>
  <c r="AE375" i="4"/>
  <c r="AE374" i="4"/>
  <c r="AE373" i="4"/>
  <c r="AE372" i="4"/>
  <c r="AE371" i="4"/>
  <c r="AE370" i="4"/>
  <c r="AE369" i="4"/>
  <c r="AE368" i="4"/>
  <c r="AE367" i="4"/>
  <c r="AE366" i="4"/>
  <c r="AE365" i="4"/>
  <c r="AE364" i="4"/>
  <c r="AE363" i="4"/>
  <c r="AE362" i="4"/>
  <c r="AE361" i="4"/>
  <c r="AE360" i="4"/>
  <c r="AE359" i="4"/>
  <c r="AE358" i="4"/>
  <c r="AE357" i="4"/>
  <c r="AE356" i="4"/>
  <c r="AE355" i="4"/>
  <c r="AE354" i="4"/>
  <c r="AE353" i="4"/>
  <c r="AE352" i="4"/>
  <c r="AE351" i="4"/>
  <c r="AE350" i="4"/>
  <c r="AE349" i="4"/>
  <c r="AE348" i="4"/>
  <c r="AE347" i="4"/>
  <c r="AE346" i="4"/>
  <c r="AE345" i="4"/>
  <c r="AE344" i="4"/>
  <c r="AE343" i="4"/>
  <c r="AE342" i="4"/>
  <c r="AE341" i="4"/>
  <c r="AE340" i="4"/>
  <c r="AE339" i="4"/>
  <c r="AE338" i="4"/>
  <c r="AE337" i="4"/>
  <c r="AE336" i="4"/>
  <c r="AE335" i="4"/>
  <c r="AE334" i="4"/>
  <c r="AE333" i="4"/>
  <c r="AE332" i="4"/>
  <c r="AE331" i="4"/>
  <c r="AE330" i="4"/>
  <c r="AE329" i="4"/>
  <c r="AE328" i="4"/>
  <c r="AE327" i="4"/>
  <c r="AE326" i="4"/>
  <c r="AE325" i="4"/>
  <c r="AE324" i="4"/>
  <c r="AE323" i="4"/>
  <c r="AE322" i="4"/>
  <c r="AE321" i="4"/>
  <c r="AE320" i="4"/>
  <c r="AE319" i="4"/>
  <c r="AE318" i="4"/>
  <c r="AE317" i="4"/>
  <c r="AE316" i="4"/>
  <c r="AE315" i="4"/>
  <c r="AE314" i="4"/>
  <c r="AE313" i="4"/>
  <c r="AE312" i="4"/>
  <c r="AE311" i="4"/>
  <c r="AE310" i="4"/>
  <c r="AE309" i="4"/>
  <c r="AE308" i="4"/>
  <c r="AE307" i="4"/>
  <c r="AE306" i="4"/>
  <c r="AE305" i="4"/>
  <c r="AE304" i="4"/>
  <c r="AE303" i="4"/>
  <c r="AE302" i="4"/>
  <c r="AE301" i="4"/>
  <c r="AE300" i="4"/>
  <c r="AE299" i="4"/>
  <c r="AE298" i="4"/>
  <c r="AE297" i="4"/>
  <c r="AE296" i="4"/>
  <c r="AE295" i="4"/>
  <c r="AE294" i="4"/>
  <c r="AE293" i="4"/>
  <c r="AE292" i="4"/>
  <c r="AE291" i="4"/>
  <c r="AE290" i="4"/>
  <c r="AE289" i="4"/>
  <c r="AE288" i="4"/>
  <c r="AE287" i="4"/>
  <c r="AE286" i="4"/>
  <c r="AE285" i="4"/>
  <c r="AE284" i="4"/>
  <c r="AE283" i="4"/>
  <c r="AE282" i="4"/>
  <c r="AE281" i="4"/>
  <c r="AE280" i="4"/>
  <c r="AE279" i="4"/>
  <c r="AE278" i="4"/>
  <c r="AE277" i="4"/>
  <c r="AE276" i="4"/>
  <c r="AE275" i="4"/>
  <c r="AE274" i="4"/>
  <c r="AE273" i="4"/>
  <c r="AE272" i="4"/>
  <c r="AE271" i="4"/>
  <c r="AE270" i="4"/>
  <c r="AE269" i="4"/>
  <c r="AE268" i="4"/>
  <c r="AE267" i="4"/>
  <c r="AE266" i="4"/>
  <c r="AE265" i="4"/>
  <c r="AE264" i="4"/>
  <c r="AE263" i="4"/>
  <c r="AE262" i="4"/>
  <c r="AE261" i="4"/>
  <c r="AE260" i="4"/>
  <c r="AE259" i="4"/>
  <c r="AE258" i="4"/>
  <c r="AE257" i="4"/>
  <c r="AE256" i="4"/>
  <c r="AE255" i="4"/>
  <c r="AE254" i="4"/>
  <c r="AE253" i="4"/>
  <c r="AE252" i="4"/>
  <c r="AE251" i="4"/>
  <c r="AE250" i="4"/>
  <c r="AE249" i="4"/>
  <c r="AE248" i="4"/>
  <c r="AE247" i="4"/>
  <c r="AE246" i="4"/>
  <c r="AE245" i="4"/>
  <c r="AE244" i="4"/>
  <c r="AE243" i="4"/>
  <c r="AE242" i="4"/>
  <c r="AE241" i="4"/>
  <c r="AE240" i="4"/>
  <c r="AE239" i="4"/>
  <c r="AE238" i="4"/>
  <c r="AE237" i="4"/>
  <c r="AE236" i="4"/>
  <c r="AE235" i="4"/>
  <c r="AE234" i="4"/>
  <c r="AE233" i="4"/>
  <c r="AE232" i="4"/>
  <c r="AE231" i="4"/>
  <c r="AE230" i="4"/>
  <c r="AE229" i="4"/>
  <c r="AE228" i="4"/>
  <c r="AE227" i="4"/>
  <c r="AE226" i="4"/>
  <c r="AE225" i="4"/>
  <c r="AE224" i="4"/>
  <c r="AE223" i="4"/>
  <c r="AE222" i="4"/>
  <c r="AE221" i="4"/>
  <c r="AE220" i="4"/>
  <c r="AE219" i="4"/>
  <c r="AE218" i="4"/>
  <c r="AE217" i="4"/>
  <c r="AE216" i="4"/>
  <c r="AE215" i="4"/>
  <c r="AE214" i="4"/>
  <c r="AE213" i="4"/>
  <c r="AE212" i="4"/>
  <c r="AE211" i="4"/>
  <c r="AE210" i="4"/>
  <c r="AE209" i="4"/>
  <c r="AE208" i="4"/>
  <c r="AE207" i="4"/>
  <c r="AE206" i="4"/>
  <c r="AE205" i="4"/>
  <c r="AE204" i="4"/>
  <c r="AE203" i="4"/>
  <c r="AE202" i="4"/>
  <c r="AE201" i="4"/>
  <c r="AE200" i="4"/>
  <c r="AE199" i="4"/>
  <c r="AE198" i="4"/>
  <c r="AE197" i="4"/>
  <c r="AE196" i="4"/>
  <c r="AE195" i="4"/>
  <c r="AE194" i="4"/>
  <c r="AE193" i="4"/>
  <c r="AE192" i="4"/>
  <c r="AE191" i="4"/>
  <c r="AE190" i="4"/>
  <c r="AE189" i="4"/>
  <c r="AE188" i="4"/>
  <c r="AE187" i="4"/>
  <c r="AE186" i="4"/>
  <c r="AE185" i="4"/>
  <c r="AE184" i="4"/>
  <c r="AE183" i="4"/>
  <c r="AE182" i="4"/>
  <c r="AE181" i="4"/>
  <c r="AE180" i="4"/>
  <c r="AE179" i="4"/>
  <c r="AE178" i="4"/>
  <c r="AE177" i="4"/>
  <c r="AE176" i="4"/>
  <c r="AE175" i="4"/>
  <c r="AE174" i="4"/>
  <c r="AE173" i="4"/>
  <c r="AE172" i="4"/>
  <c r="AE171" i="4"/>
  <c r="AE170" i="4"/>
  <c r="AE169" i="4"/>
  <c r="AE168" i="4"/>
  <c r="AE167" i="4"/>
  <c r="AE166" i="4"/>
  <c r="AE165" i="4"/>
  <c r="AE164" i="4"/>
  <c r="AE163" i="4"/>
  <c r="AE162" i="4"/>
  <c r="AE161" i="4"/>
  <c r="AE160" i="4"/>
  <c r="AE159" i="4"/>
  <c r="AE158" i="4"/>
  <c r="AE157" i="4"/>
  <c r="AE156" i="4"/>
  <c r="AE155" i="4"/>
  <c r="AE154" i="4"/>
  <c r="AE153" i="4"/>
  <c r="AE152" i="4"/>
  <c r="AE151" i="4"/>
  <c r="AE150" i="4"/>
  <c r="AE149" i="4"/>
  <c r="AE148" i="4"/>
  <c r="AE147" i="4"/>
  <c r="AE146" i="4"/>
  <c r="AE145" i="4"/>
  <c r="AE144" i="4"/>
  <c r="AE143" i="4"/>
  <c r="AE142" i="4"/>
  <c r="AE141" i="4"/>
  <c r="AE140" i="4"/>
  <c r="AE139" i="4"/>
  <c r="AE138" i="4"/>
  <c r="AE137" i="4"/>
  <c r="AE136" i="4"/>
  <c r="AE135" i="4"/>
  <c r="AE134" i="4"/>
  <c r="AE133" i="4"/>
  <c r="AE132" i="4"/>
  <c r="AE131" i="4"/>
  <c r="AE130" i="4"/>
  <c r="AE129" i="4"/>
  <c r="AE128" i="4"/>
  <c r="AE127" i="4"/>
  <c r="AE126" i="4"/>
  <c r="AE125" i="4"/>
  <c r="AE124" i="4"/>
  <c r="AE123" i="4"/>
  <c r="AE122" i="4"/>
  <c r="AE121" i="4"/>
  <c r="AE120" i="4"/>
  <c r="AE119" i="4"/>
  <c r="AE118" i="4"/>
  <c r="AE117" i="4"/>
  <c r="AE116" i="4"/>
  <c r="AE115" i="4"/>
  <c r="AE114" i="4"/>
  <c r="AE113" i="4"/>
  <c r="AE112" i="4"/>
  <c r="AE111" i="4"/>
  <c r="AE110" i="4"/>
  <c r="AE109" i="4"/>
  <c r="AE108" i="4"/>
  <c r="AE107" i="4"/>
  <c r="AE106" i="4"/>
  <c r="AE105" i="4"/>
  <c r="AE104" i="4"/>
  <c r="AE103" i="4"/>
  <c r="AE102" i="4"/>
  <c r="AE101" i="4"/>
  <c r="AE100" i="4"/>
  <c r="AE99" i="4"/>
  <c r="AE98" i="4"/>
  <c r="AE97" i="4"/>
  <c r="AE96" i="4"/>
  <c r="AE95" i="4"/>
  <c r="AE94" i="4"/>
  <c r="AE93" i="4"/>
  <c r="AE92" i="4"/>
  <c r="AE91" i="4"/>
  <c r="AE90" i="4"/>
  <c r="AE89" i="4"/>
  <c r="AE88" i="4"/>
  <c r="AE87" i="4"/>
  <c r="AE86" i="4"/>
  <c r="AE85" i="4"/>
  <c r="AE84" i="4"/>
  <c r="AE83" i="4"/>
  <c r="AE82" i="4"/>
  <c r="AE81" i="4"/>
  <c r="AE80" i="4"/>
  <c r="AE79" i="4"/>
  <c r="AE78" i="4"/>
  <c r="AE77" i="4"/>
  <c r="AE76" i="4"/>
  <c r="AE75" i="4"/>
  <c r="AE74" i="4"/>
  <c r="AE73" i="4"/>
  <c r="AE72" i="4"/>
  <c r="AE71" i="4"/>
  <c r="AE70" i="4"/>
  <c r="AE69" i="4"/>
  <c r="AE68" i="4"/>
  <c r="AE67" i="4"/>
  <c r="AE66" i="4"/>
  <c r="AE65" i="4"/>
  <c r="AE64" i="4"/>
  <c r="AE63" i="4"/>
  <c r="AE62" i="4"/>
  <c r="AE61" i="4"/>
  <c r="AE60" i="4"/>
  <c r="AE59" i="4"/>
  <c r="AE58" i="4"/>
  <c r="AE57" i="4"/>
  <c r="AE56" i="4"/>
  <c r="AE55" i="4"/>
  <c r="AE54" i="4"/>
  <c r="AE53" i="4"/>
  <c r="AE52" i="4"/>
  <c r="AE51" i="4"/>
  <c r="AE50" i="4"/>
  <c r="AE49" i="4"/>
  <c r="AE48" i="4"/>
  <c r="AE47" i="4"/>
  <c r="AE46" i="4"/>
  <c r="AE45" i="4"/>
  <c r="AE44" i="4"/>
  <c r="AE43" i="4"/>
  <c r="AE42" i="4"/>
  <c r="AE41" i="4"/>
  <c r="AE40" i="4"/>
  <c r="AE39" i="4"/>
  <c r="AE38" i="4"/>
  <c r="AE37" i="4"/>
  <c r="AE36" i="4"/>
  <c r="AE35" i="4"/>
  <c r="AE34" i="4"/>
  <c r="AE33" i="4"/>
  <c r="AE32" i="4"/>
  <c r="AE31" i="4"/>
  <c r="AE30" i="4"/>
  <c r="AE29" i="4"/>
  <c r="AE28" i="4"/>
  <c r="AE27" i="4"/>
  <c r="AE26" i="4"/>
  <c r="AE25" i="4"/>
  <c r="AE24" i="4"/>
  <c r="AE23" i="4"/>
  <c r="AE22" i="4"/>
  <c r="AE21" i="4"/>
  <c r="AE20" i="4"/>
  <c r="AE19" i="4"/>
  <c r="AE18" i="4"/>
  <c r="AE17" i="4"/>
  <c r="AE16" i="4"/>
  <c r="AE15" i="4"/>
  <c r="AE14" i="4"/>
  <c r="AE13" i="4"/>
  <c r="AE12" i="4"/>
  <c r="AE11" i="4"/>
  <c r="AE10" i="4"/>
  <c r="AE9" i="4"/>
  <c r="AE8" i="4"/>
  <c r="AE7" i="4"/>
  <c r="AE6" i="4"/>
  <c r="AE5" i="4"/>
  <c r="AE4" i="4"/>
  <c r="AE3" i="4"/>
  <c r="AA1716" i="6"/>
  <c r="AA1715" i="6"/>
  <c r="AA1714" i="6"/>
  <c r="AA1713" i="6"/>
  <c r="AA1712" i="6"/>
  <c r="AA1711" i="6"/>
  <c r="AA1710" i="6"/>
  <c r="AA1709" i="6"/>
  <c r="AA1708" i="6"/>
  <c r="AA1707" i="6"/>
  <c r="AA1706" i="6"/>
  <c r="AA1705" i="6"/>
  <c r="AA1704" i="6"/>
  <c r="AA1703" i="6"/>
  <c r="AA1702" i="6"/>
  <c r="AA1701" i="6"/>
  <c r="AA1700" i="6"/>
  <c r="AA1699" i="6"/>
  <c r="AA1698" i="6"/>
  <c r="AA1697" i="6"/>
  <c r="AA1696" i="6"/>
  <c r="AA1695" i="6"/>
  <c r="AA1694" i="6"/>
  <c r="AA1693" i="6"/>
  <c r="AA1692" i="6"/>
  <c r="AA1691" i="6"/>
  <c r="AA1690" i="6"/>
  <c r="AA1689" i="6"/>
  <c r="AA1688" i="6"/>
  <c r="AA1687" i="6"/>
  <c r="AA1686" i="6"/>
  <c r="AA1685" i="6"/>
  <c r="AA1684" i="6"/>
  <c r="AA1683" i="6"/>
  <c r="AA1682" i="6"/>
  <c r="AA1681" i="6"/>
  <c r="AA1680" i="6"/>
  <c r="AA1679" i="6"/>
  <c r="AA1678" i="6"/>
  <c r="AA1677" i="6"/>
  <c r="AA1676" i="6"/>
  <c r="AA1675" i="6"/>
  <c r="AA1674" i="6"/>
  <c r="AA1673" i="6"/>
  <c r="AA1672" i="6"/>
  <c r="AA1671" i="6"/>
  <c r="AA1670" i="6"/>
  <c r="AA1669" i="6"/>
  <c r="AA1668" i="6"/>
  <c r="AA1667" i="6"/>
  <c r="AA1666" i="6"/>
  <c r="AA1665" i="6"/>
  <c r="AA1664" i="6"/>
  <c r="AA1663" i="6"/>
  <c r="AA1662" i="6"/>
  <c r="AA1661" i="6"/>
  <c r="AA1660" i="6"/>
  <c r="AA1659" i="6"/>
  <c r="AA1658" i="6"/>
  <c r="AA1657" i="6"/>
  <c r="AA1656" i="6"/>
  <c r="AA1655" i="6"/>
  <c r="AA1654" i="6"/>
  <c r="AA1653" i="6"/>
  <c r="AA1652" i="6"/>
  <c r="AA1651" i="6"/>
  <c r="AA1650" i="6"/>
  <c r="AA1649" i="6"/>
  <c r="AA1648" i="6"/>
  <c r="AA1647" i="6"/>
  <c r="AA1646" i="6"/>
  <c r="AA1645" i="6"/>
  <c r="AA1644" i="6"/>
  <c r="AA1643" i="6"/>
  <c r="AA1642" i="6"/>
  <c r="AA1641" i="6"/>
  <c r="AA1640" i="6"/>
  <c r="AA1639" i="6"/>
  <c r="AA1638" i="6"/>
  <c r="AA1637" i="6"/>
  <c r="AA1636" i="6"/>
  <c r="AA1635" i="6"/>
  <c r="AA1634" i="6"/>
  <c r="AA1633" i="6"/>
  <c r="AA1632" i="6"/>
  <c r="AA1631" i="6"/>
  <c r="AA1630" i="6"/>
  <c r="AA1629" i="6"/>
  <c r="AA1628" i="6"/>
  <c r="AA1627" i="6"/>
  <c r="AA1626" i="6"/>
  <c r="AA1625" i="6"/>
  <c r="AA1624" i="6"/>
  <c r="AA1623" i="6"/>
  <c r="AA1622" i="6"/>
  <c r="AA1621" i="6"/>
  <c r="AA1620" i="6"/>
  <c r="AA1619" i="6"/>
  <c r="AA1618" i="6"/>
  <c r="AA1617" i="6"/>
  <c r="AA1616" i="6"/>
  <c r="AA1615" i="6"/>
  <c r="AA1614" i="6"/>
  <c r="AA1613" i="6"/>
  <c r="AA1612" i="6"/>
  <c r="AA1611" i="6"/>
  <c r="AA1610" i="6"/>
  <c r="AA1609" i="6"/>
  <c r="AA1608" i="6"/>
  <c r="AA1607" i="6"/>
  <c r="AA1606" i="6"/>
  <c r="AA1605" i="6"/>
  <c r="AA1604" i="6"/>
  <c r="AA1603" i="6"/>
  <c r="AA1602" i="6"/>
  <c r="AA1601" i="6"/>
  <c r="AA1600" i="6"/>
  <c r="Y1716" i="6"/>
  <c r="Y1715" i="6"/>
  <c r="Y1714" i="6"/>
  <c r="Y1713" i="6"/>
  <c r="Y1712" i="6"/>
  <c r="Y1711" i="6"/>
  <c r="Y1710" i="6"/>
  <c r="Y1709" i="6"/>
  <c r="Y1708" i="6"/>
  <c r="Y1707" i="6"/>
  <c r="Y1706" i="6"/>
  <c r="Y1705" i="6"/>
  <c r="Y1704" i="6"/>
  <c r="Y1703" i="6"/>
  <c r="Y1702" i="6"/>
  <c r="Y1701" i="6"/>
  <c r="Y1700" i="6"/>
  <c r="Y1699" i="6"/>
  <c r="Y1698" i="6"/>
  <c r="Y1697" i="6"/>
  <c r="Y1696" i="6"/>
  <c r="Y1695" i="6"/>
  <c r="Y1694" i="6"/>
  <c r="Y1693" i="6"/>
  <c r="Y1692" i="6"/>
  <c r="Y1691" i="6"/>
  <c r="Y1690" i="6"/>
  <c r="Y1689" i="6"/>
  <c r="Y1688" i="6"/>
  <c r="Y1687" i="6"/>
  <c r="Y1686" i="6"/>
  <c r="Y1685" i="6"/>
  <c r="Y1684" i="6"/>
  <c r="Y1683" i="6"/>
  <c r="Y1682" i="6"/>
  <c r="Y1681" i="6"/>
  <c r="Y1680" i="6"/>
  <c r="Y1679" i="6"/>
  <c r="Y1678" i="6"/>
  <c r="Y1677" i="6"/>
  <c r="Y1676" i="6"/>
  <c r="Y1675" i="6"/>
  <c r="Y1674" i="6"/>
  <c r="Y1673" i="6"/>
  <c r="Y1672" i="6"/>
  <c r="Y1671" i="6"/>
  <c r="Y1670" i="6"/>
  <c r="Y1669" i="6"/>
  <c r="Y1668" i="6"/>
  <c r="Y1667" i="6"/>
  <c r="Y1666" i="6"/>
  <c r="Y1665" i="6"/>
  <c r="Y1664" i="6"/>
  <c r="Y1663" i="6"/>
  <c r="Y1662" i="6"/>
  <c r="Y1661" i="6"/>
  <c r="Y1660" i="6"/>
  <c r="Y1659" i="6"/>
  <c r="Y1658" i="6"/>
  <c r="Y1657" i="6"/>
  <c r="Y1656" i="6"/>
  <c r="Y1655" i="6"/>
  <c r="Y1654" i="6"/>
  <c r="Y1653" i="6"/>
  <c r="Y1652" i="6"/>
  <c r="Y1651" i="6"/>
  <c r="Y1650" i="6"/>
  <c r="Y1649" i="6"/>
  <c r="Y1648" i="6"/>
  <c r="Y1647" i="6"/>
  <c r="Y1646" i="6"/>
  <c r="Y1645" i="6"/>
  <c r="Y1644" i="6"/>
  <c r="Y1643" i="6"/>
  <c r="Y1642" i="6"/>
  <c r="Y1641" i="6"/>
  <c r="Y1640" i="6"/>
  <c r="Y1639" i="6"/>
  <c r="Y1638" i="6"/>
  <c r="Y1637" i="6"/>
  <c r="Y1636" i="6"/>
  <c r="Y1635" i="6"/>
  <c r="Y1634" i="6"/>
  <c r="Y1633" i="6"/>
  <c r="Y1632" i="6"/>
  <c r="Y1631" i="6"/>
  <c r="Y1630" i="6"/>
  <c r="Y1629" i="6"/>
  <c r="Y1628" i="6"/>
  <c r="Y1627" i="6"/>
  <c r="Y1626" i="6"/>
  <c r="Y1625" i="6"/>
  <c r="Y1624" i="6"/>
  <c r="Y1623" i="6"/>
  <c r="Y1622" i="6"/>
  <c r="Y1621" i="6"/>
  <c r="Y1620" i="6"/>
  <c r="Y1619" i="6"/>
  <c r="Y1618" i="6"/>
  <c r="Y1617" i="6"/>
  <c r="Y1616" i="6"/>
  <c r="Y1615" i="6"/>
  <c r="Y1614" i="6"/>
  <c r="Y1613" i="6"/>
  <c r="Y1612" i="6"/>
  <c r="Y1611" i="6"/>
  <c r="Y1610" i="6"/>
  <c r="Y1609" i="6"/>
  <c r="Y1608" i="6"/>
  <c r="Y1607" i="6"/>
  <c r="Y1606" i="6"/>
  <c r="Y1605" i="6"/>
  <c r="Y1604" i="6"/>
  <c r="Y1603" i="6"/>
  <c r="Y1602" i="6"/>
  <c r="Y1601" i="6"/>
  <c r="Y1600" i="6"/>
  <c r="W1716" i="6"/>
  <c r="W1715" i="6"/>
  <c r="W1714" i="6"/>
  <c r="W1713" i="6"/>
  <c r="W1712" i="6"/>
  <c r="W1711" i="6"/>
  <c r="W1710" i="6"/>
  <c r="W1709" i="6"/>
  <c r="W1708" i="6"/>
  <c r="W1707" i="6"/>
  <c r="W1706" i="6"/>
  <c r="W1705" i="6"/>
  <c r="W1704" i="6"/>
  <c r="W1703" i="6"/>
  <c r="W1702" i="6"/>
  <c r="W1701" i="6"/>
  <c r="W1700" i="6"/>
  <c r="W1699" i="6"/>
  <c r="W1698" i="6"/>
  <c r="W1697" i="6"/>
  <c r="W1696" i="6"/>
  <c r="W1695" i="6"/>
  <c r="W1694" i="6"/>
  <c r="W1693" i="6"/>
  <c r="W1692" i="6"/>
  <c r="W1691" i="6"/>
  <c r="W1690" i="6"/>
  <c r="W1689" i="6"/>
  <c r="W1688" i="6"/>
  <c r="W1687" i="6"/>
  <c r="W1686" i="6"/>
  <c r="W1685" i="6"/>
  <c r="W1684" i="6"/>
  <c r="W1683" i="6"/>
  <c r="W1682" i="6"/>
  <c r="W1681" i="6"/>
  <c r="W1680" i="6"/>
  <c r="W1679" i="6"/>
  <c r="W1678" i="6"/>
  <c r="W1677" i="6"/>
  <c r="W1676" i="6"/>
  <c r="W1675" i="6"/>
  <c r="W1674" i="6"/>
  <c r="W1673" i="6"/>
  <c r="W1672" i="6"/>
  <c r="W1671" i="6"/>
  <c r="W1670" i="6"/>
  <c r="W1669" i="6"/>
  <c r="W1668" i="6"/>
  <c r="W1667" i="6"/>
  <c r="W1666" i="6"/>
  <c r="W1665" i="6"/>
  <c r="W1664" i="6"/>
  <c r="W1663" i="6"/>
  <c r="W1662" i="6"/>
  <c r="W1661" i="6"/>
  <c r="W1660" i="6"/>
  <c r="W1659" i="6"/>
  <c r="W1658" i="6"/>
  <c r="W1657" i="6"/>
  <c r="W1656" i="6"/>
  <c r="W1655" i="6"/>
  <c r="W1654" i="6"/>
  <c r="W1653" i="6"/>
  <c r="W1652" i="6"/>
  <c r="W1651" i="6"/>
  <c r="W1650" i="6"/>
  <c r="W1649" i="6"/>
  <c r="W1648" i="6"/>
  <c r="W1647" i="6"/>
  <c r="W1646" i="6"/>
  <c r="W1645" i="6"/>
  <c r="W1644" i="6"/>
  <c r="W1643" i="6"/>
  <c r="W1642" i="6"/>
  <c r="W1641" i="6"/>
  <c r="W1640" i="6"/>
  <c r="W1639" i="6"/>
  <c r="W1638" i="6"/>
  <c r="W1637" i="6"/>
  <c r="W1636" i="6"/>
  <c r="W1635" i="6"/>
  <c r="W1634" i="6"/>
  <c r="W1633" i="6"/>
  <c r="W1632" i="6"/>
  <c r="W1631" i="6"/>
  <c r="W1630" i="6"/>
  <c r="W1629" i="6"/>
  <c r="W1628" i="6"/>
  <c r="W1627" i="6"/>
  <c r="W1626" i="6"/>
  <c r="W1625" i="6"/>
  <c r="W1624" i="6"/>
  <c r="W1623" i="6"/>
  <c r="W1622" i="6"/>
  <c r="W1621" i="6"/>
  <c r="W1620" i="6"/>
  <c r="W1619" i="6"/>
  <c r="W1618" i="6"/>
  <c r="W1617" i="6"/>
  <c r="W1616" i="6"/>
  <c r="W1615" i="6"/>
  <c r="W1614" i="6"/>
  <c r="W1613" i="6"/>
  <c r="W1612" i="6"/>
  <c r="W1611" i="6"/>
  <c r="W1610" i="6"/>
  <c r="W1609" i="6"/>
  <c r="W1608" i="6"/>
  <c r="W1607" i="6"/>
  <c r="W1606" i="6"/>
  <c r="W1605" i="6"/>
  <c r="W1604" i="6"/>
  <c r="W1603" i="6"/>
  <c r="W1602" i="6"/>
  <c r="W1601" i="6"/>
  <c r="W1600" i="6"/>
  <c r="U1716" i="6"/>
  <c r="U1715" i="6"/>
  <c r="U1714" i="6"/>
  <c r="U1713" i="6"/>
  <c r="U1712" i="6"/>
  <c r="U1711" i="6"/>
  <c r="U1710" i="6"/>
  <c r="U1709" i="6"/>
  <c r="U1708" i="6"/>
  <c r="U1707" i="6"/>
  <c r="U1706" i="6"/>
  <c r="U1705" i="6"/>
  <c r="U1704" i="6"/>
  <c r="U1703" i="6"/>
  <c r="U1702" i="6"/>
  <c r="U1701" i="6"/>
  <c r="U1700" i="6"/>
  <c r="U1699" i="6"/>
  <c r="U1698" i="6"/>
  <c r="U1697" i="6"/>
  <c r="U1696" i="6"/>
  <c r="U1695" i="6"/>
  <c r="U1694" i="6"/>
  <c r="U1693" i="6"/>
  <c r="U1692" i="6"/>
  <c r="U1691" i="6"/>
  <c r="U1690" i="6"/>
  <c r="U1689" i="6"/>
  <c r="U1688" i="6"/>
  <c r="U1687" i="6"/>
  <c r="U1686" i="6"/>
  <c r="U1685" i="6"/>
  <c r="U1684" i="6"/>
  <c r="U1683" i="6"/>
  <c r="U1682" i="6"/>
  <c r="U1681" i="6"/>
  <c r="U1680" i="6"/>
  <c r="U1679" i="6"/>
  <c r="U1678" i="6"/>
  <c r="U1677" i="6"/>
  <c r="U1676" i="6"/>
  <c r="U1675" i="6"/>
  <c r="U1674" i="6"/>
  <c r="U1673" i="6"/>
  <c r="U1672" i="6"/>
  <c r="U1671" i="6"/>
  <c r="U1670" i="6"/>
  <c r="U1669" i="6"/>
  <c r="U1668" i="6"/>
  <c r="U1667" i="6"/>
  <c r="U1666" i="6"/>
  <c r="U1665" i="6"/>
  <c r="U1664" i="6"/>
  <c r="U1663" i="6"/>
  <c r="U1662" i="6"/>
  <c r="U1661" i="6"/>
  <c r="U1660" i="6"/>
  <c r="U1659" i="6"/>
  <c r="U1658" i="6"/>
  <c r="U1657" i="6"/>
  <c r="U1656" i="6"/>
  <c r="U1655" i="6"/>
  <c r="U1654" i="6"/>
  <c r="U1653" i="6"/>
  <c r="U1652" i="6"/>
  <c r="U1651" i="6"/>
  <c r="U1650" i="6"/>
  <c r="U1649" i="6"/>
  <c r="U1648" i="6"/>
  <c r="U1647" i="6"/>
  <c r="U1646" i="6"/>
  <c r="U1645" i="6"/>
  <c r="U1644" i="6"/>
  <c r="U1643" i="6"/>
  <c r="U1642" i="6"/>
  <c r="U1641" i="6"/>
  <c r="U1640" i="6"/>
  <c r="U1639" i="6"/>
  <c r="U1638" i="6"/>
  <c r="U1637" i="6"/>
  <c r="U1636" i="6"/>
  <c r="U1635" i="6"/>
  <c r="U1634" i="6"/>
  <c r="U1633" i="6"/>
  <c r="U1632" i="6"/>
  <c r="U1631" i="6"/>
  <c r="U1630" i="6"/>
  <c r="U1629" i="6"/>
  <c r="U1628" i="6"/>
  <c r="U1627" i="6"/>
  <c r="U1626" i="6"/>
  <c r="U1625" i="6"/>
  <c r="U1624" i="6"/>
  <c r="U1623" i="6"/>
  <c r="U1622" i="6"/>
  <c r="U1621" i="6"/>
  <c r="U1620" i="6"/>
  <c r="U1619" i="6"/>
  <c r="U1618" i="6"/>
  <c r="U1617" i="6"/>
  <c r="U1616" i="6"/>
  <c r="U1615" i="6"/>
  <c r="U1614" i="6"/>
  <c r="U1613" i="6"/>
  <c r="U1612" i="6"/>
  <c r="U1611" i="6"/>
  <c r="U1610" i="6"/>
  <c r="U1609" i="6"/>
  <c r="U1608" i="6"/>
  <c r="U1607" i="6"/>
  <c r="U1606" i="6"/>
  <c r="U1605" i="6"/>
  <c r="U1604" i="6"/>
  <c r="U1603" i="6"/>
  <c r="U1602" i="6"/>
  <c r="U1601" i="6"/>
  <c r="U1600" i="6"/>
  <c r="S1716" i="6"/>
  <c r="S1715" i="6"/>
  <c r="S1714" i="6"/>
  <c r="S1713" i="6"/>
  <c r="S1712" i="6"/>
  <c r="S1711" i="6"/>
  <c r="S1710" i="6"/>
  <c r="S1709" i="6"/>
  <c r="S1708" i="6"/>
  <c r="S1707" i="6"/>
  <c r="S1706" i="6"/>
  <c r="S1705" i="6"/>
  <c r="S1704" i="6"/>
  <c r="S1703" i="6"/>
  <c r="S1702" i="6"/>
  <c r="S1701" i="6"/>
  <c r="S1700" i="6"/>
  <c r="S1699" i="6"/>
  <c r="S1698" i="6"/>
  <c r="S1697" i="6"/>
  <c r="S1696" i="6"/>
  <c r="S1695" i="6"/>
  <c r="S1694" i="6"/>
  <c r="S1693" i="6"/>
  <c r="S1692" i="6"/>
  <c r="S1691" i="6"/>
  <c r="S1690" i="6"/>
  <c r="S1689" i="6"/>
  <c r="S1688" i="6"/>
  <c r="S1687" i="6"/>
  <c r="S1686" i="6"/>
  <c r="S1685" i="6"/>
  <c r="S1684" i="6"/>
  <c r="S1683" i="6"/>
  <c r="S1682" i="6"/>
  <c r="S1681" i="6"/>
  <c r="S1680" i="6"/>
  <c r="S1679" i="6"/>
  <c r="S1678" i="6"/>
  <c r="S1677" i="6"/>
  <c r="S1676" i="6"/>
  <c r="S1675" i="6"/>
  <c r="S1674" i="6"/>
  <c r="S1673" i="6"/>
  <c r="S1672" i="6"/>
  <c r="S1671" i="6"/>
  <c r="S1670" i="6"/>
  <c r="S1669" i="6"/>
  <c r="S1668" i="6"/>
  <c r="S1667" i="6"/>
  <c r="S1666" i="6"/>
  <c r="S1665" i="6"/>
  <c r="S1664" i="6"/>
  <c r="S1663" i="6"/>
  <c r="S1662" i="6"/>
  <c r="S1661" i="6"/>
  <c r="S1660" i="6"/>
  <c r="S1659" i="6"/>
  <c r="S1658" i="6"/>
  <c r="S1657" i="6"/>
  <c r="S1656" i="6"/>
  <c r="S1655" i="6"/>
  <c r="S1654" i="6"/>
  <c r="S1653" i="6"/>
  <c r="S1652" i="6"/>
  <c r="S1651" i="6"/>
  <c r="S1650" i="6"/>
  <c r="S1649" i="6"/>
  <c r="S1648" i="6"/>
  <c r="S1647" i="6"/>
  <c r="S1646" i="6"/>
  <c r="S1645" i="6"/>
  <c r="S1644" i="6"/>
  <c r="S1643" i="6"/>
  <c r="S1642" i="6"/>
  <c r="S1641" i="6"/>
  <c r="S1640" i="6"/>
  <c r="S1639" i="6"/>
  <c r="S1638" i="6"/>
  <c r="S1637" i="6"/>
  <c r="S1636" i="6"/>
  <c r="S1635" i="6"/>
  <c r="S1634" i="6"/>
  <c r="S1633" i="6"/>
  <c r="S1632" i="6"/>
  <c r="S1631" i="6"/>
  <c r="S1630" i="6"/>
  <c r="S1629" i="6"/>
  <c r="S1628" i="6"/>
  <c r="S1627" i="6"/>
  <c r="S1626" i="6"/>
  <c r="S1625" i="6"/>
  <c r="S1624" i="6"/>
  <c r="S1623" i="6"/>
  <c r="S1622" i="6"/>
  <c r="S1621" i="6"/>
  <c r="S1620" i="6"/>
  <c r="S1619" i="6"/>
  <c r="S1618" i="6"/>
  <c r="S1617" i="6"/>
  <c r="S1616" i="6"/>
  <c r="S1615" i="6"/>
  <c r="S1614" i="6"/>
  <c r="S1613" i="6"/>
  <c r="S1612" i="6"/>
  <c r="S1611" i="6"/>
  <c r="S1610" i="6"/>
  <c r="S1609" i="6"/>
  <c r="S1608" i="6"/>
  <c r="S1607" i="6"/>
  <c r="S1606" i="6"/>
  <c r="S1605" i="6"/>
  <c r="S1604" i="6"/>
  <c r="S1603" i="6"/>
  <c r="S1602" i="6"/>
  <c r="S1601" i="6"/>
  <c r="S1600" i="6"/>
  <c r="LQ102" i="1" l="1"/>
  <c r="LQ103" i="1"/>
  <c r="LQ104" i="1"/>
  <c r="LQ105" i="1"/>
  <c r="LQ106" i="1"/>
  <c r="LQ97" i="1"/>
  <c r="LQ107" i="1"/>
  <c r="LQ98" i="1"/>
  <c r="LQ108" i="1"/>
  <c r="LQ99" i="1"/>
  <c r="LQ109" i="1"/>
  <c r="LQ100" i="1"/>
  <c r="LQ110" i="1"/>
  <c r="LQ101" i="1"/>
  <c r="QY1772" i="4"/>
  <c r="QY1771" i="4"/>
  <c r="QY1770" i="4"/>
  <c r="QY1769" i="4"/>
  <c r="QY1768" i="4"/>
  <c r="QY1767" i="4"/>
  <c r="QY1766" i="4"/>
  <c r="QY1765" i="4"/>
  <c r="QY1764" i="4"/>
  <c r="QY1763" i="4"/>
  <c r="QY1762" i="4"/>
  <c r="QY1761" i="4"/>
  <c r="QY1760" i="4"/>
  <c r="QY1759" i="4"/>
  <c r="QY1758" i="4"/>
  <c r="QY1757" i="4"/>
  <c r="QY1756" i="4"/>
  <c r="QY1755" i="4"/>
  <c r="QY1754" i="4"/>
  <c r="QY1753" i="4"/>
  <c r="QY1752" i="4"/>
  <c r="QY1751" i="4"/>
  <c r="QY1750" i="4"/>
  <c r="QY1749" i="4"/>
  <c r="QY1748" i="4"/>
  <c r="QY1747" i="4"/>
  <c r="QY1746" i="4"/>
  <c r="QY1745" i="4"/>
  <c r="QY1744" i="4"/>
  <c r="QY1743" i="4"/>
  <c r="QY1742" i="4"/>
  <c r="QY1741" i="4"/>
  <c r="QY1740" i="4"/>
  <c r="QY1739" i="4"/>
  <c r="QY1738" i="4"/>
  <c r="QY1737" i="4"/>
  <c r="QY1736" i="4"/>
  <c r="QY1735" i="4"/>
  <c r="QY1734" i="4"/>
  <c r="QY1733" i="4"/>
  <c r="QY1732" i="4"/>
  <c r="QY1731" i="4"/>
  <c r="QY1730" i="4"/>
  <c r="QY1729" i="4"/>
  <c r="QY1728" i="4"/>
  <c r="QY1727" i="4"/>
  <c r="QY1726" i="4"/>
  <c r="QY1725" i="4"/>
  <c r="QY1724" i="4"/>
  <c r="QY1723" i="4"/>
  <c r="QY1722" i="4"/>
  <c r="QY1721" i="4"/>
  <c r="QY1720" i="4"/>
  <c r="QY1719" i="4"/>
  <c r="QY1718" i="4"/>
  <c r="QY1717" i="4"/>
  <c r="QY1716" i="4"/>
  <c r="QY1715" i="4"/>
  <c r="QY1714" i="4"/>
  <c r="QY1713" i="4"/>
  <c r="QY1712" i="4"/>
  <c r="QY1711" i="4"/>
  <c r="QY1710" i="4"/>
  <c r="QY1709" i="4"/>
  <c r="QY1708" i="4"/>
  <c r="QY1707" i="4"/>
  <c r="QY1706" i="4"/>
  <c r="QY1705" i="4"/>
  <c r="QY1704" i="4"/>
  <c r="QY1703" i="4"/>
  <c r="QY1702" i="4"/>
  <c r="QY1701" i="4"/>
  <c r="QY1700" i="4"/>
  <c r="QY1699" i="4"/>
  <c r="QY1698" i="4"/>
  <c r="QY1697" i="4"/>
  <c r="QY1696" i="4"/>
  <c r="QY1695" i="4"/>
  <c r="QY1694" i="4"/>
  <c r="QY1693" i="4"/>
  <c r="QY1692" i="4"/>
  <c r="QY1691" i="4"/>
  <c r="QY1690" i="4"/>
  <c r="QY1689" i="4"/>
  <c r="QY1688" i="4"/>
  <c r="QY1687" i="4"/>
  <c r="QY1686" i="4"/>
  <c r="QY1685" i="4"/>
  <c r="QY1684" i="4"/>
  <c r="QY1683" i="4"/>
  <c r="QY1682" i="4"/>
  <c r="QY1681" i="4"/>
  <c r="QY1680" i="4"/>
  <c r="QY1679" i="4"/>
  <c r="QY1678" i="4"/>
  <c r="QY1677" i="4"/>
  <c r="QY1676" i="4"/>
  <c r="QY1675" i="4"/>
  <c r="QY1674" i="4"/>
  <c r="QY1673" i="4"/>
  <c r="QY1672" i="4"/>
  <c r="QY1671" i="4"/>
  <c r="QY1670" i="4"/>
  <c r="QY1669" i="4"/>
  <c r="QY1668" i="4"/>
  <c r="QY1667" i="4"/>
  <c r="QY1666" i="4"/>
  <c r="QY1665" i="4"/>
  <c r="QY1664" i="4"/>
  <c r="QY1663" i="4"/>
  <c r="QY1662" i="4"/>
  <c r="QY1661" i="4"/>
  <c r="QY1660" i="4"/>
  <c r="QY1659" i="4"/>
  <c r="QY1658" i="4"/>
  <c r="QY1657" i="4"/>
  <c r="QY1656" i="4"/>
  <c r="QY1655" i="4"/>
  <c r="QY1654" i="4"/>
  <c r="QY1653" i="4"/>
  <c r="QY1652" i="4"/>
  <c r="QY1651" i="4"/>
  <c r="QY1650" i="4"/>
  <c r="QY1649" i="4"/>
  <c r="QY1648" i="4"/>
  <c r="QY1647" i="4"/>
  <c r="QY1646" i="4"/>
  <c r="QY1645" i="4"/>
  <c r="QY1644" i="4"/>
  <c r="QY1643" i="4"/>
  <c r="QY1642" i="4"/>
  <c r="QY1641" i="4"/>
  <c r="QY1640" i="4"/>
  <c r="QY1639" i="4"/>
  <c r="QY1638" i="4"/>
  <c r="QY1637" i="4"/>
  <c r="QY1636" i="4"/>
  <c r="QY1635" i="4"/>
  <c r="QY1634" i="4"/>
  <c r="QY1633" i="4"/>
  <c r="QY1632" i="4"/>
  <c r="QY1631" i="4"/>
  <c r="QY1630" i="4"/>
  <c r="QY1629" i="4"/>
  <c r="QY1628" i="4"/>
  <c r="QY1627" i="4"/>
  <c r="QY1626" i="4"/>
  <c r="QY1625" i="4"/>
  <c r="QY1624" i="4"/>
  <c r="QY1623" i="4"/>
  <c r="QY1622" i="4"/>
  <c r="QY1621" i="4"/>
  <c r="QY1620" i="4"/>
  <c r="QY1619" i="4"/>
  <c r="QY1618" i="4"/>
  <c r="QY1617" i="4"/>
  <c r="QY1616" i="4"/>
  <c r="QY1615" i="4"/>
  <c r="QY1614" i="4"/>
  <c r="QY1613" i="4"/>
  <c r="QY1612" i="4"/>
  <c r="QY1611" i="4"/>
  <c r="QY1610" i="4"/>
  <c r="QY1609" i="4"/>
  <c r="QY1608" i="4"/>
  <c r="QY1607" i="4"/>
  <c r="QY1606" i="4"/>
  <c r="QY1605" i="4"/>
  <c r="QY1604" i="4"/>
  <c r="QY1603" i="4"/>
  <c r="QY1602" i="4"/>
  <c r="QY1601" i="4"/>
  <c r="QY1600" i="4"/>
  <c r="QY1599" i="4"/>
  <c r="QY1598" i="4"/>
  <c r="QY1597" i="4"/>
  <c r="QY1596" i="4"/>
  <c r="QY1595" i="4"/>
  <c r="QY1594" i="4"/>
  <c r="QY1593" i="4"/>
  <c r="QY1592" i="4"/>
  <c r="QY1591" i="4"/>
  <c r="QY1590" i="4"/>
  <c r="QY1589" i="4"/>
  <c r="QY1588" i="4"/>
  <c r="QY1587" i="4"/>
  <c r="QY1586" i="4"/>
  <c r="QY1585" i="4"/>
  <c r="QY1584" i="4"/>
  <c r="QY1583" i="4"/>
  <c r="QY1582" i="4"/>
  <c r="QY1581" i="4"/>
  <c r="QY1580" i="4"/>
  <c r="QY1579" i="4"/>
  <c r="QY1578" i="4"/>
  <c r="QY1577" i="4"/>
  <c r="QY1576" i="4"/>
  <c r="QY1575" i="4"/>
  <c r="QY1574" i="4"/>
  <c r="QY1573" i="4"/>
  <c r="QY1572" i="4"/>
  <c r="QY1571" i="4"/>
  <c r="QY1570" i="4"/>
  <c r="QY1569" i="4"/>
  <c r="QY1568" i="4"/>
  <c r="QY1567" i="4"/>
  <c r="QY1566" i="4"/>
  <c r="QY1565" i="4"/>
  <c r="QY1564" i="4"/>
  <c r="QY1563" i="4"/>
  <c r="QY1562" i="4"/>
  <c r="QY1561" i="4"/>
  <c r="QY1560" i="4"/>
  <c r="QY1559" i="4"/>
  <c r="QY1558" i="4"/>
  <c r="QY1557" i="4"/>
  <c r="QY1556" i="4"/>
  <c r="QY1555" i="4"/>
  <c r="QY1554" i="4"/>
  <c r="QY1553" i="4"/>
  <c r="QY1552" i="4"/>
  <c r="QY1551" i="4"/>
  <c r="QY1550" i="4"/>
  <c r="QY1549" i="4"/>
  <c r="QY1548" i="4"/>
  <c r="QY1547" i="4"/>
  <c r="QY1546" i="4"/>
  <c r="QY1545" i="4"/>
  <c r="QY1544" i="4"/>
  <c r="QY1543" i="4"/>
  <c r="QY1542" i="4"/>
  <c r="QY1541" i="4"/>
  <c r="QY1540" i="4"/>
  <c r="QY1539" i="4"/>
  <c r="QY1538" i="4"/>
  <c r="QY1537" i="4"/>
  <c r="QY1536" i="4"/>
  <c r="QY1535" i="4"/>
  <c r="QY1534" i="4"/>
  <c r="QY1533" i="4"/>
  <c r="QY1532" i="4"/>
  <c r="QY1531" i="4"/>
  <c r="QY1530" i="4"/>
  <c r="QY1529" i="4"/>
  <c r="QY1528" i="4"/>
  <c r="QY1527" i="4"/>
  <c r="QY1526" i="4"/>
  <c r="QY1525" i="4"/>
  <c r="QY1524" i="4"/>
  <c r="QY1523" i="4"/>
  <c r="QY1522" i="4"/>
  <c r="QY1521" i="4"/>
  <c r="QY1520" i="4"/>
  <c r="QY1519" i="4"/>
  <c r="QY1518" i="4"/>
  <c r="QY1517" i="4"/>
  <c r="QY1516" i="4"/>
  <c r="QY1515" i="4"/>
  <c r="QY1514" i="4"/>
  <c r="QY1513" i="4"/>
  <c r="QY1512" i="4"/>
  <c r="QY1511" i="4"/>
  <c r="QY1510" i="4"/>
  <c r="QY1509" i="4"/>
  <c r="QY1508" i="4"/>
  <c r="QY1507" i="4"/>
  <c r="QY1506" i="4"/>
  <c r="QY1505" i="4"/>
  <c r="QY1504" i="4"/>
  <c r="QY1503" i="4"/>
  <c r="QY1502" i="4"/>
  <c r="QY1501" i="4"/>
  <c r="QY1500" i="4"/>
  <c r="QY1499" i="4"/>
  <c r="QY1498" i="4"/>
  <c r="QY1497" i="4"/>
  <c r="QY1496" i="4"/>
  <c r="QY1495" i="4"/>
  <c r="QY1494" i="4"/>
  <c r="QY1493" i="4"/>
  <c r="QY1492" i="4"/>
  <c r="QY1491" i="4"/>
  <c r="QY1490" i="4"/>
  <c r="QY1489" i="4"/>
  <c r="QY1488" i="4"/>
  <c r="QY1487" i="4"/>
  <c r="QY1486" i="4"/>
  <c r="QY1485" i="4"/>
  <c r="QY1484" i="4"/>
  <c r="QY1483" i="4"/>
  <c r="QY1482" i="4"/>
  <c r="QY1481" i="4"/>
  <c r="QY1480" i="4"/>
  <c r="QY1479" i="4"/>
  <c r="QY1478" i="4"/>
  <c r="QY1477" i="4"/>
  <c r="QY1476" i="4"/>
  <c r="QY1475" i="4"/>
  <c r="QY1474" i="4"/>
  <c r="QY1473" i="4"/>
  <c r="QY1472" i="4"/>
  <c r="QY1471" i="4"/>
  <c r="QY1470" i="4"/>
  <c r="QY1469" i="4"/>
  <c r="QY1468" i="4"/>
  <c r="QY1467" i="4"/>
  <c r="QY1466" i="4"/>
  <c r="QY1465" i="4"/>
  <c r="QY1464" i="4"/>
  <c r="QY1463" i="4"/>
  <c r="QY1462" i="4"/>
  <c r="QY1461" i="4"/>
  <c r="QY1460" i="4"/>
  <c r="QY1459" i="4"/>
  <c r="QY1458" i="4"/>
  <c r="QY1457" i="4"/>
  <c r="QY1456" i="4"/>
  <c r="QY1455" i="4"/>
  <c r="QY1454" i="4"/>
  <c r="QY1453" i="4"/>
  <c r="QY1452" i="4"/>
  <c r="QY1451" i="4"/>
  <c r="QY1450" i="4"/>
  <c r="QY1449" i="4"/>
  <c r="QY1448" i="4"/>
  <c r="QY1447" i="4"/>
  <c r="QY1446" i="4"/>
  <c r="QY1445" i="4"/>
  <c r="QY1444" i="4"/>
  <c r="QY1443" i="4"/>
  <c r="QY1442" i="4"/>
  <c r="QY1441" i="4"/>
  <c r="QY1440" i="4"/>
  <c r="QY1439" i="4"/>
  <c r="QY1438" i="4"/>
  <c r="QY1437" i="4"/>
  <c r="QY1436" i="4"/>
  <c r="QY1435" i="4"/>
  <c r="QY1434" i="4"/>
  <c r="QY1433" i="4"/>
  <c r="QY1432" i="4"/>
  <c r="QY1431" i="4"/>
  <c r="QY1430" i="4"/>
  <c r="QY1429" i="4"/>
  <c r="QY1428" i="4"/>
  <c r="QY1427" i="4"/>
  <c r="QY1426" i="4"/>
  <c r="QY1425" i="4"/>
  <c r="QY1424" i="4"/>
  <c r="QY1423" i="4"/>
  <c r="QY1422" i="4"/>
  <c r="QY1421" i="4"/>
  <c r="QY1420" i="4"/>
  <c r="QY1419" i="4"/>
  <c r="QY1418" i="4"/>
  <c r="QY1417" i="4"/>
  <c r="QY1416" i="4"/>
  <c r="QY1415" i="4"/>
  <c r="QY1414" i="4"/>
  <c r="QY1413" i="4"/>
  <c r="QY1412" i="4"/>
  <c r="QY1411" i="4"/>
  <c r="QY1410" i="4"/>
  <c r="QY1409" i="4"/>
  <c r="QY1408" i="4"/>
  <c r="QY1407" i="4"/>
  <c r="QY1406" i="4"/>
  <c r="QY1405" i="4"/>
  <c r="QY1404" i="4"/>
  <c r="QY1403" i="4"/>
  <c r="QY1402" i="4"/>
  <c r="QY1401" i="4"/>
  <c r="QY1400" i="4"/>
  <c r="QY1399" i="4"/>
  <c r="QY1398" i="4"/>
  <c r="QY1397" i="4"/>
  <c r="QY1396" i="4"/>
  <c r="QY1395" i="4"/>
  <c r="QY1394" i="4"/>
  <c r="QY1393" i="4"/>
  <c r="QY1392" i="4"/>
  <c r="QY1391" i="4"/>
  <c r="QY1390" i="4"/>
  <c r="QY1389" i="4"/>
  <c r="QY1388" i="4"/>
  <c r="QY1387" i="4"/>
  <c r="QY1386" i="4"/>
  <c r="QY1385" i="4"/>
  <c r="QY1384" i="4"/>
  <c r="QY1383" i="4"/>
  <c r="QY1382" i="4"/>
  <c r="QY1381" i="4"/>
  <c r="QY1380" i="4"/>
  <c r="QY1379" i="4"/>
  <c r="QY1378" i="4"/>
  <c r="QY1377" i="4"/>
  <c r="QY1376" i="4"/>
  <c r="QY1375" i="4"/>
  <c r="QY1374" i="4"/>
  <c r="QY1373" i="4"/>
  <c r="QY1372" i="4"/>
  <c r="QY1371" i="4"/>
  <c r="QY1370" i="4"/>
  <c r="QY1369" i="4"/>
  <c r="QY1368" i="4"/>
  <c r="QY1367" i="4"/>
  <c r="QY1366" i="4"/>
  <c r="QY1365" i="4"/>
  <c r="QY1364" i="4"/>
  <c r="QY1363" i="4"/>
  <c r="QY1362" i="4"/>
  <c r="QY1361" i="4"/>
  <c r="QY1360" i="4"/>
  <c r="QY1359" i="4"/>
  <c r="QY1358" i="4"/>
  <c r="QY1357" i="4"/>
  <c r="QY1356" i="4"/>
  <c r="QY1355" i="4"/>
  <c r="QY1354" i="4"/>
  <c r="QY1353" i="4"/>
  <c r="QY1352" i="4"/>
  <c r="QY1351" i="4"/>
  <c r="QY1350" i="4"/>
  <c r="QY1349" i="4"/>
  <c r="QY1348" i="4"/>
  <c r="QY1347" i="4"/>
  <c r="QY1346" i="4"/>
  <c r="QY1345" i="4"/>
  <c r="QY1344" i="4"/>
  <c r="QY1343" i="4"/>
  <c r="QY1342" i="4"/>
  <c r="QY1341" i="4"/>
  <c r="QY1340" i="4"/>
  <c r="QY1339" i="4"/>
  <c r="QY1338" i="4"/>
  <c r="QY1337" i="4"/>
  <c r="QY1336" i="4"/>
  <c r="QY1335" i="4"/>
  <c r="QY1334" i="4"/>
  <c r="QY1333" i="4"/>
  <c r="QY1332" i="4"/>
  <c r="QY1331" i="4"/>
  <c r="QY1330" i="4"/>
  <c r="QY1329" i="4"/>
  <c r="QY1328" i="4"/>
  <c r="QY1327" i="4"/>
  <c r="QY1326" i="4"/>
  <c r="QY1325" i="4"/>
  <c r="QY1324" i="4"/>
  <c r="QY1323" i="4"/>
  <c r="QY1322" i="4"/>
  <c r="QY1321" i="4"/>
  <c r="QY1320" i="4"/>
  <c r="QY1319" i="4"/>
  <c r="QY1318" i="4"/>
  <c r="QY1317" i="4"/>
  <c r="QY1316" i="4"/>
  <c r="QY1315" i="4"/>
  <c r="QY1314" i="4"/>
  <c r="QY1313" i="4"/>
  <c r="QY1312" i="4"/>
  <c r="QY1311" i="4"/>
  <c r="QY1310" i="4"/>
  <c r="QY1309" i="4"/>
  <c r="QY1308" i="4"/>
  <c r="QY1307" i="4"/>
  <c r="QY1306" i="4"/>
  <c r="QY1305" i="4"/>
  <c r="QY1304" i="4"/>
  <c r="QY1303" i="4"/>
  <c r="QY1302" i="4"/>
  <c r="QY1301" i="4"/>
  <c r="QY1300" i="4"/>
  <c r="QY1299" i="4"/>
  <c r="QY1298" i="4"/>
  <c r="QY1297" i="4"/>
  <c r="QY1296" i="4"/>
  <c r="QY1295" i="4"/>
  <c r="QY1294" i="4"/>
  <c r="QY1293" i="4"/>
  <c r="QY1292" i="4"/>
  <c r="QY1291" i="4"/>
  <c r="QY1290" i="4"/>
  <c r="QY1289" i="4"/>
  <c r="QY1288" i="4"/>
  <c r="QY1287" i="4"/>
  <c r="QY1286" i="4"/>
  <c r="QY1285" i="4"/>
  <c r="QY1284" i="4"/>
  <c r="QY1283" i="4"/>
  <c r="QY1282" i="4"/>
  <c r="QY1281" i="4"/>
  <c r="QY1280" i="4"/>
  <c r="QY1279" i="4"/>
  <c r="QY1278" i="4"/>
  <c r="QY1277" i="4"/>
  <c r="QY1276" i="4"/>
  <c r="QY1275" i="4"/>
  <c r="QY1274" i="4"/>
  <c r="QY1273" i="4"/>
  <c r="QY1272" i="4"/>
  <c r="QY1271" i="4"/>
  <c r="QY1270" i="4"/>
  <c r="QY1269" i="4"/>
  <c r="QY1268" i="4"/>
  <c r="QY1267" i="4"/>
  <c r="QY1266" i="4"/>
  <c r="QY1265" i="4"/>
  <c r="QY1264" i="4"/>
  <c r="QY1263" i="4"/>
  <c r="QY1262" i="4"/>
  <c r="QY1261" i="4"/>
  <c r="QY1260" i="4"/>
  <c r="QY1259" i="4"/>
  <c r="QY1258" i="4"/>
  <c r="QY1257" i="4"/>
  <c r="QY1256" i="4"/>
  <c r="QY1255" i="4"/>
  <c r="QY1254" i="4"/>
  <c r="QY1253" i="4"/>
  <c r="QY1252" i="4"/>
  <c r="QY1251" i="4"/>
  <c r="QY1250" i="4"/>
  <c r="QY1249" i="4"/>
  <c r="QY1248" i="4"/>
  <c r="QY1247" i="4"/>
  <c r="QY1246" i="4"/>
  <c r="QY1245" i="4"/>
  <c r="QY1244" i="4"/>
  <c r="QY1243" i="4"/>
  <c r="QY1242" i="4"/>
  <c r="QY1241" i="4"/>
  <c r="QY1240" i="4"/>
  <c r="QY1239" i="4"/>
  <c r="QY1238" i="4"/>
  <c r="QY1237" i="4"/>
  <c r="QY1236" i="4"/>
  <c r="QY1235" i="4"/>
  <c r="QY1234" i="4"/>
  <c r="QY1233" i="4"/>
  <c r="QY1232" i="4"/>
  <c r="QY1231" i="4"/>
  <c r="QY1230" i="4"/>
  <c r="QY1229" i="4"/>
  <c r="QY1228" i="4"/>
  <c r="QY1227" i="4"/>
  <c r="QY1226" i="4"/>
  <c r="QY1225" i="4"/>
  <c r="QY1224" i="4"/>
  <c r="QY1223" i="4"/>
  <c r="QY1222" i="4"/>
  <c r="QY1221" i="4"/>
  <c r="QY1220" i="4"/>
  <c r="QY1219" i="4"/>
  <c r="QY1218" i="4"/>
  <c r="QY1217" i="4"/>
  <c r="QY1216" i="4"/>
  <c r="QY1215" i="4"/>
  <c r="QY1214" i="4"/>
  <c r="QY1213" i="4"/>
  <c r="QY1212" i="4"/>
  <c r="QY1211" i="4"/>
  <c r="QY1210" i="4"/>
  <c r="QY1209" i="4"/>
  <c r="QY1208" i="4"/>
  <c r="QY1207" i="4"/>
  <c r="QY1206" i="4"/>
  <c r="QY1205" i="4"/>
  <c r="QY1204" i="4"/>
  <c r="QY1203" i="4"/>
  <c r="QY1202" i="4"/>
  <c r="QY1201" i="4"/>
  <c r="QY1200" i="4"/>
  <c r="QY1199" i="4"/>
  <c r="QY1198" i="4"/>
  <c r="QY1197" i="4"/>
  <c r="QY1196" i="4"/>
  <c r="QY1195" i="4"/>
  <c r="QY1194" i="4"/>
  <c r="QY1193" i="4"/>
  <c r="QY1192" i="4"/>
  <c r="QY1191" i="4"/>
  <c r="QY1190" i="4"/>
  <c r="QY1189" i="4"/>
  <c r="QY1188" i="4"/>
  <c r="QY1187" i="4"/>
  <c r="QY1186" i="4"/>
  <c r="QY1185" i="4"/>
  <c r="QY1184" i="4"/>
  <c r="QY1183" i="4"/>
  <c r="QY1182" i="4"/>
  <c r="QY1181" i="4"/>
  <c r="QY1180" i="4"/>
  <c r="QY1179" i="4"/>
  <c r="QY1178" i="4"/>
  <c r="QY1177" i="4"/>
  <c r="QY1176" i="4"/>
  <c r="QY1175" i="4"/>
  <c r="QY1174" i="4"/>
  <c r="QY1173" i="4"/>
  <c r="QY1172" i="4"/>
  <c r="QY1171" i="4"/>
  <c r="QY1170" i="4"/>
  <c r="QY1169" i="4"/>
  <c r="QY1168" i="4"/>
  <c r="QY1167" i="4"/>
  <c r="QY1166" i="4"/>
  <c r="QY1165" i="4"/>
  <c r="QY1164" i="4"/>
  <c r="QY1163" i="4"/>
  <c r="QY1162" i="4"/>
  <c r="QY1161" i="4"/>
  <c r="QY1160" i="4"/>
  <c r="QY1159" i="4"/>
  <c r="QY1158" i="4"/>
  <c r="QY1157" i="4"/>
  <c r="QY1156" i="4"/>
  <c r="QY1155" i="4"/>
  <c r="QY1154" i="4"/>
  <c r="QY1153" i="4"/>
  <c r="QY1152" i="4"/>
  <c r="QY1151" i="4"/>
  <c r="QY1150" i="4"/>
  <c r="QY1149" i="4"/>
  <c r="QY1148" i="4"/>
  <c r="QY1147" i="4"/>
  <c r="QY1146" i="4"/>
  <c r="QY1145" i="4"/>
  <c r="QY1144" i="4"/>
  <c r="QY1143" i="4"/>
  <c r="QY1142" i="4"/>
  <c r="QY1141" i="4"/>
  <c r="QY1140" i="4"/>
  <c r="QY1139" i="4"/>
  <c r="QY1138" i="4"/>
  <c r="QY1137" i="4"/>
  <c r="QY1136" i="4"/>
  <c r="QY1135" i="4"/>
  <c r="QY1134" i="4"/>
  <c r="QY1133" i="4"/>
  <c r="QY1132" i="4"/>
  <c r="QY1131" i="4"/>
  <c r="QY1130" i="4"/>
  <c r="QY1129" i="4"/>
  <c r="QY1128" i="4"/>
  <c r="QY1127" i="4"/>
  <c r="QY1126" i="4"/>
  <c r="QY1125" i="4"/>
  <c r="QY1124" i="4"/>
  <c r="QY1123" i="4"/>
  <c r="QY1122" i="4"/>
  <c r="QY1121" i="4"/>
  <c r="QY1120" i="4"/>
  <c r="QY1119" i="4"/>
  <c r="QY1118" i="4"/>
  <c r="QY1117" i="4"/>
  <c r="QY1116" i="4"/>
  <c r="QY1115" i="4"/>
  <c r="QY1114" i="4"/>
  <c r="QY1113" i="4"/>
  <c r="QY1112" i="4"/>
  <c r="QY1111" i="4"/>
  <c r="QY1110" i="4"/>
  <c r="QY1109" i="4"/>
  <c r="QY1108" i="4"/>
  <c r="QY1107" i="4"/>
  <c r="QY1106" i="4"/>
  <c r="QY1105" i="4"/>
  <c r="QY1104" i="4"/>
  <c r="QY1103" i="4"/>
  <c r="QY1102" i="4"/>
  <c r="QY1101" i="4"/>
  <c r="QY1100" i="4"/>
  <c r="QY1099" i="4"/>
  <c r="QY1098" i="4"/>
  <c r="QY1097" i="4"/>
  <c r="QY1096" i="4"/>
  <c r="QY1095" i="4"/>
  <c r="QY1094" i="4"/>
  <c r="QY1093" i="4"/>
  <c r="QY1092" i="4"/>
  <c r="QY1091" i="4"/>
  <c r="QY1090" i="4"/>
  <c r="QY1089" i="4"/>
  <c r="QY1088" i="4"/>
  <c r="QY1087" i="4"/>
  <c r="QY1086" i="4"/>
  <c r="QY1085" i="4"/>
  <c r="QY1084" i="4"/>
  <c r="QY1083" i="4"/>
  <c r="QY1082" i="4"/>
  <c r="QY1081" i="4"/>
  <c r="QY1080" i="4"/>
  <c r="QY1079" i="4"/>
  <c r="QY1078" i="4"/>
  <c r="QY1077" i="4"/>
  <c r="QY1076" i="4"/>
  <c r="QY1075" i="4"/>
  <c r="QY1074" i="4"/>
  <c r="QY1073" i="4"/>
  <c r="QY1072" i="4"/>
  <c r="QY1071" i="4"/>
  <c r="QY1070" i="4"/>
  <c r="QY1069" i="4"/>
  <c r="QY1068" i="4"/>
  <c r="QY1067" i="4"/>
  <c r="QY1066" i="4"/>
  <c r="QY1065" i="4"/>
  <c r="QY1064" i="4"/>
  <c r="QY1063" i="4"/>
  <c r="QY1062" i="4"/>
  <c r="QY1061" i="4"/>
  <c r="QY1060" i="4"/>
  <c r="QY1059" i="4"/>
  <c r="QY1058" i="4"/>
  <c r="QY1057" i="4"/>
  <c r="QY1056" i="4"/>
  <c r="QY1055" i="4"/>
  <c r="QY1054" i="4"/>
  <c r="QY1053" i="4"/>
  <c r="QY1052" i="4"/>
  <c r="QY1051" i="4"/>
  <c r="QY1050" i="4"/>
  <c r="QY1049" i="4"/>
  <c r="QY1048" i="4"/>
  <c r="QY1047" i="4"/>
  <c r="QY1046" i="4"/>
  <c r="QY1045" i="4"/>
  <c r="QY1044" i="4"/>
  <c r="QY1043" i="4"/>
  <c r="QY1042" i="4"/>
  <c r="QY1041" i="4"/>
  <c r="QY1040" i="4"/>
  <c r="QY1039" i="4"/>
  <c r="QY1038" i="4"/>
  <c r="QY1037" i="4"/>
  <c r="QY1036" i="4"/>
  <c r="QY1035" i="4"/>
  <c r="QY1034" i="4"/>
  <c r="QY1033" i="4"/>
  <c r="QY1032" i="4"/>
  <c r="QY1031" i="4"/>
  <c r="QY1030" i="4"/>
  <c r="QY1029" i="4"/>
  <c r="QY1028" i="4"/>
  <c r="QY1027" i="4"/>
  <c r="QY1026" i="4"/>
  <c r="QY1025" i="4"/>
  <c r="QY1024" i="4"/>
  <c r="QY1023" i="4"/>
  <c r="QY1022" i="4"/>
  <c r="QY1021" i="4"/>
  <c r="QY1020" i="4"/>
  <c r="QY1019" i="4"/>
  <c r="QY1018" i="4"/>
  <c r="QY1017" i="4"/>
  <c r="QY1016" i="4"/>
  <c r="QY1015" i="4"/>
  <c r="QY1014" i="4"/>
  <c r="QY1013" i="4"/>
  <c r="QY1012" i="4"/>
  <c r="QY1011" i="4"/>
  <c r="QY1010" i="4"/>
  <c r="QY1009" i="4"/>
  <c r="QY1008" i="4"/>
  <c r="QY1007" i="4"/>
  <c r="QY1006" i="4"/>
  <c r="QY1005" i="4"/>
  <c r="QY1004" i="4"/>
  <c r="QY1003" i="4"/>
  <c r="QY1002" i="4"/>
  <c r="QY1001" i="4"/>
  <c r="QY1000" i="4"/>
  <c r="QY999" i="4"/>
  <c r="QY998" i="4"/>
  <c r="QY997" i="4"/>
  <c r="QY996" i="4"/>
  <c r="QY995" i="4"/>
  <c r="QY994" i="4"/>
  <c r="QY993" i="4"/>
  <c r="QY992" i="4"/>
  <c r="QY991" i="4"/>
  <c r="QY990" i="4"/>
  <c r="QY989" i="4"/>
  <c r="QY988" i="4"/>
  <c r="QY987" i="4"/>
  <c r="QY986" i="4"/>
  <c r="QY985" i="4"/>
  <c r="QY984" i="4"/>
  <c r="QY983" i="4"/>
  <c r="QY982" i="4"/>
  <c r="QY981" i="4"/>
  <c r="QY980" i="4"/>
  <c r="QY979" i="4"/>
  <c r="QY978" i="4"/>
  <c r="QY977" i="4"/>
  <c r="QY976" i="4"/>
  <c r="QY975" i="4"/>
  <c r="QY974" i="4"/>
  <c r="QY973" i="4"/>
  <c r="QY972" i="4"/>
  <c r="QY971" i="4"/>
  <c r="QY970" i="4"/>
  <c r="QY969" i="4"/>
  <c r="QY968" i="4"/>
  <c r="QY967" i="4"/>
  <c r="QY966" i="4"/>
  <c r="QY965" i="4"/>
  <c r="QY964" i="4"/>
  <c r="QY963" i="4"/>
  <c r="QY962" i="4"/>
  <c r="QY961" i="4"/>
  <c r="QY960" i="4"/>
  <c r="QY959" i="4"/>
  <c r="QY958" i="4"/>
  <c r="QY957" i="4"/>
  <c r="QY956" i="4"/>
  <c r="QY955" i="4"/>
  <c r="QY954" i="4"/>
  <c r="QY953" i="4"/>
  <c r="QY952" i="4"/>
  <c r="QY951" i="4"/>
  <c r="QY950" i="4"/>
  <c r="QY949" i="4"/>
  <c r="QY948" i="4"/>
  <c r="QY947" i="4"/>
  <c r="QY946" i="4"/>
  <c r="QY945" i="4"/>
  <c r="QY944" i="4"/>
  <c r="QY943" i="4"/>
  <c r="QY942" i="4"/>
  <c r="QY941" i="4"/>
  <c r="QY940" i="4"/>
  <c r="QY939" i="4"/>
  <c r="QY938" i="4"/>
  <c r="QY937" i="4"/>
  <c r="QY936" i="4"/>
  <c r="QY935" i="4"/>
  <c r="QY934" i="4"/>
  <c r="QY933" i="4"/>
  <c r="QY932" i="4"/>
  <c r="QY931" i="4"/>
  <c r="QY930" i="4"/>
  <c r="QY929" i="4"/>
  <c r="QY928" i="4"/>
  <c r="QY927" i="4"/>
  <c r="QY926" i="4"/>
  <c r="QY925" i="4"/>
  <c r="QY924" i="4"/>
  <c r="QY923" i="4"/>
  <c r="QY922" i="4"/>
  <c r="QY921" i="4"/>
  <c r="QY920" i="4"/>
  <c r="QY919" i="4"/>
  <c r="QY918" i="4"/>
  <c r="QY917" i="4"/>
  <c r="QY916" i="4"/>
  <c r="QY915" i="4"/>
  <c r="QY914" i="4"/>
  <c r="QY913" i="4"/>
  <c r="QY912" i="4"/>
  <c r="QY911" i="4"/>
  <c r="QY910" i="4"/>
  <c r="QY909" i="4"/>
  <c r="QY908" i="4"/>
  <c r="QY907" i="4"/>
  <c r="QY906" i="4"/>
  <c r="QY905" i="4"/>
  <c r="QY904" i="4"/>
  <c r="QY903" i="4"/>
  <c r="QY902" i="4"/>
  <c r="QY901" i="4"/>
  <c r="QY900" i="4"/>
  <c r="QY899" i="4"/>
  <c r="QY898" i="4"/>
  <c r="QY897" i="4"/>
  <c r="QY896" i="4"/>
  <c r="QY895" i="4"/>
  <c r="QY894" i="4"/>
  <c r="QY893" i="4"/>
  <c r="QY892" i="4"/>
  <c r="QY891" i="4"/>
  <c r="QY890" i="4"/>
  <c r="QY889" i="4"/>
  <c r="QY888" i="4"/>
  <c r="QY887" i="4"/>
  <c r="QY886" i="4"/>
  <c r="QY885" i="4"/>
  <c r="QY884" i="4"/>
  <c r="QY883" i="4"/>
  <c r="QY882" i="4"/>
  <c r="QY881" i="4"/>
  <c r="QY880" i="4"/>
  <c r="QY879" i="4"/>
  <c r="QY878" i="4"/>
  <c r="QY877" i="4"/>
  <c r="QY876" i="4"/>
  <c r="QY875" i="4"/>
  <c r="QY874" i="4"/>
  <c r="QY873" i="4"/>
  <c r="QY872" i="4"/>
  <c r="QY871" i="4"/>
  <c r="QY870" i="4"/>
  <c r="QY869" i="4"/>
  <c r="QY868" i="4"/>
  <c r="QY867" i="4"/>
  <c r="QY866" i="4"/>
  <c r="QY865" i="4"/>
  <c r="QY864" i="4"/>
  <c r="QY863" i="4"/>
  <c r="QY862" i="4"/>
  <c r="QY861" i="4"/>
  <c r="QY860" i="4"/>
  <c r="QY859" i="4"/>
  <c r="QY858" i="4"/>
  <c r="QY857" i="4"/>
  <c r="QY856" i="4"/>
  <c r="QY855" i="4"/>
  <c r="QY854" i="4"/>
  <c r="QY853" i="4"/>
  <c r="QY852" i="4"/>
  <c r="QY851" i="4"/>
  <c r="QY850" i="4"/>
  <c r="QY849" i="4"/>
  <c r="QY848" i="4"/>
  <c r="QY847" i="4"/>
  <c r="QY846" i="4"/>
  <c r="QY845" i="4"/>
  <c r="QY844" i="4"/>
  <c r="QY843" i="4"/>
  <c r="QY842" i="4"/>
  <c r="QY841" i="4"/>
  <c r="QY840" i="4"/>
  <c r="QY839" i="4"/>
  <c r="QY838" i="4"/>
  <c r="QY837" i="4"/>
  <c r="QY836" i="4"/>
  <c r="QY835" i="4"/>
  <c r="QY834" i="4"/>
  <c r="QY833" i="4"/>
  <c r="QY832" i="4"/>
  <c r="QY831" i="4"/>
  <c r="QY830" i="4"/>
  <c r="QY829" i="4"/>
  <c r="QY828" i="4"/>
  <c r="QY827" i="4"/>
  <c r="QY826" i="4"/>
  <c r="QY825" i="4"/>
  <c r="QY824" i="4"/>
  <c r="QY823" i="4"/>
  <c r="QY822" i="4"/>
  <c r="QY821" i="4"/>
  <c r="QY820" i="4"/>
  <c r="QY819" i="4"/>
  <c r="QY818" i="4"/>
  <c r="QY817" i="4"/>
  <c r="QY816" i="4"/>
  <c r="QY815" i="4"/>
  <c r="QY814" i="4"/>
  <c r="QY813" i="4"/>
  <c r="QY812" i="4"/>
  <c r="QY811" i="4"/>
  <c r="QY810" i="4"/>
  <c r="QY809" i="4"/>
  <c r="QY808" i="4"/>
  <c r="QY807" i="4"/>
  <c r="QY806" i="4"/>
  <c r="QY805" i="4"/>
  <c r="QY804" i="4"/>
  <c r="QY803" i="4"/>
  <c r="QY802" i="4"/>
  <c r="QY801" i="4"/>
  <c r="QY800" i="4"/>
  <c r="QY799" i="4"/>
  <c r="QY798" i="4"/>
  <c r="QY797" i="4"/>
  <c r="QY796" i="4"/>
  <c r="QY795" i="4"/>
  <c r="QY794" i="4"/>
  <c r="QY793" i="4"/>
  <c r="QY792" i="4"/>
  <c r="QY791" i="4"/>
  <c r="QY790" i="4"/>
  <c r="QY789" i="4"/>
  <c r="QY788" i="4"/>
  <c r="QY787" i="4"/>
  <c r="QY786" i="4"/>
  <c r="QY785" i="4"/>
  <c r="QY784" i="4"/>
  <c r="QY783" i="4"/>
  <c r="QY782" i="4"/>
  <c r="QY781" i="4"/>
  <c r="QY780" i="4"/>
  <c r="QY779" i="4"/>
  <c r="QY778" i="4"/>
  <c r="QY777" i="4"/>
  <c r="QY776" i="4"/>
  <c r="QY775" i="4"/>
  <c r="QY774" i="4"/>
  <c r="QY773" i="4"/>
  <c r="QY772" i="4"/>
  <c r="QY771" i="4"/>
  <c r="QY770" i="4"/>
  <c r="QY769" i="4"/>
  <c r="QY768" i="4"/>
  <c r="QY767" i="4"/>
  <c r="QY766" i="4"/>
  <c r="QY765" i="4"/>
  <c r="QY764" i="4"/>
  <c r="QY763" i="4"/>
  <c r="QY762" i="4"/>
  <c r="QY761" i="4"/>
  <c r="QY760" i="4"/>
  <c r="QY759" i="4"/>
  <c r="QY758" i="4"/>
  <c r="QY757" i="4"/>
  <c r="QY756" i="4"/>
  <c r="QY755" i="4"/>
  <c r="QY754" i="4"/>
  <c r="QY753" i="4"/>
  <c r="QY752" i="4"/>
  <c r="QY751" i="4"/>
  <c r="QY750" i="4"/>
  <c r="QY749" i="4"/>
  <c r="QY748" i="4"/>
  <c r="QY747" i="4"/>
  <c r="QY746" i="4"/>
  <c r="QY745" i="4"/>
  <c r="QY744" i="4"/>
  <c r="QY743" i="4"/>
  <c r="QY742" i="4"/>
  <c r="QY741" i="4"/>
  <c r="QY740" i="4"/>
  <c r="QY739" i="4"/>
  <c r="QY738" i="4"/>
  <c r="QY737" i="4"/>
  <c r="QY736" i="4"/>
  <c r="QY735" i="4"/>
  <c r="QY734" i="4"/>
  <c r="QY733" i="4"/>
  <c r="QY732" i="4"/>
  <c r="QY731" i="4"/>
  <c r="QY730" i="4"/>
  <c r="QY729" i="4"/>
  <c r="QY728" i="4"/>
  <c r="QY727" i="4"/>
  <c r="QY726" i="4"/>
  <c r="QY725" i="4"/>
  <c r="QY724" i="4"/>
  <c r="QY723" i="4"/>
  <c r="QY722" i="4"/>
  <c r="QY721" i="4"/>
  <c r="QY720" i="4"/>
  <c r="QY719" i="4"/>
  <c r="QY718" i="4"/>
  <c r="QY717" i="4"/>
  <c r="QY716" i="4"/>
  <c r="QY715" i="4"/>
  <c r="QY714" i="4"/>
  <c r="QY713" i="4"/>
  <c r="QY712" i="4"/>
  <c r="QY711" i="4"/>
  <c r="QY710" i="4"/>
  <c r="QY709" i="4"/>
  <c r="QY708" i="4"/>
  <c r="QY707" i="4"/>
  <c r="QY706" i="4"/>
  <c r="QY705" i="4"/>
  <c r="QY704" i="4"/>
  <c r="QY703" i="4"/>
  <c r="QY702" i="4"/>
  <c r="QY701" i="4"/>
  <c r="QY700" i="4"/>
  <c r="QY699" i="4"/>
  <c r="QY698" i="4"/>
  <c r="QY697" i="4"/>
  <c r="QY696" i="4"/>
  <c r="QY695" i="4"/>
  <c r="QY694" i="4"/>
  <c r="QY693" i="4"/>
  <c r="QY692" i="4"/>
  <c r="QY691" i="4"/>
  <c r="QY690" i="4"/>
  <c r="QY689" i="4"/>
  <c r="QY688" i="4"/>
  <c r="QY687" i="4"/>
  <c r="QY686" i="4"/>
  <c r="QY685" i="4"/>
  <c r="QY684" i="4"/>
  <c r="QY683" i="4"/>
  <c r="QY682" i="4"/>
  <c r="QY681" i="4"/>
  <c r="QY680" i="4"/>
  <c r="QY679" i="4"/>
  <c r="QY678" i="4"/>
  <c r="QY677" i="4"/>
  <c r="QY676" i="4"/>
  <c r="QY675" i="4"/>
  <c r="QY674" i="4"/>
  <c r="QY673" i="4"/>
  <c r="QY672" i="4"/>
  <c r="QY671" i="4"/>
  <c r="QY670" i="4"/>
  <c r="QY669" i="4"/>
  <c r="QY668" i="4"/>
  <c r="QY667" i="4"/>
  <c r="QY666" i="4"/>
  <c r="QY665" i="4"/>
  <c r="QY664" i="4"/>
  <c r="QY663" i="4"/>
  <c r="QY662" i="4"/>
  <c r="QY661" i="4"/>
  <c r="QY660" i="4"/>
  <c r="QY659" i="4"/>
  <c r="QY658" i="4"/>
  <c r="QY657" i="4"/>
  <c r="QY656" i="4"/>
  <c r="QY655" i="4"/>
  <c r="QY654" i="4"/>
  <c r="QY653" i="4"/>
  <c r="QY652" i="4"/>
  <c r="QY651" i="4"/>
  <c r="QY650" i="4"/>
  <c r="QY649" i="4"/>
  <c r="QY648" i="4"/>
  <c r="QY647" i="4"/>
  <c r="QY646" i="4"/>
  <c r="QY645" i="4"/>
  <c r="QY644" i="4"/>
  <c r="QY643" i="4"/>
  <c r="QY642" i="4"/>
  <c r="QY641" i="4"/>
  <c r="QY640" i="4"/>
  <c r="QY639" i="4"/>
  <c r="QY638" i="4"/>
  <c r="QY637" i="4"/>
  <c r="QY636" i="4"/>
  <c r="QY635" i="4"/>
  <c r="QY634" i="4"/>
  <c r="QY633" i="4"/>
  <c r="QY632" i="4"/>
  <c r="QY631" i="4"/>
  <c r="QY630" i="4"/>
  <c r="QY629" i="4"/>
  <c r="QY628" i="4"/>
  <c r="QY627" i="4"/>
  <c r="QY626" i="4"/>
  <c r="QY625" i="4"/>
  <c r="QY624" i="4"/>
  <c r="QY623" i="4"/>
  <c r="QY622" i="4"/>
  <c r="QY621" i="4"/>
  <c r="QY620" i="4"/>
  <c r="QY619" i="4"/>
  <c r="QY618" i="4"/>
  <c r="QY617" i="4"/>
  <c r="QY616" i="4"/>
  <c r="QY615" i="4"/>
  <c r="QY614" i="4"/>
  <c r="QY613" i="4"/>
  <c r="QY612" i="4"/>
  <c r="QY611" i="4"/>
  <c r="QY610" i="4"/>
  <c r="QY609" i="4"/>
  <c r="QY608" i="4"/>
  <c r="QY607" i="4"/>
  <c r="QY606" i="4"/>
  <c r="QY605" i="4"/>
  <c r="QY604" i="4"/>
  <c r="QY603" i="4"/>
  <c r="QY602" i="4"/>
  <c r="QY601" i="4"/>
  <c r="QY600" i="4"/>
  <c r="QY599" i="4"/>
  <c r="QY598" i="4"/>
  <c r="QY597" i="4"/>
  <c r="QY596" i="4"/>
  <c r="QY595" i="4"/>
  <c r="QY594" i="4"/>
  <c r="QY593" i="4"/>
  <c r="QY592" i="4"/>
  <c r="QY591" i="4"/>
  <c r="QY590" i="4"/>
  <c r="QY589" i="4"/>
  <c r="QY588" i="4"/>
  <c r="QY587" i="4"/>
  <c r="QY586" i="4"/>
  <c r="QY585" i="4"/>
  <c r="QY584" i="4"/>
  <c r="QY583" i="4"/>
  <c r="QY582" i="4"/>
  <c r="QY581" i="4"/>
  <c r="QY580" i="4"/>
  <c r="QY579" i="4"/>
  <c r="QY578" i="4"/>
  <c r="QY577" i="4"/>
  <c r="QY576" i="4"/>
  <c r="QY575" i="4"/>
  <c r="QY574" i="4"/>
  <c r="QY573" i="4"/>
  <c r="QY572" i="4"/>
  <c r="QY571" i="4"/>
  <c r="QY570" i="4"/>
  <c r="QY569" i="4"/>
  <c r="QY568" i="4"/>
  <c r="QY567" i="4"/>
  <c r="QY566" i="4"/>
  <c r="QY565" i="4"/>
  <c r="QY564" i="4"/>
  <c r="QY563" i="4"/>
  <c r="QY562" i="4"/>
  <c r="QY561" i="4"/>
  <c r="QY560" i="4"/>
  <c r="QY559" i="4"/>
  <c r="QY558" i="4"/>
  <c r="QY557" i="4"/>
  <c r="QY556" i="4"/>
  <c r="QY555" i="4"/>
  <c r="QY554" i="4"/>
  <c r="QY553" i="4"/>
  <c r="QY552" i="4"/>
  <c r="QY551" i="4"/>
  <c r="QY550" i="4"/>
  <c r="QY549" i="4"/>
  <c r="QY548" i="4"/>
  <c r="QY547" i="4"/>
  <c r="QY546" i="4"/>
  <c r="QY545" i="4"/>
  <c r="QY544" i="4"/>
  <c r="QY543" i="4"/>
  <c r="QY542" i="4"/>
  <c r="QY541" i="4"/>
  <c r="QY540" i="4"/>
  <c r="QY539" i="4"/>
  <c r="QY538" i="4"/>
  <c r="QY537" i="4"/>
  <c r="QY536" i="4"/>
  <c r="QY535" i="4"/>
  <c r="QY534" i="4"/>
  <c r="QY533" i="4"/>
  <c r="QY532" i="4"/>
  <c r="QY531" i="4"/>
  <c r="QY530" i="4"/>
  <c r="QY529" i="4"/>
  <c r="QY528" i="4"/>
  <c r="QY527" i="4"/>
  <c r="QY526" i="4"/>
  <c r="QY525" i="4"/>
  <c r="QY524" i="4"/>
  <c r="QY523" i="4"/>
  <c r="QY522" i="4"/>
  <c r="QY521" i="4"/>
  <c r="QY520" i="4"/>
  <c r="QY519" i="4"/>
  <c r="QY518" i="4"/>
  <c r="QY517" i="4"/>
  <c r="QY516" i="4"/>
  <c r="QY515" i="4"/>
  <c r="QY514" i="4"/>
  <c r="QY513" i="4"/>
  <c r="QY512" i="4"/>
  <c r="QY511" i="4"/>
  <c r="QY510" i="4"/>
  <c r="QY509" i="4"/>
  <c r="QY508" i="4"/>
  <c r="QY507" i="4"/>
  <c r="QY506" i="4"/>
  <c r="QY505" i="4"/>
  <c r="QY504" i="4"/>
  <c r="QY503" i="4"/>
  <c r="QY502" i="4"/>
  <c r="QY501" i="4"/>
  <c r="QY500" i="4"/>
  <c r="QY499" i="4"/>
  <c r="QY498" i="4"/>
  <c r="QY497" i="4"/>
  <c r="QY496" i="4"/>
  <c r="QY495" i="4"/>
  <c r="QY494" i="4"/>
  <c r="QY493" i="4"/>
  <c r="QY492" i="4"/>
  <c r="QY491" i="4"/>
  <c r="QY490" i="4"/>
  <c r="QY489" i="4"/>
  <c r="QY488" i="4"/>
  <c r="QY487" i="4"/>
  <c r="QY486" i="4"/>
  <c r="QY485" i="4"/>
  <c r="QY484" i="4"/>
  <c r="QY483" i="4"/>
  <c r="QY482" i="4"/>
  <c r="QY481" i="4"/>
  <c r="QY480" i="4"/>
  <c r="QY479" i="4"/>
  <c r="QY478" i="4"/>
  <c r="QY477" i="4"/>
  <c r="QY476" i="4"/>
  <c r="QY475" i="4"/>
  <c r="QY474" i="4"/>
  <c r="QY473" i="4"/>
  <c r="QY472" i="4"/>
  <c r="QY471" i="4"/>
  <c r="QY470" i="4"/>
  <c r="QY469" i="4"/>
  <c r="QY468" i="4"/>
  <c r="QY467" i="4"/>
  <c r="QY466" i="4"/>
  <c r="QY465" i="4"/>
  <c r="QY464" i="4"/>
  <c r="QY463" i="4"/>
  <c r="QY462" i="4"/>
  <c r="QY461" i="4"/>
  <c r="QY460" i="4"/>
  <c r="QY459" i="4"/>
  <c r="QY458" i="4"/>
  <c r="QY457" i="4"/>
  <c r="QY456" i="4"/>
  <c r="QY455" i="4"/>
  <c r="QY454" i="4"/>
  <c r="QY453" i="4"/>
  <c r="QY452" i="4"/>
  <c r="QY451" i="4"/>
  <c r="QY450" i="4"/>
  <c r="QY449" i="4"/>
  <c r="QY448" i="4"/>
  <c r="QY447" i="4"/>
  <c r="QY446" i="4"/>
  <c r="QY445" i="4"/>
  <c r="QY444" i="4"/>
  <c r="QY443" i="4"/>
  <c r="QY442" i="4"/>
  <c r="QY441" i="4"/>
  <c r="QY440" i="4"/>
  <c r="QY439" i="4"/>
  <c r="QY438" i="4"/>
  <c r="QY437" i="4"/>
  <c r="QY436" i="4"/>
  <c r="QY435" i="4"/>
  <c r="QY434" i="4"/>
  <c r="QY433" i="4"/>
  <c r="QY432" i="4"/>
  <c r="QY431" i="4"/>
  <c r="QY430" i="4"/>
  <c r="QY429" i="4"/>
  <c r="QY428" i="4"/>
  <c r="QY427" i="4"/>
  <c r="QY426" i="4"/>
  <c r="QY425" i="4"/>
  <c r="QY424" i="4"/>
  <c r="QY423" i="4"/>
  <c r="QY422" i="4"/>
  <c r="QY421" i="4"/>
  <c r="QY420" i="4"/>
  <c r="QY419" i="4"/>
  <c r="QY418" i="4"/>
  <c r="QY417" i="4"/>
  <c r="QY416" i="4"/>
  <c r="QY415" i="4"/>
  <c r="QY414" i="4"/>
  <c r="QY413" i="4"/>
  <c r="QY412" i="4"/>
  <c r="QY411" i="4"/>
  <c r="QY410" i="4"/>
  <c r="QY409" i="4"/>
  <c r="QY408" i="4"/>
  <c r="QY407" i="4"/>
  <c r="QY406" i="4"/>
  <c r="QY405" i="4"/>
  <c r="QY404" i="4"/>
  <c r="QY403" i="4"/>
  <c r="QY402" i="4"/>
  <c r="QY401" i="4"/>
  <c r="QY400" i="4"/>
  <c r="QY399" i="4"/>
  <c r="QY398" i="4"/>
  <c r="QY397" i="4"/>
  <c r="QY396" i="4"/>
  <c r="QY395" i="4"/>
  <c r="QY394" i="4"/>
  <c r="QY393" i="4"/>
  <c r="QY392" i="4"/>
  <c r="QY391" i="4"/>
  <c r="QY390" i="4"/>
  <c r="QY389" i="4"/>
  <c r="QY388" i="4"/>
  <c r="QY387" i="4"/>
  <c r="QY386" i="4"/>
  <c r="QY385" i="4"/>
  <c r="QY384" i="4"/>
  <c r="QY383" i="4"/>
  <c r="QY382" i="4"/>
  <c r="QY381" i="4"/>
  <c r="QY380" i="4"/>
  <c r="QY379" i="4"/>
  <c r="QY378" i="4"/>
  <c r="QY377" i="4"/>
  <c r="QY376" i="4"/>
  <c r="QY375" i="4"/>
  <c r="QY374" i="4"/>
  <c r="QY373" i="4"/>
  <c r="QY372" i="4"/>
  <c r="QY371" i="4"/>
  <c r="QY370" i="4"/>
  <c r="QY369" i="4"/>
  <c r="QY368" i="4"/>
  <c r="QY367" i="4"/>
  <c r="QY366" i="4"/>
  <c r="QY365" i="4"/>
  <c r="QY364" i="4"/>
  <c r="QY363" i="4"/>
  <c r="QY362" i="4"/>
  <c r="QY361" i="4"/>
  <c r="QY360" i="4"/>
  <c r="QY359" i="4"/>
  <c r="QY358" i="4"/>
  <c r="QY357" i="4"/>
  <c r="QY356" i="4"/>
  <c r="QY355" i="4"/>
  <c r="QY354" i="4"/>
  <c r="QY353" i="4"/>
  <c r="QY352" i="4"/>
  <c r="QY351" i="4"/>
  <c r="QY350" i="4"/>
  <c r="QY349" i="4"/>
  <c r="QY348" i="4"/>
  <c r="QY347" i="4"/>
  <c r="QY346" i="4"/>
  <c r="QY345" i="4"/>
  <c r="QY344" i="4"/>
  <c r="QY343" i="4"/>
  <c r="QY342" i="4"/>
  <c r="QY341" i="4"/>
  <c r="QY340" i="4"/>
  <c r="QY339" i="4"/>
  <c r="QY338" i="4"/>
  <c r="QY337" i="4"/>
  <c r="QY336" i="4"/>
  <c r="QY335" i="4"/>
  <c r="QY334" i="4"/>
  <c r="QY333" i="4"/>
  <c r="QY332" i="4"/>
  <c r="QY331" i="4"/>
  <c r="QY330" i="4"/>
  <c r="QY329" i="4"/>
  <c r="QY328" i="4"/>
  <c r="QY327" i="4"/>
  <c r="QY326" i="4"/>
  <c r="QY325" i="4"/>
  <c r="QY324" i="4"/>
  <c r="QY323" i="4"/>
  <c r="QY322" i="4"/>
  <c r="QY321" i="4"/>
  <c r="QY320" i="4"/>
  <c r="QY319" i="4"/>
  <c r="QY318" i="4"/>
  <c r="QY317" i="4"/>
  <c r="QY316" i="4"/>
  <c r="QY315" i="4"/>
  <c r="QY314" i="4"/>
  <c r="QY313" i="4"/>
  <c r="QY312" i="4"/>
  <c r="QY311" i="4"/>
  <c r="QY310" i="4"/>
  <c r="QY309" i="4"/>
  <c r="QY308" i="4"/>
  <c r="QY307" i="4"/>
  <c r="QY306" i="4"/>
  <c r="QY305" i="4"/>
  <c r="QY304" i="4"/>
  <c r="QY303" i="4"/>
  <c r="QY302" i="4"/>
  <c r="QY301" i="4"/>
  <c r="QY300" i="4"/>
  <c r="QY299" i="4"/>
  <c r="QY298" i="4"/>
  <c r="QY297" i="4"/>
  <c r="QY296" i="4"/>
  <c r="QY295" i="4"/>
  <c r="QY294" i="4"/>
  <c r="QY293" i="4"/>
  <c r="QY292" i="4"/>
  <c r="QY291" i="4"/>
  <c r="QY290" i="4"/>
  <c r="QY289" i="4"/>
  <c r="QY288" i="4"/>
  <c r="QY287" i="4"/>
  <c r="QY286" i="4"/>
  <c r="QY285" i="4"/>
  <c r="QY284" i="4"/>
  <c r="QY283" i="4"/>
  <c r="QY282" i="4"/>
  <c r="QY281" i="4"/>
  <c r="QY280" i="4"/>
  <c r="QY279" i="4"/>
  <c r="QY278" i="4"/>
  <c r="QY277" i="4"/>
  <c r="QY276" i="4"/>
  <c r="QY275" i="4"/>
  <c r="QY274" i="4"/>
  <c r="QY273" i="4"/>
  <c r="QY272" i="4"/>
  <c r="QY271" i="4"/>
  <c r="QY270" i="4"/>
  <c r="QY269" i="4"/>
  <c r="QY268" i="4"/>
  <c r="QY267" i="4"/>
  <c r="QY266" i="4"/>
  <c r="QY265" i="4"/>
  <c r="QY264" i="4"/>
  <c r="QY263" i="4"/>
  <c r="QY262" i="4"/>
  <c r="QY261" i="4"/>
  <c r="QY260" i="4"/>
  <c r="QY259" i="4"/>
  <c r="QY258" i="4"/>
  <c r="QY257" i="4"/>
  <c r="QY256" i="4"/>
  <c r="QY255" i="4"/>
  <c r="QY254" i="4"/>
  <c r="QY253" i="4"/>
  <c r="QY252" i="4"/>
  <c r="QY251" i="4"/>
  <c r="QY250" i="4"/>
  <c r="QY249" i="4"/>
  <c r="QY248" i="4"/>
  <c r="QY247" i="4"/>
  <c r="QY246" i="4"/>
  <c r="QY245" i="4"/>
  <c r="QY244" i="4"/>
  <c r="QY243" i="4"/>
  <c r="QY242" i="4"/>
  <c r="QY241" i="4"/>
  <c r="QY240" i="4"/>
  <c r="QY239" i="4"/>
  <c r="QY238" i="4"/>
  <c r="QY237" i="4"/>
  <c r="QY236" i="4"/>
  <c r="QY235" i="4"/>
  <c r="QY234" i="4"/>
  <c r="QY233" i="4"/>
  <c r="QY232" i="4"/>
  <c r="QY231" i="4"/>
  <c r="QY230" i="4"/>
  <c r="QY229" i="4"/>
  <c r="QY228" i="4"/>
  <c r="QY227" i="4"/>
  <c r="QY226" i="4"/>
  <c r="QY225" i="4"/>
  <c r="QY224" i="4"/>
  <c r="QY223" i="4"/>
  <c r="QY222" i="4"/>
  <c r="QY221" i="4"/>
  <c r="QY220" i="4"/>
  <c r="QY219" i="4"/>
  <c r="QY218" i="4"/>
  <c r="QY217" i="4"/>
  <c r="QY216" i="4"/>
  <c r="QY215" i="4"/>
  <c r="QY214" i="4"/>
  <c r="QY213" i="4"/>
  <c r="QY212" i="4"/>
  <c r="QY211" i="4"/>
  <c r="QY210" i="4"/>
  <c r="QY209" i="4"/>
  <c r="QY208" i="4"/>
  <c r="QY207" i="4"/>
  <c r="QY206" i="4"/>
  <c r="QY205" i="4"/>
  <c r="QY204" i="4"/>
  <c r="QY203" i="4"/>
  <c r="QY202" i="4"/>
  <c r="QY201" i="4"/>
  <c r="QY200" i="4"/>
  <c r="QY199" i="4"/>
  <c r="QY198" i="4"/>
  <c r="QY197" i="4"/>
  <c r="QY196" i="4"/>
  <c r="QY195" i="4"/>
  <c r="QY194" i="4"/>
  <c r="QY193" i="4"/>
  <c r="QY192" i="4"/>
  <c r="QY191" i="4"/>
  <c r="QY190" i="4"/>
  <c r="QY189" i="4"/>
  <c r="QY188" i="4"/>
  <c r="QY187" i="4"/>
  <c r="QY186" i="4"/>
  <c r="QY185" i="4"/>
  <c r="QY184" i="4"/>
  <c r="QY183" i="4"/>
  <c r="QY182" i="4"/>
  <c r="QY181" i="4"/>
  <c r="QY180" i="4"/>
  <c r="QY179" i="4"/>
  <c r="QY178" i="4"/>
  <c r="QY177" i="4"/>
  <c r="QY176" i="4"/>
  <c r="QY175" i="4"/>
  <c r="QY174" i="4"/>
  <c r="QY173" i="4"/>
  <c r="QY172" i="4"/>
  <c r="QY171" i="4"/>
  <c r="QY170" i="4"/>
  <c r="QY169" i="4"/>
  <c r="QY168" i="4"/>
  <c r="QY167" i="4"/>
  <c r="QY166" i="4"/>
  <c r="QY165" i="4"/>
  <c r="QY164" i="4"/>
  <c r="QY163" i="4"/>
  <c r="QY162" i="4"/>
  <c r="QY161" i="4"/>
  <c r="QY160" i="4"/>
  <c r="QY159" i="4"/>
  <c r="QY158" i="4"/>
  <c r="QY157" i="4"/>
  <c r="QY156" i="4"/>
  <c r="QY155" i="4"/>
  <c r="QY154" i="4"/>
  <c r="QY153" i="4"/>
  <c r="QY152" i="4"/>
  <c r="QY151" i="4"/>
  <c r="QY150" i="4"/>
  <c r="QY149" i="4"/>
  <c r="QY148" i="4"/>
  <c r="QY147" i="4"/>
  <c r="QY146" i="4"/>
  <c r="QY145" i="4"/>
  <c r="QY144" i="4"/>
  <c r="QY143" i="4"/>
  <c r="QY142" i="4"/>
  <c r="QY141" i="4"/>
  <c r="QY140" i="4"/>
  <c r="QY139" i="4"/>
  <c r="QY138" i="4"/>
  <c r="QY137" i="4"/>
  <c r="QY136" i="4"/>
  <c r="QY135" i="4"/>
  <c r="QY134" i="4"/>
  <c r="QY133" i="4"/>
  <c r="QY132" i="4"/>
  <c r="QY131" i="4"/>
  <c r="QY130" i="4"/>
  <c r="QY129" i="4"/>
  <c r="QY128" i="4"/>
  <c r="QY127" i="4"/>
  <c r="QY126" i="4"/>
  <c r="QY125" i="4"/>
  <c r="QY124" i="4"/>
  <c r="QY123" i="4"/>
  <c r="QY122" i="4"/>
  <c r="QY121" i="4"/>
  <c r="QY120" i="4"/>
  <c r="QY119" i="4"/>
  <c r="QY118" i="4"/>
  <c r="QY117" i="4"/>
  <c r="QY116" i="4"/>
  <c r="QY115" i="4"/>
  <c r="QY114" i="4"/>
  <c r="QY113" i="4"/>
  <c r="QY112" i="4"/>
  <c r="QY111" i="4"/>
  <c r="QY110" i="4"/>
  <c r="QY109" i="4"/>
  <c r="QY108" i="4"/>
  <c r="QY107" i="4"/>
  <c r="QY106" i="4"/>
  <c r="QY105" i="4"/>
  <c r="QY104" i="4"/>
  <c r="QY103" i="4"/>
  <c r="QY102" i="4"/>
  <c r="QY101" i="4"/>
  <c r="QY100" i="4"/>
  <c r="QY99" i="4"/>
  <c r="QY98" i="4"/>
  <c r="QY97" i="4"/>
  <c r="QY96" i="4"/>
  <c r="QY95" i="4"/>
  <c r="QY94" i="4"/>
  <c r="QY93" i="4"/>
  <c r="QY92" i="4"/>
  <c r="QY91" i="4"/>
  <c r="QY90" i="4"/>
  <c r="QY89" i="4"/>
  <c r="QY88" i="4"/>
  <c r="QY87" i="4"/>
  <c r="QY86" i="4"/>
  <c r="QY85" i="4"/>
  <c r="QY84" i="4"/>
  <c r="QY83" i="4"/>
  <c r="QY82" i="4"/>
  <c r="QY81" i="4"/>
  <c r="QY80" i="4"/>
  <c r="QY79" i="4"/>
  <c r="QY78" i="4"/>
  <c r="QY77" i="4"/>
  <c r="QY76" i="4"/>
  <c r="QY75" i="4"/>
  <c r="QY74" i="4"/>
  <c r="QY73" i="4"/>
  <c r="QY72" i="4"/>
  <c r="QY71" i="4"/>
  <c r="QY70" i="4"/>
  <c r="QY69" i="4"/>
  <c r="QY68" i="4"/>
  <c r="QY67" i="4"/>
  <c r="QY66" i="4"/>
  <c r="QY65" i="4"/>
  <c r="QY64" i="4"/>
  <c r="QY63" i="4"/>
  <c r="QY62" i="4"/>
  <c r="QY61" i="4"/>
  <c r="QY60" i="4"/>
  <c r="QY59" i="4"/>
  <c r="QY58" i="4"/>
  <c r="QY57" i="4"/>
  <c r="QY56" i="4"/>
  <c r="QY55" i="4"/>
  <c r="QY54" i="4"/>
  <c r="QY53" i="4"/>
  <c r="QY52" i="4"/>
  <c r="QY51" i="4"/>
  <c r="QY50" i="4"/>
  <c r="QY49" i="4"/>
  <c r="QY48" i="4"/>
  <c r="QY47" i="4"/>
  <c r="QY46" i="4"/>
  <c r="QY45" i="4"/>
  <c r="QY44" i="4"/>
  <c r="QY43" i="4"/>
  <c r="QY42" i="4"/>
  <c r="QY41" i="4"/>
  <c r="QY40" i="4"/>
  <c r="QY39" i="4"/>
  <c r="QY38" i="4"/>
  <c r="QY37" i="4"/>
  <c r="QY36" i="4"/>
  <c r="QY35" i="4"/>
  <c r="QY34" i="4"/>
  <c r="QY33" i="4"/>
  <c r="QY32" i="4"/>
  <c r="QY31" i="4"/>
  <c r="QY30" i="4"/>
  <c r="QY29" i="4"/>
  <c r="QY28" i="4"/>
  <c r="QY27" i="4"/>
  <c r="QY26" i="4"/>
  <c r="QY25" i="4"/>
  <c r="QY24" i="4"/>
  <c r="QY23" i="4"/>
  <c r="QY22" i="4"/>
  <c r="QY21" i="4"/>
  <c r="QY20" i="4"/>
  <c r="QY19" i="4"/>
  <c r="QY18" i="4"/>
  <c r="QY17" i="4"/>
  <c r="QY16" i="4"/>
  <c r="QY15" i="4"/>
  <c r="QY14" i="4"/>
  <c r="QY13" i="4"/>
  <c r="QY12" i="4"/>
  <c r="QY11" i="4"/>
  <c r="QY10" i="4"/>
  <c r="QY9" i="4"/>
  <c r="QY8" i="4"/>
  <c r="QY7" i="4"/>
  <c r="QY6" i="4"/>
  <c r="QY5" i="4"/>
  <c r="QY4" i="4"/>
  <c r="QY3" i="4"/>
  <c r="QJ1772" i="4"/>
  <c r="QJ1771" i="4"/>
  <c r="QJ1770" i="4"/>
  <c r="QJ1769" i="4"/>
  <c r="QJ1768" i="4"/>
  <c r="QJ1767" i="4"/>
  <c r="QJ1766" i="4"/>
  <c r="QJ1765" i="4"/>
  <c r="QJ1764" i="4"/>
  <c r="QJ1763" i="4"/>
  <c r="QJ1762" i="4"/>
  <c r="QJ1761" i="4"/>
  <c r="QJ1760" i="4"/>
  <c r="QJ1759" i="4"/>
  <c r="QJ1758" i="4"/>
  <c r="QJ1757" i="4"/>
  <c r="QJ1756" i="4"/>
  <c r="QJ1755" i="4"/>
  <c r="QJ1754" i="4"/>
  <c r="QJ1753" i="4"/>
  <c r="QJ1752" i="4"/>
  <c r="QJ1751" i="4"/>
  <c r="QJ1750" i="4"/>
  <c r="QJ1749" i="4"/>
  <c r="QJ1748" i="4"/>
  <c r="QJ1747" i="4"/>
  <c r="QJ1746" i="4"/>
  <c r="QJ1745" i="4"/>
  <c r="QJ1744" i="4"/>
  <c r="QJ1743" i="4"/>
  <c r="QJ1742" i="4"/>
  <c r="QJ1741" i="4"/>
  <c r="QJ1740" i="4"/>
  <c r="QJ1739" i="4"/>
  <c r="QJ1738" i="4"/>
  <c r="QJ1737" i="4"/>
  <c r="QJ1736" i="4"/>
  <c r="QJ1735" i="4"/>
  <c r="QJ1734" i="4"/>
  <c r="QJ1733" i="4"/>
  <c r="QJ1732" i="4"/>
  <c r="QJ1731" i="4"/>
  <c r="QJ1730" i="4"/>
  <c r="QJ1729" i="4"/>
  <c r="QJ1728" i="4"/>
  <c r="QJ1727" i="4"/>
  <c r="QJ1726" i="4"/>
  <c r="QJ1725" i="4"/>
  <c r="QJ1724" i="4"/>
  <c r="QJ1723" i="4"/>
  <c r="QJ1722" i="4"/>
  <c r="QJ1721" i="4"/>
  <c r="QJ1720" i="4"/>
  <c r="QJ1719" i="4"/>
  <c r="QJ1718" i="4"/>
  <c r="QJ1717" i="4"/>
  <c r="QJ1716" i="4"/>
  <c r="QJ1715" i="4"/>
  <c r="QJ1714" i="4"/>
  <c r="QJ1713" i="4"/>
  <c r="QJ1712" i="4"/>
  <c r="QJ1711" i="4"/>
  <c r="QJ1710" i="4"/>
  <c r="QJ1709" i="4"/>
  <c r="QJ1708" i="4"/>
  <c r="QJ1707" i="4"/>
  <c r="QJ1706" i="4"/>
  <c r="QJ1705" i="4"/>
  <c r="QJ1704" i="4"/>
  <c r="QJ1703" i="4"/>
  <c r="QJ1702" i="4"/>
  <c r="QJ1701" i="4"/>
  <c r="QJ1700" i="4"/>
  <c r="QJ1699" i="4"/>
  <c r="QJ1698" i="4"/>
  <c r="QJ1697" i="4"/>
  <c r="QJ1696" i="4"/>
  <c r="QJ1695" i="4"/>
  <c r="QJ1694" i="4"/>
  <c r="QJ1693" i="4"/>
  <c r="QJ1692" i="4"/>
  <c r="QJ1691" i="4"/>
  <c r="QJ1690" i="4"/>
  <c r="QJ1689" i="4"/>
  <c r="QJ1688" i="4"/>
  <c r="QJ1687" i="4"/>
  <c r="QJ1686" i="4"/>
  <c r="QJ1685" i="4"/>
  <c r="QJ1684" i="4"/>
  <c r="QJ1683" i="4"/>
  <c r="QJ1682" i="4"/>
  <c r="QJ1681" i="4"/>
  <c r="QJ1680" i="4"/>
  <c r="QJ1679" i="4"/>
  <c r="QJ1678" i="4"/>
  <c r="QJ1677" i="4"/>
  <c r="QJ1676" i="4"/>
  <c r="QJ1675" i="4"/>
  <c r="QJ1674" i="4"/>
  <c r="QJ1673" i="4"/>
  <c r="QJ1672" i="4"/>
  <c r="QJ1671" i="4"/>
  <c r="QJ1670" i="4"/>
  <c r="QJ1669" i="4"/>
  <c r="QJ1668" i="4"/>
  <c r="QJ1667" i="4"/>
  <c r="QJ1666" i="4"/>
  <c r="QJ1665" i="4"/>
  <c r="QJ1664" i="4"/>
  <c r="QJ1663" i="4"/>
  <c r="QJ1662" i="4"/>
  <c r="QJ1661" i="4"/>
  <c r="QJ1660" i="4"/>
  <c r="QJ1659" i="4"/>
  <c r="QJ1658" i="4"/>
  <c r="QJ1657" i="4"/>
  <c r="QJ1656" i="4"/>
  <c r="QJ1655" i="4"/>
  <c r="QJ1654" i="4"/>
  <c r="QJ1653" i="4"/>
  <c r="QJ1652" i="4"/>
  <c r="QJ1651" i="4"/>
  <c r="QJ1650" i="4"/>
  <c r="QJ1649" i="4"/>
  <c r="QJ1648" i="4"/>
  <c r="QJ1647" i="4"/>
  <c r="QJ1646" i="4"/>
  <c r="QJ1645" i="4"/>
  <c r="QJ1644" i="4"/>
  <c r="QJ1643" i="4"/>
  <c r="QJ1642" i="4"/>
  <c r="QJ1641" i="4"/>
  <c r="QJ1640" i="4"/>
  <c r="QJ1639" i="4"/>
  <c r="QJ1638" i="4"/>
  <c r="QJ1637" i="4"/>
  <c r="QJ1636" i="4"/>
  <c r="QJ1635" i="4"/>
  <c r="QJ1634" i="4"/>
  <c r="QJ1633" i="4"/>
  <c r="QJ1632" i="4"/>
  <c r="QJ1631" i="4"/>
  <c r="QJ1630" i="4"/>
  <c r="QJ1629" i="4"/>
  <c r="QJ1628" i="4"/>
  <c r="QJ1627" i="4"/>
  <c r="QJ1626" i="4"/>
  <c r="QJ1625" i="4"/>
  <c r="QJ1624" i="4"/>
  <c r="QJ1623" i="4"/>
  <c r="QJ1622" i="4"/>
  <c r="QJ1621" i="4"/>
  <c r="QJ1620" i="4"/>
  <c r="QJ1619" i="4"/>
  <c r="QJ1618" i="4"/>
  <c r="QJ1617" i="4"/>
  <c r="QJ1616" i="4"/>
  <c r="QJ1615" i="4"/>
  <c r="QJ1614" i="4"/>
  <c r="QJ1613" i="4"/>
  <c r="QJ1612" i="4"/>
  <c r="QJ1611" i="4"/>
  <c r="QJ1610" i="4"/>
  <c r="QJ1609" i="4"/>
  <c r="QJ1608" i="4"/>
  <c r="QJ1607" i="4"/>
  <c r="QJ1606" i="4"/>
  <c r="QJ1605" i="4"/>
  <c r="QJ1604" i="4"/>
  <c r="QJ1603" i="4"/>
  <c r="QJ1602" i="4"/>
  <c r="QJ1601" i="4"/>
  <c r="QJ1600" i="4"/>
  <c r="QJ1599" i="4"/>
  <c r="QJ1598" i="4"/>
  <c r="QJ1597" i="4"/>
  <c r="QJ1596" i="4"/>
  <c r="QJ1595" i="4"/>
  <c r="QJ1594" i="4"/>
  <c r="QJ1593" i="4"/>
  <c r="QJ1592" i="4"/>
  <c r="QJ1591" i="4"/>
  <c r="QJ1590" i="4"/>
  <c r="QJ1589" i="4"/>
  <c r="QJ1588" i="4"/>
  <c r="QJ1587" i="4"/>
  <c r="QJ1586" i="4"/>
  <c r="QJ1585" i="4"/>
  <c r="QJ1584" i="4"/>
  <c r="QJ1583" i="4"/>
  <c r="QJ1582" i="4"/>
  <c r="QJ1581" i="4"/>
  <c r="QJ1580" i="4"/>
  <c r="QJ1579" i="4"/>
  <c r="QJ1578" i="4"/>
  <c r="QJ1577" i="4"/>
  <c r="QJ1576" i="4"/>
  <c r="QJ1575" i="4"/>
  <c r="QJ1574" i="4"/>
  <c r="QJ1573" i="4"/>
  <c r="QJ1572" i="4"/>
  <c r="QJ1571" i="4"/>
  <c r="QJ1570" i="4"/>
  <c r="QJ1569" i="4"/>
  <c r="QJ1568" i="4"/>
  <c r="QJ1567" i="4"/>
  <c r="QJ1566" i="4"/>
  <c r="QJ1565" i="4"/>
  <c r="QJ1564" i="4"/>
  <c r="QJ1563" i="4"/>
  <c r="QJ1562" i="4"/>
  <c r="QJ1561" i="4"/>
  <c r="QJ1560" i="4"/>
  <c r="QJ1559" i="4"/>
  <c r="QJ1558" i="4"/>
  <c r="QJ1557" i="4"/>
  <c r="QJ1556" i="4"/>
  <c r="QJ1555" i="4"/>
  <c r="QJ1554" i="4"/>
  <c r="QJ1553" i="4"/>
  <c r="QJ1552" i="4"/>
  <c r="QJ1551" i="4"/>
  <c r="QJ1550" i="4"/>
  <c r="QJ1549" i="4"/>
  <c r="QJ1548" i="4"/>
  <c r="QJ1547" i="4"/>
  <c r="QJ1546" i="4"/>
  <c r="QJ1545" i="4"/>
  <c r="QJ1544" i="4"/>
  <c r="QJ1543" i="4"/>
  <c r="QJ1542" i="4"/>
  <c r="QJ1541" i="4"/>
  <c r="QJ1540" i="4"/>
  <c r="QJ1539" i="4"/>
  <c r="QJ1538" i="4"/>
  <c r="QJ1537" i="4"/>
  <c r="QJ1536" i="4"/>
  <c r="QJ1535" i="4"/>
  <c r="QJ1534" i="4"/>
  <c r="QJ1533" i="4"/>
  <c r="QJ1532" i="4"/>
  <c r="QJ1531" i="4"/>
  <c r="QJ1530" i="4"/>
  <c r="QJ1529" i="4"/>
  <c r="QJ1528" i="4"/>
  <c r="QJ1527" i="4"/>
  <c r="QJ1526" i="4"/>
  <c r="QJ1525" i="4"/>
  <c r="QJ1524" i="4"/>
  <c r="QJ1523" i="4"/>
  <c r="QJ1522" i="4"/>
  <c r="QJ1521" i="4"/>
  <c r="QJ1520" i="4"/>
  <c r="QJ1519" i="4"/>
  <c r="QJ1518" i="4"/>
  <c r="QJ1517" i="4"/>
  <c r="QJ1516" i="4"/>
  <c r="QJ1515" i="4"/>
  <c r="QJ1514" i="4"/>
  <c r="QJ1513" i="4"/>
  <c r="QJ1512" i="4"/>
  <c r="QJ1511" i="4"/>
  <c r="QJ1510" i="4"/>
  <c r="QJ1509" i="4"/>
  <c r="QJ1508" i="4"/>
  <c r="QJ1507" i="4"/>
  <c r="QJ1506" i="4"/>
  <c r="QJ1505" i="4"/>
  <c r="QJ1504" i="4"/>
  <c r="QJ1503" i="4"/>
  <c r="QJ1502" i="4"/>
  <c r="QJ1501" i="4"/>
  <c r="QJ1500" i="4"/>
  <c r="QJ1499" i="4"/>
  <c r="QJ1498" i="4"/>
  <c r="QJ1497" i="4"/>
  <c r="QJ1496" i="4"/>
  <c r="QJ1495" i="4"/>
  <c r="QJ1494" i="4"/>
  <c r="QJ1493" i="4"/>
  <c r="QJ1492" i="4"/>
  <c r="QJ1491" i="4"/>
  <c r="QJ1490" i="4"/>
  <c r="QJ1489" i="4"/>
  <c r="QJ1488" i="4"/>
  <c r="QJ1487" i="4"/>
  <c r="QJ1486" i="4"/>
  <c r="QJ1485" i="4"/>
  <c r="QJ1484" i="4"/>
  <c r="QJ1483" i="4"/>
  <c r="QJ1482" i="4"/>
  <c r="QJ1481" i="4"/>
  <c r="QJ1480" i="4"/>
  <c r="QJ1479" i="4"/>
  <c r="QJ1478" i="4"/>
  <c r="QJ1477" i="4"/>
  <c r="QJ1476" i="4"/>
  <c r="QJ1475" i="4"/>
  <c r="QJ1474" i="4"/>
  <c r="QJ1473" i="4"/>
  <c r="QJ1472" i="4"/>
  <c r="QJ1471" i="4"/>
  <c r="QJ1470" i="4"/>
  <c r="QJ1469" i="4"/>
  <c r="QJ1468" i="4"/>
  <c r="QJ1467" i="4"/>
  <c r="QJ1466" i="4"/>
  <c r="QJ1465" i="4"/>
  <c r="QJ1464" i="4"/>
  <c r="QJ1463" i="4"/>
  <c r="QJ1462" i="4"/>
  <c r="QJ1461" i="4"/>
  <c r="QJ1460" i="4"/>
  <c r="QJ1459" i="4"/>
  <c r="QJ1458" i="4"/>
  <c r="QJ1457" i="4"/>
  <c r="QJ1456" i="4"/>
  <c r="QJ1455" i="4"/>
  <c r="QJ1454" i="4"/>
  <c r="QJ1453" i="4"/>
  <c r="QJ1452" i="4"/>
  <c r="QJ1451" i="4"/>
  <c r="QJ1450" i="4"/>
  <c r="QJ1449" i="4"/>
  <c r="QJ1448" i="4"/>
  <c r="QJ1447" i="4"/>
  <c r="QJ1446" i="4"/>
  <c r="QJ1445" i="4"/>
  <c r="QJ1444" i="4"/>
  <c r="QJ1443" i="4"/>
  <c r="QJ1442" i="4"/>
  <c r="QJ1441" i="4"/>
  <c r="QJ1440" i="4"/>
  <c r="QJ1439" i="4"/>
  <c r="QJ1438" i="4"/>
  <c r="QJ1437" i="4"/>
  <c r="QJ1436" i="4"/>
  <c r="QJ1435" i="4"/>
  <c r="QJ1434" i="4"/>
  <c r="QJ1433" i="4"/>
  <c r="QJ1432" i="4"/>
  <c r="QJ1431" i="4"/>
  <c r="QJ1430" i="4"/>
  <c r="QJ1429" i="4"/>
  <c r="QJ1428" i="4"/>
  <c r="QJ1427" i="4"/>
  <c r="QJ1426" i="4"/>
  <c r="QJ1425" i="4"/>
  <c r="QJ1424" i="4"/>
  <c r="QJ1423" i="4"/>
  <c r="QJ1422" i="4"/>
  <c r="QJ1421" i="4"/>
  <c r="QJ1420" i="4"/>
  <c r="QJ1419" i="4"/>
  <c r="QJ1418" i="4"/>
  <c r="QJ1417" i="4"/>
  <c r="QJ1416" i="4"/>
  <c r="QJ1415" i="4"/>
  <c r="QJ1414" i="4"/>
  <c r="QJ1413" i="4"/>
  <c r="QJ1412" i="4"/>
  <c r="QJ1411" i="4"/>
  <c r="QJ1410" i="4"/>
  <c r="QJ1409" i="4"/>
  <c r="QJ1408" i="4"/>
  <c r="QJ1407" i="4"/>
  <c r="QJ1406" i="4"/>
  <c r="QJ1405" i="4"/>
  <c r="QJ1404" i="4"/>
  <c r="QJ1403" i="4"/>
  <c r="QJ1402" i="4"/>
  <c r="QJ1401" i="4"/>
  <c r="QJ1400" i="4"/>
  <c r="QJ1399" i="4"/>
  <c r="QJ1398" i="4"/>
  <c r="QJ1397" i="4"/>
  <c r="QJ1396" i="4"/>
  <c r="QJ1395" i="4"/>
  <c r="QJ1394" i="4"/>
  <c r="QJ1393" i="4"/>
  <c r="QJ1392" i="4"/>
  <c r="QJ1391" i="4"/>
  <c r="QJ1390" i="4"/>
  <c r="QJ1389" i="4"/>
  <c r="QJ1388" i="4"/>
  <c r="QJ1387" i="4"/>
  <c r="QJ1386" i="4"/>
  <c r="QJ1385" i="4"/>
  <c r="QJ1384" i="4"/>
  <c r="QJ1383" i="4"/>
  <c r="QJ1382" i="4"/>
  <c r="QJ1381" i="4"/>
  <c r="QJ1380" i="4"/>
  <c r="QJ1379" i="4"/>
  <c r="QJ1378" i="4"/>
  <c r="QJ1377" i="4"/>
  <c r="QJ1376" i="4"/>
  <c r="QJ1375" i="4"/>
  <c r="QJ1374" i="4"/>
  <c r="QJ1373" i="4"/>
  <c r="QJ1372" i="4"/>
  <c r="QJ1371" i="4"/>
  <c r="QJ1370" i="4"/>
  <c r="QJ1369" i="4"/>
  <c r="QJ1368" i="4"/>
  <c r="QJ1367" i="4"/>
  <c r="QJ1366" i="4"/>
  <c r="QJ1365" i="4"/>
  <c r="QJ1364" i="4"/>
  <c r="QJ1363" i="4"/>
  <c r="QJ1362" i="4"/>
  <c r="QJ1361" i="4"/>
  <c r="QJ1360" i="4"/>
  <c r="QJ1359" i="4"/>
  <c r="QJ1358" i="4"/>
  <c r="QJ1357" i="4"/>
  <c r="QJ1356" i="4"/>
  <c r="QJ1355" i="4"/>
  <c r="QJ1354" i="4"/>
  <c r="QJ1353" i="4"/>
  <c r="QJ1352" i="4"/>
  <c r="QJ1351" i="4"/>
  <c r="QJ1350" i="4"/>
  <c r="QJ1349" i="4"/>
  <c r="QJ1348" i="4"/>
  <c r="QJ1347" i="4"/>
  <c r="QJ1346" i="4"/>
  <c r="QJ1345" i="4"/>
  <c r="QJ1344" i="4"/>
  <c r="QJ1343" i="4"/>
  <c r="QJ1342" i="4"/>
  <c r="QJ1341" i="4"/>
  <c r="QJ1340" i="4"/>
  <c r="QJ1339" i="4"/>
  <c r="QJ1338" i="4"/>
  <c r="QJ1337" i="4"/>
  <c r="QJ1336" i="4"/>
  <c r="QJ1335" i="4"/>
  <c r="QJ1334" i="4"/>
  <c r="QJ1333" i="4"/>
  <c r="QJ1332" i="4"/>
  <c r="QJ1331" i="4"/>
  <c r="QJ1330" i="4"/>
  <c r="QJ1329" i="4"/>
  <c r="QJ1328" i="4"/>
  <c r="QJ1327" i="4"/>
  <c r="QJ1326" i="4"/>
  <c r="QJ1325" i="4"/>
  <c r="QJ1324" i="4"/>
  <c r="QJ1323" i="4"/>
  <c r="QJ1322" i="4"/>
  <c r="QJ1321" i="4"/>
  <c r="QJ1320" i="4"/>
  <c r="QJ1319" i="4"/>
  <c r="QJ1318" i="4"/>
  <c r="QJ1317" i="4"/>
  <c r="QJ1316" i="4"/>
  <c r="QJ1315" i="4"/>
  <c r="QJ1314" i="4"/>
  <c r="QJ1313" i="4"/>
  <c r="QJ1312" i="4"/>
  <c r="QJ1311" i="4"/>
  <c r="QJ1310" i="4"/>
  <c r="QJ1309" i="4"/>
  <c r="QJ1308" i="4"/>
  <c r="QJ1307" i="4"/>
  <c r="QJ1306" i="4"/>
  <c r="QJ1305" i="4"/>
  <c r="QJ1304" i="4"/>
  <c r="QJ1303" i="4"/>
  <c r="QJ1302" i="4"/>
  <c r="QJ1301" i="4"/>
  <c r="QJ1300" i="4"/>
  <c r="QJ1299" i="4"/>
  <c r="QJ1298" i="4"/>
  <c r="QJ1297" i="4"/>
  <c r="QJ1296" i="4"/>
  <c r="QJ1295" i="4"/>
  <c r="QJ1294" i="4"/>
  <c r="QJ1293" i="4"/>
  <c r="QJ1292" i="4"/>
  <c r="QJ1291" i="4"/>
  <c r="QJ1290" i="4"/>
  <c r="QJ1289" i="4"/>
  <c r="QJ1288" i="4"/>
  <c r="QJ1287" i="4"/>
  <c r="QJ1286" i="4"/>
  <c r="QJ1285" i="4"/>
  <c r="QJ1284" i="4"/>
  <c r="QJ1283" i="4"/>
  <c r="QJ1282" i="4"/>
  <c r="QJ1281" i="4"/>
  <c r="QJ1280" i="4"/>
  <c r="QJ1279" i="4"/>
  <c r="QJ1278" i="4"/>
  <c r="QJ1277" i="4"/>
  <c r="QJ1276" i="4"/>
  <c r="QJ1275" i="4"/>
  <c r="QJ1274" i="4"/>
  <c r="QJ1273" i="4"/>
  <c r="QJ1272" i="4"/>
  <c r="QJ1271" i="4"/>
  <c r="QJ1270" i="4"/>
  <c r="QJ1269" i="4"/>
  <c r="QJ1268" i="4"/>
  <c r="QJ1267" i="4"/>
  <c r="QJ1266" i="4"/>
  <c r="QJ1265" i="4"/>
  <c r="QJ1264" i="4"/>
  <c r="QJ1263" i="4"/>
  <c r="QJ1262" i="4"/>
  <c r="QJ1261" i="4"/>
  <c r="QJ1260" i="4"/>
  <c r="QJ1259" i="4"/>
  <c r="QJ1258" i="4"/>
  <c r="QJ1257" i="4"/>
  <c r="QJ1256" i="4"/>
  <c r="QJ1255" i="4"/>
  <c r="QJ1254" i="4"/>
  <c r="QJ1253" i="4"/>
  <c r="QJ1252" i="4"/>
  <c r="QJ1251" i="4"/>
  <c r="QJ1250" i="4"/>
  <c r="QJ1249" i="4"/>
  <c r="QJ1248" i="4"/>
  <c r="QJ1247" i="4"/>
  <c r="QJ1246" i="4"/>
  <c r="QJ1245" i="4"/>
  <c r="QJ1244" i="4"/>
  <c r="QJ1243" i="4"/>
  <c r="QJ1242" i="4"/>
  <c r="QJ1241" i="4"/>
  <c r="QJ1240" i="4"/>
  <c r="QJ1239" i="4"/>
  <c r="QJ1238" i="4"/>
  <c r="QJ1237" i="4"/>
  <c r="QJ1236" i="4"/>
  <c r="QJ1235" i="4"/>
  <c r="QJ1234" i="4"/>
  <c r="QJ1233" i="4"/>
  <c r="QJ1232" i="4"/>
  <c r="QJ1231" i="4"/>
  <c r="QJ1230" i="4"/>
  <c r="QJ1229" i="4"/>
  <c r="QJ1228" i="4"/>
  <c r="QJ1227" i="4"/>
  <c r="QJ1226" i="4"/>
  <c r="QJ1225" i="4"/>
  <c r="QJ1224" i="4"/>
  <c r="QJ1223" i="4"/>
  <c r="QJ1222" i="4"/>
  <c r="QJ1221" i="4"/>
  <c r="QJ1220" i="4"/>
  <c r="QJ1219" i="4"/>
  <c r="QJ1218" i="4"/>
  <c r="QJ1217" i="4"/>
  <c r="QJ1216" i="4"/>
  <c r="QJ1215" i="4"/>
  <c r="QJ1214" i="4"/>
  <c r="QJ1213" i="4"/>
  <c r="QJ1212" i="4"/>
  <c r="QJ1211" i="4"/>
  <c r="QJ1210" i="4"/>
  <c r="QJ1209" i="4"/>
  <c r="QJ1208" i="4"/>
  <c r="QJ1207" i="4"/>
  <c r="QJ1206" i="4"/>
  <c r="QJ1205" i="4"/>
  <c r="QJ1204" i="4"/>
  <c r="QJ1203" i="4"/>
  <c r="QJ1202" i="4"/>
  <c r="QJ1201" i="4"/>
  <c r="QJ1200" i="4"/>
  <c r="QJ1199" i="4"/>
  <c r="QJ1198" i="4"/>
  <c r="QJ1197" i="4"/>
  <c r="QJ1196" i="4"/>
  <c r="QJ1195" i="4"/>
  <c r="QJ1194" i="4"/>
  <c r="QJ1193" i="4"/>
  <c r="QJ1192" i="4"/>
  <c r="QJ1191" i="4"/>
  <c r="QJ1190" i="4"/>
  <c r="QJ1189" i="4"/>
  <c r="QJ1188" i="4"/>
  <c r="QJ1187" i="4"/>
  <c r="QJ1186" i="4"/>
  <c r="QJ1185" i="4"/>
  <c r="QJ1184" i="4"/>
  <c r="QJ1183" i="4"/>
  <c r="QJ1182" i="4"/>
  <c r="QJ1181" i="4"/>
  <c r="QJ1180" i="4"/>
  <c r="QJ1179" i="4"/>
  <c r="QJ1178" i="4"/>
  <c r="QJ1177" i="4"/>
  <c r="QJ1176" i="4"/>
  <c r="QJ1175" i="4"/>
  <c r="QJ1174" i="4"/>
  <c r="QJ1173" i="4"/>
  <c r="QJ1172" i="4"/>
  <c r="QJ1171" i="4"/>
  <c r="QJ1170" i="4"/>
  <c r="QJ1169" i="4"/>
  <c r="QJ1168" i="4"/>
  <c r="QJ1167" i="4"/>
  <c r="QJ1166" i="4"/>
  <c r="QJ1165" i="4"/>
  <c r="QJ1164" i="4"/>
  <c r="QJ1163" i="4"/>
  <c r="QJ1162" i="4"/>
  <c r="QJ1161" i="4"/>
  <c r="QJ1160" i="4"/>
  <c r="QJ1159" i="4"/>
  <c r="QJ1158" i="4"/>
  <c r="QJ1157" i="4"/>
  <c r="QJ1156" i="4"/>
  <c r="QJ1155" i="4"/>
  <c r="QJ1154" i="4"/>
  <c r="QJ1153" i="4"/>
  <c r="QJ1152" i="4"/>
  <c r="QJ1151" i="4"/>
  <c r="QJ1150" i="4"/>
  <c r="QJ1149" i="4"/>
  <c r="QJ1148" i="4"/>
  <c r="QJ1147" i="4"/>
  <c r="QJ1146" i="4"/>
  <c r="QJ1145" i="4"/>
  <c r="QJ1144" i="4"/>
  <c r="QJ1143" i="4"/>
  <c r="QJ1142" i="4"/>
  <c r="QJ1141" i="4"/>
  <c r="QJ1140" i="4"/>
  <c r="QJ1139" i="4"/>
  <c r="QJ1138" i="4"/>
  <c r="QJ1137" i="4"/>
  <c r="QJ1136" i="4"/>
  <c r="QJ1135" i="4"/>
  <c r="QJ1134" i="4"/>
  <c r="QJ1133" i="4"/>
  <c r="QJ1132" i="4"/>
  <c r="QJ1131" i="4"/>
  <c r="QJ1130" i="4"/>
  <c r="QJ1129" i="4"/>
  <c r="QJ1128" i="4"/>
  <c r="QJ1127" i="4"/>
  <c r="QJ1126" i="4"/>
  <c r="QJ1125" i="4"/>
  <c r="QJ1124" i="4"/>
  <c r="QJ1123" i="4"/>
  <c r="QJ1122" i="4"/>
  <c r="QJ1121" i="4"/>
  <c r="QJ1120" i="4"/>
  <c r="QJ1119" i="4"/>
  <c r="QJ1118" i="4"/>
  <c r="QJ1117" i="4"/>
  <c r="QJ1116" i="4"/>
  <c r="QJ1115" i="4"/>
  <c r="QJ1114" i="4"/>
  <c r="QJ1113" i="4"/>
  <c r="QJ1112" i="4"/>
  <c r="QJ1111" i="4"/>
  <c r="QJ1110" i="4"/>
  <c r="QJ1109" i="4"/>
  <c r="QJ1108" i="4"/>
  <c r="QJ1107" i="4"/>
  <c r="QJ1106" i="4"/>
  <c r="QJ1105" i="4"/>
  <c r="QJ1104" i="4"/>
  <c r="QJ1103" i="4"/>
  <c r="QJ1102" i="4"/>
  <c r="QJ1101" i="4"/>
  <c r="QJ1100" i="4"/>
  <c r="QJ1099" i="4"/>
  <c r="QJ1098" i="4"/>
  <c r="QJ1097" i="4"/>
  <c r="QJ1096" i="4"/>
  <c r="QJ1095" i="4"/>
  <c r="QJ1094" i="4"/>
  <c r="QJ1093" i="4"/>
  <c r="QJ1092" i="4"/>
  <c r="QJ1091" i="4"/>
  <c r="QJ1090" i="4"/>
  <c r="QJ1089" i="4"/>
  <c r="QJ1088" i="4"/>
  <c r="QJ1087" i="4"/>
  <c r="QJ1086" i="4"/>
  <c r="QJ1085" i="4"/>
  <c r="QJ1084" i="4"/>
  <c r="QJ1083" i="4"/>
  <c r="QJ1082" i="4"/>
  <c r="QJ1081" i="4"/>
  <c r="QJ1080" i="4"/>
  <c r="QJ1079" i="4"/>
  <c r="QJ1078" i="4"/>
  <c r="QJ1077" i="4"/>
  <c r="QJ1076" i="4"/>
  <c r="QJ1075" i="4"/>
  <c r="QJ1074" i="4"/>
  <c r="QJ1073" i="4"/>
  <c r="QJ1072" i="4"/>
  <c r="QJ1071" i="4"/>
  <c r="QJ1070" i="4"/>
  <c r="QJ1069" i="4"/>
  <c r="QJ1068" i="4"/>
  <c r="QJ1067" i="4"/>
  <c r="QJ1066" i="4"/>
  <c r="QJ1065" i="4"/>
  <c r="QJ1064" i="4"/>
  <c r="QJ1063" i="4"/>
  <c r="QJ1062" i="4"/>
  <c r="QJ1061" i="4"/>
  <c r="QJ1060" i="4"/>
  <c r="QJ1059" i="4"/>
  <c r="QJ1058" i="4"/>
  <c r="QJ1057" i="4"/>
  <c r="QJ1056" i="4"/>
  <c r="QJ1055" i="4"/>
  <c r="QJ1054" i="4"/>
  <c r="QJ1053" i="4"/>
  <c r="QJ1052" i="4"/>
  <c r="QJ1051" i="4"/>
  <c r="QJ1050" i="4"/>
  <c r="QJ1049" i="4"/>
  <c r="QJ1048" i="4"/>
  <c r="QJ1047" i="4"/>
  <c r="QJ1046" i="4"/>
  <c r="QJ1045" i="4"/>
  <c r="QJ1044" i="4"/>
  <c r="QJ1043" i="4"/>
  <c r="QJ1042" i="4"/>
  <c r="QJ1041" i="4"/>
  <c r="QJ1040" i="4"/>
  <c r="QJ1039" i="4"/>
  <c r="QJ1038" i="4"/>
  <c r="QJ1037" i="4"/>
  <c r="QJ1036" i="4"/>
  <c r="QJ1035" i="4"/>
  <c r="QJ1034" i="4"/>
  <c r="QJ1033" i="4"/>
  <c r="QJ1032" i="4"/>
  <c r="QJ1031" i="4"/>
  <c r="QJ1030" i="4"/>
  <c r="QJ1029" i="4"/>
  <c r="QJ1028" i="4"/>
  <c r="QJ1027" i="4"/>
  <c r="QJ1026" i="4"/>
  <c r="QJ1025" i="4"/>
  <c r="QJ1024" i="4"/>
  <c r="QJ1023" i="4"/>
  <c r="QJ1022" i="4"/>
  <c r="QJ1021" i="4"/>
  <c r="QJ1020" i="4"/>
  <c r="QJ1019" i="4"/>
  <c r="QJ1018" i="4"/>
  <c r="QJ1017" i="4"/>
  <c r="QJ1016" i="4"/>
  <c r="QJ1015" i="4"/>
  <c r="QJ1014" i="4"/>
  <c r="QJ1013" i="4"/>
  <c r="QJ1012" i="4"/>
  <c r="QJ1011" i="4"/>
  <c r="QJ1010" i="4"/>
  <c r="QJ1009" i="4"/>
  <c r="QJ1008" i="4"/>
  <c r="QJ1007" i="4"/>
  <c r="QJ1006" i="4"/>
  <c r="QJ1005" i="4"/>
  <c r="QJ1004" i="4"/>
  <c r="QJ1003" i="4"/>
  <c r="QJ1002" i="4"/>
  <c r="QJ1001" i="4"/>
  <c r="QJ1000" i="4"/>
  <c r="QJ999" i="4"/>
  <c r="QJ998" i="4"/>
  <c r="QJ997" i="4"/>
  <c r="QJ996" i="4"/>
  <c r="QJ995" i="4"/>
  <c r="QJ994" i="4"/>
  <c r="QJ993" i="4"/>
  <c r="QJ992" i="4"/>
  <c r="QJ991" i="4"/>
  <c r="QJ990" i="4"/>
  <c r="QJ989" i="4"/>
  <c r="QJ988" i="4"/>
  <c r="QJ987" i="4"/>
  <c r="QJ986" i="4"/>
  <c r="QJ985" i="4"/>
  <c r="QJ984" i="4"/>
  <c r="QJ983" i="4"/>
  <c r="QJ982" i="4"/>
  <c r="QJ981" i="4"/>
  <c r="QJ980" i="4"/>
  <c r="QJ979" i="4"/>
  <c r="QJ978" i="4"/>
  <c r="QJ977" i="4"/>
  <c r="QJ976" i="4"/>
  <c r="QJ975" i="4"/>
  <c r="QJ974" i="4"/>
  <c r="QJ973" i="4"/>
  <c r="QJ972" i="4"/>
  <c r="QJ971" i="4"/>
  <c r="QJ970" i="4"/>
  <c r="QJ969" i="4"/>
  <c r="QJ968" i="4"/>
  <c r="QJ967" i="4"/>
  <c r="QJ966" i="4"/>
  <c r="QJ965" i="4"/>
  <c r="QJ964" i="4"/>
  <c r="QJ963" i="4"/>
  <c r="QJ962" i="4"/>
  <c r="QJ961" i="4"/>
  <c r="QJ960" i="4"/>
  <c r="QJ959" i="4"/>
  <c r="QJ958" i="4"/>
  <c r="QJ957" i="4"/>
  <c r="QJ956" i="4"/>
  <c r="QJ955" i="4"/>
  <c r="QJ954" i="4"/>
  <c r="QJ953" i="4"/>
  <c r="QJ952" i="4"/>
  <c r="QJ951" i="4"/>
  <c r="QJ950" i="4"/>
  <c r="QJ949" i="4"/>
  <c r="QJ948" i="4"/>
  <c r="QJ947" i="4"/>
  <c r="QJ946" i="4"/>
  <c r="QJ945" i="4"/>
  <c r="QJ944" i="4"/>
  <c r="QJ943" i="4"/>
  <c r="QJ942" i="4"/>
  <c r="QJ941" i="4"/>
  <c r="QJ940" i="4"/>
  <c r="QJ939" i="4"/>
  <c r="QJ938" i="4"/>
  <c r="QJ937" i="4"/>
  <c r="QJ936" i="4"/>
  <c r="QJ935" i="4"/>
  <c r="QJ934" i="4"/>
  <c r="QJ933" i="4"/>
  <c r="QJ932" i="4"/>
  <c r="QJ931" i="4"/>
  <c r="QJ930" i="4"/>
  <c r="QJ929" i="4"/>
  <c r="QJ928" i="4"/>
  <c r="QJ927" i="4"/>
  <c r="QJ926" i="4"/>
  <c r="QJ925" i="4"/>
  <c r="QJ924" i="4"/>
  <c r="QJ923" i="4"/>
  <c r="QJ922" i="4"/>
  <c r="QJ921" i="4"/>
  <c r="QJ920" i="4"/>
  <c r="QJ919" i="4"/>
  <c r="QJ918" i="4"/>
  <c r="QJ917" i="4"/>
  <c r="QJ916" i="4"/>
  <c r="QJ915" i="4"/>
  <c r="QJ914" i="4"/>
  <c r="QJ913" i="4"/>
  <c r="QJ912" i="4"/>
  <c r="QJ911" i="4"/>
  <c r="QJ910" i="4"/>
  <c r="QJ909" i="4"/>
  <c r="QJ908" i="4"/>
  <c r="QJ907" i="4"/>
  <c r="QJ906" i="4"/>
  <c r="QJ905" i="4"/>
  <c r="QJ904" i="4"/>
  <c r="QJ903" i="4"/>
  <c r="QJ902" i="4"/>
  <c r="QJ901" i="4"/>
  <c r="QJ900" i="4"/>
  <c r="QJ899" i="4"/>
  <c r="QJ898" i="4"/>
  <c r="QJ897" i="4"/>
  <c r="QJ896" i="4"/>
  <c r="QJ895" i="4"/>
  <c r="QJ894" i="4"/>
  <c r="QJ893" i="4"/>
  <c r="QJ892" i="4"/>
  <c r="QJ891" i="4"/>
  <c r="QJ890" i="4"/>
  <c r="QJ889" i="4"/>
  <c r="QJ888" i="4"/>
  <c r="QJ887" i="4"/>
  <c r="QJ886" i="4"/>
  <c r="QJ885" i="4"/>
  <c r="QJ884" i="4"/>
  <c r="QJ883" i="4"/>
  <c r="QJ882" i="4"/>
  <c r="QJ881" i="4"/>
  <c r="QJ880" i="4"/>
  <c r="QJ879" i="4"/>
  <c r="QJ878" i="4"/>
  <c r="QJ877" i="4"/>
  <c r="QJ876" i="4"/>
  <c r="QJ875" i="4"/>
  <c r="QJ874" i="4"/>
  <c r="QJ873" i="4"/>
  <c r="QJ872" i="4"/>
  <c r="QJ871" i="4"/>
  <c r="QJ870" i="4"/>
  <c r="QJ869" i="4"/>
  <c r="QJ868" i="4"/>
  <c r="QJ867" i="4"/>
  <c r="QJ866" i="4"/>
  <c r="QJ865" i="4"/>
  <c r="QJ864" i="4"/>
  <c r="QJ863" i="4"/>
  <c r="QJ862" i="4"/>
  <c r="QJ861" i="4"/>
  <c r="QJ860" i="4"/>
  <c r="QJ859" i="4"/>
  <c r="QJ858" i="4"/>
  <c r="QJ857" i="4"/>
  <c r="QJ856" i="4"/>
  <c r="QJ855" i="4"/>
  <c r="QJ854" i="4"/>
  <c r="QJ853" i="4"/>
  <c r="QJ852" i="4"/>
  <c r="QJ851" i="4"/>
  <c r="QJ850" i="4"/>
  <c r="QJ849" i="4"/>
  <c r="QJ848" i="4"/>
  <c r="QJ847" i="4"/>
  <c r="QJ846" i="4"/>
  <c r="QJ845" i="4"/>
  <c r="QJ844" i="4"/>
  <c r="QJ843" i="4"/>
  <c r="QJ842" i="4"/>
  <c r="QJ841" i="4"/>
  <c r="QJ840" i="4"/>
  <c r="QJ839" i="4"/>
  <c r="QJ838" i="4"/>
  <c r="QJ837" i="4"/>
  <c r="QJ836" i="4"/>
  <c r="QJ835" i="4"/>
  <c r="QJ834" i="4"/>
  <c r="QJ833" i="4"/>
  <c r="QJ832" i="4"/>
  <c r="QJ831" i="4"/>
  <c r="QJ830" i="4"/>
  <c r="QJ829" i="4"/>
  <c r="QJ828" i="4"/>
  <c r="QJ827" i="4"/>
  <c r="QJ826" i="4"/>
  <c r="QJ825" i="4"/>
  <c r="QJ824" i="4"/>
  <c r="QJ823" i="4"/>
  <c r="QJ822" i="4"/>
  <c r="QJ821" i="4"/>
  <c r="QJ820" i="4"/>
  <c r="QJ819" i="4"/>
  <c r="QJ818" i="4"/>
  <c r="QJ817" i="4"/>
  <c r="QJ816" i="4"/>
  <c r="QJ815" i="4"/>
  <c r="QJ814" i="4"/>
  <c r="QJ813" i="4"/>
  <c r="QJ812" i="4"/>
  <c r="QJ811" i="4"/>
  <c r="QJ810" i="4"/>
  <c r="QJ809" i="4"/>
  <c r="QJ808" i="4"/>
  <c r="QJ807" i="4"/>
  <c r="QJ806" i="4"/>
  <c r="QJ805" i="4"/>
  <c r="QJ804" i="4"/>
  <c r="QJ803" i="4"/>
  <c r="QJ802" i="4"/>
  <c r="QJ801" i="4"/>
  <c r="QJ800" i="4"/>
  <c r="QJ799" i="4"/>
  <c r="QJ798" i="4"/>
  <c r="QJ797" i="4"/>
  <c r="QJ796" i="4"/>
  <c r="QJ795" i="4"/>
  <c r="QJ794" i="4"/>
  <c r="QJ793" i="4"/>
  <c r="QJ792" i="4"/>
  <c r="QJ791" i="4"/>
  <c r="QJ790" i="4"/>
  <c r="QJ789" i="4"/>
  <c r="QJ788" i="4"/>
  <c r="QJ787" i="4"/>
  <c r="QJ786" i="4"/>
  <c r="QJ785" i="4"/>
  <c r="QJ784" i="4"/>
  <c r="QJ783" i="4"/>
  <c r="QJ782" i="4"/>
  <c r="QJ781" i="4"/>
  <c r="QJ780" i="4"/>
  <c r="QJ779" i="4"/>
  <c r="QJ778" i="4"/>
  <c r="QJ777" i="4"/>
  <c r="QJ776" i="4"/>
  <c r="QJ775" i="4"/>
  <c r="QJ774" i="4"/>
  <c r="QJ773" i="4"/>
  <c r="QJ772" i="4"/>
  <c r="QJ771" i="4"/>
  <c r="QJ770" i="4"/>
  <c r="QJ769" i="4"/>
  <c r="QJ768" i="4"/>
  <c r="QJ767" i="4"/>
  <c r="QJ766" i="4"/>
  <c r="QJ765" i="4"/>
  <c r="QJ764" i="4"/>
  <c r="QJ763" i="4"/>
  <c r="QJ762" i="4"/>
  <c r="QJ761" i="4"/>
  <c r="QJ760" i="4"/>
  <c r="QJ759" i="4"/>
  <c r="QJ758" i="4"/>
  <c r="QJ757" i="4"/>
  <c r="QJ756" i="4"/>
  <c r="QJ755" i="4"/>
  <c r="QJ754" i="4"/>
  <c r="QJ753" i="4"/>
  <c r="QJ752" i="4"/>
  <c r="QJ751" i="4"/>
  <c r="QJ750" i="4"/>
  <c r="QJ749" i="4"/>
  <c r="QJ748" i="4"/>
  <c r="QJ747" i="4"/>
  <c r="QJ746" i="4"/>
  <c r="QJ745" i="4"/>
  <c r="QJ744" i="4"/>
  <c r="QJ743" i="4"/>
  <c r="QJ742" i="4"/>
  <c r="QJ741" i="4"/>
  <c r="QJ740" i="4"/>
  <c r="QJ739" i="4"/>
  <c r="QJ738" i="4"/>
  <c r="QJ737" i="4"/>
  <c r="QJ736" i="4"/>
  <c r="QJ735" i="4"/>
  <c r="QJ734" i="4"/>
  <c r="QJ733" i="4"/>
  <c r="QJ732" i="4"/>
  <c r="QJ731" i="4"/>
  <c r="QJ730" i="4"/>
  <c r="QJ729" i="4"/>
  <c r="QJ728" i="4"/>
  <c r="QJ727" i="4"/>
  <c r="QJ726" i="4"/>
  <c r="QJ725" i="4"/>
  <c r="QJ724" i="4"/>
  <c r="QJ723" i="4"/>
  <c r="QJ722" i="4"/>
  <c r="QJ721" i="4"/>
  <c r="QJ720" i="4"/>
  <c r="QJ719" i="4"/>
  <c r="QJ718" i="4"/>
  <c r="QJ717" i="4"/>
  <c r="QJ716" i="4"/>
  <c r="QJ715" i="4"/>
  <c r="QJ714" i="4"/>
  <c r="QJ713" i="4"/>
  <c r="QJ712" i="4"/>
  <c r="QJ711" i="4"/>
  <c r="QJ710" i="4"/>
  <c r="QJ709" i="4"/>
  <c r="QJ708" i="4"/>
  <c r="QJ707" i="4"/>
  <c r="QJ706" i="4"/>
  <c r="QJ705" i="4"/>
  <c r="QJ704" i="4"/>
  <c r="QJ703" i="4"/>
  <c r="QJ702" i="4"/>
  <c r="QJ701" i="4"/>
  <c r="QJ700" i="4"/>
  <c r="QJ699" i="4"/>
  <c r="QJ698" i="4"/>
  <c r="QJ697" i="4"/>
  <c r="QJ696" i="4"/>
  <c r="QJ695" i="4"/>
  <c r="QJ694" i="4"/>
  <c r="QJ693" i="4"/>
  <c r="QJ692" i="4"/>
  <c r="QJ691" i="4"/>
  <c r="QJ690" i="4"/>
  <c r="QJ689" i="4"/>
  <c r="QJ688" i="4"/>
  <c r="QJ687" i="4"/>
  <c r="QJ686" i="4"/>
  <c r="QJ685" i="4"/>
  <c r="QJ684" i="4"/>
  <c r="QJ683" i="4"/>
  <c r="QJ682" i="4"/>
  <c r="QJ681" i="4"/>
  <c r="QJ680" i="4"/>
  <c r="QJ679" i="4"/>
  <c r="QJ678" i="4"/>
  <c r="QJ677" i="4"/>
  <c r="QJ676" i="4"/>
  <c r="QJ675" i="4"/>
  <c r="QJ674" i="4"/>
  <c r="QJ673" i="4"/>
  <c r="QJ672" i="4"/>
  <c r="QJ671" i="4"/>
  <c r="QJ670" i="4"/>
  <c r="QJ669" i="4"/>
  <c r="QJ668" i="4"/>
  <c r="QJ667" i="4"/>
  <c r="QJ666" i="4"/>
  <c r="QJ665" i="4"/>
  <c r="QJ664" i="4"/>
  <c r="QJ663" i="4"/>
  <c r="QJ662" i="4"/>
  <c r="QJ661" i="4"/>
  <c r="QJ660" i="4"/>
  <c r="QJ659" i="4"/>
  <c r="QJ658" i="4"/>
  <c r="QJ657" i="4"/>
  <c r="QJ656" i="4"/>
  <c r="QJ655" i="4"/>
  <c r="QJ654" i="4"/>
  <c r="QJ653" i="4"/>
  <c r="QJ652" i="4"/>
  <c r="QJ651" i="4"/>
  <c r="QJ650" i="4"/>
  <c r="QJ649" i="4"/>
  <c r="QJ648" i="4"/>
  <c r="QJ647" i="4"/>
  <c r="QJ646" i="4"/>
  <c r="QJ645" i="4"/>
  <c r="QJ644" i="4"/>
  <c r="QJ643" i="4"/>
  <c r="QJ642" i="4"/>
  <c r="QJ641" i="4"/>
  <c r="QJ640" i="4"/>
  <c r="QJ639" i="4"/>
  <c r="QJ638" i="4"/>
  <c r="QJ637" i="4"/>
  <c r="QJ636" i="4"/>
  <c r="QJ635" i="4"/>
  <c r="QJ634" i="4"/>
  <c r="QJ633" i="4"/>
  <c r="QJ632" i="4"/>
  <c r="QJ631" i="4"/>
  <c r="QJ630" i="4"/>
  <c r="QJ629" i="4"/>
  <c r="QJ628" i="4"/>
  <c r="QJ627" i="4"/>
  <c r="QJ626" i="4"/>
  <c r="QJ625" i="4"/>
  <c r="QJ624" i="4"/>
  <c r="QJ623" i="4"/>
  <c r="QJ622" i="4"/>
  <c r="QJ621" i="4"/>
  <c r="QJ620" i="4"/>
  <c r="QJ619" i="4"/>
  <c r="QJ618" i="4"/>
  <c r="QJ617" i="4"/>
  <c r="QJ616" i="4"/>
  <c r="QJ615" i="4"/>
  <c r="QJ614" i="4"/>
  <c r="QJ613" i="4"/>
  <c r="QJ612" i="4"/>
  <c r="QJ611" i="4"/>
  <c r="QJ610" i="4"/>
  <c r="QJ609" i="4"/>
  <c r="QJ608" i="4"/>
  <c r="QJ607" i="4"/>
  <c r="QJ606" i="4"/>
  <c r="QJ605" i="4"/>
  <c r="QJ604" i="4"/>
  <c r="QJ603" i="4"/>
  <c r="QJ602" i="4"/>
  <c r="QJ601" i="4"/>
  <c r="QJ600" i="4"/>
  <c r="QJ599" i="4"/>
  <c r="QJ598" i="4"/>
  <c r="QJ597" i="4"/>
  <c r="QJ596" i="4"/>
  <c r="QJ595" i="4"/>
  <c r="QJ594" i="4"/>
  <c r="QJ593" i="4"/>
  <c r="QJ592" i="4"/>
  <c r="QJ591" i="4"/>
  <c r="QJ590" i="4"/>
  <c r="QJ589" i="4"/>
  <c r="QJ588" i="4"/>
  <c r="QJ587" i="4"/>
  <c r="QJ586" i="4"/>
  <c r="QJ585" i="4"/>
  <c r="QJ584" i="4"/>
  <c r="QJ583" i="4"/>
  <c r="QJ582" i="4"/>
  <c r="QJ581" i="4"/>
  <c r="QJ580" i="4"/>
  <c r="QJ579" i="4"/>
  <c r="QJ578" i="4"/>
  <c r="QJ577" i="4"/>
  <c r="QJ576" i="4"/>
  <c r="QJ575" i="4"/>
  <c r="QJ574" i="4"/>
  <c r="QJ573" i="4"/>
  <c r="QJ572" i="4"/>
  <c r="QJ571" i="4"/>
  <c r="QJ570" i="4"/>
  <c r="QJ569" i="4"/>
  <c r="QJ568" i="4"/>
  <c r="QJ567" i="4"/>
  <c r="QJ566" i="4"/>
  <c r="QJ565" i="4"/>
  <c r="QJ564" i="4"/>
  <c r="QJ563" i="4"/>
  <c r="QJ562" i="4"/>
  <c r="QJ561" i="4"/>
  <c r="QJ560" i="4"/>
  <c r="QJ559" i="4"/>
  <c r="QJ558" i="4"/>
  <c r="QJ557" i="4"/>
  <c r="QJ556" i="4"/>
  <c r="QJ555" i="4"/>
  <c r="QJ554" i="4"/>
  <c r="QJ553" i="4"/>
  <c r="QJ552" i="4"/>
  <c r="QJ551" i="4"/>
  <c r="QJ550" i="4"/>
  <c r="QJ549" i="4"/>
  <c r="QJ548" i="4"/>
  <c r="QJ547" i="4"/>
  <c r="QJ546" i="4"/>
  <c r="QJ545" i="4"/>
  <c r="QJ544" i="4"/>
  <c r="QJ543" i="4"/>
  <c r="QJ542" i="4"/>
  <c r="QJ541" i="4"/>
  <c r="QJ540" i="4"/>
  <c r="QJ539" i="4"/>
  <c r="QJ538" i="4"/>
  <c r="QJ537" i="4"/>
  <c r="QJ536" i="4"/>
  <c r="QJ535" i="4"/>
  <c r="QJ534" i="4"/>
  <c r="QJ533" i="4"/>
  <c r="QJ532" i="4"/>
  <c r="QJ531" i="4"/>
  <c r="QJ530" i="4"/>
  <c r="QJ529" i="4"/>
  <c r="QJ528" i="4"/>
  <c r="QJ527" i="4"/>
  <c r="QJ526" i="4"/>
  <c r="QJ525" i="4"/>
  <c r="QJ524" i="4"/>
  <c r="QJ523" i="4"/>
  <c r="QJ522" i="4"/>
  <c r="QJ521" i="4"/>
  <c r="QJ520" i="4"/>
  <c r="QJ519" i="4"/>
  <c r="QJ518" i="4"/>
  <c r="QJ517" i="4"/>
  <c r="QJ516" i="4"/>
  <c r="QJ515" i="4"/>
  <c r="QJ514" i="4"/>
  <c r="QJ513" i="4"/>
  <c r="QJ512" i="4"/>
  <c r="QJ511" i="4"/>
  <c r="QJ510" i="4"/>
  <c r="QJ509" i="4"/>
  <c r="QJ508" i="4"/>
  <c r="QJ507" i="4"/>
  <c r="QJ506" i="4"/>
  <c r="QJ505" i="4"/>
  <c r="QJ504" i="4"/>
  <c r="QJ503" i="4"/>
  <c r="QJ502" i="4"/>
  <c r="QJ501" i="4"/>
  <c r="QJ500" i="4"/>
  <c r="QJ499" i="4"/>
  <c r="QJ498" i="4"/>
  <c r="QJ497" i="4"/>
  <c r="QJ496" i="4"/>
  <c r="QJ495" i="4"/>
  <c r="QJ494" i="4"/>
  <c r="QJ493" i="4"/>
  <c r="QJ492" i="4"/>
  <c r="QJ491" i="4"/>
  <c r="QJ490" i="4"/>
  <c r="QJ489" i="4"/>
  <c r="QJ488" i="4"/>
  <c r="QJ487" i="4"/>
  <c r="QJ486" i="4"/>
  <c r="QJ485" i="4"/>
  <c r="QJ484" i="4"/>
  <c r="QJ483" i="4"/>
  <c r="QJ482" i="4"/>
  <c r="QJ481" i="4"/>
  <c r="QJ480" i="4"/>
  <c r="QJ479" i="4"/>
  <c r="QJ478" i="4"/>
  <c r="QJ477" i="4"/>
  <c r="QJ476" i="4"/>
  <c r="QJ475" i="4"/>
  <c r="QJ474" i="4"/>
  <c r="QJ473" i="4"/>
  <c r="QJ472" i="4"/>
  <c r="QJ471" i="4"/>
  <c r="QJ470" i="4"/>
  <c r="QJ469" i="4"/>
  <c r="QJ468" i="4"/>
  <c r="QJ467" i="4"/>
  <c r="QJ466" i="4"/>
  <c r="QJ465" i="4"/>
  <c r="QJ464" i="4"/>
  <c r="QJ463" i="4"/>
  <c r="QJ462" i="4"/>
  <c r="QJ461" i="4"/>
  <c r="QJ460" i="4"/>
  <c r="QJ459" i="4"/>
  <c r="QJ458" i="4"/>
  <c r="QJ457" i="4"/>
  <c r="QJ456" i="4"/>
  <c r="QJ455" i="4"/>
  <c r="QJ454" i="4"/>
  <c r="QJ453" i="4"/>
  <c r="QJ452" i="4"/>
  <c r="QJ451" i="4"/>
  <c r="QJ450" i="4"/>
  <c r="QJ449" i="4"/>
  <c r="QJ448" i="4"/>
  <c r="QJ447" i="4"/>
  <c r="QJ446" i="4"/>
  <c r="QJ445" i="4"/>
  <c r="QJ444" i="4"/>
  <c r="QJ443" i="4"/>
  <c r="QJ442" i="4"/>
  <c r="QJ441" i="4"/>
  <c r="QJ440" i="4"/>
  <c r="QJ439" i="4"/>
  <c r="QJ438" i="4"/>
  <c r="QJ437" i="4"/>
  <c r="QJ436" i="4"/>
  <c r="QJ435" i="4"/>
  <c r="QJ434" i="4"/>
  <c r="QJ433" i="4"/>
  <c r="QJ432" i="4"/>
  <c r="QJ431" i="4"/>
  <c r="QJ430" i="4"/>
  <c r="QJ429" i="4"/>
  <c r="QJ428" i="4"/>
  <c r="QJ427" i="4"/>
  <c r="QJ426" i="4"/>
  <c r="QJ425" i="4"/>
  <c r="QJ424" i="4"/>
  <c r="QJ423" i="4"/>
  <c r="QJ422" i="4"/>
  <c r="QJ421" i="4"/>
  <c r="QJ420" i="4"/>
  <c r="QJ419" i="4"/>
  <c r="QJ418" i="4"/>
  <c r="QJ417" i="4"/>
  <c r="QJ416" i="4"/>
  <c r="QJ415" i="4"/>
  <c r="QJ414" i="4"/>
  <c r="QJ413" i="4"/>
  <c r="QJ412" i="4"/>
  <c r="QJ411" i="4"/>
  <c r="QJ410" i="4"/>
  <c r="QJ409" i="4"/>
  <c r="QJ408" i="4"/>
  <c r="QJ407" i="4"/>
  <c r="QJ406" i="4"/>
  <c r="QJ405" i="4"/>
  <c r="QJ404" i="4"/>
  <c r="QJ403" i="4"/>
  <c r="QJ402" i="4"/>
  <c r="QJ401" i="4"/>
  <c r="QJ400" i="4"/>
  <c r="QJ399" i="4"/>
  <c r="QJ398" i="4"/>
  <c r="QJ397" i="4"/>
  <c r="QJ396" i="4"/>
  <c r="QJ395" i="4"/>
  <c r="QJ394" i="4"/>
  <c r="QJ393" i="4"/>
  <c r="QJ392" i="4"/>
  <c r="QJ391" i="4"/>
  <c r="QJ390" i="4"/>
  <c r="QJ389" i="4"/>
  <c r="QJ388" i="4"/>
  <c r="QJ387" i="4"/>
  <c r="QJ386" i="4"/>
  <c r="QJ385" i="4"/>
  <c r="QJ384" i="4"/>
  <c r="QJ383" i="4"/>
  <c r="QJ382" i="4"/>
  <c r="QJ381" i="4"/>
  <c r="QJ380" i="4"/>
  <c r="QJ379" i="4"/>
  <c r="QJ378" i="4"/>
  <c r="QJ377" i="4"/>
  <c r="QJ376" i="4"/>
  <c r="QJ375" i="4"/>
  <c r="QJ374" i="4"/>
  <c r="QJ373" i="4"/>
  <c r="QJ372" i="4"/>
  <c r="QJ371" i="4"/>
  <c r="QJ370" i="4"/>
  <c r="QJ369" i="4"/>
  <c r="QJ368" i="4"/>
  <c r="QJ367" i="4"/>
  <c r="QJ366" i="4"/>
  <c r="QJ365" i="4"/>
  <c r="QJ364" i="4"/>
  <c r="QJ363" i="4"/>
  <c r="QJ362" i="4"/>
  <c r="QJ361" i="4"/>
  <c r="QJ360" i="4"/>
  <c r="QJ359" i="4"/>
  <c r="QJ358" i="4"/>
  <c r="QJ357" i="4"/>
  <c r="QJ356" i="4"/>
  <c r="QJ355" i="4"/>
  <c r="QJ354" i="4"/>
  <c r="QJ353" i="4"/>
  <c r="QJ352" i="4"/>
  <c r="QJ351" i="4"/>
  <c r="QJ350" i="4"/>
  <c r="QJ349" i="4"/>
  <c r="QJ348" i="4"/>
  <c r="QJ347" i="4"/>
  <c r="QJ346" i="4"/>
  <c r="QJ345" i="4"/>
  <c r="QJ344" i="4"/>
  <c r="QJ343" i="4"/>
  <c r="QJ342" i="4"/>
  <c r="QJ341" i="4"/>
  <c r="QJ340" i="4"/>
  <c r="QJ339" i="4"/>
  <c r="QJ338" i="4"/>
  <c r="QJ337" i="4"/>
  <c r="QJ336" i="4"/>
  <c r="QJ335" i="4"/>
  <c r="QJ334" i="4"/>
  <c r="QJ333" i="4"/>
  <c r="QJ332" i="4"/>
  <c r="QJ331" i="4"/>
  <c r="QJ330" i="4"/>
  <c r="QJ329" i="4"/>
  <c r="QJ328" i="4"/>
  <c r="QJ327" i="4"/>
  <c r="QJ326" i="4"/>
  <c r="QJ325" i="4"/>
  <c r="QJ324" i="4"/>
  <c r="QJ323" i="4"/>
  <c r="QJ322" i="4"/>
  <c r="QJ321" i="4"/>
  <c r="QJ320" i="4"/>
  <c r="QJ319" i="4"/>
  <c r="QJ318" i="4"/>
  <c r="QJ317" i="4"/>
  <c r="QJ316" i="4"/>
  <c r="QJ315" i="4"/>
  <c r="QJ314" i="4"/>
  <c r="QJ313" i="4"/>
  <c r="QJ312" i="4"/>
  <c r="QJ311" i="4"/>
  <c r="QJ310" i="4"/>
  <c r="QJ309" i="4"/>
  <c r="QJ308" i="4"/>
  <c r="QJ307" i="4"/>
  <c r="QJ306" i="4"/>
  <c r="QJ305" i="4"/>
  <c r="QJ304" i="4"/>
  <c r="QJ303" i="4"/>
  <c r="QJ302" i="4"/>
  <c r="QJ301" i="4"/>
  <c r="QJ300" i="4"/>
  <c r="QJ299" i="4"/>
  <c r="QJ298" i="4"/>
  <c r="QJ297" i="4"/>
  <c r="QJ296" i="4"/>
  <c r="QJ295" i="4"/>
  <c r="QJ294" i="4"/>
  <c r="QJ293" i="4"/>
  <c r="QJ292" i="4"/>
  <c r="QJ291" i="4"/>
  <c r="QJ290" i="4"/>
  <c r="QJ289" i="4"/>
  <c r="QJ288" i="4"/>
  <c r="QJ287" i="4"/>
  <c r="QJ286" i="4"/>
  <c r="QJ285" i="4"/>
  <c r="QJ284" i="4"/>
  <c r="QJ283" i="4"/>
  <c r="QJ282" i="4"/>
  <c r="QJ281" i="4"/>
  <c r="QJ280" i="4"/>
  <c r="QJ279" i="4"/>
  <c r="QJ278" i="4"/>
  <c r="QJ277" i="4"/>
  <c r="QJ276" i="4"/>
  <c r="QJ275" i="4"/>
  <c r="QJ274" i="4"/>
  <c r="QJ273" i="4"/>
  <c r="QJ272" i="4"/>
  <c r="QJ271" i="4"/>
  <c r="QJ270" i="4"/>
  <c r="QJ269" i="4"/>
  <c r="QJ268" i="4"/>
  <c r="QJ267" i="4"/>
  <c r="QJ266" i="4"/>
  <c r="QJ265" i="4"/>
  <c r="QJ264" i="4"/>
  <c r="QJ263" i="4"/>
  <c r="QJ262" i="4"/>
  <c r="QJ261" i="4"/>
  <c r="QJ260" i="4"/>
  <c r="QJ259" i="4"/>
  <c r="QJ258" i="4"/>
  <c r="QJ257" i="4"/>
  <c r="QJ256" i="4"/>
  <c r="QJ255" i="4"/>
  <c r="QJ254" i="4"/>
  <c r="QJ253" i="4"/>
  <c r="QJ252" i="4"/>
  <c r="QJ251" i="4"/>
  <c r="QJ250" i="4"/>
  <c r="QJ249" i="4"/>
  <c r="QJ248" i="4"/>
  <c r="QJ247" i="4"/>
  <c r="QJ246" i="4"/>
  <c r="QJ245" i="4"/>
  <c r="QJ244" i="4"/>
  <c r="QJ243" i="4"/>
  <c r="QJ242" i="4"/>
  <c r="QJ241" i="4"/>
  <c r="QJ240" i="4"/>
  <c r="QJ239" i="4"/>
  <c r="QJ238" i="4"/>
  <c r="QJ237" i="4"/>
  <c r="QJ236" i="4"/>
  <c r="QJ235" i="4"/>
  <c r="QJ234" i="4"/>
  <c r="QJ233" i="4"/>
  <c r="QJ232" i="4"/>
  <c r="QJ231" i="4"/>
  <c r="QJ230" i="4"/>
  <c r="QJ229" i="4"/>
  <c r="QJ228" i="4"/>
  <c r="QJ227" i="4"/>
  <c r="QJ226" i="4"/>
  <c r="QJ225" i="4"/>
  <c r="QJ224" i="4"/>
  <c r="QJ223" i="4"/>
  <c r="QJ222" i="4"/>
  <c r="QJ221" i="4"/>
  <c r="QJ220" i="4"/>
  <c r="QJ219" i="4"/>
  <c r="QJ218" i="4"/>
  <c r="QJ217" i="4"/>
  <c r="QJ216" i="4"/>
  <c r="QJ215" i="4"/>
  <c r="QJ214" i="4"/>
  <c r="QJ213" i="4"/>
  <c r="QJ212" i="4"/>
  <c r="QJ211" i="4"/>
  <c r="QJ210" i="4"/>
  <c r="QJ209" i="4"/>
  <c r="QJ208" i="4"/>
  <c r="QJ207" i="4"/>
  <c r="QJ206" i="4"/>
  <c r="QJ205" i="4"/>
  <c r="QJ204" i="4"/>
  <c r="QJ203" i="4"/>
  <c r="QJ202" i="4"/>
  <c r="QJ201" i="4"/>
  <c r="QJ200" i="4"/>
  <c r="QJ199" i="4"/>
  <c r="QJ198" i="4"/>
  <c r="QJ197" i="4"/>
  <c r="QJ196" i="4"/>
  <c r="QJ195" i="4"/>
  <c r="QJ194" i="4"/>
  <c r="QJ193" i="4"/>
  <c r="QJ192" i="4"/>
  <c r="QJ191" i="4"/>
  <c r="QJ190" i="4"/>
  <c r="QJ189" i="4"/>
  <c r="QJ188" i="4"/>
  <c r="QJ187" i="4"/>
  <c r="QJ186" i="4"/>
  <c r="QJ185" i="4"/>
  <c r="QJ184" i="4"/>
  <c r="QJ183" i="4"/>
  <c r="QJ182" i="4"/>
  <c r="QJ181" i="4"/>
  <c r="QJ180" i="4"/>
  <c r="QJ179" i="4"/>
  <c r="QJ178" i="4"/>
  <c r="QJ177" i="4"/>
  <c r="QJ176" i="4"/>
  <c r="QJ175" i="4"/>
  <c r="QJ174" i="4"/>
  <c r="QJ173" i="4"/>
  <c r="QJ172" i="4"/>
  <c r="QJ171" i="4"/>
  <c r="QJ170" i="4"/>
  <c r="QJ169" i="4"/>
  <c r="QJ168" i="4"/>
  <c r="QJ167" i="4"/>
  <c r="QJ166" i="4"/>
  <c r="QJ165" i="4"/>
  <c r="QJ164" i="4"/>
  <c r="QJ163" i="4"/>
  <c r="QJ162" i="4"/>
  <c r="QJ161" i="4"/>
  <c r="QJ160" i="4"/>
  <c r="QJ159" i="4"/>
  <c r="QJ158" i="4"/>
  <c r="QJ157" i="4"/>
  <c r="QJ156" i="4"/>
  <c r="QJ155" i="4"/>
  <c r="QJ154" i="4"/>
  <c r="QJ153" i="4"/>
  <c r="QJ152" i="4"/>
  <c r="QJ151" i="4"/>
  <c r="QJ150" i="4"/>
  <c r="QJ149" i="4"/>
  <c r="QJ148" i="4"/>
  <c r="QJ147" i="4"/>
  <c r="QJ146" i="4"/>
  <c r="QJ145" i="4"/>
  <c r="QJ144" i="4"/>
  <c r="QJ143" i="4"/>
  <c r="QJ142" i="4"/>
  <c r="QJ141" i="4"/>
  <c r="QJ140" i="4"/>
  <c r="QJ139" i="4"/>
  <c r="QJ138" i="4"/>
  <c r="QJ137" i="4"/>
  <c r="QJ136" i="4"/>
  <c r="QJ135" i="4"/>
  <c r="QJ134" i="4"/>
  <c r="QJ133" i="4"/>
  <c r="QJ132" i="4"/>
  <c r="QJ131" i="4"/>
  <c r="QJ130" i="4"/>
  <c r="QJ129" i="4"/>
  <c r="QJ128" i="4"/>
  <c r="QJ127" i="4"/>
  <c r="QJ126" i="4"/>
  <c r="QJ125" i="4"/>
  <c r="QJ124" i="4"/>
  <c r="QJ123" i="4"/>
  <c r="QJ122" i="4"/>
  <c r="QJ121" i="4"/>
  <c r="QJ120" i="4"/>
  <c r="QJ119" i="4"/>
  <c r="QJ118" i="4"/>
  <c r="QJ117" i="4"/>
  <c r="QJ116" i="4"/>
  <c r="QJ115" i="4"/>
  <c r="QJ114" i="4"/>
  <c r="QJ113" i="4"/>
  <c r="QJ112" i="4"/>
  <c r="QJ111" i="4"/>
  <c r="QJ110" i="4"/>
  <c r="QJ109" i="4"/>
  <c r="QJ108" i="4"/>
  <c r="QJ107" i="4"/>
  <c r="QJ106" i="4"/>
  <c r="QJ105" i="4"/>
  <c r="QJ104" i="4"/>
  <c r="QJ103" i="4"/>
  <c r="QJ102" i="4"/>
  <c r="QJ101" i="4"/>
  <c r="QJ100" i="4"/>
  <c r="QJ99" i="4"/>
  <c r="QJ98" i="4"/>
  <c r="QJ97" i="4"/>
  <c r="QJ96" i="4"/>
  <c r="QJ95" i="4"/>
  <c r="QJ94" i="4"/>
  <c r="QJ93" i="4"/>
  <c r="QJ92" i="4"/>
  <c r="QJ91" i="4"/>
  <c r="QJ90" i="4"/>
  <c r="QJ89" i="4"/>
  <c r="QJ88" i="4"/>
  <c r="QJ87" i="4"/>
  <c r="QJ86" i="4"/>
  <c r="QJ85" i="4"/>
  <c r="QJ84" i="4"/>
  <c r="QJ83" i="4"/>
  <c r="QJ82" i="4"/>
  <c r="QJ81" i="4"/>
  <c r="QJ80" i="4"/>
  <c r="QJ79" i="4"/>
  <c r="QJ78" i="4"/>
  <c r="QJ77" i="4"/>
  <c r="QJ76" i="4"/>
  <c r="QJ75" i="4"/>
  <c r="QJ74" i="4"/>
  <c r="QJ73" i="4"/>
  <c r="QJ72" i="4"/>
  <c r="QJ71" i="4"/>
  <c r="QJ70" i="4"/>
  <c r="QJ69" i="4"/>
  <c r="QJ68" i="4"/>
  <c r="QJ67" i="4"/>
  <c r="QJ66" i="4"/>
  <c r="QJ65" i="4"/>
  <c r="QJ64" i="4"/>
  <c r="QJ63" i="4"/>
  <c r="QJ62" i="4"/>
  <c r="QJ61" i="4"/>
  <c r="QJ60" i="4"/>
  <c r="QJ59" i="4"/>
  <c r="QJ58" i="4"/>
  <c r="QJ57" i="4"/>
  <c r="QJ56" i="4"/>
  <c r="QJ55" i="4"/>
  <c r="QJ54" i="4"/>
  <c r="QJ53" i="4"/>
  <c r="QJ52" i="4"/>
  <c r="QJ51" i="4"/>
  <c r="QJ50" i="4"/>
  <c r="QJ49" i="4"/>
  <c r="QJ48" i="4"/>
  <c r="QJ47" i="4"/>
  <c r="QJ46" i="4"/>
  <c r="QJ45" i="4"/>
  <c r="QJ44" i="4"/>
  <c r="QJ43" i="4"/>
  <c r="QJ42" i="4"/>
  <c r="QJ41" i="4"/>
  <c r="QJ40" i="4"/>
  <c r="QJ39" i="4"/>
  <c r="QJ38" i="4"/>
  <c r="QJ37" i="4"/>
  <c r="QJ36" i="4"/>
  <c r="QJ35" i="4"/>
  <c r="QJ34" i="4"/>
  <c r="QJ33" i="4"/>
  <c r="QJ32" i="4"/>
  <c r="QJ31" i="4"/>
  <c r="QJ30" i="4"/>
  <c r="QJ29" i="4"/>
  <c r="QJ28" i="4"/>
  <c r="QJ27" i="4"/>
  <c r="QJ26" i="4"/>
  <c r="QJ25" i="4"/>
  <c r="QJ24" i="4"/>
  <c r="QJ23" i="4"/>
  <c r="QJ22" i="4"/>
  <c r="QJ21" i="4"/>
  <c r="QJ20" i="4"/>
  <c r="QJ19" i="4"/>
  <c r="QJ18" i="4"/>
  <c r="QJ17" i="4"/>
  <c r="QJ16" i="4"/>
  <c r="QJ15" i="4"/>
  <c r="QJ14" i="4"/>
  <c r="QJ13" i="4"/>
  <c r="QJ12" i="4"/>
  <c r="QJ11" i="4"/>
  <c r="QJ10" i="4"/>
  <c r="QJ9" i="4"/>
  <c r="QJ8" i="4"/>
  <c r="QJ7" i="4"/>
  <c r="QJ6" i="4"/>
  <c r="QJ5" i="4"/>
  <c r="QJ4" i="4"/>
  <c r="QJ3" i="4"/>
  <c r="PU1772" i="4"/>
  <c r="PU1771" i="4"/>
  <c r="PU1770" i="4"/>
  <c r="PU1769" i="4"/>
  <c r="PU1768" i="4"/>
  <c r="PU1767" i="4"/>
  <c r="PU1766" i="4"/>
  <c r="PU1765" i="4"/>
  <c r="PU1764" i="4"/>
  <c r="PU1763" i="4"/>
  <c r="PU1762" i="4"/>
  <c r="PU1761" i="4"/>
  <c r="PU1760" i="4"/>
  <c r="PU1759" i="4"/>
  <c r="PU1758" i="4"/>
  <c r="PU1757" i="4"/>
  <c r="PU1756" i="4"/>
  <c r="PU1755" i="4"/>
  <c r="PU1754" i="4"/>
  <c r="PU1753" i="4"/>
  <c r="PU1752" i="4"/>
  <c r="PU1751" i="4"/>
  <c r="PU1750" i="4"/>
  <c r="PU1749" i="4"/>
  <c r="PU1748" i="4"/>
  <c r="PU1747" i="4"/>
  <c r="PU1746" i="4"/>
  <c r="PU1745" i="4"/>
  <c r="PU1744" i="4"/>
  <c r="PU1743" i="4"/>
  <c r="PU1742" i="4"/>
  <c r="PU1741" i="4"/>
  <c r="PU1740" i="4"/>
  <c r="PU1739" i="4"/>
  <c r="PU1738" i="4"/>
  <c r="PU1737" i="4"/>
  <c r="PU1736" i="4"/>
  <c r="PU1735" i="4"/>
  <c r="PU1734" i="4"/>
  <c r="PU1733" i="4"/>
  <c r="PU1732" i="4"/>
  <c r="PU1731" i="4"/>
  <c r="PU1730" i="4"/>
  <c r="PU1729" i="4"/>
  <c r="PU1728" i="4"/>
  <c r="PU1727" i="4"/>
  <c r="PU1726" i="4"/>
  <c r="PU1725" i="4"/>
  <c r="PU1724" i="4"/>
  <c r="PU1723" i="4"/>
  <c r="PU1722" i="4"/>
  <c r="PU1721" i="4"/>
  <c r="PU1720" i="4"/>
  <c r="PU1719" i="4"/>
  <c r="PU1718" i="4"/>
  <c r="PU1717" i="4"/>
  <c r="PU1716" i="4"/>
  <c r="PU1715" i="4"/>
  <c r="PU1714" i="4"/>
  <c r="PU1713" i="4"/>
  <c r="PU1712" i="4"/>
  <c r="PU1711" i="4"/>
  <c r="PU1710" i="4"/>
  <c r="PU1709" i="4"/>
  <c r="PU1708" i="4"/>
  <c r="PU1707" i="4"/>
  <c r="PU1706" i="4"/>
  <c r="PU1705" i="4"/>
  <c r="PU1704" i="4"/>
  <c r="PU1703" i="4"/>
  <c r="PU1702" i="4"/>
  <c r="PU1701" i="4"/>
  <c r="PU1700" i="4"/>
  <c r="PU1699" i="4"/>
  <c r="PU1698" i="4"/>
  <c r="PU1697" i="4"/>
  <c r="PU1696" i="4"/>
  <c r="PU1695" i="4"/>
  <c r="PU1694" i="4"/>
  <c r="PU1693" i="4"/>
  <c r="PU1692" i="4"/>
  <c r="PU1691" i="4"/>
  <c r="PU1690" i="4"/>
  <c r="PU1689" i="4"/>
  <c r="PU1688" i="4"/>
  <c r="PU1687" i="4"/>
  <c r="PU1686" i="4"/>
  <c r="PU1685" i="4"/>
  <c r="PU1684" i="4"/>
  <c r="PU1683" i="4"/>
  <c r="PU1682" i="4"/>
  <c r="PU1681" i="4"/>
  <c r="PU1680" i="4"/>
  <c r="PU1679" i="4"/>
  <c r="PU1678" i="4"/>
  <c r="PU1677" i="4"/>
  <c r="PU1676" i="4"/>
  <c r="PU1675" i="4"/>
  <c r="PU1674" i="4"/>
  <c r="PU1673" i="4"/>
  <c r="PU1672" i="4"/>
  <c r="PU1671" i="4"/>
  <c r="PU1670" i="4"/>
  <c r="PU1669" i="4"/>
  <c r="PU1668" i="4"/>
  <c r="PU1667" i="4"/>
  <c r="PU1666" i="4"/>
  <c r="PU1665" i="4"/>
  <c r="PU1664" i="4"/>
  <c r="PU1663" i="4"/>
  <c r="PU1662" i="4"/>
  <c r="PU1661" i="4"/>
  <c r="PU1660" i="4"/>
  <c r="PU1659" i="4"/>
  <c r="PU1658" i="4"/>
  <c r="PU1657" i="4"/>
  <c r="PU1656" i="4"/>
  <c r="PU1655" i="4"/>
  <c r="PU1654" i="4"/>
  <c r="PU1653" i="4"/>
  <c r="PU1652" i="4"/>
  <c r="PU1651" i="4"/>
  <c r="PU1650" i="4"/>
  <c r="PU1649" i="4"/>
  <c r="PU1648" i="4"/>
  <c r="PU1647" i="4"/>
  <c r="PU1646" i="4"/>
  <c r="PU1645" i="4"/>
  <c r="PU1644" i="4"/>
  <c r="PU1643" i="4"/>
  <c r="PU1642" i="4"/>
  <c r="PU1641" i="4"/>
  <c r="PU1640" i="4"/>
  <c r="PU1639" i="4"/>
  <c r="PU1638" i="4"/>
  <c r="PU1637" i="4"/>
  <c r="PU1636" i="4"/>
  <c r="PU1635" i="4"/>
  <c r="PU1634" i="4"/>
  <c r="PU1633" i="4"/>
  <c r="PU1632" i="4"/>
  <c r="PU1631" i="4"/>
  <c r="PU1630" i="4"/>
  <c r="PU1629" i="4"/>
  <c r="PU1628" i="4"/>
  <c r="PU1627" i="4"/>
  <c r="PU1626" i="4"/>
  <c r="PU1625" i="4"/>
  <c r="PU1624" i="4"/>
  <c r="PU1623" i="4"/>
  <c r="PU1622" i="4"/>
  <c r="PU1621" i="4"/>
  <c r="PU1620" i="4"/>
  <c r="PU1619" i="4"/>
  <c r="PU1618" i="4"/>
  <c r="PU1617" i="4"/>
  <c r="PU1616" i="4"/>
  <c r="PU1615" i="4"/>
  <c r="PU1614" i="4"/>
  <c r="PU1613" i="4"/>
  <c r="PU1612" i="4"/>
  <c r="PU1611" i="4"/>
  <c r="PU1610" i="4"/>
  <c r="PU1609" i="4"/>
  <c r="PU1608" i="4"/>
  <c r="PU1607" i="4"/>
  <c r="PU1606" i="4"/>
  <c r="PU1605" i="4"/>
  <c r="PU1604" i="4"/>
  <c r="PU1603" i="4"/>
  <c r="PU1602" i="4"/>
  <c r="PU1601" i="4"/>
  <c r="PU1600" i="4"/>
  <c r="PU1599" i="4"/>
  <c r="PU1598" i="4"/>
  <c r="PU1597" i="4"/>
  <c r="PU1596" i="4"/>
  <c r="PU1595" i="4"/>
  <c r="PU1594" i="4"/>
  <c r="PU1593" i="4"/>
  <c r="PU1592" i="4"/>
  <c r="PU1591" i="4"/>
  <c r="PU1590" i="4"/>
  <c r="PU1589" i="4"/>
  <c r="PU1588" i="4"/>
  <c r="PU1587" i="4"/>
  <c r="PU1586" i="4"/>
  <c r="PU1585" i="4"/>
  <c r="PU1584" i="4"/>
  <c r="PU1583" i="4"/>
  <c r="PU1582" i="4"/>
  <c r="PU1581" i="4"/>
  <c r="PU1580" i="4"/>
  <c r="PU1579" i="4"/>
  <c r="PU1578" i="4"/>
  <c r="PU1577" i="4"/>
  <c r="PU1576" i="4"/>
  <c r="PU1575" i="4"/>
  <c r="PU1574" i="4"/>
  <c r="PU1573" i="4"/>
  <c r="PU1572" i="4"/>
  <c r="PU1571" i="4"/>
  <c r="PU1570" i="4"/>
  <c r="PU1569" i="4"/>
  <c r="PU1568" i="4"/>
  <c r="PU1567" i="4"/>
  <c r="PU1566" i="4"/>
  <c r="PU1565" i="4"/>
  <c r="PU1564" i="4"/>
  <c r="PU1563" i="4"/>
  <c r="PU1562" i="4"/>
  <c r="PU1561" i="4"/>
  <c r="PU1560" i="4"/>
  <c r="PU1559" i="4"/>
  <c r="PU1558" i="4"/>
  <c r="PU1557" i="4"/>
  <c r="PU1556" i="4"/>
  <c r="PU1555" i="4"/>
  <c r="PU1554" i="4"/>
  <c r="PU1553" i="4"/>
  <c r="PU1552" i="4"/>
  <c r="PU1551" i="4"/>
  <c r="PU1550" i="4"/>
  <c r="PU1549" i="4"/>
  <c r="PU1548" i="4"/>
  <c r="PU1547" i="4"/>
  <c r="PU1546" i="4"/>
  <c r="PU1545" i="4"/>
  <c r="PU1544" i="4"/>
  <c r="PU1543" i="4"/>
  <c r="PU1542" i="4"/>
  <c r="PU1541" i="4"/>
  <c r="PU1540" i="4"/>
  <c r="PU1539" i="4"/>
  <c r="PU1538" i="4"/>
  <c r="PU1537" i="4"/>
  <c r="PU1536" i="4"/>
  <c r="PU1535" i="4"/>
  <c r="PU1534" i="4"/>
  <c r="PU1533" i="4"/>
  <c r="PU1532" i="4"/>
  <c r="PU1531" i="4"/>
  <c r="PU1530" i="4"/>
  <c r="PU1529" i="4"/>
  <c r="PU1528" i="4"/>
  <c r="PU1527" i="4"/>
  <c r="PU1526" i="4"/>
  <c r="PU1525" i="4"/>
  <c r="PU1524" i="4"/>
  <c r="PU1523" i="4"/>
  <c r="PU1522" i="4"/>
  <c r="PU1521" i="4"/>
  <c r="PU1520" i="4"/>
  <c r="PU1519" i="4"/>
  <c r="PU1518" i="4"/>
  <c r="PU1517" i="4"/>
  <c r="PU1516" i="4"/>
  <c r="PU1515" i="4"/>
  <c r="PU1514" i="4"/>
  <c r="PU1513" i="4"/>
  <c r="PU1512" i="4"/>
  <c r="PU1511" i="4"/>
  <c r="PU1510" i="4"/>
  <c r="PU1509" i="4"/>
  <c r="PU1508" i="4"/>
  <c r="PU1507" i="4"/>
  <c r="PU1506" i="4"/>
  <c r="PU1505" i="4"/>
  <c r="PU1504" i="4"/>
  <c r="PU1503" i="4"/>
  <c r="PU1502" i="4"/>
  <c r="PU1501" i="4"/>
  <c r="PU1500" i="4"/>
  <c r="PU1499" i="4"/>
  <c r="PU1498" i="4"/>
  <c r="PU1497" i="4"/>
  <c r="PU1496" i="4"/>
  <c r="PU1495" i="4"/>
  <c r="PU1494" i="4"/>
  <c r="PU1493" i="4"/>
  <c r="PU1492" i="4"/>
  <c r="PU1491" i="4"/>
  <c r="PU1490" i="4"/>
  <c r="PU1489" i="4"/>
  <c r="PU1488" i="4"/>
  <c r="PU1487" i="4"/>
  <c r="PU1486" i="4"/>
  <c r="PU1485" i="4"/>
  <c r="PU1484" i="4"/>
  <c r="PU1483" i="4"/>
  <c r="PU1482" i="4"/>
  <c r="PU1481" i="4"/>
  <c r="PU1480" i="4"/>
  <c r="PU1479" i="4"/>
  <c r="PU1478" i="4"/>
  <c r="PU1477" i="4"/>
  <c r="PU1476" i="4"/>
  <c r="PU1475" i="4"/>
  <c r="PU1474" i="4"/>
  <c r="PU1473" i="4"/>
  <c r="PU1472" i="4"/>
  <c r="PU1471" i="4"/>
  <c r="PU1470" i="4"/>
  <c r="PU1469" i="4"/>
  <c r="PU1468" i="4"/>
  <c r="PU1467" i="4"/>
  <c r="PU1466" i="4"/>
  <c r="PU1465" i="4"/>
  <c r="PU1464" i="4"/>
  <c r="PU1463" i="4"/>
  <c r="PU1462" i="4"/>
  <c r="PU1461" i="4"/>
  <c r="PU1460" i="4"/>
  <c r="PU1459" i="4"/>
  <c r="PU1458" i="4"/>
  <c r="PU1457" i="4"/>
  <c r="PU1456" i="4"/>
  <c r="PU1455" i="4"/>
  <c r="PU1454" i="4"/>
  <c r="PU1453" i="4"/>
  <c r="PU1452" i="4"/>
  <c r="PU1451" i="4"/>
  <c r="PU1450" i="4"/>
  <c r="PU1449" i="4"/>
  <c r="PU1448" i="4"/>
  <c r="PU1447" i="4"/>
  <c r="PU1446" i="4"/>
  <c r="PU1445" i="4"/>
  <c r="PU1444" i="4"/>
  <c r="PU1443" i="4"/>
  <c r="PU1442" i="4"/>
  <c r="PU1441" i="4"/>
  <c r="PU1440" i="4"/>
  <c r="PU1439" i="4"/>
  <c r="PU1438" i="4"/>
  <c r="PU1437" i="4"/>
  <c r="PU1436" i="4"/>
  <c r="PU1435" i="4"/>
  <c r="PU1434" i="4"/>
  <c r="PU1433" i="4"/>
  <c r="PU1432" i="4"/>
  <c r="PU1431" i="4"/>
  <c r="PU1430" i="4"/>
  <c r="PU1429" i="4"/>
  <c r="PU1428" i="4"/>
  <c r="PU1427" i="4"/>
  <c r="PU1426" i="4"/>
  <c r="PU1425" i="4"/>
  <c r="PU1424" i="4"/>
  <c r="PU1423" i="4"/>
  <c r="PU1422" i="4"/>
  <c r="PU1421" i="4"/>
  <c r="PU1420" i="4"/>
  <c r="PU1419" i="4"/>
  <c r="PU1418" i="4"/>
  <c r="PU1417" i="4"/>
  <c r="PU1416" i="4"/>
  <c r="PU1415" i="4"/>
  <c r="PU1414" i="4"/>
  <c r="PU1413" i="4"/>
  <c r="PU1412" i="4"/>
  <c r="PU1411" i="4"/>
  <c r="PU1410" i="4"/>
  <c r="PU1409" i="4"/>
  <c r="PU1408" i="4"/>
  <c r="PU1407" i="4"/>
  <c r="PU1406" i="4"/>
  <c r="PU1405" i="4"/>
  <c r="PU1404" i="4"/>
  <c r="PU1403" i="4"/>
  <c r="PU1402" i="4"/>
  <c r="PU1401" i="4"/>
  <c r="PU1400" i="4"/>
  <c r="PU1399" i="4"/>
  <c r="PU1398" i="4"/>
  <c r="PU1397" i="4"/>
  <c r="PU1396" i="4"/>
  <c r="PU1395" i="4"/>
  <c r="PU1394" i="4"/>
  <c r="PU1393" i="4"/>
  <c r="PU1392" i="4"/>
  <c r="PU1391" i="4"/>
  <c r="PU1390" i="4"/>
  <c r="PU1389" i="4"/>
  <c r="PU1388" i="4"/>
  <c r="PU1387" i="4"/>
  <c r="PU1386" i="4"/>
  <c r="PU1385" i="4"/>
  <c r="PU1384" i="4"/>
  <c r="PU1383" i="4"/>
  <c r="PU1382" i="4"/>
  <c r="PU1381" i="4"/>
  <c r="PU1380" i="4"/>
  <c r="PU1379" i="4"/>
  <c r="PU1378" i="4"/>
  <c r="PU1377" i="4"/>
  <c r="PU1376" i="4"/>
  <c r="PU1375" i="4"/>
  <c r="PU1374" i="4"/>
  <c r="PU1373" i="4"/>
  <c r="PU1372" i="4"/>
  <c r="PU1371" i="4"/>
  <c r="PU1370" i="4"/>
  <c r="PU1369" i="4"/>
  <c r="PU1368" i="4"/>
  <c r="PU1367" i="4"/>
  <c r="PU1366" i="4"/>
  <c r="PU1365" i="4"/>
  <c r="PU1364" i="4"/>
  <c r="PU1363" i="4"/>
  <c r="PU1362" i="4"/>
  <c r="PU1361" i="4"/>
  <c r="PU1360" i="4"/>
  <c r="PU1359" i="4"/>
  <c r="PU1358" i="4"/>
  <c r="PU1357" i="4"/>
  <c r="PU1356" i="4"/>
  <c r="PU1355" i="4"/>
  <c r="PU1354" i="4"/>
  <c r="PU1353" i="4"/>
  <c r="PU1352" i="4"/>
  <c r="PU1351" i="4"/>
  <c r="PU1350" i="4"/>
  <c r="PU1349" i="4"/>
  <c r="PU1348" i="4"/>
  <c r="PU1347" i="4"/>
  <c r="PU1346" i="4"/>
  <c r="PU1345" i="4"/>
  <c r="PU1344" i="4"/>
  <c r="PU1343" i="4"/>
  <c r="PU1342" i="4"/>
  <c r="PU1341" i="4"/>
  <c r="PU1340" i="4"/>
  <c r="PU1339" i="4"/>
  <c r="PU1338" i="4"/>
  <c r="PU1337" i="4"/>
  <c r="PU1336" i="4"/>
  <c r="PU1335" i="4"/>
  <c r="PU1334" i="4"/>
  <c r="PU1333" i="4"/>
  <c r="PU1332" i="4"/>
  <c r="PU1331" i="4"/>
  <c r="PU1330" i="4"/>
  <c r="PU1329" i="4"/>
  <c r="PU1328" i="4"/>
  <c r="PU1327" i="4"/>
  <c r="PU1326" i="4"/>
  <c r="PU1325" i="4"/>
  <c r="PU1324" i="4"/>
  <c r="PU1323" i="4"/>
  <c r="PU1322" i="4"/>
  <c r="PU1321" i="4"/>
  <c r="PU1320" i="4"/>
  <c r="PU1319" i="4"/>
  <c r="PU1318" i="4"/>
  <c r="PU1317" i="4"/>
  <c r="PU1316" i="4"/>
  <c r="PU1315" i="4"/>
  <c r="PU1314" i="4"/>
  <c r="PU1313" i="4"/>
  <c r="PU1312" i="4"/>
  <c r="PU1311" i="4"/>
  <c r="PU1310" i="4"/>
  <c r="PU1309" i="4"/>
  <c r="PU1308" i="4"/>
  <c r="PU1307" i="4"/>
  <c r="PU1306" i="4"/>
  <c r="PU1305" i="4"/>
  <c r="PU1304" i="4"/>
  <c r="PU1303" i="4"/>
  <c r="PU1302" i="4"/>
  <c r="PU1301" i="4"/>
  <c r="PU1300" i="4"/>
  <c r="PU1299" i="4"/>
  <c r="PU1298" i="4"/>
  <c r="PU1297" i="4"/>
  <c r="PU1296" i="4"/>
  <c r="PU1295" i="4"/>
  <c r="PU1294" i="4"/>
  <c r="PU1293" i="4"/>
  <c r="PU1292" i="4"/>
  <c r="PU1291" i="4"/>
  <c r="PU1290" i="4"/>
  <c r="PU1289" i="4"/>
  <c r="PU1288" i="4"/>
  <c r="PU1287" i="4"/>
  <c r="PU1286" i="4"/>
  <c r="PU1285" i="4"/>
  <c r="PU1284" i="4"/>
  <c r="PU1283" i="4"/>
  <c r="PU1282" i="4"/>
  <c r="PU1281" i="4"/>
  <c r="PU1280" i="4"/>
  <c r="PU1279" i="4"/>
  <c r="PU1278" i="4"/>
  <c r="PU1277" i="4"/>
  <c r="PU1276" i="4"/>
  <c r="PU1275" i="4"/>
  <c r="PU1274" i="4"/>
  <c r="PU1273" i="4"/>
  <c r="PU1272" i="4"/>
  <c r="PU1271" i="4"/>
  <c r="PU1270" i="4"/>
  <c r="PU1269" i="4"/>
  <c r="PU1268" i="4"/>
  <c r="PU1267" i="4"/>
  <c r="PU1266" i="4"/>
  <c r="PU1265" i="4"/>
  <c r="PU1264" i="4"/>
  <c r="PU1263" i="4"/>
  <c r="PU1262" i="4"/>
  <c r="PU1261" i="4"/>
  <c r="PU1260" i="4"/>
  <c r="PU1259" i="4"/>
  <c r="PU1258" i="4"/>
  <c r="PU1257" i="4"/>
  <c r="PU1256" i="4"/>
  <c r="PU1255" i="4"/>
  <c r="PU1254" i="4"/>
  <c r="PU1253" i="4"/>
  <c r="PU1252" i="4"/>
  <c r="PU1251" i="4"/>
  <c r="PU1250" i="4"/>
  <c r="PU1249" i="4"/>
  <c r="PU1248" i="4"/>
  <c r="PU1247" i="4"/>
  <c r="PU1246" i="4"/>
  <c r="PU1245" i="4"/>
  <c r="PU1244" i="4"/>
  <c r="PU1243" i="4"/>
  <c r="PU1242" i="4"/>
  <c r="PU1241" i="4"/>
  <c r="PU1240" i="4"/>
  <c r="PU1239" i="4"/>
  <c r="PU1238" i="4"/>
  <c r="PU1237" i="4"/>
  <c r="PU1236" i="4"/>
  <c r="PU1235" i="4"/>
  <c r="PU1234" i="4"/>
  <c r="PU1233" i="4"/>
  <c r="PU1232" i="4"/>
  <c r="PU1231" i="4"/>
  <c r="PU1230" i="4"/>
  <c r="PU1229" i="4"/>
  <c r="PU1228" i="4"/>
  <c r="PU1227" i="4"/>
  <c r="PU1226" i="4"/>
  <c r="PU1225" i="4"/>
  <c r="PU1224" i="4"/>
  <c r="PU1223" i="4"/>
  <c r="PU1222" i="4"/>
  <c r="PU1221" i="4"/>
  <c r="PU1220" i="4"/>
  <c r="PU1219" i="4"/>
  <c r="PU1218" i="4"/>
  <c r="PU1217" i="4"/>
  <c r="PU1216" i="4"/>
  <c r="PU1215" i="4"/>
  <c r="PU1214" i="4"/>
  <c r="PU1213" i="4"/>
  <c r="PU1212" i="4"/>
  <c r="PU1211" i="4"/>
  <c r="PU1210" i="4"/>
  <c r="PU1209" i="4"/>
  <c r="PU1208" i="4"/>
  <c r="PU1207" i="4"/>
  <c r="PU1206" i="4"/>
  <c r="PU1205" i="4"/>
  <c r="PU1204" i="4"/>
  <c r="PU1203" i="4"/>
  <c r="PU1202" i="4"/>
  <c r="PU1201" i="4"/>
  <c r="PU1200" i="4"/>
  <c r="PU1199" i="4"/>
  <c r="PU1198" i="4"/>
  <c r="PU1197" i="4"/>
  <c r="PU1196" i="4"/>
  <c r="PU1195" i="4"/>
  <c r="PU1194" i="4"/>
  <c r="PU1193" i="4"/>
  <c r="PU1192" i="4"/>
  <c r="PU1191" i="4"/>
  <c r="PU1190" i="4"/>
  <c r="PU1189" i="4"/>
  <c r="PU1188" i="4"/>
  <c r="PU1187" i="4"/>
  <c r="PU1186" i="4"/>
  <c r="PU1185" i="4"/>
  <c r="PU1184" i="4"/>
  <c r="PU1183" i="4"/>
  <c r="PU1182" i="4"/>
  <c r="PU1181" i="4"/>
  <c r="PU1180" i="4"/>
  <c r="PU1179" i="4"/>
  <c r="PU1178" i="4"/>
  <c r="PU1177" i="4"/>
  <c r="PU1176" i="4"/>
  <c r="PU1175" i="4"/>
  <c r="PU1174" i="4"/>
  <c r="PU1173" i="4"/>
  <c r="PU1172" i="4"/>
  <c r="PU1171" i="4"/>
  <c r="PU1170" i="4"/>
  <c r="PU1169" i="4"/>
  <c r="PU1168" i="4"/>
  <c r="PU1167" i="4"/>
  <c r="PU1166" i="4"/>
  <c r="PU1165" i="4"/>
  <c r="PU1164" i="4"/>
  <c r="PU1163" i="4"/>
  <c r="PU1162" i="4"/>
  <c r="PU1161" i="4"/>
  <c r="PU1160" i="4"/>
  <c r="PU1159" i="4"/>
  <c r="PU1158" i="4"/>
  <c r="PU1157" i="4"/>
  <c r="PU1156" i="4"/>
  <c r="PU1155" i="4"/>
  <c r="PU1154" i="4"/>
  <c r="PU1153" i="4"/>
  <c r="PU1152" i="4"/>
  <c r="PU1151" i="4"/>
  <c r="PU1150" i="4"/>
  <c r="PU1149" i="4"/>
  <c r="PU1148" i="4"/>
  <c r="PU1147" i="4"/>
  <c r="PU1146" i="4"/>
  <c r="PU1145" i="4"/>
  <c r="PU1144" i="4"/>
  <c r="PU1143" i="4"/>
  <c r="PU1142" i="4"/>
  <c r="PU1141" i="4"/>
  <c r="PU1140" i="4"/>
  <c r="PU1139" i="4"/>
  <c r="PU1138" i="4"/>
  <c r="PU1137" i="4"/>
  <c r="PU1136" i="4"/>
  <c r="PU1135" i="4"/>
  <c r="PU1134" i="4"/>
  <c r="PU1133" i="4"/>
  <c r="PU1132" i="4"/>
  <c r="PU1131" i="4"/>
  <c r="PU1130" i="4"/>
  <c r="PU1129" i="4"/>
  <c r="PU1128" i="4"/>
  <c r="PU1127" i="4"/>
  <c r="PU1126" i="4"/>
  <c r="PU1125" i="4"/>
  <c r="PU1124" i="4"/>
  <c r="PU1123" i="4"/>
  <c r="PU1122" i="4"/>
  <c r="PU1121" i="4"/>
  <c r="PU1120" i="4"/>
  <c r="PU1119" i="4"/>
  <c r="PU1118" i="4"/>
  <c r="PU1117" i="4"/>
  <c r="PU1116" i="4"/>
  <c r="PU1115" i="4"/>
  <c r="PU1114" i="4"/>
  <c r="PU1113" i="4"/>
  <c r="PU1112" i="4"/>
  <c r="PU1111" i="4"/>
  <c r="PU1110" i="4"/>
  <c r="PU1109" i="4"/>
  <c r="PU1108" i="4"/>
  <c r="PU1107" i="4"/>
  <c r="PU1106" i="4"/>
  <c r="PU1105" i="4"/>
  <c r="PU1104" i="4"/>
  <c r="PU1103" i="4"/>
  <c r="PU1102" i="4"/>
  <c r="PU1101" i="4"/>
  <c r="PU1100" i="4"/>
  <c r="PU1099" i="4"/>
  <c r="PU1098" i="4"/>
  <c r="PU1097" i="4"/>
  <c r="PU1096" i="4"/>
  <c r="PU1095" i="4"/>
  <c r="PU1094" i="4"/>
  <c r="PU1093" i="4"/>
  <c r="PU1092" i="4"/>
  <c r="PU1091" i="4"/>
  <c r="PU1090" i="4"/>
  <c r="PU1089" i="4"/>
  <c r="PU1088" i="4"/>
  <c r="PU1087" i="4"/>
  <c r="PU1086" i="4"/>
  <c r="PU1085" i="4"/>
  <c r="PU1084" i="4"/>
  <c r="PU1083" i="4"/>
  <c r="PU1082" i="4"/>
  <c r="PU1081" i="4"/>
  <c r="PU1080" i="4"/>
  <c r="PU1079" i="4"/>
  <c r="PU1078" i="4"/>
  <c r="PU1077" i="4"/>
  <c r="PU1076" i="4"/>
  <c r="PU1075" i="4"/>
  <c r="PU1074" i="4"/>
  <c r="PU1073" i="4"/>
  <c r="PU1072" i="4"/>
  <c r="PU1071" i="4"/>
  <c r="PU1070" i="4"/>
  <c r="PU1069" i="4"/>
  <c r="PU1068" i="4"/>
  <c r="PU1067" i="4"/>
  <c r="PU1066" i="4"/>
  <c r="PU1065" i="4"/>
  <c r="PU1064" i="4"/>
  <c r="PU1063" i="4"/>
  <c r="PU1062" i="4"/>
  <c r="PU1061" i="4"/>
  <c r="PU1060" i="4"/>
  <c r="PU1059" i="4"/>
  <c r="PU1058" i="4"/>
  <c r="PU1057" i="4"/>
  <c r="PU1056" i="4"/>
  <c r="PU1055" i="4"/>
  <c r="PU1054" i="4"/>
  <c r="PU1053" i="4"/>
  <c r="PU1052" i="4"/>
  <c r="PU1051" i="4"/>
  <c r="PU1050" i="4"/>
  <c r="PU1049" i="4"/>
  <c r="PU1048" i="4"/>
  <c r="PU1047" i="4"/>
  <c r="PU1046" i="4"/>
  <c r="PU1045" i="4"/>
  <c r="PU1044" i="4"/>
  <c r="PU1043" i="4"/>
  <c r="PU1042" i="4"/>
  <c r="PU1041" i="4"/>
  <c r="PU1040" i="4"/>
  <c r="PU1039" i="4"/>
  <c r="PU1038" i="4"/>
  <c r="PU1037" i="4"/>
  <c r="PU1036" i="4"/>
  <c r="PU1035" i="4"/>
  <c r="PU1034" i="4"/>
  <c r="PU1033" i="4"/>
  <c r="PU1032" i="4"/>
  <c r="PU1031" i="4"/>
  <c r="PU1030" i="4"/>
  <c r="PU1029" i="4"/>
  <c r="PU1028" i="4"/>
  <c r="PU1027" i="4"/>
  <c r="PU1026" i="4"/>
  <c r="PU1025" i="4"/>
  <c r="PU1024" i="4"/>
  <c r="PU1023" i="4"/>
  <c r="PU1022" i="4"/>
  <c r="PU1021" i="4"/>
  <c r="PU1020" i="4"/>
  <c r="PU1019" i="4"/>
  <c r="PU1018" i="4"/>
  <c r="PU1017" i="4"/>
  <c r="PU1016" i="4"/>
  <c r="PU1015" i="4"/>
  <c r="PU1014" i="4"/>
  <c r="PU1013" i="4"/>
  <c r="PU1012" i="4"/>
  <c r="PU1011" i="4"/>
  <c r="PU1010" i="4"/>
  <c r="PU1009" i="4"/>
  <c r="PU1008" i="4"/>
  <c r="PU1007" i="4"/>
  <c r="PU1006" i="4"/>
  <c r="PU1005" i="4"/>
  <c r="PU1004" i="4"/>
  <c r="PU1003" i="4"/>
  <c r="PU1002" i="4"/>
  <c r="PU1001" i="4"/>
  <c r="PU1000" i="4"/>
  <c r="PU999" i="4"/>
  <c r="PU998" i="4"/>
  <c r="PU997" i="4"/>
  <c r="PU996" i="4"/>
  <c r="PU995" i="4"/>
  <c r="PU994" i="4"/>
  <c r="PU993" i="4"/>
  <c r="PU992" i="4"/>
  <c r="PU991" i="4"/>
  <c r="PU990" i="4"/>
  <c r="PU989" i="4"/>
  <c r="PU988" i="4"/>
  <c r="PU987" i="4"/>
  <c r="PU986" i="4"/>
  <c r="PU985" i="4"/>
  <c r="PU984" i="4"/>
  <c r="PU983" i="4"/>
  <c r="PU982" i="4"/>
  <c r="PU981" i="4"/>
  <c r="PU980" i="4"/>
  <c r="PU979" i="4"/>
  <c r="PU978" i="4"/>
  <c r="PU977" i="4"/>
  <c r="PU976" i="4"/>
  <c r="PU975" i="4"/>
  <c r="PU974" i="4"/>
  <c r="PU973" i="4"/>
  <c r="PU972" i="4"/>
  <c r="PU971" i="4"/>
  <c r="PU970" i="4"/>
  <c r="PU969" i="4"/>
  <c r="PU968" i="4"/>
  <c r="PU967" i="4"/>
  <c r="PU966" i="4"/>
  <c r="PU965" i="4"/>
  <c r="PU964" i="4"/>
  <c r="PU963" i="4"/>
  <c r="PU962" i="4"/>
  <c r="PU961" i="4"/>
  <c r="PU960" i="4"/>
  <c r="PU959" i="4"/>
  <c r="PU958" i="4"/>
  <c r="PU957" i="4"/>
  <c r="PU956" i="4"/>
  <c r="PU955" i="4"/>
  <c r="PU954" i="4"/>
  <c r="PU953" i="4"/>
  <c r="PU952" i="4"/>
  <c r="PU951" i="4"/>
  <c r="PU950" i="4"/>
  <c r="PU949" i="4"/>
  <c r="PU948" i="4"/>
  <c r="PU947" i="4"/>
  <c r="PU946" i="4"/>
  <c r="PU945" i="4"/>
  <c r="PU944" i="4"/>
  <c r="PU943" i="4"/>
  <c r="PU942" i="4"/>
  <c r="PU941" i="4"/>
  <c r="PU940" i="4"/>
  <c r="PU939" i="4"/>
  <c r="PU938" i="4"/>
  <c r="PU937" i="4"/>
  <c r="PU936" i="4"/>
  <c r="PU935" i="4"/>
  <c r="PU934" i="4"/>
  <c r="PU933" i="4"/>
  <c r="PU932" i="4"/>
  <c r="PU931" i="4"/>
  <c r="PU930" i="4"/>
  <c r="PU929" i="4"/>
  <c r="PU928" i="4"/>
  <c r="PU927" i="4"/>
  <c r="PU926" i="4"/>
  <c r="PU925" i="4"/>
  <c r="PU924" i="4"/>
  <c r="PU923" i="4"/>
  <c r="PU922" i="4"/>
  <c r="PU921" i="4"/>
  <c r="PU920" i="4"/>
  <c r="PU919" i="4"/>
  <c r="PU918" i="4"/>
  <c r="PU917" i="4"/>
  <c r="PU916" i="4"/>
  <c r="PU915" i="4"/>
  <c r="PU914" i="4"/>
  <c r="PU913" i="4"/>
  <c r="PU912" i="4"/>
  <c r="PU911" i="4"/>
  <c r="PU910" i="4"/>
  <c r="PU909" i="4"/>
  <c r="PU908" i="4"/>
  <c r="PU907" i="4"/>
  <c r="PU906" i="4"/>
  <c r="PU905" i="4"/>
  <c r="PU904" i="4"/>
  <c r="PU903" i="4"/>
  <c r="PU902" i="4"/>
  <c r="PU901" i="4"/>
  <c r="PU900" i="4"/>
  <c r="PU899" i="4"/>
  <c r="PU898" i="4"/>
  <c r="PU897" i="4"/>
  <c r="PU896" i="4"/>
  <c r="PU895" i="4"/>
  <c r="PU894" i="4"/>
  <c r="PU893" i="4"/>
  <c r="PU892" i="4"/>
  <c r="PU891" i="4"/>
  <c r="PU890" i="4"/>
  <c r="PU889" i="4"/>
  <c r="PU888" i="4"/>
  <c r="PU887" i="4"/>
  <c r="PU886" i="4"/>
  <c r="PU885" i="4"/>
  <c r="PU884" i="4"/>
  <c r="PU883" i="4"/>
  <c r="PU882" i="4"/>
  <c r="PU881" i="4"/>
  <c r="PU880" i="4"/>
  <c r="PU879" i="4"/>
  <c r="PU878" i="4"/>
  <c r="PU877" i="4"/>
  <c r="PU876" i="4"/>
  <c r="PU875" i="4"/>
  <c r="PU874" i="4"/>
  <c r="PU873" i="4"/>
  <c r="PU872" i="4"/>
  <c r="PU871" i="4"/>
  <c r="PU870" i="4"/>
  <c r="PU869" i="4"/>
  <c r="PU868" i="4"/>
  <c r="PU867" i="4"/>
  <c r="PU866" i="4"/>
  <c r="PU865" i="4"/>
  <c r="PU864" i="4"/>
  <c r="PU863" i="4"/>
  <c r="PU862" i="4"/>
  <c r="PU861" i="4"/>
  <c r="PU860" i="4"/>
  <c r="PU859" i="4"/>
  <c r="PU858" i="4"/>
  <c r="PU857" i="4"/>
  <c r="PU856" i="4"/>
  <c r="PU855" i="4"/>
  <c r="PU854" i="4"/>
  <c r="PU853" i="4"/>
  <c r="PU852" i="4"/>
  <c r="PU851" i="4"/>
  <c r="PU850" i="4"/>
  <c r="PU849" i="4"/>
  <c r="PU848" i="4"/>
  <c r="PU847" i="4"/>
  <c r="PU846" i="4"/>
  <c r="PU845" i="4"/>
  <c r="PU844" i="4"/>
  <c r="PU843" i="4"/>
  <c r="PU842" i="4"/>
  <c r="PU841" i="4"/>
  <c r="PU840" i="4"/>
  <c r="PU839" i="4"/>
  <c r="PU838" i="4"/>
  <c r="PU837" i="4"/>
  <c r="PU836" i="4"/>
  <c r="PU835" i="4"/>
  <c r="PU834" i="4"/>
  <c r="PU833" i="4"/>
  <c r="PU832" i="4"/>
  <c r="PU831" i="4"/>
  <c r="PU830" i="4"/>
  <c r="PU829" i="4"/>
  <c r="PU828" i="4"/>
  <c r="PU827" i="4"/>
  <c r="PU826" i="4"/>
  <c r="PU825" i="4"/>
  <c r="PU824" i="4"/>
  <c r="PU823" i="4"/>
  <c r="PU822" i="4"/>
  <c r="PU821" i="4"/>
  <c r="PU820" i="4"/>
  <c r="PU819" i="4"/>
  <c r="PU818" i="4"/>
  <c r="PU817" i="4"/>
  <c r="PU816" i="4"/>
  <c r="PU815" i="4"/>
  <c r="PU814" i="4"/>
  <c r="PU813" i="4"/>
  <c r="PU812" i="4"/>
  <c r="PU811" i="4"/>
  <c r="PU810" i="4"/>
  <c r="PU809" i="4"/>
  <c r="PU808" i="4"/>
  <c r="PU807" i="4"/>
  <c r="PU806" i="4"/>
  <c r="PU805" i="4"/>
  <c r="PU804" i="4"/>
  <c r="PU803" i="4"/>
  <c r="PU802" i="4"/>
  <c r="PU801" i="4"/>
  <c r="PU800" i="4"/>
  <c r="PU799" i="4"/>
  <c r="PU798" i="4"/>
  <c r="PU797" i="4"/>
  <c r="PU796" i="4"/>
  <c r="PU795" i="4"/>
  <c r="PU794" i="4"/>
  <c r="PU793" i="4"/>
  <c r="PU792" i="4"/>
  <c r="PU791" i="4"/>
  <c r="PU790" i="4"/>
  <c r="PU789" i="4"/>
  <c r="PU788" i="4"/>
  <c r="PU787" i="4"/>
  <c r="PU786" i="4"/>
  <c r="PU785" i="4"/>
  <c r="PU784" i="4"/>
  <c r="PU783" i="4"/>
  <c r="PU782" i="4"/>
  <c r="PU781" i="4"/>
  <c r="PU780" i="4"/>
  <c r="PU779" i="4"/>
  <c r="PU778" i="4"/>
  <c r="PU777" i="4"/>
  <c r="PU776" i="4"/>
  <c r="PU775" i="4"/>
  <c r="PU774" i="4"/>
  <c r="PU773" i="4"/>
  <c r="PU772" i="4"/>
  <c r="PU771" i="4"/>
  <c r="PU770" i="4"/>
  <c r="PU769" i="4"/>
  <c r="PU768" i="4"/>
  <c r="PU767" i="4"/>
  <c r="PU766" i="4"/>
  <c r="PU765" i="4"/>
  <c r="PU764" i="4"/>
  <c r="PU763" i="4"/>
  <c r="PU762" i="4"/>
  <c r="PU761" i="4"/>
  <c r="PU760" i="4"/>
  <c r="PU759" i="4"/>
  <c r="PU758" i="4"/>
  <c r="PU757" i="4"/>
  <c r="PU756" i="4"/>
  <c r="PU755" i="4"/>
  <c r="PU754" i="4"/>
  <c r="PU753" i="4"/>
  <c r="PU752" i="4"/>
  <c r="PU751" i="4"/>
  <c r="PU750" i="4"/>
  <c r="PU749" i="4"/>
  <c r="PU748" i="4"/>
  <c r="PU747" i="4"/>
  <c r="PU746" i="4"/>
  <c r="PU745" i="4"/>
  <c r="PU744" i="4"/>
  <c r="PU743" i="4"/>
  <c r="PU742" i="4"/>
  <c r="PU741" i="4"/>
  <c r="PU740" i="4"/>
  <c r="PU739" i="4"/>
  <c r="PU738" i="4"/>
  <c r="PU737" i="4"/>
  <c r="PU736" i="4"/>
  <c r="PU735" i="4"/>
  <c r="PU734" i="4"/>
  <c r="PU733" i="4"/>
  <c r="PU732" i="4"/>
  <c r="PU731" i="4"/>
  <c r="PU730" i="4"/>
  <c r="PU729" i="4"/>
  <c r="PU728" i="4"/>
  <c r="PU727" i="4"/>
  <c r="PU726" i="4"/>
  <c r="PU725" i="4"/>
  <c r="PU724" i="4"/>
  <c r="PU723" i="4"/>
  <c r="PU722" i="4"/>
  <c r="PU721" i="4"/>
  <c r="PU720" i="4"/>
  <c r="PU719" i="4"/>
  <c r="PU718" i="4"/>
  <c r="PU717" i="4"/>
  <c r="PU716" i="4"/>
  <c r="PU715" i="4"/>
  <c r="PU714" i="4"/>
  <c r="PU713" i="4"/>
  <c r="PU712" i="4"/>
  <c r="PU711" i="4"/>
  <c r="PU710" i="4"/>
  <c r="PU709" i="4"/>
  <c r="PU708" i="4"/>
  <c r="PU707" i="4"/>
  <c r="PU706" i="4"/>
  <c r="PU705" i="4"/>
  <c r="PU704" i="4"/>
  <c r="PU703" i="4"/>
  <c r="PU702" i="4"/>
  <c r="PU701" i="4"/>
  <c r="PU700" i="4"/>
  <c r="PU699" i="4"/>
  <c r="PU698" i="4"/>
  <c r="PU697" i="4"/>
  <c r="PU696" i="4"/>
  <c r="PU695" i="4"/>
  <c r="PU694" i="4"/>
  <c r="PU693" i="4"/>
  <c r="PU692" i="4"/>
  <c r="PU691" i="4"/>
  <c r="PU690" i="4"/>
  <c r="PU689" i="4"/>
  <c r="PU688" i="4"/>
  <c r="PU687" i="4"/>
  <c r="PU686" i="4"/>
  <c r="PU685" i="4"/>
  <c r="PU684" i="4"/>
  <c r="PU683" i="4"/>
  <c r="PU682" i="4"/>
  <c r="PU681" i="4"/>
  <c r="PU680" i="4"/>
  <c r="PU679" i="4"/>
  <c r="PU678" i="4"/>
  <c r="PU677" i="4"/>
  <c r="PU676" i="4"/>
  <c r="PU675" i="4"/>
  <c r="PU674" i="4"/>
  <c r="PU673" i="4"/>
  <c r="PU672" i="4"/>
  <c r="PU671" i="4"/>
  <c r="PU670" i="4"/>
  <c r="PU669" i="4"/>
  <c r="PU668" i="4"/>
  <c r="PU667" i="4"/>
  <c r="PU666" i="4"/>
  <c r="PU665" i="4"/>
  <c r="PU664" i="4"/>
  <c r="PU663" i="4"/>
  <c r="PU662" i="4"/>
  <c r="PU661" i="4"/>
  <c r="PU660" i="4"/>
  <c r="PU659" i="4"/>
  <c r="PU658" i="4"/>
  <c r="PU657" i="4"/>
  <c r="PU656" i="4"/>
  <c r="PU655" i="4"/>
  <c r="PU654" i="4"/>
  <c r="PU653" i="4"/>
  <c r="PU652" i="4"/>
  <c r="PU651" i="4"/>
  <c r="PU650" i="4"/>
  <c r="PU649" i="4"/>
  <c r="PU648" i="4"/>
  <c r="PU647" i="4"/>
  <c r="PU646" i="4"/>
  <c r="PU645" i="4"/>
  <c r="PU644" i="4"/>
  <c r="PU643" i="4"/>
  <c r="PU642" i="4"/>
  <c r="PU641" i="4"/>
  <c r="PU640" i="4"/>
  <c r="PU639" i="4"/>
  <c r="PU638" i="4"/>
  <c r="PU637" i="4"/>
  <c r="PU636" i="4"/>
  <c r="PU635" i="4"/>
  <c r="PU634" i="4"/>
  <c r="PU633" i="4"/>
  <c r="PU632" i="4"/>
  <c r="PU631" i="4"/>
  <c r="PU630" i="4"/>
  <c r="PU629" i="4"/>
  <c r="PU628" i="4"/>
  <c r="PU627" i="4"/>
  <c r="PU626" i="4"/>
  <c r="PU625" i="4"/>
  <c r="PU624" i="4"/>
  <c r="PU623" i="4"/>
  <c r="PU622" i="4"/>
  <c r="PU621" i="4"/>
  <c r="PU620" i="4"/>
  <c r="PU619" i="4"/>
  <c r="PU618" i="4"/>
  <c r="PU617" i="4"/>
  <c r="PU616" i="4"/>
  <c r="PU615" i="4"/>
  <c r="PU614" i="4"/>
  <c r="PU613" i="4"/>
  <c r="PU612" i="4"/>
  <c r="PU611" i="4"/>
  <c r="PU610" i="4"/>
  <c r="PU609" i="4"/>
  <c r="PU608" i="4"/>
  <c r="PU607" i="4"/>
  <c r="PU606" i="4"/>
  <c r="PU605" i="4"/>
  <c r="PU604" i="4"/>
  <c r="PU603" i="4"/>
  <c r="PU602" i="4"/>
  <c r="PU601" i="4"/>
  <c r="PU600" i="4"/>
  <c r="PU599" i="4"/>
  <c r="PU598" i="4"/>
  <c r="PU597" i="4"/>
  <c r="PU596" i="4"/>
  <c r="PU595" i="4"/>
  <c r="PU594" i="4"/>
  <c r="PU593" i="4"/>
  <c r="PU592" i="4"/>
  <c r="PU591" i="4"/>
  <c r="PU590" i="4"/>
  <c r="PU589" i="4"/>
  <c r="PU588" i="4"/>
  <c r="PU587" i="4"/>
  <c r="PU586" i="4"/>
  <c r="PU585" i="4"/>
  <c r="PU584" i="4"/>
  <c r="PU583" i="4"/>
  <c r="PU582" i="4"/>
  <c r="PU581" i="4"/>
  <c r="PU580" i="4"/>
  <c r="PU579" i="4"/>
  <c r="PU578" i="4"/>
  <c r="PU577" i="4"/>
  <c r="PU576" i="4"/>
  <c r="PU575" i="4"/>
  <c r="PU574" i="4"/>
  <c r="PU573" i="4"/>
  <c r="PU572" i="4"/>
  <c r="PU571" i="4"/>
  <c r="PU570" i="4"/>
  <c r="PU569" i="4"/>
  <c r="PU568" i="4"/>
  <c r="PU567" i="4"/>
  <c r="PU566" i="4"/>
  <c r="PU565" i="4"/>
  <c r="PU564" i="4"/>
  <c r="PU563" i="4"/>
  <c r="PU562" i="4"/>
  <c r="PU561" i="4"/>
  <c r="PU560" i="4"/>
  <c r="PU559" i="4"/>
  <c r="PU558" i="4"/>
  <c r="PU557" i="4"/>
  <c r="PU556" i="4"/>
  <c r="PU555" i="4"/>
  <c r="PU554" i="4"/>
  <c r="PU553" i="4"/>
  <c r="PU552" i="4"/>
  <c r="PU551" i="4"/>
  <c r="PU550" i="4"/>
  <c r="PU549" i="4"/>
  <c r="PU548" i="4"/>
  <c r="PU547" i="4"/>
  <c r="PU546" i="4"/>
  <c r="PU545" i="4"/>
  <c r="PU544" i="4"/>
  <c r="PU543" i="4"/>
  <c r="PU542" i="4"/>
  <c r="PU541" i="4"/>
  <c r="PU540" i="4"/>
  <c r="PU539" i="4"/>
  <c r="PU538" i="4"/>
  <c r="PU537" i="4"/>
  <c r="PU536" i="4"/>
  <c r="PU535" i="4"/>
  <c r="PU534" i="4"/>
  <c r="PU533" i="4"/>
  <c r="PU532" i="4"/>
  <c r="PU531" i="4"/>
  <c r="PU530" i="4"/>
  <c r="PU529" i="4"/>
  <c r="PU528" i="4"/>
  <c r="PU527" i="4"/>
  <c r="PU526" i="4"/>
  <c r="PU525" i="4"/>
  <c r="PU524" i="4"/>
  <c r="PU523" i="4"/>
  <c r="PU522" i="4"/>
  <c r="PU521" i="4"/>
  <c r="PU520" i="4"/>
  <c r="PU519" i="4"/>
  <c r="PU518" i="4"/>
  <c r="PU517" i="4"/>
  <c r="PU516" i="4"/>
  <c r="PU515" i="4"/>
  <c r="PU514" i="4"/>
  <c r="PU513" i="4"/>
  <c r="PU512" i="4"/>
  <c r="PU511" i="4"/>
  <c r="PU510" i="4"/>
  <c r="PU509" i="4"/>
  <c r="PU508" i="4"/>
  <c r="PU507" i="4"/>
  <c r="PU506" i="4"/>
  <c r="PU505" i="4"/>
  <c r="PU504" i="4"/>
  <c r="PU503" i="4"/>
  <c r="PU502" i="4"/>
  <c r="PU501" i="4"/>
  <c r="PU500" i="4"/>
  <c r="PU499" i="4"/>
  <c r="PU498" i="4"/>
  <c r="PU497" i="4"/>
  <c r="PU496" i="4"/>
  <c r="PU495" i="4"/>
  <c r="PU494" i="4"/>
  <c r="PU493" i="4"/>
  <c r="PU492" i="4"/>
  <c r="PU491" i="4"/>
  <c r="PU490" i="4"/>
  <c r="PU489" i="4"/>
  <c r="PU488" i="4"/>
  <c r="PU487" i="4"/>
  <c r="PU486" i="4"/>
  <c r="PU485" i="4"/>
  <c r="PU484" i="4"/>
  <c r="PU483" i="4"/>
  <c r="PU482" i="4"/>
  <c r="PU481" i="4"/>
  <c r="PU480" i="4"/>
  <c r="PU479" i="4"/>
  <c r="PU478" i="4"/>
  <c r="PU477" i="4"/>
  <c r="PU476" i="4"/>
  <c r="PU475" i="4"/>
  <c r="PU474" i="4"/>
  <c r="PU473" i="4"/>
  <c r="PU472" i="4"/>
  <c r="PU471" i="4"/>
  <c r="PU470" i="4"/>
  <c r="PU469" i="4"/>
  <c r="PU468" i="4"/>
  <c r="PU467" i="4"/>
  <c r="PU466" i="4"/>
  <c r="PU465" i="4"/>
  <c r="PU464" i="4"/>
  <c r="PU463" i="4"/>
  <c r="PU462" i="4"/>
  <c r="PU461" i="4"/>
  <c r="PU460" i="4"/>
  <c r="PU459" i="4"/>
  <c r="PU458" i="4"/>
  <c r="PU457" i="4"/>
  <c r="PU456" i="4"/>
  <c r="PU455" i="4"/>
  <c r="PU454" i="4"/>
  <c r="PU453" i="4"/>
  <c r="PU452" i="4"/>
  <c r="PU451" i="4"/>
  <c r="PU450" i="4"/>
  <c r="PU449" i="4"/>
  <c r="PU448" i="4"/>
  <c r="PU447" i="4"/>
  <c r="PU446" i="4"/>
  <c r="PU445" i="4"/>
  <c r="PU444" i="4"/>
  <c r="PU443" i="4"/>
  <c r="PU442" i="4"/>
  <c r="PU441" i="4"/>
  <c r="PU440" i="4"/>
  <c r="PU439" i="4"/>
  <c r="PU438" i="4"/>
  <c r="PU437" i="4"/>
  <c r="PU436" i="4"/>
  <c r="PU435" i="4"/>
  <c r="PU434" i="4"/>
  <c r="PU433" i="4"/>
  <c r="PU432" i="4"/>
  <c r="PU431" i="4"/>
  <c r="PU430" i="4"/>
  <c r="PU429" i="4"/>
  <c r="PU428" i="4"/>
  <c r="PU427" i="4"/>
  <c r="PU426" i="4"/>
  <c r="PU425" i="4"/>
  <c r="PU424" i="4"/>
  <c r="PU423" i="4"/>
  <c r="PU422" i="4"/>
  <c r="PU421" i="4"/>
  <c r="PU420" i="4"/>
  <c r="PU419" i="4"/>
  <c r="PU418" i="4"/>
  <c r="PU417" i="4"/>
  <c r="PU416" i="4"/>
  <c r="PU415" i="4"/>
  <c r="PU414" i="4"/>
  <c r="PU413" i="4"/>
  <c r="PU412" i="4"/>
  <c r="PU411" i="4"/>
  <c r="PU410" i="4"/>
  <c r="PU409" i="4"/>
  <c r="PU408" i="4"/>
  <c r="PU407" i="4"/>
  <c r="PU406" i="4"/>
  <c r="PU405" i="4"/>
  <c r="PU404" i="4"/>
  <c r="PU403" i="4"/>
  <c r="PU402" i="4"/>
  <c r="PU401" i="4"/>
  <c r="PU400" i="4"/>
  <c r="PU399" i="4"/>
  <c r="PU398" i="4"/>
  <c r="PU397" i="4"/>
  <c r="PU396" i="4"/>
  <c r="PU395" i="4"/>
  <c r="PU394" i="4"/>
  <c r="PU393" i="4"/>
  <c r="PU392" i="4"/>
  <c r="PU391" i="4"/>
  <c r="PU390" i="4"/>
  <c r="PU389" i="4"/>
  <c r="PU388" i="4"/>
  <c r="PU387" i="4"/>
  <c r="PU386" i="4"/>
  <c r="PU385" i="4"/>
  <c r="PU384" i="4"/>
  <c r="PU383" i="4"/>
  <c r="PU382" i="4"/>
  <c r="PU381" i="4"/>
  <c r="PU380" i="4"/>
  <c r="PU379" i="4"/>
  <c r="PU378" i="4"/>
  <c r="PU377" i="4"/>
  <c r="PU376" i="4"/>
  <c r="PU375" i="4"/>
  <c r="PU374" i="4"/>
  <c r="PU373" i="4"/>
  <c r="PU372" i="4"/>
  <c r="PU371" i="4"/>
  <c r="PU370" i="4"/>
  <c r="PU369" i="4"/>
  <c r="PU368" i="4"/>
  <c r="PU367" i="4"/>
  <c r="PU366" i="4"/>
  <c r="PU365" i="4"/>
  <c r="PU364" i="4"/>
  <c r="PU363" i="4"/>
  <c r="PU362" i="4"/>
  <c r="PU361" i="4"/>
  <c r="PU360" i="4"/>
  <c r="PU359" i="4"/>
  <c r="PU358" i="4"/>
  <c r="PU357" i="4"/>
  <c r="PU356" i="4"/>
  <c r="PU355" i="4"/>
  <c r="PU354" i="4"/>
  <c r="PU353" i="4"/>
  <c r="PU352" i="4"/>
  <c r="PU351" i="4"/>
  <c r="PU350" i="4"/>
  <c r="PU349" i="4"/>
  <c r="PU348" i="4"/>
  <c r="PU347" i="4"/>
  <c r="PU346" i="4"/>
  <c r="PU345" i="4"/>
  <c r="PU344" i="4"/>
  <c r="PU343" i="4"/>
  <c r="PU342" i="4"/>
  <c r="PU341" i="4"/>
  <c r="PU340" i="4"/>
  <c r="PU339" i="4"/>
  <c r="PU338" i="4"/>
  <c r="PU337" i="4"/>
  <c r="PU336" i="4"/>
  <c r="PU335" i="4"/>
  <c r="PU334" i="4"/>
  <c r="PU333" i="4"/>
  <c r="PU332" i="4"/>
  <c r="PU331" i="4"/>
  <c r="PU330" i="4"/>
  <c r="PU329" i="4"/>
  <c r="PU328" i="4"/>
  <c r="PU327" i="4"/>
  <c r="PU326" i="4"/>
  <c r="PU325" i="4"/>
  <c r="PU324" i="4"/>
  <c r="PU323" i="4"/>
  <c r="PU322" i="4"/>
  <c r="PU321" i="4"/>
  <c r="PU320" i="4"/>
  <c r="PU319" i="4"/>
  <c r="PU318" i="4"/>
  <c r="PU317" i="4"/>
  <c r="PU316" i="4"/>
  <c r="PU315" i="4"/>
  <c r="PU314" i="4"/>
  <c r="PU313" i="4"/>
  <c r="PU312" i="4"/>
  <c r="PU311" i="4"/>
  <c r="PU310" i="4"/>
  <c r="PU309" i="4"/>
  <c r="PU308" i="4"/>
  <c r="PU307" i="4"/>
  <c r="PU306" i="4"/>
  <c r="PU305" i="4"/>
  <c r="PU304" i="4"/>
  <c r="PU303" i="4"/>
  <c r="PU302" i="4"/>
  <c r="PU301" i="4"/>
  <c r="PU300" i="4"/>
  <c r="PU299" i="4"/>
  <c r="PU298" i="4"/>
  <c r="PU297" i="4"/>
  <c r="PU296" i="4"/>
  <c r="PU295" i="4"/>
  <c r="PU294" i="4"/>
  <c r="PU293" i="4"/>
  <c r="PU292" i="4"/>
  <c r="PU291" i="4"/>
  <c r="PU290" i="4"/>
  <c r="PU289" i="4"/>
  <c r="PU288" i="4"/>
  <c r="PU287" i="4"/>
  <c r="PU286" i="4"/>
  <c r="PU285" i="4"/>
  <c r="PU284" i="4"/>
  <c r="PU283" i="4"/>
  <c r="PU282" i="4"/>
  <c r="PU281" i="4"/>
  <c r="PU280" i="4"/>
  <c r="PU279" i="4"/>
  <c r="PU278" i="4"/>
  <c r="PU277" i="4"/>
  <c r="PU276" i="4"/>
  <c r="PU275" i="4"/>
  <c r="PU274" i="4"/>
  <c r="PU273" i="4"/>
  <c r="PU272" i="4"/>
  <c r="PU271" i="4"/>
  <c r="PU270" i="4"/>
  <c r="PU269" i="4"/>
  <c r="PU268" i="4"/>
  <c r="PU267" i="4"/>
  <c r="PU266" i="4"/>
  <c r="PU265" i="4"/>
  <c r="PU264" i="4"/>
  <c r="PU263" i="4"/>
  <c r="PU262" i="4"/>
  <c r="PU261" i="4"/>
  <c r="PU260" i="4"/>
  <c r="PU259" i="4"/>
  <c r="PU258" i="4"/>
  <c r="PU257" i="4"/>
  <c r="PU256" i="4"/>
  <c r="PU255" i="4"/>
  <c r="PU254" i="4"/>
  <c r="PU253" i="4"/>
  <c r="PU252" i="4"/>
  <c r="PU251" i="4"/>
  <c r="PU250" i="4"/>
  <c r="PU249" i="4"/>
  <c r="PU248" i="4"/>
  <c r="PU247" i="4"/>
  <c r="PU246" i="4"/>
  <c r="PU245" i="4"/>
  <c r="PU244" i="4"/>
  <c r="PU243" i="4"/>
  <c r="PU242" i="4"/>
  <c r="PU241" i="4"/>
  <c r="PU240" i="4"/>
  <c r="PU239" i="4"/>
  <c r="PU238" i="4"/>
  <c r="PU237" i="4"/>
  <c r="PU236" i="4"/>
  <c r="PU235" i="4"/>
  <c r="PU234" i="4"/>
  <c r="PU233" i="4"/>
  <c r="PU232" i="4"/>
  <c r="PU231" i="4"/>
  <c r="PU230" i="4"/>
  <c r="PU229" i="4"/>
  <c r="PU228" i="4"/>
  <c r="PU227" i="4"/>
  <c r="PU226" i="4"/>
  <c r="PU225" i="4"/>
  <c r="PU224" i="4"/>
  <c r="PU223" i="4"/>
  <c r="PU222" i="4"/>
  <c r="PU221" i="4"/>
  <c r="PU220" i="4"/>
  <c r="PU219" i="4"/>
  <c r="PU218" i="4"/>
  <c r="PU217" i="4"/>
  <c r="PU216" i="4"/>
  <c r="PU215" i="4"/>
  <c r="PU214" i="4"/>
  <c r="PU213" i="4"/>
  <c r="PU212" i="4"/>
  <c r="PU211" i="4"/>
  <c r="PU210" i="4"/>
  <c r="PU209" i="4"/>
  <c r="PU208" i="4"/>
  <c r="PU207" i="4"/>
  <c r="PU206" i="4"/>
  <c r="PU205" i="4"/>
  <c r="PU204" i="4"/>
  <c r="PU203" i="4"/>
  <c r="PU202" i="4"/>
  <c r="PU201" i="4"/>
  <c r="PU200" i="4"/>
  <c r="PU199" i="4"/>
  <c r="PU198" i="4"/>
  <c r="PU197" i="4"/>
  <c r="PU196" i="4"/>
  <c r="PU195" i="4"/>
  <c r="PU194" i="4"/>
  <c r="PU193" i="4"/>
  <c r="PU192" i="4"/>
  <c r="PU191" i="4"/>
  <c r="PU190" i="4"/>
  <c r="PU189" i="4"/>
  <c r="PU188" i="4"/>
  <c r="PU187" i="4"/>
  <c r="PU186" i="4"/>
  <c r="PU185" i="4"/>
  <c r="PU184" i="4"/>
  <c r="PU183" i="4"/>
  <c r="PU182" i="4"/>
  <c r="PU181" i="4"/>
  <c r="PU180" i="4"/>
  <c r="PU179" i="4"/>
  <c r="PU178" i="4"/>
  <c r="PU177" i="4"/>
  <c r="PU176" i="4"/>
  <c r="PU175" i="4"/>
  <c r="PU174" i="4"/>
  <c r="PU173" i="4"/>
  <c r="PU172" i="4"/>
  <c r="PU171" i="4"/>
  <c r="PU170" i="4"/>
  <c r="PU169" i="4"/>
  <c r="PU168" i="4"/>
  <c r="PU167" i="4"/>
  <c r="PU166" i="4"/>
  <c r="PU165" i="4"/>
  <c r="PU164" i="4"/>
  <c r="PU163" i="4"/>
  <c r="PU162" i="4"/>
  <c r="PU161" i="4"/>
  <c r="PU160" i="4"/>
  <c r="PU159" i="4"/>
  <c r="PU158" i="4"/>
  <c r="PU157" i="4"/>
  <c r="PU156" i="4"/>
  <c r="PU155" i="4"/>
  <c r="PU154" i="4"/>
  <c r="PU153" i="4"/>
  <c r="PU152" i="4"/>
  <c r="PU151" i="4"/>
  <c r="PU150" i="4"/>
  <c r="PU149" i="4"/>
  <c r="PU148" i="4"/>
  <c r="PU147" i="4"/>
  <c r="PU146" i="4"/>
  <c r="PU145" i="4"/>
  <c r="PU144" i="4"/>
  <c r="PU143" i="4"/>
  <c r="PU142" i="4"/>
  <c r="PU141" i="4"/>
  <c r="PU140" i="4"/>
  <c r="PU139" i="4"/>
  <c r="PU138" i="4"/>
  <c r="PU137" i="4"/>
  <c r="PU136" i="4"/>
  <c r="PU135" i="4"/>
  <c r="PU134" i="4"/>
  <c r="PU133" i="4"/>
  <c r="PU132" i="4"/>
  <c r="PU131" i="4"/>
  <c r="PU130" i="4"/>
  <c r="PU129" i="4"/>
  <c r="PU128" i="4"/>
  <c r="PU127" i="4"/>
  <c r="PU126" i="4"/>
  <c r="PU125" i="4"/>
  <c r="PU124" i="4"/>
  <c r="PU123" i="4"/>
  <c r="PU122" i="4"/>
  <c r="PU121" i="4"/>
  <c r="PU120" i="4"/>
  <c r="PU119" i="4"/>
  <c r="PU118" i="4"/>
  <c r="PU117" i="4"/>
  <c r="PU116" i="4"/>
  <c r="PU115" i="4"/>
  <c r="PU114" i="4"/>
  <c r="PU113" i="4"/>
  <c r="PU112" i="4"/>
  <c r="PU111" i="4"/>
  <c r="PU110" i="4"/>
  <c r="PU109" i="4"/>
  <c r="PU108" i="4"/>
  <c r="PU107" i="4"/>
  <c r="PU106" i="4"/>
  <c r="PU105" i="4"/>
  <c r="PU104" i="4"/>
  <c r="PU103" i="4"/>
  <c r="PU102" i="4"/>
  <c r="PU101" i="4"/>
  <c r="PU100" i="4"/>
  <c r="PU99" i="4"/>
  <c r="PU98" i="4"/>
  <c r="PU97" i="4"/>
  <c r="PU96" i="4"/>
  <c r="PU95" i="4"/>
  <c r="PU94" i="4"/>
  <c r="PU93" i="4"/>
  <c r="PU92" i="4"/>
  <c r="PU91" i="4"/>
  <c r="PU90" i="4"/>
  <c r="PU89" i="4"/>
  <c r="PU88" i="4"/>
  <c r="PU87" i="4"/>
  <c r="PU86" i="4"/>
  <c r="PU85" i="4"/>
  <c r="PU84" i="4"/>
  <c r="PU83" i="4"/>
  <c r="PU82" i="4"/>
  <c r="PU81" i="4"/>
  <c r="PU80" i="4"/>
  <c r="PU79" i="4"/>
  <c r="PU78" i="4"/>
  <c r="PU77" i="4"/>
  <c r="PU76" i="4"/>
  <c r="PU75" i="4"/>
  <c r="PU74" i="4"/>
  <c r="PU73" i="4"/>
  <c r="PU72" i="4"/>
  <c r="PU71" i="4"/>
  <c r="PU70" i="4"/>
  <c r="PU69" i="4"/>
  <c r="PU68" i="4"/>
  <c r="PU67" i="4"/>
  <c r="PU66" i="4"/>
  <c r="PU65" i="4"/>
  <c r="PU64" i="4"/>
  <c r="PU63" i="4"/>
  <c r="PU62" i="4"/>
  <c r="PU61" i="4"/>
  <c r="PU60" i="4"/>
  <c r="PU59" i="4"/>
  <c r="PU58" i="4"/>
  <c r="PU57" i="4"/>
  <c r="PU56" i="4"/>
  <c r="PU55" i="4"/>
  <c r="PU54" i="4"/>
  <c r="PU53" i="4"/>
  <c r="PU52" i="4"/>
  <c r="PU51" i="4"/>
  <c r="PU50" i="4"/>
  <c r="PU49" i="4"/>
  <c r="PU48" i="4"/>
  <c r="PU47" i="4"/>
  <c r="PU46" i="4"/>
  <c r="PU45" i="4"/>
  <c r="PU44" i="4"/>
  <c r="PU43" i="4"/>
  <c r="PU42" i="4"/>
  <c r="PU41" i="4"/>
  <c r="PU40" i="4"/>
  <c r="PU39" i="4"/>
  <c r="PU38" i="4"/>
  <c r="PU37" i="4"/>
  <c r="PU36" i="4"/>
  <c r="PU35" i="4"/>
  <c r="PU34" i="4"/>
  <c r="PU33" i="4"/>
  <c r="PU32" i="4"/>
  <c r="PU31" i="4"/>
  <c r="PU30" i="4"/>
  <c r="PU29" i="4"/>
  <c r="PU28" i="4"/>
  <c r="PU27" i="4"/>
  <c r="PU26" i="4"/>
  <c r="PU25" i="4"/>
  <c r="PU24" i="4"/>
  <c r="PU23" i="4"/>
  <c r="PU22" i="4"/>
  <c r="PU21" i="4"/>
  <c r="PU20" i="4"/>
  <c r="PU19" i="4"/>
  <c r="PU18" i="4"/>
  <c r="PU17" i="4"/>
  <c r="PU16" i="4"/>
  <c r="PU15" i="4"/>
  <c r="PU14" i="4"/>
  <c r="PU13" i="4"/>
  <c r="PU12" i="4"/>
  <c r="PU11" i="4"/>
  <c r="PU10" i="4"/>
  <c r="PU9" i="4"/>
  <c r="PU8" i="4"/>
  <c r="PU7" i="4"/>
  <c r="PU6" i="4"/>
  <c r="PU5" i="4"/>
  <c r="PU4" i="4"/>
  <c r="PU3" i="4"/>
  <c r="PF1772" i="4"/>
  <c r="PF1771" i="4"/>
  <c r="PF1770" i="4"/>
  <c r="PF1769" i="4"/>
  <c r="PF1768" i="4"/>
  <c r="PF1767" i="4"/>
  <c r="PF1766" i="4"/>
  <c r="PF1765" i="4"/>
  <c r="PF1764" i="4"/>
  <c r="PF1763" i="4"/>
  <c r="PF1762" i="4"/>
  <c r="PF1761" i="4"/>
  <c r="PF1760" i="4"/>
  <c r="PF1759" i="4"/>
  <c r="PF1758" i="4"/>
  <c r="PF1757" i="4"/>
  <c r="PF1756" i="4"/>
  <c r="PF1755" i="4"/>
  <c r="PF1754" i="4"/>
  <c r="PF1753" i="4"/>
  <c r="PF1752" i="4"/>
  <c r="PF1751" i="4"/>
  <c r="PF1750" i="4"/>
  <c r="PF1749" i="4"/>
  <c r="PF1748" i="4"/>
  <c r="PF1747" i="4"/>
  <c r="PF1746" i="4"/>
  <c r="PF1745" i="4"/>
  <c r="PF1744" i="4"/>
  <c r="PF1743" i="4"/>
  <c r="PF1742" i="4"/>
  <c r="PF1741" i="4"/>
  <c r="PF1740" i="4"/>
  <c r="PF1739" i="4"/>
  <c r="PF1738" i="4"/>
  <c r="PF1737" i="4"/>
  <c r="PF1736" i="4"/>
  <c r="PF1735" i="4"/>
  <c r="PF1734" i="4"/>
  <c r="PF1733" i="4"/>
  <c r="PF1732" i="4"/>
  <c r="PF1731" i="4"/>
  <c r="PF1730" i="4"/>
  <c r="PF1729" i="4"/>
  <c r="PF1728" i="4"/>
  <c r="PF1727" i="4"/>
  <c r="PF1726" i="4"/>
  <c r="PF1725" i="4"/>
  <c r="PF1724" i="4"/>
  <c r="PF1723" i="4"/>
  <c r="PF1722" i="4"/>
  <c r="PF1721" i="4"/>
  <c r="PF1720" i="4"/>
  <c r="PF1719" i="4"/>
  <c r="PF1718" i="4"/>
  <c r="PF1717" i="4"/>
  <c r="PF1716" i="4"/>
  <c r="PF1715" i="4"/>
  <c r="PF1714" i="4"/>
  <c r="PF1713" i="4"/>
  <c r="PF1712" i="4"/>
  <c r="PF1711" i="4"/>
  <c r="PF1710" i="4"/>
  <c r="PF1709" i="4"/>
  <c r="PF1708" i="4"/>
  <c r="PF1707" i="4"/>
  <c r="PF1706" i="4"/>
  <c r="PF1705" i="4"/>
  <c r="PF1704" i="4"/>
  <c r="PF1703" i="4"/>
  <c r="PF1702" i="4"/>
  <c r="PF1701" i="4"/>
  <c r="PF1700" i="4"/>
  <c r="PF1699" i="4"/>
  <c r="PF1698" i="4"/>
  <c r="PF1697" i="4"/>
  <c r="PF1696" i="4"/>
  <c r="PF1695" i="4"/>
  <c r="PF1694" i="4"/>
  <c r="PF1693" i="4"/>
  <c r="PF1692" i="4"/>
  <c r="PF1691" i="4"/>
  <c r="PF1690" i="4"/>
  <c r="PF1689" i="4"/>
  <c r="PF1688" i="4"/>
  <c r="PF1687" i="4"/>
  <c r="PF1686" i="4"/>
  <c r="PF1685" i="4"/>
  <c r="PF1684" i="4"/>
  <c r="PF1683" i="4"/>
  <c r="PF1682" i="4"/>
  <c r="PF1681" i="4"/>
  <c r="PF1680" i="4"/>
  <c r="PF1679" i="4"/>
  <c r="PF1678" i="4"/>
  <c r="PF1677" i="4"/>
  <c r="PF1676" i="4"/>
  <c r="PF1675" i="4"/>
  <c r="PF1674" i="4"/>
  <c r="PF1673" i="4"/>
  <c r="PF1672" i="4"/>
  <c r="PF1671" i="4"/>
  <c r="PF1670" i="4"/>
  <c r="PF1669" i="4"/>
  <c r="PF1668" i="4"/>
  <c r="PF1667" i="4"/>
  <c r="PF1666" i="4"/>
  <c r="PF1665" i="4"/>
  <c r="PF1664" i="4"/>
  <c r="PF1663" i="4"/>
  <c r="PF1662" i="4"/>
  <c r="PF1661" i="4"/>
  <c r="PF1660" i="4"/>
  <c r="PF1659" i="4"/>
  <c r="PF1658" i="4"/>
  <c r="PF1657" i="4"/>
  <c r="PF1656" i="4"/>
  <c r="PF1655" i="4"/>
  <c r="PF1654" i="4"/>
  <c r="PF1653" i="4"/>
  <c r="PF1652" i="4"/>
  <c r="PF1651" i="4"/>
  <c r="PF1650" i="4"/>
  <c r="PF1649" i="4"/>
  <c r="PF1648" i="4"/>
  <c r="PF1647" i="4"/>
  <c r="PF1646" i="4"/>
  <c r="PF1645" i="4"/>
  <c r="PF1644" i="4"/>
  <c r="PF1643" i="4"/>
  <c r="PF1642" i="4"/>
  <c r="PF1641" i="4"/>
  <c r="PF1640" i="4"/>
  <c r="PF1639" i="4"/>
  <c r="PF1638" i="4"/>
  <c r="PF1637" i="4"/>
  <c r="PF1636" i="4"/>
  <c r="PF1635" i="4"/>
  <c r="PF1634" i="4"/>
  <c r="PF1633" i="4"/>
  <c r="PF1632" i="4"/>
  <c r="PF1631" i="4"/>
  <c r="PF1630" i="4"/>
  <c r="PF1629" i="4"/>
  <c r="PF1628" i="4"/>
  <c r="PF1627" i="4"/>
  <c r="PF1626" i="4"/>
  <c r="PF1625" i="4"/>
  <c r="PF1624" i="4"/>
  <c r="PF1623" i="4"/>
  <c r="PF1622" i="4"/>
  <c r="PF1621" i="4"/>
  <c r="PF1620" i="4"/>
  <c r="PF1619" i="4"/>
  <c r="PF1618" i="4"/>
  <c r="PF1617" i="4"/>
  <c r="PF1616" i="4"/>
  <c r="PF1615" i="4"/>
  <c r="PF1614" i="4"/>
  <c r="PF1613" i="4"/>
  <c r="PF1612" i="4"/>
  <c r="PF1611" i="4"/>
  <c r="PF1610" i="4"/>
  <c r="PF1609" i="4"/>
  <c r="PF1608" i="4"/>
  <c r="PF1607" i="4"/>
  <c r="PF1606" i="4"/>
  <c r="PF1605" i="4"/>
  <c r="PF1604" i="4"/>
  <c r="PF1603" i="4"/>
  <c r="PF1602" i="4"/>
  <c r="PF1601" i="4"/>
  <c r="PF1600" i="4"/>
  <c r="PF1599" i="4"/>
  <c r="PF1598" i="4"/>
  <c r="PF1597" i="4"/>
  <c r="PF1596" i="4"/>
  <c r="PF1595" i="4"/>
  <c r="PF1594" i="4"/>
  <c r="PF1593" i="4"/>
  <c r="PF1592" i="4"/>
  <c r="PF1591" i="4"/>
  <c r="PF1590" i="4"/>
  <c r="PF1589" i="4"/>
  <c r="PF1588" i="4"/>
  <c r="PF1587" i="4"/>
  <c r="PF1586" i="4"/>
  <c r="PF1585" i="4"/>
  <c r="PF1584" i="4"/>
  <c r="PF1583" i="4"/>
  <c r="PF1582" i="4"/>
  <c r="PF1581" i="4"/>
  <c r="PF1580" i="4"/>
  <c r="PF1579" i="4"/>
  <c r="PF1578" i="4"/>
  <c r="PF1577" i="4"/>
  <c r="PF1576" i="4"/>
  <c r="PF1575" i="4"/>
  <c r="PF1574" i="4"/>
  <c r="PF1573" i="4"/>
  <c r="PF1572" i="4"/>
  <c r="PF1571" i="4"/>
  <c r="PF1570" i="4"/>
  <c r="PF1569" i="4"/>
  <c r="PF1568" i="4"/>
  <c r="PF1567" i="4"/>
  <c r="PF1566" i="4"/>
  <c r="PF1565" i="4"/>
  <c r="PF1564" i="4"/>
  <c r="PF1563" i="4"/>
  <c r="PF1562" i="4"/>
  <c r="PF1561" i="4"/>
  <c r="PF1560" i="4"/>
  <c r="PF1559" i="4"/>
  <c r="PF1558" i="4"/>
  <c r="PF1557" i="4"/>
  <c r="PF1556" i="4"/>
  <c r="PF1555" i="4"/>
  <c r="PF1554" i="4"/>
  <c r="PF1553" i="4"/>
  <c r="PF1552" i="4"/>
  <c r="PF1551" i="4"/>
  <c r="PF1550" i="4"/>
  <c r="PF1549" i="4"/>
  <c r="PF1548" i="4"/>
  <c r="PF1547" i="4"/>
  <c r="PF1546" i="4"/>
  <c r="PF1545" i="4"/>
  <c r="PF1544" i="4"/>
  <c r="PF1543" i="4"/>
  <c r="PF1542" i="4"/>
  <c r="PF1541" i="4"/>
  <c r="PF1540" i="4"/>
  <c r="PF1539" i="4"/>
  <c r="PF1538" i="4"/>
  <c r="PF1537" i="4"/>
  <c r="PF1536" i="4"/>
  <c r="PF1535" i="4"/>
  <c r="PF1534" i="4"/>
  <c r="PF1533" i="4"/>
  <c r="PF1532" i="4"/>
  <c r="PF1531" i="4"/>
  <c r="PF1530" i="4"/>
  <c r="PF1529" i="4"/>
  <c r="PF1528" i="4"/>
  <c r="PF1527" i="4"/>
  <c r="PF1526" i="4"/>
  <c r="PF1525" i="4"/>
  <c r="PF1524" i="4"/>
  <c r="PF1523" i="4"/>
  <c r="PF1522" i="4"/>
  <c r="PF1521" i="4"/>
  <c r="PF1520" i="4"/>
  <c r="PF1519" i="4"/>
  <c r="PF1518" i="4"/>
  <c r="PF1517" i="4"/>
  <c r="PF1516" i="4"/>
  <c r="PF1515" i="4"/>
  <c r="PF1514" i="4"/>
  <c r="PF1513" i="4"/>
  <c r="PF1512" i="4"/>
  <c r="PF1511" i="4"/>
  <c r="PF1510" i="4"/>
  <c r="PF1509" i="4"/>
  <c r="PF1508" i="4"/>
  <c r="PF1507" i="4"/>
  <c r="PF1506" i="4"/>
  <c r="PF1505" i="4"/>
  <c r="PF1504" i="4"/>
  <c r="PF1503" i="4"/>
  <c r="PF1502" i="4"/>
  <c r="PF1501" i="4"/>
  <c r="PF1500" i="4"/>
  <c r="PF1499" i="4"/>
  <c r="PF1498" i="4"/>
  <c r="PF1497" i="4"/>
  <c r="PF1496" i="4"/>
  <c r="PF1495" i="4"/>
  <c r="PF1494" i="4"/>
  <c r="PF1493" i="4"/>
  <c r="PF1492" i="4"/>
  <c r="PF1491" i="4"/>
  <c r="PF1490" i="4"/>
  <c r="PF1489" i="4"/>
  <c r="PF1488" i="4"/>
  <c r="PF1487" i="4"/>
  <c r="PF1486" i="4"/>
  <c r="PF1485" i="4"/>
  <c r="PF1484" i="4"/>
  <c r="PF1483" i="4"/>
  <c r="PF1482" i="4"/>
  <c r="PF1481" i="4"/>
  <c r="PF1480" i="4"/>
  <c r="PF1479" i="4"/>
  <c r="PF1478" i="4"/>
  <c r="PF1477" i="4"/>
  <c r="PF1476" i="4"/>
  <c r="PF1475" i="4"/>
  <c r="PF1474" i="4"/>
  <c r="PF1473" i="4"/>
  <c r="PF1472" i="4"/>
  <c r="PF1471" i="4"/>
  <c r="PF1470" i="4"/>
  <c r="PF1469" i="4"/>
  <c r="PF1468" i="4"/>
  <c r="PF1467" i="4"/>
  <c r="PF1466" i="4"/>
  <c r="PF1465" i="4"/>
  <c r="PF1464" i="4"/>
  <c r="PF1463" i="4"/>
  <c r="PF1462" i="4"/>
  <c r="PF1461" i="4"/>
  <c r="PF1460" i="4"/>
  <c r="PF1459" i="4"/>
  <c r="PF1458" i="4"/>
  <c r="PF1457" i="4"/>
  <c r="PF1456" i="4"/>
  <c r="PF1455" i="4"/>
  <c r="PF1454" i="4"/>
  <c r="PF1453" i="4"/>
  <c r="PF1452" i="4"/>
  <c r="PF1451" i="4"/>
  <c r="PF1450" i="4"/>
  <c r="PF1449" i="4"/>
  <c r="PF1448" i="4"/>
  <c r="PF1447" i="4"/>
  <c r="PF1446" i="4"/>
  <c r="PF1445" i="4"/>
  <c r="PF1444" i="4"/>
  <c r="PF1443" i="4"/>
  <c r="PF1442" i="4"/>
  <c r="PF1441" i="4"/>
  <c r="PF1440" i="4"/>
  <c r="PF1439" i="4"/>
  <c r="PF1438" i="4"/>
  <c r="PF1437" i="4"/>
  <c r="PF1436" i="4"/>
  <c r="PF1435" i="4"/>
  <c r="PF1434" i="4"/>
  <c r="PF1433" i="4"/>
  <c r="PF1432" i="4"/>
  <c r="PF1431" i="4"/>
  <c r="PF1430" i="4"/>
  <c r="PF1429" i="4"/>
  <c r="PF1428" i="4"/>
  <c r="PF1427" i="4"/>
  <c r="PF1426" i="4"/>
  <c r="PF1425" i="4"/>
  <c r="PF1424" i="4"/>
  <c r="PF1423" i="4"/>
  <c r="PF1422" i="4"/>
  <c r="PF1421" i="4"/>
  <c r="PF1420" i="4"/>
  <c r="PF1419" i="4"/>
  <c r="PF1418" i="4"/>
  <c r="PF1417" i="4"/>
  <c r="PF1416" i="4"/>
  <c r="PF1415" i="4"/>
  <c r="PF1414" i="4"/>
  <c r="PF1413" i="4"/>
  <c r="PF1412" i="4"/>
  <c r="PF1411" i="4"/>
  <c r="PF1410" i="4"/>
  <c r="PF1409" i="4"/>
  <c r="PF1408" i="4"/>
  <c r="PF1407" i="4"/>
  <c r="PF1406" i="4"/>
  <c r="PF1405" i="4"/>
  <c r="PF1404" i="4"/>
  <c r="PF1403" i="4"/>
  <c r="PF1402" i="4"/>
  <c r="PF1401" i="4"/>
  <c r="PF1400" i="4"/>
  <c r="PF1399" i="4"/>
  <c r="PF1398" i="4"/>
  <c r="PF1397" i="4"/>
  <c r="PF1396" i="4"/>
  <c r="PF1395" i="4"/>
  <c r="PF1394" i="4"/>
  <c r="PF1393" i="4"/>
  <c r="PF1392" i="4"/>
  <c r="PF1391" i="4"/>
  <c r="PF1390" i="4"/>
  <c r="PF1389" i="4"/>
  <c r="PF1388" i="4"/>
  <c r="PF1387" i="4"/>
  <c r="PF1386" i="4"/>
  <c r="PF1385" i="4"/>
  <c r="PF1384" i="4"/>
  <c r="PF1383" i="4"/>
  <c r="PF1382" i="4"/>
  <c r="PF1381" i="4"/>
  <c r="PF1380" i="4"/>
  <c r="PF1379" i="4"/>
  <c r="PF1378" i="4"/>
  <c r="PF1377" i="4"/>
  <c r="PF1376" i="4"/>
  <c r="PF1375" i="4"/>
  <c r="PF1374" i="4"/>
  <c r="PF1373" i="4"/>
  <c r="PF1372" i="4"/>
  <c r="PF1371" i="4"/>
  <c r="PF1370" i="4"/>
  <c r="PF1369" i="4"/>
  <c r="PF1368" i="4"/>
  <c r="PF1367" i="4"/>
  <c r="PF1366" i="4"/>
  <c r="PF1365" i="4"/>
  <c r="PF1364" i="4"/>
  <c r="PF1363" i="4"/>
  <c r="PF1362" i="4"/>
  <c r="PF1361" i="4"/>
  <c r="PF1360" i="4"/>
  <c r="PF1359" i="4"/>
  <c r="PF1358" i="4"/>
  <c r="PF1357" i="4"/>
  <c r="PF1356" i="4"/>
  <c r="PF1355" i="4"/>
  <c r="PF1354" i="4"/>
  <c r="PF1353" i="4"/>
  <c r="PF1352" i="4"/>
  <c r="PF1351" i="4"/>
  <c r="PF1350" i="4"/>
  <c r="PF1349" i="4"/>
  <c r="PF1348" i="4"/>
  <c r="PF1347" i="4"/>
  <c r="PF1346" i="4"/>
  <c r="PF1345" i="4"/>
  <c r="PF1344" i="4"/>
  <c r="PF1343" i="4"/>
  <c r="PF1342" i="4"/>
  <c r="PF1341" i="4"/>
  <c r="PF1340" i="4"/>
  <c r="PF1339" i="4"/>
  <c r="PF1338" i="4"/>
  <c r="PF1337" i="4"/>
  <c r="PF1336" i="4"/>
  <c r="PF1335" i="4"/>
  <c r="PF1334" i="4"/>
  <c r="PF1333" i="4"/>
  <c r="PF1332" i="4"/>
  <c r="PF1331" i="4"/>
  <c r="PF1330" i="4"/>
  <c r="PF1329" i="4"/>
  <c r="PF1328" i="4"/>
  <c r="PF1327" i="4"/>
  <c r="PF1326" i="4"/>
  <c r="PF1325" i="4"/>
  <c r="PF1324" i="4"/>
  <c r="PF1323" i="4"/>
  <c r="PF1322" i="4"/>
  <c r="PF1321" i="4"/>
  <c r="PF1320" i="4"/>
  <c r="PF1319" i="4"/>
  <c r="PF1318" i="4"/>
  <c r="PF1317" i="4"/>
  <c r="PF1316" i="4"/>
  <c r="PF1315" i="4"/>
  <c r="PF1314" i="4"/>
  <c r="PF1313" i="4"/>
  <c r="PF1312" i="4"/>
  <c r="PF1311" i="4"/>
  <c r="PF1310" i="4"/>
  <c r="PF1309" i="4"/>
  <c r="PF1308" i="4"/>
  <c r="PF1307" i="4"/>
  <c r="PF1306" i="4"/>
  <c r="PF1305" i="4"/>
  <c r="PF1304" i="4"/>
  <c r="PF1303" i="4"/>
  <c r="PF1302" i="4"/>
  <c r="PF1301" i="4"/>
  <c r="PF1300" i="4"/>
  <c r="PF1299" i="4"/>
  <c r="PF1298" i="4"/>
  <c r="PF1297" i="4"/>
  <c r="PF1296" i="4"/>
  <c r="PF1295" i="4"/>
  <c r="PF1294" i="4"/>
  <c r="PF1293" i="4"/>
  <c r="PF1292" i="4"/>
  <c r="PF1291" i="4"/>
  <c r="PF1290" i="4"/>
  <c r="PF1289" i="4"/>
  <c r="PF1288" i="4"/>
  <c r="PF1287" i="4"/>
  <c r="PF1286" i="4"/>
  <c r="PF1285" i="4"/>
  <c r="PF1284" i="4"/>
  <c r="PF1283" i="4"/>
  <c r="PF1282" i="4"/>
  <c r="PF1281" i="4"/>
  <c r="PF1280" i="4"/>
  <c r="PF1279" i="4"/>
  <c r="PF1278" i="4"/>
  <c r="PF1277" i="4"/>
  <c r="PF1276" i="4"/>
  <c r="PF1275" i="4"/>
  <c r="PF1274" i="4"/>
  <c r="PF1273" i="4"/>
  <c r="PF1272" i="4"/>
  <c r="PF1271" i="4"/>
  <c r="PF1270" i="4"/>
  <c r="PF1269" i="4"/>
  <c r="PF1268" i="4"/>
  <c r="PF1267" i="4"/>
  <c r="PF1266" i="4"/>
  <c r="PF1265" i="4"/>
  <c r="PF1264" i="4"/>
  <c r="PF1263" i="4"/>
  <c r="PF1262" i="4"/>
  <c r="PF1261" i="4"/>
  <c r="PF1260" i="4"/>
  <c r="PF1259" i="4"/>
  <c r="PF1258" i="4"/>
  <c r="PF1257" i="4"/>
  <c r="PF1256" i="4"/>
  <c r="PF1255" i="4"/>
  <c r="PF1254" i="4"/>
  <c r="PF1253" i="4"/>
  <c r="PF1252" i="4"/>
  <c r="PF1251" i="4"/>
  <c r="PF1250" i="4"/>
  <c r="PF1249" i="4"/>
  <c r="PF1248" i="4"/>
  <c r="PF1247" i="4"/>
  <c r="PF1246" i="4"/>
  <c r="PF1245" i="4"/>
  <c r="PF1244" i="4"/>
  <c r="PF1243" i="4"/>
  <c r="PF1242" i="4"/>
  <c r="PF1241" i="4"/>
  <c r="PF1240" i="4"/>
  <c r="PF1239" i="4"/>
  <c r="PF1238" i="4"/>
  <c r="PF1237" i="4"/>
  <c r="PF1236" i="4"/>
  <c r="PF1235" i="4"/>
  <c r="PF1234" i="4"/>
  <c r="PF1233" i="4"/>
  <c r="PF1232" i="4"/>
  <c r="PF1231" i="4"/>
  <c r="PF1230" i="4"/>
  <c r="PF1229" i="4"/>
  <c r="PF1228" i="4"/>
  <c r="PF1227" i="4"/>
  <c r="PF1226" i="4"/>
  <c r="PF1225" i="4"/>
  <c r="PF1224" i="4"/>
  <c r="PF1223" i="4"/>
  <c r="PF1222" i="4"/>
  <c r="PF1221" i="4"/>
  <c r="PF1220" i="4"/>
  <c r="PF1219" i="4"/>
  <c r="PF1218" i="4"/>
  <c r="PF1217" i="4"/>
  <c r="PF1216" i="4"/>
  <c r="PF1215" i="4"/>
  <c r="PF1214" i="4"/>
  <c r="PF1213" i="4"/>
  <c r="PF1212" i="4"/>
  <c r="PF1211" i="4"/>
  <c r="PF1210" i="4"/>
  <c r="PF1209" i="4"/>
  <c r="PF1208" i="4"/>
  <c r="PF1207" i="4"/>
  <c r="PF1206" i="4"/>
  <c r="PF1205" i="4"/>
  <c r="PF1204" i="4"/>
  <c r="PF1203" i="4"/>
  <c r="PF1202" i="4"/>
  <c r="PF1201" i="4"/>
  <c r="PF1200" i="4"/>
  <c r="PF1199" i="4"/>
  <c r="PF1198" i="4"/>
  <c r="PF1197" i="4"/>
  <c r="PF1196" i="4"/>
  <c r="PF1195" i="4"/>
  <c r="PF1194" i="4"/>
  <c r="PF1193" i="4"/>
  <c r="PF1192" i="4"/>
  <c r="PF1191" i="4"/>
  <c r="PF1190" i="4"/>
  <c r="PF1189" i="4"/>
  <c r="PF1188" i="4"/>
  <c r="PF1187" i="4"/>
  <c r="PF1186" i="4"/>
  <c r="PF1185" i="4"/>
  <c r="PF1184" i="4"/>
  <c r="PF1183" i="4"/>
  <c r="PF1182" i="4"/>
  <c r="PF1181" i="4"/>
  <c r="PF1180" i="4"/>
  <c r="PF1179" i="4"/>
  <c r="PF1178" i="4"/>
  <c r="PF1177" i="4"/>
  <c r="PF1176" i="4"/>
  <c r="PF1175" i="4"/>
  <c r="PF1174" i="4"/>
  <c r="PF1173" i="4"/>
  <c r="PF1172" i="4"/>
  <c r="PF1171" i="4"/>
  <c r="PF1170" i="4"/>
  <c r="PF1169" i="4"/>
  <c r="PF1168" i="4"/>
  <c r="PF1167" i="4"/>
  <c r="PF1166" i="4"/>
  <c r="PF1165" i="4"/>
  <c r="PF1164" i="4"/>
  <c r="PF1163" i="4"/>
  <c r="PF1162" i="4"/>
  <c r="PF1161" i="4"/>
  <c r="PF1160" i="4"/>
  <c r="PF1159" i="4"/>
  <c r="PF1158" i="4"/>
  <c r="PF1157" i="4"/>
  <c r="PF1156" i="4"/>
  <c r="PF1155" i="4"/>
  <c r="PF1154" i="4"/>
  <c r="PF1153" i="4"/>
  <c r="PF1152" i="4"/>
  <c r="PF1151" i="4"/>
  <c r="PF1150" i="4"/>
  <c r="PF1149" i="4"/>
  <c r="PF1148" i="4"/>
  <c r="PF1147" i="4"/>
  <c r="PF1146" i="4"/>
  <c r="PF1145" i="4"/>
  <c r="PF1144" i="4"/>
  <c r="PF1143" i="4"/>
  <c r="PF1142" i="4"/>
  <c r="PF1141" i="4"/>
  <c r="PF1140" i="4"/>
  <c r="PF1139" i="4"/>
  <c r="PF1138" i="4"/>
  <c r="PF1137" i="4"/>
  <c r="PF1136" i="4"/>
  <c r="PF1135" i="4"/>
  <c r="PF1134" i="4"/>
  <c r="PF1133" i="4"/>
  <c r="PF1132" i="4"/>
  <c r="PF1131" i="4"/>
  <c r="PF1130" i="4"/>
  <c r="PF1129" i="4"/>
  <c r="PF1128" i="4"/>
  <c r="PF1127" i="4"/>
  <c r="PF1126" i="4"/>
  <c r="PF1125" i="4"/>
  <c r="PF1124" i="4"/>
  <c r="PF1123" i="4"/>
  <c r="PF1122" i="4"/>
  <c r="PF1121" i="4"/>
  <c r="PF1120" i="4"/>
  <c r="PF1119" i="4"/>
  <c r="PF1118" i="4"/>
  <c r="PF1117" i="4"/>
  <c r="PF1116" i="4"/>
  <c r="PF1115" i="4"/>
  <c r="PF1114" i="4"/>
  <c r="PF1113" i="4"/>
  <c r="PF1112" i="4"/>
  <c r="PF1111" i="4"/>
  <c r="PF1110" i="4"/>
  <c r="PF1109" i="4"/>
  <c r="PF1108" i="4"/>
  <c r="PF1107" i="4"/>
  <c r="PF1106" i="4"/>
  <c r="PF1105" i="4"/>
  <c r="PF1104" i="4"/>
  <c r="PF1103" i="4"/>
  <c r="PF1102" i="4"/>
  <c r="PF1101" i="4"/>
  <c r="PF1100" i="4"/>
  <c r="PF1099" i="4"/>
  <c r="PF1098" i="4"/>
  <c r="PF1097" i="4"/>
  <c r="PF1096" i="4"/>
  <c r="PF1095" i="4"/>
  <c r="PF1094" i="4"/>
  <c r="PF1093" i="4"/>
  <c r="PF1092" i="4"/>
  <c r="PF1091" i="4"/>
  <c r="PF1090" i="4"/>
  <c r="PF1089" i="4"/>
  <c r="PF1088" i="4"/>
  <c r="PF1087" i="4"/>
  <c r="PF1086" i="4"/>
  <c r="PF1085" i="4"/>
  <c r="PF1084" i="4"/>
  <c r="PF1083" i="4"/>
  <c r="PF1082" i="4"/>
  <c r="PF1081" i="4"/>
  <c r="PF1080" i="4"/>
  <c r="PF1079" i="4"/>
  <c r="PF1078" i="4"/>
  <c r="PF1077" i="4"/>
  <c r="PF1076" i="4"/>
  <c r="PF1075" i="4"/>
  <c r="PF1074" i="4"/>
  <c r="PF1073" i="4"/>
  <c r="PF1072" i="4"/>
  <c r="PF1071" i="4"/>
  <c r="PF1070" i="4"/>
  <c r="PF1069" i="4"/>
  <c r="PF1068" i="4"/>
  <c r="PF1067" i="4"/>
  <c r="PF1066" i="4"/>
  <c r="PF1065" i="4"/>
  <c r="PF1064" i="4"/>
  <c r="PF1063" i="4"/>
  <c r="PF1062" i="4"/>
  <c r="PF1061" i="4"/>
  <c r="PF1060" i="4"/>
  <c r="PF1059" i="4"/>
  <c r="PF1058" i="4"/>
  <c r="PF1057" i="4"/>
  <c r="PF1056" i="4"/>
  <c r="PF1055" i="4"/>
  <c r="PF1054" i="4"/>
  <c r="PF1053" i="4"/>
  <c r="PF1052" i="4"/>
  <c r="PF1051" i="4"/>
  <c r="PF1050" i="4"/>
  <c r="PF1049" i="4"/>
  <c r="PF1048" i="4"/>
  <c r="PF1047" i="4"/>
  <c r="PF1046" i="4"/>
  <c r="PF1045" i="4"/>
  <c r="PF1044" i="4"/>
  <c r="PF1043" i="4"/>
  <c r="PF1042" i="4"/>
  <c r="PF1041" i="4"/>
  <c r="PF1040" i="4"/>
  <c r="PF1039" i="4"/>
  <c r="PF1038" i="4"/>
  <c r="PF1037" i="4"/>
  <c r="PF1036" i="4"/>
  <c r="PF1035" i="4"/>
  <c r="PF1034" i="4"/>
  <c r="PF1033" i="4"/>
  <c r="PF1032" i="4"/>
  <c r="PF1031" i="4"/>
  <c r="PF1030" i="4"/>
  <c r="PF1029" i="4"/>
  <c r="PF1028" i="4"/>
  <c r="PF1027" i="4"/>
  <c r="PF1026" i="4"/>
  <c r="PF1025" i="4"/>
  <c r="PF1024" i="4"/>
  <c r="PF1023" i="4"/>
  <c r="PF1022" i="4"/>
  <c r="PF1021" i="4"/>
  <c r="PF1020" i="4"/>
  <c r="PF1019" i="4"/>
  <c r="PF1018" i="4"/>
  <c r="PF1017" i="4"/>
  <c r="PF1016" i="4"/>
  <c r="PF1015" i="4"/>
  <c r="PF1014" i="4"/>
  <c r="PF1013" i="4"/>
  <c r="PF1012" i="4"/>
  <c r="PF1011" i="4"/>
  <c r="PF1010" i="4"/>
  <c r="PF1009" i="4"/>
  <c r="PF1008" i="4"/>
  <c r="PF1007" i="4"/>
  <c r="PF1006" i="4"/>
  <c r="PF1005" i="4"/>
  <c r="PF1004" i="4"/>
  <c r="PF1003" i="4"/>
  <c r="PF1002" i="4"/>
  <c r="PF1001" i="4"/>
  <c r="PF1000" i="4"/>
  <c r="PF999" i="4"/>
  <c r="PF998" i="4"/>
  <c r="PF997" i="4"/>
  <c r="PF996" i="4"/>
  <c r="PF995" i="4"/>
  <c r="PF994" i="4"/>
  <c r="PF993" i="4"/>
  <c r="PF992" i="4"/>
  <c r="PF991" i="4"/>
  <c r="PF990" i="4"/>
  <c r="PF989" i="4"/>
  <c r="PF988" i="4"/>
  <c r="PF987" i="4"/>
  <c r="PF986" i="4"/>
  <c r="PF985" i="4"/>
  <c r="PF984" i="4"/>
  <c r="PF983" i="4"/>
  <c r="PF982" i="4"/>
  <c r="PF981" i="4"/>
  <c r="PF980" i="4"/>
  <c r="PF979" i="4"/>
  <c r="PF978" i="4"/>
  <c r="PF977" i="4"/>
  <c r="PF976" i="4"/>
  <c r="PF975" i="4"/>
  <c r="PF974" i="4"/>
  <c r="PF973" i="4"/>
  <c r="PF972" i="4"/>
  <c r="PF971" i="4"/>
  <c r="PF970" i="4"/>
  <c r="PF969" i="4"/>
  <c r="PF968" i="4"/>
  <c r="PF967" i="4"/>
  <c r="PF966" i="4"/>
  <c r="PF965" i="4"/>
  <c r="PF964" i="4"/>
  <c r="PF963" i="4"/>
  <c r="PF962" i="4"/>
  <c r="PF961" i="4"/>
  <c r="PF960" i="4"/>
  <c r="PF959" i="4"/>
  <c r="PF958" i="4"/>
  <c r="PF957" i="4"/>
  <c r="PF956" i="4"/>
  <c r="PF955" i="4"/>
  <c r="PF954" i="4"/>
  <c r="PF953" i="4"/>
  <c r="PF952" i="4"/>
  <c r="PF951" i="4"/>
  <c r="PF950" i="4"/>
  <c r="PF949" i="4"/>
  <c r="PF948" i="4"/>
  <c r="PF947" i="4"/>
  <c r="PF946" i="4"/>
  <c r="PF945" i="4"/>
  <c r="PF944" i="4"/>
  <c r="PF943" i="4"/>
  <c r="PF942" i="4"/>
  <c r="PF941" i="4"/>
  <c r="PF940" i="4"/>
  <c r="PF939" i="4"/>
  <c r="PF938" i="4"/>
  <c r="PF937" i="4"/>
  <c r="PF936" i="4"/>
  <c r="PF935" i="4"/>
  <c r="PF934" i="4"/>
  <c r="PF933" i="4"/>
  <c r="PF932" i="4"/>
  <c r="PF931" i="4"/>
  <c r="PF930" i="4"/>
  <c r="PF929" i="4"/>
  <c r="PF928" i="4"/>
  <c r="PF927" i="4"/>
  <c r="PF926" i="4"/>
  <c r="PF925" i="4"/>
  <c r="PF924" i="4"/>
  <c r="PF923" i="4"/>
  <c r="PF922" i="4"/>
  <c r="PF921" i="4"/>
  <c r="PF920" i="4"/>
  <c r="PF919" i="4"/>
  <c r="PF918" i="4"/>
  <c r="PF917" i="4"/>
  <c r="PF916" i="4"/>
  <c r="PF915" i="4"/>
  <c r="PF914" i="4"/>
  <c r="PF913" i="4"/>
  <c r="PF912" i="4"/>
  <c r="PF911" i="4"/>
  <c r="PF910" i="4"/>
  <c r="PF909" i="4"/>
  <c r="PF908" i="4"/>
  <c r="PF907" i="4"/>
  <c r="PF906" i="4"/>
  <c r="PF905" i="4"/>
  <c r="PF904" i="4"/>
  <c r="PF903" i="4"/>
  <c r="PF902" i="4"/>
  <c r="PF901" i="4"/>
  <c r="PF900" i="4"/>
  <c r="PF899" i="4"/>
  <c r="PF898" i="4"/>
  <c r="PF897" i="4"/>
  <c r="PF896" i="4"/>
  <c r="PF895" i="4"/>
  <c r="PF894" i="4"/>
  <c r="PF893" i="4"/>
  <c r="PF892" i="4"/>
  <c r="PF891" i="4"/>
  <c r="PF890" i="4"/>
  <c r="PF889" i="4"/>
  <c r="PF888" i="4"/>
  <c r="PF887" i="4"/>
  <c r="PF886" i="4"/>
  <c r="PF885" i="4"/>
  <c r="PF884" i="4"/>
  <c r="PF883" i="4"/>
  <c r="PF882" i="4"/>
  <c r="PF881" i="4"/>
  <c r="PF880" i="4"/>
  <c r="PF879" i="4"/>
  <c r="PF878" i="4"/>
  <c r="PF877" i="4"/>
  <c r="PF876" i="4"/>
  <c r="PF875" i="4"/>
  <c r="PF874" i="4"/>
  <c r="PF873" i="4"/>
  <c r="PF872" i="4"/>
  <c r="PF871" i="4"/>
  <c r="PF870" i="4"/>
  <c r="PF869" i="4"/>
  <c r="PF868" i="4"/>
  <c r="PF867" i="4"/>
  <c r="PF866" i="4"/>
  <c r="PF865" i="4"/>
  <c r="PF864" i="4"/>
  <c r="PF863" i="4"/>
  <c r="PF862" i="4"/>
  <c r="PF861" i="4"/>
  <c r="PF860" i="4"/>
  <c r="PF859" i="4"/>
  <c r="PF858" i="4"/>
  <c r="PF857" i="4"/>
  <c r="PF856" i="4"/>
  <c r="PF855" i="4"/>
  <c r="PF854" i="4"/>
  <c r="PF853" i="4"/>
  <c r="PF852" i="4"/>
  <c r="PF851" i="4"/>
  <c r="PF850" i="4"/>
  <c r="PF849" i="4"/>
  <c r="PF848" i="4"/>
  <c r="PF847" i="4"/>
  <c r="PF846" i="4"/>
  <c r="PF845" i="4"/>
  <c r="PF844" i="4"/>
  <c r="PF843" i="4"/>
  <c r="PF842" i="4"/>
  <c r="PF841" i="4"/>
  <c r="PF840" i="4"/>
  <c r="PF839" i="4"/>
  <c r="PF838" i="4"/>
  <c r="PF837" i="4"/>
  <c r="PF836" i="4"/>
  <c r="PF835" i="4"/>
  <c r="PF834" i="4"/>
  <c r="PF833" i="4"/>
  <c r="PF832" i="4"/>
  <c r="PF831" i="4"/>
  <c r="PF830" i="4"/>
  <c r="PF829" i="4"/>
  <c r="PF828" i="4"/>
  <c r="PF827" i="4"/>
  <c r="PF826" i="4"/>
  <c r="PF825" i="4"/>
  <c r="PF824" i="4"/>
  <c r="PF823" i="4"/>
  <c r="PF822" i="4"/>
  <c r="PF821" i="4"/>
  <c r="PF820" i="4"/>
  <c r="PF819" i="4"/>
  <c r="PF818" i="4"/>
  <c r="PF817" i="4"/>
  <c r="PF816" i="4"/>
  <c r="PF815" i="4"/>
  <c r="PF814" i="4"/>
  <c r="PF813" i="4"/>
  <c r="PF812" i="4"/>
  <c r="PF811" i="4"/>
  <c r="PF810" i="4"/>
  <c r="PF809" i="4"/>
  <c r="PF808" i="4"/>
  <c r="PF807" i="4"/>
  <c r="PF806" i="4"/>
  <c r="PF805" i="4"/>
  <c r="PF804" i="4"/>
  <c r="PF803" i="4"/>
  <c r="PF802" i="4"/>
  <c r="PF801" i="4"/>
  <c r="PF800" i="4"/>
  <c r="PF799" i="4"/>
  <c r="PF798" i="4"/>
  <c r="PF797" i="4"/>
  <c r="PF796" i="4"/>
  <c r="PF795" i="4"/>
  <c r="PF794" i="4"/>
  <c r="PF793" i="4"/>
  <c r="PF792" i="4"/>
  <c r="PF791" i="4"/>
  <c r="PF790" i="4"/>
  <c r="PF789" i="4"/>
  <c r="PF788" i="4"/>
  <c r="PF787" i="4"/>
  <c r="PF786" i="4"/>
  <c r="PF785" i="4"/>
  <c r="PF784" i="4"/>
  <c r="PF783" i="4"/>
  <c r="PF782" i="4"/>
  <c r="PF781" i="4"/>
  <c r="PF780" i="4"/>
  <c r="PF779" i="4"/>
  <c r="PF778" i="4"/>
  <c r="PF777" i="4"/>
  <c r="PF776" i="4"/>
  <c r="PF775" i="4"/>
  <c r="PF774" i="4"/>
  <c r="PF773" i="4"/>
  <c r="PF772" i="4"/>
  <c r="PF771" i="4"/>
  <c r="PF770" i="4"/>
  <c r="PF769" i="4"/>
  <c r="PF768" i="4"/>
  <c r="PF767" i="4"/>
  <c r="PF766" i="4"/>
  <c r="PF765" i="4"/>
  <c r="PF764" i="4"/>
  <c r="PF763" i="4"/>
  <c r="PF762" i="4"/>
  <c r="PF761" i="4"/>
  <c r="PF760" i="4"/>
  <c r="PF759" i="4"/>
  <c r="PF758" i="4"/>
  <c r="PF757" i="4"/>
  <c r="PF756" i="4"/>
  <c r="PF755" i="4"/>
  <c r="PF754" i="4"/>
  <c r="PF753" i="4"/>
  <c r="PF752" i="4"/>
  <c r="PF751" i="4"/>
  <c r="PF750" i="4"/>
  <c r="PF749" i="4"/>
  <c r="PF748" i="4"/>
  <c r="PF747" i="4"/>
  <c r="PF746" i="4"/>
  <c r="PF745" i="4"/>
  <c r="PF744" i="4"/>
  <c r="PF743" i="4"/>
  <c r="PF742" i="4"/>
  <c r="PF741" i="4"/>
  <c r="PF740" i="4"/>
  <c r="PF739" i="4"/>
  <c r="PF738" i="4"/>
  <c r="PF737" i="4"/>
  <c r="PF736" i="4"/>
  <c r="PF735" i="4"/>
  <c r="PF734" i="4"/>
  <c r="PF733" i="4"/>
  <c r="PF732" i="4"/>
  <c r="PF731" i="4"/>
  <c r="PF730" i="4"/>
  <c r="PF729" i="4"/>
  <c r="PF728" i="4"/>
  <c r="PF727" i="4"/>
  <c r="PF726" i="4"/>
  <c r="PF725" i="4"/>
  <c r="PF724" i="4"/>
  <c r="PF723" i="4"/>
  <c r="PF722" i="4"/>
  <c r="PF721" i="4"/>
  <c r="PF720" i="4"/>
  <c r="PF719" i="4"/>
  <c r="PF718" i="4"/>
  <c r="PF717" i="4"/>
  <c r="PF716" i="4"/>
  <c r="PF715" i="4"/>
  <c r="PF714" i="4"/>
  <c r="PF713" i="4"/>
  <c r="PF712" i="4"/>
  <c r="PF711" i="4"/>
  <c r="PF710" i="4"/>
  <c r="PF709" i="4"/>
  <c r="PF708" i="4"/>
  <c r="PF707" i="4"/>
  <c r="PF706" i="4"/>
  <c r="PF705" i="4"/>
  <c r="PF704" i="4"/>
  <c r="PF703" i="4"/>
  <c r="PF702" i="4"/>
  <c r="PF701" i="4"/>
  <c r="PF700" i="4"/>
  <c r="PF699" i="4"/>
  <c r="PF698" i="4"/>
  <c r="PF697" i="4"/>
  <c r="PF696" i="4"/>
  <c r="PF695" i="4"/>
  <c r="PF694" i="4"/>
  <c r="PF693" i="4"/>
  <c r="PF692" i="4"/>
  <c r="PF691" i="4"/>
  <c r="PF690" i="4"/>
  <c r="PF689" i="4"/>
  <c r="PF688" i="4"/>
  <c r="PF687" i="4"/>
  <c r="PF686" i="4"/>
  <c r="PF685" i="4"/>
  <c r="PF684" i="4"/>
  <c r="PF683" i="4"/>
  <c r="PF682" i="4"/>
  <c r="PF681" i="4"/>
  <c r="PF680" i="4"/>
  <c r="PF679" i="4"/>
  <c r="PF678" i="4"/>
  <c r="PF677" i="4"/>
  <c r="PF676" i="4"/>
  <c r="PF675" i="4"/>
  <c r="PF674" i="4"/>
  <c r="PF673" i="4"/>
  <c r="PF672" i="4"/>
  <c r="PF671" i="4"/>
  <c r="PF670" i="4"/>
  <c r="PF669" i="4"/>
  <c r="PF668" i="4"/>
  <c r="PF667" i="4"/>
  <c r="PF666" i="4"/>
  <c r="PF665" i="4"/>
  <c r="PF664" i="4"/>
  <c r="PF663" i="4"/>
  <c r="PF662" i="4"/>
  <c r="PF661" i="4"/>
  <c r="PF660" i="4"/>
  <c r="PF659" i="4"/>
  <c r="PF658" i="4"/>
  <c r="PF657" i="4"/>
  <c r="PF656" i="4"/>
  <c r="PF655" i="4"/>
  <c r="PF654" i="4"/>
  <c r="PF653" i="4"/>
  <c r="PF652" i="4"/>
  <c r="PF651" i="4"/>
  <c r="PF650" i="4"/>
  <c r="PF649" i="4"/>
  <c r="PF648" i="4"/>
  <c r="PF647" i="4"/>
  <c r="PF646" i="4"/>
  <c r="PF645" i="4"/>
  <c r="PF644" i="4"/>
  <c r="PF643" i="4"/>
  <c r="PF642" i="4"/>
  <c r="PF641" i="4"/>
  <c r="PF640" i="4"/>
  <c r="PF639" i="4"/>
  <c r="PF638" i="4"/>
  <c r="PF637" i="4"/>
  <c r="PF636" i="4"/>
  <c r="PF635" i="4"/>
  <c r="PF634" i="4"/>
  <c r="PF633" i="4"/>
  <c r="PF632" i="4"/>
  <c r="PF631" i="4"/>
  <c r="PF630" i="4"/>
  <c r="PF629" i="4"/>
  <c r="PF628" i="4"/>
  <c r="PF627" i="4"/>
  <c r="PF626" i="4"/>
  <c r="PF625" i="4"/>
  <c r="PF624" i="4"/>
  <c r="PF623" i="4"/>
  <c r="PF622" i="4"/>
  <c r="PF621" i="4"/>
  <c r="PF620" i="4"/>
  <c r="PF619" i="4"/>
  <c r="PF618" i="4"/>
  <c r="PF617" i="4"/>
  <c r="PF616" i="4"/>
  <c r="PF615" i="4"/>
  <c r="PF614" i="4"/>
  <c r="PF613" i="4"/>
  <c r="PF612" i="4"/>
  <c r="PF611" i="4"/>
  <c r="PF610" i="4"/>
  <c r="PF609" i="4"/>
  <c r="PF608" i="4"/>
  <c r="PF607" i="4"/>
  <c r="PF606" i="4"/>
  <c r="PF605" i="4"/>
  <c r="PF604" i="4"/>
  <c r="PF603" i="4"/>
  <c r="PF602" i="4"/>
  <c r="PF601" i="4"/>
  <c r="PF600" i="4"/>
  <c r="PF599" i="4"/>
  <c r="PF598" i="4"/>
  <c r="PF597" i="4"/>
  <c r="PF596" i="4"/>
  <c r="PF595" i="4"/>
  <c r="PF594" i="4"/>
  <c r="PF593" i="4"/>
  <c r="PF592" i="4"/>
  <c r="PF591" i="4"/>
  <c r="PF590" i="4"/>
  <c r="PF589" i="4"/>
  <c r="PF588" i="4"/>
  <c r="PF587" i="4"/>
  <c r="PF586" i="4"/>
  <c r="PF585" i="4"/>
  <c r="PF584" i="4"/>
  <c r="PF583" i="4"/>
  <c r="PF582" i="4"/>
  <c r="PF581" i="4"/>
  <c r="PF580" i="4"/>
  <c r="PF579" i="4"/>
  <c r="PF578" i="4"/>
  <c r="PF577" i="4"/>
  <c r="PF576" i="4"/>
  <c r="PF575" i="4"/>
  <c r="PF574" i="4"/>
  <c r="PF573" i="4"/>
  <c r="PF572" i="4"/>
  <c r="PF571" i="4"/>
  <c r="PF570" i="4"/>
  <c r="PF569" i="4"/>
  <c r="PF568" i="4"/>
  <c r="PF567" i="4"/>
  <c r="PF566" i="4"/>
  <c r="PF565" i="4"/>
  <c r="PF564" i="4"/>
  <c r="PF563" i="4"/>
  <c r="PF562" i="4"/>
  <c r="PF561" i="4"/>
  <c r="PF560" i="4"/>
  <c r="PF559" i="4"/>
  <c r="PF558" i="4"/>
  <c r="PF557" i="4"/>
  <c r="PF556" i="4"/>
  <c r="PF555" i="4"/>
  <c r="PF554" i="4"/>
  <c r="PF553" i="4"/>
  <c r="PF552" i="4"/>
  <c r="PF551" i="4"/>
  <c r="PF550" i="4"/>
  <c r="PF549" i="4"/>
  <c r="PF548" i="4"/>
  <c r="PF547" i="4"/>
  <c r="PF546" i="4"/>
  <c r="PF545" i="4"/>
  <c r="PF544" i="4"/>
  <c r="PF543" i="4"/>
  <c r="PF542" i="4"/>
  <c r="PF541" i="4"/>
  <c r="PF540" i="4"/>
  <c r="PF539" i="4"/>
  <c r="PF538" i="4"/>
  <c r="PF537" i="4"/>
  <c r="PF536" i="4"/>
  <c r="PF535" i="4"/>
  <c r="PF534" i="4"/>
  <c r="PF533" i="4"/>
  <c r="PF532" i="4"/>
  <c r="PF531" i="4"/>
  <c r="PF530" i="4"/>
  <c r="PF529" i="4"/>
  <c r="PF528" i="4"/>
  <c r="PF527" i="4"/>
  <c r="PF526" i="4"/>
  <c r="PF525" i="4"/>
  <c r="PF524" i="4"/>
  <c r="PF523" i="4"/>
  <c r="PF522" i="4"/>
  <c r="PF521" i="4"/>
  <c r="PF520" i="4"/>
  <c r="PF519" i="4"/>
  <c r="PF518" i="4"/>
  <c r="PF517" i="4"/>
  <c r="PF516" i="4"/>
  <c r="PF515" i="4"/>
  <c r="PF514" i="4"/>
  <c r="PF513" i="4"/>
  <c r="PF512" i="4"/>
  <c r="PF511" i="4"/>
  <c r="PF510" i="4"/>
  <c r="PF509" i="4"/>
  <c r="PF508" i="4"/>
  <c r="PF507" i="4"/>
  <c r="PF506" i="4"/>
  <c r="PF505" i="4"/>
  <c r="PF504" i="4"/>
  <c r="PF503" i="4"/>
  <c r="PF502" i="4"/>
  <c r="PF501" i="4"/>
  <c r="PF500" i="4"/>
  <c r="PF499" i="4"/>
  <c r="PF498" i="4"/>
  <c r="PF497" i="4"/>
  <c r="PF496" i="4"/>
  <c r="PF495" i="4"/>
  <c r="PF494" i="4"/>
  <c r="PF493" i="4"/>
  <c r="PF492" i="4"/>
  <c r="PF491" i="4"/>
  <c r="PF490" i="4"/>
  <c r="PF489" i="4"/>
  <c r="PF488" i="4"/>
  <c r="PF487" i="4"/>
  <c r="PF486" i="4"/>
  <c r="PF485" i="4"/>
  <c r="PF484" i="4"/>
  <c r="PF483" i="4"/>
  <c r="PF482" i="4"/>
  <c r="PF481" i="4"/>
  <c r="PF480" i="4"/>
  <c r="PF479" i="4"/>
  <c r="PF478" i="4"/>
  <c r="PF477" i="4"/>
  <c r="PF476" i="4"/>
  <c r="PF475" i="4"/>
  <c r="PF474" i="4"/>
  <c r="PF473" i="4"/>
  <c r="PF472" i="4"/>
  <c r="PF471" i="4"/>
  <c r="PF470" i="4"/>
  <c r="PF469" i="4"/>
  <c r="PF468" i="4"/>
  <c r="PF467" i="4"/>
  <c r="PF466" i="4"/>
  <c r="PF465" i="4"/>
  <c r="PF464" i="4"/>
  <c r="PF463" i="4"/>
  <c r="PF462" i="4"/>
  <c r="PF461" i="4"/>
  <c r="PF460" i="4"/>
  <c r="PF459" i="4"/>
  <c r="PF458" i="4"/>
  <c r="PF457" i="4"/>
  <c r="PF456" i="4"/>
  <c r="PF455" i="4"/>
  <c r="PF454" i="4"/>
  <c r="PF453" i="4"/>
  <c r="PF452" i="4"/>
  <c r="PF451" i="4"/>
  <c r="PF450" i="4"/>
  <c r="PF449" i="4"/>
  <c r="PF448" i="4"/>
  <c r="PF447" i="4"/>
  <c r="PF446" i="4"/>
  <c r="PF445" i="4"/>
  <c r="PF444" i="4"/>
  <c r="PF443" i="4"/>
  <c r="PF442" i="4"/>
  <c r="PF441" i="4"/>
  <c r="PF440" i="4"/>
  <c r="PF439" i="4"/>
  <c r="PF438" i="4"/>
  <c r="PF437" i="4"/>
  <c r="PF436" i="4"/>
  <c r="PF435" i="4"/>
  <c r="PF434" i="4"/>
  <c r="PF433" i="4"/>
  <c r="PF432" i="4"/>
  <c r="PF431" i="4"/>
  <c r="PF430" i="4"/>
  <c r="PF429" i="4"/>
  <c r="PF428" i="4"/>
  <c r="PF427" i="4"/>
  <c r="PF426" i="4"/>
  <c r="PF425" i="4"/>
  <c r="PF424" i="4"/>
  <c r="PF423" i="4"/>
  <c r="PF422" i="4"/>
  <c r="PF421" i="4"/>
  <c r="PF420" i="4"/>
  <c r="PF419" i="4"/>
  <c r="PF418" i="4"/>
  <c r="PF417" i="4"/>
  <c r="PF416" i="4"/>
  <c r="PF415" i="4"/>
  <c r="PF414" i="4"/>
  <c r="PF413" i="4"/>
  <c r="PF412" i="4"/>
  <c r="PF411" i="4"/>
  <c r="PF410" i="4"/>
  <c r="PF409" i="4"/>
  <c r="PF408" i="4"/>
  <c r="PF407" i="4"/>
  <c r="PF406" i="4"/>
  <c r="PF405" i="4"/>
  <c r="PF404" i="4"/>
  <c r="PF403" i="4"/>
  <c r="PF402" i="4"/>
  <c r="PF401" i="4"/>
  <c r="PF400" i="4"/>
  <c r="PF399" i="4"/>
  <c r="PF398" i="4"/>
  <c r="PF397" i="4"/>
  <c r="PF396" i="4"/>
  <c r="PF395" i="4"/>
  <c r="PF394" i="4"/>
  <c r="PF393" i="4"/>
  <c r="PF392" i="4"/>
  <c r="PF391" i="4"/>
  <c r="PF390" i="4"/>
  <c r="PF389" i="4"/>
  <c r="PF388" i="4"/>
  <c r="PF387" i="4"/>
  <c r="PF386" i="4"/>
  <c r="PF385" i="4"/>
  <c r="PF384" i="4"/>
  <c r="PF383" i="4"/>
  <c r="PF382" i="4"/>
  <c r="PF381" i="4"/>
  <c r="PF380" i="4"/>
  <c r="PF379" i="4"/>
  <c r="PF378" i="4"/>
  <c r="PF377" i="4"/>
  <c r="PF376" i="4"/>
  <c r="PF375" i="4"/>
  <c r="PF374" i="4"/>
  <c r="PF373" i="4"/>
  <c r="PF372" i="4"/>
  <c r="PF371" i="4"/>
  <c r="PF370" i="4"/>
  <c r="PF369" i="4"/>
  <c r="PF368" i="4"/>
  <c r="PF367" i="4"/>
  <c r="PF366" i="4"/>
  <c r="PF365" i="4"/>
  <c r="PF364" i="4"/>
  <c r="PF363" i="4"/>
  <c r="PF362" i="4"/>
  <c r="PF361" i="4"/>
  <c r="PF360" i="4"/>
  <c r="PF359" i="4"/>
  <c r="PF358" i="4"/>
  <c r="PF357" i="4"/>
  <c r="PF356" i="4"/>
  <c r="PF355" i="4"/>
  <c r="PF354" i="4"/>
  <c r="PF353" i="4"/>
  <c r="PF352" i="4"/>
  <c r="PF351" i="4"/>
  <c r="PF350" i="4"/>
  <c r="PF349" i="4"/>
  <c r="PF348" i="4"/>
  <c r="PF347" i="4"/>
  <c r="PF346" i="4"/>
  <c r="PF345" i="4"/>
  <c r="PF344" i="4"/>
  <c r="PF343" i="4"/>
  <c r="PF342" i="4"/>
  <c r="PF341" i="4"/>
  <c r="PF340" i="4"/>
  <c r="PF339" i="4"/>
  <c r="PF338" i="4"/>
  <c r="PF337" i="4"/>
  <c r="PF336" i="4"/>
  <c r="PF335" i="4"/>
  <c r="PF334" i="4"/>
  <c r="PF333" i="4"/>
  <c r="PF332" i="4"/>
  <c r="PF331" i="4"/>
  <c r="PF330" i="4"/>
  <c r="PF329" i="4"/>
  <c r="PF328" i="4"/>
  <c r="PF327" i="4"/>
  <c r="PF326" i="4"/>
  <c r="PF325" i="4"/>
  <c r="PF324" i="4"/>
  <c r="PF323" i="4"/>
  <c r="PF322" i="4"/>
  <c r="PF321" i="4"/>
  <c r="PF320" i="4"/>
  <c r="PF319" i="4"/>
  <c r="PF318" i="4"/>
  <c r="PF317" i="4"/>
  <c r="PF316" i="4"/>
  <c r="PF315" i="4"/>
  <c r="PF314" i="4"/>
  <c r="PF313" i="4"/>
  <c r="PF312" i="4"/>
  <c r="PF311" i="4"/>
  <c r="PF310" i="4"/>
  <c r="PF309" i="4"/>
  <c r="PF308" i="4"/>
  <c r="PF307" i="4"/>
  <c r="PF306" i="4"/>
  <c r="PF305" i="4"/>
  <c r="PF304" i="4"/>
  <c r="PF303" i="4"/>
  <c r="PF302" i="4"/>
  <c r="PF301" i="4"/>
  <c r="PF300" i="4"/>
  <c r="PF299" i="4"/>
  <c r="PF298" i="4"/>
  <c r="PF297" i="4"/>
  <c r="PF296" i="4"/>
  <c r="PF295" i="4"/>
  <c r="PF294" i="4"/>
  <c r="PF293" i="4"/>
  <c r="PF292" i="4"/>
  <c r="PF291" i="4"/>
  <c r="PF290" i="4"/>
  <c r="PF289" i="4"/>
  <c r="PF288" i="4"/>
  <c r="PF287" i="4"/>
  <c r="PF286" i="4"/>
  <c r="PF285" i="4"/>
  <c r="PF284" i="4"/>
  <c r="PF283" i="4"/>
  <c r="PF282" i="4"/>
  <c r="PF281" i="4"/>
  <c r="PF280" i="4"/>
  <c r="PF279" i="4"/>
  <c r="PF278" i="4"/>
  <c r="PF277" i="4"/>
  <c r="PF276" i="4"/>
  <c r="PF275" i="4"/>
  <c r="PF274" i="4"/>
  <c r="PF273" i="4"/>
  <c r="PF272" i="4"/>
  <c r="PF271" i="4"/>
  <c r="PF270" i="4"/>
  <c r="PF269" i="4"/>
  <c r="PF268" i="4"/>
  <c r="PF267" i="4"/>
  <c r="PF266" i="4"/>
  <c r="PF265" i="4"/>
  <c r="PF264" i="4"/>
  <c r="PF263" i="4"/>
  <c r="PF262" i="4"/>
  <c r="PF261" i="4"/>
  <c r="PF260" i="4"/>
  <c r="PF259" i="4"/>
  <c r="PF258" i="4"/>
  <c r="PF257" i="4"/>
  <c r="PF256" i="4"/>
  <c r="PF255" i="4"/>
  <c r="PF254" i="4"/>
  <c r="PF253" i="4"/>
  <c r="PF252" i="4"/>
  <c r="PF251" i="4"/>
  <c r="PF250" i="4"/>
  <c r="PF249" i="4"/>
  <c r="PF248" i="4"/>
  <c r="PF247" i="4"/>
  <c r="PF246" i="4"/>
  <c r="PF245" i="4"/>
  <c r="PF244" i="4"/>
  <c r="PF243" i="4"/>
  <c r="PF242" i="4"/>
  <c r="PF241" i="4"/>
  <c r="PF240" i="4"/>
  <c r="PF239" i="4"/>
  <c r="PF238" i="4"/>
  <c r="PF237" i="4"/>
  <c r="PF236" i="4"/>
  <c r="PF235" i="4"/>
  <c r="PF234" i="4"/>
  <c r="PF233" i="4"/>
  <c r="PF232" i="4"/>
  <c r="PF231" i="4"/>
  <c r="PF230" i="4"/>
  <c r="PF229" i="4"/>
  <c r="PF228" i="4"/>
  <c r="PF227" i="4"/>
  <c r="PF226" i="4"/>
  <c r="PF225" i="4"/>
  <c r="PF224" i="4"/>
  <c r="PF223" i="4"/>
  <c r="PF222" i="4"/>
  <c r="PF221" i="4"/>
  <c r="PF220" i="4"/>
  <c r="PF219" i="4"/>
  <c r="PF218" i="4"/>
  <c r="PF217" i="4"/>
  <c r="PF216" i="4"/>
  <c r="PF215" i="4"/>
  <c r="PF214" i="4"/>
  <c r="PF213" i="4"/>
  <c r="PF212" i="4"/>
  <c r="PF211" i="4"/>
  <c r="PF210" i="4"/>
  <c r="PF209" i="4"/>
  <c r="PF208" i="4"/>
  <c r="PF207" i="4"/>
  <c r="PF206" i="4"/>
  <c r="PF205" i="4"/>
  <c r="PF204" i="4"/>
  <c r="PF203" i="4"/>
  <c r="PF202" i="4"/>
  <c r="PF201" i="4"/>
  <c r="PF200" i="4"/>
  <c r="PF199" i="4"/>
  <c r="PF198" i="4"/>
  <c r="PF197" i="4"/>
  <c r="PF196" i="4"/>
  <c r="PF195" i="4"/>
  <c r="PF194" i="4"/>
  <c r="PF193" i="4"/>
  <c r="PF192" i="4"/>
  <c r="PF191" i="4"/>
  <c r="PF190" i="4"/>
  <c r="PF189" i="4"/>
  <c r="PF188" i="4"/>
  <c r="PF187" i="4"/>
  <c r="PF186" i="4"/>
  <c r="PF185" i="4"/>
  <c r="PF184" i="4"/>
  <c r="PF183" i="4"/>
  <c r="PF182" i="4"/>
  <c r="PF181" i="4"/>
  <c r="PF180" i="4"/>
  <c r="PF179" i="4"/>
  <c r="PF178" i="4"/>
  <c r="PF177" i="4"/>
  <c r="PF176" i="4"/>
  <c r="PF175" i="4"/>
  <c r="PF174" i="4"/>
  <c r="PF173" i="4"/>
  <c r="PF172" i="4"/>
  <c r="PF171" i="4"/>
  <c r="PF170" i="4"/>
  <c r="PF169" i="4"/>
  <c r="PF168" i="4"/>
  <c r="PF167" i="4"/>
  <c r="PF166" i="4"/>
  <c r="PF165" i="4"/>
  <c r="PF164" i="4"/>
  <c r="PF163" i="4"/>
  <c r="PF162" i="4"/>
  <c r="PF161" i="4"/>
  <c r="PF160" i="4"/>
  <c r="PF159" i="4"/>
  <c r="PF158" i="4"/>
  <c r="PF157" i="4"/>
  <c r="PF156" i="4"/>
  <c r="PF155" i="4"/>
  <c r="PF154" i="4"/>
  <c r="PF153" i="4"/>
  <c r="PF152" i="4"/>
  <c r="PF151" i="4"/>
  <c r="PF150" i="4"/>
  <c r="PF149" i="4"/>
  <c r="PF148" i="4"/>
  <c r="PF147" i="4"/>
  <c r="PF146" i="4"/>
  <c r="PF145" i="4"/>
  <c r="PF144" i="4"/>
  <c r="PF143" i="4"/>
  <c r="PF142" i="4"/>
  <c r="PF141" i="4"/>
  <c r="PF140" i="4"/>
  <c r="PF139" i="4"/>
  <c r="PF138" i="4"/>
  <c r="PF137" i="4"/>
  <c r="PF136" i="4"/>
  <c r="PF135" i="4"/>
  <c r="PF134" i="4"/>
  <c r="PF133" i="4"/>
  <c r="PF132" i="4"/>
  <c r="PF131" i="4"/>
  <c r="PF130" i="4"/>
  <c r="PF129" i="4"/>
  <c r="PF128" i="4"/>
  <c r="PF127" i="4"/>
  <c r="PF126" i="4"/>
  <c r="PF125" i="4"/>
  <c r="PF124" i="4"/>
  <c r="PF123" i="4"/>
  <c r="PF122" i="4"/>
  <c r="PF121" i="4"/>
  <c r="PF120" i="4"/>
  <c r="PF119" i="4"/>
  <c r="PF118" i="4"/>
  <c r="PF117" i="4"/>
  <c r="PF116" i="4"/>
  <c r="PF115" i="4"/>
  <c r="PF114" i="4"/>
  <c r="PF113" i="4"/>
  <c r="PF112" i="4"/>
  <c r="PF111" i="4"/>
  <c r="PF110" i="4"/>
  <c r="PF109" i="4"/>
  <c r="PF108" i="4"/>
  <c r="PF107" i="4"/>
  <c r="PF106" i="4"/>
  <c r="PF105" i="4"/>
  <c r="PF104" i="4"/>
  <c r="PF103" i="4"/>
  <c r="PF102" i="4"/>
  <c r="PF101" i="4"/>
  <c r="PF100" i="4"/>
  <c r="PF99" i="4"/>
  <c r="PF98" i="4"/>
  <c r="PF97" i="4"/>
  <c r="PF96" i="4"/>
  <c r="PF95" i="4"/>
  <c r="PF94" i="4"/>
  <c r="PF93" i="4"/>
  <c r="PF92" i="4"/>
  <c r="PF91" i="4"/>
  <c r="PF90" i="4"/>
  <c r="PF89" i="4"/>
  <c r="PF88" i="4"/>
  <c r="PF87" i="4"/>
  <c r="PF86" i="4"/>
  <c r="PF85" i="4"/>
  <c r="PF84" i="4"/>
  <c r="PF83" i="4"/>
  <c r="PF82" i="4"/>
  <c r="PF81" i="4"/>
  <c r="PF80" i="4"/>
  <c r="PF79" i="4"/>
  <c r="PF78" i="4"/>
  <c r="PF77" i="4"/>
  <c r="PF76" i="4"/>
  <c r="PF75" i="4"/>
  <c r="PF74" i="4"/>
  <c r="PF73" i="4"/>
  <c r="PF72" i="4"/>
  <c r="PF71" i="4"/>
  <c r="PF70" i="4"/>
  <c r="PF69" i="4"/>
  <c r="PF68" i="4"/>
  <c r="PF67" i="4"/>
  <c r="PF66" i="4"/>
  <c r="PF65" i="4"/>
  <c r="PF64" i="4"/>
  <c r="PF63" i="4"/>
  <c r="PF62" i="4"/>
  <c r="PF61" i="4"/>
  <c r="PF60" i="4"/>
  <c r="PF59" i="4"/>
  <c r="PF58" i="4"/>
  <c r="PF57" i="4"/>
  <c r="PF56" i="4"/>
  <c r="PF55" i="4"/>
  <c r="PF54" i="4"/>
  <c r="PF53" i="4"/>
  <c r="PF52" i="4"/>
  <c r="PF51" i="4"/>
  <c r="PF50" i="4"/>
  <c r="PF49" i="4"/>
  <c r="PF48" i="4"/>
  <c r="PF47" i="4"/>
  <c r="PF46" i="4"/>
  <c r="PF45" i="4"/>
  <c r="PF44" i="4"/>
  <c r="PF43" i="4"/>
  <c r="PF42" i="4"/>
  <c r="PF41" i="4"/>
  <c r="PF40" i="4"/>
  <c r="PF39" i="4"/>
  <c r="PF38" i="4"/>
  <c r="PF37" i="4"/>
  <c r="PF36" i="4"/>
  <c r="PF35" i="4"/>
  <c r="PF34" i="4"/>
  <c r="PF33" i="4"/>
  <c r="PF32" i="4"/>
  <c r="PF31" i="4"/>
  <c r="PF30" i="4"/>
  <c r="PF29" i="4"/>
  <c r="PF28" i="4"/>
  <c r="PF27" i="4"/>
  <c r="PF26" i="4"/>
  <c r="PF25" i="4"/>
  <c r="PF24" i="4"/>
  <c r="PF23" i="4"/>
  <c r="PF22" i="4"/>
  <c r="PF21" i="4"/>
  <c r="PF20" i="4"/>
  <c r="PF19" i="4"/>
  <c r="PF18" i="4"/>
  <c r="PF17" i="4"/>
  <c r="PF16" i="4"/>
  <c r="PF15" i="4"/>
  <c r="PF14" i="4"/>
  <c r="PF13" i="4"/>
  <c r="PF12" i="4"/>
  <c r="PF11" i="4"/>
  <c r="PF10" i="4"/>
  <c r="PF9" i="4"/>
  <c r="PF8" i="4"/>
  <c r="PF7" i="4"/>
  <c r="PF6" i="4"/>
  <c r="PF5" i="4"/>
  <c r="PF4" i="4"/>
  <c r="PF3" i="4"/>
  <c r="OQ1772" i="4"/>
  <c r="OQ1771" i="4"/>
  <c r="OQ1770" i="4"/>
  <c r="OQ1769" i="4"/>
  <c r="OQ1768" i="4"/>
  <c r="OQ1767" i="4"/>
  <c r="OQ1766" i="4"/>
  <c r="OQ1765" i="4"/>
  <c r="OQ1764" i="4"/>
  <c r="OQ1763" i="4"/>
  <c r="OQ1762" i="4"/>
  <c r="OQ1761" i="4"/>
  <c r="OQ1760" i="4"/>
  <c r="OQ1759" i="4"/>
  <c r="OQ1758" i="4"/>
  <c r="OQ1757" i="4"/>
  <c r="OQ1756" i="4"/>
  <c r="OQ1755" i="4"/>
  <c r="OQ1754" i="4"/>
  <c r="OQ1753" i="4"/>
  <c r="OQ1752" i="4"/>
  <c r="OQ1751" i="4"/>
  <c r="OQ1750" i="4"/>
  <c r="OQ1749" i="4"/>
  <c r="OQ1748" i="4"/>
  <c r="OQ1747" i="4"/>
  <c r="OQ1746" i="4"/>
  <c r="OQ1745" i="4"/>
  <c r="OQ1744" i="4"/>
  <c r="OQ1743" i="4"/>
  <c r="OQ1742" i="4"/>
  <c r="OQ1741" i="4"/>
  <c r="OQ1740" i="4"/>
  <c r="OQ1739" i="4"/>
  <c r="OQ1738" i="4"/>
  <c r="OQ1737" i="4"/>
  <c r="OQ1736" i="4"/>
  <c r="OQ1735" i="4"/>
  <c r="OQ1734" i="4"/>
  <c r="OQ1733" i="4"/>
  <c r="OQ1732" i="4"/>
  <c r="OQ1731" i="4"/>
  <c r="OQ1730" i="4"/>
  <c r="OQ1729" i="4"/>
  <c r="OQ1728" i="4"/>
  <c r="OQ1727" i="4"/>
  <c r="OQ1726" i="4"/>
  <c r="OQ1725" i="4"/>
  <c r="OQ1724" i="4"/>
  <c r="OQ1723" i="4"/>
  <c r="OQ1722" i="4"/>
  <c r="OQ1721" i="4"/>
  <c r="OQ1720" i="4"/>
  <c r="OQ1719" i="4"/>
  <c r="OQ1718" i="4"/>
  <c r="OQ1717" i="4"/>
  <c r="OQ1716" i="4"/>
  <c r="OQ1715" i="4"/>
  <c r="OQ1714" i="4"/>
  <c r="OQ1713" i="4"/>
  <c r="OQ1712" i="4"/>
  <c r="OQ1711" i="4"/>
  <c r="OQ1710" i="4"/>
  <c r="OQ1709" i="4"/>
  <c r="OQ1708" i="4"/>
  <c r="OQ1707" i="4"/>
  <c r="OQ1706" i="4"/>
  <c r="OQ1705" i="4"/>
  <c r="OQ1704" i="4"/>
  <c r="OQ1703" i="4"/>
  <c r="OQ1702" i="4"/>
  <c r="OQ1701" i="4"/>
  <c r="OQ1700" i="4"/>
  <c r="OQ1699" i="4"/>
  <c r="OQ1698" i="4"/>
  <c r="OQ1697" i="4"/>
  <c r="OQ1696" i="4"/>
  <c r="OQ1695" i="4"/>
  <c r="OQ1694" i="4"/>
  <c r="OQ1693" i="4"/>
  <c r="OQ1692" i="4"/>
  <c r="OQ1691" i="4"/>
  <c r="OQ1690" i="4"/>
  <c r="OQ1689" i="4"/>
  <c r="OQ1688" i="4"/>
  <c r="OQ1687" i="4"/>
  <c r="OQ1686" i="4"/>
  <c r="OQ1685" i="4"/>
  <c r="OQ1684" i="4"/>
  <c r="OQ1683" i="4"/>
  <c r="OQ1682" i="4"/>
  <c r="OQ1681" i="4"/>
  <c r="OQ1680" i="4"/>
  <c r="OQ1679" i="4"/>
  <c r="OQ1678" i="4"/>
  <c r="OQ1677" i="4"/>
  <c r="OQ1676" i="4"/>
  <c r="OQ1675" i="4"/>
  <c r="OQ1674" i="4"/>
  <c r="OQ1673" i="4"/>
  <c r="OQ1672" i="4"/>
  <c r="OQ1671" i="4"/>
  <c r="OQ1670" i="4"/>
  <c r="OQ1669" i="4"/>
  <c r="OQ1668" i="4"/>
  <c r="OQ1667" i="4"/>
  <c r="OQ1666" i="4"/>
  <c r="OQ1665" i="4"/>
  <c r="OQ1664" i="4"/>
  <c r="OQ1663" i="4"/>
  <c r="OQ1662" i="4"/>
  <c r="OQ1661" i="4"/>
  <c r="OQ1660" i="4"/>
  <c r="OQ1659" i="4"/>
  <c r="OQ1658" i="4"/>
  <c r="OQ1657" i="4"/>
  <c r="OQ1656" i="4"/>
  <c r="OQ1655" i="4"/>
  <c r="OQ1654" i="4"/>
  <c r="OQ1653" i="4"/>
  <c r="OQ1652" i="4"/>
  <c r="OQ1651" i="4"/>
  <c r="OQ1650" i="4"/>
  <c r="OQ1649" i="4"/>
  <c r="OQ1648" i="4"/>
  <c r="OQ1647" i="4"/>
  <c r="OQ1646" i="4"/>
  <c r="OQ1645" i="4"/>
  <c r="OQ1644" i="4"/>
  <c r="OQ1643" i="4"/>
  <c r="OQ1642" i="4"/>
  <c r="OQ1641" i="4"/>
  <c r="OQ1640" i="4"/>
  <c r="OQ1639" i="4"/>
  <c r="OQ1638" i="4"/>
  <c r="OQ1637" i="4"/>
  <c r="OQ1636" i="4"/>
  <c r="OQ1635" i="4"/>
  <c r="OQ1634" i="4"/>
  <c r="OQ1633" i="4"/>
  <c r="OQ1632" i="4"/>
  <c r="OQ1631" i="4"/>
  <c r="OQ1630" i="4"/>
  <c r="OQ1629" i="4"/>
  <c r="OQ1628" i="4"/>
  <c r="OQ1627" i="4"/>
  <c r="OQ1626" i="4"/>
  <c r="OQ1625" i="4"/>
  <c r="OQ1624" i="4"/>
  <c r="OQ1623" i="4"/>
  <c r="OQ1622" i="4"/>
  <c r="OQ1621" i="4"/>
  <c r="OQ1620" i="4"/>
  <c r="OQ1619" i="4"/>
  <c r="OQ1618" i="4"/>
  <c r="OQ1617" i="4"/>
  <c r="OQ1616" i="4"/>
  <c r="OQ1615" i="4"/>
  <c r="OQ1614" i="4"/>
  <c r="OQ1613" i="4"/>
  <c r="OQ1612" i="4"/>
  <c r="OQ1611" i="4"/>
  <c r="OQ1610" i="4"/>
  <c r="OQ1609" i="4"/>
  <c r="OQ1608" i="4"/>
  <c r="OQ1607" i="4"/>
  <c r="OQ1606" i="4"/>
  <c r="OQ1605" i="4"/>
  <c r="OQ1604" i="4"/>
  <c r="OQ1603" i="4"/>
  <c r="OQ1602" i="4"/>
  <c r="OQ1601" i="4"/>
  <c r="OQ1600" i="4"/>
  <c r="OQ1599" i="4"/>
  <c r="OQ1598" i="4"/>
  <c r="OQ1597" i="4"/>
  <c r="OQ1596" i="4"/>
  <c r="OQ1595" i="4"/>
  <c r="OQ1594" i="4"/>
  <c r="OQ1593" i="4"/>
  <c r="OQ1592" i="4"/>
  <c r="OQ1591" i="4"/>
  <c r="OQ1590" i="4"/>
  <c r="OQ1589" i="4"/>
  <c r="OQ1588" i="4"/>
  <c r="OQ1587" i="4"/>
  <c r="OQ1586" i="4"/>
  <c r="OQ1585" i="4"/>
  <c r="OQ1584" i="4"/>
  <c r="OQ1583" i="4"/>
  <c r="OQ1582" i="4"/>
  <c r="OQ1581" i="4"/>
  <c r="OQ1580" i="4"/>
  <c r="OQ1579" i="4"/>
  <c r="OQ1578" i="4"/>
  <c r="OQ1577" i="4"/>
  <c r="OQ1576" i="4"/>
  <c r="OQ1575" i="4"/>
  <c r="OQ1574" i="4"/>
  <c r="OQ1573" i="4"/>
  <c r="OQ1572" i="4"/>
  <c r="OQ1571" i="4"/>
  <c r="OQ1570" i="4"/>
  <c r="OQ1569" i="4"/>
  <c r="OQ1568" i="4"/>
  <c r="OQ1567" i="4"/>
  <c r="OQ1566" i="4"/>
  <c r="OQ1565" i="4"/>
  <c r="OQ1564" i="4"/>
  <c r="OQ1563" i="4"/>
  <c r="OQ1562" i="4"/>
  <c r="OQ1561" i="4"/>
  <c r="OQ1560" i="4"/>
  <c r="OQ1559" i="4"/>
  <c r="OQ1558" i="4"/>
  <c r="OQ1557" i="4"/>
  <c r="OQ1556" i="4"/>
  <c r="OQ1555" i="4"/>
  <c r="OQ1554" i="4"/>
  <c r="OQ1553" i="4"/>
  <c r="OQ1552" i="4"/>
  <c r="OQ1551" i="4"/>
  <c r="OQ1550" i="4"/>
  <c r="OQ1549" i="4"/>
  <c r="OQ1548" i="4"/>
  <c r="OQ1547" i="4"/>
  <c r="OQ1546" i="4"/>
  <c r="OQ1545" i="4"/>
  <c r="OQ1544" i="4"/>
  <c r="OQ1543" i="4"/>
  <c r="OQ1542" i="4"/>
  <c r="OQ1541" i="4"/>
  <c r="OQ1540" i="4"/>
  <c r="OQ1539" i="4"/>
  <c r="OQ1538" i="4"/>
  <c r="OQ1537" i="4"/>
  <c r="OQ1536" i="4"/>
  <c r="OQ1535" i="4"/>
  <c r="OQ1534" i="4"/>
  <c r="OQ1533" i="4"/>
  <c r="OQ1532" i="4"/>
  <c r="OQ1531" i="4"/>
  <c r="OQ1530" i="4"/>
  <c r="OQ1529" i="4"/>
  <c r="OQ1528" i="4"/>
  <c r="OQ1527" i="4"/>
  <c r="OQ1526" i="4"/>
  <c r="OQ1525" i="4"/>
  <c r="OQ1524" i="4"/>
  <c r="OQ1523" i="4"/>
  <c r="OQ1522" i="4"/>
  <c r="OQ1521" i="4"/>
  <c r="OQ1520" i="4"/>
  <c r="OQ1519" i="4"/>
  <c r="OQ1518" i="4"/>
  <c r="OQ1517" i="4"/>
  <c r="OQ1516" i="4"/>
  <c r="OQ1515" i="4"/>
  <c r="OQ1514" i="4"/>
  <c r="OQ1513" i="4"/>
  <c r="OQ1512" i="4"/>
  <c r="OQ1511" i="4"/>
  <c r="OQ1510" i="4"/>
  <c r="OQ1509" i="4"/>
  <c r="OQ1508" i="4"/>
  <c r="OQ1507" i="4"/>
  <c r="OQ1506" i="4"/>
  <c r="OQ1505" i="4"/>
  <c r="OQ1504" i="4"/>
  <c r="OQ1503" i="4"/>
  <c r="OQ1502" i="4"/>
  <c r="OQ1501" i="4"/>
  <c r="OQ1500" i="4"/>
  <c r="OQ1499" i="4"/>
  <c r="OQ1498" i="4"/>
  <c r="OQ1497" i="4"/>
  <c r="OQ1496" i="4"/>
  <c r="OQ1495" i="4"/>
  <c r="OQ1494" i="4"/>
  <c r="OQ1493" i="4"/>
  <c r="OQ1492" i="4"/>
  <c r="OQ1491" i="4"/>
  <c r="OQ1490" i="4"/>
  <c r="OQ1489" i="4"/>
  <c r="OQ1488" i="4"/>
  <c r="OQ1487" i="4"/>
  <c r="OQ1486" i="4"/>
  <c r="OQ1485" i="4"/>
  <c r="OQ1484" i="4"/>
  <c r="OQ1483" i="4"/>
  <c r="OQ1482" i="4"/>
  <c r="OQ1481" i="4"/>
  <c r="OQ1480" i="4"/>
  <c r="OQ1479" i="4"/>
  <c r="OQ1478" i="4"/>
  <c r="OQ1477" i="4"/>
  <c r="OQ1476" i="4"/>
  <c r="OQ1475" i="4"/>
  <c r="OQ1474" i="4"/>
  <c r="OQ1473" i="4"/>
  <c r="OQ1472" i="4"/>
  <c r="OQ1471" i="4"/>
  <c r="OQ1470" i="4"/>
  <c r="OQ1469" i="4"/>
  <c r="OQ1468" i="4"/>
  <c r="OQ1467" i="4"/>
  <c r="OQ1466" i="4"/>
  <c r="OQ1465" i="4"/>
  <c r="OQ1464" i="4"/>
  <c r="OQ1463" i="4"/>
  <c r="OQ1462" i="4"/>
  <c r="OQ1461" i="4"/>
  <c r="OQ1460" i="4"/>
  <c r="OQ1459" i="4"/>
  <c r="OQ1458" i="4"/>
  <c r="OQ1457" i="4"/>
  <c r="OQ1456" i="4"/>
  <c r="OQ1455" i="4"/>
  <c r="OQ1454" i="4"/>
  <c r="OQ1453" i="4"/>
  <c r="OQ1452" i="4"/>
  <c r="OQ1451" i="4"/>
  <c r="OQ1450" i="4"/>
  <c r="OQ1449" i="4"/>
  <c r="OQ1448" i="4"/>
  <c r="OQ1447" i="4"/>
  <c r="OQ1446" i="4"/>
  <c r="OQ1445" i="4"/>
  <c r="OQ1444" i="4"/>
  <c r="OQ1443" i="4"/>
  <c r="OQ1442" i="4"/>
  <c r="OQ1441" i="4"/>
  <c r="OQ1440" i="4"/>
  <c r="OQ1439" i="4"/>
  <c r="OQ1438" i="4"/>
  <c r="OQ1437" i="4"/>
  <c r="OQ1436" i="4"/>
  <c r="OQ1435" i="4"/>
  <c r="OQ1434" i="4"/>
  <c r="OQ1433" i="4"/>
  <c r="OQ1432" i="4"/>
  <c r="OQ1431" i="4"/>
  <c r="OQ1430" i="4"/>
  <c r="OQ1429" i="4"/>
  <c r="OQ1428" i="4"/>
  <c r="OQ1427" i="4"/>
  <c r="OQ1426" i="4"/>
  <c r="OQ1425" i="4"/>
  <c r="OQ1424" i="4"/>
  <c r="OQ1423" i="4"/>
  <c r="OQ1422" i="4"/>
  <c r="OQ1421" i="4"/>
  <c r="OQ1420" i="4"/>
  <c r="OQ1419" i="4"/>
  <c r="OQ1418" i="4"/>
  <c r="OQ1417" i="4"/>
  <c r="OQ1416" i="4"/>
  <c r="OQ1415" i="4"/>
  <c r="OQ1414" i="4"/>
  <c r="OQ1413" i="4"/>
  <c r="OQ1412" i="4"/>
  <c r="OQ1411" i="4"/>
  <c r="OQ1410" i="4"/>
  <c r="OQ1409" i="4"/>
  <c r="OQ1408" i="4"/>
  <c r="OQ1407" i="4"/>
  <c r="OQ1406" i="4"/>
  <c r="OQ1405" i="4"/>
  <c r="OQ1404" i="4"/>
  <c r="OQ1403" i="4"/>
  <c r="OQ1402" i="4"/>
  <c r="OQ1401" i="4"/>
  <c r="OQ1400" i="4"/>
  <c r="OQ1399" i="4"/>
  <c r="OQ1398" i="4"/>
  <c r="OQ1397" i="4"/>
  <c r="OQ1396" i="4"/>
  <c r="OQ1395" i="4"/>
  <c r="OQ1394" i="4"/>
  <c r="OQ1393" i="4"/>
  <c r="OQ1392" i="4"/>
  <c r="OQ1391" i="4"/>
  <c r="OQ1390" i="4"/>
  <c r="OQ1389" i="4"/>
  <c r="OQ1388" i="4"/>
  <c r="OQ1387" i="4"/>
  <c r="OQ1386" i="4"/>
  <c r="OQ1385" i="4"/>
  <c r="OQ1384" i="4"/>
  <c r="OQ1383" i="4"/>
  <c r="OQ1382" i="4"/>
  <c r="OQ1381" i="4"/>
  <c r="OQ1380" i="4"/>
  <c r="OQ1379" i="4"/>
  <c r="OQ1378" i="4"/>
  <c r="OQ1377" i="4"/>
  <c r="OQ1376" i="4"/>
  <c r="OQ1375" i="4"/>
  <c r="OQ1374" i="4"/>
  <c r="OQ1373" i="4"/>
  <c r="OQ1372" i="4"/>
  <c r="OQ1371" i="4"/>
  <c r="OQ1370" i="4"/>
  <c r="OQ1369" i="4"/>
  <c r="OQ1368" i="4"/>
  <c r="OQ1367" i="4"/>
  <c r="OQ1366" i="4"/>
  <c r="OQ1365" i="4"/>
  <c r="OQ1364" i="4"/>
  <c r="OQ1363" i="4"/>
  <c r="OQ1362" i="4"/>
  <c r="OQ1361" i="4"/>
  <c r="OQ1360" i="4"/>
  <c r="OQ1359" i="4"/>
  <c r="OQ1358" i="4"/>
  <c r="OQ1357" i="4"/>
  <c r="OQ1356" i="4"/>
  <c r="OQ1355" i="4"/>
  <c r="OQ1354" i="4"/>
  <c r="OQ1353" i="4"/>
  <c r="OQ1352" i="4"/>
  <c r="OQ1351" i="4"/>
  <c r="OQ1350" i="4"/>
  <c r="OQ1349" i="4"/>
  <c r="OQ1348" i="4"/>
  <c r="OQ1347" i="4"/>
  <c r="OQ1346" i="4"/>
  <c r="OQ1345" i="4"/>
  <c r="OQ1344" i="4"/>
  <c r="OQ1343" i="4"/>
  <c r="OQ1342" i="4"/>
  <c r="OQ1341" i="4"/>
  <c r="OQ1340" i="4"/>
  <c r="OQ1339" i="4"/>
  <c r="OQ1338" i="4"/>
  <c r="OQ1337" i="4"/>
  <c r="OQ1336" i="4"/>
  <c r="OQ1335" i="4"/>
  <c r="OQ1334" i="4"/>
  <c r="OQ1333" i="4"/>
  <c r="OQ1332" i="4"/>
  <c r="OQ1331" i="4"/>
  <c r="OQ1330" i="4"/>
  <c r="OQ1329" i="4"/>
  <c r="OQ1328" i="4"/>
  <c r="OQ1327" i="4"/>
  <c r="OQ1326" i="4"/>
  <c r="OQ1325" i="4"/>
  <c r="OQ1324" i="4"/>
  <c r="OQ1323" i="4"/>
  <c r="OQ1322" i="4"/>
  <c r="OQ1321" i="4"/>
  <c r="OQ1320" i="4"/>
  <c r="OQ1319" i="4"/>
  <c r="OQ1318" i="4"/>
  <c r="OQ1317" i="4"/>
  <c r="OQ1316" i="4"/>
  <c r="OQ1315" i="4"/>
  <c r="OQ1314" i="4"/>
  <c r="OQ1313" i="4"/>
  <c r="OQ1312" i="4"/>
  <c r="OQ1311" i="4"/>
  <c r="OQ1310" i="4"/>
  <c r="OQ1309" i="4"/>
  <c r="OQ1308" i="4"/>
  <c r="OQ1307" i="4"/>
  <c r="OQ1306" i="4"/>
  <c r="OQ1305" i="4"/>
  <c r="OQ1304" i="4"/>
  <c r="OQ1303" i="4"/>
  <c r="OQ1302" i="4"/>
  <c r="OQ1301" i="4"/>
  <c r="OQ1300" i="4"/>
  <c r="OQ1299" i="4"/>
  <c r="OQ1298" i="4"/>
  <c r="OQ1297" i="4"/>
  <c r="OQ1296" i="4"/>
  <c r="OQ1295" i="4"/>
  <c r="OQ1294" i="4"/>
  <c r="OQ1293" i="4"/>
  <c r="OQ1292" i="4"/>
  <c r="OQ1291" i="4"/>
  <c r="OQ1290" i="4"/>
  <c r="OQ1289" i="4"/>
  <c r="OQ1288" i="4"/>
  <c r="OQ1287" i="4"/>
  <c r="OQ1286" i="4"/>
  <c r="OQ1285" i="4"/>
  <c r="OQ1284" i="4"/>
  <c r="OQ1283" i="4"/>
  <c r="OQ1282" i="4"/>
  <c r="OQ1281" i="4"/>
  <c r="OQ1280" i="4"/>
  <c r="OQ1279" i="4"/>
  <c r="OQ1278" i="4"/>
  <c r="OQ1277" i="4"/>
  <c r="OQ1276" i="4"/>
  <c r="OQ1275" i="4"/>
  <c r="OQ1274" i="4"/>
  <c r="OQ1273" i="4"/>
  <c r="OQ1272" i="4"/>
  <c r="OQ1271" i="4"/>
  <c r="OQ1270" i="4"/>
  <c r="OQ1269" i="4"/>
  <c r="OQ1268" i="4"/>
  <c r="OQ1267" i="4"/>
  <c r="OQ1266" i="4"/>
  <c r="OQ1265" i="4"/>
  <c r="OQ1264" i="4"/>
  <c r="OQ1263" i="4"/>
  <c r="OQ1262" i="4"/>
  <c r="OQ1261" i="4"/>
  <c r="OQ1260" i="4"/>
  <c r="OQ1259" i="4"/>
  <c r="OQ1258" i="4"/>
  <c r="OQ1257" i="4"/>
  <c r="OQ1256" i="4"/>
  <c r="OQ1255" i="4"/>
  <c r="OQ1254" i="4"/>
  <c r="OQ1253" i="4"/>
  <c r="OQ1252" i="4"/>
  <c r="OQ1251" i="4"/>
  <c r="OQ1250" i="4"/>
  <c r="OQ1249" i="4"/>
  <c r="OQ1248" i="4"/>
  <c r="OQ1247" i="4"/>
  <c r="OQ1246" i="4"/>
  <c r="OQ1245" i="4"/>
  <c r="OQ1244" i="4"/>
  <c r="OQ1243" i="4"/>
  <c r="OQ1242" i="4"/>
  <c r="OQ1241" i="4"/>
  <c r="OQ1240" i="4"/>
  <c r="OQ1239" i="4"/>
  <c r="OQ1238" i="4"/>
  <c r="OQ1237" i="4"/>
  <c r="OQ1236" i="4"/>
  <c r="OQ1235" i="4"/>
  <c r="OQ1234" i="4"/>
  <c r="OQ1233" i="4"/>
  <c r="OQ1232" i="4"/>
  <c r="OQ1231" i="4"/>
  <c r="OQ1230" i="4"/>
  <c r="OQ1229" i="4"/>
  <c r="OQ1228" i="4"/>
  <c r="OQ1227" i="4"/>
  <c r="OQ1226" i="4"/>
  <c r="OQ1225" i="4"/>
  <c r="OQ1224" i="4"/>
  <c r="OQ1223" i="4"/>
  <c r="OQ1222" i="4"/>
  <c r="OQ1221" i="4"/>
  <c r="OQ1220" i="4"/>
  <c r="OQ1219" i="4"/>
  <c r="OQ1218" i="4"/>
  <c r="OQ1217" i="4"/>
  <c r="OQ1216" i="4"/>
  <c r="OQ1215" i="4"/>
  <c r="OQ1214" i="4"/>
  <c r="OQ1213" i="4"/>
  <c r="OQ1212" i="4"/>
  <c r="OQ1211" i="4"/>
  <c r="OQ1210" i="4"/>
  <c r="OQ1209" i="4"/>
  <c r="OQ1208" i="4"/>
  <c r="OQ1207" i="4"/>
  <c r="OQ1206" i="4"/>
  <c r="OQ1205" i="4"/>
  <c r="OQ1204" i="4"/>
  <c r="OQ1203" i="4"/>
  <c r="OQ1202" i="4"/>
  <c r="OQ1201" i="4"/>
  <c r="OQ1200" i="4"/>
  <c r="OQ1199" i="4"/>
  <c r="OQ1198" i="4"/>
  <c r="OQ1197" i="4"/>
  <c r="OQ1196" i="4"/>
  <c r="OQ1195" i="4"/>
  <c r="OQ1194" i="4"/>
  <c r="OQ1193" i="4"/>
  <c r="OQ1192" i="4"/>
  <c r="OQ1191" i="4"/>
  <c r="OQ1190" i="4"/>
  <c r="OQ1189" i="4"/>
  <c r="OQ1188" i="4"/>
  <c r="OQ1187" i="4"/>
  <c r="OQ1186" i="4"/>
  <c r="OQ1185" i="4"/>
  <c r="OQ1184" i="4"/>
  <c r="OQ1183" i="4"/>
  <c r="OQ1182" i="4"/>
  <c r="OQ1181" i="4"/>
  <c r="OQ1180" i="4"/>
  <c r="OQ1179" i="4"/>
  <c r="OQ1178" i="4"/>
  <c r="OQ1177" i="4"/>
  <c r="OQ1176" i="4"/>
  <c r="OQ1175" i="4"/>
  <c r="OQ1174" i="4"/>
  <c r="OQ1173" i="4"/>
  <c r="OQ1172" i="4"/>
  <c r="OQ1171" i="4"/>
  <c r="OQ1170" i="4"/>
  <c r="OQ1169" i="4"/>
  <c r="OQ1168" i="4"/>
  <c r="OQ1167" i="4"/>
  <c r="OQ1166" i="4"/>
  <c r="OQ1165" i="4"/>
  <c r="OQ1164" i="4"/>
  <c r="OQ1163" i="4"/>
  <c r="OQ1162" i="4"/>
  <c r="OQ1161" i="4"/>
  <c r="OQ1160" i="4"/>
  <c r="OQ1159" i="4"/>
  <c r="OQ1158" i="4"/>
  <c r="OQ1157" i="4"/>
  <c r="OQ1156" i="4"/>
  <c r="OQ1155" i="4"/>
  <c r="OQ1154" i="4"/>
  <c r="OQ1153" i="4"/>
  <c r="OQ1152" i="4"/>
  <c r="OQ1151" i="4"/>
  <c r="OQ1150" i="4"/>
  <c r="OQ1149" i="4"/>
  <c r="OQ1148" i="4"/>
  <c r="OQ1147" i="4"/>
  <c r="OQ1146" i="4"/>
  <c r="OQ1145" i="4"/>
  <c r="OQ1144" i="4"/>
  <c r="OQ1143" i="4"/>
  <c r="OQ1142" i="4"/>
  <c r="OQ1141" i="4"/>
  <c r="OQ1140" i="4"/>
  <c r="OQ1139" i="4"/>
  <c r="OQ1138" i="4"/>
  <c r="OQ1137" i="4"/>
  <c r="OQ1136" i="4"/>
  <c r="OQ1135" i="4"/>
  <c r="OQ1134" i="4"/>
  <c r="OQ1133" i="4"/>
  <c r="OQ1132" i="4"/>
  <c r="OQ1131" i="4"/>
  <c r="OQ1130" i="4"/>
  <c r="OQ1129" i="4"/>
  <c r="OQ1128" i="4"/>
  <c r="OQ1127" i="4"/>
  <c r="OQ1126" i="4"/>
  <c r="OQ1125" i="4"/>
  <c r="OQ1124" i="4"/>
  <c r="OQ1123" i="4"/>
  <c r="OQ1122" i="4"/>
  <c r="OQ1121" i="4"/>
  <c r="OQ1120" i="4"/>
  <c r="OQ1119" i="4"/>
  <c r="OQ1118" i="4"/>
  <c r="OQ1117" i="4"/>
  <c r="OQ1116" i="4"/>
  <c r="OQ1115" i="4"/>
  <c r="OQ1114" i="4"/>
  <c r="OQ1113" i="4"/>
  <c r="OQ1112" i="4"/>
  <c r="OQ1111" i="4"/>
  <c r="OQ1110" i="4"/>
  <c r="OQ1109" i="4"/>
  <c r="OQ1108" i="4"/>
  <c r="OQ1107" i="4"/>
  <c r="OQ1106" i="4"/>
  <c r="OQ1105" i="4"/>
  <c r="OQ1104" i="4"/>
  <c r="OQ1103" i="4"/>
  <c r="OQ1102" i="4"/>
  <c r="OQ1101" i="4"/>
  <c r="OQ1100" i="4"/>
  <c r="OQ1099" i="4"/>
  <c r="OQ1098" i="4"/>
  <c r="OQ1097" i="4"/>
  <c r="OQ1096" i="4"/>
  <c r="OQ1095" i="4"/>
  <c r="OQ1094" i="4"/>
  <c r="OQ1093" i="4"/>
  <c r="OQ1092" i="4"/>
  <c r="OQ1091" i="4"/>
  <c r="OQ1090" i="4"/>
  <c r="OQ1089" i="4"/>
  <c r="OQ1088" i="4"/>
  <c r="OQ1087" i="4"/>
  <c r="OQ1086" i="4"/>
  <c r="OQ1085" i="4"/>
  <c r="OQ1084" i="4"/>
  <c r="OQ1083" i="4"/>
  <c r="OQ1082" i="4"/>
  <c r="OQ1081" i="4"/>
  <c r="OQ1080" i="4"/>
  <c r="OQ1079" i="4"/>
  <c r="OQ1078" i="4"/>
  <c r="OQ1077" i="4"/>
  <c r="OQ1076" i="4"/>
  <c r="OQ1075" i="4"/>
  <c r="OQ1074" i="4"/>
  <c r="OQ1073" i="4"/>
  <c r="OQ1072" i="4"/>
  <c r="OQ1071" i="4"/>
  <c r="OQ1070" i="4"/>
  <c r="OQ1069" i="4"/>
  <c r="OQ1068" i="4"/>
  <c r="OQ1067" i="4"/>
  <c r="OQ1066" i="4"/>
  <c r="OQ1065" i="4"/>
  <c r="OQ1064" i="4"/>
  <c r="OQ1063" i="4"/>
  <c r="OQ1062" i="4"/>
  <c r="OQ1061" i="4"/>
  <c r="OQ1060" i="4"/>
  <c r="OQ1059" i="4"/>
  <c r="OQ1058" i="4"/>
  <c r="OQ1057" i="4"/>
  <c r="OQ1056" i="4"/>
  <c r="OQ1055" i="4"/>
  <c r="OQ1054" i="4"/>
  <c r="OQ1053" i="4"/>
  <c r="OQ1052" i="4"/>
  <c r="OQ1051" i="4"/>
  <c r="OQ1050" i="4"/>
  <c r="OQ1049" i="4"/>
  <c r="OQ1048" i="4"/>
  <c r="OQ1047" i="4"/>
  <c r="OQ1046" i="4"/>
  <c r="OQ1045" i="4"/>
  <c r="OQ1044" i="4"/>
  <c r="OQ1043" i="4"/>
  <c r="OQ1042" i="4"/>
  <c r="OQ1041" i="4"/>
  <c r="OQ1040" i="4"/>
  <c r="OQ1039" i="4"/>
  <c r="OQ1038" i="4"/>
  <c r="OQ1037" i="4"/>
  <c r="OQ1036" i="4"/>
  <c r="OQ1035" i="4"/>
  <c r="OQ1034" i="4"/>
  <c r="OQ1033" i="4"/>
  <c r="OQ1032" i="4"/>
  <c r="OQ1031" i="4"/>
  <c r="OQ1030" i="4"/>
  <c r="OQ1029" i="4"/>
  <c r="OQ1028" i="4"/>
  <c r="OQ1027" i="4"/>
  <c r="OQ1026" i="4"/>
  <c r="OQ1025" i="4"/>
  <c r="OQ1024" i="4"/>
  <c r="OQ1023" i="4"/>
  <c r="OQ1022" i="4"/>
  <c r="OQ1021" i="4"/>
  <c r="OQ1020" i="4"/>
  <c r="OQ1019" i="4"/>
  <c r="OQ1018" i="4"/>
  <c r="OQ1017" i="4"/>
  <c r="OQ1016" i="4"/>
  <c r="OQ1015" i="4"/>
  <c r="OQ1014" i="4"/>
  <c r="OQ1013" i="4"/>
  <c r="OQ1012" i="4"/>
  <c r="OQ1011" i="4"/>
  <c r="OQ1010" i="4"/>
  <c r="OQ1009" i="4"/>
  <c r="OQ1008" i="4"/>
  <c r="OQ1007" i="4"/>
  <c r="OQ1006" i="4"/>
  <c r="OQ1005" i="4"/>
  <c r="OQ1004" i="4"/>
  <c r="OQ1003" i="4"/>
  <c r="OQ1002" i="4"/>
  <c r="OQ1001" i="4"/>
  <c r="OQ1000" i="4"/>
  <c r="OQ999" i="4"/>
  <c r="OQ998" i="4"/>
  <c r="OQ997" i="4"/>
  <c r="OQ996" i="4"/>
  <c r="OQ995" i="4"/>
  <c r="OQ994" i="4"/>
  <c r="OQ993" i="4"/>
  <c r="OQ992" i="4"/>
  <c r="OQ991" i="4"/>
  <c r="OQ990" i="4"/>
  <c r="OQ989" i="4"/>
  <c r="OQ988" i="4"/>
  <c r="OQ987" i="4"/>
  <c r="OQ986" i="4"/>
  <c r="OQ985" i="4"/>
  <c r="OQ984" i="4"/>
  <c r="OQ983" i="4"/>
  <c r="OQ982" i="4"/>
  <c r="OQ981" i="4"/>
  <c r="OQ980" i="4"/>
  <c r="OQ979" i="4"/>
  <c r="OQ978" i="4"/>
  <c r="OQ977" i="4"/>
  <c r="OQ976" i="4"/>
  <c r="OQ975" i="4"/>
  <c r="OQ974" i="4"/>
  <c r="OQ973" i="4"/>
  <c r="OQ972" i="4"/>
  <c r="OQ971" i="4"/>
  <c r="OQ970" i="4"/>
  <c r="OQ969" i="4"/>
  <c r="OQ968" i="4"/>
  <c r="OQ967" i="4"/>
  <c r="OQ966" i="4"/>
  <c r="OQ965" i="4"/>
  <c r="OQ964" i="4"/>
  <c r="OQ963" i="4"/>
  <c r="OQ962" i="4"/>
  <c r="OQ961" i="4"/>
  <c r="OQ960" i="4"/>
  <c r="OQ959" i="4"/>
  <c r="OQ958" i="4"/>
  <c r="OQ957" i="4"/>
  <c r="OQ956" i="4"/>
  <c r="OQ955" i="4"/>
  <c r="OQ954" i="4"/>
  <c r="OQ953" i="4"/>
  <c r="OQ952" i="4"/>
  <c r="OQ951" i="4"/>
  <c r="OQ950" i="4"/>
  <c r="OQ949" i="4"/>
  <c r="OQ948" i="4"/>
  <c r="OQ947" i="4"/>
  <c r="OQ946" i="4"/>
  <c r="OQ945" i="4"/>
  <c r="OQ944" i="4"/>
  <c r="OQ943" i="4"/>
  <c r="OQ942" i="4"/>
  <c r="OQ941" i="4"/>
  <c r="OQ940" i="4"/>
  <c r="OQ939" i="4"/>
  <c r="OQ938" i="4"/>
  <c r="OQ937" i="4"/>
  <c r="OQ936" i="4"/>
  <c r="OQ935" i="4"/>
  <c r="OQ934" i="4"/>
  <c r="OQ933" i="4"/>
  <c r="OQ932" i="4"/>
  <c r="OQ931" i="4"/>
  <c r="OQ930" i="4"/>
  <c r="OQ929" i="4"/>
  <c r="OQ928" i="4"/>
  <c r="OQ927" i="4"/>
  <c r="OQ926" i="4"/>
  <c r="OQ925" i="4"/>
  <c r="OQ924" i="4"/>
  <c r="OQ923" i="4"/>
  <c r="OQ922" i="4"/>
  <c r="OQ921" i="4"/>
  <c r="OQ920" i="4"/>
  <c r="OQ919" i="4"/>
  <c r="OQ918" i="4"/>
  <c r="OQ917" i="4"/>
  <c r="OQ916" i="4"/>
  <c r="OQ915" i="4"/>
  <c r="OQ914" i="4"/>
  <c r="OQ913" i="4"/>
  <c r="OQ912" i="4"/>
  <c r="OQ911" i="4"/>
  <c r="OQ910" i="4"/>
  <c r="OQ909" i="4"/>
  <c r="OQ908" i="4"/>
  <c r="OQ907" i="4"/>
  <c r="OQ906" i="4"/>
  <c r="OQ905" i="4"/>
  <c r="OQ904" i="4"/>
  <c r="OQ903" i="4"/>
  <c r="OQ902" i="4"/>
  <c r="OQ901" i="4"/>
  <c r="OQ900" i="4"/>
  <c r="OQ899" i="4"/>
  <c r="OQ898" i="4"/>
  <c r="OQ897" i="4"/>
  <c r="OQ896" i="4"/>
  <c r="OQ895" i="4"/>
  <c r="OQ894" i="4"/>
  <c r="OQ893" i="4"/>
  <c r="OQ892" i="4"/>
  <c r="OQ891" i="4"/>
  <c r="OQ890" i="4"/>
  <c r="OQ889" i="4"/>
  <c r="OQ888" i="4"/>
  <c r="OQ887" i="4"/>
  <c r="OQ886" i="4"/>
  <c r="OQ885" i="4"/>
  <c r="OQ884" i="4"/>
  <c r="OQ883" i="4"/>
  <c r="OQ882" i="4"/>
  <c r="OQ881" i="4"/>
  <c r="OQ880" i="4"/>
  <c r="OQ879" i="4"/>
  <c r="OQ878" i="4"/>
  <c r="OQ877" i="4"/>
  <c r="OQ876" i="4"/>
  <c r="OQ875" i="4"/>
  <c r="OQ874" i="4"/>
  <c r="OQ873" i="4"/>
  <c r="OQ872" i="4"/>
  <c r="OQ871" i="4"/>
  <c r="OQ870" i="4"/>
  <c r="OQ869" i="4"/>
  <c r="OQ868" i="4"/>
  <c r="OQ867" i="4"/>
  <c r="OQ866" i="4"/>
  <c r="OQ865" i="4"/>
  <c r="OQ864" i="4"/>
  <c r="OQ863" i="4"/>
  <c r="OQ862" i="4"/>
  <c r="OQ861" i="4"/>
  <c r="OQ860" i="4"/>
  <c r="OQ859" i="4"/>
  <c r="OQ858" i="4"/>
  <c r="OQ857" i="4"/>
  <c r="OQ856" i="4"/>
  <c r="OQ855" i="4"/>
  <c r="OQ854" i="4"/>
  <c r="OQ853" i="4"/>
  <c r="OQ852" i="4"/>
  <c r="OQ851" i="4"/>
  <c r="OQ850" i="4"/>
  <c r="OQ849" i="4"/>
  <c r="OQ848" i="4"/>
  <c r="OQ847" i="4"/>
  <c r="OQ846" i="4"/>
  <c r="OQ845" i="4"/>
  <c r="OQ844" i="4"/>
  <c r="OQ843" i="4"/>
  <c r="OQ842" i="4"/>
  <c r="OQ841" i="4"/>
  <c r="OQ840" i="4"/>
  <c r="OQ839" i="4"/>
  <c r="OQ838" i="4"/>
  <c r="OQ837" i="4"/>
  <c r="OQ836" i="4"/>
  <c r="OQ835" i="4"/>
  <c r="OQ834" i="4"/>
  <c r="OQ833" i="4"/>
  <c r="OQ832" i="4"/>
  <c r="OQ831" i="4"/>
  <c r="OQ830" i="4"/>
  <c r="OQ829" i="4"/>
  <c r="OQ828" i="4"/>
  <c r="OQ827" i="4"/>
  <c r="OQ826" i="4"/>
  <c r="OQ825" i="4"/>
  <c r="OQ824" i="4"/>
  <c r="OQ823" i="4"/>
  <c r="OQ822" i="4"/>
  <c r="OQ821" i="4"/>
  <c r="OQ820" i="4"/>
  <c r="OQ819" i="4"/>
  <c r="OQ818" i="4"/>
  <c r="OQ817" i="4"/>
  <c r="OQ816" i="4"/>
  <c r="OQ815" i="4"/>
  <c r="OQ814" i="4"/>
  <c r="OQ813" i="4"/>
  <c r="OQ812" i="4"/>
  <c r="OQ811" i="4"/>
  <c r="OQ810" i="4"/>
  <c r="OQ809" i="4"/>
  <c r="OQ808" i="4"/>
  <c r="OQ807" i="4"/>
  <c r="OQ806" i="4"/>
  <c r="OQ805" i="4"/>
  <c r="OQ804" i="4"/>
  <c r="OQ803" i="4"/>
  <c r="OQ802" i="4"/>
  <c r="OQ801" i="4"/>
  <c r="OQ800" i="4"/>
  <c r="OQ799" i="4"/>
  <c r="OQ798" i="4"/>
  <c r="OQ797" i="4"/>
  <c r="OQ796" i="4"/>
  <c r="OQ795" i="4"/>
  <c r="OQ794" i="4"/>
  <c r="OQ793" i="4"/>
  <c r="OQ792" i="4"/>
  <c r="OQ791" i="4"/>
  <c r="OQ790" i="4"/>
  <c r="OQ789" i="4"/>
  <c r="OQ788" i="4"/>
  <c r="OQ787" i="4"/>
  <c r="OQ786" i="4"/>
  <c r="OQ785" i="4"/>
  <c r="OQ784" i="4"/>
  <c r="OQ783" i="4"/>
  <c r="OQ782" i="4"/>
  <c r="OQ781" i="4"/>
  <c r="OQ780" i="4"/>
  <c r="OQ779" i="4"/>
  <c r="OQ778" i="4"/>
  <c r="OQ777" i="4"/>
  <c r="OQ776" i="4"/>
  <c r="OQ775" i="4"/>
  <c r="OQ774" i="4"/>
  <c r="OQ773" i="4"/>
  <c r="OQ772" i="4"/>
  <c r="OQ771" i="4"/>
  <c r="OQ770" i="4"/>
  <c r="OQ769" i="4"/>
  <c r="OQ768" i="4"/>
  <c r="OQ767" i="4"/>
  <c r="OQ766" i="4"/>
  <c r="OQ765" i="4"/>
  <c r="OQ764" i="4"/>
  <c r="OQ763" i="4"/>
  <c r="OQ762" i="4"/>
  <c r="OQ761" i="4"/>
  <c r="OQ760" i="4"/>
  <c r="OQ759" i="4"/>
  <c r="OQ758" i="4"/>
  <c r="OQ757" i="4"/>
  <c r="OQ756" i="4"/>
  <c r="OQ755" i="4"/>
  <c r="OQ754" i="4"/>
  <c r="OQ753" i="4"/>
  <c r="OQ752" i="4"/>
  <c r="OQ751" i="4"/>
  <c r="OQ750" i="4"/>
  <c r="OQ749" i="4"/>
  <c r="OQ748" i="4"/>
  <c r="OQ747" i="4"/>
  <c r="OQ746" i="4"/>
  <c r="OQ745" i="4"/>
  <c r="OQ744" i="4"/>
  <c r="OQ743" i="4"/>
  <c r="OQ742" i="4"/>
  <c r="OQ741" i="4"/>
  <c r="OQ740" i="4"/>
  <c r="OQ739" i="4"/>
  <c r="OQ738" i="4"/>
  <c r="OQ737" i="4"/>
  <c r="OQ736" i="4"/>
  <c r="OQ735" i="4"/>
  <c r="OQ734" i="4"/>
  <c r="OQ733" i="4"/>
  <c r="OQ732" i="4"/>
  <c r="OQ731" i="4"/>
  <c r="OQ730" i="4"/>
  <c r="OQ729" i="4"/>
  <c r="OQ728" i="4"/>
  <c r="OQ727" i="4"/>
  <c r="OQ726" i="4"/>
  <c r="OQ725" i="4"/>
  <c r="OQ724" i="4"/>
  <c r="OQ723" i="4"/>
  <c r="OQ722" i="4"/>
  <c r="OQ721" i="4"/>
  <c r="OQ720" i="4"/>
  <c r="OQ719" i="4"/>
  <c r="OQ718" i="4"/>
  <c r="OQ717" i="4"/>
  <c r="OQ716" i="4"/>
  <c r="OQ715" i="4"/>
  <c r="OQ714" i="4"/>
  <c r="OQ713" i="4"/>
  <c r="OQ712" i="4"/>
  <c r="OQ711" i="4"/>
  <c r="OQ710" i="4"/>
  <c r="OQ709" i="4"/>
  <c r="OQ708" i="4"/>
  <c r="OQ707" i="4"/>
  <c r="OQ706" i="4"/>
  <c r="OQ705" i="4"/>
  <c r="OQ704" i="4"/>
  <c r="OQ703" i="4"/>
  <c r="OQ702" i="4"/>
  <c r="OQ701" i="4"/>
  <c r="OQ700" i="4"/>
  <c r="OQ699" i="4"/>
  <c r="OQ698" i="4"/>
  <c r="OQ697" i="4"/>
  <c r="OQ696" i="4"/>
  <c r="OQ695" i="4"/>
  <c r="OQ694" i="4"/>
  <c r="OQ693" i="4"/>
  <c r="OQ692" i="4"/>
  <c r="OQ691" i="4"/>
  <c r="OQ690" i="4"/>
  <c r="OQ689" i="4"/>
  <c r="OQ688" i="4"/>
  <c r="OQ687" i="4"/>
  <c r="OQ686" i="4"/>
  <c r="OQ685" i="4"/>
  <c r="OQ684" i="4"/>
  <c r="OQ683" i="4"/>
  <c r="OQ682" i="4"/>
  <c r="OQ681" i="4"/>
  <c r="OQ680" i="4"/>
  <c r="OQ679" i="4"/>
  <c r="OQ678" i="4"/>
  <c r="OQ677" i="4"/>
  <c r="OQ676" i="4"/>
  <c r="OQ675" i="4"/>
  <c r="OQ674" i="4"/>
  <c r="OQ673" i="4"/>
  <c r="OQ672" i="4"/>
  <c r="OQ671" i="4"/>
  <c r="OQ670" i="4"/>
  <c r="OQ669" i="4"/>
  <c r="OQ668" i="4"/>
  <c r="OQ667" i="4"/>
  <c r="OQ666" i="4"/>
  <c r="OQ665" i="4"/>
  <c r="OQ664" i="4"/>
  <c r="OQ663" i="4"/>
  <c r="OQ662" i="4"/>
  <c r="OQ661" i="4"/>
  <c r="OQ660" i="4"/>
  <c r="OQ659" i="4"/>
  <c r="OQ658" i="4"/>
  <c r="OQ657" i="4"/>
  <c r="OQ656" i="4"/>
  <c r="OQ655" i="4"/>
  <c r="OQ654" i="4"/>
  <c r="OQ653" i="4"/>
  <c r="OQ652" i="4"/>
  <c r="OQ651" i="4"/>
  <c r="OQ650" i="4"/>
  <c r="OQ649" i="4"/>
  <c r="OQ648" i="4"/>
  <c r="OQ647" i="4"/>
  <c r="OQ646" i="4"/>
  <c r="OQ645" i="4"/>
  <c r="OQ644" i="4"/>
  <c r="OQ643" i="4"/>
  <c r="OQ642" i="4"/>
  <c r="OQ641" i="4"/>
  <c r="OQ640" i="4"/>
  <c r="OQ639" i="4"/>
  <c r="OQ638" i="4"/>
  <c r="OQ637" i="4"/>
  <c r="OQ636" i="4"/>
  <c r="OQ635" i="4"/>
  <c r="OQ634" i="4"/>
  <c r="OQ633" i="4"/>
  <c r="OQ632" i="4"/>
  <c r="OQ631" i="4"/>
  <c r="OQ630" i="4"/>
  <c r="OQ629" i="4"/>
  <c r="OQ628" i="4"/>
  <c r="OQ627" i="4"/>
  <c r="OQ626" i="4"/>
  <c r="OQ625" i="4"/>
  <c r="OQ624" i="4"/>
  <c r="OQ623" i="4"/>
  <c r="OQ622" i="4"/>
  <c r="OQ621" i="4"/>
  <c r="OQ620" i="4"/>
  <c r="OQ619" i="4"/>
  <c r="OQ618" i="4"/>
  <c r="OQ617" i="4"/>
  <c r="OQ616" i="4"/>
  <c r="OQ615" i="4"/>
  <c r="OQ614" i="4"/>
  <c r="OQ613" i="4"/>
  <c r="OQ612" i="4"/>
  <c r="OQ611" i="4"/>
  <c r="OQ610" i="4"/>
  <c r="OQ609" i="4"/>
  <c r="OQ608" i="4"/>
  <c r="OQ607" i="4"/>
  <c r="OQ606" i="4"/>
  <c r="OQ605" i="4"/>
  <c r="OQ604" i="4"/>
  <c r="OQ603" i="4"/>
  <c r="OQ602" i="4"/>
  <c r="OQ601" i="4"/>
  <c r="OQ600" i="4"/>
  <c r="OQ599" i="4"/>
  <c r="OQ598" i="4"/>
  <c r="OQ597" i="4"/>
  <c r="OQ596" i="4"/>
  <c r="OQ595" i="4"/>
  <c r="OQ594" i="4"/>
  <c r="OQ593" i="4"/>
  <c r="OQ592" i="4"/>
  <c r="OQ591" i="4"/>
  <c r="OQ590" i="4"/>
  <c r="OQ589" i="4"/>
  <c r="OQ588" i="4"/>
  <c r="OQ587" i="4"/>
  <c r="OQ586" i="4"/>
  <c r="OQ585" i="4"/>
  <c r="OQ584" i="4"/>
  <c r="OQ583" i="4"/>
  <c r="OQ582" i="4"/>
  <c r="OQ581" i="4"/>
  <c r="OQ580" i="4"/>
  <c r="OQ579" i="4"/>
  <c r="OQ578" i="4"/>
  <c r="OQ577" i="4"/>
  <c r="OQ576" i="4"/>
  <c r="OQ575" i="4"/>
  <c r="OQ574" i="4"/>
  <c r="OQ573" i="4"/>
  <c r="OQ572" i="4"/>
  <c r="OQ571" i="4"/>
  <c r="OQ570" i="4"/>
  <c r="OQ569" i="4"/>
  <c r="OQ568" i="4"/>
  <c r="OQ567" i="4"/>
  <c r="OQ566" i="4"/>
  <c r="OQ565" i="4"/>
  <c r="OQ564" i="4"/>
  <c r="OQ563" i="4"/>
  <c r="OQ562" i="4"/>
  <c r="OQ561" i="4"/>
  <c r="OQ560" i="4"/>
  <c r="OQ559" i="4"/>
  <c r="OQ558" i="4"/>
  <c r="OQ557" i="4"/>
  <c r="OQ556" i="4"/>
  <c r="OQ555" i="4"/>
  <c r="OQ554" i="4"/>
  <c r="OQ553" i="4"/>
  <c r="OQ552" i="4"/>
  <c r="OQ551" i="4"/>
  <c r="OQ550" i="4"/>
  <c r="OQ549" i="4"/>
  <c r="OQ548" i="4"/>
  <c r="OQ547" i="4"/>
  <c r="OQ546" i="4"/>
  <c r="OQ545" i="4"/>
  <c r="OQ544" i="4"/>
  <c r="OQ543" i="4"/>
  <c r="OQ542" i="4"/>
  <c r="OQ541" i="4"/>
  <c r="OQ540" i="4"/>
  <c r="OQ539" i="4"/>
  <c r="OQ538" i="4"/>
  <c r="OQ537" i="4"/>
  <c r="OQ536" i="4"/>
  <c r="OQ535" i="4"/>
  <c r="OQ534" i="4"/>
  <c r="OQ533" i="4"/>
  <c r="OQ532" i="4"/>
  <c r="OQ531" i="4"/>
  <c r="OQ530" i="4"/>
  <c r="OQ529" i="4"/>
  <c r="OQ528" i="4"/>
  <c r="OQ527" i="4"/>
  <c r="OQ526" i="4"/>
  <c r="OQ525" i="4"/>
  <c r="OQ524" i="4"/>
  <c r="OQ523" i="4"/>
  <c r="OQ522" i="4"/>
  <c r="OQ521" i="4"/>
  <c r="OQ520" i="4"/>
  <c r="OQ519" i="4"/>
  <c r="OQ518" i="4"/>
  <c r="OQ517" i="4"/>
  <c r="OQ516" i="4"/>
  <c r="OQ515" i="4"/>
  <c r="OQ514" i="4"/>
  <c r="OQ513" i="4"/>
  <c r="OQ512" i="4"/>
  <c r="OQ511" i="4"/>
  <c r="OQ510" i="4"/>
  <c r="OQ509" i="4"/>
  <c r="OQ508" i="4"/>
  <c r="OQ507" i="4"/>
  <c r="OQ506" i="4"/>
  <c r="OQ505" i="4"/>
  <c r="OQ504" i="4"/>
  <c r="OQ503" i="4"/>
  <c r="OQ502" i="4"/>
  <c r="OQ501" i="4"/>
  <c r="OQ500" i="4"/>
  <c r="OQ499" i="4"/>
  <c r="OQ498" i="4"/>
  <c r="OQ497" i="4"/>
  <c r="OQ496" i="4"/>
  <c r="OQ495" i="4"/>
  <c r="OQ494" i="4"/>
  <c r="OQ493" i="4"/>
  <c r="OQ492" i="4"/>
  <c r="OQ491" i="4"/>
  <c r="OQ490" i="4"/>
  <c r="OQ489" i="4"/>
  <c r="OQ488" i="4"/>
  <c r="OQ487" i="4"/>
  <c r="OQ486" i="4"/>
  <c r="OQ485" i="4"/>
  <c r="OQ484" i="4"/>
  <c r="OQ483" i="4"/>
  <c r="OQ482" i="4"/>
  <c r="OQ481" i="4"/>
  <c r="OQ480" i="4"/>
  <c r="OQ479" i="4"/>
  <c r="OQ478" i="4"/>
  <c r="OQ477" i="4"/>
  <c r="OQ476" i="4"/>
  <c r="OQ475" i="4"/>
  <c r="OQ474" i="4"/>
  <c r="OQ473" i="4"/>
  <c r="OQ472" i="4"/>
  <c r="OQ471" i="4"/>
  <c r="OQ470" i="4"/>
  <c r="OQ469" i="4"/>
  <c r="OQ468" i="4"/>
  <c r="OQ467" i="4"/>
  <c r="OQ466" i="4"/>
  <c r="OQ465" i="4"/>
  <c r="OQ464" i="4"/>
  <c r="OQ463" i="4"/>
  <c r="OQ462" i="4"/>
  <c r="OQ461" i="4"/>
  <c r="OQ460" i="4"/>
  <c r="OQ459" i="4"/>
  <c r="OQ458" i="4"/>
  <c r="OQ457" i="4"/>
  <c r="OQ456" i="4"/>
  <c r="OQ455" i="4"/>
  <c r="OQ454" i="4"/>
  <c r="OQ453" i="4"/>
  <c r="OQ452" i="4"/>
  <c r="OQ451" i="4"/>
  <c r="OQ450" i="4"/>
  <c r="OQ449" i="4"/>
  <c r="OQ448" i="4"/>
  <c r="OQ447" i="4"/>
  <c r="OQ446" i="4"/>
  <c r="OQ445" i="4"/>
  <c r="OQ444" i="4"/>
  <c r="OQ443" i="4"/>
  <c r="OQ442" i="4"/>
  <c r="OQ441" i="4"/>
  <c r="OQ440" i="4"/>
  <c r="OQ439" i="4"/>
  <c r="OQ438" i="4"/>
  <c r="OQ437" i="4"/>
  <c r="OQ436" i="4"/>
  <c r="OQ435" i="4"/>
  <c r="OQ434" i="4"/>
  <c r="OQ433" i="4"/>
  <c r="OQ432" i="4"/>
  <c r="OQ431" i="4"/>
  <c r="OQ430" i="4"/>
  <c r="OQ429" i="4"/>
  <c r="OQ428" i="4"/>
  <c r="OQ427" i="4"/>
  <c r="OQ426" i="4"/>
  <c r="OQ425" i="4"/>
  <c r="OQ424" i="4"/>
  <c r="OQ423" i="4"/>
  <c r="OQ422" i="4"/>
  <c r="OQ421" i="4"/>
  <c r="OQ420" i="4"/>
  <c r="OQ419" i="4"/>
  <c r="OQ418" i="4"/>
  <c r="OQ417" i="4"/>
  <c r="OQ416" i="4"/>
  <c r="OQ415" i="4"/>
  <c r="OQ414" i="4"/>
  <c r="OQ413" i="4"/>
  <c r="OQ412" i="4"/>
  <c r="OQ411" i="4"/>
  <c r="OQ410" i="4"/>
  <c r="OQ409" i="4"/>
  <c r="OQ408" i="4"/>
  <c r="OQ407" i="4"/>
  <c r="OQ406" i="4"/>
  <c r="OQ405" i="4"/>
  <c r="OQ404" i="4"/>
  <c r="OQ403" i="4"/>
  <c r="OQ402" i="4"/>
  <c r="OQ401" i="4"/>
  <c r="OQ400" i="4"/>
  <c r="OQ399" i="4"/>
  <c r="OQ398" i="4"/>
  <c r="OQ397" i="4"/>
  <c r="OQ396" i="4"/>
  <c r="OQ395" i="4"/>
  <c r="OQ394" i="4"/>
  <c r="OQ393" i="4"/>
  <c r="OQ392" i="4"/>
  <c r="OQ391" i="4"/>
  <c r="OQ390" i="4"/>
  <c r="OQ389" i="4"/>
  <c r="OQ388" i="4"/>
  <c r="OQ387" i="4"/>
  <c r="OQ386" i="4"/>
  <c r="OQ385" i="4"/>
  <c r="OQ384" i="4"/>
  <c r="OQ383" i="4"/>
  <c r="OQ382" i="4"/>
  <c r="OQ381" i="4"/>
  <c r="OQ380" i="4"/>
  <c r="OQ379" i="4"/>
  <c r="OQ378" i="4"/>
  <c r="OQ377" i="4"/>
  <c r="OQ376" i="4"/>
  <c r="OQ375" i="4"/>
  <c r="OQ374" i="4"/>
  <c r="OQ373" i="4"/>
  <c r="OQ372" i="4"/>
  <c r="OQ371" i="4"/>
  <c r="OQ370" i="4"/>
  <c r="OQ369" i="4"/>
  <c r="OQ368" i="4"/>
  <c r="OQ367" i="4"/>
  <c r="OQ366" i="4"/>
  <c r="OQ365" i="4"/>
  <c r="OQ364" i="4"/>
  <c r="OQ363" i="4"/>
  <c r="OQ362" i="4"/>
  <c r="OQ361" i="4"/>
  <c r="OQ360" i="4"/>
  <c r="OQ359" i="4"/>
  <c r="OQ358" i="4"/>
  <c r="OQ357" i="4"/>
  <c r="OQ356" i="4"/>
  <c r="OQ355" i="4"/>
  <c r="OQ354" i="4"/>
  <c r="OQ353" i="4"/>
  <c r="OQ352" i="4"/>
  <c r="OQ351" i="4"/>
  <c r="OQ350" i="4"/>
  <c r="OQ349" i="4"/>
  <c r="OQ348" i="4"/>
  <c r="OQ347" i="4"/>
  <c r="OQ346" i="4"/>
  <c r="OQ345" i="4"/>
  <c r="OQ344" i="4"/>
  <c r="OQ343" i="4"/>
  <c r="OQ342" i="4"/>
  <c r="OQ341" i="4"/>
  <c r="OQ340" i="4"/>
  <c r="OQ339" i="4"/>
  <c r="OQ338" i="4"/>
  <c r="OQ337" i="4"/>
  <c r="OQ336" i="4"/>
  <c r="OQ335" i="4"/>
  <c r="OQ334" i="4"/>
  <c r="OQ333" i="4"/>
  <c r="OQ332" i="4"/>
  <c r="OQ331" i="4"/>
  <c r="OQ330" i="4"/>
  <c r="OQ329" i="4"/>
  <c r="OQ328" i="4"/>
  <c r="OQ327" i="4"/>
  <c r="OQ326" i="4"/>
  <c r="OQ325" i="4"/>
  <c r="OQ324" i="4"/>
  <c r="OQ323" i="4"/>
  <c r="OQ322" i="4"/>
  <c r="OQ321" i="4"/>
  <c r="OQ320" i="4"/>
  <c r="OQ319" i="4"/>
  <c r="OQ318" i="4"/>
  <c r="OQ317" i="4"/>
  <c r="OQ316" i="4"/>
  <c r="OQ315" i="4"/>
  <c r="OQ314" i="4"/>
  <c r="OQ313" i="4"/>
  <c r="OQ312" i="4"/>
  <c r="OQ311" i="4"/>
  <c r="OQ310" i="4"/>
  <c r="OQ309" i="4"/>
  <c r="OQ308" i="4"/>
  <c r="OQ307" i="4"/>
  <c r="OQ306" i="4"/>
  <c r="OQ305" i="4"/>
  <c r="OQ304" i="4"/>
  <c r="OQ303" i="4"/>
  <c r="OQ302" i="4"/>
  <c r="OQ301" i="4"/>
  <c r="OQ300" i="4"/>
  <c r="OQ299" i="4"/>
  <c r="OQ298" i="4"/>
  <c r="OQ297" i="4"/>
  <c r="OQ296" i="4"/>
  <c r="OQ295" i="4"/>
  <c r="OQ294" i="4"/>
  <c r="OQ293" i="4"/>
  <c r="OQ292" i="4"/>
  <c r="OQ291" i="4"/>
  <c r="OQ290" i="4"/>
  <c r="OQ289" i="4"/>
  <c r="OQ288" i="4"/>
  <c r="OQ287" i="4"/>
  <c r="OQ286" i="4"/>
  <c r="OQ285" i="4"/>
  <c r="OQ284" i="4"/>
  <c r="OQ283" i="4"/>
  <c r="OQ282" i="4"/>
  <c r="OQ281" i="4"/>
  <c r="OQ280" i="4"/>
  <c r="OQ279" i="4"/>
  <c r="OQ278" i="4"/>
  <c r="OQ277" i="4"/>
  <c r="OQ276" i="4"/>
  <c r="OQ275" i="4"/>
  <c r="OQ274" i="4"/>
  <c r="OQ273" i="4"/>
  <c r="OQ272" i="4"/>
  <c r="OQ271" i="4"/>
  <c r="OQ270" i="4"/>
  <c r="OQ269" i="4"/>
  <c r="OQ268" i="4"/>
  <c r="OQ267" i="4"/>
  <c r="OQ266" i="4"/>
  <c r="OQ265" i="4"/>
  <c r="OQ264" i="4"/>
  <c r="OQ263" i="4"/>
  <c r="OQ262" i="4"/>
  <c r="OQ261" i="4"/>
  <c r="OQ260" i="4"/>
  <c r="OQ259" i="4"/>
  <c r="OQ258" i="4"/>
  <c r="OQ257" i="4"/>
  <c r="OQ256" i="4"/>
  <c r="OQ255" i="4"/>
  <c r="OQ254" i="4"/>
  <c r="OQ253" i="4"/>
  <c r="OQ252" i="4"/>
  <c r="OQ251" i="4"/>
  <c r="OQ250" i="4"/>
  <c r="OQ249" i="4"/>
  <c r="OQ248" i="4"/>
  <c r="OQ247" i="4"/>
  <c r="OQ246" i="4"/>
  <c r="OQ245" i="4"/>
  <c r="OQ244" i="4"/>
  <c r="OQ243" i="4"/>
  <c r="OQ242" i="4"/>
  <c r="OQ241" i="4"/>
  <c r="OQ240" i="4"/>
  <c r="OQ239" i="4"/>
  <c r="OQ238" i="4"/>
  <c r="OQ237" i="4"/>
  <c r="OQ236" i="4"/>
  <c r="OQ235" i="4"/>
  <c r="OQ234" i="4"/>
  <c r="OQ233" i="4"/>
  <c r="OQ232" i="4"/>
  <c r="OQ231" i="4"/>
  <c r="OQ230" i="4"/>
  <c r="OQ229" i="4"/>
  <c r="OQ228" i="4"/>
  <c r="OQ227" i="4"/>
  <c r="OQ226" i="4"/>
  <c r="OQ225" i="4"/>
  <c r="OQ224" i="4"/>
  <c r="OQ223" i="4"/>
  <c r="OQ222" i="4"/>
  <c r="OQ221" i="4"/>
  <c r="OQ220" i="4"/>
  <c r="OQ219" i="4"/>
  <c r="OQ218" i="4"/>
  <c r="OQ217" i="4"/>
  <c r="OQ216" i="4"/>
  <c r="OQ215" i="4"/>
  <c r="OQ214" i="4"/>
  <c r="OQ213" i="4"/>
  <c r="OQ212" i="4"/>
  <c r="OQ211" i="4"/>
  <c r="OQ210" i="4"/>
  <c r="OQ209" i="4"/>
  <c r="OQ208" i="4"/>
  <c r="OQ207" i="4"/>
  <c r="OQ206" i="4"/>
  <c r="OQ205" i="4"/>
  <c r="OQ204" i="4"/>
  <c r="OQ203" i="4"/>
  <c r="OQ202" i="4"/>
  <c r="OQ201" i="4"/>
  <c r="OQ200" i="4"/>
  <c r="OQ199" i="4"/>
  <c r="OQ198" i="4"/>
  <c r="OQ197" i="4"/>
  <c r="OQ196" i="4"/>
  <c r="OQ195" i="4"/>
  <c r="OQ194" i="4"/>
  <c r="OQ193" i="4"/>
  <c r="OQ192" i="4"/>
  <c r="OQ191" i="4"/>
  <c r="OQ190" i="4"/>
  <c r="OQ189" i="4"/>
  <c r="OQ188" i="4"/>
  <c r="OQ187" i="4"/>
  <c r="OQ186" i="4"/>
  <c r="OQ185" i="4"/>
  <c r="OQ184" i="4"/>
  <c r="OQ183" i="4"/>
  <c r="OQ182" i="4"/>
  <c r="OQ181" i="4"/>
  <c r="OQ180" i="4"/>
  <c r="OQ179" i="4"/>
  <c r="OQ178" i="4"/>
  <c r="OQ177" i="4"/>
  <c r="OQ176" i="4"/>
  <c r="OQ175" i="4"/>
  <c r="OQ174" i="4"/>
  <c r="OQ173" i="4"/>
  <c r="OQ172" i="4"/>
  <c r="OQ171" i="4"/>
  <c r="OQ170" i="4"/>
  <c r="OQ169" i="4"/>
  <c r="OQ168" i="4"/>
  <c r="OQ167" i="4"/>
  <c r="OQ166" i="4"/>
  <c r="OQ165" i="4"/>
  <c r="OQ164" i="4"/>
  <c r="OQ163" i="4"/>
  <c r="OQ162" i="4"/>
  <c r="OQ161" i="4"/>
  <c r="OQ160" i="4"/>
  <c r="OQ159" i="4"/>
  <c r="OQ158" i="4"/>
  <c r="OQ157" i="4"/>
  <c r="OQ156" i="4"/>
  <c r="OQ155" i="4"/>
  <c r="OQ154" i="4"/>
  <c r="OQ153" i="4"/>
  <c r="OQ152" i="4"/>
  <c r="OQ151" i="4"/>
  <c r="OQ150" i="4"/>
  <c r="OQ149" i="4"/>
  <c r="OQ148" i="4"/>
  <c r="OQ147" i="4"/>
  <c r="OQ146" i="4"/>
  <c r="OQ145" i="4"/>
  <c r="OQ144" i="4"/>
  <c r="OQ143" i="4"/>
  <c r="OQ142" i="4"/>
  <c r="OQ141" i="4"/>
  <c r="OQ140" i="4"/>
  <c r="OQ139" i="4"/>
  <c r="OQ138" i="4"/>
  <c r="OQ137" i="4"/>
  <c r="OQ136" i="4"/>
  <c r="OQ135" i="4"/>
  <c r="OQ134" i="4"/>
  <c r="OQ133" i="4"/>
  <c r="OQ132" i="4"/>
  <c r="OQ131" i="4"/>
  <c r="OQ130" i="4"/>
  <c r="OQ129" i="4"/>
  <c r="OQ128" i="4"/>
  <c r="OQ127" i="4"/>
  <c r="OQ126" i="4"/>
  <c r="OQ125" i="4"/>
  <c r="OQ124" i="4"/>
  <c r="OQ123" i="4"/>
  <c r="OQ122" i="4"/>
  <c r="OQ121" i="4"/>
  <c r="OQ120" i="4"/>
  <c r="OQ119" i="4"/>
  <c r="OQ118" i="4"/>
  <c r="OQ117" i="4"/>
  <c r="OQ116" i="4"/>
  <c r="OQ115" i="4"/>
  <c r="OQ114" i="4"/>
  <c r="OQ113" i="4"/>
  <c r="OQ112" i="4"/>
  <c r="OQ111" i="4"/>
  <c r="OQ110" i="4"/>
  <c r="OQ109" i="4"/>
  <c r="OQ108" i="4"/>
  <c r="OQ107" i="4"/>
  <c r="OQ106" i="4"/>
  <c r="OQ105" i="4"/>
  <c r="OQ104" i="4"/>
  <c r="OQ103" i="4"/>
  <c r="OQ102" i="4"/>
  <c r="OQ101" i="4"/>
  <c r="OQ100" i="4"/>
  <c r="OQ99" i="4"/>
  <c r="OQ98" i="4"/>
  <c r="OQ97" i="4"/>
  <c r="OQ96" i="4"/>
  <c r="OQ95" i="4"/>
  <c r="OQ94" i="4"/>
  <c r="OQ93" i="4"/>
  <c r="OQ92" i="4"/>
  <c r="OQ91" i="4"/>
  <c r="OQ90" i="4"/>
  <c r="OQ89" i="4"/>
  <c r="OQ88" i="4"/>
  <c r="OQ87" i="4"/>
  <c r="OQ86" i="4"/>
  <c r="OQ85" i="4"/>
  <c r="OQ84" i="4"/>
  <c r="OQ83" i="4"/>
  <c r="OQ82" i="4"/>
  <c r="OQ81" i="4"/>
  <c r="OQ80" i="4"/>
  <c r="OQ79" i="4"/>
  <c r="OQ78" i="4"/>
  <c r="OQ77" i="4"/>
  <c r="OQ76" i="4"/>
  <c r="OQ75" i="4"/>
  <c r="OQ74" i="4"/>
  <c r="OQ73" i="4"/>
  <c r="OQ72" i="4"/>
  <c r="OQ71" i="4"/>
  <c r="OQ70" i="4"/>
  <c r="OQ69" i="4"/>
  <c r="OQ68" i="4"/>
  <c r="OQ67" i="4"/>
  <c r="OQ66" i="4"/>
  <c r="OQ65" i="4"/>
  <c r="OQ64" i="4"/>
  <c r="OQ63" i="4"/>
  <c r="OQ62" i="4"/>
  <c r="OQ61" i="4"/>
  <c r="OQ60" i="4"/>
  <c r="OQ59" i="4"/>
  <c r="OQ58" i="4"/>
  <c r="OQ57" i="4"/>
  <c r="OQ56" i="4"/>
  <c r="OQ55" i="4"/>
  <c r="OQ54" i="4"/>
  <c r="OQ53" i="4"/>
  <c r="OQ52" i="4"/>
  <c r="OQ51" i="4"/>
  <c r="OQ50" i="4"/>
  <c r="OQ49" i="4"/>
  <c r="OQ48" i="4"/>
  <c r="OQ47" i="4"/>
  <c r="OQ46" i="4"/>
  <c r="OQ45" i="4"/>
  <c r="OQ44" i="4"/>
  <c r="OQ43" i="4"/>
  <c r="OQ42" i="4"/>
  <c r="OQ41" i="4"/>
  <c r="OQ40" i="4"/>
  <c r="OQ39" i="4"/>
  <c r="OQ38" i="4"/>
  <c r="OQ37" i="4"/>
  <c r="OQ36" i="4"/>
  <c r="OQ35" i="4"/>
  <c r="OQ34" i="4"/>
  <c r="OQ33" i="4"/>
  <c r="OQ32" i="4"/>
  <c r="OQ31" i="4"/>
  <c r="OQ30" i="4"/>
  <c r="OQ29" i="4"/>
  <c r="OQ28" i="4"/>
  <c r="OQ27" i="4"/>
  <c r="OQ26" i="4"/>
  <c r="OQ25" i="4"/>
  <c r="OQ24" i="4"/>
  <c r="OQ23" i="4"/>
  <c r="OQ22" i="4"/>
  <c r="OQ21" i="4"/>
  <c r="OQ20" i="4"/>
  <c r="OQ19" i="4"/>
  <c r="OQ18" i="4"/>
  <c r="OQ17" i="4"/>
  <c r="OQ16" i="4"/>
  <c r="OQ15" i="4"/>
  <c r="OQ14" i="4"/>
  <c r="OQ13" i="4"/>
  <c r="OQ12" i="4"/>
  <c r="OQ11" i="4"/>
  <c r="OQ10" i="4"/>
  <c r="OQ9" i="4"/>
  <c r="OQ8" i="4"/>
  <c r="OQ7" i="4"/>
  <c r="OQ6" i="4"/>
  <c r="OQ5" i="4"/>
  <c r="OQ4" i="4"/>
  <c r="OQ3" i="4"/>
  <c r="OB1772" i="4"/>
  <c r="OB1771" i="4"/>
  <c r="OB1770" i="4"/>
  <c r="OB1769" i="4"/>
  <c r="OB1768" i="4"/>
  <c r="OB1767" i="4"/>
  <c r="OB1766" i="4"/>
  <c r="OB1765" i="4"/>
  <c r="OB1764" i="4"/>
  <c r="OB1763" i="4"/>
  <c r="OB1762" i="4"/>
  <c r="OB1761" i="4"/>
  <c r="OB1760" i="4"/>
  <c r="OB1759" i="4"/>
  <c r="OB1758" i="4"/>
  <c r="OB1757" i="4"/>
  <c r="OB1756" i="4"/>
  <c r="OB1755" i="4"/>
  <c r="OB1754" i="4"/>
  <c r="OB1753" i="4"/>
  <c r="OB1752" i="4"/>
  <c r="OB1751" i="4"/>
  <c r="OB1750" i="4"/>
  <c r="OB1749" i="4"/>
  <c r="OB1748" i="4"/>
  <c r="OB1747" i="4"/>
  <c r="OB1746" i="4"/>
  <c r="OB1745" i="4"/>
  <c r="OB1744" i="4"/>
  <c r="OB1743" i="4"/>
  <c r="OB1742" i="4"/>
  <c r="OB1741" i="4"/>
  <c r="OB1740" i="4"/>
  <c r="OB1739" i="4"/>
  <c r="OB1738" i="4"/>
  <c r="OB1737" i="4"/>
  <c r="OB1736" i="4"/>
  <c r="OB1735" i="4"/>
  <c r="OB1734" i="4"/>
  <c r="OB1733" i="4"/>
  <c r="OB1732" i="4"/>
  <c r="OB1731" i="4"/>
  <c r="OB1730" i="4"/>
  <c r="OB1729" i="4"/>
  <c r="OB1728" i="4"/>
  <c r="OB1727" i="4"/>
  <c r="OB1726" i="4"/>
  <c r="OB1725" i="4"/>
  <c r="OB1724" i="4"/>
  <c r="OB1723" i="4"/>
  <c r="OB1722" i="4"/>
  <c r="OB1721" i="4"/>
  <c r="OB1720" i="4"/>
  <c r="OB1719" i="4"/>
  <c r="OB1718" i="4"/>
  <c r="OB1717" i="4"/>
  <c r="OB1716" i="4"/>
  <c r="OB1715" i="4"/>
  <c r="OB1714" i="4"/>
  <c r="OB1713" i="4"/>
  <c r="OB1712" i="4"/>
  <c r="OB1711" i="4"/>
  <c r="OB1710" i="4"/>
  <c r="OB1709" i="4"/>
  <c r="OB1708" i="4"/>
  <c r="OB1707" i="4"/>
  <c r="OB1706" i="4"/>
  <c r="OB1705" i="4"/>
  <c r="OB1704" i="4"/>
  <c r="OB1703" i="4"/>
  <c r="OB1702" i="4"/>
  <c r="OB1701" i="4"/>
  <c r="OB1700" i="4"/>
  <c r="OB1699" i="4"/>
  <c r="OB1698" i="4"/>
  <c r="OB1697" i="4"/>
  <c r="OB1696" i="4"/>
  <c r="OB1695" i="4"/>
  <c r="OB1694" i="4"/>
  <c r="OB1693" i="4"/>
  <c r="OB1692" i="4"/>
  <c r="OB1691" i="4"/>
  <c r="OB1690" i="4"/>
  <c r="OB1689" i="4"/>
  <c r="OB1688" i="4"/>
  <c r="OB1687" i="4"/>
  <c r="OB1686" i="4"/>
  <c r="OB1685" i="4"/>
  <c r="OB1684" i="4"/>
  <c r="OB1683" i="4"/>
  <c r="OB1682" i="4"/>
  <c r="OB1681" i="4"/>
  <c r="OB1680" i="4"/>
  <c r="OB1679" i="4"/>
  <c r="OB1678" i="4"/>
  <c r="OB1677" i="4"/>
  <c r="OB1676" i="4"/>
  <c r="OB1675" i="4"/>
  <c r="OB1674" i="4"/>
  <c r="OB1673" i="4"/>
  <c r="OB1672" i="4"/>
  <c r="OB1671" i="4"/>
  <c r="OB1670" i="4"/>
  <c r="OB1669" i="4"/>
  <c r="OB1668" i="4"/>
  <c r="OB1667" i="4"/>
  <c r="OB1666" i="4"/>
  <c r="OB1665" i="4"/>
  <c r="OB1664" i="4"/>
  <c r="OB1663" i="4"/>
  <c r="OB1662" i="4"/>
  <c r="OB1661" i="4"/>
  <c r="OB1660" i="4"/>
  <c r="OB1659" i="4"/>
  <c r="OB1658" i="4"/>
  <c r="OB1657" i="4"/>
  <c r="OB1656" i="4"/>
  <c r="OB1655" i="4"/>
  <c r="OB1654" i="4"/>
  <c r="OB1653" i="4"/>
  <c r="OB1652" i="4"/>
  <c r="OB1651" i="4"/>
  <c r="OB1650" i="4"/>
  <c r="OB1649" i="4"/>
  <c r="OB1648" i="4"/>
  <c r="OB1647" i="4"/>
  <c r="OB1646" i="4"/>
  <c r="OB1645" i="4"/>
  <c r="OB1644" i="4"/>
  <c r="OB1643" i="4"/>
  <c r="OB1642" i="4"/>
  <c r="OB1641" i="4"/>
  <c r="OB1640" i="4"/>
  <c r="OB1639" i="4"/>
  <c r="OB1638" i="4"/>
  <c r="OB1637" i="4"/>
  <c r="OB1636" i="4"/>
  <c r="OB1635" i="4"/>
  <c r="OB1634" i="4"/>
  <c r="OB1633" i="4"/>
  <c r="OB1632" i="4"/>
  <c r="OB1631" i="4"/>
  <c r="OB1630" i="4"/>
  <c r="OB1629" i="4"/>
  <c r="OB1628" i="4"/>
  <c r="OB1627" i="4"/>
  <c r="OB1626" i="4"/>
  <c r="OB1625" i="4"/>
  <c r="OB1624" i="4"/>
  <c r="OB1623" i="4"/>
  <c r="OB1622" i="4"/>
  <c r="OB1621" i="4"/>
  <c r="OB1620" i="4"/>
  <c r="OB1619" i="4"/>
  <c r="OB1618" i="4"/>
  <c r="OB1617" i="4"/>
  <c r="OB1616" i="4"/>
  <c r="OB1615" i="4"/>
  <c r="OB1614" i="4"/>
  <c r="OB1613" i="4"/>
  <c r="OB1612" i="4"/>
  <c r="OB1611" i="4"/>
  <c r="OB1610" i="4"/>
  <c r="OB1609" i="4"/>
  <c r="OB1608" i="4"/>
  <c r="OB1607" i="4"/>
  <c r="OB1606" i="4"/>
  <c r="OB1605" i="4"/>
  <c r="OB1604" i="4"/>
  <c r="OB1603" i="4"/>
  <c r="OB1602" i="4"/>
  <c r="OB1601" i="4"/>
  <c r="OB1600" i="4"/>
  <c r="OB1599" i="4"/>
  <c r="OB1598" i="4"/>
  <c r="OB1597" i="4"/>
  <c r="OB1596" i="4"/>
  <c r="OB1595" i="4"/>
  <c r="OB1594" i="4"/>
  <c r="OB1593" i="4"/>
  <c r="OB1592" i="4"/>
  <c r="OB1591" i="4"/>
  <c r="OB1590" i="4"/>
  <c r="OB1589" i="4"/>
  <c r="OB1588" i="4"/>
  <c r="OB1587" i="4"/>
  <c r="OB1586" i="4"/>
  <c r="OB1585" i="4"/>
  <c r="OB1584" i="4"/>
  <c r="OB1583" i="4"/>
  <c r="OB1582" i="4"/>
  <c r="OB1581" i="4"/>
  <c r="OB1580" i="4"/>
  <c r="OB1579" i="4"/>
  <c r="OB1578" i="4"/>
  <c r="OB1577" i="4"/>
  <c r="OB1576" i="4"/>
  <c r="OB1575" i="4"/>
  <c r="OB1574" i="4"/>
  <c r="OB1573" i="4"/>
  <c r="OB1572" i="4"/>
  <c r="OB1571" i="4"/>
  <c r="OB1570" i="4"/>
  <c r="OB1569" i="4"/>
  <c r="OB1568" i="4"/>
  <c r="OB1567" i="4"/>
  <c r="OB1566" i="4"/>
  <c r="OB1565" i="4"/>
  <c r="OB1564" i="4"/>
  <c r="OB1563" i="4"/>
  <c r="OB1562" i="4"/>
  <c r="OB1561" i="4"/>
  <c r="OB1560" i="4"/>
  <c r="OB1559" i="4"/>
  <c r="OB1558" i="4"/>
  <c r="OB1557" i="4"/>
  <c r="OB1556" i="4"/>
  <c r="OB1555" i="4"/>
  <c r="OB1554" i="4"/>
  <c r="OB1553" i="4"/>
  <c r="OB1552" i="4"/>
  <c r="OB1551" i="4"/>
  <c r="OB1550" i="4"/>
  <c r="OB1549" i="4"/>
  <c r="OB1548" i="4"/>
  <c r="OB1547" i="4"/>
  <c r="OB1546" i="4"/>
  <c r="OB1545" i="4"/>
  <c r="OB1544" i="4"/>
  <c r="OB1543" i="4"/>
  <c r="OB1542" i="4"/>
  <c r="OB1541" i="4"/>
  <c r="OB1540" i="4"/>
  <c r="OB1539" i="4"/>
  <c r="OB1538" i="4"/>
  <c r="OB1537" i="4"/>
  <c r="OB1536" i="4"/>
  <c r="OB1535" i="4"/>
  <c r="OB1534" i="4"/>
  <c r="OB1533" i="4"/>
  <c r="OB1532" i="4"/>
  <c r="OB1531" i="4"/>
  <c r="OB1530" i="4"/>
  <c r="OB1529" i="4"/>
  <c r="OB1528" i="4"/>
  <c r="OB1527" i="4"/>
  <c r="OB1526" i="4"/>
  <c r="OB1525" i="4"/>
  <c r="OB1524" i="4"/>
  <c r="OB1523" i="4"/>
  <c r="OB1522" i="4"/>
  <c r="OB1521" i="4"/>
  <c r="OB1520" i="4"/>
  <c r="OB1519" i="4"/>
  <c r="OB1518" i="4"/>
  <c r="OB1517" i="4"/>
  <c r="OB1516" i="4"/>
  <c r="OB1515" i="4"/>
  <c r="OB1514" i="4"/>
  <c r="OB1513" i="4"/>
  <c r="OB1512" i="4"/>
  <c r="OB1511" i="4"/>
  <c r="OB1510" i="4"/>
  <c r="OB1509" i="4"/>
  <c r="OB1508" i="4"/>
  <c r="OB1507" i="4"/>
  <c r="OB1506" i="4"/>
  <c r="OB1505" i="4"/>
  <c r="OB1504" i="4"/>
  <c r="OB1503" i="4"/>
  <c r="OB1502" i="4"/>
  <c r="OB1501" i="4"/>
  <c r="OB1500" i="4"/>
  <c r="OB1499" i="4"/>
  <c r="OB1498" i="4"/>
  <c r="OB1497" i="4"/>
  <c r="OB1496" i="4"/>
  <c r="OB1495" i="4"/>
  <c r="OB1494" i="4"/>
  <c r="OB1493" i="4"/>
  <c r="OB1492" i="4"/>
  <c r="OB1491" i="4"/>
  <c r="OB1490" i="4"/>
  <c r="OB1489" i="4"/>
  <c r="OB1488" i="4"/>
  <c r="OB1487" i="4"/>
  <c r="OB1486" i="4"/>
  <c r="OB1485" i="4"/>
  <c r="OB1484" i="4"/>
  <c r="OB1483" i="4"/>
  <c r="OB1482" i="4"/>
  <c r="OB1481" i="4"/>
  <c r="OB1480" i="4"/>
  <c r="OB1479" i="4"/>
  <c r="OB1478" i="4"/>
  <c r="OB1477" i="4"/>
  <c r="OB1476" i="4"/>
  <c r="OB1475" i="4"/>
  <c r="OB1474" i="4"/>
  <c r="OB1473" i="4"/>
  <c r="OB1472" i="4"/>
  <c r="OB1471" i="4"/>
  <c r="OB1470" i="4"/>
  <c r="OB1469" i="4"/>
  <c r="OB1468" i="4"/>
  <c r="OB1467" i="4"/>
  <c r="OB1466" i="4"/>
  <c r="OB1465" i="4"/>
  <c r="OB1464" i="4"/>
  <c r="OB1463" i="4"/>
  <c r="OB1462" i="4"/>
  <c r="OB1461" i="4"/>
  <c r="OB1460" i="4"/>
  <c r="OB1459" i="4"/>
  <c r="OB1458" i="4"/>
  <c r="OB1457" i="4"/>
  <c r="OB1456" i="4"/>
  <c r="OB1455" i="4"/>
  <c r="OB1454" i="4"/>
  <c r="OB1453" i="4"/>
  <c r="OB1452" i="4"/>
  <c r="OB1451" i="4"/>
  <c r="OB1450" i="4"/>
  <c r="OB1449" i="4"/>
  <c r="OB1448" i="4"/>
  <c r="OB1447" i="4"/>
  <c r="OB1446" i="4"/>
  <c r="OB1445" i="4"/>
  <c r="OB1444" i="4"/>
  <c r="OB1443" i="4"/>
  <c r="OB1442" i="4"/>
  <c r="OB1441" i="4"/>
  <c r="OB1440" i="4"/>
  <c r="OB1439" i="4"/>
  <c r="OB1438" i="4"/>
  <c r="OB1437" i="4"/>
  <c r="OB1436" i="4"/>
  <c r="OB1435" i="4"/>
  <c r="OB1434" i="4"/>
  <c r="OB1433" i="4"/>
  <c r="OB1432" i="4"/>
  <c r="OB1431" i="4"/>
  <c r="OB1430" i="4"/>
  <c r="OB1429" i="4"/>
  <c r="OB1428" i="4"/>
  <c r="OB1427" i="4"/>
  <c r="OB1426" i="4"/>
  <c r="OB1425" i="4"/>
  <c r="OB1424" i="4"/>
  <c r="OB1423" i="4"/>
  <c r="OB1422" i="4"/>
  <c r="OB1421" i="4"/>
  <c r="OB1420" i="4"/>
  <c r="OB1419" i="4"/>
  <c r="OB1418" i="4"/>
  <c r="OB1417" i="4"/>
  <c r="OB1416" i="4"/>
  <c r="OB1415" i="4"/>
  <c r="OB1414" i="4"/>
  <c r="OB1413" i="4"/>
  <c r="OB1412" i="4"/>
  <c r="OB1411" i="4"/>
  <c r="OB1410" i="4"/>
  <c r="OB1409" i="4"/>
  <c r="OB1408" i="4"/>
  <c r="OB1407" i="4"/>
  <c r="OB1406" i="4"/>
  <c r="OB1405" i="4"/>
  <c r="OB1404" i="4"/>
  <c r="OB1403" i="4"/>
  <c r="OB1402" i="4"/>
  <c r="OB1401" i="4"/>
  <c r="OB1400" i="4"/>
  <c r="OB1399" i="4"/>
  <c r="OB1398" i="4"/>
  <c r="OB1397" i="4"/>
  <c r="OB1396" i="4"/>
  <c r="OB1395" i="4"/>
  <c r="OB1394" i="4"/>
  <c r="OB1393" i="4"/>
  <c r="OB1392" i="4"/>
  <c r="OB1391" i="4"/>
  <c r="OB1390" i="4"/>
  <c r="OB1389" i="4"/>
  <c r="OB1388" i="4"/>
  <c r="OB1387" i="4"/>
  <c r="OB1386" i="4"/>
  <c r="OB1385" i="4"/>
  <c r="OB1384" i="4"/>
  <c r="OB1383" i="4"/>
  <c r="OB1382" i="4"/>
  <c r="OB1381" i="4"/>
  <c r="OB1380" i="4"/>
  <c r="OB1379" i="4"/>
  <c r="OB1378" i="4"/>
  <c r="OB1377" i="4"/>
  <c r="OB1376" i="4"/>
  <c r="OB1375" i="4"/>
  <c r="OB1374" i="4"/>
  <c r="OB1373" i="4"/>
  <c r="OB1372" i="4"/>
  <c r="OB1371" i="4"/>
  <c r="OB1370" i="4"/>
  <c r="OB1369" i="4"/>
  <c r="OB1368" i="4"/>
  <c r="OB1367" i="4"/>
  <c r="OB1366" i="4"/>
  <c r="OB1365" i="4"/>
  <c r="OB1364" i="4"/>
  <c r="OB1363" i="4"/>
  <c r="OB1362" i="4"/>
  <c r="OB1361" i="4"/>
  <c r="OB1360" i="4"/>
  <c r="OB1359" i="4"/>
  <c r="OB1358" i="4"/>
  <c r="OB1357" i="4"/>
  <c r="OB1356" i="4"/>
  <c r="OB1355" i="4"/>
  <c r="OB1354" i="4"/>
  <c r="OB1353" i="4"/>
  <c r="OB1352" i="4"/>
  <c r="OB1351" i="4"/>
  <c r="OB1350" i="4"/>
  <c r="OB1349" i="4"/>
  <c r="OB1348" i="4"/>
  <c r="OB1347" i="4"/>
  <c r="OB1346" i="4"/>
  <c r="OB1345" i="4"/>
  <c r="OB1344" i="4"/>
  <c r="OB1343" i="4"/>
  <c r="OB1342" i="4"/>
  <c r="OB1341" i="4"/>
  <c r="OB1340" i="4"/>
  <c r="OB1339" i="4"/>
  <c r="OB1338" i="4"/>
  <c r="OB1337" i="4"/>
  <c r="OB1336" i="4"/>
  <c r="OB1335" i="4"/>
  <c r="OB1334" i="4"/>
  <c r="OB1333" i="4"/>
  <c r="OB1332" i="4"/>
  <c r="OB1331" i="4"/>
  <c r="OB1330" i="4"/>
  <c r="OB1329" i="4"/>
  <c r="OB1328" i="4"/>
  <c r="OB1327" i="4"/>
  <c r="OB1326" i="4"/>
  <c r="OB1325" i="4"/>
  <c r="OB1324" i="4"/>
  <c r="OB1323" i="4"/>
  <c r="OB1322" i="4"/>
  <c r="OB1321" i="4"/>
  <c r="OB1320" i="4"/>
  <c r="OB1319" i="4"/>
  <c r="OB1318" i="4"/>
  <c r="OB1317" i="4"/>
  <c r="OB1316" i="4"/>
  <c r="OB1315" i="4"/>
  <c r="OB1314" i="4"/>
  <c r="OB1313" i="4"/>
  <c r="OB1312" i="4"/>
  <c r="OB1311" i="4"/>
  <c r="OB1310" i="4"/>
  <c r="OB1309" i="4"/>
  <c r="OB1308" i="4"/>
  <c r="OB1307" i="4"/>
  <c r="OB1306" i="4"/>
  <c r="OB1305" i="4"/>
  <c r="OB1304" i="4"/>
  <c r="OB1303" i="4"/>
  <c r="OB1302" i="4"/>
  <c r="OB1301" i="4"/>
  <c r="OB1300" i="4"/>
  <c r="OB1299" i="4"/>
  <c r="OB1298" i="4"/>
  <c r="OB1297" i="4"/>
  <c r="OB1296" i="4"/>
  <c r="OB1295" i="4"/>
  <c r="OB1294" i="4"/>
  <c r="OB1293" i="4"/>
  <c r="OB1292" i="4"/>
  <c r="OB1291" i="4"/>
  <c r="OB1290" i="4"/>
  <c r="OB1289" i="4"/>
  <c r="OB1288" i="4"/>
  <c r="OB1287" i="4"/>
  <c r="OB1286" i="4"/>
  <c r="OB1285" i="4"/>
  <c r="OB1284" i="4"/>
  <c r="OB1283" i="4"/>
  <c r="OB1282" i="4"/>
  <c r="OB1281" i="4"/>
  <c r="OB1280" i="4"/>
  <c r="OB1279" i="4"/>
  <c r="OB1278" i="4"/>
  <c r="OB1277" i="4"/>
  <c r="OB1276" i="4"/>
  <c r="OB1275" i="4"/>
  <c r="OB1274" i="4"/>
  <c r="OB1273" i="4"/>
  <c r="OB1272" i="4"/>
  <c r="OB1271" i="4"/>
  <c r="OB1270" i="4"/>
  <c r="OB1269" i="4"/>
  <c r="OB1268" i="4"/>
  <c r="OB1267" i="4"/>
  <c r="OB1266" i="4"/>
  <c r="OB1265" i="4"/>
  <c r="OB1264" i="4"/>
  <c r="OB1263" i="4"/>
  <c r="OB1262" i="4"/>
  <c r="OB1261" i="4"/>
  <c r="OB1260" i="4"/>
  <c r="OB1259" i="4"/>
  <c r="OB1258" i="4"/>
  <c r="OB1257" i="4"/>
  <c r="OB1256" i="4"/>
  <c r="OB1255" i="4"/>
  <c r="OB1254" i="4"/>
  <c r="OB1253" i="4"/>
  <c r="OB1252" i="4"/>
  <c r="OB1251" i="4"/>
  <c r="OB1250" i="4"/>
  <c r="OB1249" i="4"/>
  <c r="OB1248" i="4"/>
  <c r="OB1247" i="4"/>
  <c r="OB1246" i="4"/>
  <c r="OB1245" i="4"/>
  <c r="OB1244" i="4"/>
  <c r="OB1243" i="4"/>
  <c r="OB1242" i="4"/>
  <c r="OB1241" i="4"/>
  <c r="OB1240" i="4"/>
  <c r="OB1239" i="4"/>
  <c r="OB1238" i="4"/>
  <c r="OB1237" i="4"/>
  <c r="OB1236" i="4"/>
  <c r="OB1235" i="4"/>
  <c r="OB1234" i="4"/>
  <c r="OB1233" i="4"/>
  <c r="OB1232" i="4"/>
  <c r="OB1231" i="4"/>
  <c r="OB1230" i="4"/>
  <c r="OB1229" i="4"/>
  <c r="OB1228" i="4"/>
  <c r="OB1227" i="4"/>
  <c r="OB1226" i="4"/>
  <c r="OB1225" i="4"/>
  <c r="OB1224" i="4"/>
  <c r="OB1223" i="4"/>
  <c r="OB1222" i="4"/>
  <c r="OB1221" i="4"/>
  <c r="OB1220" i="4"/>
  <c r="OB1219" i="4"/>
  <c r="OB1218" i="4"/>
  <c r="OB1217" i="4"/>
  <c r="OB1216" i="4"/>
  <c r="OB1215" i="4"/>
  <c r="OB1214" i="4"/>
  <c r="OB1213" i="4"/>
  <c r="OB1212" i="4"/>
  <c r="OB1211" i="4"/>
  <c r="OB1210" i="4"/>
  <c r="OB1209" i="4"/>
  <c r="OB1208" i="4"/>
  <c r="OB1207" i="4"/>
  <c r="OB1206" i="4"/>
  <c r="OB1205" i="4"/>
  <c r="OB1204" i="4"/>
  <c r="OB1203" i="4"/>
  <c r="OB1202" i="4"/>
  <c r="OB1201" i="4"/>
  <c r="OB1200" i="4"/>
  <c r="OB1199" i="4"/>
  <c r="OB1198" i="4"/>
  <c r="OB1197" i="4"/>
  <c r="OB1196" i="4"/>
  <c r="OB1195" i="4"/>
  <c r="OB1194" i="4"/>
  <c r="OB1193" i="4"/>
  <c r="OB1192" i="4"/>
  <c r="OB1191" i="4"/>
  <c r="OB1190" i="4"/>
  <c r="OB1189" i="4"/>
  <c r="OB1188" i="4"/>
  <c r="OB1187" i="4"/>
  <c r="OB1186" i="4"/>
  <c r="OB1185" i="4"/>
  <c r="OB1184" i="4"/>
  <c r="OB1183" i="4"/>
  <c r="OB1182" i="4"/>
  <c r="OB1181" i="4"/>
  <c r="OB1180" i="4"/>
  <c r="OB1179" i="4"/>
  <c r="OB1178" i="4"/>
  <c r="OB1177" i="4"/>
  <c r="OB1176" i="4"/>
  <c r="OB1175" i="4"/>
  <c r="OB1174" i="4"/>
  <c r="OB1173" i="4"/>
  <c r="OB1172" i="4"/>
  <c r="OB1171" i="4"/>
  <c r="OB1170" i="4"/>
  <c r="OB1169" i="4"/>
  <c r="OB1168" i="4"/>
  <c r="OB1167" i="4"/>
  <c r="OB1166" i="4"/>
  <c r="OB1165" i="4"/>
  <c r="OB1164" i="4"/>
  <c r="OB1163" i="4"/>
  <c r="OB1162" i="4"/>
  <c r="OB1161" i="4"/>
  <c r="OB1160" i="4"/>
  <c r="OB1159" i="4"/>
  <c r="OB1158" i="4"/>
  <c r="OB1157" i="4"/>
  <c r="OB1156" i="4"/>
  <c r="OB1155" i="4"/>
  <c r="OB1154" i="4"/>
  <c r="OB1153" i="4"/>
  <c r="OB1152" i="4"/>
  <c r="OB1151" i="4"/>
  <c r="OB1150" i="4"/>
  <c r="OB1149" i="4"/>
  <c r="OB1148" i="4"/>
  <c r="OB1147" i="4"/>
  <c r="OB1146" i="4"/>
  <c r="OB1145" i="4"/>
  <c r="OB1144" i="4"/>
  <c r="OB1143" i="4"/>
  <c r="OB1142" i="4"/>
  <c r="OB1141" i="4"/>
  <c r="OB1140" i="4"/>
  <c r="OB1139" i="4"/>
  <c r="OB1138" i="4"/>
  <c r="OB1137" i="4"/>
  <c r="OB1136" i="4"/>
  <c r="OB1135" i="4"/>
  <c r="OB1134" i="4"/>
  <c r="OB1133" i="4"/>
  <c r="OB1132" i="4"/>
  <c r="OB1131" i="4"/>
  <c r="OB1130" i="4"/>
  <c r="OB1129" i="4"/>
  <c r="OB1128" i="4"/>
  <c r="OB1127" i="4"/>
  <c r="OB1126" i="4"/>
  <c r="OB1125" i="4"/>
  <c r="OB1124" i="4"/>
  <c r="OB1123" i="4"/>
  <c r="OB1122" i="4"/>
  <c r="OB1121" i="4"/>
  <c r="OB1120" i="4"/>
  <c r="OB1119" i="4"/>
  <c r="OB1118" i="4"/>
  <c r="OB1117" i="4"/>
  <c r="OB1116" i="4"/>
  <c r="OB1115" i="4"/>
  <c r="OB1114" i="4"/>
  <c r="OB1113" i="4"/>
  <c r="OB1112" i="4"/>
  <c r="OB1111" i="4"/>
  <c r="OB1110" i="4"/>
  <c r="OB1109" i="4"/>
  <c r="OB1108" i="4"/>
  <c r="OB1107" i="4"/>
  <c r="OB1106" i="4"/>
  <c r="OB1105" i="4"/>
  <c r="OB1104" i="4"/>
  <c r="OB1103" i="4"/>
  <c r="OB1102" i="4"/>
  <c r="OB1101" i="4"/>
  <c r="OB1100" i="4"/>
  <c r="OB1099" i="4"/>
  <c r="OB1098" i="4"/>
  <c r="OB1097" i="4"/>
  <c r="OB1096" i="4"/>
  <c r="OB1095" i="4"/>
  <c r="OB1094" i="4"/>
  <c r="OB1093" i="4"/>
  <c r="OB1092" i="4"/>
  <c r="OB1091" i="4"/>
  <c r="OB1090" i="4"/>
  <c r="OB1089" i="4"/>
  <c r="OB1088" i="4"/>
  <c r="OB1087" i="4"/>
  <c r="OB1086" i="4"/>
  <c r="OB1085" i="4"/>
  <c r="OB1084" i="4"/>
  <c r="OB1083" i="4"/>
  <c r="OB1082" i="4"/>
  <c r="OB1081" i="4"/>
  <c r="OB1080" i="4"/>
  <c r="OB1079" i="4"/>
  <c r="OB1078" i="4"/>
  <c r="OB1077" i="4"/>
  <c r="OB1076" i="4"/>
  <c r="OB1075" i="4"/>
  <c r="OB1074" i="4"/>
  <c r="OB1073" i="4"/>
  <c r="OB1072" i="4"/>
  <c r="OB1071" i="4"/>
  <c r="OB1070" i="4"/>
  <c r="OB1069" i="4"/>
  <c r="OB1068" i="4"/>
  <c r="OB1067" i="4"/>
  <c r="OB1066" i="4"/>
  <c r="OB1065" i="4"/>
  <c r="OB1064" i="4"/>
  <c r="OB1063" i="4"/>
  <c r="OB1062" i="4"/>
  <c r="OB1061" i="4"/>
  <c r="OB1060" i="4"/>
  <c r="OB1059" i="4"/>
  <c r="OB1058" i="4"/>
  <c r="OB1057" i="4"/>
  <c r="OB1056" i="4"/>
  <c r="OB1055" i="4"/>
  <c r="OB1054" i="4"/>
  <c r="OB1053" i="4"/>
  <c r="OB1052" i="4"/>
  <c r="OB1051" i="4"/>
  <c r="OB1050" i="4"/>
  <c r="OB1049" i="4"/>
  <c r="OB1048" i="4"/>
  <c r="OB1047" i="4"/>
  <c r="OB1046" i="4"/>
  <c r="OB1045" i="4"/>
  <c r="OB1044" i="4"/>
  <c r="OB1043" i="4"/>
  <c r="OB1042" i="4"/>
  <c r="OB1041" i="4"/>
  <c r="OB1040" i="4"/>
  <c r="OB1039" i="4"/>
  <c r="OB1038" i="4"/>
  <c r="OB1037" i="4"/>
  <c r="OB1036" i="4"/>
  <c r="OB1035" i="4"/>
  <c r="OB1034" i="4"/>
  <c r="OB1033" i="4"/>
  <c r="OB1032" i="4"/>
  <c r="OB1031" i="4"/>
  <c r="OB1030" i="4"/>
  <c r="OB1029" i="4"/>
  <c r="OB1028" i="4"/>
  <c r="OB1027" i="4"/>
  <c r="OB1026" i="4"/>
  <c r="OB1025" i="4"/>
  <c r="OB1024" i="4"/>
  <c r="OB1023" i="4"/>
  <c r="OB1022" i="4"/>
  <c r="OB1021" i="4"/>
  <c r="OB1020" i="4"/>
  <c r="OB1019" i="4"/>
  <c r="OB1018" i="4"/>
  <c r="OB1017" i="4"/>
  <c r="OB1016" i="4"/>
  <c r="OB1015" i="4"/>
  <c r="OB1014" i="4"/>
  <c r="OB1013" i="4"/>
  <c r="OB1012" i="4"/>
  <c r="OB1011" i="4"/>
  <c r="OB1010" i="4"/>
  <c r="OB1009" i="4"/>
  <c r="OB1008" i="4"/>
  <c r="OB1007" i="4"/>
  <c r="OB1006" i="4"/>
  <c r="OB1005" i="4"/>
  <c r="OB1004" i="4"/>
  <c r="OB1003" i="4"/>
  <c r="OB1002" i="4"/>
  <c r="OB1001" i="4"/>
  <c r="OB1000" i="4"/>
  <c r="OB999" i="4"/>
  <c r="OB998" i="4"/>
  <c r="OB997" i="4"/>
  <c r="OB996" i="4"/>
  <c r="OB995" i="4"/>
  <c r="OB994" i="4"/>
  <c r="OB993" i="4"/>
  <c r="OB992" i="4"/>
  <c r="OB991" i="4"/>
  <c r="OB990" i="4"/>
  <c r="OB989" i="4"/>
  <c r="OB988" i="4"/>
  <c r="OB987" i="4"/>
  <c r="OB986" i="4"/>
  <c r="OB985" i="4"/>
  <c r="OB984" i="4"/>
  <c r="OB983" i="4"/>
  <c r="OB982" i="4"/>
  <c r="OB981" i="4"/>
  <c r="OB980" i="4"/>
  <c r="OB979" i="4"/>
  <c r="OB978" i="4"/>
  <c r="OB977" i="4"/>
  <c r="OB976" i="4"/>
  <c r="OB975" i="4"/>
  <c r="OB974" i="4"/>
  <c r="OB973" i="4"/>
  <c r="OB972" i="4"/>
  <c r="OB971" i="4"/>
  <c r="OB970" i="4"/>
  <c r="OB969" i="4"/>
  <c r="OB968" i="4"/>
  <c r="OB967" i="4"/>
  <c r="OB966" i="4"/>
  <c r="OB965" i="4"/>
  <c r="OB964" i="4"/>
  <c r="OB963" i="4"/>
  <c r="OB962" i="4"/>
  <c r="OB961" i="4"/>
  <c r="OB960" i="4"/>
  <c r="OB959" i="4"/>
  <c r="OB958" i="4"/>
  <c r="OB957" i="4"/>
  <c r="OB956" i="4"/>
  <c r="OB955" i="4"/>
  <c r="OB954" i="4"/>
  <c r="OB953" i="4"/>
  <c r="OB952" i="4"/>
  <c r="OB951" i="4"/>
  <c r="OB950" i="4"/>
  <c r="OB949" i="4"/>
  <c r="OB948" i="4"/>
  <c r="OB947" i="4"/>
  <c r="OB946" i="4"/>
  <c r="OB945" i="4"/>
  <c r="OB944" i="4"/>
  <c r="OB943" i="4"/>
  <c r="OB942" i="4"/>
  <c r="OB941" i="4"/>
  <c r="OB940" i="4"/>
  <c r="OB939" i="4"/>
  <c r="OB938" i="4"/>
  <c r="OB937" i="4"/>
  <c r="OB936" i="4"/>
  <c r="OB935" i="4"/>
  <c r="OB934" i="4"/>
  <c r="OB933" i="4"/>
  <c r="OB932" i="4"/>
  <c r="OB931" i="4"/>
  <c r="OB930" i="4"/>
  <c r="OB929" i="4"/>
  <c r="OB928" i="4"/>
  <c r="OB927" i="4"/>
  <c r="OB926" i="4"/>
  <c r="OB925" i="4"/>
  <c r="OB924" i="4"/>
  <c r="OB923" i="4"/>
  <c r="OB922" i="4"/>
  <c r="OB921" i="4"/>
  <c r="OB920" i="4"/>
  <c r="OB919" i="4"/>
  <c r="OB918" i="4"/>
  <c r="OB917" i="4"/>
  <c r="OB916" i="4"/>
  <c r="OB915" i="4"/>
  <c r="OB914" i="4"/>
  <c r="OB913" i="4"/>
  <c r="OB912" i="4"/>
  <c r="OB911" i="4"/>
  <c r="OB910" i="4"/>
  <c r="OB909" i="4"/>
  <c r="OB908" i="4"/>
  <c r="OB907" i="4"/>
  <c r="OB906" i="4"/>
  <c r="OB905" i="4"/>
  <c r="OB904" i="4"/>
  <c r="OB903" i="4"/>
  <c r="OB902" i="4"/>
  <c r="OB901" i="4"/>
  <c r="OB900" i="4"/>
  <c r="OB899" i="4"/>
  <c r="OB898" i="4"/>
  <c r="OB897" i="4"/>
  <c r="OB896" i="4"/>
  <c r="OB895" i="4"/>
  <c r="OB894" i="4"/>
  <c r="OB893" i="4"/>
  <c r="OB892" i="4"/>
  <c r="OB891" i="4"/>
  <c r="OB890" i="4"/>
  <c r="OB889" i="4"/>
  <c r="OB888" i="4"/>
  <c r="OB887" i="4"/>
  <c r="OB886" i="4"/>
  <c r="OB885" i="4"/>
  <c r="OB884" i="4"/>
  <c r="OB883" i="4"/>
  <c r="OB882" i="4"/>
  <c r="OB881" i="4"/>
  <c r="OB880" i="4"/>
  <c r="OB879" i="4"/>
  <c r="OB878" i="4"/>
  <c r="OB877" i="4"/>
  <c r="OB876" i="4"/>
  <c r="OB875" i="4"/>
  <c r="OB874" i="4"/>
  <c r="OB873" i="4"/>
  <c r="OB872" i="4"/>
  <c r="OB871" i="4"/>
  <c r="OB870" i="4"/>
  <c r="OB869" i="4"/>
  <c r="OB868" i="4"/>
  <c r="OB867" i="4"/>
  <c r="OB866" i="4"/>
  <c r="OB865" i="4"/>
  <c r="OB864" i="4"/>
  <c r="OB863" i="4"/>
  <c r="OB862" i="4"/>
  <c r="OB861" i="4"/>
  <c r="OB860" i="4"/>
  <c r="OB859" i="4"/>
  <c r="OB858" i="4"/>
  <c r="OB857" i="4"/>
  <c r="OB856" i="4"/>
  <c r="OB855" i="4"/>
  <c r="OB854" i="4"/>
  <c r="OB853" i="4"/>
  <c r="OB852" i="4"/>
  <c r="OB851" i="4"/>
  <c r="OB850" i="4"/>
  <c r="OB849" i="4"/>
  <c r="OB848" i="4"/>
  <c r="OB847" i="4"/>
  <c r="OB846" i="4"/>
  <c r="OB845" i="4"/>
  <c r="OB844" i="4"/>
  <c r="OB843" i="4"/>
  <c r="OB842" i="4"/>
  <c r="OB841" i="4"/>
  <c r="OB840" i="4"/>
  <c r="OB839" i="4"/>
  <c r="OB838" i="4"/>
  <c r="OB837" i="4"/>
  <c r="OB836" i="4"/>
  <c r="OB835" i="4"/>
  <c r="OB834" i="4"/>
  <c r="OB833" i="4"/>
  <c r="OB832" i="4"/>
  <c r="OB831" i="4"/>
  <c r="OB830" i="4"/>
  <c r="OB829" i="4"/>
  <c r="OB828" i="4"/>
  <c r="OB827" i="4"/>
  <c r="OB826" i="4"/>
  <c r="OB825" i="4"/>
  <c r="OB824" i="4"/>
  <c r="OB823" i="4"/>
  <c r="OB822" i="4"/>
  <c r="OB821" i="4"/>
  <c r="OB820" i="4"/>
  <c r="OB819" i="4"/>
  <c r="OB818" i="4"/>
  <c r="OB817" i="4"/>
  <c r="OB816" i="4"/>
  <c r="OB815" i="4"/>
  <c r="OB814" i="4"/>
  <c r="OB813" i="4"/>
  <c r="OB812" i="4"/>
  <c r="OB811" i="4"/>
  <c r="OB810" i="4"/>
  <c r="OB809" i="4"/>
  <c r="OB808" i="4"/>
  <c r="OB807" i="4"/>
  <c r="OB806" i="4"/>
  <c r="OB805" i="4"/>
  <c r="OB804" i="4"/>
  <c r="OB803" i="4"/>
  <c r="OB802" i="4"/>
  <c r="OB801" i="4"/>
  <c r="OB800" i="4"/>
  <c r="OB799" i="4"/>
  <c r="OB798" i="4"/>
  <c r="OB797" i="4"/>
  <c r="OB796" i="4"/>
  <c r="OB795" i="4"/>
  <c r="OB794" i="4"/>
  <c r="OB793" i="4"/>
  <c r="OB792" i="4"/>
  <c r="OB791" i="4"/>
  <c r="OB790" i="4"/>
  <c r="OB789" i="4"/>
  <c r="OB788" i="4"/>
  <c r="OB787" i="4"/>
  <c r="OB786" i="4"/>
  <c r="OB785" i="4"/>
  <c r="OB784" i="4"/>
  <c r="OB783" i="4"/>
  <c r="OB782" i="4"/>
  <c r="OB781" i="4"/>
  <c r="OB780" i="4"/>
  <c r="OB779" i="4"/>
  <c r="OB778" i="4"/>
  <c r="OB777" i="4"/>
  <c r="OB776" i="4"/>
  <c r="OB775" i="4"/>
  <c r="OB774" i="4"/>
  <c r="OB773" i="4"/>
  <c r="OB772" i="4"/>
  <c r="OB771" i="4"/>
  <c r="OB770" i="4"/>
  <c r="OB769" i="4"/>
  <c r="OB768" i="4"/>
  <c r="OB767" i="4"/>
  <c r="OB766" i="4"/>
  <c r="OB765" i="4"/>
  <c r="OB764" i="4"/>
  <c r="OB763" i="4"/>
  <c r="OB762" i="4"/>
  <c r="OB761" i="4"/>
  <c r="OB760" i="4"/>
  <c r="OB759" i="4"/>
  <c r="OB758" i="4"/>
  <c r="OB757" i="4"/>
  <c r="OB756" i="4"/>
  <c r="OB755" i="4"/>
  <c r="OB754" i="4"/>
  <c r="OB753" i="4"/>
  <c r="OB752" i="4"/>
  <c r="OB751" i="4"/>
  <c r="OB750" i="4"/>
  <c r="OB749" i="4"/>
  <c r="OB748" i="4"/>
  <c r="OB747" i="4"/>
  <c r="OB746" i="4"/>
  <c r="OB745" i="4"/>
  <c r="OB744" i="4"/>
  <c r="OB743" i="4"/>
  <c r="OB742" i="4"/>
  <c r="OB741" i="4"/>
  <c r="OB740" i="4"/>
  <c r="OB739" i="4"/>
  <c r="OB738" i="4"/>
  <c r="OB737" i="4"/>
  <c r="OB736" i="4"/>
  <c r="OB735" i="4"/>
  <c r="OB734" i="4"/>
  <c r="OB733" i="4"/>
  <c r="OB732" i="4"/>
  <c r="OB731" i="4"/>
  <c r="OB730" i="4"/>
  <c r="OB729" i="4"/>
  <c r="OB728" i="4"/>
  <c r="OB727" i="4"/>
  <c r="OB726" i="4"/>
  <c r="OB725" i="4"/>
  <c r="OB724" i="4"/>
  <c r="OB723" i="4"/>
  <c r="OB722" i="4"/>
  <c r="OB721" i="4"/>
  <c r="OB720" i="4"/>
  <c r="OB719" i="4"/>
  <c r="OB718" i="4"/>
  <c r="OB717" i="4"/>
  <c r="OB716" i="4"/>
  <c r="OB715" i="4"/>
  <c r="OB714" i="4"/>
  <c r="OB713" i="4"/>
  <c r="OB712" i="4"/>
  <c r="OB711" i="4"/>
  <c r="OB710" i="4"/>
  <c r="OB709" i="4"/>
  <c r="OB708" i="4"/>
  <c r="OB707" i="4"/>
  <c r="OB706" i="4"/>
  <c r="OB705" i="4"/>
  <c r="OB704" i="4"/>
  <c r="OB703" i="4"/>
  <c r="OB702" i="4"/>
  <c r="OB701" i="4"/>
  <c r="OB700" i="4"/>
  <c r="OB699" i="4"/>
  <c r="OB698" i="4"/>
  <c r="OB697" i="4"/>
  <c r="OB696" i="4"/>
  <c r="OB695" i="4"/>
  <c r="OB694" i="4"/>
  <c r="OB693" i="4"/>
  <c r="OB692" i="4"/>
  <c r="OB691" i="4"/>
  <c r="OB690" i="4"/>
  <c r="OB689" i="4"/>
  <c r="OB688" i="4"/>
  <c r="OB687" i="4"/>
  <c r="OB686" i="4"/>
  <c r="OB685" i="4"/>
  <c r="OB684" i="4"/>
  <c r="OB683" i="4"/>
  <c r="OB682" i="4"/>
  <c r="OB681" i="4"/>
  <c r="OB680" i="4"/>
  <c r="OB679" i="4"/>
  <c r="OB678" i="4"/>
  <c r="OB677" i="4"/>
  <c r="OB676" i="4"/>
  <c r="OB675" i="4"/>
  <c r="OB674" i="4"/>
  <c r="OB673" i="4"/>
  <c r="OB672" i="4"/>
  <c r="OB671" i="4"/>
  <c r="OB670" i="4"/>
  <c r="OB669" i="4"/>
  <c r="OB668" i="4"/>
  <c r="OB667" i="4"/>
  <c r="OB666" i="4"/>
  <c r="OB665" i="4"/>
  <c r="OB664" i="4"/>
  <c r="OB663" i="4"/>
  <c r="OB662" i="4"/>
  <c r="OB661" i="4"/>
  <c r="OB660" i="4"/>
  <c r="OB659" i="4"/>
  <c r="OB658" i="4"/>
  <c r="OB657" i="4"/>
  <c r="OB656" i="4"/>
  <c r="OB655" i="4"/>
  <c r="OB654" i="4"/>
  <c r="OB653" i="4"/>
  <c r="OB652" i="4"/>
  <c r="OB651" i="4"/>
  <c r="OB650" i="4"/>
  <c r="OB649" i="4"/>
  <c r="OB648" i="4"/>
  <c r="OB647" i="4"/>
  <c r="OB646" i="4"/>
  <c r="OB645" i="4"/>
  <c r="OB644" i="4"/>
  <c r="OB643" i="4"/>
  <c r="OB642" i="4"/>
  <c r="OB641" i="4"/>
  <c r="OB640" i="4"/>
  <c r="OB639" i="4"/>
  <c r="OB638" i="4"/>
  <c r="OB637" i="4"/>
  <c r="OB636" i="4"/>
  <c r="OB635" i="4"/>
  <c r="OB634" i="4"/>
  <c r="OB633" i="4"/>
  <c r="OB632" i="4"/>
  <c r="OB631" i="4"/>
  <c r="OB630" i="4"/>
  <c r="OB629" i="4"/>
  <c r="OB628" i="4"/>
  <c r="OB627" i="4"/>
  <c r="OB626" i="4"/>
  <c r="OB625" i="4"/>
  <c r="OB624" i="4"/>
  <c r="OB623" i="4"/>
  <c r="OB622" i="4"/>
  <c r="OB621" i="4"/>
  <c r="OB620" i="4"/>
  <c r="OB619" i="4"/>
  <c r="OB618" i="4"/>
  <c r="OB617" i="4"/>
  <c r="OB616" i="4"/>
  <c r="OB615" i="4"/>
  <c r="OB614" i="4"/>
  <c r="OB613" i="4"/>
  <c r="OB612" i="4"/>
  <c r="OB611" i="4"/>
  <c r="OB610" i="4"/>
  <c r="OB609" i="4"/>
  <c r="OB608" i="4"/>
  <c r="OB607" i="4"/>
  <c r="OB606" i="4"/>
  <c r="OB605" i="4"/>
  <c r="OB604" i="4"/>
  <c r="OB603" i="4"/>
  <c r="OB602" i="4"/>
  <c r="OB601" i="4"/>
  <c r="OB600" i="4"/>
  <c r="OB599" i="4"/>
  <c r="OB598" i="4"/>
  <c r="OB597" i="4"/>
  <c r="OB596" i="4"/>
  <c r="OB595" i="4"/>
  <c r="OB594" i="4"/>
  <c r="OB593" i="4"/>
  <c r="OB592" i="4"/>
  <c r="OB591" i="4"/>
  <c r="OB590" i="4"/>
  <c r="OB589" i="4"/>
  <c r="OB588" i="4"/>
  <c r="OB587" i="4"/>
  <c r="OB586" i="4"/>
  <c r="OB585" i="4"/>
  <c r="OB584" i="4"/>
  <c r="OB583" i="4"/>
  <c r="OB582" i="4"/>
  <c r="OB581" i="4"/>
  <c r="OB580" i="4"/>
  <c r="OB579" i="4"/>
  <c r="OB578" i="4"/>
  <c r="OB577" i="4"/>
  <c r="OB576" i="4"/>
  <c r="OB575" i="4"/>
  <c r="OB574" i="4"/>
  <c r="OB573" i="4"/>
  <c r="OB572" i="4"/>
  <c r="OB571" i="4"/>
  <c r="OB570" i="4"/>
  <c r="OB569" i="4"/>
  <c r="OB568" i="4"/>
  <c r="OB567" i="4"/>
  <c r="OB566" i="4"/>
  <c r="OB565" i="4"/>
  <c r="OB564" i="4"/>
  <c r="OB563" i="4"/>
  <c r="OB562" i="4"/>
  <c r="OB561" i="4"/>
  <c r="OB560" i="4"/>
  <c r="OB559" i="4"/>
  <c r="OB558" i="4"/>
  <c r="OB557" i="4"/>
  <c r="OB556" i="4"/>
  <c r="OB555" i="4"/>
  <c r="OB554" i="4"/>
  <c r="OB553" i="4"/>
  <c r="OB552" i="4"/>
  <c r="OB551" i="4"/>
  <c r="OB550" i="4"/>
  <c r="OB549" i="4"/>
  <c r="OB548" i="4"/>
  <c r="OB547" i="4"/>
  <c r="OB546" i="4"/>
  <c r="OB545" i="4"/>
  <c r="OB544" i="4"/>
  <c r="OB543" i="4"/>
  <c r="OB542" i="4"/>
  <c r="OB541" i="4"/>
  <c r="OB540" i="4"/>
  <c r="OB539" i="4"/>
  <c r="OB538" i="4"/>
  <c r="OB537" i="4"/>
  <c r="OB536" i="4"/>
  <c r="OB535" i="4"/>
  <c r="OB534" i="4"/>
  <c r="OB533" i="4"/>
  <c r="OB532" i="4"/>
  <c r="OB531" i="4"/>
  <c r="OB530" i="4"/>
  <c r="OB529" i="4"/>
  <c r="OB528" i="4"/>
  <c r="OB527" i="4"/>
  <c r="OB526" i="4"/>
  <c r="OB525" i="4"/>
  <c r="OB524" i="4"/>
  <c r="OB523" i="4"/>
  <c r="OB522" i="4"/>
  <c r="OB521" i="4"/>
  <c r="OB520" i="4"/>
  <c r="OB519" i="4"/>
  <c r="OB518" i="4"/>
  <c r="OB517" i="4"/>
  <c r="OB516" i="4"/>
  <c r="OB515" i="4"/>
  <c r="OB514" i="4"/>
  <c r="OB513" i="4"/>
  <c r="OB512" i="4"/>
  <c r="OB511" i="4"/>
  <c r="OB510" i="4"/>
  <c r="OB509" i="4"/>
  <c r="OB508" i="4"/>
  <c r="OB507" i="4"/>
  <c r="OB506" i="4"/>
  <c r="OB505" i="4"/>
  <c r="OB504" i="4"/>
  <c r="OB503" i="4"/>
  <c r="OB502" i="4"/>
  <c r="OB501" i="4"/>
  <c r="OB500" i="4"/>
  <c r="OB499" i="4"/>
  <c r="OB498" i="4"/>
  <c r="OB497" i="4"/>
  <c r="OB496" i="4"/>
  <c r="OB495" i="4"/>
  <c r="OB494" i="4"/>
  <c r="OB493" i="4"/>
  <c r="OB492" i="4"/>
  <c r="OB491" i="4"/>
  <c r="OB490" i="4"/>
  <c r="OB489" i="4"/>
  <c r="OB488" i="4"/>
  <c r="OB487" i="4"/>
  <c r="OB486" i="4"/>
  <c r="OB485" i="4"/>
  <c r="OB484" i="4"/>
  <c r="OB483" i="4"/>
  <c r="OB482" i="4"/>
  <c r="OB481" i="4"/>
  <c r="OB480" i="4"/>
  <c r="OB479" i="4"/>
  <c r="OB478" i="4"/>
  <c r="OB477" i="4"/>
  <c r="OB476" i="4"/>
  <c r="OB475" i="4"/>
  <c r="OB474" i="4"/>
  <c r="OB473" i="4"/>
  <c r="OB472" i="4"/>
  <c r="OB471" i="4"/>
  <c r="OB470" i="4"/>
  <c r="OB469" i="4"/>
  <c r="OB468" i="4"/>
  <c r="OB467" i="4"/>
  <c r="OB466" i="4"/>
  <c r="OB465" i="4"/>
  <c r="OB464" i="4"/>
  <c r="OB463" i="4"/>
  <c r="OB462" i="4"/>
  <c r="OB461" i="4"/>
  <c r="OB460" i="4"/>
  <c r="OB459" i="4"/>
  <c r="OB458" i="4"/>
  <c r="OB457" i="4"/>
  <c r="OB456" i="4"/>
  <c r="OB455" i="4"/>
  <c r="OB454" i="4"/>
  <c r="OB453" i="4"/>
  <c r="OB452" i="4"/>
  <c r="OB451" i="4"/>
  <c r="OB450" i="4"/>
  <c r="OB449" i="4"/>
  <c r="OB448" i="4"/>
  <c r="OB447" i="4"/>
  <c r="OB446" i="4"/>
  <c r="OB445" i="4"/>
  <c r="OB444" i="4"/>
  <c r="OB443" i="4"/>
  <c r="OB442" i="4"/>
  <c r="OB441" i="4"/>
  <c r="OB440" i="4"/>
  <c r="OB439" i="4"/>
  <c r="OB438" i="4"/>
  <c r="OB437" i="4"/>
  <c r="OB436" i="4"/>
  <c r="OB435" i="4"/>
  <c r="OB434" i="4"/>
  <c r="OB433" i="4"/>
  <c r="OB432" i="4"/>
  <c r="OB431" i="4"/>
  <c r="OB430" i="4"/>
  <c r="OB429" i="4"/>
  <c r="OB428" i="4"/>
  <c r="OB427" i="4"/>
  <c r="OB426" i="4"/>
  <c r="OB425" i="4"/>
  <c r="OB424" i="4"/>
  <c r="OB423" i="4"/>
  <c r="OB422" i="4"/>
  <c r="OB421" i="4"/>
  <c r="OB420" i="4"/>
  <c r="OB419" i="4"/>
  <c r="OB418" i="4"/>
  <c r="OB417" i="4"/>
  <c r="OB416" i="4"/>
  <c r="OB415" i="4"/>
  <c r="OB414" i="4"/>
  <c r="OB413" i="4"/>
  <c r="OB412" i="4"/>
  <c r="OB411" i="4"/>
  <c r="OB410" i="4"/>
  <c r="OB409" i="4"/>
  <c r="OB408" i="4"/>
  <c r="OB407" i="4"/>
  <c r="OB406" i="4"/>
  <c r="OB405" i="4"/>
  <c r="OB404" i="4"/>
  <c r="OB403" i="4"/>
  <c r="OB402" i="4"/>
  <c r="OB401" i="4"/>
  <c r="OB400" i="4"/>
  <c r="OB399" i="4"/>
  <c r="OB398" i="4"/>
  <c r="OB397" i="4"/>
  <c r="OB396" i="4"/>
  <c r="OB395" i="4"/>
  <c r="OB394" i="4"/>
  <c r="OB393" i="4"/>
  <c r="OB392" i="4"/>
  <c r="OB391" i="4"/>
  <c r="OB390" i="4"/>
  <c r="OB389" i="4"/>
  <c r="OB388" i="4"/>
  <c r="OB387" i="4"/>
  <c r="OB386" i="4"/>
  <c r="OB385" i="4"/>
  <c r="OB384" i="4"/>
  <c r="OB383" i="4"/>
  <c r="OB382" i="4"/>
  <c r="OB381" i="4"/>
  <c r="OB380" i="4"/>
  <c r="OB379" i="4"/>
  <c r="OB378" i="4"/>
  <c r="OB377" i="4"/>
  <c r="OB376" i="4"/>
  <c r="OB375" i="4"/>
  <c r="OB374" i="4"/>
  <c r="OB373" i="4"/>
  <c r="OB372" i="4"/>
  <c r="OB371" i="4"/>
  <c r="OB370" i="4"/>
  <c r="OB369" i="4"/>
  <c r="OB368" i="4"/>
  <c r="OB367" i="4"/>
  <c r="OB366" i="4"/>
  <c r="OB365" i="4"/>
  <c r="OB364" i="4"/>
  <c r="OB363" i="4"/>
  <c r="OB362" i="4"/>
  <c r="OB361" i="4"/>
  <c r="OB360" i="4"/>
  <c r="OB359" i="4"/>
  <c r="OB358" i="4"/>
  <c r="OB357" i="4"/>
  <c r="OB356" i="4"/>
  <c r="OB355" i="4"/>
  <c r="OB354" i="4"/>
  <c r="OB353" i="4"/>
  <c r="OB352" i="4"/>
  <c r="OB351" i="4"/>
  <c r="OB350" i="4"/>
  <c r="OB349" i="4"/>
  <c r="OB348" i="4"/>
  <c r="OB347" i="4"/>
  <c r="OB346" i="4"/>
  <c r="OB345" i="4"/>
  <c r="OB344" i="4"/>
  <c r="OB343" i="4"/>
  <c r="OB342" i="4"/>
  <c r="OB341" i="4"/>
  <c r="OB340" i="4"/>
  <c r="OB339" i="4"/>
  <c r="OB338" i="4"/>
  <c r="OB337" i="4"/>
  <c r="OB336" i="4"/>
  <c r="OB335" i="4"/>
  <c r="OB334" i="4"/>
  <c r="OB333" i="4"/>
  <c r="OB332" i="4"/>
  <c r="OB331" i="4"/>
  <c r="OB330" i="4"/>
  <c r="OB329" i="4"/>
  <c r="OB328" i="4"/>
  <c r="OB327" i="4"/>
  <c r="OB326" i="4"/>
  <c r="OB325" i="4"/>
  <c r="OB324" i="4"/>
  <c r="OB323" i="4"/>
  <c r="OB322" i="4"/>
  <c r="OB321" i="4"/>
  <c r="OB320" i="4"/>
  <c r="OB319" i="4"/>
  <c r="OB318" i="4"/>
  <c r="OB317" i="4"/>
  <c r="OB316" i="4"/>
  <c r="OB315" i="4"/>
  <c r="OB314" i="4"/>
  <c r="OB313" i="4"/>
  <c r="OB312" i="4"/>
  <c r="OB311" i="4"/>
  <c r="OB310" i="4"/>
  <c r="OB309" i="4"/>
  <c r="OB308" i="4"/>
  <c r="OB307" i="4"/>
  <c r="OB306" i="4"/>
  <c r="OB305" i="4"/>
  <c r="OB304" i="4"/>
  <c r="OB303" i="4"/>
  <c r="OB302" i="4"/>
  <c r="OB301" i="4"/>
  <c r="OB300" i="4"/>
  <c r="OB299" i="4"/>
  <c r="OB298" i="4"/>
  <c r="OB297" i="4"/>
  <c r="OB296" i="4"/>
  <c r="OB295" i="4"/>
  <c r="OB294" i="4"/>
  <c r="OB293" i="4"/>
  <c r="OB292" i="4"/>
  <c r="OB291" i="4"/>
  <c r="OB290" i="4"/>
  <c r="OB289" i="4"/>
  <c r="OB288" i="4"/>
  <c r="OB287" i="4"/>
  <c r="OB286" i="4"/>
  <c r="OB285" i="4"/>
  <c r="OB284" i="4"/>
  <c r="OB283" i="4"/>
  <c r="OB282" i="4"/>
  <c r="OB281" i="4"/>
  <c r="OB280" i="4"/>
  <c r="OB279" i="4"/>
  <c r="OB278" i="4"/>
  <c r="OB277" i="4"/>
  <c r="OB276" i="4"/>
  <c r="OB275" i="4"/>
  <c r="OB274" i="4"/>
  <c r="OB273" i="4"/>
  <c r="OB272" i="4"/>
  <c r="OB271" i="4"/>
  <c r="OB270" i="4"/>
  <c r="OB269" i="4"/>
  <c r="OB268" i="4"/>
  <c r="OB267" i="4"/>
  <c r="OB266" i="4"/>
  <c r="OB265" i="4"/>
  <c r="OB264" i="4"/>
  <c r="OB263" i="4"/>
  <c r="OB262" i="4"/>
  <c r="OB261" i="4"/>
  <c r="OB260" i="4"/>
  <c r="OB259" i="4"/>
  <c r="OB258" i="4"/>
  <c r="OB257" i="4"/>
  <c r="OB256" i="4"/>
  <c r="OB255" i="4"/>
  <c r="OB254" i="4"/>
  <c r="OB253" i="4"/>
  <c r="OB252" i="4"/>
  <c r="OB251" i="4"/>
  <c r="OB250" i="4"/>
  <c r="OB249" i="4"/>
  <c r="OB248" i="4"/>
  <c r="OB247" i="4"/>
  <c r="OB246" i="4"/>
  <c r="OB245" i="4"/>
  <c r="OB244" i="4"/>
  <c r="OB243" i="4"/>
  <c r="OB242" i="4"/>
  <c r="OB241" i="4"/>
  <c r="OB240" i="4"/>
  <c r="OB239" i="4"/>
  <c r="OB238" i="4"/>
  <c r="OB237" i="4"/>
  <c r="OB236" i="4"/>
  <c r="OB235" i="4"/>
  <c r="OB234" i="4"/>
  <c r="OB233" i="4"/>
  <c r="OB232" i="4"/>
  <c r="OB231" i="4"/>
  <c r="OB230" i="4"/>
  <c r="OB229" i="4"/>
  <c r="OB228" i="4"/>
  <c r="OB227" i="4"/>
  <c r="OB226" i="4"/>
  <c r="OB225" i="4"/>
  <c r="OB224" i="4"/>
  <c r="OB223" i="4"/>
  <c r="OB222" i="4"/>
  <c r="OB221" i="4"/>
  <c r="OB220" i="4"/>
  <c r="OB219" i="4"/>
  <c r="OB218" i="4"/>
  <c r="OB217" i="4"/>
  <c r="OB216" i="4"/>
  <c r="OB215" i="4"/>
  <c r="OB214" i="4"/>
  <c r="OB213" i="4"/>
  <c r="OB212" i="4"/>
  <c r="OB211" i="4"/>
  <c r="OB210" i="4"/>
  <c r="OB209" i="4"/>
  <c r="OB208" i="4"/>
  <c r="OB207" i="4"/>
  <c r="OB206" i="4"/>
  <c r="OB205" i="4"/>
  <c r="OB204" i="4"/>
  <c r="OB203" i="4"/>
  <c r="OB202" i="4"/>
  <c r="OB201" i="4"/>
  <c r="OB200" i="4"/>
  <c r="OB199" i="4"/>
  <c r="OB198" i="4"/>
  <c r="OB197" i="4"/>
  <c r="OB196" i="4"/>
  <c r="OB195" i="4"/>
  <c r="OB194" i="4"/>
  <c r="OB193" i="4"/>
  <c r="OB192" i="4"/>
  <c r="OB191" i="4"/>
  <c r="OB190" i="4"/>
  <c r="OB189" i="4"/>
  <c r="OB188" i="4"/>
  <c r="OB187" i="4"/>
  <c r="OB186" i="4"/>
  <c r="OB185" i="4"/>
  <c r="OB184" i="4"/>
  <c r="OB183" i="4"/>
  <c r="OB182" i="4"/>
  <c r="OB181" i="4"/>
  <c r="OB180" i="4"/>
  <c r="OB179" i="4"/>
  <c r="OB178" i="4"/>
  <c r="OB177" i="4"/>
  <c r="OB176" i="4"/>
  <c r="OB175" i="4"/>
  <c r="OB174" i="4"/>
  <c r="OB173" i="4"/>
  <c r="OB172" i="4"/>
  <c r="OB171" i="4"/>
  <c r="OB170" i="4"/>
  <c r="OB169" i="4"/>
  <c r="OB168" i="4"/>
  <c r="OB167" i="4"/>
  <c r="OB166" i="4"/>
  <c r="OB165" i="4"/>
  <c r="OB164" i="4"/>
  <c r="OB163" i="4"/>
  <c r="OB162" i="4"/>
  <c r="OB161" i="4"/>
  <c r="OB160" i="4"/>
  <c r="OB159" i="4"/>
  <c r="OB158" i="4"/>
  <c r="OB157" i="4"/>
  <c r="OB156" i="4"/>
  <c r="OB155" i="4"/>
  <c r="OB154" i="4"/>
  <c r="OB153" i="4"/>
  <c r="OB152" i="4"/>
  <c r="OB151" i="4"/>
  <c r="OB150" i="4"/>
  <c r="OB149" i="4"/>
  <c r="OB148" i="4"/>
  <c r="OB147" i="4"/>
  <c r="OB146" i="4"/>
  <c r="OB145" i="4"/>
  <c r="OB144" i="4"/>
  <c r="OB143" i="4"/>
  <c r="OB142" i="4"/>
  <c r="OB141" i="4"/>
  <c r="OB140" i="4"/>
  <c r="OB139" i="4"/>
  <c r="OB138" i="4"/>
  <c r="OB137" i="4"/>
  <c r="OB136" i="4"/>
  <c r="OB135" i="4"/>
  <c r="OB134" i="4"/>
  <c r="OB133" i="4"/>
  <c r="OB132" i="4"/>
  <c r="OB131" i="4"/>
  <c r="OB130" i="4"/>
  <c r="OB129" i="4"/>
  <c r="OB128" i="4"/>
  <c r="OB127" i="4"/>
  <c r="OB126" i="4"/>
  <c r="OB125" i="4"/>
  <c r="OB124" i="4"/>
  <c r="OB123" i="4"/>
  <c r="OB122" i="4"/>
  <c r="OB121" i="4"/>
  <c r="OB120" i="4"/>
  <c r="OB119" i="4"/>
  <c r="OB118" i="4"/>
  <c r="OB117" i="4"/>
  <c r="OB116" i="4"/>
  <c r="OB115" i="4"/>
  <c r="OB114" i="4"/>
  <c r="OB113" i="4"/>
  <c r="OB112" i="4"/>
  <c r="OB111" i="4"/>
  <c r="OB110" i="4"/>
  <c r="OB109" i="4"/>
  <c r="OB108" i="4"/>
  <c r="OB107" i="4"/>
  <c r="OB106" i="4"/>
  <c r="OB105" i="4"/>
  <c r="OB104" i="4"/>
  <c r="OB103" i="4"/>
  <c r="OB102" i="4"/>
  <c r="OB101" i="4"/>
  <c r="OB100" i="4"/>
  <c r="OB99" i="4"/>
  <c r="OB98" i="4"/>
  <c r="OB97" i="4"/>
  <c r="OB96" i="4"/>
  <c r="OB95" i="4"/>
  <c r="OB94" i="4"/>
  <c r="OB93" i="4"/>
  <c r="OB92" i="4"/>
  <c r="OB91" i="4"/>
  <c r="OB90" i="4"/>
  <c r="OB89" i="4"/>
  <c r="OB88" i="4"/>
  <c r="OB87" i="4"/>
  <c r="OB86" i="4"/>
  <c r="OB85" i="4"/>
  <c r="OB84" i="4"/>
  <c r="OB83" i="4"/>
  <c r="OB82" i="4"/>
  <c r="OB81" i="4"/>
  <c r="OB80" i="4"/>
  <c r="OB79" i="4"/>
  <c r="OB78" i="4"/>
  <c r="OB77" i="4"/>
  <c r="OB76" i="4"/>
  <c r="OB75" i="4"/>
  <c r="OB74" i="4"/>
  <c r="OB73" i="4"/>
  <c r="OB72" i="4"/>
  <c r="OB71" i="4"/>
  <c r="OB70" i="4"/>
  <c r="OB69" i="4"/>
  <c r="OB68" i="4"/>
  <c r="OB67" i="4"/>
  <c r="OB66" i="4"/>
  <c r="OB65" i="4"/>
  <c r="OB64" i="4"/>
  <c r="OB63" i="4"/>
  <c r="OB62" i="4"/>
  <c r="OB61" i="4"/>
  <c r="OB60" i="4"/>
  <c r="OB59" i="4"/>
  <c r="OB58" i="4"/>
  <c r="OB57" i="4"/>
  <c r="OB56" i="4"/>
  <c r="OB55" i="4"/>
  <c r="OB54" i="4"/>
  <c r="OB53" i="4"/>
  <c r="OB52" i="4"/>
  <c r="OB51" i="4"/>
  <c r="OB50" i="4"/>
  <c r="OB49" i="4"/>
  <c r="OB48" i="4"/>
  <c r="OB47" i="4"/>
  <c r="OB46" i="4"/>
  <c r="OB45" i="4"/>
  <c r="OB44" i="4"/>
  <c r="OB43" i="4"/>
  <c r="OB42" i="4"/>
  <c r="OB41" i="4"/>
  <c r="OB40" i="4"/>
  <c r="OB39" i="4"/>
  <c r="OB38" i="4"/>
  <c r="OB37" i="4"/>
  <c r="OB36" i="4"/>
  <c r="OB35" i="4"/>
  <c r="OB34" i="4"/>
  <c r="OB33" i="4"/>
  <c r="OB32" i="4"/>
  <c r="OB31" i="4"/>
  <c r="OB30" i="4"/>
  <c r="OB29" i="4"/>
  <c r="OB28" i="4"/>
  <c r="OB27" i="4"/>
  <c r="OB26" i="4"/>
  <c r="OB25" i="4"/>
  <c r="OB24" i="4"/>
  <c r="OB23" i="4"/>
  <c r="OB22" i="4"/>
  <c r="OB21" i="4"/>
  <c r="OB20" i="4"/>
  <c r="OB19" i="4"/>
  <c r="OB18" i="4"/>
  <c r="OB17" i="4"/>
  <c r="OB16" i="4"/>
  <c r="OB15" i="4"/>
  <c r="OB14" i="4"/>
  <c r="OB13" i="4"/>
  <c r="OB12" i="4"/>
  <c r="OB11" i="4"/>
  <c r="OB10" i="4"/>
  <c r="OB9" i="4"/>
  <c r="OB8" i="4"/>
  <c r="OB7" i="4"/>
  <c r="OB6" i="4"/>
  <c r="OB5" i="4"/>
  <c r="OB4" i="4"/>
  <c r="OB3" i="4"/>
  <c r="NM1772" i="4"/>
  <c r="NM1771" i="4"/>
  <c r="NM1770" i="4"/>
  <c r="NM1769" i="4"/>
  <c r="NM1768" i="4"/>
  <c r="NM1767" i="4"/>
  <c r="NM1766" i="4"/>
  <c r="NM1765" i="4"/>
  <c r="NM1764" i="4"/>
  <c r="NM1763" i="4"/>
  <c r="NM1762" i="4"/>
  <c r="NM1761" i="4"/>
  <c r="NM1760" i="4"/>
  <c r="NM1759" i="4"/>
  <c r="NM1758" i="4"/>
  <c r="NM1757" i="4"/>
  <c r="NM1756" i="4"/>
  <c r="NM1755" i="4"/>
  <c r="NM1754" i="4"/>
  <c r="NM1753" i="4"/>
  <c r="NM1752" i="4"/>
  <c r="NM1751" i="4"/>
  <c r="NM1750" i="4"/>
  <c r="NM1749" i="4"/>
  <c r="NM1748" i="4"/>
  <c r="NM1747" i="4"/>
  <c r="NM1746" i="4"/>
  <c r="NM1745" i="4"/>
  <c r="NM1744" i="4"/>
  <c r="NM1743" i="4"/>
  <c r="NM1742" i="4"/>
  <c r="NM1741" i="4"/>
  <c r="NM1740" i="4"/>
  <c r="NM1739" i="4"/>
  <c r="NM1738" i="4"/>
  <c r="NM1737" i="4"/>
  <c r="NM1736" i="4"/>
  <c r="NM1735" i="4"/>
  <c r="NM1734" i="4"/>
  <c r="NM1733" i="4"/>
  <c r="NM1732" i="4"/>
  <c r="NM1731" i="4"/>
  <c r="NM1730" i="4"/>
  <c r="NM1729" i="4"/>
  <c r="NM1728" i="4"/>
  <c r="NM1727" i="4"/>
  <c r="NM1726" i="4"/>
  <c r="NM1725" i="4"/>
  <c r="NM1724" i="4"/>
  <c r="NM1723" i="4"/>
  <c r="NM1722" i="4"/>
  <c r="NM1721" i="4"/>
  <c r="NM1720" i="4"/>
  <c r="NM1719" i="4"/>
  <c r="NM1718" i="4"/>
  <c r="NM1717" i="4"/>
  <c r="NM1716" i="4"/>
  <c r="NM1715" i="4"/>
  <c r="NM1714" i="4"/>
  <c r="NM1713" i="4"/>
  <c r="NM1712" i="4"/>
  <c r="NM1711" i="4"/>
  <c r="NM1710" i="4"/>
  <c r="NM1709" i="4"/>
  <c r="NM1708" i="4"/>
  <c r="NM1707" i="4"/>
  <c r="NM1706" i="4"/>
  <c r="NM1705" i="4"/>
  <c r="NM1704" i="4"/>
  <c r="NM1703" i="4"/>
  <c r="NM1702" i="4"/>
  <c r="NM1701" i="4"/>
  <c r="NM1700" i="4"/>
  <c r="NM1699" i="4"/>
  <c r="NM1698" i="4"/>
  <c r="NM1697" i="4"/>
  <c r="NM1696" i="4"/>
  <c r="NM1695" i="4"/>
  <c r="NM1694" i="4"/>
  <c r="NM1693" i="4"/>
  <c r="NM1692" i="4"/>
  <c r="NM1691" i="4"/>
  <c r="NM1690" i="4"/>
  <c r="NM1689" i="4"/>
  <c r="NM1688" i="4"/>
  <c r="NM1687" i="4"/>
  <c r="NM1686" i="4"/>
  <c r="NM1685" i="4"/>
  <c r="NM1684" i="4"/>
  <c r="NM1683" i="4"/>
  <c r="NM1682" i="4"/>
  <c r="NM1681" i="4"/>
  <c r="NM1680" i="4"/>
  <c r="NM1679" i="4"/>
  <c r="NM1678" i="4"/>
  <c r="NM1677" i="4"/>
  <c r="NM1676" i="4"/>
  <c r="NM1675" i="4"/>
  <c r="NM1674" i="4"/>
  <c r="NM1673" i="4"/>
  <c r="NM1672" i="4"/>
  <c r="NM1671" i="4"/>
  <c r="NM1670" i="4"/>
  <c r="NM1669" i="4"/>
  <c r="NM1668" i="4"/>
  <c r="NM1667" i="4"/>
  <c r="NM1666" i="4"/>
  <c r="NM1665" i="4"/>
  <c r="NM1664" i="4"/>
  <c r="NM1663" i="4"/>
  <c r="NM1662" i="4"/>
  <c r="NM1661" i="4"/>
  <c r="NM1660" i="4"/>
  <c r="NM1659" i="4"/>
  <c r="NM1658" i="4"/>
  <c r="NM1657" i="4"/>
  <c r="NM1656" i="4"/>
  <c r="NM1655" i="4"/>
  <c r="NM1654" i="4"/>
  <c r="NM1653" i="4"/>
  <c r="NM1652" i="4"/>
  <c r="NM1651" i="4"/>
  <c r="NM1650" i="4"/>
  <c r="NM1649" i="4"/>
  <c r="NM1648" i="4"/>
  <c r="NM1647" i="4"/>
  <c r="NM1646" i="4"/>
  <c r="NM1645" i="4"/>
  <c r="NM1644" i="4"/>
  <c r="NM1643" i="4"/>
  <c r="NM1642" i="4"/>
  <c r="NM1641" i="4"/>
  <c r="NM1640" i="4"/>
  <c r="NM1639" i="4"/>
  <c r="NM1638" i="4"/>
  <c r="NM1637" i="4"/>
  <c r="NM1636" i="4"/>
  <c r="NM1635" i="4"/>
  <c r="NM1634" i="4"/>
  <c r="NM1633" i="4"/>
  <c r="NM1632" i="4"/>
  <c r="NM1631" i="4"/>
  <c r="NM1630" i="4"/>
  <c r="NM1629" i="4"/>
  <c r="NM1628" i="4"/>
  <c r="NM1627" i="4"/>
  <c r="NM1626" i="4"/>
  <c r="NM1625" i="4"/>
  <c r="NM1624" i="4"/>
  <c r="NM1623" i="4"/>
  <c r="NM1622" i="4"/>
  <c r="NM1621" i="4"/>
  <c r="NM1620" i="4"/>
  <c r="NM1619" i="4"/>
  <c r="NM1618" i="4"/>
  <c r="NM1617" i="4"/>
  <c r="NM1616" i="4"/>
  <c r="NM1615" i="4"/>
  <c r="NM1614" i="4"/>
  <c r="NM1613" i="4"/>
  <c r="NM1612" i="4"/>
  <c r="NM1611" i="4"/>
  <c r="NM1610" i="4"/>
  <c r="NM1609" i="4"/>
  <c r="NM1608" i="4"/>
  <c r="NM1607" i="4"/>
  <c r="NM1606" i="4"/>
  <c r="NM1605" i="4"/>
  <c r="NM1604" i="4"/>
  <c r="NM1603" i="4"/>
  <c r="NM1602" i="4"/>
  <c r="NM1601" i="4"/>
  <c r="NM1600" i="4"/>
  <c r="NM1599" i="4"/>
  <c r="NM1598" i="4"/>
  <c r="NM1597" i="4"/>
  <c r="NM1596" i="4"/>
  <c r="NM1595" i="4"/>
  <c r="NM1594" i="4"/>
  <c r="NM1593" i="4"/>
  <c r="NM1592" i="4"/>
  <c r="NM1591" i="4"/>
  <c r="NM1590" i="4"/>
  <c r="NM1589" i="4"/>
  <c r="NM1588" i="4"/>
  <c r="NM1587" i="4"/>
  <c r="NM1586" i="4"/>
  <c r="NM1585" i="4"/>
  <c r="NM1584" i="4"/>
  <c r="NM1583" i="4"/>
  <c r="NM1582" i="4"/>
  <c r="NM1581" i="4"/>
  <c r="NM1580" i="4"/>
  <c r="NM1579" i="4"/>
  <c r="NM1578" i="4"/>
  <c r="NM1577" i="4"/>
  <c r="NM1576" i="4"/>
  <c r="NM1575" i="4"/>
  <c r="NM1574" i="4"/>
  <c r="NM1573" i="4"/>
  <c r="NM1572" i="4"/>
  <c r="NM1571" i="4"/>
  <c r="NM1570" i="4"/>
  <c r="NM1569" i="4"/>
  <c r="NM1568" i="4"/>
  <c r="NM1567" i="4"/>
  <c r="NM1566" i="4"/>
  <c r="NM1565" i="4"/>
  <c r="NM1564" i="4"/>
  <c r="NM1563" i="4"/>
  <c r="NM1562" i="4"/>
  <c r="NM1561" i="4"/>
  <c r="NM1560" i="4"/>
  <c r="NM1559" i="4"/>
  <c r="NM1558" i="4"/>
  <c r="NM1557" i="4"/>
  <c r="NM1556" i="4"/>
  <c r="NM1555" i="4"/>
  <c r="NM1554" i="4"/>
  <c r="NM1553" i="4"/>
  <c r="NM1552" i="4"/>
  <c r="NM1551" i="4"/>
  <c r="NM1550" i="4"/>
  <c r="NM1549" i="4"/>
  <c r="NM1548" i="4"/>
  <c r="NM1547" i="4"/>
  <c r="NM1546" i="4"/>
  <c r="NM1545" i="4"/>
  <c r="NM1544" i="4"/>
  <c r="NM1543" i="4"/>
  <c r="NM1542" i="4"/>
  <c r="NM1541" i="4"/>
  <c r="NM1540" i="4"/>
  <c r="NM1539" i="4"/>
  <c r="NM1538" i="4"/>
  <c r="NM1537" i="4"/>
  <c r="NM1536" i="4"/>
  <c r="NM1535" i="4"/>
  <c r="NM1534" i="4"/>
  <c r="NM1533" i="4"/>
  <c r="NM1532" i="4"/>
  <c r="NM1531" i="4"/>
  <c r="NM1530" i="4"/>
  <c r="NM1529" i="4"/>
  <c r="NM1528" i="4"/>
  <c r="NM1527" i="4"/>
  <c r="NM1526" i="4"/>
  <c r="NM1525" i="4"/>
  <c r="NM1524" i="4"/>
  <c r="NM1523" i="4"/>
  <c r="NM1522" i="4"/>
  <c r="NM1521" i="4"/>
  <c r="NM1520" i="4"/>
  <c r="NM1519" i="4"/>
  <c r="NM1518" i="4"/>
  <c r="NM1517" i="4"/>
  <c r="NM1516" i="4"/>
  <c r="NM1515" i="4"/>
  <c r="NM1514" i="4"/>
  <c r="NM1513" i="4"/>
  <c r="NM1512" i="4"/>
  <c r="NM1511" i="4"/>
  <c r="NM1510" i="4"/>
  <c r="NM1509" i="4"/>
  <c r="NM1508" i="4"/>
  <c r="NM1507" i="4"/>
  <c r="NM1506" i="4"/>
  <c r="NM1505" i="4"/>
  <c r="NM1504" i="4"/>
  <c r="NM1503" i="4"/>
  <c r="NM1502" i="4"/>
  <c r="NM1501" i="4"/>
  <c r="NM1500" i="4"/>
  <c r="NM1499" i="4"/>
  <c r="NM1498" i="4"/>
  <c r="NM1497" i="4"/>
  <c r="NM1496" i="4"/>
  <c r="NM1495" i="4"/>
  <c r="NM1494" i="4"/>
  <c r="NM1493" i="4"/>
  <c r="NM1492" i="4"/>
  <c r="NM1491" i="4"/>
  <c r="NM1490" i="4"/>
  <c r="NM1489" i="4"/>
  <c r="NM1488" i="4"/>
  <c r="NM1487" i="4"/>
  <c r="NM1486" i="4"/>
  <c r="NM1485" i="4"/>
  <c r="NM1484" i="4"/>
  <c r="NM1483" i="4"/>
  <c r="NM1482" i="4"/>
  <c r="NM1481" i="4"/>
  <c r="NM1480" i="4"/>
  <c r="NM1479" i="4"/>
  <c r="NM1478" i="4"/>
  <c r="NM1477" i="4"/>
  <c r="NM1476" i="4"/>
  <c r="NM1475" i="4"/>
  <c r="NM1474" i="4"/>
  <c r="NM1473" i="4"/>
  <c r="NM1472" i="4"/>
  <c r="NM1471" i="4"/>
  <c r="NM1470" i="4"/>
  <c r="NM1469" i="4"/>
  <c r="NM1468" i="4"/>
  <c r="NM1467" i="4"/>
  <c r="NM1466" i="4"/>
  <c r="NM1465" i="4"/>
  <c r="NM1464" i="4"/>
  <c r="NM1463" i="4"/>
  <c r="NM1462" i="4"/>
  <c r="NM1461" i="4"/>
  <c r="NM1460" i="4"/>
  <c r="NM1459" i="4"/>
  <c r="NM1458" i="4"/>
  <c r="NM1457" i="4"/>
  <c r="NM1456" i="4"/>
  <c r="NM1455" i="4"/>
  <c r="NM1454" i="4"/>
  <c r="NM1453" i="4"/>
  <c r="NM1452" i="4"/>
  <c r="NM1451" i="4"/>
  <c r="NM1450" i="4"/>
  <c r="NM1449" i="4"/>
  <c r="NM1448" i="4"/>
  <c r="NM1447" i="4"/>
  <c r="NM1446" i="4"/>
  <c r="NM1445" i="4"/>
  <c r="NM1444" i="4"/>
  <c r="NM1443" i="4"/>
  <c r="NM1442" i="4"/>
  <c r="NM1441" i="4"/>
  <c r="NM1440" i="4"/>
  <c r="NM1439" i="4"/>
  <c r="NM1438" i="4"/>
  <c r="NM1437" i="4"/>
  <c r="NM1436" i="4"/>
  <c r="NM1435" i="4"/>
  <c r="NM1434" i="4"/>
  <c r="NM1433" i="4"/>
  <c r="NM1432" i="4"/>
  <c r="NM1431" i="4"/>
  <c r="NM1430" i="4"/>
  <c r="NM1429" i="4"/>
  <c r="NM1428" i="4"/>
  <c r="NM1427" i="4"/>
  <c r="NM1426" i="4"/>
  <c r="NM1425" i="4"/>
  <c r="NM1424" i="4"/>
  <c r="NM1423" i="4"/>
  <c r="NM1422" i="4"/>
  <c r="NM1421" i="4"/>
  <c r="NM1420" i="4"/>
  <c r="NM1419" i="4"/>
  <c r="NM1418" i="4"/>
  <c r="NM1417" i="4"/>
  <c r="NM1416" i="4"/>
  <c r="NM1415" i="4"/>
  <c r="NM1414" i="4"/>
  <c r="NM1413" i="4"/>
  <c r="NM1412" i="4"/>
  <c r="NM1411" i="4"/>
  <c r="NM1410" i="4"/>
  <c r="NM1409" i="4"/>
  <c r="NM1408" i="4"/>
  <c r="NM1407" i="4"/>
  <c r="NM1406" i="4"/>
  <c r="NM1405" i="4"/>
  <c r="NM1404" i="4"/>
  <c r="NM1403" i="4"/>
  <c r="NM1402" i="4"/>
  <c r="NM1401" i="4"/>
  <c r="NM1400" i="4"/>
  <c r="NM1399" i="4"/>
  <c r="NM1398" i="4"/>
  <c r="NM1397" i="4"/>
  <c r="NM1396" i="4"/>
  <c r="NM1395" i="4"/>
  <c r="NM1394" i="4"/>
  <c r="NM1393" i="4"/>
  <c r="NM1392" i="4"/>
  <c r="NM1391" i="4"/>
  <c r="NM1390" i="4"/>
  <c r="NM1389" i="4"/>
  <c r="NM1388" i="4"/>
  <c r="NM1387" i="4"/>
  <c r="NM1386" i="4"/>
  <c r="NM1385" i="4"/>
  <c r="NM1384" i="4"/>
  <c r="NM1383" i="4"/>
  <c r="NM1382" i="4"/>
  <c r="NM1381" i="4"/>
  <c r="NM1380" i="4"/>
  <c r="NM1379" i="4"/>
  <c r="NM1378" i="4"/>
  <c r="NM1377" i="4"/>
  <c r="NM1376" i="4"/>
  <c r="NM1375" i="4"/>
  <c r="NM1374" i="4"/>
  <c r="NM1373" i="4"/>
  <c r="NM1372" i="4"/>
  <c r="NM1371" i="4"/>
  <c r="NM1370" i="4"/>
  <c r="NM1369" i="4"/>
  <c r="NM1368" i="4"/>
  <c r="NM1367" i="4"/>
  <c r="NM1366" i="4"/>
  <c r="NM1365" i="4"/>
  <c r="NM1364" i="4"/>
  <c r="NM1363" i="4"/>
  <c r="NM1362" i="4"/>
  <c r="NM1361" i="4"/>
  <c r="NM1360" i="4"/>
  <c r="NM1359" i="4"/>
  <c r="NM1358" i="4"/>
  <c r="NM1357" i="4"/>
  <c r="NM1356" i="4"/>
  <c r="NM1355" i="4"/>
  <c r="NM1354" i="4"/>
  <c r="NM1353" i="4"/>
  <c r="NM1352" i="4"/>
  <c r="NM1351" i="4"/>
  <c r="NM1350" i="4"/>
  <c r="NM1349" i="4"/>
  <c r="NM1348" i="4"/>
  <c r="NM1347" i="4"/>
  <c r="NM1346" i="4"/>
  <c r="NM1345" i="4"/>
  <c r="NM1344" i="4"/>
  <c r="NM1343" i="4"/>
  <c r="NM1342" i="4"/>
  <c r="NM1341" i="4"/>
  <c r="NM1340" i="4"/>
  <c r="NM1339" i="4"/>
  <c r="NM1338" i="4"/>
  <c r="NM1337" i="4"/>
  <c r="NM1336" i="4"/>
  <c r="NM1335" i="4"/>
  <c r="NM1334" i="4"/>
  <c r="NM1333" i="4"/>
  <c r="NM1332" i="4"/>
  <c r="NM1331" i="4"/>
  <c r="NM1330" i="4"/>
  <c r="NM1329" i="4"/>
  <c r="NM1328" i="4"/>
  <c r="NM1327" i="4"/>
  <c r="NM1326" i="4"/>
  <c r="NM1325" i="4"/>
  <c r="NM1324" i="4"/>
  <c r="NM1323" i="4"/>
  <c r="NM1322" i="4"/>
  <c r="NM1321" i="4"/>
  <c r="NM1320" i="4"/>
  <c r="NM1319" i="4"/>
  <c r="NM1318" i="4"/>
  <c r="NM1317" i="4"/>
  <c r="NM1316" i="4"/>
  <c r="NM1315" i="4"/>
  <c r="NM1314" i="4"/>
  <c r="NM1313" i="4"/>
  <c r="NM1312" i="4"/>
  <c r="NM1311" i="4"/>
  <c r="NM1310" i="4"/>
  <c r="NM1309" i="4"/>
  <c r="NM1308" i="4"/>
  <c r="NM1307" i="4"/>
  <c r="NM1306" i="4"/>
  <c r="NM1305" i="4"/>
  <c r="NM1304" i="4"/>
  <c r="NM1303" i="4"/>
  <c r="NM1302" i="4"/>
  <c r="NM1301" i="4"/>
  <c r="NM1300" i="4"/>
  <c r="NM1299" i="4"/>
  <c r="NM1298" i="4"/>
  <c r="NM1297" i="4"/>
  <c r="NM1296" i="4"/>
  <c r="NM1295" i="4"/>
  <c r="NM1294" i="4"/>
  <c r="NM1293" i="4"/>
  <c r="NM1292" i="4"/>
  <c r="NM1291" i="4"/>
  <c r="NM1290" i="4"/>
  <c r="NM1289" i="4"/>
  <c r="NM1288" i="4"/>
  <c r="NM1287" i="4"/>
  <c r="NM1286" i="4"/>
  <c r="NM1285" i="4"/>
  <c r="NM1284" i="4"/>
  <c r="NM1283" i="4"/>
  <c r="NM1282" i="4"/>
  <c r="NM1281" i="4"/>
  <c r="NM1280" i="4"/>
  <c r="NM1279" i="4"/>
  <c r="NM1278" i="4"/>
  <c r="NM1277" i="4"/>
  <c r="NM1276" i="4"/>
  <c r="NM1275" i="4"/>
  <c r="NM1274" i="4"/>
  <c r="NM1273" i="4"/>
  <c r="NM1272" i="4"/>
  <c r="NM1271" i="4"/>
  <c r="NM1270" i="4"/>
  <c r="NM1269" i="4"/>
  <c r="NM1268" i="4"/>
  <c r="NM1267" i="4"/>
  <c r="NM1266" i="4"/>
  <c r="NM1265" i="4"/>
  <c r="NM1264" i="4"/>
  <c r="NM1263" i="4"/>
  <c r="NM1262" i="4"/>
  <c r="NM1261" i="4"/>
  <c r="NM1260" i="4"/>
  <c r="NM1259" i="4"/>
  <c r="NM1258" i="4"/>
  <c r="NM1257" i="4"/>
  <c r="NM1256" i="4"/>
  <c r="NM1255" i="4"/>
  <c r="NM1254" i="4"/>
  <c r="NM1253" i="4"/>
  <c r="NM1252" i="4"/>
  <c r="NM1251" i="4"/>
  <c r="NM1250" i="4"/>
  <c r="NM1249" i="4"/>
  <c r="NM1248" i="4"/>
  <c r="NM1247" i="4"/>
  <c r="NM1246" i="4"/>
  <c r="NM1245" i="4"/>
  <c r="NM1244" i="4"/>
  <c r="NM1243" i="4"/>
  <c r="NM1242" i="4"/>
  <c r="NM1241" i="4"/>
  <c r="NM1240" i="4"/>
  <c r="NM1239" i="4"/>
  <c r="NM1238" i="4"/>
  <c r="NM1237" i="4"/>
  <c r="NM1236" i="4"/>
  <c r="NM1235" i="4"/>
  <c r="NM1234" i="4"/>
  <c r="NM1233" i="4"/>
  <c r="NM1232" i="4"/>
  <c r="NM1231" i="4"/>
  <c r="NM1230" i="4"/>
  <c r="NM1229" i="4"/>
  <c r="NM1228" i="4"/>
  <c r="NM1227" i="4"/>
  <c r="NM1226" i="4"/>
  <c r="NM1225" i="4"/>
  <c r="NM1224" i="4"/>
  <c r="NM1223" i="4"/>
  <c r="NM1222" i="4"/>
  <c r="NM1221" i="4"/>
  <c r="NM1220" i="4"/>
  <c r="NM1219" i="4"/>
  <c r="NM1218" i="4"/>
  <c r="NM1217" i="4"/>
  <c r="NM1216" i="4"/>
  <c r="NM1215" i="4"/>
  <c r="NM1214" i="4"/>
  <c r="NM1213" i="4"/>
  <c r="NM1212" i="4"/>
  <c r="NM1211" i="4"/>
  <c r="NM1210" i="4"/>
  <c r="NM1209" i="4"/>
  <c r="NM1208" i="4"/>
  <c r="NM1207" i="4"/>
  <c r="NM1206" i="4"/>
  <c r="NM1205" i="4"/>
  <c r="NM1204" i="4"/>
  <c r="NM1203" i="4"/>
  <c r="NM1202" i="4"/>
  <c r="NM1201" i="4"/>
  <c r="NM1200" i="4"/>
  <c r="NM1199" i="4"/>
  <c r="NM1198" i="4"/>
  <c r="NM1197" i="4"/>
  <c r="NM1196" i="4"/>
  <c r="NM1195" i="4"/>
  <c r="NM1194" i="4"/>
  <c r="NM1193" i="4"/>
  <c r="NM1192" i="4"/>
  <c r="NM1191" i="4"/>
  <c r="NM1190" i="4"/>
  <c r="NM1189" i="4"/>
  <c r="NM1188" i="4"/>
  <c r="NM1187" i="4"/>
  <c r="NM1186" i="4"/>
  <c r="NM1185" i="4"/>
  <c r="NM1184" i="4"/>
  <c r="NM1183" i="4"/>
  <c r="NM1182" i="4"/>
  <c r="NM1181" i="4"/>
  <c r="NM1180" i="4"/>
  <c r="NM1179" i="4"/>
  <c r="NM1178" i="4"/>
  <c r="NM1177" i="4"/>
  <c r="NM1176" i="4"/>
  <c r="NM1175" i="4"/>
  <c r="NM1174" i="4"/>
  <c r="NM1173" i="4"/>
  <c r="NM1172" i="4"/>
  <c r="NM1171" i="4"/>
  <c r="NM1170" i="4"/>
  <c r="NM1169" i="4"/>
  <c r="NM1168" i="4"/>
  <c r="NM1167" i="4"/>
  <c r="NM1166" i="4"/>
  <c r="NM1165" i="4"/>
  <c r="NM1164" i="4"/>
  <c r="NM1163" i="4"/>
  <c r="NM1162" i="4"/>
  <c r="NM1161" i="4"/>
  <c r="NM1160" i="4"/>
  <c r="NM1159" i="4"/>
  <c r="NM1158" i="4"/>
  <c r="NM1157" i="4"/>
  <c r="NM1156" i="4"/>
  <c r="NM1155" i="4"/>
  <c r="NM1154" i="4"/>
  <c r="NM1153" i="4"/>
  <c r="NM1152" i="4"/>
  <c r="NM1151" i="4"/>
  <c r="NM1150" i="4"/>
  <c r="NM1149" i="4"/>
  <c r="NM1148" i="4"/>
  <c r="NM1147" i="4"/>
  <c r="NM1146" i="4"/>
  <c r="NM1145" i="4"/>
  <c r="NM1144" i="4"/>
  <c r="NM1143" i="4"/>
  <c r="NM1142" i="4"/>
  <c r="NM1141" i="4"/>
  <c r="NM1140" i="4"/>
  <c r="NM1139" i="4"/>
  <c r="NM1138" i="4"/>
  <c r="NM1137" i="4"/>
  <c r="NM1136" i="4"/>
  <c r="NM1135" i="4"/>
  <c r="NM1134" i="4"/>
  <c r="NM1133" i="4"/>
  <c r="NM1132" i="4"/>
  <c r="NM1131" i="4"/>
  <c r="NM1130" i="4"/>
  <c r="NM1129" i="4"/>
  <c r="NM1128" i="4"/>
  <c r="NM1127" i="4"/>
  <c r="NM1126" i="4"/>
  <c r="NM1125" i="4"/>
  <c r="NM1124" i="4"/>
  <c r="NM1123" i="4"/>
  <c r="NM1122" i="4"/>
  <c r="NM1121" i="4"/>
  <c r="NM1120" i="4"/>
  <c r="NM1119" i="4"/>
  <c r="NM1118" i="4"/>
  <c r="NM1117" i="4"/>
  <c r="NM1116" i="4"/>
  <c r="NM1115" i="4"/>
  <c r="NM1114" i="4"/>
  <c r="NM1113" i="4"/>
  <c r="NM1112" i="4"/>
  <c r="NM1111" i="4"/>
  <c r="NM1110" i="4"/>
  <c r="NM1109" i="4"/>
  <c r="NM1108" i="4"/>
  <c r="NM1107" i="4"/>
  <c r="NM1106" i="4"/>
  <c r="NM1105" i="4"/>
  <c r="NM1104" i="4"/>
  <c r="NM1103" i="4"/>
  <c r="NM1102" i="4"/>
  <c r="NM1101" i="4"/>
  <c r="NM1100" i="4"/>
  <c r="NM1099" i="4"/>
  <c r="NM1098" i="4"/>
  <c r="NM1097" i="4"/>
  <c r="NM1096" i="4"/>
  <c r="NM1095" i="4"/>
  <c r="NM1094" i="4"/>
  <c r="NM1093" i="4"/>
  <c r="NM1092" i="4"/>
  <c r="NM1091" i="4"/>
  <c r="NM1090" i="4"/>
  <c r="NM1089" i="4"/>
  <c r="NM1088" i="4"/>
  <c r="NM1087" i="4"/>
  <c r="NM1086" i="4"/>
  <c r="NM1085" i="4"/>
  <c r="NM1084" i="4"/>
  <c r="NM1083" i="4"/>
  <c r="NM1082" i="4"/>
  <c r="NM1081" i="4"/>
  <c r="NM1080" i="4"/>
  <c r="NM1079" i="4"/>
  <c r="NM1078" i="4"/>
  <c r="NM1077" i="4"/>
  <c r="NM1076" i="4"/>
  <c r="NM1075" i="4"/>
  <c r="NM1074" i="4"/>
  <c r="NM1073" i="4"/>
  <c r="NM1072" i="4"/>
  <c r="NM1071" i="4"/>
  <c r="NM1070" i="4"/>
  <c r="NM1069" i="4"/>
  <c r="NM1068" i="4"/>
  <c r="NM1067" i="4"/>
  <c r="NM1066" i="4"/>
  <c r="NM1065" i="4"/>
  <c r="NM1064" i="4"/>
  <c r="NM1063" i="4"/>
  <c r="NM1062" i="4"/>
  <c r="NM1061" i="4"/>
  <c r="NM1060" i="4"/>
  <c r="NM1059" i="4"/>
  <c r="NM1058" i="4"/>
  <c r="NM1057" i="4"/>
  <c r="NM1056" i="4"/>
  <c r="NM1055" i="4"/>
  <c r="NM1054" i="4"/>
  <c r="NM1053" i="4"/>
  <c r="NM1052" i="4"/>
  <c r="NM1051" i="4"/>
  <c r="NM1050" i="4"/>
  <c r="NM1049" i="4"/>
  <c r="NM1048" i="4"/>
  <c r="NM1047" i="4"/>
  <c r="NM1046" i="4"/>
  <c r="NM1045" i="4"/>
  <c r="NM1044" i="4"/>
  <c r="NM1043" i="4"/>
  <c r="NM1042" i="4"/>
  <c r="NM1041" i="4"/>
  <c r="NM1040" i="4"/>
  <c r="NM1039" i="4"/>
  <c r="NM1038" i="4"/>
  <c r="NM1037" i="4"/>
  <c r="NM1036" i="4"/>
  <c r="NM1035" i="4"/>
  <c r="NM1034" i="4"/>
  <c r="NM1033" i="4"/>
  <c r="NM1032" i="4"/>
  <c r="NM1031" i="4"/>
  <c r="NM1030" i="4"/>
  <c r="NM1029" i="4"/>
  <c r="NM1028" i="4"/>
  <c r="NM1027" i="4"/>
  <c r="NM1026" i="4"/>
  <c r="NM1025" i="4"/>
  <c r="NM1024" i="4"/>
  <c r="NM1023" i="4"/>
  <c r="NM1022" i="4"/>
  <c r="NM1021" i="4"/>
  <c r="NM1020" i="4"/>
  <c r="NM1019" i="4"/>
  <c r="NM1018" i="4"/>
  <c r="NM1017" i="4"/>
  <c r="NM1016" i="4"/>
  <c r="NM1015" i="4"/>
  <c r="NM1014" i="4"/>
  <c r="NM1013" i="4"/>
  <c r="NM1012" i="4"/>
  <c r="NM1011" i="4"/>
  <c r="NM1010" i="4"/>
  <c r="NM1009" i="4"/>
  <c r="NM1008" i="4"/>
  <c r="NM1007" i="4"/>
  <c r="NM1006" i="4"/>
  <c r="NM1005" i="4"/>
  <c r="NM1004" i="4"/>
  <c r="NM1003" i="4"/>
  <c r="NM1002" i="4"/>
  <c r="NM1001" i="4"/>
  <c r="NM1000" i="4"/>
  <c r="NM999" i="4"/>
  <c r="NM998" i="4"/>
  <c r="NM997" i="4"/>
  <c r="NM996" i="4"/>
  <c r="NM995" i="4"/>
  <c r="NM994" i="4"/>
  <c r="NM993" i="4"/>
  <c r="NM992" i="4"/>
  <c r="NM991" i="4"/>
  <c r="NM990" i="4"/>
  <c r="NM989" i="4"/>
  <c r="NM988" i="4"/>
  <c r="NM987" i="4"/>
  <c r="NM986" i="4"/>
  <c r="NM985" i="4"/>
  <c r="NM984" i="4"/>
  <c r="NM983" i="4"/>
  <c r="NM982" i="4"/>
  <c r="NM981" i="4"/>
  <c r="NM980" i="4"/>
  <c r="NM979" i="4"/>
  <c r="NM978" i="4"/>
  <c r="NM977" i="4"/>
  <c r="NM976" i="4"/>
  <c r="NM975" i="4"/>
  <c r="NM974" i="4"/>
  <c r="NM973" i="4"/>
  <c r="NM972" i="4"/>
  <c r="NM971" i="4"/>
  <c r="NM970" i="4"/>
  <c r="NM969" i="4"/>
  <c r="NM968" i="4"/>
  <c r="NM967" i="4"/>
  <c r="NM966" i="4"/>
  <c r="NM965" i="4"/>
  <c r="NM964" i="4"/>
  <c r="NM963" i="4"/>
  <c r="NM962" i="4"/>
  <c r="NM961" i="4"/>
  <c r="NM960" i="4"/>
  <c r="NM959" i="4"/>
  <c r="NM958" i="4"/>
  <c r="NM957" i="4"/>
  <c r="NM956" i="4"/>
  <c r="NM955" i="4"/>
  <c r="NM954" i="4"/>
  <c r="NM953" i="4"/>
  <c r="NM952" i="4"/>
  <c r="NM951" i="4"/>
  <c r="NM950" i="4"/>
  <c r="NM949" i="4"/>
  <c r="NM948" i="4"/>
  <c r="NM947" i="4"/>
  <c r="NM946" i="4"/>
  <c r="NM945" i="4"/>
  <c r="NM944" i="4"/>
  <c r="NM943" i="4"/>
  <c r="NM942" i="4"/>
  <c r="NM941" i="4"/>
  <c r="NM940" i="4"/>
  <c r="NM939" i="4"/>
  <c r="NM938" i="4"/>
  <c r="NM937" i="4"/>
  <c r="NM936" i="4"/>
  <c r="NM935" i="4"/>
  <c r="NM934" i="4"/>
  <c r="NM933" i="4"/>
  <c r="NM932" i="4"/>
  <c r="NM931" i="4"/>
  <c r="NM930" i="4"/>
  <c r="NM929" i="4"/>
  <c r="NM928" i="4"/>
  <c r="NM927" i="4"/>
  <c r="NM926" i="4"/>
  <c r="NM925" i="4"/>
  <c r="NM924" i="4"/>
  <c r="NM923" i="4"/>
  <c r="NM922" i="4"/>
  <c r="NM921" i="4"/>
  <c r="NM920" i="4"/>
  <c r="NM919" i="4"/>
  <c r="NM918" i="4"/>
  <c r="NM917" i="4"/>
  <c r="NM916" i="4"/>
  <c r="NM915" i="4"/>
  <c r="NM914" i="4"/>
  <c r="NM913" i="4"/>
  <c r="NM912" i="4"/>
  <c r="NM911" i="4"/>
  <c r="NM910" i="4"/>
  <c r="NM909" i="4"/>
  <c r="NM908" i="4"/>
  <c r="NM907" i="4"/>
  <c r="NM906" i="4"/>
  <c r="NM905" i="4"/>
  <c r="NM904" i="4"/>
  <c r="NM903" i="4"/>
  <c r="NM902" i="4"/>
  <c r="NM901" i="4"/>
  <c r="NM900" i="4"/>
  <c r="NM899" i="4"/>
  <c r="NM898" i="4"/>
  <c r="NM897" i="4"/>
  <c r="NM896" i="4"/>
  <c r="NM895" i="4"/>
  <c r="NM894" i="4"/>
  <c r="NM893" i="4"/>
  <c r="NM892" i="4"/>
  <c r="NM891" i="4"/>
  <c r="NM890" i="4"/>
  <c r="NM889" i="4"/>
  <c r="NM888" i="4"/>
  <c r="NM887" i="4"/>
  <c r="NM886" i="4"/>
  <c r="NM885" i="4"/>
  <c r="NM884" i="4"/>
  <c r="NM883" i="4"/>
  <c r="NM882" i="4"/>
  <c r="NM881" i="4"/>
  <c r="NM880" i="4"/>
  <c r="NM879" i="4"/>
  <c r="NM878" i="4"/>
  <c r="NM877" i="4"/>
  <c r="NM876" i="4"/>
  <c r="NM875" i="4"/>
  <c r="NM874" i="4"/>
  <c r="NM873" i="4"/>
  <c r="NM872" i="4"/>
  <c r="NM871" i="4"/>
  <c r="NM870" i="4"/>
  <c r="NM869" i="4"/>
  <c r="NM868" i="4"/>
  <c r="NM867" i="4"/>
  <c r="NM866" i="4"/>
  <c r="NM865" i="4"/>
  <c r="NM864" i="4"/>
  <c r="NM863" i="4"/>
  <c r="NM862" i="4"/>
  <c r="NM861" i="4"/>
  <c r="NM860" i="4"/>
  <c r="NM859" i="4"/>
  <c r="NM858" i="4"/>
  <c r="NM857" i="4"/>
  <c r="NM856" i="4"/>
  <c r="NM855" i="4"/>
  <c r="NM854" i="4"/>
  <c r="NM853" i="4"/>
  <c r="NM852" i="4"/>
  <c r="NM851" i="4"/>
  <c r="NM850" i="4"/>
  <c r="NM849" i="4"/>
  <c r="NM848" i="4"/>
  <c r="NM847" i="4"/>
  <c r="NM846" i="4"/>
  <c r="NM845" i="4"/>
  <c r="NM844" i="4"/>
  <c r="NM843" i="4"/>
  <c r="NM842" i="4"/>
  <c r="NM841" i="4"/>
  <c r="NM840" i="4"/>
  <c r="NM839" i="4"/>
  <c r="NM838" i="4"/>
  <c r="NM837" i="4"/>
  <c r="NM836" i="4"/>
  <c r="NM835" i="4"/>
  <c r="NM834" i="4"/>
  <c r="NM833" i="4"/>
  <c r="NM832" i="4"/>
  <c r="NM831" i="4"/>
  <c r="NM830" i="4"/>
  <c r="NM829" i="4"/>
  <c r="NM828" i="4"/>
  <c r="NM827" i="4"/>
  <c r="NM826" i="4"/>
  <c r="NM825" i="4"/>
  <c r="NM824" i="4"/>
  <c r="NM823" i="4"/>
  <c r="NM822" i="4"/>
  <c r="NM821" i="4"/>
  <c r="NM820" i="4"/>
  <c r="NM819" i="4"/>
  <c r="NM818" i="4"/>
  <c r="NM817" i="4"/>
  <c r="NM816" i="4"/>
  <c r="NM815" i="4"/>
  <c r="NM814" i="4"/>
  <c r="NM813" i="4"/>
  <c r="NM812" i="4"/>
  <c r="NM811" i="4"/>
  <c r="NM810" i="4"/>
  <c r="NM809" i="4"/>
  <c r="NM808" i="4"/>
  <c r="NM807" i="4"/>
  <c r="NM806" i="4"/>
  <c r="NM805" i="4"/>
  <c r="NM804" i="4"/>
  <c r="NM803" i="4"/>
  <c r="NM802" i="4"/>
  <c r="NM801" i="4"/>
  <c r="NM800" i="4"/>
  <c r="NM799" i="4"/>
  <c r="NM798" i="4"/>
  <c r="NM797" i="4"/>
  <c r="NM796" i="4"/>
  <c r="NM795" i="4"/>
  <c r="NM794" i="4"/>
  <c r="NM793" i="4"/>
  <c r="NM792" i="4"/>
  <c r="NM791" i="4"/>
  <c r="NM790" i="4"/>
  <c r="NM789" i="4"/>
  <c r="NM788" i="4"/>
  <c r="NM787" i="4"/>
  <c r="NM786" i="4"/>
  <c r="NM785" i="4"/>
  <c r="NM784" i="4"/>
  <c r="NM783" i="4"/>
  <c r="NM782" i="4"/>
  <c r="NM781" i="4"/>
  <c r="NM780" i="4"/>
  <c r="NM779" i="4"/>
  <c r="NM778" i="4"/>
  <c r="NM777" i="4"/>
  <c r="NM776" i="4"/>
  <c r="NM775" i="4"/>
  <c r="NM774" i="4"/>
  <c r="NM773" i="4"/>
  <c r="NM772" i="4"/>
  <c r="NM771" i="4"/>
  <c r="NM770" i="4"/>
  <c r="NM769" i="4"/>
  <c r="NM768" i="4"/>
  <c r="NM767" i="4"/>
  <c r="NM766" i="4"/>
  <c r="NM765" i="4"/>
  <c r="NM764" i="4"/>
  <c r="NM763" i="4"/>
  <c r="NM762" i="4"/>
  <c r="NM761" i="4"/>
  <c r="NM760" i="4"/>
  <c r="NM759" i="4"/>
  <c r="NM758" i="4"/>
  <c r="NM757" i="4"/>
  <c r="NM756" i="4"/>
  <c r="NM755" i="4"/>
  <c r="NM754" i="4"/>
  <c r="NM753" i="4"/>
  <c r="NM752" i="4"/>
  <c r="NM751" i="4"/>
  <c r="NM750" i="4"/>
  <c r="NM749" i="4"/>
  <c r="NM748" i="4"/>
  <c r="NM747" i="4"/>
  <c r="NM746" i="4"/>
  <c r="NM745" i="4"/>
  <c r="NM744" i="4"/>
  <c r="NM743" i="4"/>
  <c r="NM742" i="4"/>
  <c r="NM741" i="4"/>
  <c r="NM740" i="4"/>
  <c r="NM739" i="4"/>
  <c r="NM738" i="4"/>
  <c r="NM737" i="4"/>
  <c r="NM736" i="4"/>
  <c r="NM735" i="4"/>
  <c r="NM734" i="4"/>
  <c r="NM733" i="4"/>
  <c r="NM732" i="4"/>
  <c r="NM731" i="4"/>
  <c r="NM730" i="4"/>
  <c r="NM729" i="4"/>
  <c r="NM728" i="4"/>
  <c r="NM727" i="4"/>
  <c r="NM726" i="4"/>
  <c r="NM725" i="4"/>
  <c r="NM724" i="4"/>
  <c r="NM723" i="4"/>
  <c r="NM722" i="4"/>
  <c r="NM721" i="4"/>
  <c r="NM720" i="4"/>
  <c r="NM719" i="4"/>
  <c r="NM718" i="4"/>
  <c r="NM717" i="4"/>
  <c r="NM716" i="4"/>
  <c r="NM715" i="4"/>
  <c r="NM714" i="4"/>
  <c r="NM713" i="4"/>
  <c r="NM712" i="4"/>
  <c r="NM711" i="4"/>
  <c r="NM710" i="4"/>
  <c r="NM709" i="4"/>
  <c r="NM708" i="4"/>
  <c r="NM707" i="4"/>
  <c r="NM706" i="4"/>
  <c r="NM705" i="4"/>
  <c r="NM704" i="4"/>
  <c r="NM703" i="4"/>
  <c r="NM702" i="4"/>
  <c r="NM701" i="4"/>
  <c r="NM700" i="4"/>
  <c r="NM699" i="4"/>
  <c r="NM698" i="4"/>
  <c r="NM697" i="4"/>
  <c r="NM696" i="4"/>
  <c r="NM695" i="4"/>
  <c r="NM694" i="4"/>
  <c r="NM693" i="4"/>
  <c r="NM692" i="4"/>
  <c r="NM691" i="4"/>
  <c r="NM690" i="4"/>
  <c r="NM689" i="4"/>
  <c r="NM688" i="4"/>
  <c r="NM687" i="4"/>
  <c r="NM686" i="4"/>
  <c r="NM685" i="4"/>
  <c r="NM684" i="4"/>
  <c r="NM683" i="4"/>
  <c r="NM682" i="4"/>
  <c r="NM681" i="4"/>
  <c r="NM680" i="4"/>
  <c r="NM679" i="4"/>
  <c r="NM678" i="4"/>
  <c r="NM677" i="4"/>
  <c r="NM676" i="4"/>
  <c r="NM675" i="4"/>
  <c r="NM674" i="4"/>
  <c r="NM673" i="4"/>
  <c r="NM672" i="4"/>
  <c r="NM671" i="4"/>
  <c r="NM670" i="4"/>
  <c r="NM669" i="4"/>
  <c r="NM668" i="4"/>
  <c r="NM667" i="4"/>
  <c r="NM666" i="4"/>
  <c r="NM665" i="4"/>
  <c r="NM664" i="4"/>
  <c r="NM663" i="4"/>
  <c r="NM662" i="4"/>
  <c r="NM661" i="4"/>
  <c r="NM660" i="4"/>
  <c r="NM659" i="4"/>
  <c r="NM658" i="4"/>
  <c r="NM657" i="4"/>
  <c r="NM656" i="4"/>
  <c r="NM655" i="4"/>
  <c r="NM654" i="4"/>
  <c r="NM653" i="4"/>
  <c r="NM652" i="4"/>
  <c r="NM651" i="4"/>
  <c r="NM650" i="4"/>
  <c r="NM649" i="4"/>
  <c r="NM648" i="4"/>
  <c r="NM647" i="4"/>
  <c r="NM646" i="4"/>
  <c r="NM645" i="4"/>
  <c r="NM644" i="4"/>
  <c r="NM643" i="4"/>
  <c r="NM642" i="4"/>
  <c r="NM641" i="4"/>
  <c r="NM640" i="4"/>
  <c r="NM639" i="4"/>
  <c r="NM638" i="4"/>
  <c r="NM637" i="4"/>
  <c r="NM636" i="4"/>
  <c r="NM635" i="4"/>
  <c r="NM634" i="4"/>
  <c r="NM633" i="4"/>
  <c r="NM632" i="4"/>
  <c r="NM631" i="4"/>
  <c r="NM630" i="4"/>
  <c r="NM629" i="4"/>
  <c r="NM628" i="4"/>
  <c r="NM627" i="4"/>
  <c r="NM626" i="4"/>
  <c r="NM625" i="4"/>
  <c r="NM624" i="4"/>
  <c r="NM623" i="4"/>
  <c r="NM622" i="4"/>
  <c r="NM621" i="4"/>
  <c r="NM620" i="4"/>
  <c r="NM619" i="4"/>
  <c r="NM618" i="4"/>
  <c r="NM617" i="4"/>
  <c r="NM616" i="4"/>
  <c r="NM615" i="4"/>
  <c r="NM614" i="4"/>
  <c r="NM613" i="4"/>
  <c r="NM612" i="4"/>
  <c r="NM611" i="4"/>
  <c r="NM610" i="4"/>
  <c r="NM609" i="4"/>
  <c r="NM608" i="4"/>
  <c r="NM607" i="4"/>
  <c r="NM606" i="4"/>
  <c r="NM605" i="4"/>
  <c r="NM604" i="4"/>
  <c r="NM603" i="4"/>
  <c r="NM602" i="4"/>
  <c r="NM601" i="4"/>
  <c r="NM600" i="4"/>
  <c r="NM599" i="4"/>
  <c r="NM598" i="4"/>
  <c r="NM597" i="4"/>
  <c r="NM596" i="4"/>
  <c r="NM595" i="4"/>
  <c r="NM594" i="4"/>
  <c r="NM593" i="4"/>
  <c r="NM592" i="4"/>
  <c r="NM591" i="4"/>
  <c r="NM590" i="4"/>
  <c r="NM589" i="4"/>
  <c r="NM588" i="4"/>
  <c r="NM587" i="4"/>
  <c r="NM586" i="4"/>
  <c r="NM585" i="4"/>
  <c r="NM584" i="4"/>
  <c r="NM583" i="4"/>
  <c r="NM582" i="4"/>
  <c r="NM581" i="4"/>
  <c r="NM580" i="4"/>
  <c r="NM579" i="4"/>
  <c r="NM578" i="4"/>
  <c r="NM577" i="4"/>
  <c r="NM576" i="4"/>
  <c r="NM575" i="4"/>
  <c r="NM574" i="4"/>
  <c r="NM573" i="4"/>
  <c r="NM572" i="4"/>
  <c r="NM571" i="4"/>
  <c r="NM570" i="4"/>
  <c r="NM569" i="4"/>
  <c r="NM568" i="4"/>
  <c r="NM567" i="4"/>
  <c r="NM566" i="4"/>
  <c r="NM565" i="4"/>
  <c r="NM564" i="4"/>
  <c r="NM563" i="4"/>
  <c r="NM562" i="4"/>
  <c r="NM561" i="4"/>
  <c r="NM560" i="4"/>
  <c r="NM559" i="4"/>
  <c r="NM558" i="4"/>
  <c r="NM557" i="4"/>
  <c r="NM556" i="4"/>
  <c r="NM555" i="4"/>
  <c r="NM554" i="4"/>
  <c r="NM553" i="4"/>
  <c r="NM552" i="4"/>
  <c r="NM551" i="4"/>
  <c r="NM550" i="4"/>
  <c r="NM549" i="4"/>
  <c r="NM548" i="4"/>
  <c r="NM547" i="4"/>
  <c r="NM546" i="4"/>
  <c r="NM545" i="4"/>
  <c r="NM544" i="4"/>
  <c r="NM543" i="4"/>
  <c r="NM542" i="4"/>
  <c r="NM541" i="4"/>
  <c r="NM540" i="4"/>
  <c r="NM539" i="4"/>
  <c r="NM538" i="4"/>
  <c r="NM537" i="4"/>
  <c r="NM536" i="4"/>
  <c r="NM535" i="4"/>
  <c r="NM534" i="4"/>
  <c r="NM533" i="4"/>
  <c r="NM532" i="4"/>
  <c r="NM531" i="4"/>
  <c r="NM530" i="4"/>
  <c r="NM529" i="4"/>
  <c r="NM528" i="4"/>
  <c r="NM527" i="4"/>
  <c r="NM526" i="4"/>
  <c r="NM525" i="4"/>
  <c r="NM524" i="4"/>
  <c r="NM523" i="4"/>
  <c r="NM522" i="4"/>
  <c r="NM521" i="4"/>
  <c r="NM520" i="4"/>
  <c r="NM519" i="4"/>
  <c r="NM518" i="4"/>
  <c r="NM517" i="4"/>
  <c r="NM516" i="4"/>
  <c r="NM515" i="4"/>
  <c r="NM514" i="4"/>
  <c r="NM513" i="4"/>
  <c r="NM512" i="4"/>
  <c r="NM511" i="4"/>
  <c r="NM510" i="4"/>
  <c r="NM509" i="4"/>
  <c r="NM508" i="4"/>
  <c r="NM507" i="4"/>
  <c r="NM506" i="4"/>
  <c r="NM505" i="4"/>
  <c r="NM504" i="4"/>
  <c r="NM503" i="4"/>
  <c r="NM502" i="4"/>
  <c r="NM501" i="4"/>
  <c r="NM500" i="4"/>
  <c r="NM499" i="4"/>
  <c r="NM498" i="4"/>
  <c r="NM497" i="4"/>
  <c r="NM496" i="4"/>
  <c r="NM495" i="4"/>
  <c r="NM494" i="4"/>
  <c r="NM493" i="4"/>
  <c r="NM492" i="4"/>
  <c r="NM491" i="4"/>
  <c r="NM490" i="4"/>
  <c r="NM489" i="4"/>
  <c r="NM488" i="4"/>
  <c r="NM487" i="4"/>
  <c r="NM486" i="4"/>
  <c r="NM485" i="4"/>
  <c r="NM484" i="4"/>
  <c r="NM483" i="4"/>
  <c r="NM482" i="4"/>
  <c r="NM481" i="4"/>
  <c r="NM480" i="4"/>
  <c r="NM479" i="4"/>
  <c r="NM478" i="4"/>
  <c r="NM477" i="4"/>
  <c r="NM476" i="4"/>
  <c r="NM475" i="4"/>
  <c r="NM474" i="4"/>
  <c r="NM473" i="4"/>
  <c r="NM472" i="4"/>
  <c r="NM471" i="4"/>
  <c r="NM470" i="4"/>
  <c r="NM469" i="4"/>
  <c r="NM468" i="4"/>
  <c r="NM467" i="4"/>
  <c r="NM466" i="4"/>
  <c r="NM465" i="4"/>
  <c r="NM464" i="4"/>
  <c r="NM463" i="4"/>
  <c r="NM462" i="4"/>
  <c r="NM461" i="4"/>
  <c r="NM460" i="4"/>
  <c r="NM459" i="4"/>
  <c r="NM458" i="4"/>
  <c r="NM457" i="4"/>
  <c r="NM456" i="4"/>
  <c r="NM455" i="4"/>
  <c r="NM454" i="4"/>
  <c r="NM453" i="4"/>
  <c r="NM452" i="4"/>
  <c r="NM451" i="4"/>
  <c r="NM450" i="4"/>
  <c r="NM449" i="4"/>
  <c r="NM448" i="4"/>
  <c r="NM447" i="4"/>
  <c r="NM446" i="4"/>
  <c r="NM445" i="4"/>
  <c r="NM444" i="4"/>
  <c r="NM443" i="4"/>
  <c r="NM442" i="4"/>
  <c r="NM441" i="4"/>
  <c r="NM440" i="4"/>
  <c r="NM439" i="4"/>
  <c r="NM438" i="4"/>
  <c r="NM437" i="4"/>
  <c r="NM436" i="4"/>
  <c r="NM435" i="4"/>
  <c r="NM434" i="4"/>
  <c r="NM433" i="4"/>
  <c r="NM432" i="4"/>
  <c r="NM431" i="4"/>
  <c r="NM430" i="4"/>
  <c r="NM429" i="4"/>
  <c r="NM428" i="4"/>
  <c r="NM427" i="4"/>
  <c r="NM426" i="4"/>
  <c r="NM425" i="4"/>
  <c r="NM424" i="4"/>
  <c r="NM423" i="4"/>
  <c r="NM422" i="4"/>
  <c r="NM421" i="4"/>
  <c r="NM420" i="4"/>
  <c r="NM419" i="4"/>
  <c r="NM418" i="4"/>
  <c r="NM417" i="4"/>
  <c r="NM416" i="4"/>
  <c r="NM415" i="4"/>
  <c r="NM414" i="4"/>
  <c r="NM413" i="4"/>
  <c r="NM412" i="4"/>
  <c r="NM411" i="4"/>
  <c r="NM410" i="4"/>
  <c r="NM409" i="4"/>
  <c r="NM408" i="4"/>
  <c r="NM407" i="4"/>
  <c r="NM406" i="4"/>
  <c r="NM405" i="4"/>
  <c r="NM404" i="4"/>
  <c r="NM403" i="4"/>
  <c r="NM402" i="4"/>
  <c r="NM401" i="4"/>
  <c r="NM400" i="4"/>
  <c r="NM399" i="4"/>
  <c r="NM398" i="4"/>
  <c r="NM397" i="4"/>
  <c r="NM396" i="4"/>
  <c r="NM395" i="4"/>
  <c r="NM394" i="4"/>
  <c r="NM393" i="4"/>
  <c r="NM392" i="4"/>
  <c r="NM391" i="4"/>
  <c r="NM390" i="4"/>
  <c r="NM389" i="4"/>
  <c r="NM388" i="4"/>
  <c r="NM387" i="4"/>
  <c r="NM386" i="4"/>
  <c r="NM385" i="4"/>
  <c r="NM384" i="4"/>
  <c r="NM383" i="4"/>
  <c r="NM382" i="4"/>
  <c r="NM381" i="4"/>
  <c r="NM380" i="4"/>
  <c r="NM379" i="4"/>
  <c r="NM378" i="4"/>
  <c r="NM377" i="4"/>
  <c r="NM376" i="4"/>
  <c r="NM375" i="4"/>
  <c r="NM374" i="4"/>
  <c r="NM373" i="4"/>
  <c r="NM372" i="4"/>
  <c r="NM371" i="4"/>
  <c r="NM370" i="4"/>
  <c r="NM369" i="4"/>
  <c r="NM368" i="4"/>
  <c r="NM367" i="4"/>
  <c r="NM366" i="4"/>
  <c r="NM365" i="4"/>
  <c r="NM364" i="4"/>
  <c r="NM363" i="4"/>
  <c r="NM362" i="4"/>
  <c r="NM361" i="4"/>
  <c r="NM360" i="4"/>
  <c r="NM359" i="4"/>
  <c r="NM358" i="4"/>
  <c r="NM357" i="4"/>
  <c r="NM356" i="4"/>
  <c r="NM355" i="4"/>
  <c r="NM354" i="4"/>
  <c r="NM353" i="4"/>
  <c r="NM352" i="4"/>
  <c r="NM351" i="4"/>
  <c r="NM350" i="4"/>
  <c r="NM349" i="4"/>
  <c r="NM348" i="4"/>
  <c r="NM347" i="4"/>
  <c r="NM346" i="4"/>
  <c r="NM345" i="4"/>
  <c r="NM344" i="4"/>
  <c r="NM343" i="4"/>
  <c r="NM342" i="4"/>
  <c r="NM341" i="4"/>
  <c r="NM340" i="4"/>
  <c r="NM339" i="4"/>
  <c r="NM338" i="4"/>
  <c r="NM337" i="4"/>
  <c r="NM336" i="4"/>
  <c r="NM335" i="4"/>
  <c r="NM334" i="4"/>
  <c r="NM333" i="4"/>
  <c r="NM332" i="4"/>
  <c r="NM331" i="4"/>
  <c r="NM330" i="4"/>
  <c r="NM329" i="4"/>
  <c r="NM328" i="4"/>
  <c r="NM327" i="4"/>
  <c r="NM326" i="4"/>
  <c r="NM325" i="4"/>
  <c r="NM324" i="4"/>
  <c r="NM323" i="4"/>
  <c r="NM322" i="4"/>
  <c r="NM321" i="4"/>
  <c r="NM320" i="4"/>
  <c r="NM319" i="4"/>
  <c r="NM318" i="4"/>
  <c r="NM317" i="4"/>
  <c r="NM316" i="4"/>
  <c r="NM315" i="4"/>
  <c r="NM314" i="4"/>
  <c r="NM313" i="4"/>
  <c r="NM312" i="4"/>
  <c r="NM311" i="4"/>
  <c r="NM310" i="4"/>
  <c r="NM309" i="4"/>
  <c r="NM308" i="4"/>
  <c r="NM307" i="4"/>
  <c r="NM306" i="4"/>
  <c r="NM305" i="4"/>
  <c r="NM304" i="4"/>
  <c r="NM303" i="4"/>
  <c r="NM302" i="4"/>
  <c r="NM301" i="4"/>
  <c r="NM300" i="4"/>
  <c r="NM299" i="4"/>
  <c r="NM298" i="4"/>
  <c r="NM297" i="4"/>
  <c r="NM296" i="4"/>
  <c r="NM295" i="4"/>
  <c r="NM294" i="4"/>
  <c r="NM293" i="4"/>
  <c r="NM292" i="4"/>
  <c r="NM291" i="4"/>
  <c r="NM290" i="4"/>
  <c r="NM289" i="4"/>
  <c r="NM288" i="4"/>
  <c r="NM287" i="4"/>
  <c r="NM286" i="4"/>
  <c r="NM285" i="4"/>
  <c r="NM284" i="4"/>
  <c r="NM283" i="4"/>
  <c r="NM282" i="4"/>
  <c r="NM281" i="4"/>
  <c r="NM280" i="4"/>
  <c r="NM279" i="4"/>
  <c r="NM278" i="4"/>
  <c r="NM277" i="4"/>
  <c r="NM276" i="4"/>
  <c r="NM275" i="4"/>
  <c r="NM274" i="4"/>
  <c r="NM273" i="4"/>
  <c r="NM272" i="4"/>
  <c r="NM271" i="4"/>
  <c r="NM270" i="4"/>
  <c r="NM269" i="4"/>
  <c r="NM268" i="4"/>
  <c r="NM267" i="4"/>
  <c r="NM266" i="4"/>
  <c r="NM265" i="4"/>
  <c r="NM264" i="4"/>
  <c r="NM263" i="4"/>
  <c r="NM262" i="4"/>
  <c r="NM261" i="4"/>
  <c r="NM260" i="4"/>
  <c r="NM259" i="4"/>
  <c r="NM258" i="4"/>
  <c r="NM257" i="4"/>
  <c r="NM256" i="4"/>
  <c r="NM255" i="4"/>
  <c r="NM254" i="4"/>
  <c r="NM253" i="4"/>
  <c r="NM252" i="4"/>
  <c r="NM251" i="4"/>
  <c r="NM250" i="4"/>
  <c r="NM249" i="4"/>
  <c r="NM248" i="4"/>
  <c r="NM247" i="4"/>
  <c r="NM246" i="4"/>
  <c r="NM245" i="4"/>
  <c r="NM244" i="4"/>
  <c r="NM243" i="4"/>
  <c r="NM242" i="4"/>
  <c r="NM241" i="4"/>
  <c r="NM240" i="4"/>
  <c r="NM239" i="4"/>
  <c r="NM238" i="4"/>
  <c r="NM237" i="4"/>
  <c r="NM236" i="4"/>
  <c r="NM235" i="4"/>
  <c r="NM234" i="4"/>
  <c r="NM233" i="4"/>
  <c r="NM232" i="4"/>
  <c r="NM231" i="4"/>
  <c r="NM230" i="4"/>
  <c r="NM229" i="4"/>
  <c r="NM228" i="4"/>
  <c r="NM227" i="4"/>
  <c r="NM226" i="4"/>
  <c r="NM225" i="4"/>
  <c r="NM224" i="4"/>
  <c r="NM223" i="4"/>
  <c r="NM222" i="4"/>
  <c r="NM221" i="4"/>
  <c r="NM220" i="4"/>
  <c r="NM219" i="4"/>
  <c r="NM218" i="4"/>
  <c r="NM217" i="4"/>
  <c r="NM216" i="4"/>
  <c r="NM215" i="4"/>
  <c r="NM214" i="4"/>
  <c r="NM213" i="4"/>
  <c r="NM212" i="4"/>
  <c r="NM211" i="4"/>
  <c r="NM210" i="4"/>
  <c r="NM209" i="4"/>
  <c r="NM208" i="4"/>
  <c r="NM207" i="4"/>
  <c r="NM206" i="4"/>
  <c r="NM205" i="4"/>
  <c r="NM204" i="4"/>
  <c r="NM203" i="4"/>
  <c r="NM202" i="4"/>
  <c r="NM201" i="4"/>
  <c r="NM200" i="4"/>
  <c r="NM199" i="4"/>
  <c r="NM198" i="4"/>
  <c r="NM197" i="4"/>
  <c r="NM196" i="4"/>
  <c r="NM195" i="4"/>
  <c r="NM194" i="4"/>
  <c r="NM193" i="4"/>
  <c r="NM192" i="4"/>
  <c r="NM191" i="4"/>
  <c r="NM190" i="4"/>
  <c r="NM189" i="4"/>
  <c r="NM188" i="4"/>
  <c r="NM187" i="4"/>
  <c r="NM186" i="4"/>
  <c r="NM185" i="4"/>
  <c r="NM184" i="4"/>
  <c r="NM183" i="4"/>
  <c r="NM182" i="4"/>
  <c r="NM181" i="4"/>
  <c r="NM180" i="4"/>
  <c r="NM179" i="4"/>
  <c r="NM178" i="4"/>
  <c r="NM177" i="4"/>
  <c r="NM176" i="4"/>
  <c r="NM175" i="4"/>
  <c r="NM174" i="4"/>
  <c r="NM173" i="4"/>
  <c r="NM172" i="4"/>
  <c r="NM171" i="4"/>
  <c r="NM170" i="4"/>
  <c r="NM169" i="4"/>
  <c r="NM168" i="4"/>
  <c r="NM167" i="4"/>
  <c r="NM166" i="4"/>
  <c r="NM165" i="4"/>
  <c r="NM164" i="4"/>
  <c r="NM163" i="4"/>
  <c r="NM162" i="4"/>
  <c r="NM161" i="4"/>
  <c r="NM160" i="4"/>
  <c r="NM159" i="4"/>
  <c r="NM158" i="4"/>
  <c r="NM157" i="4"/>
  <c r="NM156" i="4"/>
  <c r="NM155" i="4"/>
  <c r="NM154" i="4"/>
  <c r="NM153" i="4"/>
  <c r="NM152" i="4"/>
  <c r="NM151" i="4"/>
  <c r="NM150" i="4"/>
  <c r="NM149" i="4"/>
  <c r="NM148" i="4"/>
  <c r="NM147" i="4"/>
  <c r="NM146" i="4"/>
  <c r="NM145" i="4"/>
  <c r="NM144" i="4"/>
  <c r="NM143" i="4"/>
  <c r="NM142" i="4"/>
  <c r="NM141" i="4"/>
  <c r="NM140" i="4"/>
  <c r="NM139" i="4"/>
  <c r="NM138" i="4"/>
  <c r="NM137" i="4"/>
  <c r="NM136" i="4"/>
  <c r="NM135" i="4"/>
  <c r="NM134" i="4"/>
  <c r="NM133" i="4"/>
  <c r="NM132" i="4"/>
  <c r="NM131" i="4"/>
  <c r="NM130" i="4"/>
  <c r="NM129" i="4"/>
  <c r="NM128" i="4"/>
  <c r="NM127" i="4"/>
  <c r="NM126" i="4"/>
  <c r="NM125" i="4"/>
  <c r="NM124" i="4"/>
  <c r="NM123" i="4"/>
  <c r="NM122" i="4"/>
  <c r="NM121" i="4"/>
  <c r="NM120" i="4"/>
  <c r="NM119" i="4"/>
  <c r="NM118" i="4"/>
  <c r="NM117" i="4"/>
  <c r="NM116" i="4"/>
  <c r="NM115" i="4"/>
  <c r="NM114" i="4"/>
  <c r="NM113" i="4"/>
  <c r="NM112" i="4"/>
  <c r="NM111" i="4"/>
  <c r="NM110" i="4"/>
  <c r="NM109" i="4"/>
  <c r="NM108" i="4"/>
  <c r="NM107" i="4"/>
  <c r="NM106" i="4"/>
  <c r="NM105" i="4"/>
  <c r="NM104" i="4"/>
  <c r="NM103" i="4"/>
  <c r="NM102" i="4"/>
  <c r="NM101" i="4"/>
  <c r="NM100" i="4"/>
  <c r="NM99" i="4"/>
  <c r="NM98" i="4"/>
  <c r="NM97" i="4"/>
  <c r="NM96" i="4"/>
  <c r="NM95" i="4"/>
  <c r="NM94" i="4"/>
  <c r="NM93" i="4"/>
  <c r="NM92" i="4"/>
  <c r="NM91" i="4"/>
  <c r="NM90" i="4"/>
  <c r="NM89" i="4"/>
  <c r="NM88" i="4"/>
  <c r="NM87" i="4"/>
  <c r="NM86" i="4"/>
  <c r="NM85" i="4"/>
  <c r="NM84" i="4"/>
  <c r="NM83" i="4"/>
  <c r="NM82" i="4"/>
  <c r="NM81" i="4"/>
  <c r="NM80" i="4"/>
  <c r="NM79" i="4"/>
  <c r="NM78" i="4"/>
  <c r="NM77" i="4"/>
  <c r="NM76" i="4"/>
  <c r="NM75" i="4"/>
  <c r="NM74" i="4"/>
  <c r="NM73" i="4"/>
  <c r="NM72" i="4"/>
  <c r="NM71" i="4"/>
  <c r="NM70" i="4"/>
  <c r="NM69" i="4"/>
  <c r="NM68" i="4"/>
  <c r="NM67" i="4"/>
  <c r="NM66" i="4"/>
  <c r="NM65" i="4"/>
  <c r="NM64" i="4"/>
  <c r="NM63" i="4"/>
  <c r="NM62" i="4"/>
  <c r="NM61" i="4"/>
  <c r="NM60" i="4"/>
  <c r="NM59" i="4"/>
  <c r="NM58" i="4"/>
  <c r="NM57" i="4"/>
  <c r="NM56" i="4"/>
  <c r="NM55" i="4"/>
  <c r="NM54" i="4"/>
  <c r="NM53" i="4"/>
  <c r="NM52" i="4"/>
  <c r="NM51" i="4"/>
  <c r="NM50" i="4"/>
  <c r="NM49" i="4"/>
  <c r="NM48" i="4"/>
  <c r="NM47" i="4"/>
  <c r="NM46" i="4"/>
  <c r="NM45" i="4"/>
  <c r="NM44" i="4"/>
  <c r="NM43" i="4"/>
  <c r="NM42" i="4"/>
  <c r="NM41" i="4"/>
  <c r="NM40" i="4"/>
  <c r="NM39" i="4"/>
  <c r="NM38" i="4"/>
  <c r="NM37" i="4"/>
  <c r="NM36" i="4"/>
  <c r="NM35" i="4"/>
  <c r="NM34" i="4"/>
  <c r="NM33" i="4"/>
  <c r="NM32" i="4"/>
  <c r="NM31" i="4"/>
  <c r="NM30" i="4"/>
  <c r="NM29" i="4"/>
  <c r="NM28" i="4"/>
  <c r="NM27" i="4"/>
  <c r="NM26" i="4"/>
  <c r="NM25" i="4"/>
  <c r="NM24" i="4"/>
  <c r="NM23" i="4"/>
  <c r="NM22" i="4"/>
  <c r="NM21" i="4"/>
  <c r="NM20" i="4"/>
  <c r="NM19" i="4"/>
  <c r="NM18" i="4"/>
  <c r="NM17" i="4"/>
  <c r="NM16" i="4"/>
  <c r="NM15" i="4"/>
  <c r="NM14" i="4"/>
  <c r="NM13" i="4"/>
  <c r="NM12" i="4"/>
  <c r="NM11" i="4"/>
  <c r="NM10" i="4"/>
  <c r="NM9" i="4"/>
  <c r="NM8" i="4"/>
  <c r="NM7" i="4"/>
  <c r="NM6" i="4"/>
  <c r="NM5" i="4"/>
  <c r="NM4" i="4"/>
  <c r="NM3" i="4"/>
  <c r="MX1772" i="4"/>
  <c r="MX1771" i="4"/>
  <c r="MX1770" i="4"/>
  <c r="MX1769" i="4"/>
  <c r="MX1768" i="4"/>
  <c r="MX1767" i="4"/>
  <c r="MX1766" i="4"/>
  <c r="MX1765" i="4"/>
  <c r="MX1764" i="4"/>
  <c r="MX1763" i="4"/>
  <c r="MX1762" i="4"/>
  <c r="MX1761" i="4"/>
  <c r="MX1760" i="4"/>
  <c r="MX1759" i="4"/>
  <c r="MX1758" i="4"/>
  <c r="MX1757" i="4"/>
  <c r="MX1756" i="4"/>
  <c r="MX1755" i="4"/>
  <c r="MX1754" i="4"/>
  <c r="MX1753" i="4"/>
  <c r="MX1752" i="4"/>
  <c r="MX1751" i="4"/>
  <c r="MX1750" i="4"/>
  <c r="MX1749" i="4"/>
  <c r="MX1748" i="4"/>
  <c r="MX1747" i="4"/>
  <c r="MX1746" i="4"/>
  <c r="MX1745" i="4"/>
  <c r="MX1744" i="4"/>
  <c r="MX1743" i="4"/>
  <c r="MX1742" i="4"/>
  <c r="MX1741" i="4"/>
  <c r="MX1740" i="4"/>
  <c r="MX1739" i="4"/>
  <c r="MX1738" i="4"/>
  <c r="MX1737" i="4"/>
  <c r="MX1736" i="4"/>
  <c r="MX1735" i="4"/>
  <c r="MX1734" i="4"/>
  <c r="MX1733" i="4"/>
  <c r="MX1732" i="4"/>
  <c r="MX1731" i="4"/>
  <c r="MX1730" i="4"/>
  <c r="MX1729" i="4"/>
  <c r="MX1728" i="4"/>
  <c r="MX1727" i="4"/>
  <c r="MX1726" i="4"/>
  <c r="MX1725" i="4"/>
  <c r="MX1724" i="4"/>
  <c r="MX1723" i="4"/>
  <c r="MX1722" i="4"/>
  <c r="MX1721" i="4"/>
  <c r="MX1720" i="4"/>
  <c r="MX1719" i="4"/>
  <c r="MX1718" i="4"/>
  <c r="MX1717" i="4"/>
  <c r="MX1716" i="4"/>
  <c r="MX1715" i="4"/>
  <c r="MX1714" i="4"/>
  <c r="MX1713" i="4"/>
  <c r="MX1712" i="4"/>
  <c r="MX1711" i="4"/>
  <c r="MX1710" i="4"/>
  <c r="MX1709" i="4"/>
  <c r="MX1708" i="4"/>
  <c r="MX1707" i="4"/>
  <c r="MX1706" i="4"/>
  <c r="MX1705" i="4"/>
  <c r="MX1704" i="4"/>
  <c r="MX1703" i="4"/>
  <c r="MX1702" i="4"/>
  <c r="MX1701" i="4"/>
  <c r="MX1700" i="4"/>
  <c r="MX1699" i="4"/>
  <c r="MX1698" i="4"/>
  <c r="MX1697" i="4"/>
  <c r="MX1696" i="4"/>
  <c r="MX1695" i="4"/>
  <c r="MX1694" i="4"/>
  <c r="MX1693" i="4"/>
  <c r="MX1692" i="4"/>
  <c r="MX1691" i="4"/>
  <c r="MX1690" i="4"/>
  <c r="MX1689" i="4"/>
  <c r="MX1688" i="4"/>
  <c r="MX1687" i="4"/>
  <c r="MX1686" i="4"/>
  <c r="MX1685" i="4"/>
  <c r="MX1684" i="4"/>
  <c r="MX1683" i="4"/>
  <c r="MX1682" i="4"/>
  <c r="MX1681" i="4"/>
  <c r="MX1680" i="4"/>
  <c r="MX1679" i="4"/>
  <c r="MX1678" i="4"/>
  <c r="MX1677" i="4"/>
  <c r="MX1676" i="4"/>
  <c r="MX1675" i="4"/>
  <c r="MX1674" i="4"/>
  <c r="MX1673" i="4"/>
  <c r="MX1672" i="4"/>
  <c r="MX1671" i="4"/>
  <c r="MX1670" i="4"/>
  <c r="MX1669" i="4"/>
  <c r="MX1668" i="4"/>
  <c r="MX1667" i="4"/>
  <c r="MX1666" i="4"/>
  <c r="MX1665" i="4"/>
  <c r="MX1664" i="4"/>
  <c r="MX1663" i="4"/>
  <c r="MX1662" i="4"/>
  <c r="MX1661" i="4"/>
  <c r="MX1660" i="4"/>
  <c r="MX1659" i="4"/>
  <c r="MX1658" i="4"/>
  <c r="MX1657" i="4"/>
  <c r="MX1656" i="4"/>
  <c r="MX1655" i="4"/>
  <c r="MX1654" i="4"/>
  <c r="MX1653" i="4"/>
  <c r="MX1652" i="4"/>
  <c r="MX1651" i="4"/>
  <c r="MX1650" i="4"/>
  <c r="MX1649" i="4"/>
  <c r="MX1648" i="4"/>
  <c r="MX1647" i="4"/>
  <c r="MX1646" i="4"/>
  <c r="MX1645" i="4"/>
  <c r="MX1644" i="4"/>
  <c r="MX1643" i="4"/>
  <c r="MX1642" i="4"/>
  <c r="MX1641" i="4"/>
  <c r="MX1640" i="4"/>
  <c r="MX1639" i="4"/>
  <c r="MX1638" i="4"/>
  <c r="MX1637" i="4"/>
  <c r="MX1636" i="4"/>
  <c r="MX1635" i="4"/>
  <c r="MX1634" i="4"/>
  <c r="MX1633" i="4"/>
  <c r="MX1632" i="4"/>
  <c r="MX1631" i="4"/>
  <c r="MX1630" i="4"/>
  <c r="MX1629" i="4"/>
  <c r="MX1628" i="4"/>
  <c r="MX1627" i="4"/>
  <c r="MX1626" i="4"/>
  <c r="MX1625" i="4"/>
  <c r="MX1624" i="4"/>
  <c r="MX1623" i="4"/>
  <c r="MX1622" i="4"/>
  <c r="MX1621" i="4"/>
  <c r="MX1620" i="4"/>
  <c r="MX1619" i="4"/>
  <c r="MX1618" i="4"/>
  <c r="MX1617" i="4"/>
  <c r="MX1616" i="4"/>
  <c r="MX1615" i="4"/>
  <c r="MX1614" i="4"/>
  <c r="MX1613" i="4"/>
  <c r="MX1612" i="4"/>
  <c r="MX1611" i="4"/>
  <c r="MX1610" i="4"/>
  <c r="MX1609" i="4"/>
  <c r="MX1608" i="4"/>
  <c r="MX1607" i="4"/>
  <c r="MX1606" i="4"/>
  <c r="MX1605" i="4"/>
  <c r="MX1604" i="4"/>
  <c r="MX1603" i="4"/>
  <c r="MX1602" i="4"/>
  <c r="MX1601" i="4"/>
  <c r="MX1600" i="4"/>
  <c r="MX1599" i="4"/>
  <c r="MX1598" i="4"/>
  <c r="MX1597" i="4"/>
  <c r="MX1596" i="4"/>
  <c r="MX1595" i="4"/>
  <c r="MX1594" i="4"/>
  <c r="MX1593" i="4"/>
  <c r="MX1592" i="4"/>
  <c r="MX1591" i="4"/>
  <c r="MX1590" i="4"/>
  <c r="MX1589" i="4"/>
  <c r="MX1588" i="4"/>
  <c r="MX1587" i="4"/>
  <c r="MX1586" i="4"/>
  <c r="MX1585" i="4"/>
  <c r="MX1584" i="4"/>
  <c r="MX1583" i="4"/>
  <c r="MX1582" i="4"/>
  <c r="MX1581" i="4"/>
  <c r="MX1580" i="4"/>
  <c r="MX1579" i="4"/>
  <c r="MX1578" i="4"/>
  <c r="MX1577" i="4"/>
  <c r="MX1576" i="4"/>
  <c r="MX1575" i="4"/>
  <c r="MX1574" i="4"/>
  <c r="MX1573" i="4"/>
  <c r="MX1572" i="4"/>
  <c r="MX1571" i="4"/>
  <c r="MX1570" i="4"/>
  <c r="MX1569" i="4"/>
  <c r="MX1568" i="4"/>
  <c r="MX1567" i="4"/>
  <c r="MX1566" i="4"/>
  <c r="MX1565" i="4"/>
  <c r="MX1564" i="4"/>
  <c r="MX1563" i="4"/>
  <c r="MX1562" i="4"/>
  <c r="MX1561" i="4"/>
  <c r="MX1560" i="4"/>
  <c r="MX1559" i="4"/>
  <c r="MX1558" i="4"/>
  <c r="MX1557" i="4"/>
  <c r="MX1556" i="4"/>
  <c r="MX1555" i="4"/>
  <c r="MX1554" i="4"/>
  <c r="MX1553" i="4"/>
  <c r="MX1552" i="4"/>
  <c r="MX1551" i="4"/>
  <c r="MX1550" i="4"/>
  <c r="MX1549" i="4"/>
  <c r="MX1548" i="4"/>
  <c r="MX1547" i="4"/>
  <c r="MX1546" i="4"/>
  <c r="MX1545" i="4"/>
  <c r="MX1544" i="4"/>
  <c r="MX1543" i="4"/>
  <c r="MX1542" i="4"/>
  <c r="MX1541" i="4"/>
  <c r="MX1540" i="4"/>
  <c r="MX1539" i="4"/>
  <c r="MX1538" i="4"/>
  <c r="MX1537" i="4"/>
  <c r="MX1536" i="4"/>
  <c r="MX1535" i="4"/>
  <c r="MX1534" i="4"/>
  <c r="MX1533" i="4"/>
  <c r="MX1532" i="4"/>
  <c r="MX1531" i="4"/>
  <c r="MX1530" i="4"/>
  <c r="MX1529" i="4"/>
  <c r="MX1528" i="4"/>
  <c r="MX1527" i="4"/>
  <c r="MX1526" i="4"/>
  <c r="MX1525" i="4"/>
  <c r="MX1524" i="4"/>
  <c r="MX1523" i="4"/>
  <c r="MX1522" i="4"/>
  <c r="MX1521" i="4"/>
  <c r="MX1520" i="4"/>
  <c r="MX1519" i="4"/>
  <c r="MX1518" i="4"/>
  <c r="MX1517" i="4"/>
  <c r="MX1516" i="4"/>
  <c r="MX1515" i="4"/>
  <c r="MX1514" i="4"/>
  <c r="MX1513" i="4"/>
  <c r="MX1512" i="4"/>
  <c r="MX1511" i="4"/>
  <c r="MX1510" i="4"/>
  <c r="MX1509" i="4"/>
  <c r="MX1508" i="4"/>
  <c r="MX1507" i="4"/>
  <c r="MX1506" i="4"/>
  <c r="MX1505" i="4"/>
  <c r="MX1504" i="4"/>
  <c r="MX1503" i="4"/>
  <c r="MX1502" i="4"/>
  <c r="MX1501" i="4"/>
  <c r="MX1500" i="4"/>
  <c r="MX1499" i="4"/>
  <c r="MX1498" i="4"/>
  <c r="MX1497" i="4"/>
  <c r="MX1496" i="4"/>
  <c r="MX1495" i="4"/>
  <c r="MX1494" i="4"/>
  <c r="MX1493" i="4"/>
  <c r="MX1492" i="4"/>
  <c r="MX1491" i="4"/>
  <c r="MX1490" i="4"/>
  <c r="MX1489" i="4"/>
  <c r="MX1488" i="4"/>
  <c r="MX1487" i="4"/>
  <c r="MX1486" i="4"/>
  <c r="MX1485" i="4"/>
  <c r="MX1484" i="4"/>
  <c r="MX1483" i="4"/>
  <c r="MX1482" i="4"/>
  <c r="MX1481" i="4"/>
  <c r="MX1480" i="4"/>
  <c r="MX1479" i="4"/>
  <c r="MX1478" i="4"/>
  <c r="MX1477" i="4"/>
  <c r="MX1476" i="4"/>
  <c r="MX1475" i="4"/>
  <c r="MX1474" i="4"/>
  <c r="MX1473" i="4"/>
  <c r="MX1472" i="4"/>
  <c r="MX1471" i="4"/>
  <c r="MX1470" i="4"/>
  <c r="MX1469" i="4"/>
  <c r="MX1468" i="4"/>
  <c r="MX1467" i="4"/>
  <c r="MX1466" i="4"/>
  <c r="MX1465" i="4"/>
  <c r="MX1464" i="4"/>
  <c r="MX1463" i="4"/>
  <c r="MX1462" i="4"/>
  <c r="MX1461" i="4"/>
  <c r="MX1460" i="4"/>
  <c r="MX1459" i="4"/>
  <c r="MX1458" i="4"/>
  <c r="MX1457" i="4"/>
  <c r="MX1456" i="4"/>
  <c r="MX1455" i="4"/>
  <c r="MX1454" i="4"/>
  <c r="MX1453" i="4"/>
  <c r="MX1452" i="4"/>
  <c r="MX1451" i="4"/>
  <c r="MX1450" i="4"/>
  <c r="MX1449" i="4"/>
  <c r="MX1448" i="4"/>
  <c r="MX1447" i="4"/>
  <c r="MX1446" i="4"/>
  <c r="MX1445" i="4"/>
  <c r="MX1444" i="4"/>
  <c r="MX1443" i="4"/>
  <c r="MX1442" i="4"/>
  <c r="MX1441" i="4"/>
  <c r="MX1440" i="4"/>
  <c r="MX1439" i="4"/>
  <c r="MX1438" i="4"/>
  <c r="MX1437" i="4"/>
  <c r="MX1436" i="4"/>
  <c r="MX1435" i="4"/>
  <c r="MX1434" i="4"/>
  <c r="MX1433" i="4"/>
  <c r="MX1432" i="4"/>
  <c r="MX1431" i="4"/>
  <c r="MX1430" i="4"/>
  <c r="MX1429" i="4"/>
  <c r="MX1428" i="4"/>
  <c r="MX1427" i="4"/>
  <c r="MX1426" i="4"/>
  <c r="MX1425" i="4"/>
  <c r="MX1424" i="4"/>
  <c r="MX1423" i="4"/>
  <c r="MX1422" i="4"/>
  <c r="MX1421" i="4"/>
  <c r="MX1420" i="4"/>
  <c r="MX1419" i="4"/>
  <c r="MX1418" i="4"/>
  <c r="MX1417" i="4"/>
  <c r="MX1416" i="4"/>
  <c r="MX1415" i="4"/>
  <c r="MX1414" i="4"/>
  <c r="MX1413" i="4"/>
  <c r="MX1412" i="4"/>
  <c r="MX1411" i="4"/>
  <c r="MX1410" i="4"/>
  <c r="MX1409" i="4"/>
  <c r="MX1408" i="4"/>
  <c r="MX1407" i="4"/>
  <c r="MX1406" i="4"/>
  <c r="MX1405" i="4"/>
  <c r="MX1404" i="4"/>
  <c r="MX1403" i="4"/>
  <c r="MX1402" i="4"/>
  <c r="MX1401" i="4"/>
  <c r="MX1400" i="4"/>
  <c r="MX1399" i="4"/>
  <c r="MX1398" i="4"/>
  <c r="MX1397" i="4"/>
  <c r="MX1396" i="4"/>
  <c r="MX1395" i="4"/>
  <c r="MX1394" i="4"/>
  <c r="MX1393" i="4"/>
  <c r="MX1392" i="4"/>
  <c r="MX1391" i="4"/>
  <c r="MX1390" i="4"/>
  <c r="MX1389" i="4"/>
  <c r="MX1388" i="4"/>
  <c r="MX1387" i="4"/>
  <c r="MX1386" i="4"/>
  <c r="MX1385" i="4"/>
  <c r="MX1384" i="4"/>
  <c r="MX1383" i="4"/>
  <c r="MX1382" i="4"/>
  <c r="MX1381" i="4"/>
  <c r="MX1380" i="4"/>
  <c r="MX1379" i="4"/>
  <c r="MX1378" i="4"/>
  <c r="MX1377" i="4"/>
  <c r="MX1376" i="4"/>
  <c r="MX1375" i="4"/>
  <c r="MX1374" i="4"/>
  <c r="MX1373" i="4"/>
  <c r="MX1372" i="4"/>
  <c r="MX1371" i="4"/>
  <c r="MX1370" i="4"/>
  <c r="MX1369" i="4"/>
  <c r="MX1368" i="4"/>
  <c r="MX1367" i="4"/>
  <c r="MX1366" i="4"/>
  <c r="MX1365" i="4"/>
  <c r="MX1364" i="4"/>
  <c r="MX1363" i="4"/>
  <c r="MX1362" i="4"/>
  <c r="MX1361" i="4"/>
  <c r="MX1360" i="4"/>
  <c r="MX1359" i="4"/>
  <c r="MX1358" i="4"/>
  <c r="MX1357" i="4"/>
  <c r="MX1356" i="4"/>
  <c r="MX1355" i="4"/>
  <c r="MX1354" i="4"/>
  <c r="MX1353" i="4"/>
  <c r="MX1352" i="4"/>
  <c r="MX1351" i="4"/>
  <c r="MX1350" i="4"/>
  <c r="MX1349" i="4"/>
  <c r="MX1348" i="4"/>
  <c r="MX1347" i="4"/>
  <c r="MX1346" i="4"/>
  <c r="MX1345" i="4"/>
  <c r="MX1344" i="4"/>
  <c r="MX1343" i="4"/>
  <c r="MX1342" i="4"/>
  <c r="MX1341" i="4"/>
  <c r="MX1340" i="4"/>
  <c r="MX1339" i="4"/>
  <c r="MX1338" i="4"/>
  <c r="MX1337" i="4"/>
  <c r="MX1336" i="4"/>
  <c r="MX1335" i="4"/>
  <c r="MX1334" i="4"/>
  <c r="MX1333" i="4"/>
  <c r="MX1332" i="4"/>
  <c r="MX1331" i="4"/>
  <c r="MX1330" i="4"/>
  <c r="MX1329" i="4"/>
  <c r="MX1328" i="4"/>
  <c r="MX1327" i="4"/>
  <c r="MX1326" i="4"/>
  <c r="MX1325" i="4"/>
  <c r="MX1324" i="4"/>
  <c r="MX1323" i="4"/>
  <c r="MX1322" i="4"/>
  <c r="MX1321" i="4"/>
  <c r="MX1320" i="4"/>
  <c r="MX1319" i="4"/>
  <c r="MX1318" i="4"/>
  <c r="MX1317" i="4"/>
  <c r="MX1316" i="4"/>
  <c r="MX1315" i="4"/>
  <c r="MX1314" i="4"/>
  <c r="MX1313" i="4"/>
  <c r="MX1312" i="4"/>
  <c r="MX1311" i="4"/>
  <c r="MX1310" i="4"/>
  <c r="MX1309" i="4"/>
  <c r="MX1308" i="4"/>
  <c r="MX1307" i="4"/>
  <c r="MX1306" i="4"/>
  <c r="MX1305" i="4"/>
  <c r="MX1304" i="4"/>
  <c r="MX1303" i="4"/>
  <c r="MX1302" i="4"/>
  <c r="MX1301" i="4"/>
  <c r="MX1300" i="4"/>
  <c r="MX1299" i="4"/>
  <c r="MX1298" i="4"/>
  <c r="MX1297" i="4"/>
  <c r="MX1296" i="4"/>
  <c r="MX1295" i="4"/>
  <c r="MX1294" i="4"/>
  <c r="MX1293" i="4"/>
  <c r="MX1292" i="4"/>
  <c r="MX1291" i="4"/>
  <c r="MX1290" i="4"/>
  <c r="MX1289" i="4"/>
  <c r="MX1288" i="4"/>
  <c r="MX1287" i="4"/>
  <c r="MX1286" i="4"/>
  <c r="MX1285" i="4"/>
  <c r="MX1284" i="4"/>
  <c r="MX1283" i="4"/>
  <c r="MX1282" i="4"/>
  <c r="MX1281" i="4"/>
  <c r="MX1280" i="4"/>
  <c r="MX1279" i="4"/>
  <c r="MX1278" i="4"/>
  <c r="MX1277" i="4"/>
  <c r="MX1276" i="4"/>
  <c r="MX1275" i="4"/>
  <c r="MX1274" i="4"/>
  <c r="MX1273" i="4"/>
  <c r="MX1272" i="4"/>
  <c r="MX1271" i="4"/>
  <c r="MX1270" i="4"/>
  <c r="MX1269" i="4"/>
  <c r="MX1268" i="4"/>
  <c r="MX1267" i="4"/>
  <c r="MX1266" i="4"/>
  <c r="MX1265" i="4"/>
  <c r="MX1264" i="4"/>
  <c r="MX1263" i="4"/>
  <c r="MX1262" i="4"/>
  <c r="MX1261" i="4"/>
  <c r="MX1260" i="4"/>
  <c r="MX1259" i="4"/>
  <c r="MX1258" i="4"/>
  <c r="MX1257" i="4"/>
  <c r="MX1256" i="4"/>
  <c r="MX1255" i="4"/>
  <c r="MX1254" i="4"/>
  <c r="MX1253" i="4"/>
  <c r="MX1252" i="4"/>
  <c r="MX1251" i="4"/>
  <c r="MX1250" i="4"/>
  <c r="MX1249" i="4"/>
  <c r="MX1248" i="4"/>
  <c r="MX1247" i="4"/>
  <c r="MX1246" i="4"/>
  <c r="MX1245" i="4"/>
  <c r="MX1244" i="4"/>
  <c r="MX1243" i="4"/>
  <c r="MX1242" i="4"/>
  <c r="MX1241" i="4"/>
  <c r="MX1240" i="4"/>
  <c r="MX1239" i="4"/>
  <c r="MX1238" i="4"/>
  <c r="MX1237" i="4"/>
  <c r="MX1236" i="4"/>
  <c r="MX1235" i="4"/>
  <c r="MX1234" i="4"/>
  <c r="MX1233" i="4"/>
  <c r="MX1232" i="4"/>
  <c r="MX1231" i="4"/>
  <c r="MX1230" i="4"/>
  <c r="MX1229" i="4"/>
  <c r="MX1228" i="4"/>
  <c r="MX1227" i="4"/>
  <c r="MX1226" i="4"/>
  <c r="MX1225" i="4"/>
  <c r="MX1224" i="4"/>
  <c r="MX1223" i="4"/>
  <c r="MX1222" i="4"/>
  <c r="MX1221" i="4"/>
  <c r="MX1220" i="4"/>
  <c r="MX1219" i="4"/>
  <c r="MX1218" i="4"/>
  <c r="MX1217" i="4"/>
  <c r="MX1216" i="4"/>
  <c r="MX1215" i="4"/>
  <c r="MX1214" i="4"/>
  <c r="MX1213" i="4"/>
  <c r="MX1212" i="4"/>
  <c r="MX1211" i="4"/>
  <c r="MX1210" i="4"/>
  <c r="MX1209" i="4"/>
  <c r="MX1208" i="4"/>
  <c r="MX1207" i="4"/>
  <c r="MX1206" i="4"/>
  <c r="MX1205" i="4"/>
  <c r="MX1204" i="4"/>
  <c r="MX1203" i="4"/>
  <c r="MX1202" i="4"/>
  <c r="MX1201" i="4"/>
  <c r="MX1200" i="4"/>
  <c r="MX1199" i="4"/>
  <c r="MX1198" i="4"/>
  <c r="MX1197" i="4"/>
  <c r="MX1196" i="4"/>
  <c r="MX1195" i="4"/>
  <c r="MX1194" i="4"/>
  <c r="MX1193" i="4"/>
  <c r="MX1192" i="4"/>
  <c r="MX1191" i="4"/>
  <c r="MX1190" i="4"/>
  <c r="MX1189" i="4"/>
  <c r="MX1188" i="4"/>
  <c r="MX1187" i="4"/>
  <c r="MX1186" i="4"/>
  <c r="MX1185" i="4"/>
  <c r="MX1184" i="4"/>
  <c r="MX1183" i="4"/>
  <c r="MX1182" i="4"/>
  <c r="MX1181" i="4"/>
  <c r="MX1180" i="4"/>
  <c r="MX1179" i="4"/>
  <c r="MX1178" i="4"/>
  <c r="MX1177" i="4"/>
  <c r="MX1176" i="4"/>
  <c r="MX1175" i="4"/>
  <c r="MX1174" i="4"/>
  <c r="MX1173" i="4"/>
  <c r="MX1172" i="4"/>
  <c r="MX1171" i="4"/>
  <c r="MX1170" i="4"/>
  <c r="MX1169" i="4"/>
  <c r="MX1168" i="4"/>
  <c r="MX1167" i="4"/>
  <c r="MX1166" i="4"/>
  <c r="MX1165" i="4"/>
  <c r="MX1164" i="4"/>
  <c r="MX1163" i="4"/>
  <c r="MX1162" i="4"/>
  <c r="MX1161" i="4"/>
  <c r="MX1160" i="4"/>
  <c r="MX1159" i="4"/>
  <c r="MX1158" i="4"/>
  <c r="MX1157" i="4"/>
  <c r="MX1156" i="4"/>
  <c r="MX1155" i="4"/>
  <c r="MX1154" i="4"/>
  <c r="MX1153" i="4"/>
  <c r="MX1152" i="4"/>
  <c r="MX1151" i="4"/>
  <c r="MX1150" i="4"/>
  <c r="MX1149" i="4"/>
  <c r="MX1148" i="4"/>
  <c r="MX1147" i="4"/>
  <c r="MX1146" i="4"/>
  <c r="MX1145" i="4"/>
  <c r="MX1144" i="4"/>
  <c r="MX1143" i="4"/>
  <c r="MX1142" i="4"/>
  <c r="MX1141" i="4"/>
  <c r="MX1140" i="4"/>
  <c r="MX1139" i="4"/>
  <c r="MX1138" i="4"/>
  <c r="MX1137" i="4"/>
  <c r="MX1136" i="4"/>
  <c r="MX1135" i="4"/>
  <c r="MX1134" i="4"/>
  <c r="MX1133" i="4"/>
  <c r="MX1132" i="4"/>
  <c r="MX1131" i="4"/>
  <c r="MX1130" i="4"/>
  <c r="MX1129" i="4"/>
  <c r="MX1128" i="4"/>
  <c r="MX1127" i="4"/>
  <c r="MX1126" i="4"/>
  <c r="MX1125" i="4"/>
  <c r="MX1124" i="4"/>
  <c r="MX1123" i="4"/>
  <c r="MX1122" i="4"/>
  <c r="MX1121" i="4"/>
  <c r="MX1120" i="4"/>
  <c r="MX1119" i="4"/>
  <c r="MX1118" i="4"/>
  <c r="MX1117" i="4"/>
  <c r="MX1116" i="4"/>
  <c r="MX1115" i="4"/>
  <c r="MX1114" i="4"/>
  <c r="MX1113" i="4"/>
  <c r="MX1112" i="4"/>
  <c r="MX1111" i="4"/>
  <c r="MX1110" i="4"/>
  <c r="MX1109" i="4"/>
  <c r="MX1108" i="4"/>
  <c r="MX1107" i="4"/>
  <c r="MX1106" i="4"/>
  <c r="MX1105" i="4"/>
  <c r="MX1104" i="4"/>
  <c r="MX1103" i="4"/>
  <c r="MX1102" i="4"/>
  <c r="MX1101" i="4"/>
  <c r="MX1100" i="4"/>
  <c r="MX1099" i="4"/>
  <c r="MX1098" i="4"/>
  <c r="MX1097" i="4"/>
  <c r="MX1096" i="4"/>
  <c r="MX1095" i="4"/>
  <c r="MX1094" i="4"/>
  <c r="MX1093" i="4"/>
  <c r="MX1092" i="4"/>
  <c r="MX1091" i="4"/>
  <c r="MX1090" i="4"/>
  <c r="MX1089" i="4"/>
  <c r="MX1088" i="4"/>
  <c r="MX1087" i="4"/>
  <c r="MX1086" i="4"/>
  <c r="MX1085" i="4"/>
  <c r="MX1084" i="4"/>
  <c r="MX1083" i="4"/>
  <c r="MX1082" i="4"/>
  <c r="MX1081" i="4"/>
  <c r="MX1080" i="4"/>
  <c r="MX1079" i="4"/>
  <c r="MX1078" i="4"/>
  <c r="MX1077" i="4"/>
  <c r="MX1076" i="4"/>
  <c r="MX1075" i="4"/>
  <c r="MX1074" i="4"/>
  <c r="MX1073" i="4"/>
  <c r="MX1072" i="4"/>
  <c r="MX1071" i="4"/>
  <c r="MX1070" i="4"/>
  <c r="MX1069" i="4"/>
  <c r="MX1068" i="4"/>
  <c r="MX1067" i="4"/>
  <c r="MX1066" i="4"/>
  <c r="MX1065" i="4"/>
  <c r="MX1064" i="4"/>
  <c r="MX1063" i="4"/>
  <c r="MX1062" i="4"/>
  <c r="MX1061" i="4"/>
  <c r="MX1060" i="4"/>
  <c r="MX1059" i="4"/>
  <c r="MX1058" i="4"/>
  <c r="MX1057" i="4"/>
  <c r="MX1056" i="4"/>
  <c r="MX1055" i="4"/>
  <c r="MX1054" i="4"/>
  <c r="MX1053" i="4"/>
  <c r="MX1052" i="4"/>
  <c r="MX1051" i="4"/>
  <c r="MX1050" i="4"/>
  <c r="MX1049" i="4"/>
  <c r="MX1048" i="4"/>
  <c r="MX1047" i="4"/>
  <c r="MX1046" i="4"/>
  <c r="MX1045" i="4"/>
  <c r="MX1044" i="4"/>
  <c r="MX1043" i="4"/>
  <c r="MX1042" i="4"/>
  <c r="MX1041" i="4"/>
  <c r="MX1040" i="4"/>
  <c r="MX1039" i="4"/>
  <c r="MX1038" i="4"/>
  <c r="MX1037" i="4"/>
  <c r="MX1036" i="4"/>
  <c r="MX1035" i="4"/>
  <c r="MX1034" i="4"/>
  <c r="MX1033" i="4"/>
  <c r="MX1032" i="4"/>
  <c r="MX1031" i="4"/>
  <c r="MX1030" i="4"/>
  <c r="MX1029" i="4"/>
  <c r="MX1028" i="4"/>
  <c r="MX1027" i="4"/>
  <c r="MX1026" i="4"/>
  <c r="MX1025" i="4"/>
  <c r="MX1024" i="4"/>
  <c r="MX1023" i="4"/>
  <c r="MX1022" i="4"/>
  <c r="MX1021" i="4"/>
  <c r="MX1020" i="4"/>
  <c r="MX1019" i="4"/>
  <c r="MX1018" i="4"/>
  <c r="MX1017" i="4"/>
  <c r="MX1016" i="4"/>
  <c r="MX1015" i="4"/>
  <c r="MX1014" i="4"/>
  <c r="MX1013" i="4"/>
  <c r="MX1012" i="4"/>
  <c r="MX1011" i="4"/>
  <c r="MX1010" i="4"/>
  <c r="MX1009" i="4"/>
  <c r="MX1008" i="4"/>
  <c r="MX1007" i="4"/>
  <c r="MX1006" i="4"/>
  <c r="MX1005" i="4"/>
  <c r="MX1004" i="4"/>
  <c r="MX1003" i="4"/>
  <c r="MX1002" i="4"/>
  <c r="MX1001" i="4"/>
  <c r="MX1000" i="4"/>
  <c r="MX999" i="4"/>
  <c r="MX998" i="4"/>
  <c r="MX997" i="4"/>
  <c r="MX996" i="4"/>
  <c r="MX995" i="4"/>
  <c r="MX994" i="4"/>
  <c r="MX993" i="4"/>
  <c r="MX992" i="4"/>
  <c r="MX991" i="4"/>
  <c r="MX990" i="4"/>
  <c r="MX989" i="4"/>
  <c r="MX988" i="4"/>
  <c r="MX987" i="4"/>
  <c r="MX986" i="4"/>
  <c r="MX985" i="4"/>
  <c r="MX984" i="4"/>
  <c r="MX983" i="4"/>
  <c r="MX982" i="4"/>
  <c r="MX981" i="4"/>
  <c r="MX980" i="4"/>
  <c r="MX979" i="4"/>
  <c r="MX978" i="4"/>
  <c r="MX977" i="4"/>
  <c r="MX976" i="4"/>
  <c r="MX975" i="4"/>
  <c r="MX974" i="4"/>
  <c r="MX973" i="4"/>
  <c r="MX972" i="4"/>
  <c r="MX971" i="4"/>
  <c r="MX970" i="4"/>
  <c r="MX969" i="4"/>
  <c r="MX968" i="4"/>
  <c r="MX967" i="4"/>
  <c r="MX966" i="4"/>
  <c r="MX965" i="4"/>
  <c r="MX964" i="4"/>
  <c r="MX963" i="4"/>
  <c r="MX962" i="4"/>
  <c r="MX961" i="4"/>
  <c r="MX960" i="4"/>
  <c r="MX959" i="4"/>
  <c r="MX958" i="4"/>
  <c r="MX957" i="4"/>
  <c r="MX956" i="4"/>
  <c r="MX955" i="4"/>
  <c r="MX954" i="4"/>
  <c r="MX953" i="4"/>
  <c r="MX952" i="4"/>
  <c r="MX951" i="4"/>
  <c r="MX950" i="4"/>
  <c r="MX949" i="4"/>
  <c r="MX948" i="4"/>
  <c r="MX947" i="4"/>
  <c r="MX946" i="4"/>
  <c r="MX945" i="4"/>
  <c r="MX944" i="4"/>
  <c r="MX943" i="4"/>
  <c r="MX942" i="4"/>
  <c r="MX941" i="4"/>
  <c r="MX940" i="4"/>
  <c r="MX939" i="4"/>
  <c r="MX938" i="4"/>
  <c r="MX937" i="4"/>
  <c r="MX936" i="4"/>
  <c r="MX935" i="4"/>
  <c r="MX934" i="4"/>
  <c r="MX933" i="4"/>
  <c r="MX932" i="4"/>
  <c r="MX931" i="4"/>
  <c r="MX930" i="4"/>
  <c r="MX929" i="4"/>
  <c r="MX928" i="4"/>
  <c r="MX927" i="4"/>
  <c r="MX926" i="4"/>
  <c r="MX925" i="4"/>
  <c r="MX924" i="4"/>
  <c r="MX923" i="4"/>
  <c r="MX922" i="4"/>
  <c r="MX921" i="4"/>
  <c r="MX920" i="4"/>
  <c r="MX919" i="4"/>
  <c r="MX918" i="4"/>
  <c r="MX917" i="4"/>
  <c r="MX916" i="4"/>
  <c r="MX915" i="4"/>
  <c r="MX914" i="4"/>
  <c r="MX913" i="4"/>
  <c r="MX912" i="4"/>
  <c r="MX911" i="4"/>
  <c r="MX910" i="4"/>
  <c r="MX909" i="4"/>
  <c r="MX908" i="4"/>
  <c r="MX907" i="4"/>
  <c r="MX906" i="4"/>
  <c r="MX905" i="4"/>
  <c r="MX904" i="4"/>
  <c r="MX903" i="4"/>
  <c r="MX902" i="4"/>
  <c r="MX901" i="4"/>
  <c r="MX900" i="4"/>
  <c r="MX899" i="4"/>
  <c r="MX898" i="4"/>
  <c r="MX897" i="4"/>
  <c r="MX896" i="4"/>
  <c r="MX895" i="4"/>
  <c r="MX894" i="4"/>
  <c r="MX893" i="4"/>
  <c r="MX892" i="4"/>
  <c r="MX891" i="4"/>
  <c r="MX890" i="4"/>
  <c r="MX889" i="4"/>
  <c r="MX888" i="4"/>
  <c r="MX887" i="4"/>
  <c r="MX886" i="4"/>
  <c r="MX885" i="4"/>
  <c r="MX884" i="4"/>
  <c r="MX883" i="4"/>
  <c r="MX882" i="4"/>
  <c r="MX881" i="4"/>
  <c r="MX880" i="4"/>
  <c r="MX879" i="4"/>
  <c r="MX878" i="4"/>
  <c r="MX877" i="4"/>
  <c r="MX876" i="4"/>
  <c r="MX875" i="4"/>
  <c r="MX874" i="4"/>
  <c r="MX873" i="4"/>
  <c r="MX872" i="4"/>
  <c r="MX871" i="4"/>
  <c r="MX870" i="4"/>
  <c r="MX869" i="4"/>
  <c r="MX868" i="4"/>
  <c r="MX867" i="4"/>
  <c r="MX866" i="4"/>
  <c r="MX865" i="4"/>
  <c r="MX864" i="4"/>
  <c r="MX863" i="4"/>
  <c r="MX862" i="4"/>
  <c r="MX861" i="4"/>
  <c r="MX860" i="4"/>
  <c r="MX859" i="4"/>
  <c r="MX858" i="4"/>
  <c r="MX857" i="4"/>
  <c r="MX856" i="4"/>
  <c r="MX855" i="4"/>
  <c r="MX854" i="4"/>
  <c r="MX853" i="4"/>
  <c r="MX852" i="4"/>
  <c r="MX851" i="4"/>
  <c r="MX850" i="4"/>
  <c r="MX849" i="4"/>
  <c r="MX848" i="4"/>
  <c r="MX847" i="4"/>
  <c r="MX846" i="4"/>
  <c r="MX845" i="4"/>
  <c r="MX844" i="4"/>
  <c r="MX843" i="4"/>
  <c r="MX842" i="4"/>
  <c r="MX841" i="4"/>
  <c r="MX840" i="4"/>
  <c r="MX839" i="4"/>
  <c r="MX838" i="4"/>
  <c r="MX837" i="4"/>
  <c r="MX836" i="4"/>
  <c r="MX835" i="4"/>
  <c r="MX834" i="4"/>
  <c r="MX833" i="4"/>
  <c r="MX832" i="4"/>
  <c r="MX831" i="4"/>
  <c r="MX830" i="4"/>
  <c r="MX829" i="4"/>
  <c r="MX828" i="4"/>
  <c r="MX827" i="4"/>
  <c r="MX826" i="4"/>
  <c r="MX825" i="4"/>
  <c r="MX824" i="4"/>
  <c r="MX823" i="4"/>
  <c r="MX822" i="4"/>
  <c r="MX821" i="4"/>
  <c r="MX820" i="4"/>
  <c r="MX819" i="4"/>
  <c r="MX818" i="4"/>
  <c r="MX817" i="4"/>
  <c r="MX816" i="4"/>
  <c r="MX815" i="4"/>
  <c r="MX814" i="4"/>
  <c r="MX813" i="4"/>
  <c r="MX812" i="4"/>
  <c r="MX811" i="4"/>
  <c r="MX810" i="4"/>
  <c r="MX809" i="4"/>
  <c r="MX808" i="4"/>
  <c r="MX807" i="4"/>
  <c r="MX806" i="4"/>
  <c r="MX805" i="4"/>
  <c r="MX804" i="4"/>
  <c r="MX803" i="4"/>
  <c r="MX802" i="4"/>
  <c r="MX801" i="4"/>
  <c r="MX800" i="4"/>
  <c r="MX799" i="4"/>
  <c r="MX798" i="4"/>
  <c r="MX797" i="4"/>
  <c r="MX796" i="4"/>
  <c r="MX795" i="4"/>
  <c r="MX794" i="4"/>
  <c r="MX793" i="4"/>
  <c r="MX792" i="4"/>
  <c r="MX791" i="4"/>
  <c r="MX790" i="4"/>
  <c r="MX789" i="4"/>
  <c r="MX788" i="4"/>
  <c r="MX787" i="4"/>
  <c r="MX786" i="4"/>
  <c r="MX785" i="4"/>
  <c r="MX784" i="4"/>
  <c r="MX783" i="4"/>
  <c r="MX782" i="4"/>
  <c r="MX781" i="4"/>
  <c r="MX780" i="4"/>
  <c r="MX779" i="4"/>
  <c r="MX778" i="4"/>
  <c r="MX777" i="4"/>
  <c r="MX776" i="4"/>
  <c r="MX775" i="4"/>
  <c r="MX774" i="4"/>
  <c r="MX773" i="4"/>
  <c r="MX772" i="4"/>
  <c r="MX771" i="4"/>
  <c r="MX770" i="4"/>
  <c r="MX769" i="4"/>
  <c r="MX768" i="4"/>
  <c r="MX767" i="4"/>
  <c r="MX766" i="4"/>
  <c r="MX765" i="4"/>
  <c r="MX764" i="4"/>
  <c r="MX763" i="4"/>
  <c r="MX762" i="4"/>
  <c r="MX761" i="4"/>
  <c r="MX760" i="4"/>
  <c r="MX759" i="4"/>
  <c r="MX758" i="4"/>
  <c r="MX757" i="4"/>
  <c r="MX756" i="4"/>
  <c r="MX755" i="4"/>
  <c r="MX754" i="4"/>
  <c r="MX753" i="4"/>
  <c r="MX752" i="4"/>
  <c r="MX751" i="4"/>
  <c r="MX750" i="4"/>
  <c r="MX749" i="4"/>
  <c r="MX748" i="4"/>
  <c r="MX747" i="4"/>
  <c r="MX746" i="4"/>
  <c r="MX745" i="4"/>
  <c r="MX744" i="4"/>
  <c r="MX743" i="4"/>
  <c r="MX742" i="4"/>
  <c r="MX741" i="4"/>
  <c r="MX740" i="4"/>
  <c r="MX739" i="4"/>
  <c r="MX738" i="4"/>
  <c r="MX737" i="4"/>
  <c r="MX736" i="4"/>
  <c r="MX735" i="4"/>
  <c r="MX734" i="4"/>
  <c r="MX733" i="4"/>
  <c r="MX732" i="4"/>
  <c r="MX731" i="4"/>
  <c r="MX730" i="4"/>
  <c r="MX729" i="4"/>
  <c r="MX728" i="4"/>
  <c r="MX727" i="4"/>
  <c r="MX726" i="4"/>
  <c r="MX725" i="4"/>
  <c r="MX724" i="4"/>
  <c r="MX723" i="4"/>
  <c r="MX722" i="4"/>
  <c r="MX721" i="4"/>
  <c r="MX720" i="4"/>
  <c r="MX719" i="4"/>
  <c r="MX718" i="4"/>
  <c r="MX717" i="4"/>
  <c r="MX716" i="4"/>
  <c r="MX715" i="4"/>
  <c r="MX714" i="4"/>
  <c r="MX713" i="4"/>
  <c r="MX712" i="4"/>
  <c r="MX711" i="4"/>
  <c r="MX710" i="4"/>
  <c r="MX709" i="4"/>
  <c r="MX708" i="4"/>
  <c r="MX707" i="4"/>
  <c r="MX706" i="4"/>
  <c r="MX705" i="4"/>
  <c r="MX704" i="4"/>
  <c r="MX703" i="4"/>
  <c r="MX702" i="4"/>
  <c r="MX701" i="4"/>
  <c r="MX700" i="4"/>
  <c r="MX699" i="4"/>
  <c r="MX698" i="4"/>
  <c r="MX697" i="4"/>
  <c r="MX696" i="4"/>
  <c r="MX695" i="4"/>
  <c r="MX694" i="4"/>
  <c r="MX693" i="4"/>
  <c r="MX692" i="4"/>
  <c r="MX691" i="4"/>
  <c r="MX690" i="4"/>
  <c r="MX689" i="4"/>
  <c r="MX688" i="4"/>
  <c r="MX687" i="4"/>
  <c r="MX686" i="4"/>
  <c r="MX685" i="4"/>
  <c r="MX684" i="4"/>
  <c r="MX683" i="4"/>
  <c r="MX682" i="4"/>
  <c r="MX681" i="4"/>
  <c r="MX680" i="4"/>
  <c r="MX679" i="4"/>
  <c r="MX678" i="4"/>
  <c r="MX677" i="4"/>
  <c r="MX676" i="4"/>
  <c r="MX675" i="4"/>
  <c r="MX674" i="4"/>
  <c r="MX673" i="4"/>
  <c r="MX672" i="4"/>
  <c r="MX671" i="4"/>
  <c r="MX670" i="4"/>
  <c r="MX669" i="4"/>
  <c r="MX668" i="4"/>
  <c r="MX667" i="4"/>
  <c r="MX666" i="4"/>
  <c r="MX665" i="4"/>
  <c r="MX664" i="4"/>
  <c r="MX663" i="4"/>
  <c r="MX662" i="4"/>
  <c r="MX661" i="4"/>
  <c r="MX660" i="4"/>
  <c r="MX659" i="4"/>
  <c r="MX658" i="4"/>
  <c r="MX657" i="4"/>
  <c r="MX656" i="4"/>
  <c r="MX655" i="4"/>
  <c r="MX654" i="4"/>
  <c r="MX653" i="4"/>
  <c r="MX652" i="4"/>
  <c r="MX651" i="4"/>
  <c r="MX650" i="4"/>
  <c r="MX649" i="4"/>
  <c r="MX648" i="4"/>
  <c r="MX647" i="4"/>
  <c r="MX646" i="4"/>
  <c r="MX645" i="4"/>
  <c r="MX644" i="4"/>
  <c r="MX643" i="4"/>
  <c r="MX642" i="4"/>
  <c r="MX641" i="4"/>
  <c r="MX640" i="4"/>
  <c r="MX639" i="4"/>
  <c r="MX638" i="4"/>
  <c r="MX637" i="4"/>
  <c r="MX636" i="4"/>
  <c r="MX635" i="4"/>
  <c r="MX634" i="4"/>
  <c r="MX633" i="4"/>
  <c r="MX632" i="4"/>
  <c r="MX631" i="4"/>
  <c r="MX630" i="4"/>
  <c r="MX629" i="4"/>
  <c r="MX628" i="4"/>
  <c r="MX627" i="4"/>
  <c r="MX626" i="4"/>
  <c r="MX625" i="4"/>
  <c r="MX624" i="4"/>
  <c r="MX623" i="4"/>
  <c r="MX622" i="4"/>
  <c r="MX621" i="4"/>
  <c r="MX620" i="4"/>
  <c r="MX619" i="4"/>
  <c r="MX618" i="4"/>
  <c r="MX617" i="4"/>
  <c r="MX616" i="4"/>
  <c r="MX615" i="4"/>
  <c r="MX614" i="4"/>
  <c r="MX613" i="4"/>
  <c r="MX612" i="4"/>
  <c r="MX611" i="4"/>
  <c r="MX610" i="4"/>
  <c r="MX609" i="4"/>
  <c r="MX608" i="4"/>
  <c r="MX607" i="4"/>
  <c r="MX606" i="4"/>
  <c r="MX605" i="4"/>
  <c r="MX604" i="4"/>
  <c r="MX603" i="4"/>
  <c r="MX602" i="4"/>
  <c r="MX601" i="4"/>
  <c r="MX600" i="4"/>
  <c r="MX599" i="4"/>
  <c r="MX598" i="4"/>
  <c r="MX597" i="4"/>
  <c r="MX596" i="4"/>
  <c r="MX595" i="4"/>
  <c r="MX594" i="4"/>
  <c r="MX593" i="4"/>
  <c r="MX592" i="4"/>
  <c r="MX591" i="4"/>
  <c r="MX590" i="4"/>
  <c r="MX589" i="4"/>
  <c r="MX588" i="4"/>
  <c r="MX587" i="4"/>
  <c r="MX586" i="4"/>
  <c r="MX585" i="4"/>
  <c r="MX584" i="4"/>
  <c r="MX583" i="4"/>
  <c r="MX582" i="4"/>
  <c r="MX581" i="4"/>
  <c r="MX580" i="4"/>
  <c r="MX579" i="4"/>
  <c r="MX578" i="4"/>
  <c r="MX577" i="4"/>
  <c r="MX576" i="4"/>
  <c r="MX575" i="4"/>
  <c r="MX574" i="4"/>
  <c r="MX573" i="4"/>
  <c r="MX572" i="4"/>
  <c r="MX571" i="4"/>
  <c r="MX570" i="4"/>
  <c r="MX569" i="4"/>
  <c r="MX568" i="4"/>
  <c r="MX567" i="4"/>
  <c r="MX566" i="4"/>
  <c r="MX565" i="4"/>
  <c r="MX564" i="4"/>
  <c r="MX563" i="4"/>
  <c r="MX562" i="4"/>
  <c r="MX561" i="4"/>
  <c r="MX560" i="4"/>
  <c r="MX559" i="4"/>
  <c r="MX558" i="4"/>
  <c r="MX557" i="4"/>
  <c r="MX556" i="4"/>
  <c r="MX555" i="4"/>
  <c r="MX554" i="4"/>
  <c r="MX553" i="4"/>
  <c r="MX552" i="4"/>
  <c r="MX551" i="4"/>
  <c r="MX550" i="4"/>
  <c r="MX549" i="4"/>
  <c r="MX548" i="4"/>
  <c r="MX547" i="4"/>
  <c r="MX546" i="4"/>
  <c r="MX545" i="4"/>
  <c r="MX544" i="4"/>
  <c r="MX543" i="4"/>
  <c r="MX542" i="4"/>
  <c r="MX541" i="4"/>
  <c r="MX540" i="4"/>
  <c r="MX539" i="4"/>
  <c r="MX538" i="4"/>
  <c r="MX537" i="4"/>
  <c r="MX536" i="4"/>
  <c r="MX535" i="4"/>
  <c r="MX534" i="4"/>
  <c r="MX533" i="4"/>
  <c r="MX532" i="4"/>
  <c r="MX531" i="4"/>
  <c r="MX530" i="4"/>
  <c r="MX529" i="4"/>
  <c r="MX528" i="4"/>
  <c r="MX527" i="4"/>
  <c r="MX526" i="4"/>
  <c r="MX525" i="4"/>
  <c r="MX524" i="4"/>
  <c r="MX523" i="4"/>
  <c r="MX522" i="4"/>
  <c r="MX521" i="4"/>
  <c r="MX520" i="4"/>
  <c r="MX519" i="4"/>
  <c r="MX518" i="4"/>
  <c r="MX517" i="4"/>
  <c r="MX516" i="4"/>
  <c r="MX515" i="4"/>
  <c r="MX514" i="4"/>
  <c r="MX513" i="4"/>
  <c r="MX512" i="4"/>
  <c r="MX511" i="4"/>
  <c r="MX510" i="4"/>
  <c r="MX509" i="4"/>
  <c r="MX508" i="4"/>
  <c r="MX507" i="4"/>
  <c r="MX506" i="4"/>
  <c r="MX505" i="4"/>
  <c r="MX504" i="4"/>
  <c r="MX503" i="4"/>
  <c r="MX502" i="4"/>
  <c r="MX501" i="4"/>
  <c r="MX500" i="4"/>
  <c r="MX499" i="4"/>
  <c r="MX498" i="4"/>
  <c r="MX497" i="4"/>
  <c r="MX496" i="4"/>
  <c r="MX495" i="4"/>
  <c r="MX494" i="4"/>
  <c r="MX493" i="4"/>
  <c r="MX492" i="4"/>
  <c r="MX491" i="4"/>
  <c r="MX490" i="4"/>
  <c r="MX489" i="4"/>
  <c r="MX488" i="4"/>
  <c r="MX487" i="4"/>
  <c r="MX486" i="4"/>
  <c r="MX485" i="4"/>
  <c r="MX484" i="4"/>
  <c r="MX483" i="4"/>
  <c r="MX482" i="4"/>
  <c r="MX481" i="4"/>
  <c r="MX480" i="4"/>
  <c r="MX479" i="4"/>
  <c r="MX478" i="4"/>
  <c r="MX477" i="4"/>
  <c r="MX476" i="4"/>
  <c r="MX475" i="4"/>
  <c r="MX474" i="4"/>
  <c r="MX473" i="4"/>
  <c r="MX472" i="4"/>
  <c r="MX471" i="4"/>
  <c r="MX470" i="4"/>
  <c r="MX469" i="4"/>
  <c r="MX468" i="4"/>
  <c r="MX467" i="4"/>
  <c r="MX466" i="4"/>
  <c r="MX465" i="4"/>
  <c r="MX464" i="4"/>
  <c r="MX463" i="4"/>
  <c r="MX462" i="4"/>
  <c r="MX461" i="4"/>
  <c r="MX460" i="4"/>
  <c r="MX459" i="4"/>
  <c r="MX458" i="4"/>
  <c r="MX457" i="4"/>
  <c r="MX456" i="4"/>
  <c r="MX455" i="4"/>
  <c r="MX454" i="4"/>
  <c r="MX453" i="4"/>
  <c r="MX452" i="4"/>
  <c r="MX451" i="4"/>
  <c r="MX450" i="4"/>
  <c r="MX449" i="4"/>
  <c r="MX448" i="4"/>
  <c r="MX447" i="4"/>
  <c r="MX446" i="4"/>
  <c r="MX445" i="4"/>
  <c r="MX444" i="4"/>
  <c r="MX443" i="4"/>
  <c r="MX442" i="4"/>
  <c r="MX441" i="4"/>
  <c r="MX440" i="4"/>
  <c r="MX439" i="4"/>
  <c r="MX438" i="4"/>
  <c r="MX437" i="4"/>
  <c r="MX436" i="4"/>
  <c r="MX435" i="4"/>
  <c r="MX434" i="4"/>
  <c r="MX433" i="4"/>
  <c r="MX432" i="4"/>
  <c r="MX431" i="4"/>
  <c r="MX430" i="4"/>
  <c r="MX429" i="4"/>
  <c r="MX428" i="4"/>
  <c r="MX427" i="4"/>
  <c r="MX426" i="4"/>
  <c r="MX425" i="4"/>
  <c r="MX424" i="4"/>
  <c r="MX423" i="4"/>
  <c r="MX422" i="4"/>
  <c r="MX421" i="4"/>
  <c r="MX420" i="4"/>
  <c r="MX419" i="4"/>
  <c r="MX418" i="4"/>
  <c r="MX417" i="4"/>
  <c r="MX416" i="4"/>
  <c r="MX415" i="4"/>
  <c r="MX414" i="4"/>
  <c r="MX413" i="4"/>
  <c r="MX412" i="4"/>
  <c r="MX411" i="4"/>
  <c r="MX410" i="4"/>
  <c r="MX409" i="4"/>
  <c r="MX408" i="4"/>
  <c r="MX407" i="4"/>
  <c r="MX406" i="4"/>
  <c r="MX405" i="4"/>
  <c r="MX404" i="4"/>
  <c r="MX403" i="4"/>
  <c r="MX402" i="4"/>
  <c r="MX401" i="4"/>
  <c r="MX400" i="4"/>
  <c r="MX399" i="4"/>
  <c r="MX398" i="4"/>
  <c r="MX397" i="4"/>
  <c r="MX396" i="4"/>
  <c r="MX395" i="4"/>
  <c r="MX394" i="4"/>
  <c r="MX393" i="4"/>
  <c r="MX392" i="4"/>
  <c r="MX391" i="4"/>
  <c r="MX390" i="4"/>
  <c r="MX389" i="4"/>
  <c r="MX388" i="4"/>
  <c r="MX387" i="4"/>
  <c r="MX386" i="4"/>
  <c r="MX385" i="4"/>
  <c r="MX384" i="4"/>
  <c r="MX383" i="4"/>
  <c r="MX382" i="4"/>
  <c r="MX381" i="4"/>
  <c r="MX380" i="4"/>
  <c r="MX379" i="4"/>
  <c r="MX378" i="4"/>
  <c r="MX377" i="4"/>
  <c r="MX376" i="4"/>
  <c r="MX375" i="4"/>
  <c r="MX374" i="4"/>
  <c r="MX373" i="4"/>
  <c r="MX372" i="4"/>
  <c r="MX371" i="4"/>
  <c r="MX370" i="4"/>
  <c r="MX369" i="4"/>
  <c r="MX368" i="4"/>
  <c r="MX367" i="4"/>
  <c r="MX366" i="4"/>
  <c r="MX365" i="4"/>
  <c r="MX364" i="4"/>
  <c r="MX363" i="4"/>
  <c r="MX362" i="4"/>
  <c r="MX361" i="4"/>
  <c r="MX360" i="4"/>
  <c r="MX359" i="4"/>
  <c r="MX358" i="4"/>
  <c r="MX357" i="4"/>
  <c r="MX356" i="4"/>
  <c r="MX355" i="4"/>
  <c r="MX354" i="4"/>
  <c r="MX353" i="4"/>
  <c r="MX352" i="4"/>
  <c r="MX351" i="4"/>
  <c r="MX350" i="4"/>
  <c r="MX349" i="4"/>
  <c r="MX348" i="4"/>
  <c r="MX347" i="4"/>
  <c r="MX346" i="4"/>
  <c r="MX345" i="4"/>
  <c r="MX344" i="4"/>
  <c r="MX343" i="4"/>
  <c r="MX342" i="4"/>
  <c r="MX341" i="4"/>
  <c r="MX340" i="4"/>
  <c r="MX339" i="4"/>
  <c r="MX338" i="4"/>
  <c r="MX337" i="4"/>
  <c r="MX336" i="4"/>
  <c r="MX335" i="4"/>
  <c r="MX334" i="4"/>
  <c r="MX333" i="4"/>
  <c r="MX332" i="4"/>
  <c r="MX331" i="4"/>
  <c r="MX330" i="4"/>
  <c r="MX329" i="4"/>
  <c r="MX328" i="4"/>
  <c r="MX327" i="4"/>
  <c r="MX326" i="4"/>
  <c r="MX325" i="4"/>
  <c r="MX324" i="4"/>
  <c r="MX323" i="4"/>
  <c r="MX322" i="4"/>
  <c r="MX321" i="4"/>
  <c r="MX320" i="4"/>
  <c r="MX319" i="4"/>
  <c r="MX318" i="4"/>
  <c r="MX317" i="4"/>
  <c r="MX316" i="4"/>
  <c r="MX315" i="4"/>
  <c r="MX314" i="4"/>
  <c r="MX313" i="4"/>
  <c r="MX312" i="4"/>
  <c r="MX311" i="4"/>
  <c r="MX310" i="4"/>
  <c r="MX309" i="4"/>
  <c r="MX308" i="4"/>
  <c r="MX307" i="4"/>
  <c r="MX306" i="4"/>
  <c r="MX305" i="4"/>
  <c r="MX304" i="4"/>
  <c r="MX303" i="4"/>
  <c r="MX302" i="4"/>
  <c r="MX301" i="4"/>
  <c r="MX300" i="4"/>
  <c r="MX299" i="4"/>
  <c r="MX298" i="4"/>
  <c r="MX297" i="4"/>
  <c r="MX296" i="4"/>
  <c r="MX295" i="4"/>
  <c r="MX294" i="4"/>
  <c r="MX293" i="4"/>
  <c r="MX292" i="4"/>
  <c r="MX291" i="4"/>
  <c r="MX290" i="4"/>
  <c r="MX289" i="4"/>
  <c r="MX288" i="4"/>
  <c r="MX287" i="4"/>
  <c r="MX286" i="4"/>
  <c r="MX285" i="4"/>
  <c r="MX284" i="4"/>
  <c r="MX283" i="4"/>
  <c r="MX282" i="4"/>
  <c r="MX281" i="4"/>
  <c r="MX280" i="4"/>
  <c r="MX279" i="4"/>
  <c r="MX278" i="4"/>
  <c r="MX277" i="4"/>
  <c r="MX276" i="4"/>
  <c r="MX275" i="4"/>
  <c r="MX274" i="4"/>
  <c r="MX273" i="4"/>
  <c r="MX272" i="4"/>
  <c r="MX271" i="4"/>
  <c r="MX270" i="4"/>
  <c r="MX269" i="4"/>
  <c r="MX268" i="4"/>
  <c r="MX267" i="4"/>
  <c r="MX266" i="4"/>
  <c r="MX265" i="4"/>
  <c r="MX264" i="4"/>
  <c r="MX263" i="4"/>
  <c r="MX262" i="4"/>
  <c r="MX261" i="4"/>
  <c r="MX260" i="4"/>
  <c r="MX259" i="4"/>
  <c r="MX258" i="4"/>
  <c r="MX257" i="4"/>
  <c r="MX256" i="4"/>
  <c r="MX255" i="4"/>
  <c r="MX254" i="4"/>
  <c r="MX253" i="4"/>
  <c r="MX252" i="4"/>
  <c r="MX251" i="4"/>
  <c r="MX250" i="4"/>
  <c r="MX249" i="4"/>
  <c r="MX248" i="4"/>
  <c r="MX247" i="4"/>
  <c r="MX246" i="4"/>
  <c r="MX245" i="4"/>
  <c r="MX244" i="4"/>
  <c r="MX243" i="4"/>
  <c r="MX242" i="4"/>
  <c r="MX241" i="4"/>
  <c r="MX240" i="4"/>
  <c r="MX239" i="4"/>
  <c r="MX238" i="4"/>
  <c r="MX237" i="4"/>
  <c r="MX236" i="4"/>
  <c r="MX235" i="4"/>
  <c r="MX234" i="4"/>
  <c r="MX233" i="4"/>
  <c r="MX232" i="4"/>
  <c r="MX231" i="4"/>
  <c r="MX230" i="4"/>
  <c r="MX229" i="4"/>
  <c r="MX228" i="4"/>
  <c r="MX227" i="4"/>
  <c r="MX226" i="4"/>
  <c r="MX225" i="4"/>
  <c r="MX224" i="4"/>
  <c r="MX223" i="4"/>
  <c r="MX222" i="4"/>
  <c r="MX221" i="4"/>
  <c r="MX220" i="4"/>
  <c r="MX219" i="4"/>
  <c r="MX218" i="4"/>
  <c r="MX217" i="4"/>
  <c r="MX216" i="4"/>
  <c r="MX215" i="4"/>
  <c r="MX214" i="4"/>
  <c r="MX213" i="4"/>
  <c r="MX212" i="4"/>
  <c r="MX211" i="4"/>
  <c r="MX210" i="4"/>
  <c r="MX209" i="4"/>
  <c r="MX208" i="4"/>
  <c r="MX207" i="4"/>
  <c r="MX206" i="4"/>
  <c r="MX205" i="4"/>
  <c r="MX204" i="4"/>
  <c r="MX203" i="4"/>
  <c r="MX202" i="4"/>
  <c r="MX201" i="4"/>
  <c r="MX200" i="4"/>
  <c r="MX199" i="4"/>
  <c r="MX198" i="4"/>
  <c r="MX197" i="4"/>
  <c r="MX196" i="4"/>
  <c r="MX195" i="4"/>
  <c r="MX194" i="4"/>
  <c r="MX193" i="4"/>
  <c r="MX192" i="4"/>
  <c r="MX191" i="4"/>
  <c r="MX190" i="4"/>
  <c r="MX189" i="4"/>
  <c r="MX188" i="4"/>
  <c r="MX187" i="4"/>
  <c r="MX186" i="4"/>
  <c r="MX185" i="4"/>
  <c r="MX184" i="4"/>
  <c r="MX183" i="4"/>
  <c r="MX182" i="4"/>
  <c r="MX181" i="4"/>
  <c r="MX180" i="4"/>
  <c r="MX179" i="4"/>
  <c r="MX178" i="4"/>
  <c r="MX177" i="4"/>
  <c r="MX176" i="4"/>
  <c r="MX175" i="4"/>
  <c r="MX174" i="4"/>
  <c r="MX173" i="4"/>
  <c r="MX172" i="4"/>
  <c r="MX171" i="4"/>
  <c r="MX170" i="4"/>
  <c r="MX169" i="4"/>
  <c r="MX168" i="4"/>
  <c r="MX167" i="4"/>
  <c r="MX166" i="4"/>
  <c r="MX165" i="4"/>
  <c r="MX164" i="4"/>
  <c r="MX163" i="4"/>
  <c r="MX162" i="4"/>
  <c r="MX161" i="4"/>
  <c r="MX160" i="4"/>
  <c r="MX159" i="4"/>
  <c r="MX158" i="4"/>
  <c r="MX157" i="4"/>
  <c r="MX156" i="4"/>
  <c r="MX155" i="4"/>
  <c r="MX154" i="4"/>
  <c r="MX153" i="4"/>
  <c r="MX152" i="4"/>
  <c r="MX151" i="4"/>
  <c r="MX150" i="4"/>
  <c r="MX149" i="4"/>
  <c r="MX148" i="4"/>
  <c r="MX147" i="4"/>
  <c r="MX146" i="4"/>
  <c r="MX145" i="4"/>
  <c r="MX144" i="4"/>
  <c r="MX143" i="4"/>
  <c r="MX142" i="4"/>
  <c r="MX141" i="4"/>
  <c r="MX140" i="4"/>
  <c r="MX139" i="4"/>
  <c r="MX138" i="4"/>
  <c r="MX137" i="4"/>
  <c r="MX136" i="4"/>
  <c r="MX135" i="4"/>
  <c r="MX134" i="4"/>
  <c r="MX133" i="4"/>
  <c r="MX132" i="4"/>
  <c r="MX131" i="4"/>
  <c r="MX130" i="4"/>
  <c r="MX129" i="4"/>
  <c r="MX128" i="4"/>
  <c r="MX127" i="4"/>
  <c r="MX126" i="4"/>
  <c r="MX125" i="4"/>
  <c r="MX124" i="4"/>
  <c r="MX123" i="4"/>
  <c r="MX122" i="4"/>
  <c r="MX121" i="4"/>
  <c r="MX120" i="4"/>
  <c r="MX119" i="4"/>
  <c r="MX118" i="4"/>
  <c r="MX117" i="4"/>
  <c r="MX116" i="4"/>
  <c r="MX115" i="4"/>
  <c r="MX114" i="4"/>
  <c r="MX113" i="4"/>
  <c r="MX112" i="4"/>
  <c r="MX111" i="4"/>
  <c r="MX110" i="4"/>
  <c r="MX109" i="4"/>
  <c r="MX108" i="4"/>
  <c r="MX107" i="4"/>
  <c r="MX106" i="4"/>
  <c r="MX105" i="4"/>
  <c r="MX104" i="4"/>
  <c r="MX103" i="4"/>
  <c r="MX102" i="4"/>
  <c r="MX101" i="4"/>
  <c r="MX100" i="4"/>
  <c r="MX99" i="4"/>
  <c r="MX98" i="4"/>
  <c r="MX97" i="4"/>
  <c r="MX96" i="4"/>
  <c r="MX95" i="4"/>
  <c r="MX94" i="4"/>
  <c r="MX93" i="4"/>
  <c r="MX92" i="4"/>
  <c r="MX91" i="4"/>
  <c r="MX90" i="4"/>
  <c r="MX89" i="4"/>
  <c r="MX88" i="4"/>
  <c r="MX87" i="4"/>
  <c r="MX86" i="4"/>
  <c r="MX85" i="4"/>
  <c r="MX84" i="4"/>
  <c r="MX83" i="4"/>
  <c r="MX82" i="4"/>
  <c r="MX81" i="4"/>
  <c r="MX80" i="4"/>
  <c r="MX79" i="4"/>
  <c r="MX78" i="4"/>
  <c r="MX77" i="4"/>
  <c r="MX76" i="4"/>
  <c r="MX75" i="4"/>
  <c r="MX74" i="4"/>
  <c r="MX73" i="4"/>
  <c r="MX72" i="4"/>
  <c r="MX71" i="4"/>
  <c r="MX70" i="4"/>
  <c r="MX69" i="4"/>
  <c r="MX68" i="4"/>
  <c r="MX67" i="4"/>
  <c r="MX66" i="4"/>
  <c r="MX65" i="4"/>
  <c r="MX64" i="4"/>
  <c r="MX63" i="4"/>
  <c r="MX62" i="4"/>
  <c r="MX61" i="4"/>
  <c r="MX60" i="4"/>
  <c r="MX59" i="4"/>
  <c r="MX58" i="4"/>
  <c r="MX57" i="4"/>
  <c r="MX56" i="4"/>
  <c r="MX55" i="4"/>
  <c r="MX54" i="4"/>
  <c r="MX53" i="4"/>
  <c r="MX52" i="4"/>
  <c r="MX51" i="4"/>
  <c r="MX50" i="4"/>
  <c r="MX49" i="4"/>
  <c r="MX48" i="4"/>
  <c r="MX47" i="4"/>
  <c r="MX46" i="4"/>
  <c r="MX45" i="4"/>
  <c r="MX44" i="4"/>
  <c r="MX43" i="4"/>
  <c r="MX42" i="4"/>
  <c r="MX41" i="4"/>
  <c r="MX40" i="4"/>
  <c r="MX39" i="4"/>
  <c r="MX38" i="4"/>
  <c r="MX37" i="4"/>
  <c r="MX36" i="4"/>
  <c r="MX35" i="4"/>
  <c r="MX34" i="4"/>
  <c r="MX33" i="4"/>
  <c r="MX32" i="4"/>
  <c r="MX31" i="4"/>
  <c r="MX30" i="4"/>
  <c r="MX29" i="4"/>
  <c r="MX28" i="4"/>
  <c r="MX27" i="4"/>
  <c r="MX26" i="4"/>
  <c r="MX25" i="4"/>
  <c r="MX24" i="4"/>
  <c r="MX23" i="4"/>
  <c r="MX22" i="4"/>
  <c r="MX21" i="4"/>
  <c r="MX20" i="4"/>
  <c r="MX19" i="4"/>
  <c r="MX18" i="4"/>
  <c r="MX17" i="4"/>
  <c r="MX16" i="4"/>
  <c r="MX15" i="4"/>
  <c r="MX14" i="4"/>
  <c r="MX13" i="4"/>
  <c r="MX12" i="4"/>
  <c r="MX11" i="4"/>
  <c r="MX10" i="4"/>
  <c r="MX9" i="4"/>
  <c r="MX8" i="4"/>
  <c r="MX7" i="4"/>
  <c r="MX6" i="4"/>
  <c r="MX5" i="4"/>
  <c r="MX4" i="4"/>
  <c r="MX3" i="4"/>
  <c r="MI1772" i="4"/>
  <c r="MI1771" i="4"/>
  <c r="MI1770" i="4"/>
  <c r="MI1769" i="4"/>
  <c r="MI1768" i="4"/>
  <c r="MI1767" i="4"/>
  <c r="MI1766" i="4"/>
  <c r="MI1765" i="4"/>
  <c r="MI1764" i="4"/>
  <c r="MI1763" i="4"/>
  <c r="MI1762" i="4"/>
  <c r="MI1761" i="4"/>
  <c r="MI1760" i="4"/>
  <c r="MI1759" i="4"/>
  <c r="MI1758" i="4"/>
  <c r="MI1757" i="4"/>
  <c r="MI1756" i="4"/>
  <c r="MI1755" i="4"/>
  <c r="MI1754" i="4"/>
  <c r="MI1753" i="4"/>
  <c r="MI1752" i="4"/>
  <c r="MI1751" i="4"/>
  <c r="MI1750" i="4"/>
  <c r="MI1749" i="4"/>
  <c r="MI1748" i="4"/>
  <c r="MI1747" i="4"/>
  <c r="MI1746" i="4"/>
  <c r="MI1745" i="4"/>
  <c r="MI1744" i="4"/>
  <c r="MI1743" i="4"/>
  <c r="MI1742" i="4"/>
  <c r="MI1741" i="4"/>
  <c r="MI1740" i="4"/>
  <c r="MI1739" i="4"/>
  <c r="MI1738" i="4"/>
  <c r="MI1737" i="4"/>
  <c r="MI1736" i="4"/>
  <c r="MI1735" i="4"/>
  <c r="MI1734" i="4"/>
  <c r="MI1733" i="4"/>
  <c r="MI1732" i="4"/>
  <c r="MI1731" i="4"/>
  <c r="MI1730" i="4"/>
  <c r="MI1729" i="4"/>
  <c r="MI1728" i="4"/>
  <c r="MI1727" i="4"/>
  <c r="MI1726" i="4"/>
  <c r="MI1725" i="4"/>
  <c r="MI1724" i="4"/>
  <c r="MI1723" i="4"/>
  <c r="MI1722" i="4"/>
  <c r="MI1721" i="4"/>
  <c r="MI1720" i="4"/>
  <c r="MI1719" i="4"/>
  <c r="MI1718" i="4"/>
  <c r="MI1717" i="4"/>
  <c r="MI1716" i="4"/>
  <c r="MI1715" i="4"/>
  <c r="MI1714" i="4"/>
  <c r="MI1713" i="4"/>
  <c r="MI1712" i="4"/>
  <c r="MI1711" i="4"/>
  <c r="MI1710" i="4"/>
  <c r="MI1709" i="4"/>
  <c r="MI1708" i="4"/>
  <c r="MI1707" i="4"/>
  <c r="MI1706" i="4"/>
  <c r="MI1705" i="4"/>
  <c r="MI1704" i="4"/>
  <c r="MI1703" i="4"/>
  <c r="MI1702" i="4"/>
  <c r="MI1701" i="4"/>
  <c r="MI1700" i="4"/>
  <c r="MI1699" i="4"/>
  <c r="MI1698" i="4"/>
  <c r="MI1697" i="4"/>
  <c r="MI1696" i="4"/>
  <c r="MI1695" i="4"/>
  <c r="MI1694" i="4"/>
  <c r="MI1693" i="4"/>
  <c r="MI1692" i="4"/>
  <c r="MI1691" i="4"/>
  <c r="MI1690" i="4"/>
  <c r="MI1689" i="4"/>
  <c r="MI1688" i="4"/>
  <c r="MI1687" i="4"/>
  <c r="MI1686" i="4"/>
  <c r="MI1685" i="4"/>
  <c r="MI1684" i="4"/>
  <c r="MI1683" i="4"/>
  <c r="MI1682" i="4"/>
  <c r="MI1681" i="4"/>
  <c r="MI1680" i="4"/>
  <c r="MI1679" i="4"/>
  <c r="MI1678" i="4"/>
  <c r="MI1677" i="4"/>
  <c r="MI1676" i="4"/>
  <c r="MI1675" i="4"/>
  <c r="MI1674" i="4"/>
  <c r="MI1673" i="4"/>
  <c r="MI1672" i="4"/>
  <c r="MI1671" i="4"/>
  <c r="MI1670" i="4"/>
  <c r="MI1669" i="4"/>
  <c r="MI1668" i="4"/>
  <c r="MI1667" i="4"/>
  <c r="MI1666" i="4"/>
  <c r="MI1665" i="4"/>
  <c r="MI1664" i="4"/>
  <c r="MI1663" i="4"/>
  <c r="MI1662" i="4"/>
  <c r="MI1661" i="4"/>
  <c r="MI1660" i="4"/>
  <c r="MI1659" i="4"/>
  <c r="MI1658" i="4"/>
  <c r="MI1657" i="4"/>
  <c r="MI1656" i="4"/>
  <c r="MI1655" i="4"/>
  <c r="MI1654" i="4"/>
  <c r="MI1653" i="4"/>
  <c r="MI1652" i="4"/>
  <c r="MI1651" i="4"/>
  <c r="MI1650" i="4"/>
  <c r="MI1649" i="4"/>
  <c r="MI1648" i="4"/>
  <c r="MI1647" i="4"/>
  <c r="MI1646" i="4"/>
  <c r="MI1645" i="4"/>
  <c r="MI1644" i="4"/>
  <c r="MI1643" i="4"/>
  <c r="MI1642" i="4"/>
  <c r="MI1641" i="4"/>
  <c r="MI1640" i="4"/>
  <c r="MI1639" i="4"/>
  <c r="MI1638" i="4"/>
  <c r="MI1637" i="4"/>
  <c r="MI1636" i="4"/>
  <c r="MI1635" i="4"/>
  <c r="MI1634" i="4"/>
  <c r="MI1633" i="4"/>
  <c r="MI1632" i="4"/>
  <c r="MI1631" i="4"/>
  <c r="MI1630" i="4"/>
  <c r="MI1629" i="4"/>
  <c r="MI1628" i="4"/>
  <c r="MI1627" i="4"/>
  <c r="MI1626" i="4"/>
  <c r="MI1625" i="4"/>
  <c r="MI1624" i="4"/>
  <c r="MI1623" i="4"/>
  <c r="MI1622" i="4"/>
  <c r="MI1621" i="4"/>
  <c r="MI1620" i="4"/>
  <c r="MI1619" i="4"/>
  <c r="MI1618" i="4"/>
  <c r="MI1617" i="4"/>
  <c r="MI1616" i="4"/>
  <c r="MI1615" i="4"/>
  <c r="MI1614" i="4"/>
  <c r="MI1613" i="4"/>
  <c r="MI1612" i="4"/>
  <c r="MI1611" i="4"/>
  <c r="MI1610" i="4"/>
  <c r="MI1609" i="4"/>
  <c r="MI1608" i="4"/>
  <c r="MI1607" i="4"/>
  <c r="MI1606" i="4"/>
  <c r="MI1605" i="4"/>
  <c r="MI1604" i="4"/>
  <c r="MI1603" i="4"/>
  <c r="MI1602" i="4"/>
  <c r="MI1601" i="4"/>
  <c r="MI1600" i="4"/>
  <c r="MI1599" i="4"/>
  <c r="MI1598" i="4"/>
  <c r="MI1597" i="4"/>
  <c r="MI1596" i="4"/>
  <c r="MI1595" i="4"/>
  <c r="MI1594" i="4"/>
  <c r="MI1593" i="4"/>
  <c r="MI1592" i="4"/>
  <c r="MI1591" i="4"/>
  <c r="MI1590" i="4"/>
  <c r="MI1589" i="4"/>
  <c r="MI1588" i="4"/>
  <c r="MI1587" i="4"/>
  <c r="MI1586" i="4"/>
  <c r="MI1585" i="4"/>
  <c r="MI1584" i="4"/>
  <c r="MI1583" i="4"/>
  <c r="MI1582" i="4"/>
  <c r="MI1581" i="4"/>
  <c r="MI1580" i="4"/>
  <c r="MI1579" i="4"/>
  <c r="MI1578" i="4"/>
  <c r="MI1577" i="4"/>
  <c r="MI1576" i="4"/>
  <c r="MI1575" i="4"/>
  <c r="MI1574" i="4"/>
  <c r="MI1573" i="4"/>
  <c r="MI1572" i="4"/>
  <c r="MI1571" i="4"/>
  <c r="MI1570" i="4"/>
  <c r="MI1569" i="4"/>
  <c r="MI1568" i="4"/>
  <c r="MI1567" i="4"/>
  <c r="MI1566" i="4"/>
  <c r="MI1565" i="4"/>
  <c r="MI1564" i="4"/>
  <c r="MI1563" i="4"/>
  <c r="MI1562" i="4"/>
  <c r="MI1561" i="4"/>
  <c r="MI1560" i="4"/>
  <c r="MI1559" i="4"/>
  <c r="MI1558" i="4"/>
  <c r="MI1557" i="4"/>
  <c r="MI1556" i="4"/>
  <c r="MI1555" i="4"/>
  <c r="MI1554" i="4"/>
  <c r="MI1553" i="4"/>
  <c r="MI1552" i="4"/>
  <c r="MI1551" i="4"/>
  <c r="MI1550" i="4"/>
  <c r="MI1549" i="4"/>
  <c r="MI1548" i="4"/>
  <c r="MI1547" i="4"/>
  <c r="MI1546" i="4"/>
  <c r="MI1545" i="4"/>
  <c r="MI1544" i="4"/>
  <c r="MI1543" i="4"/>
  <c r="MI1542" i="4"/>
  <c r="MI1541" i="4"/>
  <c r="MI1540" i="4"/>
  <c r="MI1539" i="4"/>
  <c r="MI1538" i="4"/>
  <c r="MI1537" i="4"/>
  <c r="MI1536" i="4"/>
  <c r="MI1535" i="4"/>
  <c r="MI1534" i="4"/>
  <c r="MI1533" i="4"/>
  <c r="MI1532" i="4"/>
  <c r="MI1531" i="4"/>
  <c r="MI1530" i="4"/>
  <c r="MI1529" i="4"/>
  <c r="MI1528" i="4"/>
  <c r="MI1527" i="4"/>
  <c r="MI1526" i="4"/>
  <c r="MI1525" i="4"/>
  <c r="MI1524" i="4"/>
  <c r="MI1523" i="4"/>
  <c r="MI1522" i="4"/>
  <c r="MI1521" i="4"/>
  <c r="MI1520" i="4"/>
  <c r="MI1519" i="4"/>
  <c r="MI1518" i="4"/>
  <c r="MI1517" i="4"/>
  <c r="MI1516" i="4"/>
  <c r="MI1515" i="4"/>
  <c r="MI1514" i="4"/>
  <c r="MI1513" i="4"/>
  <c r="MI1512" i="4"/>
  <c r="MI1511" i="4"/>
  <c r="MI1510" i="4"/>
  <c r="MI1509" i="4"/>
  <c r="MI1508" i="4"/>
  <c r="MI1507" i="4"/>
  <c r="MI1506" i="4"/>
  <c r="MI1505" i="4"/>
  <c r="MI1504" i="4"/>
  <c r="MI1503" i="4"/>
  <c r="MI1502" i="4"/>
  <c r="MI1501" i="4"/>
  <c r="MI1500" i="4"/>
  <c r="MI1499" i="4"/>
  <c r="MI1498" i="4"/>
  <c r="MI1497" i="4"/>
  <c r="MI1496" i="4"/>
  <c r="MI1495" i="4"/>
  <c r="MI1494" i="4"/>
  <c r="MI1493" i="4"/>
  <c r="MI1492" i="4"/>
  <c r="MI1491" i="4"/>
  <c r="MI1490" i="4"/>
  <c r="MI1489" i="4"/>
  <c r="MI1488" i="4"/>
  <c r="MI1487" i="4"/>
  <c r="MI1486" i="4"/>
  <c r="MI1485" i="4"/>
  <c r="MI1484" i="4"/>
  <c r="MI1483" i="4"/>
  <c r="MI1482" i="4"/>
  <c r="MI1481" i="4"/>
  <c r="MI1480" i="4"/>
  <c r="MI1479" i="4"/>
  <c r="MI1478" i="4"/>
  <c r="MI1477" i="4"/>
  <c r="MI1476" i="4"/>
  <c r="MI1475" i="4"/>
  <c r="MI1474" i="4"/>
  <c r="MI1473" i="4"/>
  <c r="MI1472" i="4"/>
  <c r="MI1471" i="4"/>
  <c r="MI1470" i="4"/>
  <c r="MI1469" i="4"/>
  <c r="MI1468" i="4"/>
  <c r="MI1467" i="4"/>
  <c r="MI1466" i="4"/>
  <c r="MI1465" i="4"/>
  <c r="MI1464" i="4"/>
  <c r="MI1463" i="4"/>
  <c r="MI1462" i="4"/>
  <c r="MI1461" i="4"/>
  <c r="MI1460" i="4"/>
  <c r="MI1459" i="4"/>
  <c r="MI1458" i="4"/>
  <c r="MI1457" i="4"/>
  <c r="MI1456" i="4"/>
  <c r="MI1455" i="4"/>
  <c r="MI1454" i="4"/>
  <c r="MI1453" i="4"/>
  <c r="MI1452" i="4"/>
  <c r="MI1451" i="4"/>
  <c r="MI1450" i="4"/>
  <c r="MI1449" i="4"/>
  <c r="MI1448" i="4"/>
  <c r="MI1447" i="4"/>
  <c r="MI1446" i="4"/>
  <c r="MI1445" i="4"/>
  <c r="MI1444" i="4"/>
  <c r="MI1443" i="4"/>
  <c r="MI1442" i="4"/>
  <c r="MI1441" i="4"/>
  <c r="MI1440" i="4"/>
  <c r="MI1439" i="4"/>
  <c r="MI1438" i="4"/>
  <c r="MI1437" i="4"/>
  <c r="MI1436" i="4"/>
  <c r="MI1435" i="4"/>
  <c r="MI1434" i="4"/>
  <c r="MI1433" i="4"/>
  <c r="MI1432" i="4"/>
  <c r="MI1431" i="4"/>
  <c r="MI1430" i="4"/>
  <c r="MI1429" i="4"/>
  <c r="MI1428" i="4"/>
  <c r="MI1427" i="4"/>
  <c r="MI1426" i="4"/>
  <c r="MI1425" i="4"/>
  <c r="MI1424" i="4"/>
  <c r="MI1423" i="4"/>
  <c r="MI1422" i="4"/>
  <c r="MI1421" i="4"/>
  <c r="MI1420" i="4"/>
  <c r="MI1419" i="4"/>
  <c r="MI1418" i="4"/>
  <c r="MI1417" i="4"/>
  <c r="MI1416" i="4"/>
  <c r="MI1415" i="4"/>
  <c r="MI1414" i="4"/>
  <c r="MI1413" i="4"/>
  <c r="MI1412" i="4"/>
  <c r="MI1411" i="4"/>
  <c r="MI1410" i="4"/>
  <c r="MI1409" i="4"/>
  <c r="MI1408" i="4"/>
  <c r="MI1407" i="4"/>
  <c r="MI1406" i="4"/>
  <c r="MI1405" i="4"/>
  <c r="MI1404" i="4"/>
  <c r="MI1403" i="4"/>
  <c r="MI1402" i="4"/>
  <c r="MI1401" i="4"/>
  <c r="MI1400" i="4"/>
  <c r="MI1399" i="4"/>
  <c r="MI1398" i="4"/>
  <c r="MI1397" i="4"/>
  <c r="MI1396" i="4"/>
  <c r="MI1395" i="4"/>
  <c r="MI1394" i="4"/>
  <c r="MI1393" i="4"/>
  <c r="MI1392" i="4"/>
  <c r="MI1391" i="4"/>
  <c r="MI1390" i="4"/>
  <c r="MI1389" i="4"/>
  <c r="MI1388" i="4"/>
  <c r="MI1387" i="4"/>
  <c r="MI1386" i="4"/>
  <c r="MI1385" i="4"/>
  <c r="MI1384" i="4"/>
  <c r="MI1383" i="4"/>
  <c r="MI1382" i="4"/>
  <c r="MI1381" i="4"/>
  <c r="MI1380" i="4"/>
  <c r="MI1379" i="4"/>
  <c r="MI1378" i="4"/>
  <c r="MI1377" i="4"/>
  <c r="MI1376" i="4"/>
  <c r="MI1375" i="4"/>
  <c r="MI1374" i="4"/>
  <c r="MI1373" i="4"/>
  <c r="MI1372" i="4"/>
  <c r="MI1371" i="4"/>
  <c r="MI1370" i="4"/>
  <c r="MI1369" i="4"/>
  <c r="MI1368" i="4"/>
  <c r="MI1367" i="4"/>
  <c r="MI1366" i="4"/>
  <c r="MI1365" i="4"/>
  <c r="MI1364" i="4"/>
  <c r="MI1363" i="4"/>
  <c r="MI1362" i="4"/>
  <c r="MI1361" i="4"/>
  <c r="MI1360" i="4"/>
  <c r="MI1359" i="4"/>
  <c r="MI1358" i="4"/>
  <c r="MI1357" i="4"/>
  <c r="MI1356" i="4"/>
  <c r="MI1355" i="4"/>
  <c r="MI1354" i="4"/>
  <c r="MI1353" i="4"/>
  <c r="MI1352" i="4"/>
  <c r="MI1351" i="4"/>
  <c r="MI1350" i="4"/>
  <c r="MI1349" i="4"/>
  <c r="MI1348" i="4"/>
  <c r="MI1347" i="4"/>
  <c r="MI1346" i="4"/>
  <c r="MI1345" i="4"/>
  <c r="MI1344" i="4"/>
  <c r="MI1343" i="4"/>
  <c r="MI1342" i="4"/>
  <c r="MI1341" i="4"/>
  <c r="MI1340" i="4"/>
  <c r="MI1339" i="4"/>
  <c r="MI1338" i="4"/>
  <c r="MI1337" i="4"/>
  <c r="MI1336" i="4"/>
  <c r="MI1335" i="4"/>
  <c r="MI1334" i="4"/>
  <c r="MI1333" i="4"/>
  <c r="MI1332" i="4"/>
  <c r="MI1331" i="4"/>
  <c r="MI1330" i="4"/>
  <c r="MI1329" i="4"/>
  <c r="MI1328" i="4"/>
  <c r="MI1327" i="4"/>
  <c r="MI1326" i="4"/>
  <c r="MI1325" i="4"/>
  <c r="MI1324" i="4"/>
  <c r="MI1323" i="4"/>
  <c r="MI1322" i="4"/>
  <c r="MI1321" i="4"/>
  <c r="MI1320" i="4"/>
  <c r="MI1319" i="4"/>
  <c r="MI1318" i="4"/>
  <c r="MI1317" i="4"/>
  <c r="MI1316" i="4"/>
  <c r="MI1315" i="4"/>
  <c r="MI1314" i="4"/>
  <c r="MI1313" i="4"/>
  <c r="MI1312" i="4"/>
  <c r="MI1311" i="4"/>
  <c r="MI1310" i="4"/>
  <c r="MI1309" i="4"/>
  <c r="MI1308" i="4"/>
  <c r="MI1307" i="4"/>
  <c r="MI1306" i="4"/>
  <c r="MI1305" i="4"/>
  <c r="MI1304" i="4"/>
  <c r="MI1303" i="4"/>
  <c r="MI1302" i="4"/>
  <c r="MI1301" i="4"/>
  <c r="MI1300" i="4"/>
  <c r="MI1299" i="4"/>
  <c r="MI1298" i="4"/>
  <c r="MI1297" i="4"/>
  <c r="MI1296" i="4"/>
  <c r="MI1295" i="4"/>
  <c r="MI1294" i="4"/>
  <c r="MI1293" i="4"/>
  <c r="MI1292" i="4"/>
  <c r="MI1291" i="4"/>
  <c r="MI1290" i="4"/>
  <c r="MI1289" i="4"/>
  <c r="MI1288" i="4"/>
  <c r="MI1287" i="4"/>
  <c r="MI1286" i="4"/>
  <c r="MI1285" i="4"/>
  <c r="MI1284" i="4"/>
  <c r="MI1283" i="4"/>
  <c r="MI1282" i="4"/>
  <c r="MI1281" i="4"/>
  <c r="MI1280" i="4"/>
  <c r="MI1279" i="4"/>
  <c r="MI1278" i="4"/>
  <c r="MI1277" i="4"/>
  <c r="MI1276" i="4"/>
  <c r="MI1275" i="4"/>
  <c r="MI1274" i="4"/>
  <c r="MI1273" i="4"/>
  <c r="MI1272" i="4"/>
  <c r="MI1271" i="4"/>
  <c r="MI1270" i="4"/>
  <c r="MI1269" i="4"/>
  <c r="MI1268" i="4"/>
  <c r="MI1267" i="4"/>
  <c r="MI1266" i="4"/>
  <c r="MI1265" i="4"/>
  <c r="MI1264" i="4"/>
  <c r="MI1263" i="4"/>
  <c r="MI1262" i="4"/>
  <c r="MI1261" i="4"/>
  <c r="MI1260" i="4"/>
  <c r="MI1259" i="4"/>
  <c r="MI1258" i="4"/>
  <c r="MI1257" i="4"/>
  <c r="MI1256" i="4"/>
  <c r="MI1255" i="4"/>
  <c r="MI1254" i="4"/>
  <c r="MI1253" i="4"/>
  <c r="MI1252" i="4"/>
  <c r="MI1251" i="4"/>
  <c r="MI1250" i="4"/>
  <c r="MI1249" i="4"/>
  <c r="MI1248" i="4"/>
  <c r="MI1247" i="4"/>
  <c r="MI1246" i="4"/>
  <c r="MI1245" i="4"/>
  <c r="MI1244" i="4"/>
  <c r="MI1243" i="4"/>
  <c r="MI1242" i="4"/>
  <c r="MI1241" i="4"/>
  <c r="MI1240" i="4"/>
  <c r="MI1239" i="4"/>
  <c r="MI1238" i="4"/>
  <c r="MI1237" i="4"/>
  <c r="MI1236" i="4"/>
  <c r="MI1235" i="4"/>
  <c r="MI1234" i="4"/>
  <c r="MI1233" i="4"/>
  <c r="MI1232" i="4"/>
  <c r="MI1231" i="4"/>
  <c r="MI1230" i="4"/>
  <c r="MI1229" i="4"/>
  <c r="MI1228" i="4"/>
  <c r="MI1227" i="4"/>
  <c r="MI1226" i="4"/>
  <c r="MI1225" i="4"/>
  <c r="MI1224" i="4"/>
  <c r="MI1223" i="4"/>
  <c r="MI1222" i="4"/>
  <c r="MI1221" i="4"/>
  <c r="MI1220" i="4"/>
  <c r="MI1219" i="4"/>
  <c r="MI1218" i="4"/>
  <c r="MI1217" i="4"/>
  <c r="MI1216" i="4"/>
  <c r="MI1215" i="4"/>
  <c r="MI1214" i="4"/>
  <c r="MI1213" i="4"/>
  <c r="MI1212" i="4"/>
  <c r="MI1211" i="4"/>
  <c r="MI1210" i="4"/>
  <c r="MI1209" i="4"/>
  <c r="MI1208" i="4"/>
  <c r="MI1207" i="4"/>
  <c r="MI1206" i="4"/>
  <c r="MI1205" i="4"/>
  <c r="MI1204" i="4"/>
  <c r="MI1203" i="4"/>
  <c r="MI1202" i="4"/>
  <c r="MI1201" i="4"/>
  <c r="MI1200" i="4"/>
  <c r="MI1199" i="4"/>
  <c r="MI1198" i="4"/>
  <c r="MI1197" i="4"/>
  <c r="MI1196" i="4"/>
  <c r="MI1195" i="4"/>
  <c r="MI1194" i="4"/>
  <c r="MI1193" i="4"/>
  <c r="MI1192" i="4"/>
  <c r="MI1191" i="4"/>
  <c r="MI1190" i="4"/>
  <c r="MI1189" i="4"/>
  <c r="MI1188" i="4"/>
  <c r="MI1187" i="4"/>
  <c r="MI1186" i="4"/>
  <c r="MI1185" i="4"/>
  <c r="MI1184" i="4"/>
  <c r="MI1183" i="4"/>
  <c r="MI1182" i="4"/>
  <c r="MI1181" i="4"/>
  <c r="MI1180" i="4"/>
  <c r="MI1179" i="4"/>
  <c r="MI1178" i="4"/>
  <c r="MI1177" i="4"/>
  <c r="MI1176" i="4"/>
  <c r="MI1175" i="4"/>
  <c r="MI1174" i="4"/>
  <c r="MI1173" i="4"/>
  <c r="MI1172" i="4"/>
  <c r="MI1171" i="4"/>
  <c r="MI1170" i="4"/>
  <c r="MI1169" i="4"/>
  <c r="MI1168" i="4"/>
  <c r="MI1167" i="4"/>
  <c r="MI1166" i="4"/>
  <c r="MI1165" i="4"/>
  <c r="MI1164" i="4"/>
  <c r="MI1163" i="4"/>
  <c r="MI1162" i="4"/>
  <c r="MI1161" i="4"/>
  <c r="MI1160" i="4"/>
  <c r="MI1159" i="4"/>
  <c r="MI1158" i="4"/>
  <c r="MI1157" i="4"/>
  <c r="MI1156" i="4"/>
  <c r="MI1155" i="4"/>
  <c r="MI1154" i="4"/>
  <c r="MI1153" i="4"/>
  <c r="MI1152" i="4"/>
  <c r="MI1151" i="4"/>
  <c r="MI1150" i="4"/>
  <c r="MI1149" i="4"/>
  <c r="MI1148" i="4"/>
  <c r="MI1147" i="4"/>
  <c r="MI1146" i="4"/>
  <c r="MI1145" i="4"/>
  <c r="MI1144" i="4"/>
  <c r="MI1143" i="4"/>
  <c r="MI1142" i="4"/>
  <c r="MI1141" i="4"/>
  <c r="MI1140" i="4"/>
  <c r="MI1139" i="4"/>
  <c r="MI1138" i="4"/>
  <c r="MI1137" i="4"/>
  <c r="MI1136" i="4"/>
  <c r="MI1135" i="4"/>
  <c r="MI1134" i="4"/>
  <c r="MI1133" i="4"/>
  <c r="MI1132" i="4"/>
  <c r="MI1131" i="4"/>
  <c r="MI1130" i="4"/>
  <c r="MI1129" i="4"/>
  <c r="MI1128" i="4"/>
  <c r="MI1127" i="4"/>
  <c r="MI1126" i="4"/>
  <c r="MI1125" i="4"/>
  <c r="MI1124" i="4"/>
  <c r="MI1123" i="4"/>
  <c r="MI1122" i="4"/>
  <c r="MI1121" i="4"/>
  <c r="MI1120" i="4"/>
  <c r="MI1119" i="4"/>
  <c r="MI1118" i="4"/>
  <c r="MI1117" i="4"/>
  <c r="MI1116" i="4"/>
  <c r="MI1115" i="4"/>
  <c r="MI1114" i="4"/>
  <c r="MI1113" i="4"/>
  <c r="MI1112" i="4"/>
  <c r="MI1111" i="4"/>
  <c r="MI1110" i="4"/>
  <c r="MI1109" i="4"/>
  <c r="MI1108" i="4"/>
  <c r="MI1107" i="4"/>
  <c r="MI1106" i="4"/>
  <c r="MI1105" i="4"/>
  <c r="MI1104" i="4"/>
  <c r="MI1103" i="4"/>
  <c r="MI1102" i="4"/>
  <c r="MI1101" i="4"/>
  <c r="MI1100" i="4"/>
  <c r="MI1099" i="4"/>
  <c r="MI1098" i="4"/>
  <c r="MI1097" i="4"/>
  <c r="MI1096" i="4"/>
  <c r="MI1095" i="4"/>
  <c r="MI1094" i="4"/>
  <c r="MI1093" i="4"/>
  <c r="MI1092" i="4"/>
  <c r="MI1091" i="4"/>
  <c r="MI1090" i="4"/>
  <c r="MI1089" i="4"/>
  <c r="MI1088" i="4"/>
  <c r="MI1087" i="4"/>
  <c r="MI1086" i="4"/>
  <c r="MI1085" i="4"/>
  <c r="MI1084" i="4"/>
  <c r="MI1083" i="4"/>
  <c r="MI1082" i="4"/>
  <c r="MI1081" i="4"/>
  <c r="MI1080" i="4"/>
  <c r="MI1079" i="4"/>
  <c r="MI1078" i="4"/>
  <c r="MI1077" i="4"/>
  <c r="MI1076" i="4"/>
  <c r="MI1075" i="4"/>
  <c r="MI1074" i="4"/>
  <c r="MI1073" i="4"/>
  <c r="MI1072" i="4"/>
  <c r="MI1071" i="4"/>
  <c r="MI1070" i="4"/>
  <c r="MI1069" i="4"/>
  <c r="MI1068" i="4"/>
  <c r="MI1067" i="4"/>
  <c r="MI1066" i="4"/>
  <c r="MI1065" i="4"/>
  <c r="MI1064" i="4"/>
  <c r="MI1063" i="4"/>
  <c r="MI1062" i="4"/>
  <c r="MI1061" i="4"/>
  <c r="MI1060" i="4"/>
  <c r="MI1059" i="4"/>
  <c r="MI1058" i="4"/>
  <c r="MI1057" i="4"/>
  <c r="MI1056" i="4"/>
  <c r="MI1055" i="4"/>
  <c r="MI1054" i="4"/>
  <c r="MI1053" i="4"/>
  <c r="MI1052" i="4"/>
  <c r="MI1051" i="4"/>
  <c r="MI1050" i="4"/>
  <c r="MI1049" i="4"/>
  <c r="MI1048" i="4"/>
  <c r="MI1047" i="4"/>
  <c r="MI1046" i="4"/>
  <c r="MI1045" i="4"/>
  <c r="MI1044" i="4"/>
  <c r="MI1043" i="4"/>
  <c r="MI1042" i="4"/>
  <c r="MI1041" i="4"/>
  <c r="MI1040" i="4"/>
  <c r="MI1039" i="4"/>
  <c r="MI1038" i="4"/>
  <c r="MI1037" i="4"/>
  <c r="MI1036" i="4"/>
  <c r="MI1035" i="4"/>
  <c r="MI1034" i="4"/>
  <c r="MI1033" i="4"/>
  <c r="MI1032" i="4"/>
  <c r="MI1031" i="4"/>
  <c r="MI1030" i="4"/>
  <c r="MI1029" i="4"/>
  <c r="MI1028" i="4"/>
  <c r="MI1027" i="4"/>
  <c r="MI1026" i="4"/>
  <c r="MI1025" i="4"/>
  <c r="MI1024" i="4"/>
  <c r="MI1023" i="4"/>
  <c r="MI1022" i="4"/>
  <c r="MI1021" i="4"/>
  <c r="MI1020" i="4"/>
  <c r="MI1019" i="4"/>
  <c r="MI1018" i="4"/>
  <c r="MI1017" i="4"/>
  <c r="MI1016" i="4"/>
  <c r="MI1015" i="4"/>
  <c r="MI1014" i="4"/>
  <c r="MI1013" i="4"/>
  <c r="MI1012" i="4"/>
  <c r="MI1011" i="4"/>
  <c r="MI1010" i="4"/>
  <c r="MI1009" i="4"/>
  <c r="MI1008" i="4"/>
  <c r="MI1007" i="4"/>
  <c r="MI1006" i="4"/>
  <c r="MI1005" i="4"/>
  <c r="MI1004" i="4"/>
  <c r="MI1003" i="4"/>
  <c r="MI1002" i="4"/>
  <c r="MI1001" i="4"/>
  <c r="MI1000" i="4"/>
  <c r="MI999" i="4"/>
  <c r="MI998" i="4"/>
  <c r="MI997" i="4"/>
  <c r="MI996" i="4"/>
  <c r="MI995" i="4"/>
  <c r="MI994" i="4"/>
  <c r="MI993" i="4"/>
  <c r="MI992" i="4"/>
  <c r="MI991" i="4"/>
  <c r="MI990" i="4"/>
  <c r="MI989" i="4"/>
  <c r="MI988" i="4"/>
  <c r="MI987" i="4"/>
  <c r="MI986" i="4"/>
  <c r="MI985" i="4"/>
  <c r="MI984" i="4"/>
  <c r="MI983" i="4"/>
  <c r="MI982" i="4"/>
  <c r="MI981" i="4"/>
  <c r="MI980" i="4"/>
  <c r="MI979" i="4"/>
  <c r="MI978" i="4"/>
  <c r="MI977" i="4"/>
  <c r="MI976" i="4"/>
  <c r="MI975" i="4"/>
  <c r="MI974" i="4"/>
  <c r="MI973" i="4"/>
  <c r="MI972" i="4"/>
  <c r="MI971" i="4"/>
  <c r="MI970" i="4"/>
  <c r="MI969" i="4"/>
  <c r="MI968" i="4"/>
  <c r="MI967" i="4"/>
  <c r="MI966" i="4"/>
  <c r="MI965" i="4"/>
  <c r="MI964" i="4"/>
  <c r="MI963" i="4"/>
  <c r="MI962" i="4"/>
  <c r="MI961" i="4"/>
  <c r="MI960" i="4"/>
  <c r="MI959" i="4"/>
  <c r="MI958" i="4"/>
  <c r="MI957" i="4"/>
  <c r="MI956" i="4"/>
  <c r="MI955" i="4"/>
  <c r="MI954" i="4"/>
  <c r="MI953" i="4"/>
  <c r="MI952" i="4"/>
  <c r="MI951" i="4"/>
  <c r="MI950" i="4"/>
  <c r="MI949" i="4"/>
  <c r="MI948" i="4"/>
  <c r="MI947" i="4"/>
  <c r="MI946" i="4"/>
  <c r="MI945" i="4"/>
  <c r="MI944" i="4"/>
  <c r="MI943" i="4"/>
  <c r="MI942" i="4"/>
  <c r="MI941" i="4"/>
  <c r="MI940" i="4"/>
  <c r="MI939" i="4"/>
  <c r="MI938" i="4"/>
  <c r="MI937" i="4"/>
  <c r="MI936" i="4"/>
  <c r="MI935" i="4"/>
  <c r="MI934" i="4"/>
  <c r="MI933" i="4"/>
  <c r="MI932" i="4"/>
  <c r="MI931" i="4"/>
  <c r="MI930" i="4"/>
  <c r="MI929" i="4"/>
  <c r="MI928" i="4"/>
  <c r="MI927" i="4"/>
  <c r="MI926" i="4"/>
  <c r="MI925" i="4"/>
  <c r="MI924" i="4"/>
  <c r="MI923" i="4"/>
  <c r="MI922" i="4"/>
  <c r="MI921" i="4"/>
  <c r="MI920" i="4"/>
  <c r="MI919" i="4"/>
  <c r="MI918" i="4"/>
  <c r="MI917" i="4"/>
  <c r="MI916" i="4"/>
  <c r="MI915" i="4"/>
  <c r="MI914" i="4"/>
  <c r="MI913" i="4"/>
  <c r="MI912" i="4"/>
  <c r="MI911" i="4"/>
  <c r="MI910" i="4"/>
  <c r="MI909" i="4"/>
  <c r="MI908" i="4"/>
  <c r="MI907" i="4"/>
  <c r="MI906" i="4"/>
  <c r="MI905" i="4"/>
  <c r="MI904" i="4"/>
  <c r="MI903" i="4"/>
  <c r="MI902" i="4"/>
  <c r="MI901" i="4"/>
  <c r="MI900" i="4"/>
  <c r="MI899" i="4"/>
  <c r="MI898" i="4"/>
  <c r="MI897" i="4"/>
  <c r="MI896" i="4"/>
  <c r="MI895" i="4"/>
  <c r="MI894" i="4"/>
  <c r="MI893" i="4"/>
  <c r="MI892" i="4"/>
  <c r="MI891" i="4"/>
  <c r="MI890" i="4"/>
  <c r="MI889" i="4"/>
  <c r="MI888" i="4"/>
  <c r="MI887" i="4"/>
  <c r="MI886" i="4"/>
  <c r="MI885" i="4"/>
  <c r="MI884" i="4"/>
  <c r="MI883" i="4"/>
  <c r="MI882" i="4"/>
  <c r="MI881" i="4"/>
  <c r="MI880" i="4"/>
  <c r="MI879" i="4"/>
  <c r="MI878" i="4"/>
  <c r="MI877" i="4"/>
  <c r="MI876" i="4"/>
  <c r="MI875" i="4"/>
  <c r="MI874" i="4"/>
  <c r="MI873" i="4"/>
  <c r="MI872" i="4"/>
  <c r="MI871" i="4"/>
  <c r="MI870" i="4"/>
  <c r="MI869" i="4"/>
  <c r="MI868" i="4"/>
  <c r="MI867" i="4"/>
  <c r="MI866" i="4"/>
  <c r="MI865" i="4"/>
  <c r="MI864" i="4"/>
  <c r="MI863" i="4"/>
  <c r="MI862" i="4"/>
  <c r="MI861" i="4"/>
  <c r="MI860" i="4"/>
  <c r="MI859" i="4"/>
  <c r="MI858" i="4"/>
  <c r="MI857" i="4"/>
  <c r="MI856" i="4"/>
  <c r="MI855" i="4"/>
  <c r="MI854" i="4"/>
  <c r="MI853" i="4"/>
  <c r="MI852" i="4"/>
  <c r="MI851" i="4"/>
  <c r="MI850" i="4"/>
  <c r="MI849" i="4"/>
  <c r="MI848" i="4"/>
  <c r="MI847" i="4"/>
  <c r="MI846" i="4"/>
  <c r="MI845" i="4"/>
  <c r="MI844" i="4"/>
  <c r="MI843" i="4"/>
  <c r="MI842" i="4"/>
  <c r="MI841" i="4"/>
  <c r="MI840" i="4"/>
  <c r="MI839" i="4"/>
  <c r="MI838" i="4"/>
  <c r="MI837" i="4"/>
  <c r="MI836" i="4"/>
  <c r="MI835" i="4"/>
  <c r="MI834" i="4"/>
  <c r="MI833" i="4"/>
  <c r="MI832" i="4"/>
  <c r="MI831" i="4"/>
  <c r="MI830" i="4"/>
  <c r="MI829" i="4"/>
  <c r="MI828" i="4"/>
  <c r="MI827" i="4"/>
  <c r="MI826" i="4"/>
  <c r="MI825" i="4"/>
  <c r="MI824" i="4"/>
  <c r="MI823" i="4"/>
  <c r="MI822" i="4"/>
  <c r="MI821" i="4"/>
  <c r="MI820" i="4"/>
  <c r="MI819" i="4"/>
  <c r="MI818" i="4"/>
  <c r="MI817" i="4"/>
  <c r="MI816" i="4"/>
  <c r="MI815" i="4"/>
  <c r="MI814" i="4"/>
  <c r="MI813" i="4"/>
  <c r="MI812" i="4"/>
  <c r="MI811" i="4"/>
  <c r="MI810" i="4"/>
  <c r="MI809" i="4"/>
  <c r="MI808" i="4"/>
  <c r="MI807" i="4"/>
  <c r="MI806" i="4"/>
  <c r="MI805" i="4"/>
  <c r="MI804" i="4"/>
  <c r="MI803" i="4"/>
  <c r="MI802" i="4"/>
  <c r="MI801" i="4"/>
  <c r="MI800" i="4"/>
  <c r="MI799" i="4"/>
  <c r="MI798" i="4"/>
  <c r="MI797" i="4"/>
  <c r="MI796" i="4"/>
  <c r="MI795" i="4"/>
  <c r="MI794" i="4"/>
  <c r="MI793" i="4"/>
  <c r="MI792" i="4"/>
  <c r="MI791" i="4"/>
  <c r="MI790" i="4"/>
  <c r="MI789" i="4"/>
  <c r="MI788" i="4"/>
  <c r="MI787" i="4"/>
  <c r="MI786" i="4"/>
  <c r="MI785" i="4"/>
  <c r="MI784" i="4"/>
  <c r="MI783" i="4"/>
  <c r="MI782" i="4"/>
  <c r="MI781" i="4"/>
  <c r="MI780" i="4"/>
  <c r="MI779" i="4"/>
  <c r="MI778" i="4"/>
  <c r="MI777" i="4"/>
  <c r="MI776" i="4"/>
  <c r="MI775" i="4"/>
  <c r="MI774" i="4"/>
  <c r="MI773" i="4"/>
  <c r="MI772" i="4"/>
  <c r="MI771" i="4"/>
  <c r="MI770" i="4"/>
  <c r="MI769" i="4"/>
  <c r="MI768" i="4"/>
  <c r="MI767" i="4"/>
  <c r="MI766" i="4"/>
  <c r="MI765" i="4"/>
  <c r="MI764" i="4"/>
  <c r="MI763" i="4"/>
  <c r="MI762" i="4"/>
  <c r="MI761" i="4"/>
  <c r="MI760" i="4"/>
  <c r="MI759" i="4"/>
  <c r="MI758" i="4"/>
  <c r="MI757" i="4"/>
  <c r="MI756" i="4"/>
  <c r="MI755" i="4"/>
  <c r="MI754" i="4"/>
  <c r="MI753" i="4"/>
  <c r="MI752" i="4"/>
  <c r="MI751" i="4"/>
  <c r="MI750" i="4"/>
  <c r="MI749" i="4"/>
  <c r="MI748" i="4"/>
  <c r="MI747" i="4"/>
  <c r="MI746" i="4"/>
  <c r="MI745" i="4"/>
  <c r="MI744" i="4"/>
  <c r="MI743" i="4"/>
  <c r="MI742" i="4"/>
  <c r="MI741" i="4"/>
  <c r="MI740" i="4"/>
  <c r="MI739" i="4"/>
  <c r="MI738" i="4"/>
  <c r="MI737" i="4"/>
  <c r="MI736" i="4"/>
  <c r="MI735" i="4"/>
  <c r="MI734" i="4"/>
  <c r="MI733" i="4"/>
  <c r="MI732" i="4"/>
  <c r="MI731" i="4"/>
  <c r="MI730" i="4"/>
  <c r="MI729" i="4"/>
  <c r="MI728" i="4"/>
  <c r="MI727" i="4"/>
  <c r="MI726" i="4"/>
  <c r="MI725" i="4"/>
  <c r="MI724" i="4"/>
  <c r="MI723" i="4"/>
  <c r="MI722" i="4"/>
  <c r="MI721" i="4"/>
  <c r="MI720" i="4"/>
  <c r="MI719" i="4"/>
  <c r="MI718" i="4"/>
  <c r="MI717" i="4"/>
  <c r="MI716" i="4"/>
  <c r="MI715" i="4"/>
  <c r="MI714" i="4"/>
  <c r="MI713" i="4"/>
  <c r="MI712" i="4"/>
  <c r="MI711" i="4"/>
  <c r="MI710" i="4"/>
  <c r="MI709" i="4"/>
  <c r="MI708" i="4"/>
  <c r="MI707" i="4"/>
  <c r="MI706" i="4"/>
  <c r="MI705" i="4"/>
  <c r="MI704" i="4"/>
  <c r="MI703" i="4"/>
  <c r="MI702" i="4"/>
  <c r="MI701" i="4"/>
  <c r="MI700" i="4"/>
  <c r="MI699" i="4"/>
  <c r="MI698" i="4"/>
  <c r="MI697" i="4"/>
  <c r="MI696" i="4"/>
  <c r="MI695" i="4"/>
  <c r="MI694" i="4"/>
  <c r="MI693" i="4"/>
  <c r="MI692" i="4"/>
  <c r="MI691" i="4"/>
  <c r="MI690" i="4"/>
  <c r="MI689" i="4"/>
  <c r="MI688" i="4"/>
  <c r="MI687" i="4"/>
  <c r="MI686" i="4"/>
  <c r="MI685" i="4"/>
  <c r="MI684" i="4"/>
  <c r="MI683" i="4"/>
  <c r="MI682" i="4"/>
  <c r="MI681" i="4"/>
  <c r="MI680" i="4"/>
  <c r="MI679" i="4"/>
  <c r="MI678" i="4"/>
  <c r="MI677" i="4"/>
  <c r="MI676" i="4"/>
  <c r="MI675" i="4"/>
  <c r="MI674" i="4"/>
  <c r="MI673" i="4"/>
  <c r="MI672" i="4"/>
  <c r="MI671" i="4"/>
  <c r="MI670" i="4"/>
  <c r="MI669" i="4"/>
  <c r="MI668" i="4"/>
  <c r="MI667" i="4"/>
  <c r="MI666" i="4"/>
  <c r="MI665" i="4"/>
  <c r="MI664" i="4"/>
  <c r="MI663" i="4"/>
  <c r="MI662" i="4"/>
  <c r="MI661" i="4"/>
  <c r="MI660" i="4"/>
  <c r="MI659" i="4"/>
  <c r="MI658" i="4"/>
  <c r="MI657" i="4"/>
  <c r="MI656" i="4"/>
  <c r="MI655" i="4"/>
  <c r="MI654" i="4"/>
  <c r="MI653" i="4"/>
  <c r="MI652" i="4"/>
  <c r="MI651" i="4"/>
  <c r="MI650" i="4"/>
  <c r="MI649" i="4"/>
  <c r="MI648" i="4"/>
  <c r="MI647" i="4"/>
  <c r="MI646" i="4"/>
  <c r="MI645" i="4"/>
  <c r="MI644" i="4"/>
  <c r="MI643" i="4"/>
  <c r="MI642" i="4"/>
  <c r="MI641" i="4"/>
  <c r="MI640" i="4"/>
  <c r="MI639" i="4"/>
  <c r="MI638" i="4"/>
  <c r="MI637" i="4"/>
  <c r="MI636" i="4"/>
  <c r="MI635" i="4"/>
  <c r="MI634" i="4"/>
  <c r="MI633" i="4"/>
  <c r="MI632" i="4"/>
  <c r="MI631" i="4"/>
  <c r="MI630" i="4"/>
  <c r="MI629" i="4"/>
  <c r="MI628" i="4"/>
  <c r="MI627" i="4"/>
  <c r="MI626" i="4"/>
  <c r="MI625" i="4"/>
  <c r="MI624" i="4"/>
  <c r="MI623" i="4"/>
  <c r="MI622" i="4"/>
  <c r="MI621" i="4"/>
  <c r="MI620" i="4"/>
  <c r="MI619" i="4"/>
  <c r="MI618" i="4"/>
  <c r="MI617" i="4"/>
  <c r="MI616" i="4"/>
  <c r="MI615" i="4"/>
  <c r="MI614" i="4"/>
  <c r="MI613" i="4"/>
  <c r="MI612" i="4"/>
  <c r="MI611" i="4"/>
  <c r="MI610" i="4"/>
  <c r="MI609" i="4"/>
  <c r="MI608" i="4"/>
  <c r="MI607" i="4"/>
  <c r="MI606" i="4"/>
  <c r="MI605" i="4"/>
  <c r="MI604" i="4"/>
  <c r="MI603" i="4"/>
  <c r="MI602" i="4"/>
  <c r="MI601" i="4"/>
  <c r="MI600" i="4"/>
  <c r="MI599" i="4"/>
  <c r="MI598" i="4"/>
  <c r="MI597" i="4"/>
  <c r="MI596" i="4"/>
  <c r="MI595" i="4"/>
  <c r="MI594" i="4"/>
  <c r="MI593" i="4"/>
  <c r="MI592" i="4"/>
  <c r="MI591" i="4"/>
  <c r="MI590" i="4"/>
  <c r="MI589" i="4"/>
  <c r="MI588" i="4"/>
  <c r="MI587" i="4"/>
  <c r="MI586" i="4"/>
  <c r="MI585" i="4"/>
  <c r="MI584" i="4"/>
  <c r="MI583" i="4"/>
  <c r="MI582" i="4"/>
  <c r="MI581" i="4"/>
  <c r="MI580" i="4"/>
  <c r="MI579" i="4"/>
  <c r="MI578" i="4"/>
  <c r="MI577" i="4"/>
  <c r="MI576" i="4"/>
  <c r="MI575" i="4"/>
  <c r="MI574" i="4"/>
  <c r="MI573" i="4"/>
  <c r="MI572" i="4"/>
  <c r="MI571" i="4"/>
  <c r="MI570" i="4"/>
  <c r="MI569" i="4"/>
  <c r="MI568" i="4"/>
  <c r="MI567" i="4"/>
  <c r="MI566" i="4"/>
  <c r="MI565" i="4"/>
  <c r="MI564" i="4"/>
  <c r="MI563" i="4"/>
  <c r="MI562" i="4"/>
  <c r="MI561" i="4"/>
  <c r="MI560" i="4"/>
  <c r="MI559" i="4"/>
  <c r="MI558" i="4"/>
  <c r="MI557" i="4"/>
  <c r="MI556" i="4"/>
  <c r="MI555" i="4"/>
  <c r="MI554" i="4"/>
  <c r="MI553" i="4"/>
  <c r="MI552" i="4"/>
  <c r="MI551" i="4"/>
  <c r="MI550" i="4"/>
  <c r="MI549" i="4"/>
  <c r="MI548" i="4"/>
  <c r="MI547" i="4"/>
  <c r="MI546" i="4"/>
  <c r="MI545" i="4"/>
  <c r="MI544" i="4"/>
  <c r="MI543" i="4"/>
  <c r="MI542" i="4"/>
  <c r="MI541" i="4"/>
  <c r="MI540" i="4"/>
  <c r="MI539" i="4"/>
  <c r="MI538" i="4"/>
  <c r="MI537" i="4"/>
  <c r="MI536" i="4"/>
  <c r="MI535" i="4"/>
  <c r="MI534" i="4"/>
  <c r="MI533" i="4"/>
  <c r="MI532" i="4"/>
  <c r="MI531" i="4"/>
  <c r="MI530" i="4"/>
  <c r="MI529" i="4"/>
  <c r="MI528" i="4"/>
  <c r="MI527" i="4"/>
  <c r="MI526" i="4"/>
  <c r="MI525" i="4"/>
  <c r="MI524" i="4"/>
  <c r="MI523" i="4"/>
  <c r="MI522" i="4"/>
  <c r="MI521" i="4"/>
  <c r="MI520" i="4"/>
  <c r="MI519" i="4"/>
  <c r="MI518" i="4"/>
  <c r="MI517" i="4"/>
  <c r="MI516" i="4"/>
  <c r="MI515" i="4"/>
  <c r="MI514" i="4"/>
  <c r="MI513" i="4"/>
  <c r="MI512" i="4"/>
  <c r="MI511" i="4"/>
  <c r="MI510" i="4"/>
  <c r="MI509" i="4"/>
  <c r="MI508" i="4"/>
  <c r="MI507" i="4"/>
  <c r="MI506" i="4"/>
  <c r="MI505" i="4"/>
  <c r="MI504" i="4"/>
  <c r="MI503" i="4"/>
  <c r="MI502" i="4"/>
  <c r="MI501" i="4"/>
  <c r="MI500" i="4"/>
  <c r="MI499" i="4"/>
  <c r="MI498" i="4"/>
  <c r="MI497" i="4"/>
  <c r="MI496" i="4"/>
  <c r="MI495" i="4"/>
  <c r="MI494" i="4"/>
  <c r="MI493" i="4"/>
  <c r="MI492" i="4"/>
  <c r="MI491" i="4"/>
  <c r="MI490" i="4"/>
  <c r="MI489" i="4"/>
  <c r="MI488" i="4"/>
  <c r="MI487" i="4"/>
  <c r="MI486" i="4"/>
  <c r="MI485" i="4"/>
  <c r="MI484" i="4"/>
  <c r="MI483" i="4"/>
  <c r="MI482" i="4"/>
  <c r="MI481" i="4"/>
  <c r="MI480" i="4"/>
  <c r="MI479" i="4"/>
  <c r="MI478" i="4"/>
  <c r="MI477" i="4"/>
  <c r="MI476" i="4"/>
  <c r="MI475" i="4"/>
  <c r="MI474" i="4"/>
  <c r="MI473" i="4"/>
  <c r="MI472" i="4"/>
  <c r="MI471" i="4"/>
  <c r="MI470" i="4"/>
  <c r="MI469" i="4"/>
  <c r="MI468" i="4"/>
  <c r="MI467" i="4"/>
  <c r="MI466" i="4"/>
  <c r="MI465" i="4"/>
  <c r="MI464" i="4"/>
  <c r="MI463" i="4"/>
  <c r="MI462" i="4"/>
  <c r="MI461" i="4"/>
  <c r="MI460" i="4"/>
  <c r="MI459" i="4"/>
  <c r="MI458" i="4"/>
  <c r="MI457" i="4"/>
  <c r="MI456" i="4"/>
  <c r="MI455" i="4"/>
  <c r="MI454" i="4"/>
  <c r="MI453" i="4"/>
  <c r="MI452" i="4"/>
  <c r="MI451" i="4"/>
  <c r="MI450" i="4"/>
  <c r="MI449" i="4"/>
  <c r="MI448" i="4"/>
  <c r="MI447" i="4"/>
  <c r="MI446" i="4"/>
  <c r="MI445" i="4"/>
  <c r="MI444" i="4"/>
  <c r="MI443" i="4"/>
  <c r="MI442" i="4"/>
  <c r="MI441" i="4"/>
  <c r="MI440" i="4"/>
  <c r="MI439" i="4"/>
  <c r="MI438" i="4"/>
  <c r="MI437" i="4"/>
  <c r="MI436" i="4"/>
  <c r="MI435" i="4"/>
  <c r="MI434" i="4"/>
  <c r="MI433" i="4"/>
  <c r="MI432" i="4"/>
  <c r="MI431" i="4"/>
  <c r="MI430" i="4"/>
  <c r="MI429" i="4"/>
  <c r="MI428" i="4"/>
  <c r="MI427" i="4"/>
  <c r="MI426" i="4"/>
  <c r="MI425" i="4"/>
  <c r="MI424" i="4"/>
  <c r="MI423" i="4"/>
  <c r="MI422" i="4"/>
  <c r="MI421" i="4"/>
  <c r="MI420" i="4"/>
  <c r="MI419" i="4"/>
  <c r="MI418" i="4"/>
  <c r="MI417" i="4"/>
  <c r="MI416" i="4"/>
  <c r="MI415" i="4"/>
  <c r="MI414" i="4"/>
  <c r="MI413" i="4"/>
  <c r="MI412" i="4"/>
  <c r="MI411" i="4"/>
  <c r="MI410" i="4"/>
  <c r="MI409" i="4"/>
  <c r="MI408" i="4"/>
  <c r="MI407" i="4"/>
  <c r="MI406" i="4"/>
  <c r="MI405" i="4"/>
  <c r="MI404" i="4"/>
  <c r="MI403" i="4"/>
  <c r="MI402" i="4"/>
  <c r="MI401" i="4"/>
  <c r="MI400" i="4"/>
  <c r="MI399" i="4"/>
  <c r="MI398" i="4"/>
  <c r="MI397" i="4"/>
  <c r="MI396" i="4"/>
  <c r="MI395" i="4"/>
  <c r="MI394" i="4"/>
  <c r="MI393" i="4"/>
  <c r="MI392" i="4"/>
  <c r="MI391" i="4"/>
  <c r="MI390" i="4"/>
  <c r="MI389" i="4"/>
  <c r="MI388" i="4"/>
  <c r="MI387" i="4"/>
  <c r="MI386" i="4"/>
  <c r="MI385" i="4"/>
  <c r="MI384" i="4"/>
  <c r="MI383" i="4"/>
  <c r="MI382" i="4"/>
  <c r="MI381" i="4"/>
  <c r="MI380" i="4"/>
  <c r="MI379" i="4"/>
  <c r="MI378" i="4"/>
  <c r="MI377" i="4"/>
  <c r="MI376" i="4"/>
  <c r="MI375" i="4"/>
  <c r="MI374" i="4"/>
  <c r="MI373" i="4"/>
  <c r="MI372" i="4"/>
  <c r="MI371" i="4"/>
  <c r="MI370" i="4"/>
  <c r="MI369" i="4"/>
  <c r="MI368" i="4"/>
  <c r="MI367" i="4"/>
  <c r="MI366" i="4"/>
  <c r="MI365" i="4"/>
  <c r="MI364" i="4"/>
  <c r="MI363" i="4"/>
  <c r="MI362" i="4"/>
  <c r="MI361" i="4"/>
  <c r="MI360" i="4"/>
  <c r="MI359" i="4"/>
  <c r="MI358" i="4"/>
  <c r="MI357" i="4"/>
  <c r="MI356" i="4"/>
  <c r="MI355" i="4"/>
  <c r="MI354" i="4"/>
  <c r="MI353" i="4"/>
  <c r="MI352" i="4"/>
  <c r="MI351" i="4"/>
  <c r="MI350" i="4"/>
  <c r="MI349" i="4"/>
  <c r="MI348" i="4"/>
  <c r="MI347" i="4"/>
  <c r="MI346" i="4"/>
  <c r="MI345" i="4"/>
  <c r="MI344" i="4"/>
  <c r="MI343" i="4"/>
  <c r="MI342" i="4"/>
  <c r="MI341" i="4"/>
  <c r="MI340" i="4"/>
  <c r="MI339" i="4"/>
  <c r="MI338" i="4"/>
  <c r="MI337" i="4"/>
  <c r="MI336" i="4"/>
  <c r="MI335" i="4"/>
  <c r="MI334" i="4"/>
  <c r="MI333" i="4"/>
  <c r="MI332" i="4"/>
  <c r="MI331" i="4"/>
  <c r="MI330" i="4"/>
  <c r="MI329" i="4"/>
  <c r="MI328" i="4"/>
  <c r="MI327" i="4"/>
  <c r="MI326" i="4"/>
  <c r="MI325" i="4"/>
  <c r="MI324" i="4"/>
  <c r="MI323" i="4"/>
  <c r="MI322" i="4"/>
  <c r="MI321" i="4"/>
  <c r="MI320" i="4"/>
  <c r="MI319" i="4"/>
  <c r="MI318" i="4"/>
  <c r="MI317" i="4"/>
  <c r="MI316" i="4"/>
  <c r="MI315" i="4"/>
  <c r="MI314" i="4"/>
  <c r="MI313" i="4"/>
  <c r="MI312" i="4"/>
  <c r="MI311" i="4"/>
  <c r="MI310" i="4"/>
  <c r="MI309" i="4"/>
  <c r="MI308" i="4"/>
  <c r="MI307" i="4"/>
  <c r="MI306" i="4"/>
  <c r="MI305" i="4"/>
  <c r="MI304" i="4"/>
  <c r="MI303" i="4"/>
  <c r="MI302" i="4"/>
  <c r="MI301" i="4"/>
  <c r="MI300" i="4"/>
  <c r="MI299" i="4"/>
  <c r="MI298" i="4"/>
  <c r="MI297" i="4"/>
  <c r="MI296" i="4"/>
  <c r="MI295" i="4"/>
  <c r="MI294" i="4"/>
  <c r="MI293" i="4"/>
  <c r="MI292" i="4"/>
  <c r="MI291" i="4"/>
  <c r="MI290" i="4"/>
  <c r="MI289" i="4"/>
  <c r="MI288" i="4"/>
  <c r="MI287" i="4"/>
  <c r="MI286" i="4"/>
  <c r="MI285" i="4"/>
  <c r="MI284" i="4"/>
  <c r="MI283" i="4"/>
  <c r="MI282" i="4"/>
  <c r="MI281" i="4"/>
  <c r="MI280" i="4"/>
  <c r="MI279" i="4"/>
  <c r="MI278" i="4"/>
  <c r="MI277" i="4"/>
  <c r="MI276" i="4"/>
  <c r="MI275" i="4"/>
  <c r="MI274" i="4"/>
  <c r="MI273" i="4"/>
  <c r="MI272" i="4"/>
  <c r="MI271" i="4"/>
  <c r="MI270" i="4"/>
  <c r="MI269" i="4"/>
  <c r="MI268" i="4"/>
  <c r="MI267" i="4"/>
  <c r="MI266" i="4"/>
  <c r="MI265" i="4"/>
  <c r="MI264" i="4"/>
  <c r="MI263" i="4"/>
  <c r="MI262" i="4"/>
  <c r="MI261" i="4"/>
  <c r="MI260" i="4"/>
  <c r="MI259" i="4"/>
  <c r="MI258" i="4"/>
  <c r="MI257" i="4"/>
  <c r="MI256" i="4"/>
  <c r="MI255" i="4"/>
  <c r="MI254" i="4"/>
  <c r="MI253" i="4"/>
  <c r="MI252" i="4"/>
  <c r="MI251" i="4"/>
  <c r="MI250" i="4"/>
  <c r="MI249" i="4"/>
  <c r="MI248" i="4"/>
  <c r="MI247" i="4"/>
  <c r="MI246" i="4"/>
  <c r="MI245" i="4"/>
  <c r="MI244" i="4"/>
  <c r="MI243" i="4"/>
  <c r="MI242" i="4"/>
  <c r="MI241" i="4"/>
  <c r="MI240" i="4"/>
  <c r="MI239" i="4"/>
  <c r="MI238" i="4"/>
  <c r="MI237" i="4"/>
  <c r="MI236" i="4"/>
  <c r="MI235" i="4"/>
  <c r="MI234" i="4"/>
  <c r="MI233" i="4"/>
  <c r="MI232" i="4"/>
  <c r="MI231" i="4"/>
  <c r="MI230" i="4"/>
  <c r="MI229" i="4"/>
  <c r="MI228" i="4"/>
  <c r="MI227" i="4"/>
  <c r="MI226" i="4"/>
  <c r="MI225" i="4"/>
  <c r="MI224" i="4"/>
  <c r="MI223" i="4"/>
  <c r="MI222" i="4"/>
  <c r="MI221" i="4"/>
  <c r="MI220" i="4"/>
  <c r="MI219" i="4"/>
  <c r="MI218" i="4"/>
  <c r="MI217" i="4"/>
  <c r="MI216" i="4"/>
  <c r="MI215" i="4"/>
  <c r="MI214" i="4"/>
  <c r="MI213" i="4"/>
  <c r="MI212" i="4"/>
  <c r="MI211" i="4"/>
  <c r="MI210" i="4"/>
  <c r="MI209" i="4"/>
  <c r="MI208" i="4"/>
  <c r="MI207" i="4"/>
  <c r="MI206" i="4"/>
  <c r="MI205" i="4"/>
  <c r="MI204" i="4"/>
  <c r="MI203" i="4"/>
  <c r="MI202" i="4"/>
  <c r="MI201" i="4"/>
  <c r="MI200" i="4"/>
  <c r="MI199" i="4"/>
  <c r="MI198" i="4"/>
  <c r="MI197" i="4"/>
  <c r="MI196" i="4"/>
  <c r="MI195" i="4"/>
  <c r="MI194" i="4"/>
  <c r="MI193" i="4"/>
  <c r="MI192" i="4"/>
  <c r="MI191" i="4"/>
  <c r="MI190" i="4"/>
  <c r="MI189" i="4"/>
  <c r="MI188" i="4"/>
  <c r="MI187" i="4"/>
  <c r="MI186" i="4"/>
  <c r="MI185" i="4"/>
  <c r="MI184" i="4"/>
  <c r="MI183" i="4"/>
  <c r="MI182" i="4"/>
  <c r="MI181" i="4"/>
  <c r="MI180" i="4"/>
  <c r="MI179" i="4"/>
  <c r="MI178" i="4"/>
  <c r="MI177" i="4"/>
  <c r="MI176" i="4"/>
  <c r="MI175" i="4"/>
  <c r="MI174" i="4"/>
  <c r="MI173" i="4"/>
  <c r="MI172" i="4"/>
  <c r="MI171" i="4"/>
  <c r="MI170" i="4"/>
  <c r="MI169" i="4"/>
  <c r="MI168" i="4"/>
  <c r="MI167" i="4"/>
  <c r="MI166" i="4"/>
  <c r="MI165" i="4"/>
  <c r="MI164" i="4"/>
  <c r="MI163" i="4"/>
  <c r="MI162" i="4"/>
  <c r="MI161" i="4"/>
  <c r="MI160" i="4"/>
  <c r="MI159" i="4"/>
  <c r="MI158" i="4"/>
  <c r="MI157" i="4"/>
  <c r="MI156" i="4"/>
  <c r="MI155" i="4"/>
  <c r="MI154" i="4"/>
  <c r="MI153" i="4"/>
  <c r="MI152" i="4"/>
  <c r="MI151" i="4"/>
  <c r="MI150" i="4"/>
  <c r="MI149" i="4"/>
  <c r="MI148" i="4"/>
  <c r="MI147" i="4"/>
  <c r="MI146" i="4"/>
  <c r="MI145" i="4"/>
  <c r="MI144" i="4"/>
  <c r="MI143" i="4"/>
  <c r="MI142" i="4"/>
  <c r="MI141" i="4"/>
  <c r="MI140" i="4"/>
  <c r="MI139" i="4"/>
  <c r="MI138" i="4"/>
  <c r="MI137" i="4"/>
  <c r="MI136" i="4"/>
  <c r="MI135" i="4"/>
  <c r="MI134" i="4"/>
  <c r="MI133" i="4"/>
  <c r="MI132" i="4"/>
  <c r="MI131" i="4"/>
  <c r="MI130" i="4"/>
  <c r="MI129" i="4"/>
  <c r="MI128" i="4"/>
  <c r="MI127" i="4"/>
  <c r="MI126" i="4"/>
  <c r="MI125" i="4"/>
  <c r="MI124" i="4"/>
  <c r="MI123" i="4"/>
  <c r="MI122" i="4"/>
  <c r="MI121" i="4"/>
  <c r="MI120" i="4"/>
  <c r="MI119" i="4"/>
  <c r="MI118" i="4"/>
  <c r="MI117" i="4"/>
  <c r="MI116" i="4"/>
  <c r="MI115" i="4"/>
  <c r="MI114" i="4"/>
  <c r="MI113" i="4"/>
  <c r="MI112" i="4"/>
  <c r="MI111" i="4"/>
  <c r="MI110" i="4"/>
  <c r="MI109" i="4"/>
  <c r="MI108" i="4"/>
  <c r="MI107" i="4"/>
  <c r="MI106" i="4"/>
  <c r="MI105" i="4"/>
  <c r="MI104" i="4"/>
  <c r="MI103" i="4"/>
  <c r="MI102" i="4"/>
  <c r="MI101" i="4"/>
  <c r="MI100" i="4"/>
  <c r="MI99" i="4"/>
  <c r="MI98" i="4"/>
  <c r="MI97" i="4"/>
  <c r="MI96" i="4"/>
  <c r="MI95" i="4"/>
  <c r="MI94" i="4"/>
  <c r="MI93" i="4"/>
  <c r="MI92" i="4"/>
  <c r="MI91" i="4"/>
  <c r="MI90" i="4"/>
  <c r="MI89" i="4"/>
  <c r="MI88" i="4"/>
  <c r="MI87" i="4"/>
  <c r="MI86" i="4"/>
  <c r="MI85" i="4"/>
  <c r="MI84" i="4"/>
  <c r="MI83" i="4"/>
  <c r="MI82" i="4"/>
  <c r="MI81" i="4"/>
  <c r="MI80" i="4"/>
  <c r="MI79" i="4"/>
  <c r="MI78" i="4"/>
  <c r="MI77" i="4"/>
  <c r="MI76" i="4"/>
  <c r="MI75" i="4"/>
  <c r="MI74" i="4"/>
  <c r="MI73" i="4"/>
  <c r="MI72" i="4"/>
  <c r="MI71" i="4"/>
  <c r="MI70" i="4"/>
  <c r="MI69" i="4"/>
  <c r="MI68" i="4"/>
  <c r="MI67" i="4"/>
  <c r="MI66" i="4"/>
  <c r="MI65" i="4"/>
  <c r="MI64" i="4"/>
  <c r="MI63" i="4"/>
  <c r="MI62" i="4"/>
  <c r="MI61" i="4"/>
  <c r="MI60" i="4"/>
  <c r="MI59" i="4"/>
  <c r="MI58" i="4"/>
  <c r="MI57" i="4"/>
  <c r="MI56" i="4"/>
  <c r="MI55" i="4"/>
  <c r="MI54" i="4"/>
  <c r="MI53" i="4"/>
  <c r="MI52" i="4"/>
  <c r="MI51" i="4"/>
  <c r="MI50" i="4"/>
  <c r="MI49" i="4"/>
  <c r="MI48" i="4"/>
  <c r="MI47" i="4"/>
  <c r="MI46" i="4"/>
  <c r="MI45" i="4"/>
  <c r="MI44" i="4"/>
  <c r="MI43" i="4"/>
  <c r="MI42" i="4"/>
  <c r="MI41" i="4"/>
  <c r="MI40" i="4"/>
  <c r="MI39" i="4"/>
  <c r="MI38" i="4"/>
  <c r="MI37" i="4"/>
  <c r="MI36" i="4"/>
  <c r="MI35" i="4"/>
  <c r="MI34" i="4"/>
  <c r="MI33" i="4"/>
  <c r="MI32" i="4"/>
  <c r="MI31" i="4"/>
  <c r="MI30" i="4"/>
  <c r="MI29" i="4"/>
  <c r="MI28" i="4"/>
  <c r="MI27" i="4"/>
  <c r="MI26" i="4"/>
  <c r="MI25" i="4"/>
  <c r="MI24" i="4"/>
  <c r="MI23" i="4"/>
  <c r="MI22" i="4"/>
  <c r="MI21" i="4"/>
  <c r="MI20" i="4"/>
  <c r="MI19" i="4"/>
  <c r="MI18" i="4"/>
  <c r="MI17" i="4"/>
  <c r="MI16" i="4"/>
  <c r="MI15" i="4"/>
  <c r="MI14" i="4"/>
  <c r="MI13" i="4"/>
  <c r="MI12" i="4"/>
  <c r="MI11" i="4"/>
  <c r="MI10" i="4"/>
  <c r="MI9" i="4"/>
  <c r="MI8" i="4"/>
  <c r="MI7" i="4"/>
  <c r="MI6" i="4"/>
  <c r="MI5" i="4"/>
  <c r="MI4" i="4"/>
  <c r="MI3" i="4"/>
  <c r="LT1772" i="4"/>
  <c r="LT1771" i="4"/>
  <c r="LT1770" i="4"/>
  <c r="LT1769" i="4"/>
  <c r="LT1768" i="4"/>
  <c r="LT1767" i="4"/>
  <c r="LT1766" i="4"/>
  <c r="LT1765" i="4"/>
  <c r="LT1764" i="4"/>
  <c r="LT1763" i="4"/>
  <c r="LT1762" i="4"/>
  <c r="LT1761" i="4"/>
  <c r="LT1760" i="4"/>
  <c r="LT1759" i="4"/>
  <c r="LT1758" i="4"/>
  <c r="LT1757" i="4"/>
  <c r="LT1756" i="4"/>
  <c r="LT1755" i="4"/>
  <c r="LT1754" i="4"/>
  <c r="LT1753" i="4"/>
  <c r="LT1752" i="4"/>
  <c r="LT1751" i="4"/>
  <c r="LT1750" i="4"/>
  <c r="LT1749" i="4"/>
  <c r="LT1748" i="4"/>
  <c r="LT1747" i="4"/>
  <c r="LT1746" i="4"/>
  <c r="LT1745" i="4"/>
  <c r="LT1744" i="4"/>
  <c r="LT1743" i="4"/>
  <c r="LT1742" i="4"/>
  <c r="LT1741" i="4"/>
  <c r="LT1740" i="4"/>
  <c r="LT1739" i="4"/>
  <c r="LT1738" i="4"/>
  <c r="LT1737" i="4"/>
  <c r="LT1736" i="4"/>
  <c r="LT1735" i="4"/>
  <c r="LT1734" i="4"/>
  <c r="LT1733" i="4"/>
  <c r="LT1732" i="4"/>
  <c r="LT1731" i="4"/>
  <c r="LT1730" i="4"/>
  <c r="LT1729" i="4"/>
  <c r="LT1728" i="4"/>
  <c r="LT1727" i="4"/>
  <c r="LT1726" i="4"/>
  <c r="LT1725" i="4"/>
  <c r="LT1724" i="4"/>
  <c r="LT1723" i="4"/>
  <c r="LT1722" i="4"/>
  <c r="LT1721" i="4"/>
  <c r="LT1720" i="4"/>
  <c r="LT1719" i="4"/>
  <c r="LT1718" i="4"/>
  <c r="LT1717" i="4"/>
  <c r="LT1716" i="4"/>
  <c r="LT1715" i="4"/>
  <c r="LT1714" i="4"/>
  <c r="LT1713" i="4"/>
  <c r="LT1712" i="4"/>
  <c r="LT1711" i="4"/>
  <c r="LT1710" i="4"/>
  <c r="LT1709" i="4"/>
  <c r="LT1708" i="4"/>
  <c r="LT1707" i="4"/>
  <c r="LT1706" i="4"/>
  <c r="LT1705" i="4"/>
  <c r="LT1704" i="4"/>
  <c r="LT1703" i="4"/>
  <c r="LT1702" i="4"/>
  <c r="LT1701" i="4"/>
  <c r="LT1700" i="4"/>
  <c r="LT1699" i="4"/>
  <c r="LT1698" i="4"/>
  <c r="LT1697" i="4"/>
  <c r="LT1696" i="4"/>
  <c r="LT1695" i="4"/>
  <c r="LT1694" i="4"/>
  <c r="LT1693" i="4"/>
  <c r="LT1692" i="4"/>
  <c r="LT1691" i="4"/>
  <c r="LT1690" i="4"/>
  <c r="LT1689" i="4"/>
  <c r="LT1688" i="4"/>
  <c r="LT1687" i="4"/>
  <c r="LT1686" i="4"/>
  <c r="LT1685" i="4"/>
  <c r="LT1684" i="4"/>
  <c r="LT1683" i="4"/>
  <c r="LT1682" i="4"/>
  <c r="LT1681" i="4"/>
  <c r="LT1680" i="4"/>
  <c r="LT1679" i="4"/>
  <c r="LT1678" i="4"/>
  <c r="LT1677" i="4"/>
  <c r="LT1676" i="4"/>
  <c r="LT1675" i="4"/>
  <c r="LT1674" i="4"/>
  <c r="LT1673" i="4"/>
  <c r="LT1672" i="4"/>
  <c r="LT1671" i="4"/>
  <c r="LT1670" i="4"/>
  <c r="LT1669" i="4"/>
  <c r="LT1668" i="4"/>
  <c r="LT1667" i="4"/>
  <c r="LT1666" i="4"/>
  <c r="LT1665" i="4"/>
  <c r="LT1664" i="4"/>
  <c r="LT1663" i="4"/>
  <c r="LT1662" i="4"/>
  <c r="LT1661" i="4"/>
  <c r="LT1660" i="4"/>
  <c r="LT1659" i="4"/>
  <c r="LT1658" i="4"/>
  <c r="LT1657" i="4"/>
  <c r="LT1656" i="4"/>
  <c r="LT1655" i="4"/>
  <c r="LT1654" i="4"/>
  <c r="LT1653" i="4"/>
  <c r="LT1652" i="4"/>
  <c r="LT1651" i="4"/>
  <c r="LT1650" i="4"/>
  <c r="LT1649" i="4"/>
  <c r="LT1648" i="4"/>
  <c r="LT1647" i="4"/>
  <c r="LT1646" i="4"/>
  <c r="LT1645" i="4"/>
  <c r="LT1644" i="4"/>
  <c r="LT1643" i="4"/>
  <c r="LT1642" i="4"/>
  <c r="LT1641" i="4"/>
  <c r="LT1640" i="4"/>
  <c r="LT1639" i="4"/>
  <c r="LT1638" i="4"/>
  <c r="LT1637" i="4"/>
  <c r="LT1636" i="4"/>
  <c r="LT1635" i="4"/>
  <c r="LT1634" i="4"/>
  <c r="LT1633" i="4"/>
  <c r="LT1632" i="4"/>
  <c r="LT1631" i="4"/>
  <c r="LT1630" i="4"/>
  <c r="LT1629" i="4"/>
  <c r="LT1628" i="4"/>
  <c r="LT1627" i="4"/>
  <c r="LT1626" i="4"/>
  <c r="LT1625" i="4"/>
  <c r="LT1624" i="4"/>
  <c r="LT1623" i="4"/>
  <c r="LT1622" i="4"/>
  <c r="LT1621" i="4"/>
  <c r="LT1620" i="4"/>
  <c r="LT1619" i="4"/>
  <c r="LT1618" i="4"/>
  <c r="LT1617" i="4"/>
  <c r="LT1616" i="4"/>
  <c r="LT1615" i="4"/>
  <c r="LT1614" i="4"/>
  <c r="LT1613" i="4"/>
  <c r="LT1612" i="4"/>
  <c r="LT1611" i="4"/>
  <c r="LT1610" i="4"/>
  <c r="LT1609" i="4"/>
  <c r="LT1608" i="4"/>
  <c r="LT1607" i="4"/>
  <c r="LT1606" i="4"/>
  <c r="LT1605" i="4"/>
  <c r="LT1604" i="4"/>
  <c r="LT1603" i="4"/>
  <c r="LT1602" i="4"/>
  <c r="LT1601" i="4"/>
  <c r="LT1600" i="4"/>
  <c r="LT1599" i="4"/>
  <c r="LT1598" i="4"/>
  <c r="LT1597" i="4"/>
  <c r="LT1596" i="4"/>
  <c r="LT1595" i="4"/>
  <c r="LT1594" i="4"/>
  <c r="LT1593" i="4"/>
  <c r="LT1592" i="4"/>
  <c r="LT1591" i="4"/>
  <c r="LT1590" i="4"/>
  <c r="LT1589" i="4"/>
  <c r="LT1588" i="4"/>
  <c r="LT1587" i="4"/>
  <c r="LT1586" i="4"/>
  <c r="LT1585" i="4"/>
  <c r="LT1584" i="4"/>
  <c r="LT1583" i="4"/>
  <c r="LT1582" i="4"/>
  <c r="LT1581" i="4"/>
  <c r="LT1580" i="4"/>
  <c r="LT1579" i="4"/>
  <c r="LT1578" i="4"/>
  <c r="LT1577" i="4"/>
  <c r="LT1576" i="4"/>
  <c r="LT1575" i="4"/>
  <c r="LT1574" i="4"/>
  <c r="LT1573" i="4"/>
  <c r="LT1572" i="4"/>
  <c r="LT1571" i="4"/>
  <c r="LT1570" i="4"/>
  <c r="LT1569" i="4"/>
  <c r="LT1568" i="4"/>
  <c r="LT1567" i="4"/>
  <c r="LT1566" i="4"/>
  <c r="LT1565" i="4"/>
  <c r="LT1564" i="4"/>
  <c r="LT1563" i="4"/>
  <c r="LT1562" i="4"/>
  <c r="LT1561" i="4"/>
  <c r="LT1560" i="4"/>
  <c r="LT1559" i="4"/>
  <c r="LT1558" i="4"/>
  <c r="LT1557" i="4"/>
  <c r="LT1556" i="4"/>
  <c r="LT1555" i="4"/>
  <c r="LT1554" i="4"/>
  <c r="LT1553" i="4"/>
  <c r="LT1552" i="4"/>
  <c r="LT1551" i="4"/>
  <c r="LT1550" i="4"/>
  <c r="LT1549" i="4"/>
  <c r="LT1548" i="4"/>
  <c r="LT1547" i="4"/>
  <c r="LT1546" i="4"/>
  <c r="LT1545" i="4"/>
  <c r="LT1544" i="4"/>
  <c r="LT1543" i="4"/>
  <c r="LT1542" i="4"/>
  <c r="LT1541" i="4"/>
  <c r="LT1540" i="4"/>
  <c r="LT1539" i="4"/>
  <c r="LT1538" i="4"/>
  <c r="LT1537" i="4"/>
  <c r="LT1536" i="4"/>
  <c r="LT1535" i="4"/>
  <c r="LT1534" i="4"/>
  <c r="LT1533" i="4"/>
  <c r="LT1532" i="4"/>
  <c r="LT1531" i="4"/>
  <c r="LT1530" i="4"/>
  <c r="LT1529" i="4"/>
  <c r="LT1528" i="4"/>
  <c r="LT1527" i="4"/>
  <c r="LT1526" i="4"/>
  <c r="LT1525" i="4"/>
  <c r="LT1524" i="4"/>
  <c r="LT1523" i="4"/>
  <c r="LT1522" i="4"/>
  <c r="LT1521" i="4"/>
  <c r="LT1520" i="4"/>
  <c r="LT1519" i="4"/>
  <c r="LT1518" i="4"/>
  <c r="LT1517" i="4"/>
  <c r="LT1516" i="4"/>
  <c r="LT1515" i="4"/>
  <c r="LT1514" i="4"/>
  <c r="LT1513" i="4"/>
  <c r="LT1512" i="4"/>
  <c r="LT1511" i="4"/>
  <c r="LT1510" i="4"/>
  <c r="LT1509" i="4"/>
  <c r="LT1508" i="4"/>
  <c r="LT1507" i="4"/>
  <c r="LT1506" i="4"/>
  <c r="LT1505" i="4"/>
  <c r="LT1504" i="4"/>
  <c r="LT1503" i="4"/>
  <c r="LT1502" i="4"/>
  <c r="LT1501" i="4"/>
  <c r="LT1500" i="4"/>
  <c r="LT1499" i="4"/>
  <c r="LT1498" i="4"/>
  <c r="LT1497" i="4"/>
  <c r="LT1496" i="4"/>
  <c r="LT1495" i="4"/>
  <c r="LT1494" i="4"/>
  <c r="LT1493" i="4"/>
  <c r="LT1492" i="4"/>
  <c r="LT1491" i="4"/>
  <c r="LT1490" i="4"/>
  <c r="LT1489" i="4"/>
  <c r="LT1488" i="4"/>
  <c r="LT1487" i="4"/>
  <c r="LT1486" i="4"/>
  <c r="LT1485" i="4"/>
  <c r="LT1484" i="4"/>
  <c r="LT1483" i="4"/>
  <c r="LT1482" i="4"/>
  <c r="LT1481" i="4"/>
  <c r="LT1480" i="4"/>
  <c r="LT1479" i="4"/>
  <c r="LT1478" i="4"/>
  <c r="LT1477" i="4"/>
  <c r="LT1476" i="4"/>
  <c r="LT1475" i="4"/>
  <c r="LT1474" i="4"/>
  <c r="LT1473" i="4"/>
  <c r="LT1472" i="4"/>
  <c r="LT1471" i="4"/>
  <c r="LT1470" i="4"/>
  <c r="LT1469" i="4"/>
  <c r="LT1468" i="4"/>
  <c r="LT1467" i="4"/>
  <c r="LT1466" i="4"/>
  <c r="LT1465" i="4"/>
  <c r="LT1464" i="4"/>
  <c r="LT1463" i="4"/>
  <c r="LT1462" i="4"/>
  <c r="LT1461" i="4"/>
  <c r="LT1460" i="4"/>
  <c r="LT1459" i="4"/>
  <c r="LT1458" i="4"/>
  <c r="LT1457" i="4"/>
  <c r="LT1456" i="4"/>
  <c r="LT1455" i="4"/>
  <c r="LT1454" i="4"/>
  <c r="LT1453" i="4"/>
  <c r="LT1452" i="4"/>
  <c r="LT1451" i="4"/>
  <c r="LT1450" i="4"/>
  <c r="LT1449" i="4"/>
  <c r="LT1448" i="4"/>
  <c r="LT1447" i="4"/>
  <c r="LT1446" i="4"/>
  <c r="LT1445" i="4"/>
  <c r="LT1444" i="4"/>
  <c r="LT1443" i="4"/>
  <c r="LT1442" i="4"/>
  <c r="LT1441" i="4"/>
  <c r="LT1440" i="4"/>
  <c r="LT1439" i="4"/>
  <c r="LT1438" i="4"/>
  <c r="LT1437" i="4"/>
  <c r="LT1436" i="4"/>
  <c r="LT1435" i="4"/>
  <c r="LT1434" i="4"/>
  <c r="LT1433" i="4"/>
  <c r="LT1432" i="4"/>
  <c r="LT1431" i="4"/>
  <c r="LT1430" i="4"/>
  <c r="LT1429" i="4"/>
  <c r="LT1428" i="4"/>
  <c r="LT1427" i="4"/>
  <c r="LT1426" i="4"/>
  <c r="LT1425" i="4"/>
  <c r="LT1424" i="4"/>
  <c r="LT1423" i="4"/>
  <c r="LT1422" i="4"/>
  <c r="LT1421" i="4"/>
  <c r="LT1420" i="4"/>
  <c r="LT1419" i="4"/>
  <c r="LT1418" i="4"/>
  <c r="LT1417" i="4"/>
  <c r="LT1416" i="4"/>
  <c r="LT1415" i="4"/>
  <c r="LT1414" i="4"/>
  <c r="LT1413" i="4"/>
  <c r="LT1412" i="4"/>
  <c r="LT1411" i="4"/>
  <c r="LT1410" i="4"/>
  <c r="LT1409" i="4"/>
  <c r="LT1408" i="4"/>
  <c r="LT1407" i="4"/>
  <c r="LT1406" i="4"/>
  <c r="LT1405" i="4"/>
  <c r="LT1404" i="4"/>
  <c r="LT1403" i="4"/>
  <c r="LT1402" i="4"/>
  <c r="LT1401" i="4"/>
  <c r="LT1400" i="4"/>
  <c r="LT1399" i="4"/>
  <c r="LT1398" i="4"/>
  <c r="LT1397" i="4"/>
  <c r="LT1396" i="4"/>
  <c r="LT1395" i="4"/>
  <c r="LT1394" i="4"/>
  <c r="LT1393" i="4"/>
  <c r="LT1392" i="4"/>
  <c r="LT1391" i="4"/>
  <c r="LT1390" i="4"/>
  <c r="LT1389" i="4"/>
  <c r="LT1388" i="4"/>
  <c r="LT1387" i="4"/>
  <c r="LT1386" i="4"/>
  <c r="LT1385" i="4"/>
  <c r="LT1384" i="4"/>
  <c r="LT1383" i="4"/>
  <c r="LT1382" i="4"/>
  <c r="LT1381" i="4"/>
  <c r="LT1380" i="4"/>
  <c r="LT1379" i="4"/>
  <c r="LT1378" i="4"/>
  <c r="LT1377" i="4"/>
  <c r="LT1376" i="4"/>
  <c r="LT1375" i="4"/>
  <c r="LT1374" i="4"/>
  <c r="LT1373" i="4"/>
  <c r="LT1372" i="4"/>
  <c r="LT1371" i="4"/>
  <c r="LT1370" i="4"/>
  <c r="LT1369" i="4"/>
  <c r="LT1368" i="4"/>
  <c r="LT1367" i="4"/>
  <c r="LT1366" i="4"/>
  <c r="LT1365" i="4"/>
  <c r="LT1364" i="4"/>
  <c r="LT1363" i="4"/>
  <c r="LT1362" i="4"/>
  <c r="LT1361" i="4"/>
  <c r="LT1360" i="4"/>
  <c r="LT1359" i="4"/>
  <c r="LT1358" i="4"/>
  <c r="LT1357" i="4"/>
  <c r="LT1356" i="4"/>
  <c r="LT1355" i="4"/>
  <c r="LT1354" i="4"/>
  <c r="LT1353" i="4"/>
  <c r="LT1352" i="4"/>
  <c r="LT1351" i="4"/>
  <c r="LT1350" i="4"/>
  <c r="LT1349" i="4"/>
  <c r="LT1348" i="4"/>
  <c r="LT1347" i="4"/>
  <c r="LT1346" i="4"/>
  <c r="LT1345" i="4"/>
  <c r="LT1344" i="4"/>
  <c r="LT1343" i="4"/>
  <c r="LT1342" i="4"/>
  <c r="LT1341" i="4"/>
  <c r="LT1340" i="4"/>
  <c r="LT1339" i="4"/>
  <c r="LT1338" i="4"/>
  <c r="LT1337" i="4"/>
  <c r="LT1336" i="4"/>
  <c r="LT1335" i="4"/>
  <c r="LT1334" i="4"/>
  <c r="LT1333" i="4"/>
  <c r="LT1332" i="4"/>
  <c r="LT1331" i="4"/>
  <c r="LT1330" i="4"/>
  <c r="LT1329" i="4"/>
  <c r="LT1328" i="4"/>
  <c r="LT1327" i="4"/>
  <c r="LT1326" i="4"/>
  <c r="LT1325" i="4"/>
  <c r="LT1324" i="4"/>
  <c r="LT1323" i="4"/>
  <c r="LT1322" i="4"/>
  <c r="LT1321" i="4"/>
  <c r="LT1320" i="4"/>
  <c r="LT1319" i="4"/>
  <c r="LT1318" i="4"/>
  <c r="LT1317" i="4"/>
  <c r="LT1316" i="4"/>
  <c r="LT1315" i="4"/>
  <c r="LT1314" i="4"/>
  <c r="LT1313" i="4"/>
  <c r="LT1312" i="4"/>
  <c r="LT1311" i="4"/>
  <c r="LT1310" i="4"/>
  <c r="LT1309" i="4"/>
  <c r="LT1308" i="4"/>
  <c r="LT1307" i="4"/>
  <c r="LT1306" i="4"/>
  <c r="LT1305" i="4"/>
  <c r="LT1304" i="4"/>
  <c r="LT1303" i="4"/>
  <c r="LT1302" i="4"/>
  <c r="LT1301" i="4"/>
  <c r="LT1300" i="4"/>
  <c r="LT1299" i="4"/>
  <c r="LT1298" i="4"/>
  <c r="LT1297" i="4"/>
  <c r="LT1296" i="4"/>
  <c r="LT1295" i="4"/>
  <c r="LT1294" i="4"/>
  <c r="LT1293" i="4"/>
  <c r="LT1292" i="4"/>
  <c r="LT1291" i="4"/>
  <c r="LT1290" i="4"/>
  <c r="LT1289" i="4"/>
  <c r="LT1288" i="4"/>
  <c r="LT1287" i="4"/>
  <c r="LT1286" i="4"/>
  <c r="LT1285" i="4"/>
  <c r="LT1284" i="4"/>
  <c r="LT1283" i="4"/>
  <c r="LT1282" i="4"/>
  <c r="LT1281" i="4"/>
  <c r="LT1280" i="4"/>
  <c r="LT1279" i="4"/>
  <c r="LT1278" i="4"/>
  <c r="LT1277" i="4"/>
  <c r="LT1276" i="4"/>
  <c r="LT1275" i="4"/>
  <c r="LT1274" i="4"/>
  <c r="LT1273" i="4"/>
  <c r="LT1272" i="4"/>
  <c r="LT1271" i="4"/>
  <c r="LT1270" i="4"/>
  <c r="LT1269" i="4"/>
  <c r="LT1268" i="4"/>
  <c r="LT1267" i="4"/>
  <c r="LT1266" i="4"/>
  <c r="LT1265" i="4"/>
  <c r="LT1264" i="4"/>
  <c r="LT1263" i="4"/>
  <c r="LT1262" i="4"/>
  <c r="LT1261" i="4"/>
  <c r="LT1260" i="4"/>
  <c r="LT1259" i="4"/>
  <c r="LT1258" i="4"/>
  <c r="LT1257" i="4"/>
  <c r="LT1256" i="4"/>
  <c r="LT1255" i="4"/>
  <c r="LT1254" i="4"/>
  <c r="LT1253" i="4"/>
  <c r="LT1252" i="4"/>
  <c r="LT1251" i="4"/>
  <c r="LT1250" i="4"/>
  <c r="LT1249" i="4"/>
  <c r="LT1248" i="4"/>
  <c r="LT1247" i="4"/>
  <c r="LT1246" i="4"/>
  <c r="LT1245" i="4"/>
  <c r="LT1244" i="4"/>
  <c r="LT1243" i="4"/>
  <c r="LT1242" i="4"/>
  <c r="LT1241" i="4"/>
  <c r="LT1240" i="4"/>
  <c r="LT1239" i="4"/>
  <c r="LT1238" i="4"/>
  <c r="LT1237" i="4"/>
  <c r="LT1236" i="4"/>
  <c r="LT1235" i="4"/>
  <c r="LT1234" i="4"/>
  <c r="LT1233" i="4"/>
  <c r="LT1232" i="4"/>
  <c r="LT1231" i="4"/>
  <c r="LT1230" i="4"/>
  <c r="LT1229" i="4"/>
  <c r="LT1228" i="4"/>
  <c r="LT1227" i="4"/>
  <c r="LT1226" i="4"/>
  <c r="LT1225" i="4"/>
  <c r="LT1224" i="4"/>
  <c r="LT1223" i="4"/>
  <c r="LT1222" i="4"/>
  <c r="LT1221" i="4"/>
  <c r="LT1220" i="4"/>
  <c r="LT1219" i="4"/>
  <c r="LT1218" i="4"/>
  <c r="LT1217" i="4"/>
  <c r="LT1216" i="4"/>
  <c r="LT1215" i="4"/>
  <c r="LT1214" i="4"/>
  <c r="LT1213" i="4"/>
  <c r="LT1212" i="4"/>
  <c r="LT1211" i="4"/>
  <c r="LT1210" i="4"/>
  <c r="LT1209" i="4"/>
  <c r="LT1208" i="4"/>
  <c r="LT1207" i="4"/>
  <c r="LT1206" i="4"/>
  <c r="LT1205" i="4"/>
  <c r="LT1204" i="4"/>
  <c r="LT1203" i="4"/>
  <c r="LT1202" i="4"/>
  <c r="LT1201" i="4"/>
  <c r="LT1200" i="4"/>
  <c r="LT1199" i="4"/>
  <c r="LT1198" i="4"/>
  <c r="LT1197" i="4"/>
  <c r="LT1196" i="4"/>
  <c r="LT1195" i="4"/>
  <c r="LT1194" i="4"/>
  <c r="LT1193" i="4"/>
  <c r="LT1192" i="4"/>
  <c r="LT1191" i="4"/>
  <c r="LT1190" i="4"/>
  <c r="LT1189" i="4"/>
  <c r="LT1188" i="4"/>
  <c r="LT1187" i="4"/>
  <c r="LT1186" i="4"/>
  <c r="LT1185" i="4"/>
  <c r="LT1184" i="4"/>
  <c r="LT1183" i="4"/>
  <c r="LT1182" i="4"/>
  <c r="LT1181" i="4"/>
  <c r="LT1180" i="4"/>
  <c r="LT1179" i="4"/>
  <c r="LT1178" i="4"/>
  <c r="LT1177" i="4"/>
  <c r="LT1176" i="4"/>
  <c r="LT1175" i="4"/>
  <c r="LT1174" i="4"/>
  <c r="LT1173" i="4"/>
  <c r="LT1172" i="4"/>
  <c r="LT1171" i="4"/>
  <c r="LT1170" i="4"/>
  <c r="LT1169" i="4"/>
  <c r="LT1168" i="4"/>
  <c r="LT1167" i="4"/>
  <c r="LT1166" i="4"/>
  <c r="LT1165" i="4"/>
  <c r="LT1164" i="4"/>
  <c r="LT1163" i="4"/>
  <c r="LT1162" i="4"/>
  <c r="LT1161" i="4"/>
  <c r="LT1160" i="4"/>
  <c r="LT1159" i="4"/>
  <c r="LT1158" i="4"/>
  <c r="LT1157" i="4"/>
  <c r="LT1156" i="4"/>
  <c r="LT1155" i="4"/>
  <c r="LT1154" i="4"/>
  <c r="LT1153" i="4"/>
  <c r="LT1152" i="4"/>
  <c r="LT1151" i="4"/>
  <c r="LT1150" i="4"/>
  <c r="LT1149" i="4"/>
  <c r="LT1148" i="4"/>
  <c r="LT1147" i="4"/>
  <c r="LT1146" i="4"/>
  <c r="LT1145" i="4"/>
  <c r="LT1144" i="4"/>
  <c r="LT1143" i="4"/>
  <c r="LT1142" i="4"/>
  <c r="LT1141" i="4"/>
  <c r="LT1140" i="4"/>
  <c r="LT1139" i="4"/>
  <c r="LT1138" i="4"/>
  <c r="LT1137" i="4"/>
  <c r="LT1136" i="4"/>
  <c r="LT1135" i="4"/>
  <c r="LT1134" i="4"/>
  <c r="LT1133" i="4"/>
  <c r="LT1132" i="4"/>
  <c r="LT1131" i="4"/>
  <c r="LT1130" i="4"/>
  <c r="LT1129" i="4"/>
  <c r="LT1128" i="4"/>
  <c r="LT1127" i="4"/>
  <c r="LT1126" i="4"/>
  <c r="LT1125" i="4"/>
  <c r="LT1124" i="4"/>
  <c r="LT1123" i="4"/>
  <c r="LT1122" i="4"/>
  <c r="LT1121" i="4"/>
  <c r="LT1120" i="4"/>
  <c r="LT1119" i="4"/>
  <c r="LT1118" i="4"/>
  <c r="LT1117" i="4"/>
  <c r="LT1116" i="4"/>
  <c r="LT1115" i="4"/>
  <c r="LT1114" i="4"/>
  <c r="LT1113" i="4"/>
  <c r="LT1112" i="4"/>
  <c r="LT1111" i="4"/>
  <c r="LT1110" i="4"/>
  <c r="LT1109" i="4"/>
  <c r="LT1108" i="4"/>
  <c r="LT1107" i="4"/>
  <c r="LT1106" i="4"/>
  <c r="LT1105" i="4"/>
  <c r="LT1104" i="4"/>
  <c r="LT1103" i="4"/>
  <c r="LT1102" i="4"/>
  <c r="LT1101" i="4"/>
  <c r="LT1100" i="4"/>
  <c r="LT1099" i="4"/>
  <c r="LT1098" i="4"/>
  <c r="LT1097" i="4"/>
  <c r="LT1096" i="4"/>
  <c r="LT1095" i="4"/>
  <c r="LT1094" i="4"/>
  <c r="LT1093" i="4"/>
  <c r="LT1092" i="4"/>
  <c r="LT1091" i="4"/>
  <c r="LT1090" i="4"/>
  <c r="LT1089" i="4"/>
  <c r="LT1088" i="4"/>
  <c r="LT1087" i="4"/>
  <c r="LT1086" i="4"/>
  <c r="LT1085" i="4"/>
  <c r="LT1084" i="4"/>
  <c r="LT1083" i="4"/>
  <c r="LT1082" i="4"/>
  <c r="LT1081" i="4"/>
  <c r="LT1080" i="4"/>
  <c r="LT1079" i="4"/>
  <c r="LT1078" i="4"/>
  <c r="LT1077" i="4"/>
  <c r="LT1076" i="4"/>
  <c r="LT1075" i="4"/>
  <c r="LT1074" i="4"/>
  <c r="LT1073" i="4"/>
  <c r="LT1072" i="4"/>
  <c r="LT1071" i="4"/>
  <c r="LT1070" i="4"/>
  <c r="LT1069" i="4"/>
  <c r="LT1068" i="4"/>
  <c r="LT1067" i="4"/>
  <c r="LT1066" i="4"/>
  <c r="LT1065" i="4"/>
  <c r="LT1064" i="4"/>
  <c r="LT1063" i="4"/>
  <c r="LT1062" i="4"/>
  <c r="LT1061" i="4"/>
  <c r="LT1060" i="4"/>
  <c r="LT1059" i="4"/>
  <c r="LT1058" i="4"/>
  <c r="LT1057" i="4"/>
  <c r="LT1056" i="4"/>
  <c r="LT1055" i="4"/>
  <c r="LT1054" i="4"/>
  <c r="LT1053" i="4"/>
  <c r="LT1052" i="4"/>
  <c r="LT1051" i="4"/>
  <c r="LT1050" i="4"/>
  <c r="LT1049" i="4"/>
  <c r="LT1048" i="4"/>
  <c r="LT1047" i="4"/>
  <c r="LT1046" i="4"/>
  <c r="LT1045" i="4"/>
  <c r="LT1044" i="4"/>
  <c r="LT1043" i="4"/>
  <c r="LT1042" i="4"/>
  <c r="LT1041" i="4"/>
  <c r="LT1040" i="4"/>
  <c r="LT1039" i="4"/>
  <c r="LT1038" i="4"/>
  <c r="LT1037" i="4"/>
  <c r="LT1036" i="4"/>
  <c r="LT1035" i="4"/>
  <c r="LT1034" i="4"/>
  <c r="LT1033" i="4"/>
  <c r="LT1032" i="4"/>
  <c r="LT1031" i="4"/>
  <c r="LT1030" i="4"/>
  <c r="LT1029" i="4"/>
  <c r="LT1028" i="4"/>
  <c r="LT1027" i="4"/>
  <c r="LT1026" i="4"/>
  <c r="LT1025" i="4"/>
  <c r="LT1024" i="4"/>
  <c r="LT1023" i="4"/>
  <c r="LT1022" i="4"/>
  <c r="LT1021" i="4"/>
  <c r="LT1020" i="4"/>
  <c r="LT1019" i="4"/>
  <c r="LT1018" i="4"/>
  <c r="LT1017" i="4"/>
  <c r="LT1016" i="4"/>
  <c r="LT1015" i="4"/>
  <c r="LT1014" i="4"/>
  <c r="LT1013" i="4"/>
  <c r="LT1012" i="4"/>
  <c r="LT1011" i="4"/>
  <c r="LT1010" i="4"/>
  <c r="LT1009" i="4"/>
  <c r="LT1008" i="4"/>
  <c r="LT1007" i="4"/>
  <c r="LT1006" i="4"/>
  <c r="LT1005" i="4"/>
  <c r="LT1004" i="4"/>
  <c r="LT1003" i="4"/>
  <c r="LT1002" i="4"/>
  <c r="LT1001" i="4"/>
  <c r="LT1000" i="4"/>
  <c r="LT999" i="4"/>
  <c r="LT998" i="4"/>
  <c r="LT997" i="4"/>
  <c r="LT996" i="4"/>
  <c r="LT995" i="4"/>
  <c r="LT994" i="4"/>
  <c r="LT993" i="4"/>
  <c r="LT992" i="4"/>
  <c r="LT991" i="4"/>
  <c r="LT990" i="4"/>
  <c r="LT989" i="4"/>
  <c r="LT988" i="4"/>
  <c r="LT987" i="4"/>
  <c r="LT986" i="4"/>
  <c r="LT985" i="4"/>
  <c r="LT984" i="4"/>
  <c r="LT983" i="4"/>
  <c r="LT982" i="4"/>
  <c r="LT981" i="4"/>
  <c r="LT980" i="4"/>
  <c r="LT979" i="4"/>
  <c r="LT978" i="4"/>
  <c r="LT977" i="4"/>
  <c r="LT976" i="4"/>
  <c r="LT975" i="4"/>
  <c r="LT974" i="4"/>
  <c r="LT973" i="4"/>
  <c r="LT972" i="4"/>
  <c r="LT971" i="4"/>
  <c r="LT970" i="4"/>
  <c r="LT969" i="4"/>
  <c r="LT968" i="4"/>
  <c r="LT967" i="4"/>
  <c r="LT966" i="4"/>
  <c r="LT965" i="4"/>
  <c r="LT964" i="4"/>
  <c r="LT963" i="4"/>
  <c r="LT962" i="4"/>
  <c r="LT961" i="4"/>
  <c r="LT960" i="4"/>
  <c r="LT959" i="4"/>
  <c r="LT958" i="4"/>
  <c r="LT957" i="4"/>
  <c r="LT956" i="4"/>
  <c r="LT955" i="4"/>
  <c r="LT954" i="4"/>
  <c r="LT953" i="4"/>
  <c r="LT952" i="4"/>
  <c r="LT951" i="4"/>
  <c r="LT950" i="4"/>
  <c r="LT949" i="4"/>
  <c r="LT948" i="4"/>
  <c r="LT947" i="4"/>
  <c r="LT946" i="4"/>
  <c r="LT945" i="4"/>
  <c r="LT944" i="4"/>
  <c r="LT943" i="4"/>
  <c r="LT942" i="4"/>
  <c r="LT941" i="4"/>
  <c r="LT940" i="4"/>
  <c r="LT939" i="4"/>
  <c r="LT938" i="4"/>
  <c r="LT937" i="4"/>
  <c r="LT936" i="4"/>
  <c r="LT935" i="4"/>
  <c r="LT934" i="4"/>
  <c r="LT933" i="4"/>
  <c r="LT932" i="4"/>
  <c r="LT931" i="4"/>
  <c r="LT930" i="4"/>
  <c r="LT929" i="4"/>
  <c r="LT928" i="4"/>
  <c r="LT927" i="4"/>
  <c r="LT926" i="4"/>
  <c r="LT925" i="4"/>
  <c r="LT924" i="4"/>
  <c r="LT923" i="4"/>
  <c r="LT922" i="4"/>
  <c r="LT921" i="4"/>
  <c r="LT920" i="4"/>
  <c r="LT919" i="4"/>
  <c r="LT918" i="4"/>
  <c r="LT917" i="4"/>
  <c r="LT916" i="4"/>
  <c r="LT915" i="4"/>
  <c r="LT914" i="4"/>
  <c r="LT913" i="4"/>
  <c r="LT912" i="4"/>
  <c r="LT911" i="4"/>
  <c r="LT910" i="4"/>
  <c r="LT909" i="4"/>
  <c r="LT908" i="4"/>
  <c r="LT907" i="4"/>
  <c r="LT906" i="4"/>
  <c r="LT905" i="4"/>
  <c r="LT904" i="4"/>
  <c r="LT903" i="4"/>
  <c r="LT902" i="4"/>
  <c r="LT901" i="4"/>
  <c r="LT900" i="4"/>
  <c r="LT899" i="4"/>
  <c r="LT898" i="4"/>
  <c r="LT897" i="4"/>
  <c r="LT896" i="4"/>
  <c r="LT895" i="4"/>
  <c r="LT894" i="4"/>
  <c r="LT893" i="4"/>
  <c r="LT892" i="4"/>
  <c r="LT891" i="4"/>
  <c r="LT890" i="4"/>
  <c r="LT889" i="4"/>
  <c r="LT888" i="4"/>
  <c r="LT887" i="4"/>
  <c r="LT886" i="4"/>
  <c r="LT885" i="4"/>
  <c r="LT884" i="4"/>
  <c r="LT883" i="4"/>
  <c r="LT882" i="4"/>
  <c r="LT881" i="4"/>
  <c r="LT880" i="4"/>
  <c r="LT879" i="4"/>
  <c r="LT878" i="4"/>
  <c r="LT877" i="4"/>
  <c r="LT876" i="4"/>
  <c r="LT875" i="4"/>
  <c r="LT874" i="4"/>
  <c r="LT873" i="4"/>
  <c r="LT872" i="4"/>
  <c r="LT871" i="4"/>
  <c r="LT870" i="4"/>
  <c r="LT869" i="4"/>
  <c r="LT868" i="4"/>
  <c r="LT867" i="4"/>
  <c r="LT866" i="4"/>
  <c r="LT865" i="4"/>
  <c r="LT864" i="4"/>
  <c r="LT863" i="4"/>
  <c r="LT862" i="4"/>
  <c r="LT861" i="4"/>
  <c r="LT860" i="4"/>
  <c r="LT859" i="4"/>
  <c r="LT858" i="4"/>
  <c r="LT857" i="4"/>
  <c r="LT856" i="4"/>
  <c r="LT855" i="4"/>
  <c r="LT854" i="4"/>
  <c r="LT853" i="4"/>
  <c r="LT852" i="4"/>
  <c r="LT851" i="4"/>
  <c r="LT850" i="4"/>
  <c r="LT849" i="4"/>
  <c r="LT848" i="4"/>
  <c r="LT847" i="4"/>
  <c r="LT846" i="4"/>
  <c r="LT845" i="4"/>
  <c r="LT844" i="4"/>
  <c r="LT843" i="4"/>
  <c r="LT842" i="4"/>
  <c r="LT841" i="4"/>
  <c r="LT840" i="4"/>
  <c r="LT839" i="4"/>
  <c r="LT838" i="4"/>
  <c r="LT837" i="4"/>
  <c r="LT836" i="4"/>
  <c r="LT835" i="4"/>
  <c r="LT834" i="4"/>
  <c r="LT833" i="4"/>
  <c r="LT832" i="4"/>
  <c r="LT831" i="4"/>
  <c r="LT830" i="4"/>
  <c r="LT829" i="4"/>
  <c r="LT828" i="4"/>
  <c r="LT827" i="4"/>
  <c r="LT826" i="4"/>
  <c r="LT825" i="4"/>
  <c r="LT824" i="4"/>
  <c r="LT823" i="4"/>
  <c r="LT822" i="4"/>
  <c r="LT821" i="4"/>
  <c r="LT820" i="4"/>
  <c r="LT819" i="4"/>
  <c r="LT818" i="4"/>
  <c r="LT817" i="4"/>
  <c r="LT816" i="4"/>
  <c r="LT815" i="4"/>
  <c r="LT814" i="4"/>
  <c r="LT813" i="4"/>
  <c r="LT812" i="4"/>
  <c r="LT811" i="4"/>
  <c r="LT810" i="4"/>
  <c r="LT809" i="4"/>
  <c r="LT808" i="4"/>
  <c r="LT807" i="4"/>
  <c r="LT806" i="4"/>
  <c r="LT805" i="4"/>
  <c r="LT804" i="4"/>
  <c r="LT803" i="4"/>
  <c r="LT802" i="4"/>
  <c r="LT801" i="4"/>
  <c r="LT800" i="4"/>
  <c r="LT799" i="4"/>
  <c r="LT798" i="4"/>
  <c r="LT797" i="4"/>
  <c r="LT796" i="4"/>
  <c r="LT795" i="4"/>
  <c r="LT794" i="4"/>
  <c r="LT793" i="4"/>
  <c r="LT792" i="4"/>
  <c r="LT791" i="4"/>
  <c r="LT790" i="4"/>
  <c r="LT789" i="4"/>
  <c r="LT788" i="4"/>
  <c r="LT787" i="4"/>
  <c r="LT786" i="4"/>
  <c r="LT785" i="4"/>
  <c r="LT784" i="4"/>
  <c r="LT783" i="4"/>
  <c r="LT782" i="4"/>
  <c r="LT781" i="4"/>
  <c r="LT780" i="4"/>
  <c r="LT779" i="4"/>
  <c r="LT778" i="4"/>
  <c r="LT777" i="4"/>
  <c r="LT776" i="4"/>
  <c r="LT775" i="4"/>
  <c r="LT774" i="4"/>
  <c r="LT773" i="4"/>
  <c r="LT772" i="4"/>
  <c r="LT771" i="4"/>
  <c r="LT770" i="4"/>
  <c r="LT769" i="4"/>
  <c r="LT768" i="4"/>
  <c r="LT767" i="4"/>
  <c r="LT766" i="4"/>
  <c r="LT765" i="4"/>
  <c r="LT764" i="4"/>
  <c r="LT763" i="4"/>
  <c r="LT762" i="4"/>
  <c r="LT761" i="4"/>
  <c r="LT760" i="4"/>
  <c r="LT759" i="4"/>
  <c r="LT758" i="4"/>
  <c r="LT757" i="4"/>
  <c r="LT756" i="4"/>
  <c r="LT755" i="4"/>
  <c r="LT754" i="4"/>
  <c r="LT753" i="4"/>
  <c r="LT752" i="4"/>
  <c r="LT751" i="4"/>
  <c r="LT750" i="4"/>
  <c r="LT749" i="4"/>
  <c r="LT748" i="4"/>
  <c r="LT747" i="4"/>
  <c r="LT746" i="4"/>
  <c r="LT745" i="4"/>
  <c r="LT744" i="4"/>
  <c r="LT743" i="4"/>
  <c r="LT742" i="4"/>
  <c r="LT741" i="4"/>
  <c r="LT740" i="4"/>
  <c r="LT739" i="4"/>
  <c r="LT738" i="4"/>
  <c r="LT737" i="4"/>
  <c r="LT736" i="4"/>
  <c r="LT735" i="4"/>
  <c r="LT734" i="4"/>
  <c r="LT733" i="4"/>
  <c r="LT732" i="4"/>
  <c r="LT731" i="4"/>
  <c r="LT730" i="4"/>
  <c r="LT729" i="4"/>
  <c r="LT728" i="4"/>
  <c r="LT727" i="4"/>
  <c r="LT726" i="4"/>
  <c r="LT725" i="4"/>
  <c r="LT724" i="4"/>
  <c r="LT723" i="4"/>
  <c r="LT722" i="4"/>
  <c r="LT721" i="4"/>
  <c r="LT720" i="4"/>
  <c r="LT719" i="4"/>
  <c r="LT718" i="4"/>
  <c r="LT717" i="4"/>
  <c r="LT716" i="4"/>
  <c r="LT715" i="4"/>
  <c r="LT714" i="4"/>
  <c r="LT713" i="4"/>
  <c r="LT712" i="4"/>
  <c r="LT711" i="4"/>
  <c r="LT710" i="4"/>
  <c r="LT709" i="4"/>
  <c r="LT708" i="4"/>
  <c r="LT707" i="4"/>
  <c r="LT706" i="4"/>
  <c r="LT705" i="4"/>
  <c r="LT704" i="4"/>
  <c r="LT703" i="4"/>
  <c r="LT702" i="4"/>
  <c r="LT701" i="4"/>
  <c r="LT700" i="4"/>
  <c r="LT699" i="4"/>
  <c r="LT698" i="4"/>
  <c r="LT697" i="4"/>
  <c r="LT696" i="4"/>
  <c r="LT695" i="4"/>
  <c r="LT694" i="4"/>
  <c r="LT693" i="4"/>
  <c r="LT692" i="4"/>
  <c r="LT691" i="4"/>
  <c r="LT690" i="4"/>
  <c r="LT689" i="4"/>
  <c r="LT688" i="4"/>
  <c r="LT687" i="4"/>
  <c r="LT686" i="4"/>
  <c r="LT685" i="4"/>
  <c r="LT684" i="4"/>
  <c r="LT683" i="4"/>
  <c r="LT682" i="4"/>
  <c r="LT681" i="4"/>
  <c r="LT680" i="4"/>
  <c r="LT679" i="4"/>
  <c r="LT678" i="4"/>
  <c r="LT677" i="4"/>
  <c r="LT676" i="4"/>
  <c r="LT675" i="4"/>
  <c r="LT674" i="4"/>
  <c r="LT673" i="4"/>
  <c r="LT672" i="4"/>
  <c r="LT671" i="4"/>
  <c r="LT670" i="4"/>
  <c r="LT669" i="4"/>
  <c r="LT668" i="4"/>
  <c r="LT667" i="4"/>
  <c r="LT666" i="4"/>
  <c r="LT665" i="4"/>
  <c r="LT664" i="4"/>
  <c r="LT663" i="4"/>
  <c r="LT662" i="4"/>
  <c r="LT661" i="4"/>
  <c r="LT660" i="4"/>
  <c r="LT659" i="4"/>
  <c r="LT658" i="4"/>
  <c r="LT657" i="4"/>
  <c r="LT656" i="4"/>
  <c r="LT655" i="4"/>
  <c r="LT654" i="4"/>
  <c r="LT653" i="4"/>
  <c r="LT652" i="4"/>
  <c r="LT651" i="4"/>
  <c r="LT650" i="4"/>
  <c r="LT649" i="4"/>
  <c r="LT648" i="4"/>
  <c r="LT647" i="4"/>
  <c r="LT646" i="4"/>
  <c r="LT645" i="4"/>
  <c r="LT644" i="4"/>
  <c r="LT643" i="4"/>
  <c r="LT642" i="4"/>
  <c r="LT641" i="4"/>
  <c r="LT640" i="4"/>
  <c r="LT639" i="4"/>
  <c r="LT638" i="4"/>
  <c r="LT637" i="4"/>
  <c r="LT636" i="4"/>
  <c r="LT635" i="4"/>
  <c r="LT634" i="4"/>
  <c r="LT633" i="4"/>
  <c r="LT632" i="4"/>
  <c r="LT631" i="4"/>
  <c r="LT630" i="4"/>
  <c r="LT629" i="4"/>
  <c r="LT628" i="4"/>
  <c r="LT627" i="4"/>
  <c r="LT626" i="4"/>
  <c r="LT625" i="4"/>
  <c r="LT624" i="4"/>
  <c r="LT623" i="4"/>
  <c r="LT622" i="4"/>
  <c r="LT621" i="4"/>
  <c r="LT620" i="4"/>
  <c r="LT619" i="4"/>
  <c r="LT618" i="4"/>
  <c r="LT617" i="4"/>
  <c r="LT616" i="4"/>
  <c r="LT615" i="4"/>
  <c r="LT614" i="4"/>
  <c r="LT613" i="4"/>
  <c r="LT612" i="4"/>
  <c r="LT611" i="4"/>
  <c r="LT610" i="4"/>
  <c r="LT609" i="4"/>
  <c r="LT608" i="4"/>
  <c r="LT607" i="4"/>
  <c r="LT606" i="4"/>
  <c r="LT605" i="4"/>
  <c r="LT604" i="4"/>
  <c r="LT603" i="4"/>
  <c r="LT602" i="4"/>
  <c r="LT601" i="4"/>
  <c r="LT600" i="4"/>
  <c r="LT599" i="4"/>
  <c r="LT598" i="4"/>
  <c r="LT597" i="4"/>
  <c r="LT596" i="4"/>
  <c r="LT595" i="4"/>
  <c r="LT594" i="4"/>
  <c r="LT593" i="4"/>
  <c r="LT592" i="4"/>
  <c r="LT591" i="4"/>
  <c r="LT590" i="4"/>
  <c r="LT589" i="4"/>
  <c r="LT588" i="4"/>
  <c r="LT587" i="4"/>
  <c r="LT586" i="4"/>
  <c r="LT585" i="4"/>
  <c r="LT584" i="4"/>
  <c r="LT583" i="4"/>
  <c r="LT582" i="4"/>
  <c r="LT581" i="4"/>
  <c r="LT580" i="4"/>
  <c r="LT579" i="4"/>
  <c r="LT578" i="4"/>
  <c r="LT577" i="4"/>
  <c r="LT576" i="4"/>
  <c r="LT575" i="4"/>
  <c r="LT574" i="4"/>
  <c r="LT573" i="4"/>
  <c r="LT572" i="4"/>
  <c r="LT571" i="4"/>
  <c r="LT570" i="4"/>
  <c r="LT569" i="4"/>
  <c r="LT568" i="4"/>
  <c r="LT567" i="4"/>
  <c r="LT566" i="4"/>
  <c r="LT565" i="4"/>
  <c r="LT564" i="4"/>
  <c r="LT563" i="4"/>
  <c r="LT562" i="4"/>
  <c r="LT561" i="4"/>
  <c r="LT560" i="4"/>
  <c r="LT559" i="4"/>
  <c r="LT558" i="4"/>
  <c r="LT557" i="4"/>
  <c r="LT556" i="4"/>
  <c r="LT555" i="4"/>
  <c r="LT554" i="4"/>
  <c r="LT553" i="4"/>
  <c r="LT552" i="4"/>
  <c r="LT551" i="4"/>
  <c r="LT550" i="4"/>
  <c r="LT549" i="4"/>
  <c r="LT548" i="4"/>
  <c r="LT547" i="4"/>
  <c r="LT546" i="4"/>
  <c r="LT545" i="4"/>
  <c r="LT544" i="4"/>
  <c r="LT543" i="4"/>
  <c r="LT542" i="4"/>
  <c r="LT541" i="4"/>
  <c r="LT540" i="4"/>
  <c r="LT539" i="4"/>
  <c r="LT538" i="4"/>
  <c r="LT537" i="4"/>
  <c r="LT536" i="4"/>
  <c r="LT535" i="4"/>
  <c r="LT534" i="4"/>
  <c r="LT533" i="4"/>
  <c r="LT532" i="4"/>
  <c r="LT531" i="4"/>
  <c r="LT530" i="4"/>
  <c r="LT529" i="4"/>
  <c r="LT528" i="4"/>
  <c r="LT527" i="4"/>
  <c r="LT526" i="4"/>
  <c r="LT525" i="4"/>
  <c r="LT524" i="4"/>
  <c r="LT523" i="4"/>
  <c r="LT522" i="4"/>
  <c r="LT521" i="4"/>
  <c r="LT520" i="4"/>
  <c r="LT519" i="4"/>
  <c r="LT518" i="4"/>
  <c r="LT517" i="4"/>
  <c r="LT516" i="4"/>
  <c r="LT515" i="4"/>
  <c r="LT514" i="4"/>
  <c r="LT513" i="4"/>
  <c r="LT512" i="4"/>
  <c r="LT511" i="4"/>
  <c r="LT510" i="4"/>
  <c r="LT509" i="4"/>
  <c r="LT508" i="4"/>
  <c r="LT507" i="4"/>
  <c r="LT506" i="4"/>
  <c r="LT505" i="4"/>
  <c r="LT504" i="4"/>
  <c r="LT503" i="4"/>
  <c r="LT502" i="4"/>
  <c r="LT501" i="4"/>
  <c r="LT500" i="4"/>
  <c r="LT499" i="4"/>
  <c r="LT498" i="4"/>
  <c r="LT497" i="4"/>
  <c r="LT496" i="4"/>
  <c r="LT495" i="4"/>
  <c r="LT494" i="4"/>
  <c r="LT493" i="4"/>
  <c r="LT492" i="4"/>
  <c r="LT491" i="4"/>
  <c r="LT490" i="4"/>
  <c r="LT489" i="4"/>
  <c r="LT488" i="4"/>
  <c r="LT487" i="4"/>
  <c r="LT486" i="4"/>
  <c r="LT485" i="4"/>
  <c r="LT484" i="4"/>
  <c r="LT483" i="4"/>
  <c r="LT482" i="4"/>
  <c r="LT481" i="4"/>
  <c r="LT480" i="4"/>
  <c r="LT479" i="4"/>
  <c r="LT478" i="4"/>
  <c r="LT477" i="4"/>
  <c r="LT476" i="4"/>
  <c r="LT475" i="4"/>
  <c r="LT474" i="4"/>
  <c r="LT473" i="4"/>
  <c r="LT472" i="4"/>
  <c r="LT471" i="4"/>
  <c r="LT470" i="4"/>
  <c r="LT469" i="4"/>
  <c r="LT468" i="4"/>
  <c r="LT467" i="4"/>
  <c r="LT466" i="4"/>
  <c r="LT465" i="4"/>
  <c r="LT464" i="4"/>
  <c r="LT463" i="4"/>
  <c r="LT462" i="4"/>
  <c r="LT461" i="4"/>
  <c r="LT460" i="4"/>
  <c r="LT459" i="4"/>
  <c r="LT458" i="4"/>
  <c r="LT457" i="4"/>
  <c r="LT456" i="4"/>
  <c r="LT455" i="4"/>
  <c r="LT454" i="4"/>
  <c r="LT453" i="4"/>
  <c r="LT452" i="4"/>
  <c r="LT451" i="4"/>
  <c r="LT450" i="4"/>
  <c r="LT449" i="4"/>
  <c r="LT448" i="4"/>
  <c r="LT447" i="4"/>
  <c r="LT446" i="4"/>
  <c r="LT445" i="4"/>
  <c r="LT444" i="4"/>
  <c r="LT443" i="4"/>
  <c r="LT442" i="4"/>
  <c r="LT441" i="4"/>
  <c r="LT440" i="4"/>
  <c r="LT439" i="4"/>
  <c r="LT438" i="4"/>
  <c r="LT437" i="4"/>
  <c r="LT436" i="4"/>
  <c r="LT435" i="4"/>
  <c r="LT434" i="4"/>
  <c r="LT433" i="4"/>
  <c r="LT432" i="4"/>
  <c r="LT431" i="4"/>
  <c r="LT430" i="4"/>
  <c r="LT429" i="4"/>
  <c r="LT428" i="4"/>
  <c r="LT427" i="4"/>
  <c r="LT426" i="4"/>
  <c r="LT425" i="4"/>
  <c r="LT424" i="4"/>
  <c r="LT423" i="4"/>
  <c r="LT422" i="4"/>
  <c r="LT421" i="4"/>
  <c r="LT420" i="4"/>
  <c r="LT419" i="4"/>
  <c r="LT418" i="4"/>
  <c r="LT417" i="4"/>
  <c r="LT416" i="4"/>
  <c r="LT415" i="4"/>
  <c r="LT414" i="4"/>
  <c r="LT413" i="4"/>
  <c r="LT412" i="4"/>
  <c r="LT411" i="4"/>
  <c r="LT410" i="4"/>
  <c r="LT409" i="4"/>
  <c r="LT408" i="4"/>
  <c r="LT407" i="4"/>
  <c r="LT406" i="4"/>
  <c r="LT405" i="4"/>
  <c r="LT404" i="4"/>
  <c r="LT403" i="4"/>
  <c r="LT402" i="4"/>
  <c r="LT401" i="4"/>
  <c r="LT400" i="4"/>
  <c r="LT399" i="4"/>
  <c r="LT398" i="4"/>
  <c r="LT397" i="4"/>
  <c r="LT396" i="4"/>
  <c r="LT395" i="4"/>
  <c r="LT394" i="4"/>
  <c r="LT393" i="4"/>
  <c r="LT392" i="4"/>
  <c r="LT391" i="4"/>
  <c r="LT390" i="4"/>
  <c r="LT389" i="4"/>
  <c r="LT388" i="4"/>
  <c r="LT387" i="4"/>
  <c r="LT386" i="4"/>
  <c r="LT385" i="4"/>
  <c r="LT384" i="4"/>
  <c r="LT383" i="4"/>
  <c r="LT382" i="4"/>
  <c r="LT381" i="4"/>
  <c r="LT380" i="4"/>
  <c r="LT379" i="4"/>
  <c r="LT378" i="4"/>
  <c r="LT377" i="4"/>
  <c r="LT376" i="4"/>
  <c r="LT375" i="4"/>
  <c r="LT374" i="4"/>
  <c r="LT373" i="4"/>
  <c r="LT372" i="4"/>
  <c r="LT371" i="4"/>
  <c r="LT370" i="4"/>
  <c r="LT369" i="4"/>
  <c r="LT368" i="4"/>
  <c r="LT367" i="4"/>
  <c r="LT366" i="4"/>
  <c r="LT365" i="4"/>
  <c r="LT364" i="4"/>
  <c r="LT363" i="4"/>
  <c r="LT362" i="4"/>
  <c r="LT361" i="4"/>
  <c r="LT360" i="4"/>
  <c r="LT359" i="4"/>
  <c r="LT358" i="4"/>
  <c r="LT357" i="4"/>
  <c r="LT356" i="4"/>
  <c r="LT355" i="4"/>
  <c r="LT354" i="4"/>
  <c r="LT353" i="4"/>
  <c r="LT352" i="4"/>
  <c r="LT351" i="4"/>
  <c r="LT350" i="4"/>
  <c r="LT349" i="4"/>
  <c r="LT348" i="4"/>
  <c r="LT347" i="4"/>
  <c r="LT346" i="4"/>
  <c r="LT345" i="4"/>
  <c r="LT344" i="4"/>
  <c r="LT343" i="4"/>
  <c r="LT342" i="4"/>
  <c r="LT341" i="4"/>
  <c r="LT340" i="4"/>
  <c r="LT339" i="4"/>
  <c r="LT338" i="4"/>
  <c r="LT337" i="4"/>
  <c r="LT336" i="4"/>
  <c r="LT335" i="4"/>
  <c r="LT334" i="4"/>
  <c r="LT333" i="4"/>
  <c r="LT332" i="4"/>
  <c r="LT331" i="4"/>
  <c r="LT330" i="4"/>
  <c r="LT329" i="4"/>
  <c r="LT328" i="4"/>
  <c r="LT327" i="4"/>
  <c r="LT326" i="4"/>
  <c r="LT325" i="4"/>
  <c r="LT324" i="4"/>
  <c r="LT323" i="4"/>
  <c r="LT322" i="4"/>
  <c r="LT321" i="4"/>
  <c r="LT320" i="4"/>
  <c r="LT319" i="4"/>
  <c r="LT318" i="4"/>
  <c r="LT317" i="4"/>
  <c r="LT316" i="4"/>
  <c r="LT315" i="4"/>
  <c r="LT314" i="4"/>
  <c r="LT313" i="4"/>
  <c r="LT312" i="4"/>
  <c r="LT311" i="4"/>
  <c r="LT310" i="4"/>
  <c r="LT309" i="4"/>
  <c r="LT308" i="4"/>
  <c r="LT307" i="4"/>
  <c r="LT306" i="4"/>
  <c r="LT305" i="4"/>
  <c r="LT304" i="4"/>
  <c r="LT303" i="4"/>
  <c r="LT302" i="4"/>
  <c r="LT301" i="4"/>
  <c r="LT300" i="4"/>
  <c r="LT299" i="4"/>
  <c r="LT298" i="4"/>
  <c r="LT297" i="4"/>
  <c r="LT296" i="4"/>
  <c r="LT295" i="4"/>
  <c r="LT294" i="4"/>
  <c r="LT293" i="4"/>
  <c r="LT292" i="4"/>
  <c r="LT291" i="4"/>
  <c r="LT290" i="4"/>
  <c r="LT289" i="4"/>
  <c r="LT288" i="4"/>
  <c r="LT287" i="4"/>
  <c r="LT286" i="4"/>
  <c r="LT285" i="4"/>
  <c r="LT284" i="4"/>
  <c r="LT283" i="4"/>
  <c r="LT282" i="4"/>
  <c r="LT281" i="4"/>
  <c r="LT280" i="4"/>
  <c r="LT279" i="4"/>
  <c r="LT278" i="4"/>
  <c r="LT277" i="4"/>
  <c r="LT276" i="4"/>
  <c r="LT275" i="4"/>
  <c r="LT274" i="4"/>
  <c r="LT273" i="4"/>
  <c r="LT272" i="4"/>
  <c r="LT271" i="4"/>
  <c r="LT270" i="4"/>
  <c r="LT269" i="4"/>
  <c r="LT268" i="4"/>
  <c r="LT267" i="4"/>
  <c r="LT266" i="4"/>
  <c r="LT265" i="4"/>
  <c r="LT264" i="4"/>
  <c r="LT263" i="4"/>
  <c r="LT262" i="4"/>
  <c r="LT261" i="4"/>
  <c r="LT260" i="4"/>
  <c r="LT259" i="4"/>
  <c r="LT258" i="4"/>
  <c r="LT257" i="4"/>
  <c r="LT256" i="4"/>
  <c r="LT255" i="4"/>
  <c r="LT254" i="4"/>
  <c r="LT253" i="4"/>
  <c r="LT252" i="4"/>
  <c r="LT251" i="4"/>
  <c r="LT250" i="4"/>
  <c r="LT249" i="4"/>
  <c r="LT248" i="4"/>
  <c r="LT247" i="4"/>
  <c r="LT246" i="4"/>
  <c r="LT245" i="4"/>
  <c r="LT244" i="4"/>
  <c r="LT243" i="4"/>
  <c r="LT242" i="4"/>
  <c r="LT241" i="4"/>
  <c r="LT240" i="4"/>
  <c r="LT239" i="4"/>
  <c r="LT238" i="4"/>
  <c r="LT237" i="4"/>
  <c r="LT236" i="4"/>
  <c r="LT235" i="4"/>
  <c r="LT234" i="4"/>
  <c r="LT233" i="4"/>
  <c r="LT232" i="4"/>
  <c r="LT231" i="4"/>
  <c r="LT230" i="4"/>
  <c r="LT229" i="4"/>
  <c r="LT228" i="4"/>
  <c r="LT227" i="4"/>
  <c r="LT226" i="4"/>
  <c r="LT225" i="4"/>
  <c r="LT224" i="4"/>
  <c r="LT223" i="4"/>
  <c r="LT222" i="4"/>
  <c r="LT221" i="4"/>
  <c r="LT220" i="4"/>
  <c r="LT219" i="4"/>
  <c r="LT218" i="4"/>
  <c r="LT217" i="4"/>
  <c r="LT216" i="4"/>
  <c r="LT215" i="4"/>
  <c r="LT214" i="4"/>
  <c r="LT213" i="4"/>
  <c r="LT212" i="4"/>
  <c r="LT211" i="4"/>
  <c r="LT210" i="4"/>
  <c r="LT209" i="4"/>
  <c r="LT208" i="4"/>
  <c r="LT207" i="4"/>
  <c r="LT206" i="4"/>
  <c r="LT205" i="4"/>
  <c r="LT204" i="4"/>
  <c r="LT203" i="4"/>
  <c r="LT202" i="4"/>
  <c r="LT201" i="4"/>
  <c r="LT200" i="4"/>
  <c r="LT199" i="4"/>
  <c r="LT198" i="4"/>
  <c r="LT197" i="4"/>
  <c r="LT196" i="4"/>
  <c r="LT195" i="4"/>
  <c r="LT194" i="4"/>
  <c r="LT193" i="4"/>
  <c r="LT192" i="4"/>
  <c r="LT191" i="4"/>
  <c r="LT190" i="4"/>
  <c r="LT189" i="4"/>
  <c r="LT188" i="4"/>
  <c r="LT187" i="4"/>
  <c r="LT186" i="4"/>
  <c r="LT185" i="4"/>
  <c r="LT184" i="4"/>
  <c r="LT183" i="4"/>
  <c r="LT182" i="4"/>
  <c r="LT181" i="4"/>
  <c r="LT180" i="4"/>
  <c r="LT179" i="4"/>
  <c r="LT178" i="4"/>
  <c r="LT177" i="4"/>
  <c r="LT176" i="4"/>
  <c r="LT175" i="4"/>
  <c r="LT174" i="4"/>
  <c r="LT173" i="4"/>
  <c r="LT172" i="4"/>
  <c r="LT171" i="4"/>
  <c r="LT170" i="4"/>
  <c r="LT169" i="4"/>
  <c r="LT168" i="4"/>
  <c r="LT167" i="4"/>
  <c r="LT166" i="4"/>
  <c r="LT165" i="4"/>
  <c r="LT164" i="4"/>
  <c r="LT163" i="4"/>
  <c r="LT162" i="4"/>
  <c r="LT161" i="4"/>
  <c r="LT160" i="4"/>
  <c r="LT159" i="4"/>
  <c r="LT158" i="4"/>
  <c r="LT157" i="4"/>
  <c r="LT156" i="4"/>
  <c r="LT155" i="4"/>
  <c r="LT154" i="4"/>
  <c r="LT153" i="4"/>
  <c r="LT152" i="4"/>
  <c r="LT151" i="4"/>
  <c r="LT150" i="4"/>
  <c r="LT149" i="4"/>
  <c r="LT148" i="4"/>
  <c r="LT147" i="4"/>
  <c r="LT146" i="4"/>
  <c r="LT145" i="4"/>
  <c r="LT144" i="4"/>
  <c r="LT143" i="4"/>
  <c r="LT142" i="4"/>
  <c r="LT141" i="4"/>
  <c r="LT140" i="4"/>
  <c r="LT139" i="4"/>
  <c r="LT138" i="4"/>
  <c r="LT137" i="4"/>
  <c r="LT136" i="4"/>
  <c r="LT135" i="4"/>
  <c r="LT134" i="4"/>
  <c r="LT133" i="4"/>
  <c r="LT132" i="4"/>
  <c r="LT131" i="4"/>
  <c r="LT130" i="4"/>
  <c r="LT129" i="4"/>
  <c r="LT128" i="4"/>
  <c r="LT127" i="4"/>
  <c r="LT126" i="4"/>
  <c r="LT125" i="4"/>
  <c r="LT124" i="4"/>
  <c r="LT123" i="4"/>
  <c r="LT122" i="4"/>
  <c r="LT121" i="4"/>
  <c r="LT120" i="4"/>
  <c r="LT119" i="4"/>
  <c r="LT118" i="4"/>
  <c r="LT117" i="4"/>
  <c r="LT116" i="4"/>
  <c r="LT115" i="4"/>
  <c r="LT114" i="4"/>
  <c r="LT113" i="4"/>
  <c r="LT112" i="4"/>
  <c r="LT111" i="4"/>
  <c r="LT110" i="4"/>
  <c r="LT109" i="4"/>
  <c r="LT108" i="4"/>
  <c r="LT107" i="4"/>
  <c r="LT106" i="4"/>
  <c r="LT105" i="4"/>
  <c r="LT104" i="4"/>
  <c r="LT103" i="4"/>
  <c r="LT102" i="4"/>
  <c r="LT101" i="4"/>
  <c r="LT100" i="4"/>
  <c r="LT99" i="4"/>
  <c r="LT98" i="4"/>
  <c r="LT97" i="4"/>
  <c r="LT96" i="4"/>
  <c r="LT95" i="4"/>
  <c r="LT94" i="4"/>
  <c r="LT93" i="4"/>
  <c r="LT92" i="4"/>
  <c r="LT91" i="4"/>
  <c r="LT90" i="4"/>
  <c r="LT89" i="4"/>
  <c r="LT88" i="4"/>
  <c r="LT87" i="4"/>
  <c r="LT86" i="4"/>
  <c r="LT85" i="4"/>
  <c r="LT84" i="4"/>
  <c r="LT83" i="4"/>
  <c r="LT82" i="4"/>
  <c r="LT81" i="4"/>
  <c r="LT80" i="4"/>
  <c r="LT79" i="4"/>
  <c r="LT78" i="4"/>
  <c r="LT77" i="4"/>
  <c r="LT76" i="4"/>
  <c r="LT75" i="4"/>
  <c r="LT74" i="4"/>
  <c r="LT73" i="4"/>
  <c r="LT72" i="4"/>
  <c r="LT71" i="4"/>
  <c r="LT70" i="4"/>
  <c r="LT69" i="4"/>
  <c r="LT68" i="4"/>
  <c r="LT67" i="4"/>
  <c r="LT66" i="4"/>
  <c r="LT65" i="4"/>
  <c r="LT64" i="4"/>
  <c r="LT63" i="4"/>
  <c r="LT62" i="4"/>
  <c r="LT61" i="4"/>
  <c r="LT60" i="4"/>
  <c r="LT59" i="4"/>
  <c r="LT58" i="4"/>
  <c r="LT57" i="4"/>
  <c r="LT56" i="4"/>
  <c r="LT55" i="4"/>
  <c r="LT54" i="4"/>
  <c r="LT53" i="4"/>
  <c r="LT52" i="4"/>
  <c r="LT51" i="4"/>
  <c r="LT50" i="4"/>
  <c r="LT49" i="4"/>
  <c r="LT48" i="4"/>
  <c r="LT47" i="4"/>
  <c r="LT46" i="4"/>
  <c r="LT45" i="4"/>
  <c r="LT44" i="4"/>
  <c r="LT43" i="4"/>
  <c r="LT42" i="4"/>
  <c r="LT41" i="4"/>
  <c r="LT40" i="4"/>
  <c r="LT39" i="4"/>
  <c r="LT38" i="4"/>
  <c r="LT37" i="4"/>
  <c r="LT36" i="4"/>
  <c r="LT35" i="4"/>
  <c r="LT34" i="4"/>
  <c r="LT33" i="4"/>
  <c r="LT32" i="4"/>
  <c r="LT31" i="4"/>
  <c r="LT30" i="4"/>
  <c r="LT29" i="4"/>
  <c r="LT28" i="4"/>
  <c r="LT27" i="4"/>
  <c r="LT26" i="4"/>
  <c r="LT25" i="4"/>
  <c r="LT24" i="4"/>
  <c r="LT23" i="4"/>
  <c r="LT22" i="4"/>
  <c r="LT21" i="4"/>
  <c r="LT20" i="4"/>
  <c r="LT19" i="4"/>
  <c r="LT18" i="4"/>
  <c r="LT17" i="4"/>
  <c r="LT16" i="4"/>
  <c r="LT15" i="4"/>
  <c r="LT14" i="4"/>
  <c r="LT13" i="4"/>
  <c r="LT12" i="4"/>
  <c r="LT11" i="4"/>
  <c r="LT10" i="4"/>
  <c r="LT9" i="4"/>
  <c r="LT8" i="4"/>
  <c r="LT7" i="4"/>
  <c r="LT6" i="4"/>
  <c r="LT5" i="4"/>
  <c r="LT4" i="4"/>
  <c r="LT3" i="4"/>
  <c r="LE1772" i="4"/>
  <c r="LE1771" i="4"/>
  <c r="LE1770" i="4"/>
  <c r="LE1769" i="4"/>
  <c r="LE1768" i="4"/>
  <c r="LE1767" i="4"/>
  <c r="LE1766" i="4"/>
  <c r="LE1765" i="4"/>
  <c r="LE1764" i="4"/>
  <c r="LE1763" i="4"/>
  <c r="LE1762" i="4"/>
  <c r="LE1761" i="4"/>
  <c r="LE1760" i="4"/>
  <c r="LE1759" i="4"/>
  <c r="LE1758" i="4"/>
  <c r="LE1757" i="4"/>
  <c r="LE1756" i="4"/>
  <c r="LE1755" i="4"/>
  <c r="LE1754" i="4"/>
  <c r="LE1753" i="4"/>
  <c r="LE1752" i="4"/>
  <c r="LE1751" i="4"/>
  <c r="LE1750" i="4"/>
  <c r="LE1749" i="4"/>
  <c r="LE1748" i="4"/>
  <c r="LE1747" i="4"/>
  <c r="LE1746" i="4"/>
  <c r="LE1745" i="4"/>
  <c r="LE1744" i="4"/>
  <c r="LE1743" i="4"/>
  <c r="LE1742" i="4"/>
  <c r="LE1741" i="4"/>
  <c r="LE1740" i="4"/>
  <c r="LE1739" i="4"/>
  <c r="LE1738" i="4"/>
  <c r="LE1737" i="4"/>
  <c r="LE1736" i="4"/>
  <c r="LE1735" i="4"/>
  <c r="LE1734" i="4"/>
  <c r="LE1733" i="4"/>
  <c r="LE1732" i="4"/>
  <c r="LE1731" i="4"/>
  <c r="LE1730" i="4"/>
  <c r="LE1729" i="4"/>
  <c r="LE1728" i="4"/>
  <c r="LE1727" i="4"/>
  <c r="LE1726" i="4"/>
  <c r="LE1725" i="4"/>
  <c r="LE1724" i="4"/>
  <c r="LE1723" i="4"/>
  <c r="LE1722" i="4"/>
  <c r="LE1721" i="4"/>
  <c r="LE1720" i="4"/>
  <c r="LE1719" i="4"/>
  <c r="LE1718" i="4"/>
  <c r="LE1717" i="4"/>
  <c r="LE1716" i="4"/>
  <c r="LE1715" i="4"/>
  <c r="LE1714" i="4"/>
  <c r="LE1713" i="4"/>
  <c r="LE1712" i="4"/>
  <c r="LE1711" i="4"/>
  <c r="LE1710" i="4"/>
  <c r="LE1709" i="4"/>
  <c r="LE1708" i="4"/>
  <c r="LE1707" i="4"/>
  <c r="LE1706" i="4"/>
  <c r="LE1705" i="4"/>
  <c r="LE1704" i="4"/>
  <c r="LE1703" i="4"/>
  <c r="LE1702" i="4"/>
  <c r="LE1701" i="4"/>
  <c r="LE1700" i="4"/>
  <c r="LE1699" i="4"/>
  <c r="LE1698" i="4"/>
  <c r="LE1697" i="4"/>
  <c r="LE1696" i="4"/>
  <c r="LE1695" i="4"/>
  <c r="LE1694" i="4"/>
  <c r="LE1693" i="4"/>
  <c r="LE1692" i="4"/>
  <c r="LE1691" i="4"/>
  <c r="LE1690" i="4"/>
  <c r="LE1689" i="4"/>
  <c r="LE1688" i="4"/>
  <c r="LE1687" i="4"/>
  <c r="LE1686" i="4"/>
  <c r="LE1685" i="4"/>
  <c r="LE1684" i="4"/>
  <c r="LE1683" i="4"/>
  <c r="LE1682" i="4"/>
  <c r="LE1681" i="4"/>
  <c r="LE1680" i="4"/>
  <c r="LE1679" i="4"/>
  <c r="LE1678" i="4"/>
  <c r="LE1677" i="4"/>
  <c r="LE1676" i="4"/>
  <c r="LE1675" i="4"/>
  <c r="LE1674" i="4"/>
  <c r="LE1673" i="4"/>
  <c r="LE1672" i="4"/>
  <c r="LE1671" i="4"/>
  <c r="LE1670" i="4"/>
  <c r="LE1669" i="4"/>
  <c r="LE1668" i="4"/>
  <c r="LE1667" i="4"/>
  <c r="LE1666" i="4"/>
  <c r="LE1665" i="4"/>
  <c r="LE1664" i="4"/>
  <c r="LE1663" i="4"/>
  <c r="LE1662" i="4"/>
  <c r="LE1661" i="4"/>
  <c r="LE1660" i="4"/>
  <c r="LE1659" i="4"/>
  <c r="LE1658" i="4"/>
  <c r="LE1657" i="4"/>
  <c r="LE1656" i="4"/>
  <c r="LE1655" i="4"/>
  <c r="LE1654" i="4"/>
  <c r="LE1653" i="4"/>
  <c r="LE1652" i="4"/>
  <c r="LE1651" i="4"/>
  <c r="LE1650" i="4"/>
  <c r="LE1649" i="4"/>
  <c r="LE1648" i="4"/>
  <c r="LE1647" i="4"/>
  <c r="LE1646" i="4"/>
  <c r="LE1645" i="4"/>
  <c r="LE1644" i="4"/>
  <c r="LE1643" i="4"/>
  <c r="LE1642" i="4"/>
  <c r="LE1641" i="4"/>
  <c r="LE1640" i="4"/>
  <c r="LE1639" i="4"/>
  <c r="LE1638" i="4"/>
  <c r="LE1637" i="4"/>
  <c r="LE1636" i="4"/>
  <c r="LE1635" i="4"/>
  <c r="LE1634" i="4"/>
  <c r="LE1633" i="4"/>
  <c r="LE1632" i="4"/>
  <c r="LE1631" i="4"/>
  <c r="LE1630" i="4"/>
  <c r="LE1629" i="4"/>
  <c r="LE1628" i="4"/>
  <c r="LE1627" i="4"/>
  <c r="LE1626" i="4"/>
  <c r="LE1625" i="4"/>
  <c r="LE1624" i="4"/>
  <c r="LE1623" i="4"/>
  <c r="LE1622" i="4"/>
  <c r="LE1621" i="4"/>
  <c r="LE1620" i="4"/>
  <c r="LE1619" i="4"/>
  <c r="LE1618" i="4"/>
  <c r="LE1617" i="4"/>
  <c r="LE1616" i="4"/>
  <c r="LE1615" i="4"/>
  <c r="LE1614" i="4"/>
  <c r="LE1613" i="4"/>
  <c r="LE1612" i="4"/>
  <c r="LE1611" i="4"/>
  <c r="LE1610" i="4"/>
  <c r="LE1609" i="4"/>
  <c r="LE1608" i="4"/>
  <c r="LE1607" i="4"/>
  <c r="LE1606" i="4"/>
  <c r="LE1605" i="4"/>
  <c r="LE1604" i="4"/>
  <c r="LE1603" i="4"/>
  <c r="LE1602" i="4"/>
  <c r="LE1601" i="4"/>
  <c r="LE1600" i="4"/>
  <c r="LE1599" i="4"/>
  <c r="LE1598" i="4"/>
  <c r="LE1597" i="4"/>
  <c r="LE1596" i="4"/>
  <c r="LE1595" i="4"/>
  <c r="LE1594" i="4"/>
  <c r="LE1593" i="4"/>
  <c r="LE1592" i="4"/>
  <c r="LE1591" i="4"/>
  <c r="LE1590" i="4"/>
  <c r="LE1589" i="4"/>
  <c r="LE1588" i="4"/>
  <c r="LE1587" i="4"/>
  <c r="LE1586" i="4"/>
  <c r="LE1585" i="4"/>
  <c r="LE1584" i="4"/>
  <c r="LE1583" i="4"/>
  <c r="LE1582" i="4"/>
  <c r="LE1581" i="4"/>
  <c r="LE1580" i="4"/>
  <c r="LE1579" i="4"/>
  <c r="LE1578" i="4"/>
  <c r="LE1577" i="4"/>
  <c r="LE1576" i="4"/>
  <c r="LE1575" i="4"/>
  <c r="LE1574" i="4"/>
  <c r="LE1573" i="4"/>
  <c r="LE1572" i="4"/>
  <c r="LE1571" i="4"/>
  <c r="LE1570" i="4"/>
  <c r="LE1569" i="4"/>
  <c r="LE1568" i="4"/>
  <c r="LE1567" i="4"/>
  <c r="LE1566" i="4"/>
  <c r="LE1565" i="4"/>
  <c r="LE1564" i="4"/>
  <c r="LE1563" i="4"/>
  <c r="LE1562" i="4"/>
  <c r="LE1561" i="4"/>
  <c r="LE1560" i="4"/>
  <c r="LE1559" i="4"/>
  <c r="LE1558" i="4"/>
  <c r="LE1557" i="4"/>
  <c r="LE1556" i="4"/>
  <c r="LE1555" i="4"/>
  <c r="LE1554" i="4"/>
  <c r="LE1553" i="4"/>
  <c r="LE1552" i="4"/>
  <c r="LE1551" i="4"/>
  <c r="LE1550" i="4"/>
  <c r="LE1549" i="4"/>
  <c r="LE1548" i="4"/>
  <c r="LE1547" i="4"/>
  <c r="LE1546" i="4"/>
  <c r="LE1545" i="4"/>
  <c r="LE1544" i="4"/>
  <c r="LE1543" i="4"/>
  <c r="LE1542" i="4"/>
  <c r="LE1541" i="4"/>
  <c r="LE1540" i="4"/>
  <c r="LE1539" i="4"/>
  <c r="LE1538" i="4"/>
  <c r="LE1537" i="4"/>
  <c r="LE1536" i="4"/>
  <c r="LE1535" i="4"/>
  <c r="LE1534" i="4"/>
  <c r="LE1533" i="4"/>
  <c r="LE1532" i="4"/>
  <c r="LE1531" i="4"/>
  <c r="LE1530" i="4"/>
  <c r="LE1529" i="4"/>
  <c r="LE1528" i="4"/>
  <c r="LE1527" i="4"/>
  <c r="LE1526" i="4"/>
  <c r="LE1525" i="4"/>
  <c r="LE1524" i="4"/>
  <c r="LE1523" i="4"/>
  <c r="LE1522" i="4"/>
  <c r="LE1521" i="4"/>
  <c r="LE1520" i="4"/>
  <c r="LE1519" i="4"/>
  <c r="LE1518" i="4"/>
  <c r="LE1517" i="4"/>
  <c r="LE1516" i="4"/>
  <c r="LE1515" i="4"/>
  <c r="LE1514" i="4"/>
  <c r="LE1513" i="4"/>
  <c r="LE1512" i="4"/>
  <c r="LE1511" i="4"/>
  <c r="LE1510" i="4"/>
  <c r="LE1509" i="4"/>
  <c r="LE1508" i="4"/>
  <c r="LE1507" i="4"/>
  <c r="LE1506" i="4"/>
  <c r="LE1505" i="4"/>
  <c r="LE1504" i="4"/>
  <c r="LE1503" i="4"/>
  <c r="LE1502" i="4"/>
  <c r="LE1501" i="4"/>
  <c r="LE1500" i="4"/>
  <c r="LE1499" i="4"/>
  <c r="LE1498" i="4"/>
  <c r="LE1497" i="4"/>
  <c r="LE1496" i="4"/>
  <c r="LE1495" i="4"/>
  <c r="LE1494" i="4"/>
  <c r="LE1493" i="4"/>
  <c r="LE1492" i="4"/>
  <c r="LE1491" i="4"/>
  <c r="LE1490" i="4"/>
  <c r="LE1489" i="4"/>
  <c r="LE1488" i="4"/>
  <c r="LE1487" i="4"/>
  <c r="LE1486" i="4"/>
  <c r="LE1485" i="4"/>
  <c r="LE1484" i="4"/>
  <c r="LE1483" i="4"/>
  <c r="LE1482" i="4"/>
  <c r="LE1481" i="4"/>
  <c r="LE1480" i="4"/>
  <c r="LE1479" i="4"/>
  <c r="LE1478" i="4"/>
  <c r="LE1477" i="4"/>
  <c r="LE1476" i="4"/>
  <c r="LE1475" i="4"/>
  <c r="LE1474" i="4"/>
  <c r="LE1473" i="4"/>
  <c r="LE1472" i="4"/>
  <c r="LE1471" i="4"/>
  <c r="LE1470" i="4"/>
  <c r="LE1469" i="4"/>
  <c r="LE1468" i="4"/>
  <c r="LE1467" i="4"/>
  <c r="LE1466" i="4"/>
  <c r="LE1465" i="4"/>
  <c r="LE1464" i="4"/>
  <c r="LE1463" i="4"/>
  <c r="LE1462" i="4"/>
  <c r="LE1461" i="4"/>
  <c r="LE1460" i="4"/>
  <c r="LE1459" i="4"/>
  <c r="LE1458" i="4"/>
  <c r="LE1457" i="4"/>
  <c r="LE1456" i="4"/>
  <c r="LE1455" i="4"/>
  <c r="LE1454" i="4"/>
  <c r="LE1453" i="4"/>
  <c r="LE1452" i="4"/>
  <c r="LE1451" i="4"/>
  <c r="LE1450" i="4"/>
  <c r="LE1449" i="4"/>
  <c r="LE1448" i="4"/>
  <c r="LE1447" i="4"/>
  <c r="LE1446" i="4"/>
  <c r="LE1445" i="4"/>
  <c r="LE1444" i="4"/>
  <c r="LE1443" i="4"/>
  <c r="LE1442" i="4"/>
  <c r="LE1441" i="4"/>
  <c r="LE1440" i="4"/>
  <c r="LE1439" i="4"/>
  <c r="LE1438" i="4"/>
  <c r="LE1437" i="4"/>
  <c r="LE1436" i="4"/>
  <c r="LE1435" i="4"/>
  <c r="LE1434" i="4"/>
  <c r="LE1433" i="4"/>
  <c r="LE1432" i="4"/>
  <c r="LE1431" i="4"/>
  <c r="LE1430" i="4"/>
  <c r="LE1429" i="4"/>
  <c r="LE1428" i="4"/>
  <c r="LE1427" i="4"/>
  <c r="LE1426" i="4"/>
  <c r="LE1425" i="4"/>
  <c r="LE1424" i="4"/>
  <c r="LE1423" i="4"/>
  <c r="LE1422" i="4"/>
  <c r="LE1421" i="4"/>
  <c r="LE1420" i="4"/>
  <c r="LE1419" i="4"/>
  <c r="LE1418" i="4"/>
  <c r="LE1417" i="4"/>
  <c r="LE1416" i="4"/>
  <c r="LE1415" i="4"/>
  <c r="LE1414" i="4"/>
  <c r="LE1413" i="4"/>
  <c r="LE1412" i="4"/>
  <c r="LE1411" i="4"/>
  <c r="LE1410" i="4"/>
  <c r="LE1409" i="4"/>
  <c r="LE1408" i="4"/>
  <c r="LE1407" i="4"/>
  <c r="LE1406" i="4"/>
  <c r="LE1405" i="4"/>
  <c r="LE1404" i="4"/>
  <c r="LE1403" i="4"/>
  <c r="LE1402" i="4"/>
  <c r="LE1401" i="4"/>
  <c r="LE1400" i="4"/>
  <c r="LE1399" i="4"/>
  <c r="LE1398" i="4"/>
  <c r="LE1397" i="4"/>
  <c r="LE1396" i="4"/>
  <c r="LE1395" i="4"/>
  <c r="LE1394" i="4"/>
  <c r="LE1393" i="4"/>
  <c r="LE1392" i="4"/>
  <c r="LE1391" i="4"/>
  <c r="LE1390" i="4"/>
  <c r="LE1389" i="4"/>
  <c r="LE1388" i="4"/>
  <c r="LE1387" i="4"/>
  <c r="LE1386" i="4"/>
  <c r="LE1385" i="4"/>
  <c r="LE1384" i="4"/>
  <c r="LE1383" i="4"/>
  <c r="LE1382" i="4"/>
  <c r="LE1381" i="4"/>
  <c r="LE1380" i="4"/>
  <c r="LE1379" i="4"/>
  <c r="LE1378" i="4"/>
  <c r="LE1377" i="4"/>
  <c r="LE1376" i="4"/>
  <c r="LE1375" i="4"/>
  <c r="LE1374" i="4"/>
  <c r="LE1373" i="4"/>
  <c r="LE1372" i="4"/>
  <c r="LE1371" i="4"/>
  <c r="LE1370" i="4"/>
  <c r="LE1369" i="4"/>
  <c r="LE1368" i="4"/>
  <c r="LE1367" i="4"/>
  <c r="LE1366" i="4"/>
  <c r="LE1365" i="4"/>
  <c r="LE1364" i="4"/>
  <c r="LE1363" i="4"/>
  <c r="LE1362" i="4"/>
  <c r="LE1361" i="4"/>
  <c r="LE1360" i="4"/>
  <c r="LE1359" i="4"/>
  <c r="LE1358" i="4"/>
  <c r="LE1357" i="4"/>
  <c r="LE1356" i="4"/>
  <c r="LE1355" i="4"/>
  <c r="LE1354" i="4"/>
  <c r="LE1353" i="4"/>
  <c r="LE1352" i="4"/>
  <c r="LE1351" i="4"/>
  <c r="LE1350" i="4"/>
  <c r="LE1349" i="4"/>
  <c r="LE1348" i="4"/>
  <c r="LE1347" i="4"/>
  <c r="LE1346" i="4"/>
  <c r="LE1345" i="4"/>
  <c r="LE1344" i="4"/>
  <c r="LE1343" i="4"/>
  <c r="LE1342" i="4"/>
  <c r="LE1341" i="4"/>
  <c r="LE1340" i="4"/>
  <c r="LE1339" i="4"/>
  <c r="LE1338" i="4"/>
  <c r="LE1337" i="4"/>
  <c r="LE1336" i="4"/>
  <c r="LE1335" i="4"/>
  <c r="LE1334" i="4"/>
  <c r="LE1333" i="4"/>
  <c r="LE1332" i="4"/>
  <c r="LE1331" i="4"/>
  <c r="LE1330" i="4"/>
  <c r="LE1329" i="4"/>
  <c r="LE1328" i="4"/>
  <c r="LE1327" i="4"/>
  <c r="LE1326" i="4"/>
  <c r="LE1325" i="4"/>
  <c r="LE1324" i="4"/>
  <c r="LE1323" i="4"/>
  <c r="LE1322" i="4"/>
  <c r="LE1321" i="4"/>
  <c r="LE1320" i="4"/>
  <c r="LE1319" i="4"/>
  <c r="LE1318" i="4"/>
  <c r="LE1317" i="4"/>
  <c r="LE1316" i="4"/>
  <c r="LE1315" i="4"/>
  <c r="LE1314" i="4"/>
  <c r="LE1313" i="4"/>
  <c r="LE1312" i="4"/>
  <c r="LE1311" i="4"/>
  <c r="LE1310" i="4"/>
  <c r="LE1309" i="4"/>
  <c r="LE1308" i="4"/>
  <c r="LE1307" i="4"/>
  <c r="LE1306" i="4"/>
  <c r="LE1305" i="4"/>
  <c r="LE1304" i="4"/>
  <c r="LE1303" i="4"/>
  <c r="LE1302" i="4"/>
  <c r="LE1301" i="4"/>
  <c r="LE1300" i="4"/>
  <c r="LE1299" i="4"/>
  <c r="LE1298" i="4"/>
  <c r="LE1297" i="4"/>
  <c r="LE1296" i="4"/>
  <c r="LE1295" i="4"/>
  <c r="LE1294" i="4"/>
  <c r="LE1293" i="4"/>
  <c r="LE1292" i="4"/>
  <c r="LE1291" i="4"/>
  <c r="LE1290" i="4"/>
  <c r="LE1289" i="4"/>
  <c r="LE1288" i="4"/>
  <c r="LE1287" i="4"/>
  <c r="LE1286" i="4"/>
  <c r="LE1285" i="4"/>
  <c r="LE1284" i="4"/>
  <c r="LE1283" i="4"/>
  <c r="LE1282" i="4"/>
  <c r="LE1281" i="4"/>
  <c r="LE1280" i="4"/>
  <c r="LE1279" i="4"/>
  <c r="LE1278" i="4"/>
  <c r="LE1277" i="4"/>
  <c r="LE1276" i="4"/>
  <c r="LE1275" i="4"/>
  <c r="LE1274" i="4"/>
  <c r="LE1273" i="4"/>
  <c r="LE1272" i="4"/>
  <c r="LE1271" i="4"/>
  <c r="LE1270" i="4"/>
  <c r="LE1269" i="4"/>
  <c r="LE1268" i="4"/>
  <c r="LE1267" i="4"/>
  <c r="LE1266" i="4"/>
  <c r="LE1265" i="4"/>
  <c r="LE1264" i="4"/>
  <c r="LE1263" i="4"/>
  <c r="LE1262" i="4"/>
  <c r="LE1261" i="4"/>
  <c r="LE1260" i="4"/>
  <c r="LE1259" i="4"/>
  <c r="LE1258" i="4"/>
  <c r="LE1257" i="4"/>
  <c r="LE1256" i="4"/>
  <c r="LE1255" i="4"/>
  <c r="LE1254" i="4"/>
  <c r="LE1253" i="4"/>
  <c r="LE1252" i="4"/>
  <c r="LE1251" i="4"/>
  <c r="LE1250" i="4"/>
  <c r="LE1249" i="4"/>
  <c r="LE1248" i="4"/>
  <c r="LE1247" i="4"/>
  <c r="LE1246" i="4"/>
  <c r="LE1245" i="4"/>
  <c r="LE1244" i="4"/>
  <c r="LE1243" i="4"/>
  <c r="LE1242" i="4"/>
  <c r="LE1241" i="4"/>
  <c r="LE1240" i="4"/>
  <c r="LE1239" i="4"/>
  <c r="LE1238" i="4"/>
  <c r="LE1237" i="4"/>
  <c r="LE1236" i="4"/>
  <c r="LE1235" i="4"/>
  <c r="LE1234" i="4"/>
  <c r="LE1233" i="4"/>
  <c r="LE1232" i="4"/>
  <c r="LE1231" i="4"/>
  <c r="LE1230" i="4"/>
  <c r="LE1229" i="4"/>
  <c r="LE1228" i="4"/>
  <c r="LE1227" i="4"/>
  <c r="LE1226" i="4"/>
  <c r="LE1225" i="4"/>
  <c r="LE1224" i="4"/>
  <c r="LE1223" i="4"/>
  <c r="LE1222" i="4"/>
  <c r="LE1221" i="4"/>
  <c r="LE1220" i="4"/>
  <c r="LE1219" i="4"/>
  <c r="LE1218" i="4"/>
  <c r="LE1217" i="4"/>
  <c r="LE1216" i="4"/>
  <c r="LE1215" i="4"/>
  <c r="LE1214" i="4"/>
  <c r="LE1213" i="4"/>
  <c r="LE1212" i="4"/>
  <c r="LE1211" i="4"/>
  <c r="LE1210" i="4"/>
  <c r="LE1209" i="4"/>
  <c r="LE1208" i="4"/>
  <c r="LE1207" i="4"/>
  <c r="LE1206" i="4"/>
  <c r="LE1205" i="4"/>
  <c r="LE1204" i="4"/>
  <c r="LE1203" i="4"/>
  <c r="LE1202" i="4"/>
  <c r="LE1201" i="4"/>
  <c r="LE1200" i="4"/>
  <c r="LE1199" i="4"/>
  <c r="LE1198" i="4"/>
  <c r="LE1197" i="4"/>
  <c r="LE1196" i="4"/>
  <c r="LE1195" i="4"/>
  <c r="LE1194" i="4"/>
  <c r="LE1193" i="4"/>
  <c r="LE1192" i="4"/>
  <c r="LE1191" i="4"/>
  <c r="LE1190" i="4"/>
  <c r="LE1189" i="4"/>
  <c r="LE1188" i="4"/>
  <c r="LE1187" i="4"/>
  <c r="LE1186" i="4"/>
  <c r="LE1185" i="4"/>
  <c r="LE1184" i="4"/>
  <c r="LE1183" i="4"/>
  <c r="LE1182" i="4"/>
  <c r="LE1181" i="4"/>
  <c r="LE1180" i="4"/>
  <c r="LE1179" i="4"/>
  <c r="LE1178" i="4"/>
  <c r="LE1177" i="4"/>
  <c r="LE1176" i="4"/>
  <c r="LE1175" i="4"/>
  <c r="LE1174" i="4"/>
  <c r="LE1173" i="4"/>
  <c r="LE1172" i="4"/>
  <c r="LE1171" i="4"/>
  <c r="LE1170" i="4"/>
  <c r="LE1169" i="4"/>
  <c r="LE1168" i="4"/>
  <c r="LE1167" i="4"/>
  <c r="LE1166" i="4"/>
  <c r="LE1165" i="4"/>
  <c r="LE1164" i="4"/>
  <c r="LE1163" i="4"/>
  <c r="LE1162" i="4"/>
  <c r="LE1161" i="4"/>
  <c r="LE1160" i="4"/>
  <c r="LE1159" i="4"/>
  <c r="LE1158" i="4"/>
  <c r="LE1157" i="4"/>
  <c r="LE1156" i="4"/>
  <c r="LE1155" i="4"/>
  <c r="LE1154" i="4"/>
  <c r="LE1153" i="4"/>
  <c r="LE1152" i="4"/>
  <c r="LE1151" i="4"/>
  <c r="LE1150" i="4"/>
  <c r="LE1149" i="4"/>
  <c r="LE1148" i="4"/>
  <c r="LE1147" i="4"/>
  <c r="LE1146" i="4"/>
  <c r="LE1145" i="4"/>
  <c r="LE1144" i="4"/>
  <c r="LE1143" i="4"/>
  <c r="LE1142" i="4"/>
  <c r="LE1141" i="4"/>
  <c r="LE1140" i="4"/>
  <c r="LE1139" i="4"/>
  <c r="LE1138" i="4"/>
  <c r="LE1137" i="4"/>
  <c r="LE1136" i="4"/>
  <c r="LE1135" i="4"/>
  <c r="LE1134" i="4"/>
  <c r="LE1133" i="4"/>
  <c r="LE1132" i="4"/>
  <c r="LE1131" i="4"/>
  <c r="LE1130" i="4"/>
  <c r="LE1129" i="4"/>
  <c r="LE1128" i="4"/>
  <c r="LE1127" i="4"/>
  <c r="LE1126" i="4"/>
  <c r="LE1125" i="4"/>
  <c r="LE1124" i="4"/>
  <c r="LE1123" i="4"/>
  <c r="LE1122" i="4"/>
  <c r="LE1121" i="4"/>
  <c r="LE1120" i="4"/>
  <c r="LE1119" i="4"/>
  <c r="LE1118" i="4"/>
  <c r="LE1117" i="4"/>
  <c r="LE1116" i="4"/>
  <c r="LE1115" i="4"/>
  <c r="LE1114" i="4"/>
  <c r="LE1113" i="4"/>
  <c r="LE1112" i="4"/>
  <c r="LE1111" i="4"/>
  <c r="LE1110" i="4"/>
  <c r="LE1109" i="4"/>
  <c r="LE1108" i="4"/>
  <c r="LE1107" i="4"/>
  <c r="LE1106" i="4"/>
  <c r="LE1105" i="4"/>
  <c r="LE1104" i="4"/>
  <c r="LE1103" i="4"/>
  <c r="LE1102" i="4"/>
  <c r="LE1101" i="4"/>
  <c r="LE1100" i="4"/>
  <c r="LE1099" i="4"/>
  <c r="LE1098" i="4"/>
  <c r="LE1097" i="4"/>
  <c r="LE1096" i="4"/>
  <c r="LE1095" i="4"/>
  <c r="LE1094" i="4"/>
  <c r="LE1093" i="4"/>
  <c r="LE1092" i="4"/>
  <c r="LE1091" i="4"/>
  <c r="LE1090" i="4"/>
  <c r="LE1089" i="4"/>
  <c r="LE1088" i="4"/>
  <c r="LE1087" i="4"/>
  <c r="LE1086" i="4"/>
  <c r="LE1085" i="4"/>
  <c r="LE1084" i="4"/>
  <c r="LE1083" i="4"/>
  <c r="LE1082" i="4"/>
  <c r="LE1081" i="4"/>
  <c r="LE1080" i="4"/>
  <c r="LE1079" i="4"/>
  <c r="LE1078" i="4"/>
  <c r="LE1077" i="4"/>
  <c r="LE1076" i="4"/>
  <c r="LE1075" i="4"/>
  <c r="LE1074" i="4"/>
  <c r="LE1073" i="4"/>
  <c r="LE1072" i="4"/>
  <c r="LE1071" i="4"/>
  <c r="LE1070" i="4"/>
  <c r="LE1069" i="4"/>
  <c r="LE1068" i="4"/>
  <c r="LE1067" i="4"/>
  <c r="LE1066" i="4"/>
  <c r="LE1065" i="4"/>
  <c r="LE1064" i="4"/>
  <c r="LE1063" i="4"/>
  <c r="LE1062" i="4"/>
  <c r="LE1061" i="4"/>
  <c r="LE1060" i="4"/>
  <c r="LE1059" i="4"/>
  <c r="LE1058" i="4"/>
  <c r="LE1057" i="4"/>
  <c r="LE1056" i="4"/>
  <c r="LE1055" i="4"/>
  <c r="LE1054" i="4"/>
  <c r="LE1053" i="4"/>
  <c r="LE1052" i="4"/>
  <c r="LE1051" i="4"/>
  <c r="LE1050" i="4"/>
  <c r="LE1049" i="4"/>
  <c r="LE1048" i="4"/>
  <c r="LE1047" i="4"/>
  <c r="LE1046" i="4"/>
  <c r="LE1045" i="4"/>
  <c r="LE1044" i="4"/>
  <c r="LE1043" i="4"/>
  <c r="LE1042" i="4"/>
  <c r="LE1041" i="4"/>
  <c r="LE1040" i="4"/>
  <c r="LE1039" i="4"/>
  <c r="LE1038" i="4"/>
  <c r="LE1037" i="4"/>
  <c r="LE1036" i="4"/>
  <c r="LE1035" i="4"/>
  <c r="LE1034" i="4"/>
  <c r="LE1033" i="4"/>
  <c r="LE1032" i="4"/>
  <c r="LE1031" i="4"/>
  <c r="LE1030" i="4"/>
  <c r="LE1029" i="4"/>
  <c r="LE1028" i="4"/>
  <c r="LE1027" i="4"/>
  <c r="LE1026" i="4"/>
  <c r="LE1025" i="4"/>
  <c r="LE1024" i="4"/>
  <c r="LE1023" i="4"/>
  <c r="LE1022" i="4"/>
  <c r="LE1021" i="4"/>
  <c r="LE1020" i="4"/>
  <c r="LE1019" i="4"/>
  <c r="LE1018" i="4"/>
  <c r="LE1017" i="4"/>
  <c r="LE1016" i="4"/>
  <c r="LE1015" i="4"/>
  <c r="LE1014" i="4"/>
  <c r="LE1013" i="4"/>
  <c r="LE1012" i="4"/>
  <c r="LE1011" i="4"/>
  <c r="LE1010" i="4"/>
  <c r="LE1009" i="4"/>
  <c r="LE1008" i="4"/>
  <c r="LE1007" i="4"/>
  <c r="LE1006" i="4"/>
  <c r="LE1005" i="4"/>
  <c r="LE1004" i="4"/>
  <c r="LE1003" i="4"/>
  <c r="LE1002" i="4"/>
  <c r="LE1001" i="4"/>
  <c r="LE1000" i="4"/>
  <c r="LE999" i="4"/>
  <c r="LE998" i="4"/>
  <c r="LE997" i="4"/>
  <c r="LE996" i="4"/>
  <c r="LE995" i="4"/>
  <c r="LE994" i="4"/>
  <c r="LE993" i="4"/>
  <c r="LE992" i="4"/>
  <c r="LE991" i="4"/>
  <c r="LE990" i="4"/>
  <c r="LE989" i="4"/>
  <c r="LE988" i="4"/>
  <c r="LE987" i="4"/>
  <c r="LE986" i="4"/>
  <c r="LE985" i="4"/>
  <c r="LE984" i="4"/>
  <c r="LE983" i="4"/>
  <c r="LE982" i="4"/>
  <c r="LE981" i="4"/>
  <c r="LE980" i="4"/>
  <c r="LE979" i="4"/>
  <c r="LE978" i="4"/>
  <c r="LE977" i="4"/>
  <c r="LE976" i="4"/>
  <c r="LE975" i="4"/>
  <c r="LE974" i="4"/>
  <c r="LE973" i="4"/>
  <c r="LE972" i="4"/>
  <c r="LE971" i="4"/>
  <c r="LE970" i="4"/>
  <c r="LE969" i="4"/>
  <c r="LE968" i="4"/>
  <c r="LE967" i="4"/>
  <c r="LE966" i="4"/>
  <c r="LE965" i="4"/>
  <c r="LE964" i="4"/>
  <c r="LE963" i="4"/>
  <c r="LE962" i="4"/>
  <c r="LE961" i="4"/>
  <c r="LE960" i="4"/>
  <c r="LE959" i="4"/>
  <c r="LE958" i="4"/>
  <c r="LE957" i="4"/>
  <c r="LE956" i="4"/>
  <c r="LE955" i="4"/>
  <c r="LE954" i="4"/>
  <c r="LE953" i="4"/>
  <c r="LE952" i="4"/>
  <c r="LE951" i="4"/>
  <c r="LE950" i="4"/>
  <c r="LE949" i="4"/>
  <c r="LE948" i="4"/>
  <c r="LE947" i="4"/>
  <c r="LE946" i="4"/>
  <c r="LE945" i="4"/>
  <c r="LE944" i="4"/>
  <c r="LE943" i="4"/>
  <c r="LE942" i="4"/>
  <c r="LE941" i="4"/>
  <c r="LE940" i="4"/>
  <c r="LE939" i="4"/>
  <c r="LE938" i="4"/>
  <c r="LE937" i="4"/>
  <c r="LE936" i="4"/>
  <c r="LE935" i="4"/>
  <c r="LE934" i="4"/>
  <c r="LE933" i="4"/>
  <c r="LE932" i="4"/>
  <c r="LE931" i="4"/>
  <c r="LE930" i="4"/>
  <c r="LE929" i="4"/>
  <c r="LE928" i="4"/>
  <c r="LE927" i="4"/>
  <c r="LE926" i="4"/>
  <c r="LE925" i="4"/>
  <c r="LE924" i="4"/>
  <c r="LE923" i="4"/>
  <c r="LE922" i="4"/>
  <c r="LE921" i="4"/>
  <c r="LE920" i="4"/>
  <c r="LE919" i="4"/>
  <c r="LE918" i="4"/>
  <c r="LE917" i="4"/>
  <c r="LE916" i="4"/>
  <c r="LE915" i="4"/>
  <c r="LE914" i="4"/>
  <c r="LE913" i="4"/>
  <c r="LE912" i="4"/>
  <c r="LE911" i="4"/>
  <c r="LE910" i="4"/>
  <c r="LE909" i="4"/>
  <c r="LE908" i="4"/>
  <c r="LE907" i="4"/>
  <c r="LE906" i="4"/>
  <c r="LE905" i="4"/>
  <c r="LE904" i="4"/>
  <c r="LE903" i="4"/>
  <c r="LE902" i="4"/>
  <c r="LE901" i="4"/>
  <c r="LE900" i="4"/>
  <c r="LE899" i="4"/>
  <c r="LE898" i="4"/>
  <c r="LE897" i="4"/>
  <c r="LE896" i="4"/>
  <c r="LE895" i="4"/>
  <c r="LE894" i="4"/>
  <c r="LE893" i="4"/>
  <c r="LE892" i="4"/>
  <c r="LE891" i="4"/>
  <c r="LE890" i="4"/>
  <c r="LE889" i="4"/>
  <c r="LE888" i="4"/>
  <c r="LE887" i="4"/>
  <c r="LE886" i="4"/>
  <c r="LE885" i="4"/>
  <c r="LE884" i="4"/>
  <c r="LE883" i="4"/>
  <c r="LE882" i="4"/>
  <c r="LE881" i="4"/>
  <c r="LE880" i="4"/>
  <c r="LE879" i="4"/>
  <c r="LE878" i="4"/>
  <c r="LE877" i="4"/>
  <c r="LE876" i="4"/>
  <c r="LE875" i="4"/>
  <c r="LE874" i="4"/>
  <c r="LE873" i="4"/>
  <c r="LE872" i="4"/>
  <c r="LE871" i="4"/>
  <c r="LE870" i="4"/>
  <c r="LE869" i="4"/>
  <c r="LE868" i="4"/>
  <c r="LE867" i="4"/>
  <c r="LE866" i="4"/>
  <c r="LE865" i="4"/>
  <c r="LE864" i="4"/>
  <c r="LE863" i="4"/>
  <c r="LE862" i="4"/>
  <c r="LE861" i="4"/>
  <c r="LE860" i="4"/>
  <c r="LE859" i="4"/>
  <c r="LE858" i="4"/>
  <c r="LE857" i="4"/>
  <c r="LE856" i="4"/>
  <c r="LE855" i="4"/>
  <c r="LE854" i="4"/>
  <c r="LE853" i="4"/>
  <c r="LE852" i="4"/>
  <c r="LE851" i="4"/>
  <c r="LE850" i="4"/>
  <c r="LE849" i="4"/>
  <c r="LE848" i="4"/>
  <c r="LE847" i="4"/>
  <c r="LE846" i="4"/>
  <c r="LE845" i="4"/>
  <c r="LE844" i="4"/>
  <c r="LE843" i="4"/>
  <c r="LE842" i="4"/>
  <c r="LE841" i="4"/>
  <c r="LE840" i="4"/>
  <c r="LE839" i="4"/>
  <c r="LE838" i="4"/>
  <c r="LE837" i="4"/>
  <c r="LE836" i="4"/>
  <c r="LE835" i="4"/>
  <c r="LE834" i="4"/>
  <c r="LE833" i="4"/>
  <c r="LE832" i="4"/>
  <c r="LE831" i="4"/>
  <c r="LE830" i="4"/>
  <c r="LE829" i="4"/>
  <c r="LE828" i="4"/>
  <c r="LE827" i="4"/>
  <c r="LE826" i="4"/>
  <c r="LE825" i="4"/>
  <c r="LE824" i="4"/>
  <c r="LE823" i="4"/>
  <c r="LE822" i="4"/>
  <c r="LE821" i="4"/>
  <c r="LE820" i="4"/>
  <c r="LE819" i="4"/>
  <c r="LE818" i="4"/>
  <c r="LE817" i="4"/>
  <c r="LE816" i="4"/>
  <c r="LE815" i="4"/>
  <c r="LE814" i="4"/>
  <c r="LE813" i="4"/>
  <c r="LE812" i="4"/>
  <c r="LE811" i="4"/>
  <c r="LE810" i="4"/>
  <c r="LE809" i="4"/>
  <c r="LE808" i="4"/>
  <c r="LE807" i="4"/>
  <c r="LE806" i="4"/>
  <c r="LE805" i="4"/>
  <c r="LE804" i="4"/>
  <c r="LE803" i="4"/>
  <c r="LE802" i="4"/>
  <c r="LE801" i="4"/>
  <c r="LE800" i="4"/>
  <c r="LE799" i="4"/>
  <c r="LE798" i="4"/>
  <c r="LE797" i="4"/>
  <c r="LE796" i="4"/>
  <c r="LE795" i="4"/>
  <c r="LE794" i="4"/>
  <c r="LE793" i="4"/>
  <c r="LE792" i="4"/>
  <c r="LE791" i="4"/>
  <c r="LE790" i="4"/>
  <c r="LE789" i="4"/>
  <c r="LE788" i="4"/>
  <c r="LE787" i="4"/>
  <c r="LE786" i="4"/>
  <c r="LE785" i="4"/>
  <c r="LE784" i="4"/>
  <c r="LE783" i="4"/>
  <c r="LE782" i="4"/>
  <c r="LE781" i="4"/>
  <c r="LE780" i="4"/>
  <c r="LE779" i="4"/>
  <c r="LE778" i="4"/>
  <c r="LE777" i="4"/>
  <c r="LE776" i="4"/>
  <c r="LE775" i="4"/>
  <c r="LE774" i="4"/>
  <c r="LE773" i="4"/>
  <c r="LE772" i="4"/>
  <c r="LE771" i="4"/>
  <c r="LE770" i="4"/>
  <c r="LE769" i="4"/>
  <c r="LE768" i="4"/>
  <c r="LE767" i="4"/>
  <c r="LE766" i="4"/>
  <c r="LE765" i="4"/>
  <c r="LE764" i="4"/>
  <c r="LE763" i="4"/>
  <c r="LE762" i="4"/>
  <c r="LE761" i="4"/>
  <c r="LE760" i="4"/>
  <c r="LE759" i="4"/>
  <c r="LE758" i="4"/>
  <c r="LE757" i="4"/>
  <c r="LE756" i="4"/>
  <c r="LE755" i="4"/>
  <c r="LE754" i="4"/>
  <c r="LE753" i="4"/>
  <c r="LE752" i="4"/>
  <c r="LE751" i="4"/>
  <c r="LE750" i="4"/>
  <c r="LE749" i="4"/>
  <c r="LE748" i="4"/>
  <c r="LE747" i="4"/>
  <c r="LE746" i="4"/>
  <c r="LE745" i="4"/>
  <c r="LE744" i="4"/>
  <c r="LE743" i="4"/>
  <c r="LE742" i="4"/>
  <c r="LE741" i="4"/>
  <c r="LE740" i="4"/>
  <c r="LE739" i="4"/>
  <c r="LE738" i="4"/>
  <c r="LE737" i="4"/>
  <c r="LE736" i="4"/>
  <c r="LE735" i="4"/>
  <c r="LE734" i="4"/>
  <c r="LE733" i="4"/>
  <c r="LE732" i="4"/>
  <c r="LE731" i="4"/>
  <c r="LE730" i="4"/>
  <c r="LE729" i="4"/>
  <c r="LE728" i="4"/>
  <c r="LE727" i="4"/>
  <c r="LE726" i="4"/>
  <c r="LE725" i="4"/>
  <c r="LE724" i="4"/>
  <c r="LE723" i="4"/>
  <c r="LE722" i="4"/>
  <c r="LE721" i="4"/>
  <c r="LE720" i="4"/>
  <c r="LE719" i="4"/>
  <c r="LE718" i="4"/>
  <c r="LE717" i="4"/>
  <c r="LE716" i="4"/>
  <c r="LE715" i="4"/>
  <c r="LE714" i="4"/>
  <c r="LE713" i="4"/>
  <c r="LE712" i="4"/>
  <c r="LE711" i="4"/>
  <c r="LE710" i="4"/>
  <c r="LE709" i="4"/>
  <c r="LE708" i="4"/>
  <c r="LE707" i="4"/>
  <c r="LE706" i="4"/>
  <c r="LE705" i="4"/>
  <c r="LE704" i="4"/>
  <c r="LE703" i="4"/>
  <c r="LE702" i="4"/>
  <c r="LE701" i="4"/>
  <c r="LE700" i="4"/>
  <c r="LE699" i="4"/>
  <c r="LE698" i="4"/>
  <c r="LE697" i="4"/>
  <c r="LE696" i="4"/>
  <c r="LE695" i="4"/>
  <c r="LE694" i="4"/>
  <c r="LE693" i="4"/>
  <c r="LE692" i="4"/>
  <c r="LE691" i="4"/>
  <c r="LE690" i="4"/>
  <c r="LE689" i="4"/>
  <c r="LE688" i="4"/>
  <c r="LE687" i="4"/>
  <c r="LE686" i="4"/>
  <c r="LE685" i="4"/>
  <c r="LE684" i="4"/>
  <c r="LE683" i="4"/>
  <c r="LE682" i="4"/>
  <c r="LE681" i="4"/>
  <c r="LE680" i="4"/>
  <c r="LE679" i="4"/>
  <c r="LE678" i="4"/>
  <c r="LE677" i="4"/>
  <c r="LE676" i="4"/>
  <c r="LE675" i="4"/>
  <c r="LE674" i="4"/>
  <c r="LE673" i="4"/>
  <c r="LE672" i="4"/>
  <c r="LE671" i="4"/>
  <c r="LE670" i="4"/>
  <c r="LE669" i="4"/>
  <c r="LE668" i="4"/>
  <c r="LE667" i="4"/>
  <c r="LE666" i="4"/>
  <c r="LE665" i="4"/>
  <c r="LE664" i="4"/>
  <c r="LE663" i="4"/>
  <c r="LE662" i="4"/>
  <c r="LE661" i="4"/>
  <c r="LE660" i="4"/>
  <c r="LE659" i="4"/>
  <c r="LE658" i="4"/>
  <c r="LE657" i="4"/>
  <c r="LE656" i="4"/>
  <c r="LE655" i="4"/>
  <c r="LE654" i="4"/>
  <c r="LE653" i="4"/>
  <c r="LE652" i="4"/>
  <c r="LE651" i="4"/>
  <c r="LE650" i="4"/>
  <c r="LE649" i="4"/>
  <c r="LE648" i="4"/>
  <c r="LE647" i="4"/>
  <c r="LE646" i="4"/>
  <c r="LE645" i="4"/>
  <c r="LE644" i="4"/>
  <c r="LE643" i="4"/>
  <c r="LE642" i="4"/>
  <c r="LE641" i="4"/>
  <c r="LE640" i="4"/>
  <c r="LE639" i="4"/>
  <c r="LE638" i="4"/>
  <c r="LE637" i="4"/>
  <c r="LE636" i="4"/>
  <c r="LE635" i="4"/>
  <c r="LE634" i="4"/>
  <c r="LE633" i="4"/>
  <c r="LE632" i="4"/>
  <c r="LE631" i="4"/>
  <c r="LE630" i="4"/>
  <c r="LE629" i="4"/>
  <c r="LE628" i="4"/>
  <c r="LE627" i="4"/>
  <c r="LE626" i="4"/>
  <c r="LE625" i="4"/>
  <c r="LE624" i="4"/>
  <c r="LE623" i="4"/>
  <c r="LE622" i="4"/>
  <c r="LE621" i="4"/>
  <c r="LE620" i="4"/>
  <c r="LE619" i="4"/>
  <c r="LE618" i="4"/>
  <c r="LE617" i="4"/>
  <c r="LE616" i="4"/>
  <c r="LE615" i="4"/>
  <c r="LE614" i="4"/>
  <c r="LE613" i="4"/>
  <c r="LE612" i="4"/>
  <c r="LE611" i="4"/>
  <c r="LE610" i="4"/>
  <c r="LE609" i="4"/>
  <c r="LE608" i="4"/>
  <c r="LE607" i="4"/>
  <c r="LE606" i="4"/>
  <c r="LE605" i="4"/>
  <c r="LE604" i="4"/>
  <c r="LE603" i="4"/>
  <c r="LE602" i="4"/>
  <c r="LE601" i="4"/>
  <c r="LE600" i="4"/>
  <c r="LE599" i="4"/>
  <c r="LE598" i="4"/>
  <c r="LE597" i="4"/>
  <c r="LE596" i="4"/>
  <c r="LE595" i="4"/>
  <c r="LE594" i="4"/>
  <c r="LE593" i="4"/>
  <c r="LE592" i="4"/>
  <c r="LE591" i="4"/>
  <c r="LE590" i="4"/>
  <c r="LE589" i="4"/>
  <c r="LE588" i="4"/>
  <c r="LE587" i="4"/>
  <c r="LE586" i="4"/>
  <c r="LE585" i="4"/>
  <c r="LE584" i="4"/>
  <c r="LE583" i="4"/>
  <c r="LE582" i="4"/>
  <c r="LE581" i="4"/>
  <c r="LE580" i="4"/>
  <c r="LE579" i="4"/>
  <c r="LE578" i="4"/>
  <c r="LE577" i="4"/>
  <c r="LE576" i="4"/>
  <c r="LE575" i="4"/>
  <c r="LE574" i="4"/>
  <c r="LE573" i="4"/>
  <c r="LE572" i="4"/>
  <c r="LE571" i="4"/>
  <c r="LE570" i="4"/>
  <c r="LE569" i="4"/>
  <c r="LE568" i="4"/>
  <c r="LE567" i="4"/>
  <c r="LE566" i="4"/>
  <c r="LE565" i="4"/>
  <c r="LE564" i="4"/>
  <c r="LE563" i="4"/>
  <c r="LE562" i="4"/>
  <c r="LE561" i="4"/>
  <c r="LE560" i="4"/>
  <c r="LE559" i="4"/>
  <c r="LE558" i="4"/>
  <c r="LE557" i="4"/>
  <c r="LE556" i="4"/>
  <c r="LE555" i="4"/>
  <c r="LE554" i="4"/>
  <c r="LE553" i="4"/>
  <c r="LE552" i="4"/>
  <c r="LE551" i="4"/>
  <c r="LE550" i="4"/>
  <c r="LE549" i="4"/>
  <c r="LE548" i="4"/>
  <c r="LE547" i="4"/>
  <c r="LE546" i="4"/>
  <c r="LE545" i="4"/>
  <c r="LE544" i="4"/>
  <c r="LE543" i="4"/>
  <c r="LE542" i="4"/>
  <c r="LE541" i="4"/>
  <c r="LE540" i="4"/>
  <c r="LE539" i="4"/>
  <c r="LE538" i="4"/>
  <c r="LE537" i="4"/>
  <c r="LE536" i="4"/>
  <c r="LE535" i="4"/>
  <c r="LE534" i="4"/>
  <c r="LE533" i="4"/>
  <c r="LE532" i="4"/>
  <c r="LE531" i="4"/>
  <c r="LE530" i="4"/>
  <c r="LE529" i="4"/>
  <c r="LE528" i="4"/>
  <c r="LE527" i="4"/>
  <c r="LE526" i="4"/>
  <c r="LE525" i="4"/>
  <c r="LE524" i="4"/>
  <c r="LE523" i="4"/>
  <c r="LE522" i="4"/>
  <c r="LE521" i="4"/>
  <c r="LE520" i="4"/>
  <c r="LE519" i="4"/>
  <c r="LE518" i="4"/>
  <c r="LE517" i="4"/>
  <c r="LE516" i="4"/>
  <c r="LE515" i="4"/>
  <c r="LE514" i="4"/>
  <c r="LE513" i="4"/>
  <c r="LE512" i="4"/>
  <c r="LE511" i="4"/>
  <c r="LE510" i="4"/>
  <c r="LE509" i="4"/>
  <c r="LE508" i="4"/>
  <c r="LE507" i="4"/>
  <c r="LE506" i="4"/>
  <c r="LE505" i="4"/>
  <c r="LE504" i="4"/>
  <c r="LE503" i="4"/>
  <c r="LE502" i="4"/>
  <c r="LE501" i="4"/>
  <c r="LE500" i="4"/>
  <c r="LE499" i="4"/>
  <c r="LE498" i="4"/>
  <c r="LE497" i="4"/>
  <c r="LE496" i="4"/>
  <c r="LE495" i="4"/>
  <c r="LE494" i="4"/>
  <c r="LE493" i="4"/>
  <c r="LE492" i="4"/>
  <c r="LE491" i="4"/>
  <c r="LE490" i="4"/>
  <c r="LE489" i="4"/>
  <c r="LE488" i="4"/>
  <c r="LE487" i="4"/>
  <c r="LE486" i="4"/>
  <c r="LE485" i="4"/>
  <c r="LE484" i="4"/>
  <c r="LE483" i="4"/>
  <c r="LE482" i="4"/>
  <c r="LE481" i="4"/>
  <c r="LE480" i="4"/>
  <c r="LE479" i="4"/>
  <c r="LE478" i="4"/>
  <c r="LE477" i="4"/>
  <c r="LE476" i="4"/>
  <c r="LE475" i="4"/>
  <c r="LE474" i="4"/>
  <c r="LE473" i="4"/>
  <c r="LE472" i="4"/>
  <c r="LE471" i="4"/>
  <c r="LE470" i="4"/>
  <c r="LE469" i="4"/>
  <c r="LE468" i="4"/>
  <c r="LE467" i="4"/>
  <c r="LE466" i="4"/>
  <c r="LE465" i="4"/>
  <c r="LE464" i="4"/>
  <c r="LE463" i="4"/>
  <c r="LE462" i="4"/>
  <c r="LE461" i="4"/>
  <c r="LE460" i="4"/>
  <c r="LE459" i="4"/>
  <c r="LE458" i="4"/>
  <c r="LE457" i="4"/>
  <c r="LE456" i="4"/>
  <c r="LE455" i="4"/>
  <c r="LE454" i="4"/>
  <c r="LE453" i="4"/>
  <c r="LE452" i="4"/>
  <c r="LE451" i="4"/>
  <c r="LE450" i="4"/>
  <c r="LE449" i="4"/>
  <c r="LE448" i="4"/>
  <c r="LE447" i="4"/>
  <c r="LE446" i="4"/>
  <c r="LE445" i="4"/>
  <c r="LE444" i="4"/>
  <c r="LE443" i="4"/>
  <c r="LE442" i="4"/>
  <c r="LE441" i="4"/>
  <c r="LE440" i="4"/>
  <c r="LE439" i="4"/>
  <c r="LE438" i="4"/>
  <c r="LE437" i="4"/>
  <c r="LE436" i="4"/>
  <c r="LE435" i="4"/>
  <c r="LE434" i="4"/>
  <c r="LE433" i="4"/>
  <c r="LE432" i="4"/>
  <c r="LE431" i="4"/>
  <c r="LE430" i="4"/>
  <c r="LE429" i="4"/>
  <c r="LE428" i="4"/>
  <c r="LE427" i="4"/>
  <c r="LE426" i="4"/>
  <c r="LE425" i="4"/>
  <c r="LE424" i="4"/>
  <c r="LE423" i="4"/>
  <c r="LE422" i="4"/>
  <c r="LE421" i="4"/>
  <c r="LE420" i="4"/>
  <c r="LE419" i="4"/>
  <c r="LE418" i="4"/>
  <c r="LE417" i="4"/>
  <c r="LE416" i="4"/>
  <c r="LE415" i="4"/>
  <c r="LE414" i="4"/>
  <c r="LE413" i="4"/>
  <c r="LE412" i="4"/>
  <c r="LE411" i="4"/>
  <c r="LE410" i="4"/>
  <c r="LE409" i="4"/>
  <c r="LE408" i="4"/>
  <c r="LE407" i="4"/>
  <c r="LE406" i="4"/>
  <c r="LE405" i="4"/>
  <c r="LE404" i="4"/>
  <c r="LE403" i="4"/>
  <c r="LE402" i="4"/>
  <c r="LE401" i="4"/>
  <c r="LE400" i="4"/>
  <c r="LE399" i="4"/>
  <c r="LE398" i="4"/>
  <c r="LE397" i="4"/>
  <c r="LE396" i="4"/>
  <c r="LE395" i="4"/>
  <c r="LE394" i="4"/>
  <c r="LE393" i="4"/>
  <c r="LE392" i="4"/>
  <c r="LE391" i="4"/>
  <c r="LE390" i="4"/>
  <c r="LE389" i="4"/>
  <c r="LE388" i="4"/>
  <c r="LE387" i="4"/>
  <c r="LE386" i="4"/>
  <c r="LE385" i="4"/>
  <c r="LE384" i="4"/>
  <c r="LE383" i="4"/>
  <c r="LE382" i="4"/>
  <c r="LE381" i="4"/>
  <c r="LE380" i="4"/>
  <c r="LE379" i="4"/>
  <c r="LE378" i="4"/>
  <c r="LE377" i="4"/>
  <c r="LE376" i="4"/>
  <c r="LE375" i="4"/>
  <c r="LE374" i="4"/>
  <c r="LE373" i="4"/>
  <c r="LE372" i="4"/>
  <c r="LE371" i="4"/>
  <c r="LE370" i="4"/>
  <c r="LE369" i="4"/>
  <c r="LE368" i="4"/>
  <c r="LE367" i="4"/>
  <c r="LE366" i="4"/>
  <c r="LE365" i="4"/>
  <c r="LE364" i="4"/>
  <c r="LE363" i="4"/>
  <c r="LE362" i="4"/>
  <c r="LE361" i="4"/>
  <c r="LE360" i="4"/>
  <c r="LE359" i="4"/>
  <c r="LE358" i="4"/>
  <c r="LE357" i="4"/>
  <c r="LE356" i="4"/>
  <c r="LE355" i="4"/>
  <c r="LE354" i="4"/>
  <c r="LE353" i="4"/>
  <c r="LE352" i="4"/>
  <c r="LE351" i="4"/>
  <c r="LE350" i="4"/>
  <c r="LE349" i="4"/>
  <c r="LE348" i="4"/>
  <c r="LE347" i="4"/>
  <c r="LE346" i="4"/>
  <c r="LE345" i="4"/>
  <c r="LE344" i="4"/>
  <c r="LE343" i="4"/>
  <c r="LE342" i="4"/>
  <c r="LE341" i="4"/>
  <c r="LE340" i="4"/>
  <c r="LE339" i="4"/>
  <c r="LE338" i="4"/>
  <c r="LE337" i="4"/>
  <c r="LE336" i="4"/>
  <c r="LE335" i="4"/>
  <c r="LE334" i="4"/>
  <c r="LE333" i="4"/>
  <c r="LE332" i="4"/>
  <c r="LE331" i="4"/>
  <c r="LE330" i="4"/>
  <c r="LE329" i="4"/>
  <c r="LE328" i="4"/>
  <c r="LE327" i="4"/>
  <c r="LE326" i="4"/>
  <c r="LE325" i="4"/>
  <c r="LE324" i="4"/>
  <c r="LE323" i="4"/>
  <c r="LE322" i="4"/>
  <c r="LE321" i="4"/>
  <c r="LE320" i="4"/>
  <c r="LE319" i="4"/>
  <c r="LE318" i="4"/>
  <c r="LE317" i="4"/>
  <c r="LE316" i="4"/>
  <c r="LE315" i="4"/>
  <c r="LE314" i="4"/>
  <c r="LE313" i="4"/>
  <c r="LE312" i="4"/>
  <c r="LE311" i="4"/>
  <c r="LE310" i="4"/>
  <c r="LE309" i="4"/>
  <c r="LE308" i="4"/>
  <c r="LE307" i="4"/>
  <c r="LE306" i="4"/>
  <c r="LE305" i="4"/>
  <c r="LE304" i="4"/>
  <c r="LE303" i="4"/>
  <c r="LE302" i="4"/>
  <c r="LE301" i="4"/>
  <c r="LE300" i="4"/>
  <c r="LE299" i="4"/>
  <c r="LE298" i="4"/>
  <c r="LE297" i="4"/>
  <c r="LE296" i="4"/>
  <c r="LE295" i="4"/>
  <c r="LE294" i="4"/>
  <c r="LE293" i="4"/>
  <c r="LE292" i="4"/>
  <c r="LE291" i="4"/>
  <c r="LE290" i="4"/>
  <c r="LE289" i="4"/>
  <c r="LE288" i="4"/>
  <c r="LE287" i="4"/>
  <c r="LE286" i="4"/>
  <c r="LE285" i="4"/>
  <c r="LE284" i="4"/>
  <c r="LE283" i="4"/>
  <c r="LE282" i="4"/>
  <c r="LE281" i="4"/>
  <c r="LE280" i="4"/>
  <c r="LE279" i="4"/>
  <c r="LE278" i="4"/>
  <c r="LE277" i="4"/>
  <c r="LE276" i="4"/>
  <c r="LE275" i="4"/>
  <c r="LE274" i="4"/>
  <c r="LE273" i="4"/>
  <c r="LE272" i="4"/>
  <c r="LE271" i="4"/>
  <c r="LE270" i="4"/>
  <c r="LE269" i="4"/>
  <c r="LE268" i="4"/>
  <c r="LE267" i="4"/>
  <c r="LE266" i="4"/>
  <c r="LE265" i="4"/>
  <c r="LE264" i="4"/>
  <c r="LE263" i="4"/>
  <c r="LE262" i="4"/>
  <c r="LE261" i="4"/>
  <c r="LE260" i="4"/>
  <c r="LE259" i="4"/>
  <c r="LE258" i="4"/>
  <c r="LE257" i="4"/>
  <c r="LE256" i="4"/>
  <c r="LE255" i="4"/>
  <c r="LE254" i="4"/>
  <c r="LE253" i="4"/>
  <c r="LE252" i="4"/>
  <c r="LE251" i="4"/>
  <c r="LE250" i="4"/>
  <c r="LE249" i="4"/>
  <c r="LE248" i="4"/>
  <c r="LE247" i="4"/>
  <c r="LE246" i="4"/>
  <c r="LE245" i="4"/>
  <c r="LE244" i="4"/>
  <c r="LE243" i="4"/>
  <c r="LE242" i="4"/>
  <c r="LE241" i="4"/>
  <c r="LE240" i="4"/>
  <c r="LE239" i="4"/>
  <c r="LE238" i="4"/>
  <c r="LE237" i="4"/>
  <c r="LE236" i="4"/>
  <c r="LE235" i="4"/>
  <c r="LE234" i="4"/>
  <c r="LE233" i="4"/>
  <c r="LE232" i="4"/>
  <c r="LE231" i="4"/>
  <c r="LE230" i="4"/>
  <c r="LE229" i="4"/>
  <c r="LE228" i="4"/>
  <c r="LE227" i="4"/>
  <c r="LE226" i="4"/>
  <c r="LE225" i="4"/>
  <c r="LE224" i="4"/>
  <c r="LE223" i="4"/>
  <c r="LE222" i="4"/>
  <c r="LE221" i="4"/>
  <c r="LE220" i="4"/>
  <c r="LE219" i="4"/>
  <c r="LE218" i="4"/>
  <c r="LE217" i="4"/>
  <c r="LE216" i="4"/>
  <c r="LE215" i="4"/>
  <c r="LE214" i="4"/>
  <c r="LE213" i="4"/>
  <c r="LE212" i="4"/>
  <c r="LE211" i="4"/>
  <c r="LE210" i="4"/>
  <c r="LE209" i="4"/>
  <c r="LE208" i="4"/>
  <c r="LE207" i="4"/>
  <c r="LE206" i="4"/>
  <c r="LE205" i="4"/>
  <c r="LE204" i="4"/>
  <c r="LE203" i="4"/>
  <c r="LE202" i="4"/>
  <c r="LE201" i="4"/>
  <c r="LE200" i="4"/>
  <c r="LE199" i="4"/>
  <c r="LE198" i="4"/>
  <c r="LE197" i="4"/>
  <c r="LE196" i="4"/>
  <c r="LE195" i="4"/>
  <c r="LE194" i="4"/>
  <c r="LE193" i="4"/>
  <c r="LE192" i="4"/>
  <c r="LE191" i="4"/>
  <c r="LE190" i="4"/>
  <c r="LE189" i="4"/>
  <c r="LE188" i="4"/>
  <c r="LE187" i="4"/>
  <c r="LE186" i="4"/>
  <c r="LE185" i="4"/>
  <c r="LE184" i="4"/>
  <c r="LE183" i="4"/>
  <c r="LE182" i="4"/>
  <c r="LE181" i="4"/>
  <c r="LE180" i="4"/>
  <c r="LE179" i="4"/>
  <c r="LE178" i="4"/>
  <c r="LE177" i="4"/>
  <c r="LE176" i="4"/>
  <c r="LE175" i="4"/>
  <c r="LE174" i="4"/>
  <c r="LE173" i="4"/>
  <c r="LE172" i="4"/>
  <c r="LE171" i="4"/>
  <c r="LE170" i="4"/>
  <c r="LE169" i="4"/>
  <c r="LE168" i="4"/>
  <c r="LE167" i="4"/>
  <c r="LE166" i="4"/>
  <c r="LE165" i="4"/>
  <c r="LE164" i="4"/>
  <c r="LE163" i="4"/>
  <c r="LE162" i="4"/>
  <c r="LE161" i="4"/>
  <c r="LE160" i="4"/>
  <c r="LE159" i="4"/>
  <c r="LE158" i="4"/>
  <c r="LE157" i="4"/>
  <c r="LE156" i="4"/>
  <c r="LE155" i="4"/>
  <c r="LE154" i="4"/>
  <c r="LE153" i="4"/>
  <c r="LE152" i="4"/>
  <c r="LE151" i="4"/>
  <c r="LE150" i="4"/>
  <c r="LE149" i="4"/>
  <c r="LE148" i="4"/>
  <c r="LE147" i="4"/>
  <c r="LE146" i="4"/>
  <c r="LE145" i="4"/>
  <c r="LE144" i="4"/>
  <c r="LE143" i="4"/>
  <c r="LE142" i="4"/>
  <c r="LE141" i="4"/>
  <c r="LE140" i="4"/>
  <c r="LE139" i="4"/>
  <c r="LE138" i="4"/>
  <c r="LE137" i="4"/>
  <c r="LE136" i="4"/>
  <c r="LE135" i="4"/>
  <c r="LE134" i="4"/>
  <c r="LE133" i="4"/>
  <c r="LE132" i="4"/>
  <c r="LE131" i="4"/>
  <c r="LE130" i="4"/>
  <c r="LE129" i="4"/>
  <c r="LE128" i="4"/>
  <c r="LE127" i="4"/>
  <c r="LE126" i="4"/>
  <c r="LE125" i="4"/>
  <c r="LE124" i="4"/>
  <c r="LE123" i="4"/>
  <c r="LE122" i="4"/>
  <c r="LE121" i="4"/>
  <c r="LE120" i="4"/>
  <c r="LE119" i="4"/>
  <c r="LE118" i="4"/>
  <c r="LE117" i="4"/>
  <c r="LE116" i="4"/>
  <c r="LE115" i="4"/>
  <c r="LE114" i="4"/>
  <c r="LE113" i="4"/>
  <c r="LE112" i="4"/>
  <c r="LE111" i="4"/>
  <c r="LE110" i="4"/>
  <c r="LE109" i="4"/>
  <c r="LE108" i="4"/>
  <c r="LE107" i="4"/>
  <c r="LE106" i="4"/>
  <c r="LE105" i="4"/>
  <c r="LE104" i="4"/>
  <c r="LE103" i="4"/>
  <c r="LE102" i="4"/>
  <c r="LE101" i="4"/>
  <c r="LE100" i="4"/>
  <c r="LE99" i="4"/>
  <c r="LE98" i="4"/>
  <c r="LE97" i="4"/>
  <c r="LE96" i="4"/>
  <c r="LE95" i="4"/>
  <c r="LE94" i="4"/>
  <c r="LE93" i="4"/>
  <c r="LE92" i="4"/>
  <c r="LE91" i="4"/>
  <c r="LE90" i="4"/>
  <c r="LE89" i="4"/>
  <c r="LE88" i="4"/>
  <c r="LE87" i="4"/>
  <c r="LE86" i="4"/>
  <c r="LE85" i="4"/>
  <c r="LE84" i="4"/>
  <c r="LE83" i="4"/>
  <c r="LE82" i="4"/>
  <c r="LE81" i="4"/>
  <c r="LE80" i="4"/>
  <c r="LE79" i="4"/>
  <c r="LE78" i="4"/>
  <c r="LE77" i="4"/>
  <c r="LE76" i="4"/>
  <c r="LE75" i="4"/>
  <c r="LE74" i="4"/>
  <c r="LE73" i="4"/>
  <c r="LE72" i="4"/>
  <c r="LE71" i="4"/>
  <c r="LE70" i="4"/>
  <c r="LE69" i="4"/>
  <c r="LE68" i="4"/>
  <c r="LE67" i="4"/>
  <c r="LE66" i="4"/>
  <c r="LE65" i="4"/>
  <c r="LE64" i="4"/>
  <c r="LE63" i="4"/>
  <c r="LE62" i="4"/>
  <c r="LE61" i="4"/>
  <c r="LE60" i="4"/>
  <c r="LE59" i="4"/>
  <c r="LE58" i="4"/>
  <c r="LE57" i="4"/>
  <c r="LE56" i="4"/>
  <c r="LE55" i="4"/>
  <c r="LE54" i="4"/>
  <c r="LE53" i="4"/>
  <c r="LE52" i="4"/>
  <c r="LE51" i="4"/>
  <c r="LE50" i="4"/>
  <c r="LE49" i="4"/>
  <c r="LE48" i="4"/>
  <c r="LE47" i="4"/>
  <c r="LE46" i="4"/>
  <c r="LE45" i="4"/>
  <c r="LE44" i="4"/>
  <c r="LE43" i="4"/>
  <c r="LE42" i="4"/>
  <c r="LE41" i="4"/>
  <c r="LE40" i="4"/>
  <c r="LE39" i="4"/>
  <c r="LE38" i="4"/>
  <c r="LE37" i="4"/>
  <c r="LE36" i="4"/>
  <c r="LE35" i="4"/>
  <c r="LE34" i="4"/>
  <c r="LE33" i="4"/>
  <c r="LE32" i="4"/>
  <c r="LE31" i="4"/>
  <c r="LE30" i="4"/>
  <c r="LE29" i="4"/>
  <c r="LE28" i="4"/>
  <c r="LE27" i="4"/>
  <c r="LE26" i="4"/>
  <c r="LE25" i="4"/>
  <c r="LE24" i="4"/>
  <c r="LE23" i="4"/>
  <c r="LE22" i="4"/>
  <c r="LE21" i="4"/>
  <c r="LE20" i="4"/>
  <c r="LE19" i="4"/>
  <c r="LE18" i="4"/>
  <c r="LE17" i="4"/>
  <c r="LE16" i="4"/>
  <c r="LE15" i="4"/>
  <c r="LE14" i="4"/>
  <c r="LE13" i="4"/>
  <c r="LE12" i="4"/>
  <c r="LE11" i="4"/>
  <c r="LE10" i="4"/>
  <c r="LE9" i="4"/>
  <c r="LE8" i="4"/>
  <c r="LE7" i="4"/>
  <c r="LE6" i="4"/>
  <c r="LE5" i="4"/>
  <c r="LE4" i="4"/>
  <c r="LE3" i="4"/>
  <c r="KP1772" i="4"/>
  <c r="KP1771" i="4"/>
  <c r="KP1770" i="4"/>
  <c r="KP1769" i="4"/>
  <c r="KP1768" i="4"/>
  <c r="KP1767" i="4"/>
  <c r="KP1766" i="4"/>
  <c r="KP1765" i="4"/>
  <c r="KP1764" i="4"/>
  <c r="KP1763" i="4"/>
  <c r="KP1762" i="4"/>
  <c r="KP1761" i="4"/>
  <c r="KP1760" i="4"/>
  <c r="KP1759" i="4"/>
  <c r="KP1758" i="4"/>
  <c r="KP1757" i="4"/>
  <c r="KP1756" i="4"/>
  <c r="KP1755" i="4"/>
  <c r="KP1754" i="4"/>
  <c r="KP1753" i="4"/>
  <c r="KP1752" i="4"/>
  <c r="KP1751" i="4"/>
  <c r="KP1750" i="4"/>
  <c r="KP1749" i="4"/>
  <c r="KP1748" i="4"/>
  <c r="KP1747" i="4"/>
  <c r="KP1746" i="4"/>
  <c r="KP1745" i="4"/>
  <c r="KP1744" i="4"/>
  <c r="KP1743" i="4"/>
  <c r="KP1742" i="4"/>
  <c r="KP1741" i="4"/>
  <c r="KP1740" i="4"/>
  <c r="KP1739" i="4"/>
  <c r="KP1738" i="4"/>
  <c r="KP1737" i="4"/>
  <c r="KP1736" i="4"/>
  <c r="KP1735" i="4"/>
  <c r="KP1734" i="4"/>
  <c r="KP1733" i="4"/>
  <c r="KP1732" i="4"/>
  <c r="KP1731" i="4"/>
  <c r="KP1730" i="4"/>
  <c r="KP1729" i="4"/>
  <c r="KP1728" i="4"/>
  <c r="KP1727" i="4"/>
  <c r="KP1726" i="4"/>
  <c r="KP1725" i="4"/>
  <c r="KP1724" i="4"/>
  <c r="KP1723" i="4"/>
  <c r="KP1722" i="4"/>
  <c r="KP1721" i="4"/>
  <c r="KP1720" i="4"/>
  <c r="KP1719" i="4"/>
  <c r="KP1718" i="4"/>
  <c r="KP1717" i="4"/>
  <c r="KP1716" i="4"/>
  <c r="KP1715" i="4"/>
  <c r="KP1714" i="4"/>
  <c r="KP1713" i="4"/>
  <c r="KP1712" i="4"/>
  <c r="KP1711" i="4"/>
  <c r="KP1710" i="4"/>
  <c r="KP1709" i="4"/>
  <c r="KP1708" i="4"/>
  <c r="KP1707" i="4"/>
  <c r="KP1706" i="4"/>
  <c r="KP1705" i="4"/>
  <c r="KP1704" i="4"/>
  <c r="KP1703" i="4"/>
  <c r="KP1702" i="4"/>
  <c r="KP1701" i="4"/>
  <c r="KP1700" i="4"/>
  <c r="KP1699" i="4"/>
  <c r="KP1698" i="4"/>
  <c r="KP1697" i="4"/>
  <c r="KP1696" i="4"/>
  <c r="KP1695" i="4"/>
  <c r="KP1694" i="4"/>
  <c r="KP1693" i="4"/>
  <c r="KP1692" i="4"/>
  <c r="KP1691" i="4"/>
  <c r="KP1690" i="4"/>
  <c r="KP1689" i="4"/>
  <c r="KP1688" i="4"/>
  <c r="KP1687" i="4"/>
  <c r="KP1686" i="4"/>
  <c r="KP1685" i="4"/>
  <c r="KP1684" i="4"/>
  <c r="KP1683" i="4"/>
  <c r="KP1682" i="4"/>
  <c r="KP1681" i="4"/>
  <c r="KP1680" i="4"/>
  <c r="KP1679" i="4"/>
  <c r="KP1678" i="4"/>
  <c r="KP1677" i="4"/>
  <c r="KP1676" i="4"/>
  <c r="KP1675" i="4"/>
  <c r="KP1674" i="4"/>
  <c r="KP1673" i="4"/>
  <c r="KP1672" i="4"/>
  <c r="KP1671" i="4"/>
  <c r="KP1670" i="4"/>
  <c r="KP1669" i="4"/>
  <c r="KP1668" i="4"/>
  <c r="KP1667" i="4"/>
  <c r="KP1666" i="4"/>
  <c r="KP1665" i="4"/>
  <c r="KP1664" i="4"/>
  <c r="KP1663" i="4"/>
  <c r="KP1662" i="4"/>
  <c r="KP1661" i="4"/>
  <c r="KP1660" i="4"/>
  <c r="KP1659" i="4"/>
  <c r="KP1658" i="4"/>
  <c r="KP1657" i="4"/>
  <c r="KP1656" i="4"/>
  <c r="KP1655" i="4"/>
  <c r="KP1654" i="4"/>
  <c r="KP1653" i="4"/>
  <c r="KP1652" i="4"/>
  <c r="KP1651" i="4"/>
  <c r="KP1650" i="4"/>
  <c r="KP1649" i="4"/>
  <c r="KP1648" i="4"/>
  <c r="KP1647" i="4"/>
  <c r="KP1646" i="4"/>
  <c r="KP1645" i="4"/>
  <c r="KP1644" i="4"/>
  <c r="KP1643" i="4"/>
  <c r="KP1642" i="4"/>
  <c r="KP1641" i="4"/>
  <c r="KP1640" i="4"/>
  <c r="KP1639" i="4"/>
  <c r="KP1638" i="4"/>
  <c r="KP1637" i="4"/>
  <c r="KP1636" i="4"/>
  <c r="KP1635" i="4"/>
  <c r="KP1634" i="4"/>
  <c r="KP1633" i="4"/>
  <c r="KP1632" i="4"/>
  <c r="KP1631" i="4"/>
  <c r="KP1630" i="4"/>
  <c r="KP1629" i="4"/>
  <c r="KP1628" i="4"/>
  <c r="KP1627" i="4"/>
  <c r="KP1626" i="4"/>
  <c r="KP1625" i="4"/>
  <c r="KP1624" i="4"/>
  <c r="KP1623" i="4"/>
  <c r="KP1622" i="4"/>
  <c r="KP1621" i="4"/>
  <c r="KP1620" i="4"/>
  <c r="KP1619" i="4"/>
  <c r="KP1618" i="4"/>
  <c r="KP1617" i="4"/>
  <c r="KP1616" i="4"/>
  <c r="KP1615" i="4"/>
  <c r="KP1614" i="4"/>
  <c r="KP1613" i="4"/>
  <c r="KP1612" i="4"/>
  <c r="KP1611" i="4"/>
  <c r="KP1610" i="4"/>
  <c r="KP1609" i="4"/>
  <c r="KP1608" i="4"/>
  <c r="KP1607" i="4"/>
  <c r="KP1606" i="4"/>
  <c r="KP1605" i="4"/>
  <c r="KP1604" i="4"/>
  <c r="KP1603" i="4"/>
  <c r="KP1602" i="4"/>
  <c r="KP1601" i="4"/>
  <c r="KP1600" i="4"/>
  <c r="KP1599" i="4"/>
  <c r="KP1598" i="4"/>
  <c r="KP1597" i="4"/>
  <c r="KP1596" i="4"/>
  <c r="KP1595" i="4"/>
  <c r="KP1594" i="4"/>
  <c r="KP1593" i="4"/>
  <c r="KP1592" i="4"/>
  <c r="KP1591" i="4"/>
  <c r="KP1590" i="4"/>
  <c r="KP1589" i="4"/>
  <c r="KP1588" i="4"/>
  <c r="KP1587" i="4"/>
  <c r="KP1586" i="4"/>
  <c r="KP1585" i="4"/>
  <c r="KP1584" i="4"/>
  <c r="KP1583" i="4"/>
  <c r="KP1582" i="4"/>
  <c r="KP1581" i="4"/>
  <c r="KP1580" i="4"/>
  <c r="KP1579" i="4"/>
  <c r="KP1578" i="4"/>
  <c r="KP1577" i="4"/>
  <c r="KP1576" i="4"/>
  <c r="KP1575" i="4"/>
  <c r="KP1574" i="4"/>
  <c r="KP1573" i="4"/>
  <c r="KP1572" i="4"/>
  <c r="KP1571" i="4"/>
  <c r="KP1570" i="4"/>
  <c r="KP1569" i="4"/>
  <c r="KP1568" i="4"/>
  <c r="KP1567" i="4"/>
  <c r="KP1566" i="4"/>
  <c r="KP1565" i="4"/>
  <c r="KP1564" i="4"/>
  <c r="KP1563" i="4"/>
  <c r="KP1562" i="4"/>
  <c r="KP1561" i="4"/>
  <c r="KP1560" i="4"/>
  <c r="KP1559" i="4"/>
  <c r="KP1558" i="4"/>
  <c r="KP1557" i="4"/>
  <c r="KP1556" i="4"/>
  <c r="KP1555" i="4"/>
  <c r="KP1554" i="4"/>
  <c r="KP1553" i="4"/>
  <c r="KP1552" i="4"/>
  <c r="KP1551" i="4"/>
  <c r="KP1550" i="4"/>
  <c r="KP1549" i="4"/>
  <c r="KP1548" i="4"/>
  <c r="KP1547" i="4"/>
  <c r="KP1546" i="4"/>
  <c r="KP1545" i="4"/>
  <c r="KP1544" i="4"/>
  <c r="KP1543" i="4"/>
  <c r="KP1542" i="4"/>
  <c r="KP1541" i="4"/>
  <c r="KP1540" i="4"/>
  <c r="KP1539" i="4"/>
  <c r="KP1538" i="4"/>
  <c r="KP1537" i="4"/>
  <c r="KP1536" i="4"/>
  <c r="KP1535" i="4"/>
  <c r="KP1534" i="4"/>
  <c r="KP1533" i="4"/>
  <c r="KP1532" i="4"/>
  <c r="KP1531" i="4"/>
  <c r="KP1530" i="4"/>
  <c r="KP1529" i="4"/>
  <c r="KP1528" i="4"/>
  <c r="KP1527" i="4"/>
  <c r="KP1526" i="4"/>
  <c r="KP1525" i="4"/>
  <c r="KP1524" i="4"/>
  <c r="KP1523" i="4"/>
  <c r="KP1522" i="4"/>
  <c r="KP1521" i="4"/>
  <c r="KP1520" i="4"/>
  <c r="KP1519" i="4"/>
  <c r="KP1518" i="4"/>
  <c r="KP1517" i="4"/>
  <c r="KP1516" i="4"/>
  <c r="KP1515" i="4"/>
  <c r="KP1514" i="4"/>
  <c r="KP1513" i="4"/>
  <c r="KP1512" i="4"/>
  <c r="KP1511" i="4"/>
  <c r="KP1510" i="4"/>
  <c r="KP1509" i="4"/>
  <c r="KP1508" i="4"/>
  <c r="KP1507" i="4"/>
  <c r="KP1506" i="4"/>
  <c r="KP1505" i="4"/>
  <c r="KP1504" i="4"/>
  <c r="KP1503" i="4"/>
  <c r="KP1502" i="4"/>
  <c r="KP1501" i="4"/>
  <c r="KP1500" i="4"/>
  <c r="KP1499" i="4"/>
  <c r="KP1498" i="4"/>
  <c r="KP1497" i="4"/>
  <c r="KP1496" i="4"/>
  <c r="KP1495" i="4"/>
  <c r="KP1494" i="4"/>
  <c r="KP1493" i="4"/>
  <c r="KP1492" i="4"/>
  <c r="KP1491" i="4"/>
  <c r="KP1490" i="4"/>
  <c r="KP1489" i="4"/>
  <c r="KP1488" i="4"/>
  <c r="KP1487" i="4"/>
  <c r="KP1486" i="4"/>
  <c r="KP1485" i="4"/>
  <c r="KP1484" i="4"/>
  <c r="KP1483" i="4"/>
  <c r="KP1482" i="4"/>
  <c r="KP1481" i="4"/>
  <c r="KP1480" i="4"/>
  <c r="KP1479" i="4"/>
  <c r="KP1478" i="4"/>
  <c r="KP1477" i="4"/>
  <c r="KP1476" i="4"/>
  <c r="KP1475" i="4"/>
  <c r="KP1474" i="4"/>
  <c r="KP1473" i="4"/>
  <c r="KP1472" i="4"/>
  <c r="KP1471" i="4"/>
  <c r="KP1470" i="4"/>
  <c r="KP1469" i="4"/>
  <c r="KP1468" i="4"/>
  <c r="KP1467" i="4"/>
  <c r="KP1466" i="4"/>
  <c r="KP1465" i="4"/>
  <c r="KP1464" i="4"/>
  <c r="KP1463" i="4"/>
  <c r="KP1462" i="4"/>
  <c r="KP1461" i="4"/>
  <c r="KP1460" i="4"/>
  <c r="KP1459" i="4"/>
  <c r="KP1458" i="4"/>
  <c r="KP1457" i="4"/>
  <c r="KP1456" i="4"/>
  <c r="KP1455" i="4"/>
  <c r="KP1454" i="4"/>
  <c r="KP1453" i="4"/>
  <c r="KP1452" i="4"/>
  <c r="KP1451" i="4"/>
  <c r="KP1450" i="4"/>
  <c r="KP1449" i="4"/>
  <c r="KP1448" i="4"/>
  <c r="KP1447" i="4"/>
  <c r="KP1446" i="4"/>
  <c r="KP1445" i="4"/>
  <c r="KP1444" i="4"/>
  <c r="KP1443" i="4"/>
  <c r="KP1442" i="4"/>
  <c r="KP1441" i="4"/>
  <c r="KP1440" i="4"/>
  <c r="KP1439" i="4"/>
  <c r="KP1438" i="4"/>
  <c r="KP1437" i="4"/>
  <c r="KP1436" i="4"/>
  <c r="KP1435" i="4"/>
  <c r="KP1434" i="4"/>
  <c r="KP1433" i="4"/>
  <c r="KP1432" i="4"/>
  <c r="KP1431" i="4"/>
  <c r="KP1430" i="4"/>
  <c r="KP1429" i="4"/>
  <c r="KP1428" i="4"/>
  <c r="KP1427" i="4"/>
  <c r="KP1426" i="4"/>
  <c r="KP1425" i="4"/>
  <c r="KP1424" i="4"/>
  <c r="KP1423" i="4"/>
  <c r="KP1422" i="4"/>
  <c r="KP1421" i="4"/>
  <c r="KP1420" i="4"/>
  <c r="KP1419" i="4"/>
  <c r="KP1418" i="4"/>
  <c r="KP1417" i="4"/>
  <c r="KP1416" i="4"/>
  <c r="KP1415" i="4"/>
  <c r="KP1414" i="4"/>
  <c r="KP1413" i="4"/>
  <c r="KP1412" i="4"/>
  <c r="KP1411" i="4"/>
  <c r="KP1410" i="4"/>
  <c r="KP1409" i="4"/>
  <c r="KP1408" i="4"/>
  <c r="KP1407" i="4"/>
  <c r="KP1406" i="4"/>
  <c r="KP1405" i="4"/>
  <c r="KP1404" i="4"/>
  <c r="KP1403" i="4"/>
  <c r="KP1402" i="4"/>
  <c r="KP1401" i="4"/>
  <c r="KP1400" i="4"/>
  <c r="KP1399" i="4"/>
  <c r="KP1398" i="4"/>
  <c r="KP1397" i="4"/>
  <c r="KP1396" i="4"/>
  <c r="KP1395" i="4"/>
  <c r="KP1394" i="4"/>
  <c r="KP1393" i="4"/>
  <c r="KP1392" i="4"/>
  <c r="KP1391" i="4"/>
  <c r="KP1390" i="4"/>
  <c r="KP1389" i="4"/>
  <c r="KP1388" i="4"/>
  <c r="KP1387" i="4"/>
  <c r="KP1386" i="4"/>
  <c r="KP1385" i="4"/>
  <c r="KP1384" i="4"/>
  <c r="KP1383" i="4"/>
  <c r="KP1382" i="4"/>
  <c r="KP1381" i="4"/>
  <c r="KP1380" i="4"/>
  <c r="KP1379" i="4"/>
  <c r="KP1378" i="4"/>
  <c r="KP1377" i="4"/>
  <c r="KP1376" i="4"/>
  <c r="KP1375" i="4"/>
  <c r="KP1374" i="4"/>
  <c r="KP1373" i="4"/>
  <c r="KP1372" i="4"/>
  <c r="KP1371" i="4"/>
  <c r="KP1370" i="4"/>
  <c r="KP1369" i="4"/>
  <c r="KP1368" i="4"/>
  <c r="KP1367" i="4"/>
  <c r="KP1366" i="4"/>
  <c r="KP1365" i="4"/>
  <c r="KP1364" i="4"/>
  <c r="KP1363" i="4"/>
  <c r="KP1362" i="4"/>
  <c r="KP1361" i="4"/>
  <c r="KP1360" i="4"/>
  <c r="KP1359" i="4"/>
  <c r="KP1358" i="4"/>
  <c r="KP1357" i="4"/>
  <c r="KP1356" i="4"/>
  <c r="KP1355" i="4"/>
  <c r="KP1354" i="4"/>
  <c r="KP1353" i="4"/>
  <c r="KP1352" i="4"/>
  <c r="KP1351" i="4"/>
  <c r="KP1350" i="4"/>
  <c r="KP1349" i="4"/>
  <c r="KP1348" i="4"/>
  <c r="KP1347" i="4"/>
  <c r="KP1346" i="4"/>
  <c r="KP1345" i="4"/>
  <c r="KP1344" i="4"/>
  <c r="KP1343" i="4"/>
  <c r="KP1342" i="4"/>
  <c r="KP1341" i="4"/>
  <c r="KP1340" i="4"/>
  <c r="KP1339" i="4"/>
  <c r="KP1338" i="4"/>
  <c r="KP1337" i="4"/>
  <c r="KP1336" i="4"/>
  <c r="KP1335" i="4"/>
  <c r="KP1334" i="4"/>
  <c r="KP1333" i="4"/>
  <c r="KP1332" i="4"/>
  <c r="KP1331" i="4"/>
  <c r="KP1330" i="4"/>
  <c r="KP1329" i="4"/>
  <c r="KP1328" i="4"/>
  <c r="KP1327" i="4"/>
  <c r="KP1326" i="4"/>
  <c r="KP1325" i="4"/>
  <c r="KP1324" i="4"/>
  <c r="KP1323" i="4"/>
  <c r="KP1322" i="4"/>
  <c r="KP1321" i="4"/>
  <c r="KP1320" i="4"/>
  <c r="KP1319" i="4"/>
  <c r="KP1318" i="4"/>
  <c r="KP1317" i="4"/>
  <c r="KP1316" i="4"/>
  <c r="KP1315" i="4"/>
  <c r="KP1314" i="4"/>
  <c r="KP1313" i="4"/>
  <c r="KP1312" i="4"/>
  <c r="KP1311" i="4"/>
  <c r="KP1310" i="4"/>
  <c r="KP1309" i="4"/>
  <c r="KP1308" i="4"/>
  <c r="KP1307" i="4"/>
  <c r="KP1306" i="4"/>
  <c r="KP1305" i="4"/>
  <c r="KP1304" i="4"/>
  <c r="KP1303" i="4"/>
  <c r="KP1302" i="4"/>
  <c r="KP1301" i="4"/>
  <c r="KP1300" i="4"/>
  <c r="KP1299" i="4"/>
  <c r="KP1298" i="4"/>
  <c r="KP1297" i="4"/>
  <c r="KP1296" i="4"/>
  <c r="KP1295" i="4"/>
  <c r="KP1294" i="4"/>
  <c r="KP1293" i="4"/>
  <c r="KP1292" i="4"/>
  <c r="KP1291" i="4"/>
  <c r="KP1290" i="4"/>
  <c r="KP1289" i="4"/>
  <c r="KP1288" i="4"/>
  <c r="KP1287" i="4"/>
  <c r="KP1286" i="4"/>
  <c r="KP1285" i="4"/>
  <c r="KP1284" i="4"/>
  <c r="KP1283" i="4"/>
  <c r="KP1282" i="4"/>
  <c r="KP1281" i="4"/>
  <c r="KP1280" i="4"/>
  <c r="KP1279" i="4"/>
  <c r="KP1278" i="4"/>
  <c r="KP1277" i="4"/>
  <c r="KP1276" i="4"/>
  <c r="KP1275" i="4"/>
  <c r="KP1274" i="4"/>
  <c r="KP1273" i="4"/>
  <c r="KP1272" i="4"/>
  <c r="KP1271" i="4"/>
  <c r="KP1270" i="4"/>
  <c r="KP1269" i="4"/>
  <c r="KP1268" i="4"/>
  <c r="KP1267" i="4"/>
  <c r="KP1266" i="4"/>
  <c r="KP1265" i="4"/>
  <c r="KP1264" i="4"/>
  <c r="KP1263" i="4"/>
  <c r="KP1262" i="4"/>
  <c r="KP1261" i="4"/>
  <c r="KP1260" i="4"/>
  <c r="KP1259" i="4"/>
  <c r="KP1258" i="4"/>
  <c r="KP1257" i="4"/>
  <c r="KP1256" i="4"/>
  <c r="KP1255" i="4"/>
  <c r="KP1254" i="4"/>
  <c r="KP1253" i="4"/>
  <c r="KP1252" i="4"/>
  <c r="KP1251" i="4"/>
  <c r="KP1250" i="4"/>
  <c r="KP1249" i="4"/>
  <c r="KP1248" i="4"/>
  <c r="KP1247" i="4"/>
  <c r="KP1246" i="4"/>
  <c r="KP1245" i="4"/>
  <c r="KP1244" i="4"/>
  <c r="KP1243" i="4"/>
  <c r="KP1242" i="4"/>
  <c r="KP1241" i="4"/>
  <c r="KP1240" i="4"/>
  <c r="KP1239" i="4"/>
  <c r="KP1238" i="4"/>
  <c r="KP1237" i="4"/>
  <c r="KP1236" i="4"/>
  <c r="KP1235" i="4"/>
  <c r="KP1234" i="4"/>
  <c r="KP1233" i="4"/>
  <c r="KP1232" i="4"/>
  <c r="KP1231" i="4"/>
  <c r="KP1230" i="4"/>
  <c r="KP1229" i="4"/>
  <c r="KP1228" i="4"/>
  <c r="KP1227" i="4"/>
  <c r="KP1226" i="4"/>
  <c r="KP1225" i="4"/>
  <c r="KP1224" i="4"/>
  <c r="KP1223" i="4"/>
  <c r="KP1222" i="4"/>
  <c r="KP1221" i="4"/>
  <c r="KP1220" i="4"/>
  <c r="KP1219" i="4"/>
  <c r="KP1218" i="4"/>
  <c r="KP1217" i="4"/>
  <c r="KP1216" i="4"/>
  <c r="KP1215" i="4"/>
  <c r="KP1214" i="4"/>
  <c r="KP1213" i="4"/>
  <c r="KP1212" i="4"/>
  <c r="KP1211" i="4"/>
  <c r="KP1210" i="4"/>
  <c r="KP1209" i="4"/>
  <c r="KP1208" i="4"/>
  <c r="KP1207" i="4"/>
  <c r="KP1206" i="4"/>
  <c r="KP1205" i="4"/>
  <c r="KP1204" i="4"/>
  <c r="KP1203" i="4"/>
  <c r="KP1202" i="4"/>
  <c r="KP1201" i="4"/>
  <c r="KP1200" i="4"/>
  <c r="KP1199" i="4"/>
  <c r="KP1198" i="4"/>
  <c r="KP1197" i="4"/>
  <c r="KP1196" i="4"/>
  <c r="KP1195" i="4"/>
  <c r="KP1194" i="4"/>
  <c r="KP1193" i="4"/>
  <c r="KP1192" i="4"/>
  <c r="KP1191" i="4"/>
  <c r="KP1190" i="4"/>
  <c r="KP1189" i="4"/>
  <c r="KP1188" i="4"/>
  <c r="KP1187" i="4"/>
  <c r="KP1186" i="4"/>
  <c r="KP1185" i="4"/>
  <c r="KP1184" i="4"/>
  <c r="KP1183" i="4"/>
  <c r="KP1182" i="4"/>
  <c r="KP1181" i="4"/>
  <c r="KP1180" i="4"/>
  <c r="KP1179" i="4"/>
  <c r="KP1178" i="4"/>
  <c r="KP1177" i="4"/>
  <c r="KP1176" i="4"/>
  <c r="KP1175" i="4"/>
  <c r="KP1174" i="4"/>
  <c r="KP1173" i="4"/>
  <c r="KP1172" i="4"/>
  <c r="KP1171" i="4"/>
  <c r="KP1170" i="4"/>
  <c r="KP1169" i="4"/>
  <c r="KP1168" i="4"/>
  <c r="KP1167" i="4"/>
  <c r="KP1166" i="4"/>
  <c r="KP1165" i="4"/>
  <c r="KP1164" i="4"/>
  <c r="KP1163" i="4"/>
  <c r="KP1162" i="4"/>
  <c r="KP1161" i="4"/>
  <c r="KP1160" i="4"/>
  <c r="KP1159" i="4"/>
  <c r="KP1158" i="4"/>
  <c r="KP1157" i="4"/>
  <c r="KP1156" i="4"/>
  <c r="KP1155" i="4"/>
  <c r="KP1154" i="4"/>
  <c r="KP1153" i="4"/>
  <c r="KP1152" i="4"/>
  <c r="KP1151" i="4"/>
  <c r="KP1150" i="4"/>
  <c r="KP1149" i="4"/>
  <c r="KP1148" i="4"/>
  <c r="KP1147" i="4"/>
  <c r="KP1146" i="4"/>
  <c r="KP1145" i="4"/>
  <c r="KP1144" i="4"/>
  <c r="KP1143" i="4"/>
  <c r="KP1142" i="4"/>
  <c r="KP1141" i="4"/>
  <c r="KP1140" i="4"/>
  <c r="KP1139" i="4"/>
  <c r="KP1138" i="4"/>
  <c r="KP1137" i="4"/>
  <c r="KP1136" i="4"/>
  <c r="KP1135" i="4"/>
  <c r="KP1134" i="4"/>
  <c r="KP1133" i="4"/>
  <c r="KP1132" i="4"/>
  <c r="KP1131" i="4"/>
  <c r="KP1130" i="4"/>
  <c r="KP1129" i="4"/>
  <c r="KP1128" i="4"/>
  <c r="KP1127" i="4"/>
  <c r="KP1126" i="4"/>
  <c r="KP1125" i="4"/>
  <c r="KP1124" i="4"/>
  <c r="KP1123" i="4"/>
  <c r="KP1122" i="4"/>
  <c r="KP1121" i="4"/>
  <c r="KP1120" i="4"/>
  <c r="KP1119" i="4"/>
  <c r="KP1118" i="4"/>
  <c r="KP1117" i="4"/>
  <c r="KP1116" i="4"/>
  <c r="KP1115" i="4"/>
  <c r="KP1114" i="4"/>
  <c r="KP1113" i="4"/>
  <c r="KP1112" i="4"/>
  <c r="KP1111" i="4"/>
  <c r="KP1110" i="4"/>
  <c r="KP1109" i="4"/>
  <c r="KP1108" i="4"/>
  <c r="KP1107" i="4"/>
  <c r="KP1106" i="4"/>
  <c r="KP1105" i="4"/>
  <c r="KP1104" i="4"/>
  <c r="KP1103" i="4"/>
  <c r="KP1102" i="4"/>
  <c r="KP1101" i="4"/>
  <c r="KP1100" i="4"/>
  <c r="KP1099" i="4"/>
  <c r="KP1098" i="4"/>
  <c r="KP1097" i="4"/>
  <c r="KP1096" i="4"/>
  <c r="KP1095" i="4"/>
  <c r="KP1094" i="4"/>
  <c r="KP1093" i="4"/>
  <c r="KP1092" i="4"/>
  <c r="KP1091" i="4"/>
  <c r="KP1090" i="4"/>
  <c r="KP1089" i="4"/>
  <c r="KP1088" i="4"/>
  <c r="KP1087" i="4"/>
  <c r="KP1086" i="4"/>
  <c r="KP1085" i="4"/>
  <c r="KP1084" i="4"/>
  <c r="KP1083" i="4"/>
  <c r="KP1082" i="4"/>
  <c r="KP1081" i="4"/>
  <c r="KP1080" i="4"/>
  <c r="KP1079" i="4"/>
  <c r="KP1078" i="4"/>
  <c r="KP1077" i="4"/>
  <c r="KP1076" i="4"/>
  <c r="KP1075" i="4"/>
  <c r="KP1074" i="4"/>
  <c r="KP1073" i="4"/>
  <c r="KP1072" i="4"/>
  <c r="KP1071" i="4"/>
  <c r="KP1070" i="4"/>
  <c r="KP1069" i="4"/>
  <c r="KP1068" i="4"/>
  <c r="KP1067" i="4"/>
  <c r="KP1066" i="4"/>
  <c r="KP1065" i="4"/>
  <c r="KP1064" i="4"/>
  <c r="KP1063" i="4"/>
  <c r="KP1062" i="4"/>
  <c r="KP1061" i="4"/>
  <c r="KP1060" i="4"/>
  <c r="KP1059" i="4"/>
  <c r="KP1058" i="4"/>
  <c r="KP1057" i="4"/>
  <c r="KP1056" i="4"/>
  <c r="KP1055" i="4"/>
  <c r="KP1054" i="4"/>
  <c r="KP1053" i="4"/>
  <c r="KP1052" i="4"/>
  <c r="KP1051" i="4"/>
  <c r="KP1050" i="4"/>
  <c r="KP1049" i="4"/>
  <c r="KP1048" i="4"/>
  <c r="KP1047" i="4"/>
  <c r="KP1046" i="4"/>
  <c r="KP1045" i="4"/>
  <c r="KP1044" i="4"/>
  <c r="KP1043" i="4"/>
  <c r="KP1042" i="4"/>
  <c r="KP1041" i="4"/>
  <c r="KP1040" i="4"/>
  <c r="KP1039" i="4"/>
  <c r="KP1038" i="4"/>
  <c r="KP1037" i="4"/>
  <c r="KP1036" i="4"/>
  <c r="KP1035" i="4"/>
  <c r="KP1034" i="4"/>
  <c r="KP1033" i="4"/>
  <c r="KP1032" i="4"/>
  <c r="KP1031" i="4"/>
  <c r="KP1030" i="4"/>
  <c r="KP1029" i="4"/>
  <c r="KP1028" i="4"/>
  <c r="KP1027" i="4"/>
  <c r="KP1026" i="4"/>
  <c r="KP1025" i="4"/>
  <c r="KP1024" i="4"/>
  <c r="KP1023" i="4"/>
  <c r="KP1022" i="4"/>
  <c r="KP1021" i="4"/>
  <c r="KP1020" i="4"/>
  <c r="KP1019" i="4"/>
  <c r="KP1018" i="4"/>
  <c r="KP1017" i="4"/>
  <c r="KP1016" i="4"/>
  <c r="KP1015" i="4"/>
  <c r="KP1014" i="4"/>
  <c r="KP1013" i="4"/>
  <c r="KP1012" i="4"/>
  <c r="KP1011" i="4"/>
  <c r="KP1010" i="4"/>
  <c r="KP1009" i="4"/>
  <c r="KP1008" i="4"/>
  <c r="KP1007" i="4"/>
  <c r="KP1006" i="4"/>
  <c r="KP1005" i="4"/>
  <c r="KP1004" i="4"/>
  <c r="KP1003" i="4"/>
  <c r="KP1002" i="4"/>
  <c r="KP1001" i="4"/>
  <c r="KP1000" i="4"/>
  <c r="KP999" i="4"/>
  <c r="KP998" i="4"/>
  <c r="KP997" i="4"/>
  <c r="KP996" i="4"/>
  <c r="KP995" i="4"/>
  <c r="KP994" i="4"/>
  <c r="KP993" i="4"/>
  <c r="KP992" i="4"/>
  <c r="KP991" i="4"/>
  <c r="KP990" i="4"/>
  <c r="KP989" i="4"/>
  <c r="KP988" i="4"/>
  <c r="KP987" i="4"/>
  <c r="KP986" i="4"/>
  <c r="KP985" i="4"/>
  <c r="KP984" i="4"/>
  <c r="KP983" i="4"/>
  <c r="KP982" i="4"/>
  <c r="KP981" i="4"/>
  <c r="KP980" i="4"/>
  <c r="KP979" i="4"/>
  <c r="KP978" i="4"/>
  <c r="KP977" i="4"/>
  <c r="KP976" i="4"/>
  <c r="KP975" i="4"/>
  <c r="KP974" i="4"/>
  <c r="KP973" i="4"/>
  <c r="KP972" i="4"/>
  <c r="KP971" i="4"/>
  <c r="KP970" i="4"/>
  <c r="KP969" i="4"/>
  <c r="KP968" i="4"/>
  <c r="KP967" i="4"/>
  <c r="KP966" i="4"/>
  <c r="KP965" i="4"/>
  <c r="KP964" i="4"/>
  <c r="KP963" i="4"/>
  <c r="KP962" i="4"/>
  <c r="KP961" i="4"/>
  <c r="KP960" i="4"/>
  <c r="KP959" i="4"/>
  <c r="KP958" i="4"/>
  <c r="KP957" i="4"/>
  <c r="KP956" i="4"/>
  <c r="KP955" i="4"/>
  <c r="KP954" i="4"/>
  <c r="KP953" i="4"/>
  <c r="KP952" i="4"/>
  <c r="KP951" i="4"/>
  <c r="KP950" i="4"/>
  <c r="KP949" i="4"/>
  <c r="KP948" i="4"/>
  <c r="KP947" i="4"/>
  <c r="KP946" i="4"/>
  <c r="KP945" i="4"/>
  <c r="KP944" i="4"/>
  <c r="KP943" i="4"/>
  <c r="KP942" i="4"/>
  <c r="KP941" i="4"/>
  <c r="KP940" i="4"/>
  <c r="KP939" i="4"/>
  <c r="KP938" i="4"/>
  <c r="KP937" i="4"/>
  <c r="KP936" i="4"/>
  <c r="KP935" i="4"/>
  <c r="KP934" i="4"/>
  <c r="KP933" i="4"/>
  <c r="KP932" i="4"/>
  <c r="KP931" i="4"/>
  <c r="KP930" i="4"/>
  <c r="KP929" i="4"/>
  <c r="KP928" i="4"/>
  <c r="KP927" i="4"/>
  <c r="KP926" i="4"/>
  <c r="KP925" i="4"/>
  <c r="KP924" i="4"/>
  <c r="KP923" i="4"/>
  <c r="KP922" i="4"/>
  <c r="KP921" i="4"/>
  <c r="KP920" i="4"/>
  <c r="KP919" i="4"/>
  <c r="KP918" i="4"/>
  <c r="KP917" i="4"/>
  <c r="KP916" i="4"/>
  <c r="KP915" i="4"/>
  <c r="KP914" i="4"/>
  <c r="KP913" i="4"/>
  <c r="KP912" i="4"/>
  <c r="KP911" i="4"/>
  <c r="KP910" i="4"/>
  <c r="KP909" i="4"/>
  <c r="KP908" i="4"/>
  <c r="KP907" i="4"/>
  <c r="KP906" i="4"/>
  <c r="KP905" i="4"/>
  <c r="KP904" i="4"/>
  <c r="KP903" i="4"/>
  <c r="KP902" i="4"/>
  <c r="KP901" i="4"/>
  <c r="KP900" i="4"/>
  <c r="KP899" i="4"/>
  <c r="KP898" i="4"/>
  <c r="KP897" i="4"/>
  <c r="KP896" i="4"/>
  <c r="KP895" i="4"/>
  <c r="KP894" i="4"/>
  <c r="KP893" i="4"/>
  <c r="KP892" i="4"/>
  <c r="KP891" i="4"/>
  <c r="KP890" i="4"/>
  <c r="KP889" i="4"/>
  <c r="KP888" i="4"/>
  <c r="KP887" i="4"/>
  <c r="KP886" i="4"/>
  <c r="KP885" i="4"/>
  <c r="KP884" i="4"/>
  <c r="KP883" i="4"/>
  <c r="KP882" i="4"/>
  <c r="KP881" i="4"/>
  <c r="KP880" i="4"/>
  <c r="KP879" i="4"/>
  <c r="KP878" i="4"/>
  <c r="KP877" i="4"/>
  <c r="KP876" i="4"/>
  <c r="KP875" i="4"/>
  <c r="KP874" i="4"/>
  <c r="KP873" i="4"/>
  <c r="KP872" i="4"/>
  <c r="KP871" i="4"/>
  <c r="KP870" i="4"/>
  <c r="KP869" i="4"/>
  <c r="KP868" i="4"/>
  <c r="KP867" i="4"/>
  <c r="KP866" i="4"/>
  <c r="KP865" i="4"/>
  <c r="KP864" i="4"/>
  <c r="KP863" i="4"/>
  <c r="KP862" i="4"/>
  <c r="KP861" i="4"/>
  <c r="KP860" i="4"/>
  <c r="KP859" i="4"/>
  <c r="KP858" i="4"/>
  <c r="KP857" i="4"/>
  <c r="KP856" i="4"/>
  <c r="KP855" i="4"/>
  <c r="KP854" i="4"/>
  <c r="KP853" i="4"/>
  <c r="KP852" i="4"/>
  <c r="KP851" i="4"/>
  <c r="KP850" i="4"/>
  <c r="KP849" i="4"/>
  <c r="KP848" i="4"/>
  <c r="KP847" i="4"/>
  <c r="KP846" i="4"/>
  <c r="KP845" i="4"/>
  <c r="KP844" i="4"/>
  <c r="KP843" i="4"/>
  <c r="KP842" i="4"/>
  <c r="KP841" i="4"/>
  <c r="KP840" i="4"/>
  <c r="KP839" i="4"/>
  <c r="KP838" i="4"/>
  <c r="KP837" i="4"/>
  <c r="KP836" i="4"/>
  <c r="KP835" i="4"/>
  <c r="KP834" i="4"/>
  <c r="KP833" i="4"/>
  <c r="KP832" i="4"/>
  <c r="KP831" i="4"/>
  <c r="KP830" i="4"/>
  <c r="KP829" i="4"/>
  <c r="KP828" i="4"/>
  <c r="KP827" i="4"/>
  <c r="KP826" i="4"/>
  <c r="KP825" i="4"/>
  <c r="KP824" i="4"/>
  <c r="KP823" i="4"/>
  <c r="KP822" i="4"/>
  <c r="KP821" i="4"/>
  <c r="KP820" i="4"/>
  <c r="KP819" i="4"/>
  <c r="KP818" i="4"/>
  <c r="KP817" i="4"/>
  <c r="KP816" i="4"/>
  <c r="KP815" i="4"/>
  <c r="KP814" i="4"/>
  <c r="KP813" i="4"/>
  <c r="KP812" i="4"/>
  <c r="KP811" i="4"/>
  <c r="KP810" i="4"/>
  <c r="KP809" i="4"/>
  <c r="KP808" i="4"/>
  <c r="KP807" i="4"/>
  <c r="KP806" i="4"/>
  <c r="KP805" i="4"/>
  <c r="KP804" i="4"/>
  <c r="KP803" i="4"/>
  <c r="KP802" i="4"/>
  <c r="KP801" i="4"/>
  <c r="KP800" i="4"/>
  <c r="KP799" i="4"/>
  <c r="KP798" i="4"/>
  <c r="KP797" i="4"/>
  <c r="KP796" i="4"/>
  <c r="KP795" i="4"/>
  <c r="KP794" i="4"/>
  <c r="KP793" i="4"/>
  <c r="KP792" i="4"/>
  <c r="KP791" i="4"/>
  <c r="KP790" i="4"/>
  <c r="KP789" i="4"/>
  <c r="KP788" i="4"/>
  <c r="KP787" i="4"/>
  <c r="KP786" i="4"/>
  <c r="KP785" i="4"/>
  <c r="KP784" i="4"/>
  <c r="KP783" i="4"/>
  <c r="KP782" i="4"/>
  <c r="KP781" i="4"/>
  <c r="KP780" i="4"/>
  <c r="KP779" i="4"/>
  <c r="KP778" i="4"/>
  <c r="KP777" i="4"/>
  <c r="KP776" i="4"/>
  <c r="KP775" i="4"/>
  <c r="KP774" i="4"/>
  <c r="KP773" i="4"/>
  <c r="KP772" i="4"/>
  <c r="KP771" i="4"/>
  <c r="KP770" i="4"/>
  <c r="KP769" i="4"/>
  <c r="KP768" i="4"/>
  <c r="KP767" i="4"/>
  <c r="KP766" i="4"/>
  <c r="KP765" i="4"/>
  <c r="KP764" i="4"/>
  <c r="KP763" i="4"/>
  <c r="KP762" i="4"/>
  <c r="KP761" i="4"/>
  <c r="KP760" i="4"/>
  <c r="KP759" i="4"/>
  <c r="KP758" i="4"/>
  <c r="KP757" i="4"/>
  <c r="KP756" i="4"/>
  <c r="KP755" i="4"/>
  <c r="KP754" i="4"/>
  <c r="KP753" i="4"/>
  <c r="KP752" i="4"/>
  <c r="KP751" i="4"/>
  <c r="KP750" i="4"/>
  <c r="KP749" i="4"/>
  <c r="KP748" i="4"/>
  <c r="KP747" i="4"/>
  <c r="KP746" i="4"/>
  <c r="KP745" i="4"/>
  <c r="KP744" i="4"/>
  <c r="KP743" i="4"/>
  <c r="KP742" i="4"/>
  <c r="KP741" i="4"/>
  <c r="KP740" i="4"/>
  <c r="KP739" i="4"/>
  <c r="KP738" i="4"/>
  <c r="KP737" i="4"/>
  <c r="KP736" i="4"/>
  <c r="KP735" i="4"/>
  <c r="KP734" i="4"/>
  <c r="KP733" i="4"/>
  <c r="KP732" i="4"/>
  <c r="KP731" i="4"/>
  <c r="KP730" i="4"/>
  <c r="KP729" i="4"/>
  <c r="KP728" i="4"/>
  <c r="KP727" i="4"/>
  <c r="KP726" i="4"/>
  <c r="KP725" i="4"/>
  <c r="KP724" i="4"/>
  <c r="KP723" i="4"/>
  <c r="KP722" i="4"/>
  <c r="KP721" i="4"/>
  <c r="KP720" i="4"/>
  <c r="KP719" i="4"/>
  <c r="KP718" i="4"/>
  <c r="KP717" i="4"/>
  <c r="KP716" i="4"/>
  <c r="KP715" i="4"/>
  <c r="KP714" i="4"/>
  <c r="KP713" i="4"/>
  <c r="KP712" i="4"/>
  <c r="KP711" i="4"/>
  <c r="KP710" i="4"/>
  <c r="KP709" i="4"/>
  <c r="KP708" i="4"/>
  <c r="KP707" i="4"/>
  <c r="KP706" i="4"/>
  <c r="KP705" i="4"/>
  <c r="KP704" i="4"/>
  <c r="KP703" i="4"/>
  <c r="KP702" i="4"/>
  <c r="KP701" i="4"/>
  <c r="KP700" i="4"/>
  <c r="KP699" i="4"/>
  <c r="KP698" i="4"/>
  <c r="KP697" i="4"/>
  <c r="KP696" i="4"/>
  <c r="KP695" i="4"/>
  <c r="KP694" i="4"/>
  <c r="KP693" i="4"/>
  <c r="KP692" i="4"/>
  <c r="KP691" i="4"/>
  <c r="KP690" i="4"/>
  <c r="KP689" i="4"/>
  <c r="KP688" i="4"/>
  <c r="KP687" i="4"/>
  <c r="KP686" i="4"/>
  <c r="KP685" i="4"/>
  <c r="KP684" i="4"/>
  <c r="KP683" i="4"/>
  <c r="KP682" i="4"/>
  <c r="KP681" i="4"/>
  <c r="KP680" i="4"/>
  <c r="KP679" i="4"/>
  <c r="KP678" i="4"/>
  <c r="KP677" i="4"/>
  <c r="KP676" i="4"/>
  <c r="KP675" i="4"/>
  <c r="KP674" i="4"/>
  <c r="KP673" i="4"/>
  <c r="KP672" i="4"/>
  <c r="KP671" i="4"/>
  <c r="KP670" i="4"/>
  <c r="KP669" i="4"/>
  <c r="KP668" i="4"/>
  <c r="KP667" i="4"/>
  <c r="KP666" i="4"/>
  <c r="KP665" i="4"/>
  <c r="KP664" i="4"/>
  <c r="KP663" i="4"/>
  <c r="KP662" i="4"/>
  <c r="KP661" i="4"/>
  <c r="KP660" i="4"/>
  <c r="KP659" i="4"/>
  <c r="KP658" i="4"/>
  <c r="KP657" i="4"/>
  <c r="KP656" i="4"/>
  <c r="KP655" i="4"/>
  <c r="KP654" i="4"/>
  <c r="KP653" i="4"/>
  <c r="KP652" i="4"/>
  <c r="KP651" i="4"/>
  <c r="KP650" i="4"/>
  <c r="KP649" i="4"/>
  <c r="KP648" i="4"/>
  <c r="KP647" i="4"/>
  <c r="KP646" i="4"/>
  <c r="KP645" i="4"/>
  <c r="KP644" i="4"/>
  <c r="KP643" i="4"/>
  <c r="KP642" i="4"/>
  <c r="KP641" i="4"/>
  <c r="KP640" i="4"/>
  <c r="KP639" i="4"/>
  <c r="KP638" i="4"/>
  <c r="KP637" i="4"/>
  <c r="KP636" i="4"/>
  <c r="KP635" i="4"/>
  <c r="KP634" i="4"/>
  <c r="KP633" i="4"/>
  <c r="KP632" i="4"/>
  <c r="KP631" i="4"/>
  <c r="KP630" i="4"/>
  <c r="KP629" i="4"/>
  <c r="KP628" i="4"/>
  <c r="KP627" i="4"/>
  <c r="KP626" i="4"/>
  <c r="KP625" i="4"/>
  <c r="KP624" i="4"/>
  <c r="KP623" i="4"/>
  <c r="KP622" i="4"/>
  <c r="KP621" i="4"/>
  <c r="KP620" i="4"/>
  <c r="KP619" i="4"/>
  <c r="KP618" i="4"/>
  <c r="KP617" i="4"/>
  <c r="KP616" i="4"/>
  <c r="KP615" i="4"/>
  <c r="KP614" i="4"/>
  <c r="KP613" i="4"/>
  <c r="KP612" i="4"/>
  <c r="KP611" i="4"/>
  <c r="KP610" i="4"/>
  <c r="KP609" i="4"/>
  <c r="KP608" i="4"/>
  <c r="KP607" i="4"/>
  <c r="KP606" i="4"/>
  <c r="KP605" i="4"/>
  <c r="KP604" i="4"/>
  <c r="KP603" i="4"/>
  <c r="KP602" i="4"/>
  <c r="KP601" i="4"/>
  <c r="KP600" i="4"/>
  <c r="KP599" i="4"/>
  <c r="KP598" i="4"/>
  <c r="KP597" i="4"/>
  <c r="KP596" i="4"/>
  <c r="KP595" i="4"/>
  <c r="KP594" i="4"/>
  <c r="KP593" i="4"/>
  <c r="KP592" i="4"/>
  <c r="KP591" i="4"/>
  <c r="KP590" i="4"/>
  <c r="KP589" i="4"/>
  <c r="KP588" i="4"/>
  <c r="KP587" i="4"/>
  <c r="KP586" i="4"/>
  <c r="KP585" i="4"/>
  <c r="KP584" i="4"/>
  <c r="KP583" i="4"/>
  <c r="KP582" i="4"/>
  <c r="KP581" i="4"/>
  <c r="KP580" i="4"/>
  <c r="KP579" i="4"/>
  <c r="KP578" i="4"/>
  <c r="KP577" i="4"/>
  <c r="KP576" i="4"/>
  <c r="KP575" i="4"/>
  <c r="KP574" i="4"/>
  <c r="KP573" i="4"/>
  <c r="KP572" i="4"/>
  <c r="KP571" i="4"/>
  <c r="KP570" i="4"/>
  <c r="KP569" i="4"/>
  <c r="KP568" i="4"/>
  <c r="KP567" i="4"/>
  <c r="KP566" i="4"/>
  <c r="KP565" i="4"/>
  <c r="KP564" i="4"/>
  <c r="KP563" i="4"/>
  <c r="KP562" i="4"/>
  <c r="KP561" i="4"/>
  <c r="KP560" i="4"/>
  <c r="KP559" i="4"/>
  <c r="KP558" i="4"/>
  <c r="KP557" i="4"/>
  <c r="KP556" i="4"/>
  <c r="KP555" i="4"/>
  <c r="KP554" i="4"/>
  <c r="KP553" i="4"/>
  <c r="KP552" i="4"/>
  <c r="KP551" i="4"/>
  <c r="KP550" i="4"/>
  <c r="KP549" i="4"/>
  <c r="KP548" i="4"/>
  <c r="KP547" i="4"/>
  <c r="KP546" i="4"/>
  <c r="KP545" i="4"/>
  <c r="KP544" i="4"/>
  <c r="KP543" i="4"/>
  <c r="KP542" i="4"/>
  <c r="KP541" i="4"/>
  <c r="KP540" i="4"/>
  <c r="KP539" i="4"/>
  <c r="KP538" i="4"/>
  <c r="KP537" i="4"/>
  <c r="KP536" i="4"/>
  <c r="KP535" i="4"/>
  <c r="KP534" i="4"/>
  <c r="KP533" i="4"/>
  <c r="KP532" i="4"/>
  <c r="KP531" i="4"/>
  <c r="KP530" i="4"/>
  <c r="KP529" i="4"/>
  <c r="KP528" i="4"/>
  <c r="KP527" i="4"/>
  <c r="KP526" i="4"/>
  <c r="KP525" i="4"/>
  <c r="KP524" i="4"/>
  <c r="KP523" i="4"/>
  <c r="KP522" i="4"/>
  <c r="KP521" i="4"/>
  <c r="KP520" i="4"/>
  <c r="KP519" i="4"/>
  <c r="KP518" i="4"/>
  <c r="KP517" i="4"/>
  <c r="KP516" i="4"/>
  <c r="KP515" i="4"/>
  <c r="KP514" i="4"/>
  <c r="KP513" i="4"/>
  <c r="KP512" i="4"/>
  <c r="KP511" i="4"/>
  <c r="KP510" i="4"/>
  <c r="KP509" i="4"/>
  <c r="KP508" i="4"/>
  <c r="KP507" i="4"/>
  <c r="KP506" i="4"/>
  <c r="KP505" i="4"/>
  <c r="KP504" i="4"/>
  <c r="KP503" i="4"/>
  <c r="KP502" i="4"/>
  <c r="KP501" i="4"/>
  <c r="KP500" i="4"/>
  <c r="KP499" i="4"/>
  <c r="KP498" i="4"/>
  <c r="KP497" i="4"/>
  <c r="KP496" i="4"/>
  <c r="KP495" i="4"/>
  <c r="KP494" i="4"/>
  <c r="KP493" i="4"/>
  <c r="KP492" i="4"/>
  <c r="KP491" i="4"/>
  <c r="KP490" i="4"/>
  <c r="KP489" i="4"/>
  <c r="KP488" i="4"/>
  <c r="KP487" i="4"/>
  <c r="KP486" i="4"/>
  <c r="KP485" i="4"/>
  <c r="KP484" i="4"/>
  <c r="KP483" i="4"/>
  <c r="KP482" i="4"/>
  <c r="KP481" i="4"/>
  <c r="KP480" i="4"/>
  <c r="KP479" i="4"/>
  <c r="KP478" i="4"/>
  <c r="KP477" i="4"/>
  <c r="KP476" i="4"/>
  <c r="KP475" i="4"/>
  <c r="KP474" i="4"/>
  <c r="KP473" i="4"/>
  <c r="KP472" i="4"/>
  <c r="KP471" i="4"/>
  <c r="KP470" i="4"/>
  <c r="KP469" i="4"/>
  <c r="KP468" i="4"/>
  <c r="KP467" i="4"/>
  <c r="KP466" i="4"/>
  <c r="KP465" i="4"/>
  <c r="KP464" i="4"/>
  <c r="KP463" i="4"/>
  <c r="KP462" i="4"/>
  <c r="KP461" i="4"/>
  <c r="KP460" i="4"/>
  <c r="KP459" i="4"/>
  <c r="KP458" i="4"/>
  <c r="KP457" i="4"/>
  <c r="KP456" i="4"/>
  <c r="KP455" i="4"/>
  <c r="KP454" i="4"/>
  <c r="KP453" i="4"/>
  <c r="KP452" i="4"/>
  <c r="KP451" i="4"/>
  <c r="KP450" i="4"/>
  <c r="KP449" i="4"/>
  <c r="KP448" i="4"/>
  <c r="KP447" i="4"/>
  <c r="KP446" i="4"/>
  <c r="KP445" i="4"/>
  <c r="KP444" i="4"/>
  <c r="KP443" i="4"/>
  <c r="KP442" i="4"/>
  <c r="KP441" i="4"/>
  <c r="KP440" i="4"/>
  <c r="KP439" i="4"/>
  <c r="KP438" i="4"/>
  <c r="KP437" i="4"/>
  <c r="KP436" i="4"/>
  <c r="KP435" i="4"/>
  <c r="KP434" i="4"/>
  <c r="KP433" i="4"/>
  <c r="KP432" i="4"/>
  <c r="KP431" i="4"/>
  <c r="KP430" i="4"/>
  <c r="KP429" i="4"/>
  <c r="KP428" i="4"/>
  <c r="KP427" i="4"/>
  <c r="KP426" i="4"/>
  <c r="KP425" i="4"/>
  <c r="KP424" i="4"/>
  <c r="KP423" i="4"/>
  <c r="KP422" i="4"/>
  <c r="KP421" i="4"/>
  <c r="KP420" i="4"/>
  <c r="KP419" i="4"/>
  <c r="KP418" i="4"/>
  <c r="KP417" i="4"/>
  <c r="KP416" i="4"/>
  <c r="KP415" i="4"/>
  <c r="KP414" i="4"/>
  <c r="KP413" i="4"/>
  <c r="KP412" i="4"/>
  <c r="KP411" i="4"/>
  <c r="KP410" i="4"/>
  <c r="KP409" i="4"/>
  <c r="KP408" i="4"/>
  <c r="KP407" i="4"/>
  <c r="KP406" i="4"/>
  <c r="KP405" i="4"/>
  <c r="KP404" i="4"/>
  <c r="KP403" i="4"/>
  <c r="KP402" i="4"/>
  <c r="KP401" i="4"/>
  <c r="KP400" i="4"/>
  <c r="KP399" i="4"/>
  <c r="KP398" i="4"/>
  <c r="KP397" i="4"/>
  <c r="KP396" i="4"/>
  <c r="KP395" i="4"/>
  <c r="KP394" i="4"/>
  <c r="KP393" i="4"/>
  <c r="KP392" i="4"/>
  <c r="KP391" i="4"/>
  <c r="KP390" i="4"/>
  <c r="KP389" i="4"/>
  <c r="KP388" i="4"/>
  <c r="KP387" i="4"/>
  <c r="KP386" i="4"/>
  <c r="KP385" i="4"/>
  <c r="KP384" i="4"/>
  <c r="KP383" i="4"/>
  <c r="KP382" i="4"/>
  <c r="KP381" i="4"/>
  <c r="KP380" i="4"/>
  <c r="KP379" i="4"/>
  <c r="KP378" i="4"/>
  <c r="KP377" i="4"/>
  <c r="KP376" i="4"/>
  <c r="KP375" i="4"/>
  <c r="KP374" i="4"/>
  <c r="KP373" i="4"/>
  <c r="KP372" i="4"/>
  <c r="KP371" i="4"/>
  <c r="KP370" i="4"/>
  <c r="KP369" i="4"/>
  <c r="KP368" i="4"/>
  <c r="KP367" i="4"/>
  <c r="KP366" i="4"/>
  <c r="KP365" i="4"/>
  <c r="KP364" i="4"/>
  <c r="KP363" i="4"/>
  <c r="KP362" i="4"/>
  <c r="KP361" i="4"/>
  <c r="KP360" i="4"/>
  <c r="KP359" i="4"/>
  <c r="KP358" i="4"/>
  <c r="KP357" i="4"/>
  <c r="KP356" i="4"/>
  <c r="KP355" i="4"/>
  <c r="KP354" i="4"/>
  <c r="KP353" i="4"/>
  <c r="KP352" i="4"/>
  <c r="KP351" i="4"/>
  <c r="KP350" i="4"/>
  <c r="KP349" i="4"/>
  <c r="KP348" i="4"/>
  <c r="KP347" i="4"/>
  <c r="KP346" i="4"/>
  <c r="KP345" i="4"/>
  <c r="KP344" i="4"/>
  <c r="KP343" i="4"/>
  <c r="KP342" i="4"/>
  <c r="KP341" i="4"/>
  <c r="KP340" i="4"/>
  <c r="KP339" i="4"/>
  <c r="KP338" i="4"/>
  <c r="KP337" i="4"/>
  <c r="KP336" i="4"/>
  <c r="KP335" i="4"/>
  <c r="KP334" i="4"/>
  <c r="KP333" i="4"/>
  <c r="KP332" i="4"/>
  <c r="KP331" i="4"/>
  <c r="KP330" i="4"/>
  <c r="KP329" i="4"/>
  <c r="KP328" i="4"/>
  <c r="KP327" i="4"/>
  <c r="KP326" i="4"/>
  <c r="KP325" i="4"/>
  <c r="KP324" i="4"/>
  <c r="KP323" i="4"/>
  <c r="KP322" i="4"/>
  <c r="KP321" i="4"/>
  <c r="KP320" i="4"/>
  <c r="KP319" i="4"/>
  <c r="KP318" i="4"/>
  <c r="KP317" i="4"/>
  <c r="KP316" i="4"/>
  <c r="KP315" i="4"/>
  <c r="KP314" i="4"/>
  <c r="KP313" i="4"/>
  <c r="KP312" i="4"/>
  <c r="KP311" i="4"/>
  <c r="KP310" i="4"/>
  <c r="KP309" i="4"/>
  <c r="KP308" i="4"/>
  <c r="KP307" i="4"/>
  <c r="KP306" i="4"/>
  <c r="KP305" i="4"/>
  <c r="KP304" i="4"/>
  <c r="KP303" i="4"/>
  <c r="KP302" i="4"/>
  <c r="KP301" i="4"/>
  <c r="KP300" i="4"/>
  <c r="KP299" i="4"/>
  <c r="KP298" i="4"/>
  <c r="KP297" i="4"/>
  <c r="KP296" i="4"/>
  <c r="KP295" i="4"/>
  <c r="KP294" i="4"/>
  <c r="KP293" i="4"/>
  <c r="KP292" i="4"/>
  <c r="KP291" i="4"/>
  <c r="KP290" i="4"/>
  <c r="KP289" i="4"/>
  <c r="KP288" i="4"/>
  <c r="KP287" i="4"/>
  <c r="KP286" i="4"/>
  <c r="KP285" i="4"/>
  <c r="KP284" i="4"/>
  <c r="KP283" i="4"/>
  <c r="KP282" i="4"/>
  <c r="KP281" i="4"/>
  <c r="KP280" i="4"/>
  <c r="KP279" i="4"/>
  <c r="KP278" i="4"/>
  <c r="KP277" i="4"/>
  <c r="KP276" i="4"/>
  <c r="KP275" i="4"/>
  <c r="KP274" i="4"/>
  <c r="KP273" i="4"/>
  <c r="KP272" i="4"/>
  <c r="KP271" i="4"/>
  <c r="KP270" i="4"/>
  <c r="KP269" i="4"/>
  <c r="KP268" i="4"/>
  <c r="KP267" i="4"/>
  <c r="KP266" i="4"/>
  <c r="KP265" i="4"/>
  <c r="KP264" i="4"/>
  <c r="KP263" i="4"/>
  <c r="KP262" i="4"/>
  <c r="KP261" i="4"/>
  <c r="KP260" i="4"/>
  <c r="KP259" i="4"/>
  <c r="KP258" i="4"/>
  <c r="KP257" i="4"/>
  <c r="KP256" i="4"/>
  <c r="KP255" i="4"/>
  <c r="KP254" i="4"/>
  <c r="KP253" i="4"/>
  <c r="KP252" i="4"/>
  <c r="KP251" i="4"/>
  <c r="KP250" i="4"/>
  <c r="KP249" i="4"/>
  <c r="KP248" i="4"/>
  <c r="KP247" i="4"/>
  <c r="KP246" i="4"/>
  <c r="KP245" i="4"/>
  <c r="KP244" i="4"/>
  <c r="KP243" i="4"/>
  <c r="KP242" i="4"/>
  <c r="KP241" i="4"/>
  <c r="KP240" i="4"/>
  <c r="KP239" i="4"/>
  <c r="KP238" i="4"/>
  <c r="KP237" i="4"/>
  <c r="KP236" i="4"/>
  <c r="KP235" i="4"/>
  <c r="KP234" i="4"/>
  <c r="KP233" i="4"/>
  <c r="KP232" i="4"/>
  <c r="KP231" i="4"/>
  <c r="KP230" i="4"/>
  <c r="KP229" i="4"/>
  <c r="KP228" i="4"/>
  <c r="KP227" i="4"/>
  <c r="KP226" i="4"/>
  <c r="KP225" i="4"/>
  <c r="KP224" i="4"/>
  <c r="KP223" i="4"/>
  <c r="KP222" i="4"/>
  <c r="KP221" i="4"/>
  <c r="KP220" i="4"/>
  <c r="KP219" i="4"/>
  <c r="KP218" i="4"/>
  <c r="KP217" i="4"/>
  <c r="KP216" i="4"/>
  <c r="KP215" i="4"/>
  <c r="KP214" i="4"/>
  <c r="KP213" i="4"/>
  <c r="KP212" i="4"/>
  <c r="KP211" i="4"/>
  <c r="KP210" i="4"/>
  <c r="KP209" i="4"/>
  <c r="KP208" i="4"/>
  <c r="KP207" i="4"/>
  <c r="KP206" i="4"/>
  <c r="KP205" i="4"/>
  <c r="KP204" i="4"/>
  <c r="KP203" i="4"/>
  <c r="KP202" i="4"/>
  <c r="KP201" i="4"/>
  <c r="KP200" i="4"/>
  <c r="KP199" i="4"/>
  <c r="KP198" i="4"/>
  <c r="KP197" i="4"/>
  <c r="KP196" i="4"/>
  <c r="KP195" i="4"/>
  <c r="KP194" i="4"/>
  <c r="KP193" i="4"/>
  <c r="KP192" i="4"/>
  <c r="KP191" i="4"/>
  <c r="KP190" i="4"/>
  <c r="KP189" i="4"/>
  <c r="KP188" i="4"/>
  <c r="KP187" i="4"/>
  <c r="KP186" i="4"/>
  <c r="KP185" i="4"/>
  <c r="KP184" i="4"/>
  <c r="KP183" i="4"/>
  <c r="KP182" i="4"/>
  <c r="KP181" i="4"/>
  <c r="KP180" i="4"/>
  <c r="KP179" i="4"/>
  <c r="KP178" i="4"/>
  <c r="KP177" i="4"/>
  <c r="KP176" i="4"/>
  <c r="KP175" i="4"/>
  <c r="KP174" i="4"/>
  <c r="KP173" i="4"/>
  <c r="KP172" i="4"/>
  <c r="KP171" i="4"/>
  <c r="KP170" i="4"/>
  <c r="KP169" i="4"/>
  <c r="KP168" i="4"/>
  <c r="KP167" i="4"/>
  <c r="KP166" i="4"/>
  <c r="KP165" i="4"/>
  <c r="KP164" i="4"/>
  <c r="KP163" i="4"/>
  <c r="KP162" i="4"/>
  <c r="KP161" i="4"/>
  <c r="KP160" i="4"/>
  <c r="KP159" i="4"/>
  <c r="KP158" i="4"/>
  <c r="KP157" i="4"/>
  <c r="KP156" i="4"/>
  <c r="KP155" i="4"/>
  <c r="KP154" i="4"/>
  <c r="KP153" i="4"/>
  <c r="KP152" i="4"/>
  <c r="KP151" i="4"/>
  <c r="KP150" i="4"/>
  <c r="KP149" i="4"/>
  <c r="KP148" i="4"/>
  <c r="KP147" i="4"/>
  <c r="KP146" i="4"/>
  <c r="KP145" i="4"/>
  <c r="KP144" i="4"/>
  <c r="KP143" i="4"/>
  <c r="KP142" i="4"/>
  <c r="KP141" i="4"/>
  <c r="KP140" i="4"/>
  <c r="KP139" i="4"/>
  <c r="KP138" i="4"/>
  <c r="KP137" i="4"/>
  <c r="KP136" i="4"/>
  <c r="KP135" i="4"/>
  <c r="KP134" i="4"/>
  <c r="KP133" i="4"/>
  <c r="KP132" i="4"/>
  <c r="KP131" i="4"/>
  <c r="KP130" i="4"/>
  <c r="KP129" i="4"/>
  <c r="KP128" i="4"/>
  <c r="KP127" i="4"/>
  <c r="KP126" i="4"/>
  <c r="KP125" i="4"/>
  <c r="KP124" i="4"/>
  <c r="KP123" i="4"/>
  <c r="KP122" i="4"/>
  <c r="KP121" i="4"/>
  <c r="KP120" i="4"/>
  <c r="KP119" i="4"/>
  <c r="KP118" i="4"/>
  <c r="KP117" i="4"/>
  <c r="KP116" i="4"/>
  <c r="KP115" i="4"/>
  <c r="KP114" i="4"/>
  <c r="KP113" i="4"/>
  <c r="KP112" i="4"/>
  <c r="KP111" i="4"/>
  <c r="KP110" i="4"/>
  <c r="KP109" i="4"/>
  <c r="KP108" i="4"/>
  <c r="KP107" i="4"/>
  <c r="KP106" i="4"/>
  <c r="KP105" i="4"/>
  <c r="KP104" i="4"/>
  <c r="KP103" i="4"/>
  <c r="KP102" i="4"/>
  <c r="KP101" i="4"/>
  <c r="KP100" i="4"/>
  <c r="KP99" i="4"/>
  <c r="KP98" i="4"/>
  <c r="KP97" i="4"/>
  <c r="KP96" i="4"/>
  <c r="KP95" i="4"/>
  <c r="KP94" i="4"/>
  <c r="KP93" i="4"/>
  <c r="KP92" i="4"/>
  <c r="KP91" i="4"/>
  <c r="KP90" i="4"/>
  <c r="KP89" i="4"/>
  <c r="KP88" i="4"/>
  <c r="KP87" i="4"/>
  <c r="KP86" i="4"/>
  <c r="KP85" i="4"/>
  <c r="KP84" i="4"/>
  <c r="KP83" i="4"/>
  <c r="KP82" i="4"/>
  <c r="KP81" i="4"/>
  <c r="KP80" i="4"/>
  <c r="KP79" i="4"/>
  <c r="KP78" i="4"/>
  <c r="KP77" i="4"/>
  <c r="KP76" i="4"/>
  <c r="KP75" i="4"/>
  <c r="KP74" i="4"/>
  <c r="KP73" i="4"/>
  <c r="KP72" i="4"/>
  <c r="KP71" i="4"/>
  <c r="KP70" i="4"/>
  <c r="KP69" i="4"/>
  <c r="KP68" i="4"/>
  <c r="KP67" i="4"/>
  <c r="KP66" i="4"/>
  <c r="KP65" i="4"/>
  <c r="KP64" i="4"/>
  <c r="KP63" i="4"/>
  <c r="KP62" i="4"/>
  <c r="KP61" i="4"/>
  <c r="KP60" i="4"/>
  <c r="KP59" i="4"/>
  <c r="KP58" i="4"/>
  <c r="KP57" i="4"/>
  <c r="KP56" i="4"/>
  <c r="KP55" i="4"/>
  <c r="KP54" i="4"/>
  <c r="KP53" i="4"/>
  <c r="KP52" i="4"/>
  <c r="KP51" i="4"/>
  <c r="KP50" i="4"/>
  <c r="KP49" i="4"/>
  <c r="KP48" i="4"/>
  <c r="KP47" i="4"/>
  <c r="KP46" i="4"/>
  <c r="KP45" i="4"/>
  <c r="KP44" i="4"/>
  <c r="KP43" i="4"/>
  <c r="KP42" i="4"/>
  <c r="KP41" i="4"/>
  <c r="KP40" i="4"/>
  <c r="KP39" i="4"/>
  <c r="KP38" i="4"/>
  <c r="KP37" i="4"/>
  <c r="KP36" i="4"/>
  <c r="KP35" i="4"/>
  <c r="KP34" i="4"/>
  <c r="KP33" i="4"/>
  <c r="KP32" i="4"/>
  <c r="KP31" i="4"/>
  <c r="KP30" i="4"/>
  <c r="KP29" i="4"/>
  <c r="KP28" i="4"/>
  <c r="KP27" i="4"/>
  <c r="KP26" i="4"/>
  <c r="KP25" i="4"/>
  <c r="KP24" i="4"/>
  <c r="KP23" i="4"/>
  <c r="KP22" i="4"/>
  <c r="KP21" i="4"/>
  <c r="KP20" i="4"/>
  <c r="KP19" i="4"/>
  <c r="KP18" i="4"/>
  <c r="KP17" i="4"/>
  <c r="KP16" i="4"/>
  <c r="KP15" i="4"/>
  <c r="KP14" i="4"/>
  <c r="KP13" i="4"/>
  <c r="KP12" i="4"/>
  <c r="KP11" i="4"/>
  <c r="KP10" i="4"/>
  <c r="KP9" i="4"/>
  <c r="KP8" i="4"/>
  <c r="KP7" i="4"/>
  <c r="KP6" i="4"/>
  <c r="KP5" i="4"/>
  <c r="KP4" i="4"/>
  <c r="KP3" i="4"/>
  <c r="KA1772" i="4"/>
  <c r="KA1771" i="4"/>
  <c r="KA1770" i="4"/>
  <c r="KA1769" i="4"/>
  <c r="KA1768" i="4"/>
  <c r="KA1767" i="4"/>
  <c r="KA1766" i="4"/>
  <c r="KA1765" i="4"/>
  <c r="KA1764" i="4"/>
  <c r="KA1763" i="4"/>
  <c r="KA1762" i="4"/>
  <c r="KA1761" i="4"/>
  <c r="KA1760" i="4"/>
  <c r="KA1759" i="4"/>
  <c r="KA1758" i="4"/>
  <c r="KA1757" i="4"/>
  <c r="KA1756" i="4"/>
  <c r="KA1755" i="4"/>
  <c r="KA1754" i="4"/>
  <c r="KA1753" i="4"/>
  <c r="KA1752" i="4"/>
  <c r="KA1751" i="4"/>
  <c r="KA1750" i="4"/>
  <c r="KA1749" i="4"/>
  <c r="KA1748" i="4"/>
  <c r="KA1747" i="4"/>
  <c r="KA1746" i="4"/>
  <c r="KA1745" i="4"/>
  <c r="KA1744" i="4"/>
  <c r="KA1743" i="4"/>
  <c r="KA1742" i="4"/>
  <c r="KA1741" i="4"/>
  <c r="KA1740" i="4"/>
  <c r="KA1739" i="4"/>
  <c r="KA1738" i="4"/>
  <c r="KA1737" i="4"/>
  <c r="KA1736" i="4"/>
  <c r="KA1735" i="4"/>
  <c r="KA1734" i="4"/>
  <c r="KA1733" i="4"/>
  <c r="KA1732" i="4"/>
  <c r="KA1731" i="4"/>
  <c r="KA1730" i="4"/>
  <c r="KA1729" i="4"/>
  <c r="KA1728" i="4"/>
  <c r="KA1727" i="4"/>
  <c r="KA1726" i="4"/>
  <c r="KA1725" i="4"/>
  <c r="KA1724" i="4"/>
  <c r="KA1723" i="4"/>
  <c r="KA1722" i="4"/>
  <c r="KA1721" i="4"/>
  <c r="KA1720" i="4"/>
  <c r="KA1719" i="4"/>
  <c r="KA1718" i="4"/>
  <c r="KA1717" i="4"/>
  <c r="KA1716" i="4"/>
  <c r="KA1715" i="4"/>
  <c r="KA1714" i="4"/>
  <c r="KA1713" i="4"/>
  <c r="KA1712" i="4"/>
  <c r="KA1711" i="4"/>
  <c r="KA1710" i="4"/>
  <c r="KA1709" i="4"/>
  <c r="KA1708" i="4"/>
  <c r="KA1707" i="4"/>
  <c r="KA1706" i="4"/>
  <c r="KA1705" i="4"/>
  <c r="KA1704" i="4"/>
  <c r="KA1703" i="4"/>
  <c r="KA1702" i="4"/>
  <c r="KA1701" i="4"/>
  <c r="KA1700" i="4"/>
  <c r="KA1699" i="4"/>
  <c r="KA1698" i="4"/>
  <c r="KA1697" i="4"/>
  <c r="KA1696" i="4"/>
  <c r="KA1695" i="4"/>
  <c r="KA1694" i="4"/>
  <c r="KA1693" i="4"/>
  <c r="KA1692" i="4"/>
  <c r="KA1691" i="4"/>
  <c r="KA1690" i="4"/>
  <c r="KA1689" i="4"/>
  <c r="KA1688" i="4"/>
  <c r="KA1687" i="4"/>
  <c r="KA1686" i="4"/>
  <c r="KA1685" i="4"/>
  <c r="KA1684" i="4"/>
  <c r="KA1683" i="4"/>
  <c r="KA1682" i="4"/>
  <c r="KA1681" i="4"/>
  <c r="KA1680" i="4"/>
  <c r="KA1679" i="4"/>
  <c r="KA1678" i="4"/>
  <c r="KA1677" i="4"/>
  <c r="KA1676" i="4"/>
  <c r="KA1675" i="4"/>
  <c r="KA1674" i="4"/>
  <c r="KA1673" i="4"/>
  <c r="KA1672" i="4"/>
  <c r="KA1671" i="4"/>
  <c r="KA1670" i="4"/>
  <c r="KA1669" i="4"/>
  <c r="KA1668" i="4"/>
  <c r="KA1667" i="4"/>
  <c r="KA1666" i="4"/>
  <c r="KA1665" i="4"/>
  <c r="KA1664" i="4"/>
  <c r="KA1663" i="4"/>
  <c r="KA1662" i="4"/>
  <c r="KA1661" i="4"/>
  <c r="KA1660" i="4"/>
  <c r="KA1659" i="4"/>
  <c r="KA1658" i="4"/>
  <c r="KA1657" i="4"/>
  <c r="KA1656" i="4"/>
  <c r="KA1655" i="4"/>
  <c r="KA1654" i="4"/>
  <c r="KA1653" i="4"/>
  <c r="KA1652" i="4"/>
  <c r="KA1651" i="4"/>
  <c r="KA1650" i="4"/>
  <c r="KA1649" i="4"/>
  <c r="KA1648" i="4"/>
  <c r="KA1647" i="4"/>
  <c r="KA1646" i="4"/>
  <c r="KA1645" i="4"/>
  <c r="KA1644" i="4"/>
  <c r="KA1643" i="4"/>
  <c r="KA1642" i="4"/>
  <c r="KA1641" i="4"/>
  <c r="KA1640" i="4"/>
  <c r="KA1639" i="4"/>
  <c r="KA1638" i="4"/>
  <c r="KA1637" i="4"/>
  <c r="KA1636" i="4"/>
  <c r="KA1635" i="4"/>
  <c r="KA1634" i="4"/>
  <c r="KA1633" i="4"/>
  <c r="KA1632" i="4"/>
  <c r="KA1631" i="4"/>
  <c r="KA1630" i="4"/>
  <c r="KA1629" i="4"/>
  <c r="KA1628" i="4"/>
  <c r="KA1627" i="4"/>
  <c r="KA1626" i="4"/>
  <c r="KA1625" i="4"/>
  <c r="KA1624" i="4"/>
  <c r="KA1623" i="4"/>
  <c r="KA1622" i="4"/>
  <c r="KA1621" i="4"/>
  <c r="KA1620" i="4"/>
  <c r="KA1619" i="4"/>
  <c r="KA1618" i="4"/>
  <c r="KA1617" i="4"/>
  <c r="KA1616" i="4"/>
  <c r="KA1615" i="4"/>
  <c r="KA1614" i="4"/>
  <c r="KA1613" i="4"/>
  <c r="KA1612" i="4"/>
  <c r="KA1611" i="4"/>
  <c r="KA1610" i="4"/>
  <c r="KA1609" i="4"/>
  <c r="KA1608" i="4"/>
  <c r="KA1607" i="4"/>
  <c r="KA1606" i="4"/>
  <c r="KA1605" i="4"/>
  <c r="KA1604" i="4"/>
  <c r="KA1603" i="4"/>
  <c r="KA1602" i="4"/>
  <c r="KA1601" i="4"/>
  <c r="KA1600" i="4"/>
  <c r="KA1599" i="4"/>
  <c r="KA1598" i="4"/>
  <c r="KA1597" i="4"/>
  <c r="KA1596" i="4"/>
  <c r="KA1595" i="4"/>
  <c r="KA1594" i="4"/>
  <c r="KA1593" i="4"/>
  <c r="KA1592" i="4"/>
  <c r="KA1591" i="4"/>
  <c r="KA1590" i="4"/>
  <c r="KA1589" i="4"/>
  <c r="KA1588" i="4"/>
  <c r="KA1587" i="4"/>
  <c r="KA1586" i="4"/>
  <c r="KA1585" i="4"/>
  <c r="KA1584" i="4"/>
  <c r="KA1583" i="4"/>
  <c r="KA1582" i="4"/>
  <c r="KA1581" i="4"/>
  <c r="KA1580" i="4"/>
  <c r="KA1579" i="4"/>
  <c r="KA1578" i="4"/>
  <c r="KA1577" i="4"/>
  <c r="KA1576" i="4"/>
  <c r="KA1575" i="4"/>
  <c r="KA1574" i="4"/>
  <c r="KA1573" i="4"/>
  <c r="KA1572" i="4"/>
  <c r="KA1571" i="4"/>
  <c r="KA1570" i="4"/>
  <c r="KA1569" i="4"/>
  <c r="KA1568" i="4"/>
  <c r="KA1567" i="4"/>
  <c r="KA1566" i="4"/>
  <c r="KA1565" i="4"/>
  <c r="KA1564" i="4"/>
  <c r="KA1563" i="4"/>
  <c r="KA1562" i="4"/>
  <c r="KA1561" i="4"/>
  <c r="KA1560" i="4"/>
  <c r="KA1559" i="4"/>
  <c r="KA1558" i="4"/>
  <c r="KA1557" i="4"/>
  <c r="KA1556" i="4"/>
  <c r="KA1555" i="4"/>
  <c r="KA1554" i="4"/>
  <c r="KA1553" i="4"/>
  <c r="KA1552" i="4"/>
  <c r="KA1551" i="4"/>
  <c r="KA1550" i="4"/>
  <c r="KA1549" i="4"/>
  <c r="KA1548" i="4"/>
  <c r="KA1547" i="4"/>
  <c r="KA1546" i="4"/>
  <c r="KA1545" i="4"/>
  <c r="KA1544" i="4"/>
  <c r="KA1543" i="4"/>
  <c r="KA1542" i="4"/>
  <c r="KA1541" i="4"/>
  <c r="KA1540" i="4"/>
  <c r="KA1539" i="4"/>
  <c r="KA1538" i="4"/>
  <c r="KA1537" i="4"/>
  <c r="KA1536" i="4"/>
  <c r="KA1535" i="4"/>
  <c r="KA1534" i="4"/>
  <c r="KA1533" i="4"/>
  <c r="KA1532" i="4"/>
  <c r="KA1531" i="4"/>
  <c r="KA1530" i="4"/>
  <c r="KA1529" i="4"/>
  <c r="KA1528" i="4"/>
  <c r="KA1527" i="4"/>
  <c r="KA1526" i="4"/>
  <c r="KA1525" i="4"/>
  <c r="KA1524" i="4"/>
  <c r="KA1523" i="4"/>
  <c r="KA1522" i="4"/>
  <c r="KA1521" i="4"/>
  <c r="KA1520" i="4"/>
  <c r="KA1519" i="4"/>
  <c r="KA1518" i="4"/>
  <c r="KA1517" i="4"/>
  <c r="KA1516" i="4"/>
  <c r="KA1515" i="4"/>
  <c r="KA1514" i="4"/>
  <c r="KA1513" i="4"/>
  <c r="KA1512" i="4"/>
  <c r="KA1511" i="4"/>
  <c r="KA1510" i="4"/>
  <c r="KA1509" i="4"/>
  <c r="KA1508" i="4"/>
  <c r="KA1507" i="4"/>
  <c r="KA1506" i="4"/>
  <c r="KA1505" i="4"/>
  <c r="KA1504" i="4"/>
  <c r="KA1503" i="4"/>
  <c r="KA1502" i="4"/>
  <c r="KA1501" i="4"/>
  <c r="KA1500" i="4"/>
  <c r="KA1499" i="4"/>
  <c r="KA1498" i="4"/>
  <c r="KA1497" i="4"/>
  <c r="KA1496" i="4"/>
  <c r="KA1495" i="4"/>
  <c r="KA1494" i="4"/>
  <c r="KA1493" i="4"/>
  <c r="KA1492" i="4"/>
  <c r="KA1491" i="4"/>
  <c r="KA1490" i="4"/>
  <c r="KA1489" i="4"/>
  <c r="KA1488" i="4"/>
  <c r="KA1487" i="4"/>
  <c r="KA1486" i="4"/>
  <c r="KA1485" i="4"/>
  <c r="KA1484" i="4"/>
  <c r="KA1483" i="4"/>
  <c r="KA1482" i="4"/>
  <c r="KA1481" i="4"/>
  <c r="KA1480" i="4"/>
  <c r="KA1479" i="4"/>
  <c r="KA1478" i="4"/>
  <c r="KA1477" i="4"/>
  <c r="KA1476" i="4"/>
  <c r="KA1475" i="4"/>
  <c r="KA1474" i="4"/>
  <c r="KA1473" i="4"/>
  <c r="KA1472" i="4"/>
  <c r="KA1471" i="4"/>
  <c r="KA1470" i="4"/>
  <c r="KA1469" i="4"/>
  <c r="KA1468" i="4"/>
  <c r="KA1467" i="4"/>
  <c r="KA1466" i="4"/>
  <c r="KA1465" i="4"/>
  <c r="KA1464" i="4"/>
  <c r="KA1463" i="4"/>
  <c r="KA1462" i="4"/>
  <c r="KA1461" i="4"/>
  <c r="KA1460" i="4"/>
  <c r="KA1459" i="4"/>
  <c r="KA1458" i="4"/>
  <c r="KA1457" i="4"/>
  <c r="KA1456" i="4"/>
  <c r="KA1455" i="4"/>
  <c r="KA1454" i="4"/>
  <c r="KA1453" i="4"/>
  <c r="KA1452" i="4"/>
  <c r="KA1451" i="4"/>
  <c r="KA1450" i="4"/>
  <c r="KA1449" i="4"/>
  <c r="KA1448" i="4"/>
  <c r="KA1447" i="4"/>
  <c r="KA1446" i="4"/>
  <c r="KA1445" i="4"/>
  <c r="KA1444" i="4"/>
  <c r="KA1443" i="4"/>
  <c r="KA1442" i="4"/>
  <c r="KA1441" i="4"/>
  <c r="KA1440" i="4"/>
  <c r="KA1439" i="4"/>
  <c r="KA1438" i="4"/>
  <c r="KA1437" i="4"/>
  <c r="KA1436" i="4"/>
  <c r="KA1435" i="4"/>
  <c r="KA1434" i="4"/>
  <c r="KA1433" i="4"/>
  <c r="KA1432" i="4"/>
  <c r="KA1431" i="4"/>
  <c r="KA1430" i="4"/>
  <c r="KA1429" i="4"/>
  <c r="KA1428" i="4"/>
  <c r="KA1427" i="4"/>
  <c r="KA1426" i="4"/>
  <c r="KA1425" i="4"/>
  <c r="KA1424" i="4"/>
  <c r="KA1423" i="4"/>
  <c r="KA1422" i="4"/>
  <c r="KA1421" i="4"/>
  <c r="KA1420" i="4"/>
  <c r="KA1419" i="4"/>
  <c r="KA1418" i="4"/>
  <c r="KA1417" i="4"/>
  <c r="KA1416" i="4"/>
  <c r="KA1415" i="4"/>
  <c r="KA1414" i="4"/>
  <c r="KA1413" i="4"/>
  <c r="KA1412" i="4"/>
  <c r="KA1411" i="4"/>
  <c r="KA1410" i="4"/>
  <c r="KA1409" i="4"/>
  <c r="KA1408" i="4"/>
  <c r="KA1407" i="4"/>
  <c r="KA1406" i="4"/>
  <c r="KA1405" i="4"/>
  <c r="KA1404" i="4"/>
  <c r="KA1403" i="4"/>
  <c r="KA1402" i="4"/>
  <c r="KA1401" i="4"/>
  <c r="KA1400" i="4"/>
  <c r="KA1399" i="4"/>
  <c r="KA1398" i="4"/>
  <c r="KA1397" i="4"/>
  <c r="KA1396" i="4"/>
  <c r="KA1395" i="4"/>
  <c r="KA1394" i="4"/>
  <c r="KA1393" i="4"/>
  <c r="KA1392" i="4"/>
  <c r="KA1391" i="4"/>
  <c r="KA1390" i="4"/>
  <c r="KA1389" i="4"/>
  <c r="KA1388" i="4"/>
  <c r="KA1387" i="4"/>
  <c r="KA1386" i="4"/>
  <c r="KA1385" i="4"/>
  <c r="KA1384" i="4"/>
  <c r="KA1383" i="4"/>
  <c r="KA1382" i="4"/>
  <c r="KA1381" i="4"/>
  <c r="KA1380" i="4"/>
  <c r="KA1379" i="4"/>
  <c r="KA1378" i="4"/>
  <c r="KA1377" i="4"/>
  <c r="KA1376" i="4"/>
  <c r="KA1375" i="4"/>
  <c r="KA1374" i="4"/>
  <c r="KA1373" i="4"/>
  <c r="KA1372" i="4"/>
  <c r="KA1371" i="4"/>
  <c r="KA1370" i="4"/>
  <c r="KA1369" i="4"/>
  <c r="KA1368" i="4"/>
  <c r="KA1367" i="4"/>
  <c r="KA1366" i="4"/>
  <c r="KA1365" i="4"/>
  <c r="KA1364" i="4"/>
  <c r="KA1363" i="4"/>
  <c r="KA1362" i="4"/>
  <c r="KA1361" i="4"/>
  <c r="KA1360" i="4"/>
  <c r="KA1359" i="4"/>
  <c r="KA1358" i="4"/>
  <c r="KA1357" i="4"/>
  <c r="KA1356" i="4"/>
  <c r="KA1355" i="4"/>
  <c r="KA1354" i="4"/>
  <c r="KA1353" i="4"/>
  <c r="KA1352" i="4"/>
  <c r="KA1351" i="4"/>
  <c r="KA1350" i="4"/>
  <c r="KA1349" i="4"/>
  <c r="KA1348" i="4"/>
  <c r="KA1347" i="4"/>
  <c r="KA1346" i="4"/>
  <c r="KA1345" i="4"/>
  <c r="KA1344" i="4"/>
  <c r="KA1343" i="4"/>
  <c r="KA1342" i="4"/>
  <c r="KA1341" i="4"/>
  <c r="KA1340" i="4"/>
  <c r="KA1339" i="4"/>
  <c r="KA1338" i="4"/>
  <c r="KA1337" i="4"/>
  <c r="KA1336" i="4"/>
  <c r="KA1335" i="4"/>
  <c r="KA1334" i="4"/>
  <c r="KA1333" i="4"/>
  <c r="KA1332" i="4"/>
  <c r="KA1331" i="4"/>
  <c r="KA1330" i="4"/>
  <c r="KA1329" i="4"/>
  <c r="KA1328" i="4"/>
  <c r="KA1327" i="4"/>
  <c r="KA1326" i="4"/>
  <c r="KA1325" i="4"/>
  <c r="KA1324" i="4"/>
  <c r="KA1323" i="4"/>
  <c r="KA1322" i="4"/>
  <c r="KA1321" i="4"/>
  <c r="KA1320" i="4"/>
  <c r="KA1319" i="4"/>
  <c r="KA1318" i="4"/>
  <c r="KA1317" i="4"/>
  <c r="KA1316" i="4"/>
  <c r="KA1315" i="4"/>
  <c r="KA1314" i="4"/>
  <c r="KA1313" i="4"/>
  <c r="KA1312" i="4"/>
  <c r="KA1311" i="4"/>
  <c r="KA1310" i="4"/>
  <c r="KA1309" i="4"/>
  <c r="KA1308" i="4"/>
  <c r="KA1307" i="4"/>
  <c r="KA1306" i="4"/>
  <c r="KA1305" i="4"/>
  <c r="KA1304" i="4"/>
  <c r="KA1303" i="4"/>
  <c r="KA1302" i="4"/>
  <c r="KA1301" i="4"/>
  <c r="KA1300" i="4"/>
  <c r="KA1299" i="4"/>
  <c r="KA1298" i="4"/>
  <c r="KA1297" i="4"/>
  <c r="KA1296" i="4"/>
  <c r="KA1295" i="4"/>
  <c r="KA1294" i="4"/>
  <c r="KA1293" i="4"/>
  <c r="KA1292" i="4"/>
  <c r="KA1291" i="4"/>
  <c r="KA1290" i="4"/>
  <c r="KA1289" i="4"/>
  <c r="KA1288" i="4"/>
  <c r="KA1287" i="4"/>
  <c r="KA1286" i="4"/>
  <c r="KA1285" i="4"/>
  <c r="KA1284" i="4"/>
  <c r="KA1283" i="4"/>
  <c r="KA1282" i="4"/>
  <c r="KA1281" i="4"/>
  <c r="KA1280" i="4"/>
  <c r="KA1279" i="4"/>
  <c r="KA1278" i="4"/>
  <c r="KA1277" i="4"/>
  <c r="KA1276" i="4"/>
  <c r="KA1275" i="4"/>
  <c r="KA1274" i="4"/>
  <c r="KA1273" i="4"/>
  <c r="KA1272" i="4"/>
  <c r="KA1271" i="4"/>
  <c r="KA1270" i="4"/>
  <c r="KA1269" i="4"/>
  <c r="KA1268" i="4"/>
  <c r="KA1267" i="4"/>
  <c r="KA1266" i="4"/>
  <c r="KA1265" i="4"/>
  <c r="KA1264" i="4"/>
  <c r="KA1263" i="4"/>
  <c r="KA1262" i="4"/>
  <c r="KA1261" i="4"/>
  <c r="KA1260" i="4"/>
  <c r="KA1259" i="4"/>
  <c r="KA1258" i="4"/>
  <c r="KA1257" i="4"/>
  <c r="KA1256" i="4"/>
  <c r="KA1255" i="4"/>
  <c r="KA1254" i="4"/>
  <c r="KA1253" i="4"/>
  <c r="KA1252" i="4"/>
  <c r="KA1251" i="4"/>
  <c r="KA1250" i="4"/>
  <c r="KA1249" i="4"/>
  <c r="KA1248" i="4"/>
  <c r="KA1247" i="4"/>
  <c r="KA1246" i="4"/>
  <c r="KA1245" i="4"/>
  <c r="KA1244" i="4"/>
  <c r="KA1243" i="4"/>
  <c r="KA1242" i="4"/>
  <c r="KA1241" i="4"/>
  <c r="KA1240" i="4"/>
  <c r="KA1239" i="4"/>
  <c r="KA1238" i="4"/>
  <c r="KA1237" i="4"/>
  <c r="KA1236" i="4"/>
  <c r="KA1235" i="4"/>
  <c r="KA1234" i="4"/>
  <c r="KA1233" i="4"/>
  <c r="KA1232" i="4"/>
  <c r="KA1231" i="4"/>
  <c r="KA1230" i="4"/>
  <c r="KA1229" i="4"/>
  <c r="KA1228" i="4"/>
  <c r="KA1227" i="4"/>
  <c r="KA1226" i="4"/>
  <c r="KA1225" i="4"/>
  <c r="KA1224" i="4"/>
  <c r="KA1223" i="4"/>
  <c r="KA1222" i="4"/>
  <c r="KA1221" i="4"/>
  <c r="KA1220" i="4"/>
  <c r="KA1219" i="4"/>
  <c r="KA1218" i="4"/>
  <c r="KA1217" i="4"/>
  <c r="KA1216" i="4"/>
  <c r="KA1215" i="4"/>
  <c r="KA1214" i="4"/>
  <c r="KA1213" i="4"/>
  <c r="KA1212" i="4"/>
  <c r="KA1211" i="4"/>
  <c r="KA1210" i="4"/>
  <c r="KA1209" i="4"/>
  <c r="KA1208" i="4"/>
  <c r="KA1207" i="4"/>
  <c r="KA1206" i="4"/>
  <c r="KA1205" i="4"/>
  <c r="KA1204" i="4"/>
  <c r="KA1203" i="4"/>
  <c r="KA1202" i="4"/>
  <c r="KA1201" i="4"/>
  <c r="KA1200" i="4"/>
  <c r="KA1199" i="4"/>
  <c r="KA1198" i="4"/>
  <c r="KA1197" i="4"/>
  <c r="KA1196" i="4"/>
  <c r="KA1195" i="4"/>
  <c r="KA1194" i="4"/>
  <c r="KA1193" i="4"/>
  <c r="KA1192" i="4"/>
  <c r="KA1191" i="4"/>
  <c r="KA1190" i="4"/>
  <c r="KA1189" i="4"/>
  <c r="KA1188" i="4"/>
  <c r="KA1187" i="4"/>
  <c r="KA1186" i="4"/>
  <c r="KA1185" i="4"/>
  <c r="KA1184" i="4"/>
  <c r="KA1183" i="4"/>
  <c r="KA1182" i="4"/>
  <c r="KA1181" i="4"/>
  <c r="KA1180" i="4"/>
  <c r="KA1179" i="4"/>
  <c r="KA1178" i="4"/>
  <c r="KA1177" i="4"/>
  <c r="KA1176" i="4"/>
  <c r="KA1175" i="4"/>
  <c r="KA1174" i="4"/>
  <c r="KA1173" i="4"/>
  <c r="KA1172" i="4"/>
  <c r="KA1171" i="4"/>
  <c r="KA1170" i="4"/>
  <c r="KA1169" i="4"/>
  <c r="KA1168" i="4"/>
  <c r="KA1167" i="4"/>
  <c r="KA1166" i="4"/>
  <c r="KA1165" i="4"/>
  <c r="KA1164" i="4"/>
  <c r="KA1163" i="4"/>
  <c r="KA1162" i="4"/>
  <c r="KA1161" i="4"/>
  <c r="KA1160" i="4"/>
  <c r="KA1159" i="4"/>
  <c r="KA1158" i="4"/>
  <c r="KA1157" i="4"/>
  <c r="KA1156" i="4"/>
  <c r="KA1155" i="4"/>
  <c r="KA1154" i="4"/>
  <c r="KA1153" i="4"/>
  <c r="KA1152" i="4"/>
  <c r="KA1151" i="4"/>
  <c r="KA1150" i="4"/>
  <c r="KA1149" i="4"/>
  <c r="KA1148" i="4"/>
  <c r="KA1147" i="4"/>
  <c r="KA1146" i="4"/>
  <c r="KA1145" i="4"/>
  <c r="KA1144" i="4"/>
  <c r="KA1143" i="4"/>
  <c r="KA1142" i="4"/>
  <c r="KA1141" i="4"/>
  <c r="KA1140" i="4"/>
  <c r="KA1139" i="4"/>
  <c r="KA1138" i="4"/>
  <c r="KA1137" i="4"/>
  <c r="KA1136" i="4"/>
  <c r="KA1135" i="4"/>
  <c r="KA1134" i="4"/>
  <c r="KA1133" i="4"/>
  <c r="KA1132" i="4"/>
  <c r="KA1131" i="4"/>
  <c r="KA1130" i="4"/>
  <c r="KA1129" i="4"/>
  <c r="KA1128" i="4"/>
  <c r="KA1127" i="4"/>
  <c r="KA1126" i="4"/>
  <c r="KA1125" i="4"/>
  <c r="KA1124" i="4"/>
  <c r="KA1123" i="4"/>
  <c r="KA1122" i="4"/>
  <c r="KA1121" i="4"/>
  <c r="KA1120" i="4"/>
  <c r="KA1119" i="4"/>
  <c r="KA1118" i="4"/>
  <c r="KA1117" i="4"/>
  <c r="KA1116" i="4"/>
  <c r="KA1115" i="4"/>
  <c r="KA1114" i="4"/>
  <c r="KA1113" i="4"/>
  <c r="KA1112" i="4"/>
  <c r="KA1111" i="4"/>
  <c r="KA1110" i="4"/>
  <c r="KA1109" i="4"/>
  <c r="KA1108" i="4"/>
  <c r="KA1107" i="4"/>
  <c r="KA1106" i="4"/>
  <c r="KA1105" i="4"/>
  <c r="KA1104" i="4"/>
  <c r="KA1103" i="4"/>
  <c r="KA1102" i="4"/>
  <c r="KA1101" i="4"/>
  <c r="KA1100" i="4"/>
  <c r="KA1099" i="4"/>
  <c r="KA1098" i="4"/>
  <c r="KA1097" i="4"/>
  <c r="KA1096" i="4"/>
  <c r="KA1095" i="4"/>
  <c r="KA1094" i="4"/>
  <c r="KA1093" i="4"/>
  <c r="KA1092" i="4"/>
  <c r="KA1091" i="4"/>
  <c r="KA1090" i="4"/>
  <c r="KA1089" i="4"/>
  <c r="KA1088" i="4"/>
  <c r="KA1087" i="4"/>
  <c r="KA1086" i="4"/>
  <c r="KA1085" i="4"/>
  <c r="KA1084" i="4"/>
  <c r="KA1083" i="4"/>
  <c r="KA1082" i="4"/>
  <c r="KA1081" i="4"/>
  <c r="KA1080" i="4"/>
  <c r="KA1079" i="4"/>
  <c r="KA1078" i="4"/>
  <c r="KA1077" i="4"/>
  <c r="KA1076" i="4"/>
  <c r="KA1075" i="4"/>
  <c r="KA1074" i="4"/>
  <c r="KA1073" i="4"/>
  <c r="KA1072" i="4"/>
  <c r="KA1071" i="4"/>
  <c r="KA1070" i="4"/>
  <c r="KA1069" i="4"/>
  <c r="KA1068" i="4"/>
  <c r="KA1067" i="4"/>
  <c r="KA1066" i="4"/>
  <c r="KA1065" i="4"/>
  <c r="KA1064" i="4"/>
  <c r="KA1063" i="4"/>
  <c r="KA1062" i="4"/>
  <c r="KA1061" i="4"/>
  <c r="KA1060" i="4"/>
  <c r="KA1059" i="4"/>
  <c r="KA1058" i="4"/>
  <c r="KA1057" i="4"/>
  <c r="KA1056" i="4"/>
  <c r="KA1055" i="4"/>
  <c r="KA1054" i="4"/>
  <c r="KA1053" i="4"/>
  <c r="KA1052" i="4"/>
  <c r="KA1051" i="4"/>
  <c r="KA1050" i="4"/>
  <c r="KA1049" i="4"/>
  <c r="KA1048" i="4"/>
  <c r="KA1047" i="4"/>
  <c r="KA1046" i="4"/>
  <c r="KA1045" i="4"/>
  <c r="KA1044" i="4"/>
  <c r="KA1043" i="4"/>
  <c r="KA1042" i="4"/>
  <c r="KA1041" i="4"/>
  <c r="KA1040" i="4"/>
  <c r="KA1039" i="4"/>
  <c r="KA1038" i="4"/>
  <c r="KA1037" i="4"/>
  <c r="KA1036" i="4"/>
  <c r="KA1035" i="4"/>
  <c r="KA1034" i="4"/>
  <c r="KA1033" i="4"/>
  <c r="KA1032" i="4"/>
  <c r="KA1031" i="4"/>
  <c r="KA1030" i="4"/>
  <c r="KA1029" i="4"/>
  <c r="KA1028" i="4"/>
  <c r="KA1027" i="4"/>
  <c r="KA1026" i="4"/>
  <c r="KA1025" i="4"/>
  <c r="KA1024" i="4"/>
  <c r="KA1023" i="4"/>
  <c r="KA1022" i="4"/>
  <c r="KA1021" i="4"/>
  <c r="KA1020" i="4"/>
  <c r="KA1019" i="4"/>
  <c r="KA1018" i="4"/>
  <c r="KA1017" i="4"/>
  <c r="KA1016" i="4"/>
  <c r="KA1015" i="4"/>
  <c r="KA1014" i="4"/>
  <c r="KA1013" i="4"/>
  <c r="KA1012" i="4"/>
  <c r="KA1011" i="4"/>
  <c r="KA1010" i="4"/>
  <c r="KA1009" i="4"/>
  <c r="KA1008" i="4"/>
  <c r="KA1007" i="4"/>
  <c r="KA1006" i="4"/>
  <c r="KA1005" i="4"/>
  <c r="KA1004" i="4"/>
  <c r="KA1003" i="4"/>
  <c r="KA1002" i="4"/>
  <c r="KA1001" i="4"/>
  <c r="KA1000" i="4"/>
  <c r="KA999" i="4"/>
  <c r="KA998" i="4"/>
  <c r="KA997" i="4"/>
  <c r="KA996" i="4"/>
  <c r="KA995" i="4"/>
  <c r="KA994" i="4"/>
  <c r="KA993" i="4"/>
  <c r="KA992" i="4"/>
  <c r="KA991" i="4"/>
  <c r="KA990" i="4"/>
  <c r="KA989" i="4"/>
  <c r="KA988" i="4"/>
  <c r="KA987" i="4"/>
  <c r="KA986" i="4"/>
  <c r="KA985" i="4"/>
  <c r="KA984" i="4"/>
  <c r="KA983" i="4"/>
  <c r="KA982" i="4"/>
  <c r="KA981" i="4"/>
  <c r="KA980" i="4"/>
  <c r="KA979" i="4"/>
  <c r="KA978" i="4"/>
  <c r="KA977" i="4"/>
  <c r="KA976" i="4"/>
  <c r="KA975" i="4"/>
  <c r="KA974" i="4"/>
  <c r="KA973" i="4"/>
  <c r="KA972" i="4"/>
  <c r="KA971" i="4"/>
  <c r="KA970" i="4"/>
  <c r="KA969" i="4"/>
  <c r="KA968" i="4"/>
  <c r="KA967" i="4"/>
  <c r="KA966" i="4"/>
  <c r="KA965" i="4"/>
  <c r="KA964" i="4"/>
  <c r="KA963" i="4"/>
  <c r="KA962" i="4"/>
  <c r="KA961" i="4"/>
  <c r="KA960" i="4"/>
  <c r="KA959" i="4"/>
  <c r="KA958" i="4"/>
  <c r="KA957" i="4"/>
  <c r="KA956" i="4"/>
  <c r="KA955" i="4"/>
  <c r="KA954" i="4"/>
  <c r="KA953" i="4"/>
  <c r="KA952" i="4"/>
  <c r="KA951" i="4"/>
  <c r="KA950" i="4"/>
  <c r="KA949" i="4"/>
  <c r="KA948" i="4"/>
  <c r="KA947" i="4"/>
  <c r="KA946" i="4"/>
  <c r="KA945" i="4"/>
  <c r="KA944" i="4"/>
  <c r="KA943" i="4"/>
  <c r="KA942" i="4"/>
  <c r="KA941" i="4"/>
  <c r="KA940" i="4"/>
  <c r="KA939" i="4"/>
  <c r="KA938" i="4"/>
  <c r="KA937" i="4"/>
  <c r="KA936" i="4"/>
  <c r="KA935" i="4"/>
  <c r="KA934" i="4"/>
  <c r="KA933" i="4"/>
  <c r="KA932" i="4"/>
  <c r="KA931" i="4"/>
  <c r="KA930" i="4"/>
  <c r="KA929" i="4"/>
  <c r="KA928" i="4"/>
  <c r="KA927" i="4"/>
  <c r="KA926" i="4"/>
  <c r="KA925" i="4"/>
  <c r="KA924" i="4"/>
  <c r="KA923" i="4"/>
  <c r="KA922" i="4"/>
  <c r="KA921" i="4"/>
  <c r="KA920" i="4"/>
  <c r="KA919" i="4"/>
  <c r="KA918" i="4"/>
  <c r="KA917" i="4"/>
  <c r="KA916" i="4"/>
  <c r="KA915" i="4"/>
  <c r="KA914" i="4"/>
  <c r="KA913" i="4"/>
  <c r="KA912" i="4"/>
  <c r="KA911" i="4"/>
  <c r="KA910" i="4"/>
  <c r="KA909" i="4"/>
  <c r="KA908" i="4"/>
  <c r="KA907" i="4"/>
  <c r="KA906" i="4"/>
  <c r="KA905" i="4"/>
  <c r="KA904" i="4"/>
  <c r="KA903" i="4"/>
  <c r="KA902" i="4"/>
  <c r="KA901" i="4"/>
  <c r="KA900" i="4"/>
  <c r="KA899" i="4"/>
  <c r="KA898" i="4"/>
  <c r="KA897" i="4"/>
  <c r="KA896" i="4"/>
  <c r="KA895" i="4"/>
  <c r="KA894" i="4"/>
  <c r="KA893" i="4"/>
  <c r="KA892" i="4"/>
  <c r="KA891" i="4"/>
  <c r="KA890" i="4"/>
  <c r="KA889" i="4"/>
  <c r="KA888" i="4"/>
  <c r="KA887" i="4"/>
  <c r="KA886" i="4"/>
  <c r="KA885" i="4"/>
  <c r="KA884" i="4"/>
  <c r="KA883" i="4"/>
  <c r="KA882" i="4"/>
  <c r="KA881" i="4"/>
  <c r="KA880" i="4"/>
  <c r="KA879" i="4"/>
  <c r="KA878" i="4"/>
  <c r="KA877" i="4"/>
  <c r="KA876" i="4"/>
  <c r="KA875" i="4"/>
  <c r="KA874" i="4"/>
  <c r="KA873" i="4"/>
  <c r="KA872" i="4"/>
  <c r="KA871" i="4"/>
  <c r="KA870" i="4"/>
  <c r="KA869" i="4"/>
  <c r="KA868" i="4"/>
  <c r="KA867" i="4"/>
  <c r="KA866" i="4"/>
  <c r="KA865" i="4"/>
  <c r="KA864" i="4"/>
  <c r="KA863" i="4"/>
  <c r="KA862" i="4"/>
  <c r="KA861" i="4"/>
  <c r="KA860" i="4"/>
  <c r="KA859" i="4"/>
  <c r="KA858" i="4"/>
  <c r="KA857" i="4"/>
  <c r="KA856" i="4"/>
  <c r="KA855" i="4"/>
  <c r="KA854" i="4"/>
  <c r="KA853" i="4"/>
  <c r="KA852" i="4"/>
  <c r="KA851" i="4"/>
  <c r="KA850" i="4"/>
  <c r="KA849" i="4"/>
  <c r="KA848" i="4"/>
  <c r="KA847" i="4"/>
  <c r="KA846" i="4"/>
  <c r="KA845" i="4"/>
  <c r="KA844" i="4"/>
  <c r="KA843" i="4"/>
  <c r="KA842" i="4"/>
  <c r="KA841" i="4"/>
  <c r="KA840" i="4"/>
  <c r="KA839" i="4"/>
  <c r="KA838" i="4"/>
  <c r="KA837" i="4"/>
  <c r="KA836" i="4"/>
  <c r="KA835" i="4"/>
  <c r="KA834" i="4"/>
  <c r="KA833" i="4"/>
  <c r="KA832" i="4"/>
  <c r="KA831" i="4"/>
  <c r="KA830" i="4"/>
  <c r="KA829" i="4"/>
  <c r="KA828" i="4"/>
  <c r="KA827" i="4"/>
  <c r="KA826" i="4"/>
  <c r="KA825" i="4"/>
  <c r="KA824" i="4"/>
  <c r="KA823" i="4"/>
  <c r="KA822" i="4"/>
  <c r="KA821" i="4"/>
  <c r="KA820" i="4"/>
  <c r="KA819" i="4"/>
  <c r="KA818" i="4"/>
  <c r="KA817" i="4"/>
  <c r="KA816" i="4"/>
  <c r="KA815" i="4"/>
  <c r="KA814" i="4"/>
  <c r="KA813" i="4"/>
  <c r="KA812" i="4"/>
  <c r="KA811" i="4"/>
  <c r="KA810" i="4"/>
  <c r="KA809" i="4"/>
  <c r="KA808" i="4"/>
  <c r="KA807" i="4"/>
  <c r="KA806" i="4"/>
  <c r="KA805" i="4"/>
  <c r="KA804" i="4"/>
  <c r="KA803" i="4"/>
  <c r="KA802" i="4"/>
  <c r="KA801" i="4"/>
  <c r="KA800" i="4"/>
  <c r="KA799" i="4"/>
  <c r="KA798" i="4"/>
  <c r="KA797" i="4"/>
  <c r="KA796" i="4"/>
  <c r="KA795" i="4"/>
  <c r="KA794" i="4"/>
  <c r="KA793" i="4"/>
  <c r="KA792" i="4"/>
  <c r="KA791" i="4"/>
  <c r="KA790" i="4"/>
  <c r="KA789" i="4"/>
  <c r="KA788" i="4"/>
  <c r="KA787" i="4"/>
  <c r="KA786" i="4"/>
  <c r="KA785" i="4"/>
  <c r="KA784" i="4"/>
  <c r="KA783" i="4"/>
  <c r="KA782" i="4"/>
  <c r="KA781" i="4"/>
  <c r="KA780" i="4"/>
  <c r="KA779" i="4"/>
  <c r="KA778" i="4"/>
  <c r="KA777" i="4"/>
  <c r="KA776" i="4"/>
  <c r="KA775" i="4"/>
  <c r="KA774" i="4"/>
  <c r="KA773" i="4"/>
  <c r="KA772" i="4"/>
  <c r="KA771" i="4"/>
  <c r="KA770" i="4"/>
  <c r="KA769" i="4"/>
  <c r="KA768" i="4"/>
  <c r="KA767" i="4"/>
  <c r="KA766" i="4"/>
  <c r="KA765" i="4"/>
  <c r="KA764" i="4"/>
  <c r="KA763" i="4"/>
  <c r="KA762" i="4"/>
  <c r="KA761" i="4"/>
  <c r="KA760" i="4"/>
  <c r="KA759" i="4"/>
  <c r="KA758" i="4"/>
  <c r="KA757" i="4"/>
  <c r="KA756" i="4"/>
  <c r="KA755" i="4"/>
  <c r="KA754" i="4"/>
  <c r="KA753" i="4"/>
  <c r="KA752" i="4"/>
  <c r="KA751" i="4"/>
  <c r="KA750" i="4"/>
  <c r="KA749" i="4"/>
  <c r="KA748" i="4"/>
  <c r="KA747" i="4"/>
  <c r="KA746" i="4"/>
  <c r="KA745" i="4"/>
  <c r="KA744" i="4"/>
  <c r="KA743" i="4"/>
  <c r="KA742" i="4"/>
  <c r="KA741" i="4"/>
  <c r="KA740" i="4"/>
  <c r="KA739" i="4"/>
  <c r="KA738" i="4"/>
  <c r="KA737" i="4"/>
  <c r="KA736" i="4"/>
  <c r="KA735" i="4"/>
  <c r="KA734" i="4"/>
  <c r="KA733" i="4"/>
  <c r="KA732" i="4"/>
  <c r="KA731" i="4"/>
  <c r="KA730" i="4"/>
  <c r="KA729" i="4"/>
  <c r="KA728" i="4"/>
  <c r="KA727" i="4"/>
  <c r="KA726" i="4"/>
  <c r="KA725" i="4"/>
  <c r="KA724" i="4"/>
  <c r="KA723" i="4"/>
  <c r="KA722" i="4"/>
  <c r="KA721" i="4"/>
  <c r="KA720" i="4"/>
  <c r="KA719" i="4"/>
  <c r="KA718" i="4"/>
  <c r="KA717" i="4"/>
  <c r="KA716" i="4"/>
  <c r="KA715" i="4"/>
  <c r="KA714" i="4"/>
  <c r="KA713" i="4"/>
  <c r="KA712" i="4"/>
  <c r="KA711" i="4"/>
  <c r="KA710" i="4"/>
  <c r="KA709" i="4"/>
  <c r="KA708" i="4"/>
  <c r="KA707" i="4"/>
  <c r="KA706" i="4"/>
  <c r="KA705" i="4"/>
  <c r="KA704" i="4"/>
  <c r="KA703" i="4"/>
  <c r="KA702" i="4"/>
  <c r="KA701" i="4"/>
  <c r="KA700" i="4"/>
  <c r="KA699" i="4"/>
  <c r="KA698" i="4"/>
  <c r="KA697" i="4"/>
  <c r="KA696" i="4"/>
  <c r="KA695" i="4"/>
  <c r="KA694" i="4"/>
  <c r="KA693" i="4"/>
  <c r="KA692" i="4"/>
  <c r="KA691" i="4"/>
  <c r="KA690" i="4"/>
  <c r="KA689" i="4"/>
  <c r="KA688" i="4"/>
  <c r="KA687" i="4"/>
  <c r="KA686" i="4"/>
  <c r="KA685" i="4"/>
  <c r="KA684" i="4"/>
  <c r="KA683" i="4"/>
  <c r="KA682" i="4"/>
  <c r="KA681" i="4"/>
  <c r="KA680" i="4"/>
  <c r="KA679" i="4"/>
  <c r="KA678" i="4"/>
  <c r="KA677" i="4"/>
  <c r="KA676" i="4"/>
  <c r="KA675" i="4"/>
  <c r="KA674" i="4"/>
  <c r="KA673" i="4"/>
  <c r="KA672" i="4"/>
  <c r="KA671" i="4"/>
  <c r="KA670" i="4"/>
  <c r="KA669" i="4"/>
  <c r="KA668" i="4"/>
  <c r="KA667" i="4"/>
  <c r="KA666" i="4"/>
  <c r="KA665" i="4"/>
  <c r="KA664" i="4"/>
  <c r="KA663" i="4"/>
  <c r="KA662" i="4"/>
  <c r="KA661" i="4"/>
  <c r="KA660" i="4"/>
  <c r="KA659" i="4"/>
  <c r="KA658" i="4"/>
  <c r="KA657" i="4"/>
  <c r="KA656" i="4"/>
  <c r="KA655" i="4"/>
  <c r="KA654" i="4"/>
  <c r="KA653" i="4"/>
  <c r="KA652" i="4"/>
  <c r="KA651" i="4"/>
  <c r="KA650" i="4"/>
  <c r="KA649" i="4"/>
  <c r="KA648" i="4"/>
  <c r="KA647" i="4"/>
  <c r="KA646" i="4"/>
  <c r="KA645" i="4"/>
  <c r="KA644" i="4"/>
  <c r="KA643" i="4"/>
  <c r="KA642" i="4"/>
  <c r="KA641" i="4"/>
  <c r="KA640" i="4"/>
  <c r="KA639" i="4"/>
  <c r="KA638" i="4"/>
  <c r="KA637" i="4"/>
  <c r="KA636" i="4"/>
  <c r="KA635" i="4"/>
  <c r="KA634" i="4"/>
  <c r="KA633" i="4"/>
  <c r="KA632" i="4"/>
  <c r="KA631" i="4"/>
  <c r="KA630" i="4"/>
  <c r="KA629" i="4"/>
  <c r="KA628" i="4"/>
  <c r="KA627" i="4"/>
  <c r="KA626" i="4"/>
  <c r="KA625" i="4"/>
  <c r="KA624" i="4"/>
  <c r="KA623" i="4"/>
  <c r="KA622" i="4"/>
  <c r="KA621" i="4"/>
  <c r="KA620" i="4"/>
  <c r="KA619" i="4"/>
  <c r="KA618" i="4"/>
  <c r="KA617" i="4"/>
  <c r="KA616" i="4"/>
  <c r="KA615" i="4"/>
  <c r="KA614" i="4"/>
  <c r="KA613" i="4"/>
  <c r="KA612" i="4"/>
  <c r="KA611" i="4"/>
  <c r="KA610" i="4"/>
  <c r="KA609" i="4"/>
  <c r="KA608" i="4"/>
  <c r="KA607" i="4"/>
  <c r="KA606" i="4"/>
  <c r="KA605" i="4"/>
  <c r="KA604" i="4"/>
  <c r="KA603" i="4"/>
  <c r="KA602" i="4"/>
  <c r="KA601" i="4"/>
  <c r="KA600" i="4"/>
  <c r="KA599" i="4"/>
  <c r="KA598" i="4"/>
  <c r="KA597" i="4"/>
  <c r="KA596" i="4"/>
  <c r="KA595" i="4"/>
  <c r="KA594" i="4"/>
  <c r="KA593" i="4"/>
  <c r="KA592" i="4"/>
  <c r="KA591" i="4"/>
  <c r="KA590" i="4"/>
  <c r="KA589" i="4"/>
  <c r="KA588" i="4"/>
  <c r="KA587" i="4"/>
  <c r="KA586" i="4"/>
  <c r="KA585" i="4"/>
  <c r="KA584" i="4"/>
  <c r="KA583" i="4"/>
  <c r="KA582" i="4"/>
  <c r="KA581" i="4"/>
  <c r="KA580" i="4"/>
  <c r="KA579" i="4"/>
  <c r="KA578" i="4"/>
  <c r="KA577" i="4"/>
  <c r="KA576" i="4"/>
  <c r="KA575" i="4"/>
  <c r="KA574" i="4"/>
  <c r="KA573" i="4"/>
  <c r="KA572" i="4"/>
  <c r="KA571" i="4"/>
  <c r="KA570" i="4"/>
  <c r="KA569" i="4"/>
  <c r="KA568" i="4"/>
  <c r="KA567" i="4"/>
  <c r="KA566" i="4"/>
  <c r="KA565" i="4"/>
  <c r="KA564" i="4"/>
  <c r="KA563" i="4"/>
  <c r="KA562" i="4"/>
  <c r="KA561" i="4"/>
  <c r="KA560" i="4"/>
  <c r="KA559" i="4"/>
  <c r="KA558" i="4"/>
  <c r="KA557" i="4"/>
  <c r="KA556" i="4"/>
  <c r="KA555" i="4"/>
  <c r="KA554" i="4"/>
  <c r="KA553" i="4"/>
  <c r="KA552" i="4"/>
  <c r="KA551" i="4"/>
  <c r="KA550" i="4"/>
  <c r="KA549" i="4"/>
  <c r="KA548" i="4"/>
  <c r="KA547" i="4"/>
  <c r="KA546" i="4"/>
  <c r="KA545" i="4"/>
  <c r="KA544" i="4"/>
  <c r="KA543" i="4"/>
  <c r="KA542" i="4"/>
  <c r="KA541" i="4"/>
  <c r="KA540" i="4"/>
  <c r="KA539" i="4"/>
  <c r="KA538" i="4"/>
  <c r="KA537" i="4"/>
  <c r="KA536" i="4"/>
  <c r="KA535" i="4"/>
  <c r="KA534" i="4"/>
  <c r="KA533" i="4"/>
  <c r="KA532" i="4"/>
  <c r="KA531" i="4"/>
  <c r="KA530" i="4"/>
  <c r="KA529" i="4"/>
  <c r="KA528" i="4"/>
  <c r="KA527" i="4"/>
  <c r="KA526" i="4"/>
  <c r="KA525" i="4"/>
  <c r="KA524" i="4"/>
  <c r="KA523" i="4"/>
  <c r="KA522" i="4"/>
  <c r="KA521" i="4"/>
  <c r="KA520" i="4"/>
  <c r="KA519" i="4"/>
  <c r="KA518" i="4"/>
  <c r="KA517" i="4"/>
  <c r="KA516" i="4"/>
  <c r="KA515" i="4"/>
  <c r="KA514" i="4"/>
  <c r="KA513" i="4"/>
  <c r="KA512" i="4"/>
  <c r="KA511" i="4"/>
  <c r="KA510" i="4"/>
  <c r="KA509" i="4"/>
  <c r="KA508" i="4"/>
  <c r="KA507" i="4"/>
  <c r="KA506" i="4"/>
  <c r="KA505" i="4"/>
  <c r="KA504" i="4"/>
  <c r="KA503" i="4"/>
  <c r="KA502" i="4"/>
  <c r="KA501" i="4"/>
  <c r="KA500" i="4"/>
  <c r="KA499" i="4"/>
  <c r="KA498" i="4"/>
  <c r="KA497" i="4"/>
  <c r="KA496" i="4"/>
  <c r="KA495" i="4"/>
  <c r="KA494" i="4"/>
  <c r="KA493" i="4"/>
  <c r="KA492" i="4"/>
  <c r="KA491" i="4"/>
  <c r="KA490" i="4"/>
  <c r="KA489" i="4"/>
  <c r="KA488" i="4"/>
  <c r="KA487" i="4"/>
  <c r="KA486" i="4"/>
  <c r="KA485" i="4"/>
  <c r="KA484" i="4"/>
  <c r="KA483" i="4"/>
  <c r="KA482" i="4"/>
  <c r="KA481" i="4"/>
  <c r="KA480" i="4"/>
  <c r="KA479" i="4"/>
  <c r="KA478" i="4"/>
  <c r="KA477" i="4"/>
  <c r="KA476" i="4"/>
  <c r="KA475" i="4"/>
  <c r="KA474" i="4"/>
  <c r="KA473" i="4"/>
  <c r="KA472" i="4"/>
  <c r="KA471" i="4"/>
  <c r="KA470" i="4"/>
  <c r="KA469" i="4"/>
  <c r="KA468" i="4"/>
  <c r="KA467" i="4"/>
  <c r="KA466" i="4"/>
  <c r="KA465" i="4"/>
  <c r="KA464" i="4"/>
  <c r="KA463" i="4"/>
  <c r="KA462" i="4"/>
  <c r="KA461" i="4"/>
  <c r="KA460" i="4"/>
  <c r="KA459" i="4"/>
  <c r="KA458" i="4"/>
  <c r="KA457" i="4"/>
  <c r="KA456" i="4"/>
  <c r="KA455" i="4"/>
  <c r="KA454" i="4"/>
  <c r="KA453" i="4"/>
  <c r="KA452" i="4"/>
  <c r="KA451" i="4"/>
  <c r="KA450" i="4"/>
  <c r="KA449" i="4"/>
  <c r="KA448" i="4"/>
  <c r="KA447" i="4"/>
  <c r="KA446" i="4"/>
  <c r="KA445" i="4"/>
  <c r="KA444" i="4"/>
  <c r="KA443" i="4"/>
  <c r="KA442" i="4"/>
  <c r="KA441" i="4"/>
  <c r="KA440" i="4"/>
  <c r="KA439" i="4"/>
  <c r="KA438" i="4"/>
  <c r="KA437" i="4"/>
  <c r="KA436" i="4"/>
  <c r="KA435" i="4"/>
  <c r="KA434" i="4"/>
  <c r="KA433" i="4"/>
  <c r="KA432" i="4"/>
  <c r="KA431" i="4"/>
  <c r="KA430" i="4"/>
  <c r="KA429" i="4"/>
  <c r="KA428" i="4"/>
  <c r="KA427" i="4"/>
  <c r="KA426" i="4"/>
  <c r="KA425" i="4"/>
  <c r="KA424" i="4"/>
  <c r="KA423" i="4"/>
  <c r="KA422" i="4"/>
  <c r="KA421" i="4"/>
  <c r="KA420" i="4"/>
  <c r="KA419" i="4"/>
  <c r="KA418" i="4"/>
  <c r="KA417" i="4"/>
  <c r="KA416" i="4"/>
  <c r="KA415" i="4"/>
  <c r="KA414" i="4"/>
  <c r="KA413" i="4"/>
  <c r="KA412" i="4"/>
  <c r="KA411" i="4"/>
  <c r="KA410" i="4"/>
  <c r="KA409" i="4"/>
  <c r="KA408" i="4"/>
  <c r="KA407" i="4"/>
  <c r="KA406" i="4"/>
  <c r="KA405" i="4"/>
  <c r="KA404" i="4"/>
  <c r="KA403" i="4"/>
  <c r="KA402" i="4"/>
  <c r="KA401" i="4"/>
  <c r="KA400" i="4"/>
  <c r="KA399" i="4"/>
  <c r="KA398" i="4"/>
  <c r="KA397" i="4"/>
  <c r="KA396" i="4"/>
  <c r="KA395" i="4"/>
  <c r="KA394" i="4"/>
  <c r="KA393" i="4"/>
  <c r="KA392" i="4"/>
  <c r="KA391" i="4"/>
  <c r="KA390" i="4"/>
  <c r="KA389" i="4"/>
  <c r="KA388" i="4"/>
  <c r="KA387" i="4"/>
  <c r="KA386" i="4"/>
  <c r="KA385" i="4"/>
  <c r="KA384" i="4"/>
  <c r="KA383" i="4"/>
  <c r="KA382" i="4"/>
  <c r="KA381" i="4"/>
  <c r="KA380" i="4"/>
  <c r="KA379" i="4"/>
  <c r="KA378" i="4"/>
  <c r="KA377" i="4"/>
  <c r="KA376" i="4"/>
  <c r="KA375" i="4"/>
  <c r="KA374" i="4"/>
  <c r="KA373" i="4"/>
  <c r="KA372" i="4"/>
  <c r="KA371" i="4"/>
  <c r="KA370" i="4"/>
  <c r="KA369" i="4"/>
  <c r="KA368" i="4"/>
  <c r="KA367" i="4"/>
  <c r="KA366" i="4"/>
  <c r="KA365" i="4"/>
  <c r="KA364" i="4"/>
  <c r="KA363" i="4"/>
  <c r="KA362" i="4"/>
  <c r="KA361" i="4"/>
  <c r="KA360" i="4"/>
  <c r="KA359" i="4"/>
  <c r="KA358" i="4"/>
  <c r="KA357" i="4"/>
  <c r="KA356" i="4"/>
  <c r="KA355" i="4"/>
  <c r="KA354" i="4"/>
  <c r="KA353" i="4"/>
  <c r="KA352" i="4"/>
  <c r="KA351" i="4"/>
  <c r="KA350" i="4"/>
  <c r="KA349" i="4"/>
  <c r="KA348" i="4"/>
  <c r="KA347" i="4"/>
  <c r="KA346" i="4"/>
  <c r="KA345" i="4"/>
  <c r="KA344" i="4"/>
  <c r="KA343" i="4"/>
  <c r="KA342" i="4"/>
  <c r="KA341" i="4"/>
  <c r="KA340" i="4"/>
  <c r="KA339" i="4"/>
  <c r="KA338" i="4"/>
  <c r="KA337" i="4"/>
  <c r="KA336" i="4"/>
  <c r="KA335" i="4"/>
  <c r="KA334" i="4"/>
  <c r="KA333" i="4"/>
  <c r="KA332" i="4"/>
  <c r="KA331" i="4"/>
  <c r="KA330" i="4"/>
  <c r="KA329" i="4"/>
  <c r="KA328" i="4"/>
  <c r="KA327" i="4"/>
  <c r="KA326" i="4"/>
  <c r="KA325" i="4"/>
  <c r="KA324" i="4"/>
  <c r="KA323" i="4"/>
  <c r="KA322" i="4"/>
  <c r="KA321" i="4"/>
  <c r="KA320" i="4"/>
  <c r="KA319" i="4"/>
  <c r="KA318" i="4"/>
  <c r="KA317" i="4"/>
  <c r="KA316" i="4"/>
  <c r="KA315" i="4"/>
  <c r="KA314" i="4"/>
  <c r="KA313" i="4"/>
  <c r="KA312" i="4"/>
  <c r="KA311" i="4"/>
  <c r="KA310" i="4"/>
  <c r="KA309" i="4"/>
  <c r="KA308" i="4"/>
  <c r="KA307" i="4"/>
  <c r="KA306" i="4"/>
  <c r="KA305" i="4"/>
  <c r="KA304" i="4"/>
  <c r="KA303" i="4"/>
  <c r="KA302" i="4"/>
  <c r="KA301" i="4"/>
  <c r="KA300" i="4"/>
  <c r="KA299" i="4"/>
  <c r="KA298" i="4"/>
  <c r="KA297" i="4"/>
  <c r="KA296" i="4"/>
  <c r="KA295" i="4"/>
  <c r="KA294" i="4"/>
  <c r="KA293" i="4"/>
  <c r="KA292" i="4"/>
  <c r="KA291" i="4"/>
  <c r="KA290" i="4"/>
  <c r="KA289" i="4"/>
  <c r="KA288" i="4"/>
  <c r="KA287" i="4"/>
  <c r="KA286" i="4"/>
  <c r="KA285" i="4"/>
  <c r="KA284" i="4"/>
  <c r="KA283" i="4"/>
  <c r="KA282" i="4"/>
  <c r="KA281" i="4"/>
  <c r="KA280" i="4"/>
  <c r="KA279" i="4"/>
  <c r="KA278" i="4"/>
  <c r="KA277" i="4"/>
  <c r="KA276" i="4"/>
  <c r="KA275" i="4"/>
  <c r="KA274" i="4"/>
  <c r="KA273" i="4"/>
  <c r="KA272" i="4"/>
  <c r="KA271" i="4"/>
  <c r="KA270" i="4"/>
  <c r="KA269" i="4"/>
  <c r="KA268" i="4"/>
  <c r="KA267" i="4"/>
  <c r="KA266" i="4"/>
  <c r="KA265" i="4"/>
  <c r="KA264" i="4"/>
  <c r="KA263" i="4"/>
  <c r="KA262" i="4"/>
  <c r="KA261" i="4"/>
  <c r="KA260" i="4"/>
  <c r="KA259" i="4"/>
  <c r="KA258" i="4"/>
  <c r="KA257" i="4"/>
  <c r="KA256" i="4"/>
  <c r="KA255" i="4"/>
  <c r="KA254" i="4"/>
  <c r="KA253" i="4"/>
  <c r="KA252" i="4"/>
  <c r="KA251" i="4"/>
  <c r="KA250" i="4"/>
  <c r="KA249" i="4"/>
  <c r="KA248" i="4"/>
  <c r="KA247" i="4"/>
  <c r="KA246" i="4"/>
  <c r="KA245" i="4"/>
  <c r="KA244" i="4"/>
  <c r="KA243" i="4"/>
  <c r="KA242" i="4"/>
  <c r="KA241" i="4"/>
  <c r="KA240" i="4"/>
  <c r="KA239" i="4"/>
  <c r="KA238" i="4"/>
  <c r="KA237" i="4"/>
  <c r="KA236" i="4"/>
  <c r="KA235" i="4"/>
  <c r="KA234" i="4"/>
  <c r="KA233" i="4"/>
  <c r="KA232" i="4"/>
  <c r="KA231" i="4"/>
  <c r="KA230" i="4"/>
  <c r="KA229" i="4"/>
  <c r="KA228" i="4"/>
  <c r="KA227" i="4"/>
  <c r="KA226" i="4"/>
  <c r="KA225" i="4"/>
  <c r="KA224" i="4"/>
  <c r="KA223" i="4"/>
  <c r="KA222" i="4"/>
  <c r="KA221" i="4"/>
  <c r="KA220" i="4"/>
  <c r="KA219" i="4"/>
  <c r="KA218" i="4"/>
  <c r="KA217" i="4"/>
  <c r="KA216" i="4"/>
  <c r="KA215" i="4"/>
  <c r="KA214" i="4"/>
  <c r="KA213" i="4"/>
  <c r="KA212" i="4"/>
  <c r="KA211" i="4"/>
  <c r="KA210" i="4"/>
  <c r="KA209" i="4"/>
  <c r="KA208" i="4"/>
  <c r="KA207" i="4"/>
  <c r="KA206" i="4"/>
  <c r="KA205" i="4"/>
  <c r="KA204" i="4"/>
  <c r="KA203" i="4"/>
  <c r="KA202" i="4"/>
  <c r="KA201" i="4"/>
  <c r="KA200" i="4"/>
  <c r="KA199" i="4"/>
  <c r="KA198" i="4"/>
  <c r="KA197" i="4"/>
  <c r="KA196" i="4"/>
  <c r="KA195" i="4"/>
  <c r="KA194" i="4"/>
  <c r="KA193" i="4"/>
  <c r="KA192" i="4"/>
  <c r="KA191" i="4"/>
  <c r="KA190" i="4"/>
  <c r="KA189" i="4"/>
  <c r="KA188" i="4"/>
  <c r="KA187" i="4"/>
  <c r="KA186" i="4"/>
  <c r="KA185" i="4"/>
  <c r="KA184" i="4"/>
  <c r="KA183" i="4"/>
  <c r="KA182" i="4"/>
  <c r="KA181" i="4"/>
  <c r="KA180" i="4"/>
  <c r="KA179" i="4"/>
  <c r="KA178" i="4"/>
  <c r="KA177" i="4"/>
  <c r="KA176" i="4"/>
  <c r="KA175" i="4"/>
  <c r="KA174" i="4"/>
  <c r="KA173" i="4"/>
  <c r="KA172" i="4"/>
  <c r="KA171" i="4"/>
  <c r="KA170" i="4"/>
  <c r="KA169" i="4"/>
  <c r="KA168" i="4"/>
  <c r="KA167" i="4"/>
  <c r="KA166" i="4"/>
  <c r="KA165" i="4"/>
  <c r="KA164" i="4"/>
  <c r="KA163" i="4"/>
  <c r="KA162" i="4"/>
  <c r="KA161" i="4"/>
  <c r="KA160" i="4"/>
  <c r="KA159" i="4"/>
  <c r="KA158" i="4"/>
  <c r="KA157" i="4"/>
  <c r="KA156" i="4"/>
  <c r="KA155" i="4"/>
  <c r="KA154" i="4"/>
  <c r="KA153" i="4"/>
  <c r="KA152" i="4"/>
  <c r="KA151" i="4"/>
  <c r="KA150" i="4"/>
  <c r="KA149" i="4"/>
  <c r="KA148" i="4"/>
  <c r="KA147" i="4"/>
  <c r="KA146" i="4"/>
  <c r="KA145" i="4"/>
  <c r="KA144" i="4"/>
  <c r="KA143" i="4"/>
  <c r="KA142" i="4"/>
  <c r="KA141" i="4"/>
  <c r="KA140" i="4"/>
  <c r="KA139" i="4"/>
  <c r="KA138" i="4"/>
  <c r="KA137" i="4"/>
  <c r="KA136" i="4"/>
  <c r="KA135" i="4"/>
  <c r="KA134" i="4"/>
  <c r="KA133" i="4"/>
  <c r="KA132" i="4"/>
  <c r="KA131" i="4"/>
  <c r="KA130" i="4"/>
  <c r="KA129" i="4"/>
  <c r="KA128" i="4"/>
  <c r="KA127" i="4"/>
  <c r="KA126" i="4"/>
  <c r="KA125" i="4"/>
  <c r="KA124" i="4"/>
  <c r="KA123" i="4"/>
  <c r="KA122" i="4"/>
  <c r="KA121" i="4"/>
  <c r="KA120" i="4"/>
  <c r="KA119" i="4"/>
  <c r="KA118" i="4"/>
  <c r="KA117" i="4"/>
  <c r="KA116" i="4"/>
  <c r="KA115" i="4"/>
  <c r="KA114" i="4"/>
  <c r="KA113" i="4"/>
  <c r="KA112" i="4"/>
  <c r="KA111" i="4"/>
  <c r="KA110" i="4"/>
  <c r="KA109" i="4"/>
  <c r="KA108" i="4"/>
  <c r="KA107" i="4"/>
  <c r="KA106" i="4"/>
  <c r="KA105" i="4"/>
  <c r="KA104" i="4"/>
  <c r="KA103" i="4"/>
  <c r="KA102" i="4"/>
  <c r="KA101" i="4"/>
  <c r="KA100" i="4"/>
  <c r="KA99" i="4"/>
  <c r="KA98" i="4"/>
  <c r="KA97" i="4"/>
  <c r="KA96" i="4"/>
  <c r="KA95" i="4"/>
  <c r="KA94" i="4"/>
  <c r="KA93" i="4"/>
  <c r="KA92" i="4"/>
  <c r="KA91" i="4"/>
  <c r="KA90" i="4"/>
  <c r="KA89" i="4"/>
  <c r="KA88" i="4"/>
  <c r="KA87" i="4"/>
  <c r="KA86" i="4"/>
  <c r="KA85" i="4"/>
  <c r="KA84" i="4"/>
  <c r="KA83" i="4"/>
  <c r="KA82" i="4"/>
  <c r="KA81" i="4"/>
  <c r="KA80" i="4"/>
  <c r="KA79" i="4"/>
  <c r="KA78" i="4"/>
  <c r="KA77" i="4"/>
  <c r="KA76" i="4"/>
  <c r="KA75" i="4"/>
  <c r="KA74" i="4"/>
  <c r="KA73" i="4"/>
  <c r="KA72" i="4"/>
  <c r="KA71" i="4"/>
  <c r="KA70" i="4"/>
  <c r="KA69" i="4"/>
  <c r="KA68" i="4"/>
  <c r="KA67" i="4"/>
  <c r="KA66" i="4"/>
  <c r="KA65" i="4"/>
  <c r="KA64" i="4"/>
  <c r="KA63" i="4"/>
  <c r="KA62" i="4"/>
  <c r="KA61" i="4"/>
  <c r="KA60" i="4"/>
  <c r="KA59" i="4"/>
  <c r="KA58" i="4"/>
  <c r="KA57" i="4"/>
  <c r="KA56" i="4"/>
  <c r="KA55" i="4"/>
  <c r="KA54" i="4"/>
  <c r="KA53" i="4"/>
  <c r="KA52" i="4"/>
  <c r="KA51" i="4"/>
  <c r="KA50" i="4"/>
  <c r="KA49" i="4"/>
  <c r="KA48" i="4"/>
  <c r="KA47" i="4"/>
  <c r="KA46" i="4"/>
  <c r="KA45" i="4"/>
  <c r="KA44" i="4"/>
  <c r="KA43" i="4"/>
  <c r="KA42" i="4"/>
  <c r="KA41" i="4"/>
  <c r="KA40" i="4"/>
  <c r="KA39" i="4"/>
  <c r="KA38" i="4"/>
  <c r="KA37" i="4"/>
  <c r="KA36" i="4"/>
  <c r="KA35" i="4"/>
  <c r="KA34" i="4"/>
  <c r="KA33" i="4"/>
  <c r="KA32" i="4"/>
  <c r="KA31" i="4"/>
  <c r="KA30" i="4"/>
  <c r="KA29" i="4"/>
  <c r="KA28" i="4"/>
  <c r="KA27" i="4"/>
  <c r="KA26" i="4"/>
  <c r="KA25" i="4"/>
  <c r="KA24" i="4"/>
  <c r="KA23" i="4"/>
  <c r="KA22" i="4"/>
  <c r="KA21" i="4"/>
  <c r="KA20" i="4"/>
  <c r="KA19" i="4"/>
  <c r="KA18" i="4"/>
  <c r="KA17" i="4"/>
  <c r="KA16" i="4"/>
  <c r="KA15" i="4"/>
  <c r="KA14" i="4"/>
  <c r="KA13" i="4"/>
  <c r="KA12" i="4"/>
  <c r="KA11" i="4"/>
  <c r="KA10" i="4"/>
  <c r="KA9" i="4"/>
  <c r="KA8" i="4"/>
  <c r="KA7" i="4"/>
  <c r="KA6" i="4"/>
  <c r="KA5" i="4"/>
  <c r="KA4" i="4"/>
  <c r="KA3" i="4"/>
  <c r="JL1772" i="4"/>
  <c r="JL1771" i="4"/>
  <c r="JL1770" i="4"/>
  <c r="JL1769" i="4"/>
  <c r="JL1768" i="4"/>
  <c r="JL1767" i="4"/>
  <c r="JL1766" i="4"/>
  <c r="JL1765" i="4"/>
  <c r="JL1764" i="4"/>
  <c r="JL1763" i="4"/>
  <c r="JL1762" i="4"/>
  <c r="JL1761" i="4"/>
  <c r="JL1760" i="4"/>
  <c r="JL1759" i="4"/>
  <c r="JL1758" i="4"/>
  <c r="JL1757" i="4"/>
  <c r="JL1756" i="4"/>
  <c r="JL1755" i="4"/>
  <c r="JL1754" i="4"/>
  <c r="JL1753" i="4"/>
  <c r="JL1752" i="4"/>
  <c r="JL1751" i="4"/>
  <c r="JL1750" i="4"/>
  <c r="JL1749" i="4"/>
  <c r="JL1748" i="4"/>
  <c r="JL1747" i="4"/>
  <c r="JL1746" i="4"/>
  <c r="JL1745" i="4"/>
  <c r="JL1744" i="4"/>
  <c r="JL1743" i="4"/>
  <c r="JL1742" i="4"/>
  <c r="JL1741" i="4"/>
  <c r="JL1740" i="4"/>
  <c r="JL1739" i="4"/>
  <c r="JL1738" i="4"/>
  <c r="JL1737" i="4"/>
  <c r="JL1736" i="4"/>
  <c r="JL1735" i="4"/>
  <c r="JL1734" i="4"/>
  <c r="JL1733" i="4"/>
  <c r="JL1732" i="4"/>
  <c r="JL1731" i="4"/>
  <c r="JL1730" i="4"/>
  <c r="JL1729" i="4"/>
  <c r="JL1728" i="4"/>
  <c r="JL1727" i="4"/>
  <c r="JL1726" i="4"/>
  <c r="JL1725" i="4"/>
  <c r="JL1724" i="4"/>
  <c r="JL1723" i="4"/>
  <c r="JL1722" i="4"/>
  <c r="JL1721" i="4"/>
  <c r="JL1720" i="4"/>
  <c r="JL1719" i="4"/>
  <c r="JL1718" i="4"/>
  <c r="JL1717" i="4"/>
  <c r="JL1716" i="4"/>
  <c r="JL1715" i="4"/>
  <c r="JL1714" i="4"/>
  <c r="JL1713" i="4"/>
  <c r="JL1712" i="4"/>
  <c r="JL1711" i="4"/>
  <c r="JL1710" i="4"/>
  <c r="JL1709" i="4"/>
  <c r="JL1708" i="4"/>
  <c r="JL1707" i="4"/>
  <c r="JL1706" i="4"/>
  <c r="JL1705" i="4"/>
  <c r="JL1704" i="4"/>
  <c r="JL1703" i="4"/>
  <c r="JL1702" i="4"/>
  <c r="JL1701" i="4"/>
  <c r="JL1700" i="4"/>
  <c r="JL1699" i="4"/>
  <c r="JL1698" i="4"/>
  <c r="JL1697" i="4"/>
  <c r="JL1696" i="4"/>
  <c r="JL1695" i="4"/>
  <c r="JL1694" i="4"/>
  <c r="JL1693" i="4"/>
  <c r="JL1692" i="4"/>
  <c r="JL1691" i="4"/>
  <c r="JL1690" i="4"/>
  <c r="JL1689" i="4"/>
  <c r="JL1688" i="4"/>
  <c r="JL1687" i="4"/>
  <c r="JL1686" i="4"/>
  <c r="JL1685" i="4"/>
  <c r="JL1684" i="4"/>
  <c r="JL1683" i="4"/>
  <c r="JL1682" i="4"/>
  <c r="JL1681" i="4"/>
  <c r="JL1680" i="4"/>
  <c r="JL1679" i="4"/>
  <c r="JL1678" i="4"/>
  <c r="JL1677" i="4"/>
  <c r="JL1676" i="4"/>
  <c r="JL1675" i="4"/>
  <c r="JL1674" i="4"/>
  <c r="JL1673" i="4"/>
  <c r="JL1672" i="4"/>
  <c r="JL1671" i="4"/>
  <c r="JL1670" i="4"/>
  <c r="JL1669" i="4"/>
  <c r="JL1668" i="4"/>
  <c r="JL1667" i="4"/>
  <c r="JL1666" i="4"/>
  <c r="JL1665" i="4"/>
  <c r="JL1664" i="4"/>
  <c r="JL1663" i="4"/>
  <c r="JL1662" i="4"/>
  <c r="JL1661" i="4"/>
  <c r="JL1660" i="4"/>
  <c r="JL1659" i="4"/>
  <c r="JL1658" i="4"/>
  <c r="JL1657" i="4"/>
  <c r="JL1656" i="4"/>
  <c r="JL1655" i="4"/>
  <c r="JL1654" i="4"/>
  <c r="JL1653" i="4"/>
  <c r="JL1652" i="4"/>
  <c r="JL1651" i="4"/>
  <c r="JL1650" i="4"/>
  <c r="JL1649" i="4"/>
  <c r="JL1648" i="4"/>
  <c r="JL1647" i="4"/>
  <c r="JL1646" i="4"/>
  <c r="JL1645" i="4"/>
  <c r="JL1644" i="4"/>
  <c r="JL1643" i="4"/>
  <c r="JL1642" i="4"/>
  <c r="JL1641" i="4"/>
  <c r="JL1640" i="4"/>
  <c r="JL1639" i="4"/>
  <c r="JL1638" i="4"/>
  <c r="JL1637" i="4"/>
  <c r="JL1636" i="4"/>
  <c r="JL1635" i="4"/>
  <c r="JL1634" i="4"/>
  <c r="JL1633" i="4"/>
  <c r="JL1632" i="4"/>
  <c r="JL1631" i="4"/>
  <c r="JL1630" i="4"/>
  <c r="JL1629" i="4"/>
  <c r="JL1628" i="4"/>
  <c r="JL1627" i="4"/>
  <c r="JL1626" i="4"/>
  <c r="JL1625" i="4"/>
  <c r="JL1624" i="4"/>
  <c r="JL1623" i="4"/>
  <c r="JL1622" i="4"/>
  <c r="JL1621" i="4"/>
  <c r="JL1620" i="4"/>
  <c r="JL1619" i="4"/>
  <c r="JL1618" i="4"/>
  <c r="JL1617" i="4"/>
  <c r="JL1616" i="4"/>
  <c r="JL1615" i="4"/>
  <c r="JL1614" i="4"/>
  <c r="JL1613" i="4"/>
  <c r="JL1612" i="4"/>
  <c r="JL1611" i="4"/>
  <c r="JL1610" i="4"/>
  <c r="JL1609" i="4"/>
  <c r="JL1608" i="4"/>
  <c r="JL1607" i="4"/>
  <c r="JL1606" i="4"/>
  <c r="JL1605" i="4"/>
  <c r="JL1604" i="4"/>
  <c r="JL1603" i="4"/>
  <c r="JL1602" i="4"/>
  <c r="JL1601" i="4"/>
  <c r="JL1600" i="4"/>
  <c r="JL1599" i="4"/>
  <c r="JL1598" i="4"/>
  <c r="JL1597" i="4"/>
  <c r="JL1596" i="4"/>
  <c r="JL1595" i="4"/>
  <c r="JL1594" i="4"/>
  <c r="JL1593" i="4"/>
  <c r="JL1592" i="4"/>
  <c r="JL1591" i="4"/>
  <c r="JL1590" i="4"/>
  <c r="JL1589" i="4"/>
  <c r="JL1588" i="4"/>
  <c r="JL1587" i="4"/>
  <c r="JL1586" i="4"/>
  <c r="JL1585" i="4"/>
  <c r="JL1584" i="4"/>
  <c r="JL1583" i="4"/>
  <c r="JL1582" i="4"/>
  <c r="JL1581" i="4"/>
  <c r="JL1580" i="4"/>
  <c r="JL1579" i="4"/>
  <c r="JL1578" i="4"/>
  <c r="JL1577" i="4"/>
  <c r="JL1576" i="4"/>
  <c r="JL1575" i="4"/>
  <c r="JL1574" i="4"/>
  <c r="JL1573" i="4"/>
  <c r="JL1572" i="4"/>
  <c r="JL1571" i="4"/>
  <c r="JL1570" i="4"/>
  <c r="JL1569" i="4"/>
  <c r="JL1568" i="4"/>
  <c r="JL1567" i="4"/>
  <c r="JL1566" i="4"/>
  <c r="JL1565" i="4"/>
  <c r="JL1564" i="4"/>
  <c r="JL1563" i="4"/>
  <c r="JL1562" i="4"/>
  <c r="JL1561" i="4"/>
  <c r="JL1560" i="4"/>
  <c r="JL1559" i="4"/>
  <c r="JL1558" i="4"/>
  <c r="JL1557" i="4"/>
  <c r="JL1556" i="4"/>
  <c r="JL1555" i="4"/>
  <c r="JL1554" i="4"/>
  <c r="JL1553" i="4"/>
  <c r="JL1552" i="4"/>
  <c r="JL1551" i="4"/>
  <c r="JL1550" i="4"/>
  <c r="JL1549" i="4"/>
  <c r="JL1548" i="4"/>
  <c r="JL1547" i="4"/>
  <c r="JL1546" i="4"/>
  <c r="JL1545" i="4"/>
  <c r="JL1544" i="4"/>
  <c r="JL1543" i="4"/>
  <c r="JL1542" i="4"/>
  <c r="JL1541" i="4"/>
  <c r="JL1540" i="4"/>
  <c r="JL1539" i="4"/>
  <c r="JL1538" i="4"/>
  <c r="JL1537" i="4"/>
  <c r="JL1536" i="4"/>
  <c r="JL1535" i="4"/>
  <c r="JL1534" i="4"/>
  <c r="JL1533" i="4"/>
  <c r="JL1532" i="4"/>
  <c r="JL1531" i="4"/>
  <c r="JL1530" i="4"/>
  <c r="JL1529" i="4"/>
  <c r="JL1528" i="4"/>
  <c r="JL1527" i="4"/>
  <c r="JL1526" i="4"/>
  <c r="JL1525" i="4"/>
  <c r="JL1524" i="4"/>
  <c r="JL1523" i="4"/>
  <c r="JL1522" i="4"/>
  <c r="JL1521" i="4"/>
  <c r="JL1520" i="4"/>
  <c r="JL1519" i="4"/>
  <c r="JL1518" i="4"/>
  <c r="JL1517" i="4"/>
  <c r="JL1516" i="4"/>
  <c r="JL1515" i="4"/>
  <c r="JL1514" i="4"/>
  <c r="JL1513" i="4"/>
  <c r="JL1512" i="4"/>
  <c r="JL1511" i="4"/>
  <c r="JL1510" i="4"/>
  <c r="JL1509" i="4"/>
  <c r="JL1508" i="4"/>
  <c r="JL1507" i="4"/>
  <c r="JL1506" i="4"/>
  <c r="JL1505" i="4"/>
  <c r="JL1504" i="4"/>
  <c r="JL1503" i="4"/>
  <c r="JL1502" i="4"/>
  <c r="JL1501" i="4"/>
  <c r="JL1500" i="4"/>
  <c r="JL1499" i="4"/>
  <c r="JL1498" i="4"/>
  <c r="JL1497" i="4"/>
  <c r="JL1496" i="4"/>
  <c r="JL1495" i="4"/>
  <c r="JL1494" i="4"/>
  <c r="JL1493" i="4"/>
  <c r="JL1492" i="4"/>
  <c r="JL1491" i="4"/>
  <c r="JL1490" i="4"/>
  <c r="JL1489" i="4"/>
  <c r="JL1488" i="4"/>
  <c r="JL1487" i="4"/>
  <c r="JL1486" i="4"/>
  <c r="JL1485" i="4"/>
  <c r="JL1484" i="4"/>
  <c r="JL1483" i="4"/>
  <c r="JL1482" i="4"/>
  <c r="JL1481" i="4"/>
  <c r="JL1480" i="4"/>
  <c r="JL1479" i="4"/>
  <c r="JL1478" i="4"/>
  <c r="JL1477" i="4"/>
  <c r="JL1476" i="4"/>
  <c r="JL1475" i="4"/>
  <c r="JL1474" i="4"/>
  <c r="JL1473" i="4"/>
  <c r="JL1472" i="4"/>
  <c r="JL1471" i="4"/>
  <c r="JL1470" i="4"/>
  <c r="JL1469" i="4"/>
  <c r="JL1468" i="4"/>
  <c r="JL1467" i="4"/>
  <c r="JL1466" i="4"/>
  <c r="JL1465" i="4"/>
  <c r="JL1464" i="4"/>
  <c r="JL1463" i="4"/>
  <c r="JL1462" i="4"/>
  <c r="JL1461" i="4"/>
  <c r="JL1460" i="4"/>
  <c r="JL1459" i="4"/>
  <c r="JL1458" i="4"/>
  <c r="JL1457" i="4"/>
  <c r="JL1456" i="4"/>
  <c r="JL1455" i="4"/>
  <c r="JL1454" i="4"/>
  <c r="JL1453" i="4"/>
  <c r="JL1452" i="4"/>
  <c r="JL1451" i="4"/>
  <c r="JL1450" i="4"/>
  <c r="JL1449" i="4"/>
  <c r="JL1448" i="4"/>
  <c r="JL1447" i="4"/>
  <c r="JL1446" i="4"/>
  <c r="JL1445" i="4"/>
  <c r="JL1444" i="4"/>
  <c r="JL1443" i="4"/>
  <c r="JL1442" i="4"/>
  <c r="JL1441" i="4"/>
  <c r="JL1440" i="4"/>
  <c r="JL1439" i="4"/>
  <c r="JL1438" i="4"/>
  <c r="JL1437" i="4"/>
  <c r="JL1436" i="4"/>
  <c r="JL1435" i="4"/>
  <c r="JL1434" i="4"/>
  <c r="JL1433" i="4"/>
  <c r="JL1432" i="4"/>
  <c r="JL1431" i="4"/>
  <c r="JL1430" i="4"/>
  <c r="JL1429" i="4"/>
  <c r="JL1428" i="4"/>
  <c r="JL1427" i="4"/>
  <c r="JL1426" i="4"/>
  <c r="JL1425" i="4"/>
  <c r="JL1424" i="4"/>
  <c r="JL1423" i="4"/>
  <c r="JL1422" i="4"/>
  <c r="JL1421" i="4"/>
  <c r="JL1420" i="4"/>
  <c r="JL1419" i="4"/>
  <c r="JL1418" i="4"/>
  <c r="JL1417" i="4"/>
  <c r="JL1416" i="4"/>
  <c r="JL1415" i="4"/>
  <c r="JL1414" i="4"/>
  <c r="JL1413" i="4"/>
  <c r="JL1412" i="4"/>
  <c r="JL1411" i="4"/>
  <c r="JL1410" i="4"/>
  <c r="JL1409" i="4"/>
  <c r="JL1408" i="4"/>
  <c r="JL1407" i="4"/>
  <c r="JL1406" i="4"/>
  <c r="JL1405" i="4"/>
  <c r="JL1404" i="4"/>
  <c r="JL1403" i="4"/>
  <c r="JL1402" i="4"/>
  <c r="JL1401" i="4"/>
  <c r="JL1400" i="4"/>
  <c r="JL1399" i="4"/>
  <c r="JL1398" i="4"/>
  <c r="JL1397" i="4"/>
  <c r="JL1396" i="4"/>
  <c r="JL1395" i="4"/>
  <c r="JL1394" i="4"/>
  <c r="JL1393" i="4"/>
  <c r="JL1392" i="4"/>
  <c r="JL1391" i="4"/>
  <c r="JL1390" i="4"/>
  <c r="JL1389" i="4"/>
  <c r="JL1388" i="4"/>
  <c r="JL1387" i="4"/>
  <c r="JL1386" i="4"/>
  <c r="JL1385" i="4"/>
  <c r="JL1384" i="4"/>
  <c r="JL1383" i="4"/>
  <c r="JL1382" i="4"/>
  <c r="JL1381" i="4"/>
  <c r="JL1380" i="4"/>
  <c r="JL1379" i="4"/>
  <c r="JL1378" i="4"/>
  <c r="JL1377" i="4"/>
  <c r="JL1376" i="4"/>
  <c r="JL1375" i="4"/>
  <c r="JL1374" i="4"/>
  <c r="JL1373" i="4"/>
  <c r="JL1372" i="4"/>
  <c r="JL1371" i="4"/>
  <c r="JL1370" i="4"/>
  <c r="JL1369" i="4"/>
  <c r="JL1368" i="4"/>
  <c r="JL1367" i="4"/>
  <c r="JL1366" i="4"/>
  <c r="JL1365" i="4"/>
  <c r="JL1364" i="4"/>
  <c r="JL1363" i="4"/>
  <c r="JL1362" i="4"/>
  <c r="JL1361" i="4"/>
  <c r="JL1360" i="4"/>
  <c r="JL1359" i="4"/>
  <c r="JL1358" i="4"/>
  <c r="JL1357" i="4"/>
  <c r="JL1356" i="4"/>
  <c r="JL1355" i="4"/>
  <c r="JL1354" i="4"/>
  <c r="JL1353" i="4"/>
  <c r="JL1352" i="4"/>
  <c r="JL1351" i="4"/>
  <c r="JL1350" i="4"/>
  <c r="JL1349" i="4"/>
  <c r="JL1348" i="4"/>
  <c r="JL1347" i="4"/>
  <c r="JL1346" i="4"/>
  <c r="JL1345" i="4"/>
  <c r="JL1344" i="4"/>
  <c r="JL1343" i="4"/>
  <c r="JL1342" i="4"/>
  <c r="JL1341" i="4"/>
  <c r="JL1340" i="4"/>
  <c r="JL1339" i="4"/>
  <c r="JL1338" i="4"/>
  <c r="JL1337" i="4"/>
  <c r="JL1336" i="4"/>
  <c r="JL1335" i="4"/>
  <c r="JL1334" i="4"/>
  <c r="JL1333" i="4"/>
  <c r="JL1332" i="4"/>
  <c r="JL1331" i="4"/>
  <c r="JL1330" i="4"/>
  <c r="JL1329" i="4"/>
  <c r="JL1328" i="4"/>
  <c r="JL1327" i="4"/>
  <c r="JL1326" i="4"/>
  <c r="JL1325" i="4"/>
  <c r="JL1324" i="4"/>
  <c r="JL1323" i="4"/>
  <c r="JL1322" i="4"/>
  <c r="JL1321" i="4"/>
  <c r="JL1320" i="4"/>
  <c r="JL1319" i="4"/>
  <c r="JL1318" i="4"/>
  <c r="JL1317" i="4"/>
  <c r="JL1316" i="4"/>
  <c r="JL1315" i="4"/>
  <c r="JL1314" i="4"/>
  <c r="JL1313" i="4"/>
  <c r="JL1312" i="4"/>
  <c r="JL1311" i="4"/>
  <c r="JL1310" i="4"/>
  <c r="JL1309" i="4"/>
  <c r="JL1308" i="4"/>
  <c r="JL1307" i="4"/>
  <c r="JL1306" i="4"/>
  <c r="JL1305" i="4"/>
  <c r="JL1304" i="4"/>
  <c r="JL1303" i="4"/>
  <c r="JL1302" i="4"/>
  <c r="JL1301" i="4"/>
  <c r="JL1300" i="4"/>
  <c r="JL1299" i="4"/>
  <c r="JL1298" i="4"/>
  <c r="JL1297" i="4"/>
  <c r="JL1296" i="4"/>
  <c r="JL1295" i="4"/>
  <c r="JL1294" i="4"/>
  <c r="JL1293" i="4"/>
  <c r="JL1292" i="4"/>
  <c r="JL1291" i="4"/>
  <c r="JL1290" i="4"/>
  <c r="JL1289" i="4"/>
  <c r="JL1288" i="4"/>
  <c r="JL1287" i="4"/>
  <c r="JL1286" i="4"/>
  <c r="JL1285" i="4"/>
  <c r="JL1284" i="4"/>
  <c r="JL1283" i="4"/>
  <c r="JL1282" i="4"/>
  <c r="JL1281" i="4"/>
  <c r="JL1280" i="4"/>
  <c r="JL1279" i="4"/>
  <c r="JL1278" i="4"/>
  <c r="JL1277" i="4"/>
  <c r="JL1276" i="4"/>
  <c r="JL1275" i="4"/>
  <c r="JL1274" i="4"/>
  <c r="JL1273" i="4"/>
  <c r="JL1272" i="4"/>
  <c r="JL1271" i="4"/>
  <c r="JL1270" i="4"/>
  <c r="JL1269" i="4"/>
  <c r="JL1268" i="4"/>
  <c r="JL1267" i="4"/>
  <c r="JL1266" i="4"/>
  <c r="JL1265" i="4"/>
  <c r="JL1264" i="4"/>
  <c r="JL1263" i="4"/>
  <c r="JL1262" i="4"/>
  <c r="JL1261" i="4"/>
  <c r="JL1260" i="4"/>
  <c r="JL1259" i="4"/>
  <c r="JL1258" i="4"/>
  <c r="JL1257" i="4"/>
  <c r="JL1256" i="4"/>
  <c r="JL1255" i="4"/>
  <c r="JL1254" i="4"/>
  <c r="JL1253" i="4"/>
  <c r="JL1252" i="4"/>
  <c r="JL1251" i="4"/>
  <c r="JL1250" i="4"/>
  <c r="JL1249" i="4"/>
  <c r="JL1248" i="4"/>
  <c r="JL1247" i="4"/>
  <c r="JL1246" i="4"/>
  <c r="JL1245" i="4"/>
  <c r="JL1244" i="4"/>
  <c r="JL1243" i="4"/>
  <c r="JL1242" i="4"/>
  <c r="JL1241" i="4"/>
  <c r="JL1240" i="4"/>
  <c r="JL1239" i="4"/>
  <c r="JL1238" i="4"/>
  <c r="JL1237" i="4"/>
  <c r="JL1236" i="4"/>
  <c r="JL1235" i="4"/>
  <c r="JL1234" i="4"/>
  <c r="JL1233" i="4"/>
  <c r="JL1232" i="4"/>
  <c r="JL1231" i="4"/>
  <c r="JL1230" i="4"/>
  <c r="JL1229" i="4"/>
  <c r="JL1228" i="4"/>
  <c r="JL1227" i="4"/>
  <c r="JL1226" i="4"/>
  <c r="JL1225" i="4"/>
  <c r="JL1224" i="4"/>
  <c r="JL1223" i="4"/>
  <c r="JL1222" i="4"/>
  <c r="JL1221" i="4"/>
  <c r="JL1220" i="4"/>
  <c r="JL1219" i="4"/>
  <c r="JL1218" i="4"/>
  <c r="JL1217" i="4"/>
  <c r="JL1216" i="4"/>
  <c r="JL1215" i="4"/>
  <c r="JL1214" i="4"/>
  <c r="JL1213" i="4"/>
  <c r="JL1212" i="4"/>
  <c r="JL1211" i="4"/>
  <c r="JL1210" i="4"/>
  <c r="JL1209" i="4"/>
  <c r="JL1208" i="4"/>
  <c r="JL1207" i="4"/>
  <c r="JL1206" i="4"/>
  <c r="JL1205" i="4"/>
  <c r="JL1204" i="4"/>
  <c r="JL1203" i="4"/>
  <c r="JL1202" i="4"/>
  <c r="JL1201" i="4"/>
  <c r="JL1200" i="4"/>
  <c r="JL1199" i="4"/>
  <c r="JL1198" i="4"/>
  <c r="JL1197" i="4"/>
  <c r="JL1196" i="4"/>
  <c r="JL1195" i="4"/>
  <c r="JL1194" i="4"/>
  <c r="JL1193" i="4"/>
  <c r="JL1192" i="4"/>
  <c r="JL1191" i="4"/>
  <c r="JL1190" i="4"/>
  <c r="JL1189" i="4"/>
  <c r="JL1188" i="4"/>
  <c r="JL1187" i="4"/>
  <c r="JL1186" i="4"/>
  <c r="JL1185" i="4"/>
  <c r="JL1184" i="4"/>
  <c r="JL1183" i="4"/>
  <c r="JL1182" i="4"/>
  <c r="JL1181" i="4"/>
  <c r="JL1180" i="4"/>
  <c r="JL1179" i="4"/>
  <c r="JL1178" i="4"/>
  <c r="JL1177" i="4"/>
  <c r="JL1176" i="4"/>
  <c r="JL1175" i="4"/>
  <c r="JL1174" i="4"/>
  <c r="JL1173" i="4"/>
  <c r="JL1172" i="4"/>
  <c r="JL1171" i="4"/>
  <c r="JL1170" i="4"/>
  <c r="JL1169" i="4"/>
  <c r="JL1168" i="4"/>
  <c r="JL1167" i="4"/>
  <c r="JL1166" i="4"/>
  <c r="JL1165" i="4"/>
  <c r="JL1164" i="4"/>
  <c r="JL1163" i="4"/>
  <c r="JL1162" i="4"/>
  <c r="JL1161" i="4"/>
  <c r="JL1160" i="4"/>
  <c r="JL1159" i="4"/>
  <c r="JL1158" i="4"/>
  <c r="JL1157" i="4"/>
  <c r="JL1156" i="4"/>
  <c r="JL1155" i="4"/>
  <c r="JL1154" i="4"/>
  <c r="JL1153" i="4"/>
  <c r="JL1152" i="4"/>
  <c r="JL1151" i="4"/>
  <c r="JL1150" i="4"/>
  <c r="JL1149" i="4"/>
  <c r="JL1148" i="4"/>
  <c r="JL1147" i="4"/>
  <c r="JL1146" i="4"/>
  <c r="JL1145" i="4"/>
  <c r="JL1144" i="4"/>
  <c r="JL1143" i="4"/>
  <c r="JL1142" i="4"/>
  <c r="JL1141" i="4"/>
  <c r="JL1140" i="4"/>
  <c r="JL1139" i="4"/>
  <c r="JL1138" i="4"/>
  <c r="JL1137" i="4"/>
  <c r="JL1136" i="4"/>
  <c r="JL1135" i="4"/>
  <c r="JL1134" i="4"/>
  <c r="JL1133" i="4"/>
  <c r="JL1132" i="4"/>
  <c r="JL1131" i="4"/>
  <c r="JL1130" i="4"/>
  <c r="JL1129" i="4"/>
  <c r="JL1128" i="4"/>
  <c r="JL1127" i="4"/>
  <c r="JL1126" i="4"/>
  <c r="JL1125" i="4"/>
  <c r="JL1124" i="4"/>
  <c r="JL1123" i="4"/>
  <c r="JL1122" i="4"/>
  <c r="JL1121" i="4"/>
  <c r="JL1120" i="4"/>
  <c r="JL1119" i="4"/>
  <c r="JL1118" i="4"/>
  <c r="JL1117" i="4"/>
  <c r="JL1116" i="4"/>
  <c r="JL1115" i="4"/>
  <c r="JL1114" i="4"/>
  <c r="JL1113" i="4"/>
  <c r="JL1112" i="4"/>
  <c r="JL1111" i="4"/>
  <c r="JL1110" i="4"/>
  <c r="JL1109" i="4"/>
  <c r="JL1108" i="4"/>
  <c r="JL1107" i="4"/>
  <c r="JL1106" i="4"/>
  <c r="JL1105" i="4"/>
  <c r="JL1104" i="4"/>
  <c r="JL1103" i="4"/>
  <c r="JL1102" i="4"/>
  <c r="JL1101" i="4"/>
  <c r="JL1100" i="4"/>
  <c r="JL1099" i="4"/>
  <c r="JL1098" i="4"/>
  <c r="JL1097" i="4"/>
  <c r="JL1096" i="4"/>
  <c r="JL1095" i="4"/>
  <c r="JL1094" i="4"/>
  <c r="JL1093" i="4"/>
  <c r="JL1092" i="4"/>
  <c r="JL1091" i="4"/>
  <c r="JL1090" i="4"/>
  <c r="JL1089" i="4"/>
  <c r="JL1088" i="4"/>
  <c r="JL1087" i="4"/>
  <c r="JL1086" i="4"/>
  <c r="JL1085" i="4"/>
  <c r="JL1084" i="4"/>
  <c r="JL1083" i="4"/>
  <c r="JL1082" i="4"/>
  <c r="JL1081" i="4"/>
  <c r="JL1080" i="4"/>
  <c r="JL1079" i="4"/>
  <c r="JL1078" i="4"/>
  <c r="JL1077" i="4"/>
  <c r="JL1076" i="4"/>
  <c r="JL1075" i="4"/>
  <c r="JL1074" i="4"/>
  <c r="JL1073" i="4"/>
  <c r="JL1072" i="4"/>
  <c r="JL1071" i="4"/>
  <c r="JL1070" i="4"/>
  <c r="JL1069" i="4"/>
  <c r="JL1068" i="4"/>
  <c r="JL1067" i="4"/>
  <c r="JL1066" i="4"/>
  <c r="JL1065" i="4"/>
  <c r="JL1064" i="4"/>
  <c r="JL1063" i="4"/>
  <c r="JL1062" i="4"/>
  <c r="JL1061" i="4"/>
  <c r="JL1060" i="4"/>
  <c r="JL1059" i="4"/>
  <c r="JL1058" i="4"/>
  <c r="JL1057" i="4"/>
  <c r="JL1056" i="4"/>
  <c r="JL1055" i="4"/>
  <c r="JL1054" i="4"/>
  <c r="JL1053" i="4"/>
  <c r="JL1052" i="4"/>
  <c r="JL1051" i="4"/>
  <c r="JL1050" i="4"/>
  <c r="JL1049" i="4"/>
  <c r="JL1048" i="4"/>
  <c r="JL1047" i="4"/>
  <c r="JL1046" i="4"/>
  <c r="JL1045" i="4"/>
  <c r="JL1044" i="4"/>
  <c r="JL1043" i="4"/>
  <c r="JL1042" i="4"/>
  <c r="JL1041" i="4"/>
  <c r="JL1040" i="4"/>
  <c r="JL1039" i="4"/>
  <c r="JL1038" i="4"/>
  <c r="JL1037" i="4"/>
  <c r="JL1036" i="4"/>
  <c r="JL1035" i="4"/>
  <c r="JL1034" i="4"/>
  <c r="JL1033" i="4"/>
  <c r="JL1032" i="4"/>
  <c r="JL1031" i="4"/>
  <c r="JL1030" i="4"/>
  <c r="JL1029" i="4"/>
  <c r="JL1028" i="4"/>
  <c r="JL1027" i="4"/>
  <c r="JL1026" i="4"/>
  <c r="JL1025" i="4"/>
  <c r="JL1024" i="4"/>
  <c r="JL1023" i="4"/>
  <c r="JL1022" i="4"/>
  <c r="JL1021" i="4"/>
  <c r="JL1020" i="4"/>
  <c r="JL1019" i="4"/>
  <c r="JL1018" i="4"/>
  <c r="JL1017" i="4"/>
  <c r="JL1016" i="4"/>
  <c r="JL1015" i="4"/>
  <c r="JL1014" i="4"/>
  <c r="JL1013" i="4"/>
  <c r="JL1012" i="4"/>
  <c r="JL1011" i="4"/>
  <c r="JL1010" i="4"/>
  <c r="JL1009" i="4"/>
  <c r="JL1008" i="4"/>
  <c r="JL1007" i="4"/>
  <c r="JL1006" i="4"/>
  <c r="JL1005" i="4"/>
  <c r="JL1004" i="4"/>
  <c r="JL1003" i="4"/>
  <c r="JL1002" i="4"/>
  <c r="JL1001" i="4"/>
  <c r="JL1000" i="4"/>
  <c r="JL999" i="4"/>
  <c r="JL998" i="4"/>
  <c r="JL997" i="4"/>
  <c r="JL996" i="4"/>
  <c r="JL995" i="4"/>
  <c r="JL994" i="4"/>
  <c r="JL993" i="4"/>
  <c r="JL992" i="4"/>
  <c r="JL991" i="4"/>
  <c r="JL990" i="4"/>
  <c r="JL989" i="4"/>
  <c r="JL988" i="4"/>
  <c r="JL987" i="4"/>
  <c r="JL986" i="4"/>
  <c r="JL985" i="4"/>
  <c r="JL984" i="4"/>
  <c r="JL983" i="4"/>
  <c r="JL982" i="4"/>
  <c r="JL981" i="4"/>
  <c r="JL980" i="4"/>
  <c r="JL979" i="4"/>
  <c r="JL978" i="4"/>
  <c r="JL977" i="4"/>
  <c r="JL976" i="4"/>
  <c r="JL975" i="4"/>
  <c r="JL974" i="4"/>
  <c r="JL973" i="4"/>
  <c r="JL972" i="4"/>
  <c r="JL971" i="4"/>
  <c r="JL970" i="4"/>
  <c r="JL969" i="4"/>
  <c r="JL968" i="4"/>
  <c r="JL967" i="4"/>
  <c r="JL966" i="4"/>
  <c r="JL965" i="4"/>
  <c r="JL964" i="4"/>
  <c r="JL963" i="4"/>
  <c r="JL962" i="4"/>
  <c r="JL961" i="4"/>
  <c r="JL960" i="4"/>
  <c r="JL959" i="4"/>
  <c r="JL958" i="4"/>
  <c r="JL957" i="4"/>
  <c r="JL956" i="4"/>
  <c r="JL955" i="4"/>
  <c r="JL954" i="4"/>
  <c r="JL953" i="4"/>
  <c r="JL952" i="4"/>
  <c r="JL951" i="4"/>
  <c r="JL950" i="4"/>
  <c r="JL949" i="4"/>
  <c r="JL948" i="4"/>
  <c r="JL947" i="4"/>
  <c r="JL946" i="4"/>
  <c r="JL945" i="4"/>
  <c r="JL944" i="4"/>
  <c r="JL943" i="4"/>
  <c r="JL942" i="4"/>
  <c r="JL941" i="4"/>
  <c r="JL940" i="4"/>
  <c r="JL939" i="4"/>
  <c r="JL938" i="4"/>
  <c r="JL937" i="4"/>
  <c r="JL936" i="4"/>
  <c r="JL935" i="4"/>
  <c r="JL934" i="4"/>
  <c r="JL933" i="4"/>
  <c r="JL932" i="4"/>
  <c r="JL931" i="4"/>
  <c r="JL930" i="4"/>
  <c r="JL929" i="4"/>
  <c r="JL928" i="4"/>
  <c r="JL927" i="4"/>
  <c r="JL926" i="4"/>
  <c r="JL925" i="4"/>
  <c r="JL924" i="4"/>
  <c r="JL923" i="4"/>
  <c r="JL922" i="4"/>
  <c r="JL921" i="4"/>
  <c r="JL920" i="4"/>
  <c r="JL919" i="4"/>
  <c r="JL918" i="4"/>
  <c r="JL917" i="4"/>
  <c r="JL916" i="4"/>
  <c r="JL915" i="4"/>
  <c r="JL914" i="4"/>
  <c r="JL913" i="4"/>
  <c r="JL912" i="4"/>
  <c r="JL911" i="4"/>
  <c r="JL910" i="4"/>
  <c r="JL909" i="4"/>
  <c r="JL908" i="4"/>
  <c r="JL907" i="4"/>
  <c r="JL906" i="4"/>
  <c r="JL905" i="4"/>
  <c r="JL904" i="4"/>
  <c r="JL903" i="4"/>
  <c r="JL902" i="4"/>
  <c r="JL901" i="4"/>
  <c r="JL900" i="4"/>
  <c r="JL899" i="4"/>
  <c r="JL898" i="4"/>
  <c r="JL897" i="4"/>
  <c r="JL896" i="4"/>
  <c r="JL895" i="4"/>
  <c r="JL894" i="4"/>
  <c r="JL893" i="4"/>
  <c r="JL892" i="4"/>
  <c r="JL891" i="4"/>
  <c r="JL890" i="4"/>
  <c r="JL889" i="4"/>
  <c r="JL888" i="4"/>
  <c r="JL887" i="4"/>
  <c r="JL886" i="4"/>
  <c r="JL885" i="4"/>
  <c r="JL884" i="4"/>
  <c r="JL883" i="4"/>
  <c r="JL882" i="4"/>
  <c r="JL881" i="4"/>
  <c r="JL880" i="4"/>
  <c r="JL879" i="4"/>
  <c r="JL878" i="4"/>
  <c r="JL877" i="4"/>
  <c r="JL876" i="4"/>
  <c r="JL875" i="4"/>
  <c r="JL874" i="4"/>
  <c r="JL873" i="4"/>
  <c r="JL872" i="4"/>
  <c r="JL871" i="4"/>
  <c r="JL870" i="4"/>
  <c r="JL869" i="4"/>
  <c r="JL868" i="4"/>
  <c r="JL867" i="4"/>
  <c r="JL866" i="4"/>
  <c r="JL865" i="4"/>
  <c r="JL864" i="4"/>
  <c r="JL863" i="4"/>
  <c r="JL862" i="4"/>
  <c r="JL861" i="4"/>
  <c r="JL860" i="4"/>
  <c r="JL859" i="4"/>
  <c r="JL858" i="4"/>
  <c r="JL857" i="4"/>
  <c r="JL856" i="4"/>
  <c r="JL855" i="4"/>
  <c r="JL854" i="4"/>
  <c r="JL853" i="4"/>
  <c r="JL852" i="4"/>
  <c r="JL851" i="4"/>
  <c r="JL850" i="4"/>
  <c r="JL849" i="4"/>
  <c r="JL848" i="4"/>
  <c r="JL847" i="4"/>
  <c r="JL846" i="4"/>
  <c r="JL845" i="4"/>
  <c r="JL844" i="4"/>
  <c r="JL843" i="4"/>
  <c r="JL842" i="4"/>
  <c r="JL841" i="4"/>
  <c r="JL840" i="4"/>
  <c r="JL839" i="4"/>
  <c r="JL838" i="4"/>
  <c r="JL837" i="4"/>
  <c r="JL836" i="4"/>
  <c r="JL835" i="4"/>
  <c r="JL834" i="4"/>
  <c r="JL833" i="4"/>
  <c r="JL832" i="4"/>
  <c r="JL831" i="4"/>
  <c r="JL830" i="4"/>
  <c r="JL829" i="4"/>
  <c r="JL828" i="4"/>
  <c r="JL827" i="4"/>
  <c r="JL826" i="4"/>
  <c r="JL825" i="4"/>
  <c r="JL824" i="4"/>
  <c r="JL823" i="4"/>
  <c r="JL822" i="4"/>
  <c r="JL821" i="4"/>
  <c r="JL820" i="4"/>
  <c r="JL819" i="4"/>
  <c r="JL818" i="4"/>
  <c r="JL817" i="4"/>
  <c r="JL816" i="4"/>
  <c r="JL815" i="4"/>
  <c r="JL814" i="4"/>
  <c r="JL813" i="4"/>
  <c r="JL812" i="4"/>
  <c r="JL811" i="4"/>
  <c r="JL810" i="4"/>
  <c r="JL809" i="4"/>
  <c r="JL808" i="4"/>
  <c r="JL807" i="4"/>
  <c r="JL806" i="4"/>
  <c r="JL805" i="4"/>
  <c r="JL804" i="4"/>
  <c r="JL803" i="4"/>
  <c r="JL802" i="4"/>
  <c r="JL801" i="4"/>
  <c r="JL800" i="4"/>
  <c r="JL799" i="4"/>
  <c r="JL798" i="4"/>
  <c r="JL797" i="4"/>
  <c r="JL796" i="4"/>
  <c r="JL795" i="4"/>
  <c r="JL794" i="4"/>
  <c r="JL793" i="4"/>
  <c r="JL792" i="4"/>
  <c r="JL791" i="4"/>
  <c r="JL790" i="4"/>
  <c r="JL789" i="4"/>
  <c r="JL788" i="4"/>
  <c r="JL787" i="4"/>
  <c r="JL786" i="4"/>
  <c r="JL785" i="4"/>
  <c r="JL784" i="4"/>
  <c r="JL783" i="4"/>
  <c r="JL782" i="4"/>
  <c r="JL781" i="4"/>
  <c r="JL780" i="4"/>
  <c r="JL779" i="4"/>
  <c r="JL778" i="4"/>
  <c r="JL777" i="4"/>
  <c r="JL776" i="4"/>
  <c r="JL775" i="4"/>
  <c r="JL774" i="4"/>
  <c r="JL773" i="4"/>
  <c r="JL772" i="4"/>
  <c r="JL771" i="4"/>
  <c r="JL770" i="4"/>
  <c r="JL769" i="4"/>
  <c r="JL768" i="4"/>
  <c r="JL767" i="4"/>
  <c r="JL766" i="4"/>
  <c r="JL765" i="4"/>
  <c r="JL764" i="4"/>
  <c r="JL763" i="4"/>
  <c r="JL762" i="4"/>
  <c r="JL761" i="4"/>
  <c r="JL760" i="4"/>
  <c r="JL759" i="4"/>
  <c r="JL758" i="4"/>
  <c r="JL757" i="4"/>
  <c r="JL756" i="4"/>
  <c r="JL755" i="4"/>
  <c r="JL754" i="4"/>
  <c r="JL753" i="4"/>
  <c r="JL752" i="4"/>
  <c r="JL751" i="4"/>
  <c r="JL750" i="4"/>
  <c r="JL749" i="4"/>
  <c r="JL748" i="4"/>
  <c r="JL747" i="4"/>
  <c r="JL746" i="4"/>
  <c r="JL745" i="4"/>
  <c r="JL744" i="4"/>
  <c r="JL743" i="4"/>
  <c r="JL742" i="4"/>
  <c r="JL741" i="4"/>
  <c r="JL740" i="4"/>
  <c r="JL739" i="4"/>
  <c r="JL738" i="4"/>
  <c r="JL737" i="4"/>
  <c r="JL736" i="4"/>
  <c r="JL735" i="4"/>
  <c r="JL734" i="4"/>
  <c r="JL733" i="4"/>
  <c r="JL732" i="4"/>
  <c r="JL731" i="4"/>
  <c r="JL730" i="4"/>
  <c r="JL729" i="4"/>
  <c r="JL728" i="4"/>
  <c r="JL727" i="4"/>
  <c r="JL726" i="4"/>
  <c r="JL725" i="4"/>
  <c r="JL724" i="4"/>
  <c r="JL723" i="4"/>
  <c r="JL722" i="4"/>
  <c r="JL721" i="4"/>
  <c r="JL720" i="4"/>
  <c r="JL719" i="4"/>
  <c r="JL718" i="4"/>
  <c r="JL717" i="4"/>
  <c r="JL716" i="4"/>
  <c r="JL715" i="4"/>
  <c r="JL714" i="4"/>
  <c r="JL713" i="4"/>
  <c r="JL712" i="4"/>
  <c r="JL711" i="4"/>
  <c r="JL710" i="4"/>
  <c r="JL709" i="4"/>
  <c r="JL708" i="4"/>
  <c r="JL707" i="4"/>
  <c r="JL706" i="4"/>
  <c r="JL705" i="4"/>
  <c r="JL704" i="4"/>
  <c r="JL703" i="4"/>
  <c r="JL702" i="4"/>
  <c r="JL701" i="4"/>
  <c r="JL700" i="4"/>
  <c r="JL699" i="4"/>
  <c r="JL698" i="4"/>
  <c r="JL697" i="4"/>
  <c r="JL696" i="4"/>
  <c r="JL695" i="4"/>
  <c r="JL694" i="4"/>
  <c r="JL693" i="4"/>
  <c r="JL692" i="4"/>
  <c r="JL691" i="4"/>
  <c r="JL690" i="4"/>
  <c r="JL689" i="4"/>
  <c r="JL688" i="4"/>
  <c r="JL687" i="4"/>
  <c r="JL686" i="4"/>
  <c r="JL685" i="4"/>
  <c r="JL684" i="4"/>
  <c r="JL683" i="4"/>
  <c r="JL682" i="4"/>
  <c r="JL681" i="4"/>
  <c r="JL680" i="4"/>
  <c r="JL679" i="4"/>
  <c r="JL678" i="4"/>
  <c r="JL677" i="4"/>
  <c r="JL676" i="4"/>
  <c r="JL675" i="4"/>
  <c r="JL674" i="4"/>
  <c r="JL673" i="4"/>
  <c r="JL672" i="4"/>
  <c r="JL671" i="4"/>
  <c r="JL670" i="4"/>
  <c r="JL669" i="4"/>
  <c r="JL668" i="4"/>
  <c r="JL667" i="4"/>
  <c r="JL666" i="4"/>
  <c r="JL665" i="4"/>
  <c r="JL664" i="4"/>
  <c r="JL663" i="4"/>
  <c r="JL662" i="4"/>
  <c r="JL661" i="4"/>
  <c r="JL660" i="4"/>
  <c r="JL659" i="4"/>
  <c r="JL658" i="4"/>
  <c r="JL657" i="4"/>
  <c r="JL656" i="4"/>
  <c r="JL655" i="4"/>
  <c r="JL654" i="4"/>
  <c r="JL653" i="4"/>
  <c r="JL652" i="4"/>
  <c r="JL651" i="4"/>
  <c r="JL650" i="4"/>
  <c r="JL649" i="4"/>
  <c r="JL648" i="4"/>
  <c r="JL647" i="4"/>
  <c r="JL646" i="4"/>
  <c r="JL645" i="4"/>
  <c r="JL644" i="4"/>
  <c r="JL643" i="4"/>
  <c r="JL642" i="4"/>
  <c r="JL641" i="4"/>
  <c r="JL640" i="4"/>
  <c r="JL639" i="4"/>
  <c r="JL638" i="4"/>
  <c r="JL637" i="4"/>
  <c r="JL636" i="4"/>
  <c r="JL635" i="4"/>
  <c r="JL634" i="4"/>
  <c r="JL633" i="4"/>
  <c r="JL632" i="4"/>
  <c r="JL631" i="4"/>
  <c r="JL630" i="4"/>
  <c r="JL629" i="4"/>
  <c r="JL628" i="4"/>
  <c r="JL627" i="4"/>
  <c r="JL626" i="4"/>
  <c r="JL625" i="4"/>
  <c r="JL624" i="4"/>
  <c r="JL623" i="4"/>
  <c r="JL622" i="4"/>
  <c r="JL621" i="4"/>
  <c r="JL620" i="4"/>
  <c r="JL619" i="4"/>
  <c r="JL618" i="4"/>
  <c r="JL617" i="4"/>
  <c r="JL616" i="4"/>
  <c r="JL615" i="4"/>
  <c r="JL614" i="4"/>
  <c r="JL613" i="4"/>
  <c r="JL612" i="4"/>
  <c r="JL611" i="4"/>
  <c r="JL610" i="4"/>
  <c r="JL609" i="4"/>
  <c r="JL608" i="4"/>
  <c r="JL607" i="4"/>
  <c r="JL606" i="4"/>
  <c r="JL605" i="4"/>
  <c r="JL604" i="4"/>
  <c r="JL603" i="4"/>
  <c r="JL602" i="4"/>
  <c r="JL601" i="4"/>
  <c r="JL600" i="4"/>
  <c r="JL599" i="4"/>
  <c r="JL598" i="4"/>
  <c r="JL597" i="4"/>
  <c r="JL596" i="4"/>
  <c r="JL595" i="4"/>
  <c r="JL594" i="4"/>
  <c r="JL593" i="4"/>
  <c r="JL592" i="4"/>
  <c r="JL591" i="4"/>
  <c r="JL590" i="4"/>
  <c r="JL589" i="4"/>
  <c r="JL588" i="4"/>
  <c r="JL587" i="4"/>
  <c r="JL586" i="4"/>
  <c r="JL585" i="4"/>
  <c r="JL584" i="4"/>
  <c r="JL583" i="4"/>
  <c r="JL582" i="4"/>
  <c r="JL581" i="4"/>
  <c r="JL580" i="4"/>
  <c r="JL579" i="4"/>
  <c r="JL578" i="4"/>
  <c r="JL577" i="4"/>
  <c r="JL576" i="4"/>
  <c r="JL575" i="4"/>
  <c r="JL574" i="4"/>
  <c r="JL573" i="4"/>
  <c r="JL572" i="4"/>
  <c r="JL571" i="4"/>
  <c r="JL570" i="4"/>
  <c r="JL569" i="4"/>
  <c r="JL568" i="4"/>
  <c r="JL567" i="4"/>
  <c r="JL566" i="4"/>
  <c r="JL565" i="4"/>
  <c r="JL564" i="4"/>
  <c r="JL563" i="4"/>
  <c r="JL562" i="4"/>
  <c r="JL561" i="4"/>
  <c r="JL560" i="4"/>
  <c r="JL559" i="4"/>
  <c r="JL558" i="4"/>
  <c r="JL557" i="4"/>
  <c r="JL556" i="4"/>
  <c r="JL555" i="4"/>
  <c r="JL554" i="4"/>
  <c r="JL553" i="4"/>
  <c r="JL552" i="4"/>
  <c r="JL551" i="4"/>
  <c r="JL550" i="4"/>
  <c r="JL549" i="4"/>
  <c r="JL548" i="4"/>
  <c r="JL547" i="4"/>
  <c r="JL546" i="4"/>
  <c r="JL545" i="4"/>
  <c r="JL544" i="4"/>
  <c r="JL543" i="4"/>
  <c r="JL542" i="4"/>
  <c r="JL541" i="4"/>
  <c r="JL540" i="4"/>
  <c r="JL539" i="4"/>
  <c r="JL538" i="4"/>
  <c r="JL537" i="4"/>
  <c r="JL536" i="4"/>
  <c r="JL535" i="4"/>
  <c r="JL534" i="4"/>
  <c r="JL533" i="4"/>
  <c r="JL532" i="4"/>
  <c r="JL531" i="4"/>
  <c r="JL530" i="4"/>
  <c r="JL529" i="4"/>
  <c r="JL528" i="4"/>
  <c r="JL527" i="4"/>
  <c r="JL526" i="4"/>
  <c r="JL525" i="4"/>
  <c r="JL524" i="4"/>
  <c r="JL523" i="4"/>
  <c r="JL522" i="4"/>
  <c r="JL521" i="4"/>
  <c r="JL520" i="4"/>
  <c r="JL519" i="4"/>
  <c r="JL518" i="4"/>
  <c r="JL517" i="4"/>
  <c r="JL516" i="4"/>
  <c r="JL515" i="4"/>
  <c r="JL514" i="4"/>
  <c r="JL513" i="4"/>
  <c r="JL512" i="4"/>
  <c r="JL511" i="4"/>
  <c r="JL510" i="4"/>
  <c r="JL509" i="4"/>
  <c r="JL508" i="4"/>
  <c r="JL507" i="4"/>
  <c r="JL506" i="4"/>
  <c r="JL505" i="4"/>
  <c r="JL504" i="4"/>
  <c r="JL503" i="4"/>
  <c r="JL502" i="4"/>
  <c r="JL501" i="4"/>
  <c r="JL500" i="4"/>
  <c r="JL499" i="4"/>
  <c r="JL498" i="4"/>
  <c r="JL497" i="4"/>
  <c r="JL496" i="4"/>
  <c r="JL495" i="4"/>
  <c r="JL494" i="4"/>
  <c r="JL493" i="4"/>
  <c r="JL492" i="4"/>
  <c r="JL491" i="4"/>
  <c r="JL490" i="4"/>
  <c r="JL489" i="4"/>
  <c r="JL488" i="4"/>
  <c r="JL487" i="4"/>
  <c r="JL486" i="4"/>
  <c r="JL485" i="4"/>
  <c r="JL484" i="4"/>
  <c r="JL483" i="4"/>
  <c r="JL482" i="4"/>
  <c r="JL481" i="4"/>
  <c r="JL480" i="4"/>
  <c r="JL479" i="4"/>
  <c r="JL478" i="4"/>
  <c r="JL477" i="4"/>
  <c r="JL476" i="4"/>
  <c r="JL475" i="4"/>
  <c r="JL474" i="4"/>
  <c r="JL473" i="4"/>
  <c r="JL472" i="4"/>
  <c r="JL471" i="4"/>
  <c r="JL470" i="4"/>
  <c r="JL469" i="4"/>
  <c r="JL468" i="4"/>
  <c r="JL467" i="4"/>
  <c r="JL466" i="4"/>
  <c r="JL465" i="4"/>
  <c r="JL464" i="4"/>
  <c r="JL463" i="4"/>
  <c r="JL462" i="4"/>
  <c r="JL461" i="4"/>
  <c r="JL460" i="4"/>
  <c r="JL459" i="4"/>
  <c r="JL458" i="4"/>
  <c r="JL457" i="4"/>
  <c r="JL456" i="4"/>
  <c r="JL455" i="4"/>
  <c r="JL454" i="4"/>
  <c r="JL453" i="4"/>
  <c r="JL452" i="4"/>
  <c r="JL451" i="4"/>
  <c r="JL450" i="4"/>
  <c r="JL449" i="4"/>
  <c r="JL448" i="4"/>
  <c r="JL447" i="4"/>
  <c r="JL446" i="4"/>
  <c r="JL445" i="4"/>
  <c r="JL444" i="4"/>
  <c r="JL443" i="4"/>
  <c r="JL442" i="4"/>
  <c r="JL441" i="4"/>
  <c r="JL440" i="4"/>
  <c r="JL439" i="4"/>
  <c r="JL438" i="4"/>
  <c r="JL437" i="4"/>
  <c r="JL436" i="4"/>
  <c r="JL435" i="4"/>
  <c r="JL434" i="4"/>
  <c r="JL433" i="4"/>
  <c r="JL432" i="4"/>
  <c r="JL431" i="4"/>
  <c r="JL430" i="4"/>
  <c r="JL429" i="4"/>
  <c r="JL428" i="4"/>
  <c r="JL427" i="4"/>
  <c r="JL426" i="4"/>
  <c r="JL425" i="4"/>
  <c r="JL424" i="4"/>
  <c r="JL423" i="4"/>
  <c r="JL422" i="4"/>
  <c r="JL421" i="4"/>
  <c r="JL420" i="4"/>
  <c r="JL419" i="4"/>
  <c r="JL418" i="4"/>
  <c r="JL417" i="4"/>
  <c r="JL416" i="4"/>
  <c r="JL415" i="4"/>
  <c r="JL414" i="4"/>
  <c r="JL413" i="4"/>
  <c r="JL412" i="4"/>
  <c r="JL411" i="4"/>
  <c r="JL410" i="4"/>
  <c r="JL409" i="4"/>
  <c r="JL408" i="4"/>
  <c r="JL407" i="4"/>
  <c r="JL406" i="4"/>
  <c r="JL405" i="4"/>
  <c r="JL404" i="4"/>
  <c r="JL403" i="4"/>
  <c r="JL402" i="4"/>
  <c r="JL401" i="4"/>
  <c r="JL400" i="4"/>
  <c r="JL399" i="4"/>
  <c r="JL398" i="4"/>
  <c r="JL397" i="4"/>
  <c r="JL396" i="4"/>
  <c r="JL395" i="4"/>
  <c r="JL394" i="4"/>
  <c r="JL393" i="4"/>
  <c r="JL392" i="4"/>
  <c r="JL391" i="4"/>
  <c r="JL390" i="4"/>
  <c r="JL389" i="4"/>
  <c r="JL388" i="4"/>
  <c r="JL387" i="4"/>
  <c r="JL386" i="4"/>
  <c r="JL385" i="4"/>
  <c r="JL384" i="4"/>
  <c r="JL383" i="4"/>
  <c r="JL382" i="4"/>
  <c r="JL381" i="4"/>
  <c r="JL380" i="4"/>
  <c r="JL379" i="4"/>
  <c r="JL378" i="4"/>
  <c r="JL377" i="4"/>
  <c r="JL376" i="4"/>
  <c r="JL375" i="4"/>
  <c r="JL374" i="4"/>
  <c r="JL373" i="4"/>
  <c r="JL372" i="4"/>
  <c r="JL371" i="4"/>
  <c r="JL370" i="4"/>
  <c r="JL369" i="4"/>
  <c r="JL368" i="4"/>
  <c r="JL367" i="4"/>
  <c r="JL366" i="4"/>
  <c r="JL365" i="4"/>
  <c r="JL364" i="4"/>
  <c r="JL363" i="4"/>
  <c r="JL362" i="4"/>
  <c r="JL361" i="4"/>
  <c r="JL360" i="4"/>
  <c r="JL359" i="4"/>
  <c r="JL358" i="4"/>
  <c r="JL357" i="4"/>
  <c r="JL356" i="4"/>
  <c r="JL355" i="4"/>
  <c r="JL354" i="4"/>
  <c r="JL353" i="4"/>
  <c r="JL352" i="4"/>
  <c r="JL351" i="4"/>
  <c r="JL350" i="4"/>
  <c r="JL349" i="4"/>
  <c r="JL348" i="4"/>
  <c r="JL347" i="4"/>
  <c r="JL346" i="4"/>
  <c r="JL345" i="4"/>
  <c r="JL344" i="4"/>
  <c r="JL343" i="4"/>
  <c r="JL342" i="4"/>
  <c r="JL341" i="4"/>
  <c r="JL340" i="4"/>
  <c r="JL339" i="4"/>
  <c r="JL338" i="4"/>
  <c r="JL337" i="4"/>
  <c r="JL336" i="4"/>
  <c r="JL335" i="4"/>
  <c r="JL334" i="4"/>
  <c r="JL333" i="4"/>
  <c r="JL332" i="4"/>
  <c r="JL331" i="4"/>
  <c r="JL330" i="4"/>
  <c r="JL329" i="4"/>
  <c r="JL328" i="4"/>
  <c r="JL327" i="4"/>
  <c r="JL326" i="4"/>
  <c r="JL325" i="4"/>
  <c r="JL324" i="4"/>
  <c r="JL323" i="4"/>
  <c r="JL322" i="4"/>
  <c r="JL321" i="4"/>
  <c r="JL320" i="4"/>
  <c r="JL319" i="4"/>
  <c r="JL318" i="4"/>
  <c r="JL317" i="4"/>
  <c r="JL316" i="4"/>
  <c r="JL315" i="4"/>
  <c r="JL314" i="4"/>
  <c r="JL313" i="4"/>
  <c r="JL312" i="4"/>
  <c r="JL311" i="4"/>
  <c r="JL310" i="4"/>
  <c r="JL309" i="4"/>
  <c r="JL308" i="4"/>
  <c r="JL307" i="4"/>
  <c r="JL306" i="4"/>
  <c r="JL305" i="4"/>
  <c r="JL304" i="4"/>
  <c r="JL303" i="4"/>
  <c r="JL302" i="4"/>
  <c r="JL301" i="4"/>
  <c r="JL300" i="4"/>
  <c r="JL299" i="4"/>
  <c r="JL298" i="4"/>
  <c r="JL297" i="4"/>
  <c r="JL296" i="4"/>
  <c r="JL295" i="4"/>
  <c r="JL294" i="4"/>
  <c r="JL293" i="4"/>
  <c r="JL292" i="4"/>
  <c r="JL291" i="4"/>
  <c r="JL290" i="4"/>
  <c r="JL289" i="4"/>
  <c r="JL288" i="4"/>
  <c r="JL287" i="4"/>
  <c r="JL286" i="4"/>
  <c r="JL285" i="4"/>
  <c r="JL284" i="4"/>
  <c r="JL283" i="4"/>
  <c r="JL282" i="4"/>
  <c r="JL281" i="4"/>
  <c r="JL280" i="4"/>
  <c r="JL279" i="4"/>
  <c r="JL278" i="4"/>
  <c r="JL277" i="4"/>
  <c r="JL276" i="4"/>
  <c r="JL275" i="4"/>
  <c r="JL274" i="4"/>
  <c r="JL273" i="4"/>
  <c r="JL272" i="4"/>
  <c r="JL271" i="4"/>
  <c r="JL270" i="4"/>
  <c r="JL269" i="4"/>
  <c r="JL268" i="4"/>
  <c r="JL267" i="4"/>
  <c r="JL266" i="4"/>
  <c r="JL265" i="4"/>
  <c r="JL264" i="4"/>
  <c r="JL263" i="4"/>
  <c r="JL262" i="4"/>
  <c r="JL261" i="4"/>
  <c r="JL260" i="4"/>
  <c r="JL259" i="4"/>
  <c r="JL258" i="4"/>
  <c r="JL257" i="4"/>
  <c r="JL256" i="4"/>
  <c r="JL255" i="4"/>
  <c r="JL254" i="4"/>
  <c r="JL253" i="4"/>
  <c r="JL252" i="4"/>
  <c r="JL251" i="4"/>
  <c r="JL250" i="4"/>
  <c r="JL249" i="4"/>
  <c r="JL248" i="4"/>
  <c r="JL247" i="4"/>
  <c r="JL246" i="4"/>
  <c r="JL245" i="4"/>
  <c r="JL244" i="4"/>
  <c r="JL243" i="4"/>
  <c r="JL242" i="4"/>
  <c r="JL241" i="4"/>
  <c r="JL240" i="4"/>
  <c r="JL239" i="4"/>
  <c r="JL238" i="4"/>
  <c r="JL237" i="4"/>
  <c r="JL236" i="4"/>
  <c r="JL235" i="4"/>
  <c r="JL234" i="4"/>
  <c r="JL233" i="4"/>
  <c r="JL232" i="4"/>
  <c r="JL231" i="4"/>
  <c r="JL230" i="4"/>
  <c r="JL229" i="4"/>
  <c r="JL228" i="4"/>
  <c r="JL227" i="4"/>
  <c r="JL226" i="4"/>
  <c r="JL225" i="4"/>
  <c r="JL224" i="4"/>
  <c r="JL223" i="4"/>
  <c r="JL222" i="4"/>
  <c r="JL221" i="4"/>
  <c r="JL220" i="4"/>
  <c r="JL219" i="4"/>
  <c r="JL218" i="4"/>
  <c r="JL217" i="4"/>
  <c r="JL216" i="4"/>
  <c r="JL215" i="4"/>
  <c r="JL214" i="4"/>
  <c r="JL213" i="4"/>
  <c r="JL212" i="4"/>
  <c r="JL211" i="4"/>
  <c r="JL210" i="4"/>
  <c r="JL209" i="4"/>
  <c r="JL208" i="4"/>
  <c r="JL207" i="4"/>
  <c r="JL206" i="4"/>
  <c r="JL205" i="4"/>
  <c r="JL204" i="4"/>
  <c r="JL203" i="4"/>
  <c r="JL202" i="4"/>
  <c r="JL201" i="4"/>
  <c r="JL200" i="4"/>
  <c r="JL199" i="4"/>
  <c r="JL198" i="4"/>
  <c r="JL197" i="4"/>
  <c r="JL196" i="4"/>
  <c r="JL195" i="4"/>
  <c r="JL194" i="4"/>
  <c r="JL193" i="4"/>
  <c r="JL192" i="4"/>
  <c r="JL191" i="4"/>
  <c r="JL190" i="4"/>
  <c r="JL189" i="4"/>
  <c r="JL188" i="4"/>
  <c r="JL187" i="4"/>
  <c r="JL186" i="4"/>
  <c r="JL185" i="4"/>
  <c r="JL184" i="4"/>
  <c r="JL183" i="4"/>
  <c r="JL182" i="4"/>
  <c r="JL181" i="4"/>
  <c r="JL180" i="4"/>
  <c r="JL179" i="4"/>
  <c r="JL178" i="4"/>
  <c r="JL177" i="4"/>
  <c r="JL176" i="4"/>
  <c r="JL175" i="4"/>
  <c r="JL174" i="4"/>
  <c r="JL173" i="4"/>
  <c r="JL172" i="4"/>
  <c r="JL171" i="4"/>
  <c r="JL170" i="4"/>
  <c r="JL169" i="4"/>
  <c r="JL168" i="4"/>
  <c r="JL167" i="4"/>
  <c r="JL166" i="4"/>
  <c r="JL165" i="4"/>
  <c r="JL164" i="4"/>
  <c r="JL163" i="4"/>
  <c r="JL162" i="4"/>
  <c r="JL161" i="4"/>
  <c r="JL160" i="4"/>
  <c r="JL159" i="4"/>
  <c r="JL158" i="4"/>
  <c r="JL157" i="4"/>
  <c r="JL156" i="4"/>
  <c r="JL155" i="4"/>
  <c r="JL154" i="4"/>
  <c r="JL153" i="4"/>
  <c r="JL152" i="4"/>
  <c r="JL151" i="4"/>
  <c r="JL150" i="4"/>
  <c r="JL149" i="4"/>
  <c r="JL148" i="4"/>
  <c r="JL147" i="4"/>
  <c r="JL146" i="4"/>
  <c r="JL145" i="4"/>
  <c r="JL144" i="4"/>
  <c r="JL143" i="4"/>
  <c r="JL142" i="4"/>
  <c r="JL141" i="4"/>
  <c r="JL140" i="4"/>
  <c r="JL139" i="4"/>
  <c r="JL138" i="4"/>
  <c r="JL137" i="4"/>
  <c r="JL136" i="4"/>
  <c r="JL135" i="4"/>
  <c r="JL134" i="4"/>
  <c r="JL133" i="4"/>
  <c r="JL132" i="4"/>
  <c r="JL131" i="4"/>
  <c r="JL130" i="4"/>
  <c r="JL129" i="4"/>
  <c r="JL128" i="4"/>
  <c r="JL127" i="4"/>
  <c r="JL126" i="4"/>
  <c r="JL125" i="4"/>
  <c r="JL124" i="4"/>
  <c r="JL123" i="4"/>
  <c r="JL122" i="4"/>
  <c r="JL121" i="4"/>
  <c r="JL120" i="4"/>
  <c r="JL119" i="4"/>
  <c r="JL118" i="4"/>
  <c r="JL117" i="4"/>
  <c r="JL116" i="4"/>
  <c r="JL115" i="4"/>
  <c r="JL114" i="4"/>
  <c r="JL113" i="4"/>
  <c r="JL112" i="4"/>
  <c r="JL111" i="4"/>
  <c r="JL110" i="4"/>
  <c r="JL109" i="4"/>
  <c r="JL108" i="4"/>
  <c r="JL107" i="4"/>
  <c r="JL106" i="4"/>
  <c r="JL105" i="4"/>
  <c r="JL104" i="4"/>
  <c r="JL103" i="4"/>
  <c r="JL102" i="4"/>
  <c r="JL101" i="4"/>
  <c r="JL100" i="4"/>
  <c r="JL99" i="4"/>
  <c r="JL98" i="4"/>
  <c r="JL97" i="4"/>
  <c r="JL96" i="4"/>
  <c r="JL95" i="4"/>
  <c r="JL94" i="4"/>
  <c r="JL93" i="4"/>
  <c r="JL92" i="4"/>
  <c r="JL91" i="4"/>
  <c r="JL90" i="4"/>
  <c r="JL89" i="4"/>
  <c r="JL88" i="4"/>
  <c r="JL87" i="4"/>
  <c r="JL86" i="4"/>
  <c r="JL85" i="4"/>
  <c r="JL84" i="4"/>
  <c r="JL83" i="4"/>
  <c r="JL82" i="4"/>
  <c r="JL81" i="4"/>
  <c r="JL80" i="4"/>
  <c r="JL79" i="4"/>
  <c r="JL78" i="4"/>
  <c r="JL77" i="4"/>
  <c r="JL76" i="4"/>
  <c r="JL75" i="4"/>
  <c r="JL74" i="4"/>
  <c r="JL73" i="4"/>
  <c r="JL72" i="4"/>
  <c r="JL71" i="4"/>
  <c r="JL70" i="4"/>
  <c r="JL69" i="4"/>
  <c r="JL68" i="4"/>
  <c r="JL67" i="4"/>
  <c r="JL66" i="4"/>
  <c r="JL65" i="4"/>
  <c r="JL64" i="4"/>
  <c r="JL63" i="4"/>
  <c r="JL62" i="4"/>
  <c r="JL61" i="4"/>
  <c r="JL60" i="4"/>
  <c r="JL59" i="4"/>
  <c r="JL58" i="4"/>
  <c r="JL57" i="4"/>
  <c r="JL56" i="4"/>
  <c r="JL55" i="4"/>
  <c r="JL54" i="4"/>
  <c r="JL53" i="4"/>
  <c r="JL52" i="4"/>
  <c r="JL51" i="4"/>
  <c r="JL50" i="4"/>
  <c r="JL49" i="4"/>
  <c r="JL48" i="4"/>
  <c r="JL47" i="4"/>
  <c r="JL46" i="4"/>
  <c r="JL45" i="4"/>
  <c r="JL44" i="4"/>
  <c r="JL43" i="4"/>
  <c r="JL42" i="4"/>
  <c r="JL41" i="4"/>
  <c r="JL40" i="4"/>
  <c r="JL39" i="4"/>
  <c r="JL38" i="4"/>
  <c r="JL37" i="4"/>
  <c r="JL36" i="4"/>
  <c r="JL35" i="4"/>
  <c r="JL34" i="4"/>
  <c r="JL33" i="4"/>
  <c r="JL32" i="4"/>
  <c r="JL31" i="4"/>
  <c r="JL30" i="4"/>
  <c r="JL29" i="4"/>
  <c r="JL28" i="4"/>
  <c r="JL27" i="4"/>
  <c r="JL26" i="4"/>
  <c r="JL25" i="4"/>
  <c r="JL24" i="4"/>
  <c r="JL23" i="4"/>
  <c r="JL22" i="4"/>
  <c r="JL21" i="4"/>
  <c r="JL20" i="4"/>
  <c r="JL19" i="4"/>
  <c r="JL18" i="4"/>
  <c r="JL17" i="4"/>
  <c r="JL16" i="4"/>
  <c r="JL15" i="4"/>
  <c r="JL14" i="4"/>
  <c r="JL13" i="4"/>
  <c r="JL12" i="4"/>
  <c r="JL11" i="4"/>
  <c r="JL10" i="4"/>
  <c r="JL9" i="4"/>
  <c r="JL8" i="4"/>
  <c r="JL7" i="4"/>
  <c r="JL6" i="4"/>
  <c r="JL5" i="4"/>
  <c r="JL4" i="4"/>
  <c r="JL3" i="4"/>
  <c r="IW1772" i="4"/>
  <c r="IW1771" i="4"/>
  <c r="IW1770" i="4"/>
  <c r="IW1769" i="4"/>
  <c r="IW1768" i="4"/>
  <c r="IW1767" i="4"/>
  <c r="IW1766" i="4"/>
  <c r="IW1765" i="4"/>
  <c r="IW1764" i="4"/>
  <c r="IW1763" i="4"/>
  <c r="IW1762" i="4"/>
  <c r="IW1761" i="4"/>
  <c r="IW1760" i="4"/>
  <c r="IW1759" i="4"/>
  <c r="IW1758" i="4"/>
  <c r="IW1757" i="4"/>
  <c r="IW1756" i="4"/>
  <c r="IW1755" i="4"/>
  <c r="IW1754" i="4"/>
  <c r="IW1753" i="4"/>
  <c r="IW1752" i="4"/>
  <c r="IW1751" i="4"/>
  <c r="IW1750" i="4"/>
  <c r="IW1749" i="4"/>
  <c r="IW1748" i="4"/>
  <c r="IW1747" i="4"/>
  <c r="IW1746" i="4"/>
  <c r="IW1745" i="4"/>
  <c r="IW1744" i="4"/>
  <c r="IW1743" i="4"/>
  <c r="IW1742" i="4"/>
  <c r="IW1741" i="4"/>
  <c r="IW1740" i="4"/>
  <c r="IW1739" i="4"/>
  <c r="IW1738" i="4"/>
  <c r="IW1737" i="4"/>
  <c r="IW1736" i="4"/>
  <c r="IW1735" i="4"/>
  <c r="IW1734" i="4"/>
  <c r="IW1733" i="4"/>
  <c r="IW1732" i="4"/>
  <c r="IW1731" i="4"/>
  <c r="IW1730" i="4"/>
  <c r="IW1729" i="4"/>
  <c r="IW1728" i="4"/>
  <c r="IW1727" i="4"/>
  <c r="IW1726" i="4"/>
  <c r="IW1725" i="4"/>
  <c r="IW1724" i="4"/>
  <c r="IW1723" i="4"/>
  <c r="IW1722" i="4"/>
  <c r="IW1721" i="4"/>
  <c r="IW1720" i="4"/>
  <c r="IW1719" i="4"/>
  <c r="IW1718" i="4"/>
  <c r="IW1717" i="4"/>
  <c r="IW1716" i="4"/>
  <c r="IW1715" i="4"/>
  <c r="IW1714" i="4"/>
  <c r="IW1713" i="4"/>
  <c r="IW1712" i="4"/>
  <c r="IW1711" i="4"/>
  <c r="IW1710" i="4"/>
  <c r="IW1709" i="4"/>
  <c r="IW1708" i="4"/>
  <c r="IW1707" i="4"/>
  <c r="IW1706" i="4"/>
  <c r="IW1705" i="4"/>
  <c r="IW1704" i="4"/>
  <c r="IW1703" i="4"/>
  <c r="IW1702" i="4"/>
  <c r="IW1701" i="4"/>
  <c r="IW1700" i="4"/>
  <c r="IW1699" i="4"/>
  <c r="IW1698" i="4"/>
  <c r="IW1697" i="4"/>
  <c r="IW1696" i="4"/>
  <c r="IW1695" i="4"/>
  <c r="IW1694" i="4"/>
  <c r="IW1693" i="4"/>
  <c r="IW1692" i="4"/>
  <c r="IW1691" i="4"/>
  <c r="IW1690" i="4"/>
  <c r="IW1689" i="4"/>
  <c r="IW1688" i="4"/>
  <c r="IW1687" i="4"/>
  <c r="IW1686" i="4"/>
  <c r="IW1685" i="4"/>
  <c r="IW1684" i="4"/>
  <c r="IW1683" i="4"/>
  <c r="IW1682" i="4"/>
  <c r="IW1681" i="4"/>
  <c r="IW1680" i="4"/>
  <c r="IW1679" i="4"/>
  <c r="IW1678" i="4"/>
  <c r="IW1677" i="4"/>
  <c r="IW1676" i="4"/>
  <c r="IW1675" i="4"/>
  <c r="IW1674" i="4"/>
  <c r="IW1673" i="4"/>
  <c r="IW1672" i="4"/>
  <c r="IW1671" i="4"/>
  <c r="IW1670" i="4"/>
  <c r="IW1669" i="4"/>
  <c r="IW1668" i="4"/>
  <c r="IW1667" i="4"/>
  <c r="IW1666" i="4"/>
  <c r="IW1665" i="4"/>
  <c r="IW1664" i="4"/>
  <c r="IW1663" i="4"/>
  <c r="IW1662" i="4"/>
  <c r="IW1661" i="4"/>
  <c r="IW1660" i="4"/>
  <c r="IW1659" i="4"/>
  <c r="IW1658" i="4"/>
  <c r="IW1657" i="4"/>
  <c r="IW1656" i="4"/>
  <c r="IW1655" i="4"/>
  <c r="IW1654" i="4"/>
  <c r="IW1653" i="4"/>
  <c r="IW1652" i="4"/>
  <c r="IW1651" i="4"/>
  <c r="IW1650" i="4"/>
  <c r="IW1649" i="4"/>
  <c r="IW1648" i="4"/>
  <c r="IW1647" i="4"/>
  <c r="IW1646" i="4"/>
  <c r="IW1645" i="4"/>
  <c r="IW1644" i="4"/>
  <c r="IW1643" i="4"/>
  <c r="IW1642" i="4"/>
  <c r="IW1641" i="4"/>
  <c r="IW1640" i="4"/>
  <c r="IW1639" i="4"/>
  <c r="IW1638" i="4"/>
  <c r="IW1637" i="4"/>
  <c r="IW1636" i="4"/>
  <c r="IW1635" i="4"/>
  <c r="IW1634" i="4"/>
  <c r="IW1633" i="4"/>
  <c r="IW1632" i="4"/>
  <c r="IW1631" i="4"/>
  <c r="IW1630" i="4"/>
  <c r="IW1629" i="4"/>
  <c r="IW1628" i="4"/>
  <c r="IW1627" i="4"/>
  <c r="IW1626" i="4"/>
  <c r="IW1625" i="4"/>
  <c r="IW1624" i="4"/>
  <c r="IW1623" i="4"/>
  <c r="IW1622" i="4"/>
  <c r="IW1621" i="4"/>
  <c r="IW1620" i="4"/>
  <c r="IW1619" i="4"/>
  <c r="IW1618" i="4"/>
  <c r="IW1617" i="4"/>
  <c r="IW1616" i="4"/>
  <c r="IW1615" i="4"/>
  <c r="IW1614" i="4"/>
  <c r="IW1613" i="4"/>
  <c r="IW1612" i="4"/>
  <c r="IW1611" i="4"/>
  <c r="IW1610" i="4"/>
  <c r="IW1609" i="4"/>
  <c r="IW1608" i="4"/>
  <c r="IW1607" i="4"/>
  <c r="IW1606" i="4"/>
  <c r="IW1605" i="4"/>
  <c r="IW1604" i="4"/>
  <c r="IW1603" i="4"/>
  <c r="IW1602" i="4"/>
  <c r="IW1601" i="4"/>
  <c r="IW1600" i="4"/>
  <c r="IW1599" i="4"/>
  <c r="IW1598" i="4"/>
  <c r="IW1597" i="4"/>
  <c r="IW1596" i="4"/>
  <c r="IW1595" i="4"/>
  <c r="IW1594" i="4"/>
  <c r="IW1593" i="4"/>
  <c r="IW1592" i="4"/>
  <c r="IW1591" i="4"/>
  <c r="IW1590" i="4"/>
  <c r="IW1589" i="4"/>
  <c r="IW1588" i="4"/>
  <c r="IW1587" i="4"/>
  <c r="IW1586" i="4"/>
  <c r="IW1585" i="4"/>
  <c r="IW1584" i="4"/>
  <c r="IW1583" i="4"/>
  <c r="IW1582" i="4"/>
  <c r="IW1581" i="4"/>
  <c r="IW1580" i="4"/>
  <c r="IW1579" i="4"/>
  <c r="IW1578" i="4"/>
  <c r="IW1577" i="4"/>
  <c r="IW1576" i="4"/>
  <c r="IW1575" i="4"/>
  <c r="IW1574" i="4"/>
  <c r="IW1573" i="4"/>
  <c r="IW1572" i="4"/>
  <c r="IW1571" i="4"/>
  <c r="IW1570" i="4"/>
  <c r="IW1569" i="4"/>
  <c r="IW1568" i="4"/>
  <c r="IW1567" i="4"/>
  <c r="IW1566" i="4"/>
  <c r="IW1565" i="4"/>
  <c r="IW1564" i="4"/>
  <c r="IW1563" i="4"/>
  <c r="IW1562" i="4"/>
  <c r="IW1561" i="4"/>
  <c r="IW1560" i="4"/>
  <c r="IW1559" i="4"/>
  <c r="IW1558" i="4"/>
  <c r="IW1557" i="4"/>
  <c r="IW1556" i="4"/>
  <c r="IW1555" i="4"/>
  <c r="IW1554" i="4"/>
  <c r="IW1553" i="4"/>
  <c r="IW1552" i="4"/>
  <c r="IW1551" i="4"/>
  <c r="IW1550" i="4"/>
  <c r="IW1549" i="4"/>
  <c r="IW1548" i="4"/>
  <c r="IW1547" i="4"/>
  <c r="IW1546" i="4"/>
  <c r="IW1545" i="4"/>
  <c r="IW1544" i="4"/>
  <c r="IW1543" i="4"/>
  <c r="IW1542" i="4"/>
  <c r="IW1541" i="4"/>
  <c r="IW1540" i="4"/>
  <c r="IW1539" i="4"/>
  <c r="IW1538" i="4"/>
  <c r="IW1537" i="4"/>
  <c r="IW1536" i="4"/>
  <c r="IW1535" i="4"/>
  <c r="IW1534" i="4"/>
  <c r="IW1533" i="4"/>
  <c r="IW1532" i="4"/>
  <c r="IW1531" i="4"/>
  <c r="IW1530" i="4"/>
  <c r="IW1529" i="4"/>
  <c r="IW1528" i="4"/>
  <c r="IW1527" i="4"/>
  <c r="IW1526" i="4"/>
  <c r="IW1525" i="4"/>
  <c r="IW1524" i="4"/>
  <c r="IW1523" i="4"/>
  <c r="IW1522" i="4"/>
  <c r="IW1521" i="4"/>
  <c r="IW1520" i="4"/>
  <c r="IW1519" i="4"/>
  <c r="IW1518" i="4"/>
  <c r="IW1517" i="4"/>
  <c r="IW1516" i="4"/>
  <c r="IW1515" i="4"/>
  <c r="IW1514" i="4"/>
  <c r="IW1513" i="4"/>
  <c r="IW1512" i="4"/>
  <c r="IW1511" i="4"/>
  <c r="IW1510" i="4"/>
  <c r="IW1509" i="4"/>
  <c r="IW1508" i="4"/>
  <c r="IW1507" i="4"/>
  <c r="IW1506" i="4"/>
  <c r="IW1505" i="4"/>
  <c r="IW1504" i="4"/>
  <c r="IW1503" i="4"/>
  <c r="IW1502" i="4"/>
  <c r="IW1501" i="4"/>
  <c r="IW1500" i="4"/>
  <c r="IW1499" i="4"/>
  <c r="IW1498" i="4"/>
  <c r="IW1497" i="4"/>
  <c r="IW1496" i="4"/>
  <c r="IW1495" i="4"/>
  <c r="IW1494" i="4"/>
  <c r="IW1493" i="4"/>
  <c r="IW1492" i="4"/>
  <c r="IW1491" i="4"/>
  <c r="IW1490" i="4"/>
  <c r="IW1489" i="4"/>
  <c r="IW1488" i="4"/>
  <c r="IW1487" i="4"/>
  <c r="IW1486" i="4"/>
  <c r="IW1485" i="4"/>
  <c r="IW1484" i="4"/>
  <c r="IW1483" i="4"/>
  <c r="IW1482" i="4"/>
  <c r="IW1481" i="4"/>
  <c r="IW1480" i="4"/>
  <c r="IW1479" i="4"/>
  <c r="IW1478" i="4"/>
  <c r="IW1477" i="4"/>
  <c r="IW1476" i="4"/>
  <c r="IW1475" i="4"/>
  <c r="IW1474" i="4"/>
  <c r="IW1473" i="4"/>
  <c r="IW1472" i="4"/>
  <c r="IW1471" i="4"/>
  <c r="IW1470" i="4"/>
  <c r="IW1469" i="4"/>
  <c r="IW1468" i="4"/>
  <c r="IW1467" i="4"/>
  <c r="IW1466" i="4"/>
  <c r="IW1465" i="4"/>
  <c r="IW1464" i="4"/>
  <c r="IW1463" i="4"/>
  <c r="IW1462" i="4"/>
  <c r="IW1461" i="4"/>
  <c r="IW1460" i="4"/>
  <c r="IW1459" i="4"/>
  <c r="IW1458" i="4"/>
  <c r="IW1457" i="4"/>
  <c r="IW1456" i="4"/>
  <c r="IW1455" i="4"/>
  <c r="IW1454" i="4"/>
  <c r="IW1453" i="4"/>
  <c r="IW1452" i="4"/>
  <c r="IW1451" i="4"/>
  <c r="IW1450" i="4"/>
  <c r="IW1449" i="4"/>
  <c r="IW1448" i="4"/>
  <c r="IW1447" i="4"/>
  <c r="IW1446" i="4"/>
  <c r="IW1445" i="4"/>
  <c r="IW1444" i="4"/>
  <c r="IW1443" i="4"/>
  <c r="IW1442" i="4"/>
  <c r="IW1441" i="4"/>
  <c r="IW1440" i="4"/>
  <c r="IW1439" i="4"/>
  <c r="IW1438" i="4"/>
  <c r="IW1437" i="4"/>
  <c r="IW1436" i="4"/>
  <c r="IW1435" i="4"/>
  <c r="IW1434" i="4"/>
  <c r="IW1433" i="4"/>
  <c r="IW1432" i="4"/>
  <c r="IW1431" i="4"/>
  <c r="IW1430" i="4"/>
  <c r="IW1429" i="4"/>
  <c r="IW1428" i="4"/>
  <c r="IW1427" i="4"/>
  <c r="IW1426" i="4"/>
  <c r="IW1425" i="4"/>
  <c r="IW1424" i="4"/>
  <c r="IW1423" i="4"/>
  <c r="IW1422" i="4"/>
  <c r="IW1421" i="4"/>
  <c r="IW1420" i="4"/>
  <c r="IW1419" i="4"/>
  <c r="IW1418" i="4"/>
  <c r="IW1417" i="4"/>
  <c r="IW1416" i="4"/>
  <c r="IW1415" i="4"/>
  <c r="IW1414" i="4"/>
  <c r="IW1413" i="4"/>
  <c r="IW1412" i="4"/>
  <c r="IW1411" i="4"/>
  <c r="IW1410" i="4"/>
  <c r="IW1409" i="4"/>
  <c r="IW1408" i="4"/>
  <c r="IW1407" i="4"/>
  <c r="IW1406" i="4"/>
  <c r="IW1405" i="4"/>
  <c r="IW1404" i="4"/>
  <c r="IW1403" i="4"/>
  <c r="IW1402" i="4"/>
  <c r="IW1401" i="4"/>
  <c r="IW1400" i="4"/>
  <c r="IW1399" i="4"/>
  <c r="IW1398" i="4"/>
  <c r="IW1397" i="4"/>
  <c r="IW1396" i="4"/>
  <c r="IW1395" i="4"/>
  <c r="IW1394" i="4"/>
  <c r="IW1393" i="4"/>
  <c r="IW1392" i="4"/>
  <c r="IW1391" i="4"/>
  <c r="IW1390" i="4"/>
  <c r="IW1389" i="4"/>
  <c r="IW1388" i="4"/>
  <c r="IW1387" i="4"/>
  <c r="IW1386" i="4"/>
  <c r="IW1385" i="4"/>
  <c r="IW1384" i="4"/>
  <c r="IW1383" i="4"/>
  <c r="IW1382" i="4"/>
  <c r="IW1381" i="4"/>
  <c r="IW1380" i="4"/>
  <c r="IW1379" i="4"/>
  <c r="IW1378" i="4"/>
  <c r="IW1377" i="4"/>
  <c r="IW1376" i="4"/>
  <c r="IW1375" i="4"/>
  <c r="IW1374" i="4"/>
  <c r="IW1373" i="4"/>
  <c r="IW1372" i="4"/>
  <c r="IW1371" i="4"/>
  <c r="IW1370" i="4"/>
  <c r="IW1369" i="4"/>
  <c r="IW1368" i="4"/>
  <c r="IW1367" i="4"/>
  <c r="IW1366" i="4"/>
  <c r="IW1365" i="4"/>
  <c r="IW1364" i="4"/>
  <c r="IW1363" i="4"/>
  <c r="IW1362" i="4"/>
  <c r="IW1361" i="4"/>
  <c r="IW1360" i="4"/>
  <c r="IW1359" i="4"/>
  <c r="IW1358" i="4"/>
  <c r="IW1357" i="4"/>
  <c r="IW1356" i="4"/>
  <c r="IW1355" i="4"/>
  <c r="IW1354" i="4"/>
  <c r="IW1353" i="4"/>
  <c r="IW1352" i="4"/>
  <c r="IW1351" i="4"/>
  <c r="IW1350" i="4"/>
  <c r="IW1349" i="4"/>
  <c r="IW1348" i="4"/>
  <c r="IW1347" i="4"/>
  <c r="IW1346" i="4"/>
  <c r="IW1345" i="4"/>
  <c r="IW1344" i="4"/>
  <c r="IW1343" i="4"/>
  <c r="IW1342" i="4"/>
  <c r="IW1341" i="4"/>
  <c r="IW1340" i="4"/>
  <c r="IW1339" i="4"/>
  <c r="IW1338" i="4"/>
  <c r="IW1337" i="4"/>
  <c r="IW1336" i="4"/>
  <c r="IW1335" i="4"/>
  <c r="IW1334" i="4"/>
  <c r="IW1333" i="4"/>
  <c r="IW1332" i="4"/>
  <c r="IW1331" i="4"/>
  <c r="IW1330" i="4"/>
  <c r="IW1329" i="4"/>
  <c r="IW1328" i="4"/>
  <c r="IW1327" i="4"/>
  <c r="IW1326" i="4"/>
  <c r="IW1325" i="4"/>
  <c r="IW1324" i="4"/>
  <c r="IW1323" i="4"/>
  <c r="IW1322" i="4"/>
  <c r="IW1321" i="4"/>
  <c r="IW1320" i="4"/>
  <c r="IW1319" i="4"/>
  <c r="IW1318" i="4"/>
  <c r="IW1317" i="4"/>
  <c r="IW1316" i="4"/>
  <c r="IW1315" i="4"/>
  <c r="IW1314" i="4"/>
  <c r="IW1313" i="4"/>
  <c r="IW1312" i="4"/>
  <c r="IW1311" i="4"/>
  <c r="IW1310" i="4"/>
  <c r="IW1309" i="4"/>
  <c r="IW1308" i="4"/>
  <c r="IW1307" i="4"/>
  <c r="IW1306" i="4"/>
  <c r="IW1305" i="4"/>
  <c r="IW1304" i="4"/>
  <c r="IW1303" i="4"/>
  <c r="IW1302" i="4"/>
  <c r="IW1301" i="4"/>
  <c r="IW1300" i="4"/>
  <c r="IW1299" i="4"/>
  <c r="IW1298" i="4"/>
  <c r="IW1297" i="4"/>
  <c r="IW1296" i="4"/>
  <c r="IW1295" i="4"/>
  <c r="IW1294" i="4"/>
  <c r="IW1293" i="4"/>
  <c r="IW1292" i="4"/>
  <c r="IW1291" i="4"/>
  <c r="IW1290" i="4"/>
  <c r="IW1289" i="4"/>
  <c r="IW1288" i="4"/>
  <c r="IW1287" i="4"/>
  <c r="IW1286" i="4"/>
  <c r="IW1285" i="4"/>
  <c r="IW1284" i="4"/>
  <c r="IW1283" i="4"/>
  <c r="IW1282" i="4"/>
  <c r="IW1281" i="4"/>
  <c r="IW1280" i="4"/>
  <c r="IW1279" i="4"/>
  <c r="IW1278" i="4"/>
  <c r="IW1277" i="4"/>
  <c r="IW1276" i="4"/>
  <c r="IW1275" i="4"/>
  <c r="IW1274" i="4"/>
  <c r="IW1273" i="4"/>
  <c r="IW1272" i="4"/>
  <c r="IW1271" i="4"/>
  <c r="IW1270" i="4"/>
  <c r="IW1269" i="4"/>
  <c r="IW1268" i="4"/>
  <c r="IW1267" i="4"/>
  <c r="IW1266" i="4"/>
  <c r="IW1265" i="4"/>
  <c r="IW1264" i="4"/>
  <c r="IW1263" i="4"/>
  <c r="IW1262" i="4"/>
  <c r="IW1261" i="4"/>
  <c r="IW1260" i="4"/>
  <c r="IW1259" i="4"/>
  <c r="IW1258" i="4"/>
  <c r="IW1257" i="4"/>
  <c r="IW1256" i="4"/>
  <c r="IW1255" i="4"/>
  <c r="IW1254" i="4"/>
  <c r="IW1253" i="4"/>
  <c r="IW1252" i="4"/>
  <c r="IW1251" i="4"/>
  <c r="IW1250" i="4"/>
  <c r="IW1249" i="4"/>
  <c r="IW1248" i="4"/>
  <c r="IW1247" i="4"/>
  <c r="IW1246" i="4"/>
  <c r="IW1245" i="4"/>
  <c r="IW1244" i="4"/>
  <c r="IW1243" i="4"/>
  <c r="IW1242" i="4"/>
  <c r="IW1241" i="4"/>
  <c r="IW1240" i="4"/>
  <c r="IW1239" i="4"/>
  <c r="IW1238" i="4"/>
  <c r="IW1237" i="4"/>
  <c r="IW1236" i="4"/>
  <c r="IW1235" i="4"/>
  <c r="IW1234" i="4"/>
  <c r="IW1233" i="4"/>
  <c r="IW1232" i="4"/>
  <c r="IW1231" i="4"/>
  <c r="IW1230" i="4"/>
  <c r="IW1229" i="4"/>
  <c r="IW1228" i="4"/>
  <c r="IW1227" i="4"/>
  <c r="IW1226" i="4"/>
  <c r="IW1225" i="4"/>
  <c r="IW1224" i="4"/>
  <c r="IW1223" i="4"/>
  <c r="IW1222" i="4"/>
  <c r="IW1221" i="4"/>
  <c r="IW1220" i="4"/>
  <c r="IW1219" i="4"/>
  <c r="IW1218" i="4"/>
  <c r="IW1217" i="4"/>
  <c r="IW1216" i="4"/>
  <c r="IW1215" i="4"/>
  <c r="IW1214" i="4"/>
  <c r="IW1213" i="4"/>
  <c r="IW1212" i="4"/>
  <c r="IW1211" i="4"/>
  <c r="IW1210" i="4"/>
  <c r="IW1209" i="4"/>
  <c r="IW1208" i="4"/>
  <c r="IW1207" i="4"/>
  <c r="IW1206" i="4"/>
  <c r="IW1205" i="4"/>
  <c r="IW1204" i="4"/>
  <c r="IW1203" i="4"/>
  <c r="IW1202" i="4"/>
  <c r="IW1201" i="4"/>
  <c r="IW1200" i="4"/>
  <c r="IW1199" i="4"/>
  <c r="IW1198" i="4"/>
  <c r="IW1197" i="4"/>
  <c r="IW1196" i="4"/>
  <c r="IW1195" i="4"/>
  <c r="IW1194" i="4"/>
  <c r="IW1193" i="4"/>
  <c r="IW1192" i="4"/>
  <c r="IW1191" i="4"/>
  <c r="IW1190" i="4"/>
  <c r="IW1189" i="4"/>
  <c r="IW1188" i="4"/>
  <c r="IW1187" i="4"/>
  <c r="IW1186" i="4"/>
  <c r="IW1185" i="4"/>
  <c r="IW1184" i="4"/>
  <c r="IW1183" i="4"/>
  <c r="IW1182" i="4"/>
  <c r="IW1181" i="4"/>
  <c r="IW1180" i="4"/>
  <c r="IW1179" i="4"/>
  <c r="IW1178" i="4"/>
  <c r="IW1177" i="4"/>
  <c r="IW1176" i="4"/>
  <c r="IW1175" i="4"/>
  <c r="IW1174" i="4"/>
  <c r="IW1173" i="4"/>
  <c r="IW1172" i="4"/>
  <c r="IW1171" i="4"/>
  <c r="IW1170" i="4"/>
  <c r="IW1169" i="4"/>
  <c r="IW1168" i="4"/>
  <c r="IW1167" i="4"/>
  <c r="IW1166" i="4"/>
  <c r="IW1165" i="4"/>
  <c r="IW1164" i="4"/>
  <c r="IW1163" i="4"/>
  <c r="IW1162" i="4"/>
  <c r="IW1161" i="4"/>
  <c r="IW1160" i="4"/>
  <c r="IW1159" i="4"/>
  <c r="IW1158" i="4"/>
  <c r="IW1157" i="4"/>
  <c r="IW1156" i="4"/>
  <c r="IW1155" i="4"/>
  <c r="IW1154" i="4"/>
  <c r="IW1153" i="4"/>
  <c r="IW1152" i="4"/>
  <c r="IW1151" i="4"/>
  <c r="IW1150" i="4"/>
  <c r="IW1149" i="4"/>
  <c r="IW1148" i="4"/>
  <c r="IW1147" i="4"/>
  <c r="IW1146" i="4"/>
  <c r="IW1145" i="4"/>
  <c r="IW1144" i="4"/>
  <c r="IW1143" i="4"/>
  <c r="IW1142" i="4"/>
  <c r="IW1141" i="4"/>
  <c r="IW1140" i="4"/>
  <c r="IW1139" i="4"/>
  <c r="IW1138" i="4"/>
  <c r="IW1137" i="4"/>
  <c r="IW1136" i="4"/>
  <c r="IW1135" i="4"/>
  <c r="IW1134" i="4"/>
  <c r="IW1133" i="4"/>
  <c r="IW1132" i="4"/>
  <c r="IW1131" i="4"/>
  <c r="IW1130" i="4"/>
  <c r="IW1129" i="4"/>
  <c r="IW1128" i="4"/>
  <c r="IW1127" i="4"/>
  <c r="IW1126" i="4"/>
  <c r="IW1125" i="4"/>
  <c r="IW1124" i="4"/>
  <c r="IW1123" i="4"/>
  <c r="IW1122" i="4"/>
  <c r="IW1121" i="4"/>
  <c r="IW1120" i="4"/>
  <c r="IW1119" i="4"/>
  <c r="IW1118" i="4"/>
  <c r="IW1117" i="4"/>
  <c r="IW1116" i="4"/>
  <c r="IW1115" i="4"/>
  <c r="IW1114" i="4"/>
  <c r="IW1113" i="4"/>
  <c r="IW1112" i="4"/>
  <c r="IW1111" i="4"/>
  <c r="IW1110" i="4"/>
  <c r="IW1109" i="4"/>
  <c r="IW1108" i="4"/>
  <c r="IW1107" i="4"/>
  <c r="IW1106" i="4"/>
  <c r="IW1105" i="4"/>
  <c r="IW1104" i="4"/>
  <c r="IW1103" i="4"/>
  <c r="IW1102" i="4"/>
  <c r="IW1101" i="4"/>
  <c r="IW1100" i="4"/>
  <c r="IW1099" i="4"/>
  <c r="IW1098" i="4"/>
  <c r="IW1097" i="4"/>
  <c r="IW1096" i="4"/>
  <c r="IW1095" i="4"/>
  <c r="IW1094" i="4"/>
  <c r="IW1093" i="4"/>
  <c r="IW1092" i="4"/>
  <c r="IW1091" i="4"/>
  <c r="IW1090" i="4"/>
  <c r="IW1089" i="4"/>
  <c r="IW1088" i="4"/>
  <c r="IW1087" i="4"/>
  <c r="IW1086" i="4"/>
  <c r="IW1085" i="4"/>
  <c r="IW1084" i="4"/>
  <c r="IW1083" i="4"/>
  <c r="IW1082" i="4"/>
  <c r="IW1081" i="4"/>
  <c r="IW1080" i="4"/>
  <c r="IW1079" i="4"/>
  <c r="IW1078" i="4"/>
  <c r="IW1077" i="4"/>
  <c r="IW1076" i="4"/>
  <c r="IW1075" i="4"/>
  <c r="IW1074" i="4"/>
  <c r="IW1073" i="4"/>
  <c r="IW1072" i="4"/>
  <c r="IW1071" i="4"/>
  <c r="IW1070" i="4"/>
  <c r="IW1069" i="4"/>
  <c r="IW1068" i="4"/>
  <c r="IW1067" i="4"/>
  <c r="IW1066" i="4"/>
  <c r="IW1065" i="4"/>
  <c r="IW1064" i="4"/>
  <c r="IW1063" i="4"/>
  <c r="IW1062" i="4"/>
  <c r="IW1061" i="4"/>
  <c r="IW1060" i="4"/>
  <c r="IW1059" i="4"/>
  <c r="IW1058" i="4"/>
  <c r="IW1057" i="4"/>
  <c r="IW1056" i="4"/>
  <c r="IW1055" i="4"/>
  <c r="IW1054" i="4"/>
  <c r="IW1053" i="4"/>
  <c r="IW1052" i="4"/>
  <c r="IW1051" i="4"/>
  <c r="IW1050" i="4"/>
  <c r="IW1049" i="4"/>
  <c r="IW1048" i="4"/>
  <c r="IW1047" i="4"/>
  <c r="IW1046" i="4"/>
  <c r="IW1045" i="4"/>
  <c r="IW1044" i="4"/>
  <c r="IW1043" i="4"/>
  <c r="IW1042" i="4"/>
  <c r="IW1041" i="4"/>
  <c r="IW1040" i="4"/>
  <c r="IW1039" i="4"/>
  <c r="IW1038" i="4"/>
  <c r="IW1037" i="4"/>
  <c r="IW1036" i="4"/>
  <c r="IW1035" i="4"/>
  <c r="IW1034" i="4"/>
  <c r="IW1033" i="4"/>
  <c r="IW1032" i="4"/>
  <c r="IW1031" i="4"/>
  <c r="IW1030" i="4"/>
  <c r="IW1029" i="4"/>
  <c r="IW1028" i="4"/>
  <c r="IW1027" i="4"/>
  <c r="IW1026" i="4"/>
  <c r="IW1025" i="4"/>
  <c r="IW1024" i="4"/>
  <c r="IW1023" i="4"/>
  <c r="IW1022" i="4"/>
  <c r="IW1021" i="4"/>
  <c r="IW1020" i="4"/>
  <c r="IW1019" i="4"/>
  <c r="IW1018" i="4"/>
  <c r="IW1017" i="4"/>
  <c r="IW1016" i="4"/>
  <c r="IW1015" i="4"/>
  <c r="IW1014" i="4"/>
  <c r="IW1013" i="4"/>
  <c r="IW1012" i="4"/>
  <c r="IW1011" i="4"/>
  <c r="IW1010" i="4"/>
  <c r="IW1009" i="4"/>
  <c r="IW1008" i="4"/>
  <c r="IW1007" i="4"/>
  <c r="IW1006" i="4"/>
  <c r="IW1005" i="4"/>
  <c r="IW1004" i="4"/>
  <c r="IW1003" i="4"/>
  <c r="IW1002" i="4"/>
  <c r="IW1001" i="4"/>
  <c r="IW1000" i="4"/>
  <c r="IW999" i="4"/>
  <c r="IW998" i="4"/>
  <c r="IW997" i="4"/>
  <c r="IW996" i="4"/>
  <c r="IW995" i="4"/>
  <c r="IW994" i="4"/>
  <c r="IW993" i="4"/>
  <c r="IW992" i="4"/>
  <c r="IW991" i="4"/>
  <c r="IW990" i="4"/>
  <c r="IW989" i="4"/>
  <c r="IW988" i="4"/>
  <c r="IW987" i="4"/>
  <c r="IW986" i="4"/>
  <c r="IW985" i="4"/>
  <c r="IW984" i="4"/>
  <c r="IW983" i="4"/>
  <c r="IW982" i="4"/>
  <c r="IW981" i="4"/>
  <c r="IW980" i="4"/>
  <c r="IW979" i="4"/>
  <c r="IW978" i="4"/>
  <c r="IW977" i="4"/>
  <c r="IW976" i="4"/>
  <c r="IW975" i="4"/>
  <c r="IW974" i="4"/>
  <c r="IW973" i="4"/>
  <c r="IW972" i="4"/>
  <c r="IW971" i="4"/>
  <c r="IW970" i="4"/>
  <c r="IW969" i="4"/>
  <c r="IW968" i="4"/>
  <c r="IW967" i="4"/>
  <c r="IW966" i="4"/>
  <c r="IW965" i="4"/>
  <c r="IW964" i="4"/>
  <c r="IW963" i="4"/>
  <c r="IW962" i="4"/>
  <c r="IW961" i="4"/>
  <c r="IW960" i="4"/>
  <c r="IW959" i="4"/>
  <c r="IW958" i="4"/>
  <c r="IW957" i="4"/>
  <c r="IW956" i="4"/>
  <c r="IW955" i="4"/>
  <c r="IW954" i="4"/>
  <c r="IW953" i="4"/>
  <c r="IW952" i="4"/>
  <c r="IW951" i="4"/>
  <c r="IW950" i="4"/>
  <c r="IW949" i="4"/>
  <c r="IW948" i="4"/>
  <c r="IW947" i="4"/>
  <c r="IW946" i="4"/>
  <c r="IW945" i="4"/>
  <c r="IW944" i="4"/>
  <c r="IW943" i="4"/>
  <c r="IW942" i="4"/>
  <c r="IW941" i="4"/>
  <c r="IW940" i="4"/>
  <c r="IW939" i="4"/>
  <c r="IW938" i="4"/>
  <c r="IW937" i="4"/>
  <c r="IW936" i="4"/>
  <c r="IW935" i="4"/>
  <c r="IW934" i="4"/>
  <c r="IW933" i="4"/>
  <c r="IW932" i="4"/>
  <c r="IW931" i="4"/>
  <c r="IW930" i="4"/>
  <c r="IW929" i="4"/>
  <c r="IW928" i="4"/>
  <c r="IW927" i="4"/>
  <c r="IW926" i="4"/>
  <c r="IW925" i="4"/>
  <c r="IW924" i="4"/>
  <c r="IW923" i="4"/>
  <c r="IW922" i="4"/>
  <c r="IW921" i="4"/>
  <c r="IW920" i="4"/>
  <c r="IW919" i="4"/>
  <c r="IW918" i="4"/>
  <c r="IW917" i="4"/>
  <c r="IW916" i="4"/>
  <c r="IW915" i="4"/>
  <c r="IW914" i="4"/>
  <c r="IW913" i="4"/>
  <c r="IW912" i="4"/>
  <c r="IW911" i="4"/>
  <c r="IW910" i="4"/>
  <c r="IW909" i="4"/>
  <c r="IW908" i="4"/>
  <c r="IW907" i="4"/>
  <c r="IW906" i="4"/>
  <c r="IW905" i="4"/>
  <c r="IW904" i="4"/>
  <c r="IW903" i="4"/>
  <c r="IW902" i="4"/>
  <c r="IW901" i="4"/>
  <c r="IW900" i="4"/>
  <c r="IW899" i="4"/>
  <c r="IW898" i="4"/>
  <c r="IW897" i="4"/>
  <c r="IW896" i="4"/>
  <c r="IW895" i="4"/>
  <c r="IW894" i="4"/>
  <c r="IW893" i="4"/>
  <c r="IW892" i="4"/>
  <c r="IW891" i="4"/>
  <c r="IW890" i="4"/>
  <c r="IW889" i="4"/>
  <c r="IW888" i="4"/>
  <c r="IW887" i="4"/>
  <c r="IW886" i="4"/>
  <c r="IW885" i="4"/>
  <c r="IW884" i="4"/>
  <c r="IW883" i="4"/>
  <c r="IW882" i="4"/>
  <c r="IW881" i="4"/>
  <c r="IW880" i="4"/>
  <c r="IW879" i="4"/>
  <c r="IW878" i="4"/>
  <c r="IW877" i="4"/>
  <c r="IW876" i="4"/>
  <c r="IW875" i="4"/>
  <c r="IW874" i="4"/>
  <c r="IW873" i="4"/>
  <c r="IW872" i="4"/>
  <c r="IW871" i="4"/>
  <c r="IW870" i="4"/>
  <c r="IW869" i="4"/>
  <c r="IW868" i="4"/>
  <c r="IW867" i="4"/>
  <c r="IW866" i="4"/>
  <c r="IW865" i="4"/>
  <c r="IW864" i="4"/>
  <c r="IW863" i="4"/>
  <c r="IW862" i="4"/>
  <c r="IW861" i="4"/>
  <c r="IW860" i="4"/>
  <c r="IW859" i="4"/>
  <c r="IW858" i="4"/>
  <c r="IW857" i="4"/>
  <c r="IW856" i="4"/>
  <c r="IW855" i="4"/>
  <c r="IW854" i="4"/>
  <c r="IW853" i="4"/>
  <c r="IW852" i="4"/>
  <c r="IW851" i="4"/>
  <c r="IW850" i="4"/>
  <c r="IW849" i="4"/>
  <c r="IW848" i="4"/>
  <c r="IW847" i="4"/>
  <c r="IW846" i="4"/>
  <c r="IW845" i="4"/>
  <c r="IW844" i="4"/>
  <c r="IW843" i="4"/>
  <c r="IW842" i="4"/>
  <c r="IW841" i="4"/>
  <c r="IW840" i="4"/>
  <c r="IW839" i="4"/>
  <c r="IW838" i="4"/>
  <c r="IW837" i="4"/>
  <c r="IW836" i="4"/>
  <c r="IW835" i="4"/>
  <c r="IW834" i="4"/>
  <c r="IW833" i="4"/>
  <c r="IW832" i="4"/>
  <c r="IW831" i="4"/>
  <c r="IW830" i="4"/>
  <c r="IW829" i="4"/>
  <c r="IW828" i="4"/>
  <c r="IW827" i="4"/>
  <c r="IW826" i="4"/>
  <c r="IW825" i="4"/>
  <c r="IW824" i="4"/>
  <c r="IW823" i="4"/>
  <c r="IW822" i="4"/>
  <c r="IW821" i="4"/>
  <c r="IW820" i="4"/>
  <c r="IW819" i="4"/>
  <c r="IW818" i="4"/>
  <c r="IW817" i="4"/>
  <c r="IW816" i="4"/>
  <c r="IW815" i="4"/>
  <c r="IW814" i="4"/>
  <c r="IW813" i="4"/>
  <c r="IW812" i="4"/>
  <c r="IW811" i="4"/>
  <c r="IW810" i="4"/>
  <c r="IW809" i="4"/>
  <c r="IW808" i="4"/>
  <c r="IW807" i="4"/>
  <c r="IW806" i="4"/>
  <c r="IW805" i="4"/>
  <c r="IW804" i="4"/>
  <c r="IW803" i="4"/>
  <c r="IW802" i="4"/>
  <c r="IW801" i="4"/>
  <c r="IW800" i="4"/>
  <c r="IW799" i="4"/>
  <c r="IW798" i="4"/>
  <c r="IW797" i="4"/>
  <c r="IW796" i="4"/>
  <c r="IW795" i="4"/>
  <c r="IW794" i="4"/>
  <c r="IW793" i="4"/>
  <c r="IW792" i="4"/>
  <c r="IW791" i="4"/>
  <c r="IW790" i="4"/>
  <c r="IW789" i="4"/>
  <c r="IW788" i="4"/>
  <c r="IW787" i="4"/>
  <c r="IW786" i="4"/>
  <c r="IW785" i="4"/>
  <c r="IW784" i="4"/>
  <c r="IW783" i="4"/>
  <c r="IW782" i="4"/>
  <c r="IW781" i="4"/>
  <c r="IW780" i="4"/>
  <c r="IW779" i="4"/>
  <c r="IW778" i="4"/>
  <c r="IW777" i="4"/>
  <c r="IW776" i="4"/>
  <c r="IW775" i="4"/>
  <c r="IW774" i="4"/>
  <c r="IW773" i="4"/>
  <c r="IW772" i="4"/>
  <c r="IW771" i="4"/>
  <c r="IW770" i="4"/>
  <c r="IW769" i="4"/>
  <c r="IW768" i="4"/>
  <c r="IW767" i="4"/>
  <c r="IW766" i="4"/>
  <c r="IW765" i="4"/>
  <c r="IW764" i="4"/>
  <c r="IW763" i="4"/>
  <c r="IW762" i="4"/>
  <c r="IW761" i="4"/>
  <c r="IW760" i="4"/>
  <c r="IW759" i="4"/>
  <c r="IW758" i="4"/>
  <c r="IW757" i="4"/>
  <c r="IW756" i="4"/>
  <c r="IW755" i="4"/>
  <c r="IW754" i="4"/>
  <c r="IW753" i="4"/>
  <c r="IW752" i="4"/>
  <c r="IW751" i="4"/>
  <c r="IW750" i="4"/>
  <c r="IW749" i="4"/>
  <c r="IW748" i="4"/>
  <c r="IW747" i="4"/>
  <c r="IW746" i="4"/>
  <c r="IW745" i="4"/>
  <c r="IW744" i="4"/>
  <c r="IW743" i="4"/>
  <c r="IW742" i="4"/>
  <c r="IW741" i="4"/>
  <c r="IW740" i="4"/>
  <c r="IW739" i="4"/>
  <c r="IW738" i="4"/>
  <c r="IW737" i="4"/>
  <c r="IW736" i="4"/>
  <c r="IW735" i="4"/>
  <c r="IW734" i="4"/>
  <c r="IW733" i="4"/>
  <c r="IW732" i="4"/>
  <c r="IW731" i="4"/>
  <c r="IW730" i="4"/>
  <c r="IW729" i="4"/>
  <c r="IW728" i="4"/>
  <c r="IW727" i="4"/>
  <c r="IW726" i="4"/>
  <c r="IW725" i="4"/>
  <c r="IW724" i="4"/>
  <c r="IW723" i="4"/>
  <c r="IW722" i="4"/>
  <c r="IW721" i="4"/>
  <c r="IW720" i="4"/>
  <c r="IW719" i="4"/>
  <c r="IW718" i="4"/>
  <c r="IW717" i="4"/>
  <c r="IW716" i="4"/>
  <c r="IW715" i="4"/>
  <c r="IW714" i="4"/>
  <c r="IW713" i="4"/>
  <c r="IW712" i="4"/>
  <c r="IW711" i="4"/>
  <c r="IW710" i="4"/>
  <c r="IW709" i="4"/>
  <c r="IW708" i="4"/>
  <c r="IW707" i="4"/>
  <c r="IW706" i="4"/>
  <c r="IW705" i="4"/>
  <c r="IW704" i="4"/>
  <c r="IW703" i="4"/>
  <c r="IW702" i="4"/>
  <c r="IW701" i="4"/>
  <c r="IW700" i="4"/>
  <c r="IW699" i="4"/>
  <c r="IW698" i="4"/>
  <c r="IW697" i="4"/>
  <c r="IW696" i="4"/>
  <c r="IW695" i="4"/>
  <c r="IW694" i="4"/>
  <c r="IW693" i="4"/>
  <c r="IW692" i="4"/>
  <c r="IW691" i="4"/>
  <c r="IW690" i="4"/>
  <c r="IW689" i="4"/>
  <c r="IW688" i="4"/>
  <c r="IW687" i="4"/>
  <c r="IW686" i="4"/>
  <c r="IW685" i="4"/>
  <c r="IW684" i="4"/>
  <c r="IW683" i="4"/>
  <c r="IW682" i="4"/>
  <c r="IW681" i="4"/>
  <c r="IW680" i="4"/>
  <c r="IW679" i="4"/>
  <c r="IW678" i="4"/>
  <c r="IW677" i="4"/>
  <c r="IW676" i="4"/>
  <c r="IW675" i="4"/>
  <c r="IW674" i="4"/>
  <c r="IW673" i="4"/>
  <c r="IW672" i="4"/>
  <c r="IW671" i="4"/>
  <c r="IW670" i="4"/>
  <c r="IW669" i="4"/>
  <c r="IW668" i="4"/>
  <c r="IW667" i="4"/>
  <c r="IW666" i="4"/>
  <c r="IW665" i="4"/>
  <c r="IW664" i="4"/>
  <c r="IW663" i="4"/>
  <c r="IW662" i="4"/>
  <c r="IW661" i="4"/>
  <c r="IW660" i="4"/>
  <c r="IW659" i="4"/>
  <c r="IW658" i="4"/>
  <c r="IW657" i="4"/>
  <c r="IW656" i="4"/>
  <c r="IW655" i="4"/>
  <c r="IW654" i="4"/>
  <c r="IW653" i="4"/>
  <c r="IW652" i="4"/>
  <c r="IW651" i="4"/>
  <c r="IW650" i="4"/>
  <c r="IW649" i="4"/>
  <c r="IW648" i="4"/>
  <c r="IW647" i="4"/>
  <c r="IW646" i="4"/>
  <c r="IW645" i="4"/>
  <c r="IW644" i="4"/>
  <c r="IW643" i="4"/>
  <c r="IW642" i="4"/>
  <c r="IW641" i="4"/>
  <c r="IW640" i="4"/>
  <c r="IW639" i="4"/>
  <c r="IW638" i="4"/>
  <c r="IW637" i="4"/>
  <c r="IW636" i="4"/>
  <c r="IW635" i="4"/>
  <c r="IW634" i="4"/>
  <c r="IW633" i="4"/>
  <c r="IW632" i="4"/>
  <c r="IW631" i="4"/>
  <c r="IW630" i="4"/>
  <c r="IW629" i="4"/>
  <c r="IW628" i="4"/>
  <c r="IW627" i="4"/>
  <c r="IW626" i="4"/>
  <c r="IW625" i="4"/>
  <c r="IW624" i="4"/>
  <c r="IW623" i="4"/>
  <c r="IW622" i="4"/>
  <c r="IW621" i="4"/>
  <c r="IW620" i="4"/>
  <c r="IW619" i="4"/>
  <c r="IW618" i="4"/>
  <c r="IW617" i="4"/>
  <c r="IW616" i="4"/>
  <c r="IW615" i="4"/>
  <c r="IW614" i="4"/>
  <c r="IW613" i="4"/>
  <c r="IW612" i="4"/>
  <c r="IW611" i="4"/>
  <c r="IW610" i="4"/>
  <c r="IW609" i="4"/>
  <c r="IW608" i="4"/>
  <c r="IW607" i="4"/>
  <c r="IW606" i="4"/>
  <c r="IW605" i="4"/>
  <c r="IW604" i="4"/>
  <c r="IW603" i="4"/>
  <c r="IW602" i="4"/>
  <c r="IW601" i="4"/>
  <c r="IW600" i="4"/>
  <c r="IW599" i="4"/>
  <c r="IW598" i="4"/>
  <c r="IW597" i="4"/>
  <c r="IW596" i="4"/>
  <c r="IW595" i="4"/>
  <c r="IW594" i="4"/>
  <c r="IW593" i="4"/>
  <c r="IW592" i="4"/>
  <c r="IW591" i="4"/>
  <c r="IW590" i="4"/>
  <c r="IW589" i="4"/>
  <c r="IW588" i="4"/>
  <c r="IW587" i="4"/>
  <c r="IW586" i="4"/>
  <c r="IW585" i="4"/>
  <c r="IW584" i="4"/>
  <c r="IW583" i="4"/>
  <c r="IW582" i="4"/>
  <c r="IW581" i="4"/>
  <c r="IW580" i="4"/>
  <c r="IW579" i="4"/>
  <c r="IW578" i="4"/>
  <c r="IW577" i="4"/>
  <c r="IW576" i="4"/>
  <c r="IW575" i="4"/>
  <c r="IW574" i="4"/>
  <c r="IW573" i="4"/>
  <c r="IW572" i="4"/>
  <c r="IW571" i="4"/>
  <c r="IW570" i="4"/>
  <c r="IW569" i="4"/>
  <c r="IW568" i="4"/>
  <c r="IW567" i="4"/>
  <c r="IW566" i="4"/>
  <c r="IW565" i="4"/>
  <c r="IW564" i="4"/>
  <c r="IW563" i="4"/>
  <c r="IW562" i="4"/>
  <c r="IW561" i="4"/>
  <c r="IW560" i="4"/>
  <c r="IW559" i="4"/>
  <c r="IW558" i="4"/>
  <c r="IW557" i="4"/>
  <c r="IW556" i="4"/>
  <c r="IW555" i="4"/>
  <c r="IW554" i="4"/>
  <c r="IW553" i="4"/>
  <c r="IW552" i="4"/>
  <c r="IW551" i="4"/>
  <c r="IW550" i="4"/>
  <c r="IW549" i="4"/>
  <c r="IW548" i="4"/>
  <c r="IW547" i="4"/>
  <c r="IW546" i="4"/>
  <c r="IW545" i="4"/>
  <c r="IW544" i="4"/>
  <c r="IW543" i="4"/>
  <c r="IW542" i="4"/>
  <c r="IW541" i="4"/>
  <c r="IW540" i="4"/>
  <c r="IW539" i="4"/>
  <c r="IW538" i="4"/>
  <c r="IW537" i="4"/>
  <c r="IW536" i="4"/>
  <c r="IW535" i="4"/>
  <c r="IW534" i="4"/>
  <c r="IW533" i="4"/>
  <c r="IW532" i="4"/>
  <c r="IW531" i="4"/>
  <c r="IW530" i="4"/>
  <c r="IW529" i="4"/>
  <c r="IW528" i="4"/>
  <c r="IW527" i="4"/>
  <c r="IW526" i="4"/>
  <c r="IW525" i="4"/>
  <c r="IW524" i="4"/>
  <c r="IW523" i="4"/>
  <c r="IW522" i="4"/>
  <c r="IW521" i="4"/>
  <c r="IW520" i="4"/>
  <c r="IW519" i="4"/>
  <c r="IW518" i="4"/>
  <c r="IW517" i="4"/>
  <c r="IW516" i="4"/>
  <c r="IW515" i="4"/>
  <c r="IW514" i="4"/>
  <c r="IW513" i="4"/>
  <c r="IW512" i="4"/>
  <c r="IW511" i="4"/>
  <c r="IW510" i="4"/>
  <c r="IW509" i="4"/>
  <c r="IW508" i="4"/>
  <c r="IW507" i="4"/>
  <c r="IW506" i="4"/>
  <c r="IW505" i="4"/>
  <c r="IW504" i="4"/>
  <c r="IW503" i="4"/>
  <c r="IW502" i="4"/>
  <c r="IW501" i="4"/>
  <c r="IW500" i="4"/>
  <c r="IW499" i="4"/>
  <c r="IW498" i="4"/>
  <c r="IW497" i="4"/>
  <c r="IW496" i="4"/>
  <c r="IW495" i="4"/>
  <c r="IW494" i="4"/>
  <c r="IW493" i="4"/>
  <c r="IW492" i="4"/>
  <c r="IW491" i="4"/>
  <c r="IW490" i="4"/>
  <c r="IW489" i="4"/>
  <c r="IW488" i="4"/>
  <c r="IW487" i="4"/>
  <c r="IW486" i="4"/>
  <c r="IW485" i="4"/>
  <c r="IW484" i="4"/>
  <c r="IW483" i="4"/>
  <c r="IW482" i="4"/>
  <c r="IW481" i="4"/>
  <c r="IW480" i="4"/>
  <c r="IW479" i="4"/>
  <c r="IW478" i="4"/>
  <c r="IW477" i="4"/>
  <c r="IW476" i="4"/>
  <c r="IW475" i="4"/>
  <c r="IW474" i="4"/>
  <c r="IW473" i="4"/>
  <c r="IW472" i="4"/>
  <c r="IW471" i="4"/>
  <c r="IW470" i="4"/>
  <c r="IW469" i="4"/>
  <c r="IW468" i="4"/>
  <c r="IW467" i="4"/>
  <c r="IW466" i="4"/>
  <c r="IW465" i="4"/>
  <c r="IW464" i="4"/>
  <c r="IW463" i="4"/>
  <c r="IW462" i="4"/>
  <c r="IW461" i="4"/>
  <c r="IW460" i="4"/>
  <c r="IW459" i="4"/>
  <c r="IW458" i="4"/>
  <c r="IW457" i="4"/>
  <c r="IW456" i="4"/>
  <c r="IW455" i="4"/>
  <c r="IW454" i="4"/>
  <c r="IW453" i="4"/>
  <c r="IW452" i="4"/>
  <c r="IW451" i="4"/>
  <c r="IW450" i="4"/>
  <c r="IW449" i="4"/>
  <c r="IW448" i="4"/>
  <c r="IW447" i="4"/>
  <c r="IW446" i="4"/>
  <c r="IW445" i="4"/>
  <c r="IW444" i="4"/>
  <c r="IW443" i="4"/>
  <c r="IW442" i="4"/>
  <c r="IW441" i="4"/>
  <c r="IW440" i="4"/>
  <c r="IW439" i="4"/>
  <c r="IW438" i="4"/>
  <c r="IW437" i="4"/>
  <c r="IW436" i="4"/>
  <c r="IW435" i="4"/>
  <c r="IW434" i="4"/>
  <c r="IW433" i="4"/>
  <c r="IW432" i="4"/>
  <c r="IW431" i="4"/>
  <c r="IW430" i="4"/>
  <c r="IW429" i="4"/>
  <c r="IW428" i="4"/>
  <c r="IW427" i="4"/>
  <c r="IW426" i="4"/>
  <c r="IW425" i="4"/>
  <c r="IW424" i="4"/>
  <c r="IW423" i="4"/>
  <c r="IW422" i="4"/>
  <c r="IW421" i="4"/>
  <c r="IW420" i="4"/>
  <c r="IW419" i="4"/>
  <c r="IW418" i="4"/>
  <c r="IW417" i="4"/>
  <c r="IW416" i="4"/>
  <c r="IW415" i="4"/>
  <c r="IW414" i="4"/>
  <c r="IW413" i="4"/>
  <c r="IW412" i="4"/>
  <c r="IW411" i="4"/>
  <c r="IW410" i="4"/>
  <c r="IW409" i="4"/>
  <c r="IW408" i="4"/>
  <c r="IW407" i="4"/>
  <c r="IW406" i="4"/>
  <c r="IW405" i="4"/>
  <c r="IW404" i="4"/>
  <c r="IW403" i="4"/>
  <c r="IW402" i="4"/>
  <c r="IW401" i="4"/>
  <c r="IW400" i="4"/>
  <c r="IW399" i="4"/>
  <c r="IW398" i="4"/>
  <c r="IW397" i="4"/>
  <c r="IW396" i="4"/>
  <c r="IW395" i="4"/>
  <c r="IW394" i="4"/>
  <c r="IW393" i="4"/>
  <c r="IW392" i="4"/>
  <c r="IW391" i="4"/>
  <c r="IW390" i="4"/>
  <c r="IW389" i="4"/>
  <c r="IW388" i="4"/>
  <c r="IW387" i="4"/>
  <c r="IW386" i="4"/>
  <c r="IW385" i="4"/>
  <c r="IW384" i="4"/>
  <c r="IW383" i="4"/>
  <c r="IW382" i="4"/>
  <c r="IW381" i="4"/>
  <c r="IW380" i="4"/>
  <c r="IW379" i="4"/>
  <c r="IW378" i="4"/>
  <c r="IW377" i="4"/>
  <c r="IW376" i="4"/>
  <c r="IW375" i="4"/>
  <c r="IW374" i="4"/>
  <c r="IW373" i="4"/>
  <c r="IW372" i="4"/>
  <c r="IW371" i="4"/>
  <c r="IW370" i="4"/>
  <c r="IW369" i="4"/>
  <c r="IW368" i="4"/>
  <c r="IW367" i="4"/>
  <c r="IW366" i="4"/>
  <c r="IW365" i="4"/>
  <c r="IW364" i="4"/>
  <c r="IW363" i="4"/>
  <c r="IW362" i="4"/>
  <c r="IW361" i="4"/>
  <c r="IW360" i="4"/>
  <c r="IW359" i="4"/>
  <c r="IW358" i="4"/>
  <c r="IW357" i="4"/>
  <c r="IW356" i="4"/>
  <c r="IW355" i="4"/>
  <c r="IW354" i="4"/>
  <c r="IW353" i="4"/>
  <c r="IW352" i="4"/>
  <c r="IW351" i="4"/>
  <c r="IW350" i="4"/>
  <c r="IW349" i="4"/>
  <c r="IW348" i="4"/>
  <c r="IW347" i="4"/>
  <c r="IW346" i="4"/>
  <c r="IW345" i="4"/>
  <c r="IW344" i="4"/>
  <c r="IW343" i="4"/>
  <c r="IW342" i="4"/>
  <c r="IW341" i="4"/>
  <c r="IW340" i="4"/>
  <c r="IW339" i="4"/>
  <c r="IW338" i="4"/>
  <c r="IW337" i="4"/>
  <c r="IW336" i="4"/>
  <c r="IW335" i="4"/>
  <c r="IW334" i="4"/>
  <c r="IW333" i="4"/>
  <c r="IW332" i="4"/>
  <c r="IW331" i="4"/>
  <c r="IW330" i="4"/>
  <c r="IW329" i="4"/>
  <c r="IW328" i="4"/>
  <c r="IW327" i="4"/>
  <c r="IW326" i="4"/>
  <c r="IW325" i="4"/>
  <c r="IW324" i="4"/>
  <c r="IW323" i="4"/>
  <c r="IW322" i="4"/>
  <c r="IW321" i="4"/>
  <c r="IW320" i="4"/>
  <c r="IW319" i="4"/>
  <c r="IW318" i="4"/>
  <c r="IW317" i="4"/>
  <c r="IW316" i="4"/>
  <c r="IW315" i="4"/>
  <c r="IW314" i="4"/>
  <c r="IW313" i="4"/>
  <c r="IW312" i="4"/>
  <c r="IW311" i="4"/>
  <c r="IW310" i="4"/>
  <c r="IW309" i="4"/>
  <c r="IW308" i="4"/>
  <c r="IW307" i="4"/>
  <c r="IW306" i="4"/>
  <c r="IW305" i="4"/>
  <c r="IW304" i="4"/>
  <c r="IW303" i="4"/>
  <c r="IW302" i="4"/>
  <c r="IW301" i="4"/>
  <c r="IW300" i="4"/>
  <c r="IW299" i="4"/>
  <c r="IW298" i="4"/>
  <c r="IW297" i="4"/>
  <c r="IW296" i="4"/>
  <c r="IW295" i="4"/>
  <c r="IW294" i="4"/>
  <c r="IW293" i="4"/>
  <c r="IW292" i="4"/>
  <c r="IW291" i="4"/>
  <c r="IW290" i="4"/>
  <c r="IW289" i="4"/>
  <c r="IW288" i="4"/>
  <c r="IW287" i="4"/>
  <c r="IW286" i="4"/>
  <c r="IW285" i="4"/>
  <c r="IW284" i="4"/>
  <c r="IW283" i="4"/>
  <c r="IW282" i="4"/>
  <c r="IW281" i="4"/>
  <c r="IW280" i="4"/>
  <c r="IW279" i="4"/>
  <c r="IW278" i="4"/>
  <c r="IW277" i="4"/>
  <c r="IW276" i="4"/>
  <c r="IW275" i="4"/>
  <c r="IW274" i="4"/>
  <c r="IW273" i="4"/>
  <c r="IW272" i="4"/>
  <c r="IW271" i="4"/>
  <c r="IW270" i="4"/>
  <c r="IW269" i="4"/>
  <c r="IW268" i="4"/>
  <c r="IW267" i="4"/>
  <c r="IW266" i="4"/>
  <c r="IW265" i="4"/>
  <c r="IW264" i="4"/>
  <c r="IW263" i="4"/>
  <c r="IW262" i="4"/>
  <c r="IW261" i="4"/>
  <c r="IW260" i="4"/>
  <c r="IW259" i="4"/>
  <c r="IW258" i="4"/>
  <c r="IW257" i="4"/>
  <c r="IW256" i="4"/>
  <c r="IW255" i="4"/>
  <c r="IW254" i="4"/>
  <c r="IW253" i="4"/>
  <c r="IW252" i="4"/>
  <c r="IW251" i="4"/>
  <c r="IW250" i="4"/>
  <c r="IW249" i="4"/>
  <c r="IW248" i="4"/>
  <c r="IW247" i="4"/>
  <c r="IW246" i="4"/>
  <c r="IW245" i="4"/>
  <c r="IW244" i="4"/>
  <c r="IW243" i="4"/>
  <c r="IW242" i="4"/>
  <c r="IW241" i="4"/>
  <c r="IW240" i="4"/>
  <c r="IW239" i="4"/>
  <c r="IW238" i="4"/>
  <c r="IW237" i="4"/>
  <c r="IW236" i="4"/>
  <c r="IW235" i="4"/>
  <c r="IW234" i="4"/>
  <c r="IW233" i="4"/>
  <c r="IW232" i="4"/>
  <c r="IW231" i="4"/>
  <c r="IW230" i="4"/>
  <c r="IW229" i="4"/>
  <c r="IW228" i="4"/>
  <c r="IW227" i="4"/>
  <c r="IW226" i="4"/>
  <c r="IW225" i="4"/>
  <c r="IW224" i="4"/>
  <c r="IW223" i="4"/>
  <c r="IW222" i="4"/>
  <c r="IW221" i="4"/>
  <c r="IW220" i="4"/>
  <c r="IW219" i="4"/>
  <c r="IW218" i="4"/>
  <c r="IW217" i="4"/>
  <c r="IW216" i="4"/>
  <c r="IW215" i="4"/>
  <c r="IW214" i="4"/>
  <c r="IW213" i="4"/>
  <c r="IW212" i="4"/>
  <c r="IW211" i="4"/>
  <c r="IW210" i="4"/>
  <c r="IW209" i="4"/>
  <c r="IW208" i="4"/>
  <c r="IW207" i="4"/>
  <c r="IW206" i="4"/>
  <c r="IW205" i="4"/>
  <c r="IW204" i="4"/>
  <c r="IW203" i="4"/>
  <c r="IW202" i="4"/>
  <c r="IW201" i="4"/>
  <c r="IW200" i="4"/>
  <c r="IW199" i="4"/>
  <c r="IW198" i="4"/>
  <c r="IW197" i="4"/>
  <c r="IW196" i="4"/>
  <c r="IW195" i="4"/>
  <c r="IW194" i="4"/>
  <c r="IW193" i="4"/>
  <c r="IW192" i="4"/>
  <c r="IW191" i="4"/>
  <c r="IW190" i="4"/>
  <c r="IW189" i="4"/>
  <c r="IW188" i="4"/>
  <c r="IW187" i="4"/>
  <c r="IW186" i="4"/>
  <c r="IW185" i="4"/>
  <c r="IW184" i="4"/>
  <c r="IW183" i="4"/>
  <c r="IW182" i="4"/>
  <c r="IW181" i="4"/>
  <c r="IW180" i="4"/>
  <c r="IW179" i="4"/>
  <c r="IW178" i="4"/>
  <c r="IW177" i="4"/>
  <c r="IW176" i="4"/>
  <c r="IW175" i="4"/>
  <c r="IW174" i="4"/>
  <c r="IW173" i="4"/>
  <c r="IW172" i="4"/>
  <c r="IW171" i="4"/>
  <c r="IW170" i="4"/>
  <c r="IW169" i="4"/>
  <c r="IW168" i="4"/>
  <c r="IW167" i="4"/>
  <c r="IW166" i="4"/>
  <c r="IW165" i="4"/>
  <c r="IW164" i="4"/>
  <c r="IW163" i="4"/>
  <c r="IW162" i="4"/>
  <c r="IW161" i="4"/>
  <c r="IW160" i="4"/>
  <c r="IW159" i="4"/>
  <c r="IW158" i="4"/>
  <c r="IW157" i="4"/>
  <c r="IW156" i="4"/>
  <c r="IW155" i="4"/>
  <c r="IW154" i="4"/>
  <c r="IW153" i="4"/>
  <c r="IW152" i="4"/>
  <c r="IW151" i="4"/>
  <c r="IW150" i="4"/>
  <c r="IW149" i="4"/>
  <c r="IW148" i="4"/>
  <c r="IW147" i="4"/>
  <c r="IW146" i="4"/>
  <c r="IW145" i="4"/>
  <c r="IW144" i="4"/>
  <c r="IW143" i="4"/>
  <c r="IW142" i="4"/>
  <c r="IW141" i="4"/>
  <c r="IW140" i="4"/>
  <c r="IW139" i="4"/>
  <c r="IW138" i="4"/>
  <c r="IW137" i="4"/>
  <c r="IW136" i="4"/>
  <c r="IW135" i="4"/>
  <c r="IW134" i="4"/>
  <c r="IW133" i="4"/>
  <c r="IW132" i="4"/>
  <c r="IW131" i="4"/>
  <c r="IW130" i="4"/>
  <c r="IW129" i="4"/>
  <c r="IW128" i="4"/>
  <c r="IW127" i="4"/>
  <c r="IW126" i="4"/>
  <c r="IW125" i="4"/>
  <c r="IW124" i="4"/>
  <c r="IW123" i="4"/>
  <c r="IW122" i="4"/>
  <c r="IW121" i="4"/>
  <c r="IW120" i="4"/>
  <c r="IW119" i="4"/>
  <c r="IW118" i="4"/>
  <c r="IW117" i="4"/>
  <c r="IW116" i="4"/>
  <c r="IW115" i="4"/>
  <c r="IW114" i="4"/>
  <c r="IW113" i="4"/>
  <c r="IW112" i="4"/>
  <c r="IW111" i="4"/>
  <c r="IW110" i="4"/>
  <c r="IW109" i="4"/>
  <c r="IW108" i="4"/>
  <c r="IW107" i="4"/>
  <c r="IW106" i="4"/>
  <c r="IW105" i="4"/>
  <c r="IW104" i="4"/>
  <c r="IW103" i="4"/>
  <c r="IW102" i="4"/>
  <c r="IW101" i="4"/>
  <c r="IW100" i="4"/>
  <c r="IW99" i="4"/>
  <c r="IW98" i="4"/>
  <c r="IW97" i="4"/>
  <c r="IW96" i="4"/>
  <c r="IW95" i="4"/>
  <c r="IW94" i="4"/>
  <c r="IW93" i="4"/>
  <c r="IW92" i="4"/>
  <c r="IW91" i="4"/>
  <c r="IW90" i="4"/>
  <c r="IW89" i="4"/>
  <c r="IW88" i="4"/>
  <c r="IW87" i="4"/>
  <c r="IW86" i="4"/>
  <c r="IW85" i="4"/>
  <c r="IW84" i="4"/>
  <c r="IW83" i="4"/>
  <c r="IW82" i="4"/>
  <c r="IW81" i="4"/>
  <c r="IW80" i="4"/>
  <c r="IW79" i="4"/>
  <c r="IW78" i="4"/>
  <c r="IW77" i="4"/>
  <c r="IW76" i="4"/>
  <c r="IW75" i="4"/>
  <c r="IW74" i="4"/>
  <c r="IW73" i="4"/>
  <c r="IW72" i="4"/>
  <c r="IW71" i="4"/>
  <c r="IW70" i="4"/>
  <c r="IW69" i="4"/>
  <c r="IW68" i="4"/>
  <c r="IW67" i="4"/>
  <c r="IW66" i="4"/>
  <c r="IW65" i="4"/>
  <c r="IW64" i="4"/>
  <c r="IW63" i="4"/>
  <c r="IW62" i="4"/>
  <c r="IW61" i="4"/>
  <c r="IW60" i="4"/>
  <c r="IW59" i="4"/>
  <c r="IW58" i="4"/>
  <c r="IW57" i="4"/>
  <c r="IW56" i="4"/>
  <c r="IW55" i="4"/>
  <c r="IW54" i="4"/>
  <c r="IW53" i="4"/>
  <c r="IW52" i="4"/>
  <c r="IW51" i="4"/>
  <c r="IW50" i="4"/>
  <c r="IW49" i="4"/>
  <c r="IW48" i="4"/>
  <c r="IW47" i="4"/>
  <c r="IW46" i="4"/>
  <c r="IW45" i="4"/>
  <c r="IW44" i="4"/>
  <c r="IW43" i="4"/>
  <c r="IW42" i="4"/>
  <c r="IW41" i="4"/>
  <c r="IW40" i="4"/>
  <c r="IW39" i="4"/>
  <c r="IW38" i="4"/>
  <c r="IW37" i="4"/>
  <c r="IW36" i="4"/>
  <c r="IW35" i="4"/>
  <c r="IW34" i="4"/>
  <c r="IW33" i="4"/>
  <c r="IW32" i="4"/>
  <c r="IW31" i="4"/>
  <c r="IW30" i="4"/>
  <c r="IW29" i="4"/>
  <c r="IW28" i="4"/>
  <c r="IW27" i="4"/>
  <c r="IW26" i="4"/>
  <c r="IW25" i="4"/>
  <c r="IW24" i="4"/>
  <c r="IW23" i="4"/>
  <c r="IW22" i="4"/>
  <c r="IW21" i="4"/>
  <c r="IW20" i="4"/>
  <c r="IW19" i="4"/>
  <c r="IW18" i="4"/>
  <c r="IW17" i="4"/>
  <c r="IW16" i="4"/>
  <c r="IW15" i="4"/>
  <c r="IW14" i="4"/>
  <c r="IW13" i="4"/>
  <c r="IW12" i="4"/>
  <c r="IW11" i="4"/>
  <c r="IW10" i="4"/>
  <c r="IW9" i="4"/>
  <c r="IW8" i="4"/>
  <c r="IW7" i="4"/>
  <c r="IW6" i="4"/>
  <c r="IW5" i="4"/>
  <c r="IW4" i="4"/>
  <c r="IW3" i="4"/>
  <c r="IH1772" i="4"/>
  <c r="IH1771" i="4"/>
  <c r="IH1770" i="4"/>
  <c r="IH1769" i="4"/>
  <c r="IH1768" i="4"/>
  <c r="IH1767" i="4"/>
  <c r="IH1766" i="4"/>
  <c r="IH1765" i="4"/>
  <c r="IH1764" i="4"/>
  <c r="IH1763" i="4"/>
  <c r="IH1762" i="4"/>
  <c r="IH1761" i="4"/>
  <c r="IH1760" i="4"/>
  <c r="IH1759" i="4"/>
  <c r="IH1758" i="4"/>
  <c r="IH1757" i="4"/>
  <c r="IH1756" i="4"/>
  <c r="IH1755" i="4"/>
  <c r="IH1754" i="4"/>
  <c r="IH1753" i="4"/>
  <c r="IH1752" i="4"/>
  <c r="IH1751" i="4"/>
  <c r="IH1750" i="4"/>
  <c r="IH1749" i="4"/>
  <c r="IH1748" i="4"/>
  <c r="IH1747" i="4"/>
  <c r="IH1746" i="4"/>
  <c r="IH1745" i="4"/>
  <c r="IH1744" i="4"/>
  <c r="IH1743" i="4"/>
  <c r="IH1742" i="4"/>
  <c r="IH1741" i="4"/>
  <c r="IH1740" i="4"/>
  <c r="IH1739" i="4"/>
  <c r="IH1738" i="4"/>
  <c r="IH1737" i="4"/>
  <c r="IH1736" i="4"/>
  <c r="IH1735" i="4"/>
  <c r="IH1734" i="4"/>
  <c r="IH1733" i="4"/>
  <c r="IH1732" i="4"/>
  <c r="IH1731" i="4"/>
  <c r="IH1730" i="4"/>
  <c r="IH1729" i="4"/>
  <c r="IH1728" i="4"/>
  <c r="IH1727" i="4"/>
  <c r="IH1726" i="4"/>
  <c r="IH1725" i="4"/>
  <c r="IH1724" i="4"/>
  <c r="IH1723" i="4"/>
  <c r="IH1722" i="4"/>
  <c r="IH1721" i="4"/>
  <c r="IH1720" i="4"/>
  <c r="IH1719" i="4"/>
  <c r="IH1718" i="4"/>
  <c r="IH1717" i="4"/>
  <c r="IH1716" i="4"/>
  <c r="IH1715" i="4"/>
  <c r="IH1714" i="4"/>
  <c r="IH1713" i="4"/>
  <c r="IH1712" i="4"/>
  <c r="IH1711" i="4"/>
  <c r="IH1710" i="4"/>
  <c r="IH1709" i="4"/>
  <c r="IH1708" i="4"/>
  <c r="IH1707" i="4"/>
  <c r="IH1706" i="4"/>
  <c r="IH1705" i="4"/>
  <c r="IH1704" i="4"/>
  <c r="IH1703" i="4"/>
  <c r="IH1702" i="4"/>
  <c r="IH1701" i="4"/>
  <c r="IH1700" i="4"/>
  <c r="IH1699" i="4"/>
  <c r="IH1698" i="4"/>
  <c r="IH1697" i="4"/>
  <c r="IH1696" i="4"/>
  <c r="IH1695" i="4"/>
  <c r="IH1694" i="4"/>
  <c r="IH1693" i="4"/>
  <c r="IH1692" i="4"/>
  <c r="IH1691" i="4"/>
  <c r="IH1690" i="4"/>
  <c r="IH1689" i="4"/>
  <c r="IH1688" i="4"/>
  <c r="IH1687" i="4"/>
  <c r="IH1686" i="4"/>
  <c r="IH1685" i="4"/>
  <c r="IH1684" i="4"/>
  <c r="IH1683" i="4"/>
  <c r="IH1682" i="4"/>
  <c r="IH1681" i="4"/>
  <c r="IH1680" i="4"/>
  <c r="IH1679" i="4"/>
  <c r="IH1678" i="4"/>
  <c r="IH1677" i="4"/>
  <c r="IH1676" i="4"/>
  <c r="IH1675" i="4"/>
  <c r="IH1674" i="4"/>
  <c r="IH1673" i="4"/>
  <c r="IH1672" i="4"/>
  <c r="IH1671" i="4"/>
  <c r="IH1670" i="4"/>
  <c r="IH1669" i="4"/>
  <c r="IH1668" i="4"/>
  <c r="IH1667" i="4"/>
  <c r="IH1666" i="4"/>
  <c r="IH1665" i="4"/>
  <c r="IH1664" i="4"/>
  <c r="IH1663" i="4"/>
  <c r="IH1662" i="4"/>
  <c r="IH1661" i="4"/>
  <c r="IH1660" i="4"/>
  <c r="IH1659" i="4"/>
  <c r="IH1658" i="4"/>
  <c r="IH1657" i="4"/>
  <c r="IH1656" i="4"/>
  <c r="IH1655" i="4"/>
  <c r="IH1654" i="4"/>
  <c r="IH1653" i="4"/>
  <c r="IH1652" i="4"/>
  <c r="IH1651" i="4"/>
  <c r="IH1650" i="4"/>
  <c r="IH1649" i="4"/>
  <c r="IH1648" i="4"/>
  <c r="IH1647" i="4"/>
  <c r="IH1646" i="4"/>
  <c r="IH1645" i="4"/>
  <c r="IH1644" i="4"/>
  <c r="IH1643" i="4"/>
  <c r="IH1642" i="4"/>
  <c r="IH1641" i="4"/>
  <c r="IH1640" i="4"/>
  <c r="IH1639" i="4"/>
  <c r="IH1638" i="4"/>
  <c r="IH1637" i="4"/>
  <c r="IH1636" i="4"/>
  <c r="IH1635" i="4"/>
  <c r="IH1634" i="4"/>
  <c r="IH1633" i="4"/>
  <c r="IH1632" i="4"/>
  <c r="IH1631" i="4"/>
  <c r="IH1630" i="4"/>
  <c r="IH1629" i="4"/>
  <c r="IH1628" i="4"/>
  <c r="IH1627" i="4"/>
  <c r="IH1626" i="4"/>
  <c r="IH1625" i="4"/>
  <c r="IH1624" i="4"/>
  <c r="IH1623" i="4"/>
  <c r="IH1622" i="4"/>
  <c r="IH1621" i="4"/>
  <c r="IH1620" i="4"/>
  <c r="IH1619" i="4"/>
  <c r="IH1618" i="4"/>
  <c r="IH1617" i="4"/>
  <c r="IH1616" i="4"/>
  <c r="IH1615" i="4"/>
  <c r="IH1614" i="4"/>
  <c r="IH1613" i="4"/>
  <c r="IH1612" i="4"/>
  <c r="IH1611" i="4"/>
  <c r="IH1610" i="4"/>
  <c r="IH1609" i="4"/>
  <c r="IH1608" i="4"/>
  <c r="IH1607" i="4"/>
  <c r="IH1606" i="4"/>
  <c r="IH1605" i="4"/>
  <c r="IH1604" i="4"/>
  <c r="IH1603" i="4"/>
  <c r="IH1602" i="4"/>
  <c r="IH1601" i="4"/>
  <c r="IH1600" i="4"/>
  <c r="IH1599" i="4"/>
  <c r="IH1598" i="4"/>
  <c r="IH1597" i="4"/>
  <c r="IH1596" i="4"/>
  <c r="IH1595" i="4"/>
  <c r="IH1594" i="4"/>
  <c r="IH1593" i="4"/>
  <c r="IH1592" i="4"/>
  <c r="IH1591" i="4"/>
  <c r="IH1590" i="4"/>
  <c r="IH1589" i="4"/>
  <c r="IH1588" i="4"/>
  <c r="IH1587" i="4"/>
  <c r="IH1586" i="4"/>
  <c r="IH1585" i="4"/>
  <c r="IH1584" i="4"/>
  <c r="IH1583" i="4"/>
  <c r="IH1582" i="4"/>
  <c r="IH1581" i="4"/>
  <c r="IH1580" i="4"/>
  <c r="IH1579" i="4"/>
  <c r="IH1578" i="4"/>
  <c r="IH1577" i="4"/>
  <c r="IH1576" i="4"/>
  <c r="IH1575" i="4"/>
  <c r="IH1574" i="4"/>
  <c r="IH1573" i="4"/>
  <c r="IH1572" i="4"/>
  <c r="IH1571" i="4"/>
  <c r="IH1570" i="4"/>
  <c r="IH1569" i="4"/>
  <c r="IH1568" i="4"/>
  <c r="IH1567" i="4"/>
  <c r="IH1566" i="4"/>
  <c r="IH1565" i="4"/>
  <c r="IH1564" i="4"/>
  <c r="IH1563" i="4"/>
  <c r="IH1562" i="4"/>
  <c r="IH1561" i="4"/>
  <c r="IH1560" i="4"/>
  <c r="IH1559" i="4"/>
  <c r="IH1558" i="4"/>
  <c r="IH1557" i="4"/>
  <c r="IH1556" i="4"/>
  <c r="IH1555" i="4"/>
  <c r="IH1554" i="4"/>
  <c r="IH1553" i="4"/>
  <c r="IH1552" i="4"/>
  <c r="IH1551" i="4"/>
  <c r="IH1550" i="4"/>
  <c r="IH1549" i="4"/>
  <c r="IH1548" i="4"/>
  <c r="IH1547" i="4"/>
  <c r="IH1546" i="4"/>
  <c r="IH1545" i="4"/>
  <c r="IH1544" i="4"/>
  <c r="IH1543" i="4"/>
  <c r="IH1542" i="4"/>
  <c r="IH1541" i="4"/>
  <c r="IH1540" i="4"/>
  <c r="IH1539" i="4"/>
  <c r="IH1538" i="4"/>
  <c r="IH1537" i="4"/>
  <c r="IH1536" i="4"/>
  <c r="IH1535" i="4"/>
  <c r="IH1534" i="4"/>
  <c r="IH1533" i="4"/>
  <c r="IH1532" i="4"/>
  <c r="IH1531" i="4"/>
  <c r="IH1530" i="4"/>
  <c r="IH1529" i="4"/>
  <c r="IH1528" i="4"/>
  <c r="IH1527" i="4"/>
  <c r="IH1526" i="4"/>
  <c r="IH1525" i="4"/>
  <c r="IH1524" i="4"/>
  <c r="IH1523" i="4"/>
  <c r="IH1522" i="4"/>
  <c r="IH1521" i="4"/>
  <c r="IH1520" i="4"/>
  <c r="IH1519" i="4"/>
  <c r="IH1518" i="4"/>
  <c r="IH1517" i="4"/>
  <c r="IH1516" i="4"/>
  <c r="IH1515" i="4"/>
  <c r="IH1514" i="4"/>
  <c r="IH1513" i="4"/>
  <c r="IH1512" i="4"/>
  <c r="IH1511" i="4"/>
  <c r="IH1510" i="4"/>
  <c r="IH1509" i="4"/>
  <c r="IH1508" i="4"/>
  <c r="IH1507" i="4"/>
  <c r="IH1506" i="4"/>
  <c r="IH1505" i="4"/>
  <c r="IH1504" i="4"/>
  <c r="IH1503" i="4"/>
  <c r="IH1502" i="4"/>
  <c r="IH1501" i="4"/>
  <c r="IH1500" i="4"/>
  <c r="IH1499" i="4"/>
  <c r="IH1498" i="4"/>
  <c r="IH1497" i="4"/>
  <c r="IH1496" i="4"/>
  <c r="IH1495" i="4"/>
  <c r="IH1494" i="4"/>
  <c r="IH1493" i="4"/>
  <c r="IH1492" i="4"/>
  <c r="IH1491" i="4"/>
  <c r="IH1490" i="4"/>
  <c r="IH1489" i="4"/>
  <c r="IH1488" i="4"/>
  <c r="IH1487" i="4"/>
  <c r="IH1486" i="4"/>
  <c r="IH1485" i="4"/>
  <c r="IH1484" i="4"/>
  <c r="IH1483" i="4"/>
  <c r="IH1482" i="4"/>
  <c r="IH1481" i="4"/>
  <c r="IH1480" i="4"/>
  <c r="IH1479" i="4"/>
  <c r="IH1478" i="4"/>
  <c r="IH1477" i="4"/>
  <c r="IH1476" i="4"/>
  <c r="IH1475" i="4"/>
  <c r="IH1474" i="4"/>
  <c r="IH1473" i="4"/>
  <c r="IH1472" i="4"/>
  <c r="IH1471" i="4"/>
  <c r="IH1470" i="4"/>
  <c r="IH1469" i="4"/>
  <c r="IH1468" i="4"/>
  <c r="IH1467" i="4"/>
  <c r="IH1466" i="4"/>
  <c r="IH1465" i="4"/>
  <c r="IH1464" i="4"/>
  <c r="IH1463" i="4"/>
  <c r="IH1462" i="4"/>
  <c r="IH1461" i="4"/>
  <c r="IH1460" i="4"/>
  <c r="IH1459" i="4"/>
  <c r="IH1458" i="4"/>
  <c r="IH1457" i="4"/>
  <c r="IH1456" i="4"/>
  <c r="IH1455" i="4"/>
  <c r="IH1454" i="4"/>
  <c r="IH1453" i="4"/>
  <c r="IH1452" i="4"/>
  <c r="IH1451" i="4"/>
  <c r="IH1450" i="4"/>
  <c r="IH1449" i="4"/>
  <c r="IH1448" i="4"/>
  <c r="IH1447" i="4"/>
  <c r="IH1446" i="4"/>
  <c r="IH1445" i="4"/>
  <c r="IH1444" i="4"/>
  <c r="IH1443" i="4"/>
  <c r="IH1442" i="4"/>
  <c r="IH1441" i="4"/>
  <c r="IH1440" i="4"/>
  <c r="IH1439" i="4"/>
  <c r="IH1438" i="4"/>
  <c r="IH1437" i="4"/>
  <c r="IH1436" i="4"/>
  <c r="IH1435" i="4"/>
  <c r="IH1434" i="4"/>
  <c r="IH1433" i="4"/>
  <c r="IH1432" i="4"/>
  <c r="IH1431" i="4"/>
  <c r="IH1430" i="4"/>
  <c r="IH1429" i="4"/>
  <c r="IH1428" i="4"/>
  <c r="IH1427" i="4"/>
  <c r="IH1426" i="4"/>
  <c r="IH1425" i="4"/>
  <c r="IH1424" i="4"/>
  <c r="IH1423" i="4"/>
  <c r="IH1422" i="4"/>
  <c r="IH1421" i="4"/>
  <c r="IH1420" i="4"/>
  <c r="IH1419" i="4"/>
  <c r="IH1418" i="4"/>
  <c r="IH1417" i="4"/>
  <c r="IH1416" i="4"/>
  <c r="IH1415" i="4"/>
  <c r="IH1414" i="4"/>
  <c r="IH1413" i="4"/>
  <c r="IH1412" i="4"/>
  <c r="IH1411" i="4"/>
  <c r="IH1410" i="4"/>
  <c r="IH1409" i="4"/>
  <c r="IH1408" i="4"/>
  <c r="IH1407" i="4"/>
  <c r="IH1406" i="4"/>
  <c r="IH1405" i="4"/>
  <c r="IH1404" i="4"/>
  <c r="IH1403" i="4"/>
  <c r="IH1402" i="4"/>
  <c r="IH1401" i="4"/>
  <c r="IH1400" i="4"/>
  <c r="IH1399" i="4"/>
  <c r="IH1398" i="4"/>
  <c r="IH1397" i="4"/>
  <c r="IH1396" i="4"/>
  <c r="IH1395" i="4"/>
  <c r="IH1394" i="4"/>
  <c r="IH1393" i="4"/>
  <c r="IH1392" i="4"/>
  <c r="IH1391" i="4"/>
  <c r="IH1390" i="4"/>
  <c r="IH1389" i="4"/>
  <c r="IH1388" i="4"/>
  <c r="IH1387" i="4"/>
  <c r="IH1386" i="4"/>
  <c r="IH1385" i="4"/>
  <c r="IH1384" i="4"/>
  <c r="IH1383" i="4"/>
  <c r="IH1382" i="4"/>
  <c r="IH1381" i="4"/>
  <c r="IH1380" i="4"/>
  <c r="IH1379" i="4"/>
  <c r="IH1378" i="4"/>
  <c r="IH1377" i="4"/>
  <c r="IH1376" i="4"/>
  <c r="IH1375" i="4"/>
  <c r="IH1374" i="4"/>
  <c r="IH1373" i="4"/>
  <c r="IH1372" i="4"/>
  <c r="IH1371" i="4"/>
  <c r="IH1370" i="4"/>
  <c r="IH1369" i="4"/>
  <c r="IH1368" i="4"/>
  <c r="IH1367" i="4"/>
  <c r="IH1366" i="4"/>
  <c r="IH1365" i="4"/>
  <c r="IH1364" i="4"/>
  <c r="IH1363" i="4"/>
  <c r="IH1362" i="4"/>
  <c r="IH1361" i="4"/>
  <c r="IH1360" i="4"/>
  <c r="IH1359" i="4"/>
  <c r="IH1358" i="4"/>
  <c r="IH1357" i="4"/>
  <c r="IH1356" i="4"/>
  <c r="IH1355" i="4"/>
  <c r="IH1354" i="4"/>
  <c r="IH1353" i="4"/>
  <c r="IH1352" i="4"/>
  <c r="IH1351" i="4"/>
  <c r="IH1350" i="4"/>
  <c r="IH1349" i="4"/>
  <c r="IH1348" i="4"/>
  <c r="IH1347" i="4"/>
  <c r="IH1346" i="4"/>
  <c r="IH1345" i="4"/>
  <c r="IH1344" i="4"/>
  <c r="IH1343" i="4"/>
  <c r="IH1342" i="4"/>
  <c r="IH1341" i="4"/>
  <c r="IH1340" i="4"/>
  <c r="IH1339" i="4"/>
  <c r="IH1338" i="4"/>
  <c r="IH1337" i="4"/>
  <c r="IH1336" i="4"/>
  <c r="IH1335" i="4"/>
  <c r="IH1334" i="4"/>
  <c r="IH1333" i="4"/>
  <c r="IH1332" i="4"/>
  <c r="IH1331" i="4"/>
  <c r="IH1330" i="4"/>
  <c r="IH1329" i="4"/>
  <c r="IH1328" i="4"/>
  <c r="IH1327" i="4"/>
  <c r="IH1326" i="4"/>
  <c r="IH1325" i="4"/>
  <c r="IH1324" i="4"/>
  <c r="IH1323" i="4"/>
  <c r="IH1322" i="4"/>
  <c r="IH1321" i="4"/>
  <c r="IH1320" i="4"/>
  <c r="IH1319" i="4"/>
  <c r="IH1318" i="4"/>
  <c r="IH1317" i="4"/>
  <c r="IH1316" i="4"/>
  <c r="IH1315" i="4"/>
  <c r="IH1314" i="4"/>
  <c r="IH1313" i="4"/>
  <c r="IH1312" i="4"/>
  <c r="IH1311" i="4"/>
  <c r="IH1310" i="4"/>
  <c r="IH1309" i="4"/>
  <c r="IH1308" i="4"/>
  <c r="IH1307" i="4"/>
  <c r="IH1306" i="4"/>
  <c r="IH1305" i="4"/>
  <c r="IH1304" i="4"/>
  <c r="IH1303" i="4"/>
  <c r="IH1302" i="4"/>
  <c r="IH1301" i="4"/>
  <c r="IH1300" i="4"/>
  <c r="IH1299" i="4"/>
  <c r="IH1298" i="4"/>
  <c r="IH1297" i="4"/>
  <c r="IH1296" i="4"/>
  <c r="IH1295" i="4"/>
  <c r="IH1294" i="4"/>
  <c r="IH1293" i="4"/>
  <c r="IH1292" i="4"/>
  <c r="IH1291" i="4"/>
  <c r="IH1290" i="4"/>
  <c r="IH1289" i="4"/>
  <c r="IH1288" i="4"/>
  <c r="IH1287" i="4"/>
  <c r="IH1286" i="4"/>
  <c r="IH1285" i="4"/>
  <c r="IH1284" i="4"/>
  <c r="IH1283" i="4"/>
  <c r="IH1282" i="4"/>
  <c r="IH1281" i="4"/>
  <c r="IH1280" i="4"/>
  <c r="IH1279" i="4"/>
  <c r="IH1278" i="4"/>
  <c r="IH1277" i="4"/>
  <c r="IH1276" i="4"/>
  <c r="IH1275" i="4"/>
  <c r="IH1274" i="4"/>
  <c r="IH1273" i="4"/>
  <c r="IH1272" i="4"/>
  <c r="IH1271" i="4"/>
  <c r="IH1270" i="4"/>
  <c r="IH1269" i="4"/>
  <c r="IH1268" i="4"/>
  <c r="IH1267" i="4"/>
  <c r="IH1266" i="4"/>
  <c r="IH1265" i="4"/>
  <c r="IH1264" i="4"/>
  <c r="IH1263" i="4"/>
  <c r="IH1262" i="4"/>
  <c r="IH1261" i="4"/>
  <c r="IH1260" i="4"/>
  <c r="IH1259" i="4"/>
  <c r="IH1258" i="4"/>
  <c r="IH1257" i="4"/>
  <c r="IH1256" i="4"/>
  <c r="IH1255" i="4"/>
  <c r="IH1254" i="4"/>
  <c r="IH1253" i="4"/>
  <c r="IH1252" i="4"/>
  <c r="IH1251" i="4"/>
  <c r="IH1250" i="4"/>
  <c r="IH1249" i="4"/>
  <c r="IH1248" i="4"/>
  <c r="IH1247" i="4"/>
  <c r="IH1246" i="4"/>
  <c r="IH1245" i="4"/>
  <c r="IH1244" i="4"/>
  <c r="IH1243" i="4"/>
  <c r="IH1242" i="4"/>
  <c r="IH1241" i="4"/>
  <c r="IH1240" i="4"/>
  <c r="IH1239" i="4"/>
  <c r="IH1238" i="4"/>
  <c r="IH1237" i="4"/>
  <c r="IH1236" i="4"/>
  <c r="IH1235" i="4"/>
  <c r="IH1234" i="4"/>
  <c r="IH1233" i="4"/>
  <c r="IH1232" i="4"/>
  <c r="IH1231" i="4"/>
  <c r="IH1230" i="4"/>
  <c r="IH1229" i="4"/>
  <c r="IH1228" i="4"/>
  <c r="IH1227" i="4"/>
  <c r="IH1226" i="4"/>
  <c r="IH1225" i="4"/>
  <c r="IH1224" i="4"/>
  <c r="IH1223" i="4"/>
  <c r="IH1222" i="4"/>
  <c r="IH1221" i="4"/>
  <c r="IH1220" i="4"/>
  <c r="IH1219" i="4"/>
  <c r="IH1218" i="4"/>
  <c r="IH1217" i="4"/>
  <c r="IH1216" i="4"/>
  <c r="IH1215" i="4"/>
  <c r="IH1214" i="4"/>
  <c r="IH1213" i="4"/>
  <c r="IH1212" i="4"/>
  <c r="IH1211" i="4"/>
  <c r="IH1210" i="4"/>
  <c r="IH1209" i="4"/>
  <c r="IH1208" i="4"/>
  <c r="IH1207" i="4"/>
  <c r="IH1206" i="4"/>
  <c r="IH1205" i="4"/>
  <c r="IH1204" i="4"/>
  <c r="IH1203" i="4"/>
  <c r="IH1202" i="4"/>
  <c r="IH1201" i="4"/>
  <c r="IH1200" i="4"/>
  <c r="IH1199" i="4"/>
  <c r="IH1198" i="4"/>
  <c r="IH1197" i="4"/>
  <c r="IH1196" i="4"/>
  <c r="IH1195" i="4"/>
  <c r="IH1194" i="4"/>
  <c r="IH1193" i="4"/>
  <c r="IH1192" i="4"/>
  <c r="IH1191" i="4"/>
  <c r="IH1190" i="4"/>
  <c r="IH1189" i="4"/>
  <c r="IH1188" i="4"/>
  <c r="IH1187" i="4"/>
  <c r="IH1186" i="4"/>
  <c r="IH1185" i="4"/>
  <c r="IH1184" i="4"/>
  <c r="IH1183" i="4"/>
  <c r="IH1182" i="4"/>
  <c r="IH1181" i="4"/>
  <c r="IH1180" i="4"/>
  <c r="IH1179" i="4"/>
  <c r="IH1178" i="4"/>
  <c r="IH1177" i="4"/>
  <c r="IH1176" i="4"/>
  <c r="IH1175" i="4"/>
  <c r="IH1174" i="4"/>
  <c r="IH1173" i="4"/>
  <c r="IH1172" i="4"/>
  <c r="IH1171" i="4"/>
  <c r="IH1170" i="4"/>
  <c r="IH1169" i="4"/>
  <c r="IH1168" i="4"/>
  <c r="IH1167" i="4"/>
  <c r="IH1166" i="4"/>
  <c r="IH1165" i="4"/>
  <c r="IH1164" i="4"/>
  <c r="IH1163" i="4"/>
  <c r="IH1162" i="4"/>
  <c r="IH1161" i="4"/>
  <c r="IH1160" i="4"/>
  <c r="IH1159" i="4"/>
  <c r="IH1158" i="4"/>
  <c r="IH1157" i="4"/>
  <c r="IH1156" i="4"/>
  <c r="IH1155" i="4"/>
  <c r="IH1154" i="4"/>
  <c r="IH1153" i="4"/>
  <c r="IH1152" i="4"/>
  <c r="IH1151" i="4"/>
  <c r="IH1150" i="4"/>
  <c r="IH1149" i="4"/>
  <c r="IH1148" i="4"/>
  <c r="IH1147" i="4"/>
  <c r="IH1146" i="4"/>
  <c r="IH1145" i="4"/>
  <c r="IH1144" i="4"/>
  <c r="IH1143" i="4"/>
  <c r="IH1142" i="4"/>
  <c r="IH1141" i="4"/>
  <c r="IH1140" i="4"/>
  <c r="IH1139" i="4"/>
  <c r="IH1138" i="4"/>
  <c r="IH1137" i="4"/>
  <c r="IH1136" i="4"/>
  <c r="IH1135" i="4"/>
  <c r="IH1134" i="4"/>
  <c r="IH1133" i="4"/>
  <c r="IH1132" i="4"/>
  <c r="IH1131" i="4"/>
  <c r="IH1130" i="4"/>
  <c r="IH1129" i="4"/>
  <c r="IH1128" i="4"/>
  <c r="IH1127" i="4"/>
  <c r="IH1126" i="4"/>
  <c r="IH1125" i="4"/>
  <c r="IH1124" i="4"/>
  <c r="IH1123" i="4"/>
  <c r="IH1122" i="4"/>
  <c r="IH1121" i="4"/>
  <c r="IH1120" i="4"/>
  <c r="IH1119" i="4"/>
  <c r="IH1118" i="4"/>
  <c r="IH1117" i="4"/>
  <c r="IH1116" i="4"/>
  <c r="IH1115" i="4"/>
  <c r="IH1114" i="4"/>
  <c r="IH1113" i="4"/>
  <c r="IH1112" i="4"/>
  <c r="IH1111" i="4"/>
  <c r="IH1110" i="4"/>
  <c r="IH1109" i="4"/>
  <c r="IH1108" i="4"/>
  <c r="IH1107" i="4"/>
  <c r="IH1106" i="4"/>
  <c r="IH1105" i="4"/>
  <c r="IH1104" i="4"/>
  <c r="IH1103" i="4"/>
  <c r="IH1102" i="4"/>
  <c r="IH1101" i="4"/>
  <c r="IH1100" i="4"/>
  <c r="IH1099" i="4"/>
  <c r="IH1098" i="4"/>
  <c r="IH1097" i="4"/>
  <c r="IH1096" i="4"/>
  <c r="IH1095" i="4"/>
  <c r="IH1094" i="4"/>
  <c r="IH1093" i="4"/>
  <c r="IH1092" i="4"/>
  <c r="IH1091" i="4"/>
  <c r="IH1090" i="4"/>
  <c r="IH1089" i="4"/>
  <c r="IH1088" i="4"/>
  <c r="IH1087" i="4"/>
  <c r="IH1086" i="4"/>
  <c r="IH1085" i="4"/>
  <c r="IH1084" i="4"/>
  <c r="IH1083" i="4"/>
  <c r="IH1082" i="4"/>
  <c r="IH1081" i="4"/>
  <c r="IH1080" i="4"/>
  <c r="IH1079" i="4"/>
  <c r="IH1078" i="4"/>
  <c r="IH1077" i="4"/>
  <c r="IH1076" i="4"/>
  <c r="IH1075" i="4"/>
  <c r="IH1074" i="4"/>
  <c r="IH1073" i="4"/>
  <c r="IH1072" i="4"/>
  <c r="IH1071" i="4"/>
  <c r="IH1070" i="4"/>
  <c r="IH1069" i="4"/>
  <c r="IH1068" i="4"/>
  <c r="IH1067" i="4"/>
  <c r="IH1066" i="4"/>
  <c r="IH1065" i="4"/>
  <c r="IH1064" i="4"/>
  <c r="IH1063" i="4"/>
  <c r="IH1062" i="4"/>
  <c r="IH1061" i="4"/>
  <c r="IH1060" i="4"/>
  <c r="IH1059" i="4"/>
  <c r="IH1058" i="4"/>
  <c r="IH1057" i="4"/>
  <c r="IH1056" i="4"/>
  <c r="IH1055" i="4"/>
  <c r="IH1054" i="4"/>
  <c r="IH1053" i="4"/>
  <c r="IH1052" i="4"/>
  <c r="IH1051" i="4"/>
  <c r="IH1050" i="4"/>
  <c r="IH1049" i="4"/>
  <c r="IH1048" i="4"/>
  <c r="IH1047" i="4"/>
  <c r="IH1046" i="4"/>
  <c r="IH1045" i="4"/>
  <c r="IH1044" i="4"/>
  <c r="IH1043" i="4"/>
  <c r="IH1042" i="4"/>
  <c r="IH1041" i="4"/>
  <c r="IH1040" i="4"/>
  <c r="IH1039" i="4"/>
  <c r="IH1038" i="4"/>
  <c r="IH1037" i="4"/>
  <c r="IH1036" i="4"/>
  <c r="IH1035" i="4"/>
  <c r="IH1034" i="4"/>
  <c r="IH1033" i="4"/>
  <c r="IH1032" i="4"/>
  <c r="IH1031" i="4"/>
  <c r="IH1030" i="4"/>
  <c r="IH1029" i="4"/>
  <c r="IH1028" i="4"/>
  <c r="IH1027" i="4"/>
  <c r="IH1026" i="4"/>
  <c r="IH1025" i="4"/>
  <c r="IH1024" i="4"/>
  <c r="IH1023" i="4"/>
  <c r="IH1022" i="4"/>
  <c r="IH1021" i="4"/>
  <c r="IH1020" i="4"/>
  <c r="IH1019" i="4"/>
  <c r="IH1018" i="4"/>
  <c r="IH1017" i="4"/>
  <c r="IH1016" i="4"/>
  <c r="IH1015" i="4"/>
  <c r="IH1014" i="4"/>
  <c r="IH1013" i="4"/>
  <c r="IH1012" i="4"/>
  <c r="IH1011" i="4"/>
  <c r="IH1010" i="4"/>
  <c r="IH1009" i="4"/>
  <c r="IH1008" i="4"/>
  <c r="IH1007" i="4"/>
  <c r="IH1006" i="4"/>
  <c r="IH1005" i="4"/>
  <c r="IH1004" i="4"/>
  <c r="IH1003" i="4"/>
  <c r="IH1002" i="4"/>
  <c r="IH1001" i="4"/>
  <c r="IH1000" i="4"/>
  <c r="IH999" i="4"/>
  <c r="IH998" i="4"/>
  <c r="IH997" i="4"/>
  <c r="IH996" i="4"/>
  <c r="IH995" i="4"/>
  <c r="IH994" i="4"/>
  <c r="IH993" i="4"/>
  <c r="IH992" i="4"/>
  <c r="IH991" i="4"/>
  <c r="IH990" i="4"/>
  <c r="IH989" i="4"/>
  <c r="IH988" i="4"/>
  <c r="IH987" i="4"/>
  <c r="IH986" i="4"/>
  <c r="IH985" i="4"/>
  <c r="IH984" i="4"/>
  <c r="IH983" i="4"/>
  <c r="IH982" i="4"/>
  <c r="IH981" i="4"/>
  <c r="IH980" i="4"/>
  <c r="IH979" i="4"/>
  <c r="IH978" i="4"/>
  <c r="IH977" i="4"/>
  <c r="IH976" i="4"/>
  <c r="IH975" i="4"/>
  <c r="IH974" i="4"/>
  <c r="IH973" i="4"/>
  <c r="IH972" i="4"/>
  <c r="IH971" i="4"/>
  <c r="IH970" i="4"/>
  <c r="IH969" i="4"/>
  <c r="IH968" i="4"/>
  <c r="IH967" i="4"/>
  <c r="IH966" i="4"/>
  <c r="IH965" i="4"/>
  <c r="IH964" i="4"/>
  <c r="IH963" i="4"/>
  <c r="IH962" i="4"/>
  <c r="IH961" i="4"/>
  <c r="IH960" i="4"/>
  <c r="IH959" i="4"/>
  <c r="IH958" i="4"/>
  <c r="IH957" i="4"/>
  <c r="IH956" i="4"/>
  <c r="IH955" i="4"/>
  <c r="IH954" i="4"/>
  <c r="IH953" i="4"/>
  <c r="IH952" i="4"/>
  <c r="IH951" i="4"/>
  <c r="IH950" i="4"/>
  <c r="IH949" i="4"/>
  <c r="IH948" i="4"/>
  <c r="IH947" i="4"/>
  <c r="IH946" i="4"/>
  <c r="IH945" i="4"/>
  <c r="IH944" i="4"/>
  <c r="IH943" i="4"/>
  <c r="IH942" i="4"/>
  <c r="IH941" i="4"/>
  <c r="IH940" i="4"/>
  <c r="IH939" i="4"/>
  <c r="IH938" i="4"/>
  <c r="IH937" i="4"/>
  <c r="IH936" i="4"/>
  <c r="IH935" i="4"/>
  <c r="IH934" i="4"/>
  <c r="IH933" i="4"/>
  <c r="IH932" i="4"/>
  <c r="IH931" i="4"/>
  <c r="IH930" i="4"/>
  <c r="IH929" i="4"/>
  <c r="IH928" i="4"/>
  <c r="IH927" i="4"/>
  <c r="IH926" i="4"/>
  <c r="IH925" i="4"/>
  <c r="IH924" i="4"/>
  <c r="IH923" i="4"/>
  <c r="IH922" i="4"/>
  <c r="IH921" i="4"/>
  <c r="IH920" i="4"/>
  <c r="IH919" i="4"/>
  <c r="IH918" i="4"/>
  <c r="IH917" i="4"/>
  <c r="IH916" i="4"/>
  <c r="IH915" i="4"/>
  <c r="IH914" i="4"/>
  <c r="IH913" i="4"/>
  <c r="IH912" i="4"/>
  <c r="IH911" i="4"/>
  <c r="IH910" i="4"/>
  <c r="IH909" i="4"/>
  <c r="IH908" i="4"/>
  <c r="IH907" i="4"/>
  <c r="IH906" i="4"/>
  <c r="IH905" i="4"/>
  <c r="IH904" i="4"/>
  <c r="IH903" i="4"/>
  <c r="IH902" i="4"/>
  <c r="IH901" i="4"/>
  <c r="IH900" i="4"/>
  <c r="IH899" i="4"/>
  <c r="IH898" i="4"/>
  <c r="IH897" i="4"/>
  <c r="IH896" i="4"/>
  <c r="IH895" i="4"/>
  <c r="IH894" i="4"/>
  <c r="IH893" i="4"/>
  <c r="IH892" i="4"/>
  <c r="IH891" i="4"/>
  <c r="IH890" i="4"/>
  <c r="IH889" i="4"/>
  <c r="IH888" i="4"/>
  <c r="IH887" i="4"/>
  <c r="IH886" i="4"/>
  <c r="IH885" i="4"/>
  <c r="IH884" i="4"/>
  <c r="IH883" i="4"/>
  <c r="IH882" i="4"/>
  <c r="IH881" i="4"/>
  <c r="IH880" i="4"/>
  <c r="IH879" i="4"/>
  <c r="IH878" i="4"/>
  <c r="IH877" i="4"/>
  <c r="IH876" i="4"/>
  <c r="IH875" i="4"/>
  <c r="IH874" i="4"/>
  <c r="IH873" i="4"/>
  <c r="IH872" i="4"/>
  <c r="IH871" i="4"/>
  <c r="IH870" i="4"/>
  <c r="IH869" i="4"/>
  <c r="IH868" i="4"/>
  <c r="IH867" i="4"/>
  <c r="IH866" i="4"/>
  <c r="IH865" i="4"/>
  <c r="IH864" i="4"/>
  <c r="IH863" i="4"/>
  <c r="IH862" i="4"/>
  <c r="IH861" i="4"/>
  <c r="IH860" i="4"/>
  <c r="IH859" i="4"/>
  <c r="IH858" i="4"/>
  <c r="IH857" i="4"/>
  <c r="IH856" i="4"/>
  <c r="IH855" i="4"/>
  <c r="IH854" i="4"/>
  <c r="IH853" i="4"/>
  <c r="IH852" i="4"/>
  <c r="IH851" i="4"/>
  <c r="IH850" i="4"/>
  <c r="IH849" i="4"/>
  <c r="IH848" i="4"/>
  <c r="IH847" i="4"/>
  <c r="IH846" i="4"/>
  <c r="IH845" i="4"/>
  <c r="IH844" i="4"/>
  <c r="IH843" i="4"/>
  <c r="IH842" i="4"/>
  <c r="IH841" i="4"/>
  <c r="IH840" i="4"/>
  <c r="IH839" i="4"/>
  <c r="IH838" i="4"/>
  <c r="IH837" i="4"/>
  <c r="IH836" i="4"/>
  <c r="IH835" i="4"/>
  <c r="IH834" i="4"/>
  <c r="IH833" i="4"/>
  <c r="IH832" i="4"/>
  <c r="IH831" i="4"/>
  <c r="IH830" i="4"/>
  <c r="IH829" i="4"/>
  <c r="IH828" i="4"/>
  <c r="IH827" i="4"/>
  <c r="IH826" i="4"/>
  <c r="IH825" i="4"/>
  <c r="IH824" i="4"/>
  <c r="IH823" i="4"/>
  <c r="IH822" i="4"/>
  <c r="IH821" i="4"/>
  <c r="IH820" i="4"/>
  <c r="IH819" i="4"/>
  <c r="IH818" i="4"/>
  <c r="IH817" i="4"/>
  <c r="IH816" i="4"/>
  <c r="IH815" i="4"/>
  <c r="IH814" i="4"/>
  <c r="IH813" i="4"/>
  <c r="IH812" i="4"/>
  <c r="IH811" i="4"/>
  <c r="IH810" i="4"/>
  <c r="IH809" i="4"/>
  <c r="IH808" i="4"/>
  <c r="IH807" i="4"/>
  <c r="IH806" i="4"/>
  <c r="IH805" i="4"/>
  <c r="IH804" i="4"/>
  <c r="IH803" i="4"/>
  <c r="IH802" i="4"/>
  <c r="IH801" i="4"/>
  <c r="IH800" i="4"/>
  <c r="IH799" i="4"/>
  <c r="IH798" i="4"/>
  <c r="IH797" i="4"/>
  <c r="IH796" i="4"/>
  <c r="IH795" i="4"/>
  <c r="IH794" i="4"/>
  <c r="IH793" i="4"/>
  <c r="IH792" i="4"/>
  <c r="IH791" i="4"/>
  <c r="IH790" i="4"/>
  <c r="IH789" i="4"/>
  <c r="IH788" i="4"/>
  <c r="IH787" i="4"/>
  <c r="IH786" i="4"/>
  <c r="IH785" i="4"/>
  <c r="IH784" i="4"/>
  <c r="IH783" i="4"/>
  <c r="IH782" i="4"/>
  <c r="IH781" i="4"/>
  <c r="IH780" i="4"/>
  <c r="IH779" i="4"/>
  <c r="IH778" i="4"/>
  <c r="IH777" i="4"/>
  <c r="IH776" i="4"/>
  <c r="IH775" i="4"/>
  <c r="IH774" i="4"/>
  <c r="IH773" i="4"/>
  <c r="IH772" i="4"/>
  <c r="IH771" i="4"/>
  <c r="IH770" i="4"/>
  <c r="IH769" i="4"/>
  <c r="IH768" i="4"/>
  <c r="IH767" i="4"/>
  <c r="IH766" i="4"/>
  <c r="IH765" i="4"/>
  <c r="IH764" i="4"/>
  <c r="IH763" i="4"/>
  <c r="IH762" i="4"/>
  <c r="IH761" i="4"/>
  <c r="IH760" i="4"/>
  <c r="IH759" i="4"/>
  <c r="IH758" i="4"/>
  <c r="IH757" i="4"/>
  <c r="IH756" i="4"/>
  <c r="IH755" i="4"/>
  <c r="IH754" i="4"/>
  <c r="IH753" i="4"/>
  <c r="IH752" i="4"/>
  <c r="IH751" i="4"/>
  <c r="IH750" i="4"/>
  <c r="IH749" i="4"/>
  <c r="IH748" i="4"/>
  <c r="IH747" i="4"/>
  <c r="IH746" i="4"/>
  <c r="IH745" i="4"/>
  <c r="IH744" i="4"/>
  <c r="IH743" i="4"/>
  <c r="IH742" i="4"/>
  <c r="IH741" i="4"/>
  <c r="IH740" i="4"/>
  <c r="IH739" i="4"/>
  <c r="IH738" i="4"/>
  <c r="IH737" i="4"/>
  <c r="IH736" i="4"/>
  <c r="IH735" i="4"/>
  <c r="IH734" i="4"/>
  <c r="IH733" i="4"/>
  <c r="IH732" i="4"/>
  <c r="IH731" i="4"/>
  <c r="IH730" i="4"/>
  <c r="IH729" i="4"/>
  <c r="IH728" i="4"/>
  <c r="IH727" i="4"/>
  <c r="IH726" i="4"/>
  <c r="IH725" i="4"/>
  <c r="IH724" i="4"/>
  <c r="IH723" i="4"/>
  <c r="IH722" i="4"/>
  <c r="IH721" i="4"/>
  <c r="IH720" i="4"/>
  <c r="IH719" i="4"/>
  <c r="IH718" i="4"/>
  <c r="IH717" i="4"/>
  <c r="IH716" i="4"/>
  <c r="IH715" i="4"/>
  <c r="IH714" i="4"/>
  <c r="IH713" i="4"/>
  <c r="IH712" i="4"/>
  <c r="IH711" i="4"/>
  <c r="IH710" i="4"/>
  <c r="IH709" i="4"/>
  <c r="IH708" i="4"/>
  <c r="IH707" i="4"/>
  <c r="IH706" i="4"/>
  <c r="IH705" i="4"/>
  <c r="IH704" i="4"/>
  <c r="IH703" i="4"/>
  <c r="IH702" i="4"/>
  <c r="IH701" i="4"/>
  <c r="IH700" i="4"/>
  <c r="IH699" i="4"/>
  <c r="IH698" i="4"/>
  <c r="IH697" i="4"/>
  <c r="IH696" i="4"/>
  <c r="IH695" i="4"/>
  <c r="IH694" i="4"/>
  <c r="IH693" i="4"/>
  <c r="IH692" i="4"/>
  <c r="IH691" i="4"/>
  <c r="IH690" i="4"/>
  <c r="IH689" i="4"/>
  <c r="IH688" i="4"/>
  <c r="IH687" i="4"/>
  <c r="IH686" i="4"/>
  <c r="IH685" i="4"/>
  <c r="IH684" i="4"/>
  <c r="IH683" i="4"/>
  <c r="IH682" i="4"/>
  <c r="IH681" i="4"/>
  <c r="IH680" i="4"/>
  <c r="IH679" i="4"/>
  <c r="IH678" i="4"/>
  <c r="IH677" i="4"/>
  <c r="IH676" i="4"/>
  <c r="IH675" i="4"/>
  <c r="IH674" i="4"/>
  <c r="IH673" i="4"/>
  <c r="IH672" i="4"/>
  <c r="IH671" i="4"/>
  <c r="IH670" i="4"/>
  <c r="IH669" i="4"/>
  <c r="IH668" i="4"/>
  <c r="IH667" i="4"/>
  <c r="IH666" i="4"/>
  <c r="IH665" i="4"/>
  <c r="IH664" i="4"/>
  <c r="IH663" i="4"/>
  <c r="IH662" i="4"/>
  <c r="IH661" i="4"/>
  <c r="IH660" i="4"/>
  <c r="IH659" i="4"/>
  <c r="IH658" i="4"/>
  <c r="IH657" i="4"/>
  <c r="IH656" i="4"/>
  <c r="IH655" i="4"/>
  <c r="IH654" i="4"/>
  <c r="IH653" i="4"/>
  <c r="IH652" i="4"/>
  <c r="IH651" i="4"/>
  <c r="IH650" i="4"/>
  <c r="IH649" i="4"/>
  <c r="IH648" i="4"/>
  <c r="IH647" i="4"/>
  <c r="IH646" i="4"/>
  <c r="IH645" i="4"/>
  <c r="IH644" i="4"/>
  <c r="IH643" i="4"/>
  <c r="IH642" i="4"/>
  <c r="IH641" i="4"/>
  <c r="IH640" i="4"/>
  <c r="IH639" i="4"/>
  <c r="IH638" i="4"/>
  <c r="IH637" i="4"/>
  <c r="IH636" i="4"/>
  <c r="IH635" i="4"/>
  <c r="IH634" i="4"/>
  <c r="IH633" i="4"/>
  <c r="IH632" i="4"/>
  <c r="IH631" i="4"/>
  <c r="IH630" i="4"/>
  <c r="IH629" i="4"/>
  <c r="IH628" i="4"/>
  <c r="IH627" i="4"/>
  <c r="IH626" i="4"/>
  <c r="IH625" i="4"/>
  <c r="IH624" i="4"/>
  <c r="IH623" i="4"/>
  <c r="IH622" i="4"/>
  <c r="IH621" i="4"/>
  <c r="IH620" i="4"/>
  <c r="IH619" i="4"/>
  <c r="IH618" i="4"/>
  <c r="IH617" i="4"/>
  <c r="IH616" i="4"/>
  <c r="IH615" i="4"/>
  <c r="IH614" i="4"/>
  <c r="IH613" i="4"/>
  <c r="IH612" i="4"/>
  <c r="IH611" i="4"/>
  <c r="IH610" i="4"/>
  <c r="IH609" i="4"/>
  <c r="IH608" i="4"/>
  <c r="IH607" i="4"/>
  <c r="IH606" i="4"/>
  <c r="IH605" i="4"/>
  <c r="IH604" i="4"/>
  <c r="IH603" i="4"/>
  <c r="IH602" i="4"/>
  <c r="IH601" i="4"/>
  <c r="IH600" i="4"/>
  <c r="IH599" i="4"/>
  <c r="IH598" i="4"/>
  <c r="IH597" i="4"/>
  <c r="IH596" i="4"/>
  <c r="IH595" i="4"/>
  <c r="IH594" i="4"/>
  <c r="IH593" i="4"/>
  <c r="IH592" i="4"/>
  <c r="IH591" i="4"/>
  <c r="IH590" i="4"/>
  <c r="IH589" i="4"/>
  <c r="IH588" i="4"/>
  <c r="IH587" i="4"/>
  <c r="IH586" i="4"/>
  <c r="IH585" i="4"/>
  <c r="IH584" i="4"/>
  <c r="IH583" i="4"/>
  <c r="IH582" i="4"/>
  <c r="IH581" i="4"/>
  <c r="IH580" i="4"/>
  <c r="IH579" i="4"/>
  <c r="IH578" i="4"/>
  <c r="IH577" i="4"/>
  <c r="IH576" i="4"/>
  <c r="IH575" i="4"/>
  <c r="IH574" i="4"/>
  <c r="IH573" i="4"/>
  <c r="IH572" i="4"/>
  <c r="IH571" i="4"/>
  <c r="IH570" i="4"/>
  <c r="IH569" i="4"/>
  <c r="IH568" i="4"/>
  <c r="IH567" i="4"/>
  <c r="IH566" i="4"/>
  <c r="IH565" i="4"/>
  <c r="IH564" i="4"/>
  <c r="IH563" i="4"/>
  <c r="IH562" i="4"/>
  <c r="IH561" i="4"/>
  <c r="IH560" i="4"/>
  <c r="IH559" i="4"/>
  <c r="IH558" i="4"/>
  <c r="IH557" i="4"/>
  <c r="IH556" i="4"/>
  <c r="IH555" i="4"/>
  <c r="IH554" i="4"/>
  <c r="IH553" i="4"/>
  <c r="IH552" i="4"/>
  <c r="IH551" i="4"/>
  <c r="IH550" i="4"/>
  <c r="IH549" i="4"/>
  <c r="IH548" i="4"/>
  <c r="IH547" i="4"/>
  <c r="IH546" i="4"/>
  <c r="IH545" i="4"/>
  <c r="IH544" i="4"/>
  <c r="IH543" i="4"/>
  <c r="IH542" i="4"/>
  <c r="IH541" i="4"/>
  <c r="IH540" i="4"/>
  <c r="IH539" i="4"/>
  <c r="IH538" i="4"/>
  <c r="IH537" i="4"/>
  <c r="IH536" i="4"/>
  <c r="IH535" i="4"/>
  <c r="IH534" i="4"/>
  <c r="IH533" i="4"/>
  <c r="IH532" i="4"/>
  <c r="IH531" i="4"/>
  <c r="IH530" i="4"/>
  <c r="IH529" i="4"/>
  <c r="IH528" i="4"/>
  <c r="IH527" i="4"/>
  <c r="IH526" i="4"/>
  <c r="IH525" i="4"/>
  <c r="IH524" i="4"/>
  <c r="IH523" i="4"/>
  <c r="IH522" i="4"/>
  <c r="IH521" i="4"/>
  <c r="IH520" i="4"/>
  <c r="IH519" i="4"/>
  <c r="IH518" i="4"/>
  <c r="IH517" i="4"/>
  <c r="IH516" i="4"/>
  <c r="IH515" i="4"/>
  <c r="IH514" i="4"/>
  <c r="IH513" i="4"/>
  <c r="IH512" i="4"/>
  <c r="IH511" i="4"/>
  <c r="IH510" i="4"/>
  <c r="IH509" i="4"/>
  <c r="IH508" i="4"/>
  <c r="IH507" i="4"/>
  <c r="IH506" i="4"/>
  <c r="IH505" i="4"/>
  <c r="IH504" i="4"/>
  <c r="IH503" i="4"/>
  <c r="IH502" i="4"/>
  <c r="IH501" i="4"/>
  <c r="IH500" i="4"/>
  <c r="IH499" i="4"/>
  <c r="IH498" i="4"/>
  <c r="IH497" i="4"/>
  <c r="IH496" i="4"/>
  <c r="IH495" i="4"/>
  <c r="IH494" i="4"/>
  <c r="IH493" i="4"/>
  <c r="IH492" i="4"/>
  <c r="IH491" i="4"/>
  <c r="IH490" i="4"/>
  <c r="IH489" i="4"/>
  <c r="IH488" i="4"/>
  <c r="IH487" i="4"/>
  <c r="IH486" i="4"/>
  <c r="IH485" i="4"/>
  <c r="IH484" i="4"/>
  <c r="IH483" i="4"/>
  <c r="IH482" i="4"/>
  <c r="IH481" i="4"/>
  <c r="IH480" i="4"/>
  <c r="IH479" i="4"/>
  <c r="IH478" i="4"/>
  <c r="IH477" i="4"/>
  <c r="IH476" i="4"/>
  <c r="IH475" i="4"/>
  <c r="IH474" i="4"/>
  <c r="IH473" i="4"/>
  <c r="IH472" i="4"/>
  <c r="IH471" i="4"/>
  <c r="IH470" i="4"/>
  <c r="IH469" i="4"/>
  <c r="IH468" i="4"/>
  <c r="IH467" i="4"/>
  <c r="IH466" i="4"/>
  <c r="IH465" i="4"/>
  <c r="IH464" i="4"/>
  <c r="IH463" i="4"/>
  <c r="IH462" i="4"/>
  <c r="IH461" i="4"/>
  <c r="IH460" i="4"/>
  <c r="IH459" i="4"/>
  <c r="IH458" i="4"/>
  <c r="IH457" i="4"/>
  <c r="IH456" i="4"/>
  <c r="IH455" i="4"/>
  <c r="IH454" i="4"/>
  <c r="IH453" i="4"/>
  <c r="IH452" i="4"/>
  <c r="IH451" i="4"/>
  <c r="IH450" i="4"/>
  <c r="IH449" i="4"/>
  <c r="IH448" i="4"/>
  <c r="IH447" i="4"/>
  <c r="IH446" i="4"/>
  <c r="IH445" i="4"/>
  <c r="IH444" i="4"/>
  <c r="IH443" i="4"/>
  <c r="IH442" i="4"/>
  <c r="IH441" i="4"/>
  <c r="IH440" i="4"/>
  <c r="IH439" i="4"/>
  <c r="IH438" i="4"/>
  <c r="IH437" i="4"/>
  <c r="IH436" i="4"/>
  <c r="IH435" i="4"/>
  <c r="IH434" i="4"/>
  <c r="IH433" i="4"/>
  <c r="IH432" i="4"/>
  <c r="IH431" i="4"/>
  <c r="IH430" i="4"/>
  <c r="IH429" i="4"/>
  <c r="IH428" i="4"/>
  <c r="IH427" i="4"/>
  <c r="IH426" i="4"/>
  <c r="IH425" i="4"/>
  <c r="IH424" i="4"/>
  <c r="IH423" i="4"/>
  <c r="IH422" i="4"/>
  <c r="IH421" i="4"/>
  <c r="IH420" i="4"/>
  <c r="IH419" i="4"/>
  <c r="IH418" i="4"/>
  <c r="IH417" i="4"/>
  <c r="IH416" i="4"/>
  <c r="IH415" i="4"/>
  <c r="IH414" i="4"/>
  <c r="IH413" i="4"/>
  <c r="IH412" i="4"/>
  <c r="IH411" i="4"/>
  <c r="IH410" i="4"/>
  <c r="IH409" i="4"/>
  <c r="IH408" i="4"/>
  <c r="IH407" i="4"/>
  <c r="IH406" i="4"/>
  <c r="IH405" i="4"/>
  <c r="IH404" i="4"/>
  <c r="IH403" i="4"/>
  <c r="IH402" i="4"/>
  <c r="IH401" i="4"/>
  <c r="IH400" i="4"/>
  <c r="IH399" i="4"/>
  <c r="IH398" i="4"/>
  <c r="IH397" i="4"/>
  <c r="IH396" i="4"/>
  <c r="IH395" i="4"/>
  <c r="IH394" i="4"/>
  <c r="IH393" i="4"/>
  <c r="IH392" i="4"/>
  <c r="IH391" i="4"/>
  <c r="IH390" i="4"/>
  <c r="IH389" i="4"/>
  <c r="IH388" i="4"/>
  <c r="IH387" i="4"/>
  <c r="IH386" i="4"/>
  <c r="IH385" i="4"/>
  <c r="IH384" i="4"/>
  <c r="IH383" i="4"/>
  <c r="IH382" i="4"/>
  <c r="IH381" i="4"/>
  <c r="IH380" i="4"/>
  <c r="IH379" i="4"/>
  <c r="IH378" i="4"/>
  <c r="IH377" i="4"/>
  <c r="IH376" i="4"/>
  <c r="IH375" i="4"/>
  <c r="IH374" i="4"/>
  <c r="IH373" i="4"/>
  <c r="IH372" i="4"/>
  <c r="IH371" i="4"/>
  <c r="IH370" i="4"/>
  <c r="IH369" i="4"/>
  <c r="IH368" i="4"/>
  <c r="IH367" i="4"/>
  <c r="IH366" i="4"/>
  <c r="IH365" i="4"/>
  <c r="IH364" i="4"/>
  <c r="IH363" i="4"/>
  <c r="IH362" i="4"/>
  <c r="IH361" i="4"/>
  <c r="IH360" i="4"/>
  <c r="IH359" i="4"/>
  <c r="IH358" i="4"/>
  <c r="IH357" i="4"/>
  <c r="IH356" i="4"/>
  <c r="IH355" i="4"/>
  <c r="IH354" i="4"/>
  <c r="IH353" i="4"/>
  <c r="IH352" i="4"/>
  <c r="IH351" i="4"/>
  <c r="IH350" i="4"/>
  <c r="IH349" i="4"/>
  <c r="IH348" i="4"/>
  <c r="IH347" i="4"/>
  <c r="IH346" i="4"/>
  <c r="IH345" i="4"/>
  <c r="IH344" i="4"/>
  <c r="IH343" i="4"/>
  <c r="IH342" i="4"/>
  <c r="IH341" i="4"/>
  <c r="IH340" i="4"/>
  <c r="IH339" i="4"/>
  <c r="IH338" i="4"/>
  <c r="IH337" i="4"/>
  <c r="IH336" i="4"/>
  <c r="IH335" i="4"/>
  <c r="IH334" i="4"/>
  <c r="IH333" i="4"/>
  <c r="IH332" i="4"/>
  <c r="IH331" i="4"/>
  <c r="IH330" i="4"/>
  <c r="IH329" i="4"/>
  <c r="IH328" i="4"/>
  <c r="IH327" i="4"/>
  <c r="IH326" i="4"/>
  <c r="IH325" i="4"/>
  <c r="IH324" i="4"/>
  <c r="IH323" i="4"/>
  <c r="IH322" i="4"/>
  <c r="IH321" i="4"/>
  <c r="IH320" i="4"/>
  <c r="IH319" i="4"/>
  <c r="IH318" i="4"/>
  <c r="IH317" i="4"/>
  <c r="IH316" i="4"/>
  <c r="IH315" i="4"/>
  <c r="IH314" i="4"/>
  <c r="IH313" i="4"/>
  <c r="IH312" i="4"/>
  <c r="IH311" i="4"/>
  <c r="IH310" i="4"/>
  <c r="IH309" i="4"/>
  <c r="IH308" i="4"/>
  <c r="IH307" i="4"/>
  <c r="IH306" i="4"/>
  <c r="IH305" i="4"/>
  <c r="IH304" i="4"/>
  <c r="IH303" i="4"/>
  <c r="IH302" i="4"/>
  <c r="IH301" i="4"/>
  <c r="IH300" i="4"/>
  <c r="IH299" i="4"/>
  <c r="IH298" i="4"/>
  <c r="IH297" i="4"/>
  <c r="IH296" i="4"/>
  <c r="IH295" i="4"/>
  <c r="IH294" i="4"/>
  <c r="IH293" i="4"/>
  <c r="IH292" i="4"/>
  <c r="IH291" i="4"/>
  <c r="IH290" i="4"/>
  <c r="IH289" i="4"/>
  <c r="IH288" i="4"/>
  <c r="IH287" i="4"/>
  <c r="IH286" i="4"/>
  <c r="IH285" i="4"/>
  <c r="IH284" i="4"/>
  <c r="IH283" i="4"/>
  <c r="IH282" i="4"/>
  <c r="IH281" i="4"/>
  <c r="IH280" i="4"/>
  <c r="IH279" i="4"/>
  <c r="IH278" i="4"/>
  <c r="IH277" i="4"/>
  <c r="IH276" i="4"/>
  <c r="IH275" i="4"/>
  <c r="IH274" i="4"/>
  <c r="IH273" i="4"/>
  <c r="IH272" i="4"/>
  <c r="IH271" i="4"/>
  <c r="IH270" i="4"/>
  <c r="IH269" i="4"/>
  <c r="IH268" i="4"/>
  <c r="IH267" i="4"/>
  <c r="IH266" i="4"/>
  <c r="IH265" i="4"/>
  <c r="IH264" i="4"/>
  <c r="IH263" i="4"/>
  <c r="IH262" i="4"/>
  <c r="IH261" i="4"/>
  <c r="IH260" i="4"/>
  <c r="IH259" i="4"/>
  <c r="IH258" i="4"/>
  <c r="IH257" i="4"/>
  <c r="IH256" i="4"/>
  <c r="IH255" i="4"/>
  <c r="IH254" i="4"/>
  <c r="IH253" i="4"/>
  <c r="IH252" i="4"/>
  <c r="IH251" i="4"/>
  <c r="IH250" i="4"/>
  <c r="IH249" i="4"/>
  <c r="IH248" i="4"/>
  <c r="IH247" i="4"/>
  <c r="IH246" i="4"/>
  <c r="IH245" i="4"/>
  <c r="IH244" i="4"/>
  <c r="IH243" i="4"/>
  <c r="IH242" i="4"/>
  <c r="IH241" i="4"/>
  <c r="IH240" i="4"/>
  <c r="IH239" i="4"/>
  <c r="IH238" i="4"/>
  <c r="IH237" i="4"/>
  <c r="IH236" i="4"/>
  <c r="IH235" i="4"/>
  <c r="IH234" i="4"/>
  <c r="IH233" i="4"/>
  <c r="IH232" i="4"/>
  <c r="IH231" i="4"/>
  <c r="IH230" i="4"/>
  <c r="IH229" i="4"/>
  <c r="IH228" i="4"/>
  <c r="IH227" i="4"/>
  <c r="IH226" i="4"/>
  <c r="IH225" i="4"/>
  <c r="IH224" i="4"/>
  <c r="IH223" i="4"/>
  <c r="IH222" i="4"/>
  <c r="IH221" i="4"/>
  <c r="IH220" i="4"/>
  <c r="IH219" i="4"/>
  <c r="IH218" i="4"/>
  <c r="IH217" i="4"/>
  <c r="IH216" i="4"/>
  <c r="IH215" i="4"/>
  <c r="IH214" i="4"/>
  <c r="IH213" i="4"/>
  <c r="IH212" i="4"/>
  <c r="IH211" i="4"/>
  <c r="IH210" i="4"/>
  <c r="IH209" i="4"/>
  <c r="IH208" i="4"/>
  <c r="IH207" i="4"/>
  <c r="IH206" i="4"/>
  <c r="IH205" i="4"/>
  <c r="IH204" i="4"/>
  <c r="IH203" i="4"/>
  <c r="IH202" i="4"/>
  <c r="IH201" i="4"/>
  <c r="IH200" i="4"/>
  <c r="IH199" i="4"/>
  <c r="IH198" i="4"/>
  <c r="IH197" i="4"/>
  <c r="IH196" i="4"/>
  <c r="IH195" i="4"/>
  <c r="IH194" i="4"/>
  <c r="IH193" i="4"/>
  <c r="IH192" i="4"/>
  <c r="IH191" i="4"/>
  <c r="IH190" i="4"/>
  <c r="IH189" i="4"/>
  <c r="IH188" i="4"/>
  <c r="IH187" i="4"/>
  <c r="IH186" i="4"/>
  <c r="IH185" i="4"/>
  <c r="IH184" i="4"/>
  <c r="IH183" i="4"/>
  <c r="IH182" i="4"/>
  <c r="IH181" i="4"/>
  <c r="IH180" i="4"/>
  <c r="IH179" i="4"/>
  <c r="IH178" i="4"/>
  <c r="IH177" i="4"/>
  <c r="IH176" i="4"/>
  <c r="IH175" i="4"/>
  <c r="IH174" i="4"/>
  <c r="IH173" i="4"/>
  <c r="IH172" i="4"/>
  <c r="IH171" i="4"/>
  <c r="IH170" i="4"/>
  <c r="IH169" i="4"/>
  <c r="IH168" i="4"/>
  <c r="IH167" i="4"/>
  <c r="IH166" i="4"/>
  <c r="IH165" i="4"/>
  <c r="IH164" i="4"/>
  <c r="IH163" i="4"/>
  <c r="IH162" i="4"/>
  <c r="IH161" i="4"/>
  <c r="IH160" i="4"/>
  <c r="IH159" i="4"/>
  <c r="IH158" i="4"/>
  <c r="IH157" i="4"/>
  <c r="IH156" i="4"/>
  <c r="IH155" i="4"/>
  <c r="IH154" i="4"/>
  <c r="IH153" i="4"/>
  <c r="IH152" i="4"/>
  <c r="IH151" i="4"/>
  <c r="IH150" i="4"/>
  <c r="IH149" i="4"/>
  <c r="IH148" i="4"/>
  <c r="IH147" i="4"/>
  <c r="IH146" i="4"/>
  <c r="IH145" i="4"/>
  <c r="IH144" i="4"/>
  <c r="IH143" i="4"/>
  <c r="IH142" i="4"/>
  <c r="IH141" i="4"/>
  <c r="IH140" i="4"/>
  <c r="IH139" i="4"/>
  <c r="IH138" i="4"/>
  <c r="IH137" i="4"/>
  <c r="IH136" i="4"/>
  <c r="IH135" i="4"/>
  <c r="IH134" i="4"/>
  <c r="IH133" i="4"/>
  <c r="IH132" i="4"/>
  <c r="IH131" i="4"/>
  <c r="IH130" i="4"/>
  <c r="IH129" i="4"/>
  <c r="IH128" i="4"/>
  <c r="IH127" i="4"/>
  <c r="IH126" i="4"/>
  <c r="IH125" i="4"/>
  <c r="IH124" i="4"/>
  <c r="IH123" i="4"/>
  <c r="IH122" i="4"/>
  <c r="IH121" i="4"/>
  <c r="IH120" i="4"/>
  <c r="IH119" i="4"/>
  <c r="IH118" i="4"/>
  <c r="IH117" i="4"/>
  <c r="IH116" i="4"/>
  <c r="IH115" i="4"/>
  <c r="IH114" i="4"/>
  <c r="IH113" i="4"/>
  <c r="IH112" i="4"/>
  <c r="IH111" i="4"/>
  <c r="IH110" i="4"/>
  <c r="IH109" i="4"/>
  <c r="IH108" i="4"/>
  <c r="IH107" i="4"/>
  <c r="IH106" i="4"/>
  <c r="IH105" i="4"/>
  <c r="IH104" i="4"/>
  <c r="IH103" i="4"/>
  <c r="IH102" i="4"/>
  <c r="IH101" i="4"/>
  <c r="IH100" i="4"/>
  <c r="IH99" i="4"/>
  <c r="IH98" i="4"/>
  <c r="IH97" i="4"/>
  <c r="IH96" i="4"/>
  <c r="IH95" i="4"/>
  <c r="IH94" i="4"/>
  <c r="IH93" i="4"/>
  <c r="IH92" i="4"/>
  <c r="IH91" i="4"/>
  <c r="IH90" i="4"/>
  <c r="IH89" i="4"/>
  <c r="IH88" i="4"/>
  <c r="IH87" i="4"/>
  <c r="IH86" i="4"/>
  <c r="IH85" i="4"/>
  <c r="IH84" i="4"/>
  <c r="IH83" i="4"/>
  <c r="IH82" i="4"/>
  <c r="IH81" i="4"/>
  <c r="IH80" i="4"/>
  <c r="IH79" i="4"/>
  <c r="IH78" i="4"/>
  <c r="IH77" i="4"/>
  <c r="IH76" i="4"/>
  <c r="IH75" i="4"/>
  <c r="IH74" i="4"/>
  <c r="IH73" i="4"/>
  <c r="IH72" i="4"/>
  <c r="IH71" i="4"/>
  <c r="IH70" i="4"/>
  <c r="IH69" i="4"/>
  <c r="IH68" i="4"/>
  <c r="IH67" i="4"/>
  <c r="IH66" i="4"/>
  <c r="IH65" i="4"/>
  <c r="IH64" i="4"/>
  <c r="IH63" i="4"/>
  <c r="IH62" i="4"/>
  <c r="IH61" i="4"/>
  <c r="IH60" i="4"/>
  <c r="IH59" i="4"/>
  <c r="IH58" i="4"/>
  <c r="IH57" i="4"/>
  <c r="IH56" i="4"/>
  <c r="IH55" i="4"/>
  <c r="IH54" i="4"/>
  <c r="IH53" i="4"/>
  <c r="IH52" i="4"/>
  <c r="IH51" i="4"/>
  <c r="IH50" i="4"/>
  <c r="IH49" i="4"/>
  <c r="IH48" i="4"/>
  <c r="IH47" i="4"/>
  <c r="IH46" i="4"/>
  <c r="IH45" i="4"/>
  <c r="IH44" i="4"/>
  <c r="IH43" i="4"/>
  <c r="IH42" i="4"/>
  <c r="IH41" i="4"/>
  <c r="IH40" i="4"/>
  <c r="IH39" i="4"/>
  <c r="IH38" i="4"/>
  <c r="IH37" i="4"/>
  <c r="IH36" i="4"/>
  <c r="IH35" i="4"/>
  <c r="IH34" i="4"/>
  <c r="IH33" i="4"/>
  <c r="IH32" i="4"/>
  <c r="IH31" i="4"/>
  <c r="IH30" i="4"/>
  <c r="IH29" i="4"/>
  <c r="IH28" i="4"/>
  <c r="IH27" i="4"/>
  <c r="IH26" i="4"/>
  <c r="IH25" i="4"/>
  <c r="IH24" i="4"/>
  <c r="IH23" i="4"/>
  <c r="IH22" i="4"/>
  <c r="IH21" i="4"/>
  <c r="IH20" i="4"/>
  <c r="IH19" i="4"/>
  <c r="IH18" i="4"/>
  <c r="IH17" i="4"/>
  <c r="IH16" i="4"/>
  <c r="IH15" i="4"/>
  <c r="IH14" i="4"/>
  <c r="IH13" i="4"/>
  <c r="IH12" i="4"/>
  <c r="IH11" i="4"/>
  <c r="IH10" i="4"/>
  <c r="IH9" i="4"/>
  <c r="IH8" i="4"/>
  <c r="IH7" i="4"/>
  <c r="IH6" i="4"/>
  <c r="IH5" i="4"/>
  <c r="IH4" i="4"/>
  <c r="IH3" i="4"/>
  <c r="HR1772" i="4"/>
  <c r="HR1771" i="4"/>
  <c r="HR1770" i="4"/>
  <c r="HR1769" i="4"/>
  <c r="HR1768" i="4"/>
  <c r="HR1767" i="4"/>
  <c r="HR1766" i="4"/>
  <c r="HR1765" i="4"/>
  <c r="HR1764" i="4"/>
  <c r="HR1763" i="4"/>
  <c r="HR1762" i="4"/>
  <c r="HR1761" i="4"/>
  <c r="HR1760" i="4"/>
  <c r="HR1759" i="4"/>
  <c r="HR1758" i="4"/>
  <c r="HR1757" i="4"/>
  <c r="HR1756" i="4"/>
  <c r="HR1755" i="4"/>
  <c r="HR1754" i="4"/>
  <c r="HR1753" i="4"/>
  <c r="HR1752" i="4"/>
  <c r="HR1751" i="4"/>
  <c r="HR1750" i="4"/>
  <c r="HR1749" i="4"/>
  <c r="HR1748" i="4"/>
  <c r="HR1747" i="4"/>
  <c r="HR1746" i="4"/>
  <c r="HR1745" i="4"/>
  <c r="HR1744" i="4"/>
  <c r="HR1743" i="4"/>
  <c r="HR1742" i="4"/>
  <c r="HR1741" i="4"/>
  <c r="HR1740" i="4"/>
  <c r="HR1739" i="4"/>
  <c r="HR1738" i="4"/>
  <c r="HR1737" i="4"/>
  <c r="HR1736" i="4"/>
  <c r="HR1735" i="4"/>
  <c r="HR1734" i="4"/>
  <c r="HR1733" i="4"/>
  <c r="HR1732" i="4"/>
  <c r="HR1731" i="4"/>
  <c r="HR1730" i="4"/>
  <c r="HR1729" i="4"/>
  <c r="HR1728" i="4"/>
  <c r="HR1727" i="4"/>
  <c r="HR1726" i="4"/>
  <c r="HR1725" i="4"/>
  <c r="HR1724" i="4"/>
  <c r="HR1723" i="4"/>
  <c r="HR1722" i="4"/>
  <c r="HR1721" i="4"/>
  <c r="HR1720" i="4"/>
  <c r="HR1719" i="4"/>
  <c r="HR1718" i="4"/>
  <c r="HR1717" i="4"/>
  <c r="HR1716" i="4"/>
  <c r="HR1715" i="4"/>
  <c r="HR1714" i="4"/>
  <c r="HR1713" i="4"/>
  <c r="HR1712" i="4"/>
  <c r="HR1711" i="4"/>
  <c r="HR1710" i="4"/>
  <c r="HR1709" i="4"/>
  <c r="HR1708" i="4"/>
  <c r="HR1707" i="4"/>
  <c r="HR1706" i="4"/>
  <c r="HR1705" i="4"/>
  <c r="HR1704" i="4"/>
  <c r="HR1703" i="4"/>
  <c r="HR1702" i="4"/>
  <c r="HR1701" i="4"/>
  <c r="HR1700" i="4"/>
  <c r="HR1699" i="4"/>
  <c r="HR1698" i="4"/>
  <c r="HR1697" i="4"/>
  <c r="HR1696" i="4"/>
  <c r="HR1695" i="4"/>
  <c r="HR1694" i="4"/>
  <c r="HR1693" i="4"/>
  <c r="HR1692" i="4"/>
  <c r="HR1691" i="4"/>
  <c r="HR1690" i="4"/>
  <c r="HR1689" i="4"/>
  <c r="HR1688" i="4"/>
  <c r="HR1687" i="4"/>
  <c r="HR1686" i="4"/>
  <c r="HR1685" i="4"/>
  <c r="HR1684" i="4"/>
  <c r="HR1683" i="4"/>
  <c r="HR1682" i="4"/>
  <c r="HR1681" i="4"/>
  <c r="HR1680" i="4"/>
  <c r="HR1679" i="4"/>
  <c r="HR1678" i="4"/>
  <c r="HR1677" i="4"/>
  <c r="HR1676" i="4"/>
  <c r="HR1675" i="4"/>
  <c r="HR1674" i="4"/>
  <c r="HR1673" i="4"/>
  <c r="HR1672" i="4"/>
  <c r="HR1671" i="4"/>
  <c r="HR1670" i="4"/>
  <c r="HR1669" i="4"/>
  <c r="HR1668" i="4"/>
  <c r="HR1667" i="4"/>
  <c r="HR1666" i="4"/>
  <c r="HR1665" i="4"/>
  <c r="HR1664" i="4"/>
  <c r="HR1663" i="4"/>
  <c r="HR1662" i="4"/>
  <c r="HR1661" i="4"/>
  <c r="HR1660" i="4"/>
  <c r="HR1659" i="4"/>
  <c r="HR1658" i="4"/>
  <c r="HR1657" i="4"/>
  <c r="HR1656" i="4"/>
  <c r="HR1655" i="4"/>
  <c r="HR1654" i="4"/>
  <c r="HR1653" i="4"/>
  <c r="HR1652" i="4"/>
  <c r="HR1651" i="4"/>
  <c r="HR1650" i="4"/>
  <c r="HR1649" i="4"/>
  <c r="HR1648" i="4"/>
  <c r="HR1647" i="4"/>
  <c r="HR1646" i="4"/>
  <c r="HR1645" i="4"/>
  <c r="HR1644" i="4"/>
  <c r="HR1643" i="4"/>
  <c r="HR1642" i="4"/>
  <c r="HR1641" i="4"/>
  <c r="HR1640" i="4"/>
  <c r="HR1639" i="4"/>
  <c r="HR1638" i="4"/>
  <c r="HR1637" i="4"/>
  <c r="HR1636" i="4"/>
  <c r="HR1635" i="4"/>
  <c r="HR1634" i="4"/>
  <c r="HR1633" i="4"/>
  <c r="HR1632" i="4"/>
  <c r="HR1631" i="4"/>
  <c r="HR1630" i="4"/>
  <c r="HR1629" i="4"/>
  <c r="HR1628" i="4"/>
  <c r="HR1627" i="4"/>
  <c r="HR1626" i="4"/>
  <c r="HR1625" i="4"/>
  <c r="HR1624" i="4"/>
  <c r="HR1623" i="4"/>
  <c r="HR1622" i="4"/>
  <c r="HR1621" i="4"/>
  <c r="HR1620" i="4"/>
  <c r="HR1619" i="4"/>
  <c r="HR1618" i="4"/>
  <c r="HR1617" i="4"/>
  <c r="HR1616" i="4"/>
  <c r="HR1615" i="4"/>
  <c r="HR1614" i="4"/>
  <c r="HR1613" i="4"/>
  <c r="HR1612" i="4"/>
  <c r="HR1611" i="4"/>
  <c r="HR1610" i="4"/>
  <c r="HR1609" i="4"/>
  <c r="HR1608" i="4"/>
  <c r="HR1607" i="4"/>
  <c r="HR1606" i="4"/>
  <c r="HR1605" i="4"/>
  <c r="HR1604" i="4"/>
  <c r="HR1603" i="4"/>
  <c r="HR1602" i="4"/>
  <c r="HR1601" i="4"/>
  <c r="HR1600" i="4"/>
  <c r="HR1599" i="4"/>
  <c r="HR1598" i="4"/>
  <c r="HR1597" i="4"/>
  <c r="HR1596" i="4"/>
  <c r="HR1595" i="4"/>
  <c r="HR1594" i="4"/>
  <c r="HR1593" i="4"/>
  <c r="HR1592" i="4"/>
  <c r="HR1591" i="4"/>
  <c r="HR1590" i="4"/>
  <c r="HR1589" i="4"/>
  <c r="HR1588" i="4"/>
  <c r="HR1587" i="4"/>
  <c r="HR1586" i="4"/>
  <c r="HR1585" i="4"/>
  <c r="HR1584" i="4"/>
  <c r="HR1583" i="4"/>
  <c r="HR1582" i="4"/>
  <c r="HR1581" i="4"/>
  <c r="HR1580" i="4"/>
  <c r="HR1579" i="4"/>
  <c r="HR1578" i="4"/>
  <c r="HR1577" i="4"/>
  <c r="HR1576" i="4"/>
  <c r="HR1575" i="4"/>
  <c r="HR1574" i="4"/>
  <c r="HR1573" i="4"/>
  <c r="HR1572" i="4"/>
  <c r="HR1571" i="4"/>
  <c r="HR1570" i="4"/>
  <c r="HR1569" i="4"/>
  <c r="HR1568" i="4"/>
  <c r="HR1567" i="4"/>
  <c r="HR1566" i="4"/>
  <c r="HR1565" i="4"/>
  <c r="HR1564" i="4"/>
  <c r="HR1563" i="4"/>
  <c r="HR1562" i="4"/>
  <c r="HR1561" i="4"/>
  <c r="HR1560" i="4"/>
  <c r="HR1559" i="4"/>
  <c r="HR1558" i="4"/>
  <c r="HR1557" i="4"/>
  <c r="HR1556" i="4"/>
  <c r="HR1555" i="4"/>
  <c r="HR1554" i="4"/>
  <c r="HR1553" i="4"/>
  <c r="HR1552" i="4"/>
  <c r="HR1551" i="4"/>
  <c r="HR1550" i="4"/>
  <c r="HR1549" i="4"/>
  <c r="HR1548" i="4"/>
  <c r="HR1547" i="4"/>
  <c r="HR1546" i="4"/>
  <c r="HR1545" i="4"/>
  <c r="HR1544" i="4"/>
  <c r="HR1543" i="4"/>
  <c r="HR1542" i="4"/>
  <c r="HR1541" i="4"/>
  <c r="HR1540" i="4"/>
  <c r="HR1539" i="4"/>
  <c r="HR1538" i="4"/>
  <c r="HR1537" i="4"/>
  <c r="HR1536" i="4"/>
  <c r="HR1535" i="4"/>
  <c r="HR1534" i="4"/>
  <c r="HR1533" i="4"/>
  <c r="HR1532" i="4"/>
  <c r="HR1531" i="4"/>
  <c r="HR1530" i="4"/>
  <c r="HR1529" i="4"/>
  <c r="HR1528" i="4"/>
  <c r="HR1527" i="4"/>
  <c r="HR1526" i="4"/>
  <c r="HR1525" i="4"/>
  <c r="HR1524" i="4"/>
  <c r="HR1523" i="4"/>
  <c r="HR1522" i="4"/>
  <c r="HR1521" i="4"/>
  <c r="HR1520" i="4"/>
  <c r="HR1519" i="4"/>
  <c r="HR1518" i="4"/>
  <c r="HR1517" i="4"/>
  <c r="HR1516" i="4"/>
  <c r="HR1515" i="4"/>
  <c r="HR1514" i="4"/>
  <c r="HR1513" i="4"/>
  <c r="HR1512" i="4"/>
  <c r="HR1511" i="4"/>
  <c r="HR1510" i="4"/>
  <c r="HR1509" i="4"/>
  <c r="HR1508" i="4"/>
  <c r="HR1507" i="4"/>
  <c r="HR1506" i="4"/>
  <c r="HR1505" i="4"/>
  <c r="HR1504" i="4"/>
  <c r="HR1503" i="4"/>
  <c r="HR1502" i="4"/>
  <c r="HR1501" i="4"/>
  <c r="HR1500" i="4"/>
  <c r="HR1499" i="4"/>
  <c r="HR1498" i="4"/>
  <c r="HR1497" i="4"/>
  <c r="HR1496" i="4"/>
  <c r="HR1495" i="4"/>
  <c r="HR1494" i="4"/>
  <c r="HR1493" i="4"/>
  <c r="HR1492" i="4"/>
  <c r="HR1491" i="4"/>
  <c r="HR1490" i="4"/>
  <c r="HR1489" i="4"/>
  <c r="HR1488" i="4"/>
  <c r="HR1487" i="4"/>
  <c r="HR1486" i="4"/>
  <c r="HR1485" i="4"/>
  <c r="HR1484" i="4"/>
  <c r="HR1483" i="4"/>
  <c r="HR1482" i="4"/>
  <c r="HR1481" i="4"/>
  <c r="HR1480" i="4"/>
  <c r="HR1479" i="4"/>
  <c r="HR1478" i="4"/>
  <c r="HR1477" i="4"/>
  <c r="HR1476" i="4"/>
  <c r="HR1475" i="4"/>
  <c r="HR1474" i="4"/>
  <c r="HR1473" i="4"/>
  <c r="HR1472" i="4"/>
  <c r="HR1471" i="4"/>
  <c r="HR1470" i="4"/>
  <c r="HR1469" i="4"/>
  <c r="HR1468" i="4"/>
  <c r="HR1467" i="4"/>
  <c r="HR1466" i="4"/>
  <c r="HR1465" i="4"/>
  <c r="HR1464" i="4"/>
  <c r="HR1463" i="4"/>
  <c r="HR1462" i="4"/>
  <c r="HR1461" i="4"/>
  <c r="HR1460" i="4"/>
  <c r="HR1459" i="4"/>
  <c r="HR1458" i="4"/>
  <c r="HR1457" i="4"/>
  <c r="HR1456" i="4"/>
  <c r="HR1455" i="4"/>
  <c r="HR1454" i="4"/>
  <c r="HR1453" i="4"/>
  <c r="HR1452" i="4"/>
  <c r="HR1451" i="4"/>
  <c r="HR1450" i="4"/>
  <c r="HR1449" i="4"/>
  <c r="HR1448" i="4"/>
  <c r="HR1447" i="4"/>
  <c r="HR1446" i="4"/>
  <c r="HR1445" i="4"/>
  <c r="HR1444" i="4"/>
  <c r="HR1443" i="4"/>
  <c r="HR1442" i="4"/>
  <c r="HR1441" i="4"/>
  <c r="HR1440" i="4"/>
  <c r="HR1439" i="4"/>
  <c r="HR1438" i="4"/>
  <c r="HR1437" i="4"/>
  <c r="HR1436" i="4"/>
  <c r="HR1435" i="4"/>
  <c r="HR1434" i="4"/>
  <c r="HR1433" i="4"/>
  <c r="HR1432" i="4"/>
  <c r="HR1431" i="4"/>
  <c r="HR1430" i="4"/>
  <c r="HR1429" i="4"/>
  <c r="HR1428" i="4"/>
  <c r="HR1427" i="4"/>
  <c r="HR1426" i="4"/>
  <c r="HR1425" i="4"/>
  <c r="HR1424" i="4"/>
  <c r="HR1423" i="4"/>
  <c r="HR1422" i="4"/>
  <c r="HR1421" i="4"/>
  <c r="HR1420" i="4"/>
  <c r="HR1419" i="4"/>
  <c r="HR1418" i="4"/>
  <c r="HR1417" i="4"/>
  <c r="HR1416" i="4"/>
  <c r="HR1415" i="4"/>
  <c r="HR1414" i="4"/>
  <c r="HR1413" i="4"/>
  <c r="HR1412" i="4"/>
  <c r="HR1411" i="4"/>
  <c r="HR1410" i="4"/>
  <c r="HR1409" i="4"/>
  <c r="HR1408" i="4"/>
  <c r="HR1407" i="4"/>
  <c r="HR1406" i="4"/>
  <c r="HR1405" i="4"/>
  <c r="HR1404" i="4"/>
  <c r="HR1403" i="4"/>
  <c r="HR1402" i="4"/>
  <c r="HR1401" i="4"/>
  <c r="HR1400" i="4"/>
  <c r="HR1399" i="4"/>
  <c r="HR1398" i="4"/>
  <c r="HR1397" i="4"/>
  <c r="HR1396" i="4"/>
  <c r="HR1395" i="4"/>
  <c r="HR1394" i="4"/>
  <c r="HR1393" i="4"/>
  <c r="HR1392" i="4"/>
  <c r="HR1391" i="4"/>
  <c r="HR1390" i="4"/>
  <c r="HR1389" i="4"/>
  <c r="HR1388" i="4"/>
  <c r="HR1387" i="4"/>
  <c r="HR1386" i="4"/>
  <c r="HR1385" i="4"/>
  <c r="HR1384" i="4"/>
  <c r="HR1383" i="4"/>
  <c r="HR1382" i="4"/>
  <c r="HR1381" i="4"/>
  <c r="HR1380" i="4"/>
  <c r="HR1379" i="4"/>
  <c r="HR1378" i="4"/>
  <c r="HR1377" i="4"/>
  <c r="HR1376" i="4"/>
  <c r="HR1375" i="4"/>
  <c r="HR1374" i="4"/>
  <c r="HR1373" i="4"/>
  <c r="HR1372" i="4"/>
  <c r="HR1371" i="4"/>
  <c r="HR1370" i="4"/>
  <c r="HR1369" i="4"/>
  <c r="HR1368" i="4"/>
  <c r="HR1367" i="4"/>
  <c r="HR1366" i="4"/>
  <c r="HR1365" i="4"/>
  <c r="HR1364" i="4"/>
  <c r="HR1363" i="4"/>
  <c r="HR1362" i="4"/>
  <c r="HR1361" i="4"/>
  <c r="HR1360" i="4"/>
  <c r="HR1359" i="4"/>
  <c r="HR1358" i="4"/>
  <c r="HR1357" i="4"/>
  <c r="HR1356" i="4"/>
  <c r="HR1355" i="4"/>
  <c r="HR1354" i="4"/>
  <c r="HR1353" i="4"/>
  <c r="HR1352" i="4"/>
  <c r="HR1351" i="4"/>
  <c r="HR1350" i="4"/>
  <c r="HR1349" i="4"/>
  <c r="HR1348" i="4"/>
  <c r="HR1347" i="4"/>
  <c r="HR1346" i="4"/>
  <c r="HR1345" i="4"/>
  <c r="HR1344" i="4"/>
  <c r="HR1343" i="4"/>
  <c r="HR1342" i="4"/>
  <c r="HR1341" i="4"/>
  <c r="HR1340" i="4"/>
  <c r="HR1339" i="4"/>
  <c r="HR1338" i="4"/>
  <c r="HR1337" i="4"/>
  <c r="HR1336" i="4"/>
  <c r="HR1335" i="4"/>
  <c r="HR1334" i="4"/>
  <c r="HR1333" i="4"/>
  <c r="HR1332" i="4"/>
  <c r="HR1331" i="4"/>
  <c r="HR1330" i="4"/>
  <c r="HR1329" i="4"/>
  <c r="HR1328" i="4"/>
  <c r="HR1327" i="4"/>
  <c r="HR1326" i="4"/>
  <c r="HR1325" i="4"/>
  <c r="HR1324" i="4"/>
  <c r="HR1323" i="4"/>
  <c r="HR1322" i="4"/>
  <c r="HR1321" i="4"/>
  <c r="HR1320" i="4"/>
  <c r="HR1319" i="4"/>
  <c r="HR1318" i="4"/>
  <c r="HR1317" i="4"/>
  <c r="HR1316" i="4"/>
  <c r="HR1315" i="4"/>
  <c r="HR1314" i="4"/>
  <c r="HR1313" i="4"/>
  <c r="HR1312" i="4"/>
  <c r="HR1311" i="4"/>
  <c r="HR1310" i="4"/>
  <c r="HR1309" i="4"/>
  <c r="HR1308" i="4"/>
  <c r="HR1307" i="4"/>
  <c r="HR1306" i="4"/>
  <c r="HR1305" i="4"/>
  <c r="HR1304" i="4"/>
  <c r="HR1303" i="4"/>
  <c r="HR1302" i="4"/>
  <c r="HR1301" i="4"/>
  <c r="HR1300" i="4"/>
  <c r="HR1299" i="4"/>
  <c r="HR1298" i="4"/>
  <c r="HR1297" i="4"/>
  <c r="HR1296" i="4"/>
  <c r="HR1295" i="4"/>
  <c r="HR1294" i="4"/>
  <c r="HR1293" i="4"/>
  <c r="HR1292" i="4"/>
  <c r="HR1291" i="4"/>
  <c r="HR1290" i="4"/>
  <c r="HR1289" i="4"/>
  <c r="HR1288" i="4"/>
  <c r="HR1287" i="4"/>
  <c r="HR1286" i="4"/>
  <c r="HR1285" i="4"/>
  <c r="HR1284" i="4"/>
  <c r="HR1283" i="4"/>
  <c r="HR1282" i="4"/>
  <c r="HR1281" i="4"/>
  <c r="HR1280" i="4"/>
  <c r="HR1279" i="4"/>
  <c r="HR1278" i="4"/>
  <c r="HR1277" i="4"/>
  <c r="HR1276" i="4"/>
  <c r="HR1275" i="4"/>
  <c r="HR1274" i="4"/>
  <c r="HR1273" i="4"/>
  <c r="HR1272" i="4"/>
  <c r="HR1271" i="4"/>
  <c r="HR1270" i="4"/>
  <c r="HR1269" i="4"/>
  <c r="HR1268" i="4"/>
  <c r="HR1267" i="4"/>
  <c r="HR1266" i="4"/>
  <c r="HR1265" i="4"/>
  <c r="HR1264" i="4"/>
  <c r="HR1263" i="4"/>
  <c r="HR1262" i="4"/>
  <c r="HR1261" i="4"/>
  <c r="HR1260" i="4"/>
  <c r="HR1259" i="4"/>
  <c r="HR1258" i="4"/>
  <c r="HR1257" i="4"/>
  <c r="HR1256" i="4"/>
  <c r="HR1255" i="4"/>
  <c r="HR1254" i="4"/>
  <c r="HR1253" i="4"/>
  <c r="HR1252" i="4"/>
  <c r="HR1251" i="4"/>
  <c r="HR1250" i="4"/>
  <c r="HR1249" i="4"/>
  <c r="HR1248" i="4"/>
  <c r="HR1247" i="4"/>
  <c r="HR1246" i="4"/>
  <c r="HR1245" i="4"/>
  <c r="HR1244" i="4"/>
  <c r="HR1243" i="4"/>
  <c r="HR1242" i="4"/>
  <c r="HR1241" i="4"/>
  <c r="HR1240" i="4"/>
  <c r="HR1239" i="4"/>
  <c r="HR1238" i="4"/>
  <c r="HR1237" i="4"/>
  <c r="HR1236" i="4"/>
  <c r="HR1235" i="4"/>
  <c r="HR1234" i="4"/>
  <c r="HR1233" i="4"/>
  <c r="HR1232" i="4"/>
  <c r="HR1231" i="4"/>
  <c r="HR1230" i="4"/>
  <c r="HR1229" i="4"/>
  <c r="HR1228" i="4"/>
  <c r="HR1227" i="4"/>
  <c r="HR1226" i="4"/>
  <c r="HR1225" i="4"/>
  <c r="HR1224" i="4"/>
  <c r="HR1223" i="4"/>
  <c r="HR1222" i="4"/>
  <c r="HR1221" i="4"/>
  <c r="HR1220" i="4"/>
  <c r="HR1219" i="4"/>
  <c r="HR1218" i="4"/>
  <c r="HR1217" i="4"/>
  <c r="HR1216" i="4"/>
  <c r="HR1215" i="4"/>
  <c r="HR1214" i="4"/>
  <c r="HR1213" i="4"/>
  <c r="HR1212" i="4"/>
  <c r="HR1211" i="4"/>
  <c r="HR1210" i="4"/>
  <c r="HR1209" i="4"/>
  <c r="HR1208" i="4"/>
  <c r="HR1207" i="4"/>
  <c r="HR1206" i="4"/>
  <c r="HR1205" i="4"/>
  <c r="HR1204" i="4"/>
  <c r="HR1203" i="4"/>
  <c r="HR1202" i="4"/>
  <c r="HR1201" i="4"/>
  <c r="HR1200" i="4"/>
  <c r="HR1199" i="4"/>
  <c r="HR1198" i="4"/>
  <c r="HR1197" i="4"/>
  <c r="HR1196" i="4"/>
  <c r="HR1195" i="4"/>
  <c r="HR1194" i="4"/>
  <c r="HR1193" i="4"/>
  <c r="HR1192" i="4"/>
  <c r="HR1191" i="4"/>
  <c r="HR1190" i="4"/>
  <c r="HR1189" i="4"/>
  <c r="HR1188" i="4"/>
  <c r="HR1187" i="4"/>
  <c r="HR1186" i="4"/>
  <c r="HR1185" i="4"/>
  <c r="HR1184" i="4"/>
  <c r="HR1183" i="4"/>
  <c r="HR1182" i="4"/>
  <c r="HR1181" i="4"/>
  <c r="HR1180" i="4"/>
  <c r="HR1179" i="4"/>
  <c r="HR1178" i="4"/>
  <c r="HR1177" i="4"/>
  <c r="HR1176" i="4"/>
  <c r="HR1175" i="4"/>
  <c r="HR1174" i="4"/>
  <c r="HR1173" i="4"/>
  <c r="HR1172" i="4"/>
  <c r="HR1171" i="4"/>
  <c r="HR1170" i="4"/>
  <c r="HR1169" i="4"/>
  <c r="HR1168" i="4"/>
  <c r="HR1167" i="4"/>
  <c r="HR1166" i="4"/>
  <c r="HR1165" i="4"/>
  <c r="HR1164" i="4"/>
  <c r="HR1163" i="4"/>
  <c r="HR1162" i="4"/>
  <c r="HR1161" i="4"/>
  <c r="HR1160" i="4"/>
  <c r="HR1159" i="4"/>
  <c r="HR1158" i="4"/>
  <c r="HR1157" i="4"/>
  <c r="HR1156" i="4"/>
  <c r="HR1155" i="4"/>
  <c r="HR1154" i="4"/>
  <c r="HR1153" i="4"/>
  <c r="HR1152" i="4"/>
  <c r="HR1151" i="4"/>
  <c r="HR1150" i="4"/>
  <c r="HR1149" i="4"/>
  <c r="HR1148" i="4"/>
  <c r="HR1147" i="4"/>
  <c r="HR1146" i="4"/>
  <c r="HR1145" i="4"/>
  <c r="HR1144" i="4"/>
  <c r="HR1143" i="4"/>
  <c r="HR1142" i="4"/>
  <c r="HR1141" i="4"/>
  <c r="HR1140" i="4"/>
  <c r="HR1139" i="4"/>
  <c r="HR1138" i="4"/>
  <c r="HR1137" i="4"/>
  <c r="HR1136" i="4"/>
  <c r="HR1135" i="4"/>
  <c r="HR1134" i="4"/>
  <c r="HR1133" i="4"/>
  <c r="HR1132" i="4"/>
  <c r="HR1131" i="4"/>
  <c r="HR1130" i="4"/>
  <c r="HR1129" i="4"/>
  <c r="HR1128" i="4"/>
  <c r="HR1127" i="4"/>
  <c r="HR1126" i="4"/>
  <c r="HR1125" i="4"/>
  <c r="HR1124" i="4"/>
  <c r="HR1123" i="4"/>
  <c r="HR1122" i="4"/>
  <c r="HR1121" i="4"/>
  <c r="HR1120" i="4"/>
  <c r="HR1119" i="4"/>
  <c r="HR1118" i="4"/>
  <c r="HR1117" i="4"/>
  <c r="HR1116" i="4"/>
  <c r="HR1115" i="4"/>
  <c r="HR1114" i="4"/>
  <c r="HR1113" i="4"/>
  <c r="HR1112" i="4"/>
  <c r="HR1111" i="4"/>
  <c r="HR1110" i="4"/>
  <c r="HR1109" i="4"/>
  <c r="HR1108" i="4"/>
  <c r="HR1107" i="4"/>
  <c r="HR1106" i="4"/>
  <c r="HR1105" i="4"/>
  <c r="HR1104" i="4"/>
  <c r="HR1103" i="4"/>
  <c r="HR1102" i="4"/>
  <c r="HR1101" i="4"/>
  <c r="HR1100" i="4"/>
  <c r="HR1099" i="4"/>
  <c r="HR1098" i="4"/>
  <c r="HR1097" i="4"/>
  <c r="HR1096" i="4"/>
  <c r="HR1095" i="4"/>
  <c r="HR1094" i="4"/>
  <c r="HR1093" i="4"/>
  <c r="HR1092" i="4"/>
  <c r="HR1091" i="4"/>
  <c r="HR1090" i="4"/>
  <c r="HR1089" i="4"/>
  <c r="HR1088" i="4"/>
  <c r="HR1087" i="4"/>
  <c r="HR1086" i="4"/>
  <c r="HR1085" i="4"/>
  <c r="HR1084" i="4"/>
  <c r="HR1083" i="4"/>
  <c r="HR1082" i="4"/>
  <c r="HR1081" i="4"/>
  <c r="HR1080" i="4"/>
  <c r="HR1079" i="4"/>
  <c r="HR1078" i="4"/>
  <c r="HR1077" i="4"/>
  <c r="HR1076" i="4"/>
  <c r="HR1075" i="4"/>
  <c r="HR1074" i="4"/>
  <c r="HR1073" i="4"/>
  <c r="HR1072" i="4"/>
  <c r="HR1071" i="4"/>
  <c r="HR1070" i="4"/>
  <c r="HR1069" i="4"/>
  <c r="HR1068" i="4"/>
  <c r="HR1067" i="4"/>
  <c r="HR1066" i="4"/>
  <c r="HR1065" i="4"/>
  <c r="HR1064" i="4"/>
  <c r="HR1063" i="4"/>
  <c r="HR1062" i="4"/>
  <c r="HR1061" i="4"/>
  <c r="HR1060" i="4"/>
  <c r="HR1059" i="4"/>
  <c r="HR1058" i="4"/>
  <c r="HR1057" i="4"/>
  <c r="HR1056" i="4"/>
  <c r="HR1055" i="4"/>
  <c r="HR1054" i="4"/>
  <c r="HR1053" i="4"/>
  <c r="HR1052" i="4"/>
  <c r="HR1051" i="4"/>
  <c r="HR1050" i="4"/>
  <c r="HR1049" i="4"/>
  <c r="HR1048" i="4"/>
  <c r="HR1047" i="4"/>
  <c r="HR1046" i="4"/>
  <c r="HR1045" i="4"/>
  <c r="HR1044" i="4"/>
  <c r="HR1043" i="4"/>
  <c r="HR1042" i="4"/>
  <c r="HR1041" i="4"/>
  <c r="HR1040" i="4"/>
  <c r="HR1039" i="4"/>
  <c r="HR1038" i="4"/>
  <c r="HR1037" i="4"/>
  <c r="HR1036" i="4"/>
  <c r="HR1035" i="4"/>
  <c r="HR1034" i="4"/>
  <c r="HR1033" i="4"/>
  <c r="HR1032" i="4"/>
  <c r="HR1031" i="4"/>
  <c r="HR1030" i="4"/>
  <c r="HR1029" i="4"/>
  <c r="HR1028" i="4"/>
  <c r="HR1027" i="4"/>
  <c r="HR1026" i="4"/>
  <c r="HR1025" i="4"/>
  <c r="HR1024" i="4"/>
  <c r="HR1023" i="4"/>
  <c r="HR1022" i="4"/>
  <c r="HR1021" i="4"/>
  <c r="HR1020" i="4"/>
  <c r="HR1019" i="4"/>
  <c r="HR1018" i="4"/>
  <c r="HR1017" i="4"/>
  <c r="HR1016" i="4"/>
  <c r="HR1015" i="4"/>
  <c r="HR1014" i="4"/>
  <c r="HR1013" i="4"/>
  <c r="HR1012" i="4"/>
  <c r="HR1011" i="4"/>
  <c r="HR1010" i="4"/>
  <c r="HR1009" i="4"/>
  <c r="HR1008" i="4"/>
  <c r="HR1007" i="4"/>
  <c r="HR1006" i="4"/>
  <c r="HR1005" i="4"/>
  <c r="HR1004" i="4"/>
  <c r="HR1003" i="4"/>
  <c r="HR1002" i="4"/>
  <c r="HR1001" i="4"/>
  <c r="HR1000" i="4"/>
  <c r="HR999" i="4"/>
  <c r="HR998" i="4"/>
  <c r="HR997" i="4"/>
  <c r="HR996" i="4"/>
  <c r="HR995" i="4"/>
  <c r="HR994" i="4"/>
  <c r="HR993" i="4"/>
  <c r="HR992" i="4"/>
  <c r="HR991" i="4"/>
  <c r="HR990" i="4"/>
  <c r="HR989" i="4"/>
  <c r="HR988" i="4"/>
  <c r="HR987" i="4"/>
  <c r="HR986" i="4"/>
  <c r="HR985" i="4"/>
  <c r="HR984" i="4"/>
  <c r="HR983" i="4"/>
  <c r="HR982" i="4"/>
  <c r="HR981" i="4"/>
  <c r="HR980" i="4"/>
  <c r="HR979" i="4"/>
  <c r="HR978" i="4"/>
  <c r="HR977" i="4"/>
  <c r="HR976" i="4"/>
  <c r="HR975" i="4"/>
  <c r="HR974" i="4"/>
  <c r="HR973" i="4"/>
  <c r="HR972" i="4"/>
  <c r="HR971" i="4"/>
  <c r="HR970" i="4"/>
  <c r="HR969" i="4"/>
  <c r="HR968" i="4"/>
  <c r="HR967" i="4"/>
  <c r="HR966" i="4"/>
  <c r="HR965" i="4"/>
  <c r="HR964" i="4"/>
  <c r="HR963" i="4"/>
  <c r="HR962" i="4"/>
  <c r="HR961" i="4"/>
  <c r="HR960" i="4"/>
  <c r="HR959" i="4"/>
  <c r="HR958" i="4"/>
  <c r="HR957" i="4"/>
  <c r="HR956" i="4"/>
  <c r="HR955" i="4"/>
  <c r="HR954" i="4"/>
  <c r="HR953" i="4"/>
  <c r="HR952" i="4"/>
  <c r="HR951" i="4"/>
  <c r="HR950" i="4"/>
  <c r="HR949" i="4"/>
  <c r="HR948" i="4"/>
  <c r="HR947" i="4"/>
  <c r="HR946" i="4"/>
  <c r="HR945" i="4"/>
  <c r="HR944" i="4"/>
  <c r="HR943" i="4"/>
  <c r="HR942" i="4"/>
  <c r="HR941" i="4"/>
  <c r="HR940" i="4"/>
  <c r="HR939" i="4"/>
  <c r="HR938" i="4"/>
  <c r="HR937" i="4"/>
  <c r="HR936" i="4"/>
  <c r="HR935" i="4"/>
  <c r="HR934" i="4"/>
  <c r="HR933" i="4"/>
  <c r="HR932" i="4"/>
  <c r="HR931" i="4"/>
  <c r="HR930" i="4"/>
  <c r="HR929" i="4"/>
  <c r="HR928" i="4"/>
  <c r="HR927" i="4"/>
  <c r="HR926" i="4"/>
  <c r="HR925" i="4"/>
  <c r="HR924" i="4"/>
  <c r="HR923" i="4"/>
  <c r="HR922" i="4"/>
  <c r="HR921" i="4"/>
  <c r="HR920" i="4"/>
  <c r="HR919" i="4"/>
  <c r="HR918" i="4"/>
  <c r="HR917" i="4"/>
  <c r="HR916" i="4"/>
  <c r="HR915" i="4"/>
  <c r="HR914" i="4"/>
  <c r="HR913" i="4"/>
  <c r="HR912" i="4"/>
  <c r="HR911" i="4"/>
  <c r="HR910" i="4"/>
  <c r="HR909" i="4"/>
  <c r="HR908" i="4"/>
  <c r="HR907" i="4"/>
  <c r="HR906" i="4"/>
  <c r="HR905" i="4"/>
  <c r="HR904" i="4"/>
  <c r="HR903" i="4"/>
  <c r="HR902" i="4"/>
  <c r="HR901" i="4"/>
  <c r="HR900" i="4"/>
  <c r="HR899" i="4"/>
  <c r="HR898" i="4"/>
  <c r="HR897" i="4"/>
  <c r="HR896" i="4"/>
  <c r="HR895" i="4"/>
  <c r="HR894" i="4"/>
  <c r="HR893" i="4"/>
  <c r="HR892" i="4"/>
  <c r="HR891" i="4"/>
  <c r="HR890" i="4"/>
  <c r="HR889" i="4"/>
  <c r="HR888" i="4"/>
  <c r="HR887" i="4"/>
  <c r="HR886" i="4"/>
  <c r="HR885" i="4"/>
  <c r="HR884" i="4"/>
  <c r="HR883" i="4"/>
  <c r="HR882" i="4"/>
  <c r="HR881" i="4"/>
  <c r="HR880" i="4"/>
  <c r="HR879" i="4"/>
  <c r="HR878" i="4"/>
  <c r="HR877" i="4"/>
  <c r="HR876" i="4"/>
  <c r="HR875" i="4"/>
  <c r="HR874" i="4"/>
  <c r="HR873" i="4"/>
  <c r="HR872" i="4"/>
  <c r="HR871" i="4"/>
  <c r="HR870" i="4"/>
  <c r="HR869" i="4"/>
  <c r="HR868" i="4"/>
  <c r="HR867" i="4"/>
  <c r="HR866" i="4"/>
  <c r="HR865" i="4"/>
  <c r="HR864" i="4"/>
  <c r="HR863" i="4"/>
  <c r="HR862" i="4"/>
  <c r="HR861" i="4"/>
  <c r="HR860" i="4"/>
  <c r="HR859" i="4"/>
  <c r="HR858" i="4"/>
  <c r="HR857" i="4"/>
  <c r="HR856" i="4"/>
  <c r="HR855" i="4"/>
  <c r="HR854" i="4"/>
  <c r="HR853" i="4"/>
  <c r="HR852" i="4"/>
  <c r="HR851" i="4"/>
  <c r="HR850" i="4"/>
  <c r="HR849" i="4"/>
  <c r="HR848" i="4"/>
  <c r="HR847" i="4"/>
  <c r="HR846" i="4"/>
  <c r="HR845" i="4"/>
  <c r="HR844" i="4"/>
  <c r="HR843" i="4"/>
  <c r="HR842" i="4"/>
  <c r="HR841" i="4"/>
  <c r="HR840" i="4"/>
  <c r="HR839" i="4"/>
  <c r="HR838" i="4"/>
  <c r="HR837" i="4"/>
  <c r="HR836" i="4"/>
  <c r="HR835" i="4"/>
  <c r="HR834" i="4"/>
  <c r="HR833" i="4"/>
  <c r="HR832" i="4"/>
  <c r="HR831" i="4"/>
  <c r="HR830" i="4"/>
  <c r="HR829" i="4"/>
  <c r="HR828" i="4"/>
  <c r="HR827" i="4"/>
  <c r="HR826" i="4"/>
  <c r="HR825" i="4"/>
  <c r="HR824" i="4"/>
  <c r="HR823" i="4"/>
  <c r="HR822" i="4"/>
  <c r="HR821" i="4"/>
  <c r="HR820" i="4"/>
  <c r="HR819" i="4"/>
  <c r="HR818" i="4"/>
  <c r="HR817" i="4"/>
  <c r="HR816" i="4"/>
  <c r="HR815" i="4"/>
  <c r="HR814" i="4"/>
  <c r="HR813" i="4"/>
  <c r="HR812" i="4"/>
  <c r="HR811" i="4"/>
  <c r="HR810" i="4"/>
  <c r="HR809" i="4"/>
  <c r="HR808" i="4"/>
  <c r="HR807" i="4"/>
  <c r="HR806" i="4"/>
  <c r="HR805" i="4"/>
  <c r="HR804" i="4"/>
  <c r="HR803" i="4"/>
  <c r="HR802" i="4"/>
  <c r="HR801" i="4"/>
  <c r="HR800" i="4"/>
  <c r="HR799" i="4"/>
  <c r="HR798" i="4"/>
  <c r="HR797" i="4"/>
  <c r="HR796" i="4"/>
  <c r="HR795" i="4"/>
  <c r="HR794" i="4"/>
  <c r="HR793" i="4"/>
  <c r="HR792" i="4"/>
  <c r="HR791" i="4"/>
  <c r="HR790" i="4"/>
  <c r="HR789" i="4"/>
  <c r="HR788" i="4"/>
  <c r="HR787" i="4"/>
  <c r="HR786" i="4"/>
  <c r="HR785" i="4"/>
  <c r="HR784" i="4"/>
  <c r="HR783" i="4"/>
  <c r="HR782" i="4"/>
  <c r="HR781" i="4"/>
  <c r="HR780" i="4"/>
  <c r="HR779" i="4"/>
  <c r="HR778" i="4"/>
  <c r="HR777" i="4"/>
  <c r="HR776" i="4"/>
  <c r="HR775" i="4"/>
  <c r="HR774" i="4"/>
  <c r="HR773" i="4"/>
  <c r="HR772" i="4"/>
  <c r="HR771" i="4"/>
  <c r="HR770" i="4"/>
  <c r="HR769" i="4"/>
  <c r="HR768" i="4"/>
  <c r="HR767" i="4"/>
  <c r="HR766" i="4"/>
  <c r="HR765" i="4"/>
  <c r="HR764" i="4"/>
  <c r="HR763" i="4"/>
  <c r="HR762" i="4"/>
  <c r="HR761" i="4"/>
  <c r="HR760" i="4"/>
  <c r="HR759" i="4"/>
  <c r="HR758" i="4"/>
  <c r="HR757" i="4"/>
  <c r="HR756" i="4"/>
  <c r="HR755" i="4"/>
  <c r="HR754" i="4"/>
  <c r="HR753" i="4"/>
  <c r="HR752" i="4"/>
  <c r="HR751" i="4"/>
  <c r="HR750" i="4"/>
  <c r="HR749" i="4"/>
  <c r="HR748" i="4"/>
  <c r="HR747" i="4"/>
  <c r="HR746" i="4"/>
  <c r="HR745" i="4"/>
  <c r="HR744" i="4"/>
  <c r="HR743" i="4"/>
  <c r="HR742" i="4"/>
  <c r="HR741" i="4"/>
  <c r="HR740" i="4"/>
  <c r="HR739" i="4"/>
  <c r="HR738" i="4"/>
  <c r="HR737" i="4"/>
  <c r="HR736" i="4"/>
  <c r="HR735" i="4"/>
  <c r="HR734" i="4"/>
  <c r="HR733" i="4"/>
  <c r="HR732" i="4"/>
  <c r="HR731" i="4"/>
  <c r="HR730" i="4"/>
  <c r="HR729" i="4"/>
  <c r="HR728" i="4"/>
  <c r="HR727" i="4"/>
  <c r="HR726" i="4"/>
  <c r="HR725" i="4"/>
  <c r="HR724" i="4"/>
  <c r="HR723" i="4"/>
  <c r="HR722" i="4"/>
  <c r="HR721" i="4"/>
  <c r="HR720" i="4"/>
  <c r="HR719" i="4"/>
  <c r="HR718" i="4"/>
  <c r="HR717" i="4"/>
  <c r="HR716" i="4"/>
  <c r="HR715" i="4"/>
  <c r="HR714" i="4"/>
  <c r="HR713" i="4"/>
  <c r="HR712" i="4"/>
  <c r="HR711" i="4"/>
  <c r="HR710" i="4"/>
  <c r="HR709" i="4"/>
  <c r="HR708" i="4"/>
  <c r="HR707" i="4"/>
  <c r="HR706" i="4"/>
  <c r="HR705" i="4"/>
  <c r="HR704" i="4"/>
  <c r="HR703" i="4"/>
  <c r="HR702" i="4"/>
  <c r="HR701" i="4"/>
  <c r="HR700" i="4"/>
  <c r="HR699" i="4"/>
  <c r="HR698" i="4"/>
  <c r="HR697" i="4"/>
  <c r="HR696" i="4"/>
  <c r="HR695" i="4"/>
  <c r="HR694" i="4"/>
  <c r="HR693" i="4"/>
  <c r="HR692" i="4"/>
  <c r="HR691" i="4"/>
  <c r="HR690" i="4"/>
  <c r="HR689" i="4"/>
  <c r="HR688" i="4"/>
  <c r="HR687" i="4"/>
  <c r="HR686" i="4"/>
  <c r="HR685" i="4"/>
  <c r="HR684" i="4"/>
  <c r="HR683" i="4"/>
  <c r="HR682" i="4"/>
  <c r="HR681" i="4"/>
  <c r="HR680" i="4"/>
  <c r="HR679" i="4"/>
  <c r="HR678" i="4"/>
  <c r="HR677" i="4"/>
  <c r="HR676" i="4"/>
  <c r="HR675" i="4"/>
  <c r="HR674" i="4"/>
  <c r="HR673" i="4"/>
  <c r="HR672" i="4"/>
  <c r="HR671" i="4"/>
  <c r="HR670" i="4"/>
  <c r="HR669" i="4"/>
  <c r="HR668" i="4"/>
  <c r="HR667" i="4"/>
  <c r="HR666" i="4"/>
  <c r="HR665" i="4"/>
  <c r="HR664" i="4"/>
  <c r="HR663" i="4"/>
  <c r="HR662" i="4"/>
  <c r="HR661" i="4"/>
  <c r="HR660" i="4"/>
  <c r="HR659" i="4"/>
  <c r="HR658" i="4"/>
  <c r="HR657" i="4"/>
  <c r="HR656" i="4"/>
  <c r="HR655" i="4"/>
  <c r="HR654" i="4"/>
  <c r="HR653" i="4"/>
  <c r="HR652" i="4"/>
  <c r="HR651" i="4"/>
  <c r="HR650" i="4"/>
  <c r="HR649" i="4"/>
  <c r="HR648" i="4"/>
  <c r="HR647" i="4"/>
  <c r="HR646" i="4"/>
  <c r="HR645" i="4"/>
  <c r="HR644" i="4"/>
  <c r="HR643" i="4"/>
  <c r="HR642" i="4"/>
  <c r="HR641" i="4"/>
  <c r="HR640" i="4"/>
  <c r="HR639" i="4"/>
  <c r="HR638" i="4"/>
  <c r="HR637" i="4"/>
  <c r="HR636" i="4"/>
  <c r="HR635" i="4"/>
  <c r="HR634" i="4"/>
  <c r="HR633" i="4"/>
  <c r="HR632" i="4"/>
  <c r="HR631" i="4"/>
  <c r="HR630" i="4"/>
  <c r="HR629" i="4"/>
  <c r="HR628" i="4"/>
  <c r="HR627" i="4"/>
  <c r="HR626" i="4"/>
  <c r="HR625" i="4"/>
  <c r="HR624" i="4"/>
  <c r="HR623" i="4"/>
  <c r="HR622" i="4"/>
  <c r="HR621" i="4"/>
  <c r="HR620" i="4"/>
  <c r="HR619" i="4"/>
  <c r="HR618" i="4"/>
  <c r="HR617" i="4"/>
  <c r="HR616" i="4"/>
  <c r="HR615" i="4"/>
  <c r="HR614" i="4"/>
  <c r="HR613" i="4"/>
  <c r="HR612" i="4"/>
  <c r="HR611" i="4"/>
  <c r="HR610" i="4"/>
  <c r="HR609" i="4"/>
  <c r="HR608" i="4"/>
  <c r="HR607" i="4"/>
  <c r="HR606" i="4"/>
  <c r="HR605" i="4"/>
  <c r="HR604" i="4"/>
  <c r="HR603" i="4"/>
  <c r="HR602" i="4"/>
  <c r="HR601" i="4"/>
  <c r="HR600" i="4"/>
  <c r="HR599" i="4"/>
  <c r="HR598" i="4"/>
  <c r="HR597" i="4"/>
  <c r="HR596" i="4"/>
  <c r="HR595" i="4"/>
  <c r="HR594" i="4"/>
  <c r="HR593" i="4"/>
  <c r="HR592" i="4"/>
  <c r="HR591" i="4"/>
  <c r="HR590" i="4"/>
  <c r="HR589" i="4"/>
  <c r="HR588" i="4"/>
  <c r="HR587" i="4"/>
  <c r="HR586" i="4"/>
  <c r="HR585" i="4"/>
  <c r="HR584" i="4"/>
  <c r="HR583" i="4"/>
  <c r="HR582" i="4"/>
  <c r="HR581" i="4"/>
  <c r="HR580" i="4"/>
  <c r="HR579" i="4"/>
  <c r="HR578" i="4"/>
  <c r="HR577" i="4"/>
  <c r="HR576" i="4"/>
  <c r="HR575" i="4"/>
  <c r="HR574" i="4"/>
  <c r="HR573" i="4"/>
  <c r="HR572" i="4"/>
  <c r="HR571" i="4"/>
  <c r="HR570" i="4"/>
  <c r="HR569" i="4"/>
  <c r="HR568" i="4"/>
  <c r="HR567" i="4"/>
  <c r="HR566" i="4"/>
  <c r="HR565" i="4"/>
  <c r="HR564" i="4"/>
  <c r="HR563" i="4"/>
  <c r="HR562" i="4"/>
  <c r="HR561" i="4"/>
  <c r="HR560" i="4"/>
  <c r="HR559" i="4"/>
  <c r="HR558" i="4"/>
  <c r="HR557" i="4"/>
  <c r="HR556" i="4"/>
  <c r="HR555" i="4"/>
  <c r="HR554" i="4"/>
  <c r="HR553" i="4"/>
  <c r="HR552" i="4"/>
  <c r="HR551" i="4"/>
  <c r="HR550" i="4"/>
  <c r="HR549" i="4"/>
  <c r="HR548" i="4"/>
  <c r="HR547" i="4"/>
  <c r="HR546" i="4"/>
  <c r="HR545" i="4"/>
  <c r="HR544" i="4"/>
  <c r="HR543" i="4"/>
  <c r="HR542" i="4"/>
  <c r="HR541" i="4"/>
  <c r="HR540" i="4"/>
  <c r="HR539" i="4"/>
  <c r="HR538" i="4"/>
  <c r="HR537" i="4"/>
  <c r="HR536" i="4"/>
  <c r="HR535" i="4"/>
  <c r="HR534" i="4"/>
  <c r="HR533" i="4"/>
  <c r="HR532" i="4"/>
  <c r="HR531" i="4"/>
  <c r="HR530" i="4"/>
  <c r="HR529" i="4"/>
  <c r="HR528" i="4"/>
  <c r="HR527" i="4"/>
  <c r="HR526" i="4"/>
  <c r="HR525" i="4"/>
  <c r="HR524" i="4"/>
  <c r="HR523" i="4"/>
  <c r="HR522" i="4"/>
  <c r="HR521" i="4"/>
  <c r="HR520" i="4"/>
  <c r="HR519" i="4"/>
  <c r="HR518" i="4"/>
  <c r="HR517" i="4"/>
  <c r="HR516" i="4"/>
  <c r="HR515" i="4"/>
  <c r="HR514" i="4"/>
  <c r="HR513" i="4"/>
  <c r="HR512" i="4"/>
  <c r="HR511" i="4"/>
  <c r="HR510" i="4"/>
  <c r="HR509" i="4"/>
  <c r="HR508" i="4"/>
  <c r="HR507" i="4"/>
  <c r="HR506" i="4"/>
  <c r="HR505" i="4"/>
  <c r="HR504" i="4"/>
  <c r="HR503" i="4"/>
  <c r="HR502" i="4"/>
  <c r="HR501" i="4"/>
  <c r="HR500" i="4"/>
  <c r="HR499" i="4"/>
  <c r="HR498" i="4"/>
  <c r="HR497" i="4"/>
  <c r="HR496" i="4"/>
  <c r="HR495" i="4"/>
  <c r="HR494" i="4"/>
  <c r="HR493" i="4"/>
  <c r="HR492" i="4"/>
  <c r="HR491" i="4"/>
  <c r="HR490" i="4"/>
  <c r="HR489" i="4"/>
  <c r="HR488" i="4"/>
  <c r="HR487" i="4"/>
  <c r="HR486" i="4"/>
  <c r="HR485" i="4"/>
  <c r="HR484" i="4"/>
  <c r="HR483" i="4"/>
  <c r="HR482" i="4"/>
  <c r="HR481" i="4"/>
  <c r="HR480" i="4"/>
  <c r="HR479" i="4"/>
  <c r="HR478" i="4"/>
  <c r="HR477" i="4"/>
  <c r="HR476" i="4"/>
  <c r="HR475" i="4"/>
  <c r="HR474" i="4"/>
  <c r="HR473" i="4"/>
  <c r="HR472" i="4"/>
  <c r="HR471" i="4"/>
  <c r="HR470" i="4"/>
  <c r="HR469" i="4"/>
  <c r="HR468" i="4"/>
  <c r="HR467" i="4"/>
  <c r="HR466" i="4"/>
  <c r="HR465" i="4"/>
  <c r="HR464" i="4"/>
  <c r="HR463" i="4"/>
  <c r="HR462" i="4"/>
  <c r="HR461" i="4"/>
  <c r="HR460" i="4"/>
  <c r="HR459" i="4"/>
  <c r="HR458" i="4"/>
  <c r="HR457" i="4"/>
  <c r="HR456" i="4"/>
  <c r="HR455" i="4"/>
  <c r="HR454" i="4"/>
  <c r="HR453" i="4"/>
  <c r="HR452" i="4"/>
  <c r="HR451" i="4"/>
  <c r="HR450" i="4"/>
  <c r="HR449" i="4"/>
  <c r="HR448" i="4"/>
  <c r="HR447" i="4"/>
  <c r="HR446" i="4"/>
  <c r="HR445" i="4"/>
  <c r="HR444" i="4"/>
  <c r="HR443" i="4"/>
  <c r="HR442" i="4"/>
  <c r="HR441" i="4"/>
  <c r="HR440" i="4"/>
  <c r="HR439" i="4"/>
  <c r="HR438" i="4"/>
  <c r="HR437" i="4"/>
  <c r="HR436" i="4"/>
  <c r="HR435" i="4"/>
  <c r="HR434" i="4"/>
  <c r="HR433" i="4"/>
  <c r="HR432" i="4"/>
  <c r="HR431" i="4"/>
  <c r="HR430" i="4"/>
  <c r="HR429" i="4"/>
  <c r="HR428" i="4"/>
  <c r="HR427" i="4"/>
  <c r="HR426" i="4"/>
  <c r="HR425" i="4"/>
  <c r="HR424" i="4"/>
  <c r="HR423" i="4"/>
  <c r="HR422" i="4"/>
  <c r="HR421" i="4"/>
  <c r="HR420" i="4"/>
  <c r="HR419" i="4"/>
  <c r="HR418" i="4"/>
  <c r="HR417" i="4"/>
  <c r="HR416" i="4"/>
  <c r="HR415" i="4"/>
  <c r="HR414" i="4"/>
  <c r="HR413" i="4"/>
  <c r="HR412" i="4"/>
  <c r="HR411" i="4"/>
  <c r="HR410" i="4"/>
  <c r="HR409" i="4"/>
  <c r="HR408" i="4"/>
  <c r="HR407" i="4"/>
  <c r="HR406" i="4"/>
  <c r="HR405" i="4"/>
  <c r="HR404" i="4"/>
  <c r="HR403" i="4"/>
  <c r="HR402" i="4"/>
  <c r="HR401" i="4"/>
  <c r="HR400" i="4"/>
  <c r="HR399" i="4"/>
  <c r="HR398" i="4"/>
  <c r="HR397" i="4"/>
  <c r="HR396" i="4"/>
  <c r="HR395" i="4"/>
  <c r="HR394" i="4"/>
  <c r="HR393" i="4"/>
  <c r="HR392" i="4"/>
  <c r="HR391" i="4"/>
  <c r="HR390" i="4"/>
  <c r="HR389" i="4"/>
  <c r="HR388" i="4"/>
  <c r="HR387" i="4"/>
  <c r="HR386" i="4"/>
  <c r="HR385" i="4"/>
  <c r="HR384" i="4"/>
  <c r="HR383" i="4"/>
  <c r="HR382" i="4"/>
  <c r="HR381" i="4"/>
  <c r="HR380" i="4"/>
  <c r="HR379" i="4"/>
  <c r="HR378" i="4"/>
  <c r="HR377" i="4"/>
  <c r="HR376" i="4"/>
  <c r="HR375" i="4"/>
  <c r="HR374" i="4"/>
  <c r="HR373" i="4"/>
  <c r="HR372" i="4"/>
  <c r="HR371" i="4"/>
  <c r="HR370" i="4"/>
  <c r="HR369" i="4"/>
  <c r="HR368" i="4"/>
  <c r="HR367" i="4"/>
  <c r="HR366" i="4"/>
  <c r="HR365" i="4"/>
  <c r="HR364" i="4"/>
  <c r="HR363" i="4"/>
  <c r="HR362" i="4"/>
  <c r="HR361" i="4"/>
  <c r="HR360" i="4"/>
  <c r="HR359" i="4"/>
  <c r="HR358" i="4"/>
  <c r="HR357" i="4"/>
  <c r="HR356" i="4"/>
  <c r="HR355" i="4"/>
  <c r="HR354" i="4"/>
  <c r="HR353" i="4"/>
  <c r="HR352" i="4"/>
  <c r="HR351" i="4"/>
  <c r="HR350" i="4"/>
  <c r="HR349" i="4"/>
  <c r="HR348" i="4"/>
  <c r="HR347" i="4"/>
  <c r="HR346" i="4"/>
  <c r="HR345" i="4"/>
  <c r="HR344" i="4"/>
  <c r="HR343" i="4"/>
  <c r="HR342" i="4"/>
  <c r="HR341" i="4"/>
  <c r="HR340" i="4"/>
  <c r="HR339" i="4"/>
  <c r="HR338" i="4"/>
  <c r="HR337" i="4"/>
  <c r="HR336" i="4"/>
  <c r="HR335" i="4"/>
  <c r="HR334" i="4"/>
  <c r="HR333" i="4"/>
  <c r="HR332" i="4"/>
  <c r="HR331" i="4"/>
  <c r="HR330" i="4"/>
  <c r="HR329" i="4"/>
  <c r="HR328" i="4"/>
  <c r="HR327" i="4"/>
  <c r="HR326" i="4"/>
  <c r="HR325" i="4"/>
  <c r="HR324" i="4"/>
  <c r="HR323" i="4"/>
  <c r="HR322" i="4"/>
  <c r="HR321" i="4"/>
  <c r="HR320" i="4"/>
  <c r="HR319" i="4"/>
  <c r="HR318" i="4"/>
  <c r="HR317" i="4"/>
  <c r="HR316" i="4"/>
  <c r="HR315" i="4"/>
  <c r="HR314" i="4"/>
  <c r="HR313" i="4"/>
  <c r="HR312" i="4"/>
  <c r="HR311" i="4"/>
  <c r="HR310" i="4"/>
  <c r="HR309" i="4"/>
  <c r="HR308" i="4"/>
  <c r="HR307" i="4"/>
  <c r="HR306" i="4"/>
  <c r="HR305" i="4"/>
  <c r="HR304" i="4"/>
  <c r="HR303" i="4"/>
  <c r="HR302" i="4"/>
  <c r="HR301" i="4"/>
  <c r="HR300" i="4"/>
  <c r="HR299" i="4"/>
  <c r="HR298" i="4"/>
  <c r="HR297" i="4"/>
  <c r="HR296" i="4"/>
  <c r="HR295" i="4"/>
  <c r="HR294" i="4"/>
  <c r="HR293" i="4"/>
  <c r="HR292" i="4"/>
  <c r="HR291" i="4"/>
  <c r="HR290" i="4"/>
  <c r="HR289" i="4"/>
  <c r="HR288" i="4"/>
  <c r="HR287" i="4"/>
  <c r="HR286" i="4"/>
  <c r="HR285" i="4"/>
  <c r="HR284" i="4"/>
  <c r="HR283" i="4"/>
  <c r="HR282" i="4"/>
  <c r="HR281" i="4"/>
  <c r="HR280" i="4"/>
  <c r="HR279" i="4"/>
  <c r="HR278" i="4"/>
  <c r="HR277" i="4"/>
  <c r="HR276" i="4"/>
  <c r="HR275" i="4"/>
  <c r="HR274" i="4"/>
  <c r="HR273" i="4"/>
  <c r="HR272" i="4"/>
  <c r="HR271" i="4"/>
  <c r="HR270" i="4"/>
  <c r="HR269" i="4"/>
  <c r="HR268" i="4"/>
  <c r="HR267" i="4"/>
  <c r="HR266" i="4"/>
  <c r="HR265" i="4"/>
  <c r="HR264" i="4"/>
  <c r="HR263" i="4"/>
  <c r="HR262" i="4"/>
  <c r="HR261" i="4"/>
  <c r="HR260" i="4"/>
  <c r="HR259" i="4"/>
  <c r="HR258" i="4"/>
  <c r="HR257" i="4"/>
  <c r="HR256" i="4"/>
  <c r="HR255" i="4"/>
  <c r="HR254" i="4"/>
  <c r="HR253" i="4"/>
  <c r="HR252" i="4"/>
  <c r="HR251" i="4"/>
  <c r="HR250" i="4"/>
  <c r="HR249" i="4"/>
  <c r="HR248" i="4"/>
  <c r="HR247" i="4"/>
  <c r="HR246" i="4"/>
  <c r="HR245" i="4"/>
  <c r="HR244" i="4"/>
  <c r="HR243" i="4"/>
  <c r="HR242" i="4"/>
  <c r="HR241" i="4"/>
  <c r="HR240" i="4"/>
  <c r="HR239" i="4"/>
  <c r="HR238" i="4"/>
  <c r="HR237" i="4"/>
  <c r="HR236" i="4"/>
  <c r="HR235" i="4"/>
  <c r="HR234" i="4"/>
  <c r="HR233" i="4"/>
  <c r="HR232" i="4"/>
  <c r="HR231" i="4"/>
  <c r="HR230" i="4"/>
  <c r="HR229" i="4"/>
  <c r="HR228" i="4"/>
  <c r="HR227" i="4"/>
  <c r="HR226" i="4"/>
  <c r="HR225" i="4"/>
  <c r="HR224" i="4"/>
  <c r="HR223" i="4"/>
  <c r="HR222" i="4"/>
  <c r="HR221" i="4"/>
  <c r="HR220" i="4"/>
  <c r="HR219" i="4"/>
  <c r="HR218" i="4"/>
  <c r="HR217" i="4"/>
  <c r="HR216" i="4"/>
  <c r="HR215" i="4"/>
  <c r="HR214" i="4"/>
  <c r="HR213" i="4"/>
  <c r="HR212" i="4"/>
  <c r="HR211" i="4"/>
  <c r="HR210" i="4"/>
  <c r="HR209" i="4"/>
  <c r="HR208" i="4"/>
  <c r="HR207" i="4"/>
  <c r="HR206" i="4"/>
  <c r="HR205" i="4"/>
  <c r="HR204" i="4"/>
  <c r="HR203" i="4"/>
  <c r="HR202" i="4"/>
  <c r="HR201" i="4"/>
  <c r="HR200" i="4"/>
  <c r="HR199" i="4"/>
  <c r="HR198" i="4"/>
  <c r="HR197" i="4"/>
  <c r="HR196" i="4"/>
  <c r="HR195" i="4"/>
  <c r="HR194" i="4"/>
  <c r="HR193" i="4"/>
  <c r="HR192" i="4"/>
  <c r="HR191" i="4"/>
  <c r="HR190" i="4"/>
  <c r="HR189" i="4"/>
  <c r="HR188" i="4"/>
  <c r="HR187" i="4"/>
  <c r="HR186" i="4"/>
  <c r="HR185" i="4"/>
  <c r="HR184" i="4"/>
  <c r="HR183" i="4"/>
  <c r="HR182" i="4"/>
  <c r="HR181" i="4"/>
  <c r="HR180" i="4"/>
  <c r="HR179" i="4"/>
  <c r="HR178" i="4"/>
  <c r="HR177" i="4"/>
  <c r="HR176" i="4"/>
  <c r="HR175" i="4"/>
  <c r="HR174" i="4"/>
  <c r="HR173" i="4"/>
  <c r="HR172" i="4"/>
  <c r="HR171" i="4"/>
  <c r="HR170" i="4"/>
  <c r="HR169" i="4"/>
  <c r="HR168" i="4"/>
  <c r="HR167" i="4"/>
  <c r="HR166" i="4"/>
  <c r="HR165" i="4"/>
  <c r="HR164" i="4"/>
  <c r="HR163" i="4"/>
  <c r="HR162" i="4"/>
  <c r="HR161" i="4"/>
  <c r="HR160" i="4"/>
  <c r="HR159" i="4"/>
  <c r="HR158" i="4"/>
  <c r="HR157" i="4"/>
  <c r="HR156" i="4"/>
  <c r="HR155" i="4"/>
  <c r="HR154" i="4"/>
  <c r="HR153" i="4"/>
  <c r="HR152" i="4"/>
  <c r="HR151" i="4"/>
  <c r="HR150" i="4"/>
  <c r="HR149" i="4"/>
  <c r="HR148" i="4"/>
  <c r="HR147" i="4"/>
  <c r="HR146" i="4"/>
  <c r="HR145" i="4"/>
  <c r="HR144" i="4"/>
  <c r="HR143" i="4"/>
  <c r="HR142" i="4"/>
  <c r="HR141" i="4"/>
  <c r="HR140" i="4"/>
  <c r="HR139" i="4"/>
  <c r="HR138" i="4"/>
  <c r="HR137" i="4"/>
  <c r="HR136" i="4"/>
  <c r="HR135" i="4"/>
  <c r="HR134" i="4"/>
  <c r="HR133" i="4"/>
  <c r="HR132" i="4"/>
  <c r="HR131" i="4"/>
  <c r="HR130" i="4"/>
  <c r="HR129" i="4"/>
  <c r="HR128" i="4"/>
  <c r="HR127" i="4"/>
  <c r="HR126" i="4"/>
  <c r="HR125" i="4"/>
  <c r="HR124" i="4"/>
  <c r="HR123" i="4"/>
  <c r="HR122" i="4"/>
  <c r="HR121" i="4"/>
  <c r="HR120" i="4"/>
  <c r="HR119" i="4"/>
  <c r="HR118" i="4"/>
  <c r="HR117" i="4"/>
  <c r="HR116" i="4"/>
  <c r="HR115" i="4"/>
  <c r="HR114" i="4"/>
  <c r="HR113" i="4"/>
  <c r="HR112" i="4"/>
  <c r="HR111" i="4"/>
  <c r="HR110" i="4"/>
  <c r="HR109" i="4"/>
  <c r="HR108" i="4"/>
  <c r="HR107" i="4"/>
  <c r="HR106" i="4"/>
  <c r="HR105" i="4"/>
  <c r="HR104" i="4"/>
  <c r="HR103" i="4"/>
  <c r="HR102" i="4"/>
  <c r="HR101" i="4"/>
  <c r="HR100" i="4"/>
  <c r="HR99" i="4"/>
  <c r="HR98" i="4"/>
  <c r="HR97" i="4"/>
  <c r="HR96" i="4"/>
  <c r="HR95" i="4"/>
  <c r="HR94" i="4"/>
  <c r="HR93" i="4"/>
  <c r="HR92" i="4"/>
  <c r="HR91" i="4"/>
  <c r="HR90" i="4"/>
  <c r="HR89" i="4"/>
  <c r="HR88" i="4"/>
  <c r="HR87" i="4"/>
  <c r="HR86" i="4"/>
  <c r="HR85" i="4"/>
  <c r="HR84" i="4"/>
  <c r="HR83" i="4"/>
  <c r="HR82" i="4"/>
  <c r="HR81" i="4"/>
  <c r="HR80" i="4"/>
  <c r="HR79" i="4"/>
  <c r="HR78" i="4"/>
  <c r="HR77" i="4"/>
  <c r="HR76" i="4"/>
  <c r="HR75" i="4"/>
  <c r="HR74" i="4"/>
  <c r="HR73" i="4"/>
  <c r="HR72" i="4"/>
  <c r="HR71" i="4"/>
  <c r="HR70" i="4"/>
  <c r="HR69" i="4"/>
  <c r="HR68" i="4"/>
  <c r="HR67" i="4"/>
  <c r="HR66" i="4"/>
  <c r="HR65" i="4"/>
  <c r="HR64" i="4"/>
  <c r="HR63" i="4"/>
  <c r="HR62" i="4"/>
  <c r="HR61" i="4"/>
  <c r="HR60" i="4"/>
  <c r="HR59" i="4"/>
  <c r="HR58" i="4"/>
  <c r="HR57" i="4"/>
  <c r="HR56" i="4"/>
  <c r="HR55" i="4"/>
  <c r="HR54" i="4"/>
  <c r="HR53" i="4"/>
  <c r="HR52" i="4"/>
  <c r="HR51" i="4"/>
  <c r="HR50" i="4"/>
  <c r="HR49" i="4"/>
  <c r="HR48" i="4"/>
  <c r="HR47" i="4"/>
  <c r="HR46" i="4"/>
  <c r="HR45" i="4"/>
  <c r="HR44" i="4"/>
  <c r="HR43" i="4"/>
  <c r="HR42" i="4"/>
  <c r="HR41" i="4"/>
  <c r="HR40" i="4"/>
  <c r="HR39" i="4"/>
  <c r="HR38" i="4"/>
  <c r="HR37" i="4"/>
  <c r="HR36" i="4"/>
  <c r="HR35" i="4"/>
  <c r="HR34" i="4"/>
  <c r="HR33" i="4"/>
  <c r="HR32" i="4"/>
  <c r="HR31" i="4"/>
  <c r="HR30" i="4"/>
  <c r="HR29" i="4"/>
  <c r="HR28" i="4"/>
  <c r="HR27" i="4"/>
  <c r="HR26" i="4"/>
  <c r="HR25" i="4"/>
  <c r="HR24" i="4"/>
  <c r="HR23" i="4"/>
  <c r="HR22" i="4"/>
  <c r="HR21" i="4"/>
  <c r="HR20" i="4"/>
  <c r="HR19" i="4"/>
  <c r="HR18" i="4"/>
  <c r="HR17" i="4"/>
  <c r="HR16" i="4"/>
  <c r="HR15" i="4"/>
  <c r="HR14" i="4"/>
  <c r="HR13" i="4"/>
  <c r="HR12" i="4"/>
  <c r="HR11" i="4"/>
  <c r="HR10" i="4"/>
  <c r="HR9" i="4"/>
  <c r="HR8" i="4"/>
  <c r="HR7" i="4"/>
  <c r="HR6" i="4"/>
  <c r="HR5" i="4"/>
  <c r="HR4" i="4"/>
  <c r="HR3" i="4"/>
  <c r="P1772" i="4"/>
  <c r="P1771" i="4"/>
  <c r="P1770" i="4"/>
  <c r="P1769" i="4"/>
  <c r="P1768" i="4"/>
  <c r="P1767" i="4"/>
  <c r="P1766" i="4"/>
  <c r="P1765" i="4"/>
  <c r="P1764" i="4"/>
  <c r="P1763" i="4"/>
  <c r="P1762" i="4"/>
  <c r="P1761" i="4"/>
  <c r="P1760" i="4"/>
  <c r="P1759" i="4"/>
  <c r="P1758" i="4"/>
  <c r="P1757" i="4"/>
  <c r="P1756" i="4"/>
  <c r="P1755" i="4"/>
  <c r="P1754" i="4"/>
  <c r="P1753" i="4"/>
  <c r="P1752" i="4"/>
  <c r="P1751" i="4"/>
  <c r="P1750" i="4"/>
  <c r="P1749" i="4"/>
  <c r="P1748" i="4"/>
  <c r="P1747" i="4"/>
  <c r="P1746" i="4"/>
  <c r="P1745" i="4"/>
  <c r="P1744" i="4"/>
  <c r="P1743" i="4"/>
  <c r="P1742" i="4"/>
  <c r="P1741" i="4"/>
  <c r="P1740" i="4"/>
  <c r="P1739" i="4"/>
  <c r="P1738" i="4"/>
  <c r="P1737" i="4"/>
  <c r="P1736" i="4"/>
  <c r="P1735" i="4"/>
  <c r="P1734" i="4"/>
  <c r="P1733" i="4"/>
  <c r="P1732" i="4"/>
  <c r="P1731" i="4"/>
  <c r="P1730" i="4"/>
  <c r="P1729" i="4"/>
  <c r="P1728" i="4"/>
  <c r="P1727" i="4"/>
  <c r="P1726" i="4"/>
  <c r="P1725" i="4"/>
  <c r="P1724" i="4"/>
  <c r="P1723" i="4"/>
  <c r="P1722" i="4"/>
  <c r="P1721" i="4"/>
  <c r="P1720" i="4"/>
  <c r="P1719" i="4"/>
  <c r="P1718" i="4"/>
  <c r="P1717" i="4"/>
  <c r="P1716" i="4"/>
  <c r="P1715" i="4"/>
  <c r="P1714" i="4"/>
  <c r="P1713" i="4"/>
  <c r="P1712" i="4"/>
  <c r="P1711" i="4"/>
  <c r="P1710" i="4"/>
  <c r="P1709" i="4"/>
  <c r="P1708" i="4"/>
  <c r="P1707" i="4"/>
  <c r="P1706" i="4"/>
  <c r="P1705" i="4"/>
  <c r="P1704" i="4"/>
  <c r="P1703" i="4"/>
  <c r="P1702" i="4"/>
  <c r="P1701" i="4"/>
  <c r="P1700" i="4"/>
  <c r="P1699" i="4"/>
  <c r="P1698" i="4"/>
  <c r="P1697" i="4"/>
  <c r="P1696" i="4"/>
  <c r="P1695" i="4"/>
  <c r="P1694" i="4"/>
  <c r="P1693" i="4"/>
  <c r="P1692" i="4"/>
  <c r="P1691" i="4"/>
  <c r="P1690" i="4"/>
  <c r="P1689" i="4"/>
  <c r="P1688" i="4"/>
  <c r="P1687" i="4"/>
  <c r="P1686" i="4"/>
  <c r="P1685" i="4"/>
  <c r="P1684" i="4"/>
  <c r="P1683" i="4"/>
  <c r="P1682" i="4"/>
  <c r="P1681" i="4"/>
  <c r="P1680" i="4"/>
  <c r="P1679" i="4"/>
  <c r="P1678" i="4"/>
  <c r="P1677" i="4"/>
  <c r="P1676" i="4"/>
  <c r="P1675" i="4"/>
  <c r="P1674" i="4"/>
  <c r="P1673" i="4"/>
  <c r="P1672" i="4"/>
  <c r="P1671" i="4"/>
  <c r="P1670" i="4"/>
  <c r="P1669" i="4"/>
  <c r="P1668" i="4"/>
  <c r="P1667" i="4"/>
  <c r="P1666" i="4"/>
  <c r="P1665" i="4"/>
  <c r="P1664" i="4"/>
  <c r="P1663" i="4"/>
  <c r="P1662" i="4"/>
  <c r="P1661" i="4"/>
  <c r="P1660" i="4"/>
  <c r="P1659" i="4"/>
  <c r="P1658" i="4"/>
  <c r="P1657" i="4"/>
  <c r="P1656" i="4"/>
  <c r="P1655" i="4"/>
  <c r="P1654" i="4"/>
  <c r="P1653" i="4"/>
  <c r="P1652" i="4"/>
  <c r="P1651" i="4"/>
  <c r="P1650" i="4"/>
  <c r="P1649" i="4"/>
  <c r="P1648" i="4"/>
  <c r="P1647" i="4"/>
  <c r="P1646" i="4"/>
  <c r="P1645" i="4"/>
  <c r="P1644" i="4"/>
  <c r="P1643" i="4"/>
  <c r="P1642" i="4"/>
  <c r="P1641" i="4"/>
  <c r="P1640" i="4"/>
  <c r="P1639" i="4"/>
  <c r="P1638" i="4"/>
  <c r="P1637" i="4"/>
  <c r="P1636" i="4"/>
  <c r="P1635" i="4"/>
  <c r="P1634" i="4"/>
  <c r="P1633" i="4"/>
  <c r="P1632" i="4"/>
  <c r="P1631" i="4"/>
  <c r="P1630" i="4"/>
  <c r="P1629" i="4"/>
  <c r="P1628" i="4"/>
  <c r="P1627" i="4"/>
  <c r="P1626" i="4"/>
  <c r="P1625" i="4"/>
  <c r="P1624" i="4"/>
  <c r="P1623" i="4"/>
  <c r="P1622" i="4"/>
  <c r="P1621" i="4"/>
  <c r="P1620" i="4"/>
  <c r="P1619" i="4"/>
  <c r="P1618" i="4"/>
  <c r="P1617" i="4"/>
  <c r="P1616" i="4"/>
  <c r="P1615" i="4"/>
  <c r="P1614" i="4"/>
  <c r="P1613" i="4"/>
  <c r="P1612" i="4"/>
  <c r="P1611" i="4"/>
  <c r="P1610" i="4"/>
  <c r="P1609" i="4"/>
  <c r="P1608" i="4"/>
  <c r="P1607" i="4"/>
  <c r="P1606" i="4"/>
  <c r="P1605" i="4"/>
  <c r="P1604" i="4"/>
  <c r="P1603" i="4"/>
  <c r="P1602" i="4"/>
  <c r="P1601" i="4"/>
  <c r="P1600" i="4"/>
  <c r="P1599" i="4"/>
  <c r="P1598" i="4"/>
  <c r="P1597" i="4"/>
  <c r="P1596" i="4"/>
  <c r="P1595" i="4"/>
  <c r="P1594" i="4"/>
  <c r="P1593" i="4"/>
  <c r="P1592" i="4"/>
  <c r="P1591" i="4"/>
  <c r="P1590" i="4"/>
  <c r="P1589" i="4"/>
  <c r="P1588" i="4"/>
  <c r="P1587" i="4"/>
  <c r="P1586" i="4"/>
  <c r="P1585" i="4"/>
  <c r="P1584" i="4"/>
  <c r="P1583" i="4"/>
  <c r="P1582" i="4"/>
  <c r="P1581" i="4"/>
  <c r="P1580" i="4"/>
  <c r="P1579" i="4"/>
  <c r="P1578" i="4"/>
  <c r="P1577" i="4"/>
  <c r="P1576" i="4"/>
  <c r="P1575" i="4"/>
  <c r="P1574" i="4"/>
  <c r="P1573" i="4"/>
  <c r="P1572" i="4"/>
  <c r="P1571" i="4"/>
  <c r="P1570" i="4"/>
  <c r="P1569" i="4"/>
  <c r="P1568" i="4"/>
  <c r="P1567" i="4"/>
  <c r="P1566" i="4"/>
  <c r="P1565" i="4"/>
  <c r="P1564" i="4"/>
  <c r="P1563" i="4"/>
  <c r="P1562" i="4"/>
  <c r="P1561" i="4"/>
  <c r="P1560" i="4"/>
  <c r="P1559" i="4"/>
  <c r="P1558" i="4"/>
  <c r="P1557" i="4"/>
  <c r="P1556" i="4"/>
  <c r="P1555" i="4"/>
  <c r="P1554" i="4"/>
  <c r="P1553" i="4"/>
  <c r="P1552" i="4"/>
  <c r="P1551" i="4"/>
  <c r="P1550" i="4"/>
  <c r="P1549" i="4"/>
  <c r="P1548" i="4"/>
  <c r="P1547" i="4"/>
  <c r="P1546" i="4"/>
  <c r="P1545" i="4"/>
  <c r="P1544" i="4"/>
  <c r="P1543" i="4"/>
  <c r="P1542" i="4"/>
  <c r="P1541" i="4"/>
  <c r="P1540" i="4"/>
  <c r="P1539" i="4"/>
  <c r="P1538" i="4"/>
  <c r="P1537" i="4"/>
  <c r="P1536" i="4"/>
  <c r="P1535" i="4"/>
  <c r="P1534" i="4"/>
  <c r="P1533" i="4"/>
  <c r="P1532" i="4"/>
  <c r="P1531" i="4"/>
  <c r="P1530" i="4"/>
  <c r="P1529" i="4"/>
  <c r="P1528" i="4"/>
  <c r="P1527" i="4"/>
  <c r="P1526" i="4"/>
  <c r="P1525" i="4"/>
  <c r="P1524" i="4"/>
  <c r="P1523" i="4"/>
  <c r="P1522" i="4"/>
  <c r="P1521" i="4"/>
  <c r="P1520" i="4"/>
  <c r="P1519" i="4"/>
  <c r="P1518" i="4"/>
  <c r="P1517" i="4"/>
  <c r="P1516" i="4"/>
  <c r="P1515" i="4"/>
  <c r="P1514" i="4"/>
  <c r="P1513" i="4"/>
  <c r="P1512" i="4"/>
  <c r="P1511" i="4"/>
  <c r="P1510" i="4"/>
  <c r="P1509" i="4"/>
  <c r="P1508" i="4"/>
  <c r="P1507" i="4"/>
  <c r="P1506" i="4"/>
  <c r="P1505" i="4"/>
  <c r="P1504" i="4"/>
  <c r="P1503" i="4"/>
  <c r="P1502" i="4"/>
  <c r="P1501" i="4"/>
  <c r="P1500" i="4"/>
  <c r="P1499" i="4"/>
  <c r="P1498" i="4"/>
  <c r="P1497" i="4"/>
  <c r="P1496" i="4"/>
  <c r="P1495" i="4"/>
  <c r="P1494" i="4"/>
  <c r="P1493" i="4"/>
  <c r="P1492" i="4"/>
  <c r="P1491" i="4"/>
  <c r="P1490" i="4"/>
  <c r="P1489" i="4"/>
  <c r="P1488" i="4"/>
  <c r="P1487" i="4"/>
  <c r="P1486" i="4"/>
  <c r="P1485" i="4"/>
  <c r="P1484" i="4"/>
  <c r="P1483" i="4"/>
  <c r="P1482" i="4"/>
  <c r="P1481" i="4"/>
  <c r="P1480" i="4"/>
  <c r="P1479" i="4"/>
  <c r="P1478" i="4"/>
  <c r="P1477" i="4"/>
  <c r="P1476" i="4"/>
  <c r="P1475" i="4"/>
  <c r="P1474" i="4"/>
  <c r="P1473" i="4"/>
  <c r="P1472" i="4"/>
  <c r="P1471" i="4"/>
  <c r="P1470" i="4"/>
  <c r="P1469" i="4"/>
  <c r="P1468" i="4"/>
  <c r="P1467" i="4"/>
  <c r="P1466" i="4"/>
  <c r="P1465" i="4"/>
  <c r="P1464" i="4"/>
  <c r="P1463" i="4"/>
  <c r="P1462" i="4"/>
  <c r="P1461" i="4"/>
  <c r="P1460" i="4"/>
  <c r="P1459" i="4"/>
  <c r="P1458" i="4"/>
  <c r="P1457" i="4"/>
  <c r="P1456" i="4"/>
  <c r="P1455" i="4"/>
  <c r="P1454" i="4"/>
  <c r="P1453" i="4"/>
  <c r="P1452" i="4"/>
  <c r="P1451" i="4"/>
  <c r="P1450" i="4"/>
  <c r="P1449" i="4"/>
  <c r="P1448" i="4"/>
  <c r="P1447" i="4"/>
  <c r="P1446" i="4"/>
  <c r="P1445" i="4"/>
  <c r="P1444" i="4"/>
  <c r="P1443" i="4"/>
  <c r="P1442" i="4"/>
  <c r="P1441" i="4"/>
  <c r="P1440" i="4"/>
  <c r="P1439" i="4"/>
  <c r="P1438" i="4"/>
  <c r="P1437" i="4"/>
  <c r="P1436" i="4"/>
  <c r="P1435" i="4"/>
  <c r="P1434" i="4"/>
  <c r="P1433" i="4"/>
  <c r="P1432" i="4"/>
  <c r="P1431" i="4"/>
  <c r="P1430" i="4"/>
  <c r="P1429" i="4"/>
  <c r="P1428" i="4"/>
  <c r="P1427" i="4"/>
  <c r="P1426" i="4"/>
  <c r="P1425" i="4"/>
  <c r="P1424" i="4"/>
  <c r="P1423" i="4"/>
  <c r="P1422" i="4"/>
  <c r="P1421" i="4"/>
  <c r="P1420" i="4"/>
  <c r="P1419" i="4"/>
  <c r="P1418" i="4"/>
  <c r="P1417" i="4"/>
  <c r="P1416" i="4"/>
  <c r="P1415" i="4"/>
  <c r="P1414" i="4"/>
  <c r="P1413" i="4"/>
  <c r="P1412" i="4"/>
  <c r="P1411" i="4"/>
  <c r="P1410" i="4"/>
  <c r="P1409" i="4"/>
  <c r="P1408" i="4"/>
  <c r="P1407" i="4"/>
  <c r="P1406" i="4"/>
  <c r="P1405" i="4"/>
  <c r="P1404" i="4"/>
  <c r="P1403" i="4"/>
  <c r="P1402" i="4"/>
  <c r="P1401" i="4"/>
  <c r="P1400" i="4"/>
  <c r="P1399" i="4"/>
  <c r="P1398" i="4"/>
  <c r="P1397" i="4"/>
  <c r="P1396" i="4"/>
  <c r="P1395" i="4"/>
  <c r="P1394" i="4"/>
  <c r="P1393" i="4"/>
  <c r="P1392" i="4"/>
  <c r="P1391" i="4"/>
  <c r="P1390" i="4"/>
  <c r="P1389" i="4"/>
  <c r="P1388" i="4"/>
  <c r="P1387" i="4"/>
  <c r="P1386" i="4"/>
  <c r="P1385" i="4"/>
  <c r="P1384" i="4"/>
  <c r="P1383" i="4"/>
  <c r="P1382" i="4"/>
  <c r="P1381" i="4"/>
  <c r="P1380" i="4"/>
  <c r="P1379" i="4"/>
  <c r="P1378" i="4"/>
  <c r="P1377" i="4"/>
  <c r="P1376" i="4"/>
  <c r="P1375" i="4"/>
  <c r="P1374" i="4"/>
  <c r="P1373" i="4"/>
  <c r="P1372" i="4"/>
  <c r="P1371" i="4"/>
  <c r="P1370" i="4"/>
  <c r="P1369" i="4"/>
  <c r="P1368" i="4"/>
  <c r="P1367" i="4"/>
  <c r="P1366" i="4"/>
  <c r="P1365" i="4"/>
  <c r="P1364" i="4"/>
  <c r="P1363" i="4"/>
  <c r="P1362" i="4"/>
  <c r="P1361" i="4"/>
  <c r="P1360" i="4"/>
  <c r="P1359" i="4"/>
  <c r="P1358" i="4"/>
  <c r="P1357" i="4"/>
  <c r="P1356" i="4"/>
  <c r="P1355" i="4"/>
  <c r="P1354" i="4"/>
  <c r="P1353" i="4"/>
  <c r="P1352" i="4"/>
  <c r="P1351" i="4"/>
  <c r="P1350" i="4"/>
  <c r="P1349" i="4"/>
  <c r="P1348" i="4"/>
  <c r="P1347" i="4"/>
  <c r="P1346" i="4"/>
  <c r="P1345" i="4"/>
  <c r="P1344" i="4"/>
  <c r="P1343" i="4"/>
  <c r="P1342" i="4"/>
  <c r="P1341" i="4"/>
  <c r="P1340" i="4"/>
  <c r="P1339" i="4"/>
  <c r="P1338" i="4"/>
  <c r="P1337" i="4"/>
  <c r="P1336" i="4"/>
  <c r="P1335" i="4"/>
  <c r="P1334" i="4"/>
  <c r="P1333" i="4"/>
  <c r="P1332" i="4"/>
  <c r="P1331" i="4"/>
  <c r="P1330" i="4"/>
  <c r="P1329" i="4"/>
  <c r="P1328" i="4"/>
  <c r="P1327" i="4"/>
  <c r="P1326" i="4"/>
  <c r="P1325" i="4"/>
  <c r="P1324" i="4"/>
  <c r="P1323" i="4"/>
  <c r="P1322" i="4"/>
  <c r="P1321" i="4"/>
  <c r="P1320" i="4"/>
  <c r="P1319" i="4"/>
  <c r="P1318" i="4"/>
  <c r="P1317" i="4"/>
  <c r="P1316" i="4"/>
  <c r="P1315" i="4"/>
  <c r="P1314" i="4"/>
  <c r="P1313" i="4"/>
  <c r="P1312" i="4"/>
  <c r="P1311" i="4"/>
  <c r="P1310" i="4"/>
  <c r="P1309" i="4"/>
  <c r="P1308" i="4"/>
  <c r="P1307" i="4"/>
  <c r="P1306" i="4"/>
  <c r="P1305" i="4"/>
  <c r="P1304" i="4"/>
  <c r="P1303" i="4"/>
  <c r="P1302" i="4"/>
  <c r="P1301" i="4"/>
  <c r="P1300" i="4"/>
  <c r="P1299" i="4"/>
  <c r="P1298" i="4"/>
  <c r="P1297" i="4"/>
  <c r="P1296" i="4"/>
  <c r="P1295" i="4"/>
  <c r="P1294" i="4"/>
  <c r="P1293" i="4"/>
  <c r="P1292" i="4"/>
  <c r="P1291" i="4"/>
  <c r="P1290" i="4"/>
  <c r="P1289" i="4"/>
  <c r="P1288" i="4"/>
  <c r="P1287" i="4"/>
  <c r="P1286" i="4"/>
  <c r="P1285" i="4"/>
  <c r="P1284" i="4"/>
  <c r="P1283" i="4"/>
  <c r="P1282" i="4"/>
  <c r="P1281" i="4"/>
  <c r="P1280" i="4"/>
  <c r="P1279" i="4"/>
  <c r="P1278" i="4"/>
  <c r="P1277" i="4"/>
  <c r="P1276" i="4"/>
  <c r="P1275" i="4"/>
  <c r="P1274" i="4"/>
  <c r="P1273" i="4"/>
  <c r="P1272" i="4"/>
  <c r="P1271" i="4"/>
  <c r="P1270" i="4"/>
  <c r="P1269" i="4"/>
  <c r="P1268" i="4"/>
  <c r="P1267" i="4"/>
  <c r="P1266" i="4"/>
  <c r="P1265" i="4"/>
  <c r="P1264" i="4"/>
  <c r="P1263" i="4"/>
  <c r="P1262" i="4"/>
  <c r="P1261" i="4"/>
  <c r="P1260" i="4"/>
  <c r="P1259" i="4"/>
  <c r="P1258" i="4"/>
  <c r="P1257" i="4"/>
  <c r="P1256" i="4"/>
  <c r="P1255" i="4"/>
  <c r="P1254" i="4"/>
  <c r="P1253" i="4"/>
  <c r="P1252" i="4"/>
  <c r="P1251" i="4"/>
  <c r="P1250" i="4"/>
  <c r="P1249" i="4"/>
  <c r="P1248" i="4"/>
  <c r="P1247" i="4"/>
  <c r="P1246" i="4"/>
  <c r="P1245" i="4"/>
  <c r="P1244" i="4"/>
  <c r="P1243" i="4"/>
  <c r="P1242" i="4"/>
  <c r="P1241" i="4"/>
  <c r="P1240" i="4"/>
  <c r="P1239" i="4"/>
  <c r="P1238" i="4"/>
  <c r="P1237" i="4"/>
  <c r="P1236" i="4"/>
  <c r="P1235" i="4"/>
  <c r="P1234" i="4"/>
  <c r="P1233" i="4"/>
  <c r="P1232" i="4"/>
  <c r="P1231" i="4"/>
  <c r="P1230" i="4"/>
  <c r="P1229" i="4"/>
  <c r="P1228" i="4"/>
  <c r="P1227" i="4"/>
  <c r="P1226" i="4"/>
  <c r="P1225" i="4"/>
  <c r="P1224" i="4"/>
  <c r="P1223" i="4"/>
  <c r="P1222" i="4"/>
  <c r="P1221" i="4"/>
  <c r="P1220" i="4"/>
  <c r="P1219" i="4"/>
  <c r="P1218" i="4"/>
  <c r="P1217" i="4"/>
  <c r="P1216" i="4"/>
  <c r="P1215" i="4"/>
  <c r="P1214" i="4"/>
  <c r="P1213" i="4"/>
  <c r="P1212" i="4"/>
  <c r="P1211" i="4"/>
  <c r="P1210" i="4"/>
  <c r="P1209" i="4"/>
  <c r="P1208" i="4"/>
  <c r="P1207" i="4"/>
  <c r="P1206" i="4"/>
  <c r="P1205" i="4"/>
  <c r="P1204" i="4"/>
  <c r="P1203" i="4"/>
  <c r="P1202" i="4"/>
  <c r="P1201" i="4"/>
  <c r="P1200" i="4"/>
  <c r="P1199" i="4"/>
  <c r="P1198" i="4"/>
  <c r="P1197" i="4"/>
  <c r="P1196" i="4"/>
  <c r="P1195" i="4"/>
  <c r="P1194" i="4"/>
  <c r="P1193" i="4"/>
  <c r="P1192" i="4"/>
  <c r="P1191" i="4"/>
  <c r="P1190" i="4"/>
  <c r="P1189" i="4"/>
  <c r="P1188" i="4"/>
  <c r="P1187" i="4"/>
  <c r="P1186" i="4"/>
  <c r="P1185" i="4"/>
  <c r="P1184" i="4"/>
  <c r="P1183" i="4"/>
  <c r="P1182" i="4"/>
  <c r="P1181" i="4"/>
  <c r="P1180" i="4"/>
  <c r="P1179" i="4"/>
  <c r="P1178" i="4"/>
  <c r="P1177" i="4"/>
  <c r="P1176" i="4"/>
  <c r="P1175" i="4"/>
  <c r="P1174" i="4"/>
  <c r="P1173" i="4"/>
  <c r="P1172" i="4"/>
  <c r="P1171" i="4"/>
  <c r="P1170" i="4"/>
  <c r="P1169" i="4"/>
  <c r="P1168" i="4"/>
  <c r="P1167" i="4"/>
  <c r="P1166" i="4"/>
  <c r="P1165" i="4"/>
  <c r="P1164" i="4"/>
  <c r="P1163" i="4"/>
  <c r="P1162" i="4"/>
  <c r="P1161" i="4"/>
  <c r="P1160" i="4"/>
  <c r="P1159" i="4"/>
  <c r="P1158" i="4"/>
  <c r="P1157" i="4"/>
  <c r="P1156" i="4"/>
  <c r="P1155" i="4"/>
  <c r="P1154" i="4"/>
  <c r="P1153" i="4"/>
  <c r="P1152" i="4"/>
  <c r="P1151" i="4"/>
  <c r="P1150" i="4"/>
  <c r="P1149" i="4"/>
  <c r="P1148" i="4"/>
  <c r="P1147" i="4"/>
  <c r="P1146" i="4"/>
  <c r="P1145" i="4"/>
  <c r="P1144" i="4"/>
  <c r="P1143" i="4"/>
  <c r="P1142" i="4"/>
  <c r="P1141" i="4"/>
  <c r="P1140" i="4"/>
  <c r="P1139" i="4"/>
  <c r="P1138" i="4"/>
  <c r="P1137" i="4"/>
  <c r="P1136" i="4"/>
  <c r="P1135" i="4"/>
  <c r="P1134" i="4"/>
  <c r="P1133" i="4"/>
  <c r="P1132" i="4"/>
  <c r="P1131" i="4"/>
  <c r="P1130" i="4"/>
  <c r="P1129" i="4"/>
  <c r="P1128" i="4"/>
  <c r="P1127" i="4"/>
  <c r="P1126" i="4"/>
  <c r="P1125" i="4"/>
  <c r="P1124" i="4"/>
  <c r="P1123" i="4"/>
  <c r="P1122" i="4"/>
  <c r="P1121" i="4"/>
  <c r="P1120" i="4"/>
  <c r="P1119" i="4"/>
  <c r="P1118" i="4"/>
  <c r="P1117" i="4"/>
  <c r="P1116" i="4"/>
  <c r="P1115" i="4"/>
  <c r="P1114" i="4"/>
  <c r="P1113" i="4"/>
  <c r="P1112" i="4"/>
  <c r="P1111" i="4"/>
  <c r="P1110" i="4"/>
  <c r="P1109" i="4"/>
  <c r="P1108" i="4"/>
  <c r="P1107" i="4"/>
  <c r="P1106" i="4"/>
  <c r="P1105" i="4"/>
  <c r="P1104" i="4"/>
  <c r="P1103" i="4"/>
  <c r="P1102" i="4"/>
  <c r="P1101" i="4"/>
  <c r="P1100" i="4"/>
  <c r="P1099" i="4"/>
  <c r="P1098" i="4"/>
  <c r="P1097" i="4"/>
  <c r="P1096" i="4"/>
  <c r="P1095" i="4"/>
  <c r="P1094" i="4"/>
  <c r="P1093" i="4"/>
  <c r="P1092" i="4"/>
  <c r="P1091" i="4"/>
  <c r="P1090" i="4"/>
  <c r="P1089" i="4"/>
  <c r="P1088" i="4"/>
  <c r="P1087" i="4"/>
  <c r="P1086" i="4"/>
  <c r="P1085" i="4"/>
  <c r="P1084" i="4"/>
  <c r="P1083" i="4"/>
  <c r="P1082" i="4"/>
  <c r="P1081" i="4"/>
  <c r="P1080" i="4"/>
  <c r="P1079" i="4"/>
  <c r="P1078" i="4"/>
  <c r="P1077" i="4"/>
  <c r="P1076" i="4"/>
  <c r="P1075" i="4"/>
  <c r="P1074" i="4"/>
  <c r="P1073" i="4"/>
  <c r="P1072" i="4"/>
  <c r="P1071" i="4"/>
  <c r="P1070" i="4"/>
  <c r="P1069" i="4"/>
  <c r="P1068" i="4"/>
  <c r="P1067" i="4"/>
  <c r="P1066" i="4"/>
  <c r="P1065" i="4"/>
  <c r="P1064" i="4"/>
  <c r="P1063" i="4"/>
  <c r="P1062" i="4"/>
  <c r="P1061" i="4"/>
  <c r="P1060" i="4"/>
  <c r="P1059" i="4"/>
  <c r="P1058" i="4"/>
  <c r="P1057" i="4"/>
  <c r="P1056" i="4"/>
  <c r="P1055" i="4"/>
  <c r="P1054" i="4"/>
  <c r="P1053" i="4"/>
  <c r="P1052" i="4"/>
  <c r="P1051" i="4"/>
  <c r="P1050" i="4"/>
  <c r="P1049" i="4"/>
  <c r="P1048" i="4"/>
  <c r="P1047" i="4"/>
  <c r="P1046" i="4"/>
  <c r="P1045" i="4"/>
  <c r="P1044" i="4"/>
  <c r="P1043" i="4"/>
  <c r="P1042" i="4"/>
  <c r="P1041" i="4"/>
  <c r="P1040" i="4"/>
  <c r="P1039" i="4"/>
  <c r="P1038" i="4"/>
  <c r="P1037" i="4"/>
  <c r="P1036" i="4"/>
  <c r="P1035" i="4"/>
  <c r="P1034" i="4"/>
  <c r="P1033" i="4"/>
  <c r="P1032" i="4"/>
  <c r="P1031" i="4"/>
  <c r="P1030" i="4"/>
  <c r="P1029" i="4"/>
  <c r="P1028" i="4"/>
  <c r="P1027" i="4"/>
  <c r="P1026" i="4"/>
  <c r="P1025" i="4"/>
  <c r="P1024" i="4"/>
  <c r="P1023" i="4"/>
  <c r="P1022" i="4"/>
  <c r="P1021" i="4"/>
  <c r="P1020" i="4"/>
  <c r="P1019" i="4"/>
  <c r="P1018" i="4"/>
  <c r="P1017" i="4"/>
  <c r="P1016" i="4"/>
  <c r="P1015" i="4"/>
  <c r="P1014" i="4"/>
  <c r="P1013" i="4"/>
  <c r="P1012" i="4"/>
  <c r="P1011" i="4"/>
  <c r="P1010" i="4"/>
  <c r="P1009" i="4"/>
  <c r="P1008" i="4"/>
  <c r="P1007" i="4"/>
  <c r="P1006" i="4"/>
  <c r="P1005" i="4"/>
  <c r="P1004" i="4"/>
  <c r="P1003" i="4"/>
  <c r="P1002" i="4"/>
  <c r="P1001" i="4"/>
  <c r="P1000" i="4"/>
  <c r="P999" i="4"/>
  <c r="P998" i="4"/>
  <c r="P997" i="4"/>
  <c r="P996" i="4"/>
  <c r="P995" i="4"/>
  <c r="P994" i="4"/>
  <c r="P993" i="4"/>
  <c r="P992" i="4"/>
  <c r="P991" i="4"/>
  <c r="P990" i="4"/>
  <c r="P989" i="4"/>
  <c r="P988" i="4"/>
  <c r="P987" i="4"/>
  <c r="P986" i="4"/>
  <c r="P985" i="4"/>
  <c r="P984" i="4"/>
  <c r="P983" i="4"/>
  <c r="P982" i="4"/>
  <c r="P981" i="4"/>
  <c r="P980" i="4"/>
  <c r="P979" i="4"/>
  <c r="P978" i="4"/>
  <c r="P977" i="4"/>
  <c r="P976" i="4"/>
  <c r="P975" i="4"/>
  <c r="P974" i="4"/>
  <c r="P973" i="4"/>
  <c r="P972" i="4"/>
  <c r="P971" i="4"/>
  <c r="P970" i="4"/>
  <c r="P969" i="4"/>
  <c r="P968" i="4"/>
  <c r="P967" i="4"/>
  <c r="P966" i="4"/>
  <c r="P965" i="4"/>
  <c r="P964" i="4"/>
  <c r="P963" i="4"/>
  <c r="P962" i="4"/>
  <c r="P961" i="4"/>
  <c r="P960" i="4"/>
  <c r="P959" i="4"/>
  <c r="P958" i="4"/>
  <c r="P957" i="4"/>
  <c r="P956" i="4"/>
  <c r="P955" i="4"/>
  <c r="P954" i="4"/>
  <c r="P953" i="4"/>
  <c r="P952" i="4"/>
  <c r="P951" i="4"/>
  <c r="P950" i="4"/>
  <c r="P949" i="4"/>
  <c r="P948" i="4"/>
  <c r="P947" i="4"/>
  <c r="P946" i="4"/>
  <c r="P945" i="4"/>
  <c r="P944" i="4"/>
  <c r="P943" i="4"/>
  <c r="P942" i="4"/>
  <c r="P941" i="4"/>
  <c r="P940" i="4"/>
  <c r="P939" i="4"/>
  <c r="P938" i="4"/>
  <c r="P937" i="4"/>
  <c r="P936" i="4"/>
  <c r="P935" i="4"/>
  <c r="P934" i="4"/>
  <c r="P933" i="4"/>
  <c r="P932" i="4"/>
  <c r="P931" i="4"/>
  <c r="P930" i="4"/>
  <c r="P929" i="4"/>
  <c r="P928" i="4"/>
  <c r="P927" i="4"/>
  <c r="P926" i="4"/>
  <c r="P925" i="4"/>
  <c r="P924" i="4"/>
  <c r="P923" i="4"/>
  <c r="P922" i="4"/>
  <c r="P921" i="4"/>
  <c r="P920" i="4"/>
  <c r="P919" i="4"/>
  <c r="P918" i="4"/>
  <c r="P917" i="4"/>
  <c r="P916" i="4"/>
  <c r="P915" i="4"/>
  <c r="P914" i="4"/>
  <c r="P913" i="4"/>
  <c r="P912" i="4"/>
  <c r="P911" i="4"/>
  <c r="P910" i="4"/>
  <c r="P909" i="4"/>
  <c r="P908" i="4"/>
  <c r="P907" i="4"/>
  <c r="P906" i="4"/>
  <c r="P905" i="4"/>
  <c r="P904" i="4"/>
  <c r="P903" i="4"/>
  <c r="P902" i="4"/>
  <c r="P901" i="4"/>
  <c r="P900" i="4"/>
  <c r="P899" i="4"/>
  <c r="P898" i="4"/>
  <c r="P897" i="4"/>
  <c r="P896" i="4"/>
  <c r="P895" i="4"/>
  <c r="P894" i="4"/>
  <c r="P893" i="4"/>
  <c r="P892" i="4"/>
  <c r="P891" i="4"/>
  <c r="P890" i="4"/>
  <c r="P889" i="4"/>
  <c r="P888" i="4"/>
  <c r="P887" i="4"/>
  <c r="P886" i="4"/>
  <c r="P885" i="4"/>
  <c r="P884" i="4"/>
  <c r="P883" i="4"/>
  <c r="P882" i="4"/>
  <c r="P881" i="4"/>
  <c r="P880" i="4"/>
  <c r="P879" i="4"/>
  <c r="P878" i="4"/>
  <c r="P877" i="4"/>
  <c r="P876" i="4"/>
  <c r="P875" i="4"/>
  <c r="P874" i="4"/>
  <c r="P873" i="4"/>
  <c r="P872" i="4"/>
  <c r="P871" i="4"/>
  <c r="P870" i="4"/>
  <c r="P869" i="4"/>
  <c r="P868" i="4"/>
  <c r="P867" i="4"/>
  <c r="P866" i="4"/>
  <c r="P865" i="4"/>
  <c r="P864" i="4"/>
  <c r="P863" i="4"/>
  <c r="P862" i="4"/>
  <c r="P861" i="4"/>
  <c r="P860" i="4"/>
  <c r="P859" i="4"/>
  <c r="P858" i="4"/>
  <c r="P857" i="4"/>
  <c r="P856" i="4"/>
  <c r="P855" i="4"/>
  <c r="P854" i="4"/>
  <c r="P853" i="4"/>
  <c r="P852" i="4"/>
  <c r="P851" i="4"/>
  <c r="P850" i="4"/>
  <c r="P849" i="4"/>
  <c r="P848" i="4"/>
  <c r="P847" i="4"/>
  <c r="P846" i="4"/>
  <c r="P845" i="4"/>
  <c r="P844" i="4"/>
  <c r="P843" i="4"/>
  <c r="P842" i="4"/>
  <c r="P841" i="4"/>
  <c r="P840" i="4"/>
  <c r="P839" i="4"/>
  <c r="P838" i="4"/>
  <c r="P837" i="4"/>
  <c r="P836" i="4"/>
  <c r="P835" i="4"/>
  <c r="P834" i="4"/>
  <c r="P833" i="4"/>
  <c r="P832" i="4"/>
  <c r="P831" i="4"/>
  <c r="P830" i="4"/>
  <c r="P829" i="4"/>
  <c r="P828" i="4"/>
  <c r="P827" i="4"/>
  <c r="P826" i="4"/>
  <c r="P825" i="4"/>
  <c r="P824" i="4"/>
  <c r="P823" i="4"/>
  <c r="P822" i="4"/>
  <c r="P821" i="4"/>
  <c r="P820" i="4"/>
  <c r="P819" i="4"/>
  <c r="P818" i="4"/>
  <c r="P817" i="4"/>
  <c r="P816" i="4"/>
  <c r="P815" i="4"/>
  <c r="P814" i="4"/>
  <c r="P813" i="4"/>
  <c r="P812" i="4"/>
  <c r="P811" i="4"/>
  <c r="P810" i="4"/>
  <c r="P809" i="4"/>
  <c r="P808" i="4"/>
  <c r="P807" i="4"/>
  <c r="P806" i="4"/>
  <c r="P805" i="4"/>
  <c r="P804" i="4"/>
  <c r="P803" i="4"/>
  <c r="P802" i="4"/>
  <c r="P801" i="4"/>
  <c r="P800" i="4"/>
  <c r="P799" i="4"/>
  <c r="P798" i="4"/>
  <c r="P797" i="4"/>
  <c r="P796" i="4"/>
  <c r="P795" i="4"/>
  <c r="P794" i="4"/>
  <c r="P793" i="4"/>
  <c r="P792" i="4"/>
  <c r="P791" i="4"/>
  <c r="P790" i="4"/>
  <c r="P789" i="4"/>
  <c r="P788" i="4"/>
  <c r="P787" i="4"/>
  <c r="P786" i="4"/>
  <c r="P785" i="4"/>
  <c r="P784" i="4"/>
  <c r="P783" i="4"/>
  <c r="P782" i="4"/>
  <c r="P781" i="4"/>
  <c r="P780" i="4"/>
  <c r="P779" i="4"/>
  <c r="P778" i="4"/>
  <c r="P777" i="4"/>
  <c r="P776" i="4"/>
  <c r="P775" i="4"/>
  <c r="P774" i="4"/>
  <c r="P773" i="4"/>
  <c r="P772" i="4"/>
  <c r="P771" i="4"/>
  <c r="P770" i="4"/>
  <c r="P769" i="4"/>
  <c r="P768" i="4"/>
  <c r="P767" i="4"/>
  <c r="P766" i="4"/>
  <c r="P765" i="4"/>
  <c r="P764" i="4"/>
  <c r="P763" i="4"/>
  <c r="P762" i="4"/>
  <c r="P761" i="4"/>
  <c r="P760" i="4"/>
  <c r="P759" i="4"/>
  <c r="P758" i="4"/>
  <c r="P757" i="4"/>
  <c r="P756" i="4"/>
  <c r="P755" i="4"/>
  <c r="P754" i="4"/>
  <c r="P753" i="4"/>
  <c r="P752" i="4"/>
  <c r="P751" i="4"/>
  <c r="P750" i="4"/>
  <c r="P749" i="4"/>
  <c r="P748" i="4"/>
  <c r="P747" i="4"/>
  <c r="P746" i="4"/>
  <c r="P745" i="4"/>
  <c r="P744" i="4"/>
  <c r="P743" i="4"/>
  <c r="P742" i="4"/>
  <c r="P741" i="4"/>
  <c r="P740" i="4"/>
  <c r="P739" i="4"/>
  <c r="P738" i="4"/>
  <c r="P737" i="4"/>
  <c r="P736" i="4"/>
  <c r="P735" i="4"/>
  <c r="P734" i="4"/>
  <c r="P733" i="4"/>
  <c r="P732" i="4"/>
  <c r="P731" i="4"/>
  <c r="P730" i="4"/>
  <c r="P729" i="4"/>
  <c r="P728" i="4"/>
  <c r="P727" i="4"/>
  <c r="P726" i="4"/>
  <c r="P725" i="4"/>
  <c r="P724" i="4"/>
  <c r="P723" i="4"/>
  <c r="P722" i="4"/>
  <c r="P721" i="4"/>
  <c r="P720" i="4"/>
  <c r="P719" i="4"/>
  <c r="P718" i="4"/>
  <c r="P717" i="4"/>
  <c r="P716" i="4"/>
  <c r="P715" i="4"/>
  <c r="P714" i="4"/>
  <c r="P713" i="4"/>
  <c r="P712" i="4"/>
  <c r="P711" i="4"/>
  <c r="P710" i="4"/>
  <c r="P709" i="4"/>
  <c r="P708" i="4"/>
  <c r="P707" i="4"/>
  <c r="P706" i="4"/>
  <c r="P705" i="4"/>
  <c r="P704" i="4"/>
  <c r="P703" i="4"/>
  <c r="P702" i="4"/>
  <c r="P701" i="4"/>
  <c r="P700" i="4"/>
  <c r="P699" i="4"/>
  <c r="P698" i="4"/>
  <c r="P697" i="4"/>
  <c r="P696" i="4"/>
  <c r="P695" i="4"/>
  <c r="P694" i="4"/>
  <c r="P693" i="4"/>
  <c r="P692" i="4"/>
  <c r="P691" i="4"/>
  <c r="P690" i="4"/>
  <c r="P689" i="4"/>
  <c r="P688" i="4"/>
  <c r="P687" i="4"/>
  <c r="P686" i="4"/>
  <c r="P685" i="4"/>
  <c r="P684" i="4"/>
  <c r="P683" i="4"/>
  <c r="P682" i="4"/>
  <c r="P681" i="4"/>
  <c r="P680" i="4"/>
  <c r="P679" i="4"/>
  <c r="P678" i="4"/>
  <c r="P677" i="4"/>
  <c r="P676" i="4"/>
  <c r="P675" i="4"/>
  <c r="P674" i="4"/>
  <c r="P673" i="4"/>
  <c r="P672" i="4"/>
  <c r="P671" i="4"/>
  <c r="P670" i="4"/>
  <c r="P669" i="4"/>
  <c r="P668" i="4"/>
  <c r="P667" i="4"/>
  <c r="P666" i="4"/>
  <c r="P665" i="4"/>
  <c r="P664" i="4"/>
  <c r="P663" i="4"/>
  <c r="P662" i="4"/>
  <c r="P661" i="4"/>
  <c r="P660" i="4"/>
  <c r="P659" i="4"/>
  <c r="P658" i="4"/>
  <c r="P657" i="4"/>
  <c r="P656" i="4"/>
  <c r="P655" i="4"/>
  <c r="P654" i="4"/>
  <c r="P653" i="4"/>
  <c r="P652" i="4"/>
  <c r="P651" i="4"/>
  <c r="P650" i="4"/>
  <c r="P649" i="4"/>
  <c r="P648" i="4"/>
  <c r="P647" i="4"/>
  <c r="P646" i="4"/>
  <c r="P645" i="4"/>
  <c r="P644" i="4"/>
  <c r="P643" i="4"/>
  <c r="P642" i="4"/>
  <c r="P641" i="4"/>
  <c r="P640" i="4"/>
  <c r="P639" i="4"/>
  <c r="P638" i="4"/>
  <c r="P637" i="4"/>
  <c r="P636" i="4"/>
  <c r="P635" i="4"/>
  <c r="P634" i="4"/>
  <c r="P633" i="4"/>
  <c r="P632" i="4"/>
  <c r="P631" i="4"/>
  <c r="P630" i="4"/>
  <c r="P629" i="4"/>
  <c r="P628" i="4"/>
  <c r="P627" i="4"/>
  <c r="P626" i="4"/>
  <c r="P625" i="4"/>
  <c r="P624" i="4"/>
  <c r="P623" i="4"/>
  <c r="P622" i="4"/>
  <c r="P621" i="4"/>
  <c r="P620" i="4"/>
  <c r="P619" i="4"/>
  <c r="P618" i="4"/>
  <c r="P617" i="4"/>
  <c r="P616" i="4"/>
  <c r="P615" i="4"/>
  <c r="P614" i="4"/>
  <c r="P613" i="4"/>
  <c r="P612" i="4"/>
  <c r="P611" i="4"/>
  <c r="P610" i="4"/>
  <c r="P609" i="4"/>
  <c r="P608" i="4"/>
  <c r="P607" i="4"/>
  <c r="P606" i="4"/>
  <c r="P605" i="4"/>
  <c r="P604" i="4"/>
  <c r="P603" i="4"/>
  <c r="P602" i="4"/>
  <c r="P601" i="4"/>
  <c r="P600" i="4"/>
  <c r="P599" i="4"/>
  <c r="P598" i="4"/>
  <c r="P597" i="4"/>
  <c r="P596" i="4"/>
  <c r="P595" i="4"/>
  <c r="P594" i="4"/>
  <c r="P593" i="4"/>
  <c r="P592" i="4"/>
  <c r="P591" i="4"/>
  <c r="P590" i="4"/>
  <c r="P589" i="4"/>
  <c r="P588" i="4"/>
  <c r="P587" i="4"/>
  <c r="P586" i="4"/>
  <c r="P585" i="4"/>
  <c r="P584" i="4"/>
  <c r="P583" i="4"/>
  <c r="P582" i="4"/>
  <c r="P581" i="4"/>
  <c r="P580" i="4"/>
  <c r="P579" i="4"/>
  <c r="P578" i="4"/>
  <c r="P577" i="4"/>
  <c r="P576" i="4"/>
  <c r="P575" i="4"/>
  <c r="P574" i="4"/>
  <c r="P573" i="4"/>
  <c r="P572" i="4"/>
  <c r="P571" i="4"/>
  <c r="P570" i="4"/>
  <c r="P569" i="4"/>
  <c r="P568" i="4"/>
  <c r="P567" i="4"/>
  <c r="P566" i="4"/>
  <c r="P565" i="4"/>
  <c r="P564" i="4"/>
  <c r="P563" i="4"/>
  <c r="P562" i="4"/>
  <c r="P561" i="4"/>
  <c r="P560" i="4"/>
  <c r="P559" i="4"/>
  <c r="P558" i="4"/>
  <c r="P557" i="4"/>
  <c r="P556" i="4"/>
  <c r="P555" i="4"/>
  <c r="P554" i="4"/>
  <c r="P553" i="4"/>
  <c r="P552" i="4"/>
  <c r="P551" i="4"/>
  <c r="P550" i="4"/>
  <c r="P549" i="4"/>
  <c r="P548" i="4"/>
  <c r="P547" i="4"/>
  <c r="P546" i="4"/>
  <c r="P545" i="4"/>
  <c r="P544" i="4"/>
  <c r="P543" i="4"/>
  <c r="P542" i="4"/>
  <c r="P541" i="4"/>
  <c r="P540" i="4"/>
  <c r="P539" i="4"/>
  <c r="P538" i="4"/>
  <c r="P537" i="4"/>
  <c r="P536" i="4"/>
  <c r="P535" i="4"/>
  <c r="P534" i="4"/>
  <c r="P533" i="4"/>
  <c r="P532" i="4"/>
  <c r="P531" i="4"/>
  <c r="P530" i="4"/>
  <c r="P529" i="4"/>
  <c r="P528" i="4"/>
  <c r="P527" i="4"/>
  <c r="P526" i="4"/>
  <c r="P525" i="4"/>
  <c r="P524" i="4"/>
  <c r="P523" i="4"/>
  <c r="P522" i="4"/>
  <c r="P521" i="4"/>
  <c r="P520" i="4"/>
  <c r="P519" i="4"/>
  <c r="P518" i="4"/>
  <c r="P517" i="4"/>
  <c r="P516" i="4"/>
  <c r="P515" i="4"/>
  <c r="P514" i="4"/>
  <c r="P513" i="4"/>
  <c r="P512" i="4"/>
  <c r="P511" i="4"/>
  <c r="P510" i="4"/>
  <c r="P509" i="4"/>
  <c r="P508" i="4"/>
  <c r="P507" i="4"/>
  <c r="P506" i="4"/>
  <c r="P505" i="4"/>
  <c r="P504" i="4"/>
  <c r="P503" i="4"/>
  <c r="P502" i="4"/>
  <c r="P501" i="4"/>
  <c r="P500" i="4"/>
  <c r="P499" i="4"/>
  <c r="P498" i="4"/>
  <c r="P497" i="4"/>
  <c r="P496" i="4"/>
  <c r="P495" i="4"/>
  <c r="P494" i="4"/>
  <c r="P493" i="4"/>
  <c r="P492" i="4"/>
  <c r="P491" i="4"/>
  <c r="P490" i="4"/>
  <c r="P489" i="4"/>
  <c r="P488" i="4"/>
  <c r="P487" i="4"/>
  <c r="P486" i="4"/>
  <c r="P485" i="4"/>
  <c r="P484" i="4"/>
  <c r="P483" i="4"/>
  <c r="P482" i="4"/>
  <c r="P481" i="4"/>
  <c r="P480" i="4"/>
  <c r="P479" i="4"/>
  <c r="P478" i="4"/>
  <c r="P477" i="4"/>
  <c r="P476" i="4"/>
  <c r="P475" i="4"/>
  <c r="P474" i="4"/>
  <c r="P47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P440" i="4"/>
  <c r="P439" i="4"/>
  <c r="P438" i="4"/>
  <c r="P437" i="4"/>
  <c r="P436" i="4"/>
  <c r="P435" i="4"/>
  <c r="P434" i="4"/>
  <c r="P433" i="4"/>
  <c r="P432" i="4"/>
  <c r="P431" i="4"/>
  <c r="P430" i="4"/>
  <c r="P429" i="4"/>
  <c r="P428" i="4"/>
  <c r="P427" i="4"/>
  <c r="P426" i="4"/>
  <c r="P425" i="4"/>
  <c r="P424" i="4"/>
  <c r="P423" i="4"/>
  <c r="P422" i="4"/>
  <c r="P421" i="4"/>
  <c r="P420"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88" i="4"/>
  <c r="P187" i="4"/>
  <c r="P186" i="4"/>
  <c r="P185" i="4"/>
  <c r="P184" i="4"/>
  <c r="P183" i="4"/>
  <c r="P182" i="4"/>
  <c r="P181" i="4"/>
  <c r="P180" i="4"/>
  <c r="P179" i="4"/>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P4" i="4"/>
  <c r="AK89" i="1"/>
  <c r="AJ89" i="1"/>
  <c r="AI89" i="1"/>
  <c r="AH89" i="1"/>
  <c r="AG89" i="1"/>
  <c r="AF89" i="1"/>
  <c r="AE89" i="1"/>
  <c r="AD89" i="1"/>
  <c r="Y89" i="1"/>
  <c r="X89" i="1"/>
  <c r="T89" i="1"/>
  <c r="S89" i="1"/>
  <c r="R89" i="1"/>
  <c r="P89" i="1"/>
  <c r="Q89" i="1" s="1"/>
  <c r="M89" i="1"/>
  <c r="L89" i="1"/>
  <c r="J89" i="1"/>
  <c r="K89" i="1" s="1"/>
  <c r="I89" i="1"/>
  <c r="H89" i="1"/>
  <c r="G89" i="1"/>
  <c r="AK88" i="1"/>
  <c r="AJ88" i="1"/>
  <c r="AI88" i="1"/>
  <c r="AH88" i="1"/>
  <c r="AG88" i="1"/>
  <c r="AF88" i="1"/>
  <c r="AE88" i="1"/>
  <c r="AD88" i="1"/>
  <c r="Y88" i="1"/>
  <c r="X88" i="1"/>
  <c r="T88" i="1"/>
  <c r="S88" i="1"/>
  <c r="R88" i="1"/>
  <c r="P88" i="1"/>
  <c r="Q88" i="1" s="1"/>
  <c r="M88" i="1"/>
  <c r="L88" i="1"/>
  <c r="J88" i="1"/>
  <c r="K88" i="1" s="1"/>
  <c r="I88" i="1"/>
  <c r="H88" i="1"/>
  <c r="G88" i="1"/>
  <c r="AK87" i="1"/>
  <c r="AJ87" i="1"/>
  <c r="AI87" i="1"/>
  <c r="AH87" i="1"/>
  <c r="AG87" i="1"/>
  <c r="AF87" i="1"/>
  <c r="AE87" i="1"/>
  <c r="AD87" i="1"/>
  <c r="Y87" i="1"/>
  <c r="X87" i="1"/>
  <c r="T87" i="1"/>
  <c r="S87" i="1"/>
  <c r="R87" i="1"/>
  <c r="P87" i="1"/>
  <c r="Q87" i="1" s="1"/>
  <c r="M87" i="1"/>
  <c r="L87" i="1"/>
  <c r="J87" i="1"/>
  <c r="K87" i="1" s="1"/>
  <c r="I87" i="1"/>
  <c r="H87" i="1"/>
  <c r="G87" i="1"/>
  <c r="AK86" i="1"/>
  <c r="AJ86" i="1"/>
  <c r="AI86" i="1"/>
  <c r="AH86" i="1"/>
  <c r="AG86" i="1"/>
  <c r="AF86" i="1"/>
  <c r="AE86" i="1"/>
  <c r="AD86" i="1"/>
  <c r="Y86" i="1"/>
  <c r="X86" i="1"/>
  <c r="T86" i="1"/>
  <c r="S86" i="1"/>
  <c r="R86" i="1"/>
  <c r="P86" i="1"/>
  <c r="Q86" i="1" s="1"/>
  <c r="M86" i="1"/>
  <c r="L86" i="1"/>
  <c r="J86" i="1"/>
  <c r="K86" i="1" s="1"/>
  <c r="I86" i="1"/>
  <c r="H86" i="1"/>
  <c r="G86" i="1"/>
  <c r="AK85" i="1"/>
  <c r="AJ85" i="1"/>
  <c r="AI85" i="1"/>
  <c r="AH85" i="1"/>
  <c r="AG85" i="1"/>
  <c r="AF85" i="1"/>
  <c r="AE85" i="1"/>
  <c r="AD85" i="1"/>
  <c r="Y85" i="1"/>
  <c r="X85" i="1"/>
  <c r="T85" i="1"/>
  <c r="S85" i="1"/>
  <c r="R85" i="1"/>
  <c r="P85" i="1"/>
  <c r="Q85" i="1" s="1"/>
  <c r="M85" i="1"/>
  <c r="L85" i="1"/>
  <c r="J85" i="1"/>
  <c r="K85" i="1" s="1"/>
  <c r="I85" i="1"/>
  <c r="H85" i="1"/>
  <c r="G85" i="1"/>
  <c r="AK84" i="1"/>
  <c r="AJ84" i="1"/>
  <c r="AI84" i="1"/>
  <c r="AH84" i="1"/>
  <c r="AG84" i="1"/>
  <c r="AF84" i="1"/>
  <c r="AE84" i="1"/>
  <c r="AD84" i="1"/>
  <c r="Y84" i="1"/>
  <c r="X84" i="1"/>
  <c r="T84" i="1"/>
  <c r="S84" i="1"/>
  <c r="R84" i="1"/>
  <c r="P84" i="1"/>
  <c r="Q84" i="1" s="1"/>
  <c r="M84" i="1"/>
  <c r="L84" i="1"/>
  <c r="J84" i="1"/>
  <c r="K84" i="1" s="1"/>
  <c r="I84" i="1"/>
  <c r="H84" i="1"/>
  <c r="G84" i="1"/>
  <c r="AK83" i="1"/>
  <c r="AJ83" i="1"/>
  <c r="AI83" i="1"/>
  <c r="AH83" i="1"/>
  <c r="AG83" i="1"/>
  <c r="AF83" i="1"/>
  <c r="AE83" i="1"/>
  <c r="AD83" i="1"/>
  <c r="Y83" i="1"/>
  <c r="X83" i="1"/>
  <c r="T83" i="1"/>
  <c r="S83" i="1"/>
  <c r="R83" i="1"/>
  <c r="P83" i="1"/>
  <c r="Q83" i="1" s="1"/>
  <c r="M83" i="1"/>
  <c r="L83" i="1"/>
  <c r="J83" i="1"/>
  <c r="K83" i="1" s="1"/>
  <c r="I83" i="1"/>
  <c r="H83" i="1"/>
  <c r="G83" i="1"/>
  <c r="AK82" i="1"/>
  <c r="AJ82" i="1"/>
  <c r="AI82" i="1"/>
  <c r="AH82" i="1"/>
  <c r="AG82" i="1"/>
  <c r="AF82" i="1"/>
  <c r="AE82" i="1"/>
  <c r="AD82" i="1"/>
  <c r="Y82" i="1"/>
  <c r="X82" i="1"/>
  <c r="T82" i="1"/>
  <c r="S82" i="1"/>
  <c r="R82" i="1"/>
  <c r="P82" i="1"/>
  <c r="Q82" i="1" s="1"/>
  <c r="M82" i="1"/>
  <c r="L82" i="1"/>
  <c r="J82" i="1"/>
  <c r="K82" i="1" s="1"/>
  <c r="I82" i="1"/>
  <c r="H82" i="1"/>
  <c r="G82" i="1"/>
  <c r="AK81" i="1"/>
  <c r="AJ81" i="1"/>
  <c r="AI81" i="1"/>
  <c r="AH81" i="1"/>
  <c r="AG81" i="1"/>
  <c r="AF81" i="1"/>
  <c r="AE81" i="1"/>
  <c r="AD81" i="1"/>
  <c r="Y81" i="1"/>
  <c r="X81" i="1"/>
  <c r="T81" i="1"/>
  <c r="S81" i="1"/>
  <c r="R81" i="1"/>
  <c r="P81" i="1"/>
  <c r="Q81" i="1" s="1"/>
  <c r="M81" i="1"/>
  <c r="L81" i="1"/>
  <c r="J81" i="1"/>
  <c r="K81" i="1" s="1"/>
  <c r="I81" i="1"/>
  <c r="H81" i="1"/>
  <c r="G81" i="1"/>
  <c r="AK80" i="1"/>
  <c r="AJ80" i="1"/>
  <c r="AI80" i="1"/>
  <c r="AH80" i="1"/>
  <c r="AG80" i="1"/>
  <c r="AF80" i="1"/>
  <c r="AE80" i="1"/>
  <c r="AD80" i="1"/>
  <c r="Y80" i="1"/>
  <c r="X80" i="1"/>
  <c r="T80" i="1"/>
  <c r="S80" i="1"/>
  <c r="R80" i="1"/>
  <c r="P80" i="1"/>
  <c r="Q80" i="1" s="1"/>
  <c r="M80" i="1"/>
  <c r="L80" i="1"/>
  <c r="J80" i="1"/>
  <c r="K80" i="1" s="1"/>
  <c r="I80" i="1"/>
  <c r="H80" i="1"/>
  <c r="G80" i="1"/>
  <c r="AK79" i="1"/>
  <c r="AJ79" i="1"/>
  <c r="AI79" i="1"/>
  <c r="AH79" i="1"/>
  <c r="AG79" i="1"/>
  <c r="AF79" i="1"/>
  <c r="AE79" i="1"/>
  <c r="AD79" i="1"/>
  <c r="Y79" i="1"/>
  <c r="X79" i="1"/>
  <c r="T79" i="1"/>
  <c r="S79" i="1"/>
  <c r="R79" i="1"/>
  <c r="P79" i="1"/>
  <c r="Q79" i="1" s="1"/>
  <c r="M79" i="1"/>
  <c r="L79" i="1"/>
  <c r="J79" i="1"/>
  <c r="K79" i="1" s="1"/>
  <c r="I79" i="1"/>
  <c r="H79" i="1"/>
  <c r="G79" i="1"/>
  <c r="AK78" i="1"/>
  <c r="AJ78" i="1"/>
  <c r="AI78" i="1"/>
  <c r="AH78" i="1"/>
  <c r="AG78" i="1"/>
  <c r="AF78" i="1"/>
  <c r="AE78" i="1"/>
  <c r="AD78" i="1"/>
  <c r="Y78" i="1"/>
  <c r="X78" i="1"/>
  <c r="T78" i="1"/>
  <c r="S78" i="1"/>
  <c r="R78" i="1"/>
  <c r="P78" i="1"/>
  <c r="Q78" i="1" s="1"/>
  <c r="M78" i="1"/>
  <c r="L78" i="1"/>
  <c r="J78" i="1"/>
  <c r="K78" i="1" s="1"/>
  <c r="I78" i="1"/>
  <c r="H78" i="1"/>
  <c r="G78" i="1"/>
  <c r="AK77" i="1"/>
  <c r="AJ77" i="1"/>
  <c r="AI77" i="1"/>
  <c r="AH77" i="1"/>
  <c r="AG77" i="1"/>
  <c r="AF77" i="1"/>
  <c r="AE77" i="1"/>
  <c r="AD77" i="1"/>
  <c r="Y77" i="1"/>
  <c r="X77" i="1"/>
  <c r="T77" i="1"/>
  <c r="S77" i="1"/>
  <c r="R77" i="1"/>
  <c r="P77" i="1"/>
  <c r="Q77" i="1" s="1"/>
  <c r="M77" i="1"/>
  <c r="L77" i="1"/>
  <c r="J77" i="1"/>
  <c r="K77" i="1" s="1"/>
  <c r="I77" i="1"/>
  <c r="H77" i="1"/>
  <c r="G77" i="1"/>
  <c r="AK76" i="1"/>
  <c r="AJ76" i="1"/>
  <c r="AI76" i="1"/>
  <c r="AH76" i="1"/>
  <c r="AG76" i="1"/>
  <c r="AF76" i="1"/>
  <c r="AE76" i="1"/>
  <c r="AD76" i="1"/>
  <c r="Y76" i="1"/>
  <c r="X76" i="1"/>
  <c r="T76" i="1"/>
  <c r="S76" i="1"/>
  <c r="R76" i="1"/>
  <c r="P76" i="1"/>
  <c r="Q76" i="1" s="1"/>
  <c r="M76" i="1"/>
  <c r="L76" i="1"/>
  <c r="J76" i="1"/>
  <c r="K76" i="1" s="1"/>
  <c r="I76" i="1"/>
  <c r="H76" i="1"/>
  <c r="G76" i="1"/>
  <c r="AK75" i="1"/>
  <c r="AJ75" i="1"/>
  <c r="AI75" i="1"/>
  <c r="AH75" i="1"/>
  <c r="AG75" i="1"/>
  <c r="AF75" i="1"/>
  <c r="AE75" i="1"/>
  <c r="AD75" i="1"/>
  <c r="Y75" i="1"/>
  <c r="X75" i="1"/>
  <c r="T75" i="1"/>
  <c r="S75" i="1"/>
  <c r="R75" i="1"/>
  <c r="P75" i="1"/>
  <c r="Q75" i="1" s="1"/>
  <c r="M75" i="1"/>
  <c r="L75" i="1"/>
  <c r="J75" i="1"/>
  <c r="K75" i="1" s="1"/>
  <c r="I75" i="1"/>
  <c r="H75" i="1"/>
  <c r="G75" i="1"/>
  <c r="AK74" i="1"/>
  <c r="AJ74" i="1"/>
  <c r="AI74" i="1"/>
  <c r="AH74" i="1"/>
  <c r="AG74" i="1"/>
  <c r="AF74" i="1"/>
  <c r="AE74" i="1"/>
  <c r="AD74" i="1"/>
  <c r="Y74" i="1"/>
  <c r="X74" i="1"/>
  <c r="T74" i="1"/>
  <c r="S74" i="1"/>
  <c r="R74" i="1"/>
  <c r="P74" i="1"/>
  <c r="Q74" i="1" s="1"/>
  <c r="M74" i="1"/>
  <c r="L74" i="1"/>
  <c r="J74" i="1"/>
  <c r="K74" i="1" s="1"/>
  <c r="I74" i="1"/>
  <c r="H74" i="1"/>
  <c r="G74" i="1"/>
  <c r="AK73" i="1"/>
  <c r="AJ73" i="1"/>
  <c r="AI73" i="1"/>
  <c r="AH73" i="1"/>
  <c r="AG73" i="1"/>
  <c r="AF73" i="1"/>
  <c r="AE73" i="1"/>
  <c r="AD73" i="1"/>
  <c r="Y73" i="1"/>
  <c r="X73" i="1"/>
  <c r="T73" i="1"/>
  <c r="S73" i="1"/>
  <c r="R73" i="1"/>
  <c r="P73" i="1"/>
  <c r="Q73" i="1" s="1"/>
  <c r="M73" i="1"/>
  <c r="L73" i="1"/>
  <c r="J73" i="1"/>
  <c r="K73" i="1" s="1"/>
  <c r="I73" i="1"/>
  <c r="H73" i="1"/>
  <c r="G73" i="1"/>
  <c r="AK72" i="1"/>
  <c r="AJ72" i="1"/>
  <c r="AI72" i="1"/>
  <c r="AH72" i="1"/>
  <c r="AG72" i="1"/>
  <c r="AF72" i="1"/>
  <c r="AE72" i="1"/>
  <c r="AD72" i="1"/>
  <c r="Y72" i="1"/>
  <c r="X72" i="1"/>
  <c r="T72" i="1"/>
  <c r="S72" i="1"/>
  <c r="R72" i="1"/>
  <c r="P72" i="1"/>
  <c r="Q72" i="1" s="1"/>
  <c r="M72" i="1"/>
  <c r="L72" i="1"/>
  <c r="J72" i="1"/>
  <c r="K72" i="1" s="1"/>
  <c r="I72" i="1"/>
  <c r="H72" i="1"/>
  <c r="G72" i="1"/>
  <c r="AK71" i="1"/>
  <c r="AJ71" i="1"/>
  <c r="AI71" i="1"/>
  <c r="AH71" i="1"/>
  <c r="AG71" i="1"/>
  <c r="AF71" i="1"/>
  <c r="AE71" i="1"/>
  <c r="AD71" i="1"/>
  <c r="Y71" i="1"/>
  <c r="X71" i="1"/>
  <c r="T71" i="1"/>
  <c r="S71" i="1"/>
  <c r="R71" i="1"/>
  <c r="P71" i="1"/>
  <c r="Q71" i="1" s="1"/>
  <c r="M71" i="1"/>
  <c r="L71" i="1"/>
  <c r="J71" i="1"/>
  <c r="K71" i="1" s="1"/>
  <c r="I71" i="1"/>
  <c r="H71" i="1"/>
  <c r="G71" i="1"/>
  <c r="AK70" i="1"/>
  <c r="AJ70" i="1"/>
  <c r="AI70" i="1"/>
  <c r="AH70" i="1"/>
  <c r="AG70" i="1"/>
  <c r="AF70" i="1"/>
  <c r="AE70" i="1"/>
  <c r="AD70" i="1"/>
  <c r="Y70" i="1"/>
  <c r="X70" i="1"/>
  <c r="T70" i="1"/>
  <c r="S70" i="1"/>
  <c r="R70" i="1"/>
  <c r="P70" i="1"/>
  <c r="Q70" i="1" s="1"/>
  <c r="M70" i="1"/>
  <c r="L70" i="1"/>
  <c r="J70" i="1"/>
  <c r="K70" i="1" s="1"/>
  <c r="I70" i="1"/>
  <c r="H70" i="1"/>
  <c r="G70" i="1"/>
  <c r="AK69" i="1"/>
  <c r="AJ69" i="1"/>
  <c r="AI69" i="1"/>
  <c r="AH69" i="1"/>
  <c r="AG69" i="1"/>
  <c r="AF69" i="1"/>
  <c r="AE69" i="1"/>
  <c r="AD69" i="1"/>
  <c r="Y69" i="1"/>
  <c r="X69" i="1"/>
  <c r="T69" i="1"/>
  <c r="S69" i="1"/>
  <c r="R69" i="1"/>
  <c r="P69" i="1"/>
  <c r="Q69" i="1" s="1"/>
  <c r="M69" i="1"/>
  <c r="L69" i="1"/>
  <c r="J69" i="1"/>
  <c r="K69" i="1" s="1"/>
  <c r="I69" i="1"/>
  <c r="H69" i="1"/>
  <c r="G69" i="1"/>
  <c r="AK68" i="1"/>
  <c r="AJ68" i="1"/>
  <c r="AI68" i="1"/>
  <c r="AH68" i="1"/>
  <c r="AG68" i="1"/>
  <c r="AF68" i="1"/>
  <c r="AE68" i="1"/>
  <c r="AD68" i="1"/>
  <c r="Y68" i="1"/>
  <c r="X68" i="1"/>
  <c r="T68" i="1"/>
  <c r="S68" i="1"/>
  <c r="R68" i="1"/>
  <c r="P68" i="1"/>
  <c r="Q68" i="1" s="1"/>
  <c r="M68" i="1"/>
  <c r="L68" i="1"/>
  <c r="J68" i="1"/>
  <c r="K68" i="1" s="1"/>
  <c r="I68" i="1"/>
  <c r="H68" i="1"/>
  <c r="G68" i="1"/>
  <c r="AK67" i="1"/>
  <c r="AJ67" i="1"/>
  <c r="AI67" i="1"/>
  <c r="AH67" i="1"/>
  <c r="AG67" i="1"/>
  <c r="AF67" i="1"/>
  <c r="AE67" i="1"/>
  <c r="AD67" i="1"/>
  <c r="Y67" i="1"/>
  <c r="X67" i="1"/>
  <c r="T67" i="1"/>
  <c r="S67" i="1"/>
  <c r="R67" i="1"/>
  <c r="P67" i="1"/>
  <c r="Q67" i="1" s="1"/>
  <c r="M67" i="1"/>
  <c r="L67" i="1"/>
  <c r="J67" i="1"/>
  <c r="K67" i="1" s="1"/>
  <c r="I67" i="1"/>
  <c r="H67" i="1"/>
  <c r="G67" i="1"/>
  <c r="AK66" i="1"/>
  <c r="AJ66" i="1"/>
  <c r="AI66" i="1"/>
  <c r="AH66" i="1"/>
  <c r="AG66" i="1"/>
  <c r="AF66" i="1"/>
  <c r="AE66" i="1"/>
  <c r="AD66" i="1"/>
  <c r="Y66" i="1"/>
  <c r="X66" i="1"/>
  <c r="T66" i="1"/>
  <c r="S66" i="1"/>
  <c r="R66" i="1"/>
  <c r="P66" i="1"/>
  <c r="Q66" i="1" s="1"/>
  <c r="M66" i="1"/>
  <c r="L66" i="1"/>
  <c r="J66" i="1"/>
  <c r="K66" i="1" s="1"/>
  <c r="I66" i="1"/>
  <c r="H66" i="1"/>
  <c r="G66" i="1"/>
  <c r="AK65" i="1"/>
  <c r="AJ65" i="1"/>
  <c r="AI65" i="1"/>
  <c r="AH65" i="1"/>
  <c r="AG65" i="1"/>
  <c r="AF65" i="1"/>
  <c r="AE65" i="1"/>
  <c r="AD65" i="1"/>
  <c r="Y65" i="1"/>
  <c r="X65" i="1"/>
  <c r="T65" i="1"/>
  <c r="S65" i="1"/>
  <c r="R65" i="1"/>
  <c r="P65" i="1"/>
  <c r="Q65" i="1" s="1"/>
  <c r="M65" i="1"/>
  <c r="L65" i="1"/>
  <c r="J65" i="1"/>
  <c r="K65" i="1" s="1"/>
  <c r="I65" i="1"/>
  <c r="H65" i="1"/>
  <c r="G65" i="1"/>
  <c r="AK64" i="1"/>
  <c r="AJ64" i="1"/>
  <c r="AI64" i="1"/>
  <c r="AH64" i="1"/>
  <c r="AG64" i="1"/>
  <c r="AF64" i="1"/>
  <c r="AE64" i="1"/>
  <c r="AD64" i="1"/>
  <c r="Y64" i="1"/>
  <c r="X64" i="1"/>
  <c r="T64" i="1"/>
  <c r="S64" i="1"/>
  <c r="R64" i="1"/>
  <c r="P64" i="1"/>
  <c r="Q64" i="1" s="1"/>
  <c r="M64" i="1"/>
  <c r="L64" i="1"/>
  <c r="J64" i="1"/>
  <c r="K64" i="1" s="1"/>
  <c r="I64" i="1"/>
  <c r="H64" i="1"/>
  <c r="G64" i="1"/>
  <c r="AK63" i="1"/>
  <c r="AJ63" i="1"/>
  <c r="AI63" i="1"/>
  <c r="AH63" i="1"/>
  <c r="AG63" i="1"/>
  <c r="AF63" i="1"/>
  <c r="AE63" i="1"/>
  <c r="AD63" i="1"/>
  <c r="Y63" i="1"/>
  <c r="X63" i="1"/>
  <c r="T63" i="1"/>
  <c r="S63" i="1"/>
  <c r="R63" i="1"/>
  <c r="P63" i="1"/>
  <c r="Q63" i="1" s="1"/>
  <c r="M63" i="1"/>
  <c r="L63" i="1"/>
  <c r="J63" i="1"/>
  <c r="K63" i="1" s="1"/>
  <c r="I63" i="1"/>
  <c r="H63" i="1"/>
  <c r="G63" i="1"/>
  <c r="AK62" i="1"/>
  <c r="AJ62" i="1"/>
  <c r="AI62" i="1"/>
  <c r="AH62" i="1"/>
  <c r="AG62" i="1"/>
  <c r="AF62" i="1"/>
  <c r="AE62" i="1"/>
  <c r="AD62" i="1"/>
  <c r="Y62" i="1"/>
  <c r="X62" i="1"/>
  <c r="T62" i="1"/>
  <c r="S62" i="1"/>
  <c r="R62" i="1"/>
  <c r="P62" i="1"/>
  <c r="Q62" i="1" s="1"/>
  <c r="M62" i="1"/>
  <c r="L62" i="1"/>
  <c r="J62" i="1"/>
  <c r="K62" i="1" s="1"/>
  <c r="I62" i="1"/>
  <c r="H62" i="1"/>
  <c r="G62" i="1"/>
  <c r="AK61" i="1"/>
  <c r="AJ61" i="1"/>
  <c r="AI61" i="1"/>
  <c r="AH61" i="1"/>
  <c r="AG61" i="1"/>
  <c r="AF61" i="1"/>
  <c r="AE61" i="1"/>
  <c r="AD61" i="1"/>
  <c r="Y61" i="1"/>
  <c r="X61" i="1"/>
  <c r="T61" i="1"/>
  <c r="S61" i="1"/>
  <c r="R61" i="1"/>
  <c r="P61" i="1"/>
  <c r="Q61" i="1" s="1"/>
  <c r="M61" i="1"/>
  <c r="L61" i="1"/>
  <c r="J61" i="1"/>
  <c r="K61" i="1" s="1"/>
  <c r="I61" i="1"/>
  <c r="H61" i="1"/>
  <c r="G61" i="1"/>
  <c r="AK60" i="1"/>
  <c r="AJ60" i="1"/>
  <c r="AI60" i="1"/>
  <c r="AH60" i="1"/>
  <c r="AG60" i="1"/>
  <c r="AF60" i="1"/>
  <c r="AE60" i="1"/>
  <c r="AD60" i="1"/>
  <c r="Y60" i="1"/>
  <c r="X60" i="1"/>
  <c r="T60" i="1"/>
  <c r="S60" i="1"/>
  <c r="R60" i="1"/>
  <c r="P60" i="1"/>
  <c r="Q60" i="1" s="1"/>
  <c r="M60" i="1"/>
  <c r="L60" i="1"/>
  <c r="J60" i="1"/>
  <c r="K60" i="1" s="1"/>
  <c r="I60" i="1"/>
  <c r="H60" i="1"/>
  <c r="G60" i="1"/>
  <c r="AK59" i="1"/>
  <c r="AJ59" i="1"/>
  <c r="AI59" i="1"/>
  <c r="AH59" i="1"/>
  <c r="AG59" i="1"/>
  <c r="AF59" i="1"/>
  <c r="AE59" i="1"/>
  <c r="AD59" i="1"/>
  <c r="Y59" i="1"/>
  <c r="X59" i="1"/>
  <c r="T59" i="1"/>
  <c r="S59" i="1"/>
  <c r="R59" i="1"/>
  <c r="P59" i="1"/>
  <c r="Q59" i="1" s="1"/>
  <c r="M59" i="1"/>
  <c r="L59" i="1"/>
  <c r="J59" i="1"/>
  <c r="K59" i="1" s="1"/>
  <c r="I59" i="1"/>
  <c r="H59" i="1"/>
  <c r="G59" i="1"/>
  <c r="AK58" i="1"/>
  <c r="AJ58" i="1"/>
  <c r="AI58" i="1"/>
  <c r="AH58" i="1"/>
  <c r="AG58" i="1"/>
  <c r="AF58" i="1"/>
  <c r="AE58" i="1"/>
  <c r="AD58" i="1"/>
  <c r="Y58" i="1"/>
  <c r="X58" i="1"/>
  <c r="T58" i="1"/>
  <c r="S58" i="1"/>
  <c r="R58" i="1"/>
  <c r="P58" i="1"/>
  <c r="Q58" i="1" s="1"/>
  <c r="M58" i="1"/>
  <c r="L58" i="1"/>
  <c r="J58" i="1"/>
  <c r="K58" i="1" s="1"/>
  <c r="I58" i="1"/>
  <c r="H58" i="1"/>
  <c r="G58" i="1"/>
  <c r="AK57" i="1"/>
  <c r="AJ57" i="1"/>
  <c r="AI57" i="1"/>
  <c r="AH57" i="1"/>
  <c r="AG57" i="1"/>
  <c r="AF57" i="1"/>
  <c r="AE57" i="1"/>
  <c r="AD57" i="1"/>
  <c r="Y57" i="1"/>
  <c r="X57" i="1"/>
  <c r="T57" i="1"/>
  <c r="S57" i="1"/>
  <c r="R57" i="1"/>
  <c r="P57" i="1"/>
  <c r="Q57" i="1" s="1"/>
  <c r="M57" i="1"/>
  <c r="L57" i="1"/>
  <c r="J57" i="1"/>
  <c r="K57" i="1" s="1"/>
  <c r="I57" i="1"/>
  <c r="H57" i="1"/>
  <c r="G57" i="1"/>
  <c r="AK56" i="1"/>
  <c r="AJ56" i="1"/>
  <c r="AI56" i="1"/>
  <c r="AH56" i="1"/>
  <c r="AG56" i="1"/>
  <c r="AF56" i="1"/>
  <c r="AE56" i="1"/>
  <c r="AD56" i="1"/>
  <c r="Y56" i="1"/>
  <c r="X56" i="1"/>
  <c r="T56" i="1"/>
  <c r="S56" i="1"/>
  <c r="R56" i="1"/>
  <c r="P56" i="1"/>
  <c r="Q56" i="1" s="1"/>
  <c r="M56" i="1"/>
  <c r="L56" i="1"/>
  <c r="J56" i="1"/>
  <c r="K56" i="1" s="1"/>
  <c r="I56" i="1"/>
  <c r="H56" i="1"/>
  <c r="G56" i="1"/>
  <c r="AK55" i="1"/>
  <c r="AJ55" i="1"/>
  <c r="AI55" i="1"/>
  <c r="AH55" i="1"/>
  <c r="AG55" i="1"/>
  <c r="AF55" i="1"/>
  <c r="AE55" i="1"/>
  <c r="AD55" i="1"/>
  <c r="Y55" i="1"/>
  <c r="X55" i="1"/>
  <c r="T55" i="1"/>
  <c r="S55" i="1"/>
  <c r="R55" i="1"/>
  <c r="P55" i="1"/>
  <c r="Q55" i="1" s="1"/>
  <c r="M55" i="1"/>
  <c r="L55" i="1"/>
  <c r="J55" i="1"/>
  <c r="K55" i="1" s="1"/>
  <c r="I55" i="1"/>
  <c r="H55" i="1"/>
  <c r="G55" i="1"/>
  <c r="AK54" i="1"/>
  <c r="AJ54" i="1"/>
  <c r="AI54" i="1"/>
  <c r="AH54" i="1"/>
  <c r="AG54" i="1"/>
  <c r="AF54" i="1"/>
  <c r="AE54" i="1"/>
  <c r="AD54" i="1"/>
  <c r="Y54" i="1"/>
  <c r="X54" i="1"/>
  <c r="T54" i="1"/>
  <c r="S54" i="1"/>
  <c r="R54" i="1"/>
  <c r="P54" i="1"/>
  <c r="Q54" i="1" s="1"/>
  <c r="M54" i="1"/>
  <c r="L54" i="1"/>
  <c r="J54" i="1"/>
  <c r="K54" i="1" s="1"/>
  <c r="I54" i="1"/>
  <c r="H54" i="1"/>
  <c r="G54" i="1"/>
  <c r="AK53" i="1"/>
  <c r="AJ53" i="1"/>
  <c r="AI53" i="1"/>
  <c r="AH53" i="1"/>
  <c r="AG53" i="1"/>
  <c r="AF53" i="1"/>
  <c r="AE53" i="1"/>
  <c r="AD53" i="1"/>
  <c r="Y53" i="1"/>
  <c r="X53" i="1"/>
  <c r="T53" i="1"/>
  <c r="S53" i="1"/>
  <c r="R53" i="1"/>
  <c r="P53" i="1"/>
  <c r="Q53" i="1" s="1"/>
  <c r="M53" i="1"/>
  <c r="L53" i="1"/>
  <c r="J53" i="1"/>
  <c r="K53" i="1" s="1"/>
  <c r="I53" i="1"/>
  <c r="H53" i="1"/>
  <c r="G53" i="1"/>
  <c r="AK52" i="1"/>
  <c r="AJ52" i="1"/>
  <c r="AI52" i="1"/>
  <c r="AH52" i="1"/>
  <c r="AG52" i="1"/>
  <c r="AF52" i="1"/>
  <c r="AE52" i="1"/>
  <c r="AD52" i="1"/>
  <c r="Y52" i="1"/>
  <c r="X52" i="1"/>
  <c r="T52" i="1"/>
  <c r="S52" i="1"/>
  <c r="R52" i="1"/>
  <c r="P52" i="1"/>
  <c r="Q52" i="1" s="1"/>
  <c r="M52" i="1"/>
  <c r="L52" i="1"/>
  <c r="J52" i="1"/>
  <c r="K52" i="1" s="1"/>
  <c r="I52" i="1"/>
  <c r="H52" i="1"/>
  <c r="G52" i="1"/>
  <c r="AK51" i="1"/>
  <c r="AJ51" i="1"/>
  <c r="AI51" i="1"/>
  <c r="AH51" i="1"/>
  <c r="AG51" i="1"/>
  <c r="AF51" i="1"/>
  <c r="AE51" i="1"/>
  <c r="AD51" i="1"/>
  <c r="Y51" i="1"/>
  <c r="X51" i="1"/>
  <c r="T51" i="1"/>
  <c r="S51" i="1"/>
  <c r="R51" i="1"/>
  <c r="P51" i="1"/>
  <c r="Q51" i="1" s="1"/>
  <c r="M51" i="1"/>
  <c r="L51" i="1"/>
  <c r="J51" i="1"/>
  <c r="K51" i="1" s="1"/>
  <c r="I51" i="1"/>
  <c r="H51" i="1"/>
  <c r="G51" i="1"/>
  <c r="AK50" i="1"/>
  <c r="AJ50" i="1"/>
  <c r="AI50" i="1"/>
  <c r="AH50" i="1"/>
  <c r="AG50" i="1"/>
  <c r="AF50" i="1"/>
  <c r="AE50" i="1"/>
  <c r="AD50" i="1"/>
  <c r="Y50" i="1"/>
  <c r="X50" i="1"/>
  <c r="T50" i="1"/>
  <c r="S50" i="1"/>
  <c r="R50" i="1"/>
  <c r="P50" i="1"/>
  <c r="Q50" i="1" s="1"/>
  <c r="M50" i="1"/>
  <c r="L50" i="1"/>
  <c r="J50" i="1"/>
  <c r="K50" i="1" s="1"/>
  <c r="I50" i="1"/>
  <c r="H50" i="1"/>
  <c r="G50" i="1"/>
  <c r="AK49" i="1"/>
  <c r="AJ49" i="1"/>
  <c r="AI49" i="1"/>
  <c r="AH49" i="1"/>
  <c r="AG49" i="1"/>
  <c r="AF49" i="1"/>
  <c r="AE49" i="1"/>
  <c r="AD49" i="1"/>
  <c r="Y49" i="1"/>
  <c r="X49" i="1"/>
  <c r="T49" i="1"/>
  <c r="S49" i="1"/>
  <c r="R49" i="1"/>
  <c r="P49" i="1"/>
  <c r="Q49" i="1" s="1"/>
  <c r="M49" i="1"/>
  <c r="L49" i="1"/>
  <c r="J49" i="1"/>
  <c r="K49" i="1" s="1"/>
  <c r="I49" i="1"/>
  <c r="H49" i="1"/>
  <c r="G49" i="1"/>
  <c r="AK48" i="1"/>
  <c r="AJ48" i="1"/>
  <c r="AI48" i="1"/>
  <c r="AH48" i="1"/>
  <c r="AG48" i="1"/>
  <c r="AF48" i="1"/>
  <c r="AE48" i="1"/>
  <c r="AD48" i="1"/>
  <c r="Y48" i="1"/>
  <c r="X48" i="1"/>
  <c r="T48" i="1"/>
  <c r="S48" i="1"/>
  <c r="R48" i="1"/>
  <c r="P48" i="1"/>
  <c r="Q48" i="1" s="1"/>
  <c r="M48" i="1"/>
  <c r="L48" i="1"/>
  <c r="J48" i="1"/>
  <c r="K48" i="1" s="1"/>
  <c r="I48" i="1"/>
  <c r="H48" i="1"/>
  <c r="G48" i="1"/>
  <c r="AK47" i="1"/>
  <c r="AJ47" i="1"/>
  <c r="AI47" i="1"/>
  <c r="AH47" i="1"/>
  <c r="AG47" i="1"/>
  <c r="AF47" i="1"/>
  <c r="AE47" i="1"/>
  <c r="AD47" i="1"/>
  <c r="Y47" i="1"/>
  <c r="X47" i="1"/>
  <c r="T47" i="1"/>
  <c r="S47" i="1"/>
  <c r="R47" i="1"/>
  <c r="P47" i="1"/>
  <c r="Q47" i="1" s="1"/>
  <c r="M47" i="1"/>
  <c r="L47" i="1"/>
  <c r="J47" i="1"/>
  <c r="K47" i="1" s="1"/>
  <c r="I47" i="1"/>
  <c r="H47" i="1"/>
  <c r="G47" i="1"/>
  <c r="AK46" i="1"/>
  <c r="AJ46" i="1"/>
  <c r="AI46" i="1"/>
  <c r="AH46" i="1"/>
  <c r="AG46" i="1"/>
  <c r="AF46" i="1"/>
  <c r="AE46" i="1"/>
  <c r="AD46" i="1"/>
  <c r="Y46" i="1"/>
  <c r="X46" i="1"/>
  <c r="T46" i="1"/>
  <c r="S46" i="1"/>
  <c r="R46" i="1"/>
  <c r="P46" i="1"/>
  <c r="Q46" i="1" s="1"/>
  <c r="M46" i="1"/>
  <c r="L46" i="1"/>
  <c r="J46" i="1"/>
  <c r="K46" i="1" s="1"/>
  <c r="I46" i="1"/>
  <c r="H46" i="1"/>
  <c r="G46" i="1"/>
  <c r="AK45" i="1"/>
  <c r="AJ45" i="1"/>
  <c r="AI45" i="1"/>
  <c r="AH45" i="1"/>
  <c r="AG45" i="1"/>
  <c r="AF45" i="1"/>
  <c r="AE45" i="1"/>
  <c r="AD45" i="1"/>
  <c r="Y45" i="1"/>
  <c r="X45" i="1"/>
  <c r="T45" i="1"/>
  <c r="S45" i="1"/>
  <c r="R45" i="1"/>
  <c r="P45" i="1"/>
  <c r="Q45" i="1" s="1"/>
  <c r="M45" i="1"/>
  <c r="L45" i="1"/>
  <c r="J45" i="1"/>
  <c r="K45" i="1" s="1"/>
  <c r="I45" i="1"/>
  <c r="H45" i="1"/>
  <c r="G45" i="1"/>
  <c r="AK44" i="1"/>
  <c r="AJ44" i="1"/>
  <c r="AI44" i="1"/>
  <c r="AH44" i="1"/>
  <c r="AG44" i="1"/>
  <c r="AF44" i="1"/>
  <c r="AE44" i="1"/>
  <c r="AD44" i="1"/>
  <c r="Y44" i="1"/>
  <c r="X44" i="1"/>
  <c r="T44" i="1"/>
  <c r="S44" i="1"/>
  <c r="R44" i="1"/>
  <c r="P44" i="1"/>
  <c r="Q44" i="1" s="1"/>
  <c r="M44" i="1"/>
  <c r="L44" i="1"/>
  <c r="J44" i="1"/>
  <c r="K44" i="1" s="1"/>
  <c r="I44" i="1"/>
  <c r="H44" i="1"/>
  <c r="G44" i="1"/>
  <c r="AK43" i="1"/>
  <c r="AJ43" i="1"/>
  <c r="AI43" i="1"/>
  <c r="AH43" i="1"/>
  <c r="AG43" i="1"/>
  <c r="AF43" i="1"/>
  <c r="AE43" i="1"/>
  <c r="AD43" i="1"/>
  <c r="Y43" i="1"/>
  <c r="X43" i="1"/>
  <c r="T43" i="1"/>
  <c r="S43" i="1"/>
  <c r="R43" i="1"/>
  <c r="P43" i="1"/>
  <c r="Q43" i="1" s="1"/>
  <c r="M43" i="1"/>
  <c r="L43" i="1"/>
  <c r="J43" i="1"/>
  <c r="K43" i="1" s="1"/>
  <c r="I43" i="1"/>
  <c r="H43" i="1"/>
  <c r="G43" i="1"/>
  <c r="AK42" i="1"/>
  <c r="AJ42" i="1"/>
  <c r="AI42" i="1"/>
  <c r="AH42" i="1"/>
  <c r="AG42" i="1"/>
  <c r="AF42" i="1"/>
  <c r="AE42" i="1"/>
  <c r="AD42" i="1"/>
  <c r="Y42" i="1"/>
  <c r="X42" i="1"/>
  <c r="T42" i="1"/>
  <c r="S42" i="1"/>
  <c r="R42" i="1"/>
  <c r="P42" i="1"/>
  <c r="Q42" i="1" s="1"/>
  <c r="M42" i="1"/>
  <c r="L42" i="1"/>
  <c r="J42" i="1"/>
  <c r="K42" i="1" s="1"/>
  <c r="I42" i="1"/>
  <c r="H42" i="1"/>
  <c r="G42" i="1"/>
  <c r="AK41" i="1"/>
  <c r="AJ41" i="1"/>
  <c r="AI41" i="1"/>
  <c r="AH41" i="1"/>
  <c r="AG41" i="1"/>
  <c r="AF41" i="1"/>
  <c r="AE41" i="1"/>
  <c r="AD41" i="1"/>
  <c r="Y41" i="1"/>
  <c r="X41" i="1"/>
  <c r="T41" i="1"/>
  <c r="S41" i="1"/>
  <c r="R41" i="1"/>
  <c r="P41" i="1"/>
  <c r="Q41" i="1" s="1"/>
  <c r="M41" i="1"/>
  <c r="L41" i="1"/>
  <c r="J41" i="1"/>
  <c r="K41" i="1" s="1"/>
  <c r="I41" i="1"/>
  <c r="H41" i="1"/>
  <c r="G41" i="1"/>
  <c r="AK40" i="1"/>
  <c r="AJ40" i="1"/>
  <c r="AI40" i="1"/>
  <c r="AH40" i="1"/>
  <c r="AG40" i="1"/>
  <c r="AF40" i="1"/>
  <c r="AE40" i="1"/>
  <c r="AD40" i="1"/>
  <c r="Y40" i="1"/>
  <c r="X40" i="1"/>
  <c r="T40" i="1"/>
  <c r="S40" i="1"/>
  <c r="R40" i="1"/>
  <c r="P40" i="1"/>
  <c r="Q40" i="1" s="1"/>
  <c r="M40" i="1"/>
  <c r="L40" i="1"/>
  <c r="J40" i="1"/>
  <c r="K40" i="1" s="1"/>
  <c r="I40" i="1"/>
  <c r="H40" i="1"/>
  <c r="G40" i="1"/>
  <c r="AK39" i="1"/>
  <c r="AJ39" i="1"/>
  <c r="AI39" i="1"/>
  <c r="AH39" i="1"/>
  <c r="AG39" i="1"/>
  <c r="AF39" i="1"/>
  <c r="AE39" i="1"/>
  <c r="AD39" i="1"/>
  <c r="Y39" i="1"/>
  <c r="X39" i="1"/>
  <c r="T39" i="1"/>
  <c r="S39" i="1"/>
  <c r="R39" i="1"/>
  <c r="P39" i="1"/>
  <c r="Q39" i="1" s="1"/>
  <c r="M39" i="1"/>
  <c r="L39" i="1"/>
  <c r="J39" i="1"/>
  <c r="K39" i="1" s="1"/>
  <c r="I39" i="1"/>
  <c r="H39" i="1"/>
  <c r="G39" i="1"/>
  <c r="AK38" i="1"/>
  <c r="AJ38" i="1"/>
  <c r="AI38" i="1"/>
  <c r="AH38" i="1"/>
  <c r="AG38" i="1"/>
  <c r="AF38" i="1"/>
  <c r="AE38" i="1"/>
  <c r="AD38" i="1"/>
  <c r="Y38" i="1"/>
  <c r="X38" i="1"/>
  <c r="T38" i="1"/>
  <c r="S38" i="1"/>
  <c r="R38" i="1"/>
  <c r="P38" i="1"/>
  <c r="Q38" i="1" s="1"/>
  <c r="M38" i="1"/>
  <c r="L38" i="1"/>
  <c r="J38" i="1"/>
  <c r="K38" i="1" s="1"/>
  <c r="I38" i="1"/>
  <c r="H38" i="1"/>
  <c r="G38" i="1"/>
  <c r="AK37" i="1"/>
  <c r="AJ37" i="1"/>
  <c r="AI37" i="1"/>
  <c r="AH37" i="1"/>
  <c r="AG37" i="1"/>
  <c r="AF37" i="1"/>
  <c r="AE37" i="1"/>
  <c r="AD37" i="1"/>
  <c r="Y37" i="1"/>
  <c r="X37" i="1"/>
  <c r="T37" i="1"/>
  <c r="S37" i="1"/>
  <c r="R37" i="1"/>
  <c r="P37" i="1"/>
  <c r="Q37" i="1" s="1"/>
  <c r="M37" i="1"/>
  <c r="L37" i="1"/>
  <c r="J37" i="1"/>
  <c r="K37" i="1" s="1"/>
  <c r="I37" i="1"/>
  <c r="H37" i="1"/>
  <c r="G37" i="1"/>
  <c r="AK36" i="1"/>
  <c r="AJ36" i="1"/>
  <c r="AI36" i="1"/>
  <c r="AH36" i="1"/>
  <c r="AG36" i="1"/>
  <c r="AF36" i="1"/>
  <c r="AE36" i="1"/>
  <c r="AD36" i="1"/>
  <c r="Y36" i="1"/>
  <c r="X36" i="1"/>
  <c r="T36" i="1"/>
  <c r="S36" i="1"/>
  <c r="R36" i="1"/>
  <c r="P36" i="1"/>
  <c r="Q36" i="1" s="1"/>
  <c r="M36" i="1"/>
  <c r="L36" i="1"/>
  <c r="J36" i="1"/>
  <c r="K36" i="1" s="1"/>
  <c r="I36" i="1"/>
  <c r="H36" i="1"/>
  <c r="G36" i="1"/>
  <c r="AK35" i="1"/>
  <c r="AJ35" i="1"/>
  <c r="AI35" i="1"/>
  <c r="AH35" i="1"/>
  <c r="AG35" i="1"/>
  <c r="AF35" i="1"/>
  <c r="AE35" i="1"/>
  <c r="AD35" i="1"/>
  <c r="Y35" i="1"/>
  <c r="X35" i="1"/>
  <c r="T35" i="1"/>
  <c r="S35" i="1"/>
  <c r="R35" i="1"/>
  <c r="P35" i="1"/>
  <c r="Q35" i="1" s="1"/>
  <c r="M35" i="1"/>
  <c r="L35" i="1"/>
  <c r="J35" i="1"/>
  <c r="K35" i="1" s="1"/>
  <c r="I35" i="1"/>
  <c r="H35" i="1"/>
  <c r="G35" i="1"/>
  <c r="AK34" i="1"/>
  <c r="AJ34" i="1"/>
  <c r="AI34" i="1"/>
  <c r="AH34" i="1"/>
  <c r="AG34" i="1"/>
  <c r="AF34" i="1"/>
  <c r="AE34" i="1"/>
  <c r="AD34" i="1"/>
  <c r="Y34" i="1"/>
  <c r="X34" i="1"/>
  <c r="T34" i="1"/>
  <c r="S34" i="1"/>
  <c r="R34" i="1"/>
  <c r="P34" i="1"/>
  <c r="Q34" i="1" s="1"/>
  <c r="M34" i="1"/>
  <c r="L34" i="1"/>
  <c r="J34" i="1"/>
  <c r="K34" i="1" s="1"/>
  <c r="I34" i="1"/>
  <c r="H34" i="1"/>
  <c r="G34" i="1"/>
  <c r="AK33" i="1"/>
  <c r="AJ33" i="1"/>
  <c r="AI33" i="1"/>
  <c r="AH33" i="1"/>
  <c r="AG33" i="1"/>
  <c r="AF33" i="1"/>
  <c r="AE33" i="1"/>
  <c r="AD33" i="1"/>
  <c r="Y33" i="1"/>
  <c r="X33" i="1"/>
  <c r="T33" i="1"/>
  <c r="S33" i="1"/>
  <c r="R33" i="1"/>
  <c r="P33" i="1"/>
  <c r="Q33" i="1" s="1"/>
  <c r="M33" i="1"/>
  <c r="L33" i="1"/>
  <c r="J33" i="1"/>
  <c r="K33" i="1" s="1"/>
  <c r="I33" i="1"/>
  <c r="H33" i="1"/>
  <c r="G33" i="1"/>
  <c r="AK32" i="1"/>
  <c r="AJ32" i="1"/>
  <c r="AI32" i="1"/>
  <c r="AH32" i="1"/>
  <c r="AG32" i="1"/>
  <c r="AF32" i="1"/>
  <c r="AE32" i="1"/>
  <c r="AD32" i="1"/>
  <c r="Y32" i="1"/>
  <c r="X32" i="1"/>
  <c r="T32" i="1"/>
  <c r="S32" i="1"/>
  <c r="R32" i="1"/>
  <c r="P32" i="1"/>
  <c r="Q32" i="1" s="1"/>
  <c r="M32" i="1"/>
  <c r="L32" i="1"/>
  <c r="J32" i="1"/>
  <c r="K32" i="1" s="1"/>
  <c r="I32" i="1"/>
  <c r="H32" i="1"/>
  <c r="G32" i="1"/>
  <c r="AK31" i="1"/>
  <c r="AJ31" i="1"/>
  <c r="AI31" i="1"/>
  <c r="AH31" i="1"/>
  <c r="AG31" i="1"/>
  <c r="AF31" i="1"/>
  <c r="AE31" i="1"/>
  <c r="AD31" i="1"/>
  <c r="Y31" i="1"/>
  <c r="X31" i="1"/>
  <c r="T31" i="1"/>
  <c r="S31" i="1"/>
  <c r="R31" i="1"/>
  <c r="P31" i="1"/>
  <c r="Q31" i="1" s="1"/>
  <c r="M31" i="1"/>
  <c r="L31" i="1"/>
  <c r="J31" i="1"/>
  <c r="K31" i="1" s="1"/>
  <c r="I31" i="1"/>
  <c r="H31" i="1"/>
  <c r="G31" i="1"/>
  <c r="AK30" i="1"/>
  <c r="AJ30" i="1"/>
  <c r="AI30" i="1"/>
  <c r="AH30" i="1"/>
  <c r="AG30" i="1"/>
  <c r="AF30" i="1"/>
  <c r="AE30" i="1"/>
  <c r="AD30" i="1"/>
  <c r="Y30" i="1"/>
  <c r="X30" i="1"/>
  <c r="T30" i="1"/>
  <c r="S30" i="1"/>
  <c r="R30" i="1"/>
  <c r="P30" i="1"/>
  <c r="Q30" i="1" s="1"/>
  <c r="M30" i="1"/>
  <c r="L30" i="1"/>
  <c r="J30" i="1"/>
  <c r="K30" i="1" s="1"/>
  <c r="I30" i="1"/>
  <c r="H30" i="1"/>
  <c r="G30" i="1"/>
  <c r="AK29" i="1"/>
  <c r="AJ29" i="1"/>
  <c r="AI29" i="1"/>
  <c r="AH29" i="1"/>
  <c r="AG29" i="1"/>
  <c r="AF29" i="1"/>
  <c r="AE29" i="1"/>
  <c r="AD29" i="1"/>
  <c r="Y29" i="1"/>
  <c r="X29" i="1"/>
  <c r="T29" i="1"/>
  <c r="S29" i="1"/>
  <c r="R29" i="1"/>
  <c r="P29" i="1"/>
  <c r="Q29" i="1" s="1"/>
  <c r="M29" i="1"/>
  <c r="L29" i="1"/>
  <c r="J29" i="1"/>
  <c r="K29" i="1" s="1"/>
  <c r="I29" i="1"/>
  <c r="H29" i="1"/>
  <c r="G29" i="1"/>
  <c r="AK28" i="1"/>
  <c r="AJ28" i="1"/>
  <c r="AI28" i="1"/>
  <c r="AH28" i="1"/>
  <c r="AG28" i="1"/>
  <c r="AF28" i="1"/>
  <c r="AE28" i="1"/>
  <c r="AD28" i="1"/>
  <c r="Y28" i="1"/>
  <c r="X28" i="1"/>
  <c r="T28" i="1"/>
  <c r="S28" i="1"/>
  <c r="R28" i="1"/>
  <c r="P28" i="1"/>
  <c r="Q28" i="1" s="1"/>
  <c r="M28" i="1"/>
  <c r="L28" i="1"/>
  <c r="J28" i="1"/>
  <c r="K28" i="1" s="1"/>
  <c r="I28" i="1"/>
  <c r="H28" i="1"/>
  <c r="G28" i="1"/>
  <c r="AK27" i="1"/>
  <c r="AJ27" i="1"/>
  <c r="AI27" i="1"/>
  <c r="AH27" i="1"/>
  <c r="AG27" i="1"/>
  <c r="AF27" i="1"/>
  <c r="AE27" i="1"/>
  <c r="AD27" i="1"/>
  <c r="Y27" i="1"/>
  <c r="X27" i="1"/>
  <c r="T27" i="1"/>
  <c r="S27" i="1"/>
  <c r="R27" i="1"/>
  <c r="P27" i="1"/>
  <c r="Q27" i="1" s="1"/>
  <c r="M27" i="1"/>
  <c r="L27" i="1"/>
  <c r="J27" i="1"/>
  <c r="K27" i="1" s="1"/>
  <c r="I27" i="1"/>
  <c r="H27" i="1"/>
  <c r="G27" i="1"/>
  <c r="AK26" i="1"/>
  <c r="AJ26" i="1"/>
  <c r="AI26" i="1"/>
  <c r="AH26" i="1"/>
  <c r="AG26" i="1"/>
  <c r="AF26" i="1"/>
  <c r="AE26" i="1"/>
  <c r="AD26" i="1"/>
  <c r="Y26" i="1"/>
  <c r="X26" i="1"/>
  <c r="T26" i="1"/>
  <c r="S26" i="1"/>
  <c r="R26" i="1"/>
  <c r="P26" i="1"/>
  <c r="Q26" i="1" s="1"/>
  <c r="M26" i="1"/>
  <c r="L26" i="1"/>
  <c r="J26" i="1"/>
  <c r="K26" i="1" s="1"/>
  <c r="I26" i="1"/>
  <c r="H26" i="1"/>
  <c r="G26" i="1"/>
  <c r="AK25" i="1"/>
  <c r="AJ25" i="1"/>
  <c r="AI25" i="1"/>
  <c r="AH25" i="1"/>
  <c r="AG25" i="1"/>
  <c r="AF25" i="1"/>
  <c r="AE25" i="1"/>
  <c r="AD25" i="1"/>
  <c r="Y25" i="1"/>
  <c r="X25" i="1"/>
  <c r="T25" i="1"/>
  <c r="S25" i="1"/>
  <c r="R25" i="1"/>
  <c r="P25" i="1"/>
  <c r="Q25" i="1" s="1"/>
  <c r="M25" i="1"/>
  <c r="L25" i="1"/>
  <c r="J25" i="1"/>
  <c r="K25" i="1" s="1"/>
  <c r="I25" i="1"/>
  <c r="H25" i="1"/>
  <c r="G25" i="1"/>
  <c r="AK24" i="1"/>
  <c r="AJ24" i="1"/>
  <c r="AI24" i="1"/>
  <c r="AH24" i="1"/>
  <c r="AG24" i="1"/>
  <c r="AF24" i="1"/>
  <c r="AE24" i="1"/>
  <c r="AD24" i="1"/>
  <c r="Y24" i="1"/>
  <c r="X24" i="1"/>
  <c r="T24" i="1"/>
  <c r="S24" i="1"/>
  <c r="R24" i="1"/>
  <c r="P24" i="1"/>
  <c r="Q24" i="1" s="1"/>
  <c r="M24" i="1"/>
  <c r="L24" i="1"/>
  <c r="J24" i="1"/>
  <c r="K24" i="1" s="1"/>
  <c r="I24" i="1"/>
  <c r="H24" i="1"/>
  <c r="G24" i="1"/>
  <c r="AK23" i="1"/>
  <c r="AJ23" i="1"/>
  <c r="AI23" i="1"/>
  <c r="AH23" i="1"/>
  <c r="AG23" i="1"/>
  <c r="AF23" i="1"/>
  <c r="AE23" i="1"/>
  <c r="AD23" i="1"/>
  <c r="Y23" i="1"/>
  <c r="X23" i="1"/>
  <c r="T23" i="1"/>
  <c r="S23" i="1"/>
  <c r="R23" i="1"/>
  <c r="P23" i="1"/>
  <c r="Q23" i="1" s="1"/>
  <c r="M23" i="1"/>
  <c r="L23" i="1"/>
  <c r="J23" i="1"/>
  <c r="K23" i="1" s="1"/>
  <c r="I23" i="1"/>
  <c r="H23" i="1"/>
  <c r="G23" i="1"/>
  <c r="AK22" i="1"/>
  <c r="AJ22" i="1"/>
  <c r="AI22" i="1"/>
  <c r="AH22" i="1"/>
  <c r="AG22" i="1"/>
  <c r="AF22" i="1"/>
  <c r="AE22" i="1"/>
  <c r="AD22" i="1"/>
  <c r="Y22" i="1"/>
  <c r="X22" i="1"/>
  <c r="T22" i="1"/>
  <c r="S22" i="1"/>
  <c r="R22" i="1"/>
  <c r="P22" i="1"/>
  <c r="Q22" i="1" s="1"/>
  <c r="M22" i="1"/>
  <c r="L22" i="1"/>
  <c r="J22" i="1"/>
  <c r="K22" i="1" s="1"/>
  <c r="I22" i="1"/>
  <c r="H22" i="1"/>
  <c r="G22" i="1"/>
  <c r="AK21" i="1"/>
  <c r="AJ21" i="1"/>
  <c r="AI21" i="1"/>
  <c r="AH21" i="1"/>
  <c r="AG21" i="1"/>
  <c r="AF21" i="1"/>
  <c r="AE21" i="1"/>
  <c r="AD21" i="1"/>
  <c r="Y21" i="1"/>
  <c r="X21" i="1"/>
  <c r="T21" i="1"/>
  <c r="S21" i="1"/>
  <c r="R21" i="1"/>
  <c r="P21" i="1"/>
  <c r="Q21" i="1" s="1"/>
  <c r="M21" i="1"/>
  <c r="L21" i="1"/>
  <c r="J21" i="1"/>
  <c r="K21" i="1" s="1"/>
  <c r="I21" i="1"/>
  <c r="H21" i="1"/>
  <c r="G21" i="1"/>
  <c r="AK20" i="1"/>
  <c r="AJ20" i="1"/>
  <c r="AI20" i="1"/>
  <c r="AH20" i="1"/>
  <c r="AG20" i="1"/>
  <c r="AF20" i="1"/>
  <c r="AE20" i="1"/>
  <c r="AD20" i="1"/>
  <c r="Y20" i="1"/>
  <c r="X20" i="1"/>
  <c r="T20" i="1"/>
  <c r="S20" i="1"/>
  <c r="R20" i="1"/>
  <c r="P20" i="1"/>
  <c r="Q20" i="1" s="1"/>
  <c r="M20" i="1"/>
  <c r="L20" i="1"/>
  <c r="J20" i="1"/>
  <c r="K20" i="1" s="1"/>
  <c r="I20" i="1"/>
  <c r="H20" i="1"/>
  <c r="G20" i="1"/>
  <c r="AK19" i="1"/>
  <c r="AJ19" i="1"/>
  <c r="AI19" i="1"/>
  <c r="AH19" i="1"/>
  <c r="AG19" i="1"/>
  <c r="AF19" i="1"/>
  <c r="AE19" i="1"/>
  <c r="AD19" i="1"/>
  <c r="Y19" i="1"/>
  <c r="X19" i="1"/>
  <c r="T19" i="1"/>
  <c r="S19" i="1"/>
  <c r="R19" i="1"/>
  <c r="P19" i="1"/>
  <c r="Q19" i="1" s="1"/>
  <c r="M19" i="1"/>
  <c r="L19" i="1"/>
  <c r="J19" i="1"/>
  <c r="K19" i="1" s="1"/>
  <c r="I19" i="1"/>
  <c r="H19" i="1"/>
  <c r="G19" i="1"/>
  <c r="AK18" i="1"/>
  <c r="AJ18" i="1"/>
  <c r="AI18" i="1"/>
  <c r="AH18" i="1"/>
  <c r="AG18" i="1"/>
  <c r="AF18" i="1"/>
  <c r="AE18" i="1"/>
  <c r="AD18" i="1"/>
  <c r="Y18" i="1"/>
  <c r="X18" i="1"/>
  <c r="T18" i="1"/>
  <c r="S18" i="1"/>
  <c r="R18" i="1"/>
  <c r="P18" i="1"/>
  <c r="Q18" i="1" s="1"/>
  <c r="M18" i="1"/>
  <c r="L18" i="1"/>
  <c r="J18" i="1"/>
  <c r="K18" i="1" s="1"/>
  <c r="I18" i="1"/>
  <c r="H18" i="1"/>
  <c r="G18" i="1"/>
  <c r="AK17" i="1"/>
  <c r="AJ17" i="1"/>
  <c r="AI17" i="1"/>
  <c r="AH17" i="1"/>
  <c r="AG17" i="1"/>
  <c r="AF17" i="1"/>
  <c r="AE17" i="1"/>
  <c r="AD17" i="1"/>
  <c r="Y17" i="1"/>
  <c r="X17" i="1"/>
  <c r="T17" i="1"/>
  <c r="S17" i="1"/>
  <c r="R17" i="1"/>
  <c r="P17" i="1"/>
  <c r="Q17" i="1" s="1"/>
  <c r="M17" i="1"/>
  <c r="L17" i="1"/>
  <c r="J17" i="1"/>
  <c r="K17" i="1" s="1"/>
  <c r="I17" i="1"/>
  <c r="H17" i="1"/>
  <c r="G17" i="1"/>
  <c r="AK16" i="1"/>
  <c r="AJ16" i="1"/>
  <c r="AI16" i="1"/>
  <c r="AH16" i="1"/>
  <c r="AG16" i="1"/>
  <c r="AF16" i="1"/>
  <c r="AE16" i="1"/>
  <c r="AD16" i="1"/>
  <c r="Y16" i="1"/>
  <c r="X16" i="1"/>
  <c r="T16" i="1"/>
  <c r="S16" i="1"/>
  <c r="R16" i="1"/>
  <c r="P16" i="1"/>
  <c r="Q16" i="1" s="1"/>
  <c r="M16" i="1"/>
  <c r="L16" i="1"/>
  <c r="J16" i="1"/>
  <c r="K16" i="1" s="1"/>
  <c r="I16" i="1"/>
  <c r="H16" i="1"/>
  <c r="G16" i="1"/>
  <c r="AK15" i="1"/>
  <c r="AJ15" i="1"/>
  <c r="AI15" i="1"/>
  <c r="AH15" i="1"/>
  <c r="AG15" i="1"/>
  <c r="AF15" i="1"/>
  <c r="AE15" i="1"/>
  <c r="AD15" i="1"/>
  <c r="Y15" i="1"/>
  <c r="X15" i="1"/>
  <c r="T15" i="1"/>
  <c r="S15" i="1"/>
  <c r="R15" i="1"/>
  <c r="P15" i="1"/>
  <c r="Q15" i="1" s="1"/>
  <c r="M15" i="1"/>
  <c r="L15" i="1"/>
  <c r="J15" i="1"/>
  <c r="K15" i="1" s="1"/>
  <c r="I15" i="1"/>
  <c r="H15" i="1"/>
  <c r="G15" i="1"/>
  <c r="AK14" i="1"/>
  <c r="AJ14" i="1"/>
  <c r="AI14" i="1"/>
  <c r="AH14" i="1"/>
  <c r="AG14" i="1"/>
  <c r="AF14" i="1"/>
  <c r="AE14" i="1"/>
  <c r="AD14" i="1"/>
  <c r="Y14" i="1"/>
  <c r="X14" i="1"/>
  <c r="T14" i="1"/>
  <c r="S14" i="1"/>
  <c r="R14" i="1"/>
  <c r="P14" i="1"/>
  <c r="Q14" i="1" s="1"/>
  <c r="M14" i="1"/>
  <c r="L14" i="1"/>
  <c r="J14" i="1"/>
  <c r="K14" i="1" s="1"/>
  <c r="I14" i="1"/>
  <c r="H14" i="1"/>
  <c r="G14" i="1"/>
  <c r="AK13" i="1"/>
  <c r="AJ13" i="1"/>
  <c r="AI13" i="1"/>
  <c r="AH13" i="1"/>
  <c r="AG13" i="1"/>
  <c r="AF13" i="1"/>
  <c r="AE13" i="1"/>
  <c r="AD13" i="1"/>
  <c r="Y13" i="1"/>
  <c r="X13" i="1"/>
  <c r="T13" i="1"/>
  <c r="S13" i="1"/>
  <c r="R13" i="1"/>
  <c r="P13" i="1"/>
  <c r="Q13" i="1" s="1"/>
  <c r="M13" i="1"/>
  <c r="L13" i="1"/>
  <c r="J13" i="1"/>
  <c r="K13" i="1" s="1"/>
  <c r="I13" i="1"/>
  <c r="H13" i="1"/>
  <c r="G13" i="1"/>
  <c r="AK12" i="1"/>
  <c r="AJ12" i="1"/>
  <c r="AI12" i="1"/>
  <c r="AH12" i="1"/>
  <c r="AG12" i="1"/>
  <c r="AF12" i="1"/>
  <c r="AE12" i="1"/>
  <c r="AD12" i="1"/>
  <c r="Y12" i="1"/>
  <c r="X12" i="1"/>
  <c r="T12" i="1"/>
  <c r="S12" i="1"/>
  <c r="R12" i="1"/>
  <c r="P12" i="1"/>
  <c r="Q12" i="1" s="1"/>
  <c r="M12" i="1"/>
  <c r="L12" i="1"/>
  <c r="J12" i="1"/>
  <c r="K12" i="1" s="1"/>
  <c r="I12" i="1"/>
  <c r="H12" i="1"/>
  <c r="G12" i="1"/>
  <c r="AK11" i="1"/>
  <c r="AJ11" i="1"/>
  <c r="AI11" i="1"/>
  <c r="AH11" i="1"/>
  <c r="AG11" i="1"/>
  <c r="AF11" i="1"/>
  <c r="AE11" i="1"/>
  <c r="AD11" i="1"/>
  <c r="Y11" i="1"/>
  <c r="X11" i="1"/>
  <c r="T11" i="1"/>
  <c r="S11" i="1"/>
  <c r="R11" i="1"/>
  <c r="P11" i="1"/>
  <c r="Q11" i="1" s="1"/>
  <c r="M11" i="1"/>
  <c r="L11" i="1"/>
  <c r="J11" i="1"/>
  <c r="K11" i="1" s="1"/>
  <c r="I11" i="1"/>
  <c r="H11" i="1"/>
  <c r="G11" i="1"/>
  <c r="AK10" i="1"/>
  <c r="AJ10" i="1"/>
  <c r="AI10" i="1"/>
  <c r="AH10" i="1"/>
  <c r="AG10" i="1"/>
  <c r="AF10" i="1"/>
  <c r="AE10" i="1"/>
  <c r="AD10" i="1"/>
  <c r="Y10" i="1"/>
  <c r="X10" i="1"/>
  <c r="T10" i="1"/>
  <c r="S10" i="1"/>
  <c r="R10" i="1"/>
  <c r="P10" i="1"/>
  <c r="Q10" i="1" s="1"/>
  <c r="M10" i="1"/>
  <c r="L10" i="1"/>
  <c r="J10" i="1"/>
  <c r="K10" i="1" s="1"/>
  <c r="I10" i="1"/>
  <c r="H10" i="1"/>
  <c r="G10" i="1"/>
  <c r="AK9" i="1"/>
  <c r="AJ9" i="1"/>
  <c r="AI9" i="1"/>
  <c r="AH9" i="1"/>
  <c r="AG9" i="1"/>
  <c r="AF9" i="1"/>
  <c r="AE9" i="1"/>
  <c r="AD9" i="1"/>
  <c r="Y9" i="1"/>
  <c r="X9" i="1"/>
  <c r="T9" i="1"/>
  <c r="S9" i="1"/>
  <c r="R9" i="1"/>
  <c r="P9" i="1"/>
  <c r="Q9" i="1" s="1"/>
  <c r="M9" i="1"/>
  <c r="L9" i="1"/>
  <c r="J9" i="1"/>
  <c r="K9" i="1" s="1"/>
  <c r="I9" i="1"/>
  <c r="H9" i="1"/>
  <c r="G9" i="1"/>
  <c r="AK8" i="1"/>
  <c r="AJ8" i="1"/>
  <c r="AI8" i="1"/>
  <c r="AH8" i="1"/>
  <c r="AG8" i="1"/>
  <c r="AF8" i="1"/>
  <c r="AE8" i="1"/>
  <c r="AD8" i="1"/>
  <c r="Y8" i="1"/>
  <c r="X8" i="1"/>
  <c r="T8" i="1"/>
  <c r="S8" i="1"/>
  <c r="R8" i="1"/>
  <c r="P8" i="1"/>
  <c r="Q8" i="1" s="1"/>
  <c r="M8" i="1"/>
  <c r="L8" i="1"/>
  <c r="J8" i="1"/>
  <c r="K8" i="1" s="1"/>
  <c r="I8" i="1"/>
  <c r="H8" i="1"/>
  <c r="G8" i="1"/>
  <c r="AK7" i="1"/>
  <c r="AJ7" i="1"/>
  <c r="AI7" i="1"/>
  <c r="AH7" i="1"/>
  <c r="AG7" i="1"/>
  <c r="AF7" i="1"/>
  <c r="AE7" i="1"/>
  <c r="AD7" i="1"/>
  <c r="Y7" i="1"/>
  <c r="X7" i="1"/>
  <c r="T7" i="1"/>
  <c r="S7" i="1"/>
  <c r="R7" i="1"/>
  <c r="P7" i="1"/>
  <c r="Q7" i="1" s="1"/>
  <c r="M7" i="1"/>
  <c r="L7" i="1"/>
  <c r="J7" i="1"/>
  <c r="K7" i="1" s="1"/>
  <c r="I7" i="1"/>
  <c r="H7" i="1"/>
  <c r="G7" i="1"/>
  <c r="AK6" i="1"/>
  <c r="AJ6" i="1"/>
  <c r="AI6" i="1"/>
  <c r="AH6" i="1"/>
  <c r="AG6" i="1"/>
  <c r="AF6" i="1"/>
  <c r="AE6" i="1"/>
  <c r="AD6" i="1"/>
  <c r="Y6" i="1"/>
  <c r="X6" i="1"/>
  <c r="T6" i="1"/>
  <c r="S6" i="1"/>
  <c r="R6" i="1"/>
  <c r="P6" i="1"/>
  <c r="Q6" i="1" s="1"/>
  <c r="M6" i="1"/>
  <c r="L6" i="1"/>
  <c r="J6" i="1"/>
  <c r="K6" i="1" s="1"/>
  <c r="I6" i="1"/>
  <c r="H6" i="1"/>
  <c r="G6" i="1"/>
  <c r="AK5" i="1"/>
  <c r="AJ5" i="1"/>
  <c r="AI5" i="1"/>
  <c r="AH5" i="1"/>
  <c r="AG5" i="1"/>
  <c r="AF5" i="1"/>
  <c r="AE5" i="1"/>
  <c r="AD5" i="1"/>
  <c r="Y5" i="1"/>
  <c r="X5" i="1"/>
  <c r="T5" i="1"/>
  <c r="S5" i="1"/>
  <c r="R5" i="1"/>
  <c r="P5" i="1"/>
  <c r="Q5" i="1" s="1"/>
  <c r="M5" i="1"/>
  <c r="L5" i="1"/>
  <c r="J5" i="1"/>
  <c r="K5" i="1" s="1"/>
  <c r="I5" i="1"/>
  <c r="H5" i="1"/>
  <c r="G5" i="1"/>
  <c r="AK4" i="1"/>
  <c r="AJ4" i="1"/>
  <c r="AI4" i="1"/>
  <c r="AH4" i="1"/>
  <c r="AG4" i="1"/>
  <c r="AF4" i="1"/>
  <c r="AE4" i="1"/>
  <c r="AD4" i="1"/>
  <c r="Y4" i="1"/>
  <c r="X4" i="1"/>
  <c r="T4" i="1"/>
  <c r="S4" i="1"/>
  <c r="R4" i="1"/>
  <c r="P4" i="1"/>
  <c r="Q4" i="1" s="1"/>
  <c r="M4" i="1"/>
  <c r="L4" i="1"/>
  <c r="J4" i="1"/>
  <c r="K4" i="1" s="1"/>
  <c r="I4" i="1"/>
  <c r="H4" i="1"/>
  <c r="G4" i="1"/>
  <c r="AA2223" i="6"/>
  <c r="AA2222" i="6"/>
  <c r="AA2221" i="6"/>
  <c r="AA2220" i="6"/>
  <c r="AA2219" i="6"/>
  <c r="AA2218" i="6"/>
  <c r="AA2217" i="6"/>
  <c r="AA2216" i="6"/>
  <c r="AA2215" i="6"/>
  <c r="AA2214" i="6"/>
  <c r="AA2213" i="6"/>
  <c r="AA2212" i="6"/>
  <c r="AA2211" i="6"/>
  <c r="AA2210" i="6"/>
  <c r="AA2209" i="6"/>
  <c r="AA2208" i="6"/>
  <c r="AA2207" i="6"/>
  <c r="AA2206" i="6"/>
  <c r="AA2205" i="6"/>
  <c r="AA2204" i="6"/>
  <c r="AA2203" i="6"/>
  <c r="AA2202" i="6"/>
  <c r="AA2201" i="6"/>
  <c r="AA2200" i="6"/>
  <c r="AA2199" i="6"/>
  <c r="AA2198" i="6"/>
  <c r="AA2197" i="6"/>
  <c r="AA2196" i="6"/>
  <c r="AA2195" i="6"/>
  <c r="AA2194" i="6"/>
  <c r="AA2193" i="6"/>
  <c r="AA2192" i="6"/>
  <c r="AA2191" i="6"/>
  <c r="AA2190" i="6"/>
  <c r="AA2189" i="6"/>
  <c r="AA2188" i="6"/>
  <c r="AA2187" i="6"/>
  <c r="AA2186" i="6"/>
  <c r="AA2185" i="6"/>
  <c r="AA2184" i="6"/>
  <c r="AA2183" i="6"/>
  <c r="AA2182" i="6"/>
  <c r="AA2181" i="6"/>
  <c r="AA2180" i="6"/>
  <c r="AA2179" i="6"/>
  <c r="AA2178" i="6"/>
  <c r="AA2177" i="6"/>
  <c r="AA2176" i="6"/>
  <c r="AA2175" i="6"/>
  <c r="AA2174" i="6"/>
  <c r="AA2173" i="6"/>
  <c r="AA2172" i="6"/>
  <c r="AA2171" i="6"/>
  <c r="AA2170" i="6"/>
  <c r="AA2169" i="6"/>
  <c r="AA2168" i="6"/>
  <c r="AA2167" i="6"/>
  <c r="AA2166" i="6"/>
  <c r="AA2165" i="6"/>
  <c r="AA2164" i="6"/>
  <c r="AA2163" i="6"/>
  <c r="AA2162" i="6"/>
  <c r="AA2161" i="6"/>
  <c r="AA2160" i="6"/>
  <c r="AA2159" i="6"/>
  <c r="AA2158" i="6"/>
  <c r="AA2157" i="6"/>
  <c r="AA2156" i="6"/>
  <c r="AA2155" i="6"/>
  <c r="AA2154" i="6"/>
  <c r="AA2153" i="6"/>
  <c r="AA2152" i="6"/>
  <c r="AA2151" i="6"/>
  <c r="AA2150" i="6"/>
  <c r="AA2149" i="6"/>
  <c r="AA2148" i="6"/>
  <c r="AA2147" i="6"/>
  <c r="AA2146" i="6"/>
  <c r="AA2145" i="6"/>
  <c r="AA2144" i="6"/>
  <c r="AA2143" i="6"/>
  <c r="AA2142" i="6"/>
  <c r="AA2141" i="6"/>
  <c r="AA2140" i="6"/>
  <c r="AA2139" i="6"/>
  <c r="AA2138" i="6"/>
  <c r="AA2137" i="6"/>
  <c r="AA2136" i="6"/>
  <c r="AA2135" i="6"/>
  <c r="AA2134" i="6"/>
  <c r="AA2133" i="6"/>
  <c r="AA2132" i="6"/>
  <c r="AA2131" i="6"/>
  <c r="AA2130" i="6"/>
  <c r="AA2129" i="6"/>
  <c r="AA2128" i="6"/>
  <c r="AA2127" i="6"/>
  <c r="AA2126" i="6"/>
  <c r="AA2125" i="6"/>
  <c r="AA2124" i="6"/>
  <c r="AA2123" i="6"/>
  <c r="AA2122" i="6"/>
  <c r="AA2121" i="6"/>
  <c r="AA2120" i="6"/>
  <c r="AA2119" i="6"/>
  <c r="AA2118" i="6"/>
  <c r="AA2117" i="6"/>
  <c r="AA2116" i="6"/>
  <c r="AA2115" i="6"/>
  <c r="AA2114" i="6"/>
  <c r="AA2113" i="6"/>
  <c r="AA2112" i="6"/>
  <c r="AA2111" i="6"/>
  <c r="AA2110" i="6"/>
  <c r="AA2109" i="6"/>
  <c r="AA2108" i="6"/>
  <c r="AA2107" i="6"/>
  <c r="AA2106" i="6"/>
  <c r="AA2105" i="6"/>
  <c r="AA2104" i="6"/>
  <c r="AA2103" i="6"/>
  <c r="AA2102" i="6"/>
  <c r="AA2101" i="6"/>
  <c r="AA2100" i="6"/>
  <c r="AA2099" i="6"/>
  <c r="AA2098" i="6"/>
  <c r="AA2097" i="6"/>
  <c r="AA2096" i="6"/>
  <c r="AA2095" i="6"/>
  <c r="AA2094" i="6"/>
  <c r="AA2093" i="6"/>
  <c r="AA2092" i="6"/>
  <c r="AA2091" i="6"/>
  <c r="AA2090" i="6"/>
  <c r="AA2089" i="6"/>
  <c r="AA2088" i="6"/>
  <c r="AA2087" i="6"/>
  <c r="AA2086" i="6"/>
  <c r="AA2085" i="6"/>
  <c r="AA2084" i="6"/>
  <c r="AA2083" i="6"/>
  <c r="AA2082" i="6"/>
  <c r="AA2081" i="6"/>
  <c r="AA2080" i="6"/>
  <c r="AA2079" i="6"/>
  <c r="AA2078" i="6"/>
  <c r="AA2077" i="6"/>
  <c r="AA2076" i="6"/>
  <c r="AA2075" i="6"/>
  <c r="AA2074" i="6"/>
  <c r="AA2073" i="6"/>
  <c r="AA2072" i="6"/>
  <c r="AA2071" i="6"/>
  <c r="AA2070" i="6"/>
  <c r="AA2069" i="6"/>
  <c r="AA2068" i="6"/>
  <c r="AA2067" i="6"/>
  <c r="AA2066" i="6"/>
  <c r="AA2065" i="6"/>
  <c r="AA2064" i="6"/>
  <c r="AA2063" i="6"/>
  <c r="AA2062" i="6"/>
  <c r="AA2061" i="6"/>
  <c r="AA2060" i="6"/>
  <c r="AA2059" i="6"/>
  <c r="AA2058" i="6"/>
  <c r="AA2057" i="6"/>
  <c r="AA2056" i="6"/>
  <c r="AA2055" i="6"/>
  <c r="AA2054" i="6"/>
  <c r="AA2053" i="6"/>
  <c r="AA2052" i="6"/>
  <c r="AA2051" i="6"/>
  <c r="AA2050" i="6"/>
  <c r="AA2049" i="6"/>
  <c r="AA2048" i="6"/>
  <c r="AA2047" i="6"/>
  <c r="AA2046" i="6"/>
  <c r="AA2045" i="6"/>
  <c r="AA2044" i="6"/>
  <c r="AA2043" i="6"/>
  <c r="AA2042" i="6"/>
  <c r="AA2041" i="6"/>
  <c r="AA2040" i="6"/>
  <c r="AA2039" i="6"/>
  <c r="AA2038" i="6"/>
  <c r="AA2037" i="6"/>
  <c r="AA2036" i="6"/>
  <c r="AA2035" i="6"/>
  <c r="AA2034" i="6"/>
  <c r="AA2033" i="6"/>
  <c r="AA2032" i="6"/>
  <c r="AA2031" i="6"/>
  <c r="AA2030" i="6"/>
  <c r="AA2029" i="6"/>
  <c r="AA2028" i="6"/>
  <c r="AA2027" i="6"/>
  <c r="AA2026" i="6"/>
  <c r="AA2025" i="6"/>
  <c r="AA2024" i="6"/>
  <c r="AA2023" i="6"/>
  <c r="AA2022" i="6"/>
  <c r="AA2021" i="6"/>
  <c r="AA2020" i="6"/>
  <c r="AA2019" i="6"/>
  <c r="AA2018" i="6"/>
  <c r="AA2017" i="6"/>
  <c r="AA2016" i="6"/>
  <c r="AA2015" i="6"/>
  <c r="AA2014" i="6"/>
  <c r="AA2013" i="6"/>
  <c r="AA2012" i="6"/>
  <c r="AA2011" i="6"/>
  <c r="AA2010" i="6"/>
  <c r="AA2009" i="6"/>
  <c r="AA2008" i="6"/>
  <c r="AA2007" i="6"/>
  <c r="AA2006" i="6"/>
  <c r="AA2005" i="6"/>
  <c r="AA2004" i="6"/>
  <c r="AA2003" i="6"/>
  <c r="AA2002" i="6"/>
  <c r="AA2001" i="6"/>
  <c r="AA2000" i="6"/>
  <c r="AA1999" i="6"/>
  <c r="AA1998" i="6"/>
  <c r="AA1997" i="6"/>
  <c r="AA1996" i="6"/>
  <c r="AA1995" i="6"/>
  <c r="AA1994" i="6"/>
  <c r="AA1993" i="6"/>
  <c r="AA1992" i="6"/>
  <c r="AA1991" i="6"/>
  <c r="AA1990" i="6"/>
  <c r="AA1989" i="6"/>
  <c r="AA1988" i="6"/>
  <c r="AA1987" i="6"/>
  <c r="AA1986" i="6"/>
  <c r="AA1985" i="6"/>
  <c r="AA1984" i="6"/>
  <c r="AA1983" i="6"/>
  <c r="AA1982" i="6"/>
  <c r="AA1981" i="6"/>
  <c r="AA1980" i="6"/>
  <c r="AA1979" i="6"/>
  <c r="AA1978" i="6"/>
  <c r="AA1977" i="6"/>
  <c r="AA1976" i="6"/>
  <c r="AA1975" i="6"/>
  <c r="AA1974" i="6"/>
  <c r="AA1973" i="6"/>
  <c r="AA1972" i="6"/>
  <c r="AA1971" i="6"/>
  <c r="AA1970" i="6"/>
  <c r="AA1969" i="6"/>
  <c r="AA1968" i="6"/>
  <c r="AA1967" i="6"/>
  <c r="AA1966" i="6"/>
  <c r="AA1965" i="6"/>
  <c r="AA1964" i="6"/>
  <c r="AA1963" i="6"/>
  <c r="AA1962" i="6"/>
  <c r="AA1961" i="6"/>
  <c r="AA1960" i="6"/>
  <c r="AA1959" i="6"/>
  <c r="AA1958" i="6"/>
  <c r="AA1957" i="6"/>
  <c r="AA1956" i="6"/>
  <c r="AA1955" i="6"/>
  <c r="AA1954" i="6"/>
  <c r="AA1953" i="6"/>
  <c r="AA1952" i="6"/>
  <c r="AA1951" i="6"/>
  <c r="AA1950" i="6"/>
  <c r="AA1949" i="6"/>
  <c r="AA1948" i="6"/>
  <c r="AA1947" i="6"/>
  <c r="AA1946" i="6"/>
  <c r="AA1945" i="6"/>
  <c r="AA1944" i="6"/>
  <c r="AA1943" i="6"/>
  <c r="AA1942" i="6"/>
  <c r="AA1941" i="6"/>
  <c r="AA1940" i="6"/>
  <c r="AA1939" i="6"/>
  <c r="AA1938" i="6"/>
  <c r="AA1937" i="6"/>
  <c r="AA1936" i="6"/>
  <c r="AA1935" i="6"/>
  <c r="AA1934" i="6"/>
  <c r="AA1933" i="6"/>
  <c r="AA1932" i="6"/>
  <c r="AA1931" i="6"/>
  <c r="AA1930" i="6"/>
  <c r="AA1929" i="6"/>
  <c r="AA1928" i="6"/>
  <c r="AA1927" i="6"/>
  <c r="AA1926" i="6"/>
  <c r="AA1925" i="6"/>
  <c r="AA1924" i="6"/>
  <c r="AA1923" i="6"/>
  <c r="AA1922" i="6"/>
  <c r="AA1921" i="6"/>
  <c r="AA1920" i="6"/>
  <c r="AA1919" i="6"/>
  <c r="AA1918" i="6"/>
  <c r="AA1917" i="6"/>
  <c r="AA1916" i="6"/>
  <c r="AA1915" i="6"/>
  <c r="AA1914" i="6"/>
  <c r="AA1913" i="6"/>
  <c r="AA1912" i="6"/>
  <c r="AA1911" i="6"/>
  <c r="AA1599" i="6"/>
  <c r="AA1598" i="6"/>
  <c r="AA1597" i="6"/>
  <c r="AA1596" i="6"/>
  <c r="AA1595" i="6"/>
  <c r="AA1594" i="6"/>
  <c r="AA1593" i="6"/>
  <c r="AA1592" i="6"/>
  <c r="AA1591" i="6"/>
  <c r="AA1590" i="6"/>
  <c r="AA1589" i="6"/>
  <c r="AA1588" i="6"/>
  <c r="AA1587" i="6"/>
  <c r="AA1586" i="6"/>
  <c r="AA1585" i="6"/>
  <c r="AA1584" i="6"/>
  <c r="AA1583" i="6"/>
  <c r="AA1582" i="6"/>
  <c r="AA1581" i="6"/>
  <c r="AA1580" i="6"/>
  <c r="AA1579" i="6"/>
  <c r="AA1578" i="6"/>
  <c r="AA1577" i="6"/>
  <c r="AA1576" i="6"/>
  <c r="AA1575" i="6"/>
  <c r="AA1574" i="6"/>
  <c r="AA1573" i="6"/>
  <c r="AA1572" i="6"/>
  <c r="AA1571" i="6"/>
  <c r="AA1570" i="6"/>
  <c r="AA1569" i="6"/>
  <c r="AA1568" i="6"/>
  <c r="AA1567" i="6"/>
  <c r="AA1566" i="6"/>
  <c r="AA1565" i="6"/>
  <c r="AA1564" i="6"/>
  <c r="AA1563" i="6"/>
  <c r="AA1562" i="6"/>
  <c r="AA1561" i="6"/>
  <c r="AA1560" i="6"/>
  <c r="AA1559" i="6"/>
  <c r="AA1558" i="6"/>
  <c r="AA1557" i="6"/>
  <c r="AA1556" i="6"/>
  <c r="AA1555" i="6"/>
  <c r="AA1554" i="6"/>
  <c r="AA1553" i="6"/>
  <c r="AA1552" i="6"/>
  <c r="AA1551" i="6"/>
  <c r="AA1550" i="6"/>
  <c r="AA1549" i="6"/>
  <c r="AA1548" i="6"/>
  <c r="AA1547" i="6"/>
  <c r="AA1546" i="6"/>
  <c r="AA1545" i="6"/>
  <c r="AA1544" i="6"/>
  <c r="AA1543" i="6"/>
  <c r="AA1542" i="6"/>
  <c r="AA1541" i="6"/>
  <c r="AA1540" i="6"/>
  <c r="AA1539" i="6"/>
  <c r="AA1538" i="6"/>
  <c r="AA1537" i="6"/>
  <c r="AA1536" i="6"/>
  <c r="AA1535" i="6"/>
  <c r="AA1534" i="6"/>
  <c r="AA1533" i="6"/>
  <c r="AA1532" i="6"/>
  <c r="AA1531" i="6"/>
  <c r="AA1530" i="6"/>
  <c r="AA1529" i="6"/>
  <c r="AA1528" i="6"/>
  <c r="AA1527" i="6"/>
  <c r="AA1526" i="6"/>
  <c r="AA1525" i="6"/>
  <c r="AA1524" i="6"/>
  <c r="AA1523" i="6"/>
  <c r="AA1522" i="6"/>
  <c r="AA1521" i="6"/>
  <c r="AA1520" i="6"/>
  <c r="AA1519" i="6"/>
  <c r="AA1518" i="6"/>
  <c r="AA1517" i="6"/>
  <c r="AA1516" i="6"/>
  <c r="AA1515" i="6"/>
  <c r="AA1514" i="6"/>
  <c r="AA1513" i="6"/>
  <c r="AA1512" i="6"/>
  <c r="AA1511" i="6"/>
  <c r="AA1510" i="6"/>
  <c r="AA1509" i="6"/>
  <c r="AA1508" i="6"/>
  <c r="AA1507" i="6"/>
  <c r="AA1506" i="6"/>
  <c r="AA1505" i="6"/>
  <c r="AA1504" i="6"/>
  <c r="AA1503" i="6"/>
  <c r="AA1502" i="6"/>
  <c r="AA1501" i="6"/>
  <c r="AA1500" i="6"/>
  <c r="AA1499" i="6"/>
  <c r="AA1498" i="6"/>
  <c r="AA1497" i="6"/>
  <c r="AA1496" i="6"/>
  <c r="AA1495" i="6"/>
  <c r="AA1494" i="6"/>
  <c r="AA1493" i="6"/>
  <c r="AA1492" i="6"/>
  <c r="AA1491" i="6"/>
  <c r="AA1490" i="6"/>
  <c r="AA1489" i="6"/>
  <c r="AA1488" i="6"/>
  <c r="AA1487" i="6"/>
  <c r="AA1486" i="6"/>
  <c r="AA1485" i="6"/>
  <c r="AA1484" i="6"/>
  <c r="AA1483" i="6"/>
  <c r="AA1482" i="6"/>
  <c r="AA1481" i="6"/>
  <c r="AA1480" i="6"/>
  <c r="AA1479" i="6"/>
  <c r="AA1478" i="6"/>
  <c r="AA1477" i="6"/>
  <c r="AA1476" i="6"/>
  <c r="AA1475" i="6"/>
  <c r="AA1474" i="6"/>
  <c r="AA1473" i="6"/>
  <c r="AA1472" i="6"/>
  <c r="AA1471" i="6"/>
  <c r="AA1470" i="6"/>
  <c r="AA1469" i="6"/>
  <c r="AA1468" i="6"/>
  <c r="AA1467" i="6"/>
  <c r="AA1466" i="6"/>
  <c r="AA1465" i="6"/>
  <c r="AA1464" i="6"/>
  <c r="AA1463" i="6"/>
  <c r="AA1462" i="6"/>
  <c r="AA1461" i="6"/>
  <c r="AA1460" i="6"/>
  <c r="AA1459" i="6"/>
  <c r="AA1458" i="6"/>
  <c r="AA1457" i="6"/>
  <c r="AA1456" i="6"/>
  <c r="AA1455" i="6"/>
  <c r="AA1454" i="6"/>
  <c r="AA1453" i="6"/>
  <c r="AA1452" i="6"/>
  <c r="AA1451" i="6"/>
  <c r="AA1450" i="6"/>
  <c r="AA1449" i="6"/>
  <c r="AA1448" i="6"/>
  <c r="AA1447" i="6"/>
  <c r="AA1446" i="6"/>
  <c r="AA1445" i="6"/>
  <c r="AA1444" i="6"/>
  <c r="AA1443" i="6"/>
  <c r="AA1442" i="6"/>
  <c r="AA1441" i="6"/>
  <c r="AA1440" i="6"/>
  <c r="AA1439" i="6"/>
  <c r="AA1438" i="6"/>
  <c r="AA1437" i="6"/>
  <c r="AA1436" i="6"/>
  <c r="AA1435" i="6"/>
  <c r="AA1434" i="6"/>
  <c r="AA1433" i="6"/>
  <c r="AA1432" i="6"/>
  <c r="AA1431" i="6"/>
  <c r="AA1430" i="6"/>
  <c r="AA1429" i="6"/>
  <c r="AA1428" i="6"/>
  <c r="AA1427" i="6"/>
  <c r="AA1426" i="6"/>
  <c r="AA1425" i="6"/>
  <c r="AA1424" i="6"/>
  <c r="AA1423" i="6"/>
  <c r="AA1422" i="6"/>
  <c r="AA1421" i="6"/>
  <c r="AA1420" i="6"/>
  <c r="AA1419" i="6"/>
  <c r="AA1418" i="6"/>
  <c r="AA1417" i="6"/>
  <c r="AA1416" i="6"/>
  <c r="AA1415" i="6"/>
  <c r="AA1414" i="6"/>
  <c r="AA1413" i="6"/>
  <c r="AA1412" i="6"/>
  <c r="AA1411" i="6"/>
  <c r="AA1410" i="6"/>
  <c r="AA1409" i="6"/>
  <c r="AA1408" i="6"/>
  <c r="AA1407" i="6"/>
  <c r="AA1406" i="6"/>
  <c r="AA1405" i="6"/>
  <c r="AA1404" i="6"/>
  <c r="AA1403" i="6"/>
  <c r="AA1402" i="6"/>
  <c r="AA1401" i="6"/>
  <c r="AA1400" i="6"/>
  <c r="AA1399" i="6"/>
  <c r="AA1398" i="6"/>
  <c r="AA1397" i="6"/>
  <c r="AA1396" i="6"/>
  <c r="AA1395" i="6"/>
  <c r="AA1394" i="6"/>
  <c r="AA1393" i="6"/>
  <c r="AA1392" i="6"/>
  <c r="AA1391" i="6"/>
  <c r="AA1390" i="6"/>
  <c r="AA1389" i="6"/>
  <c r="AA1388" i="6"/>
  <c r="AA1387" i="6"/>
  <c r="AA1386" i="6"/>
  <c r="AA1385" i="6"/>
  <c r="AA1384" i="6"/>
  <c r="AA1383" i="6"/>
  <c r="AA1382" i="6"/>
  <c r="AA1381" i="6"/>
  <c r="AA1380" i="6"/>
  <c r="AA1379" i="6"/>
  <c r="AA1378" i="6"/>
  <c r="AA1377" i="6"/>
  <c r="AA1376" i="6"/>
  <c r="AA1375" i="6"/>
  <c r="AA1374" i="6"/>
  <c r="AA1373" i="6"/>
  <c r="AA1372" i="6"/>
  <c r="AA1371" i="6"/>
  <c r="AA1370" i="6"/>
  <c r="AA1369" i="6"/>
  <c r="AA1368" i="6"/>
  <c r="AA1367" i="6"/>
  <c r="AA1366" i="6"/>
  <c r="AA1365" i="6"/>
  <c r="AA1364" i="6"/>
  <c r="AA1363" i="6"/>
  <c r="AA1362" i="6"/>
  <c r="AA1361" i="6"/>
  <c r="AA1360" i="6"/>
  <c r="AA1359" i="6"/>
  <c r="AA1358" i="6"/>
  <c r="AA1357" i="6"/>
  <c r="AA1356" i="6"/>
  <c r="AA1355" i="6"/>
  <c r="AA1354" i="6"/>
  <c r="AA1353" i="6"/>
  <c r="AA1352" i="6"/>
  <c r="AA1351" i="6"/>
  <c r="AA1350" i="6"/>
  <c r="AA1349" i="6"/>
  <c r="AA1348" i="6"/>
  <c r="AA1347" i="6"/>
  <c r="AA1346" i="6"/>
  <c r="AA1345" i="6"/>
  <c r="AA1344" i="6"/>
  <c r="AA1343" i="6"/>
  <c r="AA1342" i="6"/>
  <c r="AA1341" i="6"/>
  <c r="AA1340" i="6"/>
  <c r="AA1339" i="6"/>
  <c r="AA1338" i="6"/>
  <c r="AA1337" i="6"/>
  <c r="AA1336" i="6"/>
  <c r="AA1335" i="6"/>
  <c r="AA1334" i="6"/>
  <c r="AA1333" i="6"/>
  <c r="AA1332" i="6"/>
  <c r="AA1331" i="6"/>
  <c r="AA1330" i="6"/>
  <c r="AA1329" i="6"/>
  <c r="AA1328" i="6"/>
  <c r="AA1327" i="6"/>
  <c r="AA1326" i="6"/>
  <c r="AA1325" i="6"/>
  <c r="AA1324" i="6"/>
  <c r="AA1323" i="6"/>
  <c r="AA1322" i="6"/>
  <c r="AA1321" i="6"/>
  <c r="AA1320" i="6"/>
  <c r="AA1319" i="6"/>
  <c r="AA1318" i="6"/>
  <c r="AA1317" i="6"/>
  <c r="AA1316" i="6"/>
  <c r="AA1315" i="6"/>
  <c r="AA1314" i="6"/>
  <c r="AA1313" i="6"/>
  <c r="AA1312" i="6"/>
  <c r="AA1311" i="6"/>
  <c r="AA1310" i="6"/>
  <c r="AA1309" i="6"/>
  <c r="AA1308" i="6"/>
  <c r="AA1307" i="6"/>
  <c r="AA1306" i="6"/>
  <c r="AA1305" i="6"/>
  <c r="AA1304" i="6"/>
  <c r="AA1303" i="6"/>
  <c r="AA1302" i="6"/>
  <c r="AA1301" i="6"/>
  <c r="AA1300" i="6"/>
  <c r="AA1299" i="6"/>
  <c r="AA1298" i="6"/>
  <c r="AA1297" i="6"/>
  <c r="AA1296" i="6"/>
  <c r="AA1295" i="6"/>
  <c r="AA1294" i="6"/>
  <c r="AA1293" i="6"/>
  <c r="AA1292" i="6"/>
  <c r="AA1291" i="6"/>
  <c r="AA1290" i="6"/>
  <c r="AA1289" i="6"/>
  <c r="AA1288" i="6"/>
  <c r="AA1287" i="6"/>
  <c r="AA1286" i="6"/>
  <c r="AA1285" i="6"/>
  <c r="AA1284" i="6"/>
  <c r="AA1283" i="6"/>
  <c r="AA1282" i="6"/>
  <c r="AA1281" i="6"/>
  <c r="AA1280" i="6"/>
  <c r="AA1279" i="6"/>
  <c r="AA1278" i="6"/>
  <c r="AA1277" i="6"/>
  <c r="AA1276" i="6"/>
  <c r="AA1275" i="6"/>
  <c r="AA1274" i="6"/>
  <c r="AA1273" i="6"/>
  <c r="AA1272" i="6"/>
  <c r="AA1271" i="6"/>
  <c r="AA1270" i="6"/>
  <c r="AA1269" i="6"/>
  <c r="AA1268" i="6"/>
  <c r="AA1267" i="6"/>
  <c r="AA1266" i="6"/>
  <c r="AA1265" i="6"/>
  <c r="AA1264" i="6"/>
  <c r="AA1263" i="6"/>
  <c r="AA1262" i="6"/>
  <c r="AA1261" i="6"/>
  <c r="AA1260" i="6"/>
  <c r="AA1259" i="6"/>
  <c r="AA1258" i="6"/>
  <c r="AA1257" i="6"/>
  <c r="AA1256" i="6"/>
  <c r="AA1255" i="6"/>
  <c r="AA1254" i="6"/>
  <c r="AA1253" i="6"/>
  <c r="AA1252" i="6"/>
  <c r="AA1251" i="6"/>
  <c r="AA1250" i="6"/>
  <c r="AA1249" i="6"/>
  <c r="AA1248" i="6"/>
  <c r="AA1247" i="6"/>
  <c r="AA1246" i="6"/>
  <c r="AA1245" i="6"/>
  <c r="AA1244" i="6"/>
  <c r="AA1243" i="6"/>
  <c r="AA1242" i="6"/>
  <c r="AA1241" i="6"/>
  <c r="AA1240" i="6"/>
  <c r="AA1239" i="6"/>
  <c r="AA1238" i="6"/>
  <c r="AA1237" i="6"/>
  <c r="AA1236" i="6"/>
  <c r="AA1235" i="6"/>
  <c r="AA1234" i="6"/>
  <c r="AA1233" i="6"/>
  <c r="AA1232" i="6"/>
  <c r="AA1231" i="6"/>
  <c r="AA1230" i="6"/>
  <c r="AA1229" i="6"/>
  <c r="AA1228" i="6"/>
  <c r="AA1227" i="6"/>
  <c r="AA1226" i="6"/>
  <c r="AA1225" i="6"/>
  <c r="AA1224" i="6"/>
  <c r="AA1223" i="6"/>
  <c r="AA1222" i="6"/>
  <c r="AA1221" i="6"/>
  <c r="AA1220" i="6"/>
  <c r="AA1219" i="6"/>
  <c r="AA1218" i="6"/>
  <c r="AA1217" i="6"/>
  <c r="AA1216" i="6"/>
  <c r="AA1215" i="6"/>
  <c r="AA1214" i="6"/>
  <c r="AA1213" i="6"/>
  <c r="AA1212" i="6"/>
  <c r="AA1211" i="6"/>
  <c r="AA1210" i="6"/>
  <c r="AA1209" i="6"/>
  <c r="AA1208" i="6"/>
  <c r="AA1207" i="6"/>
  <c r="AA1206" i="6"/>
  <c r="AA1205" i="6"/>
  <c r="AA1204" i="6"/>
  <c r="AA1203" i="6"/>
  <c r="AA1202" i="6"/>
  <c r="AA1201" i="6"/>
  <c r="AA1200" i="6"/>
  <c r="AA1199" i="6"/>
  <c r="AA1198" i="6"/>
  <c r="AA1197" i="6"/>
  <c r="AA1196" i="6"/>
  <c r="AA1195" i="6"/>
  <c r="AA1194" i="6"/>
  <c r="AA1193" i="6"/>
  <c r="AA1192" i="6"/>
  <c r="AA1191" i="6"/>
  <c r="AA1190" i="6"/>
  <c r="AA1189" i="6"/>
  <c r="AA1188" i="6"/>
  <c r="AA1187" i="6"/>
  <c r="AA1186" i="6"/>
  <c r="AA1185" i="6"/>
  <c r="AA1184" i="6"/>
  <c r="AA1183" i="6"/>
  <c r="AA1182" i="6"/>
  <c r="AA1181" i="6"/>
  <c r="AA1180" i="6"/>
  <c r="AA1179" i="6"/>
  <c r="AA1178" i="6"/>
  <c r="AA1177" i="6"/>
  <c r="AA1176" i="6"/>
  <c r="AA1175" i="6"/>
  <c r="AA1174" i="6"/>
  <c r="AA1173" i="6"/>
  <c r="AA1172" i="6"/>
  <c r="AA1171" i="6"/>
  <c r="AA1170" i="6"/>
  <c r="AA1169" i="6"/>
  <c r="AA1168" i="6"/>
  <c r="AA1167" i="6"/>
  <c r="AA1166" i="6"/>
  <c r="AA1165" i="6"/>
  <c r="AA1164" i="6"/>
  <c r="AA1163" i="6"/>
  <c r="AA1162" i="6"/>
  <c r="AA1161" i="6"/>
  <c r="AA1160" i="6"/>
  <c r="AA1159" i="6"/>
  <c r="AA1158" i="6"/>
  <c r="AA1157" i="6"/>
  <c r="AA1156" i="6"/>
  <c r="AA1155" i="6"/>
  <c r="AA1154" i="6"/>
  <c r="AA1153" i="6"/>
  <c r="AA1152" i="6"/>
  <c r="AA1151" i="6"/>
  <c r="AA1150" i="6"/>
  <c r="AA1149" i="6"/>
  <c r="AA1148" i="6"/>
  <c r="AA1147" i="6"/>
  <c r="AA1146" i="6"/>
  <c r="AA1145" i="6"/>
  <c r="AA1144" i="6"/>
  <c r="AA1143" i="6"/>
  <c r="AA1142" i="6"/>
  <c r="AA1141" i="6"/>
  <c r="AA1140" i="6"/>
  <c r="AA1139" i="6"/>
  <c r="AA1138" i="6"/>
  <c r="AA1137" i="6"/>
  <c r="AA1136" i="6"/>
  <c r="AA1135" i="6"/>
  <c r="AA1134" i="6"/>
  <c r="AA1133" i="6"/>
  <c r="AA1132" i="6"/>
  <c r="AA1131" i="6"/>
  <c r="AA1130" i="6"/>
  <c r="AA1129" i="6"/>
  <c r="AA1128" i="6"/>
  <c r="AA1127" i="6"/>
  <c r="AA1126" i="6"/>
  <c r="AA1125" i="6"/>
  <c r="AA1124" i="6"/>
  <c r="AA1123" i="6"/>
  <c r="AA1122" i="6"/>
  <c r="AA1121" i="6"/>
  <c r="AA1120" i="6"/>
  <c r="AA1119" i="6"/>
  <c r="AA1118" i="6"/>
  <c r="AA1117" i="6"/>
  <c r="AA1116" i="6"/>
  <c r="AA1115" i="6"/>
  <c r="AA1114" i="6"/>
  <c r="AA1113" i="6"/>
  <c r="AA1112" i="6"/>
  <c r="AA1111" i="6"/>
  <c r="AA1110" i="6"/>
  <c r="AA1109" i="6"/>
  <c r="AA1108" i="6"/>
  <c r="AA1107" i="6"/>
  <c r="AA1106" i="6"/>
  <c r="AA1105" i="6"/>
  <c r="AA1104" i="6"/>
  <c r="AA1103" i="6"/>
  <c r="AA1102" i="6"/>
  <c r="AA1101" i="6"/>
  <c r="AA1100" i="6"/>
  <c r="AA1099" i="6"/>
  <c r="AA1098" i="6"/>
  <c r="AA1097" i="6"/>
  <c r="AA1096" i="6"/>
  <c r="AA1095" i="6"/>
  <c r="AA1094" i="6"/>
  <c r="AA1093" i="6"/>
  <c r="AA1092" i="6"/>
  <c r="AA1091" i="6"/>
  <c r="AA1090" i="6"/>
  <c r="AA1089" i="6"/>
  <c r="AA1088" i="6"/>
  <c r="AA1087" i="6"/>
  <c r="AA1086" i="6"/>
  <c r="AA1085" i="6"/>
  <c r="AA1084" i="6"/>
  <c r="AA1083" i="6"/>
  <c r="AA1082" i="6"/>
  <c r="AA1081" i="6"/>
  <c r="AA1080" i="6"/>
  <c r="AA1079" i="6"/>
  <c r="AA1078" i="6"/>
  <c r="AA1077" i="6"/>
  <c r="AA1076" i="6"/>
  <c r="AA1075" i="6"/>
  <c r="AA1074" i="6"/>
  <c r="AA1073" i="6"/>
  <c r="AA1072" i="6"/>
  <c r="AA1071" i="6"/>
  <c r="AA1070" i="6"/>
  <c r="AA1069" i="6"/>
  <c r="AA1068" i="6"/>
  <c r="AA1067" i="6"/>
  <c r="AA1066" i="6"/>
  <c r="AA1065" i="6"/>
  <c r="AA1064" i="6"/>
  <c r="AA1063" i="6"/>
  <c r="AA1062" i="6"/>
  <c r="AA1061" i="6"/>
  <c r="AA1060" i="6"/>
  <c r="AA1059" i="6"/>
  <c r="AA1058" i="6"/>
  <c r="AA1057" i="6"/>
  <c r="AA1056" i="6"/>
  <c r="AA1055" i="6"/>
  <c r="AA1054" i="6"/>
  <c r="AA1053" i="6"/>
  <c r="AA1052" i="6"/>
  <c r="AA1051" i="6"/>
  <c r="AA1050" i="6"/>
  <c r="AA1049" i="6"/>
  <c r="AA1048" i="6"/>
  <c r="AA1047" i="6"/>
  <c r="AA1046" i="6"/>
  <c r="AA1045" i="6"/>
  <c r="AA1044" i="6"/>
  <c r="AA1043" i="6"/>
  <c r="AA1042" i="6"/>
  <c r="AA1041" i="6"/>
  <c r="AA1040" i="6"/>
  <c r="AA1039" i="6"/>
  <c r="AA1038" i="6"/>
  <c r="AA1037" i="6"/>
  <c r="AA1036" i="6"/>
  <c r="AA1035" i="6"/>
  <c r="AA1034" i="6"/>
  <c r="AA1033" i="6"/>
  <c r="AA1032" i="6"/>
  <c r="AA1031" i="6"/>
  <c r="AA1030" i="6"/>
  <c r="AA1029" i="6"/>
  <c r="AA1028" i="6"/>
  <c r="AA1027" i="6"/>
  <c r="AA1026" i="6"/>
  <c r="AA1025" i="6"/>
  <c r="AA1024" i="6"/>
  <c r="AA1023" i="6"/>
  <c r="AA1022" i="6"/>
  <c r="AA1021" i="6"/>
  <c r="AA1020" i="6"/>
  <c r="AA1019" i="6"/>
  <c r="AA1018" i="6"/>
  <c r="AA1017" i="6"/>
  <c r="AA1016" i="6"/>
  <c r="AA1015" i="6"/>
  <c r="AA1014" i="6"/>
  <c r="AA1013" i="6"/>
  <c r="AA1012" i="6"/>
  <c r="AA1011" i="6"/>
  <c r="AA1010" i="6"/>
  <c r="AA1009" i="6"/>
  <c r="AA1008" i="6"/>
  <c r="AA1007" i="6"/>
  <c r="AA1006" i="6"/>
  <c r="AA1005" i="6"/>
  <c r="AA1004" i="6"/>
  <c r="AA1003" i="6"/>
  <c r="AA1002" i="6"/>
  <c r="AA1001" i="6"/>
  <c r="AA1000" i="6"/>
  <c r="AA999" i="6"/>
  <c r="AA998" i="6"/>
  <c r="AA997" i="6"/>
  <c r="AA996" i="6"/>
  <c r="AA995" i="6"/>
  <c r="AA994" i="6"/>
  <c r="AA993" i="6"/>
  <c r="AA992" i="6"/>
  <c r="AA991" i="6"/>
  <c r="AA990" i="6"/>
  <c r="AA989" i="6"/>
  <c r="AA988" i="6"/>
  <c r="AA987" i="6"/>
  <c r="AA986" i="6"/>
  <c r="AA985" i="6"/>
  <c r="AA984" i="6"/>
  <c r="AA983" i="6"/>
  <c r="AA982" i="6"/>
  <c r="AA981" i="6"/>
  <c r="AA980" i="6"/>
  <c r="AA979" i="6"/>
  <c r="AA978" i="6"/>
  <c r="AA977" i="6"/>
  <c r="AA976" i="6"/>
  <c r="AA975" i="6"/>
  <c r="AA974" i="6"/>
  <c r="AA973" i="6"/>
  <c r="AA972" i="6"/>
  <c r="AA971" i="6"/>
  <c r="AA970" i="6"/>
  <c r="AA969" i="6"/>
  <c r="AA968" i="6"/>
  <c r="AA967" i="6"/>
  <c r="AA966" i="6"/>
  <c r="AA965" i="6"/>
  <c r="AA964" i="6"/>
  <c r="AA963" i="6"/>
  <c r="AA962" i="6"/>
  <c r="AA961" i="6"/>
  <c r="AA960" i="6"/>
  <c r="AA959" i="6"/>
  <c r="AA958" i="6"/>
  <c r="AA957" i="6"/>
  <c r="AA956" i="6"/>
  <c r="AA955" i="6"/>
  <c r="AA954" i="6"/>
  <c r="AA953" i="6"/>
  <c r="AA952" i="6"/>
  <c r="AA951" i="6"/>
  <c r="AA950" i="6"/>
  <c r="AA949" i="6"/>
  <c r="AA948" i="6"/>
  <c r="AA947" i="6"/>
  <c r="AA946" i="6"/>
  <c r="AA945" i="6"/>
  <c r="AA944" i="6"/>
  <c r="AA943" i="6"/>
  <c r="AA942" i="6"/>
  <c r="AA941" i="6"/>
  <c r="AA940" i="6"/>
  <c r="AA939" i="6"/>
  <c r="AA938" i="6"/>
  <c r="AA937" i="6"/>
  <c r="AA936" i="6"/>
  <c r="AA935" i="6"/>
  <c r="AA934" i="6"/>
  <c r="AA933" i="6"/>
  <c r="AA932" i="6"/>
  <c r="AA931" i="6"/>
  <c r="AA930" i="6"/>
  <c r="AA929" i="6"/>
  <c r="AA928" i="6"/>
  <c r="AA927" i="6"/>
  <c r="AA926" i="6"/>
  <c r="AA925" i="6"/>
  <c r="AA924" i="6"/>
  <c r="AA923" i="6"/>
  <c r="AA922" i="6"/>
  <c r="AA921" i="6"/>
  <c r="AA920" i="6"/>
  <c r="AA919" i="6"/>
  <c r="AA918" i="6"/>
  <c r="AA917" i="6"/>
  <c r="AA916" i="6"/>
  <c r="AA915" i="6"/>
  <c r="AA914" i="6"/>
  <c r="AA913" i="6"/>
  <c r="AA912" i="6"/>
  <c r="AA911" i="6"/>
  <c r="AA910" i="6"/>
  <c r="AA909" i="6"/>
  <c r="AA908" i="6"/>
  <c r="AA907" i="6"/>
  <c r="AA906" i="6"/>
  <c r="AA905" i="6"/>
  <c r="AA904" i="6"/>
  <c r="AA903" i="6"/>
  <c r="AA902" i="6"/>
  <c r="AA901" i="6"/>
  <c r="AA900" i="6"/>
  <c r="AA899" i="6"/>
  <c r="AA898" i="6"/>
  <c r="AA897" i="6"/>
  <c r="AA896" i="6"/>
  <c r="AA895" i="6"/>
  <c r="AA894" i="6"/>
  <c r="AA893" i="6"/>
  <c r="AA892" i="6"/>
  <c r="AA891" i="6"/>
  <c r="AA890" i="6"/>
  <c r="AA889" i="6"/>
  <c r="AA888" i="6"/>
  <c r="AA887" i="6"/>
  <c r="AA886" i="6"/>
  <c r="AA885" i="6"/>
  <c r="AA884" i="6"/>
  <c r="AA883" i="6"/>
  <c r="AA882" i="6"/>
  <c r="AA881" i="6"/>
  <c r="AA880" i="6"/>
  <c r="AA879" i="6"/>
  <c r="AA878" i="6"/>
  <c r="AA877" i="6"/>
  <c r="AA876" i="6"/>
  <c r="AA875" i="6"/>
  <c r="AA874" i="6"/>
  <c r="AA873" i="6"/>
  <c r="AA872" i="6"/>
  <c r="AA871" i="6"/>
  <c r="AA870" i="6"/>
  <c r="AA869" i="6"/>
  <c r="AA868" i="6"/>
  <c r="AA867" i="6"/>
  <c r="AA866" i="6"/>
  <c r="AA865" i="6"/>
  <c r="AA864" i="6"/>
  <c r="AA863" i="6"/>
  <c r="AA862" i="6"/>
  <c r="AA861" i="6"/>
  <c r="AA860" i="6"/>
  <c r="AA859" i="6"/>
  <c r="AA858" i="6"/>
  <c r="AA857" i="6"/>
  <c r="AA856" i="6"/>
  <c r="AA855" i="6"/>
  <c r="AA854" i="6"/>
  <c r="AA853" i="6"/>
  <c r="AA852" i="6"/>
  <c r="AA851" i="6"/>
  <c r="AA850" i="6"/>
  <c r="AA849" i="6"/>
  <c r="AA848" i="6"/>
  <c r="AA847" i="6"/>
  <c r="AA846" i="6"/>
  <c r="AA845" i="6"/>
  <c r="AA844" i="6"/>
  <c r="AA843" i="6"/>
  <c r="AA842" i="6"/>
  <c r="AA841" i="6"/>
  <c r="AA840" i="6"/>
  <c r="AA839" i="6"/>
  <c r="AA838" i="6"/>
  <c r="AA837" i="6"/>
  <c r="AA836" i="6"/>
  <c r="AA835" i="6"/>
  <c r="AA834" i="6"/>
  <c r="AA833" i="6"/>
  <c r="AA832" i="6"/>
  <c r="AA831" i="6"/>
  <c r="AA830" i="6"/>
  <c r="AA829" i="6"/>
  <c r="AA828" i="6"/>
  <c r="AA827" i="6"/>
  <c r="AA826" i="6"/>
  <c r="AA825" i="6"/>
  <c r="AA824" i="6"/>
  <c r="AA823" i="6"/>
  <c r="AA822" i="6"/>
  <c r="AA821" i="6"/>
  <c r="AA820" i="6"/>
  <c r="AA819" i="6"/>
  <c r="AA818" i="6"/>
  <c r="AA817" i="6"/>
  <c r="AA816" i="6"/>
  <c r="AA815" i="6"/>
  <c r="AA814" i="6"/>
  <c r="AA813" i="6"/>
  <c r="AA812" i="6"/>
  <c r="AA811" i="6"/>
  <c r="AA810" i="6"/>
  <c r="AA809" i="6"/>
  <c r="AA808" i="6"/>
  <c r="AA807" i="6"/>
  <c r="AA806" i="6"/>
  <c r="AA805" i="6"/>
  <c r="AA804" i="6"/>
  <c r="AA803" i="6"/>
  <c r="AA802" i="6"/>
  <c r="AA801" i="6"/>
  <c r="AA800" i="6"/>
  <c r="AA799" i="6"/>
  <c r="AA798" i="6"/>
  <c r="AA797" i="6"/>
  <c r="AA796" i="6"/>
  <c r="AA795" i="6"/>
  <c r="AA794" i="6"/>
  <c r="AA793" i="6"/>
  <c r="AA792" i="6"/>
  <c r="AA791" i="6"/>
  <c r="AA790" i="6"/>
  <c r="AA789" i="6"/>
  <c r="AA788" i="6"/>
  <c r="AA787" i="6"/>
  <c r="AA786" i="6"/>
  <c r="AA785" i="6"/>
  <c r="AA784" i="6"/>
  <c r="AA783" i="6"/>
  <c r="AA782" i="6"/>
  <c r="AA781" i="6"/>
  <c r="AA780" i="6"/>
  <c r="AA779" i="6"/>
  <c r="AA778" i="6"/>
  <c r="AA777" i="6"/>
  <c r="AA776" i="6"/>
  <c r="AA775" i="6"/>
  <c r="AA774" i="6"/>
  <c r="AA773" i="6"/>
  <c r="AA772" i="6"/>
  <c r="AA771" i="6"/>
  <c r="AA770" i="6"/>
  <c r="AA769" i="6"/>
  <c r="AA768" i="6"/>
  <c r="AA767" i="6"/>
  <c r="AA766" i="6"/>
  <c r="AA765" i="6"/>
  <c r="AA764" i="6"/>
  <c r="AA763" i="6"/>
  <c r="AA762" i="6"/>
  <c r="AA761" i="6"/>
  <c r="AA760" i="6"/>
  <c r="AA759" i="6"/>
  <c r="AA758" i="6"/>
  <c r="AA757" i="6"/>
  <c r="AA756" i="6"/>
  <c r="AA755" i="6"/>
  <c r="AA754" i="6"/>
  <c r="AA753" i="6"/>
  <c r="AA752" i="6"/>
  <c r="AA751" i="6"/>
  <c r="AA750" i="6"/>
  <c r="AA749" i="6"/>
  <c r="AA748" i="6"/>
  <c r="AA747" i="6"/>
  <c r="AA746" i="6"/>
  <c r="AA745" i="6"/>
  <c r="AA744" i="6"/>
  <c r="AA743" i="6"/>
  <c r="AA742" i="6"/>
  <c r="AA741" i="6"/>
  <c r="AA740" i="6"/>
  <c r="AA739" i="6"/>
  <c r="AA738" i="6"/>
  <c r="AA737" i="6"/>
  <c r="AA736" i="6"/>
  <c r="AA735" i="6"/>
  <c r="AA734" i="6"/>
  <c r="AA733" i="6"/>
  <c r="AA732" i="6"/>
  <c r="AA731" i="6"/>
  <c r="AA730" i="6"/>
  <c r="AA729" i="6"/>
  <c r="AA728" i="6"/>
  <c r="AA727" i="6"/>
  <c r="AA726" i="6"/>
  <c r="AA725" i="6"/>
  <c r="AA724" i="6"/>
  <c r="AA723" i="6"/>
  <c r="AA722" i="6"/>
  <c r="AA721" i="6"/>
  <c r="AA720" i="6"/>
  <c r="AA719" i="6"/>
  <c r="AA718" i="6"/>
  <c r="AA717" i="6"/>
  <c r="AA716" i="6"/>
  <c r="AA715" i="6"/>
  <c r="AA714" i="6"/>
  <c r="AA713" i="6"/>
  <c r="AA712" i="6"/>
  <c r="AA711" i="6"/>
  <c r="AA710" i="6"/>
  <c r="AA709" i="6"/>
  <c r="AA708" i="6"/>
  <c r="AA707" i="6"/>
  <c r="AA706" i="6"/>
  <c r="AA705" i="6"/>
  <c r="AA704" i="6"/>
  <c r="AA703" i="6"/>
  <c r="AA702" i="6"/>
  <c r="AA701" i="6"/>
  <c r="AA700" i="6"/>
  <c r="AA699" i="6"/>
  <c r="AA698" i="6"/>
  <c r="AA697" i="6"/>
  <c r="AA696" i="6"/>
  <c r="AA695" i="6"/>
  <c r="AA694" i="6"/>
  <c r="AA693" i="6"/>
  <c r="AA692" i="6"/>
  <c r="AA691" i="6"/>
  <c r="AA690" i="6"/>
  <c r="AA689" i="6"/>
  <c r="AA688" i="6"/>
  <c r="AA687" i="6"/>
  <c r="AA686" i="6"/>
  <c r="AA685" i="6"/>
  <c r="AA684" i="6"/>
  <c r="AA683" i="6"/>
  <c r="AA682" i="6"/>
  <c r="AA681" i="6"/>
  <c r="AA680" i="6"/>
  <c r="AA679" i="6"/>
  <c r="AA678" i="6"/>
  <c r="AA677" i="6"/>
  <c r="AA676" i="6"/>
  <c r="AA675" i="6"/>
  <c r="AA674" i="6"/>
  <c r="AA673" i="6"/>
  <c r="AA672" i="6"/>
  <c r="AA671" i="6"/>
  <c r="AA670" i="6"/>
  <c r="AA669" i="6"/>
  <c r="AA668" i="6"/>
  <c r="AA667" i="6"/>
  <c r="AA666" i="6"/>
  <c r="AA665" i="6"/>
  <c r="AA664" i="6"/>
  <c r="AA663" i="6"/>
  <c r="AA662" i="6"/>
  <c r="AA661" i="6"/>
  <c r="AA660" i="6"/>
  <c r="AA659" i="6"/>
  <c r="AA658" i="6"/>
  <c r="AA657" i="6"/>
  <c r="AA656" i="6"/>
  <c r="AA655" i="6"/>
  <c r="AA654" i="6"/>
  <c r="AA653" i="6"/>
  <c r="AA652" i="6"/>
  <c r="AA651" i="6"/>
  <c r="AA650" i="6"/>
  <c r="AA649" i="6"/>
  <c r="AA648" i="6"/>
  <c r="AA647" i="6"/>
  <c r="AA646" i="6"/>
  <c r="AA645" i="6"/>
  <c r="AA644" i="6"/>
  <c r="AA643" i="6"/>
  <c r="AA642" i="6"/>
  <c r="AA641" i="6"/>
  <c r="AA640" i="6"/>
  <c r="AA639" i="6"/>
  <c r="AA638" i="6"/>
  <c r="AA637" i="6"/>
  <c r="AA636" i="6"/>
  <c r="AA635" i="6"/>
  <c r="AA634" i="6"/>
  <c r="AA633" i="6"/>
  <c r="AA632" i="6"/>
  <c r="AA631" i="6"/>
  <c r="AA630" i="6"/>
  <c r="AA629" i="6"/>
  <c r="AA628" i="6"/>
  <c r="AA627" i="6"/>
  <c r="AA626" i="6"/>
  <c r="AA625" i="6"/>
  <c r="AA624" i="6"/>
  <c r="AA623" i="6"/>
  <c r="AA622" i="6"/>
  <c r="AA621" i="6"/>
  <c r="AA620" i="6"/>
  <c r="AA619" i="6"/>
  <c r="AA618" i="6"/>
  <c r="AA617" i="6"/>
  <c r="AA616" i="6"/>
  <c r="AA615" i="6"/>
  <c r="AA614" i="6"/>
  <c r="AA613" i="6"/>
  <c r="AA612" i="6"/>
  <c r="AA611" i="6"/>
  <c r="AA610" i="6"/>
  <c r="AA609" i="6"/>
  <c r="AA608" i="6"/>
  <c r="AA607" i="6"/>
  <c r="AA606" i="6"/>
  <c r="AA605" i="6"/>
  <c r="AA604" i="6"/>
  <c r="AA603" i="6"/>
  <c r="AA602" i="6"/>
  <c r="AA601" i="6"/>
  <c r="AA600" i="6"/>
  <c r="AA599" i="6"/>
  <c r="AA598" i="6"/>
  <c r="AA597" i="6"/>
  <c r="AA596" i="6"/>
  <c r="AA595" i="6"/>
  <c r="AA594" i="6"/>
  <c r="AA593" i="6"/>
  <c r="AA592" i="6"/>
  <c r="AA591" i="6"/>
  <c r="AA590" i="6"/>
  <c r="AA589" i="6"/>
  <c r="AA588" i="6"/>
  <c r="AA587" i="6"/>
  <c r="AA586" i="6"/>
  <c r="AA585" i="6"/>
  <c r="AA584" i="6"/>
  <c r="AA583" i="6"/>
  <c r="AA582" i="6"/>
  <c r="AA581" i="6"/>
  <c r="AA580" i="6"/>
  <c r="AA579" i="6"/>
  <c r="AA578" i="6"/>
  <c r="AA577" i="6"/>
  <c r="AA576" i="6"/>
  <c r="AA575" i="6"/>
  <c r="AA574" i="6"/>
  <c r="AA573" i="6"/>
  <c r="AA572" i="6"/>
  <c r="AA571" i="6"/>
  <c r="AA570" i="6"/>
  <c r="AA569" i="6"/>
  <c r="AA568" i="6"/>
  <c r="AA567" i="6"/>
  <c r="AA566" i="6"/>
  <c r="AA565" i="6"/>
  <c r="AA564" i="6"/>
  <c r="AA563" i="6"/>
  <c r="AA562" i="6"/>
  <c r="AA561" i="6"/>
  <c r="AA560" i="6"/>
  <c r="AA559" i="6"/>
  <c r="AA558" i="6"/>
  <c r="AA557" i="6"/>
  <c r="AA556" i="6"/>
  <c r="AA555" i="6"/>
  <c r="AA554" i="6"/>
  <c r="AA553" i="6"/>
  <c r="AA552" i="6"/>
  <c r="AA551" i="6"/>
  <c r="AA550" i="6"/>
  <c r="AA549" i="6"/>
  <c r="AA548" i="6"/>
  <c r="AA547" i="6"/>
  <c r="AA546" i="6"/>
  <c r="AA545" i="6"/>
  <c r="AA544" i="6"/>
  <c r="AA543" i="6"/>
  <c r="AA542" i="6"/>
  <c r="AA541" i="6"/>
  <c r="AA540" i="6"/>
  <c r="AA539" i="6"/>
  <c r="AA538" i="6"/>
  <c r="AA537" i="6"/>
  <c r="AA536" i="6"/>
  <c r="AA535" i="6"/>
  <c r="AA534" i="6"/>
  <c r="AA533" i="6"/>
  <c r="AA532" i="6"/>
  <c r="AA531" i="6"/>
  <c r="AA530" i="6"/>
  <c r="AA529" i="6"/>
  <c r="AA528" i="6"/>
  <c r="AA527" i="6"/>
  <c r="AA526" i="6"/>
  <c r="AA525" i="6"/>
  <c r="AA524" i="6"/>
  <c r="AA523" i="6"/>
  <c r="AA522" i="6"/>
  <c r="AA521" i="6"/>
  <c r="AA520" i="6"/>
  <c r="AA519" i="6"/>
  <c r="AA518" i="6"/>
  <c r="AA517" i="6"/>
  <c r="AA516" i="6"/>
  <c r="AA515" i="6"/>
  <c r="AA514" i="6"/>
  <c r="AA513" i="6"/>
  <c r="AA512" i="6"/>
  <c r="AA511" i="6"/>
  <c r="AA510" i="6"/>
  <c r="AA509" i="6"/>
  <c r="AA508" i="6"/>
  <c r="AA507" i="6"/>
  <c r="AA506" i="6"/>
  <c r="AA505" i="6"/>
  <c r="AA504" i="6"/>
  <c r="AA503" i="6"/>
  <c r="AA502" i="6"/>
  <c r="AA501" i="6"/>
  <c r="AA500" i="6"/>
  <c r="AA499" i="6"/>
  <c r="AA498" i="6"/>
  <c r="AA497" i="6"/>
  <c r="AA496" i="6"/>
  <c r="AA495" i="6"/>
  <c r="AA494" i="6"/>
  <c r="AA493" i="6"/>
  <c r="AA492" i="6"/>
  <c r="AA491" i="6"/>
  <c r="AA490" i="6"/>
  <c r="AA489" i="6"/>
  <c r="AA488" i="6"/>
  <c r="AA487" i="6"/>
  <c r="AA486" i="6"/>
  <c r="AA485" i="6"/>
  <c r="AA484" i="6"/>
  <c r="AA483" i="6"/>
  <c r="AA482" i="6"/>
  <c r="AA481" i="6"/>
  <c r="AA480" i="6"/>
  <c r="AA479" i="6"/>
  <c r="AA478" i="6"/>
  <c r="AA477" i="6"/>
  <c r="AA476" i="6"/>
  <c r="AA475" i="6"/>
  <c r="AA474" i="6"/>
  <c r="AA473" i="6"/>
  <c r="AA472" i="6"/>
  <c r="AA471" i="6"/>
  <c r="AA470" i="6"/>
  <c r="AA469" i="6"/>
  <c r="AA468" i="6"/>
  <c r="AA467" i="6"/>
  <c r="AA466" i="6"/>
  <c r="AA465" i="6"/>
  <c r="AA464" i="6"/>
  <c r="AA463" i="6"/>
  <c r="AA462" i="6"/>
  <c r="AA461" i="6"/>
  <c r="AA460" i="6"/>
  <c r="AA459" i="6"/>
  <c r="AA458" i="6"/>
  <c r="AA457" i="6"/>
  <c r="AA456" i="6"/>
  <c r="AA455" i="6"/>
  <c r="AA454" i="6"/>
  <c r="AA453" i="6"/>
  <c r="AA452" i="6"/>
  <c r="AA451" i="6"/>
  <c r="AA450" i="6"/>
  <c r="AA449" i="6"/>
  <c r="AA448" i="6"/>
  <c r="AA447" i="6"/>
  <c r="AA446" i="6"/>
  <c r="AA445" i="6"/>
  <c r="AA444" i="6"/>
  <c r="AA443" i="6"/>
  <c r="AA442" i="6"/>
  <c r="AA441" i="6"/>
  <c r="AA440" i="6"/>
  <c r="AA439" i="6"/>
  <c r="AA438" i="6"/>
  <c r="AA437" i="6"/>
  <c r="AA436" i="6"/>
  <c r="AA435" i="6"/>
  <c r="AA434" i="6"/>
  <c r="AA433" i="6"/>
  <c r="AA432" i="6"/>
  <c r="AA431" i="6"/>
  <c r="AA430" i="6"/>
  <c r="AA429" i="6"/>
  <c r="AA428" i="6"/>
  <c r="AA427" i="6"/>
  <c r="AA426" i="6"/>
  <c r="AA425" i="6"/>
  <c r="AA424" i="6"/>
  <c r="AA423" i="6"/>
  <c r="AA422" i="6"/>
  <c r="AA421" i="6"/>
  <c r="AA420" i="6"/>
  <c r="AA419" i="6"/>
  <c r="AA418" i="6"/>
  <c r="AA417" i="6"/>
  <c r="AA416" i="6"/>
  <c r="AA415" i="6"/>
  <c r="AA414" i="6"/>
  <c r="AA413" i="6"/>
  <c r="AA412" i="6"/>
  <c r="AA411" i="6"/>
  <c r="AA410" i="6"/>
  <c r="AA409" i="6"/>
  <c r="AA408" i="6"/>
  <c r="AA407" i="6"/>
  <c r="AA406" i="6"/>
  <c r="AA405" i="6"/>
  <c r="AA404" i="6"/>
  <c r="AA403" i="6"/>
  <c r="AA402" i="6"/>
  <c r="AA401" i="6"/>
  <c r="AA400" i="6"/>
  <c r="AA399" i="6"/>
  <c r="AA398" i="6"/>
  <c r="AA397" i="6"/>
  <c r="AA396" i="6"/>
  <c r="AA395" i="6"/>
  <c r="AA394" i="6"/>
  <c r="AA393" i="6"/>
  <c r="AA392" i="6"/>
  <c r="AA391" i="6"/>
  <c r="AA390" i="6"/>
  <c r="AA389" i="6"/>
  <c r="AA388" i="6"/>
  <c r="AA387" i="6"/>
  <c r="AA386" i="6"/>
  <c r="AA385" i="6"/>
  <c r="AA384" i="6"/>
  <c r="AA383" i="6"/>
  <c r="AA382" i="6"/>
  <c r="AA381" i="6"/>
  <c r="AA380" i="6"/>
  <c r="AA379" i="6"/>
  <c r="AA378" i="6"/>
  <c r="AA377" i="6"/>
  <c r="AA376" i="6"/>
  <c r="AA375" i="6"/>
  <c r="AA374" i="6"/>
  <c r="AA373" i="6"/>
  <c r="AA372" i="6"/>
  <c r="AA371" i="6"/>
  <c r="AA370" i="6"/>
  <c r="AA369" i="6"/>
  <c r="AA368" i="6"/>
  <c r="AA367" i="6"/>
  <c r="AA366" i="6"/>
  <c r="AA365" i="6"/>
  <c r="AA364" i="6"/>
  <c r="AA363" i="6"/>
  <c r="AA362" i="6"/>
  <c r="AA361" i="6"/>
  <c r="AA360" i="6"/>
  <c r="AA359" i="6"/>
  <c r="AA358" i="6"/>
  <c r="AA357" i="6"/>
  <c r="AA356" i="6"/>
  <c r="AA355" i="6"/>
  <c r="AA354" i="6"/>
  <c r="AA353" i="6"/>
  <c r="AA352" i="6"/>
  <c r="AA351" i="6"/>
  <c r="AA350" i="6"/>
  <c r="AA349" i="6"/>
  <c r="AA348" i="6"/>
  <c r="AA347" i="6"/>
  <c r="AA346" i="6"/>
  <c r="AA345" i="6"/>
  <c r="AA344" i="6"/>
  <c r="AA343" i="6"/>
  <c r="AA342" i="6"/>
  <c r="AA341" i="6"/>
  <c r="AA340" i="6"/>
  <c r="AA339" i="6"/>
  <c r="AA338" i="6"/>
  <c r="AA337" i="6"/>
  <c r="AA336" i="6"/>
  <c r="AA335" i="6"/>
  <c r="AA334" i="6"/>
  <c r="AA333" i="6"/>
  <c r="AA332" i="6"/>
  <c r="AA331" i="6"/>
  <c r="AA330" i="6"/>
  <c r="AA329" i="6"/>
  <c r="AA328" i="6"/>
  <c r="AA327" i="6"/>
  <c r="AA326" i="6"/>
  <c r="AA325" i="6"/>
  <c r="AA324" i="6"/>
  <c r="AA323" i="6"/>
  <c r="AA322" i="6"/>
  <c r="AA321" i="6"/>
  <c r="AA320" i="6"/>
  <c r="AA319" i="6"/>
  <c r="AA318" i="6"/>
  <c r="AA317" i="6"/>
  <c r="AA316" i="6"/>
  <c r="AA315" i="6"/>
  <c r="AA314" i="6"/>
  <c r="AA313" i="6"/>
  <c r="AA312" i="6"/>
  <c r="AA311" i="6"/>
  <c r="AA310" i="6"/>
  <c r="AA309" i="6"/>
  <c r="AA308" i="6"/>
  <c r="AA307" i="6"/>
  <c r="AA306" i="6"/>
  <c r="AA305" i="6"/>
  <c r="AA304" i="6"/>
  <c r="AA303" i="6"/>
  <c r="AA302" i="6"/>
  <c r="AA301" i="6"/>
  <c r="AA300" i="6"/>
  <c r="AA299" i="6"/>
  <c r="AA298" i="6"/>
  <c r="AA297" i="6"/>
  <c r="AA296" i="6"/>
  <c r="AA295" i="6"/>
  <c r="AA294" i="6"/>
  <c r="AA293" i="6"/>
  <c r="AA292" i="6"/>
  <c r="AA291" i="6"/>
  <c r="AA290" i="6"/>
  <c r="AA289" i="6"/>
  <c r="AA288" i="6"/>
  <c r="AA287" i="6"/>
  <c r="AA286" i="6"/>
  <c r="AA285" i="6"/>
  <c r="AA284" i="6"/>
  <c r="AA283" i="6"/>
  <c r="AA282" i="6"/>
  <c r="AA281" i="6"/>
  <c r="AA280" i="6"/>
  <c r="AA279" i="6"/>
  <c r="AA278" i="6"/>
  <c r="AA277" i="6"/>
  <c r="AA276" i="6"/>
  <c r="AA275" i="6"/>
  <c r="AA274" i="6"/>
  <c r="AA273" i="6"/>
  <c r="AA272" i="6"/>
  <c r="AA271" i="6"/>
  <c r="AA270" i="6"/>
  <c r="AA269" i="6"/>
  <c r="AA268" i="6"/>
  <c r="AA267" i="6"/>
  <c r="AA266" i="6"/>
  <c r="AA265" i="6"/>
  <c r="AA264" i="6"/>
  <c r="AA263" i="6"/>
  <c r="AA262" i="6"/>
  <c r="AA261" i="6"/>
  <c r="AA260" i="6"/>
  <c r="AA259" i="6"/>
  <c r="AA258" i="6"/>
  <c r="AA257" i="6"/>
  <c r="AA256" i="6"/>
  <c r="AA255" i="6"/>
  <c r="AA254" i="6"/>
  <c r="AA253" i="6"/>
  <c r="AA252" i="6"/>
  <c r="AA251" i="6"/>
  <c r="AA250" i="6"/>
  <c r="AA249" i="6"/>
  <c r="AA248" i="6"/>
  <c r="AA247" i="6"/>
  <c r="AA246" i="6"/>
  <c r="AA245" i="6"/>
  <c r="AA244" i="6"/>
  <c r="AA243" i="6"/>
  <c r="AA242" i="6"/>
  <c r="AA241" i="6"/>
  <c r="AA240" i="6"/>
  <c r="AA239" i="6"/>
  <c r="AA238" i="6"/>
  <c r="AA237" i="6"/>
  <c r="AA236" i="6"/>
  <c r="AA235" i="6"/>
  <c r="AA234" i="6"/>
  <c r="AA233" i="6"/>
  <c r="AA232" i="6"/>
  <c r="AA231" i="6"/>
  <c r="AA230" i="6"/>
  <c r="AA229" i="6"/>
  <c r="AA228" i="6"/>
  <c r="AA227" i="6"/>
  <c r="AA226" i="6"/>
  <c r="AA225" i="6"/>
  <c r="AA224" i="6"/>
  <c r="AA223" i="6"/>
  <c r="AA222" i="6"/>
  <c r="AA221" i="6"/>
  <c r="AA220" i="6"/>
  <c r="AA219" i="6"/>
  <c r="AA218" i="6"/>
  <c r="AA217" i="6"/>
  <c r="AA216" i="6"/>
  <c r="AA215" i="6"/>
  <c r="AA214" i="6"/>
  <c r="AA213" i="6"/>
  <c r="AA212" i="6"/>
  <c r="AA211" i="6"/>
  <c r="AA210" i="6"/>
  <c r="AA209" i="6"/>
  <c r="AA208" i="6"/>
  <c r="AA207" i="6"/>
  <c r="AA206" i="6"/>
  <c r="AA205" i="6"/>
  <c r="AA204" i="6"/>
  <c r="AA203" i="6"/>
  <c r="AA202" i="6"/>
  <c r="AA201" i="6"/>
  <c r="AA200" i="6"/>
  <c r="AA199" i="6"/>
  <c r="AA198" i="6"/>
  <c r="AA197" i="6"/>
  <c r="AA196" i="6"/>
  <c r="AA195" i="6"/>
  <c r="AA194" i="6"/>
  <c r="AA193" i="6"/>
  <c r="AA192" i="6"/>
  <c r="AA191" i="6"/>
  <c r="AA190" i="6"/>
  <c r="AA189" i="6"/>
  <c r="AA188" i="6"/>
  <c r="AA187" i="6"/>
  <c r="AA186" i="6"/>
  <c r="AA185" i="6"/>
  <c r="AA184" i="6"/>
  <c r="AA183" i="6"/>
  <c r="AA182" i="6"/>
  <c r="AA181" i="6"/>
  <c r="AA180" i="6"/>
  <c r="AA179" i="6"/>
  <c r="AA178" i="6"/>
  <c r="AA177" i="6"/>
  <c r="AA176" i="6"/>
  <c r="AA175" i="6"/>
  <c r="AA174" i="6"/>
  <c r="AA173" i="6"/>
  <c r="AA172" i="6"/>
  <c r="AA171" i="6"/>
  <c r="AA170" i="6"/>
  <c r="AA169" i="6"/>
  <c r="AA168" i="6"/>
  <c r="AA167" i="6"/>
  <c r="AA166" i="6"/>
  <c r="AA165" i="6"/>
  <c r="AA164" i="6"/>
  <c r="AA163" i="6"/>
  <c r="AA162" i="6"/>
  <c r="AA161" i="6"/>
  <c r="AA160" i="6"/>
  <c r="AA159" i="6"/>
  <c r="AA158" i="6"/>
  <c r="AA157" i="6"/>
  <c r="AA156" i="6"/>
  <c r="AA155" i="6"/>
  <c r="AA154" i="6"/>
  <c r="AA153" i="6"/>
  <c r="AA152" i="6"/>
  <c r="AA151" i="6"/>
  <c r="AA150" i="6"/>
  <c r="AA149" i="6"/>
  <c r="AA148" i="6"/>
  <c r="AA147" i="6"/>
  <c r="AA146" i="6"/>
  <c r="AA145" i="6"/>
  <c r="AA144" i="6"/>
  <c r="AA143" i="6"/>
  <c r="AA142" i="6"/>
  <c r="AA141" i="6"/>
  <c r="AA140" i="6"/>
  <c r="AA139" i="6"/>
  <c r="AA138" i="6"/>
  <c r="AA137" i="6"/>
  <c r="AA136" i="6"/>
  <c r="AA135" i="6"/>
  <c r="AA134" i="6"/>
  <c r="AA133" i="6"/>
  <c r="AA132" i="6"/>
  <c r="AA131" i="6"/>
  <c r="AA130" i="6"/>
  <c r="AA129" i="6"/>
  <c r="AA128" i="6"/>
  <c r="AA127" i="6"/>
  <c r="AA126" i="6"/>
  <c r="AA125" i="6"/>
  <c r="AA124" i="6"/>
  <c r="AA123" i="6"/>
  <c r="AA122" i="6"/>
  <c r="AA121" i="6"/>
  <c r="AA120" i="6"/>
  <c r="AA119" i="6"/>
  <c r="AA118" i="6"/>
  <c r="AA117" i="6"/>
  <c r="AA116" i="6"/>
  <c r="AA115" i="6"/>
  <c r="AA114" i="6"/>
  <c r="AA113" i="6"/>
  <c r="AA112" i="6"/>
  <c r="AA111" i="6"/>
  <c r="AA110" i="6"/>
  <c r="AA109" i="6"/>
  <c r="AA108" i="6"/>
  <c r="AA107" i="6"/>
  <c r="AA106" i="6"/>
  <c r="AA105" i="6"/>
  <c r="AA104" i="6"/>
  <c r="AA103" i="6"/>
  <c r="AA102" i="6"/>
  <c r="AA101" i="6"/>
  <c r="AA100" i="6"/>
  <c r="AA99" i="6"/>
  <c r="AA98" i="6"/>
  <c r="AA97" i="6"/>
  <c r="AA96" i="6"/>
  <c r="AA95" i="6"/>
  <c r="AA94" i="6"/>
  <c r="AA93" i="6"/>
  <c r="AA92" i="6"/>
  <c r="AA91" i="6"/>
  <c r="AA90" i="6"/>
  <c r="AA89" i="6"/>
  <c r="AA88" i="6"/>
  <c r="AA87" i="6"/>
  <c r="AA86" i="6"/>
  <c r="AA85" i="6"/>
  <c r="AA84" i="6"/>
  <c r="AA83" i="6"/>
  <c r="AA82" i="6"/>
  <c r="AA81" i="6"/>
  <c r="AA80" i="6"/>
  <c r="AA79" i="6"/>
  <c r="AA78" i="6"/>
  <c r="AA77" i="6"/>
  <c r="AA76" i="6"/>
  <c r="AA75" i="6"/>
  <c r="AA74" i="6"/>
  <c r="AA73" i="6"/>
  <c r="AA72" i="6"/>
  <c r="AA71" i="6"/>
  <c r="AA70" i="6"/>
  <c r="AA69" i="6"/>
  <c r="AA68" i="6"/>
  <c r="AA67" i="6"/>
  <c r="AA66" i="6"/>
  <c r="AA65" i="6"/>
  <c r="AA64" i="6"/>
  <c r="AA63" i="6"/>
  <c r="AA62" i="6"/>
  <c r="AA61" i="6"/>
  <c r="AA60" i="6"/>
  <c r="AA59" i="6"/>
  <c r="AA58" i="6"/>
  <c r="AA57" i="6"/>
  <c r="AA56" i="6"/>
  <c r="AA55" i="6"/>
  <c r="AA54" i="6"/>
  <c r="AA53" i="6"/>
  <c r="AA52" i="6"/>
  <c r="AA51" i="6"/>
  <c r="AA50" i="6"/>
  <c r="AA49" i="6"/>
  <c r="AA48" i="6"/>
  <c r="AA47" i="6"/>
  <c r="AA46" i="6"/>
  <c r="AA45" i="6"/>
  <c r="AA44" i="6"/>
  <c r="AA43" i="6"/>
  <c r="AA42" i="6"/>
  <c r="AA41" i="6"/>
  <c r="AA40" i="6"/>
  <c r="AA39" i="6"/>
  <c r="AA38" i="6"/>
  <c r="AA37" i="6"/>
  <c r="AA36" i="6"/>
  <c r="AA35" i="6"/>
  <c r="AA34" i="6"/>
  <c r="AA33" i="6"/>
  <c r="AA32" i="6"/>
  <c r="AA31" i="6"/>
  <c r="AA30" i="6"/>
  <c r="AA29" i="6"/>
  <c r="AA28" i="6"/>
  <c r="AA27" i="6"/>
  <c r="AA26" i="6"/>
  <c r="AA25" i="6"/>
  <c r="AA24" i="6"/>
  <c r="AA23" i="6"/>
  <c r="AA22" i="6"/>
  <c r="AA21" i="6"/>
  <c r="AA20" i="6"/>
  <c r="AA19" i="6"/>
  <c r="AA18" i="6"/>
  <c r="AA17" i="6"/>
  <c r="AA16" i="6"/>
  <c r="AA15" i="6"/>
  <c r="AA14" i="6"/>
  <c r="AA13" i="6"/>
  <c r="AA12" i="6"/>
  <c r="AA11" i="6"/>
  <c r="AA10" i="6"/>
  <c r="AA9" i="6"/>
  <c r="AA8" i="6"/>
  <c r="AA7" i="6"/>
  <c r="AA6" i="6"/>
  <c r="AA5" i="6"/>
  <c r="AA4" i="6"/>
  <c r="AA3" i="6"/>
  <c r="Y2223" i="6"/>
  <c r="Y2222" i="6"/>
  <c r="Y2221" i="6"/>
  <c r="Y2220" i="6"/>
  <c r="Y2219" i="6"/>
  <c r="Y2218" i="6"/>
  <c r="Y2217" i="6"/>
  <c r="Y2216" i="6"/>
  <c r="Y2215" i="6"/>
  <c r="Y2214" i="6"/>
  <c r="Y2213" i="6"/>
  <c r="Y2212" i="6"/>
  <c r="Y2211" i="6"/>
  <c r="Y2210" i="6"/>
  <c r="Y2209" i="6"/>
  <c r="Y2208" i="6"/>
  <c r="Y2207" i="6"/>
  <c r="Y2206" i="6"/>
  <c r="Y2205" i="6"/>
  <c r="Y2204" i="6"/>
  <c r="Y2203" i="6"/>
  <c r="Y2202" i="6"/>
  <c r="Y2201" i="6"/>
  <c r="Y2200" i="6"/>
  <c r="Y2199" i="6"/>
  <c r="Y2198" i="6"/>
  <c r="Y2197" i="6"/>
  <c r="Y2196" i="6"/>
  <c r="Y2195" i="6"/>
  <c r="Y2194" i="6"/>
  <c r="Y2193" i="6"/>
  <c r="Y2192" i="6"/>
  <c r="Y2191" i="6"/>
  <c r="Y2190" i="6"/>
  <c r="Y2189" i="6"/>
  <c r="Y2188" i="6"/>
  <c r="Y2187" i="6"/>
  <c r="Y2186" i="6"/>
  <c r="Y2185" i="6"/>
  <c r="Y2184" i="6"/>
  <c r="Y2183" i="6"/>
  <c r="Y2182" i="6"/>
  <c r="Y2181" i="6"/>
  <c r="Y2180" i="6"/>
  <c r="Y2179" i="6"/>
  <c r="Y2178" i="6"/>
  <c r="Y2177" i="6"/>
  <c r="Y2176" i="6"/>
  <c r="Y2175" i="6"/>
  <c r="Y2174" i="6"/>
  <c r="Y2173" i="6"/>
  <c r="Y2172" i="6"/>
  <c r="Y2171" i="6"/>
  <c r="Y2170" i="6"/>
  <c r="Y2169" i="6"/>
  <c r="Y2168" i="6"/>
  <c r="Y2167" i="6"/>
  <c r="Y2166" i="6"/>
  <c r="Y2165" i="6"/>
  <c r="Y2164" i="6"/>
  <c r="Y2163" i="6"/>
  <c r="Y2162" i="6"/>
  <c r="Y2161" i="6"/>
  <c r="Y2160" i="6"/>
  <c r="Y2159" i="6"/>
  <c r="Y2158" i="6"/>
  <c r="Y2157" i="6"/>
  <c r="Y2156" i="6"/>
  <c r="Y2155" i="6"/>
  <c r="Y2154" i="6"/>
  <c r="Y2153" i="6"/>
  <c r="Y2152" i="6"/>
  <c r="Y2151" i="6"/>
  <c r="Y2150" i="6"/>
  <c r="Y2149" i="6"/>
  <c r="Y2148" i="6"/>
  <c r="Y2147" i="6"/>
  <c r="Y2146" i="6"/>
  <c r="Y2145" i="6"/>
  <c r="Y2144" i="6"/>
  <c r="Y2143" i="6"/>
  <c r="Y2142" i="6"/>
  <c r="Y2141" i="6"/>
  <c r="Y2140" i="6"/>
  <c r="Y2139" i="6"/>
  <c r="Y2138" i="6"/>
  <c r="Y2137" i="6"/>
  <c r="Y2136" i="6"/>
  <c r="Y2135" i="6"/>
  <c r="Y2134" i="6"/>
  <c r="Y2133" i="6"/>
  <c r="Y2132" i="6"/>
  <c r="Y2131" i="6"/>
  <c r="Y2130" i="6"/>
  <c r="Y2129" i="6"/>
  <c r="Y2128" i="6"/>
  <c r="Y2127" i="6"/>
  <c r="Y2126" i="6"/>
  <c r="Y2125" i="6"/>
  <c r="Y2124" i="6"/>
  <c r="Y2123" i="6"/>
  <c r="Y2122" i="6"/>
  <c r="Y2121" i="6"/>
  <c r="Y2120" i="6"/>
  <c r="Y2119" i="6"/>
  <c r="Y2118" i="6"/>
  <c r="Y2117" i="6"/>
  <c r="Y2116" i="6"/>
  <c r="Y2115" i="6"/>
  <c r="Y2114" i="6"/>
  <c r="Y2113" i="6"/>
  <c r="Y2112" i="6"/>
  <c r="Y2111" i="6"/>
  <c r="Y2110" i="6"/>
  <c r="Y2109" i="6"/>
  <c r="Y2108" i="6"/>
  <c r="Y2107" i="6"/>
  <c r="Y2106" i="6"/>
  <c r="Y2105" i="6"/>
  <c r="Y2104" i="6"/>
  <c r="Y2103" i="6"/>
  <c r="Y2102" i="6"/>
  <c r="Y2101" i="6"/>
  <c r="Y2100" i="6"/>
  <c r="Y2099" i="6"/>
  <c r="Y2098" i="6"/>
  <c r="Y2097" i="6"/>
  <c r="Y2096" i="6"/>
  <c r="Y2095" i="6"/>
  <c r="Y2094" i="6"/>
  <c r="Y2093" i="6"/>
  <c r="Y2092" i="6"/>
  <c r="Y2091" i="6"/>
  <c r="Y2090" i="6"/>
  <c r="Y2089" i="6"/>
  <c r="Y2088" i="6"/>
  <c r="Y2087" i="6"/>
  <c r="Y2086" i="6"/>
  <c r="Y2085" i="6"/>
  <c r="Y2084" i="6"/>
  <c r="Y2083" i="6"/>
  <c r="Y2082" i="6"/>
  <c r="Y2081" i="6"/>
  <c r="Y2080" i="6"/>
  <c r="Y2079" i="6"/>
  <c r="Y2078" i="6"/>
  <c r="Y2077" i="6"/>
  <c r="Y2076" i="6"/>
  <c r="Y2075" i="6"/>
  <c r="Y2074" i="6"/>
  <c r="Y2073" i="6"/>
  <c r="Y2072" i="6"/>
  <c r="Y2071" i="6"/>
  <c r="Y2070" i="6"/>
  <c r="Y2069" i="6"/>
  <c r="Y2068" i="6"/>
  <c r="Y2067" i="6"/>
  <c r="Y2066" i="6"/>
  <c r="Y2065" i="6"/>
  <c r="Y2064" i="6"/>
  <c r="Y2063" i="6"/>
  <c r="Y2062" i="6"/>
  <c r="Y2061" i="6"/>
  <c r="Y2060" i="6"/>
  <c r="Y2059" i="6"/>
  <c r="Y2058" i="6"/>
  <c r="Y2057" i="6"/>
  <c r="Y2056" i="6"/>
  <c r="Y2055" i="6"/>
  <c r="Y2054" i="6"/>
  <c r="Y2053" i="6"/>
  <c r="Y2052" i="6"/>
  <c r="Y2051" i="6"/>
  <c r="Y2050" i="6"/>
  <c r="Y2049" i="6"/>
  <c r="Y2048" i="6"/>
  <c r="Y2047" i="6"/>
  <c r="Y2046" i="6"/>
  <c r="Y2045" i="6"/>
  <c r="Y2044" i="6"/>
  <c r="Y2043" i="6"/>
  <c r="Y2042" i="6"/>
  <c r="Y2041" i="6"/>
  <c r="Y2040" i="6"/>
  <c r="Y2039" i="6"/>
  <c r="Y2038" i="6"/>
  <c r="Y2037" i="6"/>
  <c r="Y2036" i="6"/>
  <c r="Y2035" i="6"/>
  <c r="Y2034" i="6"/>
  <c r="Y2033" i="6"/>
  <c r="Y2032" i="6"/>
  <c r="Y2031" i="6"/>
  <c r="Y2030" i="6"/>
  <c r="Y2029" i="6"/>
  <c r="Y2028" i="6"/>
  <c r="Y2027" i="6"/>
  <c r="Y2026" i="6"/>
  <c r="Y2025" i="6"/>
  <c r="Y2024" i="6"/>
  <c r="Y2023" i="6"/>
  <c r="Y2022" i="6"/>
  <c r="Y2021" i="6"/>
  <c r="Y2020" i="6"/>
  <c r="Y2019" i="6"/>
  <c r="Y2018" i="6"/>
  <c r="Y2017" i="6"/>
  <c r="Y2016" i="6"/>
  <c r="Y2015" i="6"/>
  <c r="Y2014" i="6"/>
  <c r="Y2013" i="6"/>
  <c r="Y2012" i="6"/>
  <c r="Y2011" i="6"/>
  <c r="Y2010" i="6"/>
  <c r="Y2009" i="6"/>
  <c r="Y2008" i="6"/>
  <c r="Y2007" i="6"/>
  <c r="Y2006" i="6"/>
  <c r="Y2005" i="6"/>
  <c r="Y2004" i="6"/>
  <c r="Y2003" i="6"/>
  <c r="Y2002" i="6"/>
  <c r="Y2001" i="6"/>
  <c r="Y2000" i="6"/>
  <c r="Y1999" i="6"/>
  <c r="Y1998" i="6"/>
  <c r="Y1997" i="6"/>
  <c r="Y1996" i="6"/>
  <c r="Y1995" i="6"/>
  <c r="Y1994" i="6"/>
  <c r="Y1993" i="6"/>
  <c r="Y1992" i="6"/>
  <c r="Y1991" i="6"/>
  <c r="Y1990" i="6"/>
  <c r="Y1989" i="6"/>
  <c r="Y1988" i="6"/>
  <c r="Y1987" i="6"/>
  <c r="Y1986" i="6"/>
  <c r="Y1985" i="6"/>
  <c r="Y1984" i="6"/>
  <c r="Y1983" i="6"/>
  <c r="Y1982" i="6"/>
  <c r="Y1981" i="6"/>
  <c r="Y1980" i="6"/>
  <c r="Y1979" i="6"/>
  <c r="Y1978" i="6"/>
  <c r="Y1977" i="6"/>
  <c r="Y1976" i="6"/>
  <c r="Y1975" i="6"/>
  <c r="Y1974" i="6"/>
  <c r="Y1973" i="6"/>
  <c r="Y1972" i="6"/>
  <c r="Y1971" i="6"/>
  <c r="Y1970" i="6"/>
  <c r="Y1969" i="6"/>
  <c r="Y1968" i="6"/>
  <c r="Y1967" i="6"/>
  <c r="Y1966" i="6"/>
  <c r="Y1965" i="6"/>
  <c r="Y1964" i="6"/>
  <c r="Y1963" i="6"/>
  <c r="Y1962" i="6"/>
  <c r="Y1961" i="6"/>
  <c r="Y1960" i="6"/>
  <c r="Y1959" i="6"/>
  <c r="Y1958" i="6"/>
  <c r="Y1957" i="6"/>
  <c r="Y1956" i="6"/>
  <c r="Y1955" i="6"/>
  <c r="Y1954" i="6"/>
  <c r="Y1953" i="6"/>
  <c r="Y1952" i="6"/>
  <c r="Y1951" i="6"/>
  <c r="Y1950" i="6"/>
  <c r="Y1949" i="6"/>
  <c r="Y1948" i="6"/>
  <c r="Y1947" i="6"/>
  <c r="Y1946" i="6"/>
  <c r="Y1945" i="6"/>
  <c r="Y1944" i="6"/>
  <c r="Y1943" i="6"/>
  <c r="Y1942" i="6"/>
  <c r="Y1941" i="6"/>
  <c r="Y1940" i="6"/>
  <c r="Y1939" i="6"/>
  <c r="Y1938" i="6"/>
  <c r="Y1937" i="6"/>
  <c r="Y1936" i="6"/>
  <c r="Y1935" i="6"/>
  <c r="Y1934" i="6"/>
  <c r="Y1933" i="6"/>
  <c r="Y1932" i="6"/>
  <c r="Y1931" i="6"/>
  <c r="Y1930" i="6"/>
  <c r="Y1929" i="6"/>
  <c r="Y1928" i="6"/>
  <c r="Y1927" i="6"/>
  <c r="Y1926" i="6"/>
  <c r="Y1925" i="6"/>
  <c r="Y1924" i="6"/>
  <c r="Y1923" i="6"/>
  <c r="Y1922" i="6"/>
  <c r="Y1921" i="6"/>
  <c r="Y1920" i="6"/>
  <c r="Y1919" i="6"/>
  <c r="Y1918" i="6"/>
  <c r="Y1917" i="6"/>
  <c r="Y1916" i="6"/>
  <c r="Y1915" i="6"/>
  <c r="Y1914" i="6"/>
  <c r="Y1913" i="6"/>
  <c r="Y1912" i="6"/>
  <c r="Y1911" i="6"/>
  <c r="Y1599" i="6"/>
  <c r="Y1598" i="6"/>
  <c r="Y1597" i="6"/>
  <c r="Y1596" i="6"/>
  <c r="Y1595" i="6"/>
  <c r="Y1594" i="6"/>
  <c r="Y1593" i="6"/>
  <c r="Y1592" i="6"/>
  <c r="Y1591" i="6"/>
  <c r="Y1590" i="6"/>
  <c r="Y1589" i="6"/>
  <c r="Y1588" i="6"/>
  <c r="Y1587" i="6"/>
  <c r="Y1586" i="6"/>
  <c r="Y1585" i="6"/>
  <c r="Y1584" i="6"/>
  <c r="Y1583" i="6"/>
  <c r="Y1582" i="6"/>
  <c r="Y1581" i="6"/>
  <c r="Y1580" i="6"/>
  <c r="Y1579" i="6"/>
  <c r="Y1578" i="6"/>
  <c r="Y1577" i="6"/>
  <c r="Y1576" i="6"/>
  <c r="Y1575" i="6"/>
  <c r="Y1574" i="6"/>
  <c r="Y1573" i="6"/>
  <c r="Y1572" i="6"/>
  <c r="Y1571" i="6"/>
  <c r="Y1570" i="6"/>
  <c r="Y1569" i="6"/>
  <c r="Y1568" i="6"/>
  <c r="Y1567" i="6"/>
  <c r="Y1566" i="6"/>
  <c r="Y1565" i="6"/>
  <c r="Y1564" i="6"/>
  <c r="Y1563" i="6"/>
  <c r="Y1562" i="6"/>
  <c r="Y1561" i="6"/>
  <c r="Y1560" i="6"/>
  <c r="Y1559" i="6"/>
  <c r="Y1558" i="6"/>
  <c r="Y1557" i="6"/>
  <c r="Y1556" i="6"/>
  <c r="Y1555" i="6"/>
  <c r="Y1554" i="6"/>
  <c r="Y1553" i="6"/>
  <c r="Y1552" i="6"/>
  <c r="Y1551" i="6"/>
  <c r="Y1550" i="6"/>
  <c r="Y1549" i="6"/>
  <c r="Y1548" i="6"/>
  <c r="Y1547" i="6"/>
  <c r="Y1546" i="6"/>
  <c r="Y1545" i="6"/>
  <c r="Y1544" i="6"/>
  <c r="Y1543" i="6"/>
  <c r="Y1542" i="6"/>
  <c r="Y1541" i="6"/>
  <c r="Y1540" i="6"/>
  <c r="Y1539" i="6"/>
  <c r="Y1538" i="6"/>
  <c r="Y1537" i="6"/>
  <c r="Y1536" i="6"/>
  <c r="Y1535" i="6"/>
  <c r="Y1534" i="6"/>
  <c r="Y1533" i="6"/>
  <c r="Y1532" i="6"/>
  <c r="Y1531" i="6"/>
  <c r="Y1530" i="6"/>
  <c r="Y1529" i="6"/>
  <c r="Y1528" i="6"/>
  <c r="Y1527" i="6"/>
  <c r="Y1526" i="6"/>
  <c r="Y1525" i="6"/>
  <c r="Y1524" i="6"/>
  <c r="Y1523" i="6"/>
  <c r="Y1522" i="6"/>
  <c r="Y1521" i="6"/>
  <c r="Y1520" i="6"/>
  <c r="Y1519" i="6"/>
  <c r="Y1518" i="6"/>
  <c r="Y1517" i="6"/>
  <c r="Y1516" i="6"/>
  <c r="Y1515" i="6"/>
  <c r="Y1514" i="6"/>
  <c r="Y1513" i="6"/>
  <c r="Y1512" i="6"/>
  <c r="Y1511" i="6"/>
  <c r="Y1510" i="6"/>
  <c r="Y1509" i="6"/>
  <c r="Y1508" i="6"/>
  <c r="Y1507" i="6"/>
  <c r="Y1506" i="6"/>
  <c r="Y1505" i="6"/>
  <c r="Y1504" i="6"/>
  <c r="Y1503" i="6"/>
  <c r="Y1502" i="6"/>
  <c r="Y1501" i="6"/>
  <c r="Y1500" i="6"/>
  <c r="Y1499" i="6"/>
  <c r="Y1498" i="6"/>
  <c r="Y1497" i="6"/>
  <c r="Y1496" i="6"/>
  <c r="Y1495" i="6"/>
  <c r="Y1494" i="6"/>
  <c r="Y1493" i="6"/>
  <c r="Y1492" i="6"/>
  <c r="Y1491" i="6"/>
  <c r="Y1490" i="6"/>
  <c r="Y1489" i="6"/>
  <c r="Y1488" i="6"/>
  <c r="Y1487" i="6"/>
  <c r="Y1486" i="6"/>
  <c r="Y1485" i="6"/>
  <c r="Y1484" i="6"/>
  <c r="Y1483" i="6"/>
  <c r="Y1482" i="6"/>
  <c r="Y1481" i="6"/>
  <c r="Y1480" i="6"/>
  <c r="Y1479" i="6"/>
  <c r="Y1478" i="6"/>
  <c r="Y1477" i="6"/>
  <c r="Y1476" i="6"/>
  <c r="Y1475" i="6"/>
  <c r="Y1474" i="6"/>
  <c r="Y1473" i="6"/>
  <c r="Y1472" i="6"/>
  <c r="Y1471" i="6"/>
  <c r="Y1470" i="6"/>
  <c r="Y1469" i="6"/>
  <c r="Y1468" i="6"/>
  <c r="Y1467" i="6"/>
  <c r="Y1466" i="6"/>
  <c r="Y1465" i="6"/>
  <c r="Y1464" i="6"/>
  <c r="Y1463" i="6"/>
  <c r="Y1462" i="6"/>
  <c r="Y1461" i="6"/>
  <c r="Y1460" i="6"/>
  <c r="Y1459" i="6"/>
  <c r="Y1458" i="6"/>
  <c r="Y1457" i="6"/>
  <c r="Y1456" i="6"/>
  <c r="Y1455" i="6"/>
  <c r="Y1454" i="6"/>
  <c r="Y1453" i="6"/>
  <c r="Y1452" i="6"/>
  <c r="Y1451" i="6"/>
  <c r="Y1450" i="6"/>
  <c r="Y1449" i="6"/>
  <c r="Y1448" i="6"/>
  <c r="Y1447" i="6"/>
  <c r="Y1446" i="6"/>
  <c r="Y1445" i="6"/>
  <c r="Y1444" i="6"/>
  <c r="Y1443" i="6"/>
  <c r="Y1442" i="6"/>
  <c r="Y1441" i="6"/>
  <c r="Y1440" i="6"/>
  <c r="Y1439" i="6"/>
  <c r="Y1438" i="6"/>
  <c r="Y1437" i="6"/>
  <c r="Y1436" i="6"/>
  <c r="Y1435" i="6"/>
  <c r="Y1434" i="6"/>
  <c r="Y1433" i="6"/>
  <c r="Y1432" i="6"/>
  <c r="Y1431" i="6"/>
  <c r="Y1430" i="6"/>
  <c r="Y1429" i="6"/>
  <c r="Y1428" i="6"/>
  <c r="Y1427" i="6"/>
  <c r="Y1426" i="6"/>
  <c r="Y1425" i="6"/>
  <c r="Y1424" i="6"/>
  <c r="Y1423" i="6"/>
  <c r="Y1422" i="6"/>
  <c r="Y1421" i="6"/>
  <c r="Y1420" i="6"/>
  <c r="Y1419" i="6"/>
  <c r="Y1418" i="6"/>
  <c r="Y1417" i="6"/>
  <c r="Y1416" i="6"/>
  <c r="Y1415" i="6"/>
  <c r="Y1414" i="6"/>
  <c r="Y1413" i="6"/>
  <c r="Y1412" i="6"/>
  <c r="Y1411" i="6"/>
  <c r="Y1410" i="6"/>
  <c r="Y1409" i="6"/>
  <c r="Y1408" i="6"/>
  <c r="Y1407" i="6"/>
  <c r="Y1406" i="6"/>
  <c r="Y1405" i="6"/>
  <c r="Y1404" i="6"/>
  <c r="Y1403" i="6"/>
  <c r="Y1402" i="6"/>
  <c r="Y1401" i="6"/>
  <c r="Y1400" i="6"/>
  <c r="Y1399" i="6"/>
  <c r="Y1398" i="6"/>
  <c r="Y1397" i="6"/>
  <c r="Y1396" i="6"/>
  <c r="Y1395" i="6"/>
  <c r="Y1394" i="6"/>
  <c r="Y1393" i="6"/>
  <c r="Y1392" i="6"/>
  <c r="Y1391" i="6"/>
  <c r="Y1390" i="6"/>
  <c r="Y1389" i="6"/>
  <c r="Y1388" i="6"/>
  <c r="Y1387" i="6"/>
  <c r="Y1386" i="6"/>
  <c r="Y1385" i="6"/>
  <c r="Y1384" i="6"/>
  <c r="Y1383" i="6"/>
  <c r="Y1382" i="6"/>
  <c r="Y1381" i="6"/>
  <c r="Y1380" i="6"/>
  <c r="Y1379" i="6"/>
  <c r="Y1378" i="6"/>
  <c r="Y1377" i="6"/>
  <c r="Y1376" i="6"/>
  <c r="Y1375" i="6"/>
  <c r="Y1374" i="6"/>
  <c r="Y1373" i="6"/>
  <c r="Y1372" i="6"/>
  <c r="Y1371" i="6"/>
  <c r="Y1370" i="6"/>
  <c r="Y1369" i="6"/>
  <c r="Y1368" i="6"/>
  <c r="Y1367" i="6"/>
  <c r="Y1366" i="6"/>
  <c r="Y1365" i="6"/>
  <c r="Y1364" i="6"/>
  <c r="Y1363" i="6"/>
  <c r="Y1362" i="6"/>
  <c r="Y1361" i="6"/>
  <c r="Y1360" i="6"/>
  <c r="Y1359" i="6"/>
  <c r="Y1358" i="6"/>
  <c r="Y1357" i="6"/>
  <c r="Y1356" i="6"/>
  <c r="Y1355" i="6"/>
  <c r="Y1354" i="6"/>
  <c r="Y1353" i="6"/>
  <c r="Y1352" i="6"/>
  <c r="Y1351" i="6"/>
  <c r="Y1350" i="6"/>
  <c r="Y1349" i="6"/>
  <c r="Y1348" i="6"/>
  <c r="Y1347" i="6"/>
  <c r="Y1346" i="6"/>
  <c r="Y1345" i="6"/>
  <c r="Y1344" i="6"/>
  <c r="Y1343" i="6"/>
  <c r="Y1342" i="6"/>
  <c r="Y1341" i="6"/>
  <c r="Y1340" i="6"/>
  <c r="Y1339" i="6"/>
  <c r="Y1338" i="6"/>
  <c r="Y1337" i="6"/>
  <c r="Y1336" i="6"/>
  <c r="Y1335" i="6"/>
  <c r="Y1334" i="6"/>
  <c r="Y1333" i="6"/>
  <c r="Y1332" i="6"/>
  <c r="Y1331" i="6"/>
  <c r="Y1330" i="6"/>
  <c r="Y1329" i="6"/>
  <c r="Y1328" i="6"/>
  <c r="Y1327" i="6"/>
  <c r="Y1326" i="6"/>
  <c r="Y1325" i="6"/>
  <c r="Y1324" i="6"/>
  <c r="Y1323" i="6"/>
  <c r="Y1322" i="6"/>
  <c r="Y1321" i="6"/>
  <c r="Y1320" i="6"/>
  <c r="Y1319" i="6"/>
  <c r="Y1318" i="6"/>
  <c r="Y1317" i="6"/>
  <c r="Y1316" i="6"/>
  <c r="Y1315" i="6"/>
  <c r="Y1314" i="6"/>
  <c r="Y1313" i="6"/>
  <c r="Y1312" i="6"/>
  <c r="Y1311" i="6"/>
  <c r="Y1310" i="6"/>
  <c r="Y1309" i="6"/>
  <c r="Y1308" i="6"/>
  <c r="Y1307" i="6"/>
  <c r="Y1306" i="6"/>
  <c r="Y1305" i="6"/>
  <c r="Y1304" i="6"/>
  <c r="Y1303" i="6"/>
  <c r="Y1302" i="6"/>
  <c r="Y1301" i="6"/>
  <c r="Y1300" i="6"/>
  <c r="Y1299" i="6"/>
  <c r="Y1298" i="6"/>
  <c r="Y1297" i="6"/>
  <c r="Y1296" i="6"/>
  <c r="Y1295" i="6"/>
  <c r="Y1294" i="6"/>
  <c r="Y1293" i="6"/>
  <c r="Y1292" i="6"/>
  <c r="Y1291" i="6"/>
  <c r="Y1290" i="6"/>
  <c r="Y1289" i="6"/>
  <c r="Y1288" i="6"/>
  <c r="Y1287" i="6"/>
  <c r="Y1286" i="6"/>
  <c r="Y1285" i="6"/>
  <c r="Y1284" i="6"/>
  <c r="Y1283" i="6"/>
  <c r="Y1282" i="6"/>
  <c r="Y1281" i="6"/>
  <c r="Y1280" i="6"/>
  <c r="Y1279" i="6"/>
  <c r="Y1278" i="6"/>
  <c r="Y1277" i="6"/>
  <c r="Y1276" i="6"/>
  <c r="Y1275" i="6"/>
  <c r="Y1274" i="6"/>
  <c r="Y1273" i="6"/>
  <c r="Y1272" i="6"/>
  <c r="Y1271" i="6"/>
  <c r="Y1270" i="6"/>
  <c r="Y1269" i="6"/>
  <c r="Y1268" i="6"/>
  <c r="Y1267" i="6"/>
  <c r="Y1266" i="6"/>
  <c r="Y1265" i="6"/>
  <c r="Y1264" i="6"/>
  <c r="Y1263" i="6"/>
  <c r="Y1262" i="6"/>
  <c r="Y1261" i="6"/>
  <c r="Y1260" i="6"/>
  <c r="Y1259" i="6"/>
  <c r="Y1258" i="6"/>
  <c r="Y1257" i="6"/>
  <c r="Y1256" i="6"/>
  <c r="Y1255" i="6"/>
  <c r="Y1254" i="6"/>
  <c r="Y1253" i="6"/>
  <c r="Y1252" i="6"/>
  <c r="Y1251" i="6"/>
  <c r="Y1250" i="6"/>
  <c r="Y1249" i="6"/>
  <c r="Y1248" i="6"/>
  <c r="Y1247" i="6"/>
  <c r="Y1246" i="6"/>
  <c r="Y1245" i="6"/>
  <c r="Y1244" i="6"/>
  <c r="Y1243" i="6"/>
  <c r="Y1242" i="6"/>
  <c r="Y1241" i="6"/>
  <c r="Y1240" i="6"/>
  <c r="Y1239" i="6"/>
  <c r="Y1238" i="6"/>
  <c r="Y1237" i="6"/>
  <c r="Y1236" i="6"/>
  <c r="Y1235" i="6"/>
  <c r="Y1234" i="6"/>
  <c r="Y1233" i="6"/>
  <c r="Y1232" i="6"/>
  <c r="Y1231" i="6"/>
  <c r="Y1230" i="6"/>
  <c r="Y1229" i="6"/>
  <c r="Y1228" i="6"/>
  <c r="Y1227" i="6"/>
  <c r="Y1226" i="6"/>
  <c r="Y1225" i="6"/>
  <c r="Y1224" i="6"/>
  <c r="Y1223" i="6"/>
  <c r="Y1222" i="6"/>
  <c r="Y1221" i="6"/>
  <c r="Y1220" i="6"/>
  <c r="Y1219" i="6"/>
  <c r="Y1218" i="6"/>
  <c r="Y1217" i="6"/>
  <c r="Y1216" i="6"/>
  <c r="Y1215" i="6"/>
  <c r="Y1214" i="6"/>
  <c r="Y1213" i="6"/>
  <c r="Y1212" i="6"/>
  <c r="Y1211" i="6"/>
  <c r="Y1210" i="6"/>
  <c r="Y1209" i="6"/>
  <c r="Y1208" i="6"/>
  <c r="Y1207" i="6"/>
  <c r="Y1206" i="6"/>
  <c r="Y1205" i="6"/>
  <c r="Y1204" i="6"/>
  <c r="Y1203" i="6"/>
  <c r="Y1202" i="6"/>
  <c r="Y1201" i="6"/>
  <c r="Y1200" i="6"/>
  <c r="Y1199" i="6"/>
  <c r="Y1198" i="6"/>
  <c r="Y1197" i="6"/>
  <c r="Y1196" i="6"/>
  <c r="Y1195" i="6"/>
  <c r="Y1194" i="6"/>
  <c r="Y1193" i="6"/>
  <c r="Y1192" i="6"/>
  <c r="Y1191" i="6"/>
  <c r="Y1190" i="6"/>
  <c r="Y1189" i="6"/>
  <c r="Y1188" i="6"/>
  <c r="Y1187" i="6"/>
  <c r="Y1186" i="6"/>
  <c r="Y1185" i="6"/>
  <c r="Y1184" i="6"/>
  <c r="Y1183" i="6"/>
  <c r="Y1182" i="6"/>
  <c r="Y1181" i="6"/>
  <c r="Y1180" i="6"/>
  <c r="Y1179" i="6"/>
  <c r="Y1178" i="6"/>
  <c r="Y1177" i="6"/>
  <c r="Y1176" i="6"/>
  <c r="Y1175" i="6"/>
  <c r="Y1174" i="6"/>
  <c r="Y1173" i="6"/>
  <c r="Y1172" i="6"/>
  <c r="Y1171" i="6"/>
  <c r="Y1170" i="6"/>
  <c r="Y1169" i="6"/>
  <c r="Y1168" i="6"/>
  <c r="Y1167" i="6"/>
  <c r="Y1166" i="6"/>
  <c r="Y1165" i="6"/>
  <c r="Y1164" i="6"/>
  <c r="Y1163" i="6"/>
  <c r="Y1162" i="6"/>
  <c r="Y1161" i="6"/>
  <c r="Y1160" i="6"/>
  <c r="Y1159" i="6"/>
  <c r="Y1158" i="6"/>
  <c r="Y1157" i="6"/>
  <c r="Y1156" i="6"/>
  <c r="Y1155" i="6"/>
  <c r="Y1154" i="6"/>
  <c r="Y1153" i="6"/>
  <c r="Y1152" i="6"/>
  <c r="Y1151" i="6"/>
  <c r="Y1150" i="6"/>
  <c r="Y1149" i="6"/>
  <c r="Y1148" i="6"/>
  <c r="Y1147" i="6"/>
  <c r="Y1146" i="6"/>
  <c r="Y1145" i="6"/>
  <c r="Y1144" i="6"/>
  <c r="Y1143" i="6"/>
  <c r="Y1142" i="6"/>
  <c r="Y1141" i="6"/>
  <c r="Y1140" i="6"/>
  <c r="Y1139" i="6"/>
  <c r="Y1138" i="6"/>
  <c r="Y1137" i="6"/>
  <c r="Y1136" i="6"/>
  <c r="Y1135" i="6"/>
  <c r="Y1134" i="6"/>
  <c r="Y1133" i="6"/>
  <c r="Y1132" i="6"/>
  <c r="Y1131" i="6"/>
  <c r="Y1130" i="6"/>
  <c r="Y1129" i="6"/>
  <c r="Y1128" i="6"/>
  <c r="Y1127" i="6"/>
  <c r="Y1126" i="6"/>
  <c r="Y1125" i="6"/>
  <c r="Y1124" i="6"/>
  <c r="Y1123" i="6"/>
  <c r="Y1122" i="6"/>
  <c r="Y1121" i="6"/>
  <c r="Y1120" i="6"/>
  <c r="Y1119" i="6"/>
  <c r="Y1118" i="6"/>
  <c r="Y1117" i="6"/>
  <c r="Y1116" i="6"/>
  <c r="Y1115" i="6"/>
  <c r="Y1114" i="6"/>
  <c r="Y1113" i="6"/>
  <c r="Y1112" i="6"/>
  <c r="Y1111" i="6"/>
  <c r="Y1110" i="6"/>
  <c r="Y1109" i="6"/>
  <c r="Y1108" i="6"/>
  <c r="Y1107" i="6"/>
  <c r="Y1106" i="6"/>
  <c r="Y1105" i="6"/>
  <c r="Y1104" i="6"/>
  <c r="Y1103" i="6"/>
  <c r="Y1102" i="6"/>
  <c r="Y1101" i="6"/>
  <c r="Y1100" i="6"/>
  <c r="Y1099" i="6"/>
  <c r="Y1098" i="6"/>
  <c r="Y1097" i="6"/>
  <c r="Y1096" i="6"/>
  <c r="Y1095" i="6"/>
  <c r="Y1094" i="6"/>
  <c r="Y1093" i="6"/>
  <c r="Y1092" i="6"/>
  <c r="Y1091" i="6"/>
  <c r="Y1090" i="6"/>
  <c r="Y1089" i="6"/>
  <c r="Y1088" i="6"/>
  <c r="Y1087" i="6"/>
  <c r="Y1086" i="6"/>
  <c r="Y1085" i="6"/>
  <c r="Y1084" i="6"/>
  <c r="Y1083" i="6"/>
  <c r="Y1082" i="6"/>
  <c r="Y1081" i="6"/>
  <c r="Y1080" i="6"/>
  <c r="Y1079" i="6"/>
  <c r="Y1078" i="6"/>
  <c r="Y1077" i="6"/>
  <c r="Y1076" i="6"/>
  <c r="Y1075" i="6"/>
  <c r="Y1074" i="6"/>
  <c r="Y1073" i="6"/>
  <c r="Y1072" i="6"/>
  <c r="Y1071" i="6"/>
  <c r="Y1070" i="6"/>
  <c r="Y1069" i="6"/>
  <c r="Y1068" i="6"/>
  <c r="Y1067" i="6"/>
  <c r="Y1066" i="6"/>
  <c r="Y1065" i="6"/>
  <c r="Y1064" i="6"/>
  <c r="Y1063" i="6"/>
  <c r="Y1062" i="6"/>
  <c r="Y1061" i="6"/>
  <c r="Y1060" i="6"/>
  <c r="Y1059" i="6"/>
  <c r="Y1058" i="6"/>
  <c r="Y1057" i="6"/>
  <c r="Y1056" i="6"/>
  <c r="Y1055" i="6"/>
  <c r="Y1054" i="6"/>
  <c r="Y1053" i="6"/>
  <c r="Y1052" i="6"/>
  <c r="Y1051" i="6"/>
  <c r="Y1050" i="6"/>
  <c r="Y1049" i="6"/>
  <c r="Y1048" i="6"/>
  <c r="Y1047" i="6"/>
  <c r="Y1046" i="6"/>
  <c r="Y1045" i="6"/>
  <c r="Y1044" i="6"/>
  <c r="Y1043" i="6"/>
  <c r="Y1042" i="6"/>
  <c r="Y1041" i="6"/>
  <c r="Y1040" i="6"/>
  <c r="Y1039" i="6"/>
  <c r="Y1038" i="6"/>
  <c r="Y1037" i="6"/>
  <c r="Y1036" i="6"/>
  <c r="Y1035" i="6"/>
  <c r="Y1034" i="6"/>
  <c r="Y1033" i="6"/>
  <c r="Y1032" i="6"/>
  <c r="Y1031" i="6"/>
  <c r="Y1030" i="6"/>
  <c r="Y1029" i="6"/>
  <c r="Y1028" i="6"/>
  <c r="Y1027" i="6"/>
  <c r="Y1026" i="6"/>
  <c r="Y1025" i="6"/>
  <c r="Y1024" i="6"/>
  <c r="Y1023" i="6"/>
  <c r="Y1022" i="6"/>
  <c r="Y1021" i="6"/>
  <c r="Y1020" i="6"/>
  <c r="Y1019" i="6"/>
  <c r="Y1018" i="6"/>
  <c r="Y1017" i="6"/>
  <c r="Y1016" i="6"/>
  <c r="Y1015" i="6"/>
  <c r="Y1014" i="6"/>
  <c r="Y1013" i="6"/>
  <c r="Y1012" i="6"/>
  <c r="Y1011" i="6"/>
  <c r="Y1010" i="6"/>
  <c r="Y1009" i="6"/>
  <c r="Y1008" i="6"/>
  <c r="Y1007" i="6"/>
  <c r="Y1006" i="6"/>
  <c r="Y1005" i="6"/>
  <c r="Y1004" i="6"/>
  <c r="Y1003" i="6"/>
  <c r="Y1002" i="6"/>
  <c r="Y1001" i="6"/>
  <c r="Y1000" i="6"/>
  <c r="Y999" i="6"/>
  <c r="Y998" i="6"/>
  <c r="Y997" i="6"/>
  <c r="Y996" i="6"/>
  <c r="Y995" i="6"/>
  <c r="Y994" i="6"/>
  <c r="Y993" i="6"/>
  <c r="Y992" i="6"/>
  <c r="Y991" i="6"/>
  <c r="Y990" i="6"/>
  <c r="Y989" i="6"/>
  <c r="Y988" i="6"/>
  <c r="Y987" i="6"/>
  <c r="Y986" i="6"/>
  <c r="Y985" i="6"/>
  <c r="Y984" i="6"/>
  <c r="Y983" i="6"/>
  <c r="Y982" i="6"/>
  <c r="Y981" i="6"/>
  <c r="Y980" i="6"/>
  <c r="Y979" i="6"/>
  <c r="Y978" i="6"/>
  <c r="Y977" i="6"/>
  <c r="Y976" i="6"/>
  <c r="Y975" i="6"/>
  <c r="Y974" i="6"/>
  <c r="Y973" i="6"/>
  <c r="Y972" i="6"/>
  <c r="Y971" i="6"/>
  <c r="Y970" i="6"/>
  <c r="Y969" i="6"/>
  <c r="Y968" i="6"/>
  <c r="Y967" i="6"/>
  <c r="Y966" i="6"/>
  <c r="Y965" i="6"/>
  <c r="Y964" i="6"/>
  <c r="Y963" i="6"/>
  <c r="Y962" i="6"/>
  <c r="Y961" i="6"/>
  <c r="Y960" i="6"/>
  <c r="Y959" i="6"/>
  <c r="Y958" i="6"/>
  <c r="Y957" i="6"/>
  <c r="Y956" i="6"/>
  <c r="Y955" i="6"/>
  <c r="Y954" i="6"/>
  <c r="Y953" i="6"/>
  <c r="Y952" i="6"/>
  <c r="Y951" i="6"/>
  <c r="Y950" i="6"/>
  <c r="Y949" i="6"/>
  <c r="Y948" i="6"/>
  <c r="Y947" i="6"/>
  <c r="Y946" i="6"/>
  <c r="Y945" i="6"/>
  <c r="Y944" i="6"/>
  <c r="Y943" i="6"/>
  <c r="Y942" i="6"/>
  <c r="Y941" i="6"/>
  <c r="Y940" i="6"/>
  <c r="Y939" i="6"/>
  <c r="Y938" i="6"/>
  <c r="Y937" i="6"/>
  <c r="Y936" i="6"/>
  <c r="Y935" i="6"/>
  <c r="Y934" i="6"/>
  <c r="Y933" i="6"/>
  <c r="Y932" i="6"/>
  <c r="Y931" i="6"/>
  <c r="Y930" i="6"/>
  <c r="Y929" i="6"/>
  <c r="Y928" i="6"/>
  <c r="Y927" i="6"/>
  <c r="Y926" i="6"/>
  <c r="Y925" i="6"/>
  <c r="Y924" i="6"/>
  <c r="Y923" i="6"/>
  <c r="Y922" i="6"/>
  <c r="Y921" i="6"/>
  <c r="Y920" i="6"/>
  <c r="Y919" i="6"/>
  <c r="Y918" i="6"/>
  <c r="Y917" i="6"/>
  <c r="Y916" i="6"/>
  <c r="Y915" i="6"/>
  <c r="Y914" i="6"/>
  <c r="Y913" i="6"/>
  <c r="Y912" i="6"/>
  <c r="Y911" i="6"/>
  <c r="Y910" i="6"/>
  <c r="Y909" i="6"/>
  <c r="Y908" i="6"/>
  <c r="Y907" i="6"/>
  <c r="Y906" i="6"/>
  <c r="Y905" i="6"/>
  <c r="Y904" i="6"/>
  <c r="Y903" i="6"/>
  <c r="Y902" i="6"/>
  <c r="Y901" i="6"/>
  <c r="Y900" i="6"/>
  <c r="Y899" i="6"/>
  <c r="Y898" i="6"/>
  <c r="Y897" i="6"/>
  <c r="Y896" i="6"/>
  <c r="Y895" i="6"/>
  <c r="Y894" i="6"/>
  <c r="Y893" i="6"/>
  <c r="Y892" i="6"/>
  <c r="Y891" i="6"/>
  <c r="Y890" i="6"/>
  <c r="Y889" i="6"/>
  <c r="Y888" i="6"/>
  <c r="Y887" i="6"/>
  <c r="Y886" i="6"/>
  <c r="Y885" i="6"/>
  <c r="Y884" i="6"/>
  <c r="Y883" i="6"/>
  <c r="Y882" i="6"/>
  <c r="Y881" i="6"/>
  <c r="Y880" i="6"/>
  <c r="Y879" i="6"/>
  <c r="Y878" i="6"/>
  <c r="Y877" i="6"/>
  <c r="Y876" i="6"/>
  <c r="Y875" i="6"/>
  <c r="Y874" i="6"/>
  <c r="Y873" i="6"/>
  <c r="Y872" i="6"/>
  <c r="Y871" i="6"/>
  <c r="Y870" i="6"/>
  <c r="Y869" i="6"/>
  <c r="Y868" i="6"/>
  <c r="Y867" i="6"/>
  <c r="Y866" i="6"/>
  <c r="Y865" i="6"/>
  <c r="Y864" i="6"/>
  <c r="Y863" i="6"/>
  <c r="Y862" i="6"/>
  <c r="Y861" i="6"/>
  <c r="Y860" i="6"/>
  <c r="Y859" i="6"/>
  <c r="Y858" i="6"/>
  <c r="Y857" i="6"/>
  <c r="Y856" i="6"/>
  <c r="Y855" i="6"/>
  <c r="Y854" i="6"/>
  <c r="Y853" i="6"/>
  <c r="Y852" i="6"/>
  <c r="Y851" i="6"/>
  <c r="Y850" i="6"/>
  <c r="Y849" i="6"/>
  <c r="Y848" i="6"/>
  <c r="Y847" i="6"/>
  <c r="Y846" i="6"/>
  <c r="Y845" i="6"/>
  <c r="Y844" i="6"/>
  <c r="Y843" i="6"/>
  <c r="Y842" i="6"/>
  <c r="Y841" i="6"/>
  <c r="Y840" i="6"/>
  <c r="Y839" i="6"/>
  <c r="Y838" i="6"/>
  <c r="Y837" i="6"/>
  <c r="Y836" i="6"/>
  <c r="Y835" i="6"/>
  <c r="Y834" i="6"/>
  <c r="Y833" i="6"/>
  <c r="Y832" i="6"/>
  <c r="Y831" i="6"/>
  <c r="Y830" i="6"/>
  <c r="Y829" i="6"/>
  <c r="Y828" i="6"/>
  <c r="Y827" i="6"/>
  <c r="Y826" i="6"/>
  <c r="Y825" i="6"/>
  <c r="Y824" i="6"/>
  <c r="Y823" i="6"/>
  <c r="Y822" i="6"/>
  <c r="Y821" i="6"/>
  <c r="Y820" i="6"/>
  <c r="Y819" i="6"/>
  <c r="Y818" i="6"/>
  <c r="Y817" i="6"/>
  <c r="Y816" i="6"/>
  <c r="Y815" i="6"/>
  <c r="Y814" i="6"/>
  <c r="Y813" i="6"/>
  <c r="Y812" i="6"/>
  <c r="Y811" i="6"/>
  <c r="Y810" i="6"/>
  <c r="Y809" i="6"/>
  <c r="Y808" i="6"/>
  <c r="Y807" i="6"/>
  <c r="Y806" i="6"/>
  <c r="Y805" i="6"/>
  <c r="Y804" i="6"/>
  <c r="Y803" i="6"/>
  <c r="Y802" i="6"/>
  <c r="Y801" i="6"/>
  <c r="Y800" i="6"/>
  <c r="Y799" i="6"/>
  <c r="Y798" i="6"/>
  <c r="Y797" i="6"/>
  <c r="Y796" i="6"/>
  <c r="Y795" i="6"/>
  <c r="Y794" i="6"/>
  <c r="Y793" i="6"/>
  <c r="Y792" i="6"/>
  <c r="Y791" i="6"/>
  <c r="Y790" i="6"/>
  <c r="Y789" i="6"/>
  <c r="Y788" i="6"/>
  <c r="Y787" i="6"/>
  <c r="Y786" i="6"/>
  <c r="Y785" i="6"/>
  <c r="Y784" i="6"/>
  <c r="Y783" i="6"/>
  <c r="Y782" i="6"/>
  <c r="Y781" i="6"/>
  <c r="Y780" i="6"/>
  <c r="Y779" i="6"/>
  <c r="Y778" i="6"/>
  <c r="Y777" i="6"/>
  <c r="Y776" i="6"/>
  <c r="Y775" i="6"/>
  <c r="Y774" i="6"/>
  <c r="Y773" i="6"/>
  <c r="Y772" i="6"/>
  <c r="Y771" i="6"/>
  <c r="Y770" i="6"/>
  <c r="Y769" i="6"/>
  <c r="Y768" i="6"/>
  <c r="Y767" i="6"/>
  <c r="Y766" i="6"/>
  <c r="Y765" i="6"/>
  <c r="Y764" i="6"/>
  <c r="Y763" i="6"/>
  <c r="Y762" i="6"/>
  <c r="Y761" i="6"/>
  <c r="Y760" i="6"/>
  <c r="Y759" i="6"/>
  <c r="Y758" i="6"/>
  <c r="Y757" i="6"/>
  <c r="Y756" i="6"/>
  <c r="Y755" i="6"/>
  <c r="Y754" i="6"/>
  <c r="Y753" i="6"/>
  <c r="Y752" i="6"/>
  <c r="Y751" i="6"/>
  <c r="Y750" i="6"/>
  <c r="Y749" i="6"/>
  <c r="Y748" i="6"/>
  <c r="Y747" i="6"/>
  <c r="Y746" i="6"/>
  <c r="Y745" i="6"/>
  <c r="Y744" i="6"/>
  <c r="Y743" i="6"/>
  <c r="Y742" i="6"/>
  <c r="Y741" i="6"/>
  <c r="Y740" i="6"/>
  <c r="Y739" i="6"/>
  <c r="Y738" i="6"/>
  <c r="Y737" i="6"/>
  <c r="Y736" i="6"/>
  <c r="Y735" i="6"/>
  <c r="Y734" i="6"/>
  <c r="Y733" i="6"/>
  <c r="Y732" i="6"/>
  <c r="Y731" i="6"/>
  <c r="Y730" i="6"/>
  <c r="Y729" i="6"/>
  <c r="Y728" i="6"/>
  <c r="Y727" i="6"/>
  <c r="Y726" i="6"/>
  <c r="Y725" i="6"/>
  <c r="Y724" i="6"/>
  <c r="Y723" i="6"/>
  <c r="Y722" i="6"/>
  <c r="Y721" i="6"/>
  <c r="Y720" i="6"/>
  <c r="Y719" i="6"/>
  <c r="Y718" i="6"/>
  <c r="Y717" i="6"/>
  <c r="Y716" i="6"/>
  <c r="Y715" i="6"/>
  <c r="Y714" i="6"/>
  <c r="Y713" i="6"/>
  <c r="Y712" i="6"/>
  <c r="Y711" i="6"/>
  <c r="Y710" i="6"/>
  <c r="Y709" i="6"/>
  <c r="Y708" i="6"/>
  <c r="Y707" i="6"/>
  <c r="Y706" i="6"/>
  <c r="Y705" i="6"/>
  <c r="Y704" i="6"/>
  <c r="Y703" i="6"/>
  <c r="Y702" i="6"/>
  <c r="Y701" i="6"/>
  <c r="Y700" i="6"/>
  <c r="Y699" i="6"/>
  <c r="Y698" i="6"/>
  <c r="Y697" i="6"/>
  <c r="Y696" i="6"/>
  <c r="Y695" i="6"/>
  <c r="Y694" i="6"/>
  <c r="Y693" i="6"/>
  <c r="Y692" i="6"/>
  <c r="Y691" i="6"/>
  <c r="Y690" i="6"/>
  <c r="Y689" i="6"/>
  <c r="Y688" i="6"/>
  <c r="Y687" i="6"/>
  <c r="Y686" i="6"/>
  <c r="Y685" i="6"/>
  <c r="Y684" i="6"/>
  <c r="Y683" i="6"/>
  <c r="Y682" i="6"/>
  <c r="Y681" i="6"/>
  <c r="Y680" i="6"/>
  <c r="Y679" i="6"/>
  <c r="Y678" i="6"/>
  <c r="Y677" i="6"/>
  <c r="Y676" i="6"/>
  <c r="Y675" i="6"/>
  <c r="Y674" i="6"/>
  <c r="Y673" i="6"/>
  <c r="Y672" i="6"/>
  <c r="Y671" i="6"/>
  <c r="Y670" i="6"/>
  <c r="Y669" i="6"/>
  <c r="Y668" i="6"/>
  <c r="Y667" i="6"/>
  <c r="Y666" i="6"/>
  <c r="Y665" i="6"/>
  <c r="Y664" i="6"/>
  <c r="Y663" i="6"/>
  <c r="Y662" i="6"/>
  <c r="Y661" i="6"/>
  <c r="Y660" i="6"/>
  <c r="Y659" i="6"/>
  <c r="Y658" i="6"/>
  <c r="Y657" i="6"/>
  <c r="Y656" i="6"/>
  <c r="Y655" i="6"/>
  <c r="Y654" i="6"/>
  <c r="Y653" i="6"/>
  <c r="Y652" i="6"/>
  <c r="Y651" i="6"/>
  <c r="Y650" i="6"/>
  <c r="Y649" i="6"/>
  <c r="Y648" i="6"/>
  <c r="Y647" i="6"/>
  <c r="Y646" i="6"/>
  <c r="Y645" i="6"/>
  <c r="Y644" i="6"/>
  <c r="Y643" i="6"/>
  <c r="Y642" i="6"/>
  <c r="Y641" i="6"/>
  <c r="Y640" i="6"/>
  <c r="Y639" i="6"/>
  <c r="Y638" i="6"/>
  <c r="Y637" i="6"/>
  <c r="Y636" i="6"/>
  <c r="Y635" i="6"/>
  <c r="Y634" i="6"/>
  <c r="Y633" i="6"/>
  <c r="Y632" i="6"/>
  <c r="Y631" i="6"/>
  <c r="Y630" i="6"/>
  <c r="Y629" i="6"/>
  <c r="Y628" i="6"/>
  <c r="Y627" i="6"/>
  <c r="Y626" i="6"/>
  <c r="Y625" i="6"/>
  <c r="Y624" i="6"/>
  <c r="Y623" i="6"/>
  <c r="Y622" i="6"/>
  <c r="Y621" i="6"/>
  <c r="Y620" i="6"/>
  <c r="Y619" i="6"/>
  <c r="Y618" i="6"/>
  <c r="Y617" i="6"/>
  <c r="Y616" i="6"/>
  <c r="Y615" i="6"/>
  <c r="Y614" i="6"/>
  <c r="Y613" i="6"/>
  <c r="Y612" i="6"/>
  <c r="Y611" i="6"/>
  <c r="Y610" i="6"/>
  <c r="Y609" i="6"/>
  <c r="Y608" i="6"/>
  <c r="Y607" i="6"/>
  <c r="Y606" i="6"/>
  <c r="Y605" i="6"/>
  <c r="Y604" i="6"/>
  <c r="Y603" i="6"/>
  <c r="Y602" i="6"/>
  <c r="Y601" i="6"/>
  <c r="Y600" i="6"/>
  <c r="Y599" i="6"/>
  <c r="Y598" i="6"/>
  <c r="Y597" i="6"/>
  <c r="Y596" i="6"/>
  <c r="Y595" i="6"/>
  <c r="Y594" i="6"/>
  <c r="Y593" i="6"/>
  <c r="Y592" i="6"/>
  <c r="Y591" i="6"/>
  <c r="Y590" i="6"/>
  <c r="Y589" i="6"/>
  <c r="Y588" i="6"/>
  <c r="Y587" i="6"/>
  <c r="Y586" i="6"/>
  <c r="Y585" i="6"/>
  <c r="Y584" i="6"/>
  <c r="Y583" i="6"/>
  <c r="Y582" i="6"/>
  <c r="Y581" i="6"/>
  <c r="Y580" i="6"/>
  <c r="Y579" i="6"/>
  <c r="Y578" i="6"/>
  <c r="Y577" i="6"/>
  <c r="Y576" i="6"/>
  <c r="Y575" i="6"/>
  <c r="Y574" i="6"/>
  <c r="Y573" i="6"/>
  <c r="Y572" i="6"/>
  <c r="Y571" i="6"/>
  <c r="Y570" i="6"/>
  <c r="Y569" i="6"/>
  <c r="Y568" i="6"/>
  <c r="Y567" i="6"/>
  <c r="Y566" i="6"/>
  <c r="Y565" i="6"/>
  <c r="Y564" i="6"/>
  <c r="Y563" i="6"/>
  <c r="Y562" i="6"/>
  <c r="Y561" i="6"/>
  <c r="Y560" i="6"/>
  <c r="Y559" i="6"/>
  <c r="Y558" i="6"/>
  <c r="Y557" i="6"/>
  <c r="Y556" i="6"/>
  <c r="Y555" i="6"/>
  <c r="Y554" i="6"/>
  <c r="Y553" i="6"/>
  <c r="Y552" i="6"/>
  <c r="Y551" i="6"/>
  <c r="Y550" i="6"/>
  <c r="Y549" i="6"/>
  <c r="Y548" i="6"/>
  <c r="Y547" i="6"/>
  <c r="Y546" i="6"/>
  <c r="Y545" i="6"/>
  <c r="Y544" i="6"/>
  <c r="Y543" i="6"/>
  <c r="Y542" i="6"/>
  <c r="Y541" i="6"/>
  <c r="Y540" i="6"/>
  <c r="Y539" i="6"/>
  <c r="Y538" i="6"/>
  <c r="Y537" i="6"/>
  <c r="Y536" i="6"/>
  <c r="Y535" i="6"/>
  <c r="Y534" i="6"/>
  <c r="Y533" i="6"/>
  <c r="Y532" i="6"/>
  <c r="Y531" i="6"/>
  <c r="Y530" i="6"/>
  <c r="Y529" i="6"/>
  <c r="Y528" i="6"/>
  <c r="Y527" i="6"/>
  <c r="Y526" i="6"/>
  <c r="Y525" i="6"/>
  <c r="Y524" i="6"/>
  <c r="Y523" i="6"/>
  <c r="Y522" i="6"/>
  <c r="Y521" i="6"/>
  <c r="Y520" i="6"/>
  <c r="Y519" i="6"/>
  <c r="Y518" i="6"/>
  <c r="Y517" i="6"/>
  <c r="Y516" i="6"/>
  <c r="Y515" i="6"/>
  <c r="Y514" i="6"/>
  <c r="Y513" i="6"/>
  <c r="Y512" i="6"/>
  <c r="Y511" i="6"/>
  <c r="Y510" i="6"/>
  <c r="Y509" i="6"/>
  <c r="Y508" i="6"/>
  <c r="Y507" i="6"/>
  <c r="Y506" i="6"/>
  <c r="Y505" i="6"/>
  <c r="Y504" i="6"/>
  <c r="Y503" i="6"/>
  <c r="Y502" i="6"/>
  <c r="Y501" i="6"/>
  <c r="Y500" i="6"/>
  <c r="Y499" i="6"/>
  <c r="Y498" i="6"/>
  <c r="Y497" i="6"/>
  <c r="Y496" i="6"/>
  <c r="Y495" i="6"/>
  <c r="Y494" i="6"/>
  <c r="Y493" i="6"/>
  <c r="Y492" i="6"/>
  <c r="Y491" i="6"/>
  <c r="Y490" i="6"/>
  <c r="Y489" i="6"/>
  <c r="Y488" i="6"/>
  <c r="Y487" i="6"/>
  <c r="Y486" i="6"/>
  <c r="Y485" i="6"/>
  <c r="Y484" i="6"/>
  <c r="Y483" i="6"/>
  <c r="Y482" i="6"/>
  <c r="Y481" i="6"/>
  <c r="Y480" i="6"/>
  <c r="Y479" i="6"/>
  <c r="Y478" i="6"/>
  <c r="Y477" i="6"/>
  <c r="Y476" i="6"/>
  <c r="Y475" i="6"/>
  <c r="Y474" i="6"/>
  <c r="Y473" i="6"/>
  <c r="Y472" i="6"/>
  <c r="Y471" i="6"/>
  <c r="Y470" i="6"/>
  <c r="Y469" i="6"/>
  <c r="Y468" i="6"/>
  <c r="Y467" i="6"/>
  <c r="Y466" i="6"/>
  <c r="Y465" i="6"/>
  <c r="Y464" i="6"/>
  <c r="Y463" i="6"/>
  <c r="Y462" i="6"/>
  <c r="Y461" i="6"/>
  <c r="Y460" i="6"/>
  <c r="Y459" i="6"/>
  <c r="Y458" i="6"/>
  <c r="Y457" i="6"/>
  <c r="Y456" i="6"/>
  <c r="Y455" i="6"/>
  <c r="Y454" i="6"/>
  <c r="Y453" i="6"/>
  <c r="Y452" i="6"/>
  <c r="Y451" i="6"/>
  <c r="Y450" i="6"/>
  <c r="Y449" i="6"/>
  <c r="Y448" i="6"/>
  <c r="Y447" i="6"/>
  <c r="Y446" i="6"/>
  <c r="Y445" i="6"/>
  <c r="Y444" i="6"/>
  <c r="Y443" i="6"/>
  <c r="Y442" i="6"/>
  <c r="Y441" i="6"/>
  <c r="Y440" i="6"/>
  <c r="Y439" i="6"/>
  <c r="Y438" i="6"/>
  <c r="Y437" i="6"/>
  <c r="Y436" i="6"/>
  <c r="Y435" i="6"/>
  <c r="Y434" i="6"/>
  <c r="Y433" i="6"/>
  <c r="Y432" i="6"/>
  <c r="Y431" i="6"/>
  <c r="Y430" i="6"/>
  <c r="Y429" i="6"/>
  <c r="Y428" i="6"/>
  <c r="Y427" i="6"/>
  <c r="Y426" i="6"/>
  <c r="Y425" i="6"/>
  <c r="Y424" i="6"/>
  <c r="Y423" i="6"/>
  <c r="Y422" i="6"/>
  <c r="Y421" i="6"/>
  <c r="Y420" i="6"/>
  <c r="Y419" i="6"/>
  <c r="Y418" i="6"/>
  <c r="Y417" i="6"/>
  <c r="Y416" i="6"/>
  <c r="Y415" i="6"/>
  <c r="Y414" i="6"/>
  <c r="Y413" i="6"/>
  <c r="Y412" i="6"/>
  <c r="Y411" i="6"/>
  <c r="Y410" i="6"/>
  <c r="Y409" i="6"/>
  <c r="Y408" i="6"/>
  <c r="Y407" i="6"/>
  <c r="Y406" i="6"/>
  <c r="Y405" i="6"/>
  <c r="Y404" i="6"/>
  <c r="Y403" i="6"/>
  <c r="Y402" i="6"/>
  <c r="Y401" i="6"/>
  <c r="Y400" i="6"/>
  <c r="Y399" i="6"/>
  <c r="Y398" i="6"/>
  <c r="Y397" i="6"/>
  <c r="Y396" i="6"/>
  <c r="Y395" i="6"/>
  <c r="Y394" i="6"/>
  <c r="Y393" i="6"/>
  <c r="Y392" i="6"/>
  <c r="Y391" i="6"/>
  <c r="Y390" i="6"/>
  <c r="Y389" i="6"/>
  <c r="Y388" i="6"/>
  <c r="Y387" i="6"/>
  <c r="Y386" i="6"/>
  <c r="Y385" i="6"/>
  <c r="Y384" i="6"/>
  <c r="Y383" i="6"/>
  <c r="Y382" i="6"/>
  <c r="Y381" i="6"/>
  <c r="Y380" i="6"/>
  <c r="Y379" i="6"/>
  <c r="Y378" i="6"/>
  <c r="Y377" i="6"/>
  <c r="Y376" i="6"/>
  <c r="Y375" i="6"/>
  <c r="Y374" i="6"/>
  <c r="Y373" i="6"/>
  <c r="Y372" i="6"/>
  <c r="Y371" i="6"/>
  <c r="Y370" i="6"/>
  <c r="Y369" i="6"/>
  <c r="Y368" i="6"/>
  <c r="Y367" i="6"/>
  <c r="Y366" i="6"/>
  <c r="Y365" i="6"/>
  <c r="Y364" i="6"/>
  <c r="Y363" i="6"/>
  <c r="Y362" i="6"/>
  <c r="Y361" i="6"/>
  <c r="Y360" i="6"/>
  <c r="Y359" i="6"/>
  <c r="Y358" i="6"/>
  <c r="Y357" i="6"/>
  <c r="Y356" i="6"/>
  <c r="Y355" i="6"/>
  <c r="Y354" i="6"/>
  <c r="Y353" i="6"/>
  <c r="Y352" i="6"/>
  <c r="Y351" i="6"/>
  <c r="Y350" i="6"/>
  <c r="Y349" i="6"/>
  <c r="Y348" i="6"/>
  <c r="Y347" i="6"/>
  <c r="Y346" i="6"/>
  <c r="Y345" i="6"/>
  <c r="Y344" i="6"/>
  <c r="Y343" i="6"/>
  <c r="Y342" i="6"/>
  <c r="Y341" i="6"/>
  <c r="Y340" i="6"/>
  <c r="Y339" i="6"/>
  <c r="Y338" i="6"/>
  <c r="Y337" i="6"/>
  <c r="Y336" i="6"/>
  <c r="Y335" i="6"/>
  <c r="Y334" i="6"/>
  <c r="Y333" i="6"/>
  <c r="Y332" i="6"/>
  <c r="Y331" i="6"/>
  <c r="Y330" i="6"/>
  <c r="Y329" i="6"/>
  <c r="Y328" i="6"/>
  <c r="Y327" i="6"/>
  <c r="Y326" i="6"/>
  <c r="Y325" i="6"/>
  <c r="Y324" i="6"/>
  <c r="Y323" i="6"/>
  <c r="Y322" i="6"/>
  <c r="Y321" i="6"/>
  <c r="Y320" i="6"/>
  <c r="Y319" i="6"/>
  <c r="Y318" i="6"/>
  <c r="Y317" i="6"/>
  <c r="Y316" i="6"/>
  <c r="Y315" i="6"/>
  <c r="Y314" i="6"/>
  <c r="Y313" i="6"/>
  <c r="Y312" i="6"/>
  <c r="Y311" i="6"/>
  <c r="Y310" i="6"/>
  <c r="Y309" i="6"/>
  <c r="Y308" i="6"/>
  <c r="Y307" i="6"/>
  <c r="Y306" i="6"/>
  <c r="Y305" i="6"/>
  <c r="Y304" i="6"/>
  <c r="Y303" i="6"/>
  <c r="Y302" i="6"/>
  <c r="Y301" i="6"/>
  <c r="Y300" i="6"/>
  <c r="Y299" i="6"/>
  <c r="Y298" i="6"/>
  <c r="Y297" i="6"/>
  <c r="Y296" i="6"/>
  <c r="Y295" i="6"/>
  <c r="Y294" i="6"/>
  <c r="Y293" i="6"/>
  <c r="Y292" i="6"/>
  <c r="Y291" i="6"/>
  <c r="Y290" i="6"/>
  <c r="Y289" i="6"/>
  <c r="Y288" i="6"/>
  <c r="Y287" i="6"/>
  <c r="Y286" i="6"/>
  <c r="Y285" i="6"/>
  <c r="Y284" i="6"/>
  <c r="Y283" i="6"/>
  <c r="Y282" i="6"/>
  <c r="Y281" i="6"/>
  <c r="Y280" i="6"/>
  <c r="Y279" i="6"/>
  <c r="Y278" i="6"/>
  <c r="Y277" i="6"/>
  <c r="Y276" i="6"/>
  <c r="Y275" i="6"/>
  <c r="Y274" i="6"/>
  <c r="Y273" i="6"/>
  <c r="Y272" i="6"/>
  <c r="Y271" i="6"/>
  <c r="Y270" i="6"/>
  <c r="Y269" i="6"/>
  <c r="Y268" i="6"/>
  <c r="Y267" i="6"/>
  <c r="Y266" i="6"/>
  <c r="Y265" i="6"/>
  <c r="Y264" i="6"/>
  <c r="Y263" i="6"/>
  <c r="Y262" i="6"/>
  <c r="Y261" i="6"/>
  <c r="Y260" i="6"/>
  <c r="Y259" i="6"/>
  <c r="Y258" i="6"/>
  <c r="Y257" i="6"/>
  <c r="Y256" i="6"/>
  <c r="Y255" i="6"/>
  <c r="Y254" i="6"/>
  <c r="Y253" i="6"/>
  <c r="Y252" i="6"/>
  <c r="Y251" i="6"/>
  <c r="Y250" i="6"/>
  <c r="Y249" i="6"/>
  <c r="Y248" i="6"/>
  <c r="Y247" i="6"/>
  <c r="Y246" i="6"/>
  <c r="Y245" i="6"/>
  <c r="Y244" i="6"/>
  <c r="Y243" i="6"/>
  <c r="Y242" i="6"/>
  <c r="Y241" i="6"/>
  <c r="Y240" i="6"/>
  <c r="Y239" i="6"/>
  <c r="Y238" i="6"/>
  <c r="Y237" i="6"/>
  <c r="Y236" i="6"/>
  <c r="Y235" i="6"/>
  <c r="Y234" i="6"/>
  <c r="Y233" i="6"/>
  <c r="Y232" i="6"/>
  <c r="Y231" i="6"/>
  <c r="Y230" i="6"/>
  <c r="Y229" i="6"/>
  <c r="Y228" i="6"/>
  <c r="Y227" i="6"/>
  <c r="Y226" i="6"/>
  <c r="Y225" i="6"/>
  <c r="Y224" i="6"/>
  <c r="Y223" i="6"/>
  <c r="Y222" i="6"/>
  <c r="Y221" i="6"/>
  <c r="Y220" i="6"/>
  <c r="Y219" i="6"/>
  <c r="Y218" i="6"/>
  <c r="Y217" i="6"/>
  <c r="Y216" i="6"/>
  <c r="Y215" i="6"/>
  <c r="Y214" i="6"/>
  <c r="Y213" i="6"/>
  <c r="Y212" i="6"/>
  <c r="Y211" i="6"/>
  <c r="Y210" i="6"/>
  <c r="Y209" i="6"/>
  <c r="Y208" i="6"/>
  <c r="Y207" i="6"/>
  <c r="Y206" i="6"/>
  <c r="Y205" i="6"/>
  <c r="Y204" i="6"/>
  <c r="Y203" i="6"/>
  <c r="Y202" i="6"/>
  <c r="Y201" i="6"/>
  <c r="Y200" i="6"/>
  <c r="Y199" i="6"/>
  <c r="Y198" i="6"/>
  <c r="Y197" i="6"/>
  <c r="Y196" i="6"/>
  <c r="Y195" i="6"/>
  <c r="Y194" i="6"/>
  <c r="Y193" i="6"/>
  <c r="Y192" i="6"/>
  <c r="Y191" i="6"/>
  <c r="Y190" i="6"/>
  <c r="Y189" i="6"/>
  <c r="Y188" i="6"/>
  <c r="Y187" i="6"/>
  <c r="Y186" i="6"/>
  <c r="Y185" i="6"/>
  <c r="Y184" i="6"/>
  <c r="Y183" i="6"/>
  <c r="Y182" i="6"/>
  <c r="Y181" i="6"/>
  <c r="Y180" i="6"/>
  <c r="Y179" i="6"/>
  <c r="Y178" i="6"/>
  <c r="Y177" i="6"/>
  <c r="Y176" i="6"/>
  <c r="Y175" i="6"/>
  <c r="Y174" i="6"/>
  <c r="Y173" i="6"/>
  <c r="Y172" i="6"/>
  <c r="Y171" i="6"/>
  <c r="Y170" i="6"/>
  <c r="Y169" i="6"/>
  <c r="Y168" i="6"/>
  <c r="Y167" i="6"/>
  <c r="Y166" i="6"/>
  <c r="Y165" i="6"/>
  <c r="Y164" i="6"/>
  <c r="Y163" i="6"/>
  <c r="Y162" i="6"/>
  <c r="Y161" i="6"/>
  <c r="Y160" i="6"/>
  <c r="Y159" i="6"/>
  <c r="Y158" i="6"/>
  <c r="Y157" i="6"/>
  <c r="Y156" i="6"/>
  <c r="Y155" i="6"/>
  <c r="Y154" i="6"/>
  <c r="Y153" i="6"/>
  <c r="Y152" i="6"/>
  <c r="Y151" i="6"/>
  <c r="Y150" i="6"/>
  <c r="Y149" i="6"/>
  <c r="Y148" i="6"/>
  <c r="Y147" i="6"/>
  <c r="Y146" i="6"/>
  <c r="Y145" i="6"/>
  <c r="Y144" i="6"/>
  <c r="Y143" i="6"/>
  <c r="Y142" i="6"/>
  <c r="Y141" i="6"/>
  <c r="Y140" i="6"/>
  <c r="Y139" i="6"/>
  <c r="Y138" i="6"/>
  <c r="Y137" i="6"/>
  <c r="Y136" i="6"/>
  <c r="Y135" i="6"/>
  <c r="Y134" i="6"/>
  <c r="Y133" i="6"/>
  <c r="Y132" i="6"/>
  <c r="Y131" i="6"/>
  <c r="Y130" i="6"/>
  <c r="Y129" i="6"/>
  <c r="Y128" i="6"/>
  <c r="Y127" i="6"/>
  <c r="Y126" i="6"/>
  <c r="Y125" i="6"/>
  <c r="Y124" i="6"/>
  <c r="Y123" i="6"/>
  <c r="Y122" i="6"/>
  <c r="Y121" i="6"/>
  <c r="Y120" i="6"/>
  <c r="Y119" i="6"/>
  <c r="Y118" i="6"/>
  <c r="Y117" i="6"/>
  <c r="Y116" i="6"/>
  <c r="Y115" i="6"/>
  <c r="Y114" i="6"/>
  <c r="Y113" i="6"/>
  <c r="Y112" i="6"/>
  <c r="Y111" i="6"/>
  <c r="Y110" i="6"/>
  <c r="Y109" i="6"/>
  <c r="Y108" i="6"/>
  <c r="Y107" i="6"/>
  <c r="Y106" i="6"/>
  <c r="Y105" i="6"/>
  <c r="Y104" i="6"/>
  <c r="Y103" i="6"/>
  <c r="Y102" i="6"/>
  <c r="Y101" i="6"/>
  <c r="Y100" i="6"/>
  <c r="Y99" i="6"/>
  <c r="Y98" i="6"/>
  <c r="Y97" i="6"/>
  <c r="Y96" i="6"/>
  <c r="Y95" i="6"/>
  <c r="Y94" i="6"/>
  <c r="Y93" i="6"/>
  <c r="Y92" i="6"/>
  <c r="Y91" i="6"/>
  <c r="Y90" i="6"/>
  <c r="Y89" i="6"/>
  <c r="AA89" i="1" s="1"/>
  <c r="Y88" i="6"/>
  <c r="AA88" i="1" s="1"/>
  <c r="Y87" i="6"/>
  <c r="AA87" i="1" s="1"/>
  <c r="Y86" i="6"/>
  <c r="AA86" i="1" s="1"/>
  <c r="Y85" i="6"/>
  <c r="AA85" i="1" s="1"/>
  <c r="Y84" i="6"/>
  <c r="AA84" i="1" s="1"/>
  <c r="Y83" i="6"/>
  <c r="AA83" i="1" s="1"/>
  <c r="Y82" i="6"/>
  <c r="AA82" i="1" s="1"/>
  <c r="Y81" i="6"/>
  <c r="AA81" i="1" s="1"/>
  <c r="Y80" i="6"/>
  <c r="AA80" i="1" s="1"/>
  <c r="Y79" i="6"/>
  <c r="AA79" i="1" s="1"/>
  <c r="Y78" i="6"/>
  <c r="AA78" i="1" s="1"/>
  <c r="Y77" i="6"/>
  <c r="AA77" i="1" s="1"/>
  <c r="Y76" i="6"/>
  <c r="AA76" i="1" s="1"/>
  <c r="Y75" i="6"/>
  <c r="AA75" i="1" s="1"/>
  <c r="Y74" i="6"/>
  <c r="AA74" i="1" s="1"/>
  <c r="Y73" i="6"/>
  <c r="AA73" i="1" s="1"/>
  <c r="Y72" i="6"/>
  <c r="AA72" i="1" s="1"/>
  <c r="Y71" i="6"/>
  <c r="AA71" i="1" s="1"/>
  <c r="Y70" i="6"/>
  <c r="AA70" i="1" s="1"/>
  <c r="Y69" i="6"/>
  <c r="AA69" i="1" s="1"/>
  <c r="Y68" i="6"/>
  <c r="AA68" i="1" s="1"/>
  <c r="Y67" i="6"/>
  <c r="AA67" i="1" s="1"/>
  <c r="Y66" i="6"/>
  <c r="AA66" i="1" s="1"/>
  <c r="Y65" i="6"/>
  <c r="AA65" i="1" s="1"/>
  <c r="Y64" i="6"/>
  <c r="AA64" i="1" s="1"/>
  <c r="Y63" i="6"/>
  <c r="AA63" i="1" s="1"/>
  <c r="Y62" i="6"/>
  <c r="AA62" i="1" s="1"/>
  <c r="Y61" i="6"/>
  <c r="AA61" i="1" s="1"/>
  <c r="Y60" i="6"/>
  <c r="AA60" i="1" s="1"/>
  <c r="Y59" i="6"/>
  <c r="AA59" i="1" s="1"/>
  <c r="Y58" i="6"/>
  <c r="AA58" i="1" s="1"/>
  <c r="Y57" i="6"/>
  <c r="AA57" i="1" s="1"/>
  <c r="Y56" i="6"/>
  <c r="AA56" i="1" s="1"/>
  <c r="Y55" i="6"/>
  <c r="AA55" i="1" s="1"/>
  <c r="Y54" i="6"/>
  <c r="AA54" i="1" s="1"/>
  <c r="Y53" i="6"/>
  <c r="AA53" i="1" s="1"/>
  <c r="Y52" i="6"/>
  <c r="AA52" i="1" s="1"/>
  <c r="Y51" i="6"/>
  <c r="AA51" i="1" s="1"/>
  <c r="Y50" i="6"/>
  <c r="AA50" i="1" s="1"/>
  <c r="Y49" i="6"/>
  <c r="AA49" i="1" s="1"/>
  <c r="Y48" i="6"/>
  <c r="AA48" i="1" s="1"/>
  <c r="Y47" i="6"/>
  <c r="AA47" i="1" s="1"/>
  <c r="Y46" i="6"/>
  <c r="AA46" i="1" s="1"/>
  <c r="Y45" i="6"/>
  <c r="AA45" i="1" s="1"/>
  <c r="Y44" i="6"/>
  <c r="AA44" i="1" s="1"/>
  <c r="Y43" i="6"/>
  <c r="AA43" i="1" s="1"/>
  <c r="Y42" i="6"/>
  <c r="AA42" i="1" s="1"/>
  <c r="Y41" i="6"/>
  <c r="AA41" i="1" s="1"/>
  <c r="Y40" i="6"/>
  <c r="AA40" i="1" s="1"/>
  <c r="Y39" i="6"/>
  <c r="AA39" i="1" s="1"/>
  <c r="Y38" i="6"/>
  <c r="AA38" i="1" s="1"/>
  <c r="Y37" i="6"/>
  <c r="AA37" i="1" s="1"/>
  <c r="Y36" i="6"/>
  <c r="AA36" i="1" s="1"/>
  <c r="Y35" i="6"/>
  <c r="AA35" i="1" s="1"/>
  <c r="Y34" i="6"/>
  <c r="AA34" i="1" s="1"/>
  <c r="Y33" i="6"/>
  <c r="AA33" i="1" s="1"/>
  <c r="Y32" i="6"/>
  <c r="AA32" i="1" s="1"/>
  <c r="Y31" i="6"/>
  <c r="AA31" i="1" s="1"/>
  <c r="Y30" i="6"/>
  <c r="AA30" i="1" s="1"/>
  <c r="Y29" i="6"/>
  <c r="AA29" i="1" s="1"/>
  <c r="Y28" i="6"/>
  <c r="AA28" i="1" s="1"/>
  <c r="Y27" i="6"/>
  <c r="AA27" i="1" s="1"/>
  <c r="Y26" i="6"/>
  <c r="AA26" i="1" s="1"/>
  <c r="Y25" i="6"/>
  <c r="AA25" i="1" s="1"/>
  <c r="Y24" i="6"/>
  <c r="AA24" i="1" s="1"/>
  <c r="Y23" i="6"/>
  <c r="AA23" i="1" s="1"/>
  <c r="Y22" i="6"/>
  <c r="AA22" i="1" s="1"/>
  <c r="Y21" i="6"/>
  <c r="AA21" i="1" s="1"/>
  <c r="Y20" i="6"/>
  <c r="AA20" i="1" s="1"/>
  <c r="Y19" i="6"/>
  <c r="AA19" i="1" s="1"/>
  <c r="Y18" i="6"/>
  <c r="AA18" i="1" s="1"/>
  <c r="Y17" i="6"/>
  <c r="AA17" i="1" s="1"/>
  <c r="Y16" i="6"/>
  <c r="AA16" i="1" s="1"/>
  <c r="Y15" i="6"/>
  <c r="AA15" i="1" s="1"/>
  <c r="Y14" i="6"/>
  <c r="AA14" i="1" s="1"/>
  <c r="Y13" i="6"/>
  <c r="AA13" i="1" s="1"/>
  <c r="Y12" i="6"/>
  <c r="AA12" i="1" s="1"/>
  <c r="Y11" i="6"/>
  <c r="AA11" i="1" s="1"/>
  <c r="Y10" i="6"/>
  <c r="AA10" i="1" s="1"/>
  <c r="Y9" i="6"/>
  <c r="AA9" i="1" s="1"/>
  <c r="Y8" i="6"/>
  <c r="AA8" i="1" s="1"/>
  <c r="Y7" i="6"/>
  <c r="AA7" i="1" s="1"/>
  <c r="Y6" i="6"/>
  <c r="AA6" i="1" s="1"/>
  <c r="Y5" i="6"/>
  <c r="AA5" i="1" s="1"/>
  <c r="Y4" i="6"/>
  <c r="AA4" i="1" s="1"/>
  <c r="Y3" i="6"/>
  <c r="W2223" i="6"/>
  <c r="W2222" i="6"/>
  <c r="W2221" i="6"/>
  <c r="W2220" i="6"/>
  <c r="W2219" i="6"/>
  <c r="W2218" i="6"/>
  <c r="W2217" i="6"/>
  <c r="W2216" i="6"/>
  <c r="W2215" i="6"/>
  <c r="W2214" i="6"/>
  <c r="W2213" i="6"/>
  <c r="W2212" i="6"/>
  <c r="W2211" i="6"/>
  <c r="W2210" i="6"/>
  <c r="W2209" i="6"/>
  <c r="W2208" i="6"/>
  <c r="W2207" i="6"/>
  <c r="W2206" i="6"/>
  <c r="W2205" i="6"/>
  <c r="W2204" i="6"/>
  <c r="W2203" i="6"/>
  <c r="W2202" i="6"/>
  <c r="W2201" i="6"/>
  <c r="W2200" i="6"/>
  <c r="W2199" i="6"/>
  <c r="W2198" i="6"/>
  <c r="W2197" i="6"/>
  <c r="W2196" i="6"/>
  <c r="W2195" i="6"/>
  <c r="W2194" i="6"/>
  <c r="W2193" i="6"/>
  <c r="W2192" i="6"/>
  <c r="W2191" i="6"/>
  <c r="W2190" i="6"/>
  <c r="W2189" i="6"/>
  <c r="W2188" i="6"/>
  <c r="W2187" i="6"/>
  <c r="W2186" i="6"/>
  <c r="W2185" i="6"/>
  <c r="W2184" i="6"/>
  <c r="W2183" i="6"/>
  <c r="W2182" i="6"/>
  <c r="W2181" i="6"/>
  <c r="W2180" i="6"/>
  <c r="W2179" i="6"/>
  <c r="W2178" i="6"/>
  <c r="W2177" i="6"/>
  <c r="W2176" i="6"/>
  <c r="W2175" i="6"/>
  <c r="W2174" i="6"/>
  <c r="W2173" i="6"/>
  <c r="W2172" i="6"/>
  <c r="W2171" i="6"/>
  <c r="W2170" i="6"/>
  <c r="W2169" i="6"/>
  <c r="W2168" i="6"/>
  <c r="W2167" i="6"/>
  <c r="W2166" i="6"/>
  <c r="W2165" i="6"/>
  <c r="W2164" i="6"/>
  <c r="W2163" i="6"/>
  <c r="W2162" i="6"/>
  <c r="W2161" i="6"/>
  <c r="W2160" i="6"/>
  <c r="W2159" i="6"/>
  <c r="W2158" i="6"/>
  <c r="W2157" i="6"/>
  <c r="W2156" i="6"/>
  <c r="W2155" i="6"/>
  <c r="W2154" i="6"/>
  <c r="W2153" i="6"/>
  <c r="W2152" i="6"/>
  <c r="W2151" i="6"/>
  <c r="W2150" i="6"/>
  <c r="W2149" i="6"/>
  <c r="W2148" i="6"/>
  <c r="W2147" i="6"/>
  <c r="W2146" i="6"/>
  <c r="W2145" i="6"/>
  <c r="W2144" i="6"/>
  <c r="W2143" i="6"/>
  <c r="W2142" i="6"/>
  <c r="W2141" i="6"/>
  <c r="W2140" i="6"/>
  <c r="W2139" i="6"/>
  <c r="W2138" i="6"/>
  <c r="W2137" i="6"/>
  <c r="W2136" i="6"/>
  <c r="W2135" i="6"/>
  <c r="W2134" i="6"/>
  <c r="W2133" i="6"/>
  <c r="W2132" i="6"/>
  <c r="W2131" i="6"/>
  <c r="W2130" i="6"/>
  <c r="W2129" i="6"/>
  <c r="W2128" i="6"/>
  <c r="W2127" i="6"/>
  <c r="W2126" i="6"/>
  <c r="W2125" i="6"/>
  <c r="W2124" i="6"/>
  <c r="W2123" i="6"/>
  <c r="W2122" i="6"/>
  <c r="W2121" i="6"/>
  <c r="W2120" i="6"/>
  <c r="W2119" i="6"/>
  <c r="W2118" i="6"/>
  <c r="W2117" i="6"/>
  <c r="W2116" i="6"/>
  <c r="W2115" i="6"/>
  <c r="W2114" i="6"/>
  <c r="W2113" i="6"/>
  <c r="W2112" i="6"/>
  <c r="W2111" i="6"/>
  <c r="W2110" i="6"/>
  <c r="W2109" i="6"/>
  <c r="W2108" i="6"/>
  <c r="W2107" i="6"/>
  <c r="W2106" i="6"/>
  <c r="W2105" i="6"/>
  <c r="W2104" i="6"/>
  <c r="W2103" i="6"/>
  <c r="W2102" i="6"/>
  <c r="W2101" i="6"/>
  <c r="W2100" i="6"/>
  <c r="W2099" i="6"/>
  <c r="W2098" i="6"/>
  <c r="W2097" i="6"/>
  <c r="W2096" i="6"/>
  <c r="W2095" i="6"/>
  <c r="W2094" i="6"/>
  <c r="W2093" i="6"/>
  <c r="W2092" i="6"/>
  <c r="W2091" i="6"/>
  <c r="W2090" i="6"/>
  <c r="W2089" i="6"/>
  <c r="W2088" i="6"/>
  <c r="W2087" i="6"/>
  <c r="W2086" i="6"/>
  <c r="W2085" i="6"/>
  <c r="W2084" i="6"/>
  <c r="W2083" i="6"/>
  <c r="W2082" i="6"/>
  <c r="W2081" i="6"/>
  <c r="W2080" i="6"/>
  <c r="W2079" i="6"/>
  <c r="W2078" i="6"/>
  <c r="W2077" i="6"/>
  <c r="W2076" i="6"/>
  <c r="W2075" i="6"/>
  <c r="W2074" i="6"/>
  <c r="W2073" i="6"/>
  <c r="W2072" i="6"/>
  <c r="W2071" i="6"/>
  <c r="W2070" i="6"/>
  <c r="W2069" i="6"/>
  <c r="W2068" i="6"/>
  <c r="W2067" i="6"/>
  <c r="W2066" i="6"/>
  <c r="W2065" i="6"/>
  <c r="W2064" i="6"/>
  <c r="W2063" i="6"/>
  <c r="W2062" i="6"/>
  <c r="W2061" i="6"/>
  <c r="W2060" i="6"/>
  <c r="W2059" i="6"/>
  <c r="W2058" i="6"/>
  <c r="W2057" i="6"/>
  <c r="W2056" i="6"/>
  <c r="W2055" i="6"/>
  <c r="W2054" i="6"/>
  <c r="W2053" i="6"/>
  <c r="W2052" i="6"/>
  <c r="W2051" i="6"/>
  <c r="W2050" i="6"/>
  <c r="W2049" i="6"/>
  <c r="W2048" i="6"/>
  <c r="W2047" i="6"/>
  <c r="W2046" i="6"/>
  <c r="W2045" i="6"/>
  <c r="W2044" i="6"/>
  <c r="W2043" i="6"/>
  <c r="W2042" i="6"/>
  <c r="W2041" i="6"/>
  <c r="W2040" i="6"/>
  <c r="W2039" i="6"/>
  <c r="W2038" i="6"/>
  <c r="W2037" i="6"/>
  <c r="W2036" i="6"/>
  <c r="W2035" i="6"/>
  <c r="W2034" i="6"/>
  <c r="W2033" i="6"/>
  <c r="W2032" i="6"/>
  <c r="W2031" i="6"/>
  <c r="W2030" i="6"/>
  <c r="W2029" i="6"/>
  <c r="W2028" i="6"/>
  <c r="W2027" i="6"/>
  <c r="W2026" i="6"/>
  <c r="W2025" i="6"/>
  <c r="W2024" i="6"/>
  <c r="W2023" i="6"/>
  <c r="W2022" i="6"/>
  <c r="W2021" i="6"/>
  <c r="W2020" i="6"/>
  <c r="W2019" i="6"/>
  <c r="W2018" i="6"/>
  <c r="W2017" i="6"/>
  <c r="W2016" i="6"/>
  <c r="W2015" i="6"/>
  <c r="W2014" i="6"/>
  <c r="W2013" i="6"/>
  <c r="W2012" i="6"/>
  <c r="W2011" i="6"/>
  <c r="W2010" i="6"/>
  <c r="W2009" i="6"/>
  <c r="W2008" i="6"/>
  <c r="W2007" i="6"/>
  <c r="W2006" i="6"/>
  <c r="W2005" i="6"/>
  <c r="W2004" i="6"/>
  <c r="W2003" i="6"/>
  <c r="W2002" i="6"/>
  <c r="W2001" i="6"/>
  <c r="W2000" i="6"/>
  <c r="W1999" i="6"/>
  <c r="W1998" i="6"/>
  <c r="W1997" i="6"/>
  <c r="W1996" i="6"/>
  <c r="W1995" i="6"/>
  <c r="W1994" i="6"/>
  <c r="W1993" i="6"/>
  <c r="W1992" i="6"/>
  <c r="W1991" i="6"/>
  <c r="W1990" i="6"/>
  <c r="W1989" i="6"/>
  <c r="W1988" i="6"/>
  <c r="W1987" i="6"/>
  <c r="W1986" i="6"/>
  <c r="W1985" i="6"/>
  <c r="W1984" i="6"/>
  <c r="W1983" i="6"/>
  <c r="W1982" i="6"/>
  <c r="W1981" i="6"/>
  <c r="W1980" i="6"/>
  <c r="W1979" i="6"/>
  <c r="W1978" i="6"/>
  <c r="W1977" i="6"/>
  <c r="W1976" i="6"/>
  <c r="W1975" i="6"/>
  <c r="W1974" i="6"/>
  <c r="W1973" i="6"/>
  <c r="W1972" i="6"/>
  <c r="W1971" i="6"/>
  <c r="W1970" i="6"/>
  <c r="W1969" i="6"/>
  <c r="W1968" i="6"/>
  <c r="W1967" i="6"/>
  <c r="W1966" i="6"/>
  <c r="W1965" i="6"/>
  <c r="W1964" i="6"/>
  <c r="W1963" i="6"/>
  <c r="W1962" i="6"/>
  <c r="W1961" i="6"/>
  <c r="W1960" i="6"/>
  <c r="W1959" i="6"/>
  <c r="W1958" i="6"/>
  <c r="W1957" i="6"/>
  <c r="W1956" i="6"/>
  <c r="W1955" i="6"/>
  <c r="W1954" i="6"/>
  <c r="W1953" i="6"/>
  <c r="W1952" i="6"/>
  <c r="W1951" i="6"/>
  <c r="W1950" i="6"/>
  <c r="W1949" i="6"/>
  <c r="W1948" i="6"/>
  <c r="W1947" i="6"/>
  <c r="W1946" i="6"/>
  <c r="W1945" i="6"/>
  <c r="W1944" i="6"/>
  <c r="W1943" i="6"/>
  <c r="W1942" i="6"/>
  <c r="W1941" i="6"/>
  <c r="W1940" i="6"/>
  <c r="W1939" i="6"/>
  <c r="W1938" i="6"/>
  <c r="W1937" i="6"/>
  <c r="W1936" i="6"/>
  <c r="W1935" i="6"/>
  <c r="W1934" i="6"/>
  <c r="W1933" i="6"/>
  <c r="W1932" i="6"/>
  <c r="W1931" i="6"/>
  <c r="W1930" i="6"/>
  <c r="W1929" i="6"/>
  <c r="W1928" i="6"/>
  <c r="W1927" i="6"/>
  <c r="W1926" i="6"/>
  <c r="W1925" i="6"/>
  <c r="W1924" i="6"/>
  <c r="W1923" i="6"/>
  <c r="W1922" i="6"/>
  <c r="W1921" i="6"/>
  <c r="W1920" i="6"/>
  <c r="W1919" i="6"/>
  <c r="W1918" i="6"/>
  <c r="W1917" i="6"/>
  <c r="W1916" i="6"/>
  <c r="W1915" i="6"/>
  <c r="W1914" i="6"/>
  <c r="W1913" i="6"/>
  <c r="W1912" i="6"/>
  <c r="W1911" i="6"/>
  <c r="W1599" i="6"/>
  <c r="W1598" i="6"/>
  <c r="W1597" i="6"/>
  <c r="W1596" i="6"/>
  <c r="W1595" i="6"/>
  <c r="W1594" i="6"/>
  <c r="W1593" i="6"/>
  <c r="W1592" i="6"/>
  <c r="W1591" i="6"/>
  <c r="W1590" i="6"/>
  <c r="W1589" i="6"/>
  <c r="W1588" i="6"/>
  <c r="W1587" i="6"/>
  <c r="W1586" i="6"/>
  <c r="W1585" i="6"/>
  <c r="W1584" i="6"/>
  <c r="W1583" i="6"/>
  <c r="W1582" i="6"/>
  <c r="W1581" i="6"/>
  <c r="W1580" i="6"/>
  <c r="W1579" i="6"/>
  <c r="W1578" i="6"/>
  <c r="W1577" i="6"/>
  <c r="W1576" i="6"/>
  <c r="W1575" i="6"/>
  <c r="W1574" i="6"/>
  <c r="W1573" i="6"/>
  <c r="W1572" i="6"/>
  <c r="W1571" i="6"/>
  <c r="W1570" i="6"/>
  <c r="W1569" i="6"/>
  <c r="W1568" i="6"/>
  <c r="W1567" i="6"/>
  <c r="W1566" i="6"/>
  <c r="W1565" i="6"/>
  <c r="W1564" i="6"/>
  <c r="W1563" i="6"/>
  <c r="W1562" i="6"/>
  <c r="W1561" i="6"/>
  <c r="W1560" i="6"/>
  <c r="W1559" i="6"/>
  <c r="W1558" i="6"/>
  <c r="W1557" i="6"/>
  <c r="W1556" i="6"/>
  <c r="W1555" i="6"/>
  <c r="W1554" i="6"/>
  <c r="W1553" i="6"/>
  <c r="W1552" i="6"/>
  <c r="W1551" i="6"/>
  <c r="W1550" i="6"/>
  <c r="W1549" i="6"/>
  <c r="W1548" i="6"/>
  <c r="W1547" i="6"/>
  <c r="W1546" i="6"/>
  <c r="W1545" i="6"/>
  <c r="W1544" i="6"/>
  <c r="W1543" i="6"/>
  <c r="W1542" i="6"/>
  <c r="W1541" i="6"/>
  <c r="W1540" i="6"/>
  <c r="W1539" i="6"/>
  <c r="W1538" i="6"/>
  <c r="W1537" i="6"/>
  <c r="W1536" i="6"/>
  <c r="W1535" i="6"/>
  <c r="W1534" i="6"/>
  <c r="W1533" i="6"/>
  <c r="W1532" i="6"/>
  <c r="W1531" i="6"/>
  <c r="W1530" i="6"/>
  <c r="W1529" i="6"/>
  <c r="W1528" i="6"/>
  <c r="W1527" i="6"/>
  <c r="W1526" i="6"/>
  <c r="W1525" i="6"/>
  <c r="W1524" i="6"/>
  <c r="W1523" i="6"/>
  <c r="W1522" i="6"/>
  <c r="W1521" i="6"/>
  <c r="W1520" i="6"/>
  <c r="W1519" i="6"/>
  <c r="W1518" i="6"/>
  <c r="W1517" i="6"/>
  <c r="W1516" i="6"/>
  <c r="W1515" i="6"/>
  <c r="W1514" i="6"/>
  <c r="W1513" i="6"/>
  <c r="W1512" i="6"/>
  <c r="W1511" i="6"/>
  <c r="W1510" i="6"/>
  <c r="W1509" i="6"/>
  <c r="W1508" i="6"/>
  <c r="W1507" i="6"/>
  <c r="W1506" i="6"/>
  <c r="W1505" i="6"/>
  <c r="W1504" i="6"/>
  <c r="W1503" i="6"/>
  <c r="W1502" i="6"/>
  <c r="W1501" i="6"/>
  <c r="W1500" i="6"/>
  <c r="W1499" i="6"/>
  <c r="W1498" i="6"/>
  <c r="W1497" i="6"/>
  <c r="W1496" i="6"/>
  <c r="W1495" i="6"/>
  <c r="W1494" i="6"/>
  <c r="W1493" i="6"/>
  <c r="W1492" i="6"/>
  <c r="W1491" i="6"/>
  <c r="W1490" i="6"/>
  <c r="W1489" i="6"/>
  <c r="W1488" i="6"/>
  <c r="W1487" i="6"/>
  <c r="W1486" i="6"/>
  <c r="W1485" i="6"/>
  <c r="W1484" i="6"/>
  <c r="W1483" i="6"/>
  <c r="W1482" i="6"/>
  <c r="W1481" i="6"/>
  <c r="W1480" i="6"/>
  <c r="W1479" i="6"/>
  <c r="W1478" i="6"/>
  <c r="W1477" i="6"/>
  <c r="W1476" i="6"/>
  <c r="W1475" i="6"/>
  <c r="W1474" i="6"/>
  <c r="W1473" i="6"/>
  <c r="W1472" i="6"/>
  <c r="W1471" i="6"/>
  <c r="W1470" i="6"/>
  <c r="W1469" i="6"/>
  <c r="W1468" i="6"/>
  <c r="W1467" i="6"/>
  <c r="W1466" i="6"/>
  <c r="W1465" i="6"/>
  <c r="W1464" i="6"/>
  <c r="W1463" i="6"/>
  <c r="W1462" i="6"/>
  <c r="W1461" i="6"/>
  <c r="W1460" i="6"/>
  <c r="W1459" i="6"/>
  <c r="W1458" i="6"/>
  <c r="W1457" i="6"/>
  <c r="W1456" i="6"/>
  <c r="W1455" i="6"/>
  <c r="W1454" i="6"/>
  <c r="W1453" i="6"/>
  <c r="W1452" i="6"/>
  <c r="W1451" i="6"/>
  <c r="W1450" i="6"/>
  <c r="W1449" i="6"/>
  <c r="W1448" i="6"/>
  <c r="W1447" i="6"/>
  <c r="W1446" i="6"/>
  <c r="W1445" i="6"/>
  <c r="W1444" i="6"/>
  <c r="W1443" i="6"/>
  <c r="W1442" i="6"/>
  <c r="W1441" i="6"/>
  <c r="W1440" i="6"/>
  <c r="W1439" i="6"/>
  <c r="W1438" i="6"/>
  <c r="W1437" i="6"/>
  <c r="W1436" i="6"/>
  <c r="W1435" i="6"/>
  <c r="W1434" i="6"/>
  <c r="W1433" i="6"/>
  <c r="W1432" i="6"/>
  <c r="W1431" i="6"/>
  <c r="W1430" i="6"/>
  <c r="W1429" i="6"/>
  <c r="W1428" i="6"/>
  <c r="W1427" i="6"/>
  <c r="W1426" i="6"/>
  <c r="W1425" i="6"/>
  <c r="W1424" i="6"/>
  <c r="W1423" i="6"/>
  <c r="W1422" i="6"/>
  <c r="W1421" i="6"/>
  <c r="W1420" i="6"/>
  <c r="W1419" i="6"/>
  <c r="W1418" i="6"/>
  <c r="W1417" i="6"/>
  <c r="W1416" i="6"/>
  <c r="W1415" i="6"/>
  <c r="W1414" i="6"/>
  <c r="W1413" i="6"/>
  <c r="W1412" i="6"/>
  <c r="W1411" i="6"/>
  <c r="W1410" i="6"/>
  <c r="W1409" i="6"/>
  <c r="W1408" i="6"/>
  <c r="W1407" i="6"/>
  <c r="W1406" i="6"/>
  <c r="W1405" i="6"/>
  <c r="W1404" i="6"/>
  <c r="W1403" i="6"/>
  <c r="W1402" i="6"/>
  <c r="W1401" i="6"/>
  <c r="W1400" i="6"/>
  <c r="W1399" i="6"/>
  <c r="W1398" i="6"/>
  <c r="W1397" i="6"/>
  <c r="W1396" i="6"/>
  <c r="W1395" i="6"/>
  <c r="W1394" i="6"/>
  <c r="W1393" i="6"/>
  <c r="W1392" i="6"/>
  <c r="W1391" i="6"/>
  <c r="W1390" i="6"/>
  <c r="W1389" i="6"/>
  <c r="W1388" i="6"/>
  <c r="W1387" i="6"/>
  <c r="W1386" i="6"/>
  <c r="W1385" i="6"/>
  <c r="W1384" i="6"/>
  <c r="W1383" i="6"/>
  <c r="W1382" i="6"/>
  <c r="W1381" i="6"/>
  <c r="W1380" i="6"/>
  <c r="W1379" i="6"/>
  <c r="W1378" i="6"/>
  <c r="W1377" i="6"/>
  <c r="W1376" i="6"/>
  <c r="W1375" i="6"/>
  <c r="W1374" i="6"/>
  <c r="W1373" i="6"/>
  <c r="W1372" i="6"/>
  <c r="W1371" i="6"/>
  <c r="W1370" i="6"/>
  <c r="W1369" i="6"/>
  <c r="W1368" i="6"/>
  <c r="W1367" i="6"/>
  <c r="W1366" i="6"/>
  <c r="W1365" i="6"/>
  <c r="W1364" i="6"/>
  <c r="W1363" i="6"/>
  <c r="W1362" i="6"/>
  <c r="W1361" i="6"/>
  <c r="W1360" i="6"/>
  <c r="W1359" i="6"/>
  <c r="W1358" i="6"/>
  <c r="W1357" i="6"/>
  <c r="W1356" i="6"/>
  <c r="W1355" i="6"/>
  <c r="W1354" i="6"/>
  <c r="W1353" i="6"/>
  <c r="W1352" i="6"/>
  <c r="W1351" i="6"/>
  <c r="W1350" i="6"/>
  <c r="W1349" i="6"/>
  <c r="W1348" i="6"/>
  <c r="W1347" i="6"/>
  <c r="W1346" i="6"/>
  <c r="W1345" i="6"/>
  <c r="W1344" i="6"/>
  <c r="W1343" i="6"/>
  <c r="W1342" i="6"/>
  <c r="W1341" i="6"/>
  <c r="W1340" i="6"/>
  <c r="W1339" i="6"/>
  <c r="W1338" i="6"/>
  <c r="W1337" i="6"/>
  <c r="W1336" i="6"/>
  <c r="W1335" i="6"/>
  <c r="W1334" i="6"/>
  <c r="W1333" i="6"/>
  <c r="W1332" i="6"/>
  <c r="W1331" i="6"/>
  <c r="W1330" i="6"/>
  <c r="W1329" i="6"/>
  <c r="W1328" i="6"/>
  <c r="W1327" i="6"/>
  <c r="W1326" i="6"/>
  <c r="W1325" i="6"/>
  <c r="W1324" i="6"/>
  <c r="W1323" i="6"/>
  <c r="W1322" i="6"/>
  <c r="W1321" i="6"/>
  <c r="W1320" i="6"/>
  <c r="W1319" i="6"/>
  <c r="W1318" i="6"/>
  <c r="W1317" i="6"/>
  <c r="W1316" i="6"/>
  <c r="W1315" i="6"/>
  <c r="W1314" i="6"/>
  <c r="W1313" i="6"/>
  <c r="W1312" i="6"/>
  <c r="W1311" i="6"/>
  <c r="W1310" i="6"/>
  <c r="W1309" i="6"/>
  <c r="W1308" i="6"/>
  <c r="W1307" i="6"/>
  <c r="W1306" i="6"/>
  <c r="W1305" i="6"/>
  <c r="W1304" i="6"/>
  <c r="W1303" i="6"/>
  <c r="W1302" i="6"/>
  <c r="W1301" i="6"/>
  <c r="W1300" i="6"/>
  <c r="W1299" i="6"/>
  <c r="W1298" i="6"/>
  <c r="W1297" i="6"/>
  <c r="W1296" i="6"/>
  <c r="W1295" i="6"/>
  <c r="W1294" i="6"/>
  <c r="W1293" i="6"/>
  <c r="W1292" i="6"/>
  <c r="W1291" i="6"/>
  <c r="W1290" i="6"/>
  <c r="W1289" i="6"/>
  <c r="W1288" i="6"/>
  <c r="W1287" i="6"/>
  <c r="W1286" i="6"/>
  <c r="W1285" i="6"/>
  <c r="W1284" i="6"/>
  <c r="W1283" i="6"/>
  <c r="W1282" i="6"/>
  <c r="W1281" i="6"/>
  <c r="W1280" i="6"/>
  <c r="W1279" i="6"/>
  <c r="W1278" i="6"/>
  <c r="W1277" i="6"/>
  <c r="W1276" i="6"/>
  <c r="W1275" i="6"/>
  <c r="W1274" i="6"/>
  <c r="W1273" i="6"/>
  <c r="W1272" i="6"/>
  <c r="W1271" i="6"/>
  <c r="W1270" i="6"/>
  <c r="W1269" i="6"/>
  <c r="W1268" i="6"/>
  <c r="W1267" i="6"/>
  <c r="W1266" i="6"/>
  <c r="W1265" i="6"/>
  <c r="W1264" i="6"/>
  <c r="W1263" i="6"/>
  <c r="W1262" i="6"/>
  <c r="W1261" i="6"/>
  <c r="W1260" i="6"/>
  <c r="W1259" i="6"/>
  <c r="W1258" i="6"/>
  <c r="W1257" i="6"/>
  <c r="W1256" i="6"/>
  <c r="W1255" i="6"/>
  <c r="W1254" i="6"/>
  <c r="W1253" i="6"/>
  <c r="W1252" i="6"/>
  <c r="W1251" i="6"/>
  <c r="W1250" i="6"/>
  <c r="W1249" i="6"/>
  <c r="W1248" i="6"/>
  <c r="W1247" i="6"/>
  <c r="W1246" i="6"/>
  <c r="W1245" i="6"/>
  <c r="W1244" i="6"/>
  <c r="W1243" i="6"/>
  <c r="W1242" i="6"/>
  <c r="W1241" i="6"/>
  <c r="W1240" i="6"/>
  <c r="W1239" i="6"/>
  <c r="W1238" i="6"/>
  <c r="W1237" i="6"/>
  <c r="W1236" i="6"/>
  <c r="W1235" i="6"/>
  <c r="W1234" i="6"/>
  <c r="W1233" i="6"/>
  <c r="W1232" i="6"/>
  <c r="W1231" i="6"/>
  <c r="W1230" i="6"/>
  <c r="W1229" i="6"/>
  <c r="W1228" i="6"/>
  <c r="W1227" i="6"/>
  <c r="W1226" i="6"/>
  <c r="W1225" i="6"/>
  <c r="W1224" i="6"/>
  <c r="W1223" i="6"/>
  <c r="W1222" i="6"/>
  <c r="W1221" i="6"/>
  <c r="W1220" i="6"/>
  <c r="W1219" i="6"/>
  <c r="W1218" i="6"/>
  <c r="W1217" i="6"/>
  <c r="W1216" i="6"/>
  <c r="W1215" i="6"/>
  <c r="W1214" i="6"/>
  <c r="W1213" i="6"/>
  <c r="W1212" i="6"/>
  <c r="W1211" i="6"/>
  <c r="W1210" i="6"/>
  <c r="W1209" i="6"/>
  <c r="W1208" i="6"/>
  <c r="W1207" i="6"/>
  <c r="W1206" i="6"/>
  <c r="W1205" i="6"/>
  <c r="W1204" i="6"/>
  <c r="W1203" i="6"/>
  <c r="W1202" i="6"/>
  <c r="W1201" i="6"/>
  <c r="W1200" i="6"/>
  <c r="W1199" i="6"/>
  <c r="W1198" i="6"/>
  <c r="W1197" i="6"/>
  <c r="W1196" i="6"/>
  <c r="W1195" i="6"/>
  <c r="W1194" i="6"/>
  <c r="W1193" i="6"/>
  <c r="W1192" i="6"/>
  <c r="W1191" i="6"/>
  <c r="W1190" i="6"/>
  <c r="W1189" i="6"/>
  <c r="W1188" i="6"/>
  <c r="W1187" i="6"/>
  <c r="W1186" i="6"/>
  <c r="W1185" i="6"/>
  <c r="W1184" i="6"/>
  <c r="W1183" i="6"/>
  <c r="W1182" i="6"/>
  <c r="W1181" i="6"/>
  <c r="W1180" i="6"/>
  <c r="W1179" i="6"/>
  <c r="W1178" i="6"/>
  <c r="W1177" i="6"/>
  <c r="W1176" i="6"/>
  <c r="W1175" i="6"/>
  <c r="W1174" i="6"/>
  <c r="W1173" i="6"/>
  <c r="W1172" i="6"/>
  <c r="W1171" i="6"/>
  <c r="W1170" i="6"/>
  <c r="W1169" i="6"/>
  <c r="W1168" i="6"/>
  <c r="W1167" i="6"/>
  <c r="W1166" i="6"/>
  <c r="W1165" i="6"/>
  <c r="W1164" i="6"/>
  <c r="W1163" i="6"/>
  <c r="W1162" i="6"/>
  <c r="W1161" i="6"/>
  <c r="W1160" i="6"/>
  <c r="W1159" i="6"/>
  <c r="W1158" i="6"/>
  <c r="W1157" i="6"/>
  <c r="W1156" i="6"/>
  <c r="W1155" i="6"/>
  <c r="W1154" i="6"/>
  <c r="W1153" i="6"/>
  <c r="W1152" i="6"/>
  <c r="W1151" i="6"/>
  <c r="W1150" i="6"/>
  <c r="W1149" i="6"/>
  <c r="W1148" i="6"/>
  <c r="W1147" i="6"/>
  <c r="W1146" i="6"/>
  <c r="W1145" i="6"/>
  <c r="W1144" i="6"/>
  <c r="W1143" i="6"/>
  <c r="W1142" i="6"/>
  <c r="W1141" i="6"/>
  <c r="W1140" i="6"/>
  <c r="W1139" i="6"/>
  <c r="W1138" i="6"/>
  <c r="W1137" i="6"/>
  <c r="W1136" i="6"/>
  <c r="W1135" i="6"/>
  <c r="W1134" i="6"/>
  <c r="W1133" i="6"/>
  <c r="W1132" i="6"/>
  <c r="W1131" i="6"/>
  <c r="W1130" i="6"/>
  <c r="W1129" i="6"/>
  <c r="W1128" i="6"/>
  <c r="W1127" i="6"/>
  <c r="W1126" i="6"/>
  <c r="W1125" i="6"/>
  <c r="W1124" i="6"/>
  <c r="W1123" i="6"/>
  <c r="W1122" i="6"/>
  <c r="W1121" i="6"/>
  <c r="W1120" i="6"/>
  <c r="W1119" i="6"/>
  <c r="W1118" i="6"/>
  <c r="W1117" i="6"/>
  <c r="W1116" i="6"/>
  <c r="W1115" i="6"/>
  <c r="W1114" i="6"/>
  <c r="W1113" i="6"/>
  <c r="W1112" i="6"/>
  <c r="W1111" i="6"/>
  <c r="W1110" i="6"/>
  <c r="W1109" i="6"/>
  <c r="W1108" i="6"/>
  <c r="W1107" i="6"/>
  <c r="W1106" i="6"/>
  <c r="W1105" i="6"/>
  <c r="W1104" i="6"/>
  <c r="W1103" i="6"/>
  <c r="W1102" i="6"/>
  <c r="W1101" i="6"/>
  <c r="W1100" i="6"/>
  <c r="W1099" i="6"/>
  <c r="W1098" i="6"/>
  <c r="W1097" i="6"/>
  <c r="W1096" i="6"/>
  <c r="W1095" i="6"/>
  <c r="W1094" i="6"/>
  <c r="W1093" i="6"/>
  <c r="W1092" i="6"/>
  <c r="W1091" i="6"/>
  <c r="W1090" i="6"/>
  <c r="W1089" i="6"/>
  <c r="W1088" i="6"/>
  <c r="W1087" i="6"/>
  <c r="W1086" i="6"/>
  <c r="W1085" i="6"/>
  <c r="W1084" i="6"/>
  <c r="W1083" i="6"/>
  <c r="W1082" i="6"/>
  <c r="W1081" i="6"/>
  <c r="W1080" i="6"/>
  <c r="W1079" i="6"/>
  <c r="W1078" i="6"/>
  <c r="W1077" i="6"/>
  <c r="W1076" i="6"/>
  <c r="W1075" i="6"/>
  <c r="W1074" i="6"/>
  <c r="W1073" i="6"/>
  <c r="W1072" i="6"/>
  <c r="W1071" i="6"/>
  <c r="W1070" i="6"/>
  <c r="W1069" i="6"/>
  <c r="W1068" i="6"/>
  <c r="W1067" i="6"/>
  <c r="W1066" i="6"/>
  <c r="W1065" i="6"/>
  <c r="W1064" i="6"/>
  <c r="W1063" i="6"/>
  <c r="W1062" i="6"/>
  <c r="W1061" i="6"/>
  <c r="W1060" i="6"/>
  <c r="W1059" i="6"/>
  <c r="W1058" i="6"/>
  <c r="W1057" i="6"/>
  <c r="W1056" i="6"/>
  <c r="W1055" i="6"/>
  <c r="W1054" i="6"/>
  <c r="W1053" i="6"/>
  <c r="W1052" i="6"/>
  <c r="W1051" i="6"/>
  <c r="W1050" i="6"/>
  <c r="W1049" i="6"/>
  <c r="W1048" i="6"/>
  <c r="W1047" i="6"/>
  <c r="W1046" i="6"/>
  <c r="W1045" i="6"/>
  <c r="W1044" i="6"/>
  <c r="W1043" i="6"/>
  <c r="W1042" i="6"/>
  <c r="W1041" i="6"/>
  <c r="W1040" i="6"/>
  <c r="W1039" i="6"/>
  <c r="W1038" i="6"/>
  <c r="W1037" i="6"/>
  <c r="W1036" i="6"/>
  <c r="W1035" i="6"/>
  <c r="W1034" i="6"/>
  <c r="W1033" i="6"/>
  <c r="W1032" i="6"/>
  <c r="W1031" i="6"/>
  <c r="W1030" i="6"/>
  <c r="W1029" i="6"/>
  <c r="W1028" i="6"/>
  <c r="W1027" i="6"/>
  <c r="W1026" i="6"/>
  <c r="W1025" i="6"/>
  <c r="W1024" i="6"/>
  <c r="W1023" i="6"/>
  <c r="W1022" i="6"/>
  <c r="W1021" i="6"/>
  <c r="W1020" i="6"/>
  <c r="W1019" i="6"/>
  <c r="W1018" i="6"/>
  <c r="W1017" i="6"/>
  <c r="W1016" i="6"/>
  <c r="W1015" i="6"/>
  <c r="W1014" i="6"/>
  <c r="W1013" i="6"/>
  <c r="W1012" i="6"/>
  <c r="W1011" i="6"/>
  <c r="W1010" i="6"/>
  <c r="W1009" i="6"/>
  <c r="W1008" i="6"/>
  <c r="W1007" i="6"/>
  <c r="W1006" i="6"/>
  <c r="W1005" i="6"/>
  <c r="W1004" i="6"/>
  <c r="W1003" i="6"/>
  <c r="W1002" i="6"/>
  <c r="W1001" i="6"/>
  <c r="W1000" i="6"/>
  <c r="W999" i="6"/>
  <c r="W998" i="6"/>
  <c r="W997" i="6"/>
  <c r="W996" i="6"/>
  <c r="W995" i="6"/>
  <c r="W994" i="6"/>
  <c r="W993" i="6"/>
  <c r="W992" i="6"/>
  <c r="W991" i="6"/>
  <c r="W990" i="6"/>
  <c r="W989" i="6"/>
  <c r="W988" i="6"/>
  <c r="W987" i="6"/>
  <c r="W986" i="6"/>
  <c r="W985" i="6"/>
  <c r="W984" i="6"/>
  <c r="W983" i="6"/>
  <c r="W982" i="6"/>
  <c r="W981" i="6"/>
  <c r="W980" i="6"/>
  <c r="W979" i="6"/>
  <c r="W978" i="6"/>
  <c r="W977" i="6"/>
  <c r="W976" i="6"/>
  <c r="W975" i="6"/>
  <c r="W974" i="6"/>
  <c r="W973" i="6"/>
  <c r="W972" i="6"/>
  <c r="W971" i="6"/>
  <c r="W970" i="6"/>
  <c r="W969" i="6"/>
  <c r="W968" i="6"/>
  <c r="W967" i="6"/>
  <c r="W966" i="6"/>
  <c r="W965" i="6"/>
  <c r="W964" i="6"/>
  <c r="W963" i="6"/>
  <c r="W962" i="6"/>
  <c r="W961" i="6"/>
  <c r="W960" i="6"/>
  <c r="W959" i="6"/>
  <c r="W958" i="6"/>
  <c r="W957" i="6"/>
  <c r="W956" i="6"/>
  <c r="W955" i="6"/>
  <c r="W954" i="6"/>
  <c r="W953" i="6"/>
  <c r="W952" i="6"/>
  <c r="W951" i="6"/>
  <c r="W950" i="6"/>
  <c r="W949" i="6"/>
  <c r="W948" i="6"/>
  <c r="W947" i="6"/>
  <c r="W946" i="6"/>
  <c r="W945" i="6"/>
  <c r="W944" i="6"/>
  <c r="W943" i="6"/>
  <c r="W942" i="6"/>
  <c r="W941" i="6"/>
  <c r="W940" i="6"/>
  <c r="W939" i="6"/>
  <c r="W938" i="6"/>
  <c r="W937" i="6"/>
  <c r="W936" i="6"/>
  <c r="W935" i="6"/>
  <c r="W934" i="6"/>
  <c r="W933" i="6"/>
  <c r="W932" i="6"/>
  <c r="W931" i="6"/>
  <c r="W930" i="6"/>
  <c r="W929" i="6"/>
  <c r="W928" i="6"/>
  <c r="W927" i="6"/>
  <c r="W926" i="6"/>
  <c r="W925" i="6"/>
  <c r="W924" i="6"/>
  <c r="W923" i="6"/>
  <c r="W922" i="6"/>
  <c r="W921" i="6"/>
  <c r="W920" i="6"/>
  <c r="W919" i="6"/>
  <c r="W918" i="6"/>
  <c r="W917" i="6"/>
  <c r="W916" i="6"/>
  <c r="W915" i="6"/>
  <c r="W914" i="6"/>
  <c r="W913" i="6"/>
  <c r="W912" i="6"/>
  <c r="W911" i="6"/>
  <c r="W910" i="6"/>
  <c r="W909" i="6"/>
  <c r="W908" i="6"/>
  <c r="W907" i="6"/>
  <c r="W906" i="6"/>
  <c r="W905" i="6"/>
  <c r="W904" i="6"/>
  <c r="W903" i="6"/>
  <c r="W902" i="6"/>
  <c r="W901" i="6"/>
  <c r="W900" i="6"/>
  <c r="W899" i="6"/>
  <c r="W898" i="6"/>
  <c r="W897" i="6"/>
  <c r="W896" i="6"/>
  <c r="W895" i="6"/>
  <c r="W894" i="6"/>
  <c r="W893" i="6"/>
  <c r="W892" i="6"/>
  <c r="W891" i="6"/>
  <c r="W890" i="6"/>
  <c r="W889" i="6"/>
  <c r="W888" i="6"/>
  <c r="W887" i="6"/>
  <c r="W886" i="6"/>
  <c r="W885" i="6"/>
  <c r="W884" i="6"/>
  <c r="W883" i="6"/>
  <c r="W882" i="6"/>
  <c r="W881" i="6"/>
  <c r="W880" i="6"/>
  <c r="W879" i="6"/>
  <c r="W878" i="6"/>
  <c r="W877" i="6"/>
  <c r="W876" i="6"/>
  <c r="W875" i="6"/>
  <c r="W874" i="6"/>
  <c r="W873" i="6"/>
  <c r="W872" i="6"/>
  <c r="W871" i="6"/>
  <c r="W870" i="6"/>
  <c r="W869" i="6"/>
  <c r="W868" i="6"/>
  <c r="W867" i="6"/>
  <c r="W866" i="6"/>
  <c r="W865" i="6"/>
  <c r="W864" i="6"/>
  <c r="W863" i="6"/>
  <c r="W862" i="6"/>
  <c r="W861" i="6"/>
  <c r="W860" i="6"/>
  <c r="W859" i="6"/>
  <c r="W858" i="6"/>
  <c r="W857" i="6"/>
  <c r="W856" i="6"/>
  <c r="W855" i="6"/>
  <c r="W854" i="6"/>
  <c r="W853" i="6"/>
  <c r="W852" i="6"/>
  <c r="W851" i="6"/>
  <c r="W850" i="6"/>
  <c r="W849" i="6"/>
  <c r="W848" i="6"/>
  <c r="W847" i="6"/>
  <c r="W846" i="6"/>
  <c r="W845" i="6"/>
  <c r="W844" i="6"/>
  <c r="W843" i="6"/>
  <c r="W842" i="6"/>
  <c r="W841" i="6"/>
  <c r="W840" i="6"/>
  <c r="W839" i="6"/>
  <c r="W838" i="6"/>
  <c r="W837" i="6"/>
  <c r="W836" i="6"/>
  <c r="W835" i="6"/>
  <c r="W834" i="6"/>
  <c r="W833" i="6"/>
  <c r="W832" i="6"/>
  <c r="W831" i="6"/>
  <c r="W830" i="6"/>
  <c r="W829" i="6"/>
  <c r="W828" i="6"/>
  <c r="W827" i="6"/>
  <c r="W826" i="6"/>
  <c r="W825" i="6"/>
  <c r="W824" i="6"/>
  <c r="W823" i="6"/>
  <c r="W822" i="6"/>
  <c r="W821" i="6"/>
  <c r="W820" i="6"/>
  <c r="W819" i="6"/>
  <c r="W818" i="6"/>
  <c r="W817" i="6"/>
  <c r="W816" i="6"/>
  <c r="W815" i="6"/>
  <c r="W814" i="6"/>
  <c r="W813" i="6"/>
  <c r="W812" i="6"/>
  <c r="W811" i="6"/>
  <c r="W810" i="6"/>
  <c r="W809" i="6"/>
  <c r="W808" i="6"/>
  <c r="W807" i="6"/>
  <c r="W806" i="6"/>
  <c r="W805" i="6"/>
  <c r="W804" i="6"/>
  <c r="W803" i="6"/>
  <c r="W802" i="6"/>
  <c r="W801" i="6"/>
  <c r="W800" i="6"/>
  <c r="W799" i="6"/>
  <c r="W798" i="6"/>
  <c r="W797" i="6"/>
  <c r="W796" i="6"/>
  <c r="W795" i="6"/>
  <c r="W794" i="6"/>
  <c r="W793" i="6"/>
  <c r="W792" i="6"/>
  <c r="W791" i="6"/>
  <c r="W790" i="6"/>
  <c r="W789" i="6"/>
  <c r="W788" i="6"/>
  <c r="W787" i="6"/>
  <c r="W786" i="6"/>
  <c r="W785" i="6"/>
  <c r="W784" i="6"/>
  <c r="W783" i="6"/>
  <c r="W782" i="6"/>
  <c r="W781" i="6"/>
  <c r="W780" i="6"/>
  <c r="W779" i="6"/>
  <c r="W778" i="6"/>
  <c r="W777" i="6"/>
  <c r="W776" i="6"/>
  <c r="W775" i="6"/>
  <c r="W774" i="6"/>
  <c r="W773" i="6"/>
  <c r="W772" i="6"/>
  <c r="W771" i="6"/>
  <c r="W770" i="6"/>
  <c r="W769" i="6"/>
  <c r="W768" i="6"/>
  <c r="W767" i="6"/>
  <c r="W766" i="6"/>
  <c r="W765" i="6"/>
  <c r="W764" i="6"/>
  <c r="W763" i="6"/>
  <c r="W762" i="6"/>
  <c r="W761" i="6"/>
  <c r="W760" i="6"/>
  <c r="W759" i="6"/>
  <c r="W758" i="6"/>
  <c r="W757" i="6"/>
  <c r="W756" i="6"/>
  <c r="W755" i="6"/>
  <c r="W754" i="6"/>
  <c r="W753" i="6"/>
  <c r="W752" i="6"/>
  <c r="W751" i="6"/>
  <c r="W750" i="6"/>
  <c r="W749" i="6"/>
  <c r="W748" i="6"/>
  <c r="W747" i="6"/>
  <c r="W746" i="6"/>
  <c r="W745" i="6"/>
  <c r="W744" i="6"/>
  <c r="W743" i="6"/>
  <c r="W742" i="6"/>
  <c r="W741" i="6"/>
  <c r="W740" i="6"/>
  <c r="W739" i="6"/>
  <c r="W738" i="6"/>
  <c r="W737" i="6"/>
  <c r="W736" i="6"/>
  <c r="W735" i="6"/>
  <c r="W734" i="6"/>
  <c r="W733" i="6"/>
  <c r="W732" i="6"/>
  <c r="W731" i="6"/>
  <c r="W730" i="6"/>
  <c r="W729" i="6"/>
  <c r="W728" i="6"/>
  <c r="W727" i="6"/>
  <c r="W726" i="6"/>
  <c r="W725" i="6"/>
  <c r="W724" i="6"/>
  <c r="W723" i="6"/>
  <c r="W722" i="6"/>
  <c r="W721" i="6"/>
  <c r="W720" i="6"/>
  <c r="W719" i="6"/>
  <c r="W718" i="6"/>
  <c r="W717" i="6"/>
  <c r="W716" i="6"/>
  <c r="W715" i="6"/>
  <c r="W714" i="6"/>
  <c r="W713" i="6"/>
  <c r="W712" i="6"/>
  <c r="W711" i="6"/>
  <c r="W710" i="6"/>
  <c r="W709" i="6"/>
  <c r="W708" i="6"/>
  <c r="W707" i="6"/>
  <c r="W706" i="6"/>
  <c r="W705" i="6"/>
  <c r="W704" i="6"/>
  <c r="W703" i="6"/>
  <c r="W702" i="6"/>
  <c r="W701" i="6"/>
  <c r="W700" i="6"/>
  <c r="W699" i="6"/>
  <c r="W698" i="6"/>
  <c r="W697" i="6"/>
  <c r="W696" i="6"/>
  <c r="W695" i="6"/>
  <c r="W694" i="6"/>
  <c r="W693" i="6"/>
  <c r="W692" i="6"/>
  <c r="W691" i="6"/>
  <c r="W690" i="6"/>
  <c r="W689" i="6"/>
  <c r="W688" i="6"/>
  <c r="W687" i="6"/>
  <c r="W686" i="6"/>
  <c r="W685" i="6"/>
  <c r="W684" i="6"/>
  <c r="W683" i="6"/>
  <c r="W682" i="6"/>
  <c r="W681" i="6"/>
  <c r="W680" i="6"/>
  <c r="W679" i="6"/>
  <c r="W678" i="6"/>
  <c r="W677" i="6"/>
  <c r="W676" i="6"/>
  <c r="W675" i="6"/>
  <c r="W674" i="6"/>
  <c r="W673" i="6"/>
  <c r="W672" i="6"/>
  <c r="W671" i="6"/>
  <c r="W670" i="6"/>
  <c r="W669" i="6"/>
  <c r="W668" i="6"/>
  <c r="W667" i="6"/>
  <c r="W666" i="6"/>
  <c r="W665" i="6"/>
  <c r="W664" i="6"/>
  <c r="W663" i="6"/>
  <c r="W662" i="6"/>
  <c r="W661" i="6"/>
  <c r="W660" i="6"/>
  <c r="W659" i="6"/>
  <c r="W658" i="6"/>
  <c r="W657" i="6"/>
  <c r="W656" i="6"/>
  <c r="W655" i="6"/>
  <c r="W654" i="6"/>
  <c r="W653" i="6"/>
  <c r="W652" i="6"/>
  <c r="W651" i="6"/>
  <c r="W650" i="6"/>
  <c r="W649" i="6"/>
  <c r="W648" i="6"/>
  <c r="W647" i="6"/>
  <c r="W646" i="6"/>
  <c r="W645" i="6"/>
  <c r="W644" i="6"/>
  <c r="W643" i="6"/>
  <c r="W642" i="6"/>
  <c r="W641" i="6"/>
  <c r="W640" i="6"/>
  <c r="W639" i="6"/>
  <c r="W638" i="6"/>
  <c r="W637" i="6"/>
  <c r="W636" i="6"/>
  <c r="W635" i="6"/>
  <c r="W634" i="6"/>
  <c r="W633" i="6"/>
  <c r="W632" i="6"/>
  <c r="W631" i="6"/>
  <c r="W630" i="6"/>
  <c r="W629" i="6"/>
  <c r="W628" i="6"/>
  <c r="W627" i="6"/>
  <c r="W626" i="6"/>
  <c r="W625" i="6"/>
  <c r="W624" i="6"/>
  <c r="W623" i="6"/>
  <c r="W622" i="6"/>
  <c r="W621" i="6"/>
  <c r="W620" i="6"/>
  <c r="W619" i="6"/>
  <c r="W618" i="6"/>
  <c r="W617" i="6"/>
  <c r="W616" i="6"/>
  <c r="W615" i="6"/>
  <c r="W614" i="6"/>
  <c r="W613" i="6"/>
  <c r="W612" i="6"/>
  <c r="W611" i="6"/>
  <c r="W610" i="6"/>
  <c r="W609" i="6"/>
  <c r="W608" i="6"/>
  <c r="W607" i="6"/>
  <c r="W606" i="6"/>
  <c r="W605" i="6"/>
  <c r="W604" i="6"/>
  <c r="W603" i="6"/>
  <c r="W602" i="6"/>
  <c r="W601" i="6"/>
  <c r="W600" i="6"/>
  <c r="W599" i="6"/>
  <c r="W598" i="6"/>
  <c r="W597" i="6"/>
  <c r="W596" i="6"/>
  <c r="W595" i="6"/>
  <c r="W594" i="6"/>
  <c r="W593" i="6"/>
  <c r="W592" i="6"/>
  <c r="W591" i="6"/>
  <c r="W590" i="6"/>
  <c r="W589" i="6"/>
  <c r="W588" i="6"/>
  <c r="W587" i="6"/>
  <c r="W586" i="6"/>
  <c r="W585" i="6"/>
  <c r="W584" i="6"/>
  <c r="W583" i="6"/>
  <c r="W582" i="6"/>
  <c r="W581" i="6"/>
  <c r="W580" i="6"/>
  <c r="W579" i="6"/>
  <c r="W578" i="6"/>
  <c r="W577" i="6"/>
  <c r="W576" i="6"/>
  <c r="W575" i="6"/>
  <c r="W574" i="6"/>
  <c r="W573" i="6"/>
  <c r="W572" i="6"/>
  <c r="W571" i="6"/>
  <c r="W570" i="6"/>
  <c r="W569" i="6"/>
  <c r="W568" i="6"/>
  <c r="W567" i="6"/>
  <c r="W566" i="6"/>
  <c r="W565" i="6"/>
  <c r="W564" i="6"/>
  <c r="W563" i="6"/>
  <c r="W562" i="6"/>
  <c r="W561" i="6"/>
  <c r="W560" i="6"/>
  <c r="W559" i="6"/>
  <c r="W558" i="6"/>
  <c r="W557" i="6"/>
  <c r="W556" i="6"/>
  <c r="W555" i="6"/>
  <c r="W554" i="6"/>
  <c r="W553" i="6"/>
  <c r="W552" i="6"/>
  <c r="W551" i="6"/>
  <c r="W550" i="6"/>
  <c r="W549" i="6"/>
  <c r="W548" i="6"/>
  <c r="W547" i="6"/>
  <c r="W546" i="6"/>
  <c r="W545" i="6"/>
  <c r="W544" i="6"/>
  <c r="W543" i="6"/>
  <c r="W542" i="6"/>
  <c r="W541" i="6"/>
  <c r="W540" i="6"/>
  <c r="W539" i="6"/>
  <c r="W538" i="6"/>
  <c r="W537" i="6"/>
  <c r="W536" i="6"/>
  <c r="W535" i="6"/>
  <c r="W534" i="6"/>
  <c r="W533" i="6"/>
  <c r="W532" i="6"/>
  <c r="W531" i="6"/>
  <c r="W530" i="6"/>
  <c r="W529" i="6"/>
  <c r="W528" i="6"/>
  <c r="W527" i="6"/>
  <c r="W526" i="6"/>
  <c r="W525" i="6"/>
  <c r="W524" i="6"/>
  <c r="W523" i="6"/>
  <c r="W522" i="6"/>
  <c r="W521" i="6"/>
  <c r="W520" i="6"/>
  <c r="W519" i="6"/>
  <c r="W518" i="6"/>
  <c r="W517" i="6"/>
  <c r="W516" i="6"/>
  <c r="W515" i="6"/>
  <c r="W514" i="6"/>
  <c r="W513" i="6"/>
  <c r="W512" i="6"/>
  <c r="W511" i="6"/>
  <c r="W510" i="6"/>
  <c r="W509" i="6"/>
  <c r="W508" i="6"/>
  <c r="W507" i="6"/>
  <c r="W506" i="6"/>
  <c r="W505" i="6"/>
  <c r="W504" i="6"/>
  <c r="W503" i="6"/>
  <c r="W502" i="6"/>
  <c r="W501" i="6"/>
  <c r="W500" i="6"/>
  <c r="W499" i="6"/>
  <c r="W498" i="6"/>
  <c r="W497" i="6"/>
  <c r="W496" i="6"/>
  <c r="W495" i="6"/>
  <c r="W494" i="6"/>
  <c r="W493" i="6"/>
  <c r="W492" i="6"/>
  <c r="W491" i="6"/>
  <c r="W490" i="6"/>
  <c r="W489" i="6"/>
  <c r="W488" i="6"/>
  <c r="W487" i="6"/>
  <c r="W486" i="6"/>
  <c r="W485" i="6"/>
  <c r="W484" i="6"/>
  <c r="W483" i="6"/>
  <c r="W482" i="6"/>
  <c r="W481" i="6"/>
  <c r="W480" i="6"/>
  <c r="W479" i="6"/>
  <c r="W478" i="6"/>
  <c r="W477" i="6"/>
  <c r="W476" i="6"/>
  <c r="W475" i="6"/>
  <c r="W474" i="6"/>
  <c r="W473" i="6"/>
  <c r="W472" i="6"/>
  <c r="W471" i="6"/>
  <c r="W470" i="6"/>
  <c r="W469" i="6"/>
  <c r="W468" i="6"/>
  <c r="W467" i="6"/>
  <c r="W466" i="6"/>
  <c r="W465" i="6"/>
  <c r="W464" i="6"/>
  <c r="W463" i="6"/>
  <c r="W462" i="6"/>
  <c r="W461" i="6"/>
  <c r="W460" i="6"/>
  <c r="W459" i="6"/>
  <c r="W458" i="6"/>
  <c r="W457" i="6"/>
  <c r="W456" i="6"/>
  <c r="W455" i="6"/>
  <c r="W454" i="6"/>
  <c r="W453" i="6"/>
  <c r="W452" i="6"/>
  <c r="W451" i="6"/>
  <c r="W450" i="6"/>
  <c r="W449" i="6"/>
  <c r="W448" i="6"/>
  <c r="W447" i="6"/>
  <c r="W446" i="6"/>
  <c r="W445" i="6"/>
  <c r="W444" i="6"/>
  <c r="W443" i="6"/>
  <c r="W442" i="6"/>
  <c r="W441" i="6"/>
  <c r="W440" i="6"/>
  <c r="W439" i="6"/>
  <c r="W438" i="6"/>
  <c r="W437" i="6"/>
  <c r="W436" i="6"/>
  <c r="W435" i="6"/>
  <c r="W434" i="6"/>
  <c r="W433" i="6"/>
  <c r="W432" i="6"/>
  <c r="W431" i="6"/>
  <c r="W430" i="6"/>
  <c r="W429" i="6"/>
  <c r="W428" i="6"/>
  <c r="W427" i="6"/>
  <c r="W426" i="6"/>
  <c r="W425" i="6"/>
  <c r="W424" i="6"/>
  <c r="W423" i="6"/>
  <c r="W422" i="6"/>
  <c r="W421" i="6"/>
  <c r="W420" i="6"/>
  <c r="W419" i="6"/>
  <c r="W418" i="6"/>
  <c r="W417" i="6"/>
  <c r="W416" i="6"/>
  <c r="W415" i="6"/>
  <c r="W414" i="6"/>
  <c r="W413" i="6"/>
  <c r="W412" i="6"/>
  <c r="W411" i="6"/>
  <c r="W410" i="6"/>
  <c r="W409" i="6"/>
  <c r="W408" i="6"/>
  <c r="W407" i="6"/>
  <c r="W406" i="6"/>
  <c r="W405" i="6"/>
  <c r="W404" i="6"/>
  <c r="W403" i="6"/>
  <c r="W402" i="6"/>
  <c r="W401" i="6"/>
  <c r="W400" i="6"/>
  <c r="W399" i="6"/>
  <c r="W398" i="6"/>
  <c r="W397" i="6"/>
  <c r="W396" i="6"/>
  <c r="W395" i="6"/>
  <c r="W394" i="6"/>
  <c r="W393" i="6"/>
  <c r="W392" i="6"/>
  <c r="W391" i="6"/>
  <c r="W390" i="6"/>
  <c r="W389" i="6"/>
  <c r="W388" i="6"/>
  <c r="W387" i="6"/>
  <c r="W386" i="6"/>
  <c r="W385" i="6"/>
  <c r="W384" i="6"/>
  <c r="W383" i="6"/>
  <c r="W382" i="6"/>
  <c r="W381" i="6"/>
  <c r="W380" i="6"/>
  <c r="W379" i="6"/>
  <c r="W378" i="6"/>
  <c r="W377" i="6"/>
  <c r="W376" i="6"/>
  <c r="W375" i="6"/>
  <c r="W374" i="6"/>
  <c r="W373" i="6"/>
  <c r="W372" i="6"/>
  <c r="W371" i="6"/>
  <c r="W370" i="6"/>
  <c r="W369" i="6"/>
  <c r="W368" i="6"/>
  <c r="W367" i="6"/>
  <c r="W366" i="6"/>
  <c r="W365" i="6"/>
  <c r="W364" i="6"/>
  <c r="W363" i="6"/>
  <c r="W362" i="6"/>
  <c r="W361" i="6"/>
  <c r="W360" i="6"/>
  <c r="W359" i="6"/>
  <c r="W358" i="6"/>
  <c r="W357" i="6"/>
  <c r="W356" i="6"/>
  <c r="W355" i="6"/>
  <c r="W354" i="6"/>
  <c r="W353" i="6"/>
  <c r="W352" i="6"/>
  <c r="W351" i="6"/>
  <c r="W350" i="6"/>
  <c r="W349" i="6"/>
  <c r="W348" i="6"/>
  <c r="W347" i="6"/>
  <c r="W346" i="6"/>
  <c r="W345" i="6"/>
  <c r="W344" i="6"/>
  <c r="W343" i="6"/>
  <c r="W342" i="6"/>
  <c r="W341" i="6"/>
  <c r="W340" i="6"/>
  <c r="W339" i="6"/>
  <c r="W338" i="6"/>
  <c r="W337" i="6"/>
  <c r="W336" i="6"/>
  <c r="W335" i="6"/>
  <c r="W334" i="6"/>
  <c r="W333" i="6"/>
  <c r="W332" i="6"/>
  <c r="W331" i="6"/>
  <c r="W330" i="6"/>
  <c r="W329" i="6"/>
  <c r="W328" i="6"/>
  <c r="W327" i="6"/>
  <c r="W326" i="6"/>
  <c r="W325" i="6"/>
  <c r="W324" i="6"/>
  <c r="W323" i="6"/>
  <c r="W322" i="6"/>
  <c r="W321" i="6"/>
  <c r="W320" i="6"/>
  <c r="W319" i="6"/>
  <c r="W318" i="6"/>
  <c r="W317" i="6"/>
  <c r="W316" i="6"/>
  <c r="W315" i="6"/>
  <c r="W314" i="6"/>
  <c r="W313" i="6"/>
  <c r="W312" i="6"/>
  <c r="W311" i="6"/>
  <c r="W310" i="6"/>
  <c r="W309" i="6"/>
  <c r="W308" i="6"/>
  <c r="W307" i="6"/>
  <c r="W306" i="6"/>
  <c r="W305" i="6"/>
  <c r="W304" i="6"/>
  <c r="W303" i="6"/>
  <c r="W302" i="6"/>
  <c r="W301" i="6"/>
  <c r="W300" i="6"/>
  <c r="W299" i="6"/>
  <c r="W298" i="6"/>
  <c r="W297" i="6"/>
  <c r="W296" i="6"/>
  <c r="W295" i="6"/>
  <c r="W294" i="6"/>
  <c r="W293" i="6"/>
  <c r="W292" i="6"/>
  <c r="W291" i="6"/>
  <c r="W290" i="6"/>
  <c r="W289" i="6"/>
  <c r="W288" i="6"/>
  <c r="W287" i="6"/>
  <c r="W286" i="6"/>
  <c r="W285" i="6"/>
  <c r="W284" i="6"/>
  <c r="W283" i="6"/>
  <c r="W282" i="6"/>
  <c r="W281" i="6"/>
  <c r="W280" i="6"/>
  <c r="W279" i="6"/>
  <c r="W278" i="6"/>
  <c r="W277" i="6"/>
  <c r="W276" i="6"/>
  <c r="W275" i="6"/>
  <c r="W274" i="6"/>
  <c r="W273" i="6"/>
  <c r="W272" i="6"/>
  <c r="W271" i="6"/>
  <c r="W270" i="6"/>
  <c r="W269" i="6"/>
  <c r="W268" i="6"/>
  <c r="W267" i="6"/>
  <c r="W266" i="6"/>
  <c r="W265" i="6"/>
  <c r="W264" i="6"/>
  <c r="W263" i="6"/>
  <c r="W262" i="6"/>
  <c r="W261" i="6"/>
  <c r="W260" i="6"/>
  <c r="W259" i="6"/>
  <c r="W258" i="6"/>
  <c r="W257" i="6"/>
  <c r="W256" i="6"/>
  <c r="W255" i="6"/>
  <c r="W254" i="6"/>
  <c r="W253" i="6"/>
  <c r="W252" i="6"/>
  <c r="W251" i="6"/>
  <c r="W250" i="6"/>
  <c r="W249" i="6"/>
  <c r="W248" i="6"/>
  <c r="W247" i="6"/>
  <c r="W246" i="6"/>
  <c r="W245" i="6"/>
  <c r="W244" i="6"/>
  <c r="W243" i="6"/>
  <c r="W242" i="6"/>
  <c r="W241" i="6"/>
  <c r="W240" i="6"/>
  <c r="W239" i="6"/>
  <c r="W238" i="6"/>
  <c r="W237" i="6"/>
  <c r="W236" i="6"/>
  <c r="W235" i="6"/>
  <c r="W234" i="6"/>
  <c r="W233" i="6"/>
  <c r="W232" i="6"/>
  <c r="W231" i="6"/>
  <c r="W230" i="6"/>
  <c r="W229" i="6"/>
  <c r="W228" i="6"/>
  <c r="W227" i="6"/>
  <c r="W226" i="6"/>
  <c r="W225" i="6"/>
  <c r="W224" i="6"/>
  <c r="W223" i="6"/>
  <c r="W222" i="6"/>
  <c r="W221" i="6"/>
  <c r="W220" i="6"/>
  <c r="W219" i="6"/>
  <c r="W218" i="6"/>
  <c r="W217" i="6"/>
  <c r="W216" i="6"/>
  <c r="W215" i="6"/>
  <c r="W214" i="6"/>
  <c r="W213" i="6"/>
  <c r="W212" i="6"/>
  <c r="W211" i="6"/>
  <c r="W210" i="6"/>
  <c r="W209" i="6"/>
  <c r="W208" i="6"/>
  <c r="W207" i="6"/>
  <c r="W206" i="6"/>
  <c r="W205" i="6"/>
  <c r="W204" i="6"/>
  <c r="W203" i="6"/>
  <c r="W202" i="6"/>
  <c r="W201" i="6"/>
  <c r="W200" i="6"/>
  <c r="W199" i="6"/>
  <c r="W198" i="6"/>
  <c r="W197" i="6"/>
  <c r="W196" i="6"/>
  <c r="W195" i="6"/>
  <c r="W194" i="6"/>
  <c r="W193" i="6"/>
  <c r="W192" i="6"/>
  <c r="W191" i="6"/>
  <c r="W190" i="6"/>
  <c r="W189" i="6"/>
  <c r="W188" i="6"/>
  <c r="W187" i="6"/>
  <c r="W186" i="6"/>
  <c r="W185" i="6"/>
  <c r="W184" i="6"/>
  <c r="W183" i="6"/>
  <c r="W182" i="6"/>
  <c r="W181" i="6"/>
  <c r="W180" i="6"/>
  <c r="W179" i="6"/>
  <c r="W178" i="6"/>
  <c r="W177" i="6"/>
  <c r="W176" i="6"/>
  <c r="W175" i="6"/>
  <c r="W174" i="6"/>
  <c r="W173" i="6"/>
  <c r="W172" i="6"/>
  <c r="W171" i="6"/>
  <c r="W170" i="6"/>
  <c r="W169" i="6"/>
  <c r="W168" i="6"/>
  <c r="W167" i="6"/>
  <c r="W166" i="6"/>
  <c r="W165" i="6"/>
  <c r="W164" i="6"/>
  <c r="W163" i="6"/>
  <c r="W162" i="6"/>
  <c r="W161" i="6"/>
  <c r="W160" i="6"/>
  <c r="W159" i="6"/>
  <c r="W158" i="6"/>
  <c r="W157" i="6"/>
  <c r="W156" i="6"/>
  <c r="W155" i="6"/>
  <c r="W154" i="6"/>
  <c r="W153" i="6"/>
  <c r="W152" i="6"/>
  <c r="W151" i="6"/>
  <c r="W150" i="6"/>
  <c r="W149" i="6"/>
  <c r="W148" i="6"/>
  <c r="W147" i="6"/>
  <c r="W146" i="6"/>
  <c r="W145" i="6"/>
  <c r="W144" i="6"/>
  <c r="W143" i="6"/>
  <c r="W142" i="6"/>
  <c r="W141" i="6"/>
  <c r="W140" i="6"/>
  <c r="W139" i="6"/>
  <c r="W138" i="6"/>
  <c r="W137" i="6"/>
  <c r="W136" i="6"/>
  <c r="W135" i="6"/>
  <c r="W134" i="6"/>
  <c r="W133" i="6"/>
  <c r="W132" i="6"/>
  <c r="W131" i="6"/>
  <c r="W130" i="6"/>
  <c r="W129" i="6"/>
  <c r="W128" i="6"/>
  <c r="W127" i="6"/>
  <c r="W126" i="6"/>
  <c r="W125" i="6"/>
  <c r="W124" i="6"/>
  <c r="W123" i="6"/>
  <c r="W122" i="6"/>
  <c r="W121" i="6"/>
  <c r="W120" i="6"/>
  <c r="W119" i="6"/>
  <c r="W118" i="6"/>
  <c r="W117" i="6"/>
  <c r="W116" i="6"/>
  <c r="W115" i="6"/>
  <c r="W114" i="6"/>
  <c r="W113" i="6"/>
  <c r="W112" i="6"/>
  <c r="W111" i="6"/>
  <c r="W110" i="6"/>
  <c r="W109" i="6"/>
  <c r="W108" i="6"/>
  <c r="W107" i="6"/>
  <c r="W106" i="6"/>
  <c r="W105" i="6"/>
  <c r="W104" i="6"/>
  <c r="W103" i="6"/>
  <c r="W102" i="6"/>
  <c r="W101" i="6"/>
  <c r="W100" i="6"/>
  <c r="W99" i="6"/>
  <c r="W98" i="6"/>
  <c r="W97" i="6"/>
  <c r="W96" i="6"/>
  <c r="W95" i="6"/>
  <c r="W94" i="6"/>
  <c r="W93" i="6"/>
  <c r="W92" i="6"/>
  <c r="W91" i="6"/>
  <c r="W90" i="6"/>
  <c r="W89" i="6"/>
  <c r="AC89" i="1" s="1"/>
  <c r="W88" i="6"/>
  <c r="AC88" i="1" s="1"/>
  <c r="W87" i="6"/>
  <c r="AC87" i="1" s="1"/>
  <c r="W86" i="6"/>
  <c r="AC86" i="1" s="1"/>
  <c r="W85" i="6"/>
  <c r="AC85" i="1" s="1"/>
  <c r="W84" i="6"/>
  <c r="AC84" i="1" s="1"/>
  <c r="W83" i="6"/>
  <c r="AC83" i="1" s="1"/>
  <c r="W82" i="6"/>
  <c r="AC82" i="1" s="1"/>
  <c r="W81" i="6"/>
  <c r="AC81" i="1" s="1"/>
  <c r="W80" i="6"/>
  <c r="AC80" i="1" s="1"/>
  <c r="W79" i="6"/>
  <c r="AC79" i="1" s="1"/>
  <c r="W78" i="6"/>
  <c r="AC78" i="1" s="1"/>
  <c r="W77" i="6"/>
  <c r="AC77" i="1" s="1"/>
  <c r="W76" i="6"/>
  <c r="AC76" i="1" s="1"/>
  <c r="W75" i="6"/>
  <c r="AC75" i="1" s="1"/>
  <c r="W74" i="6"/>
  <c r="AC74" i="1" s="1"/>
  <c r="W73" i="6"/>
  <c r="AC73" i="1" s="1"/>
  <c r="W72" i="6"/>
  <c r="AC72" i="1" s="1"/>
  <c r="W71" i="6"/>
  <c r="AC71" i="1" s="1"/>
  <c r="W70" i="6"/>
  <c r="AC70" i="1" s="1"/>
  <c r="W69" i="6"/>
  <c r="AC69" i="1" s="1"/>
  <c r="W68" i="6"/>
  <c r="AC68" i="1" s="1"/>
  <c r="W67" i="6"/>
  <c r="AC67" i="1" s="1"/>
  <c r="W66" i="6"/>
  <c r="AC66" i="1" s="1"/>
  <c r="W65" i="6"/>
  <c r="AC65" i="1" s="1"/>
  <c r="W64" i="6"/>
  <c r="AC64" i="1" s="1"/>
  <c r="W63" i="6"/>
  <c r="AC63" i="1" s="1"/>
  <c r="W62" i="6"/>
  <c r="AC62" i="1" s="1"/>
  <c r="W61" i="6"/>
  <c r="AC61" i="1" s="1"/>
  <c r="W60" i="6"/>
  <c r="AC60" i="1" s="1"/>
  <c r="W59" i="6"/>
  <c r="AC59" i="1" s="1"/>
  <c r="W58" i="6"/>
  <c r="AC58" i="1" s="1"/>
  <c r="W57" i="6"/>
  <c r="AC57" i="1" s="1"/>
  <c r="W56" i="6"/>
  <c r="AC56" i="1" s="1"/>
  <c r="W55" i="6"/>
  <c r="AC55" i="1" s="1"/>
  <c r="W54" i="6"/>
  <c r="AC54" i="1" s="1"/>
  <c r="W53" i="6"/>
  <c r="AC53" i="1" s="1"/>
  <c r="W52" i="6"/>
  <c r="AC52" i="1" s="1"/>
  <c r="W51" i="6"/>
  <c r="AC51" i="1" s="1"/>
  <c r="W50" i="6"/>
  <c r="AC50" i="1" s="1"/>
  <c r="W49" i="6"/>
  <c r="AC49" i="1" s="1"/>
  <c r="W48" i="6"/>
  <c r="AC48" i="1" s="1"/>
  <c r="W47" i="6"/>
  <c r="AC47" i="1" s="1"/>
  <c r="W46" i="6"/>
  <c r="AC46" i="1" s="1"/>
  <c r="W45" i="6"/>
  <c r="AC45" i="1" s="1"/>
  <c r="W44" i="6"/>
  <c r="AC44" i="1" s="1"/>
  <c r="W43" i="6"/>
  <c r="AC43" i="1" s="1"/>
  <c r="W42" i="6"/>
  <c r="AC42" i="1" s="1"/>
  <c r="W41" i="6"/>
  <c r="AC41" i="1" s="1"/>
  <c r="W40" i="6"/>
  <c r="AC40" i="1" s="1"/>
  <c r="W39" i="6"/>
  <c r="AC39" i="1" s="1"/>
  <c r="W38" i="6"/>
  <c r="AC38" i="1" s="1"/>
  <c r="W37" i="6"/>
  <c r="AC37" i="1" s="1"/>
  <c r="W36" i="6"/>
  <c r="AC36" i="1" s="1"/>
  <c r="W35" i="6"/>
  <c r="AC35" i="1" s="1"/>
  <c r="W34" i="6"/>
  <c r="AC34" i="1" s="1"/>
  <c r="W33" i="6"/>
  <c r="AC33" i="1" s="1"/>
  <c r="W32" i="6"/>
  <c r="AC32" i="1" s="1"/>
  <c r="W31" i="6"/>
  <c r="AC31" i="1" s="1"/>
  <c r="W30" i="6"/>
  <c r="AC30" i="1" s="1"/>
  <c r="W29" i="6"/>
  <c r="AC29" i="1" s="1"/>
  <c r="W28" i="6"/>
  <c r="AC28" i="1" s="1"/>
  <c r="W27" i="6"/>
  <c r="AC27" i="1" s="1"/>
  <c r="W26" i="6"/>
  <c r="AC26" i="1" s="1"/>
  <c r="W25" i="6"/>
  <c r="AC25" i="1" s="1"/>
  <c r="W24" i="6"/>
  <c r="AC24" i="1" s="1"/>
  <c r="W23" i="6"/>
  <c r="AC23" i="1" s="1"/>
  <c r="W22" i="6"/>
  <c r="AC22" i="1" s="1"/>
  <c r="W21" i="6"/>
  <c r="AC21" i="1" s="1"/>
  <c r="W20" i="6"/>
  <c r="AC20" i="1" s="1"/>
  <c r="W19" i="6"/>
  <c r="AC19" i="1" s="1"/>
  <c r="W18" i="6"/>
  <c r="AC18" i="1" s="1"/>
  <c r="W17" i="6"/>
  <c r="AC17" i="1" s="1"/>
  <c r="W16" i="6"/>
  <c r="AC16" i="1" s="1"/>
  <c r="W15" i="6"/>
  <c r="AC15" i="1" s="1"/>
  <c r="W14" i="6"/>
  <c r="AC14" i="1" s="1"/>
  <c r="W13" i="6"/>
  <c r="AC13" i="1" s="1"/>
  <c r="W12" i="6"/>
  <c r="AC12" i="1" s="1"/>
  <c r="W11" i="6"/>
  <c r="AC11" i="1" s="1"/>
  <c r="W10" i="6"/>
  <c r="AC10" i="1" s="1"/>
  <c r="W9" i="6"/>
  <c r="AC9" i="1" s="1"/>
  <c r="W8" i="6"/>
  <c r="AC8" i="1" s="1"/>
  <c r="W7" i="6"/>
  <c r="AC7" i="1" s="1"/>
  <c r="W6" i="6"/>
  <c r="AC6" i="1" s="1"/>
  <c r="W5" i="6"/>
  <c r="AC5" i="1" s="1"/>
  <c r="W4" i="6"/>
  <c r="AC4" i="1" s="1"/>
  <c r="U2223" i="6"/>
  <c r="U2222" i="6"/>
  <c r="U2221" i="6"/>
  <c r="U2220" i="6"/>
  <c r="U2219" i="6"/>
  <c r="U2218" i="6"/>
  <c r="U2217" i="6"/>
  <c r="U2216" i="6"/>
  <c r="U2215" i="6"/>
  <c r="U2214" i="6"/>
  <c r="U2213" i="6"/>
  <c r="U2212" i="6"/>
  <c r="U2211" i="6"/>
  <c r="U2210" i="6"/>
  <c r="U2209" i="6"/>
  <c r="U2208" i="6"/>
  <c r="U2207" i="6"/>
  <c r="U2206" i="6"/>
  <c r="U2205" i="6"/>
  <c r="U2204" i="6"/>
  <c r="U2203" i="6"/>
  <c r="U2202" i="6"/>
  <c r="U2201" i="6"/>
  <c r="U2200" i="6"/>
  <c r="U2199" i="6"/>
  <c r="U2198" i="6"/>
  <c r="U2197" i="6"/>
  <c r="U2196" i="6"/>
  <c r="U2195" i="6"/>
  <c r="U2194" i="6"/>
  <c r="U2193" i="6"/>
  <c r="U2192" i="6"/>
  <c r="U2191" i="6"/>
  <c r="U2190" i="6"/>
  <c r="U2189" i="6"/>
  <c r="U2188" i="6"/>
  <c r="U2187" i="6"/>
  <c r="U2186" i="6"/>
  <c r="U2185" i="6"/>
  <c r="U2184" i="6"/>
  <c r="U2183" i="6"/>
  <c r="U2182" i="6"/>
  <c r="U2181" i="6"/>
  <c r="U2180" i="6"/>
  <c r="U2179" i="6"/>
  <c r="U2178" i="6"/>
  <c r="U2177" i="6"/>
  <c r="U2176" i="6"/>
  <c r="U2175" i="6"/>
  <c r="U2174" i="6"/>
  <c r="U2173" i="6"/>
  <c r="U2172" i="6"/>
  <c r="U2171" i="6"/>
  <c r="U2170" i="6"/>
  <c r="U2169" i="6"/>
  <c r="U2168" i="6"/>
  <c r="U2167" i="6"/>
  <c r="U2166" i="6"/>
  <c r="U2165" i="6"/>
  <c r="U2164" i="6"/>
  <c r="U2163" i="6"/>
  <c r="U2162" i="6"/>
  <c r="U2161" i="6"/>
  <c r="U2160" i="6"/>
  <c r="U2159" i="6"/>
  <c r="U2158" i="6"/>
  <c r="U2157" i="6"/>
  <c r="U2156" i="6"/>
  <c r="U2155" i="6"/>
  <c r="U2154" i="6"/>
  <c r="U2153" i="6"/>
  <c r="U2152" i="6"/>
  <c r="U2151" i="6"/>
  <c r="U2150" i="6"/>
  <c r="U2149" i="6"/>
  <c r="U2148" i="6"/>
  <c r="U2147" i="6"/>
  <c r="U2146" i="6"/>
  <c r="U2145" i="6"/>
  <c r="U2144" i="6"/>
  <c r="U2143" i="6"/>
  <c r="U2142" i="6"/>
  <c r="U2141" i="6"/>
  <c r="U2140" i="6"/>
  <c r="U2139" i="6"/>
  <c r="U2138" i="6"/>
  <c r="U2137" i="6"/>
  <c r="U2136" i="6"/>
  <c r="U2135" i="6"/>
  <c r="U2134" i="6"/>
  <c r="U2133" i="6"/>
  <c r="U2132" i="6"/>
  <c r="U2131" i="6"/>
  <c r="U2130" i="6"/>
  <c r="U2129" i="6"/>
  <c r="U2128" i="6"/>
  <c r="U2127" i="6"/>
  <c r="U2126" i="6"/>
  <c r="U2125" i="6"/>
  <c r="U2124" i="6"/>
  <c r="U2123" i="6"/>
  <c r="U2122" i="6"/>
  <c r="U2121" i="6"/>
  <c r="U2120" i="6"/>
  <c r="U2119" i="6"/>
  <c r="U2118" i="6"/>
  <c r="U2117" i="6"/>
  <c r="U2116" i="6"/>
  <c r="U2115" i="6"/>
  <c r="U2114" i="6"/>
  <c r="U2113" i="6"/>
  <c r="U2112" i="6"/>
  <c r="U2111" i="6"/>
  <c r="U2110" i="6"/>
  <c r="U2109" i="6"/>
  <c r="U2108" i="6"/>
  <c r="U2107" i="6"/>
  <c r="U2106" i="6"/>
  <c r="U2105" i="6"/>
  <c r="U2104" i="6"/>
  <c r="U2103" i="6"/>
  <c r="U2102" i="6"/>
  <c r="U2101" i="6"/>
  <c r="U2100" i="6"/>
  <c r="U2099" i="6"/>
  <c r="U2098" i="6"/>
  <c r="U2097" i="6"/>
  <c r="U2096" i="6"/>
  <c r="U2095" i="6"/>
  <c r="U2094" i="6"/>
  <c r="U2093" i="6"/>
  <c r="U2092" i="6"/>
  <c r="U2091" i="6"/>
  <c r="U2090" i="6"/>
  <c r="U2089" i="6"/>
  <c r="U2088" i="6"/>
  <c r="U2087" i="6"/>
  <c r="U2086" i="6"/>
  <c r="U2085" i="6"/>
  <c r="U2084" i="6"/>
  <c r="U2083" i="6"/>
  <c r="U2082" i="6"/>
  <c r="U2081" i="6"/>
  <c r="U2080" i="6"/>
  <c r="U2079" i="6"/>
  <c r="U2078" i="6"/>
  <c r="U2077" i="6"/>
  <c r="U2076" i="6"/>
  <c r="U2075" i="6"/>
  <c r="U2074" i="6"/>
  <c r="U2073" i="6"/>
  <c r="U2072" i="6"/>
  <c r="U2071" i="6"/>
  <c r="U2070" i="6"/>
  <c r="U2069" i="6"/>
  <c r="U2068" i="6"/>
  <c r="U2067" i="6"/>
  <c r="U2066" i="6"/>
  <c r="U2065" i="6"/>
  <c r="U2064" i="6"/>
  <c r="U2063" i="6"/>
  <c r="U2062" i="6"/>
  <c r="U2061" i="6"/>
  <c r="U2060" i="6"/>
  <c r="U2059" i="6"/>
  <c r="U2058" i="6"/>
  <c r="U2057" i="6"/>
  <c r="U2056" i="6"/>
  <c r="U2055" i="6"/>
  <c r="U2054" i="6"/>
  <c r="U2053" i="6"/>
  <c r="U2052" i="6"/>
  <c r="U2051" i="6"/>
  <c r="U2050" i="6"/>
  <c r="U2049" i="6"/>
  <c r="U2048" i="6"/>
  <c r="U2047" i="6"/>
  <c r="U2046" i="6"/>
  <c r="U2045" i="6"/>
  <c r="U2044" i="6"/>
  <c r="U2043" i="6"/>
  <c r="U2042" i="6"/>
  <c r="U2041" i="6"/>
  <c r="U2040" i="6"/>
  <c r="U2039" i="6"/>
  <c r="U2038" i="6"/>
  <c r="U2037" i="6"/>
  <c r="U2036" i="6"/>
  <c r="U2035" i="6"/>
  <c r="U2034" i="6"/>
  <c r="U2033" i="6"/>
  <c r="U2032" i="6"/>
  <c r="U2031" i="6"/>
  <c r="U2030" i="6"/>
  <c r="U2029" i="6"/>
  <c r="U2028" i="6"/>
  <c r="U2027" i="6"/>
  <c r="U2026" i="6"/>
  <c r="U2025" i="6"/>
  <c r="U2024" i="6"/>
  <c r="U2023" i="6"/>
  <c r="U2022" i="6"/>
  <c r="U2021" i="6"/>
  <c r="U2020" i="6"/>
  <c r="U2019" i="6"/>
  <c r="U2018" i="6"/>
  <c r="U2017" i="6"/>
  <c r="U2016" i="6"/>
  <c r="U2015" i="6"/>
  <c r="U2014" i="6"/>
  <c r="U2013" i="6"/>
  <c r="U2012" i="6"/>
  <c r="U2011" i="6"/>
  <c r="U2010" i="6"/>
  <c r="U2009" i="6"/>
  <c r="U2008" i="6"/>
  <c r="U2007" i="6"/>
  <c r="U2006" i="6"/>
  <c r="U2005" i="6"/>
  <c r="U2004" i="6"/>
  <c r="U2003" i="6"/>
  <c r="U2002" i="6"/>
  <c r="U2001" i="6"/>
  <c r="U2000" i="6"/>
  <c r="U1999" i="6"/>
  <c r="U1998" i="6"/>
  <c r="U1997" i="6"/>
  <c r="U1996" i="6"/>
  <c r="U1995" i="6"/>
  <c r="U1994" i="6"/>
  <c r="U1993" i="6"/>
  <c r="U1992" i="6"/>
  <c r="U1991" i="6"/>
  <c r="U1990" i="6"/>
  <c r="U1989" i="6"/>
  <c r="U1988" i="6"/>
  <c r="U1987" i="6"/>
  <c r="U1986" i="6"/>
  <c r="U1985" i="6"/>
  <c r="U1984" i="6"/>
  <c r="U1983" i="6"/>
  <c r="U1982" i="6"/>
  <c r="U1981" i="6"/>
  <c r="U1980" i="6"/>
  <c r="U1979" i="6"/>
  <c r="U1978" i="6"/>
  <c r="U1977" i="6"/>
  <c r="U1976" i="6"/>
  <c r="U1975" i="6"/>
  <c r="U1974" i="6"/>
  <c r="U1973" i="6"/>
  <c r="U1972" i="6"/>
  <c r="U1971" i="6"/>
  <c r="U1970" i="6"/>
  <c r="U1969" i="6"/>
  <c r="U1968" i="6"/>
  <c r="U1967" i="6"/>
  <c r="U1966" i="6"/>
  <c r="U1965" i="6"/>
  <c r="U1964" i="6"/>
  <c r="U1963" i="6"/>
  <c r="U1962" i="6"/>
  <c r="U1961" i="6"/>
  <c r="U1960" i="6"/>
  <c r="U1959" i="6"/>
  <c r="U1958" i="6"/>
  <c r="U1957" i="6"/>
  <c r="U1956" i="6"/>
  <c r="U1955" i="6"/>
  <c r="U1954" i="6"/>
  <c r="U1953" i="6"/>
  <c r="U1952" i="6"/>
  <c r="U1951" i="6"/>
  <c r="U1950" i="6"/>
  <c r="U1949" i="6"/>
  <c r="U1948" i="6"/>
  <c r="U1947" i="6"/>
  <c r="U1946" i="6"/>
  <c r="U1945" i="6"/>
  <c r="U1944" i="6"/>
  <c r="U1943" i="6"/>
  <c r="U1942" i="6"/>
  <c r="U1941" i="6"/>
  <c r="U1940" i="6"/>
  <c r="U1939" i="6"/>
  <c r="U1938" i="6"/>
  <c r="U1937" i="6"/>
  <c r="U1936" i="6"/>
  <c r="U1935" i="6"/>
  <c r="U1934" i="6"/>
  <c r="U1933" i="6"/>
  <c r="U1932" i="6"/>
  <c r="U1931" i="6"/>
  <c r="U1930" i="6"/>
  <c r="U1929" i="6"/>
  <c r="U1928" i="6"/>
  <c r="U1927" i="6"/>
  <c r="U1926" i="6"/>
  <c r="U1925" i="6"/>
  <c r="U1924" i="6"/>
  <c r="U1923" i="6"/>
  <c r="U1922" i="6"/>
  <c r="U1921" i="6"/>
  <c r="U1920" i="6"/>
  <c r="U1919" i="6"/>
  <c r="U1918" i="6"/>
  <c r="U1917" i="6"/>
  <c r="U1916" i="6"/>
  <c r="U1915" i="6"/>
  <c r="U1914" i="6"/>
  <c r="U1913" i="6"/>
  <c r="U1912" i="6"/>
  <c r="U1911" i="6"/>
  <c r="U1599" i="6"/>
  <c r="U1598" i="6"/>
  <c r="U1597" i="6"/>
  <c r="U1596" i="6"/>
  <c r="U1595" i="6"/>
  <c r="U1594" i="6"/>
  <c r="U1593" i="6"/>
  <c r="U1592" i="6"/>
  <c r="U1591" i="6"/>
  <c r="U1590" i="6"/>
  <c r="U1589" i="6"/>
  <c r="U1588" i="6"/>
  <c r="U1587" i="6"/>
  <c r="U1586" i="6"/>
  <c r="U1585" i="6"/>
  <c r="U1584" i="6"/>
  <c r="U1583" i="6"/>
  <c r="U1582" i="6"/>
  <c r="U1581" i="6"/>
  <c r="U1580" i="6"/>
  <c r="U1579" i="6"/>
  <c r="U1578" i="6"/>
  <c r="U1577" i="6"/>
  <c r="U1576" i="6"/>
  <c r="U1575" i="6"/>
  <c r="U1574" i="6"/>
  <c r="U1573" i="6"/>
  <c r="U1572" i="6"/>
  <c r="U1571" i="6"/>
  <c r="U1570" i="6"/>
  <c r="U1569" i="6"/>
  <c r="U1568" i="6"/>
  <c r="U1567" i="6"/>
  <c r="U1566" i="6"/>
  <c r="U1565" i="6"/>
  <c r="U1564" i="6"/>
  <c r="U1563" i="6"/>
  <c r="U1562" i="6"/>
  <c r="U1561" i="6"/>
  <c r="U1560" i="6"/>
  <c r="U1559" i="6"/>
  <c r="U1558" i="6"/>
  <c r="U1557" i="6"/>
  <c r="U1556" i="6"/>
  <c r="U1555" i="6"/>
  <c r="U1554" i="6"/>
  <c r="U1553" i="6"/>
  <c r="U1552" i="6"/>
  <c r="U1551" i="6"/>
  <c r="U1550" i="6"/>
  <c r="U1549" i="6"/>
  <c r="U1548" i="6"/>
  <c r="U1547" i="6"/>
  <c r="U1546" i="6"/>
  <c r="U1545" i="6"/>
  <c r="U1544" i="6"/>
  <c r="U1543" i="6"/>
  <c r="U1542" i="6"/>
  <c r="U1541" i="6"/>
  <c r="U1540" i="6"/>
  <c r="U1539" i="6"/>
  <c r="U1538" i="6"/>
  <c r="U1537" i="6"/>
  <c r="U1536" i="6"/>
  <c r="U1535" i="6"/>
  <c r="U1534" i="6"/>
  <c r="U1533" i="6"/>
  <c r="U1532" i="6"/>
  <c r="U1531" i="6"/>
  <c r="U1530" i="6"/>
  <c r="U1529" i="6"/>
  <c r="U1528" i="6"/>
  <c r="U1527" i="6"/>
  <c r="U1526" i="6"/>
  <c r="U1525" i="6"/>
  <c r="U1524" i="6"/>
  <c r="U1523" i="6"/>
  <c r="U1522" i="6"/>
  <c r="U1521" i="6"/>
  <c r="U1520" i="6"/>
  <c r="U1519" i="6"/>
  <c r="U1518" i="6"/>
  <c r="U1517" i="6"/>
  <c r="U1516" i="6"/>
  <c r="U1515" i="6"/>
  <c r="U1514" i="6"/>
  <c r="U1513" i="6"/>
  <c r="U1512" i="6"/>
  <c r="U1511" i="6"/>
  <c r="U1510" i="6"/>
  <c r="U1509" i="6"/>
  <c r="U1508" i="6"/>
  <c r="U1507" i="6"/>
  <c r="U1506" i="6"/>
  <c r="U1505" i="6"/>
  <c r="U1504" i="6"/>
  <c r="U1503" i="6"/>
  <c r="U1502" i="6"/>
  <c r="U1501" i="6"/>
  <c r="U1500" i="6"/>
  <c r="U1499" i="6"/>
  <c r="U1498" i="6"/>
  <c r="U1497" i="6"/>
  <c r="U1496" i="6"/>
  <c r="U1495" i="6"/>
  <c r="U1494" i="6"/>
  <c r="U1493" i="6"/>
  <c r="U1492" i="6"/>
  <c r="U1491" i="6"/>
  <c r="U1490" i="6"/>
  <c r="U1489" i="6"/>
  <c r="U1488" i="6"/>
  <c r="U1487" i="6"/>
  <c r="U1486" i="6"/>
  <c r="U1485" i="6"/>
  <c r="U1484" i="6"/>
  <c r="U1483" i="6"/>
  <c r="U1482" i="6"/>
  <c r="U1481" i="6"/>
  <c r="U1480" i="6"/>
  <c r="U1479" i="6"/>
  <c r="U1478" i="6"/>
  <c r="U1477" i="6"/>
  <c r="U1476" i="6"/>
  <c r="U1475" i="6"/>
  <c r="U1474" i="6"/>
  <c r="U1473" i="6"/>
  <c r="U1472" i="6"/>
  <c r="U1471" i="6"/>
  <c r="U1470" i="6"/>
  <c r="U1469" i="6"/>
  <c r="U1468" i="6"/>
  <c r="U1467" i="6"/>
  <c r="U1466" i="6"/>
  <c r="U1465" i="6"/>
  <c r="U1464" i="6"/>
  <c r="U1463" i="6"/>
  <c r="U1462" i="6"/>
  <c r="U1461" i="6"/>
  <c r="U1460" i="6"/>
  <c r="U1459" i="6"/>
  <c r="U1458" i="6"/>
  <c r="U1457" i="6"/>
  <c r="U1456" i="6"/>
  <c r="U1455" i="6"/>
  <c r="U1454" i="6"/>
  <c r="U1453" i="6"/>
  <c r="U1452" i="6"/>
  <c r="U1451" i="6"/>
  <c r="U1450" i="6"/>
  <c r="U1449" i="6"/>
  <c r="U1448" i="6"/>
  <c r="U1447" i="6"/>
  <c r="U1446" i="6"/>
  <c r="U1445" i="6"/>
  <c r="U1444" i="6"/>
  <c r="U1443" i="6"/>
  <c r="U1442" i="6"/>
  <c r="U1441" i="6"/>
  <c r="U1440" i="6"/>
  <c r="U1439" i="6"/>
  <c r="U1438" i="6"/>
  <c r="U1437" i="6"/>
  <c r="U1436" i="6"/>
  <c r="U1435" i="6"/>
  <c r="U1434" i="6"/>
  <c r="U1433" i="6"/>
  <c r="U1432" i="6"/>
  <c r="U1431" i="6"/>
  <c r="U1430" i="6"/>
  <c r="U1429" i="6"/>
  <c r="U1428" i="6"/>
  <c r="U1427" i="6"/>
  <c r="U1426" i="6"/>
  <c r="U1425" i="6"/>
  <c r="U1424" i="6"/>
  <c r="U1423" i="6"/>
  <c r="U1422" i="6"/>
  <c r="U1421" i="6"/>
  <c r="U1420" i="6"/>
  <c r="U1419" i="6"/>
  <c r="U1418" i="6"/>
  <c r="U1417" i="6"/>
  <c r="U1416" i="6"/>
  <c r="U1415" i="6"/>
  <c r="U1414" i="6"/>
  <c r="U1413" i="6"/>
  <c r="U1412" i="6"/>
  <c r="U1411" i="6"/>
  <c r="U1410" i="6"/>
  <c r="U1409" i="6"/>
  <c r="U1408" i="6"/>
  <c r="U1407" i="6"/>
  <c r="U1406" i="6"/>
  <c r="U1405" i="6"/>
  <c r="U1404" i="6"/>
  <c r="U1403" i="6"/>
  <c r="U1402" i="6"/>
  <c r="U1401" i="6"/>
  <c r="U1400" i="6"/>
  <c r="U1399" i="6"/>
  <c r="U1398" i="6"/>
  <c r="U1397" i="6"/>
  <c r="U1396" i="6"/>
  <c r="U1395" i="6"/>
  <c r="U1394" i="6"/>
  <c r="U1393" i="6"/>
  <c r="U1392" i="6"/>
  <c r="U1391" i="6"/>
  <c r="U1390" i="6"/>
  <c r="U1389" i="6"/>
  <c r="U1388" i="6"/>
  <c r="U1387" i="6"/>
  <c r="U1386" i="6"/>
  <c r="U1385" i="6"/>
  <c r="U1384" i="6"/>
  <c r="U1383" i="6"/>
  <c r="U1382" i="6"/>
  <c r="U1381" i="6"/>
  <c r="U1380" i="6"/>
  <c r="U1379" i="6"/>
  <c r="U1378" i="6"/>
  <c r="U1377" i="6"/>
  <c r="U1376" i="6"/>
  <c r="U1375" i="6"/>
  <c r="U1374" i="6"/>
  <c r="U1373" i="6"/>
  <c r="U1372" i="6"/>
  <c r="U1371" i="6"/>
  <c r="U1370" i="6"/>
  <c r="U1369" i="6"/>
  <c r="U1368" i="6"/>
  <c r="U1367" i="6"/>
  <c r="U1366" i="6"/>
  <c r="U1365" i="6"/>
  <c r="U1364" i="6"/>
  <c r="U1363" i="6"/>
  <c r="U1362" i="6"/>
  <c r="U1361" i="6"/>
  <c r="U1360" i="6"/>
  <c r="U1359" i="6"/>
  <c r="U1358" i="6"/>
  <c r="U1357" i="6"/>
  <c r="U1356" i="6"/>
  <c r="U1355" i="6"/>
  <c r="U1354" i="6"/>
  <c r="U1353" i="6"/>
  <c r="U1352" i="6"/>
  <c r="U1351" i="6"/>
  <c r="U1350" i="6"/>
  <c r="U1349" i="6"/>
  <c r="U1348" i="6"/>
  <c r="U1347" i="6"/>
  <c r="U1346" i="6"/>
  <c r="U1345" i="6"/>
  <c r="U1344" i="6"/>
  <c r="U1343" i="6"/>
  <c r="U1342" i="6"/>
  <c r="U1341" i="6"/>
  <c r="U1340" i="6"/>
  <c r="U1339" i="6"/>
  <c r="U1338" i="6"/>
  <c r="U1337" i="6"/>
  <c r="U1336" i="6"/>
  <c r="U1335" i="6"/>
  <c r="U1334" i="6"/>
  <c r="U1333" i="6"/>
  <c r="U1332" i="6"/>
  <c r="U1331" i="6"/>
  <c r="U1330" i="6"/>
  <c r="U1329" i="6"/>
  <c r="U1328" i="6"/>
  <c r="U1327" i="6"/>
  <c r="U1326" i="6"/>
  <c r="U1325" i="6"/>
  <c r="U1324" i="6"/>
  <c r="U1323" i="6"/>
  <c r="U1322" i="6"/>
  <c r="U1321" i="6"/>
  <c r="U1320" i="6"/>
  <c r="U1319" i="6"/>
  <c r="U1318" i="6"/>
  <c r="U1317" i="6"/>
  <c r="U1316" i="6"/>
  <c r="U1315" i="6"/>
  <c r="U1314" i="6"/>
  <c r="U1313" i="6"/>
  <c r="U1312" i="6"/>
  <c r="U1311" i="6"/>
  <c r="U1310" i="6"/>
  <c r="U1309" i="6"/>
  <c r="U1308" i="6"/>
  <c r="U1307" i="6"/>
  <c r="U1306" i="6"/>
  <c r="U1305" i="6"/>
  <c r="U1304" i="6"/>
  <c r="U1303" i="6"/>
  <c r="U1302" i="6"/>
  <c r="U1301" i="6"/>
  <c r="U1300" i="6"/>
  <c r="U1299" i="6"/>
  <c r="U1298" i="6"/>
  <c r="U1297" i="6"/>
  <c r="U1296" i="6"/>
  <c r="U1295" i="6"/>
  <c r="U1294" i="6"/>
  <c r="U1293" i="6"/>
  <c r="U1292" i="6"/>
  <c r="U1291" i="6"/>
  <c r="U1290" i="6"/>
  <c r="U1289" i="6"/>
  <c r="U1288" i="6"/>
  <c r="U1287" i="6"/>
  <c r="U1286" i="6"/>
  <c r="U1285" i="6"/>
  <c r="U1284" i="6"/>
  <c r="U1283" i="6"/>
  <c r="U1282" i="6"/>
  <c r="U1281" i="6"/>
  <c r="U1280" i="6"/>
  <c r="U1279" i="6"/>
  <c r="U1278" i="6"/>
  <c r="U1277" i="6"/>
  <c r="U1276" i="6"/>
  <c r="U1275" i="6"/>
  <c r="U1274" i="6"/>
  <c r="U1273" i="6"/>
  <c r="U1272" i="6"/>
  <c r="U1271" i="6"/>
  <c r="U1270" i="6"/>
  <c r="U1269" i="6"/>
  <c r="U1268" i="6"/>
  <c r="U1267" i="6"/>
  <c r="U1266" i="6"/>
  <c r="U1265" i="6"/>
  <c r="U1264" i="6"/>
  <c r="U1263" i="6"/>
  <c r="U1262" i="6"/>
  <c r="U1261" i="6"/>
  <c r="U1260" i="6"/>
  <c r="U1259" i="6"/>
  <c r="U1258" i="6"/>
  <c r="U1257" i="6"/>
  <c r="U1256" i="6"/>
  <c r="U1255" i="6"/>
  <c r="U1254" i="6"/>
  <c r="U1253" i="6"/>
  <c r="U1252" i="6"/>
  <c r="U1251" i="6"/>
  <c r="U1250" i="6"/>
  <c r="U1249" i="6"/>
  <c r="U1248" i="6"/>
  <c r="U1247" i="6"/>
  <c r="U1246" i="6"/>
  <c r="U1245" i="6"/>
  <c r="U1244" i="6"/>
  <c r="U1243" i="6"/>
  <c r="U1242" i="6"/>
  <c r="U1241" i="6"/>
  <c r="U1240" i="6"/>
  <c r="U1239" i="6"/>
  <c r="U1238" i="6"/>
  <c r="U1237" i="6"/>
  <c r="U1236" i="6"/>
  <c r="U1235" i="6"/>
  <c r="U1234" i="6"/>
  <c r="U1233" i="6"/>
  <c r="U1232" i="6"/>
  <c r="U1231" i="6"/>
  <c r="U1230" i="6"/>
  <c r="U1229" i="6"/>
  <c r="U1228" i="6"/>
  <c r="U1227" i="6"/>
  <c r="U1226" i="6"/>
  <c r="U1225" i="6"/>
  <c r="U1224" i="6"/>
  <c r="U1223" i="6"/>
  <c r="U1222" i="6"/>
  <c r="U1221" i="6"/>
  <c r="U1220" i="6"/>
  <c r="U1219" i="6"/>
  <c r="U1218" i="6"/>
  <c r="U1217" i="6"/>
  <c r="U1216" i="6"/>
  <c r="U1215" i="6"/>
  <c r="U1214" i="6"/>
  <c r="U1213" i="6"/>
  <c r="U1212" i="6"/>
  <c r="U1211" i="6"/>
  <c r="U1210" i="6"/>
  <c r="U1209" i="6"/>
  <c r="U1208" i="6"/>
  <c r="U1207" i="6"/>
  <c r="U1206" i="6"/>
  <c r="U1205" i="6"/>
  <c r="U1204" i="6"/>
  <c r="U1203" i="6"/>
  <c r="U1202" i="6"/>
  <c r="U1201" i="6"/>
  <c r="U1200" i="6"/>
  <c r="U1199" i="6"/>
  <c r="U1198" i="6"/>
  <c r="U1197" i="6"/>
  <c r="U1196" i="6"/>
  <c r="U1195" i="6"/>
  <c r="U1194" i="6"/>
  <c r="U1193" i="6"/>
  <c r="U1192" i="6"/>
  <c r="U1191" i="6"/>
  <c r="U1190" i="6"/>
  <c r="U1189" i="6"/>
  <c r="U1188" i="6"/>
  <c r="U1187" i="6"/>
  <c r="U1186" i="6"/>
  <c r="U1185" i="6"/>
  <c r="U1184" i="6"/>
  <c r="U1183" i="6"/>
  <c r="U1182" i="6"/>
  <c r="U1181" i="6"/>
  <c r="U1180" i="6"/>
  <c r="U1179" i="6"/>
  <c r="U1178" i="6"/>
  <c r="U1177" i="6"/>
  <c r="U1176" i="6"/>
  <c r="U1175" i="6"/>
  <c r="U1174" i="6"/>
  <c r="U1173" i="6"/>
  <c r="U1172" i="6"/>
  <c r="U1171" i="6"/>
  <c r="U1170" i="6"/>
  <c r="U1169" i="6"/>
  <c r="U1168" i="6"/>
  <c r="U1167" i="6"/>
  <c r="U1166" i="6"/>
  <c r="U1165" i="6"/>
  <c r="U1164" i="6"/>
  <c r="U1163" i="6"/>
  <c r="U1162" i="6"/>
  <c r="U1161" i="6"/>
  <c r="U1160" i="6"/>
  <c r="U1159" i="6"/>
  <c r="U1158" i="6"/>
  <c r="U1157" i="6"/>
  <c r="U1156" i="6"/>
  <c r="U1155" i="6"/>
  <c r="U1154" i="6"/>
  <c r="U1153" i="6"/>
  <c r="U1152" i="6"/>
  <c r="U1151" i="6"/>
  <c r="U1150" i="6"/>
  <c r="U1149" i="6"/>
  <c r="U1148" i="6"/>
  <c r="U1147" i="6"/>
  <c r="U1146" i="6"/>
  <c r="U1145" i="6"/>
  <c r="U1144" i="6"/>
  <c r="U1143" i="6"/>
  <c r="U1142" i="6"/>
  <c r="U1141" i="6"/>
  <c r="U1140" i="6"/>
  <c r="U1139" i="6"/>
  <c r="U1138" i="6"/>
  <c r="U1137" i="6"/>
  <c r="U1136" i="6"/>
  <c r="U1135" i="6"/>
  <c r="U1134" i="6"/>
  <c r="U1133" i="6"/>
  <c r="U1132" i="6"/>
  <c r="U1131" i="6"/>
  <c r="U1130" i="6"/>
  <c r="U1129" i="6"/>
  <c r="U1128" i="6"/>
  <c r="U1127" i="6"/>
  <c r="U1126" i="6"/>
  <c r="U1125" i="6"/>
  <c r="U1124" i="6"/>
  <c r="U1123" i="6"/>
  <c r="U1122" i="6"/>
  <c r="U1121" i="6"/>
  <c r="U1120" i="6"/>
  <c r="U1119" i="6"/>
  <c r="U1118" i="6"/>
  <c r="U1117" i="6"/>
  <c r="U1116" i="6"/>
  <c r="U1115" i="6"/>
  <c r="U1114" i="6"/>
  <c r="U1113" i="6"/>
  <c r="U1112" i="6"/>
  <c r="U1111" i="6"/>
  <c r="U1110" i="6"/>
  <c r="U1109" i="6"/>
  <c r="U1108" i="6"/>
  <c r="U1107" i="6"/>
  <c r="U1106" i="6"/>
  <c r="U1105" i="6"/>
  <c r="U1104" i="6"/>
  <c r="U1103" i="6"/>
  <c r="U1102" i="6"/>
  <c r="U1101" i="6"/>
  <c r="U1100" i="6"/>
  <c r="U1099" i="6"/>
  <c r="U1098" i="6"/>
  <c r="U1097" i="6"/>
  <c r="U1096" i="6"/>
  <c r="U1095" i="6"/>
  <c r="U1094" i="6"/>
  <c r="U1093" i="6"/>
  <c r="U1092" i="6"/>
  <c r="U1091" i="6"/>
  <c r="U1090" i="6"/>
  <c r="U1089" i="6"/>
  <c r="U1088" i="6"/>
  <c r="U1087" i="6"/>
  <c r="U1086" i="6"/>
  <c r="U1085" i="6"/>
  <c r="U1084" i="6"/>
  <c r="U1083" i="6"/>
  <c r="U1082" i="6"/>
  <c r="U1081" i="6"/>
  <c r="U1080" i="6"/>
  <c r="U1079" i="6"/>
  <c r="U1078" i="6"/>
  <c r="U1077" i="6"/>
  <c r="U1076" i="6"/>
  <c r="U1075" i="6"/>
  <c r="U1074" i="6"/>
  <c r="U1073" i="6"/>
  <c r="U1072" i="6"/>
  <c r="U1071" i="6"/>
  <c r="U1070" i="6"/>
  <c r="U1069" i="6"/>
  <c r="U1068" i="6"/>
  <c r="U1067" i="6"/>
  <c r="U1066" i="6"/>
  <c r="U1065" i="6"/>
  <c r="U1064" i="6"/>
  <c r="U1063" i="6"/>
  <c r="U1062" i="6"/>
  <c r="U1061" i="6"/>
  <c r="U1060" i="6"/>
  <c r="U1059" i="6"/>
  <c r="U1058" i="6"/>
  <c r="U1057" i="6"/>
  <c r="U1056" i="6"/>
  <c r="U1055" i="6"/>
  <c r="U1054" i="6"/>
  <c r="U1053" i="6"/>
  <c r="U1052" i="6"/>
  <c r="U1051" i="6"/>
  <c r="U1050" i="6"/>
  <c r="U1049" i="6"/>
  <c r="U1048" i="6"/>
  <c r="U1047" i="6"/>
  <c r="U1046" i="6"/>
  <c r="U1045" i="6"/>
  <c r="U1044" i="6"/>
  <c r="U1043" i="6"/>
  <c r="U1042" i="6"/>
  <c r="U1041" i="6"/>
  <c r="U1040" i="6"/>
  <c r="U1039" i="6"/>
  <c r="U1038" i="6"/>
  <c r="U1037" i="6"/>
  <c r="U1036" i="6"/>
  <c r="U1035" i="6"/>
  <c r="U1034" i="6"/>
  <c r="U1033" i="6"/>
  <c r="U1032" i="6"/>
  <c r="U1031" i="6"/>
  <c r="U1030" i="6"/>
  <c r="U1029" i="6"/>
  <c r="U1028" i="6"/>
  <c r="U1027" i="6"/>
  <c r="U1026" i="6"/>
  <c r="U1025" i="6"/>
  <c r="U1024" i="6"/>
  <c r="U1023" i="6"/>
  <c r="U1022" i="6"/>
  <c r="U1021" i="6"/>
  <c r="U1020" i="6"/>
  <c r="U1019" i="6"/>
  <c r="U1018" i="6"/>
  <c r="U1017" i="6"/>
  <c r="U1016" i="6"/>
  <c r="U1015" i="6"/>
  <c r="U1014" i="6"/>
  <c r="U1013" i="6"/>
  <c r="U1012" i="6"/>
  <c r="U1011" i="6"/>
  <c r="U1010" i="6"/>
  <c r="U1009" i="6"/>
  <c r="U1008" i="6"/>
  <c r="U1007" i="6"/>
  <c r="U1006" i="6"/>
  <c r="U1005" i="6"/>
  <c r="U1004" i="6"/>
  <c r="U1003" i="6"/>
  <c r="U1002" i="6"/>
  <c r="U1001" i="6"/>
  <c r="U1000" i="6"/>
  <c r="U999" i="6"/>
  <c r="U998" i="6"/>
  <c r="U997" i="6"/>
  <c r="U996" i="6"/>
  <c r="U995" i="6"/>
  <c r="U994" i="6"/>
  <c r="U993" i="6"/>
  <c r="U992" i="6"/>
  <c r="U991" i="6"/>
  <c r="U990" i="6"/>
  <c r="U989" i="6"/>
  <c r="U988" i="6"/>
  <c r="U987" i="6"/>
  <c r="U986" i="6"/>
  <c r="U985" i="6"/>
  <c r="U984" i="6"/>
  <c r="U983" i="6"/>
  <c r="U982" i="6"/>
  <c r="U981" i="6"/>
  <c r="U980" i="6"/>
  <c r="U979" i="6"/>
  <c r="U978" i="6"/>
  <c r="U977" i="6"/>
  <c r="U976" i="6"/>
  <c r="U975" i="6"/>
  <c r="U974" i="6"/>
  <c r="U973" i="6"/>
  <c r="U972" i="6"/>
  <c r="U971" i="6"/>
  <c r="U970" i="6"/>
  <c r="U969" i="6"/>
  <c r="U968" i="6"/>
  <c r="U967" i="6"/>
  <c r="U966" i="6"/>
  <c r="U965" i="6"/>
  <c r="U964" i="6"/>
  <c r="U963" i="6"/>
  <c r="U962" i="6"/>
  <c r="U961" i="6"/>
  <c r="U960" i="6"/>
  <c r="U959" i="6"/>
  <c r="U958" i="6"/>
  <c r="U957" i="6"/>
  <c r="U956" i="6"/>
  <c r="U955" i="6"/>
  <c r="U954" i="6"/>
  <c r="U953" i="6"/>
  <c r="U952" i="6"/>
  <c r="U951" i="6"/>
  <c r="U950" i="6"/>
  <c r="U949" i="6"/>
  <c r="U948" i="6"/>
  <c r="U947" i="6"/>
  <c r="U946" i="6"/>
  <c r="U945" i="6"/>
  <c r="U944" i="6"/>
  <c r="U943" i="6"/>
  <c r="U942" i="6"/>
  <c r="U941" i="6"/>
  <c r="U940" i="6"/>
  <c r="U939" i="6"/>
  <c r="U938" i="6"/>
  <c r="U937" i="6"/>
  <c r="U936" i="6"/>
  <c r="U935" i="6"/>
  <c r="U934" i="6"/>
  <c r="U933" i="6"/>
  <c r="U932" i="6"/>
  <c r="U931" i="6"/>
  <c r="U930" i="6"/>
  <c r="U929" i="6"/>
  <c r="U928" i="6"/>
  <c r="U927" i="6"/>
  <c r="U926" i="6"/>
  <c r="U925" i="6"/>
  <c r="U924" i="6"/>
  <c r="U923" i="6"/>
  <c r="U922" i="6"/>
  <c r="U921" i="6"/>
  <c r="U920" i="6"/>
  <c r="U919" i="6"/>
  <c r="U918" i="6"/>
  <c r="U917" i="6"/>
  <c r="U916" i="6"/>
  <c r="U915" i="6"/>
  <c r="U914" i="6"/>
  <c r="U913" i="6"/>
  <c r="U912" i="6"/>
  <c r="U911" i="6"/>
  <c r="U910" i="6"/>
  <c r="U909" i="6"/>
  <c r="U908" i="6"/>
  <c r="U907" i="6"/>
  <c r="U906" i="6"/>
  <c r="U905" i="6"/>
  <c r="U904" i="6"/>
  <c r="U903" i="6"/>
  <c r="U902" i="6"/>
  <c r="U901" i="6"/>
  <c r="U900" i="6"/>
  <c r="U899" i="6"/>
  <c r="U898" i="6"/>
  <c r="U897" i="6"/>
  <c r="U896" i="6"/>
  <c r="U895" i="6"/>
  <c r="U894" i="6"/>
  <c r="U893" i="6"/>
  <c r="U892" i="6"/>
  <c r="U891" i="6"/>
  <c r="U890" i="6"/>
  <c r="U889" i="6"/>
  <c r="U888" i="6"/>
  <c r="U887" i="6"/>
  <c r="U886" i="6"/>
  <c r="U885" i="6"/>
  <c r="U884" i="6"/>
  <c r="U883" i="6"/>
  <c r="U882" i="6"/>
  <c r="U881" i="6"/>
  <c r="U880" i="6"/>
  <c r="U879" i="6"/>
  <c r="U878" i="6"/>
  <c r="U877" i="6"/>
  <c r="U876" i="6"/>
  <c r="U875" i="6"/>
  <c r="U874" i="6"/>
  <c r="U873" i="6"/>
  <c r="U872" i="6"/>
  <c r="U871" i="6"/>
  <c r="U870" i="6"/>
  <c r="U869" i="6"/>
  <c r="U868" i="6"/>
  <c r="U867" i="6"/>
  <c r="U866" i="6"/>
  <c r="U865" i="6"/>
  <c r="U864" i="6"/>
  <c r="U863" i="6"/>
  <c r="U862" i="6"/>
  <c r="U861" i="6"/>
  <c r="U860" i="6"/>
  <c r="U859" i="6"/>
  <c r="U858" i="6"/>
  <c r="U857" i="6"/>
  <c r="U856" i="6"/>
  <c r="U855" i="6"/>
  <c r="U854" i="6"/>
  <c r="U853" i="6"/>
  <c r="U852" i="6"/>
  <c r="U851" i="6"/>
  <c r="U850" i="6"/>
  <c r="U849" i="6"/>
  <c r="U848" i="6"/>
  <c r="U847" i="6"/>
  <c r="U846" i="6"/>
  <c r="U845" i="6"/>
  <c r="U844" i="6"/>
  <c r="U843" i="6"/>
  <c r="U842" i="6"/>
  <c r="U841" i="6"/>
  <c r="U840" i="6"/>
  <c r="U839" i="6"/>
  <c r="U838" i="6"/>
  <c r="U837" i="6"/>
  <c r="U836" i="6"/>
  <c r="U835" i="6"/>
  <c r="U834" i="6"/>
  <c r="U833" i="6"/>
  <c r="U832" i="6"/>
  <c r="U831" i="6"/>
  <c r="U830" i="6"/>
  <c r="U829" i="6"/>
  <c r="U828" i="6"/>
  <c r="U827" i="6"/>
  <c r="U826" i="6"/>
  <c r="U825" i="6"/>
  <c r="U824" i="6"/>
  <c r="U823" i="6"/>
  <c r="U822" i="6"/>
  <c r="U821" i="6"/>
  <c r="U820" i="6"/>
  <c r="U819" i="6"/>
  <c r="U818" i="6"/>
  <c r="U817" i="6"/>
  <c r="U816" i="6"/>
  <c r="U815" i="6"/>
  <c r="U814" i="6"/>
  <c r="U813" i="6"/>
  <c r="U812" i="6"/>
  <c r="U811" i="6"/>
  <c r="U810" i="6"/>
  <c r="U809" i="6"/>
  <c r="U808" i="6"/>
  <c r="U807" i="6"/>
  <c r="U806" i="6"/>
  <c r="U805" i="6"/>
  <c r="U804" i="6"/>
  <c r="U803" i="6"/>
  <c r="U802" i="6"/>
  <c r="U801" i="6"/>
  <c r="U800" i="6"/>
  <c r="U799" i="6"/>
  <c r="U798" i="6"/>
  <c r="U797" i="6"/>
  <c r="U796" i="6"/>
  <c r="U795" i="6"/>
  <c r="U794" i="6"/>
  <c r="U793" i="6"/>
  <c r="U792" i="6"/>
  <c r="U791" i="6"/>
  <c r="U790" i="6"/>
  <c r="U789" i="6"/>
  <c r="U788" i="6"/>
  <c r="U787" i="6"/>
  <c r="U786" i="6"/>
  <c r="U785" i="6"/>
  <c r="U784" i="6"/>
  <c r="U783" i="6"/>
  <c r="U782" i="6"/>
  <c r="U781" i="6"/>
  <c r="U780" i="6"/>
  <c r="U779" i="6"/>
  <c r="U778" i="6"/>
  <c r="U777" i="6"/>
  <c r="U776" i="6"/>
  <c r="U775" i="6"/>
  <c r="U774" i="6"/>
  <c r="U773" i="6"/>
  <c r="U772" i="6"/>
  <c r="U771" i="6"/>
  <c r="U770" i="6"/>
  <c r="U769" i="6"/>
  <c r="U768" i="6"/>
  <c r="U767" i="6"/>
  <c r="U766" i="6"/>
  <c r="U765" i="6"/>
  <c r="U764" i="6"/>
  <c r="U763" i="6"/>
  <c r="U762" i="6"/>
  <c r="U761" i="6"/>
  <c r="U760" i="6"/>
  <c r="U759" i="6"/>
  <c r="U758" i="6"/>
  <c r="U757" i="6"/>
  <c r="U756" i="6"/>
  <c r="U755" i="6"/>
  <c r="U754" i="6"/>
  <c r="U753" i="6"/>
  <c r="U752" i="6"/>
  <c r="U751" i="6"/>
  <c r="U750" i="6"/>
  <c r="U749" i="6"/>
  <c r="U748" i="6"/>
  <c r="U747" i="6"/>
  <c r="U746" i="6"/>
  <c r="U745" i="6"/>
  <c r="U744" i="6"/>
  <c r="U743" i="6"/>
  <c r="U742" i="6"/>
  <c r="U741" i="6"/>
  <c r="U740" i="6"/>
  <c r="U739" i="6"/>
  <c r="U738" i="6"/>
  <c r="U737" i="6"/>
  <c r="U736" i="6"/>
  <c r="U735" i="6"/>
  <c r="U734" i="6"/>
  <c r="U733" i="6"/>
  <c r="U732" i="6"/>
  <c r="U731" i="6"/>
  <c r="U730" i="6"/>
  <c r="U729" i="6"/>
  <c r="U728" i="6"/>
  <c r="U727" i="6"/>
  <c r="U726" i="6"/>
  <c r="U725" i="6"/>
  <c r="U724" i="6"/>
  <c r="U723" i="6"/>
  <c r="U722" i="6"/>
  <c r="U721" i="6"/>
  <c r="U720" i="6"/>
  <c r="U719" i="6"/>
  <c r="U718" i="6"/>
  <c r="U717" i="6"/>
  <c r="U716" i="6"/>
  <c r="U715" i="6"/>
  <c r="U714" i="6"/>
  <c r="U713" i="6"/>
  <c r="U712" i="6"/>
  <c r="U711" i="6"/>
  <c r="U710" i="6"/>
  <c r="U709" i="6"/>
  <c r="U708" i="6"/>
  <c r="U707" i="6"/>
  <c r="U706" i="6"/>
  <c r="U705" i="6"/>
  <c r="U704" i="6"/>
  <c r="U703" i="6"/>
  <c r="U702" i="6"/>
  <c r="U701" i="6"/>
  <c r="U700" i="6"/>
  <c r="U699" i="6"/>
  <c r="U698" i="6"/>
  <c r="U697" i="6"/>
  <c r="U696" i="6"/>
  <c r="U695" i="6"/>
  <c r="U694" i="6"/>
  <c r="U693" i="6"/>
  <c r="U692" i="6"/>
  <c r="U691" i="6"/>
  <c r="U690" i="6"/>
  <c r="U689" i="6"/>
  <c r="U688" i="6"/>
  <c r="U687" i="6"/>
  <c r="U686" i="6"/>
  <c r="U685" i="6"/>
  <c r="U684" i="6"/>
  <c r="U683" i="6"/>
  <c r="U682" i="6"/>
  <c r="U681" i="6"/>
  <c r="U680" i="6"/>
  <c r="U679" i="6"/>
  <c r="U678" i="6"/>
  <c r="U677" i="6"/>
  <c r="U676" i="6"/>
  <c r="U675" i="6"/>
  <c r="U674" i="6"/>
  <c r="U673" i="6"/>
  <c r="U672" i="6"/>
  <c r="U671" i="6"/>
  <c r="U670" i="6"/>
  <c r="U669" i="6"/>
  <c r="U668" i="6"/>
  <c r="U667" i="6"/>
  <c r="U666" i="6"/>
  <c r="U665" i="6"/>
  <c r="U664" i="6"/>
  <c r="U663" i="6"/>
  <c r="U662" i="6"/>
  <c r="U661" i="6"/>
  <c r="U660" i="6"/>
  <c r="U659" i="6"/>
  <c r="U658" i="6"/>
  <c r="U657" i="6"/>
  <c r="U656" i="6"/>
  <c r="U655" i="6"/>
  <c r="U654" i="6"/>
  <c r="U653" i="6"/>
  <c r="U652" i="6"/>
  <c r="U651" i="6"/>
  <c r="U650" i="6"/>
  <c r="U649" i="6"/>
  <c r="U648" i="6"/>
  <c r="U647" i="6"/>
  <c r="U646" i="6"/>
  <c r="U645" i="6"/>
  <c r="U644" i="6"/>
  <c r="U643" i="6"/>
  <c r="U642" i="6"/>
  <c r="U641" i="6"/>
  <c r="U640" i="6"/>
  <c r="U639" i="6"/>
  <c r="U638" i="6"/>
  <c r="U637" i="6"/>
  <c r="U636" i="6"/>
  <c r="U635" i="6"/>
  <c r="U634" i="6"/>
  <c r="U633" i="6"/>
  <c r="U632" i="6"/>
  <c r="U631" i="6"/>
  <c r="U630" i="6"/>
  <c r="U629" i="6"/>
  <c r="U628" i="6"/>
  <c r="U627" i="6"/>
  <c r="U626" i="6"/>
  <c r="U625" i="6"/>
  <c r="U624" i="6"/>
  <c r="U623" i="6"/>
  <c r="U622" i="6"/>
  <c r="U621" i="6"/>
  <c r="U620" i="6"/>
  <c r="U619" i="6"/>
  <c r="U618" i="6"/>
  <c r="U617" i="6"/>
  <c r="U616" i="6"/>
  <c r="U615" i="6"/>
  <c r="U614" i="6"/>
  <c r="U613" i="6"/>
  <c r="U612" i="6"/>
  <c r="U611" i="6"/>
  <c r="U610" i="6"/>
  <c r="U609" i="6"/>
  <c r="U608" i="6"/>
  <c r="U607" i="6"/>
  <c r="U606" i="6"/>
  <c r="U605" i="6"/>
  <c r="U604" i="6"/>
  <c r="U603" i="6"/>
  <c r="U602" i="6"/>
  <c r="U601" i="6"/>
  <c r="U600" i="6"/>
  <c r="U599" i="6"/>
  <c r="U598" i="6"/>
  <c r="U597" i="6"/>
  <c r="U596" i="6"/>
  <c r="U595" i="6"/>
  <c r="U594" i="6"/>
  <c r="U593" i="6"/>
  <c r="U592" i="6"/>
  <c r="U591" i="6"/>
  <c r="U590" i="6"/>
  <c r="U589" i="6"/>
  <c r="U588" i="6"/>
  <c r="U587" i="6"/>
  <c r="U586" i="6"/>
  <c r="U585" i="6"/>
  <c r="U584" i="6"/>
  <c r="U583" i="6"/>
  <c r="U582" i="6"/>
  <c r="U581" i="6"/>
  <c r="U580" i="6"/>
  <c r="U579" i="6"/>
  <c r="U578" i="6"/>
  <c r="U577" i="6"/>
  <c r="U576" i="6"/>
  <c r="U575" i="6"/>
  <c r="U574" i="6"/>
  <c r="U573" i="6"/>
  <c r="U572" i="6"/>
  <c r="U571" i="6"/>
  <c r="U570" i="6"/>
  <c r="U569" i="6"/>
  <c r="U568" i="6"/>
  <c r="U567" i="6"/>
  <c r="U566" i="6"/>
  <c r="U565" i="6"/>
  <c r="U564" i="6"/>
  <c r="U563" i="6"/>
  <c r="U562" i="6"/>
  <c r="U561" i="6"/>
  <c r="U560" i="6"/>
  <c r="U559" i="6"/>
  <c r="U558" i="6"/>
  <c r="U557" i="6"/>
  <c r="U556" i="6"/>
  <c r="U555" i="6"/>
  <c r="U554" i="6"/>
  <c r="U553" i="6"/>
  <c r="U552" i="6"/>
  <c r="U551" i="6"/>
  <c r="U550" i="6"/>
  <c r="U549" i="6"/>
  <c r="U548" i="6"/>
  <c r="U547" i="6"/>
  <c r="U546" i="6"/>
  <c r="U545" i="6"/>
  <c r="U544" i="6"/>
  <c r="U543" i="6"/>
  <c r="U542" i="6"/>
  <c r="U541" i="6"/>
  <c r="U540" i="6"/>
  <c r="U539" i="6"/>
  <c r="U538" i="6"/>
  <c r="U537" i="6"/>
  <c r="U536" i="6"/>
  <c r="U535" i="6"/>
  <c r="U534" i="6"/>
  <c r="U533" i="6"/>
  <c r="U532" i="6"/>
  <c r="U531" i="6"/>
  <c r="U530" i="6"/>
  <c r="U529" i="6"/>
  <c r="U528" i="6"/>
  <c r="U527" i="6"/>
  <c r="U526" i="6"/>
  <c r="U525" i="6"/>
  <c r="U524" i="6"/>
  <c r="U523" i="6"/>
  <c r="U522" i="6"/>
  <c r="U521" i="6"/>
  <c r="U520" i="6"/>
  <c r="U519" i="6"/>
  <c r="U518" i="6"/>
  <c r="U517" i="6"/>
  <c r="U516" i="6"/>
  <c r="U515" i="6"/>
  <c r="U514" i="6"/>
  <c r="U513" i="6"/>
  <c r="U512" i="6"/>
  <c r="U511" i="6"/>
  <c r="U510" i="6"/>
  <c r="U509" i="6"/>
  <c r="U508" i="6"/>
  <c r="U507" i="6"/>
  <c r="U506" i="6"/>
  <c r="U505" i="6"/>
  <c r="U504" i="6"/>
  <c r="U503" i="6"/>
  <c r="U502" i="6"/>
  <c r="U501" i="6"/>
  <c r="U500" i="6"/>
  <c r="U499" i="6"/>
  <c r="U498" i="6"/>
  <c r="U497" i="6"/>
  <c r="U496" i="6"/>
  <c r="U495" i="6"/>
  <c r="U494" i="6"/>
  <c r="U493" i="6"/>
  <c r="U492" i="6"/>
  <c r="U491" i="6"/>
  <c r="U490" i="6"/>
  <c r="U489" i="6"/>
  <c r="U488" i="6"/>
  <c r="U487" i="6"/>
  <c r="U486" i="6"/>
  <c r="U485" i="6"/>
  <c r="U484" i="6"/>
  <c r="U483" i="6"/>
  <c r="U482" i="6"/>
  <c r="U481" i="6"/>
  <c r="U480" i="6"/>
  <c r="U479" i="6"/>
  <c r="U478" i="6"/>
  <c r="U477" i="6"/>
  <c r="U476" i="6"/>
  <c r="U475" i="6"/>
  <c r="U474" i="6"/>
  <c r="U473" i="6"/>
  <c r="U472" i="6"/>
  <c r="U471" i="6"/>
  <c r="U470" i="6"/>
  <c r="U469" i="6"/>
  <c r="U468" i="6"/>
  <c r="U467" i="6"/>
  <c r="U466" i="6"/>
  <c r="U465" i="6"/>
  <c r="U464" i="6"/>
  <c r="U463" i="6"/>
  <c r="U462" i="6"/>
  <c r="U461" i="6"/>
  <c r="U460" i="6"/>
  <c r="U459" i="6"/>
  <c r="U458" i="6"/>
  <c r="U457" i="6"/>
  <c r="U456" i="6"/>
  <c r="U455" i="6"/>
  <c r="U454" i="6"/>
  <c r="U453" i="6"/>
  <c r="U452" i="6"/>
  <c r="U451" i="6"/>
  <c r="U450" i="6"/>
  <c r="U449" i="6"/>
  <c r="U448" i="6"/>
  <c r="U447" i="6"/>
  <c r="U446" i="6"/>
  <c r="U445" i="6"/>
  <c r="U444" i="6"/>
  <c r="U443" i="6"/>
  <c r="U442" i="6"/>
  <c r="U441" i="6"/>
  <c r="U440" i="6"/>
  <c r="U439" i="6"/>
  <c r="U438" i="6"/>
  <c r="U437" i="6"/>
  <c r="U436" i="6"/>
  <c r="U435" i="6"/>
  <c r="U434" i="6"/>
  <c r="U433" i="6"/>
  <c r="U432" i="6"/>
  <c r="U431" i="6"/>
  <c r="U430" i="6"/>
  <c r="U429" i="6"/>
  <c r="U428" i="6"/>
  <c r="U427" i="6"/>
  <c r="U426" i="6"/>
  <c r="U425" i="6"/>
  <c r="U424" i="6"/>
  <c r="U423" i="6"/>
  <c r="U422" i="6"/>
  <c r="U421" i="6"/>
  <c r="U420" i="6"/>
  <c r="U419" i="6"/>
  <c r="U418" i="6"/>
  <c r="U417" i="6"/>
  <c r="U416" i="6"/>
  <c r="U415" i="6"/>
  <c r="U414" i="6"/>
  <c r="U413" i="6"/>
  <c r="U412" i="6"/>
  <c r="U411" i="6"/>
  <c r="U410" i="6"/>
  <c r="U409" i="6"/>
  <c r="U408" i="6"/>
  <c r="U407" i="6"/>
  <c r="U406" i="6"/>
  <c r="U405" i="6"/>
  <c r="U404" i="6"/>
  <c r="U403" i="6"/>
  <c r="U402" i="6"/>
  <c r="U401" i="6"/>
  <c r="U400" i="6"/>
  <c r="U399" i="6"/>
  <c r="U398" i="6"/>
  <c r="U397" i="6"/>
  <c r="U396" i="6"/>
  <c r="U395" i="6"/>
  <c r="U394" i="6"/>
  <c r="U393" i="6"/>
  <c r="U392" i="6"/>
  <c r="U391" i="6"/>
  <c r="U390" i="6"/>
  <c r="U389" i="6"/>
  <c r="U388" i="6"/>
  <c r="U387" i="6"/>
  <c r="U386" i="6"/>
  <c r="U385" i="6"/>
  <c r="U384" i="6"/>
  <c r="U383" i="6"/>
  <c r="U382" i="6"/>
  <c r="U381" i="6"/>
  <c r="U380" i="6"/>
  <c r="U379" i="6"/>
  <c r="U378" i="6"/>
  <c r="U377" i="6"/>
  <c r="U376" i="6"/>
  <c r="U375" i="6"/>
  <c r="U374" i="6"/>
  <c r="U373" i="6"/>
  <c r="U372" i="6"/>
  <c r="U371" i="6"/>
  <c r="U370" i="6"/>
  <c r="U369" i="6"/>
  <c r="U368" i="6"/>
  <c r="U367" i="6"/>
  <c r="U366" i="6"/>
  <c r="U365" i="6"/>
  <c r="U364" i="6"/>
  <c r="U363" i="6"/>
  <c r="U362" i="6"/>
  <c r="U361" i="6"/>
  <c r="U360" i="6"/>
  <c r="U359" i="6"/>
  <c r="U358" i="6"/>
  <c r="U357" i="6"/>
  <c r="U356" i="6"/>
  <c r="U355" i="6"/>
  <c r="U354" i="6"/>
  <c r="U353" i="6"/>
  <c r="U352" i="6"/>
  <c r="U351" i="6"/>
  <c r="U350" i="6"/>
  <c r="U349" i="6"/>
  <c r="U348" i="6"/>
  <c r="U347" i="6"/>
  <c r="U346" i="6"/>
  <c r="U345" i="6"/>
  <c r="U344" i="6"/>
  <c r="U343" i="6"/>
  <c r="U342" i="6"/>
  <c r="U341" i="6"/>
  <c r="U340" i="6"/>
  <c r="U339" i="6"/>
  <c r="U338" i="6"/>
  <c r="U337" i="6"/>
  <c r="U336" i="6"/>
  <c r="U335" i="6"/>
  <c r="U334" i="6"/>
  <c r="U333" i="6"/>
  <c r="U332" i="6"/>
  <c r="U331" i="6"/>
  <c r="U330" i="6"/>
  <c r="U329" i="6"/>
  <c r="U328" i="6"/>
  <c r="U327" i="6"/>
  <c r="U326" i="6"/>
  <c r="U325" i="6"/>
  <c r="U324" i="6"/>
  <c r="U323" i="6"/>
  <c r="U322" i="6"/>
  <c r="U321" i="6"/>
  <c r="U320" i="6"/>
  <c r="U319" i="6"/>
  <c r="U318" i="6"/>
  <c r="U317" i="6"/>
  <c r="U316" i="6"/>
  <c r="U315" i="6"/>
  <c r="U314" i="6"/>
  <c r="U313" i="6"/>
  <c r="U312" i="6"/>
  <c r="U311" i="6"/>
  <c r="U310" i="6"/>
  <c r="U309" i="6"/>
  <c r="U308" i="6"/>
  <c r="U307" i="6"/>
  <c r="U306" i="6"/>
  <c r="U305" i="6"/>
  <c r="U304" i="6"/>
  <c r="U303" i="6"/>
  <c r="U302" i="6"/>
  <c r="U301" i="6"/>
  <c r="U300" i="6"/>
  <c r="U299" i="6"/>
  <c r="U298" i="6"/>
  <c r="U297" i="6"/>
  <c r="U296" i="6"/>
  <c r="U295" i="6"/>
  <c r="U294" i="6"/>
  <c r="U293" i="6"/>
  <c r="U292" i="6"/>
  <c r="U291" i="6"/>
  <c r="U290" i="6"/>
  <c r="U289" i="6"/>
  <c r="U288" i="6"/>
  <c r="U287" i="6"/>
  <c r="U286" i="6"/>
  <c r="U285" i="6"/>
  <c r="U284" i="6"/>
  <c r="U283" i="6"/>
  <c r="U282" i="6"/>
  <c r="U281" i="6"/>
  <c r="U280" i="6"/>
  <c r="U279" i="6"/>
  <c r="U278" i="6"/>
  <c r="U277" i="6"/>
  <c r="U276" i="6"/>
  <c r="U275" i="6"/>
  <c r="U274" i="6"/>
  <c r="U273" i="6"/>
  <c r="U272" i="6"/>
  <c r="U271" i="6"/>
  <c r="U270" i="6"/>
  <c r="U269" i="6"/>
  <c r="U268" i="6"/>
  <c r="U267" i="6"/>
  <c r="U266" i="6"/>
  <c r="U265" i="6"/>
  <c r="U264" i="6"/>
  <c r="U263" i="6"/>
  <c r="U262" i="6"/>
  <c r="U261" i="6"/>
  <c r="U260" i="6"/>
  <c r="U259" i="6"/>
  <c r="U258" i="6"/>
  <c r="U257" i="6"/>
  <c r="U256" i="6"/>
  <c r="U255" i="6"/>
  <c r="U254" i="6"/>
  <c r="U253" i="6"/>
  <c r="U252" i="6"/>
  <c r="U251" i="6"/>
  <c r="U250" i="6"/>
  <c r="U249" i="6"/>
  <c r="U248" i="6"/>
  <c r="U247" i="6"/>
  <c r="U246" i="6"/>
  <c r="U245" i="6"/>
  <c r="U244" i="6"/>
  <c r="U243" i="6"/>
  <c r="U242" i="6"/>
  <c r="U241" i="6"/>
  <c r="U240" i="6"/>
  <c r="U239" i="6"/>
  <c r="U238" i="6"/>
  <c r="U237" i="6"/>
  <c r="U236" i="6"/>
  <c r="U235" i="6"/>
  <c r="U234" i="6"/>
  <c r="U233" i="6"/>
  <c r="U232" i="6"/>
  <c r="U231" i="6"/>
  <c r="U230" i="6"/>
  <c r="U229" i="6"/>
  <c r="U228" i="6"/>
  <c r="U227" i="6"/>
  <c r="U226" i="6"/>
  <c r="U225" i="6"/>
  <c r="U224" i="6"/>
  <c r="U223" i="6"/>
  <c r="U222" i="6"/>
  <c r="U221" i="6"/>
  <c r="U220" i="6"/>
  <c r="U219" i="6"/>
  <c r="U218" i="6"/>
  <c r="U217" i="6"/>
  <c r="U216" i="6"/>
  <c r="U215" i="6"/>
  <c r="U214" i="6"/>
  <c r="U213" i="6"/>
  <c r="U212" i="6"/>
  <c r="U211" i="6"/>
  <c r="U210" i="6"/>
  <c r="U209" i="6"/>
  <c r="U208" i="6"/>
  <c r="U207" i="6"/>
  <c r="U206" i="6"/>
  <c r="U205" i="6"/>
  <c r="U204" i="6"/>
  <c r="U203" i="6"/>
  <c r="U202" i="6"/>
  <c r="U201" i="6"/>
  <c r="U200" i="6"/>
  <c r="U199" i="6"/>
  <c r="U198" i="6"/>
  <c r="U197" i="6"/>
  <c r="U196" i="6"/>
  <c r="U195" i="6"/>
  <c r="U194" i="6"/>
  <c r="U193" i="6"/>
  <c r="U192" i="6"/>
  <c r="U191" i="6"/>
  <c r="U190" i="6"/>
  <c r="U189" i="6"/>
  <c r="U188" i="6"/>
  <c r="U187" i="6"/>
  <c r="U186" i="6"/>
  <c r="U185" i="6"/>
  <c r="U184" i="6"/>
  <c r="U183" i="6"/>
  <c r="U182" i="6"/>
  <c r="U181" i="6"/>
  <c r="U180" i="6"/>
  <c r="U179" i="6"/>
  <c r="U178" i="6"/>
  <c r="U177" i="6"/>
  <c r="U176" i="6"/>
  <c r="U175" i="6"/>
  <c r="U174" i="6"/>
  <c r="U173" i="6"/>
  <c r="U172" i="6"/>
  <c r="U171" i="6"/>
  <c r="U170" i="6"/>
  <c r="U169" i="6"/>
  <c r="U168" i="6"/>
  <c r="U167" i="6"/>
  <c r="U166" i="6"/>
  <c r="U165" i="6"/>
  <c r="U164" i="6"/>
  <c r="U163" i="6"/>
  <c r="U162" i="6"/>
  <c r="U161" i="6"/>
  <c r="U160" i="6"/>
  <c r="U159" i="6"/>
  <c r="U158" i="6"/>
  <c r="U157" i="6"/>
  <c r="U156" i="6"/>
  <c r="U155" i="6"/>
  <c r="U154" i="6"/>
  <c r="U153" i="6"/>
  <c r="U152" i="6"/>
  <c r="U151" i="6"/>
  <c r="U150" i="6"/>
  <c r="U149" i="6"/>
  <c r="U148" i="6"/>
  <c r="U147" i="6"/>
  <c r="U146" i="6"/>
  <c r="U145" i="6"/>
  <c r="U144" i="6"/>
  <c r="U143" i="6"/>
  <c r="U142" i="6"/>
  <c r="U141" i="6"/>
  <c r="U140" i="6"/>
  <c r="U139" i="6"/>
  <c r="U138" i="6"/>
  <c r="U137" i="6"/>
  <c r="U136" i="6"/>
  <c r="U135" i="6"/>
  <c r="U134" i="6"/>
  <c r="U133" i="6"/>
  <c r="U132" i="6"/>
  <c r="U131" i="6"/>
  <c r="U130" i="6"/>
  <c r="U129" i="6"/>
  <c r="U128" i="6"/>
  <c r="U127" i="6"/>
  <c r="U126" i="6"/>
  <c r="U125" i="6"/>
  <c r="U124" i="6"/>
  <c r="U123" i="6"/>
  <c r="U122" i="6"/>
  <c r="U121" i="6"/>
  <c r="U120" i="6"/>
  <c r="U119" i="6"/>
  <c r="U118" i="6"/>
  <c r="U117" i="6"/>
  <c r="U116" i="6"/>
  <c r="U115" i="6"/>
  <c r="U114" i="6"/>
  <c r="U113" i="6"/>
  <c r="U112" i="6"/>
  <c r="U111" i="6"/>
  <c r="U110" i="6"/>
  <c r="U109" i="6"/>
  <c r="U108" i="6"/>
  <c r="U107" i="6"/>
  <c r="U106" i="6"/>
  <c r="U105" i="6"/>
  <c r="U104" i="6"/>
  <c r="U103" i="6"/>
  <c r="U102" i="6"/>
  <c r="U101" i="6"/>
  <c r="U100" i="6"/>
  <c r="U99" i="6"/>
  <c r="U98" i="6"/>
  <c r="U97" i="6"/>
  <c r="U96" i="6"/>
  <c r="U95" i="6"/>
  <c r="U94" i="6"/>
  <c r="U93" i="6"/>
  <c r="U92" i="6"/>
  <c r="U91" i="6"/>
  <c r="U90" i="6"/>
  <c r="U89" i="6"/>
  <c r="AB89" i="1" s="1"/>
  <c r="U88" i="6"/>
  <c r="AB88" i="1" s="1"/>
  <c r="U87" i="6"/>
  <c r="AB87" i="1" s="1"/>
  <c r="U86" i="6"/>
  <c r="AB86" i="1" s="1"/>
  <c r="U85" i="6"/>
  <c r="AB85" i="1" s="1"/>
  <c r="U84" i="6"/>
  <c r="AB84" i="1" s="1"/>
  <c r="U83" i="6"/>
  <c r="AB83" i="1" s="1"/>
  <c r="U82" i="6"/>
  <c r="AB82" i="1" s="1"/>
  <c r="U81" i="6"/>
  <c r="AB81" i="1" s="1"/>
  <c r="U80" i="6"/>
  <c r="AB80" i="1" s="1"/>
  <c r="U79" i="6"/>
  <c r="AB79" i="1" s="1"/>
  <c r="U78" i="6"/>
  <c r="AB78" i="1" s="1"/>
  <c r="U77" i="6"/>
  <c r="AB77" i="1" s="1"/>
  <c r="U76" i="6"/>
  <c r="AB76" i="1" s="1"/>
  <c r="U75" i="6"/>
  <c r="AB75" i="1" s="1"/>
  <c r="U74" i="6"/>
  <c r="AB74" i="1" s="1"/>
  <c r="U73" i="6"/>
  <c r="AB73" i="1" s="1"/>
  <c r="U72" i="6"/>
  <c r="AB72" i="1" s="1"/>
  <c r="U71" i="6"/>
  <c r="AB71" i="1" s="1"/>
  <c r="U70" i="6"/>
  <c r="AB70" i="1" s="1"/>
  <c r="U69" i="6"/>
  <c r="AB69" i="1" s="1"/>
  <c r="U68" i="6"/>
  <c r="AB68" i="1" s="1"/>
  <c r="U67" i="6"/>
  <c r="AB67" i="1" s="1"/>
  <c r="U66" i="6"/>
  <c r="AB66" i="1" s="1"/>
  <c r="U65" i="6"/>
  <c r="AB65" i="1" s="1"/>
  <c r="U64" i="6"/>
  <c r="AB64" i="1" s="1"/>
  <c r="U63" i="6"/>
  <c r="AB63" i="1" s="1"/>
  <c r="U62" i="6"/>
  <c r="AB62" i="1" s="1"/>
  <c r="U61" i="6"/>
  <c r="AB61" i="1" s="1"/>
  <c r="U60" i="6"/>
  <c r="AB60" i="1" s="1"/>
  <c r="U59" i="6"/>
  <c r="AB59" i="1" s="1"/>
  <c r="U58" i="6"/>
  <c r="AB58" i="1" s="1"/>
  <c r="U57" i="6"/>
  <c r="AB57" i="1" s="1"/>
  <c r="U56" i="6"/>
  <c r="AB56" i="1" s="1"/>
  <c r="U55" i="6"/>
  <c r="AB55" i="1" s="1"/>
  <c r="U54" i="6"/>
  <c r="AB54" i="1" s="1"/>
  <c r="U53" i="6"/>
  <c r="AB53" i="1" s="1"/>
  <c r="U52" i="6"/>
  <c r="AB52" i="1" s="1"/>
  <c r="U51" i="6"/>
  <c r="AB51" i="1" s="1"/>
  <c r="U50" i="6"/>
  <c r="AB50" i="1" s="1"/>
  <c r="U49" i="6"/>
  <c r="AB49" i="1" s="1"/>
  <c r="U48" i="6"/>
  <c r="AB48" i="1" s="1"/>
  <c r="U47" i="6"/>
  <c r="AB47" i="1" s="1"/>
  <c r="U46" i="6"/>
  <c r="AB46" i="1" s="1"/>
  <c r="U45" i="6"/>
  <c r="AB45" i="1" s="1"/>
  <c r="U44" i="6"/>
  <c r="AB44" i="1" s="1"/>
  <c r="U43" i="6"/>
  <c r="AB43" i="1" s="1"/>
  <c r="U42" i="6"/>
  <c r="AB42" i="1" s="1"/>
  <c r="U41" i="6"/>
  <c r="AB41" i="1" s="1"/>
  <c r="U40" i="6"/>
  <c r="AB40" i="1" s="1"/>
  <c r="U39" i="6"/>
  <c r="AB39" i="1" s="1"/>
  <c r="U38" i="6"/>
  <c r="AB38" i="1" s="1"/>
  <c r="U37" i="6"/>
  <c r="AB37" i="1" s="1"/>
  <c r="U36" i="6"/>
  <c r="AB36" i="1" s="1"/>
  <c r="U35" i="6"/>
  <c r="AB35" i="1" s="1"/>
  <c r="U34" i="6"/>
  <c r="AB34" i="1" s="1"/>
  <c r="U33" i="6"/>
  <c r="AB33" i="1" s="1"/>
  <c r="U32" i="6"/>
  <c r="AB32" i="1" s="1"/>
  <c r="U31" i="6"/>
  <c r="AB31" i="1" s="1"/>
  <c r="U30" i="6"/>
  <c r="AB30" i="1" s="1"/>
  <c r="U29" i="6"/>
  <c r="AB29" i="1" s="1"/>
  <c r="U28" i="6"/>
  <c r="AB28" i="1" s="1"/>
  <c r="U27" i="6"/>
  <c r="AB27" i="1" s="1"/>
  <c r="U26" i="6"/>
  <c r="AB26" i="1" s="1"/>
  <c r="U25" i="6"/>
  <c r="AB25" i="1" s="1"/>
  <c r="U24" i="6"/>
  <c r="AB24" i="1" s="1"/>
  <c r="U23" i="6"/>
  <c r="AB23" i="1" s="1"/>
  <c r="U22" i="6"/>
  <c r="AB22" i="1" s="1"/>
  <c r="U21" i="6"/>
  <c r="AB21" i="1" s="1"/>
  <c r="U20" i="6"/>
  <c r="AB20" i="1" s="1"/>
  <c r="U19" i="6"/>
  <c r="AB19" i="1" s="1"/>
  <c r="U18" i="6"/>
  <c r="AB18" i="1" s="1"/>
  <c r="U17" i="6"/>
  <c r="AB17" i="1" s="1"/>
  <c r="U16" i="6"/>
  <c r="AB16" i="1" s="1"/>
  <c r="U15" i="6"/>
  <c r="AB15" i="1" s="1"/>
  <c r="U14" i="6"/>
  <c r="AB14" i="1" s="1"/>
  <c r="U13" i="6"/>
  <c r="AB13" i="1" s="1"/>
  <c r="U12" i="6"/>
  <c r="AB12" i="1" s="1"/>
  <c r="U11" i="6"/>
  <c r="AB11" i="1" s="1"/>
  <c r="U10" i="6"/>
  <c r="AB10" i="1" s="1"/>
  <c r="U9" i="6"/>
  <c r="AB9" i="1" s="1"/>
  <c r="U8" i="6"/>
  <c r="AB8" i="1" s="1"/>
  <c r="U7" i="6"/>
  <c r="AB7" i="1" s="1"/>
  <c r="U6" i="6"/>
  <c r="AB6" i="1" s="1"/>
  <c r="U5" i="6"/>
  <c r="AB5" i="1" s="1"/>
  <c r="U4" i="6"/>
  <c r="AB4" i="1" s="1"/>
  <c r="S2223" i="6"/>
  <c r="S2222" i="6"/>
  <c r="S2221" i="6"/>
  <c r="S2220" i="6"/>
  <c r="S2219" i="6"/>
  <c r="S2218" i="6"/>
  <c r="S2217" i="6"/>
  <c r="S2216" i="6"/>
  <c r="S2215" i="6"/>
  <c r="S2214" i="6"/>
  <c r="S2213" i="6"/>
  <c r="S2212" i="6"/>
  <c r="S2211" i="6"/>
  <c r="S2210" i="6"/>
  <c r="S2209" i="6"/>
  <c r="S2208" i="6"/>
  <c r="S2207" i="6"/>
  <c r="S2206" i="6"/>
  <c r="S2205" i="6"/>
  <c r="S2204" i="6"/>
  <c r="S2203" i="6"/>
  <c r="S2202" i="6"/>
  <c r="S2201" i="6"/>
  <c r="S2200" i="6"/>
  <c r="S2199" i="6"/>
  <c r="S2198" i="6"/>
  <c r="S2197" i="6"/>
  <c r="S2196" i="6"/>
  <c r="S2195" i="6"/>
  <c r="S2194" i="6"/>
  <c r="S2193" i="6"/>
  <c r="S2192" i="6"/>
  <c r="S2191" i="6"/>
  <c r="S2190" i="6"/>
  <c r="S2189" i="6"/>
  <c r="S2188" i="6"/>
  <c r="S2187" i="6"/>
  <c r="S2186" i="6"/>
  <c r="S2185" i="6"/>
  <c r="S2184" i="6"/>
  <c r="S2183" i="6"/>
  <c r="S2182" i="6"/>
  <c r="S2181" i="6"/>
  <c r="S2180" i="6"/>
  <c r="S2179" i="6"/>
  <c r="S2178" i="6"/>
  <c r="S2177" i="6"/>
  <c r="S2176" i="6"/>
  <c r="S2175" i="6"/>
  <c r="S2174" i="6"/>
  <c r="S2173" i="6"/>
  <c r="S2172" i="6"/>
  <c r="S2171" i="6"/>
  <c r="S2170" i="6"/>
  <c r="S2169" i="6"/>
  <c r="S2168" i="6"/>
  <c r="S2167" i="6"/>
  <c r="S2166" i="6"/>
  <c r="S2165" i="6"/>
  <c r="S2164" i="6"/>
  <c r="S2163" i="6"/>
  <c r="S2162" i="6"/>
  <c r="S2161" i="6"/>
  <c r="S2160" i="6"/>
  <c r="S2159" i="6"/>
  <c r="S2158" i="6"/>
  <c r="S2157" i="6"/>
  <c r="S2156" i="6"/>
  <c r="S2155" i="6"/>
  <c r="S2154" i="6"/>
  <c r="S2153" i="6"/>
  <c r="S2152" i="6"/>
  <c r="S2151" i="6"/>
  <c r="S2150" i="6"/>
  <c r="S2149" i="6"/>
  <c r="S2148" i="6"/>
  <c r="S2147" i="6"/>
  <c r="S2146" i="6"/>
  <c r="S2145" i="6"/>
  <c r="S2144" i="6"/>
  <c r="S2143" i="6"/>
  <c r="S2142" i="6"/>
  <c r="S2141" i="6"/>
  <c r="S2140" i="6"/>
  <c r="S2139" i="6"/>
  <c r="S2138" i="6"/>
  <c r="S2137" i="6"/>
  <c r="S2136" i="6"/>
  <c r="S2135" i="6"/>
  <c r="S2134" i="6"/>
  <c r="S2133" i="6"/>
  <c r="S2132" i="6"/>
  <c r="S2131" i="6"/>
  <c r="S2130" i="6"/>
  <c r="S2129" i="6"/>
  <c r="S2128" i="6"/>
  <c r="S2127" i="6"/>
  <c r="S2126" i="6"/>
  <c r="S2125" i="6"/>
  <c r="S2124" i="6"/>
  <c r="S2123" i="6"/>
  <c r="S2122" i="6"/>
  <c r="S2121" i="6"/>
  <c r="S2120" i="6"/>
  <c r="S2119" i="6"/>
  <c r="S2118" i="6"/>
  <c r="S2117" i="6"/>
  <c r="S2116" i="6"/>
  <c r="S2115" i="6"/>
  <c r="S2114" i="6"/>
  <c r="S2113" i="6"/>
  <c r="S2112" i="6"/>
  <c r="S2111" i="6"/>
  <c r="S2110" i="6"/>
  <c r="S2109" i="6"/>
  <c r="S2108" i="6"/>
  <c r="S2107" i="6"/>
  <c r="S2106" i="6"/>
  <c r="S2105" i="6"/>
  <c r="S2104" i="6"/>
  <c r="S2103" i="6"/>
  <c r="S2102" i="6"/>
  <c r="S2101" i="6"/>
  <c r="S2100" i="6"/>
  <c r="S2099" i="6"/>
  <c r="S2098" i="6"/>
  <c r="S2097" i="6"/>
  <c r="S2096" i="6"/>
  <c r="S2095" i="6"/>
  <c r="S2094" i="6"/>
  <c r="S2093" i="6"/>
  <c r="S2092" i="6"/>
  <c r="S2091" i="6"/>
  <c r="S2090" i="6"/>
  <c r="S2089" i="6"/>
  <c r="S2088" i="6"/>
  <c r="S2087" i="6"/>
  <c r="S2086" i="6"/>
  <c r="S2085" i="6"/>
  <c r="S2084" i="6"/>
  <c r="S2083" i="6"/>
  <c r="S2082" i="6"/>
  <c r="S2081" i="6"/>
  <c r="S2080" i="6"/>
  <c r="S2079" i="6"/>
  <c r="S2078" i="6"/>
  <c r="S2077" i="6"/>
  <c r="S2076" i="6"/>
  <c r="S2075" i="6"/>
  <c r="S2074" i="6"/>
  <c r="S2073" i="6"/>
  <c r="S2072" i="6"/>
  <c r="S2071" i="6"/>
  <c r="S2070" i="6"/>
  <c r="S2069" i="6"/>
  <c r="S2068" i="6"/>
  <c r="S2067" i="6"/>
  <c r="S2066" i="6"/>
  <c r="S2065" i="6"/>
  <c r="S2064" i="6"/>
  <c r="S2063" i="6"/>
  <c r="S2062" i="6"/>
  <c r="S2061" i="6"/>
  <c r="S2060" i="6"/>
  <c r="S2059" i="6"/>
  <c r="S2058" i="6"/>
  <c r="S2057" i="6"/>
  <c r="S2056" i="6"/>
  <c r="S2055" i="6"/>
  <c r="S2054" i="6"/>
  <c r="S2053" i="6"/>
  <c r="S2052" i="6"/>
  <c r="S2051" i="6"/>
  <c r="S2050" i="6"/>
  <c r="S2049" i="6"/>
  <c r="S2048" i="6"/>
  <c r="S2047" i="6"/>
  <c r="S2046" i="6"/>
  <c r="S2045" i="6"/>
  <c r="S2044" i="6"/>
  <c r="S2043" i="6"/>
  <c r="S2042" i="6"/>
  <c r="S2041" i="6"/>
  <c r="S2040" i="6"/>
  <c r="S2039" i="6"/>
  <c r="S2038" i="6"/>
  <c r="S2037" i="6"/>
  <c r="S2036" i="6"/>
  <c r="S2035" i="6"/>
  <c r="S2034" i="6"/>
  <c r="S2033" i="6"/>
  <c r="S2032" i="6"/>
  <c r="S2031" i="6"/>
  <c r="S2030" i="6"/>
  <c r="S2029" i="6"/>
  <c r="S2028" i="6"/>
  <c r="S2027" i="6"/>
  <c r="S2026" i="6"/>
  <c r="S2025" i="6"/>
  <c r="S2024" i="6"/>
  <c r="S2023" i="6"/>
  <c r="S2022" i="6"/>
  <c r="S2021" i="6"/>
  <c r="S2020" i="6"/>
  <c r="S2019" i="6"/>
  <c r="S2018" i="6"/>
  <c r="S2017" i="6"/>
  <c r="S2016" i="6"/>
  <c r="S2015" i="6"/>
  <c r="S2014" i="6"/>
  <c r="S2013" i="6"/>
  <c r="S2012" i="6"/>
  <c r="S2011" i="6"/>
  <c r="S2010" i="6"/>
  <c r="S2009" i="6"/>
  <c r="S2008" i="6"/>
  <c r="S2007" i="6"/>
  <c r="S2006" i="6"/>
  <c r="S2005" i="6"/>
  <c r="S2004" i="6"/>
  <c r="S2003" i="6"/>
  <c r="S2002" i="6"/>
  <c r="S2001" i="6"/>
  <c r="S2000" i="6"/>
  <c r="S1999" i="6"/>
  <c r="S1998" i="6"/>
  <c r="S1997" i="6"/>
  <c r="S1996" i="6"/>
  <c r="S1995" i="6"/>
  <c r="S1994" i="6"/>
  <c r="S1993" i="6"/>
  <c r="S1992" i="6"/>
  <c r="S1991" i="6"/>
  <c r="S1990" i="6"/>
  <c r="S1989" i="6"/>
  <c r="S1988" i="6"/>
  <c r="S1987" i="6"/>
  <c r="S1986" i="6"/>
  <c r="S1985" i="6"/>
  <c r="S1984" i="6"/>
  <c r="S1983" i="6"/>
  <c r="S1982" i="6"/>
  <c r="S1981" i="6"/>
  <c r="S1980" i="6"/>
  <c r="S1979" i="6"/>
  <c r="S1978" i="6"/>
  <c r="S1977" i="6"/>
  <c r="S1976" i="6"/>
  <c r="S1975" i="6"/>
  <c r="S1974" i="6"/>
  <c r="S1973" i="6"/>
  <c r="S1972" i="6"/>
  <c r="S1971" i="6"/>
  <c r="S1970" i="6"/>
  <c r="S1969" i="6"/>
  <c r="S1968" i="6"/>
  <c r="S1967" i="6"/>
  <c r="S1966" i="6"/>
  <c r="S1965" i="6"/>
  <c r="S1964" i="6"/>
  <c r="S1963" i="6"/>
  <c r="S1962" i="6"/>
  <c r="S1961" i="6"/>
  <c r="S1960" i="6"/>
  <c r="S1959" i="6"/>
  <c r="S1958" i="6"/>
  <c r="S1957" i="6"/>
  <c r="S1956" i="6"/>
  <c r="S1955" i="6"/>
  <c r="S1954" i="6"/>
  <c r="S1953" i="6"/>
  <c r="S1952" i="6"/>
  <c r="S1951" i="6"/>
  <c r="S1950" i="6"/>
  <c r="S1949" i="6"/>
  <c r="S1948" i="6"/>
  <c r="S1947" i="6"/>
  <c r="S1946" i="6"/>
  <c r="S1945" i="6"/>
  <c r="S1944" i="6"/>
  <c r="S1943" i="6"/>
  <c r="S1942" i="6"/>
  <c r="S1941" i="6"/>
  <c r="S1940" i="6"/>
  <c r="S1939" i="6"/>
  <c r="S1938" i="6"/>
  <c r="S1937" i="6"/>
  <c r="S1936" i="6"/>
  <c r="S1935" i="6"/>
  <c r="S1934" i="6"/>
  <c r="S1933" i="6"/>
  <c r="S1932" i="6"/>
  <c r="S1931" i="6"/>
  <c r="S1930" i="6"/>
  <c r="S1929" i="6"/>
  <c r="S1928" i="6"/>
  <c r="S1927" i="6"/>
  <c r="S1926" i="6"/>
  <c r="S1925" i="6"/>
  <c r="S1924" i="6"/>
  <c r="S1923" i="6"/>
  <c r="S1922" i="6"/>
  <c r="S1921" i="6"/>
  <c r="S1920" i="6"/>
  <c r="S1919" i="6"/>
  <c r="S1918" i="6"/>
  <c r="S1917" i="6"/>
  <c r="S1916" i="6"/>
  <c r="S1915" i="6"/>
  <c r="S1914" i="6"/>
  <c r="S1913" i="6"/>
  <c r="S1912" i="6"/>
  <c r="S1911" i="6"/>
  <c r="S1599" i="6"/>
  <c r="S1598" i="6"/>
  <c r="S1597" i="6"/>
  <c r="S1596" i="6"/>
  <c r="S1595" i="6"/>
  <c r="S1594" i="6"/>
  <c r="S1593" i="6"/>
  <c r="S1592" i="6"/>
  <c r="S1591" i="6"/>
  <c r="S1590" i="6"/>
  <c r="S1589" i="6"/>
  <c r="S1588" i="6"/>
  <c r="S1587" i="6"/>
  <c r="S1586" i="6"/>
  <c r="S1585" i="6"/>
  <c r="S1584" i="6"/>
  <c r="S1583" i="6"/>
  <c r="S1582" i="6"/>
  <c r="S1581" i="6"/>
  <c r="S1580" i="6"/>
  <c r="S1579" i="6"/>
  <c r="S1578" i="6"/>
  <c r="S1577" i="6"/>
  <c r="S1576" i="6"/>
  <c r="S1575" i="6"/>
  <c r="S1574" i="6"/>
  <c r="S1573" i="6"/>
  <c r="S1572" i="6"/>
  <c r="S1571" i="6"/>
  <c r="S1570" i="6"/>
  <c r="S1569" i="6"/>
  <c r="S1568" i="6"/>
  <c r="S1567" i="6"/>
  <c r="S1566" i="6"/>
  <c r="S1565" i="6"/>
  <c r="S1564" i="6"/>
  <c r="S1563" i="6"/>
  <c r="S1562" i="6"/>
  <c r="S1561" i="6"/>
  <c r="S1560" i="6"/>
  <c r="S1559" i="6"/>
  <c r="S1558" i="6"/>
  <c r="S1557" i="6"/>
  <c r="S1556" i="6"/>
  <c r="S1555" i="6"/>
  <c r="S1554" i="6"/>
  <c r="S1553" i="6"/>
  <c r="S1552" i="6"/>
  <c r="S1551" i="6"/>
  <c r="S1550" i="6"/>
  <c r="S1549" i="6"/>
  <c r="S1548" i="6"/>
  <c r="S1547" i="6"/>
  <c r="S1546" i="6"/>
  <c r="S1545" i="6"/>
  <c r="S1544" i="6"/>
  <c r="S1543" i="6"/>
  <c r="S1542" i="6"/>
  <c r="S1541" i="6"/>
  <c r="S1540" i="6"/>
  <c r="S1539" i="6"/>
  <c r="S1538" i="6"/>
  <c r="S1537" i="6"/>
  <c r="S1536" i="6"/>
  <c r="S1535" i="6"/>
  <c r="S1534" i="6"/>
  <c r="S1533" i="6"/>
  <c r="S1532" i="6"/>
  <c r="S1531" i="6"/>
  <c r="S1530" i="6"/>
  <c r="S1529" i="6"/>
  <c r="S1528" i="6"/>
  <c r="S1527" i="6"/>
  <c r="S1526" i="6"/>
  <c r="S1525" i="6"/>
  <c r="S1524" i="6"/>
  <c r="S1523" i="6"/>
  <c r="S1522" i="6"/>
  <c r="S1521" i="6"/>
  <c r="S1520" i="6"/>
  <c r="S1519" i="6"/>
  <c r="S1518" i="6"/>
  <c r="S1517" i="6"/>
  <c r="S1516" i="6"/>
  <c r="S1515" i="6"/>
  <c r="S1514" i="6"/>
  <c r="S1513" i="6"/>
  <c r="S1512" i="6"/>
  <c r="S1511" i="6"/>
  <c r="S1510" i="6"/>
  <c r="S1509" i="6"/>
  <c r="S1508" i="6"/>
  <c r="S1507" i="6"/>
  <c r="S1506" i="6"/>
  <c r="S1505" i="6"/>
  <c r="S1504" i="6"/>
  <c r="S1503" i="6"/>
  <c r="S1502" i="6"/>
  <c r="S1501" i="6"/>
  <c r="S1500" i="6"/>
  <c r="S1499" i="6"/>
  <c r="S1498" i="6"/>
  <c r="S1497" i="6"/>
  <c r="S1496" i="6"/>
  <c r="S1495" i="6"/>
  <c r="S1494" i="6"/>
  <c r="S1493" i="6"/>
  <c r="S1492" i="6"/>
  <c r="S1491" i="6"/>
  <c r="S1490" i="6"/>
  <c r="S1489" i="6"/>
  <c r="S1488" i="6"/>
  <c r="S1487" i="6"/>
  <c r="S1486" i="6"/>
  <c r="S1485" i="6"/>
  <c r="S1484" i="6"/>
  <c r="S1483" i="6"/>
  <c r="S1482" i="6"/>
  <c r="S1481" i="6"/>
  <c r="S1480" i="6"/>
  <c r="S1479" i="6"/>
  <c r="S1478" i="6"/>
  <c r="S1477" i="6"/>
  <c r="S1476" i="6"/>
  <c r="S1475" i="6"/>
  <c r="S1474" i="6"/>
  <c r="S1473" i="6"/>
  <c r="S1472" i="6"/>
  <c r="S1471" i="6"/>
  <c r="S1470" i="6"/>
  <c r="S1469" i="6"/>
  <c r="S1468" i="6"/>
  <c r="S1467" i="6"/>
  <c r="S1466" i="6"/>
  <c r="S1465" i="6"/>
  <c r="S1464" i="6"/>
  <c r="S1463" i="6"/>
  <c r="S1462" i="6"/>
  <c r="S1461" i="6"/>
  <c r="S1460" i="6"/>
  <c r="S1459" i="6"/>
  <c r="S1458" i="6"/>
  <c r="S1457" i="6"/>
  <c r="S1456" i="6"/>
  <c r="S1455" i="6"/>
  <c r="S1454" i="6"/>
  <c r="S1453" i="6"/>
  <c r="S1452" i="6"/>
  <c r="S1451" i="6"/>
  <c r="S1450" i="6"/>
  <c r="S1449" i="6"/>
  <c r="S1448" i="6"/>
  <c r="S1447" i="6"/>
  <c r="S1446" i="6"/>
  <c r="S1445" i="6"/>
  <c r="S1444" i="6"/>
  <c r="S1443" i="6"/>
  <c r="S1442" i="6"/>
  <c r="S1441" i="6"/>
  <c r="S1440" i="6"/>
  <c r="S1439" i="6"/>
  <c r="S1438" i="6"/>
  <c r="S1437" i="6"/>
  <c r="S1436" i="6"/>
  <c r="S1435" i="6"/>
  <c r="S1434" i="6"/>
  <c r="S1433" i="6"/>
  <c r="S1432" i="6"/>
  <c r="S1431" i="6"/>
  <c r="S1430" i="6"/>
  <c r="S1429" i="6"/>
  <c r="S1428" i="6"/>
  <c r="S1427" i="6"/>
  <c r="S1426" i="6"/>
  <c r="S1425" i="6"/>
  <c r="S1424" i="6"/>
  <c r="S1423" i="6"/>
  <c r="S1422" i="6"/>
  <c r="S1421" i="6"/>
  <c r="S1420" i="6"/>
  <c r="S1419" i="6"/>
  <c r="S1418" i="6"/>
  <c r="S1417" i="6"/>
  <c r="S1416" i="6"/>
  <c r="S1415" i="6"/>
  <c r="S1414" i="6"/>
  <c r="S1413" i="6"/>
  <c r="S1412" i="6"/>
  <c r="S1411" i="6"/>
  <c r="S1410" i="6"/>
  <c r="S1409" i="6"/>
  <c r="S1408" i="6"/>
  <c r="S1407" i="6"/>
  <c r="S1406" i="6"/>
  <c r="S1405" i="6"/>
  <c r="S1404" i="6"/>
  <c r="S1403" i="6"/>
  <c r="S1402" i="6"/>
  <c r="S1401" i="6"/>
  <c r="S1400" i="6"/>
  <c r="S1399" i="6"/>
  <c r="S1398" i="6"/>
  <c r="S1397" i="6"/>
  <c r="S1396" i="6"/>
  <c r="S1395" i="6"/>
  <c r="S1394" i="6"/>
  <c r="S1393" i="6"/>
  <c r="S1392" i="6"/>
  <c r="S1391" i="6"/>
  <c r="S1390" i="6"/>
  <c r="S1389" i="6"/>
  <c r="S1388" i="6"/>
  <c r="S1387" i="6"/>
  <c r="S1386" i="6"/>
  <c r="S1385" i="6"/>
  <c r="S1384" i="6"/>
  <c r="S1383" i="6"/>
  <c r="S1382" i="6"/>
  <c r="S1381" i="6"/>
  <c r="S1380" i="6"/>
  <c r="S1379" i="6"/>
  <c r="S1378" i="6"/>
  <c r="S1377" i="6"/>
  <c r="S1376" i="6"/>
  <c r="S1375" i="6"/>
  <c r="S1374" i="6"/>
  <c r="S1373" i="6"/>
  <c r="S1372" i="6"/>
  <c r="S1371" i="6"/>
  <c r="S1370" i="6"/>
  <c r="S1369" i="6"/>
  <c r="S1368" i="6"/>
  <c r="S1367" i="6"/>
  <c r="S1366" i="6"/>
  <c r="S1365" i="6"/>
  <c r="S1364" i="6"/>
  <c r="S1363" i="6"/>
  <c r="S1362" i="6"/>
  <c r="S1361" i="6"/>
  <c r="S1360" i="6"/>
  <c r="S1359" i="6"/>
  <c r="S1358" i="6"/>
  <c r="S1357" i="6"/>
  <c r="S1356" i="6"/>
  <c r="S1355" i="6"/>
  <c r="S1354" i="6"/>
  <c r="S1353" i="6"/>
  <c r="S1352" i="6"/>
  <c r="S1351" i="6"/>
  <c r="S1350" i="6"/>
  <c r="S1349" i="6"/>
  <c r="S1348" i="6"/>
  <c r="S1347" i="6"/>
  <c r="S1346" i="6"/>
  <c r="S1345" i="6"/>
  <c r="S1344" i="6"/>
  <c r="S1343" i="6"/>
  <c r="S1342" i="6"/>
  <c r="S1341" i="6"/>
  <c r="S1340" i="6"/>
  <c r="S1339" i="6"/>
  <c r="S1338" i="6"/>
  <c r="S1337" i="6"/>
  <c r="S1336" i="6"/>
  <c r="S1335" i="6"/>
  <c r="S1334" i="6"/>
  <c r="S1333" i="6"/>
  <c r="S1332" i="6"/>
  <c r="S1331" i="6"/>
  <c r="S1330" i="6"/>
  <c r="S1329" i="6"/>
  <c r="S1328" i="6"/>
  <c r="S1327" i="6"/>
  <c r="S1326" i="6"/>
  <c r="S1325" i="6"/>
  <c r="S1324" i="6"/>
  <c r="S1323" i="6"/>
  <c r="S1322" i="6"/>
  <c r="S1321" i="6"/>
  <c r="S1320" i="6"/>
  <c r="S1319" i="6"/>
  <c r="S1318" i="6"/>
  <c r="S1317" i="6"/>
  <c r="S1316" i="6"/>
  <c r="S1315" i="6"/>
  <c r="S1314" i="6"/>
  <c r="S1313" i="6"/>
  <c r="S1312" i="6"/>
  <c r="S1311" i="6"/>
  <c r="S1310" i="6"/>
  <c r="S1309" i="6"/>
  <c r="S1308" i="6"/>
  <c r="S1307" i="6"/>
  <c r="S1306" i="6"/>
  <c r="S1305" i="6"/>
  <c r="S1304" i="6"/>
  <c r="S1303" i="6"/>
  <c r="S1302" i="6"/>
  <c r="S1301" i="6"/>
  <c r="S1300" i="6"/>
  <c r="S1299" i="6"/>
  <c r="S1298" i="6"/>
  <c r="S1297" i="6"/>
  <c r="S1296" i="6"/>
  <c r="S1295" i="6"/>
  <c r="S1294" i="6"/>
  <c r="S1293" i="6"/>
  <c r="S1292" i="6"/>
  <c r="S1291" i="6"/>
  <c r="S1290" i="6"/>
  <c r="S1289" i="6"/>
  <c r="S1288" i="6"/>
  <c r="S1287" i="6"/>
  <c r="S1286" i="6"/>
  <c r="S1285" i="6"/>
  <c r="S1284" i="6"/>
  <c r="S1283" i="6"/>
  <c r="S1282" i="6"/>
  <c r="S1281" i="6"/>
  <c r="S1280" i="6"/>
  <c r="S1279" i="6"/>
  <c r="S1278" i="6"/>
  <c r="S1277" i="6"/>
  <c r="S1276" i="6"/>
  <c r="S1275" i="6"/>
  <c r="S1274" i="6"/>
  <c r="S1273" i="6"/>
  <c r="S1272" i="6"/>
  <c r="S1271" i="6"/>
  <c r="S1270" i="6"/>
  <c r="S1269" i="6"/>
  <c r="S1268" i="6"/>
  <c r="S1267" i="6"/>
  <c r="S1266" i="6"/>
  <c r="S1265" i="6"/>
  <c r="S1264" i="6"/>
  <c r="S1263" i="6"/>
  <c r="S1262" i="6"/>
  <c r="S1261" i="6"/>
  <c r="S1260" i="6"/>
  <c r="S1259" i="6"/>
  <c r="S1258" i="6"/>
  <c r="S1257" i="6"/>
  <c r="S1256" i="6"/>
  <c r="S1255" i="6"/>
  <c r="S1254" i="6"/>
  <c r="S1253" i="6"/>
  <c r="S1252" i="6"/>
  <c r="S1251" i="6"/>
  <c r="S1250" i="6"/>
  <c r="S1249" i="6"/>
  <c r="S1248" i="6"/>
  <c r="S1247" i="6"/>
  <c r="S1246" i="6"/>
  <c r="S1245" i="6"/>
  <c r="S1244" i="6"/>
  <c r="S1243" i="6"/>
  <c r="S1242" i="6"/>
  <c r="S1241" i="6"/>
  <c r="S1240" i="6"/>
  <c r="S1239" i="6"/>
  <c r="S1238" i="6"/>
  <c r="S1237" i="6"/>
  <c r="S1236" i="6"/>
  <c r="S1235" i="6"/>
  <c r="S1234" i="6"/>
  <c r="S1233" i="6"/>
  <c r="S1232" i="6"/>
  <c r="S1231" i="6"/>
  <c r="S1230" i="6"/>
  <c r="S1229" i="6"/>
  <c r="S1228" i="6"/>
  <c r="S1227" i="6"/>
  <c r="S1226" i="6"/>
  <c r="S1225" i="6"/>
  <c r="S1224" i="6"/>
  <c r="S1223" i="6"/>
  <c r="S1222" i="6"/>
  <c r="S1221" i="6"/>
  <c r="S1220" i="6"/>
  <c r="S1219" i="6"/>
  <c r="S1218" i="6"/>
  <c r="S1217" i="6"/>
  <c r="S1216" i="6"/>
  <c r="S1215" i="6"/>
  <c r="S1214" i="6"/>
  <c r="S1213" i="6"/>
  <c r="S1212" i="6"/>
  <c r="S1211" i="6"/>
  <c r="S1210" i="6"/>
  <c r="S1209" i="6"/>
  <c r="S1208" i="6"/>
  <c r="S1207" i="6"/>
  <c r="S1206" i="6"/>
  <c r="S1205" i="6"/>
  <c r="S1204" i="6"/>
  <c r="S1203" i="6"/>
  <c r="S1202" i="6"/>
  <c r="S1201" i="6"/>
  <c r="S1200" i="6"/>
  <c r="S1199" i="6"/>
  <c r="S1198" i="6"/>
  <c r="S1197" i="6"/>
  <c r="S1196" i="6"/>
  <c r="S1195" i="6"/>
  <c r="S1194" i="6"/>
  <c r="S1193" i="6"/>
  <c r="S1192" i="6"/>
  <c r="S1191" i="6"/>
  <c r="S1190" i="6"/>
  <c r="S1189" i="6"/>
  <c r="S1188" i="6"/>
  <c r="S1187" i="6"/>
  <c r="S1186" i="6"/>
  <c r="S1185" i="6"/>
  <c r="S1184" i="6"/>
  <c r="S1183" i="6"/>
  <c r="S1182" i="6"/>
  <c r="S1181" i="6"/>
  <c r="S1180" i="6"/>
  <c r="S1179" i="6"/>
  <c r="S1178" i="6"/>
  <c r="S1177" i="6"/>
  <c r="S1176" i="6"/>
  <c r="S1175" i="6"/>
  <c r="S1174" i="6"/>
  <c r="S1173" i="6"/>
  <c r="S1172" i="6"/>
  <c r="S1171" i="6"/>
  <c r="S1170" i="6"/>
  <c r="S1169" i="6"/>
  <c r="S1168" i="6"/>
  <c r="S1167" i="6"/>
  <c r="S1166" i="6"/>
  <c r="S1165" i="6"/>
  <c r="S1164" i="6"/>
  <c r="S1163" i="6"/>
  <c r="S1162" i="6"/>
  <c r="S1161" i="6"/>
  <c r="S1160" i="6"/>
  <c r="S1159" i="6"/>
  <c r="S1158" i="6"/>
  <c r="S1157" i="6"/>
  <c r="S1156" i="6"/>
  <c r="S1155" i="6"/>
  <c r="S1154" i="6"/>
  <c r="S1153" i="6"/>
  <c r="S1152" i="6"/>
  <c r="S1151" i="6"/>
  <c r="S1150" i="6"/>
  <c r="S1149" i="6"/>
  <c r="S1148" i="6"/>
  <c r="S1147" i="6"/>
  <c r="S1146" i="6"/>
  <c r="S1145" i="6"/>
  <c r="S1144" i="6"/>
  <c r="S1143" i="6"/>
  <c r="S1142" i="6"/>
  <c r="S1141" i="6"/>
  <c r="S1140" i="6"/>
  <c r="S1139" i="6"/>
  <c r="S1138" i="6"/>
  <c r="S1137" i="6"/>
  <c r="S1136" i="6"/>
  <c r="S1135" i="6"/>
  <c r="S1134" i="6"/>
  <c r="S1133" i="6"/>
  <c r="S1132" i="6"/>
  <c r="S1131" i="6"/>
  <c r="S1130" i="6"/>
  <c r="S1129" i="6"/>
  <c r="S1128" i="6"/>
  <c r="S1127" i="6"/>
  <c r="S1126" i="6"/>
  <c r="S1125" i="6"/>
  <c r="S1124" i="6"/>
  <c r="S1123" i="6"/>
  <c r="S1122" i="6"/>
  <c r="S1121" i="6"/>
  <c r="S1120" i="6"/>
  <c r="S1119" i="6"/>
  <c r="S1118" i="6"/>
  <c r="S1117" i="6"/>
  <c r="S1116" i="6"/>
  <c r="S1115" i="6"/>
  <c r="S1114" i="6"/>
  <c r="S1113" i="6"/>
  <c r="S1112" i="6"/>
  <c r="S1111" i="6"/>
  <c r="S1110" i="6"/>
  <c r="S1109" i="6"/>
  <c r="S1108" i="6"/>
  <c r="S1107" i="6"/>
  <c r="S1106" i="6"/>
  <c r="S1105" i="6"/>
  <c r="S1104" i="6"/>
  <c r="S1103" i="6"/>
  <c r="S1102" i="6"/>
  <c r="S1101" i="6"/>
  <c r="S1100" i="6"/>
  <c r="S1099" i="6"/>
  <c r="S1098" i="6"/>
  <c r="S1097" i="6"/>
  <c r="S1096" i="6"/>
  <c r="S1095" i="6"/>
  <c r="S1094" i="6"/>
  <c r="S1093" i="6"/>
  <c r="S1092" i="6"/>
  <c r="S1091" i="6"/>
  <c r="S1090" i="6"/>
  <c r="S1089" i="6"/>
  <c r="S1088" i="6"/>
  <c r="S1087" i="6"/>
  <c r="S1086" i="6"/>
  <c r="S1085" i="6"/>
  <c r="S1084" i="6"/>
  <c r="S1083" i="6"/>
  <c r="S1082" i="6"/>
  <c r="S1081" i="6"/>
  <c r="S1080" i="6"/>
  <c r="S1079" i="6"/>
  <c r="S1078" i="6"/>
  <c r="S1077" i="6"/>
  <c r="S1076" i="6"/>
  <c r="S1075" i="6"/>
  <c r="S1074" i="6"/>
  <c r="S1073" i="6"/>
  <c r="S1072" i="6"/>
  <c r="S1071" i="6"/>
  <c r="S1070" i="6"/>
  <c r="S1069" i="6"/>
  <c r="S1068" i="6"/>
  <c r="S1067" i="6"/>
  <c r="S1066" i="6"/>
  <c r="S1065" i="6"/>
  <c r="S1064" i="6"/>
  <c r="S1063" i="6"/>
  <c r="S1062" i="6"/>
  <c r="S1061" i="6"/>
  <c r="S1060" i="6"/>
  <c r="S1059" i="6"/>
  <c r="S1058" i="6"/>
  <c r="S1057" i="6"/>
  <c r="S1056" i="6"/>
  <c r="S1055" i="6"/>
  <c r="S1054" i="6"/>
  <c r="S1053" i="6"/>
  <c r="S1052" i="6"/>
  <c r="S1051" i="6"/>
  <c r="S1050" i="6"/>
  <c r="S1049" i="6"/>
  <c r="S1048" i="6"/>
  <c r="S1047" i="6"/>
  <c r="S1046" i="6"/>
  <c r="S1045" i="6"/>
  <c r="S1044" i="6"/>
  <c r="S1043" i="6"/>
  <c r="S1042" i="6"/>
  <c r="S1041" i="6"/>
  <c r="S1040" i="6"/>
  <c r="S1039" i="6"/>
  <c r="S1038" i="6"/>
  <c r="S1037" i="6"/>
  <c r="S1036" i="6"/>
  <c r="S1035" i="6"/>
  <c r="S1034" i="6"/>
  <c r="S1033" i="6"/>
  <c r="S1032" i="6"/>
  <c r="S1031" i="6"/>
  <c r="S1030" i="6"/>
  <c r="S1029" i="6"/>
  <c r="S1028" i="6"/>
  <c r="S1027" i="6"/>
  <c r="S1026" i="6"/>
  <c r="S1025" i="6"/>
  <c r="S1024" i="6"/>
  <c r="S1023" i="6"/>
  <c r="S1022" i="6"/>
  <c r="S1021" i="6"/>
  <c r="S1020" i="6"/>
  <c r="S1019" i="6"/>
  <c r="S1018" i="6"/>
  <c r="S1017" i="6"/>
  <c r="S1016" i="6"/>
  <c r="S1015" i="6"/>
  <c r="S1014" i="6"/>
  <c r="S1013" i="6"/>
  <c r="S1012" i="6"/>
  <c r="S1011" i="6"/>
  <c r="S1010" i="6"/>
  <c r="S1009" i="6"/>
  <c r="S1008" i="6"/>
  <c r="S1007" i="6"/>
  <c r="S1006" i="6"/>
  <c r="S1005" i="6"/>
  <c r="S1004" i="6"/>
  <c r="S1003" i="6"/>
  <c r="S1002" i="6"/>
  <c r="S1001" i="6"/>
  <c r="S1000" i="6"/>
  <c r="S999" i="6"/>
  <c r="S998" i="6"/>
  <c r="S997" i="6"/>
  <c r="S996" i="6"/>
  <c r="S995" i="6"/>
  <c r="S994" i="6"/>
  <c r="S993" i="6"/>
  <c r="S992" i="6"/>
  <c r="S991" i="6"/>
  <c r="S990" i="6"/>
  <c r="S989" i="6"/>
  <c r="S988" i="6"/>
  <c r="S987" i="6"/>
  <c r="S986" i="6"/>
  <c r="S985" i="6"/>
  <c r="S984" i="6"/>
  <c r="S983" i="6"/>
  <c r="S982" i="6"/>
  <c r="S981" i="6"/>
  <c r="S980" i="6"/>
  <c r="S979" i="6"/>
  <c r="S978" i="6"/>
  <c r="S977" i="6"/>
  <c r="S976" i="6"/>
  <c r="S975" i="6"/>
  <c r="S974" i="6"/>
  <c r="S973" i="6"/>
  <c r="S972" i="6"/>
  <c r="S971" i="6"/>
  <c r="S970" i="6"/>
  <c r="S969" i="6"/>
  <c r="S968" i="6"/>
  <c r="S967" i="6"/>
  <c r="S966" i="6"/>
  <c r="S965" i="6"/>
  <c r="S964" i="6"/>
  <c r="S963" i="6"/>
  <c r="S962" i="6"/>
  <c r="S961" i="6"/>
  <c r="S960" i="6"/>
  <c r="S959" i="6"/>
  <c r="S958" i="6"/>
  <c r="S957" i="6"/>
  <c r="S956" i="6"/>
  <c r="S955" i="6"/>
  <c r="S954" i="6"/>
  <c r="S953" i="6"/>
  <c r="S952" i="6"/>
  <c r="S951" i="6"/>
  <c r="S950" i="6"/>
  <c r="S949" i="6"/>
  <c r="S948" i="6"/>
  <c r="S947" i="6"/>
  <c r="S946" i="6"/>
  <c r="S945" i="6"/>
  <c r="S944" i="6"/>
  <c r="S943" i="6"/>
  <c r="S942" i="6"/>
  <c r="S941" i="6"/>
  <c r="S940" i="6"/>
  <c r="S939" i="6"/>
  <c r="S938" i="6"/>
  <c r="S937" i="6"/>
  <c r="S936" i="6"/>
  <c r="S935" i="6"/>
  <c r="S934" i="6"/>
  <c r="S933" i="6"/>
  <c r="S932" i="6"/>
  <c r="S931" i="6"/>
  <c r="S930" i="6"/>
  <c r="S929" i="6"/>
  <c r="S928" i="6"/>
  <c r="S927" i="6"/>
  <c r="S926" i="6"/>
  <c r="S925" i="6"/>
  <c r="S924" i="6"/>
  <c r="S923" i="6"/>
  <c r="S922" i="6"/>
  <c r="S921" i="6"/>
  <c r="S920" i="6"/>
  <c r="S919" i="6"/>
  <c r="S918" i="6"/>
  <c r="S917" i="6"/>
  <c r="S916" i="6"/>
  <c r="S915" i="6"/>
  <c r="S914" i="6"/>
  <c r="S913" i="6"/>
  <c r="S912" i="6"/>
  <c r="S911" i="6"/>
  <c r="S910" i="6"/>
  <c r="S909" i="6"/>
  <c r="S908" i="6"/>
  <c r="S907" i="6"/>
  <c r="S906" i="6"/>
  <c r="S905" i="6"/>
  <c r="S904" i="6"/>
  <c r="S903" i="6"/>
  <c r="S902" i="6"/>
  <c r="S901" i="6"/>
  <c r="S900" i="6"/>
  <c r="S899" i="6"/>
  <c r="S898" i="6"/>
  <c r="S897" i="6"/>
  <c r="S896" i="6"/>
  <c r="S895" i="6"/>
  <c r="S894" i="6"/>
  <c r="S893" i="6"/>
  <c r="S892" i="6"/>
  <c r="S891" i="6"/>
  <c r="S890" i="6"/>
  <c r="S889" i="6"/>
  <c r="S888" i="6"/>
  <c r="S887" i="6"/>
  <c r="S886" i="6"/>
  <c r="S885" i="6"/>
  <c r="S884" i="6"/>
  <c r="S883" i="6"/>
  <c r="S882" i="6"/>
  <c r="S881" i="6"/>
  <c r="S880" i="6"/>
  <c r="S879" i="6"/>
  <c r="S878" i="6"/>
  <c r="S877" i="6"/>
  <c r="S876" i="6"/>
  <c r="S875" i="6"/>
  <c r="S874" i="6"/>
  <c r="S873" i="6"/>
  <c r="S872" i="6"/>
  <c r="S871" i="6"/>
  <c r="S870" i="6"/>
  <c r="S869" i="6"/>
  <c r="S868" i="6"/>
  <c r="S867" i="6"/>
  <c r="S866" i="6"/>
  <c r="S865" i="6"/>
  <c r="S864" i="6"/>
  <c r="S863" i="6"/>
  <c r="S862" i="6"/>
  <c r="S861" i="6"/>
  <c r="S860" i="6"/>
  <c r="S859" i="6"/>
  <c r="S858" i="6"/>
  <c r="S857" i="6"/>
  <c r="S856" i="6"/>
  <c r="S855" i="6"/>
  <c r="S854" i="6"/>
  <c r="S853" i="6"/>
  <c r="S852" i="6"/>
  <c r="S851" i="6"/>
  <c r="S850" i="6"/>
  <c r="S849" i="6"/>
  <c r="S848" i="6"/>
  <c r="S847" i="6"/>
  <c r="S846" i="6"/>
  <c r="S845" i="6"/>
  <c r="S844" i="6"/>
  <c r="S843" i="6"/>
  <c r="S842" i="6"/>
  <c r="S841" i="6"/>
  <c r="S840" i="6"/>
  <c r="S839" i="6"/>
  <c r="S838" i="6"/>
  <c r="S837" i="6"/>
  <c r="S836" i="6"/>
  <c r="S835" i="6"/>
  <c r="S834" i="6"/>
  <c r="S833" i="6"/>
  <c r="S832" i="6"/>
  <c r="S831" i="6"/>
  <c r="S830" i="6"/>
  <c r="S829" i="6"/>
  <c r="S828" i="6"/>
  <c r="S827" i="6"/>
  <c r="S826" i="6"/>
  <c r="S825" i="6"/>
  <c r="S824" i="6"/>
  <c r="S823" i="6"/>
  <c r="S822" i="6"/>
  <c r="S821" i="6"/>
  <c r="S820" i="6"/>
  <c r="S819" i="6"/>
  <c r="S818" i="6"/>
  <c r="S817" i="6"/>
  <c r="S816" i="6"/>
  <c r="S815" i="6"/>
  <c r="S814" i="6"/>
  <c r="S813" i="6"/>
  <c r="S812" i="6"/>
  <c r="S811" i="6"/>
  <c r="S810" i="6"/>
  <c r="S809" i="6"/>
  <c r="S808" i="6"/>
  <c r="S807" i="6"/>
  <c r="S806" i="6"/>
  <c r="S805" i="6"/>
  <c r="S804" i="6"/>
  <c r="S803" i="6"/>
  <c r="S802" i="6"/>
  <c r="S801" i="6"/>
  <c r="S800" i="6"/>
  <c r="S799" i="6"/>
  <c r="S798" i="6"/>
  <c r="S797" i="6"/>
  <c r="S796" i="6"/>
  <c r="S795" i="6"/>
  <c r="S794" i="6"/>
  <c r="S793" i="6"/>
  <c r="S792" i="6"/>
  <c r="S791" i="6"/>
  <c r="S790" i="6"/>
  <c r="S789" i="6"/>
  <c r="S788" i="6"/>
  <c r="S787" i="6"/>
  <c r="S786" i="6"/>
  <c r="S785" i="6"/>
  <c r="S784" i="6"/>
  <c r="S783" i="6"/>
  <c r="S782" i="6"/>
  <c r="S781" i="6"/>
  <c r="S780" i="6"/>
  <c r="S779" i="6"/>
  <c r="S778" i="6"/>
  <c r="S777" i="6"/>
  <c r="S776" i="6"/>
  <c r="S775" i="6"/>
  <c r="S774" i="6"/>
  <c r="S773" i="6"/>
  <c r="S772" i="6"/>
  <c r="S771" i="6"/>
  <c r="S770" i="6"/>
  <c r="S769" i="6"/>
  <c r="S768" i="6"/>
  <c r="S767" i="6"/>
  <c r="S766" i="6"/>
  <c r="S765" i="6"/>
  <c r="S764" i="6"/>
  <c r="S763" i="6"/>
  <c r="S762" i="6"/>
  <c r="S761" i="6"/>
  <c r="S760" i="6"/>
  <c r="S759" i="6"/>
  <c r="S758" i="6"/>
  <c r="S757" i="6"/>
  <c r="S756" i="6"/>
  <c r="S755" i="6"/>
  <c r="S754" i="6"/>
  <c r="S753" i="6"/>
  <c r="S752" i="6"/>
  <c r="S751" i="6"/>
  <c r="S750" i="6"/>
  <c r="S749" i="6"/>
  <c r="S748" i="6"/>
  <c r="S747" i="6"/>
  <c r="S746" i="6"/>
  <c r="S745" i="6"/>
  <c r="S744" i="6"/>
  <c r="S743" i="6"/>
  <c r="S742" i="6"/>
  <c r="S741" i="6"/>
  <c r="S740" i="6"/>
  <c r="S739" i="6"/>
  <c r="S738" i="6"/>
  <c r="S737" i="6"/>
  <c r="S736" i="6"/>
  <c r="S735" i="6"/>
  <c r="S734" i="6"/>
  <c r="S733" i="6"/>
  <c r="S732" i="6"/>
  <c r="S731" i="6"/>
  <c r="S730" i="6"/>
  <c r="S729" i="6"/>
  <c r="S728" i="6"/>
  <c r="S727" i="6"/>
  <c r="S726" i="6"/>
  <c r="S725" i="6"/>
  <c r="S724" i="6"/>
  <c r="S723" i="6"/>
  <c r="S722" i="6"/>
  <c r="S721" i="6"/>
  <c r="S720" i="6"/>
  <c r="S719" i="6"/>
  <c r="S718" i="6"/>
  <c r="S717" i="6"/>
  <c r="S716" i="6"/>
  <c r="S715" i="6"/>
  <c r="S714" i="6"/>
  <c r="S713" i="6"/>
  <c r="S712" i="6"/>
  <c r="S711" i="6"/>
  <c r="S710" i="6"/>
  <c r="S709" i="6"/>
  <c r="S708" i="6"/>
  <c r="S707" i="6"/>
  <c r="S706" i="6"/>
  <c r="S705" i="6"/>
  <c r="S704" i="6"/>
  <c r="S703" i="6"/>
  <c r="S702" i="6"/>
  <c r="S701" i="6"/>
  <c r="S700" i="6"/>
  <c r="S699" i="6"/>
  <c r="S698" i="6"/>
  <c r="S697" i="6"/>
  <c r="S696" i="6"/>
  <c r="S695" i="6"/>
  <c r="S694" i="6"/>
  <c r="S693" i="6"/>
  <c r="S692" i="6"/>
  <c r="S691" i="6"/>
  <c r="S690" i="6"/>
  <c r="S689" i="6"/>
  <c r="S688" i="6"/>
  <c r="S687" i="6"/>
  <c r="S686" i="6"/>
  <c r="S685" i="6"/>
  <c r="S684" i="6"/>
  <c r="S683" i="6"/>
  <c r="S682" i="6"/>
  <c r="S681" i="6"/>
  <c r="S680" i="6"/>
  <c r="S679" i="6"/>
  <c r="S678" i="6"/>
  <c r="S677" i="6"/>
  <c r="S676" i="6"/>
  <c r="S675" i="6"/>
  <c r="S674" i="6"/>
  <c r="S673" i="6"/>
  <c r="S672" i="6"/>
  <c r="S671" i="6"/>
  <c r="S670" i="6"/>
  <c r="S669" i="6"/>
  <c r="S668" i="6"/>
  <c r="S667" i="6"/>
  <c r="S666" i="6"/>
  <c r="S665" i="6"/>
  <c r="S664" i="6"/>
  <c r="S663" i="6"/>
  <c r="S662" i="6"/>
  <c r="S661" i="6"/>
  <c r="S660" i="6"/>
  <c r="S659" i="6"/>
  <c r="S658" i="6"/>
  <c r="S657" i="6"/>
  <c r="S656" i="6"/>
  <c r="S655" i="6"/>
  <c r="S654" i="6"/>
  <c r="S653" i="6"/>
  <c r="S652" i="6"/>
  <c r="S651" i="6"/>
  <c r="S650" i="6"/>
  <c r="S649" i="6"/>
  <c r="S648" i="6"/>
  <c r="S647" i="6"/>
  <c r="S646" i="6"/>
  <c r="S645" i="6"/>
  <c r="S644" i="6"/>
  <c r="S643" i="6"/>
  <c r="S642" i="6"/>
  <c r="S641" i="6"/>
  <c r="S640" i="6"/>
  <c r="S639" i="6"/>
  <c r="S638" i="6"/>
  <c r="S637" i="6"/>
  <c r="S636" i="6"/>
  <c r="S635" i="6"/>
  <c r="S634" i="6"/>
  <c r="S633" i="6"/>
  <c r="S632" i="6"/>
  <c r="S631" i="6"/>
  <c r="S630" i="6"/>
  <c r="S629" i="6"/>
  <c r="S628" i="6"/>
  <c r="S627" i="6"/>
  <c r="S626" i="6"/>
  <c r="S625" i="6"/>
  <c r="S624" i="6"/>
  <c r="S623" i="6"/>
  <c r="S622" i="6"/>
  <c r="S621" i="6"/>
  <c r="S620" i="6"/>
  <c r="S619" i="6"/>
  <c r="S618" i="6"/>
  <c r="S617" i="6"/>
  <c r="S616" i="6"/>
  <c r="S615" i="6"/>
  <c r="S614" i="6"/>
  <c r="S613" i="6"/>
  <c r="S612" i="6"/>
  <c r="S611" i="6"/>
  <c r="S610" i="6"/>
  <c r="S609" i="6"/>
  <c r="S608" i="6"/>
  <c r="S607" i="6"/>
  <c r="S606" i="6"/>
  <c r="S605" i="6"/>
  <c r="S604" i="6"/>
  <c r="S603" i="6"/>
  <c r="S602" i="6"/>
  <c r="S601" i="6"/>
  <c r="S600" i="6"/>
  <c r="S599" i="6"/>
  <c r="S598" i="6"/>
  <c r="S597" i="6"/>
  <c r="S596" i="6"/>
  <c r="S595" i="6"/>
  <c r="S594" i="6"/>
  <c r="S593" i="6"/>
  <c r="S592" i="6"/>
  <c r="S591" i="6"/>
  <c r="S590" i="6"/>
  <c r="S589" i="6"/>
  <c r="S588" i="6"/>
  <c r="S587" i="6"/>
  <c r="S586" i="6"/>
  <c r="S585" i="6"/>
  <c r="S584" i="6"/>
  <c r="S583" i="6"/>
  <c r="S582" i="6"/>
  <c r="S581" i="6"/>
  <c r="S580" i="6"/>
  <c r="S579" i="6"/>
  <c r="S578" i="6"/>
  <c r="S577" i="6"/>
  <c r="S576" i="6"/>
  <c r="S575" i="6"/>
  <c r="S574" i="6"/>
  <c r="S573" i="6"/>
  <c r="S572" i="6"/>
  <c r="S571" i="6"/>
  <c r="S570" i="6"/>
  <c r="S569" i="6"/>
  <c r="S568" i="6"/>
  <c r="S567" i="6"/>
  <c r="S566" i="6"/>
  <c r="S565" i="6"/>
  <c r="S564" i="6"/>
  <c r="S563" i="6"/>
  <c r="S562" i="6"/>
  <c r="S561" i="6"/>
  <c r="S560" i="6"/>
  <c r="S559" i="6"/>
  <c r="S558" i="6"/>
  <c r="S557" i="6"/>
  <c r="S556" i="6"/>
  <c r="S555" i="6"/>
  <c r="S554" i="6"/>
  <c r="S553" i="6"/>
  <c r="S552" i="6"/>
  <c r="S551" i="6"/>
  <c r="S550" i="6"/>
  <c r="S549" i="6"/>
  <c r="S548" i="6"/>
  <c r="S547" i="6"/>
  <c r="S546" i="6"/>
  <c r="S545" i="6"/>
  <c r="S544" i="6"/>
  <c r="S543" i="6"/>
  <c r="S542" i="6"/>
  <c r="S541" i="6"/>
  <c r="S540" i="6"/>
  <c r="S539" i="6"/>
  <c r="S538" i="6"/>
  <c r="S537" i="6"/>
  <c r="S536" i="6"/>
  <c r="S535" i="6"/>
  <c r="S534" i="6"/>
  <c r="S533" i="6"/>
  <c r="S532" i="6"/>
  <c r="S531" i="6"/>
  <c r="S530" i="6"/>
  <c r="S529" i="6"/>
  <c r="S528" i="6"/>
  <c r="S527" i="6"/>
  <c r="S526" i="6"/>
  <c r="S525" i="6"/>
  <c r="S524" i="6"/>
  <c r="S523" i="6"/>
  <c r="S522" i="6"/>
  <c r="S521" i="6"/>
  <c r="S520" i="6"/>
  <c r="S519" i="6"/>
  <c r="S518" i="6"/>
  <c r="S517" i="6"/>
  <c r="S516" i="6"/>
  <c r="S515" i="6"/>
  <c r="S514" i="6"/>
  <c r="S513" i="6"/>
  <c r="S512" i="6"/>
  <c r="S511" i="6"/>
  <c r="S510" i="6"/>
  <c r="S509" i="6"/>
  <c r="S508" i="6"/>
  <c r="S507" i="6"/>
  <c r="S506" i="6"/>
  <c r="S505" i="6"/>
  <c r="S504" i="6"/>
  <c r="S503" i="6"/>
  <c r="S502" i="6"/>
  <c r="S501" i="6"/>
  <c r="S500" i="6"/>
  <c r="S499" i="6"/>
  <c r="S498" i="6"/>
  <c r="S497" i="6"/>
  <c r="S496" i="6"/>
  <c r="S495" i="6"/>
  <c r="S494" i="6"/>
  <c r="S493" i="6"/>
  <c r="S492" i="6"/>
  <c r="S491" i="6"/>
  <c r="S490" i="6"/>
  <c r="S489" i="6"/>
  <c r="S488" i="6"/>
  <c r="S487" i="6"/>
  <c r="S486" i="6"/>
  <c r="S485" i="6"/>
  <c r="S484" i="6"/>
  <c r="S483" i="6"/>
  <c r="S482" i="6"/>
  <c r="S481" i="6"/>
  <c r="S480" i="6"/>
  <c r="S479" i="6"/>
  <c r="S478" i="6"/>
  <c r="S477" i="6"/>
  <c r="S476" i="6"/>
  <c r="S475" i="6"/>
  <c r="S474" i="6"/>
  <c r="S473" i="6"/>
  <c r="S472" i="6"/>
  <c r="S471" i="6"/>
  <c r="S470" i="6"/>
  <c r="S469" i="6"/>
  <c r="S468" i="6"/>
  <c r="S467" i="6"/>
  <c r="S466" i="6"/>
  <c r="S465" i="6"/>
  <c r="S464" i="6"/>
  <c r="S463" i="6"/>
  <c r="S462" i="6"/>
  <c r="S461" i="6"/>
  <c r="S460" i="6"/>
  <c r="S459" i="6"/>
  <c r="S458" i="6"/>
  <c r="S457" i="6"/>
  <c r="S456" i="6"/>
  <c r="S455" i="6"/>
  <c r="S454" i="6"/>
  <c r="S453" i="6"/>
  <c r="S452" i="6"/>
  <c r="S451" i="6"/>
  <c r="S450" i="6"/>
  <c r="S449" i="6"/>
  <c r="S448" i="6"/>
  <c r="S447" i="6"/>
  <c r="S446" i="6"/>
  <c r="S445" i="6"/>
  <c r="S444" i="6"/>
  <c r="S443" i="6"/>
  <c r="S442" i="6"/>
  <c r="S441" i="6"/>
  <c r="S440" i="6"/>
  <c r="S439" i="6"/>
  <c r="S438" i="6"/>
  <c r="S437" i="6"/>
  <c r="S436" i="6"/>
  <c r="S435" i="6"/>
  <c r="S434" i="6"/>
  <c r="S433" i="6"/>
  <c r="S432" i="6"/>
  <c r="S431" i="6"/>
  <c r="S430" i="6"/>
  <c r="S429" i="6"/>
  <c r="S428" i="6"/>
  <c r="S427" i="6"/>
  <c r="S426" i="6"/>
  <c r="S425" i="6"/>
  <c r="S424" i="6"/>
  <c r="S423" i="6"/>
  <c r="S422" i="6"/>
  <c r="S421" i="6"/>
  <c r="S420" i="6"/>
  <c r="S419" i="6"/>
  <c r="S418" i="6"/>
  <c r="S417" i="6"/>
  <c r="S416" i="6"/>
  <c r="S415" i="6"/>
  <c r="S414" i="6"/>
  <c r="S413" i="6"/>
  <c r="S412" i="6"/>
  <c r="S411" i="6"/>
  <c r="S410" i="6"/>
  <c r="S409" i="6"/>
  <c r="S408" i="6"/>
  <c r="S407" i="6"/>
  <c r="S406" i="6"/>
  <c r="S405" i="6"/>
  <c r="S404" i="6"/>
  <c r="S403" i="6"/>
  <c r="S402" i="6"/>
  <c r="S401" i="6"/>
  <c r="S400" i="6"/>
  <c r="S399" i="6"/>
  <c r="S398" i="6"/>
  <c r="S397" i="6"/>
  <c r="S396" i="6"/>
  <c r="S395" i="6"/>
  <c r="S394" i="6"/>
  <c r="S393" i="6"/>
  <c r="S392" i="6"/>
  <c r="S391" i="6"/>
  <c r="S390" i="6"/>
  <c r="S389" i="6"/>
  <c r="S388" i="6"/>
  <c r="S387" i="6"/>
  <c r="S386" i="6"/>
  <c r="S385" i="6"/>
  <c r="S384" i="6"/>
  <c r="S383" i="6"/>
  <c r="S382" i="6"/>
  <c r="S381" i="6"/>
  <c r="S380" i="6"/>
  <c r="S379" i="6"/>
  <c r="S378" i="6"/>
  <c r="S377" i="6"/>
  <c r="S376" i="6"/>
  <c r="S375" i="6"/>
  <c r="S374" i="6"/>
  <c r="S373" i="6"/>
  <c r="S372" i="6"/>
  <c r="S371" i="6"/>
  <c r="S370" i="6"/>
  <c r="S369" i="6"/>
  <c r="S368" i="6"/>
  <c r="S367" i="6"/>
  <c r="S366" i="6"/>
  <c r="S365" i="6"/>
  <c r="S364" i="6"/>
  <c r="S363" i="6"/>
  <c r="S362" i="6"/>
  <c r="S361" i="6"/>
  <c r="S360" i="6"/>
  <c r="S359" i="6"/>
  <c r="S358" i="6"/>
  <c r="S357" i="6"/>
  <c r="S356" i="6"/>
  <c r="S355" i="6"/>
  <c r="S354" i="6"/>
  <c r="S353" i="6"/>
  <c r="S352" i="6"/>
  <c r="S351" i="6"/>
  <c r="S350" i="6"/>
  <c r="S349" i="6"/>
  <c r="S348" i="6"/>
  <c r="S347" i="6"/>
  <c r="S346" i="6"/>
  <c r="S345" i="6"/>
  <c r="S344" i="6"/>
  <c r="S343" i="6"/>
  <c r="S342" i="6"/>
  <c r="S341" i="6"/>
  <c r="S340" i="6"/>
  <c r="S339" i="6"/>
  <c r="S338" i="6"/>
  <c r="S337" i="6"/>
  <c r="S336" i="6"/>
  <c r="S335" i="6"/>
  <c r="S334" i="6"/>
  <c r="S333" i="6"/>
  <c r="S332" i="6"/>
  <c r="S331" i="6"/>
  <c r="S330" i="6"/>
  <c r="S329" i="6"/>
  <c r="S328" i="6"/>
  <c r="S327" i="6"/>
  <c r="S326" i="6"/>
  <c r="S325" i="6"/>
  <c r="S324" i="6"/>
  <c r="S323" i="6"/>
  <c r="S322" i="6"/>
  <c r="S321" i="6"/>
  <c r="S320" i="6"/>
  <c r="S319" i="6"/>
  <c r="S318" i="6"/>
  <c r="S317" i="6"/>
  <c r="S316" i="6"/>
  <c r="S315" i="6"/>
  <c r="S314" i="6"/>
  <c r="S313" i="6"/>
  <c r="S312" i="6"/>
  <c r="S311" i="6"/>
  <c r="S310" i="6"/>
  <c r="S309" i="6"/>
  <c r="S308" i="6"/>
  <c r="S307" i="6"/>
  <c r="S306" i="6"/>
  <c r="S305" i="6"/>
  <c r="S304" i="6"/>
  <c r="S303" i="6"/>
  <c r="S302" i="6"/>
  <c r="S301" i="6"/>
  <c r="S300" i="6"/>
  <c r="S299" i="6"/>
  <c r="S298" i="6"/>
  <c r="S297" i="6"/>
  <c r="S296" i="6"/>
  <c r="S295" i="6"/>
  <c r="S294" i="6"/>
  <c r="S293" i="6"/>
  <c r="S292" i="6"/>
  <c r="S291" i="6"/>
  <c r="S290" i="6"/>
  <c r="S289" i="6"/>
  <c r="S288" i="6"/>
  <c r="S287" i="6"/>
  <c r="S286" i="6"/>
  <c r="S285" i="6"/>
  <c r="S284" i="6"/>
  <c r="S283" i="6"/>
  <c r="S282" i="6"/>
  <c r="S281" i="6"/>
  <c r="S280" i="6"/>
  <c r="S279" i="6"/>
  <c r="S278" i="6"/>
  <c r="S277" i="6"/>
  <c r="S276" i="6"/>
  <c r="S275" i="6"/>
  <c r="S274" i="6"/>
  <c r="S273" i="6"/>
  <c r="S272" i="6"/>
  <c r="S271" i="6"/>
  <c r="S270" i="6"/>
  <c r="S269" i="6"/>
  <c r="S268" i="6"/>
  <c r="S267" i="6"/>
  <c r="S266" i="6"/>
  <c r="S265" i="6"/>
  <c r="S264" i="6"/>
  <c r="S263" i="6"/>
  <c r="S262" i="6"/>
  <c r="S261" i="6"/>
  <c r="S260" i="6"/>
  <c r="S259" i="6"/>
  <c r="S258" i="6"/>
  <c r="S257" i="6"/>
  <c r="S256" i="6"/>
  <c r="S255" i="6"/>
  <c r="S254" i="6"/>
  <c r="S253" i="6"/>
  <c r="S252" i="6"/>
  <c r="S251" i="6"/>
  <c r="S250" i="6"/>
  <c r="S249" i="6"/>
  <c r="S248" i="6"/>
  <c r="S247" i="6"/>
  <c r="S246" i="6"/>
  <c r="S245" i="6"/>
  <c r="S244" i="6"/>
  <c r="S243" i="6"/>
  <c r="S242" i="6"/>
  <c r="S241" i="6"/>
  <c r="S240" i="6"/>
  <c r="S239" i="6"/>
  <c r="S238" i="6"/>
  <c r="S237" i="6"/>
  <c r="S236" i="6"/>
  <c r="S235" i="6"/>
  <c r="S234" i="6"/>
  <c r="S233" i="6"/>
  <c r="S232" i="6"/>
  <c r="S231" i="6"/>
  <c r="S230" i="6"/>
  <c r="S229" i="6"/>
  <c r="S228" i="6"/>
  <c r="S227" i="6"/>
  <c r="S226" i="6"/>
  <c r="S225" i="6"/>
  <c r="S224" i="6"/>
  <c r="S223" i="6"/>
  <c r="S222" i="6"/>
  <c r="S221" i="6"/>
  <c r="S220" i="6"/>
  <c r="S219" i="6"/>
  <c r="S218" i="6"/>
  <c r="S217" i="6"/>
  <c r="S216" i="6"/>
  <c r="S215" i="6"/>
  <c r="S214" i="6"/>
  <c r="S213" i="6"/>
  <c r="S212" i="6"/>
  <c r="S211" i="6"/>
  <c r="S210" i="6"/>
  <c r="S209" i="6"/>
  <c r="S208" i="6"/>
  <c r="S207" i="6"/>
  <c r="S206" i="6"/>
  <c r="S205" i="6"/>
  <c r="S204" i="6"/>
  <c r="S203" i="6"/>
  <c r="S202" i="6"/>
  <c r="S201" i="6"/>
  <c r="S200" i="6"/>
  <c r="S199" i="6"/>
  <c r="S198" i="6"/>
  <c r="S197" i="6"/>
  <c r="S196" i="6"/>
  <c r="S195" i="6"/>
  <c r="S194" i="6"/>
  <c r="S193" i="6"/>
  <c r="S192" i="6"/>
  <c r="S191" i="6"/>
  <c r="S190" i="6"/>
  <c r="S189" i="6"/>
  <c r="S188" i="6"/>
  <c r="S187" i="6"/>
  <c r="S186" i="6"/>
  <c r="S185" i="6"/>
  <c r="S184" i="6"/>
  <c r="S183" i="6"/>
  <c r="S182" i="6"/>
  <c r="S181" i="6"/>
  <c r="S180" i="6"/>
  <c r="S179" i="6"/>
  <c r="S178" i="6"/>
  <c r="S177" i="6"/>
  <c r="S176" i="6"/>
  <c r="S175" i="6"/>
  <c r="S174" i="6"/>
  <c r="S173" i="6"/>
  <c r="S172" i="6"/>
  <c r="S171" i="6"/>
  <c r="S170" i="6"/>
  <c r="S169" i="6"/>
  <c r="S168" i="6"/>
  <c r="S167" i="6"/>
  <c r="S166" i="6"/>
  <c r="S165" i="6"/>
  <c r="S164" i="6"/>
  <c r="S163" i="6"/>
  <c r="S162" i="6"/>
  <c r="S161" i="6"/>
  <c r="S160" i="6"/>
  <c r="S159" i="6"/>
  <c r="S158" i="6"/>
  <c r="S157" i="6"/>
  <c r="S156" i="6"/>
  <c r="S155" i="6"/>
  <c r="S154" i="6"/>
  <c r="S153" i="6"/>
  <c r="S152" i="6"/>
  <c r="S151" i="6"/>
  <c r="S150" i="6"/>
  <c r="S149" i="6"/>
  <c r="S148" i="6"/>
  <c r="S147" i="6"/>
  <c r="S146" i="6"/>
  <c r="S145" i="6"/>
  <c r="S144" i="6"/>
  <c r="S143" i="6"/>
  <c r="S142" i="6"/>
  <c r="S141" i="6"/>
  <c r="S140" i="6"/>
  <c r="S139" i="6"/>
  <c r="S138" i="6"/>
  <c r="S137" i="6"/>
  <c r="S136" i="6"/>
  <c r="S135" i="6"/>
  <c r="S134" i="6"/>
  <c r="S133" i="6"/>
  <c r="S132" i="6"/>
  <c r="S131" i="6"/>
  <c r="S130" i="6"/>
  <c r="S129" i="6"/>
  <c r="S128" i="6"/>
  <c r="S127" i="6"/>
  <c r="S126" i="6"/>
  <c r="S125" i="6"/>
  <c r="S124" i="6"/>
  <c r="S123" i="6"/>
  <c r="S122" i="6"/>
  <c r="S121" i="6"/>
  <c r="S120" i="6"/>
  <c r="S119" i="6"/>
  <c r="S118" i="6"/>
  <c r="S117" i="6"/>
  <c r="S116" i="6"/>
  <c r="S115" i="6"/>
  <c r="S114" i="6"/>
  <c r="S113" i="6"/>
  <c r="S112" i="6"/>
  <c r="S111" i="6"/>
  <c r="S110" i="6"/>
  <c r="S109" i="6"/>
  <c r="S108" i="6"/>
  <c r="S107" i="6"/>
  <c r="S106" i="6"/>
  <c r="S105" i="6"/>
  <c r="S104" i="6"/>
  <c r="S103" i="6"/>
  <c r="S102" i="6"/>
  <c r="S101" i="6"/>
  <c r="S100" i="6"/>
  <c r="S99" i="6"/>
  <c r="S98" i="6"/>
  <c r="S97" i="6"/>
  <c r="S96" i="6"/>
  <c r="S95" i="6"/>
  <c r="S94" i="6"/>
  <c r="S93" i="6"/>
  <c r="S92" i="6"/>
  <c r="S91" i="6"/>
  <c r="S90" i="6"/>
  <c r="S89" i="6"/>
  <c r="Z89" i="1" s="1"/>
  <c r="S88" i="6"/>
  <c r="Z88" i="1" s="1"/>
  <c r="S87" i="6"/>
  <c r="Z87" i="1" s="1"/>
  <c r="S86" i="6"/>
  <c r="Z86" i="1" s="1"/>
  <c r="S85" i="6"/>
  <c r="Z85" i="1" s="1"/>
  <c r="S84" i="6"/>
  <c r="Z84" i="1" s="1"/>
  <c r="S83" i="6"/>
  <c r="Z83" i="1" s="1"/>
  <c r="S82" i="6"/>
  <c r="Z82" i="1" s="1"/>
  <c r="S81" i="6"/>
  <c r="Z81" i="1" s="1"/>
  <c r="S80" i="6"/>
  <c r="Z80" i="1" s="1"/>
  <c r="S79" i="6"/>
  <c r="Z79" i="1" s="1"/>
  <c r="S78" i="6"/>
  <c r="Z78" i="1" s="1"/>
  <c r="S77" i="6"/>
  <c r="Z77" i="1" s="1"/>
  <c r="S76" i="6"/>
  <c r="Z76" i="1" s="1"/>
  <c r="S75" i="6"/>
  <c r="Z75" i="1" s="1"/>
  <c r="S74" i="6"/>
  <c r="Z74" i="1" s="1"/>
  <c r="S73" i="6"/>
  <c r="Z73" i="1" s="1"/>
  <c r="S72" i="6"/>
  <c r="Z72" i="1" s="1"/>
  <c r="S71" i="6"/>
  <c r="Z71" i="1" s="1"/>
  <c r="S70" i="6"/>
  <c r="Z70" i="1" s="1"/>
  <c r="S69" i="6"/>
  <c r="Z69" i="1" s="1"/>
  <c r="S68" i="6"/>
  <c r="Z68" i="1" s="1"/>
  <c r="S67" i="6"/>
  <c r="Z67" i="1" s="1"/>
  <c r="S66" i="6"/>
  <c r="Z66" i="1" s="1"/>
  <c r="S65" i="6"/>
  <c r="Z65" i="1" s="1"/>
  <c r="S64" i="6"/>
  <c r="Z64" i="1" s="1"/>
  <c r="S63" i="6"/>
  <c r="Z63" i="1" s="1"/>
  <c r="S62" i="6"/>
  <c r="Z62" i="1" s="1"/>
  <c r="S61" i="6"/>
  <c r="Z61" i="1" s="1"/>
  <c r="S60" i="6"/>
  <c r="Z60" i="1" s="1"/>
  <c r="S59" i="6"/>
  <c r="Z59" i="1" s="1"/>
  <c r="S58" i="6"/>
  <c r="Z58" i="1" s="1"/>
  <c r="S57" i="6"/>
  <c r="Z57" i="1" s="1"/>
  <c r="S56" i="6"/>
  <c r="Z56" i="1" s="1"/>
  <c r="S55" i="6"/>
  <c r="Z55" i="1" s="1"/>
  <c r="S54" i="6"/>
  <c r="Z54" i="1" s="1"/>
  <c r="S53" i="6"/>
  <c r="Z53" i="1" s="1"/>
  <c r="S52" i="6"/>
  <c r="Z52" i="1" s="1"/>
  <c r="S51" i="6"/>
  <c r="Z51" i="1" s="1"/>
  <c r="S50" i="6"/>
  <c r="Z50" i="1" s="1"/>
  <c r="S49" i="6"/>
  <c r="Z49" i="1" s="1"/>
  <c r="S48" i="6"/>
  <c r="Z48" i="1" s="1"/>
  <c r="S47" i="6"/>
  <c r="Z47" i="1" s="1"/>
  <c r="S46" i="6"/>
  <c r="Z46" i="1" s="1"/>
  <c r="S45" i="6"/>
  <c r="Z45" i="1" s="1"/>
  <c r="S44" i="6"/>
  <c r="Z44" i="1" s="1"/>
  <c r="S43" i="6"/>
  <c r="Z43" i="1" s="1"/>
  <c r="S42" i="6"/>
  <c r="Z42" i="1" s="1"/>
  <c r="S41" i="6"/>
  <c r="Z41" i="1" s="1"/>
  <c r="S40" i="6"/>
  <c r="Z40" i="1" s="1"/>
  <c r="S39" i="6"/>
  <c r="Z39" i="1" s="1"/>
  <c r="S38" i="6"/>
  <c r="Z38" i="1" s="1"/>
  <c r="S37" i="6"/>
  <c r="Z37" i="1" s="1"/>
  <c r="S36" i="6"/>
  <c r="Z36" i="1" s="1"/>
  <c r="S35" i="6"/>
  <c r="Z35" i="1" s="1"/>
  <c r="S34" i="6"/>
  <c r="Z34" i="1" s="1"/>
  <c r="S33" i="6"/>
  <c r="Z33" i="1" s="1"/>
  <c r="S32" i="6"/>
  <c r="Z32" i="1" s="1"/>
  <c r="S31" i="6"/>
  <c r="Z31" i="1" s="1"/>
  <c r="S30" i="6"/>
  <c r="Z30" i="1" s="1"/>
  <c r="S29" i="6"/>
  <c r="Z29" i="1" s="1"/>
  <c r="S28" i="6"/>
  <c r="Z28" i="1" s="1"/>
  <c r="S27" i="6"/>
  <c r="Z27" i="1" s="1"/>
  <c r="S26" i="6"/>
  <c r="Z26" i="1" s="1"/>
  <c r="S25" i="6"/>
  <c r="Z25" i="1" s="1"/>
  <c r="S24" i="6"/>
  <c r="Z24" i="1" s="1"/>
  <c r="S23" i="6"/>
  <c r="Z23" i="1" s="1"/>
  <c r="S22" i="6"/>
  <c r="Z22" i="1" s="1"/>
  <c r="S21" i="6"/>
  <c r="Z21" i="1" s="1"/>
  <c r="S20" i="6"/>
  <c r="Z20" i="1" s="1"/>
  <c r="S19" i="6"/>
  <c r="Z19" i="1" s="1"/>
  <c r="S18" i="6"/>
  <c r="Z18" i="1" s="1"/>
  <c r="S17" i="6"/>
  <c r="Z17" i="1" s="1"/>
  <c r="S16" i="6"/>
  <c r="Z16" i="1" s="1"/>
  <c r="S15" i="6"/>
  <c r="Z15" i="1" s="1"/>
  <c r="S14" i="6"/>
  <c r="Z14" i="1" s="1"/>
  <c r="S13" i="6"/>
  <c r="Z13" i="1" s="1"/>
  <c r="S12" i="6"/>
  <c r="Z12" i="1" s="1"/>
  <c r="S11" i="6"/>
  <c r="Z11" i="1" s="1"/>
  <c r="S10" i="6"/>
  <c r="Z10" i="1" s="1"/>
  <c r="S9" i="6"/>
  <c r="Z9" i="1" s="1"/>
  <c r="S8" i="6"/>
  <c r="Z8" i="1" s="1"/>
  <c r="S7" i="6"/>
  <c r="Z7" i="1" s="1"/>
  <c r="S6" i="6"/>
  <c r="Z6" i="1" s="1"/>
  <c r="S5" i="6"/>
  <c r="Z5" i="1" s="1"/>
  <c r="S4" i="6"/>
  <c r="Z4" i="1" s="1"/>
  <c r="P3" i="4"/>
  <c r="AS6" i="1" l="1"/>
  <c r="AR6" i="1"/>
  <c r="CD8" i="1"/>
  <c r="AS8" i="1"/>
  <c r="AR8" i="1"/>
  <c r="AS14" i="1"/>
  <c r="AR14" i="1"/>
  <c r="CW16" i="1"/>
  <c r="AS16" i="1"/>
  <c r="AR16" i="1"/>
  <c r="AR23" i="1"/>
  <c r="AS23" i="1"/>
  <c r="AS28" i="1"/>
  <c r="AR28" i="1"/>
  <c r="AS30" i="1"/>
  <c r="AR30" i="1"/>
  <c r="DP37" i="1"/>
  <c r="AS37" i="1"/>
  <c r="AR37" i="1"/>
  <c r="AS39" i="1"/>
  <c r="AR39" i="1"/>
  <c r="AS45" i="1"/>
  <c r="AR45" i="1"/>
  <c r="AS50" i="1"/>
  <c r="AR50" i="1"/>
  <c r="DP52" i="1"/>
  <c r="AR52" i="1"/>
  <c r="AS52" i="1"/>
  <c r="AS54" i="1"/>
  <c r="AR54" i="1"/>
  <c r="AS56" i="1"/>
  <c r="AR56" i="1"/>
  <c r="CD58" i="1"/>
  <c r="AS58" i="1"/>
  <c r="AR58" i="1"/>
  <c r="AS60" i="1"/>
  <c r="AR60" i="1"/>
  <c r="CE62" i="1"/>
  <c r="AS62" i="1"/>
  <c r="AR62" i="1"/>
  <c r="AS67" i="1"/>
  <c r="AR67" i="1"/>
  <c r="AS69" i="1"/>
  <c r="AR69" i="1"/>
  <c r="AS71" i="1"/>
  <c r="AR71" i="1"/>
  <c r="DP72" i="1"/>
  <c r="AS72" i="1"/>
  <c r="AR72" i="1"/>
  <c r="AS74" i="1"/>
  <c r="AR74" i="1"/>
  <c r="AS76" i="1"/>
  <c r="AR76" i="1"/>
  <c r="CD78" i="1"/>
  <c r="AS78" i="1"/>
  <c r="AR78" i="1"/>
  <c r="AS81" i="1"/>
  <c r="AR81" i="1"/>
  <c r="AS83" i="1"/>
  <c r="AR83" i="1"/>
  <c r="AR85" i="1"/>
  <c r="AS85" i="1"/>
  <c r="AS87" i="1"/>
  <c r="AR87" i="1"/>
  <c r="AS89" i="1"/>
  <c r="AR89" i="1"/>
  <c r="CX10" i="1"/>
  <c r="AS10" i="1"/>
  <c r="AR10" i="1"/>
  <c r="AS12" i="1"/>
  <c r="AR12" i="1"/>
  <c r="AS18" i="1"/>
  <c r="AR18" i="1"/>
  <c r="AS20" i="1"/>
  <c r="AR20" i="1"/>
  <c r="CE27" i="1"/>
  <c r="AR27" i="1"/>
  <c r="AS27" i="1"/>
  <c r="AS34" i="1"/>
  <c r="AR34" i="1"/>
  <c r="BL40" i="1"/>
  <c r="AS40" i="1"/>
  <c r="AR40" i="1"/>
  <c r="AS42" i="1"/>
  <c r="AR42" i="1"/>
  <c r="CE47" i="1"/>
  <c r="AS47" i="1"/>
  <c r="AR47" i="1"/>
  <c r="CW65" i="1"/>
  <c r="AS65" i="1"/>
  <c r="AR65" i="1"/>
  <c r="AS68" i="1"/>
  <c r="AR68" i="1"/>
  <c r="AS73" i="1"/>
  <c r="AR73" i="1"/>
  <c r="AS80" i="1"/>
  <c r="AR80" i="1"/>
  <c r="AS4" i="1"/>
  <c r="AR4" i="1"/>
  <c r="AS5" i="1"/>
  <c r="AR5" i="1"/>
  <c r="CE7" i="1"/>
  <c r="AS7" i="1"/>
  <c r="AR7" i="1"/>
  <c r="AS9" i="1"/>
  <c r="AR9" i="1"/>
  <c r="AS15" i="1"/>
  <c r="AR15" i="1"/>
  <c r="DP17" i="1"/>
  <c r="AS17" i="1"/>
  <c r="AR17" i="1"/>
  <c r="AS19" i="1"/>
  <c r="AR19" i="1"/>
  <c r="BL25" i="1"/>
  <c r="AS25" i="1"/>
  <c r="AR25" i="1"/>
  <c r="AS29" i="1"/>
  <c r="AR29" i="1"/>
  <c r="AS31" i="1"/>
  <c r="AR31" i="1"/>
  <c r="CD33" i="1"/>
  <c r="AS33" i="1"/>
  <c r="AR33" i="1"/>
  <c r="AS36" i="1"/>
  <c r="AR36" i="1"/>
  <c r="AS41" i="1"/>
  <c r="AR41" i="1"/>
  <c r="CW46" i="1"/>
  <c r="AS46" i="1"/>
  <c r="AR46" i="1"/>
  <c r="AR48" i="1"/>
  <c r="AS48" i="1"/>
  <c r="AS57" i="1"/>
  <c r="AR57" i="1"/>
  <c r="AS59" i="1"/>
  <c r="AR59" i="1"/>
  <c r="AS61" i="1"/>
  <c r="AR61" i="1"/>
  <c r="AS63" i="1"/>
  <c r="AR63" i="1"/>
  <c r="AS66" i="1"/>
  <c r="AR66" i="1"/>
  <c r="AS70" i="1"/>
  <c r="AR70" i="1"/>
  <c r="CE77" i="1"/>
  <c r="AS77" i="1"/>
  <c r="AR77" i="1"/>
  <c r="AS79" i="1"/>
  <c r="AR79" i="1"/>
  <c r="DP82" i="1"/>
  <c r="AS82" i="1"/>
  <c r="AR82" i="1"/>
  <c r="AS84" i="1"/>
  <c r="AR84" i="1"/>
  <c r="AS86" i="1"/>
  <c r="AR86" i="1"/>
  <c r="AS88" i="1"/>
  <c r="AR88" i="1"/>
  <c r="AS11" i="1"/>
  <c r="AR11" i="1"/>
  <c r="CD13" i="1"/>
  <c r="AS13" i="1"/>
  <c r="AR13" i="1"/>
  <c r="CW21" i="1"/>
  <c r="AS21" i="1"/>
  <c r="AR21" i="1"/>
  <c r="AS22" i="1"/>
  <c r="AR22" i="1"/>
  <c r="AS24" i="1"/>
  <c r="AR24" i="1"/>
  <c r="AS26" i="1"/>
  <c r="AR26" i="1"/>
  <c r="CE32" i="1"/>
  <c r="AS32" i="1"/>
  <c r="AR32" i="1"/>
  <c r="AS35" i="1"/>
  <c r="AR35" i="1"/>
  <c r="AS38" i="1"/>
  <c r="AR38" i="1"/>
  <c r="CD43" i="1"/>
  <c r="AS43" i="1"/>
  <c r="AR43" i="1"/>
  <c r="AS44" i="1"/>
  <c r="AR44" i="1"/>
  <c r="AS49" i="1"/>
  <c r="AR49" i="1"/>
  <c r="AS51" i="1"/>
  <c r="AR51" i="1"/>
  <c r="CD53" i="1"/>
  <c r="AS53" i="1"/>
  <c r="AR53" i="1"/>
  <c r="AS55" i="1"/>
  <c r="AR55" i="1"/>
  <c r="AR64" i="1"/>
  <c r="AS64" i="1"/>
  <c r="AR75" i="1"/>
  <c r="AS75" i="1"/>
  <c r="U58" i="1"/>
  <c r="V58" i="1" s="1"/>
  <c r="U63" i="1"/>
  <c r="V63" i="1" s="1"/>
  <c r="U68" i="1"/>
  <c r="V68" i="1" s="1"/>
  <c r="U53" i="1"/>
  <c r="V53" i="1" s="1"/>
  <c r="U73" i="1"/>
  <c r="V73" i="1" s="1"/>
  <c r="U6" i="1"/>
  <c r="V6" i="1" s="1"/>
  <c r="N7" i="1"/>
  <c r="O7" i="1" s="1"/>
  <c r="U11" i="1"/>
  <c r="V11" i="1" s="1"/>
  <c r="N12" i="1"/>
  <c r="O12" i="1" s="1"/>
  <c r="U16" i="1"/>
  <c r="V16" i="1" s="1"/>
  <c r="N17" i="1"/>
  <c r="O17" i="1" s="1"/>
  <c r="U21" i="1"/>
  <c r="V21" i="1" s="1"/>
  <c r="N22" i="1"/>
  <c r="O22" i="1" s="1"/>
  <c r="U26" i="1"/>
  <c r="V26" i="1" s="1"/>
  <c r="N27" i="1"/>
  <c r="O27" i="1" s="1"/>
  <c r="U31" i="1"/>
  <c r="V31" i="1" s="1"/>
  <c r="N32" i="1"/>
  <c r="O32" i="1" s="1"/>
  <c r="U36" i="1"/>
  <c r="V36" i="1" s="1"/>
  <c r="N37" i="1"/>
  <c r="O37" i="1" s="1"/>
  <c r="U41" i="1"/>
  <c r="V41" i="1" s="1"/>
  <c r="N42" i="1"/>
  <c r="O42" i="1" s="1"/>
  <c r="N47" i="1"/>
  <c r="O47" i="1" s="1"/>
  <c r="N52" i="1"/>
  <c r="O52" i="1" s="1"/>
  <c r="N57" i="1"/>
  <c r="O57" i="1" s="1"/>
  <c r="N62" i="1"/>
  <c r="O62" i="1" s="1"/>
  <c r="N67" i="1"/>
  <c r="O67" i="1" s="1"/>
  <c r="N72" i="1"/>
  <c r="O72" i="1" s="1"/>
  <c r="N5" i="1"/>
  <c r="O5" i="1" s="1"/>
  <c r="N10" i="1"/>
  <c r="O10" i="1" s="1"/>
  <c r="N15" i="1"/>
  <c r="O15" i="1" s="1"/>
  <c r="N20" i="1"/>
  <c r="O20" i="1" s="1"/>
  <c r="N25" i="1"/>
  <c r="O25" i="1" s="1"/>
  <c r="N30" i="1"/>
  <c r="O30" i="1" s="1"/>
  <c r="N35" i="1"/>
  <c r="O35" i="1" s="1"/>
  <c r="N40" i="1"/>
  <c r="O40" i="1" s="1"/>
  <c r="N45" i="1"/>
  <c r="O45" i="1" s="1"/>
  <c r="N75" i="1"/>
  <c r="O75" i="1" s="1"/>
  <c r="N80" i="1"/>
  <c r="O80" i="1" s="1"/>
  <c r="N85" i="1"/>
  <c r="O85" i="1" s="1"/>
  <c r="N48" i="1"/>
  <c r="O48" i="1" s="1"/>
  <c r="W63" i="1"/>
  <c r="W68" i="1"/>
  <c r="W21" i="1"/>
  <c r="AL81" i="1"/>
  <c r="AL86" i="1"/>
  <c r="W48" i="1"/>
  <c r="N49" i="1"/>
  <c r="O49" i="1" s="1"/>
  <c r="N54" i="1"/>
  <c r="O54" i="1" s="1"/>
  <c r="N59" i="1"/>
  <c r="O59" i="1" s="1"/>
  <c r="N64" i="1"/>
  <c r="O64" i="1" s="1"/>
  <c r="N69" i="1"/>
  <c r="O69" i="1" s="1"/>
  <c r="N74" i="1"/>
  <c r="O74" i="1" s="1"/>
  <c r="N79" i="1"/>
  <c r="O79" i="1" s="1"/>
  <c r="N84" i="1"/>
  <c r="O84" i="1" s="1"/>
  <c r="N89" i="1"/>
  <c r="O89" i="1" s="1"/>
  <c r="AL5" i="1"/>
  <c r="AL15" i="1"/>
  <c r="U76" i="1"/>
  <c r="V76" i="1" s="1"/>
  <c r="U81" i="1"/>
  <c r="V81" i="1" s="1"/>
  <c r="U86" i="1"/>
  <c r="V86" i="1" s="1"/>
  <c r="N46" i="1"/>
  <c r="O46" i="1" s="1"/>
  <c r="U77" i="1"/>
  <c r="V77" i="1" s="1"/>
  <c r="N78" i="1"/>
  <c r="O78" i="1" s="1"/>
  <c r="U82" i="1"/>
  <c r="V82" i="1" s="1"/>
  <c r="N83" i="1"/>
  <c r="O83" i="1" s="1"/>
  <c r="U87" i="1"/>
  <c r="V87" i="1" s="1"/>
  <c r="N88" i="1"/>
  <c r="O88" i="1" s="1"/>
  <c r="N4" i="1"/>
  <c r="O4" i="1" s="1"/>
  <c r="U8" i="1"/>
  <c r="V8" i="1" s="1"/>
  <c r="N9" i="1"/>
  <c r="O9" i="1" s="1"/>
  <c r="U13" i="1"/>
  <c r="V13" i="1" s="1"/>
  <c r="N14" i="1"/>
  <c r="O14" i="1" s="1"/>
  <c r="U18" i="1"/>
  <c r="V18" i="1" s="1"/>
  <c r="N19" i="1"/>
  <c r="O19" i="1" s="1"/>
  <c r="U23" i="1"/>
  <c r="V23" i="1" s="1"/>
  <c r="N24" i="1"/>
  <c r="O24" i="1" s="1"/>
  <c r="U28" i="1"/>
  <c r="V28" i="1" s="1"/>
  <c r="N29" i="1"/>
  <c r="O29" i="1" s="1"/>
  <c r="U33" i="1"/>
  <c r="V33" i="1" s="1"/>
  <c r="N34" i="1"/>
  <c r="O34" i="1" s="1"/>
  <c r="U38" i="1"/>
  <c r="V38" i="1" s="1"/>
  <c r="N39" i="1"/>
  <c r="O39" i="1" s="1"/>
  <c r="U43" i="1"/>
  <c r="V43" i="1" s="1"/>
  <c r="N44" i="1"/>
  <c r="O44" i="1" s="1"/>
  <c r="U50" i="1"/>
  <c r="V50" i="1" s="1"/>
  <c r="N51" i="1"/>
  <c r="O51" i="1" s="1"/>
  <c r="U55" i="1"/>
  <c r="V55" i="1" s="1"/>
  <c r="N56" i="1"/>
  <c r="O56" i="1" s="1"/>
  <c r="U60" i="1"/>
  <c r="V60" i="1" s="1"/>
  <c r="N61" i="1"/>
  <c r="O61" i="1" s="1"/>
  <c r="U65" i="1"/>
  <c r="V65" i="1" s="1"/>
  <c r="N66" i="1"/>
  <c r="O66" i="1" s="1"/>
  <c r="U70" i="1"/>
  <c r="V70" i="1" s="1"/>
  <c r="N71" i="1"/>
  <c r="O71" i="1" s="1"/>
  <c r="U46" i="1"/>
  <c r="V46" i="1" s="1"/>
  <c r="U78" i="1"/>
  <c r="V78" i="1" s="1"/>
  <c r="U83" i="1"/>
  <c r="V83" i="1" s="1"/>
  <c r="U88" i="1"/>
  <c r="V88" i="1" s="1"/>
  <c r="U4" i="1"/>
  <c r="V4" i="1" s="1"/>
  <c r="U9" i="1"/>
  <c r="V9" i="1" s="1"/>
  <c r="U14" i="1"/>
  <c r="V14" i="1" s="1"/>
  <c r="U19" i="1"/>
  <c r="V19" i="1" s="1"/>
  <c r="U24" i="1"/>
  <c r="V24" i="1" s="1"/>
  <c r="U29" i="1"/>
  <c r="V29" i="1" s="1"/>
  <c r="U34" i="1"/>
  <c r="V34" i="1" s="1"/>
  <c r="U39" i="1"/>
  <c r="V39" i="1" s="1"/>
  <c r="U44" i="1"/>
  <c r="V44" i="1" s="1"/>
  <c r="U51" i="1"/>
  <c r="V51" i="1" s="1"/>
  <c r="U56" i="1"/>
  <c r="V56" i="1" s="1"/>
  <c r="U61" i="1"/>
  <c r="V61" i="1" s="1"/>
  <c r="U66" i="1"/>
  <c r="V66" i="1" s="1"/>
  <c r="U71" i="1"/>
  <c r="V71" i="1" s="1"/>
  <c r="U7" i="1"/>
  <c r="V7" i="1" s="1"/>
  <c r="N8" i="1"/>
  <c r="O8" i="1" s="1"/>
  <c r="U12" i="1"/>
  <c r="V12" i="1" s="1"/>
  <c r="N13" i="1"/>
  <c r="O13" i="1" s="1"/>
  <c r="U17" i="1"/>
  <c r="V17" i="1" s="1"/>
  <c r="N18" i="1"/>
  <c r="O18" i="1" s="1"/>
  <c r="U22" i="1"/>
  <c r="V22" i="1" s="1"/>
  <c r="N23" i="1"/>
  <c r="O23" i="1" s="1"/>
  <c r="U27" i="1"/>
  <c r="V27" i="1" s="1"/>
  <c r="N28" i="1"/>
  <c r="O28" i="1" s="1"/>
  <c r="U32" i="1"/>
  <c r="V32" i="1" s="1"/>
  <c r="N33" i="1"/>
  <c r="O33" i="1" s="1"/>
  <c r="U37" i="1"/>
  <c r="V37" i="1" s="1"/>
  <c r="N38" i="1"/>
  <c r="O38" i="1" s="1"/>
  <c r="U42" i="1"/>
  <c r="V42" i="1" s="1"/>
  <c r="N43" i="1"/>
  <c r="O43" i="1" s="1"/>
  <c r="U49" i="1"/>
  <c r="V49" i="1" s="1"/>
  <c r="N50" i="1"/>
  <c r="O50" i="1" s="1"/>
  <c r="U54" i="1"/>
  <c r="V54" i="1" s="1"/>
  <c r="N55" i="1"/>
  <c r="O55" i="1" s="1"/>
  <c r="U59" i="1"/>
  <c r="V59" i="1" s="1"/>
  <c r="N60" i="1"/>
  <c r="O60" i="1" s="1"/>
  <c r="U64" i="1"/>
  <c r="V64" i="1" s="1"/>
  <c r="N65" i="1"/>
  <c r="O65" i="1" s="1"/>
  <c r="U69" i="1"/>
  <c r="V69" i="1" s="1"/>
  <c r="N70" i="1"/>
  <c r="O70" i="1" s="1"/>
  <c r="AL82" i="1"/>
  <c r="N77" i="1"/>
  <c r="O77" i="1" s="1"/>
  <c r="N87" i="1"/>
  <c r="O87" i="1" s="1"/>
  <c r="AL43" i="1"/>
  <c r="U47" i="1"/>
  <c r="V47" i="1" s="1"/>
  <c r="AL50" i="1"/>
  <c r="AL70" i="1"/>
  <c r="U74" i="1"/>
  <c r="V74" i="1" s="1"/>
  <c r="U79" i="1"/>
  <c r="V79" i="1" s="1"/>
  <c r="U84" i="1"/>
  <c r="V84" i="1" s="1"/>
  <c r="U89" i="1"/>
  <c r="V89" i="1" s="1"/>
  <c r="N82" i="1"/>
  <c r="O82" i="1" s="1"/>
  <c r="U5" i="1"/>
  <c r="V5" i="1" s="1"/>
  <c r="N6" i="1"/>
  <c r="O6" i="1" s="1"/>
  <c r="U10" i="1"/>
  <c r="V10" i="1" s="1"/>
  <c r="N11" i="1"/>
  <c r="O11" i="1" s="1"/>
  <c r="U15" i="1"/>
  <c r="V15" i="1" s="1"/>
  <c r="N16" i="1"/>
  <c r="O16" i="1" s="1"/>
  <c r="U20" i="1"/>
  <c r="V20" i="1" s="1"/>
  <c r="N21" i="1"/>
  <c r="O21" i="1" s="1"/>
  <c r="U25" i="1"/>
  <c r="V25" i="1" s="1"/>
  <c r="N26" i="1"/>
  <c r="O26" i="1" s="1"/>
  <c r="U30" i="1"/>
  <c r="V30" i="1" s="1"/>
  <c r="N31" i="1"/>
  <c r="O31" i="1" s="1"/>
  <c r="U35" i="1"/>
  <c r="V35" i="1" s="1"/>
  <c r="N36" i="1"/>
  <c r="O36" i="1" s="1"/>
  <c r="U40" i="1"/>
  <c r="V40" i="1" s="1"/>
  <c r="N41" i="1"/>
  <c r="O41" i="1" s="1"/>
  <c r="U45" i="1"/>
  <c r="V45" i="1" s="1"/>
  <c r="U52" i="1"/>
  <c r="V52" i="1" s="1"/>
  <c r="N53" i="1"/>
  <c r="O53" i="1" s="1"/>
  <c r="U57" i="1"/>
  <c r="V57" i="1" s="1"/>
  <c r="N58" i="1"/>
  <c r="O58" i="1" s="1"/>
  <c r="U62" i="1"/>
  <c r="V62" i="1" s="1"/>
  <c r="N63" i="1"/>
  <c r="O63" i="1" s="1"/>
  <c r="U67" i="1"/>
  <c r="V67" i="1" s="1"/>
  <c r="N68" i="1"/>
  <c r="O68" i="1" s="1"/>
  <c r="U72" i="1"/>
  <c r="V72" i="1" s="1"/>
  <c r="N73" i="1"/>
  <c r="O73" i="1" s="1"/>
  <c r="AL16" i="1"/>
  <c r="AL21" i="1"/>
  <c r="AL9" i="1"/>
  <c r="W12" i="1"/>
  <c r="AL14" i="1"/>
  <c r="U48" i="1"/>
  <c r="V48" i="1" s="1"/>
  <c r="AL51" i="1"/>
  <c r="U75" i="1"/>
  <c r="V75" i="1" s="1"/>
  <c r="N76" i="1"/>
  <c r="O76" i="1" s="1"/>
  <c r="U80" i="1"/>
  <c r="V80" i="1" s="1"/>
  <c r="N81" i="1"/>
  <c r="O81" i="1" s="1"/>
  <c r="U85" i="1"/>
  <c r="V85" i="1" s="1"/>
  <c r="N86" i="1"/>
  <c r="O86" i="1" s="1"/>
  <c r="AL34" i="1"/>
  <c r="W85" i="1"/>
  <c r="AL47" i="1"/>
  <c r="AL54" i="1"/>
  <c r="AL59" i="1"/>
  <c r="AL64" i="1"/>
  <c r="AL35" i="1"/>
  <c r="W51" i="1"/>
  <c r="AL23" i="1"/>
  <c r="AL52" i="1"/>
  <c r="AL48" i="1"/>
  <c r="W50" i="1"/>
  <c r="AL77" i="1"/>
  <c r="AL84" i="1"/>
  <c r="AL89" i="1"/>
  <c r="W38" i="1"/>
  <c r="W52" i="1"/>
  <c r="AL17" i="1"/>
  <c r="W30" i="1"/>
  <c r="AL32" i="1"/>
  <c r="AL39" i="1"/>
  <c r="W61" i="1"/>
  <c r="AL68" i="1"/>
  <c r="AL30" i="1"/>
  <c r="W33" i="1"/>
  <c r="AL56" i="1"/>
  <c r="W70" i="1"/>
  <c r="W75" i="1"/>
  <c r="W82" i="1"/>
  <c r="AL85" i="1"/>
  <c r="AL36" i="1"/>
  <c r="AL65" i="1"/>
  <c r="AL28" i="1"/>
  <c r="AL12" i="1"/>
  <c r="W32" i="1"/>
  <c r="CF32" i="1" s="1"/>
  <c r="CG32" i="1" s="1"/>
  <c r="CH32" i="1" s="1"/>
  <c r="CI32" i="1" s="1"/>
  <c r="W40" i="1"/>
  <c r="BM40" i="1" s="1"/>
  <c r="AL73" i="1"/>
  <c r="W13" i="1"/>
  <c r="AL29" i="1"/>
  <c r="W22" i="1"/>
  <c r="W5" i="1"/>
  <c r="AL13" i="1"/>
  <c r="W35" i="1"/>
  <c r="W43" i="1"/>
  <c r="W71" i="1"/>
  <c r="KY41" i="1"/>
  <c r="KX41" i="1"/>
  <c r="KF41" i="1"/>
  <c r="KE41" i="1"/>
  <c r="HZ41" i="1"/>
  <c r="HH41" i="1"/>
  <c r="HG41" i="1"/>
  <c r="JM41" i="1"/>
  <c r="FC41" i="1"/>
  <c r="JL41" i="1"/>
  <c r="FB41" i="1"/>
  <c r="FV41" i="1"/>
  <c r="GO41" i="1"/>
  <c r="FU41" i="1"/>
  <c r="IS41" i="1"/>
  <c r="IT41" i="1"/>
  <c r="IA41" i="1"/>
  <c r="DQ41" i="1"/>
  <c r="DP41" i="1"/>
  <c r="CE41" i="1"/>
  <c r="CD41" i="1"/>
  <c r="EJ41" i="1"/>
  <c r="EI41" i="1"/>
  <c r="BL41" i="1"/>
  <c r="CX41" i="1"/>
  <c r="BK41" i="1"/>
  <c r="GN41" i="1"/>
  <c r="BK15" i="1"/>
  <c r="BK40" i="1"/>
  <c r="BK65" i="1"/>
  <c r="CE52" i="1"/>
  <c r="CX15" i="1"/>
  <c r="CX40" i="1"/>
  <c r="W57" i="1"/>
  <c r="KX57" i="1"/>
  <c r="KF57" i="1"/>
  <c r="KE57" i="1"/>
  <c r="HG57" i="1"/>
  <c r="JM57" i="1"/>
  <c r="FC57" i="1"/>
  <c r="KY57" i="1"/>
  <c r="JL57" i="1"/>
  <c r="FB57" i="1"/>
  <c r="FV57" i="1"/>
  <c r="GO57" i="1"/>
  <c r="FU57" i="1"/>
  <c r="IT57" i="1"/>
  <c r="GN57" i="1"/>
  <c r="IS57" i="1"/>
  <c r="IA57" i="1"/>
  <c r="CD57" i="1"/>
  <c r="EJ57" i="1"/>
  <c r="EK57" i="1" s="1"/>
  <c r="HZ57" i="1"/>
  <c r="EI57" i="1"/>
  <c r="CX57" i="1"/>
  <c r="BL57" i="1"/>
  <c r="CW57" i="1"/>
  <c r="BK57" i="1"/>
  <c r="HH57" i="1"/>
  <c r="DQ57" i="1"/>
  <c r="W4" i="1"/>
  <c r="KY4" i="1"/>
  <c r="KX4" i="1"/>
  <c r="KE4" i="1"/>
  <c r="FV4" i="1"/>
  <c r="GO4" i="1"/>
  <c r="FU4" i="1"/>
  <c r="GN4" i="1"/>
  <c r="IT4" i="1"/>
  <c r="IA4" i="1"/>
  <c r="IS4" i="1"/>
  <c r="HZ4" i="1"/>
  <c r="HH4" i="1"/>
  <c r="HG4" i="1"/>
  <c r="JM4" i="1"/>
  <c r="JL4" i="1"/>
  <c r="KF4" i="1"/>
  <c r="BL4" i="1"/>
  <c r="CX4" i="1"/>
  <c r="BK4" i="1"/>
  <c r="CW4" i="1"/>
  <c r="FC4" i="1"/>
  <c r="FB4" i="1"/>
  <c r="DQ4" i="1"/>
  <c r="DP4" i="1"/>
  <c r="CE4" i="1"/>
  <c r="CD4" i="1"/>
  <c r="EJ4" i="1"/>
  <c r="EI4" i="1"/>
  <c r="W6" i="1"/>
  <c r="KY6" i="1"/>
  <c r="KX6" i="1"/>
  <c r="KF6" i="1"/>
  <c r="KE6" i="1"/>
  <c r="IS6" i="1"/>
  <c r="HZ6" i="1"/>
  <c r="HH6" i="1"/>
  <c r="HG6" i="1"/>
  <c r="JM6" i="1"/>
  <c r="JL6" i="1"/>
  <c r="FC6" i="1"/>
  <c r="FB6" i="1"/>
  <c r="FV6" i="1"/>
  <c r="GO6" i="1"/>
  <c r="FU6" i="1"/>
  <c r="IT6" i="1"/>
  <c r="DQ6" i="1"/>
  <c r="DP6" i="1"/>
  <c r="CE6" i="1"/>
  <c r="CD6" i="1"/>
  <c r="GN6" i="1"/>
  <c r="IA6" i="1"/>
  <c r="EJ6" i="1"/>
  <c r="EI6" i="1"/>
  <c r="BL6" i="1"/>
  <c r="CX6" i="1"/>
  <c r="BK6" i="1"/>
  <c r="W8" i="1"/>
  <c r="W10" i="1"/>
  <c r="CY10" i="1" s="1"/>
  <c r="CZ10" i="1" s="1"/>
  <c r="DA10" i="1" s="1"/>
  <c r="DB10" i="1" s="1"/>
  <c r="KX12" i="1"/>
  <c r="KF12" i="1"/>
  <c r="KE12" i="1"/>
  <c r="KY12" i="1"/>
  <c r="HG12" i="1"/>
  <c r="JM12" i="1"/>
  <c r="FC12" i="1"/>
  <c r="FD12" i="1" s="1"/>
  <c r="JL12" i="1"/>
  <c r="FB12" i="1"/>
  <c r="FV12" i="1"/>
  <c r="FW12" i="1" s="1"/>
  <c r="FX12" i="1" s="1"/>
  <c r="FY12" i="1" s="1"/>
  <c r="FZ12" i="1" s="1"/>
  <c r="GO12" i="1"/>
  <c r="FU12" i="1"/>
  <c r="GN12" i="1"/>
  <c r="IT12" i="1"/>
  <c r="IA12" i="1"/>
  <c r="CD12" i="1"/>
  <c r="HZ12" i="1"/>
  <c r="EJ12" i="1"/>
  <c r="EI12" i="1"/>
  <c r="BL12" i="1"/>
  <c r="BM12" i="1" s="1"/>
  <c r="CX12" i="1"/>
  <c r="BK12" i="1"/>
  <c r="IS12" i="1"/>
  <c r="HH12" i="1"/>
  <c r="CW12" i="1"/>
  <c r="DQ12" i="1"/>
  <c r="AL22" i="1"/>
  <c r="AL24" i="1"/>
  <c r="AL26" i="1"/>
  <c r="KF28" i="1"/>
  <c r="KE28" i="1"/>
  <c r="KY28" i="1"/>
  <c r="JL28" i="1"/>
  <c r="FB28" i="1"/>
  <c r="FV28" i="1"/>
  <c r="KX28" i="1"/>
  <c r="GO28" i="1"/>
  <c r="FU28" i="1"/>
  <c r="GN28" i="1"/>
  <c r="IT28" i="1"/>
  <c r="IA28" i="1"/>
  <c r="IS28" i="1"/>
  <c r="HZ28" i="1"/>
  <c r="HH28" i="1"/>
  <c r="JM28" i="1"/>
  <c r="EJ28" i="1"/>
  <c r="EI28" i="1"/>
  <c r="BL28" i="1"/>
  <c r="CX28" i="1"/>
  <c r="BK28" i="1"/>
  <c r="FC28" i="1"/>
  <c r="CW28" i="1"/>
  <c r="DQ28" i="1"/>
  <c r="DP28" i="1"/>
  <c r="CE28" i="1"/>
  <c r="HG28" i="1"/>
  <c r="KY30" i="1"/>
  <c r="KZ30" i="1" s="1"/>
  <c r="KX30" i="1"/>
  <c r="KF30" i="1"/>
  <c r="KG30" i="1" s="1"/>
  <c r="KH30" i="1" s="1"/>
  <c r="KI30" i="1" s="1"/>
  <c r="KJ30" i="1" s="1"/>
  <c r="KK30" i="1" s="1"/>
  <c r="KE30" i="1"/>
  <c r="GN30" i="1"/>
  <c r="IT30" i="1"/>
  <c r="IU30" i="1" s="1"/>
  <c r="IV30" i="1" s="1"/>
  <c r="IW30" i="1" s="1"/>
  <c r="IX30" i="1" s="1"/>
  <c r="IA30" i="1"/>
  <c r="IB30" i="1" s="1"/>
  <c r="IS30" i="1"/>
  <c r="HZ30" i="1"/>
  <c r="HH30" i="1"/>
  <c r="HI30" i="1" s="1"/>
  <c r="HG30" i="1"/>
  <c r="JM30" i="1"/>
  <c r="JN30" i="1" s="1"/>
  <c r="JO30" i="1" s="1"/>
  <c r="JP30" i="1" s="1"/>
  <c r="JQ30" i="1" s="1"/>
  <c r="FC30" i="1"/>
  <c r="FD30" i="1" s="1"/>
  <c r="JL30" i="1"/>
  <c r="FB30" i="1"/>
  <c r="CW30" i="1"/>
  <c r="DQ30" i="1"/>
  <c r="DR30" i="1" s="1"/>
  <c r="DP30" i="1"/>
  <c r="CE30" i="1"/>
  <c r="CF30" i="1" s="1"/>
  <c r="GO30" i="1"/>
  <c r="GP30" i="1" s="1"/>
  <c r="CD30" i="1"/>
  <c r="EJ30" i="1"/>
  <c r="EK30" i="1" s="1"/>
  <c r="FV30" i="1"/>
  <c r="FW30" i="1" s="1"/>
  <c r="FX30" i="1" s="1"/>
  <c r="FY30" i="1" s="1"/>
  <c r="EI30" i="1"/>
  <c r="FU30" i="1"/>
  <c r="AL38" i="1"/>
  <c r="AL40" i="1"/>
  <c r="W45" i="1"/>
  <c r="KF63" i="1"/>
  <c r="KE63" i="1"/>
  <c r="KY63" i="1"/>
  <c r="KZ63" i="1" s="1"/>
  <c r="JL63" i="1"/>
  <c r="FB63" i="1"/>
  <c r="FV63" i="1"/>
  <c r="FW63" i="1" s="1"/>
  <c r="GO63" i="1"/>
  <c r="GP63" i="1" s="1"/>
  <c r="FU63" i="1"/>
  <c r="IT63" i="1"/>
  <c r="GN63" i="1"/>
  <c r="IS63" i="1"/>
  <c r="IA63" i="1"/>
  <c r="HZ63" i="1"/>
  <c r="HH63" i="1"/>
  <c r="KX63" i="1"/>
  <c r="JM63" i="1"/>
  <c r="JN63" i="1" s="1"/>
  <c r="FC63" i="1"/>
  <c r="FD63" i="1" s="1"/>
  <c r="FE63" i="1" s="1"/>
  <c r="FF63" i="1" s="1"/>
  <c r="FG63" i="1" s="1"/>
  <c r="EJ63" i="1"/>
  <c r="EI63" i="1"/>
  <c r="CX63" i="1"/>
  <c r="BL63" i="1"/>
  <c r="CW63" i="1"/>
  <c r="BK63" i="1"/>
  <c r="HG63" i="1"/>
  <c r="DQ63" i="1"/>
  <c r="DR63" i="1" s="1"/>
  <c r="DS63" i="1" s="1"/>
  <c r="DT63" i="1" s="1"/>
  <c r="DP63" i="1"/>
  <c r="CE63" i="1"/>
  <c r="CF63" i="1" s="1"/>
  <c r="KY65" i="1"/>
  <c r="KX65" i="1"/>
  <c r="KF65" i="1"/>
  <c r="KE65" i="1"/>
  <c r="IT65" i="1"/>
  <c r="GN65" i="1"/>
  <c r="IS65" i="1"/>
  <c r="IA65" i="1"/>
  <c r="HZ65" i="1"/>
  <c r="HH65" i="1"/>
  <c r="HG65" i="1"/>
  <c r="JM65" i="1"/>
  <c r="FC65" i="1"/>
  <c r="JL65" i="1"/>
  <c r="FB65" i="1"/>
  <c r="GO65" i="1"/>
  <c r="DQ65" i="1"/>
  <c r="FV65" i="1"/>
  <c r="DP65" i="1"/>
  <c r="CE65" i="1"/>
  <c r="FU65" i="1"/>
  <c r="CD65" i="1"/>
  <c r="EJ65" i="1"/>
  <c r="EI65" i="1"/>
  <c r="W67" i="1"/>
  <c r="KX67" i="1"/>
  <c r="KF67" i="1"/>
  <c r="KE67" i="1"/>
  <c r="HG67" i="1"/>
  <c r="JM67" i="1"/>
  <c r="FC67" i="1"/>
  <c r="JL67" i="1"/>
  <c r="FB67" i="1"/>
  <c r="FV67" i="1"/>
  <c r="GO67" i="1"/>
  <c r="FU67" i="1"/>
  <c r="IT67" i="1"/>
  <c r="GN67" i="1"/>
  <c r="IS67" i="1"/>
  <c r="IA67" i="1"/>
  <c r="KY67" i="1"/>
  <c r="CD67" i="1"/>
  <c r="EJ67" i="1"/>
  <c r="EK67" i="1" s="1"/>
  <c r="EI67" i="1"/>
  <c r="HH67" i="1"/>
  <c r="CX67" i="1"/>
  <c r="BL67" i="1"/>
  <c r="CW67" i="1"/>
  <c r="BK67" i="1"/>
  <c r="DQ67" i="1"/>
  <c r="HZ67" i="1"/>
  <c r="AL75" i="1"/>
  <c r="W79" i="1"/>
  <c r="KY79" i="1"/>
  <c r="KX79" i="1"/>
  <c r="KE79" i="1"/>
  <c r="FV79" i="1"/>
  <c r="GO79" i="1"/>
  <c r="FU79" i="1"/>
  <c r="IT79" i="1"/>
  <c r="GN79" i="1"/>
  <c r="IS79" i="1"/>
  <c r="IA79" i="1"/>
  <c r="HZ79" i="1"/>
  <c r="HH79" i="1"/>
  <c r="HG79" i="1"/>
  <c r="JM79" i="1"/>
  <c r="FC79" i="1"/>
  <c r="JL79" i="1"/>
  <c r="KF79" i="1"/>
  <c r="CX79" i="1"/>
  <c r="BL79" i="1"/>
  <c r="CW79" i="1"/>
  <c r="BK79" i="1"/>
  <c r="FB79" i="1"/>
  <c r="DQ79" i="1"/>
  <c r="DP79" i="1"/>
  <c r="CE79" i="1"/>
  <c r="CD79" i="1"/>
  <c r="EJ79" i="1"/>
  <c r="EI79" i="1"/>
  <c r="KY81" i="1"/>
  <c r="KX81" i="1"/>
  <c r="KF81" i="1"/>
  <c r="KE81" i="1"/>
  <c r="HZ81" i="1"/>
  <c r="HH81" i="1"/>
  <c r="HG81" i="1"/>
  <c r="JM81" i="1"/>
  <c r="FC81" i="1"/>
  <c r="JL81" i="1"/>
  <c r="FB81" i="1"/>
  <c r="FV81" i="1"/>
  <c r="GO81" i="1"/>
  <c r="FU81" i="1"/>
  <c r="IS81" i="1"/>
  <c r="IA81" i="1"/>
  <c r="DQ81" i="1"/>
  <c r="DP81" i="1"/>
  <c r="CE81" i="1"/>
  <c r="IT81" i="1"/>
  <c r="CD81" i="1"/>
  <c r="GN81" i="1"/>
  <c r="EJ81" i="1"/>
  <c r="EI81" i="1"/>
  <c r="CX81" i="1"/>
  <c r="BL81" i="1"/>
  <c r="CW81" i="1"/>
  <c r="BK81" i="1"/>
  <c r="AL83" i="1"/>
  <c r="AL87" i="1"/>
  <c r="BL15" i="1"/>
  <c r="BL65" i="1"/>
  <c r="CD28" i="1"/>
  <c r="CW41" i="1"/>
  <c r="CX65" i="1"/>
  <c r="DP7" i="1"/>
  <c r="DP57" i="1"/>
  <c r="W27" i="1"/>
  <c r="CF27" i="1" s="1"/>
  <c r="CG27" i="1" s="1"/>
  <c r="CH27" i="1" s="1"/>
  <c r="CI27" i="1" s="1"/>
  <c r="CM27" i="1" s="1"/>
  <c r="CL27" i="1" s="1"/>
  <c r="KX27" i="1"/>
  <c r="KF27" i="1"/>
  <c r="KE27" i="1"/>
  <c r="HG27" i="1"/>
  <c r="JM27" i="1"/>
  <c r="FC27" i="1"/>
  <c r="JL27" i="1"/>
  <c r="FB27" i="1"/>
  <c r="KY27" i="1"/>
  <c r="FV27" i="1"/>
  <c r="GO27" i="1"/>
  <c r="FU27" i="1"/>
  <c r="GN27" i="1"/>
  <c r="IT27" i="1"/>
  <c r="IA27" i="1"/>
  <c r="HH27" i="1"/>
  <c r="CD27" i="1"/>
  <c r="EJ27" i="1"/>
  <c r="IS27" i="1"/>
  <c r="EI27" i="1"/>
  <c r="BL27" i="1"/>
  <c r="HZ27" i="1"/>
  <c r="CX27" i="1"/>
  <c r="BK27" i="1"/>
  <c r="CW27" i="1"/>
  <c r="DQ27" i="1"/>
  <c r="W66" i="1"/>
  <c r="KY66" i="1"/>
  <c r="KX66" i="1"/>
  <c r="KF66" i="1"/>
  <c r="KE66" i="1"/>
  <c r="HZ66" i="1"/>
  <c r="HH66" i="1"/>
  <c r="HG66" i="1"/>
  <c r="JM66" i="1"/>
  <c r="FC66" i="1"/>
  <c r="JL66" i="1"/>
  <c r="FB66" i="1"/>
  <c r="FV66" i="1"/>
  <c r="GO66" i="1"/>
  <c r="FU66" i="1"/>
  <c r="IS66" i="1"/>
  <c r="IA66" i="1"/>
  <c r="DQ66" i="1"/>
  <c r="DP66" i="1"/>
  <c r="CE66" i="1"/>
  <c r="CD66" i="1"/>
  <c r="EJ66" i="1"/>
  <c r="IT66" i="1"/>
  <c r="EI66" i="1"/>
  <c r="CX66" i="1"/>
  <c r="BL66" i="1"/>
  <c r="CW66" i="1"/>
  <c r="BK66" i="1"/>
  <c r="GN66" i="1"/>
  <c r="KF88" i="1"/>
  <c r="KE88" i="1"/>
  <c r="KY88" i="1"/>
  <c r="JL88" i="1"/>
  <c r="FB88" i="1"/>
  <c r="FV88" i="1"/>
  <c r="GO88" i="1"/>
  <c r="FU88" i="1"/>
  <c r="IT88" i="1"/>
  <c r="GN88" i="1"/>
  <c r="IS88" i="1"/>
  <c r="IA88" i="1"/>
  <c r="HZ88" i="1"/>
  <c r="HH88" i="1"/>
  <c r="KX88" i="1"/>
  <c r="JM88" i="1"/>
  <c r="FC88" i="1"/>
  <c r="EJ88" i="1"/>
  <c r="EI88" i="1"/>
  <c r="CX88" i="1"/>
  <c r="BL88" i="1"/>
  <c r="CW88" i="1"/>
  <c r="BK88" i="1"/>
  <c r="HG88" i="1"/>
  <c r="DQ88" i="1"/>
  <c r="DP88" i="1"/>
  <c r="CE88" i="1"/>
  <c r="KF18" i="1"/>
  <c r="KE18" i="1"/>
  <c r="KY18" i="1"/>
  <c r="JL18" i="1"/>
  <c r="FB18" i="1"/>
  <c r="FV18" i="1"/>
  <c r="GO18" i="1"/>
  <c r="FU18" i="1"/>
  <c r="GN18" i="1"/>
  <c r="IT18" i="1"/>
  <c r="IA18" i="1"/>
  <c r="IS18" i="1"/>
  <c r="HZ18" i="1"/>
  <c r="KX18" i="1"/>
  <c r="HH18" i="1"/>
  <c r="JM18" i="1"/>
  <c r="EJ18" i="1"/>
  <c r="EI18" i="1"/>
  <c r="BL18" i="1"/>
  <c r="HG18" i="1"/>
  <c r="CX18" i="1"/>
  <c r="BK18" i="1"/>
  <c r="CW18" i="1"/>
  <c r="DQ18" i="1"/>
  <c r="DP18" i="1"/>
  <c r="CE18" i="1"/>
  <c r="FC18" i="1"/>
  <c r="KF53" i="1"/>
  <c r="KE53" i="1"/>
  <c r="KY53" i="1"/>
  <c r="JL53" i="1"/>
  <c r="FB53" i="1"/>
  <c r="FV53" i="1"/>
  <c r="KX53" i="1"/>
  <c r="GO53" i="1"/>
  <c r="FU53" i="1"/>
  <c r="IT53" i="1"/>
  <c r="GN53" i="1"/>
  <c r="IS53" i="1"/>
  <c r="IA53" i="1"/>
  <c r="HZ53" i="1"/>
  <c r="HH53" i="1"/>
  <c r="JM53" i="1"/>
  <c r="EJ53" i="1"/>
  <c r="EI53" i="1"/>
  <c r="CX53" i="1"/>
  <c r="BL53" i="1"/>
  <c r="CW53" i="1"/>
  <c r="BK53" i="1"/>
  <c r="FC53" i="1"/>
  <c r="DQ53" i="1"/>
  <c r="DP53" i="1"/>
  <c r="CE53" i="1"/>
  <c r="HG53" i="1"/>
  <c r="KY55" i="1"/>
  <c r="KX55" i="1"/>
  <c r="KF55" i="1"/>
  <c r="KE55" i="1"/>
  <c r="IT55" i="1"/>
  <c r="GN55" i="1"/>
  <c r="IS55" i="1"/>
  <c r="IA55" i="1"/>
  <c r="HZ55" i="1"/>
  <c r="HH55" i="1"/>
  <c r="HG55" i="1"/>
  <c r="JM55" i="1"/>
  <c r="FC55" i="1"/>
  <c r="JL55" i="1"/>
  <c r="FB55" i="1"/>
  <c r="DQ55" i="1"/>
  <c r="DP55" i="1"/>
  <c r="CE55" i="1"/>
  <c r="GO55" i="1"/>
  <c r="CD55" i="1"/>
  <c r="EJ55" i="1"/>
  <c r="FV55" i="1"/>
  <c r="EI55" i="1"/>
  <c r="FU55" i="1"/>
  <c r="W16" i="1"/>
  <c r="KY16" i="1"/>
  <c r="KX16" i="1"/>
  <c r="KF16" i="1"/>
  <c r="KE16" i="1"/>
  <c r="IS16" i="1"/>
  <c r="HZ16" i="1"/>
  <c r="HH16" i="1"/>
  <c r="HG16" i="1"/>
  <c r="JM16" i="1"/>
  <c r="FC16" i="1"/>
  <c r="JL16" i="1"/>
  <c r="FB16" i="1"/>
  <c r="FV16" i="1"/>
  <c r="GO16" i="1"/>
  <c r="FU16" i="1"/>
  <c r="IT16" i="1"/>
  <c r="IA16" i="1"/>
  <c r="DQ16" i="1"/>
  <c r="DP16" i="1"/>
  <c r="CE16" i="1"/>
  <c r="CD16" i="1"/>
  <c r="EJ16" i="1"/>
  <c r="EI16" i="1"/>
  <c r="BL16" i="1"/>
  <c r="CX16" i="1"/>
  <c r="BK16" i="1"/>
  <c r="GN16" i="1"/>
  <c r="W20" i="1"/>
  <c r="KX22" i="1"/>
  <c r="KF22" i="1"/>
  <c r="KG22" i="1" s="1"/>
  <c r="KE22" i="1"/>
  <c r="HG22" i="1"/>
  <c r="JM22" i="1"/>
  <c r="JN22" i="1" s="1"/>
  <c r="JO22" i="1" s="1"/>
  <c r="JP22" i="1" s="1"/>
  <c r="JQ22" i="1" s="1"/>
  <c r="FC22" i="1"/>
  <c r="FD22" i="1" s="1"/>
  <c r="FE22" i="1" s="1"/>
  <c r="FF22" i="1" s="1"/>
  <c r="FG22" i="1" s="1"/>
  <c r="JL22" i="1"/>
  <c r="FB22" i="1"/>
  <c r="FV22" i="1"/>
  <c r="FW22" i="1" s="1"/>
  <c r="GO22" i="1"/>
  <c r="GP22" i="1" s="1"/>
  <c r="GQ22" i="1" s="1"/>
  <c r="GR22" i="1" s="1"/>
  <c r="GS22" i="1" s="1"/>
  <c r="FU22" i="1"/>
  <c r="KY22" i="1"/>
  <c r="KZ22" i="1" s="1"/>
  <c r="GN22" i="1"/>
  <c r="IT22" i="1"/>
  <c r="IU22" i="1" s="1"/>
  <c r="IA22" i="1"/>
  <c r="IB22" i="1" s="1"/>
  <c r="IC22" i="1" s="1"/>
  <c r="ID22" i="1" s="1"/>
  <c r="IE22" i="1" s="1"/>
  <c r="IG22" i="1" s="1"/>
  <c r="CD22" i="1"/>
  <c r="HH22" i="1"/>
  <c r="HI22" i="1" s="1"/>
  <c r="HJ22" i="1" s="1"/>
  <c r="HK22" i="1" s="1"/>
  <c r="HL22" i="1" s="1"/>
  <c r="HP22" i="1" s="1"/>
  <c r="EJ22" i="1"/>
  <c r="EK22" i="1" s="1"/>
  <c r="EI22" i="1"/>
  <c r="IS22" i="1"/>
  <c r="BL22" i="1"/>
  <c r="BM22" i="1" s="1"/>
  <c r="BN22" i="1" s="1"/>
  <c r="BO22" i="1" s="1"/>
  <c r="CX22" i="1"/>
  <c r="CY22" i="1" s="1"/>
  <c r="CZ22" i="1" s="1"/>
  <c r="DA22" i="1" s="1"/>
  <c r="BK22" i="1"/>
  <c r="CW22" i="1"/>
  <c r="HZ22" i="1"/>
  <c r="DQ22" i="1"/>
  <c r="DR22" i="1" s="1"/>
  <c r="KY40" i="1"/>
  <c r="KZ40" i="1" s="1"/>
  <c r="KX40" i="1"/>
  <c r="KF40" i="1"/>
  <c r="KG40" i="1" s="1"/>
  <c r="KH40" i="1" s="1"/>
  <c r="KI40" i="1" s="1"/>
  <c r="KJ40" i="1" s="1"/>
  <c r="KR40" i="1" s="1"/>
  <c r="KE40" i="1"/>
  <c r="IT40" i="1"/>
  <c r="IU40" i="1" s="1"/>
  <c r="IV40" i="1" s="1"/>
  <c r="IW40" i="1" s="1"/>
  <c r="IX40" i="1" s="1"/>
  <c r="JB40" i="1" s="1"/>
  <c r="GN40" i="1"/>
  <c r="IS40" i="1"/>
  <c r="IA40" i="1"/>
  <c r="IB40" i="1" s="1"/>
  <c r="IC40" i="1" s="1"/>
  <c r="ID40" i="1" s="1"/>
  <c r="IE40" i="1" s="1"/>
  <c r="HZ40" i="1"/>
  <c r="HH40" i="1"/>
  <c r="HI40" i="1" s="1"/>
  <c r="HJ40" i="1" s="1"/>
  <c r="HK40" i="1" s="1"/>
  <c r="HG40" i="1"/>
  <c r="JM40" i="1"/>
  <c r="JN40" i="1" s="1"/>
  <c r="FC40" i="1"/>
  <c r="FD40" i="1" s="1"/>
  <c r="JL40" i="1"/>
  <c r="FB40" i="1"/>
  <c r="GO40" i="1"/>
  <c r="GP40" i="1" s="1"/>
  <c r="CW40" i="1"/>
  <c r="DQ40" i="1"/>
  <c r="DR40" i="1" s="1"/>
  <c r="FV40" i="1"/>
  <c r="FW40" i="1" s="1"/>
  <c r="FX40" i="1" s="1"/>
  <c r="FY40" i="1" s="1"/>
  <c r="DP40" i="1"/>
  <c r="CE40" i="1"/>
  <c r="CF40" i="1" s="1"/>
  <c r="CG40" i="1" s="1"/>
  <c r="CH40" i="1" s="1"/>
  <c r="CI40" i="1" s="1"/>
  <c r="CO40" i="1" s="1"/>
  <c r="FU40" i="1"/>
  <c r="CD40" i="1"/>
  <c r="EJ40" i="1"/>
  <c r="EK40" i="1" s="1"/>
  <c r="EI40" i="1"/>
  <c r="W55" i="1"/>
  <c r="W77" i="1"/>
  <c r="CF77" i="1" s="1"/>
  <c r="CG77" i="1" s="1"/>
  <c r="CH77" i="1" s="1"/>
  <c r="CI77" i="1" s="1"/>
  <c r="KX77" i="1"/>
  <c r="KF77" i="1"/>
  <c r="KE77" i="1"/>
  <c r="HG77" i="1"/>
  <c r="JM77" i="1"/>
  <c r="FC77" i="1"/>
  <c r="JL77" i="1"/>
  <c r="FB77" i="1"/>
  <c r="KY77" i="1"/>
  <c r="FV77" i="1"/>
  <c r="GO77" i="1"/>
  <c r="FU77" i="1"/>
  <c r="IT77" i="1"/>
  <c r="GN77" i="1"/>
  <c r="IS77" i="1"/>
  <c r="IA77" i="1"/>
  <c r="HH77" i="1"/>
  <c r="CD77" i="1"/>
  <c r="EJ77" i="1"/>
  <c r="EI77" i="1"/>
  <c r="CX77" i="1"/>
  <c r="BL77" i="1"/>
  <c r="HZ77" i="1"/>
  <c r="CW77" i="1"/>
  <c r="BK77" i="1"/>
  <c r="DQ77" i="1"/>
  <c r="W89" i="1"/>
  <c r="KY89" i="1"/>
  <c r="KX89" i="1"/>
  <c r="FV89" i="1"/>
  <c r="GO89" i="1"/>
  <c r="FU89" i="1"/>
  <c r="IT89" i="1"/>
  <c r="GN89" i="1"/>
  <c r="IS89" i="1"/>
  <c r="IA89" i="1"/>
  <c r="HZ89" i="1"/>
  <c r="KF89" i="1"/>
  <c r="HH89" i="1"/>
  <c r="KE89" i="1"/>
  <c r="HG89" i="1"/>
  <c r="JM89" i="1"/>
  <c r="FC89" i="1"/>
  <c r="JL89" i="1"/>
  <c r="CX89" i="1"/>
  <c r="BL89" i="1"/>
  <c r="CW89" i="1"/>
  <c r="BK89" i="1"/>
  <c r="DQ89" i="1"/>
  <c r="DP89" i="1"/>
  <c r="CE89" i="1"/>
  <c r="CD89" i="1"/>
  <c r="EJ89" i="1"/>
  <c r="FB89" i="1"/>
  <c r="EI89" i="1"/>
  <c r="BK20" i="1"/>
  <c r="BK45" i="1"/>
  <c r="BK70" i="1"/>
  <c r="CE57" i="1"/>
  <c r="CF57" i="1" s="1"/>
  <c r="CE82" i="1"/>
  <c r="CF82" i="1" s="1"/>
  <c r="CG82" i="1" s="1"/>
  <c r="CH82" i="1" s="1"/>
  <c r="CI82" i="1" s="1"/>
  <c r="CX20" i="1"/>
  <c r="CX45" i="1"/>
  <c r="CY45" i="1" s="1"/>
  <c r="CZ45" i="1" s="1"/>
  <c r="DA45" i="1" s="1"/>
  <c r="DB45" i="1" s="1"/>
  <c r="CW70" i="1"/>
  <c r="DP12" i="1"/>
  <c r="DP62" i="1"/>
  <c r="KF23" i="1"/>
  <c r="KE23" i="1"/>
  <c r="KY23" i="1"/>
  <c r="JL23" i="1"/>
  <c r="FB23" i="1"/>
  <c r="FV23" i="1"/>
  <c r="GO23" i="1"/>
  <c r="FU23" i="1"/>
  <c r="GN23" i="1"/>
  <c r="KX23" i="1"/>
  <c r="IT23" i="1"/>
  <c r="IA23" i="1"/>
  <c r="IS23" i="1"/>
  <c r="HZ23" i="1"/>
  <c r="HH23" i="1"/>
  <c r="JM23" i="1"/>
  <c r="EJ23" i="1"/>
  <c r="HG23" i="1"/>
  <c r="EI23" i="1"/>
  <c r="BL23" i="1"/>
  <c r="CX23" i="1"/>
  <c r="BK23" i="1"/>
  <c r="CW23" i="1"/>
  <c r="FC23" i="1"/>
  <c r="DQ23" i="1"/>
  <c r="DP23" i="1"/>
  <c r="CE23" i="1"/>
  <c r="W39" i="1"/>
  <c r="KY39" i="1"/>
  <c r="KX39" i="1"/>
  <c r="FV39" i="1"/>
  <c r="GO39" i="1"/>
  <c r="FU39" i="1"/>
  <c r="IT39" i="1"/>
  <c r="GN39" i="1"/>
  <c r="IS39" i="1"/>
  <c r="IA39" i="1"/>
  <c r="HZ39" i="1"/>
  <c r="KF39" i="1"/>
  <c r="HH39" i="1"/>
  <c r="KE39" i="1"/>
  <c r="HG39" i="1"/>
  <c r="JM39" i="1"/>
  <c r="FC39" i="1"/>
  <c r="JL39" i="1"/>
  <c r="BL39" i="1"/>
  <c r="CX39" i="1"/>
  <c r="BK39" i="1"/>
  <c r="CW39" i="1"/>
  <c r="DQ39" i="1"/>
  <c r="DP39" i="1"/>
  <c r="CE39" i="1"/>
  <c r="CD39" i="1"/>
  <c r="EJ39" i="1"/>
  <c r="FB39" i="1"/>
  <c r="EI39" i="1"/>
  <c r="W14" i="1"/>
  <c r="KY14" i="1"/>
  <c r="KX14" i="1"/>
  <c r="FV14" i="1"/>
  <c r="GO14" i="1"/>
  <c r="FU14" i="1"/>
  <c r="GN14" i="1"/>
  <c r="IT14" i="1"/>
  <c r="IA14" i="1"/>
  <c r="IS14" i="1"/>
  <c r="HZ14" i="1"/>
  <c r="KF14" i="1"/>
  <c r="HH14" i="1"/>
  <c r="KE14" i="1"/>
  <c r="HG14" i="1"/>
  <c r="JM14" i="1"/>
  <c r="FC14" i="1"/>
  <c r="JL14" i="1"/>
  <c r="BL14" i="1"/>
  <c r="CX14" i="1"/>
  <c r="BK14" i="1"/>
  <c r="CW14" i="1"/>
  <c r="DQ14" i="1"/>
  <c r="DP14" i="1"/>
  <c r="CE14" i="1"/>
  <c r="CD14" i="1"/>
  <c r="EJ14" i="1"/>
  <c r="FB14" i="1"/>
  <c r="EI14" i="1"/>
  <c r="W18" i="1"/>
  <c r="KF38" i="1"/>
  <c r="KG38" i="1" s="1"/>
  <c r="KE38" i="1"/>
  <c r="KY38" i="1"/>
  <c r="KZ38" i="1" s="1"/>
  <c r="JL38" i="1"/>
  <c r="FB38" i="1"/>
  <c r="FV38" i="1"/>
  <c r="FW38" i="1" s="1"/>
  <c r="FX38" i="1" s="1"/>
  <c r="FY38" i="1" s="1"/>
  <c r="GO38" i="1"/>
  <c r="GP38" i="1" s="1"/>
  <c r="GQ38" i="1" s="1"/>
  <c r="GR38" i="1" s="1"/>
  <c r="FU38" i="1"/>
  <c r="IT38" i="1"/>
  <c r="IU38" i="1" s="1"/>
  <c r="IV38" i="1" s="1"/>
  <c r="IW38" i="1" s="1"/>
  <c r="IX38" i="1" s="1"/>
  <c r="JB38" i="1" s="1"/>
  <c r="GN38" i="1"/>
  <c r="IS38" i="1"/>
  <c r="IA38" i="1"/>
  <c r="IB38" i="1" s="1"/>
  <c r="IC38" i="1" s="1"/>
  <c r="ID38" i="1" s="1"/>
  <c r="IE38" i="1" s="1"/>
  <c r="HZ38" i="1"/>
  <c r="HH38" i="1"/>
  <c r="HI38" i="1" s="1"/>
  <c r="HJ38" i="1" s="1"/>
  <c r="HK38" i="1" s="1"/>
  <c r="KX38" i="1"/>
  <c r="JM38" i="1"/>
  <c r="JN38" i="1" s="1"/>
  <c r="FC38" i="1"/>
  <c r="FD38" i="1" s="1"/>
  <c r="EJ38" i="1"/>
  <c r="EK38" i="1" s="1"/>
  <c r="EL38" i="1" s="1"/>
  <c r="EM38" i="1" s="1"/>
  <c r="EN38" i="1" s="1"/>
  <c r="ET38" i="1" s="1"/>
  <c r="EI38" i="1"/>
  <c r="BL38" i="1"/>
  <c r="BM38" i="1" s="1"/>
  <c r="BN38" i="1" s="1"/>
  <c r="BO38" i="1" s="1"/>
  <c r="CX38" i="1"/>
  <c r="CY38" i="1" s="1"/>
  <c r="BK38" i="1"/>
  <c r="CW38" i="1"/>
  <c r="HG38" i="1"/>
  <c r="DQ38" i="1"/>
  <c r="DR38" i="1" s="1"/>
  <c r="DP38" i="1"/>
  <c r="CE38" i="1"/>
  <c r="CF38" i="1" s="1"/>
  <c r="CG38" i="1" s="1"/>
  <c r="CH38" i="1" s="1"/>
  <c r="KF73" i="1"/>
  <c r="KE73" i="1"/>
  <c r="KY73" i="1"/>
  <c r="JL73" i="1"/>
  <c r="FB73" i="1"/>
  <c r="FV73" i="1"/>
  <c r="GO73" i="1"/>
  <c r="FU73" i="1"/>
  <c r="IT73" i="1"/>
  <c r="GN73" i="1"/>
  <c r="KX73" i="1"/>
  <c r="IS73" i="1"/>
  <c r="IA73" i="1"/>
  <c r="HZ73" i="1"/>
  <c r="HH73" i="1"/>
  <c r="JM73" i="1"/>
  <c r="EJ73" i="1"/>
  <c r="HG73" i="1"/>
  <c r="EI73" i="1"/>
  <c r="CX73" i="1"/>
  <c r="BL73" i="1"/>
  <c r="CW73" i="1"/>
  <c r="BK73" i="1"/>
  <c r="FC73" i="1"/>
  <c r="DQ73" i="1"/>
  <c r="DP73" i="1"/>
  <c r="CE73" i="1"/>
  <c r="KY75" i="1"/>
  <c r="KZ75" i="1" s="1"/>
  <c r="LA75" i="1" s="1"/>
  <c r="LB75" i="1" s="1"/>
  <c r="LC75" i="1" s="1"/>
  <c r="LJ75" i="1" s="1"/>
  <c r="KX75" i="1"/>
  <c r="KF75" i="1"/>
  <c r="KG75" i="1" s="1"/>
  <c r="KH75" i="1" s="1"/>
  <c r="KI75" i="1" s="1"/>
  <c r="KJ75" i="1" s="1"/>
  <c r="KL75" i="1" s="1"/>
  <c r="KE75" i="1"/>
  <c r="IT75" i="1"/>
  <c r="IU75" i="1" s="1"/>
  <c r="GN75" i="1"/>
  <c r="IS75" i="1"/>
  <c r="IA75" i="1"/>
  <c r="IB75" i="1" s="1"/>
  <c r="HZ75" i="1"/>
  <c r="HH75" i="1"/>
  <c r="HI75" i="1" s="1"/>
  <c r="HJ75" i="1" s="1"/>
  <c r="HK75" i="1" s="1"/>
  <c r="HG75" i="1"/>
  <c r="JM75" i="1"/>
  <c r="JN75" i="1" s="1"/>
  <c r="JO75" i="1" s="1"/>
  <c r="JP75" i="1" s="1"/>
  <c r="JQ75" i="1" s="1"/>
  <c r="JX75" i="1" s="1"/>
  <c r="FC75" i="1"/>
  <c r="FD75" i="1" s="1"/>
  <c r="FE75" i="1" s="1"/>
  <c r="FF75" i="1" s="1"/>
  <c r="FG75" i="1" s="1"/>
  <c r="JL75" i="1"/>
  <c r="FB75" i="1"/>
  <c r="FU75" i="1"/>
  <c r="DQ75" i="1"/>
  <c r="DR75" i="1" s="1"/>
  <c r="DP75" i="1"/>
  <c r="CE75" i="1"/>
  <c r="CF75" i="1" s="1"/>
  <c r="CG75" i="1" s="1"/>
  <c r="CH75" i="1" s="1"/>
  <c r="CD75" i="1"/>
  <c r="GO75" i="1"/>
  <c r="GP75" i="1" s="1"/>
  <c r="GQ75" i="1" s="1"/>
  <c r="GR75" i="1" s="1"/>
  <c r="GS75" i="1" s="1"/>
  <c r="EJ75" i="1"/>
  <c r="EK75" i="1" s="1"/>
  <c r="EL75" i="1" s="1"/>
  <c r="EM75" i="1" s="1"/>
  <c r="EN75" i="1" s="1"/>
  <c r="EI75" i="1"/>
  <c r="FV75" i="1"/>
  <c r="FW75" i="1" s="1"/>
  <c r="FX75" i="1" s="1"/>
  <c r="FY75" i="1" s="1"/>
  <c r="FZ75" i="1" s="1"/>
  <c r="AL7" i="1"/>
  <c r="AL11" i="1"/>
  <c r="AL19" i="1"/>
  <c r="W23" i="1"/>
  <c r="W24" i="1"/>
  <c r="KY24" i="1"/>
  <c r="KX24" i="1"/>
  <c r="FV24" i="1"/>
  <c r="KF24" i="1"/>
  <c r="GO24" i="1"/>
  <c r="FU24" i="1"/>
  <c r="KE24" i="1"/>
  <c r="GN24" i="1"/>
  <c r="IT24" i="1"/>
  <c r="IA24" i="1"/>
  <c r="IS24" i="1"/>
  <c r="HZ24" i="1"/>
  <c r="HH24" i="1"/>
  <c r="HG24" i="1"/>
  <c r="JM24" i="1"/>
  <c r="FC24" i="1"/>
  <c r="JL24" i="1"/>
  <c r="BL24" i="1"/>
  <c r="BM24" i="1" s="1"/>
  <c r="BN24" i="1" s="1"/>
  <c r="BO24" i="1" s="1"/>
  <c r="BP24" i="1" s="1"/>
  <c r="CX24" i="1"/>
  <c r="BK24" i="1"/>
  <c r="CW24" i="1"/>
  <c r="DQ24" i="1"/>
  <c r="FB24" i="1"/>
  <c r="DP24" i="1"/>
  <c r="CE24" i="1"/>
  <c r="CD24" i="1"/>
  <c r="EJ24" i="1"/>
  <c r="EI24" i="1"/>
  <c r="W26" i="1"/>
  <c r="KY26" i="1"/>
  <c r="KX26" i="1"/>
  <c r="KF26" i="1"/>
  <c r="KE26" i="1"/>
  <c r="IS26" i="1"/>
  <c r="HZ26" i="1"/>
  <c r="HH26" i="1"/>
  <c r="HG26" i="1"/>
  <c r="JM26" i="1"/>
  <c r="FC26" i="1"/>
  <c r="JL26" i="1"/>
  <c r="FB26" i="1"/>
  <c r="FV26" i="1"/>
  <c r="GO26" i="1"/>
  <c r="FU26" i="1"/>
  <c r="IT26" i="1"/>
  <c r="DQ26" i="1"/>
  <c r="DP26" i="1"/>
  <c r="CE26" i="1"/>
  <c r="CD26" i="1"/>
  <c r="EJ26" i="1"/>
  <c r="GN26" i="1"/>
  <c r="EI26" i="1"/>
  <c r="IA26" i="1"/>
  <c r="BL26" i="1"/>
  <c r="CX26" i="1"/>
  <c r="BK26" i="1"/>
  <c r="W28" i="1"/>
  <c r="KX32" i="1"/>
  <c r="KF32" i="1"/>
  <c r="KG32" i="1" s="1"/>
  <c r="KH32" i="1" s="1"/>
  <c r="KI32" i="1" s="1"/>
  <c r="KJ32" i="1" s="1"/>
  <c r="KQ32" i="1" s="1"/>
  <c r="KE32" i="1"/>
  <c r="HG32" i="1"/>
  <c r="JM32" i="1"/>
  <c r="JN32" i="1" s="1"/>
  <c r="FC32" i="1"/>
  <c r="FD32" i="1" s="1"/>
  <c r="FE32" i="1" s="1"/>
  <c r="FF32" i="1" s="1"/>
  <c r="KY32" i="1"/>
  <c r="KZ32" i="1" s="1"/>
  <c r="JL32" i="1"/>
  <c r="FB32" i="1"/>
  <c r="FV32" i="1"/>
  <c r="FW32" i="1" s="1"/>
  <c r="FX32" i="1" s="1"/>
  <c r="FY32" i="1" s="1"/>
  <c r="GO32" i="1"/>
  <c r="GP32" i="1" s="1"/>
  <c r="GQ32" i="1" s="1"/>
  <c r="GR32" i="1" s="1"/>
  <c r="GS32" i="1" s="1"/>
  <c r="GY32" i="1" s="1"/>
  <c r="GX32" i="1" s="1"/>
  <c r="FU32" i="1"/>
  <c r="GN32" i="1"/>
  <c r="IT32" i="1"/>
  <c r="IU32" i="1" s="1"/>
  <c r="IA32" i="1"/>
  <c r="IB32" i="1" s="1"/>
  <c r="IC32" i="1" s="1"/>
  <c r="ID32" i="1" s="1"/>
  <c r="CD32" i="1"/>
  <c r="IS32" i="1"/>
  <c r="EJ32" i="1"/>
  <c r="EK32" i="1" s="1"/>
  <c r="HZ32" i="1"/>
  <c r="EI32" i="1"/>
  <c r="BL32" i="1"/>
  <c r="BM32" i="1" s="1"/>
  <c r="BN32" i="1" s="1"/>
  <c r="BO32" i="1" s="1"/>
  <c r="CX32" i="1"/>
  <c r="CY32" i="1" s="1"/>
  <c r="BK32" i="1"/>
  <c r="CW32" i="1"/>
  <c r="HH32" i="1"/>
  <c r="HI32" i="1" s="1"/>
  <c r="DQ32" i="1"/>
  <c r="DR32" i="1" s="1"/>
  <c r="DS32" i="1" s="1"/>
  <c r="DT32" i="1" s="1"/>
  <c r="AL42" i="1"/>
  <c r="AL44" i="1"/>
  <c r="AL46" i="1"/>
  <c r="KF48" i="1"/>
  <c r="KG48" i="1" s="1"/>
  <c r="KH48" i="1" s="1"/>
  <c r="KI48" i="1" s="1"/>
  <c r="KJ48" i="1" s="1"/>
  <c r="KR48" i="1" s="1"/>
  <c r="KE48" i="1"/>
  <c r="KY48" i="1"/>
  <c r="KZ48" i="1" s="1"/>
  <c r="JL48" i="1"/>
  <c r="FB48" i="1"/>
  <c r="FV48" i="1"/>
  <c r="FW48" i="1" s="1"/>
  <c r="FX48" i="1" s="1"/>
  <c r="FY48" i="1" s="1"/>
  <c r="GO48" i="1"/>
  <c r="GP48" i="1" s="1"/>
  <c r="GQ48" i="1" s="1"/>
  <c r="GR48" i="1" s="1"/>
  <c r="FU48" i="1"/>
  <c r="IT48" i="1"/>
  <c r="IU48" i="1" s="1"/>
  <c r="GN48" i="1"/>
  <c r="KX48" i="1"/>
  <c r="IS48" i="1"/>
  <c r="IA48" i="1"/>
  <c r="IB48" i="1" s="1"/>
  <c r="HZ48" i="1"/>
  <c r="HH48" i="1"/>
  <c r="HI48" i="1" s="1"/>
  <c r="JM48" i="1"/>
  <c r="JN48" i="1" s="1"/>
  <c r="JO48" i="1" s="1"/>
  <c r="JP48" i="1" s="1"/>
  <c r="JQ48" i="1" s="1"/>
  <c r="JX48" i="1" s="1"/>
  <c r="EJ48" i="1"/>
  <c r="EK48" i="1" s="1"/>
  <c r="HG48" i="1"/>
  <c r="EI48" i="1"/>
  <c r="BL48" i="1"/>
  <c r="BM48" i="1" s="1"/>
  <c r="CX48" i="1"/>
  <c r="CY48" i="1" s="1"/>
  <c r="CZ48" i="1" s="1"/>
  <c r="DA48" i="1" s="1"/>
  <c r="DB48" i="1" s="1"/>
  <c r="BK48" i="1"/>
  <c r="CW48" i="1"/>
  <c r="FC48" i="1"/>
  <c r="FD48" i="1" s="1"/>
  <c r="FE48" i="1" s="1"/>
  <c r="FF48" i="1" s="1"/>
  <c r="FG48" i="1" s="1"/>
  <c r="DQ48" i="1"/>
  <c r="DR48" i="1" s="1"/>
  <c r="DS48" i="1" s="1"/>
  <c r="DT48" i="1" s="1"/>
  <c r="DP48" i="1"/>
  <c r="CE48" i="1"/>
  <c r="CF48" i="1" s="1"/>
  <c r="CG48" i="1" s="1"/>
  <c r="CH48" i="1" s="1"/>
  <c r="KY50" i="1"/>
  <c r="KZ50" i="1" s="1"/>
  <c r="LA50" i="1" s="1"/>
  <c r="LB50" i="1" s="1"/>
  <c r="LC50" i="1" s="1"/>
  <c r="KX50" i="1"/>
  <c r="KF50" i="1"/>
  <c r="KG50" i="1" s="1"/>
  <c r="KH50" i="1" s="1"/>
  <c r="KI50" i="1" s="1"/>
  <c r="KJ50" i="1" s="1"/>
  <c r="KL50" i="1" s="1"/>
  <c r="KE50" i="1"/>
  <c r="IT50" i="1"/>
  <c r="IU50" i="1" s="1"/>
  <c r="IV50" i="1" s="1"/>
  <c r="IW50" i="1" s="1"/>
  <c r="IX50" i="1" s="1"/>
  <c r="JA50" i="1" s="1"/>
  <c r="GN50" i="1"/>
  <c r="IS50" i="1"/>
  <c r="IA50" i="1"/>
  <c r="IB50" i="1" s="1"/>
  <c r="IC50" i="1" s="1"/>
  <c r="ID50" i="1" s="1"/>
  <c r="IE50" i="1" s="1"/>
  <c r="HZ50" i="1"/>
  <c r="HH50" i="1"/>
  <c r="HI50" i="1" s="1"/>
  <c r="HG50" i="1"/>
  <c r="JM50" i="1"/>
  <c r="JN50" i="1" s="1"/>
  <c r="JO50" i="1" s="1"/>
  <c r="JP50" i="1" s="1"/>
  <c r="JQ50" i="1" s="1"/>
  <c r="FC50" i="1"/>
  <c r="FD50" i="1" s="1"/>
  <c r="JL50" i="1"/>
  <c r="FB50" i="1"/>
  <c r="FU50" i="1"/>
  <c r="CW50" i="1"/>
  <c r="DQ50" i="1"/>
  <c r="DR50" i="1" s="1"/>
  <c r="DP50" i="1"/>
  <c r="CE50" i="1"/>
  <c r="CF50" i="1" s="1"/>
  <c r="CD50" i="1"/>
  <c r="GO50" i="1"/>
  <c r="GP50" i="1" s="1"/>
  <c r="GQ50" i="1" s="1"/>
  <c r="GR50" i="1" s="1"/>
  <c r="GS50" i="1" s="1"/>
  <c r="EJ50" i="1"/>
  <c r="EK50" i="1" s="1"/>
  <c r="EI50" i="1"/>
  <c r="FV50" i="1"/>
  <c r="FW50" i="1" s="1"/>
  <c r="FX50" i="1" s="1"/>
  <c r="FY50" i="1" s="1"/>
  <c r="AL58" i="1"/>
  <c r="AL60" i="1"/>
  <c r="W65" i="1"/>
  <c r="W81" i="1"/>
  <c r="KF83" i="1"/>
  <c r="KE83" i="1"/>
  <c r="KY83" i="1"/>
  <c r="JL83" i="1"/>
  <c r="FB83" i="1"/>
  <c r="KX83" i="1"/>
  <c r="FV83" i="1"/>
  <c r="GO83" i="1"/>
  <c r="FU83" i="1"/>
  <c r="IT83" i="1"/>
  <c r="GN83" i="1"/>
  <c r="IS83" i="1"/>
  <c r="IA83" i="1"/>
  <c r="HZ83" i="1"/>
  <c r="HH83" i="1"/>
  <c r="JM83" i="1"/>
  <c r="EJ83" i="1"/>
  <c r="EI83" i="1"/>
  <c r="FC83" i="1"/>
  <c r="CX83" i="1"/>
  <c r="BL83" i="1"/>
  <c r="CW83" i="1"/>
  <c r="BK83" i="1"/>
  <c r="DQ83" i="1"/>
  <c r="HG83" i="1"/>
  <c r="DP83" i="1"/>
  <c r="CE83" i="1"/>
  <c r="KY85" i="1"/>
  <c r="KZ85" i="1" s="1"/>
  <c r="KX85" i="1"/>
  <c r="KF85" i="1"/>
  <c r="KG85" i="1" s="1"/>
  <c r="KH85" i="1" s="1"/>
  <c r="KI85" i="1" s="1"/>
  <c r="KJ85" i="1" s="1"/>
  <c r="KP85" i="1" s="1"/>
  <c r="KE85" i="1"/>
  <c r="IT85" i="1"/>
  <c r="IU85" i="1" s="1"/>
  <c r="IV85" i="1" s="1"/>
  <c r="IW85" i="1" s="1"/>
  <c r="IX85" i="1" s="1"/>
  <c r="JA85" i="1" s="1"/>
  <c r="GN85" i="1"/>
  <c r="IS85" i="1"/>
  <c r="IA85" i="1"/>
  <c r="IB85" i="1" s="1"/>
  <c r="IC85" i="1" s="1"/>
  <c r="ID85" i="1" s="1"/>
  <c r="IE85" i="1" s="1"/>
  <c r="IM85" i="1" s="1"/>
  <c r="HZ85" i="1"/>
  <c r="HH85" i="1"/>
  <c r="HI85" i="1" s="1"/>
  <c r="HJ85" i="1" s="1"/>
  <c r="HK85" i="1" s="1"/>
  <c r="HL85" i="1" s="1"/>
  <c r="HG85" i="1"/>
  <c r="JM85" i="1"/>
  <c r="JN85" i="1" s="1"/>
  <c r="JO85" i="1" s="1"/>
  <c r="JP85" i="1" s="1"/>
  <c r="JQ85" i="1" s="1"/>
  <c r="FC85" i="1"/>
  <c r="FD85" i="1" s="1"/>
  <c r="FE85" i="1" s="1"/>
  <c r="FF85" i="1" s="1"/>
  <c r="FG85" i="1" s="1"/>
  <c r="JL85" i="1"/>
  <c r="FB85" i="1"/>
  <c r="GO85" i="1"/>
  <c r="GP85" i="1" s="1"/>
  <c r="DQ85" i="1"/>
  <c r="DR85" i="1" s="1"/>
  <c r="DS85" i="1" s="1"/>
  <c r="DT85" i="1" s="1"/>
  <c r="DU85" i="1" s="1"/>
  <c r="DP85" i="1"/>
  <c r="CE85" i="1"/>
  <c r="CF85" i="1" s="1"/>
  <c r="CG85" i="1" s="1"/>
  <c r="CH85" i="1" s="1"/>
  <c r="CI85" i="1" s="1"/>
  <c r="CM85" i="1" s="1"/>
  <c r="CD85" i="1"/>
  <c r="FV85" i="1"/>
  <c r="FW85" i="1" s="1"/>
  <c r="FX85" i="1" s="1"/>
  <c r="FY85" i="1" s="1"/>
  <c r="FZ85" i="1" s="1"/>
  <c r="FU85" i="1"/>
  <c r="EJ85" i="1"/>
  <c r="EK85" i="1" s="1"/>
  <c r="EL85" i="1" s="1"/>
  <c r="EM85" i="1" s="1"/>
  <c r="EI85" i="1"/>
  <c r="W87" i="1"/>
  <c r="KX87" i="1"/>
  <c r="KF87" i="1"/>
  <c r="KE87" i="1"/>
  <c r="KY87" i="1"/>
  <c r="HG87" i="1"/>
  <c r="JM87" i="1"/>
  <c r="FC87" i="1"/>
  <c r="JL87" i="1"/>
  <c r="FB87" i="1"/>
  <c r="FV87" i="1"/>
  <c r="GO87" i="1"/>
  <c r="FU87" i="1"/>
  <c r="IT87" i="1"/>
  <c r="GN87" i="1"/>
  <c r="IS87" i="1"/>
  <c r="IA87" i="1"/>
  <c r="CD87" i="1"/>
  <c r="EJ87" i="1"/>
  <c r="HZ87" i="1"/>
  <c r="EI87" i="1"/>
  <c r="CX87" i="1"/>
  <c r="BL87" i="1"/>
  <c r="CW87" i="1"/>
  <c r="BK87" i="1"/>
  <c r="HH87" i="1"/>
  <c r="DQ87" i="1"/>
  <c r="BL20" i="1"/>
  <c r="BL45" i="1"/>
  <c r="BM45" i="1" s="1"/>
  <c r="BL70" i="1"/>
  <c r="BM70" i="1" s="1"/>
  <c r="CD83" i="1"/>
  <c r="CX70" i="1"/>
  <c r="CY70" i="1" s="1"/>
  <c r="DP67" i="1"/>
  <c r="BK25" i="1"/>
  <c r="BK50" i="1"/>
  <c r="BK75" i="1"/>
  <c r="CE12" i="1"/>
  <c r="CF12" i="1" s="1"/>
  <c r="CG12" i="1" s="1"/>
  <c r="CH12" i="1" s="1"/>
  <c r="CE37" i="1"/>
  <c r="CE87" i="1"/>
  <c r="CX25" i="1"/>
  <c r="CX50" i="1"/>
  <c r="CY50" i="1" s="1"/>
  <c r="CZ50" i="1" s="1"/>
  <c r="DA50" i="1" s="1"/>
  <c r="CW75" i="1"/>
  <c r="DP22" i="1"/>
  <c r="KX72" i="1"/>
  <c r="KF72" i="1"/>
  <c r="KE72" i="1"/>
  <c r="HG72" i="1"/>
  <c r="JM72" i="1"/>
  <c r="FC72" i="1"/>
  <c r="JL72" i="1"/>
  <c r="FB72" i="1"/>
  <c r="FV72" i="1"/>
  <c r="GO72" i="1"/>
  <c r="FU72" i="1"/>
  <c r="KY72" i="1"/>
  <c r="IT72" i="1"/>
  <c r="GN72" i="1"/>
  <c r="IS72" i="1"/>
  <c r="IA72" i="1"/>
  <c r="CD72" i="1"/>
  <c r="HH72" i="1"/>
  <c r="EJ72" i="1"/>
  <c r="EI72" i="1"/>
  <c r="CX72" i="1"/>
  <c r="BL72" i="1"/>
  <c r="CW72" i="1"/>
  <c r="BK72" i="1"/>
  <c r="HZ72" i="1"/>
  <c r="DQ72" i="1"/>
  <c r="KY71" i="1"/>
  <c r="KZ71" i="1" s="1"/>
  <c r="KX71" i="1"/>
  <c r="KF71" i="1"/>
  <c r="KG71" i="1" s="1"/>
  <c r="KE71" i="1"/>
  <c r="HZ71" i="1"/>
  <c r="HH71" i="1"/>
  <c r="HI71" i="1" s="1"/>
  <c r="HJ71" i="1" s="1"/>
  <c r="HK71" i="1" s="1"/>
  <c r="HG71" i="1"/>
  <c r="JM71" i="1"/>
  <c r="JN71" i="1" s="1"/>
  <c r="FC71" i="1"/>
  <c r="FD71" i="1" s="1"/>
  <c r="FE71" i="1" s="1"/>
  <c r="FF71" i="1" s="1"/>
  <c r="FG71" i="1" s="1"/>
  <c r="JL71" i="1"/>
  <c r="FB71" i="1"/>
  <c r="FV71" i="1"/>
  <c r="FW71" i="1" s="1"/>
  <c r="FX71" i="1" s="1"/>
  <c r="FY71" i="1" s="1"/>
  <c r="GO71" i="1"/>
  <c r="GP71" i="1" s="1"/>
  <c r="GQ71" i="1" s="1"/>
  <c r="GR71" i="1" s="1"/>
  <c r="FU71" i="1"/>
  <c r="IS71" i="1"/>
  <c r="DQ71" i="1"/>
  <c r="DR71" i="1" s="1"/>
  <c r="DP71" i="1"/>
  <c r="CE71" i="1"/>
  <c r="CF71" i="1" s="1"/>
  <c r="CG71" i="1" s="1"/>
  <c r="CH71" i="1" s="1"/>
  <c r="CD71" i="1"/>
  <c r="IT71" i="1"/>
  <c r="IU71" i="1" s="1"/>
  <c r="EJ71" i="1"/>
  <c r="EK71" i="1" s="1"/>
  <c r="EL71" i="1" s="1"/>
  <c r="EM71" i="1" s="1"/>
  <c r="EN71" i="1" s="1"/>
  <c r="EI71" i="1"/>
  <c r="CX71" i="1"/>
  <c r="CY71" i="1" s="1"/>
  <c r="CZ71" i="1" s="1"/>
  <c r="DA71" i="1" s="1"/>
  <c r="DB71" i="1" s="1"/>
  <c r="DH71" i="1" s="1"/>
  <c r="BL71" i="1"/>
  <c r="BM71" i="1" s="1"/>
  <c r="BN71" i="1" s="1"/>
  <c r="BO71" i="1" s="1"/>
  <c r="BP71" i="1" s="1"/>
  <c r="GN71" i="1"/>
  <c r="CW71" i="1"/>
  <c r="BK71" i="1"/>
  <c r="IA71" i="1"/>
  <c r="IB71" i="1" s="1"/>
  <c r="IC71" i="1" s="1"/>
  <c r="ID71" i="1" s="1"/>
  <c r="IE71" i="1" s="1"/>
  <c r="W9" i="1"/>
  <c r="KY9" i="1"/>
  <c r="KX9" i="1"/>
  <c r="FV9" i="1"/>
  <c r="GO9" i="1"/>
  <c r="FU9" i="1"/>
  <c r="GN9" i="1"/>
  <c r="IT9" i="1"/>
  <c r="IA9" i="1"/>
  <c r="IS9" i="1"/>
  <c r="HZ9" i="1"/>
  <c r="HH9" i="1"/>
  <c r="HG9" i="1"/>
  <c r="KF9" i="1"/>
  <c r="JM9" i="1"/>
  <c r="KE9" i="1"/>
  <c r="JL9" i="1"/>
  <c r="BL9" i="1"/>
  <c r="FC9" i="1"/>
  <c r="CX9" i="1"/>
  <c r="BK9" i="1"/>
  <c r="FB9" i="1"/>
  <c r="CW9" i="1"/>
  <c r="DQ9" i="1"/>
  <c r="DP9" i="1"/>
  <c r="CE9" i="1"/>
  <c r="CD9" i="1"/>
  <c r="EJ9" i="1"/>
  <c r="EI9" i="1"/>
  <c r="W34" i="1"/>
  <c r="KY34" i="1"/>
  <c r="KX34" i="1"/>
  <c r="FV34" i="1"/>
  <c r="GO34" i="1"/>
  <c r="FU34" i="1"/>
  <c r="IT34" i="1"/>
  <c r="GN34" i="1"/>
  <c r="IS34" i="1"/>
  <c r="IA34" i="1"/>
  <c r="HZ34" i="1"/>
  <c r="HH34" i="1"/>
  <c r="HG34" i="1"/>
  <c r="KF34" i="1"/>
  <c r="JM34" i="1"/>
  <c r="FC34" i="1"/>
  <c r="KE34" i="1"/>
  <c r="JL34" i="1"/>
  <c r="BL34" i="1"/>
  <c r="FB34" i="1"/>
  <c r="CX34" i="1"/>
  <c r="BK34" i="1"/>
  <c r="CW34" i="1"/>
  <c r="DQ34" i="1"/>
  <c r="DP34" i="1"/>
  <c r="CE34" i="1"/>
  <c r="CD34" i="1"/>
  <c r="EJ34" i="1"/>
  <c r="EI34" i="1"/>
  <c r="W36" i="1"/>
  <c r="KY36" i="1"/>
  <c r="KX36" i="1"/>
  <c r="KF36" i="1"/>
  <c r="KE36" i="1"/>
  <c r="HZ36" i="1"/>
  <c r="HH36" i="1"/>
  <c r="HG36" i="1"/>
  <c r="JM36" i="1"/>
  <c r="FC36" i="1"/>
  <c r="JL36" i="1"/>
  <c r="FB36" i="1"/>
  <c r="FV36" i="1"/>
  <c r="GO36" i="1"/>
  <c r="FU36" i="1"/>
  <c r="IS36" i="1"/>
  <c r="DQ36" i="1"/>
  <c r="IT36" i="1"/>
  <c r="GN36" i="1"/>
  <c r="DP36" i="1"/>
  <c r="CE36" i="1"/>
  <c r="IA36" i="1"/>
  <c r="CD36" i="1"/>
  <c r="EJ36" i="1"/>
  <c r="EI36" i="1"/>
  <c r="BL36" i="1"/>
  <c r="CX36" i="1"/>
  <c r="BK36" i="1"/>
  <c r="KY5" i="1"/>
  <c r="KZ5" i="1" s="1"/>
  <c r="KX5" i="1"/>
  <c r="KF5" i="1"/>
  <c r="KG5" i="1" s="1"/>
  <c r="KE5" i="1"/>
  <c r="GN5" i="1"/>
  <c r="IT5" i="1"/>
  <c r="IU5" i="1" s="1"/>
  <c r="IA5" i="1"/>
  <c r="IB5" i="1" s="1"/>
  <c r="IC5" i="1" s="1"/>
  <c r="ID5" i="1" s="1"/>
  <c r="IS5" i="1"/>
  <c r="HZ5" i="1"/>
  <c r="HH5" i="1"/>
  <c r="HI5" i="1" s="1"/>
  <c r="HG5" i="1"/>
  <c r="JM5" i="1"/>
  <c r="JN5" i="1" s="1"/>
  <c r="JL5" i="1"/>
  <c r="FC5" i="1"/>
  <c r="FD5" i="1" s="1"/>
  <c r="FE5" i="1" s="1"/>
  <c r="FF5" i="1" s="1"/>
  <c r="FG5" i="1" s="1"/>
  <c r="FB5" i="1"/>
  <c r="CW5" i="1"/>
  <c r="DQ5" i="1"/>
  <c r="DR5" i="1" s="1"/>
  <c r="DS5" i="1" s="1"/>
  <c r="DT5" i="1" s="1"/>
  <c r="DP5" i="1"/>
  <c r="CE5" i="1"/>
  <c r="CF5" i="1" s="1"/>
  <c r="GO5" i="1"/>
  <c r="GP5" i="1" s="1"/>
  <c r="GQ5" i="1" s="1"/>
  <c r="GR5" i="1" s="1"/>
  <c r="GS5" i="1" s="1"/>
  <c r="CD5" i="1"/>
  <c r="EJ5" i="1"/>
  <c r="EK5" i="1" s="1"/>
  <c r="EL5" i="1" s="1"/>
  <c r="EM5" i="1" s="1"/>
  <c r="EN5" i="1" s="1"/>
  <c r="EO5" i="1" s="1"/>
  <c r="FV5" i="1"/>
  <c r="FW5" i="1" s="1"/>
  <c r="FX5" i="1" s="1"/>
  <c r="FY5" i="1" s="1"/>
  <c r="FZ5" i="1" s="1"/>
  <c r="GF5" i="1" s="1"/>
  <c r="EI5" i="1"/>
  <c r="FU5" i="1"/>
  <c r="W7" i="1"/>
  <c r="CF7" i="1" s="1"/>
  <c r="CG7" i="1" s="1"/>
  <c r="CH7" i="1" s="1"/>
  <c r="KX7" i="1"/>
  <c r="KF7" i="1"/>
  <c r="KE7" i="1"/>
  <c r="HG7" i="1"/>
  <c r="JM7" i="1"/>
  <c r="KY7" i="1"/>
  <c r="JL7" i="1"/>
  <c r="FC7" i="1"/>
  <c r="FB7" i="1"/>
  <c r="FV7" i="1"/>
  <c r="GO7" i="1"/>
  <c r="FU7" i="1"/>
  <c r="GN7" i="1"/>
  <c r="IT7" i="1"/>
  <c r="IA7" i="1"/>
  <c r="CD7" i="1"/>
  <c r="EJ7" i="1"/>
  <c r="HZ7" i="1"/>
  <c r="EI7" i="1"/>
  <c r="BL7" i="1"/>
  <c r="CX7" i="1"/>
  <c r="BK7" i="1"/>
  <c r="CW7" i="1"/>
  <c r="IS7" i="1"/>
  <c r="HH7" i="1"/>
  <c r="DQ7" i="1"/>
  <c r="W19" i="1"/>
  <c r="KY19" i="1"/>
  <c r="KX19" i="1"/>
  <c r="FV19" i="1"/>
  <c r="GO19" i="1"/>
  <c r="FU19" i="1"/>
  <c r="GN19" i="1"/>
  <c r="KF19" i="1"/>
  <c r="IT19" i="1"/>
  <c r="IA19" i="1"/>
  <c r="KE19" i="1"/>
  <c r="IS19" i="1"/>
  <c r="HZ19" i="1"/>
  <c r="HH19" i="1"/>
  <c r="HG19" i="1"/>
  <c r="JM19" i="1"/>
  <c r="FC19" i="1"/>
  <c r="JL19" i="1"/>
  <c r="BL19" i="1"/>
  <c r="CX19" i="1"/>
  <c r="BK19" i="1"/>
  <c r="CW19" i="1"/>
  <c r="DQ19" i="1"/>
  <c r="DP19" i="1"/>
  <c r="CE19" i="1"/>
  <c r="CD19" i="1"/>
  <c r="FB19" i="1"/>
  <c r="EJ19" i="1"/>
  <c r="EI19" i="1"/>
  <c r="KY21" i="1"/>
  <c r="KX21" i="1"/>
  <c r="KF21" i="1"/>
  <c r="KE21" i="1"/>
  <c r="IS21" i="1"/>
  <c r="HZ21" i="1"/>
  <c r="HH21" i="1"/>
  <c r="HI21" i="1" s="1"/>
  <c r="HJ21" i="1" s="1"/>
  <c r="HK21" i="1" s="1"/>
  <c r="HG21" i="1"/>
  <c r="JM21" i="1"/>
  <c r="FC21" i="1"/>
  <c r="JL21" i="1"/>
  <c r="FB21" i="1"/>
  <c r="FV21" i="1"/>
  <c r="GO21" i="1"/>
  <c r="FU21" i="1"/>
  <c r="IT21" i="1"/>
  <c r="IU21" i="1" s="1"/>
  <c r="IV21" i="1" s="1"/>
  <c r="IW21" i="1" s="1"/>
  <c r="IX21" i="1" s="1"/>
  <c r="DQ21" i="1"/>
  <c r="DR21" i="1" s="1"/>
  <c r="DS21" i="1" s="1"/>
  <c r="DT21" i="1" s="1"/>
  <c r="DU21" i="1" s="1"/>
  <c r="DP21" i="1"/>
  <c r="CE21" i="1"/>
  <c r="CD21" i="1"/>
  <c r="EJ21" i="1"/>
  <c r="EI21" i="1"/>
  <c r="BL21" i="1"/>
  <c r="GN21" i="1"/>
  <c r="CX21" i="1"/>
  <c r="BK21" i="1"/>
  <c r="IA21" i="1"/>
  <c r="IB21" i="1" s="1"/>
  <c r="IC21" i="1" s="1"/>
  <c r="ID21" i="1" s="1"/>
  <c r="AL27" i="1"/>
  <c r="AL31" i="1"/>
  <c r="W44" i="1"/>
  <c r="KY44" i="1"/>
  <c r="KX44" i="1"/>
  <c r="FV44" i="1"/>
  <c r="GO44" i="1"/>
  <c r="FU44" i="1"/>
  <c r="IT44" i="1"/>
  <c r="GN44" i="1"/>
  <c r="KF44" i="1"/>
  <c r="IS44" i="1"/>
  <c r="IA44" i="1"/>
  <c r="KE44" i="1"/>
  <c r="HZ44" i="1"/>
  <c r="HH44" i="1"/>
  <c r="HG44" i="1"/>
  <c r="JM44" i="1"/>
  <c r="FC44" i="1"/>
  <c r="JL44" i="1"/>
  <c r="BL44" i="1"/>
  <c r="CX44" i="1"/>
  <c r="BK44" i="1"/>
  <c r="CW44" i="1"/>
  <c r="DQ44" i="1"/>
  <c r="DP44" i="1"/>
  <c r="CE44" i="1"/>
  <c r="CD44" i="1"/>
  <c r="FB44" i="1"/>
  <c r="EJ44" i="1"/>
  <c r="EI44" i="1"/>
  <c r="W46" i="1"/>
  <c r="KY46" i="1"/>
  <c r="KX46" i="1"/>
  <c r="KF46" i="1"/>
  <c r="KE46" i="1"/>
  <c r="HZ46" i="1"/>
  <c r="HH46" i="1"/>
  <c r="HG46" i="1"/>
  <c r="JM46" i="1"/>
  <c r="FC46" i="1"/>
  <c r="JL46" i="1"/>
  <c r="FB46" i="1"/>
  <c r="FV46" i="1"/>
  <c r="GO46" i="1"/>
  <c r="FU46" i="1"/>
  <c r="IS46" i="1"/>
  <c r="DQ46" i="1"/>
  <c r="DP46" i="1"/>
  <c r="CE46" i="1"/>
  <c r="CD46" i="1"/>
  <c r="EJ46" i="1"/>
  <c r="EI46" i="1"/>
  <c r="BL46" i="1"/>
  <c r="GN46" i="1"/>
  <c r="CX46" i="1"/>
  <c r="BK46" i="1"/>
  <c r="IA46" i="1"/>
  <c r="IT46" i="1"/>
  <c r="KX52" i="1"/>
  <c r="KF52" i="1"/>
  <c r="KG52" i="1" s="1"/>
  <c r="KH52" i="1" s="1"/>
  <c r="KI52" i="1" s="1"/>
  <c r="KJ52" i="1" s="1"/>
  <c r="KQ52" i="1" s="1"/>
  <c r="KE52" i="1"/>
  <c r="HG52" i="1"/>
  <c r="JM52" i="1"/>
  <c r="JN52" i="1" s="1"/>
  <c r="JO52" i="1" s="1"/>
  <c r="JP52" i="1" s="1"/>
  <c r="JQ52" i="1" s="1"/>
  <c r="JX52" i="1" s="1"/>
  <c r="FC52" i="1"/>
  <c r="FD52" i="1" s="1"/>
  <c r="FE52" i="1" s="1"/>
  <c r="FF52" i="1" s="1"/>
  <c r="JL52" i="1"/>
  <c r="FB52" i="1"/>
  <c r="KY52" i="1"/>
  <c r="KZ52" i="1" s="1"/>
  <c r="LA52" i="1" s="1"/>
  <c r="LB52" i="1" s="1"/>
  <c r="LC52" i="1" s="1"/>
  <c r="FV52" i="1"/>
  <c r="FW52" i="1" s="1"/>
  <c r="FX52" i="1" s="1"/>
  <c r="FY52" i="1" s="1"/>
  <c r="FZ52" i="1" s="1"/>
  <c r="GE52" i="1" s="1"/>
  <c r="GO52" i="1"/>
  <c r="GP52" i="1" s="1"/>
  <c r="FU52" i="1"/>
  <c r="IT52" i="1"/>
  <c r="IU52" i="1" s="1"/>
  <c r="GN52" i="1"/>
  <c r="IS52" i="1"/>
  <c r="IA52" i="1"/>
  <c r="IB52" i="1" s="1"/>
  <c r="HH52" i="1"/>
  <c r="HI52" i="1" s="1"/>
  <c r="CD52" i="1"/>
  <c r="EJ52" i="1"/>
  <c r="EK52" i="1" s="1"/>
  <c r="EL52" i="1" s="1"/>
  <c r="EM52" i="1" s="1"/>
  <c r="EI52" i="1"/>
  <c r="CX52" i="1"/>
  <c r="CY52" i="1" s="1"/>
  <c r="CZ52" i="1" s="1"/>
  <c r="DA52" i="1" s="1"/>
  <c r="DB52" i="1" s="1"/>
  <c r="DD52" i="1" s="1"/>
  <c r="BL52" i="1"/>
  <c r="BM52" i="1" s="1"/>
  <c r="BN52" i="1" s="1"/>
  <c r="BO52" i="1" s="1"/>
  <c r="BP52" i="1" s="1"/>
  <c r="HZ52" i="1"/>
  <c r="CW52" i="1"/>
  <c r="BK52" i="1"/>
  <c r="DQ52" i="1"/>
  <c r="DR52" i="1" s="1"/>
  <c r="DS52" i="1" s="1"/>
  <c r="DT52" i="1" s="1"/>
  <c r="AL62" i="1"/>
  <c r="AL66" i="1"/>
  <c r="KF68" i="1"/>
  <c r="KG68" i="1" s="1"/>
  <c r="KH68" i="1" s="1"/>
  <c r="KI68" i="1" s="1"/>
  <c r="KJ68" i="1" s="1"/>
  <c r="KR68" i="1" s="1"/>
  <c r="KE68" i="1"/>
  <c r="KY68" i="1"/>
  <c r="KZ68" i="1" s="1"/>
  <c r="JL68" i="1"/>
  <c r="FB68" i="1"/>
  <c r="FV68" i="1"/>
  <c r="FW68" i="1" s="1"/>
  <c r="FX68" i="1" s="1"/>
  <c r="FY68" i="1" s="1"/>
  <c r="GO68" i="1"/>
  <c r="GP68" i="1" s="1"/>
  <c r="GQ68" i="1" s="1"/>
  <c r="GR68" i="1" s="1"/>
  <c r="FU68" i="1"/>
  <c r="IT68" i="1"/>
  <c r="IU68" i="1" s="1"/>
  <c r="IV68" i="1" s="1"/>
  <c r="IW68" i="1" s="1"/>
  <c r="IX68" i="1" s="1"/>
  <c r="JD68" i="1" s="1"/>
  <c r="GN68" i="1"/>
  <c r="IS68" i="1"/>
  <c r="IA68" i="1"/>
  <c r="IB68" i="1" s="1"/>
  <c r="IC68" i="1" s="1"/>
  <c r="ID68" i="1" s="1"/>
  <c r="IE68" i="1" s="1"/>
  <c r="HZ68" i="1"/>
  <c r="KX68" i="1"/>
  <c r="HH68" i="1"/>
  <c r="HI68" i="1" s="1"/>
  <c r="HJ68" i="1" s="1"/>
  <c r="HK68" i="1" s="1"/>
  <c r="HL68" i="1" s="1"/>
  <c r="HM68" i="1" s="1"/>
  <c r="JM68" i="1"/>
  <c r="JN68" i="1" s="1"/>
  <c r="EJ68" i="1"/>
  <c r="EK68" i="1" s="1"/>
  <c r="EL68" i="1" s="1"/>
  <c r="EM68" i="1" s="1"/>
  <c r="EN68" i="1" s="1"/>
  <c r="EI68" i="1"/>
  <c r="CX68" i="1"/>
  <c r="CY68" i="1" s="1"/>
  <c r="BL68" i="1"/>
  <c r="BM68" i="1" s="1"/>
  <c r="HG68" i="1"/>
  <c r="CW68" i="1"/>
  <c r="BK68" i="1"/>
  <c r="DQ68" i="1"/>
  <c r="DR68" i="1" s="1"/>
  <c r="DS68" i="1" s="1"/>
  <c r="DT68" i="1" s="1"/>
  <c r="DU68" i="1" s="1"/>
  <c r="DP68" i="1"/>
  <c r="CE68" i="1"/>
  <c r="CF68" i="1" s="1"/>
  <c r="CG68" i="1" s="1"/>
  <c r="CH68" i="1" s="1"/>
  <c r="FC68" i="1"/>
  <c r="FD68" i="1" s="1"/>
  <c r="KY70" i="1"/>
  <c r="KZ70" i="1" s="1"/>
  <c r="KX70" i="1"/>
  <c r="KF70" i="1"/>
  <c r="KG70" i="1" s="1"/>
  <c r="KE70" i="1"/>
  <c r="IT70" i="1"/>
  <c r="IU70" i="1" s="1"/>
  <c r="GN70" i="1"/>
  <c r="IS70" i="1"/>
  <c r="IA70" i="1"/>
  <c r="IB70" i="1" s="1"/>
  <c r="HZ70" i="1"/>
  <c r="HH70" i="1"/>
  <c r="HI70" i="1" s="1"/>
  <c r="HJ70" i="1" s="1"/>
  <c r="HK70" i="1" s="1"/>
  <c r="HG70" i="1"/>
  <c r="JM70" i="1"/>
  <c r="JN70" i="1" s="1"/>
  <c r="FC70" i="1"/>
  <c r="FD70" i="1" s="1"/>
  <c r="JL70" i="1"/>
  <c r="FB70" i="1"/>
  <c r="FV70" i="1"/>
  <c r="FW70" i="1" s="1"/>
  <c r="FX70" i="1" s="1"/>
  <c r="FY70" i="1" s="1"/>
  <c r="FZ70" i="1" s="1"/>
  <c r="FU70" i="1"/>
  <c r="DQ70" i="1"/>
  <c r="DR70" i="1" s="1"/>
  <c r="DS70" i="1" s="1"/>
  <c r="DT70" i="1" s="1"/>
  <c r="DU70" i="1" s="1"/>
  <c r="DP70" i="1"/>
  <c r="CE70" i="1"/>
  <c r="CF70" i="1" s="1"/>
  <c r="CG70" i="1" s="1"/>
  <c r="CH70" i="1" s="1"/>
  <c r="CI70" i="1" s="1"/>
  <c r="CQ70" i="1" s="1"/>
  <c r="CD70" i="1"/>
  <c r="EJ70" i="1"/>
  <c r="EK70" i="1" s="1"/>
  <c r="EL70" i="1" s="1"/>
  <c r="EM70" i="1" s="1"/>
  <c r="EI70" i="1"/>
  <c r="GO70" i="1"/>
  <c r="GP70" i="1" s="1"/>
  <c r="GQ70" i="1" s="1"/>
  <c r="GR70" i="1" s="1"/>
  <c r="AL78" i="1"/>
  <c r="AL80" i="1"/>
  <c r="BL50" i="1"/>
  <c r="BM50" i="1" s="1"/>
  <c r="BN50" i="1" s="1"/>
  <c r="BO50" i="1" s="1"/>
  <c r="BL75" i="1"/>
  <c r="BM75" i="1" s="1"/>
  <c r="BN75" i="1" s="1"/>
  <c r="BO75" i="1" s="1"/>
  <c r="BP75" i="1" s="1"/>
  <c r="CD38" i="1"/>
  <c r="CD63" i="1"/>
  <c r="CD88" i="1"/>
  <c r="CW26" i="1"/>
  <c r="CX75" i="1"/>
  <c r="CY75" i="1" s="1"/>
  <c r="CZ75" i="1" s="1"/>
  <c r="DA75" i="1" s="1"/>
  <c r="DB75" i="1" s="1"/>
  <c r="DP27" i="1"/>
  <c r="DP77" i="1"/>
  <c r="KY20" i="1"/>
  <c r="KX20" i="1"/>
  <c r="KF20" i="1"/>
  <c r="KE20" i="1"/>
  <c r="GN20" i="1"/>
  <c r="IT20" i="1"/>
  <c r="IA20" i="1"/>
  <c r="IS20" i="1"/>
  <c r="HZ20" i="1"/>
  <c r="HH20" i="1"/>
  <c r="HG20" i="1"/>
  <c r="JM20" i="1"/>
  <c r="FC20" i="1"/>
  <c r="JL20" i="1"/>
  <c r="FB20" i="1"/>
  <c r="CW20" i="1"/>
  <c r="FV20" i="1"/>
  <c r="FU20" i="1"/>
  <c r="DQ20" i="1"/>
  <c r="DP20" i="1"/>
  <c r="CE20" i="1"/>
  <c r="CD20" i="1"/>
  <c r="EJ20" i="1"/>
  <c r="EI20" i="1"/>
  <c r="GO20" i="1"/>
  <c r="W69" i="1"/>
  <c r="KY69" i="1"/>
  <c r="KX69" i="1"/>
  <c r="FV69" i="1"/>
  <c r="GO69" i="1"/>
  <c r="FU69" i="1"/>
  <c r="IT69" i="1"/>
  <c r="GN69" i="1"/>
  <c r="KF69" i="1"/>
  <c r="IS69" i="1"/>
  <c r="IA69" i="1"/>
  <c r="KE69" i="1"/>
  <c r="HZ69" i="1"/>
  <c r="HH69" i="1"/>
  <c r="HG69" i="1"/>
  <c r="JM69" i="1"/>
  <c r="FC69" i="1"/>
  <c r="JL69" i="1"/>
  <c r="CX69" i="1"/>
  <c r="BL69" i="1"/>
  <c r="CW69" i="1"/>
  <c r="BK69" i="1"/>
  <c r="DQ69" i="1"/>
  <c r="DP69" i="1"/>
  <c r="CE69" i="1"/>
  <c r="CD69" i="1"/>
  <c r="FB69" i="1"/>
  <c r="EJ69" i="1"/>
  <c r="EI69" i="1"/>
  <c r="KY11" i="1"/>
  <c r="KX11" i="1"/>
  <c r="KF11" i="1"/>
  <c r="KE11" i="1"/>
  <c r="IS11" i="1"/>
  <c r="HZ11" i="1"/>
  <c r="HH11" i="1"/>
  <c r="HG11" i="1"/>
  <c r="JM11" i="1"/>
  <c r="JL11" i="1"/>
  <c r="FC11" i="1"/>
  <c r="FB11" i="1"/>
  <c r="FV11" i="1"/>
  <c r="GO11" i="1"/>
  <c r="FU11" i="1"/>
  <c r="IT11" i="1"/>
  <c r="DQ11" i="1"/>
  <c r="GN11" i="1"/>
  <c r="DP11" i="1"/>
  <c r="CE11" i="1"/>
  <c r="IA11" i="1"/>
  <c r="CD11" i="1"/>
  <c r="EJ11" i="1"/>
  <c r="EI11" i="1"/>
  <c r="BL11" i="1"/>
  <c r="CX11" i="1"/>
  <c r="BK11" i="1"/>
  <c r="KX42" i="1"/>
  <c r="KF42" i="1"/>
  <c r="KE42" i="1"/>
  <c r="HG42" i="1"/>
  <c r="JM42" i="1"/>
  <c r="FC42" i="1"/>
  <c r="JL42" i="1"/>
  <c r="FB42" i="1"/>
  <c r="FV42" i="1"/>
  <c r="GO42" i="1"/>
  <c r="FU42" i="1"/>
  <c r="IT42" i="1"/>
  <c r="GN42" i="1"/>
  <c r="IS42" i="1"/>
  <c r="IA42" i="1"/>
  <c r="KY42" i="1"/>
  <c r="CD42" i="1"/>
  <c r="EJ42" i="1"/>
  <c r="EI42" i="1"/>
  <c r="HH42" i="1"/>
  <c r="BL42" i="1"/>
  <c r="CX42" i="1"/>
  <c r="BK42" i="1"/>
  <c r="CW42" i="1"/>
  <c r="DQ42" i="1"/>
  <c r="HZ42" i="1"/>
  <c r="KF58" i="1"/>
  <c r="KE58" i="1"/>
  <c r="KY58" i="1"/>
  <c r="JL58" i="1"/>
  <c r="FB58" i="1"/>
  <c r="KX58" i="1"/>
  <c r="FV58" i="1"/>
  <c r="GO58" i="1"/>
  <c r="FU58" i="1"/>
  <c r="IT58" i="1"/>
  <c r="GN58" i="1"/>
  <c r="IS58" i="1"/>
  <c r="IA58" i="1"/>
  <c r="HZ58" i="1"/>
  <c r="HH58" i="1"/>
  <c r="JM58" i="1"/>
  <c r="EJ58" i="1"/>
  <c r="EI58" i="1"/>
  <c r="FC58" i="1"/>
  <c r="CX58" i="1"/>
  <c r="BL58" i="1"/>
  <c r="CW58" i="1"/>
  <c r="BK58" i="1"/>
  <c r="DQ58" i="1"/>
  <c r="HG58" i="1"/>
  <c r="DP58" i="1"/>
  <c r="CE58" i="1"/>
  <c r="KY60" i="1"/>
  <c r="KX60" i="1"/>
  <c r="KF60" i="1"/>
  <c r="KE60" i="1"/>
  <c r="IT60" i="1"/>
  <c r="GN60" i="1"/>
  <c r="IS60" i="1"/>
  <c r="IA60" i="1"/>
  <c r="HZ60" i="1"/>
  <c r="HH60" i="1"/>
  <c r="HG60" i="1"/>
  <c r="JM60" i="1"/>
  <c r="FC60" i="1"/>
  <c r="JL60" i="1"/>
  <c r="FB60" i="1"/>
  <c r="GO60" i="1"/>
  <c r="DQ60" i="1"/>
  <c r="DP60" i="1"/>
  <c r="CE60" i="1"/>
  <c r="CD60" i="1"/>
  <c r="FV60" i="1"/>
  <c r="FU60" i="1"/>
  <c r="EJ60" i="1"/>
  <c r="EI60" i="1"/>
  <c r="W11" i="1"/>
  <c r="KF13" i="1"/>
  <c r="KG13" i="1" s="1"/>
  <c r="KE13" i="1"/>
  <c r="KY13" i="1"/>
  <c r="KZ13" i="1" s="1"/>
  <c r="JL13" i="1"/>
  <c r="FB13" i="1"/>
  <c r="FV13" i="1"/>
  <c r="FW13" i="1" s="1"/>
  <c r="FX13" i="1" s="1"/>
  <c r="FY13" i="1" s="1"/>
  <c r="GO13" i="1"/>
  <c r="GP13" i="1" s="1"/>
  <c r="GQ13" i="1" s="1"/>
  <c r="GR13" i="1" s="1"/>
  <c r="GS13" i="1" s="1"/>
  <c r="FU13" i="1"/>
  <c r="GN13" i="1"/>
  <c r="IT13" i="1"/>
  <c r="IU13" i="1" s="1"/>
  <c r="IA13" i="1"/>
  <c r="IB13" i="1" s="1"/>
  <c r="IC13" i="1" s="1"/>
  <c r="ID13" i="1" s="1"/>
  <c r="IS13" i="1"/>
  <c r="HZ13" i="1"/>
  <c r="HH13" i="1"/>
  <c r="HI13" i="1" s="1"/>
  <c r="HJ13" i="1" s="1"/>
  <c r="HK13" i="1" s="1"/>
  <c r="HL13" i="1" s="1"/>
  <c r="KX13" i="1"/>
  <c r="JM13" i="1"/>
  <c r="JN13" i="1" s="1"/>
  <c r="JO13" i="1" s="1"/>
  <c r="JP13" i="1" s="1"/>
  <c r="JQ13" i="1" s="1"/>
  <c r="FC13" i="1"/>
  <c r="FD13" i="1" s="1"/>
  <c r="FE13" i="1" s="1"/>
  <c r="FF13" i="1" s="1"/>
  <c r="FG13" i="1" s="1"/>
  <c r="FO13" i="1" s="1"/>
  <c r="EJ13" i="1"/>
  <c r="EK13" i="1" s="1"/>
  <c r="EL13" i="1" s="1"/>
  <c r="EM13" i="1" s="1"/>
  <c r="EN13" i="1" s="1"/>
  <c r="ER13" i="1" s="1"/>
  <c r="EI13" i="1"/>
  <c r="BL13" i="1"/>
  <c r="BM13" i="1" s="1"/>
  <c r="BN13" i="1" s="1"/>
  <c r="BO13" i="1" s="1"/>
  <c r="BP13" i="1" s="1"/>
  <c r="BQ13" i="1" s="1"/>
  <c r="CX13" i="1"/>
  <c r="CY13" i="1" s="1"/>
  <c r="CZ13" i="1" s="1"/>
  <c r="DA13" i="1" s="1"/>
  <c r="BK13" i="1"/>
  <c r="CW13" i="1"/>
  <c r="HG13" i="1"/>
  <c r="DQ13" i="1"/>
  <c r="DR13" i="1" s="1"/>
  <c r="DS13" i="1" s="1"/>
  <c r="DT13" i="1" s="1"/>
  <c r="DP13" i="1"/>
  <c r="CE13" i="1"/>
  <c r="CF13" i="1" s="1"/>
  <c r="CG13" i="1" s="1"/>
  <c r="CH13" i="1" s="1"/>
  <c r="KY15" i="1"/>
  <c r="KX15" i="1"/>
  <c r="KF15" i="1"/>
  <c r="KE15" i="1"/>
  <c r="GN15" i="1"/>
  <c r="IT15" i="1"/>
  <c r="IA15" i="1"/>
  <c r="IS15" i="1"/>
  <c r="HZ15" i="1"/>
  <c r="HH15" i="1"/>
  <c r="HG15" i="1"/>
  <c r="JM15" i="1"/>
  <c r="FC15" i="1"/>
  <c r="JL15" i="1"/>
  <c r="FB15" i="1"/>
  <c r="GO15" i="1"/>
  <c r="CW15" i="1"/>
  <c r="DQ15" i="1"/>
  <c r="FV15" i="1"/>
  <c r="DP15" i="1"/>
  <c r="CE15" i="1"/>
  <c r="FU15" i="1"/>
  <c r="CD15" i="1"/>
  <c r="EJ15" i="1"/>
  <c r="EI15" i="1"/>
  <c r="W17" i="1"/>
  <c r="KX17" i="1"/>
  <c r="KF17" i="1"/>
  <c r="KE17" i="1"/>
  <c r="HG17" i="1"/>
  <c r="JM17" i="1"/>
  <c r="FC17" i="1"/>
  <c r="JL17" i="1"/>
  <c r="FB17" i="1"/>
  <c r="FV17" i="1"/>
  <c r="GO17" i="1"/>
  <c r="FU17" i="1"/>
  <c r="GN17" i="1"/>
  <c r="IT17" i="1"/>
  <c r="IA17" i="1"/>
  <c r="KY17" i="1"/>
  <c r="CD17" i="1"/>
  <c r="EJ17" i="1"/>
  <c r="EI17" i="1"/>
  <c r="HH17" i="1"/>
  <c r="BL17" i="1"/>
  <c r="IS17" i="1"/>
  <c r="CX17" i="1"/>
  <c r="BK17" i="1"/>
  <c r="CW17" i="1"/>
  <c r="DQ17" i="1"/>
  <c r="HZ17" i="1"/>
  <c r="AL25" i="1"/>
  <c r="W29" i="1"/>
  <c r="KY29" i="1"/>
  <c r="KX29" i="1"/>
  <c r="KE29" i="1"/>
  <c r="FV29" i="1"/>
  <c r="GO29" i="1"/>
  <c r="FU29" i="1"/>
  <c r="GN29" i="1"/>
  <c r="IT29" i="1"/>
  <c r="IA29" i="1"/>
  <c r="IS29" i="1"/>
  <c r="HZ29" i="1"/>
  <c r="HH29" i="1"/>
  <c r="HG29" i="1"/>
  <c r="JM29" i="1"/>
  <c r="FC29" i="1"/>
  <c r="JL29" i="1"/>
  <c r="KF29" i="1"/>
  <c r="BL29" i="1"/>
  <c r="CX29" i="1"/>
  <c r="BK29" i="1"/>
  <c r="CW29" i="1"/>
  <c r="FB29" i="1"/>
  <c r="DQ29" i="1"/>
  <c r="DP29" i="1"/>
  <c r="CE29" i="1"/>
  <c r="CD29" i="1"/>
  <c r="EJ29" i="1"/>
  <c r="EI29" i="1"/>
  <c r="KY31" i="1"/>
  <c r="KX31" i="1"/>
  <c r="KF31" i="1"/>
  <c r="KE31" i="1"/>
  <c r="IS31" i="1"/>
  <c r="HZ31" i="1"/>
  <c r="HH31" i="1"/>
  <c r="HG31" i="1"/>
  <c r="JM31" i="1"/>
  <c r="FC31" i="1"/>
  <c r="JL31" i="1"/>
  <c r="FB31" i="1"/>
  <c r="FV31" i="1"/>
  <c r="GO31" i="1"/>
  <c r="FU31" i="1"/>
  <c r="IT31" i="1"/>
  <c r="DQ31" i="1"/>
  <c r="DP31" i="1"/>
  <c r="CE31" i="1"/>
  <c r="CD31" i="1"/>
  <c r="GN31" i="1"/>
  <c r="IA31" i="1"/>
  <c r="EJ31" i="1"/>
  <c r="EI31" i="1"/>
  <c r="BL31" i="1"/>
  <c r="CX31" i="1"/>
  <c r="BK31" i="1"/>
  <c r="AL33" i="1"/>
  <c r="AL37" i="1"/>
  <c r="AL41" i="1"/>
  <c r="W42" i="1"/>
  <c r="AL49" i="1"/>
  <c r="W53" i="1"/>
  <c r="W54" i="1"/>
  <c r="KY54" i="1"/>
  <c r="KX54" i="1"/>
  <c r="KE54" i="1"/>
  <c r="FV54" i="1"/>
  <c r="GO54" i="1"/>
  <c r="FU54" i="1"/>
  <c r="IT54" i="1"/>
  <c r="GN54" i="1"/>
  <c r="IS54" i="1"/>
  <c r="IA54" i="1"/>
  <c r="HZ54" i="1"/>
  <c r="HH54" i="1"/>
  <c r="HG54" i="1"/>
  <c r="JM54" i="1"/>
  <c r="FC54" i="1"/>
  <c r="JL54" i="1"/>
  <c r="KF54" i="1"/>
  <c r="CX54" i="1"/>
  <c r="CY54" i="1" s="1"/>
  <c r="CZ54" i="1" s="1"/>
  <c r="DA54" i="1" s="1"/>
  <c r="DB54" i="1" s="1"/>
  <c r="BL54" i="1"/>
  <c r="CW54" i="1"/>
  <c r="BK54" i="1"/>
  <c r="FB54" i="1"/>
  <c r="DQ54" i="1"/>
  <c r="DP54" i="1"/>
  <c r="CE54" i="1"/>
  <c r="CD54" i="1"/>
  <c r="EJ54" i="1"/>
  <c r="EI54" i="1"/>
  <c r="W56" i="1"/>
  <c r="KY56" i="1"/>
  <c r="KX56" i="1"/>
  <c r="KF56" i="1"/>
  <c r="KE56" i="1"/>
  <c r="HZ56" i="1"/>
  <c r="HH56" i="1"/>
  <c r="HG56" i="1"/>
  <c r="JM56" i="1"/>
  <c r="FC56" i="1"/>
  <c r="JL56" i="1"/>
  <c r="FB56" i="1"/>
  <c r="FV56" i="1"/>
  <c r="GO56" i="1"/>
  <c r="FU56" i="1"/>
  <c r="IS56" i="1"/>
  <c r="DQ56" i="1"/>
  <c r="DP56" i="1"/>
  <c r="CE56" i="1"/>
  <c r="CD56" i="1"/>
  <c r="GN56" i="1"/>
  <c r="IA56" i="1"/>
  <c r="EJ56" i="1"/>
  <c r="EI56" i="1"/>
  <c r="CX56" i="1"/>
  <c r="BL56" i="1"/>
  <c r="IT56" i="1"/>
  <c r="CW56" i="1"/>
  <c r="BK56" i="1"/>
  <c r="W58" i="1"/>
  <c r="W60" i="1"/>
  <c r="KX62" i="1"/>
  <c r="KF62" i="1"/>
  <c r="KE62" i="1"/>
  <c r="KY62" i="1"/>
  <c r="HG62" i="1"/>
  <c r="JM62" i="1"/>
  <c r="FC62" i="1"/>
  <c r="JL62" i="1"/>
  <c r="FB62" i="1"/>
  <c r="FV62" i="1"/>
  <c r="GO62" i="1"/>
  <c r="FU62" i="1"/>
  <c r="IT62" i="1"/>
  <c r="GN62" i="1"/>
  <c r="IS62" i="1"/>
  <c r="IA62" i="1"/>
  <c r="CD62" i="1"/>
  <c r="HZ62" i="1"/>
  <c r="EJ62" i="1"/>
  <c r="EI62" i="1"/>
  <c r="CX62" i="1"/>
  <c r="BL62" i="1"/>
  <c r="CW62" i="1"/>
  <c r="BK62" i="1"/>
  <c r="HH62" i="1"/>
  <c r="DQ62" i="1"/>
  <c r="AL72" i="1"/>
  <c r="AL74" i="1"/>
  <c r="AL76" i="1"/>
  <c r="KF78" i="1"/>
  <c r="KE78" i="1"/>
  <c r="KY78" i="1"/>
  <c r="JL78" i="1"/>
  <c r="FB78" i="1"/>
  <c r="FV78" i="1"/>
  <c r="KX78" i="1"/>
  <c r="GO78" i="1"/>
  <c r="FU78" i="1"/>
  <c r="IT78" i="1"/>
  <c r="GN78" i="1"/>
  <c r="IS78" i="1"/>
  <c r="IA78" i="1"/>
  <c r="HZ78" i="1"/>
  <c r="HH78" i="1"/>
  <c r="JM78" i="1"/>
  <c r="EJ78" i="1"/>
  <c r="EI78" i="1"/>
  <c r="CX78" i="1"/>
  <c r="BL78" i="1"/>
  <c r="CW78" i="1"/>
  <c r="BK78" i="1"/>
  <c r="FC78" i="1"/>
  <c r="DQ78" i="1"/>
  <c r="DP78" i="1"/>
  <c r="CE78" i="1"/>
  <c r="HG78" i="1"/>
  <c r="KY80" i="1"/>
  <c r="KX80" i="1"/>
  <c r="KF80" i="1"/>
  <c r="KE80" i="1"/>
  <c r="IT80" i="1"/>
  <c r="GN80" i="1"/>
  <c r="IS80" i="1"/>
  <c r="IA80" i="1"/>
  <c r="HZ80" i="1"/>
  <c r="HH80" i="1"/>
  <c r="HG80" i="1"/>
  <c r="JM80" i="1"/>
  <c r="FC80" i="1"/>
  <c r="JL80" i="1"/>
  <c r="FB80" i="1"/>
  <c r="DQ80" i="1"/>
  <c r="DP80" i="1"/>
  <c r="CE80" i="1"/>
  <c r="GO80" i="1"/>
  <c r="CD80" i="1"/>
  <c r="EJ80" i="1"/>
  <c r="FV80" i="1"/>
  <c r="EI80" i="1"/>
  <c r="FU80" i="1"/>
  <c r="AL88" i="1"/>
  <c r="BK5" i="1"/>
  <c r="BK30" i="1"/>
  <c r="BK55" i="1"/>
  <c r="BK80" i="1"/>
  <c r="CE17" i="1"/>
  <c r="CE42" i="1"/>
  <c r="CE67" i="1"/>
  <c r="CF67" i="1" s="1"/>
  <c r="CG67" i="1" s="1"/>
  <c r="CH67" i="1" s="1"/>
  <c r="CI67" i="1" s="1"/>
  <c r="CX5" i="1"/>
  <c r="CY5" i="1" s="1"/>
  <c r="CX30" i="1"/>
  <c r="CY30" i="1" s="1"/>
  <c r="CZ30" i="1" s="1"/>
  <c r="DA30" i="1" s="1"/>
  <c r="DB30" i="1" s="1"/>
  <c r="DH30" i="1" s="1"/>
  <c r="DG30" i="1" s="1"/>
  <c r="CW55" i="1"/>
  <c r="CW80" i="1"/>
  <c r="DP32" i="1"/>
  <c r="KY25" i="1"/>
  <c r="KX25" i="1"/>
  <c r="KF25" i="1"/>
  <c r="KE25" i="1"/>
  <c r="GN25" i="1"/>
  <c r="IT25" i="1"/>
  <c r="IA25" i="1"/>
  <c r="IS25" i="1"/>
  <c r="HZ25" i="1"/>
  <c r="HH25" i="1"/>
  <c r="HG25" i="1"/>
  <c r="JM25" i="1"/>
  <c r="FC25" i="1"/>
  <c r="JL25" i="1"/>
  <c r="FB25" i="1"/>
  <c r="FU25" i="1"/>
  <c r="CW25" i="1"/>
  <c r="DQ25" i="1"/>
  <c r="DP25" i="1"/>
  <c r="CE25" i="1"/>
  <c r="CD25" i="1"/>
  <c r="GO25" i="1"/>
  <c r="EJ25" i="1"/>
  <c r="EI25" i="1"/>
  <c r="FV25" i="1"/>
  <c r="BL5" i="1"/>
  <c r="BM5" i="1" s="1"/>
  <c r="BN5" i="1" s="1"/>
  <c r="BO5" i="1" s="1"/>
  <c r="BL30" i="1"/>
  <c r="BM30" i="1" s="1"/>
  <c r="BN30" i="1" s="1"/>
  <c r="BO30" i="1" s="1"/>
  <c r="BP30" i="1" s="1"/>
  <c r="BL55" i="1"/>
  <c r="BM55" i="1" s="1"/>
  <c r="BN55" i="1" s="1"/>
  <c r="BO55" i="1" s="1"/>
  <c r="BL80" i="1"/>
  <c r="CD18" i="1"/>
  <c r="CD68" i="1"/>
  <c r="CW6" i="1"/>
  <c r="CW31" i="1"/>
  <c r="CX55" i="1"/>
  <c r="CX80" i="1"/>
  <c r="DP87" i="1"/>
  <c r="AL8" i="1"/>
  <c r="AL10" i="1"/>
  <c r="W15" i="1"/>
  <c r="W31" i="1"/>
  <c r="KF33" i="1"/>
  <c r="KG33" i="1" s="1"/>
  <c r="KE33" i="1"/>
  <c r="KY33" i="1"/>
  <c r="KZ33" i="1" s="1"/>
  <c r="JL33" i="1"/>
  <c r="FB33" i="1"/>
  <c r="KX33" i="1"/>
  <c r="FV33" i="1"/>
  <c r="FW33" i="1" s="1"/>
  <c r="FX33" i="1" s="1"/>
  <c r="FY33" i="1" s="1"/>
  <c r="GO33" i="1"/>
  <c r="GP33" i="1" s="1"/>
  <c r="GQ33" i="1" s="1"/>
  <c r="GR33" i="1" s="1"/>
  <c r="FU33" i="1"/>
  <c r="GN33" i="1"/>
  <c r="IT33" i="1"/>
  <c r="IU33" i="1" s="1"/>
  <c r="IA33" i="1"/>
  <c r="IB33" i="1" s="1"/>
  <c r="IC33" i="1" s="1"/>
  <c r="ID33" i="1" s="1"/>
  <c r="IE33" i="1" s="1"/>
  <c r="IS33" i="1"/>
  <c r="HZ33" i="1"/>
  <c r="HH33" i="1"/>
  <c r="HI33" i="1" s="1"/>
  <c r="HJ33" i="1" s="1"/>
  <c r="HK33" i="1" s="1"/>
  <c r="JM33" i="1"/>
  <c r="JN33" i="1" s="1"/>
  <c r="JO33" i="1" s="1"/>
  <c r="JP33" i="1" s="1"/>
  <c r="JQ33" i="1" s="1"/>
  <c r="EJ33" i="1"/>
  <c r="EK33" i="1" s="1"/>
  <c r="EL33" i="1" s="1"/>
  <c r="EM33" i="1" s="1"/>
  <c r="EN33" i="1" s="1"/>
  <c r="ET33" i="1" s="1"/>
  <c r="EI33" i="1"/>
  <c r="FC33" i="1"/>
  <c r="FD33" i="1" s="1"/>
  <c r="BL33" i="1"/>
  <c r="BM33" i="1" s="1"/>
  <c r="BN33" i="1" s="1"/>
  <c r="BO33" i="1" s="1"/>
  <c r="CX33" i="1"/>
  <c r="CY33" i="1" s="1"/>
  <c r="CZ33" i="1" s="1"/>
  <c r="DA33" i="1" s="1"/>
  <c r="BK33" i="1"/>
  <c r="CW33" i="1"/>
  <c r="DQ33" i="1"/>
  <c r="DR33" i="1" s="1"/>
  <c r="DS33" i="1" s="1"/>
  <c r="DT33" i="1" s="1"/>
  <c r="HG33" i="1"/>
  <c r="DP33" i="1"/>
  <c r="CE33" i="1"/>
  <c r="CF33" i="1" s="1"/>
  <c r="CG33" i="1" s="1"/>
  <c r="CH33" i="1" s="1"/>
  <c r="KY35" i="1"/>
  <c r="KX35" i="1"/>
  <c r="KF35" i="1"/>
  <c r="KE35" i="1"/>
  <c r="IT35" i="1"/>
  <c r="GN35" i="1"/>
  <c r="IS35" i="1"/>
  <c r="IA35" i="1"/>
  <c r="HZ35" i="1"/>
  <c r="HH35" i="1"/>
  <c r="HI35" i="1" s="1"/>
  <c r="HJ35" i="1" s="1"/>
  <c r="HK35" i="1" s="1"/>
  <c r="HG35" i="1"/>
  <c r="JM35" i="1"/>
  <c r="FC35" i="1"/>
  <c r="JL35" i="1"/>
  <c r="FB35" i="1"/>
  <c r="CW35" i="1"/>
  <c r="GO35" i="1"/>
  <c r="DQ35" i="1"/>
  <c r="DP35" i="1"/>
  <c r="CE35" i="1"/>
  <c r="CF35" i="1" s="1"/>
  <c r="CG35" i="1" s="1"/>
  <c r="CH35" i="1" s="1"/>
  <c r="CD35" i="1"/>
  <c r="FV35" i="1"/>
  <c r="FU35" i="1"/>
  <c r="EJ35" i="1"/>
  <c r="EI35" i="1"/>
  <c r="W37" i="1"/>
  <c r="KX37" i="1"/>
  <c r="KF37" i="1"/>
  <c r="KE37" i="1"/>
  <c r="KY37" i="1"/>
  <c r="HG37" i="1"/>
  <c r="JM37" i="1"/>
  <c r="FC37" i="1"/>
  <c r="JL37" i="1"/>
  <c r="FB37" i="1"/>
  <c r="FV37" i="1"/>
  <c r="GO37" i="1"/>
  <c r="FU37" i="1"/>
  <c r="IT37" i="1"/>
  <c r="GN37" i="1"/>
  <c r="IS37" i="1"/>
  <c r="IA37" i="1"/>
  <c r="CD37" i="1"/>
  <c r="HZ37" i="1"/>
  <c r="EJ37" i="1"/>
  <c r="EI37" i="1"/>
  <c r="BL37" i="1"/>
  <c r="CX37" i="1"/>
  <c r="BK37" i="1"/>
  <c r="HH37" i="1"/>
  <c r="CW37" i="1"/>
  <c r="DQ37" i="1"/>
  <c r="AL45" i="1"/>
  <c r="W49" i="1"/>
  <c r="KY49" i="1"/>
  <c r="KX49" i="1"/>
  <c r="FV49" i="1"/>
  <c r="KF49" i="1"/>
  <c r="GO49" i="1"/>
  <c r="FU49" i="1"/>
  <c r="KE49" i="1"/>
  <c r="IT49" i="1"/>
  <c r="GN49" i="1"/>
  <c r="IS49" i="1"/>
  <c r="IA49" i="1"/>
  <c r="HZ49" i="1"/>
  <c r="HH49" i="1"/>
  <c r="HG49" i="1"/>
  <c r="JM49" i="1"/>
  <c r="FC49" i="1"/>
  <c r="JL49" i="1"/>
  <c r="BL49" i="1"/>
  <c r="CX49" i="1"/>
  <c r="BK49" i="1"/>
  <c r="CW49" i="1"/>
  <c r="DQ49" i="1"/>
  <c r="FB49" i="1"/>
  <c r="DP49" i="1"/>
  <c r="CE49" i="1"/>
  <c r="CD49" i="1"/>
  <c r="EJ49" i="1"/>
  <c r="EI49" i="1"/>
  <c r="KY51" i="1"/>
  <c r="KZ51" i="1" s="1"/>
  <c r="KX51" i="1"/>
  <c r="KF51" i="1"/>
  <c r="KG51" i="1" s="1"/>
  <c r="KE51" i="1"/>
  <c r="HZ51" i="1"/>
  <c r="HH51" i="1"/>
  <c r="HI51" i="1" s="1"/>
  <c r="HJ51" i="1" s="1"/>
  <c r="HK51" i="1" s="1"/>
  <c r="HL51" i="1" s="1"/>
  <c r="HG51" i="1"/>
  <c r="JM51" i="1"/>
  <c r="JN51" i="1" s="1"/>
  <c r="JO51" i="1" s="1"/>
  <c r="JP51" i="1" s="1"/>
  <c r="JQ51" i="1" s="1"/>
  <c r="JT51" i="1" s="1"/>
  <c r="FC51" i="1"/>
  <c r="FD51" i="1" s="1"/>
  <c r="JL51" i="1"/>
  <c r="FB51" i="1"/>
  <c r="FV51" i="1"/>
  <c r="FW51" i="1" s="1"/>
  <c r="FX51" i="1" s="1"/>
  <c r="FY51" i="1" s="1"/>
  <c r="FZ51" i="1" s="1"/>
  <c r="GO51" i="1"/>
  <c r="GP51" i="1" s="1"/>
  <c r="FU51" i="1"/>
  <c r="IS51" i="1"/>
  <c r="DQ51" i="1"/>
  <c r="DR51" i="1" s="1"/>
  <c r="DS51" i="1" s="1"/>
  <c r="DT51" i="1" s="1"/>
  <c r="DP51" i="1"/>
  <c r="CE51" i="1"/>
  <c r="CF51" i="1" s="1"/>
  <c r="CG51" i="1" s="1"/>
  <c r="CH51" i="1" s="1"/>
  <c r="CD51" i="1"/>
  <c r="EJ51" i="1"/>
  <c r="EK51" i="1" s="1"/>
  <c r="EL51" i="1" s="1"/>
  <c r="EM51" i="1" s="1"/>
  <c r="GN51" i="1"/>
  <c r="EI51" i="1"/>
  <c r="IA51" i="1"/>
  <c r="IB51" i="1" s="1"/>
  <c r="IC51" i="1" s="1"/>
  <c r="ID51" i="1" s="1"/>
  <c r="CX51" i="1"/>
  <c r="CY51" i="1" s="1"/>
  <c r="CZ51" i="1" s="1"/>
  <c r="DA51" i="1" s="1"/>
  <c r="BL51" i="1"/>
  <c r="BM51" i="1" s="1"/>
  <c r="BN51" i="1" s="1"/>
  <c r="BO51" i="1" s="1"/>
  <c r="BP51" i="1" s="1"/>
  <c r="CW51" i="1"/>
  <c r="BK51" i="1"/>
  <c r="IT51" i="1"/>
  <c r="IU51" i="1" s="1"/>
  <c r="AL53" i="1"/>
  <c r="AL57" i="1"/>
  <c r="AL61" i="1"/>
  <c r="W62" i="1"/>
  <c r="CF62" i="1" s="1"/>
  <c r="CG62" i="1" s="1"/>
  <c r="CH62" i="1" s="1"/>
  <c r="CI62" i="1" s="1"/>
  <c r="CO62" i="1" s="1"/>
  <c r="CN62" i="1" s="1"/>
  <c r="AL69" i="1"/>
  <c r="W73" i="1"/>
  <c r="W74" i="1"/>
  <c r="KY74" i="1"/>
  <c r="KX74" i="1"/>
  <c r="FV74" i="1"/>
  <c r="KF74" i="1"/>
  <c r="GO74" i="1"/>
  <c r="FU74" i="1"/>
  <c r="KE74" i="1"/>
  <c r="IT74" i="1"/>
  <c r="GN74" i="1"/>
  <c r="IS74" i="1"/>
  <c r="IA74" i="1"/>
  <c r="HZ74" i="1"/>
  <c r="HH74" i="1"/>
  <c r="HG74" i="1"/>
  <c r="JM74" i="1"/>
  <c r="FC74" i="1"/>
  <c r="JL74" i="1"/>
  <c r="CX74" i="1"/>
  <c r="BL74" i="1"/>
  <c r="CW74" i="1"/>
  <c r="BK74" i="1"/>
  <c r="DQ74" i="1"/>
  <c r="FB74" i="1"/>
  <c r="DP74" i="1"/>
  <c r="CE74" i="1"/>
  <c r="CD74" i="1"/>
  <c r="EJ74" i="1"/>
  <c r="EI74" i="1"/>
  <c r="W76" i="1"/>
  <c r="KY76" i="1"/>
  <c r="KX76" i="1"/>
  <c r="KF76" i="1"/>
  <c r="KE76" i="1"/>
  <c r="HZ76" i="1"/>
  <c r="HH76" i="1"/>
  <c r="HG76" i="1"/>
  <c r="JM76" i="1"/>
  <c r="FC76" i="1"/>
  <c r="JL76" i="1"/>
  <c r="FB76" i="1"/>
  <c r="FV76" i="1"/>
  <c r="GO76" i="1"/>
  <c r="FU76" i="1"/>
  <c r="IS76" i="1"/>
  <c r="DQ76" i="1"/>
  <c r="DP76" i="1"/>
  <c r="CE76" i="1"/>
  <c r="CD76" i="1"/>
  <c r="IT76" i="1"/>
  <c r="EJ76" i="1"/>
  <c r="GN76" i="1"/>
  <c r="EI76" i="1"/>
  <c r="IA76" i="1"/>
  <c r="CX76" i="1"/>
  <c r="BL76" i="1"/>
  <c r="CW76" i="1"/>
  <c r="BK76" i="1"/>
  <c r="W78" i="1"/>
  <c r="W80" i="1"/>
  <c r="KX82" i="1"/>
  <c r="KF82" i="1"/>
  <c r="KG82" i="1" s="1"/>
  <c r="KH82" i="1" s="1"/>
  <c r="KI82" i="1" s="1"/>
  <c r="KJ82" i="1" s="1"/>
  <c r="KE82" i="1"/>
  <c r="HG82" i="1"/>
  <c r="JM82" i="1"/>
  <c r="JN82" i="1" s="1"/>
  <c r="FC82" i="1"/>
  <c r="FD82" i="1" s="1"/>
  <c r="FE82" i="1" s="1"/>
  <c r="FF82" i="1" s="1"/>
  <c r="FG82" i="1" s="1"/>
  <c r="FI82" i="1" s="1"/>
  <c r="FH82" i="1" s="1"/>
  <c r="KY82" i="1"/>
  <c r="KZ82" i="1" s="1"/>
  <c r="JL82" i="1"/>
  <c r="FB82" i="1"/>
  <c r="FV82" i="1"/>
  <c r="FW82" i="1" s="1"/>
  <c r="FX82" i="1" s="1"/>
  <c r="FY82" i="1" s="1"/>
  <c r="GO82" i="1"/>
  <c r="GP82" i="1" s="1"/>
  <c r="GQ82" i="1" s="1"/>
  <c r="GR82" i="1" s="1"/>
  <c r="GS82" i="1" s="1"/>
  <c r="FU82" i="1"/>
  <c r="IT82" i="1"/>
  <c r="IU82" i="1" s="1"/>
  <c r="GN82" i="1"/>
  <c r="IS82" i="1"/>
  <c r="IA82" i="1"/>
  <c r="IB82" i="1" s="1"/>
  <c r="IC82" i="1" s="1"/>
  <c r="ID82" i="1" s="1"/>
  <c r="CD82" i="1"/>
  <c r="EJ82" i="1"/>
  <c r="EK82" i="1" s="1"/>
  <c r="EL82" i="1" s="1"/>
  <c r="EM82" i="1" s="1"/>
  <c r="EN82" i="1" s="1"/>
  <c r="EI82" i="1"/>
  <c r="HZ82" i="1"/>
  <c r="CX82" i="1"/>
  <c r="CY82" i="1" s="1"/>
  <c r="CZ82" i="1" s="1"/>
  <c r="DA82" i="1" s="1"/>
  <c r="DB82" i="1" s="1"/>
  <c r="DG82" i="1" s="1"/>
  <c r="BL82" i="1"/>
  <c r="BM82" i="1" s="1"/>
  <c r="BN82" i="1" s="1"/>
  <c r="BO82" i="1" s="1"/>
  <c r="BP82" i="1" s="1"/>
  <c r="CW82" i="1"/>
  <c r="BK82" i="1"/>
  <c r="HH82" i="1"/>
  <c r="HI82" i="1" s="1"/>
  <c r="HJ82" i="1" s="1"/>
  <c r="HK82" i="1" s="1"/>
  <c r="DQ82" i="1"/>
  <c r="DR82" i="1" s="1"/>
  <c r="DS82" i="1" s="1"/>
  <c r="DT82" i="1" s="1"/>
  <c r="DU82" i="1" s="1"/>
  <c r="BK10" i="1"/>
  <c r="BK35" i="1"/>
  <c r="BK60" i="1"/>
  <c r="BK85" i="1"/>
  <c r="CE22" i="1"/>
  <c r="CF22" i="1" s="1"/>
  <c r="CG22" i="1" s="1"/>
  <c r="CH22" i="1" s="1"/>
  <c r="CI22" i="1" s="1"/>
  <c r="CE72" i="1"/>
  <c r="CX35" i="1"/>
  <c r="CY35" i="1" s="1"/>
  <c r="CZ35" i="1" s="1"/>
  <c r="DA35" i="1" s="1"/>
  <c r="DB35" i="1" s="1"/>
  <c r="CW60" i="1"/>
  <c r="CW85" i="1"/>
  <c r="DP42" i="1"/>
  <c r="W64" i="1"/>
  <c r="KY64" i="1"/>
  <c r="KX64" i="1"/>
  <c r="FV64" i="1"/>
  <c r="GO64" i="1"/>
  <c r="FU64" i="1"/>
  <c r="IT64" i="1"/>
  <c r="GN64" i="1"/>
  <c r="IS64" i="1"/>
  <c r="IA64" i="1"/>
  <c r="HZ64" i="1"/>
  <c r="KF64" i="1"/>
  <c r="HH64" i="1"/>
  <c r="KE64" i="1"/>
  <c r="HG64" i="1"/>
  <c r="JM64" i="1"/>
  <c r="FC64" i="1"/>
  <c r="JL64" i="1"/>
  <c r="CX64" i="1"/>
  <c r="BL64" i="1"/>
  <c r="CW64" i="1"/>
  <c r="BK64" i="1"/>
  <c r="DQ64" i="1"/>
  <c r="DP64" i="1"/>
  <c r="CE64" i="1"/>
  <c r="CD64" i="1"/>
  <c r="EJ64" i="1"/>
  <c r="FB64" i="1"/>
  <c r="EI64" i="1"/>
  <c r="AL4" i="1"/>
  <c r="AL6" i="1"/>
  <c r="KF8" i="1"/>
  <c r="KE8" i="1"/>
  <c r="KY8" i="1"/>
  <c r="JL8" i="1"/>
  <c r="FC8" i="1"/>
  <c r="KX8" i="1"/>
  <c r="FB8" i="1"/>
  <c r="FV8" i="1"/>
  <c r="GO8" i="1"/>
  <c r="FU8" i="1"/>
  <c r="GN8" i="1"/>
  <c r="IT8" i="1"/>
  <c r="IA8" i="1"/>
  <c r="IS8" i="1"/>
  <c r="HZ8" i="1"/>
  <c r="HH8" i="1"/>
  <c r="HI8" i="1" s="1"/>
  <c r="HJ8" i="1" s="1"/>
  <c r="HK8" i="1" s="1"/>
  <c r="JM8" i="1"/>
  <c r="JN8" i="1" s="1"/>
  <c r="JO8" i="1" s="1"/>
  <c r="JP8" i="1" s="1"/>
  <c r="JQ8" i="1" s="1"/>
  <c r="EJ8" i="1"/>
  <c r="EI8" i="1"/>
  <c r="BL8" i="1"/>
  <c r="CX8" i="1"/>
  <c r="BK8" i="1"/>
  <c r="CW8" i="1"/>
  <c r="DQ8" i="1"/>
  <c r="HG8" i="1"/>
  <c r="DP8" i="1"/>
  <c r="CE8" i="1"/>
  <c r="CF8" i="1" s="1"/>
  <c r="CG8" i="1" s="1"/>
  <c r="CH8" i="1" s="1"/>
  <c r="KY10" i="1"/>
  <c r="KZ10" i="1" s="1"/>
  <c r="KX10" i="1"/>
  <c r="KF10" i="1"/>
  <c r="KG10" i="1" s="1"/>
  <c r="KE10" i="1"/>
  <c r="GN10" i="1"/>
  <c r="IT10" i="1"/>
  <c r="IU10" i="1" s="1"/>
  <c r="IV10" i="1" s="1"/>
  <c r="IW10" i="1" s="1"/>
  <c r="IX10" i="1" s="1"/>
  <c r="IA10" i="1"/>
  <c r="IB10" i="1" s="1"/>
  <c r="IC10" i="1" s="1"/>
  <c r="ID10" i="1" s="1"/>
  <c r="IS10" i="1"/>
  <c r="HZ10" i="1"/>
  <c r="HH10" i="1"/>
  <c r="HI10" i="1" s="1"/>
  <c r="HJ10" i="1" s="1"/>
  <c r="HK10" i="1" s="1"/>
  <c r="HG10" i="1"/>
  <c r="JM10" i="1"/>
  <c r="JN10" i="1" s="1"/>
  <c r="JO10" i="1" s="1"/>
  <c r="JP10" i="1" s="1"/>
  <c r="JQ10" i="1" s="1"/>
  <c r="JL10" i="1"/>
  <c r="FC10" i="1"/>
  <c r="FD10" i="1" s="1"/>
  <c r="FE10" i="1" s="1"/>
  <c r="FF10" i="1" s="1"/>
  <c r="FB10" i="1"/>
  <c r="CW10" i="1"/>
  <c r="GO10" i="1"/>
  <c r="GP10" i="1" s="1"/>
  <c r="GQ10" i="1" s="1"/>
  <c r="GR10" i="1" s="1"/>
  <c r="DQ10" i="1"/>
  <c r="DR10" i="1" s="1"/>
  <c r="DS10" i="1" s="1"/>
  <c r="DT10" i="1" s="1"/>
  <c r="DU10" i="1" s="1"/>
  <c r="DP10" i="1"/>
  <c r="CE10" i="1"/>
  <c r="CF10" i="1" s="1"/>
  <c r="CG10" i="1" s="1"/>
  <c r="CH10" i="1" s="1"/>
  <c r="CI10" i="1" s="1"/>
  <c r="CD10" i="1"/>
  <c r="FV10" i="1"/>
  <c r="FW10" i="1" s="1"/>
  <c r="FX10" i="1" s="1"/>
  <c r="FY10" i="1" s="1"/>
  <c r="FU10" i="1"/>
  <c r="EJ10" i="1"/>
  <c r="EK10" i="1" s="1"/>
  <c r="EI10" i="1"/>
  <c r="AL18" i="1"/>
  <c r="AL20" i="1"/>
  <c r="W25" i="1"/>
  <c r="BM25" i="1" s="1"/>
  <c r="BN25" i="1" s="1"/>
  <c r="BO25" i="1" s="1"/>
  <c r="W41" i="1"/>
  <c r="KF43" i="1"/>
  <c r="KG43" i="1" s="1"/>
  <c r="KE43" i="1"/>
  <c r="KY43" i="1"/>
  <c r="KZ43" i="1" s="1"/>
  <c r="JL43" i="1"/>
  <c r="FB43" i="1"/>
  <c r="FV43" i="1"/>
  <c r="FW43" i="1" s="1"/>
  <c r="FX43" i="1" s="1"/>
  <c r="FY43" i="1" s="1"/>
  <c r="FZ43" i="1" s="1"/>
  <c r="GO43" i="1"/>
  <c r="GP43" i="1" s="1"/>
  <c r="GQ43" i="1" s="1"/>
  <c r="GR43" i="1" s="1"/>
  <c r="GS43" i="1" s="1"/>
  <c r="FU43" i="1"/>
  <c r="IT43" i="1"/>
  <c r="IU43" i="1" s="1"/>
  <c r="GN43" i="1"/>
  <c r="IS43" i="1"/>
  <c r="IA43" i="1"/>
  <c r="IB43" i="1" s="1"/>
  <c r="IC43" i="1" s="1"/>
  <c r="ID43" i="1" s="1"/>
  <c r="HZ43" i="1"/>
  <c r="KX43" i="1"/>
  <c r="HH43" i="1"/>
  <c r="HI43" i="1" s="1"/>
  <c r="HJ43" i="1" s="1"/>
  <c r="HK43" i="1" s="1"/>
  <c r="JM43" i="1"/>
  <c r="JN43" i="1" s="1"/>
  <c r="EJ43" i="1"/>
  <c r="EK43" i="1" s="1"/>
  <c r="EL43" i="1" s="1"/>
  <c r="EM43" i="1" s="1"/>
  <c r="EI43" i="1"/>
  <c r="BL43" i="1"/>
  <c r="BM43" i="1" s="1"/>
  <c r="BN43" i="1" s="1"/>
  <c r="BO43" i="1" s="1"/>
  <c r="HG43" i="1"/>
  <c r="CX43" i="1"/>
  <c r="CY43" i="1" s="1"/>
  <c r="CZ43" i="1" s="1"/>
  <c r="DA43" i="1" s="1"/>
  <c r="DB43" i="1" s="1"/>
  <c r="BK43" i="1"/>
  <c r="CW43" i="1"/>
  <c r="DQ43" i="1"/>
  <c r="DR43" i="1" s="1"/>
  <c r="DS43" i="1" s="1"/>
  <c r="DT43" i="1" s="1"/>
  <c r="DP43" i="1"/>
  <c r="CE43" i="1"/>
  <c r="CF43" i="1" s="1"/>
  <c r="CG43" i="1" s="1"/>
  <c r="CH43" i="1" s="1"/>
  <c r="FC43" i="1"/>
  <c r="FD43" i="1" s="1"/>
  <c r="FE43" i="1" s="1"/>
  <c r="FF43" i="1" s="1"/>
  <c r="KY45" i="1"/>
  <c r="KZ45" i="1" s="1"/>
  <c r="KX45" i="1"/>
  <c r="KF45" i="1"/>
  <c r="KG45" i="1" s="1"/>
  <c r="KE45" i="1"/>
  <c r="IT45" i="1"/>
  <c r="IU45" i="1" s="1"/>
  <c r="IV45" i="1" s="1"/>
  <c r="IW45" i="1" s="1"/>
  <c r="IX45" i="1" s="1"/>
  <c r="GN45" i="1"/>
  <c r="IS45" i="1"/>
  <c r="IA45" i="1"/>
  <c r="IB45" i="1" s="1"/>
  <c r="IC45" i="1" s="1"/>
  <c r="ID45" i="1" s="1"/>
  <c r="HZ45" i="1"/>
  <c r="HH45" i="1"/>
  <c r="HI45" i="1" s="1"/>
  <c r="HJ45" i="1" s="1"/>
  <c r="HK45" i="1" s="1"/>
  <c r="HG45" i="1"/>
  <c r="JM45" i="1"/>
  <c r="JN45" i="1" s="1"/>
  <c r="FC45" i="1"/>
  <c r="FD45" i="1" s="1"/>
  <c r="FE45" i="1" s="1"/>
  <c r="FF45" i="1" s="1"/>
  <c r="FG45" i="1" s="1"/>
  <c r="JL45" i="1"/>
  <c r="FB45" i="1"/>
  <c r="CW45" i="1"/>
  <c r="FV45" i="1"/>
  <c r="FW45" i="1" s="1"/>
  <c r="FX45" i="1" s="1"/>
  <c r="FY45" i="1" s="1"/>
  <c r="FU45" i="1"/>
  <c r="DQ45" i="1"/>
  <c r="DR45" i="1" s="1"/>
  <c r="DS45" i="1" s="1"/>
  <c r="DT45" i="1" s="1"/>
  <c r="DP45" i="1"/>
  <c r="CE45" i="1"/>
  <c r="CF45" i="1" s="1"/>
  <c r="CD45" i="1"/>
  <c r="EJ45" i="1"/>
  <c r="EK45" i="1" s="1"/>
  <c r="EL45" i="1" s="1"/>
  <c r="EM45" i="1" s="1"/>
  <c r="EN45" i="1" s="1"/>
  <c r="EI45" i="1"/>
  <c r="GO45" i="1"/>
  <c r="GP45" i="1" s="1"/>
  <c r="GQ45" i="1" s="1"/>
  <c r="GR45" i="1" s="1"/>
  <c r="W47" i="1"/>
  <c r="CF47" i="1" s="1"/>
  <c r="KX47" i="1"/>
  <c r="KF47" i="1"/>
  <c r="KE47" i="1"/>
  <c r="HG47" i="1"/>
  <c r="JM47" i="1"/>
  <c r="FC47" i="1"/>
  <c r="JL47" i="1"/>
  <c r="FB47" i="1"/>
  <c r="FV47" i="1"/>
  <c r="GO47" i="1"/>
  <c r="FU47" i="1"/>
  <c r="KY47" i="1"/>
  <c r="IT47" i="1"/>
  <c r="GN47" i="1"/>
  <c r="IS47" i="1"/>
  <c r="IA47" i="1"/>
  <c r="CD47" i="1"/>
  <c r="HH47" i="1"/>
  <c r="EJ47" i="1"/>
  <c r="EI47" i="1"/>
  <c r="BL47" i="1"/>
  <c r="CX47" i="1"/>
  <c r="BK47" i="1"/>
  <c r="CW47" i="1"/>
  <c r="HZ47" i="1"/>
  <c r="DQ47" i="1"/>
  <c r="AL55" i="1"/>
  <c r="W59" i="1"/>
  <c r="KY59" i="1"/>
  <c r="KX59" i="1"/>
  <c r="FV59" i="1"/>
  <c r="GO59" i="1"/>
  <c r="FU59" i="1"/>
  <c r="IT59" i="1"/>
  <c r="GN59" i="1"/>
  <c r="IS59" i="1"/>
  <c r="IA59" i="1"/>
  <c r="HZ59" i="1"/>
  <c r="HH59" i="1"/>
  <c r="HG59" i="1"/>
  <c r="KF59" i="1"/>
  <c r="JM59" i="1"/>
  <c r="FC59" i="1"/>
  <c r="KE59" i="1"/>
  <c r="JL59" i="1"/>
  <c r="CX59" i="1"/>
  <c r="BL59" i="1"/>
  <c r="FB59" i="1"/>
  <c r="CW59" i="1"/>
  <c r="BK59" i="1"/>
  <c r="DQ59" i="1"/>
  <c r="DP59" i="1"/>
  <c r="CE59" i="1"/>
  <c r="CD59" i="1"/>
  <c r="EJ59" i="1"/>
  <c r="EI59" i="1"/>
  <c r="KY61" i="1"/>
  <c r="KZ61" i="1" s="1"/>
  <c r="KX61" i="1"/>
  <c r="KF61" i="1"/>
  <c r="KG61" i="1" s="1"/>
  <c r="KH61" i="1" s="1"/>
  <c r="KI61" i="1" s="1"/>
  <c r="KJ61" i="1" s="1"/>
  <c r="KE61" i="1"/>
  <c r="HZ61" i="1"/>
  <c r="HH61" i="1"/>
  <c r="HI61" i="1" s="1"/>
  <c r="HJ61" i="1" s="1"/>
  <c r="HK61" i="1" s="1"/>
  <c r="HG61" i="1"/>
  <c r="JM61" i="1"/>
  <c r="JN61" i="1" s="1"/>
  <c r="JO61" i="1" s="1"/>
  <c r="JP61" i="1" s="1"/>
  <c r="JQ61" i="1" s="1"/>
  <c r="JX61" i="1" s="1"/>
  <c r="FC61" i="1"/>
  <c r="FD61" i="1" s="1"/>
  <c r="FE61" i="1" s="1"/>
  <c r="FF61" i="1" s="1"/>
  <c r="FG61" i="1" s="1"/>
  <c r="JL61" i="1"/>
  <c r="FB61" i="1"/>
  <c r="FV61" i="1"/>
  <c r="FW61" i="1" s="1"/>
  <c r="FX61" i="1" s="1"/>
  <c r="FY61" i="1" s="1"/>
  <c r="FZ61" i="1" s="1"/>
  <c r="GO61" i="1"/>
  <c r="GP61" i="1" s="1"/>
  <c r="FU61" i="1"/>
  <c r="IS61" i="1"/>
  <c r="DQ61" i="1"/>
  <c r="DR61" i="1" s="1"/>
  <c r="DS61" i="1" s="1"/>
  <c r="DT61" i="1" s="1"/>
  <c r="GN61" i="1"/>
  <c r="DP61" i="1"/>
  <c r="CE61" i="1"/>
  <c r="CF61" i="1" s="1"/>
  <c r="CG61" i="1" s="1"/>
  <c r="CH61" i="1" s="1"/>
  <c r="IA61" i="1"/>
  <c r="IB61" i="1" s="1"/>
  <c r="IC61" i="1" s="1"/>
  <c r="ID61" i="1" s="1"/>
  <c r="CD61" i="1"/>
  <c r="EJ61" i="1"/>
  <c r="EK61" i="1" s="1"/>
  <c r="EL61" i="1" s="1"/>
  <c r="EM61" i="1" s="1"/>
  <c r="EI61" i="1"/>
  <c r="IT61" i="1"/>
  <c r="IU61" i="1" s="1"/>
  <c r="IV61" i="1" s="1"/>
  <c r="IW61" i="1" s="1"/>
  <c r="IX61" i="1" s="1"/>
  <c r="CX61" i="1"/>
  <c r="CY61" i="1" s="1"/>
  <c r="CZ61" i="1" s="1"/>
  <c r="DA61" i="1" s="1"/>
  <c r="DB61" i="1" s="1"/>
  <c r="BL61" i="1"/>
  <c r="BM61" i="1" s="1"/>
  <c r="BN61" i="1" s="1"/>
  <c r="BO61" i="1" s="1"/>
  <c r="CW61" i="1"/>
  <c r="BK61" i="1"/>
  <c r="AL63" i="1"/>
  <c r="AL67" i="1"/>
  <c r="AL71" i="1"/>
  <c r="W72" i="1"/>
  <c r="AL79" i="1"/>
  <c r="W83" i="1"/>
  <c r="W84" i="1"/>
  <c r="KY84" i="1"/>
  <c r="KX84" i="1"/>
  <c r="FV84" i="1"/>
  <c r="GO84" i="1"/>
  <c r="FU84" i="1"/>
  <c r="IT84" i="1"/>
  <c r="GN84" i="1"/>
  <c r="IS84" i="1"/>
  <c r="IA84" i="1"/>
  <c r="HZ84" i="1"/>
  <c r="HH84" i="1"/>
  <c r="HG84" i="1"/>
  <c r="KF84" i="1"/>
  <c r="JM84" i="1"/>
  <c r="FC84" i="1"/>
  <c r="KE84" i="1"/>
  <c r="JL84" i="1"/>
  <c r="CX84" i="1"/>
  <c r="BL84" i="1"/>
  <c r="FB84" i="1"/>
  <c r="CW84" i="1"/>
  <c r="BK84" i="1"/>
  <c r="DQ84" i="1"/>
  <c r="DP84" i="1"/>
  <c r="CE84" i="1"/>
  <c r="CD84" i="1"/>
  <c r="EJ84" i="1"/>
  <c r="EI84" i="1"/>
  <c r="W86" i="1"/>
  <c r="KY86" i="1"/>
  <c r="KX86" i="1"/>
  <c r="KF86" i="1"/>
  <c r="KE86" i="1"/>
  <c r="HZ86" i="1"/>
  <c r="HH86" i="1"/>
  <c r="HG86" i="1"/>
  <c r="JM86" i="1"/>
  <c r="FC86" i="1"/>
  <c r="JL86" i="1"/>
  <c r="FB86" i="1"/>
  <c r="FV86" i="1"/>
  <c r="GO86" i="1"/>
  <c r="FU86" i="1"/>
  <c r="IS86" i="1"/>
  <c r="IA86" i="1"/>
  <c r="DQ86" i="1"/>
  <c r="IT86" i="1"/>
  <c r="GN86" i="1"/>
  <c r="DP86" i="1"/>
  <c r="CE86" i="1"/>
  <c r="CD86" i="1"/>
  <c r="EJ86" i="1"/>
  <c r="EI86" i="1"/>
  <c r="CX86" i="1"/>
  <c r="BL86" i="1"/>
  <c r="CW86" i="1"/>
  <c r="BK86" i="1"/>
  <c r="W88" i="1"/>
  <c r="BL10" i="1"/>
  <c r="BM10" i="1" s="1"/>
  <c r="BN10" i="1" s="1"/>
  <c r="BO10" i="1" s="1"/>
  <c r="BP10" i="1" s="1"/>
  <c r="BQ10" i="1" s="1"/>
  <c r="BL35" i="1"/>
  <c r="BL60" i="1"/>
  <c r="BL85" i="1"/>
  <c r="BM85" i="1" s="1"/>
  <c r="BN85" i="1" s="1"/>
  <c r="BO85" i="1" s="1"/>
  <c r="CD23" i="1"/>
  <c r="CD48" i="1"/>
  <c r="CD73" i="1"/>
  <c r="CW11" i="1"/>
  <c r="CW36" i="1"/>
  <c r="CX60" i="1"/>
  <c r="CX85" i="1"/>
  <c r="CY85" i="1" s="1"/>
  <c r="CZ85" i="1" s="1"/>
  <c r="DA85" i="1" s="1"/>
  <c r="DB85" i="1" s="1"/>
  <c r="DP47" i="1"/>
  <c r="LA40" i="1"/>
  <c r="LB40" i="1" s="1"/>
  <c r="LC40" i="1" s="1"/>
  <c r="LA85" i="1"/>
  <c r="LB85" i="1" s="1"/>
  <c r="LC85" i="1" s="1"/>
  <c r="LJ85" i="1" s="1"/>
  <c r="LA30" i="1"/>
  <c r="LB30" i="1" s="1"/>
  <c r="LC30" i="1" s="1"/>
  <c r="LF30" i="1" s="1"/>
  <c r="KL48" i="1"/>
  <c r="KK48" i="1" s="1"/>
  <c r="KO40" i="1"/>
  <c r="KH22" i="1"/>
  <c r="KI22" i="1" s="1"/>
  <c r="KJ22" i="1" s="1"/>
  <c r="KR30" i="1"/>
  <c r="KQ30" i="1" s="1"/>
  <c r="KP30" i="1"/>
  <c r="KO30" i="1" s="1"/>
  <c r="KN30" i="1"/>
  <c r="KK75" i="1"/>
  <c r="JX30" i="1"/>
  <c r="JR30" i="1"/>
  <c r="JY30" i="1"/>
  <c r="JW30" i="1"/>
  <c r="JV30" i="1" s="1"/>
  <c r="JU30" i="1"/>
  <c r="JT30" i="1"/>
  <c r="JS30" i="1"/>
  <c r="JO32" i="1"/>
  <c r="JP32" i="1" s="1"/>
  <c r="JQ32" i="1" s="1"/>
  <c r="JO38" i="1"/>
  <c r="JP38" i="1" s="1"/>
  <c r="JQ38" i="1" s="1"/>
  <c r="JO63" i="1"/>
  <c r="JP63" i="1" s="1"/>
  <c r="JQ63" i="1" s="1"/>
  <c r="IY30" i="1"/>
  <c r="IZ30" i="1"/>
  <c r="JF38" i="1"/>
  <c r="JE38" i="1"/>
  <c r="JC38" i="1"/>
  <c r="IV32" i="1"/>
  <c r="IW32" i="1" s="1"/>
  <c r="IX32" i="1" s="1"/>
  <c r="IV22" i="1"/>
  <c r="IW22" i="1" s="1"/>
  <c r="IX22" i="1" s="1"/>
  <c r="IZ38" i="1"/>
  <c r="IY38" i="1" s="1"/>
  <c r="JF30" i="1"/>
  <c r="JD30" i="1"/>
  <c r="JC30" i="1" s="1"/>
  <c r="JB30" i="1"/>
  <c r="IV52" i="1"/>
  <c r="IW52" i="1" s="1"/>
  <c r="IX52" i="1" s="1"/>
  <c r="JE52" i="1" s="1"/>
  <c r="JA30" i="1"/>
  <c r="JE30" i="1"/>
  <c r="IC48" i="1"/>
  <c r="ID48" i="1" s="1"/>
  <c r="IE48" i="1" s="1"/>
  <c r="IM40" i="1"/>
  <c r="IJ40" i="1"/>
  <c r="IH40" i="1"/>
  <c r="IK40" i="1"/>
  <c r="II40" i="1"/>
  <c r="IG40" i="1"/>
  <c r="IF40" i="1" s="1"/>
  <c r="IH22" i="1"/>
  <c r="IK22" i="1"/>
  <c r="IJ22" i="1" s="1"/>
  <c r="IF22" i="1"/>
  <c r="IL22" i="1"/>
  <c r="II22" i="1"/>
  <c r="IM50" i="1"/>
  <c r="IJ50" i="1"/>
  <c r="IK50" i="1"/>
  <c r="II50" i="1"/>
  <c r="IH50" i="1"/>
  <c r="IG50" i="1"/>
  <c r="IF50" i="1" s="1"/>
  <c r="IK85" i="1"/>
  <c r="IJ85" i="1"/>
  <c r="II85" i="1"/>
  <c r="IC30" i="1"/>
  <c r="ID30" i="1" s="1"/>
  <c r="IC75" i="1"/>
  <c r="ID75" i="1" s="1"/>
  <c r="IE75" i="1" s="1"/>
  <c r="IL50" i="1"/>
  <c r="IL40" i="1"/>
  <c r="IL85" i="1"/>
  <c r="HJ50" i="1"/>
  <c r="HK50" i="1" s="1"/>
  <c r="HM22" i="1"/>
  <c r="HN22" i="1"/>
  <c r="HT22" i="1"/>
  <c r="HR22" i="1"/>
  <c r="HQ22" i="1" s="1"/>
  <c r="HJ30" i="1"/>
  <c r="HK30" i="1" s="1"/>
  <c r="HJ5" i="1"/>
  <c r="HK5" i="1" s="1"/>
  <c r="HS22" i="1"/>
  <c r="HO22" i="1"/>
  <c r="HJ32" i="1"/>
  <c r="HK32" i="1" s="1"/>
  <c r="HS85" i="1"/>
  <c r="HR85" i="1"/>
  <c r="HQ85" i="1"/>
  <c r="HP85" i="1"/>
  <c r="HO85" i="1"/>
  <c r="GQ85" i="1"/>
  <c r="GR85" i="1" s="1"/>
  <c r="GQ40" i="1"/>
  <c r="GR40" i="1" s="1"/>
  <c r="GS40" i="1" s="1"/>
  <c r="GQ30" i="1"/>
  <c r="GR30" i="1" s="1"/>
  <c r="GQ63" i="1"/>
  <c r="GR63" i="1" s="1"/>
  <c r="GS63" i="1" s="1"/>
  <c r="GH12" i="1"/>
  <c r="GF12" i="1"/>
  <c r="GE12" i="1" s="1"/>
  <c r="GD12" i="1"/>
  <c r="GC12" i="1"/>
  <c r="GB12" i="1"/>
  <c r="GA12" i="1"/>
  <c r="GG5" i="1"/>
  <c r="FX63" i="1"/>
  <c r="FY63" i="1" s="1"/>
  <c r="FZ63" i="1" s="1"/>
  <c r="GA5" i="1"/>
  <c r="GG12" i="1"/>
  <c r="FE30" i="1"/>
  <c r="FF30" i="1" s="1"/>
  <c r="FG30" i="1" s="1"/>
  <c r="FO63" i="1"/>
  <c r="FM63" i="1"/>
  <c r="FL63" i="1" s="1"/>
  <c r="FK63" i="1"/>
  <c r="FJ63" i="1"/>
  <c r="FI63" i="1"/>
  <c r="FH63" i="1" s="1"/>
  <c r="FE12" i="1"/>
  <c r="FF12" i="1" s="1"/>
  <c r="FG12" i="1" s="1"/>
  <c r="FE50" i="1"/>
  <c r="FF50" i="1" s="1"/>
  <c r="FE40" i="1"/>
  <c r="FF40" i="1" s="1"/>
  <c r="FO48" i="1"/>
  <c r="FM48" i="1"/>
  <c r="FL48" i="1"/>
  <c r="FK48" i="1"/>
  <c r="FJ48" i="1"/>
  <c r="FI48" i="1"/>
  <c r="FH48" i="1" s="1"/>
  <c r="FE70" i="1"/>
  <c r="FF70" i="1" s="1"/>
  <c r="FN48" i="1"/>
  <c r="FN63" i="1"/>
  <c r="EL67" i="1"/>
  <c r="EM67" i="1" s="1"/>
  <c r="EL40" i="1"/>
  <c r="EM40" i="1" s="1"/>
  <c r="EL57" i="1"/>
  <c r="EM57" i="1" s="1"/>
  <c r="EN57" i="1" s="1"/>
  <c r="EL22" i="1"/>
  <c r="EM22" i="1" s="1"/>
  <c r="EL30" i="1"/>
  <c r="EM30" i="1" s="1"/>
  <c r="EV38" i="1"/>
  <c r="ER38" i="1"/>
  <c r="EU5" i="1"/>
  <c r="EL48" i="1"/>
  <c r="EM48" i="1" s="1"/>
  <c r="EL50" i="1"/>
  <c r="EM50" i="1" s="1"/>
  <c r="EL32" i="1"/>
  <c r="EM32" i="1" s="1"/>
  <c r="DS22" i="1"/>
  <c r="DT22" i="1" s="1"/>
  <c r="DS50" i="1"/>
  <c r="DT50" i="1" s="1"/>
  <c r="DU50" i="1" s="1"/>
  <c r="DS75" i="1"/>
  <c r="DT75" i="1" s="1"/>
  <c r="DU75" i="1" s="1"/>
  <c r="DS38" i="1"/>
  <c r="DT38" i="1" s="1"/>
  <c r="DU38" i="1" s="1"/>
  <c r="DS40" i="1"/>
  <c r="DT40" i="1" s="1"/>
  <c r="DU40" i="1" s="1"/>
  <c r="DS30" i="1"/>
  <c r="DT30" i="1" s="1"/>
  <c r="DS71" i="1"/>
  <c r="DT71" i="1" s="1"/>
  <c r="DJ45" i="1"/>
  <c r="DH45" i="1"/>
  <c r="DG45" i="1" s="1"/>
  <c r="DF45" i="1"/>
  <c r="DE45" i="1"/>
  <c r="DD45" i="1"/>
  <c r="DC45" i="1" s="1"/>
  <c r="DJ10" i="1"/>
  <c r="DH10" i="1"/>
  <c r="DG10" i="1" s="1"/>
  <c r="DF10" i="1"/>
  <c r="DC10" i="1"/>
  <c r="CZ38" i="1"/>
  <c r="DA38" i="1" s="1"/>
  <c r="DB38" i="1" s="1"/>
  <c r="DD10" i="1"/>
  <c r="DE10" i="1"/>
  <c r="DG71" i="1"/>
  <c r="DI71" i="1"/>
  <c r="CZ70" i="1"/>
  <c r="DA70" i="1" s="1"/>
  <c r="DB70" i="1" s="1"/>
  <c r="DI52" i="1"/>
  <c r="DI10" i="1"/>
  <c r="DI45" i="1"/>
  <c r="CL70" i="1"/>
  <c r="CN82" i="1"/>
  <c r="CM82" i="1"/>
  <c r="CK82" i="1"/>
  <c r="CJ82" i="1" s="1"/>
  <c r="CQ82" i="1"/>
  <c r="CO82" i="1"/>
  <c r="CN40" i="1"/>
  <c r="CK40" i="1"/>
  <c r="CJ40" i="1" s="1"/>
  <c r="CQ40" i="1"/>
  <c r="CP40" i="1" s="1"/>
  <c r="CG5" i="1"/>
  <c r="CH5" i="1" s="1"/>
  <c r="CG30" i="1"/>
  <c r="CH30" i="1" s="1"/>
  <c r="CM32" i="1"/>
  <c r="CK32" i="1"/>
  <c r="CJ32" i="1"/>
  <c r="CO32" i="1"/>
  <c r="CN32" i="1" s="1"/>
  <c r="CQ32" i="1"/>
  <c r="CG50" i="1"/>
  <c r="CH50" i="1" s="1"/>
  <c r="CQ77" i="1"/>
  <c r="CO77" i="1"/>
  <c r="CN77" i="1"/>
  <c r="CM77" i="1"/>
  <c r="CL77" i="1"/>
  <c r="CK77" i="1"/>
  <c r="CJ77" i="1" s="1"/>
  <c r="CP32" i="1"/>
  <c r="CP82" i="1"/>
  <c r="CL32" i="1"/>
  <c r="CP77" i="1"/>
  <c r="CL82" i="1"/>
  <c r="CG63" i="1"/>
  <c r="CH63" i="1" s="1"/>
  <c r="BN12" i="1"/>
  <c r="BO12" i="1" s="1"/>
  <c r="BN48" i="1"/>
  <c r="BO48" i="1" s="1"/>
  <c r="BP48" i="1" s="1"/>
  <c r="BN40" i="1"/>
  <c r="BO40" i="1" s="1"/>
  <c r="BP40" i="1" s="1"/>
  <c r="BN70" i="1"/>
  <c r="BO70" i="1" s="1"/>
  <c r="BP70" i="1" s="1"/>
  <c r="BX13" i="1"/>
  <c r="BN45" i="1"/>
  <c r="BO45" i="1" s="1"/>
  <c r="BN68" i="1"/>
  <c r="BO68" i="1" s="1"/>
  <c r="DR35" i="1" l="1"/>
  <c r="DS35" i="1" s="1"/>
  <c r="DT35" i="1" s="1"/>
  <c r="IB35" i="1"/>
  <c r="IC35" i="1" s="1"/>
  <c r="ID35" i="1" s="1"/>
  <c r="CF56" i="1"/>
  <c r="CG56" i="1" s="1"/>
  <c r="CH56" i="1" s="1"/>
  <c r="JN56" i="1"/>
  <c r="JO56" i="1" s="1"/>
  <c r="JP56" i="1" s="1"/>
  <c r="JQ56" i="1" s="1"/>
  <c r="CY21" i="1"/>
  <c r="EK87" i="1"/>
  <c r="EL87" i="1" s="1"/>
  <c r="EM87" i="1" s="1"/>
  <c r="EN87" i="1" s="1"/>
  <c r="HI63" i="1"/>
  <c r="EK12" i="1"/>
  <c r="EL12" i="1" s="1"/>
  <c r="EM12" i="1" s="1"/>
  <c r="FD8" i="1"/>
  <c r="KO75" i="1"/>
  <c r="DR8" i="1"/>
  <c r="DS8" i="1" s="1"/>
  <c r="DT8" i="1" s="1"/>
  <c r="GP35" i="1"/>
  <c r="GQ35" i="1" s="1"/>
  <c r="GR35" i="1" s="1"/>
  <c r="GP21" i="1"/>
  <c r="KM75" i="1"/>
  <c r="KP75" i="1"/>
  <c r="IB8" i="1"/>
  <c r="IC8" i="1" s="1"/>
  <c r="ID8" i="1" s="1"/>
  <c r="KZ8" i="1"/>
  <c r="BM21" i="1"/>
  <c r="BN21" i="1" s="1"/>
  <c r="BO21" i="1" s="1"/>
  <c r="BP21" i="1" s="1"/>
  <c r="FW21" i="1"/>
  <c r="FX21" i="1" s="1"/>
  <c r="FY21" i="1" s="1"/>
  <c r="FZ21" i="1" s="1"/>
  <c r="KG21" i="1"/>
  <c r="KH21" i="1" s="1"/>
  <c r="KI21" i="1" s="1"/>
  <c r="KJ21" i="1" s="1"/>
  <c r="KM21" i="1" s="1"/>
  <c r="IB63" i="1"/>
  <c r="DR12" i="1"/>
  <c r="DS12" i="1" s="1"/>
  <c r="DT12" i="1" s="1"/>
  <c r="JN12" i="1"/>
  <c r="KN75" i="1"/>
  <c r="JD40" i="1"/>
  <c r="IU8" i="1"/>
  <c r="IU35" i="1"/>
  <c r="IV35" i="1" s="1"/>
  <c r="IW35" i="1" s="1"/>
  <c r="IX35" i="1" s="1"/>
  <c r="JN66" i="1"/>
  <c r="JO66" i="1" s="1"/>
  <c r="JP66" i="1" s="1"/>
  <c r="JQ66" i="1" s="1"/>
  <c r="BM63" i="1"/>
  <c r="BN63" i="1" s="1"/>
  <c r="BO63" i="1" s="1"/>
  <c r="KG63" i="1"/>
  <c r="IB12" i="1"/>
  <c r="IC12" i="1" s="1"/>
  <c r="ID12" i="1" s="1"/>
  <c r="IE12" i="1" s="1"/>
  <c r="DF52" i="1"/>
  <c r="DE52" i="1" s="1"/>
  <c r="GH52" i="1"/>
  <c r="KR75" i="1"/>
  <c r="KL30" i="1"/>
  <c r="EK35" i="1"/>
  <c r="EL35" i="1" s="1"/>
  <c r="EM35" i="1" s="1"/>
  <c r="EK21" i="1"/>
  <c r="EL21" i="1" s="1"/>
  <c r="EM21" i="1" s="1"/>
  <c r="EN21" i="1" s="1"/>
  <c r="KZ21" i="1"/>
  <c r="CY63" i="1"/>
  <c r="HI12" i="1"/>
  <c r="IU12" i="1"/>
  <c r="IV12" i="1" s="1"/>
  <c r="IW12" i="1" s="1"/>
  <c r="IX12" i="1" s="1"/>
  <c r="JA12" i="1" s="1"/>
  <c r="KZ12" i="1"/>
  <c r="DH52" i="1"/>
  <c r="GF52" i="1"/>
  <c r="EV33" i="1"/>
  <c r="CY8" i="1"/>
  <c r="CZ8" i="1" s="1"/>
  <c r="DA8" i="1" s="1"/>
  <c r="KG8" i="1"/>
  <c r="KH8" i="1" s="1"/>
  <c r="KI8" i="1" s="1"/>
  <c r="KJ8" i="1" s="1"/>
  <c r="KL8" i="1" s="1"/>
  <c r="KQ75" i="1"/>
  <c r="BM35" i="1"/>
  <c r="BN35" i="1" s="1"/>
  <c r="BO35" i="1" s="1"/>
  <c r="BM8" i="1"/>
  <c r="BN8" i="1" s="1"/>
  <c r="BO8" i="1" s="1"/>
  <c r="BP8" i="1" s="1"/>
  <c r="BR8" i="1" s="1"/>
  <c r="FD35" i="1"/>
  <c r="FE35" i="1" s="1"/>
  <c r="FF35" i="1" s="1"/>
  <c r="KG35" i="1"/>
  <c r="FD21" i="1"/>
  <c r="FE21" i="1" s="1"/>
  <c r="FF21" i="1" s="1"/>
  <c r="FG21" i="1" s="1"/>
  <c r="JN36" i="1"/>
  <c r="BM39" i="1"/>
  <c r="BN39" i="1" s="1"/>
  <c r="BO39" i="1" s="1"/>
  <c r="BP39" i="1" s="1"/>
  <c r="IU63" i="1"/>
  <c r="KM30" i="1"/>
  <c r="GP8" i="1"/>
  <c r="GQ8" i="1" s="1"/>
  <c r="GR8" i="1" s="1"/>
  <c r="BM49" i="1"/>
  <c r="BN49" i="1" s="1"/>
  <c r="BO49" i="1" s="1"/>
  <c r="BP49" i="1" s="1"/>
  <c r="IU49" i="1"/>
  <c r="IV49" i="1" s="1"/>
  <c r="IW49" i="1" s="1"/>
  <c r="IX49" i="1" s="1"/>
  <c r="IZ49" i="1" s="1"/>
  <c r="IY49" i="1" s="1"/>
  <c r="FW35" i="1"/>
  <c r="JN35" i="1"/>
  <c r="JO35" i="1" s="1"/>
  <c r="JP35" i="1" s="1"/>
  <c r="JQ35" i="1" s="1"/>
  <c r="JX35" i="1" s="1"/>
  <c r="CF21" i="1"/>
  <c r="CG21" i="1" s="1"/>
  <c r="CH21" i="1" s="1"/>
  <c r="CI21" i="1" s="1"/>
  <c r="JN21" i="1"/>
  <c r="CY79" i="1"/>
  <c r="CZ79" i="1" s="1"/>
  <c r="DA79" i="1" s="1"/>
  <c r="DB79" i="1" s="1"/>
  <c r="EK63" i="1"/>
  <c r="EL63" i="1" s="1"/>
  <c r="EM63" i="1" s="1"/>
  <c r="KG12" i="1"/>
  <c r="KH12" i="1" s="1"/>
  <c r="KI12" i="1" s="1"/>
  <c r="KJ12" i="1" s="1"/>
  <c r="KQ12" i="1" s="1"/>
  <c r="EK8" i="1"/>
  <c r="EL8" i="1" s="1"/>
  <c r="EM8" i="1" s="1"/>
  <c r="EN8" i="1" s="1"/>
  <c r="FW8" i="1"/>
  <c r="FX8" i="1" s="1"/>
  <c r="FY8" i="1" s="1"/>
  <c r="KZ35" i="1"/>
  <c r="CY12" i="1"/>
  <c r="GP12" i="1"/>
  <c r="GQ12" i="1" s="1"/>
  <c r="GR12" i="1" s="1"/>
  <c r="GS12" i="1" s="1"/>
  <c r="BM34" i="1"/>
  <c r="CY40" i="1"/>
  <c r="CY84" i="1"/>
  <c r="BM29" i="1"/>
  <c r="IU29" i="1"/>
  <c r="IV29" i="1" s="1"/>
  <c r="IW29" i="1" s="1"/>
  <c r="IX29" i="1" s="1"/>
  <c r="BM19" i="1"/>
  <c r="IU19" i="1"/>
  <c r="IV19" i="1" s="1"/>
  <c r="IW19" i="1" s="1"/>
  <c r="IX19" i="1" s="1"/>
  <c r="JE19" i="1" s="1"/>
  <c r="BM14" i="1"/>
  <c r="BN14" i="1" s="1"/>
  <c r="BO14" i="1" s="1"/>
  <c r="BP14" i="1" s="1"/>
  <c r="BU14" i="1" s="1"/>
  <c r="IB14" i="1"/>
  <c r="DR16" i="1"/>
  <c r="DS16" i="1" s="1"/>
  <c r="DT16" i="1" s="1"/>
  <c r="CP70" i="1"/>
  <c r="CO85" i="1"/>
  <c r="JF40" i="1"/>
  <c r="JE40" i="1" s="1"/>
  <c r="IU86" i="1"/>
  <c r="IV86" i="1" s="1"/>
  <c r="IW86" i="1" s="1"/>
  <c r="IX86" i="1" s="1"/>
  <c r="JE86" i="1" s="1"/>
  <c r="HI47" i="1"/>
  <c r="HJ47" i="1" s="1"/>
  <c r="HK47" i="1" s="1"/>
  <c r="CP85" i="1"/>
  <c r="CN85" i="1"/>
  <c r="CN70" i="1"/>
  <c r="JD38" i="1"/>
  <c r="KG69" i="1"/>
  <c r="KH69" i="1" s="1"/>
  <c r="KI69" i="1" s="1"/>
  <c r="KJ69" i="1" s="1"/>
  <c r="KQ69" i="1" s="1"/>
  <c r="CN27" i="1"/>
  <c r="DE71" i="1"/>
  <c r="EQ38" i="1"/>
  <c r="HQ68" i="1"/>
  <c r="IM22" i="1"/>
  <c r="CY59" i="1"/>
  <c r="CZ59" i="1" s="1"/>
  <c r="DA59" i="1" s="1"/>
  <c r="DB59" i="1" s="1"/>
  <c r="CF46" i="1"/>
  <c r="CG46" i="1" s="1"/>
  <c r="CH46" i="1" s="1"/>
  <c r="JN46" i="1"/>
  <c r="JO46" i="1" s="1"/>
  <c r="JP46" i="1" s="1"/>
  <c r="JQ46" i="1" s="1"/>
  <c r="JX46" i="1" s="1"/>
  <c r="FD9" i="1"/>
  <c r="IB9" i="1"/>
  <c r="CP27" i="1"/>
  <c r="CO27" i="1"/>
  <c r="JA40" i="1"/>
  <c r="DJ71" i="1"/>
  <c r="BT13" i="1"/>
  <c r="DD71" i="1"/>
  <c r="DC71" i="1" s="1"/>
  <c r="EU38" i="1"/>
  <c r="ES38" i="1"/>
  <c r="GC52" i="1"/>
  <c r="IG85" i="1"/>
  <c r="IF85" i="1" s="1"/>
  <c r="CY74" i="1"/>
  <c r="CZ74" i="1" s="1"/>
  <c r="DA74" i="1" s="1"/>
  <c r="IU74" i="1"/>
  <c r="IV74" i="1" s="1"/>
  <c r="IW74" i="1" s="1"/>
  <c r="IX74" i="1" s="1"/>
  <c r="JE74" i="1" s="1"/>
  <c r="EP5" i="1"/>
  <c r="BS13" i="1"/>
  <c r="DF71" i="1"/>
  <c r="EP38" i="1"/>
  <c r="EO38" i="1" s="1"/>
  <c r="ET5" i="1"/>
  <c r="ES5" i="1" s="1"/>
  <c r="GD52" i="1"/>
  <c r="IH85" i="1"/>
  <c r="JA38" i="1"/>
  <c r="CF76" i="1"/>
  <c r="CG76" i="1" s="1"/>
  <c r="CH76" i="1" s="1"/>
  <c r="CI76" i="1" s="1"/>
  <c r="JN76" i="1"/>
  <c r="JO76" i="1" s="1"/>
  <c r="JP76" i="1" s="1"/>
  <c r="JQ76" i="1" s="1"/>
  <c r="FD7" i="1"/>
  <c r="FE7" i="1" s="1"/>
  <c r="FF7" i="1" s="1"/>
  <c r="FG7" i="1" s="1"/>
  <c r="FN7" i="1" s="1"/>
  <c r="CO70" i="1"/>
  <c r="IZ40" i="1"/>
  <c r="IY40" i="1" s="1"/>
  <c r="CQ27" i="1"/>
  <c r="GB52" i="1"/>
  <c r="GA52" i="1" s="1"/>
  <c r="BU13" i="1"/>
  <c r="CK70" i="1"/>
  <c r="EU21" i="1"/>
  <c r="EV5" i="1"/>
  <c r="JC40" i="1"/>
  <c r="CK27" i="1"/>
  <c r="CJ27" i="1" s="1"/>
  <c r="JN86" i="1"/>
  <c r="JO86" i="1" s="1"/>
  <c r="JP86" i="1" s="1"/>
  <c r="JQ86" i="1" s="1"/>
  <c r="EK27" i="1"/>
  <c r="EL27" i="1" s="1"/>
  <c r="EM27" i="1" s="1"/>
  <c r="CY4" i="1"/>
  <c r="CZ4" i="1" s="1"/>
  <c r="DA4" i="1" s="1"/>
  <c r="IU4" i="1"/>
  <c r="IV4" i="1" s="1"/>
  <c r="IW4" i="1" s="1"/>
  <c r="IX4" i="1" s="1"/>
  <c r="IZ4" i="1" s="1"/>
  <c r="CY69" i="1"/>
  <c r="CZ69" i="1" s="1"/>
  <c r="DA69" i="1" s="1"/>
  <c r="DB69" i="1" s="1"/>
  <c r="BM44" i="1"/>
  <c r="BN44" i="1" s="1"/>
  <c r="BO44" i="1" s="1"/>
  <c r="KG44" i="1"/>
  <c r="KH44" i="1" s="1"/>
  <c r="KI44" i="1" s="1"/>
  <c r="KJ44" i="1" s="1"/>
  <c r="KQ44" i="1" s="1"/>
  <c r="CY89" i="1"/>
  <c r="CZ89" i="1" s="1"/>
  <c r="DA89" i="1" s="1"/>
  <c r="AT53" i="1"/>
  <c r="AT88" i="1"/>
  <c r="AT61" i="1"/>
  <c r="AT29" i="1"/>
  <c r="AT15" i="1"/>
  <c r="AT80" i="1"/>
  <c r="AT74" i="1"/>
  <c r="AT39" i="1"/>
  <c r="AT24" i="1"/>
  <c r="AT11" i="1"/>
  <c r="AT77" i="1"/>
  <c r="AT41" i="1"/>
  <c r="AT83" i="1"/>
  <c r="AT62" i="1"/>
  <c r="AT54" i="1"/>
  <c r="AT16" i="1"/>
  <c r="AT38" i="1"/>
  <c r="AT86" i="1"/>
  <c r="AT59" i="1"/>
  <c r="AT25" i="1"/>
  <c r="AT9" i="1"/>
  <c r="AT73" i="1"/>
  <c r="AT42" i="1"/>
  <c r="AT20" i="1"/>
  <c r="AT72" i="1"/>
  <c r="AT52" i="1"/>
  <c r="AT37" i="1"/>
  <c r="AT75" i="1"/>
  <c r="AT51" i="1"/>
  <c r="AT22" i="1"/>
  <c r="AT36" i="1"/>
  <c r="AT81" i="1"/>
  <c r="AT35" i="1"/>
  <c r="AT84" i="1"/>
  <c r="AT70" i="1"/>
  <c r="AT57" i="1"/>
  <c r="AT7" i="1"/>
  <c r="AT68" i="1"/>
  <c r="AT40" i="1"/>
  <c r="AT18" i="1"/>
  <c r="AT60" i="1"/>
  <c r="AT14" i="1"/>
  <c r="AT64" i="1"/>
  <c r="AT49" i="1"/>
  <c r="AT21" i="1"/>
  <c r="LT21" i="1" s="1"/>
  <c r="AT48" i="1"/>
  <c r="LW48" i="1" s="1"/>
  <c r="AT33" i="1"/>
  <c r="AT19" i="1"/>
  <c r="AT89" i="1"/>
  <c r="AT78" i="1"/>
  <c r="AT71" i="1"/>
  <c r="AT30" i="1"/>
  <c r="AT32" i="1"/>
  <c r="AT82" i="1"/>
  <c r="LW82" i="1" s="1"/>
  <c r="AT66" i="1"/>
  <c r="AT65" i="1"/>
  <c r="AT12" i="1"/>
  <c r="AT58" i="1"/>
  <c r="AT50" i="1"/>
  <c r="AT8" i="1"/>
  <c r="AT44" i="1"/>
  <c r="AU44" i="1" s="1"/>
  <c r="AV44" i="1" s="1"/>
  <c r="AW44" i="1" s="1"/>
  <c r="AT17" i="1"/>
  <c r="AT5" i="1"/>
  <c r="AT34" i="1"/>
  <c r="AT87" i="1"/>
  <c r="AT69" i="1"/>
  <c r="AT28" i="1"/>
  <c r="AT55" i="1"/>
  <c r="AT13" i="1"/>
  <c r="AU13" i="1" s="1"/>
  <c r="AV13" i="1" s="1"/>
  <c r="AW13" i="1" s="1"/>
  <c r="AT63" i="1"/>
  <c r="AT46" i="1"/>
  <c r="AT31" i="1"/>
  <c r="AT27" i="1"/>
  <c r="AU27" i="1" s="1"/>
  <c r="AV27" i="1" s="1"/>
  <c r="AW27" i="1" s="1"/>
  <c r="AT10" i="1"/>
  <c r="LT10" i="1" s="1"/>
  <c r="AT85" i="1"/>
  <c r="LV85" i="1" s="1"/>
  <c r="AT76" i="1"/>
  <c r="AT45" i="1"/>
  <c r="AT23" i="1"/>
  <c r="AT43" i="1"/>
  <c r="AT26" i="1"/>
  <c r="AT79" i="1"/>
  <c r="AT4" i="1"/>
  <c r="AT47" i="1"/>
  <c r="AU47" i="1" s="1"/>
  <c r="AV47" i="1" s="1"/>
  <c r="AW47" i="1" s="1"/>
  <c r="AT67" i="1"/>
  <c r="AT56" i="1"/>
  <c r="AT6" i="1"/>
  <c r="LA38" i="1"/>
  <c r="LB38" i="1" s="1"/>
  <c r="LC38" i="1" s="1"/>
  <c r="LH38" i="1" s="1"/>
  <c r="LA12" i="1"/>
  <c r="LB12" i="1" s="1"/>
  <c r="LC12" i="1" s="1"/>
  <c r="LF12" i="1" s="1"/>
  <c r="LU71" i="1"/>
  <c r="LA63" i="1"/>
  <c r="LB63" i="1" s="1"/>
  <c r="LC63" i="1" s="1"/>
  <c r="LA10" i="1"/>
  <c r="LB10" i="1" s="1"/>
  <c r="LC10" i="1" s="1"/>
  <c r="LU10" i="1"/>
  <c r="LA45" i="1"/>
  <c r="LB45" i="1" s="1"/>
  <c r="LC45" i="1" s="1"/>
  <c r="LW68" i="1"/>
  <c r="LV68" i="1"/>
  <c r="LT61" i="1"/>
  <c r="LU61" i="1"/>
  <c r="LW50" i="1"/>
  <c r="LW40" i="1"/>
  <c r="LV40" i="1"/>
  <c r="LT43" i="1"/>
  <c r="LU43" i="1"/>
  <c r="LA5" i="1"/>
  <c r="LB5" i="1" s="1"/>
  <c r="LC5" i="1" s="1"/>
  <c r="LJ5" i="1" s="1"/>
  <c r="LW5" i="1"/>
  <c r="LU75" i="1"/>
  <c r="LT75" i="1"/>
  <c r="LU30" i="1"/>
  <c r="LT30" i="1"/>
  <c r="LT13" i="1"/>
  <c r="LU13" i="1"/>
  <c r="LW51" i="1"/>
  <c r="LV51" i="1"/>
  <c r="LA70" i="1"/>
  <c r="LB70" i="1" s="1"/>
  <c r="LC70" i="1" s="1"/>
  <c r="LJ70" i="1" s="1"/>
  <c r="LW70" i="1"/>
  <c r="LV70" i="1"/>
  <c r="JO70" i="1"/>
  <c r="JP70" i="1" s="1"/>
  <c r="JQ70" i="1" s="1"/>
  <c r="JX70" i="1" s="1"/>
  <c r="GD70" i="1"/>
  <c r="GB70" i="1"/>
  <c r="GA70" i="1" s="1"/>
  <c r="CF42" i="1"/>
  <c r="CG42" i="1" s="1"/>
  <c r="CH42" i="1" s="1"/>
  <c r="CI42" i="1" s="1"/>
  <c r="CM42" i="1" s="1"/>
  <c r="GC70" i="1"/>
  <c r="HR68" i="1"/>
  <c r="HS68" i="1"/>
  <c r="GD85" i="1"/>
  <c r="GF85" i="1"/>
  <c r="KN40" i="1"/>
  <c r="KL40" i="1"/>
  <c r="KK40" i="1" s="1"/>
  <c r="GC5" i="1"/>
  <c r="KN48" i="1"/>
  <c r="GE5" i="1"/>
  <c r="KQ48" i="1"/>
  <c r="KO48" i="1"/>
  <c r="KM48" i="1"/>
  <c r="KP48" i="1"/>
  <c r="CQ85" i="1"/>
  <c r="CL85" i="1"/>
  <c r="CK85" i="1"/>
  <c r="CJ85" i="1" s="1"/>
  <c r="CY64" i="1"/>
  <c r="CZ64" i="1" s="1"/>
  <c r="DA64" i="1" s="1"/>
  <c r="DB64" i="1" s="1"/>
  <c r="BR13" i="1"/>
  <c r="BW13" i="1"/>
  <c r="BV13" i="1"/>
  <c r="GG52" i="1"/>
  <c r="ER5" i="1"/>
  <c r="EQ5" i="1" s="1"/>
  <c r="GG85" i="1"/>
  <c r="BQ39" i="1"/>
  <c r="CM40" i="1"/>
  <c r="CL40" i="1" s="1"/>
  <c r="GB85" i="1"/>
  <c r="GA85" i="1" s="1"/>
  <c r="GZ32" i="1"/>
  <c r="KQ40" i="1"/>
  <c r="KP40" i="1"/>
  <c r="KR50" i="1"/>
  <c r="KQ50" i="1" s="1"/>
  <c r="GE85" i="1"/>
  <c r="GH85" i="1"/>
  <c r="HA32" i="1"/>
  <c r="GC85" i="1"/>
  <c r="BR39" i="1"/>
  <c r="GT32" i="1"/>
  <c r="KM85" i="1"/>
  <c r="GU32" i="1"/>
  <c r="KM40" i="1"/>
  <c r="BT39" i="1"/>
  <c r="KN85" i="1"/>
  <c r="GW32" i="1"/>
  <c r="GV32" i="1" s="1"/>
  <c r="KL85" i="1"/>
  <c r="KK85" i="1" s="1"/>
  <c r="KO85" i="1"/>
  <c r="KN50" i="1"/>
  <c r="BS39" i="1"/>
  <c r="EU33" i="1"/>
  <c r="DH82" i="1"/>
  <c r="DD82" i="1"/>
  <c r="DC82" i="1" s="1"/>
  <c r="KR85" i="1"/>
  <c r="KM50" i="1"/>
  <c r="ET13" i="1"/>
  <c r="EP13" i="1"/>
  <c r="EO13" i="1" s="1"/>
  <c r="BN34" i="1"/>
  <c r="BO34" i="1" s="1"/>
  <c r="BP34" i="1" s="1"/>
  <c r="BW34" i="1" s="1"/>
  <c r="EQ13" i="1"/>
  <c r="EV13" i="1"/>
  <c r="EU13" i="1" s="1"/>
  <c r="FM82" i="1"/>
  <c r="ES13" i="1"/>
  <c r="KK68" i="1"/>
  <c r="KQ68" i="1"/>
  <c r="KO68" i="1"/>
  <c r="DI30" i="1"/>
  <c r="DC30" i="1"/>
  <c r="FE51" i="1"/>
  <c r="FF51" i="1" s="1"/>
  <c r="FG51" i="1" s="1"/>
  <c r="FN51" i="1" s="1"/>
  <c r="DG52" i="1"/>
  <c r="DC52" i="1"/>
  <c r="DJ52" i="1"/>
  <c r="GQ52" i="1"/>
  <c r="GR52" i="1" s="1"/>
  <c r="GS52" i="1" s="1"/>
  <c r="GV52" i="1" s="1"/>
  <c r="HJ48" i="1"/>
  <c r="HK48" i="1" s="1"/>
  <c r="HL48" i="1" s="1"/>
  <c r="HO48" i="1" s="1"/>
  <c r="FE38" i="1"/>
  <c r="FF38" i="1" s="1"/>
  <c r="FG38" i="1" s="1"/>
  <c r="IC14" i="1"/>
  <c r="ID14" i="1" s="1"/>
  <c r="IE14" i="1" s="1"/>
  <c r="IL14" i="1" s="1"/>
  <c r="CG57" i="1"/>
  <c r="CH57" i="1" s="1"/>
  <c r="CI57" i="1" s="1"/>
  <c r="CP57" i="1" s="1"/>
  <c r="CY55" i="1"/>
  <c r="CZ55" i="1" s="1"/>
  <c r="DA55" i="1" s="1"/>
  <c r="DB55" i="1" s="1"/>
  <c r="FN82" i="1"/>
  <c r="FJ82" i="1"/>
  <c r="DD30" i="1"/>
  <c r="DJ30" i="1"/>
  <c r="FE9" i="1"/>
  <c r="FF9" i="1" s="1"/>
  <c r="FG9" i="1" s="1"/>
  <c r="FN9" i="1" s="1"/>
  <c r="BN29" i="1"/>
  <c r="BO29" i="1" s="1"/>
  <c r="BP29" i="1" s="1"/>
  <c r="BS29" i="1" s="1"/>
  <c r="GB5" i="1"/>
  <c r="GD5" i="1"/>
  <c r="GH5" i="1"/>
  <c r="FN13" i="1"/>
  <c r="FK13" i="1"/>
  <c r="JO21" i="1"/>
  <c r="JP21" i="1" s="1"/>
  <c r="JQ21" i="1" s="1"/>
  <c r="JX21" i="1" s="1"/>
  <c r="IV75" i="1"/>
  <c r="IW75" i="1" s="1"/>
  <c r="IX75" i="1" s="1"/>
  <c r="FM13" i="1"/>
  <c r="FJ13" i="1"/>
  <c r="JO40" i="1"/>
  <c r="JP40" i="1" s="1"/>
  <c r="JQ40" i="1" s="1"/>
  <c r="DE30" i="1"/>
  <c r="DF30" i="1"/>
  <c r="ER33" i="1"/>
  <c r="ES33" i="1"/>
  <c r="LA32" i="1"/>
  <c r="LB32" i="1" s="1"/>
  <c r="LC32" i="1" s="1"/>
  <c r="KH38" i="1"/>
  <c r="KI38" i="1" s="1"/>
  <c r="KJ38" i="1" s="1"/>
  <c r="KQ38" i="1" s="1"/>
  <c r="CF52" i="1"/>
  <c r="KH13" i="1"/>
  <c r="KI13" i="1" s="1"/>
  <c r="KJ13" i="1" s="1"/>
  <c r="KM13" i="1" s="1"/>
  <c r="KP68" i="1"/>
  <c r="KN68" i="1"/>
  <c r="KM68" i="1" s="1"/>
  <c r="KL68" i="1"/>
  <c r="LA48" i="1"/>
  <c r="LB48" i="1" s="1"/>
  <c r="LC48" i="1" s="1"/>
  <c r="DH35" i="1"/>
  <c r="DG35" i="1" s="1"/>
  <c r="GQ51" i="1"/>
  <c r="GR51" i="1" s="1"/>
  <c r="GS51" i="1" s="1"/>
  <c r="GV51" i="1" s="1"/>
  <c r="CO67" i="1"/>
  <c r="CJ67" i="1"/>
  <c r="CM70" i="1"/>
  <c r="CJ70" i="1"/>
  <c r="CZ68" i="1"/>
  <c r="DA68" i="1" s="1"/>
  <c r="DB68" i="1" s="1"/>
  <c r="EV21" i="1"/>
  <c r="ER21" i="1"/>
  <c r="EP21" i="1"/>
  <c r="EO21" i="1" s="1"/>
  <c r="CQ67" i="1"/>
  <c r="LA22" i="1"/>
  <c r="LB22" i="1" s="1"/>
  <c r="LC22" i="1" s="1"/>
  <c r="KQ85" i="1"/>
  <c r="KK50" i="1"/>
  <c r="KP50" i="1"/>
  <c r="KO50" i="1" s="1"/>
  <c r="CJ62" i="1"/>
  <c r="DE82" i="1"/>
  <c r="CP67" i="1"/>
  <c r="EP33" i="1"/>
  <c r="EO33" i="1" s="1"/>
  <c r="EQ33" i="1"/>
  <c r="KQ8" i="1"/>
  <c r="CL62" i="1"/>
  <c r="CQ62" i="1"/>
  <c r="CP62" i="1" s="1"/>
  <c r="CZ5" i="1"/>
  <c r="DA5" i="1" s="1"/>
  <c r="DB5" i="1" s="1"/>
  <c r="FE33" i="1"/>
  <c r="FF33" i="1" s="1"/>
  <c r="FG33" i="1" s="1"/>
  <c r="FJ33" i="1" s="1"/>
  <c r="CK62" i="1"/>
  <c r="CG47" i="1"/>
  <c r="CH47" i="1" s="1"/>
  <c r="CI47" i="1" s="1"/>
  <c r="CP47" i="1" s="1"/>
  <c r="CM62" i="1"/>
  <c r="IV70" i="1"/>
  <c r="IW70" i="1" s="1"/>
  <c r="IX70" i="1" s="1"/>
  <c r="JE70" i="1" s="1"/>
  <c r="HA82" i="1"/>
  <c r="GU82" i="1"/>
  <c r="GT82" i="1" s="1"/>
  <c r="GY82" i="1"/>
  <c r="CY60" i="1"/>
  <c r="CZ60" i="1" s="1"/>
  <c r="DA60" i="1" s="1"/>
  <c r="DB60" i="1" s="1"/>
  <c r="DE60" i="1" s="1"/>
  <c r="FL13" i="1"/>
  <c r="FI13" i="1"/>
  <c r="FH13" i="1" s="1"/>
  <c r="FE68" i="1"/>
  <c r="FF68" i="1" s="1"/>
  <c r="FG68" i="1" s="1"/>
  <c r="HJ52" i="1"/>
  <c r="HK52" i="1" s="1"/>
  <c r="HL52" i="1" s="1"/>
  <c r="HS52" i="1" s="1"/>
  <c r="JO36" i="1"/>
  <c r="JP36" i="1" s="1"/>
  <c r="JQ36" i="1" s="1"/>
  <c r="JX36" i="1" s="1"/>
  <c r="CK67" i="1"/>
  <c r="LA82" i="1"/>
  <c r="LB82" i="1" s="1"/>
  <c r="LC82" i="1" s="1"/>
  <c r="LF82" i="1" s="1"/>
  <c r="CL67" i="1"/>
  <c r="CM67" i="1"/>
  <c r="CN67" i="1"/>
  <c r="GX82" i="1"/>
  <c r="GW82" i="1"/>
  <c r="KH33" i="1"/>
  <c r="KI33" i="1" s="1"/>
  <c r="KJ33" i="1" s="1"/>
  <c r="KM33" i="1" s="1"/>
  <c r="LA13" i="1"/>
  <c r="LB13" i="1" s="1"/>
  <c r="LC13" i="1" s="1"/>
  <c r="LA68" i="1"/>
  <c r="LB68" i="1" s="1"/>
  <c r="LC68" i="1" s="1"/>
  <c r="BM36" i="1"/>
  <c r="BN36" i="1" s="1"/>
  <c r="BO36" i="1" s="1"/>
  <c r="BP36" i="1" s="1"/>
  <c r="BX36" i="1" s="1"/>
  <c r="IC70" i="1"/>
  <c r="ID70" i="1" s="1"/>
  <c r="IE70" i="1" s="1"/>
  <c r="IH70" i="1" s="1"/>
  <c r="IV5" i="1"/>
  <c r="IW5" i="1" s="1"/>
  <c r="IX5" i="1" s="1"/>
  <c r="JE5" i="1" s="1"/>
  <c r="IC9" i="1"/>
  <c r="ID9" i="1" s="1"/>
  <c r="IE9" i="1" s="1"/>
  <c r="IH9" i="1" s="1"/>
  <c r="IV71" i="1"/>
  <c r="IW71" i="1" s="1"/>
  <c r="IX71" i="1" s="1"/>
  <c r="JA71" i="1" s="1"/>
  <c r="FD46" i="1"/>
  <c r="FE46" i="1" s="1"/>
  <c r="FF46" i="1" s="1"/>
  <c r="FG46" i="1" s="1"/>
  <c r="JO68" i="1"/>
  <c r="JP68" i="1" s="1"/>
  <c r="JQ68" i="1" s="1"/>
  <c r="JX68" i="1" s="1"/>
  <c r="IC52" i="1"/>
  <c r="ID52" i="1" s="1"/>
  <c r="IE52" i="1" s="1"/>
  <c r="BN19" i="1"/>
  <c r="BO19" i="1" s="1"/>
  <c r="BP19" i="1" s="1"/>
  <c r="BS19" i="1" s="1"/>
  <c r="FX22" i="1"/>
  <c r="FY22" i="1" s="1"/>
  <c r="FZ22" i="1" s="1"/>
  <c r="LT22" i="1" s="1"/>
  <c r="LA51" i="1"/>
  <c r="LB51" i="1" s="1"/>
  <c r="LC51" i="1" s="1"/>
  <c r="LK51" i="1" s="1"/>
  <c r="JO82" i="1"/>
  <c r="JP82" i="1" s="1"/>
  <c r="JQ82" i="1" s="1"/>
  <c r="JT82" i="1" s="1"/>
  <c r="LA33" i="1"/>
  <c r="LB33" i="1" s="1"/>
  <c r="LC33" i="1" s="1"/>
  <c r="LF33" i="1" s="1"/>
  <c r="LK52" i="1"/>
  <c r="LJ52" i="1" s="1"/>
  <c r="LE52" i="1"/>
  <c r="LH52" i="1"/>
  <c r="LD52" i="1"/>
  <c r="LI52" i="1"/>
  <c r="JN69" i="1"/>
  <c r="FD17" i="1"/>
  <c r="FE17" i="1" s="1"/>
  <c r="FF17" i="1" s="1"/>
  <c r="FG17" i="1" s="1"/>
  <c r="FJ17" i="1" s="1"/>
  <c r="HI20" i="1"/>
  <c r="HJ20" i="1" s="1"/>
  <c r="HK20" i="1" s="1"/>
  <c r="HL20" i="1" s="1"/>
  <c r="CY24" i="1"/>
  <c r="IU24" i="1"/>
  <c r="IV24" i="1" s="1"/>
  <c r="IW24" i="1" s="1"/>
  <c r="IX24" i="1" s="1"/>
  <c r="JE24" i="1" s="1"/>
  <c r="KZ24" i="1"/>
  <c r="CG45" i="1"/>
  <c r="CH45" i="1" s="1"/>
  <c r="CI45" i="1" s="1"/>
  <c r="CL45" i="1" s="1"/>
  <c r="KR8" i="1"/>
  <c r="KP8" i="1"/>
  <c r="KO8" i="1"/>
  <c r="KN8" i="1"/>
  <c r="KM8" i="1" s="1"/>
  <c r="KK8" i="1"/>
  <c r="IV43" i="1"/>
  <c r="IW43" i="1" s="1"/>
  <c r="IX43" i="1" s="1"/>
  <c r="JE43" i="1" s="1"/>
  <c r="FO82" i="1"/>
  <c r="FL82" i="1"/>
  <c r="FK82" i="1"/>
  <c r="KH71" i="1"/>
  <c r="KI71" i="1" s="1"/>
  <c r="KJ71" i="1" s="1"/>
  <c r="KM71" i="1" s="1"/>
  <c r="KH43" i="1"/>
  <c r="KI43" i="1" s="1"/>
  <c r="KJ43" i="1" s="1"/>
  <c r="KM43" i="1" s="1"/>
  <c r="BM76" i="1"/>
  <c r="BN76" i="1" s="1"/>
  <c r="BO76" i="1" s="1"/>
  <c r="BP76" i="1" s="1"/>
  <c r="DR76" i="1"/>
  <c r="DS76" i="1" s="1"/>
  <c r="DT76" i="1" s="1"/>
  <c r="DU76" i="1" s="1"/>
  <c r="EB76" i="1" s="1"/>
  <c r="HI76" i="1"/>
  <c r="HJ76" i="1" s="1"/>
  <c r="HK76" i="1" s="1"/>
  <c r="HL76" i="1" s="1"/>
  <c r="HS76" i="1" s="1"/>
  <c r="HI42" i="1"/>
  <c r="HJ42" i="1" s="1"/>
  <c r="HK42" i="1" s="1"/>
  <c r="HL42" i="1" s="1"/>
  <c r="GP42" i="1"/>
  <c r="GQ42" i="1" s="1"/>
  <c r="GR42" i="1" s="1"/>
  <c r="GS42" i="1" s="1"/>
  <c r="GV42" i="1" s="1"/>
  <c r="JN11" i="1"/>
  <c r="FD44" i="1"/>
  <c r="IU44" i="1"/>
  <c r="IV44" i="1" s="1"/>
  <c r="IW44" i="1" s="1"/>
  <c r="IX44" i="1" s="1"/>
  <c r="GQ61" i="1"/>
  <c r="GR61" i="1" s="1"/>
  <c r="GS61" i="1" s="1"/>
  <c r="GZ61" i="1" s="1"/>
  <c r="KH45" i="1"/>
  <c r="KI45" i="1" s="1"/>
  <c r="KJ45" i="1" s="1"/>
  <c r="KH10" i="1"/>
  <c r="KI10" i="1" s="1"/>
  <c r="KJ10" i="1" s="1"/>
  <c r="GV82" i="1"/>
  <c r="GZ82" i="1"/>
  <c r="KH51" i="1"/>
  <c r="KI51" i="1" s="1"/>
  <c r="KJ51" i="1" s="1"/>
  <c r="KM51" i="1" s="1"/>
  <c r="CZ84" i="1"/>
  <c r="DA84" i="1" s="1"/>
  <c r="DB84" i="1" s="1"/>
  <c r="DI84" i="1" s="1"/>
  <c r="LA43" i="1"/>
  <c r="LB43" i="1" s="1"/>
  <c r="LC43" i="1" s="1"/>
  <c r="IV8" i="1"/>
  <c r="IW8" i="1" s="1"/>
  <c r="IX8" i="1" s="1"/>
  <c r="JE8" i="1" s="1"/>
  <c r="LA8" i="1"/>
  <c r="LB8" i="1" s="1"/>
  <c r="LC8" i="1" s="1"/>
  <c r="JO45" i="1"/>
  <c r="JP45" i="1" s="1"/>
  <c r="JQ45" i="1" s="1"/>
  <c r="JT45" i="1" s="1"/>
  <c r="IV51" i="1"/>
  <c r="IW51" i="1" s="1"/>
  <c r="IX51" i="1" s="1"/>
  <c r="JE51" i="1" s="1"/>
  <c r="BS10" i="1"/>
  <c r="BR10" i="1"/>
  <c r="BT10" i="1"/>
  <c r="BV10" i="1"/>
  <c r="BU10" i="1" s="1"/>
  <c r="BX10" i="1"/>
  <c r="BW10" i="1"/>
  <c r="IV13" i="1"/>
  <c r="IW13" i="1" s="1"/>
  <c r="IX13" i="1" s="1"/>
  <c r="KH70" i="1"/>
  <c r="KI70" i="1" s="1"/>
  <c r="KJ70" i="1" s="1"/>
  <c r="EK74" i="1"/>
  <c r="EL74" i="1" s="1"/>
  <c r="EM74" i="1" s="1"/>
  <c r="EN74" i="1" s="1"/>
  <c r="EQ74" i="1" s="1"/>
  <c r="KG49" i="1"/>
  <c r="HI37" i="1"/>
  <c r="HJ37" i="1" s="1"/>
  <c r="HK37" i="1" s="1"/>
  <c r="HL37" i="1" s="1"/>
  <c r="HS37" i="1" s="1"/>
  <c r="KZ37" i="1"/>
  <c r="CY80" i="1"/>
  <c r="CZ80" i="1" s="1"/>
  <c r="DA80" i="1" s="1"/>
  <c r="DB80" i="1" s="1"/>
  <c r="DH80" i="1" s="1"/>
  <c r="EK7" i="1"/>
  <c r="EK9" i="1"/>
  <c r="EL9" i="1" s="1"/>
  <c r="EM9" i="1" s="1"/>
  <c r="EN9" i="1" s="1"/>
  <c r="ER9" i="1" s="1"/>
  <c r="BM9" i="1"/>
  <c r="BN9" i="1" s="1"/>
  <c r="BO9" i="1" s="1"/>
  <c r="BP9" i="1" s="1"/>
  <c r="IU9" i="1"/>
  <c r="DJ35" i="1"/>
  <c r="JO5" i="1"/>
  <c r="JP5" i="1" s="1"/>
  <c r="JQ5" i="1" s="1"/>
  <c r="JX5" i="1" s="1"/>
  <c r="KH5" i="1"/>
  <c r="KI5" i="1" s="1"/>
  <c r="KJ5" i="1" s="1"/>
  <c r="KQ5" i="1" s="1"/>
  <c r="LA71" i="1"/>
  <c r="LB71" i="1" s="1"/>
  <c r="LC71" i="1" s="1"/>
  <c r="IV82" i="1"/>
  <c r="IW82" i="1" s="1"/>
  <c r="IX82" i="1" s="1"/>
  <c r="JE82" i="1" s="1"/>
  <c r="KH35" i="1"/>
  <c r="KI35" i="1" s="1"/>
  <c r="KJ35" i="1" s="1"/>
  <c r="KM35" i="1" s="1"/>
  <c r="GF70" i="1"/>
  <c r="GE70" i="1"/>
  <c r="HP68" i="1"/>
  <c r="HN68" i="1"/>
  <c r="JO71" i="1"/>
  <c r="JP71" i="1" s="1"/>
  <c r="JQ71" i="1" s="1"/>
  <c r="HN85" i="1"/>
  <c r="HM85" i="1" s="1"/>
  <c r="HT85" i="1"/>
  <c r="IV48" i="1"/>
  <c r="IW48" i="1" s="1"/>
  <c r="IX48" i="1" s="1"/>
  <c r="JA48" i="1" s="1"/>
  <c r="LI38" i="1"/>
  <c r="DI35" i="1"/>
  <c r="DD35" i="1"/>
  <c r="DC35" i="1" s="1"/>
  <c r="DE35" i="1"/>
  <c r="DF35" i="1"/>
  <c r="LG52" i="1"/>
  <c r="BP38" i="1"/>
  <c r="BP33" i="1"/>
  <c r="BW33" i="1" s="1"/>
  <c r="BP35" i="1"/>
  <c r="BS35" i="1" s="1"/>
  <c r="BP61" i="1"/>
  <c r="BW61" i="1" s="1"/>
  <c r="EN70" i="1"/>
  <c r="EN52" i="1"/>
  <c r="EQ52" i="1" s="1"/>
  <c r="IE43" i="1"/>
  <c r="IL43" i="1" s="1"/>
  <c r="BP68" i="1"/>
  <c r="BU68" i="1" s="1"/>
  <c r="DU8" i="1"/>
  <c r="DU48" i="1"/>
  <c r="EB48" i="1" s="1"/>
  <c r="EN32" i="1"/>
  <c r="EU32" i="1" s="1"/>
  <c r="CI71" i="1"/>
  <c r="CL71" i="1" s="1"/>
  <c r="IE5" i="1"/>
  <c r="CI5" i="1"/>
  <c r="CP5" i="1" s="1"/>
  <c r="CI43" i="1"/>
  <c r="CP43" i="1" s="1"/>
  <c r="BP43" i="1"/>
  <c r="BR43" i="1" s="1"/>
  <c r="BP32" i="1"/>
  <c r="FG35" i="1"/>
  <c r="FN35" i="1" s="1"/>
  <c r="FG32" i="1"/>
  <c r="FN32" i="1" s="1"/>
  <c r="CI50" i="1"/>
  <c r="CP50" i="1" s="1"/>
  <c r="DU35" i="1"/>
  <c r="DX35" i="1" s="1"/>
  <c r="FZ68" i="1"/>
  <c r="GG68" i="1" s="1"/>
  <c r="BP50" i="1"/>
  <c r="BP45" i="1"/>
  <c r="IE61" i="1"/>
  <c r="IE45" i="1"/>
  <c r="IL45" i="1" s="1"/>
  <c r="FG43" i="1"/>
  <c r="FN43" i="1" s="1"/>
  <c r="BP25" i="1"/>
  <c r="BR25" i="1" s="1"/>
  <c r="BQ25" i="1" s="1"/>
  <c r="CI8" i="1"/>
  <c r="GS48" i="1"/>
  <c r="GZ48" i="1" s="1"/>
  <c r="HL40" i="1"/>
  <c r="HS40" i="1" s="1"/>
  <c r="IE82" i="1"/>
  <c r="IH82" i="1" s="1"/>
  <c r="FE8" i="1"/>
  <c r="FF8" i="1" s="1"/>
  <c r="FG8" i="1" s="1"/>
  <c r="FJ8" i="1" s="1"/>
  <c r="CI35" i="1"/>
  <c r="BP55" i="1"/>
  <c r="BS55" i="1" s="1"/>
  <c r="BP22" i="1"/>
  <c r="BS22" i="1" s="1"/>
  <c r="BP12" i="1"/>
  <c r="CI46" i="1"/>
  <c r="CL46" i="1" s="1"/>
  <c r="CI68" i="1"/>
  <c r="CL68" i="1" s="1"/>
  <c r="CI7" i="1"/>
  <c r="CP7" i="1" s="1"/>
  <c r="DB33" i="1"/>
  <c r="DE33" i="1" s="1"/>
  <c r="DU32" i="1"/>
  <c r="EB32" i="1" s="1"/>
  <c r="EN12" i="1"/>
  <c r="EQ12" i="1" s="1"/>
  <c r="FG70" i="1"/>
  <c r="FJ70" i="1" s="1"/>
  <c r="FZ33" i="1"/>
  <c r="GG33" i="1" s="1"/>
  <c r="HL32" i="1"/>
  <c r="HS32" i="1" s="1"/>
  <c r="HL35" i="1"/>
  <c r="HS35" i="1" s="1"/>
  <c r="CI63" i="1"/>
  <c r="CP63" i="1" s="1"/>
  <c r="CI33" i="1"/>
  <c r="CP33" i="1" s="1"/>
  <c r="CI61" i="1"/>
  <c r="CP61" i="1" s="1"/>
  <c r="DB8" i="1"/>
  <c r="DE8" i="1" s="1"/>
  <c r="DU71" i="1"/>
  <c r="DU5" i="1"/>
  <c r="EB5" i="1" s="1"/>
  <c r="EN40" i="1"/>
  <c r="EN67" i="1"/>
  <c r="FZ8" i="1"/>
  <c r="GG8" i="1" s="1"/>
  <c r="FZ13" i="1"/>
  <c r="HL71" i="1"/>
  <c r="HS71" i="1" s="1"/>
  <c r="HL43" i="1"/>
  <c r="HS43" i="1" s="1"/>
  <c r="HL5" i="1"/>
  <c r="HS5" i="1" s="1"/>
  <c r="HL47" i="1"/>
  <c r="HS47" i="1" s="1"/>
  <c r="DU12" i="1"/>
  <c r="EB12" i="1" s="1"/>
  <c r="EN35" i="1"/>
  <c r="EQ35" i="1" s="1"/>
  <c r="FG50" i="1"/>
  <c r="FN50" i="1" s="1"/>
  <c r="FZ38" i="1"/>
  <c r="GG38" i="1" s="1"/>
  <c r="HL33" i="1"/>
  <c r="HO33" i="1" s="1"/>
  <c r="CI12" i="1"/>
  <c r="CI56" i="1"/>
  <c r="CN56" i="1" s="1"/>
  <c r="DB4" i="1"/>
  <c r="DE4" i="1" s="1"/>
  <c r="DU43" i="1"/>
  <c r="DX43" i="1" s="1"/>
  <c r="DU63" i="1"/>
  <c r="EB63" i="1" s="1"/>
  <c r="EN48" i="1"/>
  <c r="EU48" i="1" s="1"/>
  <c r="EN27" i="1"/>
  <c r="EU27" i="1" s="1"/>
  <c r="CI38" i="1"/>
  <c r="CI48" i="1"/>
  <c r="CL48" i="1" s="1"/>
  <c r="CI75" i="1"/>
  <c r="CL75" i="1" s="1"/>
  <c r="DB74" i="1"/>
  <c r="DE74" i="1" s="1"/>
  <c r="DU52" i="1"/>
  <c r="EC52" i="1" s="1"/>
  <c r="DU61" i="1"/>
  <c r="EB61" i="1" s="1"/>
  <c r="DU22" i="1"/>
  <c r="EN43" i="1"/>
  <c r="EQ43" i="1" s="1"/>
  <c r="EN30" i="1"/>
  <c r="GS33" i="1"/>
  <c r="GZ33" i="1" s="1"/>
  <c r="CI13" i="1"/>
  <c r="CI51" i="1"/>
  <c r="CP51" i="1" s="1"/>
  <c r="DB13" i="1"/>
  <c r="DE13" i="1" s="1"/>
  <c r="DU30" i="1"/>
  <c r="DU33" i="1"/>
  <c r="EB33" i="1" s="1"/>
  <c r="DU16" i="1"/>
  <c r="EB16" i="1" s="1"/>
  <c r="EN61" i="1"/>
  <c r="EQ61" i="1" s="1"/>
  <c r="EN63" i="1"/>
  <c r="FZ40" i="1"/>
  <c r="BP63" i="1"/>
  <c r="BW63" i="1" s="1"/>
  <c r="CI30" i="1"/>
  <c r="DU45" i="1"/>
  <c r="DX45" i="1" s="1"/>
  <c r="DU51" i="1"/>
  <c r="EB51" i="1" s="1"/>
  <c r="DU13" i="1"/>
  <c r="EN51" i="1"/>
  <c r="EQ51" i="1" s="1"/>
  <c r="GS8" i="1"/>
  <c r="GZ8" i="1" s="1"/>
  <c r="GS70" i="1"/>
  <c r="GZ70" i="1" s="1"/>
  <c r="GS10" i="1"/>
  <c r="GZ10" i="1" s="1"/>
  <c r="HL21" i="1"/>
  <c r="HO21" i="1" s="1"/>
  <c r="HL50" i="1"/>
  <c r="HS50" i="1" s="1"/>
  <c r="IE51" i="1"/>
  <c r="IL51" i="1" s="1"/>
  <c r="FZ45" i="1"/>
  <c r="GH45" i="1" s="1"/>
  <c r="JO43" i="1"/>
  <c r="JP43" i="1" s="1"/>
  <c r="JQ43" i="1" s="1"/>
  <c r="JX43" i="1" s="1"/>
  <c r="IE10" i="1"/>
  <c r="HL8" i="1"/>
  <c r="HN8" i="1" s="1"/>
  <c r="LA21" i="1"/>
  <c r="LB21" i="1" s="1"/>
  <c r="LC21" i="1" s="1"/>
  <c r="LF21" i="1" s="1"/>
  <c r="EN22" i="1"/>
  <c r="EQ22" i="1" s="1"/>
  <c r="FG52" i="1"/>
  <c r="FN52" i="1" s="1"/>
  <c r="FZ71" i="1"/>
  <c r="GG71" i="1" s="1"/>
  <c r="GS30" i="1"/>
  <c r="GZ30" i="1" s="1"/>
  <c r="HL75" i="1"/>
  <c r="HO75" i="1" s="1"/>
  <c r="HL70" i="1"/>
  <c r="HS70" i="1" s="1"/>
  <c r="IE35" i="1"/>
  <c r="IH35" i="1" s="1"/>
  <c r="HL61" i="1"/>
  <c r="HO61" i="1" s="1"/>
  <c r="FG10" i="1"/>
  <c r="FJ10" i="1" s="1"/>
  <c r="IE8" i="1"/>
  <c r="IL8" i="1" s="1"/>
  <c r="EN50" i="1"/>
  <c r="EU50" i="1" s="1"/>
  <c r="FZ48" i="1"/>
  <c r="GG48" i="1" s="1"/>
  <c r="GS45" i="1"/>
  <c r="GZ45" i="1" s="1"/>
  <c r="GS85" i="1"/>
  <c r="GV85" i="1" s="1"/>
  <c r="HL38" i="1"/>
  <c r="HL10" i="1"/>
  <c r="HS10" i="1" s="1"/>
  <c r="IE21" i="1"/>
  <c r="IH21" i="1" s="1"/>
  <c r="FZ32" i="1"/>
  <c r="FZ82" i="1"/>
  <c r="GC82" i="1" s="1"/>
  <c r="GS35" i="1"/>
  <c r="GZ35" i="1" s="1"/>
  <c r="HL82" i="1"/>
  <c r="HO82" i="1" s="1"/>
  <c r="HL30" i="1"/>
  <c r="HS30" i="1" s="1"/>
  <c r="DB22" i="1"/>
  <c r="FG40" i="1"/>
  <c r="FJ40" i="1" s="1"/>
  <c r="IE30" i="1"/>
  <c r="GS38" i="1"/>
  <c r="GS68" i="1"/>
  <c r="GV68" i="1" s="1"/>
  <c r="HL45" i="1"/>
  <c r="HS45" i="1" s="1"/>
  <c r="IE13" i="1"/>
  <c r="FZ30" i="1"/>
  <c r="GB30" i="1" s="1"/>
  <c r="DB51" i="1"/>
  <c r="BP85" i="1"/>
  <c r="DB50" i="1"/>
  <c r="FZ10" i="1"/>
  <c r="FZ50" i="1"/>
  <c r="GH50" i="1" s="1"/>
  <c r="IE32" i="1"/>
  <c r="BP5" i="1"/>
  <c r="DB89" i="1"/>
  <c r="BP44" i="1"/>
  <c r="EN85" i="1"/>
  <c r="ET85" i="1" s="1"/>
  <c r="GS71" i="1"/>
  <c r="GV71" i="1" s="1"/>
  <c r="FX35" i="1"/>
  <c r="FY35" i="1" s="1"/>
  <c r="KG6" i="1"/>
  <c r="CY6" i="1"/>
  <c r="CZ6" i="1" s="1"/>
  <c r="DA6" i="1" s="1"/>
  <c r="IU6" i="1"/>
  <c r="KZ6" i="1"/>
  <c r="KZ87" i="1"/>
  <c r="CF14" i="1"/>
  <c r="CG14" i="1" s="1"/>
  <c r="CH14" i="1" s="1"/>
  <c r="CI14" i="1" s="1"/>
  <c r="GP14" i="1"/>
  <c r="JN89" i="1"/>
  <c r="JO89" i="1" s="1"/>
  <c r="JP89" i="1" s="1"/>
  <c r="JQ89" i="1" s="1"/>
  <c r="CY39" i="1"/>
  <c r="CZ39" i="1" s="1"/>
  <c r="DA39" i="1" s="1"/>
  <c r="DB39" i="1" s="1"/>
  <c r="IB39" i="1"/>
  <c r="IC39" i="1" s="1"/>
  <c r="ID39" i="1" s="1"/>
  <c r="KZ39" i="1"/>
  <c r="KN61" i="1"/>
  <c r="IY68" i="1"/>
  <c r="JE68" i="1"/>
  <c r="KO61" i="1"/>
  <c r="IZ68" i="1"/>
  <c r="KP61" i="1"/>
  <c r="JB68" i="1"/>
  <c r="KR61" i="1"/>
  <c r="KQ61" i="1" s="1"/>
  <c r="KL61" i="1"/>
  <c r="KK61" i="1" s="1"/>
  <c r="KM61" i="1"/>
  <c r="IU34" i="1"/>
  <c r="IV34" i="1" s="1"/>
  <c r="IW34" i="1" s="1"/>
  <c r="IX34" i="1" s="1"/>
  <c r="JE34" i="1" s="1"/>
  <c r="EK11" i="1"/>
  <c r="EL11" i="1" s="1"/>
  <c r="EM11" i="1" s="1"/>
  <c r="FW11" i="1"/>
  <c r="FX11" i="1" s="1"/>
  <c r="FY11" i="1" s="1"/>
  <c r="BM84" i="1"/>
  <c r="BN84" i="1" s="1"/>
  <c r="BO84" i="1" s="1"/>
  <c r="BP84" i="1" s="1"/>
  <c r="IB84" i="1"/>
  <c r="IC84" i="1" s="1"/>
  <c r="ID84" i="1" s="1"/>
  <c r="KZ84" i="1"/>
  <c r="FW76" i="1"/>
  <c r="FX76" i="1" s="1"/>
  <c r="FY76" i="1" s="1"/>
  <c r="IB44" i="1"/>
  <c r="IC44" i="1" s="1"/>
  <c r="ID44" i="1" s="1"/>
  <c r="CY34" i="1"/>
  <c r="CZ34" i="1" s="1"/>
  <c r="DA34" i="1" s="1"/>
  <c r="KZ76" i="1"/>
  <c r="CY76" i="1"/>
  <c r="CZ76" i="1" s="1"/>
  <c r="DA76" i="1" s="1"/>
  <c r="IB76" i="1"/>
  <c r="IC76" i="1" s="1"/>
  <c r="ID76" i="1" s="1"/>
  <c r="GP76" i="1"/>
  <c r="IB49" i="1"/>
  <c r="BM37" i="1"/>
  <c r="GP37" i="1"/>
  <c r="GQ37" i="1" s="1"/>
  <c r="GR37" i="1" s="1"/>
  <c r="GS37" i="1" s="1"/>
  <c r="HA37" i="1" s="1"/>
  <c r="KZ80" i="1"/>
  <c r="IB54" i="1"/>
  <c r="CY11" i="1"/>
  <c r="IU11" i="1"/>
  <c r="IV11" i="1" s="1"/>
  <c r="IW11" i="1" s="1"/>
  <c r="IX11" i="1" s="1"/>
  <c r="JE11" i="1" s="1"/>
  <c r="KZ11" i="1"/>
  <c r="FW37" i="1"/>
  <c r="BM80" i="1"/>
  <c r="BN80" i="1" s="1"/>
  <c r="BO80" i="1" s="1"/>
  <c r="BP80" i="1" s="1"/>
  <c r="DR80" i="1"/>
  <c r="DS80" i="1" s="1"/>
  <c r="DT80" i="1" s="1"/>
  <c r="BM54" i="1"/>
  <c r="BN54" i="1" s="1"/>
  <c r="BO54" i="1" s="1"/>
  <c r="BP54" i="1" s="1"/>
  <c r="KZ54" i="1"/>
  <c r="KZ42" i="1"/>
  <c r="FD42" i="1"/>
  <c r="FE42" i="1" s="1"/>
  <c r="FF42" i="1" s="1"/>
  <c r="FG42" i="1" s="1"/>
  <c r="BM11" i="1"/>
  <c r="BN11" i="1" s="1"/>
  <c r="BO11" i="1" s="1"/>
  <c r="BP11" i="1" s="1"/>
  <c r="HI34" i="1"/>
  <c r="CY44" i="1"/>
  <c r="CZ44" i="1" s="1"/>
  <c r="DA44" i="1" s="1"/>
  <c r="KZ44" i="1"/>
  <c r="IB34" i="1"/>
  <c r="IC34" i="1" s="1"/>
  <c r="ID34" i="1" s="1"/>
  <c r="KZ34" i="1"/>
  <c r="EK34" i="1"/>
  <c r="CF34" i="1"/>
  <c r="CG34" i="1" s="1"/>
  <c r="CH34" i="1" s="1"/>
  <c r="FD34" i="1"/>
  <c r="JN34" i="1"/>
  <c r="JO34" i="1" s="1"/>
  <c r="JP34" i="1" s="1"/>
  <c r="JQ34" i="1" s="1"/>
  <c r="JX34" i="1" s="1"/>
  <c r="GP34" i="1"/>
  <c r="BM46" i="1"/>
  <c r="BN46" i="1" s="1"/>
  <c r="BO46" i="1" s="1"/>
  <c r="FW46" i="1"/>
  <c r="FX46" i="1" s="1"/>
  <c r="FY46" i="1" s="1"/>
  <c r="HI44" i="1"/>
  <c r="HJ44" i="1" s="1"/>
  <c r="HK44" i="1" s="1"/>
  <c r="FW44" i="1"/>
  <c r="IU7" i="1"/>
  <c r="IV7" i="1" s="1"/>
  <c r="IW7" i="1" s="1"/>
  <c r="IX7" i="1" s="1"/>
  <c r="JE7" i="1" s="1"/>
  <c r="FW36" i="1"/>
  <c r="FX36" i="1" s="1"/>
  <c r="FY36" i="1" s="1"/>
  <c r="FZ36" i="1" s="1"/>
  <c r="DR34" i="1"/>
  <c r="DS34" i="1" s="1"/>
  <c r="DT34" i="1" s="1"/>
  <c r="DU34" i="1" s="1"/>
  <c r="DY34" i="1" s="1"/>
  <c r="KG34" i="1"/>
  <c r="KH34" i="1" s="1"/>
  <c r="KI34" i="1" s="1"/>
  <c r="KJ34" i="1" s="1"/>
  <c r="KM34" i="1" s="1"/>
  <c r="FW34" i="1"/>
  <c r="JN9" i="1"/>
  <c r="GP9" i="1"/>
  <c r="KG46" i="1"/>
  <c r="DR44" i="1"/>
  <c r="DS44" i="1" s="1"/>
  <c r="DT44" i="1" s="1"/>
  <c r="IB36" i="1"/>
  <c r="IC36" i="1" s="1"/>
  <c r="ID36" i="1" s="1"/>
  <c r="DR9" i="1"/>
  <c r="DS9" i="1" s="1"/>
  <c r="DT9" i="1" s="1"/>
  <c r="KG9" i="1"/>
  <c r="KH9" i="1" s="1"/>
  <c r="KI9" i="1" s="1"/>
  <c r="KJ9" i="1" s="1"/>
  <c r="KQ9" i="1" s="1"/>
  <c r="FW9" i="1"/>
  <c r="DR72" i="1"/>
  <c r="DS72" i="1" s="1"/>
  <c r="DT72" i="1" s="1"/>
  <c r="DU72" i="1" s="1"/>
  <c r="IB72" i="1"/>
  <c r="FD72" i="1"/>
  <c r="CF87" i="1"/>
  <c r="CY87" i="1"/>
  <c r="GP87" i="1"/>
  <c r="GQ87" i="1" s="1"/>
  <c r="GR87" i="1" s="1"/>
  <c r="KG14" i="1"/>
  <c r="KH14" i="1" s="1"/>
  <c r="KI14" i="1" s="1"/>
  <c r="KJ14" i="1" s="1"/>
  <c r="KQ14" i="1" s="1"/>
  <c r="CF23" i="1"/>
  <c r="CG23" i="1" s="1"/>
  <c r="CH23" i="1" s="1"/>
  <c r="EK23" i="1"/>
  <c r="GP23" i="1"/>
  <c r="GQ23" i="1" s="1"/>
  <c r="GR23" i="1" s="1"/>
  <c r="DR89" i="1"/>
  <c r="HI89" i="1"/>
  <c r="HJ89" i="1" s="1"/>
  <c r="HK89" i="1" s="1"/>
  <c r="CY77" i="1"/>
  <c r="CZ77" i="1" s="1"/>
  <c r="DA77" i="1" s="1"/>
  <c r="GP77" i="1"/>
  <c r="IU55" i="1"/>
  <c r="IU66" i="1"/>
  <c r="FW66" i="1"/>
  <c r="FX66" i="1" s="1"/>
  <c r="FY66" i="1" s="1"/>
  <c r="FZ66" i="1" s="1"/>
  <c r="BM27" i="1"/>
  <c r="BN27" i="1" s="1"/>
  <c r="BO27" i="1" s="1"/>
  <c r="GP27" i="1"/>
  <c r="FW87" i="1"/>
  <c r="JN23" i="1"/>
  <c r="FW23" i="1"/>
  <c r="KG89" i="1"/>
  <c r="KH89" i="1" s="1"/>
  <c r="KI89" i="1" s="1"/>
  <c r="KJ89" i="1" s="1"/>
  <c r="KQ89" i="1" s="1"/>
  <c r="FW77" i="1"/>
  <c r="FX77" i="1" s="1"/>
  <c r="FY77" i="1" s="1"/>
  <c r="KG77" i="1"/>
  <c r="KH77" i="1" s="1"/>
  <c r="KI77" i="1" s="1"/>
  <c r="KJ77" i="1" s="1"/>
  <c r="KQ77" i="1" s="1"/>
  <c r="EK66" i="1"/>
  <c r="EL66" i="1" s="1"/>
  <c r="EM66" i="1" s="1"/>
  <c r="FW27" i="1"/>
  <c r="KG27" i="1"/>
  <c r="KH27" i="1" s="1"/>
  <c r="KI27" i="1" s="1"/>
  <c r="KJ27" i="1" s="1"/>
  <c r="KQ27" i="1" s="1"/>
  <c r="CF55" i="1"/>
  <c r="IB55" i="1"/>
  <c r="BM66" i="1"/>
  <c r="BN66" i="1" s="1"/>
  <c r="BO66" i="1" s="1"/>
  <c r="IU27" i="1"/>
  <c r="IV27" i="1" s="1"/>
  <c r="IW27" i="1" s="1"/>
  <c r="IX27" i="1" s="1"/>
  <c r="EK79" i="1"/>
  <c r="EL79" i="1" s="1"/>
  <c r="EM79" i="1" s="1"/>
  <c r="EN79" i="1" s="1"/>
  <c r="KG79" i="1"/>
  <c r="KH79" i="1" s="1"/>
  <c r="KI79" i="1" s="1"/>
  <c r="KJ79" i="1" s="1"/>
  <c r="IU79" i="1"/>
  <c r="DR79" i="1"/>
  <c r="DS79" i="1" s="1"/>
  <c r="DT79" i="1" s="1"/>
  <c r="DU79" i="1" s="1"/>
  <c r="EL10" i="1"/>
  <c r="EM10" i="1" s="1"/>
  <c r="CZ32" i="1"/>
  <c r="DA32" i="1" s="1"/>
  <c r="LA61" i="1"/>
  <c r="LB61" i="1" s="1"/>
  <c r="LC61" i="1" s="1"/>
  <c r="LF61" i="1" s="1"/>
  <c r="DR84" i="1"/>
  <c r="DS84" i="1" s="1"/>
  <c r="DT84" i="1" s="1"/>
  <c r="DU84" i="1" s="1"/>
  <c r="DY84" i="1" s="1"/>
  <c r="KG84" i="1"/>
  <c r="FW84" i="1"/>
  <c r="FX84" i="1" s="1"/>
  <c r="FY84" i="1" s="1"/>
  <c r="EK84" i="1"/>
  <c r="EL84" i="1" s="1"/>
  <c r="EM84" i="1" s="1"/>
  <c r="IU84" i="1"/>
  <c r="JN84" i="1"/>
  <c r="JO84" i="1" s="1"/>
  <c r="JP84" i="1" s="1"/>
  <c r="JQ84" i="1" s="1"/>
  <c r="GP84" i="1"/>
  <c r="DR54" i="1"/>
  <c r="DS54" i="1" s="1"/>
  <c r="DT54" i="1" s="1"/>
  <c r="HI84" i="1"/>
  <c r="EK54" i="1"/>
  <c r="KG54" i="1"/>
  <c r="KH54" i="1" s="1"/>
  <c r="KI54" i="1" s="1"/>
  <c r="KJ54" i="1" s="1"/>
  <c r="KM54" i="1" s="1"/>
  <c r="IU54" i="1"/>
  <c r="IV54" i="1" s="1"/>
  <c r="IW54" i="1" s="1"/>
  <c r="IX54" i="1" s="1"/>
  <c r="JE54" i="1" s="1"/>
  <c r="JN54" i="1"/>
  <c r="JO54" i="1" s="1"/>
  <c r="JP54" i="1" s="1"/>
  <c r="JQ54" i="1" s="1"/>
  <c r="FW54" i="1"/>
  <c r="BM42" i="1"/>
  <c r="BN42" i="1" s="1"/>
  <c r="BO42" i="1" s="1"/>
  <c r="BP42" i="1" s="1"/>
  <c r="CF11" i="1"/>
  <c r="CG11" i="1" s="1"/>
  <c r="CH11" i="1" s="1"/>
  <c r="CI11" i="1" s="1"/>
  <c r="KG11" i="1"/>
  <c r="KH11" i="1" s="1"/>
  <c r="KI11" i="1" s="1"/>
  <c r="KJ11" i="1" s="1"/>
  <c r="KM11" i="1" s="1"/>
  <c r="GP72" i="1"/>
  <c r="GQ72" i="1" s="1"/>
  <c r="GR72" i="1" s="1"/>
  <c r="KG72" i="1"/>
  <c r="KH72" i="1" s="1"/>
  <c r="KI72" i="1" s="1"/>
  <c r="KJ72" i="1" s="1"/>
  <c r="KL72" i="1" s="1"/>
  <c r="HI54" i="1"/>
  <c r="EK42" i="1"/>
  <c r="EL42" i="1" s="1"/>
  <c r="EM42" i="1" s="1"/>
  <c r="DR11" i="1"/>
  <c r="DS11" i="1" s="1"/>
  <c r="DT11" i="1" s="1"/>
  <c r="HI11" i="1"/>
  <c r="FD36" i="1"/>
  <c r="FE36" i="1" s="1"/>
  <c r="FF36" i="1" s="1"/>
  <c r="EK44" i="1"/>
  <c r="EL44" i="1" s="1"/>
  <c r="EM44" i="1" s="1"/>
  <c r="BM23" i="1"/>
  <c r="BN23" i="1" s="1"/>
  <c r="BO23" i="1" s="1"/>
  <c r="BP23" i="1" s="1"/>
  <c r="CF18" i="1"/>
  <c r="CG18" i="1" s="1"/>
  <c r="CH18" i="1" s="1"/>
  <c r="JN18" i="1"/>
  <c r="FW18" i="1"/>
  <c r="FX18" i="1" s="1"/>
  <c r="FY18" i="1" s="1"/>
  <c r="JN44" i="1"/>
  <c r="CF44" i="1"/>
  <c r="CG44" i="1" s="1"/>
  <c r="CH44" i="1" s="1"/>
  <c r="GP44" i="1"/>
  <c r="EK49" i="1"/>
  <c r="EL49" i="1" s="1"/>
  <c r="EM49" i="1" s="1"/>
  <c r="FD37" i="1"/>
  <c r="FE37" i="1" s="1"/>
  <c r="FF37" i="1" s="1"/>
  <c r="FG37" i="1" s="1"/>
  <c r="HI80" i="1"/>
  <c r="HJ80" i="1" s="1"/>
  <c r="HK80" i="1" s="1"/>
  <c r="CY78" i="1"/>
  <c r="CZ78" i="1" s="1"/>
  <c r="DA78" i="1" s="1"/>
  <c r="DB78" i="1" s="1"/>
  <c r="CF84" i="1"/>
  <c r="CG84" i="1" s="1"/>
  <c r="CH84" i="1" s="1"/>
  <c r="FD84" i="1"/>
  <c r="FE84" i="1" s="1"/>
  <c r="FF84" i="1" s="1"/>
  <c r="CF49" i="1"/>
  <c r="CG49" i="1" s="1"/>
  <c r="CH49" i="1" s="1"/>
  <c r="CI49" i="1" s="1"/>
  <c r="CO49" i="1" s="1"/>
  <c r="JN49" i="1"/>
  <c r="JO49" i="1" s="1"/>
  <c r="JP49" i="1" s="1"/>
  <c r="JQ49" i="1" s="1"/>
  <c r="GP49" i="1"/>
  <c r="CY83" i="1"/>
  <c r="CZ83" i="1" s="1"/>
  <c r="DA83" i="1" s="1"/>
  <c r="IU83" i="1"/>
  <c r="DR24" i="1"/>
  <c r="DS24" i="1" s="1"/>
  <c r="DT24" i="1" s="1"/>
  <c r="DR49" i="1"/>
  <c r="CY37" i="1"/>
  <c r="EK80" i="1"/>
  <c r="EL80" i="1" s="1"/>
  <c r="EM80" i="1" s="1"/>
  <c r="KG80" i="1"/>
  <c r="JN20" i="1"/>
  <c r="JO20" i="1" s="1"/>
  <c r="JP20" i="1" s="1"/>
  <c r="JQ20" i="1" s="1"/>
  <c r="JT20" i="1" s="1"/>
  <c r="CY46" i="1"/>
  <c r="EK29" i="1"/>
  <c r="KG29" i="1"/>
  <c r="KH29" i="1" s="1"/>
  <c r="KI29" i="1" s="1"/>
  <c r="KJ29" i="1" s="1"/>
  <c r="EK17" i="1"/>
  <c r="EK46" i="1"/>
  <c r="EL46" i="1" s="1"/>
  <c r="EM46" i="1" s="1"/>
  <c r="CF36" i="1"/>
  <c r="KG36" i="1"/>
  <c r="IU46" i="1"/>
  <c r="IV46" i="1" s="1"/>
  <c r="IW46" i="1" s="1"/>
  <c r="IX46" i="1" s="1"/>
  <c r="JE46" i="1" s="1"/>
  <c r="IU36" i="1"/>
  <c r="IB46" i="1"/>
  <c r="IC46" i="1" s="1"/>
  <c r="ID46" i="1" s="1"/>
  <c r="DR46" i="1"/>
  <c r="DS46" i="1" s="1"/>
  <c r="DT46" i="1" s="1"/>
  <c r="DU46" i="1" s="1"/>
  <c r="HI46" i="1"/>
  <c r="HJ46" i="1" s="1"/>
  <c r="HK46" i="1" s="1"/>
  <c r="KZ46" i="1"/>
  <c r="CY36" i="1"/>
  <c r="DR36" i="1"/>
  <c r="DS36" i="1" s="1"/>
  <c r="DT36" i="1" s="1"/>
  <c r="HI36" i="1"/>
  <c r="HJ36" i="1" s="1"/>
  <c r="HK36" i="1" s="1"/>
  <c r="KZ36" i="1"/>
  <c r="IU87" i="1"/>
  <c r="IV87" i="1" s="1"/>
  <c r="IW87" i="1" s="1"/>
  <c r="IX87" i="1" s="1"/>
  <c r="JE87" i="1" s="1"/>
  <c r="FW14" i="1"/>
  <c r="CF20" i="1"/>
  <c r="KG20" i="1"/>
  <c r="GP46" i="1"/>
  <c r="GQ46" i="1" s="1"/>
  <c r="GR46" i="1" s="1"/>
  <c r="EK36" i="1"/>
  <c r="EL36" i="1" s="1"/>
  <c r="EM36" i="1" s="1"/>
  <c r="EN36" i="1" s="1"/>
  <c r="GP36" i="1"/>
  <c r="CF9" i="1"/>
  <c r="CF89" i="1"/>
  <c r="CG89" i="1" s="1"/>
  <c r="CH89" i="1" s="1"/>
  <c r="GP89" i="1"/>
  <c r="IU77" i="1"/>
  <c r="IV77" i="1" s="1"/>
  <c r="IW77" i="1" s="1"/>
  <c r="IX77" i="1" s="1"/>
  <c r="JA77" i="1" s="1"/>
  <c r="KZ55" i="1"/>
  <c r="CY66" i="1"/>
  <c r="CY27" i="1"/>
  <c r="FD55" i="1"/>
  <c r="FE55" i="1" s="1"/>
  <c r="FF55" i="1" s="1"/>
  <c r="FG55" i="1" s="1"/>
  <c r="FH55" i="1" s="1"/>
  <c r="KG66" i="1"/>
  <c r="BM87" i="1"/>
  <c r="BN87" i="1" s="1"/>
  <c r="BO87" i="1" s="1"/>
  <c r="DR14" i="1"/>
  <c r="DS14" i="1" s="1"/>
  <c r="DT14" i="1" s="1"/>
  <c r="HI14" i="1"/>
  <c r="HJ14" i="1" s="1"/>
  <c r="HK14" i="1" s="1"/>
  <c r="HL14" i="1" s="1"/>
  <c r="FW89" i="1"/>
  <c r="FX89" i="1" s="1"/>
  <c r="FY89" i="1" s="1"/>
  <c r="BM77" i="1"/>
  <c r="BN77" i="1" s="1"/>
  <c r="BO77" i="1" s="1"/>
  <c r="DR55" i="1"/>
  <c r="DS55" i="1" s="1"/>
  <c r="DT55" i="1" s="1"/>
  <c r="DU55" i="1" s="1"/>
  <c r="GP66" i="1"/>
  <c r="EK4" i="1"/>
  <c r="EL4" i="1" s="1"/>
  <c r="EM4" i="1" s="1"/>
  <c r="EN4" i="1" s="1"/>
  <c r="BM4" i="1"/>
  <c r="KZ57" i="1"/>
  <c r="BM6" i="1"/>
  <c r="KG4" i="1"/>
  <c r="KH4" i="1" s="1"/>
  <c r="KI4" i="1" s="1"/>
  <c r="KJ4" i="1" s="1"/>
  <c r="KQ4" i="1" s="1"/>
  <c r="DR57" i="1"/>
  <c r="DS57" i="1" s="1"/>
  <c r="DT57" i="1" s="1"/>
  <c r="IB57" i="1"/>
  <c r="IC57" i="1" s="1"/>
  <c r="ID57" i="1" s="1"/>
  <c r="IE57" i="1" s="1"/>
  <c r="FD57" i="1"/>
  <c r="FE57" i="1" s="1"/>
  <c r="FF57" i="1" s="1"/>
  <c r="GP6" i="1"/>
  <c r="CF4" i="1"/>
  <c r="GP4" i="1"/>
  <c r="HI57" i="1"/>
  <c r="HJ57" i="1" s="1"/>
  <c r="HK57" i="1" s="1"/>
  <c r="HL57" i="1" s="1"/>
  <c r="HN57" i="1" s="1"/>
  <c r="HM57" i="1" s="1"/>
  <c r="JN57" i="1"/>
  <c r="JO57" i="1" s="1"/>
  <c r="JP57" i="1" s="1"/>
  <c r="JQ57" i="1" s="1"/>
  <c r="JX57" i="1" s="1"/>
  <c r="JN4" i="1"/>
  <c r="FW4" i="1"/>
  <c r="DR4" i="1"/>
  <c r="DS4" i="1" s="1"/>
  <c r="DT4" i="1" s="1"/>
  <c r="IU57" i="1"/>
  <c r="IV57" i="1" s="1"/>
  <c r="IW57" i="1" s="1"/>
  <c r="IX57" i="1" s="1"/>
  <c r="JE57" i="1" s="1"/>
  <c r="FD6" i="1"/>
  <c r="HI4" i="1"/>
  <c r="FD4" i="1"/>
  <c r="FE4" i="1" s="1"/>
  <c r="FF4" i="1" s="1"/>
  <c r="FG4" i="1" s="1"/>
  <c r="FI4" i="1" s="1"/>
  <c r="CY57" i="1"/>
  <c r="CZ57" i="1" s="1"/>
  <c r="DA57" i="1" s="1"/>
  <c r="DB57" i="1" s="1"/>
  <c r="GP57" i="1"/>
  <c r="FW57" i="1"/>
  <c r="IB4" i="1"/>
  <c r="KZ4" i="1"/>
  <c r="EK59" i="1"/>
  <c r="EL59" i="1" s="1"/>
  <c r="EM59" i="1" s="1"/>
  <c r="EN59" i="1" s="1"/>
  <c r="DJ82" i="1"/>
  <c r="DI82" i="1" s="1"/>
  <c r="DF82" i="1"/>
  <c r="FD62" i="1"/>
  <c r="FE62" i="1" s="1"/>
  <c r="FF62" i="1" s="1"/>
  <c r="HI60" i="1"/>
  <c r="CZ21" i="1"/>
  <c r="DA21" i="1" s="1"/>
  <c r="DB21" i="1" s="1"/>
  <c r="BM60" i="1"/>
  <c r="BN60" i="1" s="1"/>
  <c r="BO60" i="1" s="1"/>
  <c r="IU59" i="1"/>
  <c r="IV59" i="1" s="1"/>
  <c r="IW59" i="1" s="1"/>
  <c r="IX59" i="1" s="1"/>
  <c r="JE59" i="1" s="1"/>
  <c r="DR47" i="1"/>
  <c r="DS47" i="1" s="1"/>
  <c r="DT47" i="1" s="1"/>
  <c r="DU47" i="1" s="1"/>
  <c r="DW47" i="1" s="1"/>
  <c r="IB47" i="1"/>
  <c r="FD47" i="1"/>
  <c r="FE47" i="1" s="1"/>
  <c r="FF47" i="1" s="1"/>
  <c r="FW86" i="1"/>
  <c r="FX86" i="1" s="1"/>
  <c r="FY86" i="1" s="1"/>
  <c r="EK86" i="1"/>
  <c r="GP86" i="1"/>
  <c r="HI59" i="1"/>
  <c r="BM47" i="1"/>
  <c r="BN47" i="1" s="1"/>
  <c r="BO47" i="1" s="1"/>
  <c r="GP47" i="1"/>
  <c r="GQ47" i="1" s="1"/>
  <c r="GR47" i="1" s="1"/>
  <c r="GS47" i="1" s="1"/>
  <c r="GY47" i="1" s="1"/>
  <c r="KG47" i="1"/>
  <c r="KH47" i="1" s="1"/>
  <c r="KI47" i="1" s="1"/>
  <c r="KJ47" i="1" s="1"/>
  <c r="KQ47" i="1" s="1"/>
  <c r="DR62" i="1"/>
  <c r="DS62" i="1" s="1"/>
  <c r="DT62" i="1" s="1"/>
  <c r="DU62" i="1" s="1"/>
  <c r="IB62" i="1"/>
  <c r="JN62" i="1"/>
  <c r="JO62" i="1" s="1"/>
  <c r="JP62" i="1" s="1"/>
  <c r="JQ62" i="1" s="1"/>
  <c r="JT62" i="1" s="1"/>
  <c r="BM31" i="1"/>
  <c r="BN31" i="1" s="1"/>
  <c r="BO31" i="1" s="1"/>
  <c r="CF29" i="1"/>
  <c r="CG29" i="1" s="1"/>
  <c r="CH29" i="1" s="1"/>
  <c r="CI29" i="1" s="1"/>
  <c r="FD29" i="1"/>
  <c r="FE29" i="1" s="1"/>
  <c r="FF29" i="1" s="1"/>
  <c r="GP29" i="1"/>
  <c r="DR17" i="1"/>
  <c r="DS17" i="1" s="1"/>
  <c r="DT17" i="1" s="1"/>
  <c r="DU17" i="1" s="1"/>
  <c r="KZ17" i="1"/>
  <c r="JN17" i="1"/>
  <c r="JO17" i="1" s="1"/>
  <c r="JP17" i="1" s="1"/>
  <c r="JQ17" i="1" s="1"/>
  <c r="CF60" i="1"/>
  <c r="GP58" i="1"/>
  <c r="GQ58" i="1" s="1"/>
  <c r="GR58" i="1" s="1"/>
  <c r="KG58" i="1"/>
  <c r="DR20" i="1"/>
  <c r="DS20" i="1" s="1"/>
  <c r="DT20" i="1" s="1"/>
  <c r="DU20" i="1" s="1"/>
  <c r="DY20" i="1" s="1"/>
  <c r="GQ21" i="1"/>
  <c r="GR21" i="1" s="1"/>
  <c r="CF17" i="1"/>
  <c r="FW62" i="1"/>
  <c r="EK56" i="1"/>
  <c r="EL56" i="1" s="1"/>
  <c r="EM56" i="1" s="1"/>
  <c r="FW56" i="1"/>
  <c r="FX56" i="1" s="1"/>
  <c r="FY56" i="1" s="1"/>
  <c r="FZ56" i="1" s="1"/>
  <c r="GB56" i="1" s="1"/>
  <c r="GA56" i="1" s="1"/>
  <c r="CF31" i="1"/>
  <c r="CG31" i="1" s="1"/>
  <c r="CH31" i="1" s="1"/>
  <c r="JN31" i="1"/>
  <c r="JO31" i="1" s="1"/>
  <c r="JP31" i="1" s="1"/>
  <c r="JQ31" i="1" s="1"/>
  <c r="CY29" i="1"/>
  <c r="CZ29" i="1" s="1"/>
  <c r="DA29" i="1" s="1"/>
  <c r="IB29" i="1"/>
  <c r="IC29" i="1" s="1"/>
  <c r="ID29" i="1" s="1"/>
  <c r="KZ29" i="1"/>
  <c r="HI17" i="1"/>
  <c r="HJ17" i="1" s="1"/>
  <c r="HK17" i="1" s="1"/>
  <c r="HL17" i="1" s="1"/>
  <c r="FW17" i="1"/>
  <c r="KG17" i="1"/>
  <c r="KH17" i="1" s="1"/>
  <c r="KI17" i="1" s="1"/>
  <c r="KJ17" i="1" s="1"/>
  <c r="KQ17" i="1" s="1"/>
  <c r="IB15" i="1"/>
  <c r="IC15" i="1" s="1"/>
  <c r="ID15" i="1" s="1"/>
  <c r="KZ15" i="1"/>
  <c r="EK60" i="1"/>
  <c r="FD60" i="1"/>
  <c r="FE60" i="1" s="1"/>
  <c r="FF60" i="1" s="1"/>
  <c r="FG60" i="1" s="1"/>
  <c r="KZ58" i="1"/>
  <c r="EK20" i="1"/>
  <c r="EL20" i="1" s="1"/>
  <c r="EM20" i="1" s="1"/>
  <c r="FD20" i="1"/>
  <c r="CY62" i="1"/>
  <c r="GP62" i="1"/>
  <c r="GQ62" i="1" s="1"/>
  <c r="GR62" i="1" s="1"/>
  <c r="FD31" i="1"/>
  <c r="KG31" i="1"/>
  <c r="BM17" i="1"/>
  <c r="GP17" i="1"/>
  <c r="GQ17" i="1" s="1"/>
  <c r="GR17" i="1" s="1"/>
  <c r="GS17" i="1" s="1"/>
  <c r="IB58" i="1"/>
  <c r="IC58" i="1" s="1"/>
  <c r="ID58" i="1" s="1"/>
  <c r="EK39" i="1"/>
  <c r="EL39" i="1" s="1"/>
  <c r="EM39" i="1" s="1"/>
  <c r="EN39" i="1" s="1"/>
  <c r="FD39" i="1"/>
  <c r="FE39" i="1" s="1"/>
  <c r="FF39" i="1" s="1"/>
  <c r="IU39" i="1"/>
  <c r="IV39" i="1" s="1"/>
  <c r="IW39" i="1" s="1"/>
  <c r="IX39" i="1" s="1"/>
  <c r="JN59" i="1"/>
  <c r="JO59" i="1" s="1"/>
  <c r="JP59" i="1" s="1"/>
  <c r="JQ59" i="1" s="1"/>
  <c r="JT59" i="1" s="1"/>
  <c r="GP59" i="1"/>
  <c r="CY86" i="1"/>
  <c r="CZ86" i="1" s="1"/>
  <c r="DA86" i="1" s="1"/>
  <c r="DB86" i="1" s="1"/>
  <c r="DG86" i="1" s="1"/>
  <c r="DR59" i="1"/>
  <c r="DS59" i="1" s="1"/>
  <c r="DT59" i="1" s="1"/>
  <c r="DU59" i="1" s="1"/>
  <c r="KG59" i="1"/>
  <c r="FW59" i="1"/>
  <c r="IU47" i="1"/>
  <c r="CF72" i="1"/>
  <c r="CG72" i="1" s="1"/>
  <c r="CH72" i="1" s="1"/>
  <c r="EK26" i="1"/>
  <c r="EL26" i="1" s="1"/>
  <c r="EM26" i="1" s="1"/>
  <c r="KG26" i="1"/>
  <c r="EK76" i="1"/>
  <c r="KG76" i="1"/>
  <c r="IU76" i="1"/>
  <c r="FD76" i="1"/>
  <c r="JN29" i="1"/>
  <c r="JO29" i="1" s="1"/>
  <c r="JP29" i="1" s="1"/>
  <c r="JQ29" i="1" s="1"/>
  <c r="JX29" i="1" s="1"/>
  <c r="FW29" i="1"/>
  <c r="IB17" i="1"/>
  <c r="IC17" i="1" s="1"/>
  <c r="ID17" i="1" s="1"/>
  <c r="DR29" i="1"/>
  <c r="IU17" i="1"/>
  <c r="IV17" i="1" s="1"/>
  <c r="IW17" i="1" s="1"/>
  <c r="IX17" i="1" s="1"/>
  <c r="FW20" i="1"/>
  <c r="IB20" i="1"/>
  <c r="KZ20" i="1"/>
  <c r="FD80" i="1"/>
  <c r="FE80" i="1" s="1"/>
  <c r="FF80" i="1" s="1"/>
  <c r="IU62" i="1"/>
  <c r="IV62" i="1" s="1"/>
  <c r="IW62" i="1" s="1"/>
  <c r="IX62" i="1" s="1"/>
  <c r="IB31" i="1"/>
  <c r="IC31" i="1" s="1"/>
  <c r="ID31" i="1" s="1"/>
  <c r="IE31" i="1" s="1"/>
  <c r="IF31" i="1" s="1"/>
  <c r="HI29" i="1"/>
  <c r="CY17" i="1"/>
  <c r="CF54" i="1"/>
  <c r="CG54" i="1" s="1"/>
  <c r="CH54" i="1" s="1"/>
  <c r="FD54" i="1"/>
  <c r="FE54" i="1" s="1"/>
  <c r="FF54" i="1" s="1"/>
  <c r="FG54" i="1" s="1"/>
  <c r="GP54" i="1"/>
  <c r="HI9" i="1"/>
  <c r="GP60" i="1"/>
  <c r="GQ60" i="1" s="1"/>
  <c r="GR60" i="1" s="1"/>
  <c r="HI58" i="1"/>
  <c r="IU20" i="1"/>
  <c r="IV20" i="1" s="1"/>
  <c r="IW20" i="1" s="1"/>
  <c r="IX20" i="1" s="1"/>
  <c r="JE20" i="1" s="1"/>
  <c r="GP20" i="1"/>
  <c r="GQ20" i="1" s="1"/>
  <c r="GR20" i="1" s="1"/>
  <c r="KG87" i="1"/>
  <c r="KH87" i="1" s="1"/>
  <c r="KI87" i="1" s="1"/>
  <c r="KJ87" i="1" s="1"/>
  <c r="KQ87" i="1" s="1"/>
  <c r="CY14" i="1"/>
  <c r="CZ14" i="1" s="1"/>
  <c r="DA14" i="1" s="1"/>
  <c r="DB14" i="1" s="1"/>
  <c r="KZ14" i="1"/>
  <c r="JN39" i="1"/>
  <c r="JO39" i="1" s="1"/>
  <c r="JP39" i="1" s="1"/>
  <c r="JQ39" i="1" s="1"/>
  <c r="CF39" i="1"/>
  <c r="CG39" i="1" s="1"/>
  <c r="CH39" i="1" s="1"/>
  <c r="CI39" i="1" s="1"/>
  <c r="GP39" i="1"/>
  <c r="EK77" i="1"/>
  <c r="KZ77" i="1"/>
  <c r="KZ27" i="1"/>
  <c r="JN79" i="1"/>
  <c r="JO79" i="1" s="1"/>
  <c r="JP79" i="1" s="1"/>
  <c r="JQ79" i="1" s="1"/>
  <c r="JT79" i="1" s="1"/>
  <c r="FW79" i="1"/>
  <c r="FX79" i="1" s="1"/>
  <c r="FY79" i="1" s="1"/>
  <c r="FZ79" i="1" s="1"/>
  <c r="HI77" i="1"/>
  <c r="BM57" i="1"/>
  <c r="BN57" i="1" s="1"/>
  <c r="BO57" i="1" s="1"/>
  <c r="LA37" i="1"/>
  <c r="LB37" i="1" s="1"/>
  <c r="LC37" i="1" s="1"/>
  <c r="IV33" i="1"/>
  <c r="IW33" i="1" s="1"/>
  <c r="IX33" i="1" s="1"/>
  <c r="JE33" i="1" s="1"/>
  <c r="CF25" i="1"/>
  <c r="CG25" i="1" s="1"/>
  <c r="CH25" i="1" s="1"/>
  <c r="CI25" i="1" s="1"/>
  <c r="HI25" i="1"/>
  <c r="HJ25" i="1" s="1"/>
  <c r="HK25" i="1" s="1"/>
  <c r="FE44" i="1"/>
  <c r="FF44" i="1" s="1"/>
  <c r="FG44" i="1" s="1"/>
  <c r="KG25" i="1"/>
  <c r="FW64" i="1"/>
  <c r="HI74" i="1"/>
  <c r="FW74" i="1"/>
  <c r="FX74" i="1" s="1"/>
  <c r="FY74" i="1" s="1"/>
  <c r="FZ74" i="1" s="1"/>
  <c r="IU25" i="1"/>
  <c r="IV25" i="1" s="1"/>
  <c r="IW25" i="1" s="1"/>
  <c r="IX25" i="1" s="1"/>
  <c r="JA25" i="1" s="1"/>
  <c r="HI78" i="1"/>
  <c r="FD15" i="1"/>
  <c r="FE15" i="1" s="1"/>
  <c r="FF15" i="1" s="1"/>
  <c r="EK25" i="1"/>
  <c r="EL25" i="1" s="1"/>
  <c r="EM25" i="1" s="1"/>
  <c r="FD25" i="1"/>
  <c r="FE25" i="1" s="1"/>
  <c r="FF25" i="1" s="1"/>
  <c r="BM78" i="1"/>
  <c r="BN78" i="1" s="1"/>
  <c r="BO78" i="1" s="1"/>
  <c r="IU78" i="1"/>
  <c r="GP56" i="1"/>
  <c r="DR15" i="1"/>
  <c r="DS15" i="1" s="1"/>
  <c r="DT15" i="1" s="1"/>
  <c r="DU15" i="1" s="1"/>
  <c r="FD69" i="1"/>
  <c r="FE69" i="1" s="1"/>
  <c r="FF69" i="1" s="1"/>
  <c r="IU69" i="1"/>
  <c r="IV69" i="1" s="1"/>
  <c r="IW69" i="1" s="1"/>
  <c r="IX69" i="1" s="1"/>
  <c r="CY19" i="1"/>
  <c r="CZ19" i="1" s="1"/>
  <c r="DA19" i="1" s="1"/>
  <c r="DB19" i="1" s="1"/>
  <c r="IB19" i="1"/>
  <c r="IC19" i="1" s="1"/>
  <c r="ID19" i="1" s="1"/>
  <c r="KZ19" i="1"/>
  <c r="FD73" i="1"/>
  <c r="EK53" i="1"/>
  <c r="DR88" i="1"/>
  <c r="DS88" i="1" s="1"/>
  <c r="DT88" i="1" s="1"/>
  <c r="CF86" i="1"/>
  <c r="BM59" i="1"/>
  <c r="IB59" i="1"/>
  <c r="IC59" i="1" s="1"/>
  <c r="ID59" i="1" s="1"/>
  <c r="KZ59" i="1"/>
  <c r="EK47" i="1"/>
  <c r="EL47" i="1" s="1"/>
  <c r="EM47" i="1" s="1"/>
  <c r="FW47" i="1"/>
  <c r="EK64" i="1"/>
  <c r="FD64" i="1"/>
  <c r="IU64" i="1"/>
  <c r="IV64" i="1" s="1"/>
  <c r="IW64" i="1" s="1"/>
  <c r="IX64" i="1" s="1"/>
  <c r="JA64" i="1" s="1"/>
  <c r="FD74" i="1"/>
  <c r="HI49" i="1"/>
  <c r="FW49" i="1"/>
  <c r="IU37" i="1"/>
  <c r="IV37" i="1" s="1"/>
  <c r="IW37" i="1" s="1"/>
  <c r="IX37" i="1" s="1"/>
  <c r="GP80" i="1"/>
  <c r="GQ80" i="1" s="1"/>
  <c r="GR80" i="1" s="1"/>
  <c r="GS80" i="1" s="1"/>
  <c r="GP78" i="1"/>
  <c r="GQ78" i="1" s="1"/>
  <c r="GR78" i="1" s="1"/>
  <c r="GS78" i="1" s="1"/>
  <c r="KG78" i="1"/>
  <c r="EK62" i="1"/>
  <c r="KG62" i="1"/>
  <c r="KH62" i="1" s="1"/>
  <c r="KI62" i="1" s="1"/>
  <c r="KJ62" i="1" s="1"/>
  <c r="IB56" i="1"/>
  <c r="IC56" i="1" s="1"/>
  <c r="ID56" i="1" s="1"/>
  <c r="GP15" i="1"/>
  <c r="GQ15" i="1" s="1"/>
  <c r="GR15" i="1" s="1"/>
  <c r="IU15" i="1"/>
  <c r="JN60" i="1"/>
  <c r="JO60" i="1" s="1"/>
  <c r="JP60" i="1" s="1"/>
  <c r="JQ60" i="1" s="1"/>
  <c r="BM58" i="1"/>
  <c r="FW42" i="1"/>
  <c r="KG42" i="1"/>
  <c r="KH42" i="1" s="1"/>
  <c r="KI42" i="1" s="1"/>
  <c r="KJ42" i="1" s="1"/>
  <c r="KP42" i="1" s="1"/>
  <c r="KO42" i="1" s="1"/>
  <c r="CF69" i="1"/>
  <c r="CG69" i="1" s="1"/>
  <c r="CH69" i="1" s="1"/>
  <c r="CI69" i="1" s="1"/>
  <c r="GP69" i="1"/>
  <c r="EK19" i="1"/>
  <c r="EL19" i="1" s="1"/>
  <c r="EM19" i="1" s="1"/>
  <c r="KG19" i="1"/>
  <c r="DR7" i="1"/>
  <c r="KZ7" i="1"/>
  <c r="EK72" i="1"/>
  <c r="EL72" i="1" s="1"/>
  <c r="EM72" i="1" s="1"/>
  <c r="FW72" i="1"/>
  <c r="KG86" i="1"/>
  <c r="JN64" i="1"/>
  <c r="CF74" i="1"/>
  <c r="CG74" i="1" s="1"/>
  <c r="CH74" i="1" s="1"/>
  <c r="CI74" i="1" s="1"/>
  <c r="JN74" i="1"/>
  <c r="JO74" i="1" s="1"/>
  <c r="JP74" i="1" s="1"/>
  <c r="JQ74" i="1" s="1"/>
  <c r="GP74" i="1"/>
  <c r="DR25" i="1"/>
  <c r="DS25" i="1" s="1"/>
  <c r="DT25" i="1" s="1"/>
  <c r="CF80" i="1"/>
  <c r="IB80" i="1"/>
  <c r="IC80" i="1" s="1"/>
  <c r="ID80" i="1" s="1"/>
  <c r="IE80" i="1" s="1"/>
  <c r="IG80" i="1" s="1"/>
  <c r="EK78" i="1"/>
  <c r="EL78" i="1" s="1"/>
  <c r="EM78" i="1" s="1"/>
  <c r="EN78" i="1" s="1"/>
  <c r="KG56" i="1"/>
  <c r="DR31" i="1"/>
  <c r="DS31" i="1" s="1"/>
  <c r="DT31" i="1" s="1"/>
  <c r="HI31" i="1"/>
  <c r="FW60" i="1"/>
  <c r="KG60" i="1"/>
  <c r="CY58" i="1"/>
  <c r="CZ58" i="1" s="1"/>
  <c r="DA58" i="1" s="1"/>
  <c r="DB58" i="1" s="1"/>
  <c r="IU58" i="1"/>
  <c r="HI69" i="1"/>
  <c r="FW69" i="1"/>
  <c r="FD19" i="1"/>
  <c r="HI7" i="1"/>
  <c r="IB7" i="1"/>
  <c r="IC7" i="1" s="1"/>
  <c r="ID7" i="1" s="1"/>
  <c r="JN7" i="1"/>
  <c r="JO7" i="1" s="1"/>
  <c r="JP7" i="1" s="1"/>
  <c r="JQ7" i="1" s="1"/>
  <c r="HI72" i="1"/>
  <c r="HJ72" i="1" s="1"/>
  <c r="HK72" i="1" s="1"/>
  <c r="HL72" i="1" s="1"/>
  <c r="FD86" i="1"/>
  <c r="FE86" i="1" s="1"/>
  <c r="FF86" i="1" s="1"/>
  <c r="FG86" i="1" s="1"/>
  <c r="CF64" i="1"/>
  <c r="CG64" i="1" s="1"/>
  <c r="CH64" i="1" s="1"/>
  <c r="CI64" i="1" s="1"/>
  <c r="CK64" i="1" s="1"/>
  <c r="GP64" i="1"/>
  <c r="KG74" i="1"/>
  <c r="KH74" i="1" s="1"/>
  <c r="KI74" i="1" s="1"/>
  <c r="KJ74" i="1" s="1"/>
  <c r="KQ74" i="1" s="1"/>
  <c r="IB25" i="1"/>
  <c r="KZ25" i="1"/>
  <c r="CF78" i="1"/>
  <c r="JN78" i="1"/>
  <c r="FW78" i="1"/>
  <c r="FX78" i="1" s="1"/>
  <c r="FY78" i="1" s="1"/>
  <c r="FD56" i="1"/>
  <c r="CY31" i="1"/>
  <c r="CZ31" i="1" s="1"/>
  <c r="DA31" i="1" s="1"/>
  <c r="IU31" i="1"/>
  <c r="KZ31" i="1"/>
  <c r="EK15" i="1"/>
  <c r="EL15" i="1" s="1"/>
  <c r="EM15" i="1" s="1"/>
  <c r="EN15" i="1" s="1"/>
  <c r="FD58" i="1"/>
  <c r="DR69" i="1"/>
  <c r="DS69" i="1" s="1"/>
  <c r="DT69" i="1" s="1"/>
  <c r="DU69" i="1" s="1"/>
  <c r="JN19" i="1"/>
  <c r="JO19" i="1" s="1"/>
  <c r="JP19" i="1" s="1"/>
  <c r="JQ19" i="1" s="1"/>
  <c r="CF83" i="1"/>
  <c r="CG83" i="1" s="1"/>
  <c r="CH83" i="1" s="1"/>
  <c r="EK83" i="1"/>
  <c r="FW83" i="1"/>
  <c r="BM73" i="1"/>
  <c r="BN73" i="1" s="1"/>
  <c r="BO73" i="1" s="1"/>
  <c r="BP73" i="1" s="1"/>
  <c r="DR53" i="1"/>
  <c r="DS53" i="1" s="1"/>
  <c r="DT53" i="1" s="1"/>
  <c r="DU53" i="1" s="1"/>
  <c r="IB88" i="1"/>
  <c r="IC88" i="1" s="1"/>
  <c r="ID88" i="1" s="1"/>
  <c r="IE88" i="1" s="1"/>
  <c r="IM88" i="1" s="1"/>
  <c r="KZ88" i="1"/>
  <c r="CF19" i="1"/>
  <c r="GP19" i="1"/>
  <c r="DR86" i="1"/>
  <c r="DS86" i="1" s="1"/>
  <c r="DT86" i="1" s="1"/>
  <c r="DU86" i="1" s="1"/>
  <c r="CF59" i="1"/>
  <c r="CG59" i="1" s="1"/>
  <c r="CH59" i="1" s="1"/>
  <c r="CI59" i="1" s="1"/>
  <c r="FD59" i="1"/>
  <c r="JN47" i="1"/>
  <c r="JO47" i="1" s="1"/>
  <c r="JP47" i="1" s="1"/>
  <c r="JQ47" i="1" s="1"/>
  <c r="DR64" i="1"/>
  <c r="DS64" i="1" s="1"/>
  <c r="DT64" i="1" s="1"/>
  <c r="HI64" i="1"/>
  <c r="DR74" i="1"/>
  <c r="DS74" i="1" s="1"/>
  <c r="DT74" i="1" s="1"/>
  <c r="DU74" i="1" s="1"/>
  <c r="DZ74" i="1" s="1"/>
  <c r="CY49" i="1"/>
  <c r="KZ49" i="1"/>
  <c r="EK37" i="1"/>
  <c r="KG37" i="1"/>
  <c r="KH37" i="1" s="1"/>
  <c r="KI37" i="1" s="1"/>
  <c r="KJ37" i="1" s="1"/>
  <c r="KL37" i="1" s="1"/>
  <c r="FW25" i="1"/>
  <c r="IU80" i="1"/>
  <c r="DR78" i="1"/>
  <c r="DS78" i="1" s="1"/>
  <c r="DT78" i="1" s="1"/>
  <c r="DU78" i="1" s="1"/>
  <c r="HI62" i="1"/>
  <c r="GP31" i="1"/>
  <c r="JN15" i="1"/>
  <c r="IB60" i="1"/>
  <c r="CF58" i="1"/>
  <c r="CG58" i="1" s="1"/>
  <c r="CH58" i="1" s="1"/>
  <c r="EK58" i="1"/>
  <c r="FW58" i="1"/>
  <c r="FX58" i="1" s="1"/>
  <c r="FY58" i="1" s="1"/>
  <c r="DR42" i="1"/>
  <c r="DS42" i="1" s="1"/>
  <c r="DT42" i="1" s="1"/>
  <c r="IB42" i="1"/>
  <c r="IC42" i="1" s="1"/>
  <c r="ID42" i="1" s="1"/>
  <c r="IE42" i="1" s="1"/>
  <c r="JN42" i="1"/>
  <c r="JO42" i="1" s="1"/>
  <c r="JP42" i="1" s="1"/>
  <c r="JQ42" i="1" s="1"/>
  <c r="JY42" i="1" s="1"/>
  <c r="GP11" i="1"/>
  <c r="IB69" i="1"/>
  <c r="IC69" i="1" s="1"/>
  <c r="ID69" i="1" s="1"/>
  <c r="HI19" i="1"/>
  <c r="FW19" i="1"/>
  <c r="JN72" i="1"/>
  <c r="JO72" i="1" s="1"/>
  <c r="JP72" i="1" s="1"/>
  <c r="JQ72" i="1" s="1"/>
  <c r="JX72" i="1" s="1"/>
  <c r="CF37" i="1"/>
  <c r="BM86" i="1"/>
  <c r="BN86" i="1" s="1"/>
  <c r="BO86" i="1" s="1"/>
  <c r="BP86" i="1" s="1"/>
  <c r="IB86" i="1"/>
  <c r="IC86" i="1" s="1"/>
  <c r="ID86" i="1" s="1"/>
  <c r="HI86" i="1"/>
  <c r="HJ86" i="1" s="1"/>
  <c r="HK86" i="1" s="1"/>
  <c r="KZ86" i="1"/>
  <c r="KG64" i="1"/>
  <c r="KH64" i="1" s="1"/>
  <c r="KI64" i="1" s="1"/>
  <c r="KJ64" i="1" s="1"/>
  <c r="KQ64" i="1" s="1"/>
  <c r="IB74" i="1"/>
  <c r="FD78" i="1"/>
  <c r="IB78" i="1"/>
  <c r="IC78" i="1" s="1"/>
  <c r="ID78" i="1" s="1"/>
  <c r="IE78" i="1" s="1"/>
  <c r="KZ62" i="1"/>
  <c r="IU56" i="1"/>
  <c r="IV56" i="1" s="1"/>
  <c r="IW56" i="1" s="1"/>
  <c r="IX56" i="1" s="1"/>
  <c r="DR56" i="1"/>
  <c r="HI56" i="1"/>
  <c r="HJ56" i="1" s="1"/>
  <c r="HK56" i="1" s="1"/>
  <c r="KZ56" i="1"/>
  <c r="EK31" i="1"/>
  <c r="FW31" i="1"/>
  <c r="FX31" i="1" s="1"/>
  <c r="FY31" i="1" s="1"/>
  <c r="CF15" i="1"/>
  <c r="CG15" i="1" s="1"/>
  <c r="CH15" i="1" s="1"/>
  <c r="KG15" i="1"/>
  <c r="DR60" i="1"/>
  <c r="KZ60" i="1"/>
  <c r="JN58" i="1"/>
  <c r="BM69" i="1"/>
  <c r="KZ69" i="1"/>
  <c r="DR19" i="1"/>
  <c r="DS19" i="1" s="1"/>
  <c r="DT19" i="1" s="1"/>
  <c r="DU19" i="1" s="1"/>
  <c r="CY7" i="1"/>
  <c r="GP7" i="1"/>
  <c r="KZ78" i="1"/>
  <c r="BM56" i="1"/>
  <c r="BN56" i="1" s="1"/>
  <c r="BO56" i="1" s="1"/>
  <c r="HI15" i="1"/>
  <c r="CY47" i="1"/>
  <c r="KZ47" i="1"/>
  <c r="BM64" i="1"/>
  <c r="IB64" i="1"/>
  <c r="KZ64" i="1"/>
  <c r="BM74" i="1"/>
  <c r="KZ74" i="1"/>
  <c r="FD49" i="1"/>
  <c r="DR37" i="1"/>
  <c r="DS37" i="1" s="1"/>
  <c r="DT37" i="1" s="1"/>
  <c r="IB37" i="1"/>
  <c r="IC37" i="1" s="1"/>
  <c r="ID37" i="1" s="1"/>
  <c r="JN37" i="1"/>
  <c r="JO37" i="1" s="1"/>
  <c r="JP37" i="1" s="1"/>
  <c r="JQ37" i="1" s="1"/>
  <c r="JU37" i="1" s="1"/>
  <c r="JT37" i="1" s="1"/>
  <c r="GP25" i="1"/>
  <c r="JN25" i="1"/>
  <c r="JO25" i="1" s="1"/>
  <c r="JP25" i="1" s="1"/>
  <c r="JQ25" i="1" s="1"/>
  <c r="JY25" i="1" s="1"/>
  <c r="FW80" i="1"/>
  <c r="JN80" i="1"/>
  <c r="JO80" i="1" s="1"/>
  <c r="JP80" i="1" s="1"/>
  <c r="JQ80" i="1" s="1"/>
  <c r="JX80" i="1" s="1"/>
  <c r="BM62" i="1"/>
  <c r="CY56" i="1"/>
  <c r="FW15" i="1"/>
  <c r="IU60" i="1"/>
  <c r="IV60" i="1" s="1"/>
  <c r="IW60" i="1" s="1"/>
  <c r="IX60" i="1" s="1"/>
  <c r="JE60" i="1" s="1"/>
  <c r="DR58" i="1"/>
  <c r="DS58" i="1" s="1"/>
  <c r="DT58" i="1" s="1"/>
  <c r="CY42" i="1"/>
  <c r="IU42" i="1"/>
  <c r="IV42" i="1" s="1"/>
  <c r="IW42" i="1" s="1"/>
  <c r="IX42" i="1" s="1"/>
  <c r="IB11" i="1"/>
  <c r="IC11" i="1" s="1"/>
  <c r="ID11" i="1" s="1"/>
  <c r="IE11" i="1" s="1"/>
  <c r="FD11" i="1"/>
  <c r="EK69" i="1"/>
  <c r="HI83" i="1"/>
  <c r="HJ83" i="1" s="1"/>
  <c r="HK83" i="1" s="1"/>
  <c r="HL83" i="1" s="1"/>
  <c r="CY26" i="1"/>
  <c r="IU26" i="1"/>
  <c r="EK24" i="1"/>
  <c r="IU73" i="1"/>
  <c r="DR23" i="1"/>
  <c r="DS23" i="1" s="1"/>
  <c r="DT23" i="1" s="1"/>
  <c r="DU23" i="1" s="1"/>
  <c r="DW23" i="1" s="1"/>
  <c r="HI23" i="1"/>
  <c r="HJ23" i="1" s="1"/>
  <c r="HK23" i="1" s="1"/>
  <c r="IU16" i="1"/>
  <c r="KZ16" i="1"/>
  <c r="KZ53" i="1"/>
  <c r="CY18" i="1"/>
  <c r="CZ18" i="1" s="1"/>
  <c r="DA18" i="1" s="1"/>
  <c r="IB18" i="1"/>
  <c r="CY88" i="1"/>
  <c r="CZ88" i="1" s="1"/>
  <c r="DA88" i="1" s="1"/>
  <c r="DB88" i="1" s="1"/>
  <c r="FW81" i="1"/>
  <c r="FX81" i="1" s="1"/>
  <c r="FY81" i="1" s="1"/>
  <c r="HI79" i="1"/>
  <c r="BM67" i="1"/>
  <c r="IU67" i="1"/>
  <c r="EK28" i="1"/>
  <c r="CF6" i="1"/>
  <c r="JN6" i="1"/>
  <c r="CY41" i="1"/>
  <c r="CZ41" i="1" s="1"/>
  <c r="DA41" i="1" s="1"/>
  <c r="DR83" i="1"/>
  <c r="DS83" i="1" s="1"/>
  <c r="DT83" i="1" s="1"/>
  <c r="BM26" i="1"/>
  <c r="FD24" i="1"/>
  <c r="KG73" i="1"/>
  <c r="FD23" i="1"/>
  <c r="BM89" i="1"/>
  <c r="IB89" i="1"/>
  <c r="IC89" i="1" s="1"/>
  <c r="ID89" i="1" s="1"/>
  <c r="IE89" i="1" s="1"/>
  <c r="KZ89" i="1"/>
  <c r="CY16" i="1"/>
  <c r="CZ16" i="1" s="1"/>
  <c r="DA16" i="1" s="1"/>
  <c r="FW55" i="1"/>
  <c r="JN55" i="1"/>
  <c r="JO55" i="1" s="1"/>
  <c r="JP55" i="1" s="1"/>
  <c r="JQ55" i="1" s="1"/>
  <c r="JT55" i="1" s="1"/>
  <c r="IU18" i="1"/>
  <c r="IU88" i="1"/>
  <c r="CF66" i="1"/>
  <c r="FD66" i="1"/>
  <c r="FE66" i="1" s="1"/>
  <c r="FF66" i="1" s="1"/>
  <c r="CY67" i="1"/>
  <c r="FW65" i="1"/>
  <c r="IB65" i="1"/>
  <c r="CF28" i="1"/>
  <c r="JN28" i="1"/>
  <c r="JO28" i="1" s="1"/>
  <c r="JP28" i="1" s="1"/>
  <c r="JQ28" i="1" s="1"/>
  <c r="JY28" i="1" s="1"/>
  <c r="FW28" i="1"/>
  <c r="FX28" i="1" s="1"/>
  <c r="FY28" i="1" s="1"/>
  <c r="KG57" i="1"/>
  <c r="BM41" i="1"/>
  <c r="BN41" i="1" s="1"/>
  <c r="BO41" i="1" s="1"/>
  <c r="BM7" i="1"/>
  <c r="FW7" i="1"/>
  <c r="IU72" i="1"/>
  <c r="IV72" i="1" s="1"/>
  <c r="IW72" i="1" s="1"/>
  <c r="IX72" i="1" s="1"/>
  <c r="JE72" i="1" s="1"/>
  <c r="BM20" i="1"/>
  <c r="FD87" i="1"/>
  <c r="IB83" i="1"/>
  <c r="IB26" i="1"/>
  <c r="GP26" i="1"/>
  <c r="CF24" i="1"/>
  <c r="CG24" i="1" s="1"/>
  <c r="CH24" i="1" s="1"/>
  <c r="JN24" i="1"/>
  <c r="GP24" i="1"/>
  <c r="CF73" i="1"/>
  <c r="CG73" i="1" s="1"/>
  <c r="CH73" i="1" s="1"/>
  <c r="CI73" i="1" s="1"/>
  <c r="CM73" i="1" s="1"/>
  <c r="EK73" i="1"/>
  <c r="EL73" i="1" s="1"/>
  <c r="EM73" i="1" s="1"/>
  <c r="EN73" i="1" s="1"/>
  <c r="GP73" i="1"/>
  <c r="GQ73" i="1" s="1"/>
  <c r="GR73" i="1" s="1"/>
  <c r="IU14" i="1"/>
  <c r="FW39" i="1"/>
  <c r="CY20" i="1"/>
  <c r="BM16" i="1"/>
  <c r="BN16" i="1" s="1"/>
  <c r="BO16" i="1" s="1"/>
  <c r="BP16" i="1" s="1"/>
  <c r="BR16" i="1" s="1"/>
  <c r="GP16" i="1"/>
  <c r="EK55" i="1"/>
  <c r="KG55" i="1"/>
  <c r="BM53" i="1"/>
  <c r="BN53" i="1" s="1"/>
  <c r="BO53" i="1" s="1"/>
  <c r="IU53" i="1"/>
  <c r="IV53" i="1" s="1"/>
  <c r="IW53" i="1" s="1"/>
  <c r="IX53" i="1" s="1"/>
  <c r="JD53" i="1" s="1"/>
  <c r="JC53" i="1" s="1"/>
  <c r="BM18" i="1"/>
  <c r="EK88" i="1"/>
  <c r="EL88" i="1" s="1"/>
  <c r="EM88" i="1" s="1"/>
  <c r="KG88" i="1"/>
  <c r="CY65" i="1"/>
  <c r="CZ65" i="1" s="1"/>
  <c r="DA65" i="1" s="1"/>
  <c r="IU81" i="1"/>
  <c r="KG81" i="1"/>
  <c r="IB79" i="1"/>
  <c r="IC79" i="1" s="1"/>
  <c r="ID79" i="1" s="1"/>
  <c r="HI67" i="1"/>
  <c r="GP67" i="1"/>
  <c r="GQ67" i="1" s="1"/>
  <c r="GR67" i="1" s="1"/>
  <c r="GS67" i="1" s="1"/>
  <c r="GW67" i="1" s="1"/>
  <c r="DR65" i="1"/>
  <c r="KZ65" i="1"/>
  <c r="HI28" i="1"/>
  <c r="HJ28" i="1" s="1"/>
  <c r="HK28" i="1" s="1"/>
  <c r="HL28" i="1" s="1"/>
  <c r="DR6" i="1"/>
  <c r="HI6" i="1"/>
  <c r="GP41" i="1"/>
  <c r="KG7" i="1"/>
  <c r="KH7" i="1" s="1"/>
  <c r="KI7" i="1" s="1"/>
  <c r="KJ7" i="1" s="1"/>
  <c r="KL7" i="1" s="1"/>
  <c r="KK7" i="1" s="1"/>
  <c r="CY9" i="1"/>
  <c r="CZ9" i="1" s="1"/>
  <c r="DA9" i="1" s="1"/>
  <c r="KZ9" i="1"/>
  <c r="BM72" i="1"/>
  <c r="KZ72" i="1"/>
  <c r="CY25" i="1"/>
  <c r="DR87" i="1"/>
  <c r="DS87" i="1" s="1"/>
  <c r="DT87" i="1" s="1"/>
  <c r="IB87" i="1"/>
  <c r="IC87" i="1" s="1"/>
  <c r="ID87" i="1" s="1"/>
  <c r="JN87" i="1"/>
  <c r="JO87" i="1" s="1"/>
  <c r="JP87" i="1" s="1"/>
  <c r="JQ87" i="1" s="1"/>
  <c r="JX87" i="1" s="1"/>
  <c r="KZ83" i="1"/>
  <c r="FW26" i="1"/>
  <c r="FX26" i="1" s="1"/>
  <c r="FY26" i="1" s="1"/>
  <c r="KG24" i="1"/>
  <c r="KH24" i="1" s="1"/>
  <c r="KI24" i="1" s="1"/>
  <c r="KJ24" i="1" s="1"/>
  <c r="KQ24" i="1" s="1"/>
  <c r="JN73" i="1"/>
  <c r="JO73" i="1" s="1"/>
  <c r="JP73" i="1" s="1"/>
  <c r="JQ73" i="1" s="1"/>
  <c r="JT73" i="1" s="1"/>
  <c r="FW73" i="1"/>
  <c r="EK14" i="1"/>
  <c r="FD14" i="1"/>
  <c r="FE14" i="1" s="1"/>
  <c r="FF14" i="1" s="1"/>
  <c r="DR39" i="1"/>
  <c r="HI39" i="1"/>
  <c r="IB23" i="1"/>
  <c r="KZ23" i="1"/>
  <c r="DR77" i="1"/>
  <c r="IB77" i="1"/>
  <c r="IC77" i="1" s="1"/>
  <c r="ID77" i="1" s="1"/>
  <c r="FD77" i="1"/>
  <c r="FW16" i="1"/>
  <c r="FX16" i="1" s="1"/>
  <c r="FY16" i="1" s="1"/>
  <c r="HI55" i="1"/>
  <c r="CY53" i="1"/>
  <c r="CZ53" i="1" s="1"/>
  <c r="DA53" i="1" s="1"/>
  <c r="KG18" i="1"/>
  <c r="CF88" i="1"/>
  <c r="CG88" i="1" s="1"/>
  <c r="CH88" i="1" s="1"/>
  <c r="CI88" i="1" s="1"/>
  <c r="CN88" i="1" s="1"/>
  <c r="FD88" i="1"/>
  <c r="GP88" i="1"/>
  <c r="GQ88" i="1" s="1"/>
  <c r="GR88" i="1" s="1"/>
  <c r="DR66" i="1"/>
  <c r="DS66" i="1" s="1"/>
  <c r="DT66" i="1" s="1"/>
  <c r="DR27" i="1"/>
  <c r="HI27" i="1"/>
  <c r="HJ27" i="1" s="1"/>
  <c r="HK27" i="1" s="1"/>
  <c r="HL27" i="1" s="1"/>
  <c r="HN27" i="1" s="1"/>
  <c r="HM27" i="1" s="1"/>
  <c r="FD27" i="1"/>
  <c r="FE27" i="1" s="1"/>
  <c r="FF27" i="1" s="1"/>
  <c r="BM65" i="1"/>
  <c r="CF81" i="1"/>
  <c r="CG81" i="1" s="1"/>
  <c r="CH81" i="1" s="1"/>
  <c r="CI81" i="1" s="1"/>
  <c r="FD81" i="1"/>
  <c r="BM79" i="1"/>
  <c r="KZ79" i="1"/>
  <c r="FW67" i="1"/>
  <c r="KG67" i="1"/>
  <c r="GP65" i="1"/>
  <c r="GQ65" i="1" s="1"/>
  <c r="GR65" i="1" s="1"/>
  <c r="DR28" i="1"/>
  <c r="DS28" i="1" s="1"/>
  <c r="DT28" i="1" s="1"/>
  <c r="EK41" i="1"/>
  <c r="FW41" i="1"/>
  <c r="FX41" i="1" s="1"/>
  <c r="FY41" i="1" s="1"/>
  <c r="CY72" i="1"/>
  <c r="HI87" i="1"/>
  <c r="BM83" i="1"/>
  <c r="HI24" i="1"/>
  <c r="HJ24" i="1" s="1"/>
  <c r="HK24" i="1" s="1"/>
  <c r="FW24" i="1"/>
  <c r="DR73" i="1"/>
  <c r="DS73" i="1" s="1"/>
  <c r="DT73" i="1" s="1"/>
  <c r="DU73" i="1" s="1"/>
  <c r="HI73" i="1"/>
  <c r="JN14" i="1"/>
  <c r="JO14" i="1" s="1"/>
  <c r="JP14" i="1" s="1"/>
  <c r="JQ14" i="1" s="1"/>
  <c r="JT14" i="1" s="1"/>
  <c r="KG39" i="1"/>
  <c r="CY23" i="1"/>
  <c r="IU23" i="1"/>
  <c r="EK89" i="1"/>
  <c r="EL89" i="1" s="1"/>
  <c r="EM89" i="1" s="1"/>
  <c r="EN89" i="1" s="1"/>
  <c r="FD89" i="1"/>
  <c r="FE89" i="1" s="1"/>
  <c r="FF89" i="1" s="1"/>
  <c r="FG89" i="1" s="1"/>
  <c r="IU89" i="1"/>
  <c r="JN77" i="1"/>
  <c r="JO77" i="1" s="1"/>
  <c r="JP77" i="1" s="1"/>
  <c r="JQ77" i="1" s="1"/>
  <c r="EK16" i="1"/>
  <c r="GP55" i="1"/>
  <c r="GQ55" i="1" s="1"/>
  <c r="GR55" i="1" s="1"/>
  <c r="GS55" i="1" s="1"/>
  <c r="GW55" i="1" s="1"/>
  <c r="GP53" i="1"/>
  <c r="KG53" i="1"/>
  <c r="FD18" i="1"/>
  <c r="EK18" i="1"/>
  <c r="EL18" i="1" s="1"/>
  <c r="EM18" i="1" s="1"/>
  <c r="GP18" i="1"/>
  <c r="GQ18" i="1" s="1"/>
  <c r="GR18" i="1" s="1"/>
  <c r="GS18" i="1" s="1"/>
  <c r="JN88" i="1"/>
  <c r="JO88" i="1" s="1"/>
  <c r="JP88" i="1" s="1"/>
  <c r="JQ88" i="1" s="1"/>
  <c r="JV88" i="1" s="1"/>
  <c r="FW88" i="1"/>
  <c r="IB66" i="1"/>
  <c r="IC66" i="1" s="1"/>
  <c r="ID66" i="1" s="1"/>
  <c r="IE66" i="1" s="1"/>
  <c r="IG66" i="1" s="1"/>
  <c r="IF66" i="1" s="1"/>
  <c r="HI66" i="1"/>
  <c r="KZ66" i="1"/>
  <c r="IB27" i="1"/>
  <c r="IC27" i="1" s="1"/>
  <c r="ID27" i="1" s="1"/>
  <c r="IE27" i="1" s="1"/>
  <c r="IJ27" i="1" s="1"/>
  <c r="JN27" i="1"/>
  <c r="JO27" i="1" s="1"/>
  <c r="JP27" i="1" s="1"/>
  <c r="JQ27" i="1" s="1"/>
  <c r="BM15" i="1"/>
  <c r="JN81" i="1"/>
  <c r="IU65" i="1"/>
  <c r="IV65" i="1" s="1"/>
  <c r="IW65" i="1" s="1"/>
  <c r="IX65" i="1" s="1"/>
  <c r="CY15" i="1"/>
  <c r="DR81" i="1"/>
  <c r="DS81" i="1" s="1"/>
  <c r="DT81" i="1" s="1"/>
  <c r="FD28" i="1"/>
  <c r="FE28" i="1" s="1"/>
  <c r="FF28" i="1" s="1"/>
  <c r="FG28" i="1" s="1"/>
  <c r="IB28" i="1"/>
  <c r="KZ28" i="1"/>
  <c r="CF41" i="1"/>
  <c r="KG41" i="1"/>
  <c r="FD83" i="1"/>
  <c r="FD26" i="1"/>
  <c r="IB73" i="1"/>
  <c r="IC73" i="1" s="1"/>
  <c r="ID73" i="1" s="1"/>
  <c r="CF16" i="1"/>
  <c r="FD16" i="1"/>
  <c r="KG16" i="1"/>
  <c r="CF53" i="1"/>
  <c r="JN53" i="1"/>
  <c r="FW53" i="1"/>
  <c r="FX53" i="1" s="1"/>
  <c r="FY53" i="1" s="1"/>
  <c r="HI18" i="1"/>
  <c r="HI88" i="1"/>
  <c r="HJ88" i="1" s="1"/>
  <c r="HK88" i="1" s="1"/>
  <c r="BM81" i="1"/>
  <c r="BN81" i="1" s="1"/>
  <c r="BO81" i="1" s="1"/>
  <c r="BP81" i="1" s="1"/>
  <c r="IB81" i="1"/>
  <c r="IC81" i="1" s="1"/>
  <c r="ID81" i="1" s="1"/>
  <c r="IE81" i="1" s="1"/>
  <c r="HI81" i="1"/>
  <c r="KZ81" i="1"/>
  <c r="KZ67" i="1"/>
  <c r="FD67" i="1"/>
  <c r="EK65" i="1"/>
  <c r="EL65" i="1" s="1"/>
  <c r="EM65" i="1" s="1"/>
  <c r="FD65" i="1"/>
  <c r="FE65" i="1" s="1"/>
  <c r="FF65" i="1" s="1"/>
  <c r="IU28" i="1"/>
  <c r="EK6" i="1"/>
  <c r="FW6" i="1"/>
  <c r="FX6" i="1" s="1"/>
  <c r="FY6" i="1" s="1"/>
  <c r="FZ6" i="1" s="1"/>
  <c r="FD41" i="1"/>
  <c r="GP83" i="1"/>
  <c r="GQ83" i="1" s="1"/>
  <c r="GR83" i="1" s="1"/>
  <c r="KG83" i="1"/>
  <c r="CF26" i="1"/>
  <c r="CG26" i="1" s="1"/>
  <c r="CH26" i="1" s="1"/>
  <c r="JN26" i="1"/>
  <c r="IB24" i="1"/>
  <c r="KZ73" i="1"/>
  <c r="KG23" i="1"/>
  <c r="JN16" i="1"/>
  <c r="JO16" i="1" s="1"/>
  <c r="JP16" i="1" s="1"/>
  <c r="JQ16" i="1" s="1"/>
  <c r="JW16" i="1" s="1"/>
  <c r="JV16" i="1" s="1"/>
  <c r="HI53" i="1"/>
  <c r="DR18" i="1"/>
  <c r="DS18" i="1" s="1"/>
  <c r="DT18" i="1" s="1"/>
  <c r="CY81" i="1"/>
  <c r="CZ81" i="1" s="1"/>
  <c r="DA81" i="1" s="1"/>
  <c r="CF79" i="1"/>
  <c r="CG79" i="1" s="1"/>
  <c r="CH79" i="1" s="1"/>
  <c r="FD79" i="1"/>
  <c r="GP79" i="1"/>
  <c r="DR67" i="1"/>
  <c r="DS67" i="1" s="1"/>
  <c r="DT67" i="1" s="1"/>
  <c r="IB67" i="1"/>
  <c r="IC67" i="1" s="1"/>
  <c r="ID67" i="1" s="1"/>
  <c r="JN67" i="1"/>
  <c r="JN65" i="1"/>
  <c r="JO65" i="1" s="1"/>
  <c r="JP65" i="1" s="1"/>
  <c r="JQ65" i="1" s="1"/>
  <c r="CY28" i="1"/>
  <c r="IB6" i="1"/>
  <c r="IC6" i="1" s="1"/>
  <c r="ID6" i="1" s="1"/>
  <c r="DR41" i="1"/>
  <c r="JN41" i="1"/>
  <c r="JO41" i="1" s="1"/>
  <c r="JP41" i="1" s="1"/>
  <c r="JQ41" i="1" s="1"/>
  <c r="JX41" i="1" s="1"/>
  <c r="KG65" i="1"/>
  <c r="BM28" i="1"/>
  <c r="IB41" i="1"/>
  <c r="IC41" i="1" s="1"/>
  <c r="ID41" i="1" s="1"/>
  <c r="IE41" i="1" s="1"/>
  <c r="II41" i="1" s="1"/>
  <c r="JN83" i="1"/>
  <c r="DR26" i="1"/>
  <c r="DS26" i="1" s="1"/>
  <c r="DT26" i="1" s="1"/>
  <c r="HI26" i="1"/>
  <c r="HJ26" i="1" s="1"/>
  <c r="HK26" i="1" s="1"/>
  <c r="KZ26" i="1"/>
  <c r="CY73" i="1"/>
  <c r="IB16" i="1"/>
  <c r="HI16" i="1"/>
  <c r="HJ16" i="1" s="1"/>
  <c r="HK16" i="1" s="1"/>
  <c r="FD53" i="1"/>
  <c r="FE53" i="1" s="1"/>
  <c r="FF53" i="1" s="1"/>
  <c r="IB53" i="1"/>
  <c r="IC53" i="1" s="1"/>
  <c r="ID53" i="1" s="1"/>
  <c r="KZ18" i="1"/>
  <c r="BM88" i="1"/>
  <c r="EK81" i="1"/>
  <c r="GP81" i="1"/>
  <c r="CF65" i="1"/>
  <c r="HI65" i="1"/>
  <c r="HJ65" i="1" s="1"/>
  <c r="HK65" i="1" s="1"/>
  <c r="HL65" i="1" s="1"/>
  <c r="HT65" i="1" s="1"/>
  <c r="GP28" i="1"/>
  <c r="GQ28" i="1" s="1"/>
  <c r="GR28" i="1" s="1"/>
  <c r="KG28" i="1"/>
  <c r="IU41" i="1"/>
  <c r="HI41" i="1"/>
  <c r="HJ41" i="1" s="1"/>
  <c r="HK41" i="1" s="1"/>
  <c r="KZ41" i="1"/>
  <c r="CP11" i="1"/>
  <c r="BW21" i="1"/>
  <c r="BS24" i="1"/>
  <c r="BW51" i="1"/>
  <c r="EQ87" i="1"/>
  <c r="DX61" i="1"/>
  <c r="KM52" i="1"/>
  <c r="GZ40" i="1"/>
  <c r="CL10" i="1"/>
  <c r="CL76" i="1"/>
  <c r="CP76" i="1"/>
  <c r="JX33" i="1"/>
  <c r="JT33" i="1"/>
  <c r="GC71" i="1"/>
  <c r="GZ85" i="1"/>
  <c r="EU12" i="1"/>
  <c r="BS30" i="1"/>
  <c r="GG82" i="1"/>
  <c r="FJ50" i="1"/>
  <c r="JE22" i="1"/>
  <c r="LF10" i="1"/>
  <c r="EB43" i="1"/>
  <c r="HS51" i="1"/>
  <c r="HO51" i="1"/>
  <c r="JX10" i="1"/>
  <c r="JT10" i="1"/>
  <c r="EQ71" i="1"/>
  <c r="EU71" i="1"/>
  <c r="FJ71" i="1"/>
  <c r="BW38" i="1"/>
  <c r="IH75" i="1"/>
  <c r="GG75" i="1"/>
  <c r="GC75" i="1"/>
  <c r="IH38" i="1"/>
  <c r="IL38" i="1"/>
  <c r="JA35" i="1"/>
  <c r="JE35" i="1"/>
  <c r="BW22" i="1"/>
  <c r="DX75" i="1"/>
  <c r="JE45" i="1"/>
  <c r="JA45" i="1"/>
  <c r="EB72" i="1"/>
  <c r="GV13" i="1"/>
  <c r="IH51" i="1"/>
  <c r="JT75" i="1"/>
  <c r="IH45" i="1"/>
  <c r="JA24" i="1"/>
  <c r="EU52" i="1"/>
  <c r="LF45" i="1"/>
  <c r="LJ45" i="1"/>
  <c r="GV70" i="1"/>
  <c r="LF52" i="1"/>
  <c r="HT68" i="1"/>
  <c r="HO68" i="1"/>
  <c r="DE59" i="1"/>
  <c r="BS61" i="1"/>
  <c r="BS33" i="1"/>
  <c r="EU68" i="1"/>
  <c r="EQ68" i="1"/>
  <c r="GG61" i="1"/>
  <c r="GC61" i="1"/>
  <c r="CL13" i="1"/>
  <c r="DE43" i="1"/>
  <c r="DI38" i="1"/>
  <c r="FN12" i="1"/>
  <c r="FJ12" i="1"/>
  <c r="GG43" i="1"/>
  <c r="GC43" i="1"/>
  <c r="GC21" i="1"/>
  <c r="GG21" i="1"/>
  <c r="GC63" i="1"/>
  <c r="GG63" i="1"/>
  <c r="EB38" i="1"/>
  <c r="FN5" i="1"/>
  <c r="JE61" i="1"/>
  <c r="JA61" i="1"/>
  <c r="BS51" i="1"/>
  <c r="BW71" i="1"/>
  <c r="EB79" i="1"/>
  <c r="DX79" i="1"/>
  <c r="EQ75" i="1"/>
  <c r="FN37" i="1"/>
  <c r="DE48" i="1"/>
  <c r="DI48" i="1"/>
  <c r="FN30" i="1"/>
  <c r="FJ30" i="1"/>
  <c r="GG66" i="1"/>
  <c r="GC66" i="1"/>
  <c r="BW24" i="1"/>
  <c r="BS52" i="1"/>
  <c r="DI59" i="1"/>
  <c r="FJ22" i="1"/>
  <c r="FN22" i="1"/>
  <c r="GG51" i="1"/>
  <c r="GC51" i="1"/>
  <c r="KQ82" i="1"/>
  <c r="KM82" i="1"/>
  <c r="CP38" i="1"/>
  <c r="CL30" i="1"/>
  <c r="BW49" i="1"/>
  <c r="BW70" i="1"/>
  <c r="DE39" i="1"/>
  <c r="FN85" i="1"/>
  <c r="GC36" i="1"/>
  <c r="GG36" i="1"/>
  <c r="CL61" i="1"/>
  <c r="CL51" i="1"/>
  <c r="IH71" i="1"/>
  <c r="HS38" i="1"/>
  <c r="EU22" i="1"/>
  <c r="FN17" i="1"/>
  <c r="FJ43" i="1"/>
  <c r="KM32" i="1"/>
  <c r="IH12" i="1"/>
  <c r="EU35" i="1"/>
  <c r="DI55" i="1"/>
  <c r="EU43" i="1"/>
  <c r="JX63" i="1"/>
  <c r="KR51" i="1"/>
  <c r="KQ51" i="1"/>
  <c r="JF68" i="1"/>
  <c r="JC68" i="1"/>
  <c r="JA68" i="1"/>
  <c r="GU61" i="1"/>
  <c r="GT61" i="1" s="1"/>
  <c r="GV61" i="1"/>
  <c r="GG10" i="1"/>
  <c r="GH70" i="1"/>
  <c r="GG70" i="1"/>
  <c r="DD50" i="1"/>
  <c r="DC50" i="1" s="1"/>
  <c r="DF22" i="1"/>
  <c r="DC22" i="1"/>
  <c r="LG85" i="1"/>
  <c r="LF85" i="1" s="1"/>
  <c r="LE85" i="1"/>
  <c r="LD85" i="1" s="1"/>
  <c r="LK85" i="1"/>
  <c r="LH85" i="1"/>
  <c r="LI85" i="1"/>
  <c r="LG40" i="1"/>
  <c r="LF40" i="1" s="1"/>
  <c r="LE40" i="1"/>
  <c r="LD40" i="1" s="1"/>
  <c r="LK40" i="1"/>
  <c r="LJ40" i="1" s="1"/>
  <c r="LH40" i="1"/>
  <c r="LI40" i="1"/>
  <c r="LG30" i="1"/>
  <c r="LE30" i="1"/>
  <c r="LD30" i="1"/>
  <c r="LK30" i="1"/>
  <c r="LJ30" i="1" s="1"/>
  <c r="LI30" i="1"/>
  <c r="LH30" i="1" s="1"/>
  <c r="LG5" i="1"/>
  <c r="LF5" i="1" s="1"/>
  <c r="LE5" i="1"/>
  <c r="LD5" i="1"/>
  <c r="LK5" i="1"/>
  <c r="LI5" i="1"/>
  <c r="LH5" i="1" s="1"/>
  <c r="LG70" i="1"/>
  <c r="LE70" i="1"/>
  <c r="LD70" i="1" s="1"/>
  <c r="LK70" i="1"/>
  <c r="LH70" i="1"/>
  <c r="LI70" i="1"/>
  <c r="LG75" i="1"/>
  <c r="LE75" i="1"/>
  <c r="LD75" i="1"/>
  <c r="LK75" i="1"/>
  <c r="LH75" i="1"/>
  <c r="LI75" i="1"/>
  <c r="LG10" i="1"/>
  <c r="LE10" i="1"/>
  <c r="LD10" i="1"/>
  <c r="LK10" i="1"/>
  <c r="LJ10" i="1" s="1"/>
  <c r="LI10" i="1"/>
  <c r="LH10" i="1" s="1"/>
  <c r="LF70" i="1"/>
  <c r="LF75" i="1"/>
  <c r="LG45" i="1"/>
  <c r="LE45" i="1"/>
  <c r="LD45" i="1" s="1"/>
  <c r="LK45" i="1"/>
  <c r="LI45" i="1"/>
  <c r="LH45" i="1" s="1"/>
  <c r="LG50" i="1"/>
  <c r="LE50" i="1"/>
  <c r="LD50" i="1" s="1"/>
  <c r="LK50" i="1"/>
  <c r="LJ50" i="1" s="1"/>
  <c r="LH50" i="1"/>
  <c r="LI50" i="1"/>
  <c r="LF50" i="1"/>
  <c r="KM62" i="1"/>
  <c r="KP72" i="1"/>
  <c r="KO72" i="1" s="1"/>
  <c r="KL22" i="1"/>
  <c r="KK22" i="1" s="1"/>
  <c r="KR22" i="1"/>
  <c r="KP22" i="1"/>
  <c r="KO22" i="1" s="1"/>
  <c r="KN22" i="1"/>
  <c r="KM77" i="1"/>
  <c r="KN29" i="1"/>
  <c r="KL29" i="1"/>
  <c r="KK29" i="1"/>
  <c r="KR29" i="1"/>
  <c r="KP29" i="1"/>
  <c r="KO29" i="1" s="1"/>
  <c r="KL47" i="1"/>
  <c r="KK47" i="1"/>
  <c r="KR47" i="1"/>
  <c r="KP47" i="1"/>
  <c r="KO47" i="1"/>
  <c r="KN47" i="1"/>
  <c r="KM47" i="1" s="1"/>
  <c r="KO54" i="1"/>
  <c r="KP37" i="1"/>
  <c r="KM29" i="1"/>
  <c r="KL62" i="1"/>
  <c r="KK62" i="1"/>
  <c r="KR62" i="1"/>
  <c r="KP62" i="1"/>
  <c r="KO62" i="1" s="1"/>
  <c r="KN62" i="1"/>
  <c r="KN4" i="1"/>
  <c r="KL4" i="1"/>
  <c r="KK4" i="1"/>
  <c r="KR4" i="1"/>
  <c r="KP4" i="1"/>
  <c r="KO4" i="1" s="1"/>
  <c r="KL77" i="1"/>
  <c r="KK77" i="1"/>
  <c r="KR77" i="1"/>
  <c r="KP77" i="1"/>
  <c r="KO77" i="1"/>
  <c r="KN77" i="1"/>
  <c r="KL27" i="1"/>
  <c r="KK27" i="1" s="1"/>
  <c r="KN69" i="1"/>
  <c r="KL69" i="1"/>
  <c r="KK69" i="1" s="1"/>
  <c r="KR69" i="1"/>
  <c r="KP69" i="1"/>
  <c r="KO69" i="1" s="1"/>
  <c r="KN7" i="1"/>
  <c r="KM12" i="1"/>
  <c r="KM4" i="1"/>
  <c r="KN9" i="1"/>
  <c r="KL9" i="1"/>
  <c r="KK9" i="1" s="1"/>
  <c r="KR9" i="1"/>
  <c r="KO9" i="1"/>
  <c r="KP9" i="1"/>
  <c r="KM69" i="1"/>
  <c r="KL24" i="1"/>
  <c r="KN34" i="1"/>
  <c r="KL34" i="1"/>
  <c r="KK34" i="1" s="1"/>
  <c r="KR34" i="1"/>
  <c r="KP34" i="1"/>
  <c r="KO34" i="1" s="1"/>
  <c r="KM9" i="1"/>
  <c r="KL12" i="1"/>
  <c r="KK12" i="1"/>
  <c r="KR12" i="1"/>
  <c r="KP12" i="1"/>
  <c r="KO12" i="1" s="1"/>
  <c r="KN12" i="1"/>
  <c r="KN64" i="1"/>
  <c r="KL64" i="1"/>
  <c r="KK64" i="1" s="1"/>
  <c r="KR64" i="1"/>
  <c r="KP64" i="1"/>
  <c r="KO64" i="1" s="1"/>
  <c r="KN14" i="1"/>
  <c r="KL14" i="1"/>
  <c r="KK14" i="1"/>
  <c r="KR14" i="1"/>
  <c r="KP14" i="1"/>
  <c r="KO14" i="1" s="1"/>
  <c r="KN44" i="1"/>
  <c r="KL44" i="1"/>
  <c r="KK44" i="1"/>
  <c r="KR44" i="1"/>
  <c r="KO44" i="1"/>
  <c r="KP44" i="1"/>
  <c r="KM64" i="1"/>
  <c r="KM14" i="1"/>
  <c r="KL87" i="1"/>
  <c r="KK87" i="1" s="1"/>
  <c r="KR87" i="1"/>
  <c r="KP87" i="1"/>
  <c r="KO87" i="1"/>
  <c r="KN87" i="1"/>
  <c r="KN79" i="1"/>
  <c r="KL79" i="1"/>
  <c r="KK79" i="1" s="1"/>
  <c r="KR79" i="1"/>
  <c r="KO79" i="1"/>
  <c r="KP79" i="1"/>
  <c r="KN89" i="1"/>
  <c r="KL89" i="1"/>
  <c r="KK89" i="1" s="1"/>
  <c r="KR89" i="1"/>
  <c r="KO89" i="1"/>
  <c r="KP89" i="1"/>
  <c r="KM44" i="1"/>
  <c r="KM79" i="1"/>
  <c r="KM89" i="1"/>
  <c r="KM22" i="1"/>
  <c r="KL32" i="1"/>
  <c r="KK32" i="1"/>
  <c r="KR32" i="1"/>
  <c r="KP32" i="1"/>
  <c r="KO32" i="1" s="1"/>
  <c r="KN32" i="1"/>
  <c r="KN74" i="1"/>
  <c r="KL74" i="1"/>
  <c r="KK74" i="1"/>
  <c r="KR74" i="1"/>
  <c r="KP74" i="1"/>
  <c r="KO74" i="1" s="1"/>
  <c r="KR42" i="1"/>
  <c r="KN42" i="1"/>
  <c r="KL52" i="1"/>
  <c r="KK52" i="1" s="1"/>
  <c r="KR52" i="1"/>
  <c r="KP52" i="1"/>
  <c r="KO52" i="1"/>
  <c r="KN52" i="1"/>
  <c r="KL17" i="1"/>
  <c r="KK17" i="1" s="1"/>
  <c r="KP17" i="1"/>
  <c r="KO17" i="1" s="1"/>
  <c r="KQ22" i="1"/>
  <c r="KL82" i="1"/>
  <c r="KK82" i="1" s="1"/>
  <c r="KR82" i="1"/>
  <c r="KP82" i="1"/>
  <c r="KO82" i="1"/>
  <c r="KN82" i="1"/>
  <c r="KM74" i="1"/>
  <c r="KQ29" i="1"/>
  <c r="JV86" i="1"/>
  <c r="JY86" i="1"/>
  <c r="JW86" i="1"/>
  <c r="JU86" i="1"/>
  <c r="JT86" i="1" s="1"/>
  <c r="JS86" i="1"/>
  <c r="JR86" i="1" s="1"/>
  <c r="JS8" i="1"/>
  <c r="JR8" i="1"/>
  <c r="JY8" i="1"/>
  <c r="JU8" i="1"/>
  <c r="JW8" i="1"/>
  <c r="JV8" i="1"/>
  <c r="JW50" i="1"/>
  <c r="JV50" i="1"/>
  <c r="JU50" i="1"/>
  <c r="JS50" i="1"/>
  <c r="JR50" i="1" s="1"/>
  <c r="JY50" i="1"/>
  <c r="JX50" i="1"/>
  <c r="JW74" i="1"/>
  <c r="JV74" i="1" s="1"/>
  <c r="JU74" i="1"/>
  <c r="JS74" i="1"/>
  <c r="JR22" i="1"/>
  <c r="JY22" i="1"/>
  <c r="JW22" i="1"/>
  <c r="JV22" i="1" s="1"/>
  <c r="JU22" i="1"/>
  <c r="JS22" i="1"/>
  <c r="JV89" i="1"/>
  <c r="JY89" i="1"/>
  <c r="JW89" i="1"/>
  <c r="JU89" i="1"/>
  <c r="JS89" i="1"/>
  <c r="JR89" i="1" s="1"/>
  <c r="JU88" i="1"/>
  <c r="JT88" i="1" s="1"/>
  <c r="JS88" i="1"/>
  <c r="JR88" i="1" s="1"/>
  <c r="JS85" i="1"/>
  <c r="JR85" i="1" s="1"/>
  <c r="JY85" i="1"/>
  <c r="JW85" i="1"/>
  <c r="JV85" i="1"/>
  <c r="JU85" i="1"/>
  <c r="JV38" i="1"/>
  <c r="JU38" i="1"/>
  <c r="JT38" i="1" s="1"/>
  <c r="JS38" i="1"/>
  <c r="JR38" i="1" s="1"/>
  <c r="JW38" i="1"/>
  <c r="JY38" i="1"/>
  <c r="JX38" i="1"/>
  <c r="JR42" i="1"/>
  <c r="JW42" i="1"/>
  <c r="JV13" i="1"/>
  <c r="JU13" i="1"/>
  <c r="JS13" i="1"/>
  <c r="JR13" i="1" s="1"/>
  <c r="JW13" i="1"/>
  <c r="JY13" i="1"/>
  <c r="JX13" i="1" s="1"/>
  <c r="JY35" i="1"/>
  <c r="JW35" i="1"/>
  <c r="JV35" i="1" s="1"/>
  <c r="JU35" i="1"/>
  <c r="JS35" i="1"/>
  <c r="JR35" i="1" s="1"/>
  <c r="JX74" i="1"/>
  <c r="JT22" i="1"/>
  <c r="JT89" i="1"/>
  <c r="JY19" i="1"/>
  <c r="JX19" i="1" s="1"/>
  <c r="JV84" i="1"/>
  <c r="JY84" i="1"/>
  <c r="JW84" i="1"/>
  <c r="JU84" i="1"/>
  <c r="JT84" i="1" s="1"/>
  <c r="JS84" i="1"/>
  <c r="JR84" i="1" s="1"/>
  <c r="JY34" i="1"/>
  <c r="JW34" i="1"/>
  <c r="JV34" i="1" s="1"/>
  <c r="JU34" i="1"/>
  <c r="JS34" i="1"/>
  <c r="JR34" i="1" s="1"/>
  <c r="JT61" i="1"/>
  <c r="JV56" i="1"/>
  <c r="JS56" i="1"/>
  <c r="JR56" i="1" s="1"/>
  <c r="JY56" i="1"/>
  <c r="JW56" i="1"/>
  <c r="JU56" i="1"/>
  <c r="JT76" i="1"/>
  <c r="JR87" i="1"/>
  <c r="JY87" i="1"/>
  <c r="JW87" i="1"/>
  <c r="JV87" i="1"/>
  <c r="JU87" i="1"/>
  <c r="JT87" i="1" s="1"/>
  <c r="JS87" i="1"/>
  <c r="JX59" i="1"/>
  <c r="JT13" i="1"/>
  <c r="JR32" i="1"/>
  <c r="JU32" i="1"/>
  <c r="JT32" i="1" s="1"/>
  <c r="JS32" i="1"/>
  <c r="JY32" i="1"/>
  <c r="JW32" i="1"/>
  <c r="JV32" i="1" s="1"/>
  <c r="JX32" i="1"/>
  <c r="JT74" i="1"/>
  <c r="JR62" i="1"/>
  <c r="JY62" i="1"/>
  <c r="JW62" i="1"/>
  <c r="JV62" i="1" s="1"/>
  <c r="JU62" i="1"/>
  <c r="JS62" i="1"/>
  <c r="JX84" i="1"/>
  <c r="JT19" i="1"/>
  <c r="JT8" i="1"/>
  <c r="JR28" i="1"/>
  <c r="JW28" i="1"/>
  <c r="JV28" i="1" s="1"/>
  <c r="JU55" i="1"/>
  <c r="JS55" i="1"/>
  <c r="JY55" i="1"/>
  <c r="JW55" i="1"/>
  <c r="JV55" i="1" s="1"/>
  <c r="JX8" i="1"/>
  <c r="JT42" i="1"/>
  <c r="JW31" i="1"/>
  <c r="JV31" i="1" s="1"/>
  <c r="JU31" i="1"/>
  <c r="JS31" i="1"/>
  <c r="JR31" i="1"/>
  <c r="JY31" i="1"/>
  <c r="JY16" i="1"/>
  <c r="JS16" i="1"/>
  <c r="JR16" i="1" s="1"/>
  <c r="JV54" i="1"/>
  <c r="JU54" i="1"/>
  <c r="JS54" i="1"/>
  <c r="JR54" i="1" s="1"/>
  <c r="JY54" i="1"/>
  <c r="JX54" i="1"/>
  <c r="JW54" i="1"/>
  <c r="JT56" i="1"/>
  <c r="JR52" i="1"/>
  <c r="JW52" i="1"/>
  <c r="JV52" i="1"/>
  <c r="JU52" i="1"/>
  <c r="JT52" i="1" s="1"/>
  <c r="JS52" i="1"/>
  <c r="JY52" i="1"/>
  <c r="JT31" i="1"/>
  <c r="JV7" i="1"/>
  <c r="JU7" i="1"/>
  <c r="JS7" i="1"/>
  <c r="JR7" i="1" s="1"/>
  <c r="JW7" i="1"/>
  <c r="JY7" i="1"/>
  <c r="JX7" i="1"/>
  <c r="JY66" i="1"/>
  <c r="JW66" i="1"/>
  <c r="JV66" i="1" s="1"/>
  <c r="JU66" i="1"/>
  <c r="JT66" i="1" s="1"/>
  <c r="JS66" i="1"/>
  <c r="JR66" i="1" s="1"/>
  <c r="JS39" i="1"/>
  <c r="JR39" i="1"/>
  <c r="JY39" i="1"/>
  <c r="JX39" i="1"/>
  <c r="JU39" i="1"/>
  <c r="JW39" i="1"/>
  <c r="JV39" i="1" s="1"/>
  <c r="JX56" i="1"/>
  <c r="JW76" i="1"/>
  <c r="JV76" i="1" s="1"/>
  <c r="JU76" i="1"/>
  <c r="JS76" i="1"/>
  <c r="JR76" i="1" s="1"/>
  <c r="JY76" i="1"/>
  <c r="JX76" i="1" s="1"/>
  <c r="JU73" i="1"/>
  <c r="JR73" i="1"/>
  <c r="JX31" i="1"/>
  <c r="JV49" i="1"/>
  <c r="JW49" i="1"/>
  <c r="JU49" i="1"/>
  <c r="JT49" i="1" s="1"/>
  <c r="JS49" i="1"/>
  <c r="JR49" i="1" s="1"/>
  <c r="JY49" i="1"/>
  <c r="JY65" i="1"/>
  <c r="JW65" i="1"/>
  <c r="JV65" i="1" s="1"/>
  <c r="JU65" i="1"/>
  <c r="JT65" i="1"/>
  <c r="JS65" i="1"/>
  <c r="JR65" i="1" s="1"/>
  <c r="JX66" i="1"/>
  <c r="JV61" i="1"/>
  <c r="JY61" i="1"/>
  <c r="JW61" i="1"/>
  <c r="JU61" i="1"/>
  <c r="JS61" i="1"/>
  <c r="JR61" i="1" s="1"/>
  <c r="JX86" i="1"/>
  <c r="JT50" i="1"/>
  <c r="JS33" i="1"/>
  <c r="JR33" i="1" s="1"/>
  <c r="JY33" i="1"/>
  <c r="JW33" i="1"/>
  <c r="JV33" i="1" s="1"/>
  <c r="JU33" i="1"/>
  <c r="JX55" i="1"/>
  <c r="JR75" i="1"/>
  <c r="JW75" i="1"/>
  <c r="JV75" i="1"/>
  <c r="JU75" i="1"/>
  <c r="JS75" i="1"/>
  <c r="JY75" i="1"/>
  <c r="JW72" i="1"/>
  <c r="JV72" i="1" s="1"/>
  <c r="JR47" i="1"/>
  <c r="JY47" i="1"/>
  <c r="JW47" i="1"/>
  <c r="JV47" i="1"/>
  <c r="JU47" i="1"/>
  <c r="JS47" i="1"/>
  <c r="JX49" i="1"/>
  <c r="JS27" i="1"/>
  <c r="JX65" i="1"/>
  <c r="JS60" i="1"/>
  <c r="JR60" i="1" s="1"/>
  <c r="JY60" i="1"/>
  <c r="JW60" i="1"/>
  <c r="JV60" i="1"/>
  <c r="JU60" i="1"/>
  <c r="JX85" i="1"/>
  <c r="JT34" i="1"/>
  <c r="JT54" i="1"/>
  <c r="JX73" i="1"/>
  <c r="JT60" i="1"/>
  <c r="JX47" i="1"/>
  <c r="JY63" i="1"/>
  <c r="JW63" i="1"/>
  <c r="JV63" i="1" s="1"/>
  <c r="JU63" i="1"/>
  <c r="JT63" i="1"/>
  <c r="JS63" i="1"/>
  <c r="JR63" i="1"/>
  <c r="JR59" i="1"/>
  <c r="JY59" i="1"/>
  <c r="JW59" i="1"/>
  <c r="JV59" i="1" s="1"/>
  <c r="JU59" i="1"/>
  <c r="JS59" i="1"/>
  <c r="JU80" i="1"/>
  <c r="JT80" i="1" s="1"/>
  <c r="JS20" i="1"/>
  <c r="JX20" i="1"/>
  <c r="JV48" i="1"/>
  <c r="JY48" i="1"/>
  <c r="JW48" i="1"/>
  <c r="JU48" i="1"/>
  <c r="JS48" i="1"/>
  <c r="JR48" i="1" s="1"/>
  <c r="JT47" i="1"/>
  <c r="JR29" i="1"/>
  <c r="JR10" i="1"/>
  <c r="JY10" i="1"/>
  <c r="JW10" i="1"/>
  <c r="JV10" i="1"/>
  <c r="JU10" i="1"/>
  <c r="JS10" i="1"/>
  <c r="JU57" i="1"/>
  <c r="JS57" i="1"/>
  <c r="JR57" i="1" s="1"/>
  <c r="JY57" i="1"/>
  <c r="JW57" i="1"/>
  <c r="JV57" i="1" s="1"/>
  <c r="JX88" i="1"/>
  <c r="JY14" i="1"/>
  <c r="JU14" i="1"/>
  <c r="JX14" i="1"/>
  <c r="JT39" i="1"/>
  <c r="JV51" i="1"/>
  <c r="JW51" i="1"/>
  <c r="JU51" i="1"/>
  <c r="JS51" i="1"/>
  <c r="JR51" i="1" s="1"/>
  <c r="JY51" i="1"/>
  <c r="JX51" i="1"/>
  <c r="JT48" i="1"/>
  <c r="JT29" i="1"/>
  <c r="JT35" i="1"/>
  <c r="JT85" i="1"/>
  <c r="JX22" i="1"/>
  <c r="JX89" i="1"/>
  <c r="JT57" i="1"/>
  <c r="JD37" i="1"/>
  <c r="JF62" i="1"/>
  <c r="JB62" i="1"/>
  <c r="IY62" i="1"/>
  <c r="JD62" i="1"/>
  <c r="JC62" i="1" s="1"/>
  <c r="IZ62" i="1"/>
  <c r="JF10" i="1"/>
  <c r="JD10" i="1"/>
  <c r="JC10" i="1" s="1"/>
  <c r="JB10" i="1"/>
  <c r="IZ10" i="1"/>
  <c r="IY10" i="1"/>
  <c r="IZ19" i="1"/>
  <c r="IY19" i="1" s="1"/>
  <c r="JF19" i="1"/>
  <c r="JC19" i="1"/>
  <c r="JB19" i="1"/>
  <c r="JA19" i="1"/>
  <c r="JD19" i="1"/>
  <c r="JB21" i="1"/>
  <c r="JD21" i="1"/>
  <c r="JC21" i="1"/>
  <c r="IZ21" i="1"/>
  <c r="IY21" i="1" s="1"/>
  <c r="JF21" i="1"/>
  <c r="IZ44" i="1"/>
  <c r="JF44" i="1"/>
  <c r="JC44" i="1"/>
  <c r="JB44" i="1"/>
  <c r="JA44" i="1" s="1"/>
  <c r="JD44" i="1"/>
  <c r="IY44" i="1"/>
  <c r="JF72" i="1"/>
  <c r="IY72" i="1"/>
  <c r="JE21" i="1"/>
  <c r="IZ17" i="1"/>
  <c r="IY17" i="1" s="1"/>
  <c r="JF17" i="1"/>
  <c r="JA21" i="1"/>
  <c r="JD42" i="1"/>
  <c r="JC42" i="1" s="1"/>
  <c r="JB42" i="1"/>
  <c r="JF42" i="1"/>
  <c r="IZ42" i="1"/>
  <c r="IY42" i="1" s="1"/>
  <c r="JF50" i="1"/>
  <c r="JE50" i="1" s="1"/>
  <c r="JB50" i="1"/>
  <c r="IZ50" i="1"/>
  <c r="IY50" i="1"/>
  <c r="JD50" i="1"/>
  <c r="JC50" i="1" s="1"/>
  <c r="JD60" i="1"/>
  <c r="JC60" i="1" s="1"/>
  <c r="JB86" i="1"/>
  <c r="JA86" i="1" s="1"/>
  <c r="IZ86" i="1"/>
  <c r="IY86" i="1" s="1"/>
  <c r="JF86" i="1"/>
  <c r="JC86" i="1"/>
  <c r="JD86" i="1"/>
  <c r="JF27" i="1"/>
  <c r="JD27" i="1"/>
  <c r="JC27" i="1"/>
  <c r="IZ27" i="1"/>
  <c r="JB27" i="1"/>
  <c r="JA27" i="1" s="1"/>
  <c r="IY27" i="1"/>
  <c r="IZ69" i="1"/>
  <c r="JD69" i="1"/>
  <c r="JC69" i="1" s="1"/>
  <c r="JB69" i="1"/>
  <c r="IY69" i="1"/>
  <c r="JF69" i="1"/>
  <c r="JE69" i="1"/>
  <c r="IZ74" i="1"/>
  <c r="JD74" i="1"/>
  <c r="JC74" i="1" s="1"/>
  <c r="JF74" i="1"/>
  <c r="JB74" i="1"/>
  <c r="JA74" i="1" s="1"/>
  <c r="IY74" i="1"/>
  <c r="IZ39" i="1"/>
  <c r="JB39" i="1"/>
  <c r="IY39" i="1"/>
  <c r="JF39" i="1"/>
  <c r="JE39" i="1" s="1"/>
  <c r="JD39" i="1"/>
  <c r="JC39" i="1" s="1"/>
  <c r="JA17" i="1"/>
  <c r="JA52" i="1"/>
  <c r="IY12" i="1"/>
  <c r="JF12" i="1"/>
  <c r="JE12" i="1" s="1"/>
  <c r="JB12" i="1"/>
  <c r="JD12" i="1"/>
  <c r="JC12" i="1" s="1"/>
  <c r="IZ12" i="1"/>
  <c r="JA42" i="1"/>
  <c r="IZ29" i="1"/>
  <c r="IY29" i="1"/>
  <c r="JD29" i="1"/>
  <c r="JF29" i="1"/>
  <c r="JE29" i="1" s="1"/>
  <c r="JC29" i="1"/>
  <c r="JB29" i="1"/>
  <c r="JF20" i="1"/>
  <c r="JD20" i="1"/>
  <c r="JC20" i="1" s="1"/>
  <c r="JB20" i="1"/>
  <c r="IZ20" i="1"/>
  <c r="IY20" i="1"/>
  <c r="JA20" i="1"/>
  <c r="JE25" i="1"/>
  <c r="IZ54" i="1"/>
  <c r="IY54" i="1" s="1"/>
  <c r="JD54" i="1"/>
  <c r="JF54" i="1"/>
  <c r="JC54" i="1"/>
  <c r="JB54" i="1"/>
  <c r="JA54" i="1" s="1"/>
  <c r="JA34" i="1"/>
  <c r="JF35" i="1"/>
  <c r="JD35" i="1"/>
  <c r="JC35" i="1" s="1"/>
  <c r="JB35" i="1"/>
  <c r="IZ35" i="1"/>
  <c r="IY35" i="1" s="1"/>
  <c r="IZ59" i="1"/>
  <c r="JD59" i="1"/>
  <c r="JF59" i="1"/>
  <c r="JC59" i="1"/>
  <c r="JB59" i="1"/>
  <c r="IY59" i="1"/>
  <c r="JA39" i="1"/>
  <c r="JE17" i="1"/>
  <c r="JB61" i="1"/>
  <c r="IZ61" i="1"/>
  <c r="IY61" i="1" s="1"/>
  <c r="JF61" i="1"/>
  <c r="JC61" i="1"/>
  <c r="JD61" i="1"/>
  <c r="JE42" i="1"/>
  <c r="JA29" i="1"/>
  <c r="JF85" i="1"/>
  <c r="JD85" i="1"/>
  <c r="IZ85" i="1"/>
  <c r="IY85" i="1" s="1"/>
  <c r="JC85" i="1"/>
  <c r="JB85" i="1"/>
  <c r="JE85" i="1"/>
  <c r="JF52" i="1"/>
  <c r="JD52" i="1"/>
  <c r="JC52" i="1"/>
  <c r="IZ52" i="1"/>
  <c r="JB52" i="1"/>
  <c r="IY52" i="1"/>
  <c r="JF53" i="1"/>
  <c r="JB11" i="1"/>
  <c r="IZ11" i="1"/>
  <c r="IY11" i="1"/>
  <c r="JF11" i="1"/>
  <c r="JD11" i="1"/>
  <c r="JC11" i="1" s="1"/>
  <c r="JF25" i="1"/>
  <c r="JB25" i="1"/>
  <c r="IZ25" i="1"/>
  <c r="IY25" i="1" s="1"/>
  <c r="JD25" i="1"/>
  <c r="JC25" i="1" s="1"/>
  <c r="IZ34" i="1"/>
  <c r="IY34" i="1" s="1"/>
  <c r="JF34" i="1"/>
  <c r="JD34" i="1"/>
  <c r="JC34" i="1" s="1"/>
  <c r="JB34" i="1"/>
  <c r="JA59" i="1"/>
  <c r="JF77" i="1"/>
  <c r="JB77" i="1"/>
  <c r="IY77" i="1"/>
  <c r="JD77" i="1"/>
  <c r="JC77" i="1"/>
  <c r="IZ77" i="1"/>
  <c r="JF87" i="1"/>
  <c r="JC87" i="1"/>
  <c r="JB87" i="1"/>
  <c r="JA87" i="1" s="1"/>
  <c r="JD87" i="1"/>
  <c r="IZ87" i="1"/>
  <c r="IY87" i="1" s="1"/>
  <c r="JB46" i="1"/>
  <c r="JD46" i="1"/>
  <c r="JC46" i="1"/>
  <c r="IZ46" i="1"/>
  <c r="IY46" i="1"/>
  <c r="JF46" i="1"/>
  <c r="JF45" i="1"/>
  <c r="JD45" i="1"/>
  <c r="JC45" i="1" s="1"/>
  <c r="JB45" i="1"/>
  <c r="IZ45" i="1"/>
  <c r="IY45" i="1" s="1"/>
  <c r="JF4" i="1"/>
  <c r="JE4" i="1" s="1"/>
  <c r="JA46" i="1"/>
  <c r="IZ22" i="1"/>
  <c r="IY22" i="1"/>
  <c r="JD22" i="1"/>
  <c r="JF22" i="1"/>
  <c r="JC22" i="1"/>
  <c r="JB22" i="1"/>
  <c r="JB32" i="1"/>
  <c r="JA32" i="1" s="1"/>
  <c r="IZ32" i="1"/>
  <c r="IY32" i="1"/>
  <c r="JF32" i="1"/>
  <c r="JD32" i="1"/>
  <c r="JC32" i="1" s="1"/>
  <c r="JB56" i="1"/>
  <c r="JC56" i="1"/>
  <c r="JF56" i="1"/>
  <c r="JD56" i="1"/>
  <c r="JB7" i="1"/>
  <c r="JF7" i="1"/>
  <c r="JA62" i="1"/>
  <c r="JE10" i="1"/>
  <c r="JF57" i="1"/>
  <c r="JB57" i="1"/>
  <c r="JD57" i="1"/>
  <c r="JC57" i="1" s="1"/>
  <c r="IZ57" i="1"/>
  <c r="IY57" i="1" s="1"/>
  <c r="IZ64" i="1"/>
  <c r="IY64" i="1" s="1"/>
  <c r="JF64" i="1"/>
  <c r="JA69" i="1"/>
  <c r="IZ24" i="1"/>
  <c r="JD24" i="1"/>
  <c r="JC24" i="1" s="1"/>
  <c r="JB24" i="1"/>
  <c r="JF24" i="1"/>
  <c r="IY24" i="1"/>
  <c r="JE37" i="1"/>
  <c r="JA22" i="1"/>
  <c r="JE62" i="1"/>
  <c r="JE32" i="1"/>
  <c r="JA10" i="1"/>
  <c r="JA57" i="1"/>
  <c r="IK81" i="1"/>
  <c r="II81" i="1"/>
  <c r="IG81" i="1"/>
  <c r="IF81" i="1" s="1"/>
  <c r="IM81" i="1"/>
  <c r="IJ81" i="1"/>
  <c r="IH81" i="1"/>
  <c r="IL81" i="1"/>
  <c r="II88" i="1"/>
  <c r="IH88" i="1" s="1"/>
  <c r="IJ68" i="1"/>
  <c r="II68" i="1"/>
  <c r="IH68" i="1" s="1"/>
  <c r="IM68" i="1"/>
  <c r="IK68" i="1"/>
  <c r="IG68" i="1"/>
  <c r="IF68" i="1"/>
  <c r="IL68" i="1"/>
  <c r="IJ75" i="1"/>
  <c r="IF75" i="1"/>
  <c r="IG75" i="1"/>
  <c r="IM75" i="1"/>
  <c r="IL75" i="1" s="1"/>
  <c r="IK75" i="1"/>
  <c r="II75" i="1"/>
  <c r="II35" i="1"/>
  <c r="IK82" i="1"/>
  <c r="IM82" i="1"/>
  <c r="IJ82" i="1"/>
  <c r="II82" i="1"/>
  <c r="IG82" i="1"/>
  <c r="IF82" i="1" s="1"/>
  <c r="IL82" i="1"/>
  <c r="IJ8" i="1"/>
  <c r="II8" i="1"/>
  <c r="IM8" i="1"/>
  <c r="IK8" i="1"/>
  <c r="IG8" i="1"/>
  <c r="IF8" i="1" s="1"/>
  <c r="IJ33" i="1"/>
  <c r="II33" i="1"/>
  <c r="IG33" i="1"/>
  <c r="IF33" i="1" s="1"/>
  <c r="IM33" i="1"/>
  <c r="IK33" i="1"/>
  <c r="IG42" i="1"/>
  <c r="IF42" i="1" s="1"/>
  <c r="IM42" i="1"/>
  <c r="IK42" i="1"/>
  <c r="IJ42" i="1"/>
  <c r="II42" i="1"/>
  <c r="IH42" i="1"/>
  <c r="II27" i="1"/>
  <c r="IH27" i="1" s="1"/>
  <c r="IG27" i="1"/>
  <c r="IF27" i="1" s="1"/>
  <c r="IM27" i="1"/>
  <c r="IL27" i="1" s="1"/>
  <c r="IK27" i="1"/>
  <c r="IJ89" i="1"/>
  <c r="II89" i="1"/>
  <c r="IM89" i="1"/>
  <c r="IG89" i="1"/>
  <c r="IF89" i="1" s="1"/>
  <c r="IK89" i="1"/>
  <c r="IM71" i="1"/>
  <c r="IL71" i="1" s="1"/>
  <c r="IK71" i="1"/>
  <c r="IJ71" i="1" s="1"/>
  <c r="II71" i="1"/>
  <c r="IG71" i="1"/>
  <c r="IF71" i="1" s="1"/>
  <c r="IM10" i="1"/>
  <c r="IK10" i="1"/>
  <c r="IJ10" i="1"/>
  <c r="II10" i="1"/>
  <c r="IH10" i="1"/>
  <c r="IG10" i="1"/>
  <c r="IF10" i="1"/>
  <c r="IJ61" i="1"/>
  <c r="IK61" i="1"/>
  <c r="II61" i="1"/>
  <c r="IG61" i="1"/>
  <c r="IF61" i="1" s="1"/>
  <c r="IM61" i="1"/>
  <c r="IM30" i="1"/>
  <c r="IK30" i="1"/>
  <c r="IJ30" i="1" s="1"/>
  <c r="II30" i="1"/>
  <c r="IG30" i="1"/>
  <c r="IF30" i="1"/>
  <c r="IJ78" i="1"/>
  <c r="IM78" i="1"/>
  <c r="IL78" i="1" s="1"/>
  <c r="IK78" i="1"/>
  <c r="II78" i="1"/>
  <c r="IG78" i="1"/>
  <c r="IF78" i="1" s="1"/>
  <c r="IJ38" i="1"/>
  <c r="IG38" i="1"/>
  <c r="IF38" i="1" s="1"/>
  <c r="IK38" i="1"/>
  <c r="II38" i="1"/>
  <c r="IM38" i="1"/>
  <c r="IG41" i="1"/>
  <c r="IF41" i="1" s="1"/>
  <c r="IK41" i="1"/>
  <c r="IJ41" i="1" s="1"/>
  <c r="IM66" i="1"/>
  <c r="IK66" i="1"/>
  <c r="IJ66" i="1" s="1"/>
  <c r="II66" i="1"/>
  <c r="IH89" i="1"/>
  <c r="IH61" i="1"/>
  <c r="IL42" i="1"/>
  <c r="IL66" i="1"/>
  <c r="IL89" i="1"/>
  <c r="IL33" i="1"/>
  <c r="IM11" i="1"/>
  <c r="IK11" i="1"/>
  <c r="IJ11" i="1" s="1"/>
  <c r="II11" i="1"/>
  <c r="IG11" i="1"/>
  <c r="IF11" i="1"/>
  <c r="IH41" i="1"/>
  <c r="IH66" i="1"/>
  <c r="IJ48" i="1"/>
  <c r="II48" i="1"/>
  <c r="IG48" i="1"/>
  <c r="IF48" i="1" s="1"/>
  <c r="IM48" i="1"/>
  <c r="IK48" i="1"/>
  <c r="IH80" i="1"/>
  <c r="IM57" i="1"/>
  <c r="IK57" i="1"/>
  <c r="IJ57" i="1" s="1"/>
  <c r="II57" i="1"/>
  <c r="IG57" i="1"/>
  <c r="IF57" i="1" s="1"/>
  <c r="IL57" i="1"/>
  <c r="IH78" i="1"/>
  <c r="IL11" i="1"/>
  <c r="IH57" i="1"/>
  <c r="IH48" i="1"/>
  <c r="IJ51" i="1"/>
  <c r="IG51" i="1"/>
  <c r="IF51" i="1" s="1"/>
  <c r="IM51" i="1"/>
  <c r="IK51" i="1"/>
  <c r="II51" i="1"/>
  <c r="IM21" i="1"/>
  <c r="IK21" i="1"/>
  <c r="IM5" i="1"/>
  <c r="IK5" i="1"/>
  <c r="IJ5" i="1" s="1"/>
  <c r="II5" i="1"/>
  <c r="IG5" i="1"/>
  <c r="IF5" i="1"/>
  <c r="IH11" i="1"/>
  <c r="II12" i="1"/>
  <c r="IK12" i="1"/>
  <c r="IJ12" i="1" s="1"/>
  <c r="IG12" i="1"/>
  <c r="IF12" i="1"/>
  <c r="IM12" i="1"/>
  <c r="IL12" i="1" s="1"/>
  <c r="IL48" i="1"/>
  <c r="IH33" i="1"/>
  <c r="II43" i="1"/>
  <c r="IM43" i="1"/>
  <c r="IK43" i="1"/>
  <c r="IJ43" i="1" s="1"/>
  <c r="IH43" i="1"/>
  <c r="IG43" i="1"/>
  <c r="IF43" i="1"/>
  <c r="IL5" i="1"/>
  <c r="II31" i="1"/>
  <c r="IH8" i="1"/>
  <c r="HP82" i="1"/>
  <c r="HR82" i="1"/>
  <c r="HQ82" i="1"/>
  <c r="HN82" i="1"/>
  <c r="HM82" i="1" s="1"/>
  <c r="HT82" i="1"/>
  <c r="HT61" i="1"/>
  <c r="HQ61" i="1"/>
  <c r="HP61" i="1"/>
  <c r="HR61" i="1"/>
  <c r="HN61" i="1"/>
  <c r="HM61" i="1" s="1"/>
  <c r="HQ72" i="1"/>
  <c r="HP72" i="1"/>
  <c r="HO72" i="1" s="1"/>
  <c r="HM72" i="1"/>
  <c r="HT72" i="1"/>
  <c r="HR72" i="1"/>
  <c r="HN72" i="1"/>
  <c r="HT21" i="1"/>
  <c r="HQ21" i="1"/>
  <c r="HP21" i="1"/>
  <c r="HR21" i="1"/>
  <c r="HN21" i="1"/>
  <c r="HM21" i="1" s="1"/>
  <c r="HM28" i="1"/>
  <c r="HR28" i="1"/>
  <c r="HQ28" i="1" s="1"/>
  <c r="HN28" i="1"/>
  <c r="HT28" i="1"/>
  <c r="HP28" i="1"/>
  <c r="HR13" i="1"/>
  <c r="HP13" i="1"/>
  <c r="HN13" i="1"/>
  <c r="HM13" i="1" s="1"/>
  <c r="HQ13" i="1"/>
  <c r="HT13" i="1"/>
  <c r="HS13" i="1" s="1"/>
  <c r="HP17" i="1"/>
  <c r="HT17" i="1"/>
  <c r="HR17" i="1"/>
  <c r="HQ17" i="1" s="1"/>
  <c r="HN17" i="1"/>
  <c r="HM17" i="1" s="1"/>
  <c r="HQ70" i="1"/>
  <c r="HN70" i="1"/>
  <c r="HM70" i="1"/>
  <c r="HT70" i="1"/>
  <c r="HR70" i="1"/>
  <c r="HP70" i="1"/>
  <c r="HR14" i="1"/>
  <c r="HQ14" i="1" s="1"/>
  <c r="HN14" i="1"/>
  <c r="HM14" i="1" s="1"/>
  <c r="HT14" i="1"/>
  <c r="HP14" i="1"/>
  <c r="HO70" i="1"/>
  <c r="HP42" i="1"/>
  <c r="HN42" i="1"/>
  <c r="HM42" i="1" s="1"/>
  <c r="HR42" i="1"/>
  <c r="HQ42" i="1" s="1"/>
  <c r="HT42" i="1"/>
  <c r="HS33" i="1"/>
  <c r="HO37" i="1"/>
  <c r="HN32" i="1"/>
  <c r="HT32" i="1"/>
  <c r="HQ5" i="1"/>
  <c r="HN5" i="1"/>
  <c r="HM5" i="1"/>
  <c r="HT5" i="1"/>
  <c r="HR5" i="1"/>
  <c r="HP5" i="1"/>
  <c r="HO5" i="1" s="1"/>
  <c r="HQ47" i="1"/>
  <c r="HP47" i="1"/>
  <c r="HO47" i="1" s="1"/>
  <c r="HM47" i="1"/>
  <c r="HT47" i="1"/>
  <c r="HR47" i="1"/>
  <c r="HN47" i="1"/>
  <c r="HQ40" i="1"/>
  <c r="HN40" i="1"/>
  <c r="HM40" i="1" s="1"/>
  <c r="HT40" i="1"/>
  <c r="HR40" i="1"/>
  <c r="HP40" i="1"/>
  <c r="HM43" i="1"/>
  <c r="HR43" i="1"/>
  <c r="HQ43" i="1" s="1"/>
  <c r="HT43" i="1"/>
  <c r="HP43" i="1"/>
  <c r="HN43" i="1"/>
  <c r="HQ37" i="1"/>
  <c r="HP37" i="1"/>
  <c r="HM37" i="1"/>
  <c r="HT37" i="1"/>
  <c r="HR37" i="1"/>
  <c r="HN37" i="1"/>
  <c r="HO40" i="1"/>
  <c r="HS28" i="1"/>
  <c r="HO17" i="1"/>
  <c r="HQ27" i="1"/>
  <c r="HP27" i="1"/>
  <c r="HO27" i="1" s="1"/>
  <c r="HT27" i="1"/>
  <c r="HS27" i="1" s="1"/>
  <c r="HR27" i="1"/>
  <c r="HS72" i="1"/>
  <c r="HN35" i="1"/>
  <c r="HM35" i="1" s="1"/>
  <c r="HT35" i="1"/>
  <c r="HR35" i="1"/>
  <c r="HQ35" i="1" s="1"/>
  <c r="HP35" i="1"/>
  <c r="HO28" i="1"/>
  <c r="HO13" i="1"/>
  <c r="HR33" i="1"/>
  <c r="HP65" i="1"/>
  <c r="HS17" i="1"/>
  <c r="HQ75" i="1"/>
  <c r="HN75" i="1"/>
  <c r="HM75" i="1"/>
  <c r="HT75" i="1"/>
  <c r="HR75" i="1"/>
  <c r="HP75" i="1"/>
  <c r="HO35" i="1"/>
  <c r="HR83" i="1"/>
  <c r="HQ83" i="1" s="1"/>
  <c r="HP83" i="1"/>
  <c r="HN83" i="1"/>
  <c r="HM83" i="1"/>
  <c r="HT83" i="1"/>
  <c r="HS83" i="1"/>
  <c r="HO14" i="1"/>
  <c r="HN30" i="1"/>
  <c r="HM30" i="1"/>
  <c r="HT30" i="1"/>
  <c r="HR30" i="1"/>
  <c r="HQ30" i="1" s="1"/>
  <c r="HP30" i="1"/>
  <c r="HN50" i="1"/>
  <c r="HM50" i="1" s="1"/>
  <c r="HT50" i="1"/>
  <c r="HR50" i="1"/>
  <c r="HQ50" i="1" s="1"/>
  <c r="HP50" i="1"/>
  <c r="HQ10" i="1"/>
  <c r="HN10" i="1"/>
  <c r="HM10" i="1"/>
  <c r="HT10" i="1"/>
  <c r="HP10" i="1"/>
  <c r="HR10" i="1"/>
  <c r="HR38" i="1"/>
  <c r="HN38" i="1"/>
  <c r="HM38" i="1" s="1"/>
  <c r="HT38" i="1"/>
  <c r="HQ38" i="1"/>
  <c r="HP38" i="1"/>
  <c r="HO83" i="1"/>
  <c r="HO42" i="1"/>
  <c r="HS82" i="1"/>
  <c r="HS61" i="1"/>
  <c r="HO43" i="1"/>
  <c r="HS14" i="1"/>
  <c r="HT51" i="1"/>
  <c r="HQ51" i="1"/>
  <c r="HP51" i="1"/>
  <c r="HR51" i="1"/>
  <c r="HN51" i="1"/>
  <c r="HM51" i="1" s="1"/>
  <c r="HS21" i="1"/>
  <c r="HO30" i="1"/>
  <c r="HO50" i="1"/>
  <c r="HO10" i="1"/>
  <c r="GU63" i="1"/>
  <c r="GT63" i="1" s="1"/>
  <c r="HA63" i="1"/>
  <c r="GY63" i="1"/>
  <c r="GX63" i="1" s="1"/>
  <c r="GW63" i="1"/>
  <c r="GV63" i="1"/>
  <c r="GZ63" i="1"/>
  <c r="GY17" i="1"/>
  <c r="GX17" i="1" s="1"/>
  <c r="GW17" i="1"/>
  <c r="GU17" i="1"/>
  <c r="GT17" i="1" s="1"/>
  <c r="HA17" i="1"/>
  <c r="GZ17" i="1"/>
  <c r="GV17" i="1"/>
  <c r="GY12" i="1"/>
  <c r="GX12" i="1" s="1"/>
  <c r="GW12" i="1"/>
  <c r="GU12" i="1"/>
  <c r="GT12" i="1"/>
  <c r="HA12" i="1"/>
  <c r="GY68" i="1"/>
  <c r="GW68" i="1"/>
  <c r="GY22" i="1"/>
  <c r="GX22" i="1" s="1"/>
  <c r="GW22" i="1"/>
  <c r="GU22" i="1"/>
  <c r="GT22" i="1"/>
  <c r="HA22" i="1"/>
  <c r="GX80" i="1"/>
  <c r="GW80" i="1"/>
  <c r="GU80" i="1"/>
  <c r="GT80" i="1"/>
  <c r="HA80" i="1"/>
  <c r="GY80" i="1"/>
  <c r="GX30" i="1"/>
  <c r="GW30" i="1"/>
  <c r="GU30" i="1"/>
  <c r="GT30" i="1"/>
  <c r="HA30" i="1"/>
  <c r="GY30" i="1"/>
  <c r="GW5" i="1"/>
  <c r="GV5" i="1" s="1"/>
  <c r="GU5" i="1"/>
  <c r="GT5" i="1"/>
  <c r="HA5" i="1"/>
  <c r="GY5" i="1"/>
  <c r="GX5" i="1" s="1"/>
  <c r="GW35" i="1"/>
  <c r="GU35" i="1"/>
  <c r="GT35" i="1" s="1"/>
  <c r="HA35" i="1"/>
  <c r="GY35" i="1"/>
  <c r="GX35" i="1" s="1"/>
  <c r="GU8" i="1"/>
  <c r="GT8" i="1"/>
  <c r="HA8" i="1"/>
  <c r="GY8" i="1"/>
  <c r="GX8" i="1"/>
  <c r="GW8" i="1"/>
  <c r="GV8" i="1" s="1"/>
  <c r="GZ55" i="1"/>
  <c r="GV80" i="1"/>
  <c r="GV55" i="1"/>
  <c r="GV30" i="1"/>
  <c r="GV35" i="1"/>
  <c r="GU13" i="1"/>
  <c r="GT13" i="1" s="1"/>
  <c r="HA13" i="1"/>
  <c r="GZ13" i="1" s="1"/>
  <c r="GY13" i="1"/>
  <c r="GX13" i="1"/>
  <c r="GW13" i="1"/>
  <c r="GU18" i="1"/>
  <c r="GT18" i="1"/>
  <c r="HA18" i="1"/>
  <c r="GY18" i="1"/>
  <c r="GX18" i="1" s="1"/>
  <c r="GW18" i="1"/>
  <c r="GX75" i="1"/>
  <c r="GW75" i="1"/>
  <c r="GU75" i="1"/>
  <c r="GT75" i="1"/>
  <c r="HA75" i="1"/>
  <c r="GZ75" i="1" s="1"/>
  <c r="GY75" i="1"/>
  <c r="GW50" i="1"/>
  <c r="GU50" i="1"/>
  <c r="GT50" i="1" s="1"/>
  <c r="HA50" i="1"/>
  <c r="GZ50" i="1" s="1"/>
  <c r="GY50" i="1"/>
  <c r="GX50" i="1" s="1"/>
  <c r="GV12" i="1"/>
  <c r="GU78" i="1"/>
  <c r="GT78" i="1" s="1"/>
  <c r="HA78" i="1"/>
  <c r="GZ78" i="1" s="1"/>
  <c r="GY78" i="1"/>
  <c r="GX78" i="1"/>
  <c r="GW78" i="1"/>
  <c r="GW45" i="1"/>
  <c r="GU45" i="1"/>
  <c r="GT45" i="1" s="1"/>
  <c r="HA45" i="1"/>
  <c r="GY45" i="1"/>
  <c r="GX45" i="1" s="1"/>
  <c r="GX42" i="1"/>
  <c r="GV75" i="1"/>
  <c r="GV50" i="1"/>
  <c r="GT37" i="1"/>
  <c r="GZ12" i="1"/>
  <c r="GV78" i="1"/>
  <c r="GX70" i="1"/>
  <c r="GW70" i="1"/>
  <c r="GU70" i="1"/>
  <c r="GT70" i="1" s="1"/>
  <c r="HA70" i="1"/>
  <c r="GY70" i="1"/>
  <c r="GV45" i="1"/>
  <c r="GX40" i="1"/>
  <c r="GW40" i="1"/>
  <c r="GV40" i="1" s="1"/>
  <c r="GU40" i="1"/>
  <c r="GT40" i="1" s="1"/>
  <c r="HA40" i="1"/>
  <c r="GY40" i="1"/>
  <c r="GX85" i="1"/>
  <c r="GW85" i="1"/>
  <c r="GU85" i="1"/>
  <c r="GT85" i="1" s="1"/>
  <c r="HA85" i="1"/>
  <c r="GY85" i="1"/>
  <c r="GZ80" i="1"/>
  <c r="GU43" i="1"/>
  <c r="GT43" i="1"/>
  <c r="HA43" i="1"/>
  <c r="GZ43" i="1" s="1"/>
  <c r="GY43" i="1"/>
  <c r="GX43" i="1" s="1"/>
  <c r="GW43" i="1"/>
  <c r="GZ5" i="1"/>
  <c r="GU38" i="1"/>
  <c r="GT38" i="1" s="1"/>
  <c r="HA38" i="1"/>
  <c r="GY38" i="1"/>
  <c r="GX38" i="1"/>
  <c r="GW38" i="1"/>
  <c r="GV38" i="1" s="1"/>
  <c r="GU48" i="1"/>
  <c r="GT48" i="1" s="1"/>
  <c r="HA48" i="1"/>
  <c r="GY48" i="1"/>
  <c r="GX48" i="1"/>
  <c r="GW48" i="1"/>
  <c r="GU33" i="1"/>
  <c r="GT33" i="1" s="1"/>
  <c r="HA33" i="1"/>
  <c r="GY33" i="1"/>
  <c r="GX33" i="1" s="1"/>
  <c r="GW33" i="1"/>
  <c r="GV43" i="1"/>
  <c r="GV22" i="1"/>
  <c r="GW10" i="1"/>
  <c r="GU10" i="1"/>
  <c r="GT10" i="1"/>
  <c r="HA10" i="1"/>
  <c r="GY10" i="1"/>
  <c r="GX10" i="1" s="1"/>
  <c r="GV48" i="1"/>
  <c r="GV33" i="1"/>
  <c r="GZ22" i="1"/>
  <c r="GV10" i="1"/>
  <c r="GB6" i="1"/>
  <c r="GA6" i="1" s="1"/>
  <c r="GH6" i="1"/>
  <c r="GF6" i="1"/>
  <c r="GE6" i="1"/>
  <c r="GD6" i="1"/>
  <c r="GD38" i="1"/>
  <c r="GB38" i="1"/>
  <c r="GA38" i="1" s="1"/>
  <c r="GH38" i="1"/>
  <c r="GE38" i="1"/>
  <c r="GF38" i="1"/>
  <c r="GD68" i="1"/>
  <c r="GB68" i="1"/>
  <c r="GA68" i="1"/>
  <c r="GH68" i="1"/>
  <c r="GE68" i="1"/>
  <c r="GF68" i="1"/>
  <c r="GC38" i="1"/>
  <c r="GC68" i="1"/>
  <c r="GB66" i="1"/>
  <c r="GA66" i="1" s="1"/>
  <c r="GH66" i="1"/>
  <c r="GF66" i="1"/>
  <c r="GE66" i="1" s="1"/>
  <c r="GD66" i="1"/>
  <c r="GB61" i="1"/>
  <c r="GA61" i="1" s="1"/>
  <c r="GH61" i="1"/>
  <c r="GF61" i="1"/>
  <c r="GE61" i="1"/>
  <c r="GD61" i="1"/>
  <c r="GD13" i="1"/>
  <c r="GB13" i="1"/>
  <c r="GA13" i="1" s="1"/>
  <c r="GH13" i="1"/>
  <c r="GE13" i="1"/>
  <c r="GF13" i="1"/>
  <c r="GB21" i="1"/>
  <c r="GA21" i="1" s="1"/>
  <c r="GH21" i="1"/>
  <c r="GF21" i="1"/>
  <c r="GE21" i="1"/>
  <c r="GD21" i="1"/>
  <c r="GD63" i="1"/>
  <c r="GB63" i="1"/>
  <c r="GA63" i="1" s="1"/>
  <c r="GH63" i="1"/>
  <c r="GF63" i="1"/>
  <c r="GE63" i="1" s="1"/>
  <c r="GC13" i="1"/>
  <c r="GB36" i="1"/>
  <c r="GA36" i="1" s="1"/>
  <c r="GH36" i="1"/>
  <c r="GF36" i="1"/>
  <c r="GE36" i="1" s="1"/>
  <c r="GD36" i="1"/>
  <c r="GD33" i="1"/>
  <c r="GB33" i="1"/>
  <c r="GA33" i="1" s="1"/>
  <c r="GH33" i="1"/>
  <c r="GF33" i="1"/>
  <c r="GE33" i="1" s="1"/>
  <c r="GC33" i="1"/>
  <c r="GC6" i="1"/>
  <c r="GH79" i="1"/>
  <c r="GG79" i="1" s="1"/>
  <c r="GF79" i="1"/>
  <c r="GE79" i="1"/>
  <c r="GD79" i="1"/>
  <c r="GC79" i="1"/>
  <c r="GB79" i="1"/>
  <c r="GA79" i="1" s="1"/>
  <c r="GD74" i="1"/>
  <c r="GB74" i="1"/>
  <c r="GA74" i="1"/>
  <c r="GH74" i="1"/>
  <c r="GF74" i="1"/>
  <c r="GE74" i="1" s="1"/>
  <c r="GA75" i="1"/>
  <c r="GH75" i="1"/>
  <c r="GF75" i="1"/>
  <c r="GE75" i="1"/>
  <c r="GD75" i="1"/>
  <c r="GB75" i="1"/>
  <c r="GD43" i="1"/>
  <c r="GB43" i="1"/>
  <c r="GA43" i="1"/>
  <c r="GH43" i="1"/>
  <c r="GF43" i="1"/>
  <c r="GE43" i="1" s="1"/>
  <c r="GG6" i="1"/>
  <c r="GB71" i="1"/>
  <c r="GA71" i="1" s="1"/>
  <c r="GH71" i="1"/>
  <c r="GF71" i="1"/>
  <c r="GE71" i="1" s="1"/>
  <c r="GD71" i="1"/>
  <c r="GD8" i="1"/>
  <c r="GC8" i="1" s="1"/>
  <c r="GB51" i="1"/>
  <c r="GA51" i="1" s="1"/>
  <c r="GH51" i="1"/>
  <c r="GF51" i="1"/>
  <c r="GE51" i="1"/>
  <c r="GD51" i="1"/>
  <c r="GD48" i="1"/>
  <c r="GB48" i="1"/>
  <c r="GA48" i="1" s="1"/>
  <c r="GH48" i="1"/>
  <c r="GE48" i="1"/>
  <c r="GF48" i="1"/>
  <c r="FK89" i="1"/>
  <c r="FI89" i="1"/>
  <c r="FH89" i="1" s="1"/>
  <c r="FO89" i="1"/>
  <c r="FM89" i="1"/>
  <c r="FL89" i="1"/>
  <c r="FO75" i="1"/>
  <c r="FM75" i="1"/>
  <c r="FK75" i="1"/>
  <c r="FL75" i="1"/>
  <c r="FI75" i="1"/>
  <c r="FH75" i="1"/>
  <c r="FM46" i="1"/>
  <c r="FL46" i="1"/>
  <c r="FK46" i="1"/>
  <c r="FI46" i="1"/>
  <c r="FH46" i="1"/>
  <c r="FN46" i="1"/>
  <c r="FO46" i="1"/>
  <c r="FO45" i="1"/>
  <c r="FM45" i="1"/>
  <c r="FL45" i="1" s="1"/>
  <c r="FK45" i="1"/>
  <c r="FI45" i="1"/>
  <c r="FH45" i="1" s="1"/>
  <c r="FM21" i="1"/>
  <c r="FL21" i="1"/>
  <c r="FK21" i="1"/>
  <c r="FI21" i="1"/>
  <c r="FH21" i="1" s="1"/>
  <c r="FO21" i="1"/>
  <c r="FN21" i="1"/>
  <c r="FM60" i="1"/>
  <c r="FL60" i="1" s="1"/>
  <c r="FK60" i="1"/>
  <c r="FO60" i="1"/>
  <c r="FI60" i="1"/>
  <c r="FH60" i="1" s="1"/>
  <c r="FI32" i="1"/>
  <c r="FK32" i="1"/>
  <c r="FJ32" i="1" s="1"/>
  <c r="FH32" i="1"/>
  <c r="FO32" i="1"/>
  <c r="FM32" i="1"/>
  <c r="FL32" i="1" s="1"/>
  <c r="FJ46" i="1"/>
  <c r="FI52" i="1"/>
  <c r="FO52" i="1"/>
  <c r="FM52" i="1"/>
  <c r="FL52" i="1"/>
  <c r="FK52" i="1"/>
  <c r="FH52" i="1"/>
  <c r="FJ89" i="1"/>
  <c r="FM86" i="1"/>
  <c r="FK86" i="1"/>
  <c r="FJ86" i="1" s="1"/>
  <c r="FI86" i="1"/>
  <c r="FH86" i="1" s="1"/>
  <c r="FO86" i="1"/>
  <c r="FL86" i="1"/>
  <c r="FI42" i="1"/>
  <c r="FH42" i="1" s="1"/>
  <c r="FO42" i="1"/>
  <c r="FN42" i="1" s="1"/>
  <c r="FM42" i="1"/>
  <c r="FL42" i="1" s="1"/>
  <c r="FK42" i="1"/>
  <c r="FN86" i="1"/>
  <c r="FI12" i="1"/>
  <c r="FO12" i="1"/>
  <c r="FM12" i="1"/>
  <c r="FL12" i="1" s="1"/>
  <c r="FK12" i="1"/>
  <c r="FH12" i="1"/>
  <c r="FO70" i="1"/>
  <c r="FM70" i="1"/>
  <c r="FK70" i="1"/>
  <c r="FL70" i="1"/>
  <c r="FI70" i="1"/>
  <c r="FH70" i="1" s="1"/>
  <c r="FO85" i="1"/>
  <c r="FM85" i="1"/>
  <c r="FK85" i="1"/>
  <c r="FJ85" i="1" s="1"/>
  <c r="FL85" i="1"/>
  <c r="FI85" i="1"/>
  <c r="FH85" i="1" s="1"/>
  <c r="FI17" i="1"/>
  <c r="FH17" i="1" s="1"/>
  <c r="FM17" i="1"/>
  <c r="FL17" i="1" s="1"/>
  <c r="FK17" i="1"/>
  <c r="FO17" i="1"/>
  <c r="FI37" i="1"/>
  <c r="FO37" i="1"/>
  <c r="FM37" i="1"/>
  <c r="FL37" i="1" s="1"/>
  <c r="FK37" i="1"/>
  <c r="FJ37" i="1" s="1"/>
  <c r="FH37" i="1"/>
  <c r="FM61" i="1"/>
  <c r="FK61" i="1"/>
  <c r="FI61" i="1"/>
  <c r="FH61" i="1" s="1"/>
  <c r="FO61" i="1"/>
  <c r="FN61" i="1"/>
  <c r="FL61" i="1"/>
  <c r="FM71" i="1"/>
  <c r="FL71" i="1" s="1"/>
  <c r="FK71" i="1"/>
  <c r="FI71" i="1"/>
  <c r="FH71" i="1" s="1"/>
  <c r="FO71" i="1"/>
  <c r="FN71" i="1" s="1"/>
  <c r="FJ21" i="1"/>
  <c r="FO28" i="1"/>
  <c r="FM28" i="1"/>
  <c r="FL28" i="1" s="1"/>
  <c r="FK28" i="1"/>
  <c r="FI28" i="1"/>
  <c r="FH28" i="1" s="1"/>
  <c r="FH5" i="1"/>
  <c r="FO5" i="1"/>
  <c r="FI5" i="1"/>
  <c r="FM5" i="1"/>
  <c r="FL5" i="1" s="1"/>
  <c r="FK5" i="1"/>
  <c r="FJ5" i="1" s="1"/>
  <c r="FK4" i="1"/>
  <c r="FO43" i="1"/>
  <c r="FK43" i="1"/>
  <c r="FI43" i="1"/>
  <c r="FH43" i="1"/>
  <c r="FM43" i="1"/>
  <c r="FL43" i="1" s="1"/>
  <c r="FJ4" i="1"/>
  <c r="FN75" i="1"/>
  <c r="FJ60" i="1"/>
  <c r="FJ61" i="1"/>
  <c r="FN60" i="1"/>
  <c r="FH30" i="1"/>
  <c r="FO30" i="1"/>
  <c r="FI30" i="1"/>
  <c r="FM30" i="1"/>
  <c r="FL30" i="1" s="1"/>
  <c r="FK30" i="1"/>
  <c r="FJ42" i="1"/>
  <c r="FJ45" i="1"/>
  <c r="FI7" i="1"/>
  <c r="FH7" i="1" s="1"/>
  <c r="FL7" i="1"/>
  <c r="FK7" i="1"/>
  <c r="FM7" i="1"/>
  <c r="FO7" i="1"/>
  <c r="FN70" i="1"/>
  <c r="FN89" i="1"/>
  <c r="FJ75" i="1"/>
  <c r="FI40" i="1"/>
  <c r="FH40" i="1" s="1"/>
  <c r="FO40" i="1"/>
  <c r="FN40" i="1" s="1"/>
  <c r="FK40" i="1"/>
  <c r="FM40" i="1"/>
  <c r="FL40" i="1"/>
  <c r="FL50" i="1"/>
  <c r="FK50" i="1"/>
  <c r="FI50" i="1"/>
  <c r="FH50" i="1"/>
  <c r="FM50" i="1"/>
  <c r="FO50" i="1"/>
  <c r="FK54" i="1"/>
  <c r="FI54" i="1"/>
  <c r="FH54" i="1" s="1"/>
  <c r="FL54" i="1"/>
  <c r="FO54" i="1"/>
  <c r="FM54" i="1"/>
  <c r="FN45" i="1"/>
  <c r="FJ52" i="1"/>
  <c r="FI22" i="1"/>
  <c r="FH22" i="1"/>
  <c r="FO22" i="1"/>
  <c r="FM22" i="1"/>
  <c r="FL22" i="1" s="1"/>
  <c r="FK22" i="1"/>
  <c r="FJ7" i="1"/>
  <c r="ET74" i="1"/>
  <c r="ES74" i="1" s="1"/>
  <c r="ER74" i="1"/>
  <c r="EO74" i="1"/>
  <c r="EV74" i="1"/>
  <c r="EU74" i="1"/>
  <c r="EP74" i="1"/>
  <c r="ER87" i="1"/>
  <c r="EP87" i="1"/>
  <c r="EO87" i="1" s="1"/>
  <c r="ES87" i="1"/>
  <c r="ET87" i="1"/>
  <c r="EV87" i="1"/>
  <c r="ES40" i="1"/>
  <c r="ER40" i="1"/>
  <c r="EP40" i="1"/>
  <c r="EO40" i="1" s="1"/>
  <c r="EV40" i="1"/>
  <c r="EU40" i="1" s="1"/>
  <c r="ET40" i="1"/>
  <c r="EP9" i="1"/>
  <c r="EO9" i="1" s="1"/>
  <c r="ET89" i="1"/>
  <c r="ES89" i="1"/>
  <c r="ER89" i="1"/>
  <c r="EV89" i="1"/>
  <c r="EP89" i="1"/>
  <c r="EO89" i="1" s="1"/>
  <c r="ER15" i="1"/>
  <c r="EP15" i="1"/>
  <c r="EO15" i="1" s="1"/>
  <c r="ET15" i="1"/>
  <c r="ES15" i="1" s="1"/>
  <c r="EV15" i="1"/>
  <c r="ER57" i="1"/>
  <c r="EP57" i="1"/>
  <c r="EO57" i="1" s="1"/>
  <c r="EV57" i="1"/>
  <c r="ET57" i="1"/>
  <c r="ES57" i="1" s="1"/>
  <c r="EV73" i="1"/>
  <c r="ES73" i="1"/>
  <c r="EO73" i="1"/>
  <c r="ET73" i="1"/>
  <c r="ER73" i="1"/>
  <c r="EQ73" i="1"/>
  <c r="EP73" i="1"/>
  <c r="ET79" i="1"/>
  <c r="ES79" i="1"/>
  <c r="ER79" i="1"/>
  <c r="EV79" i="1"/>
  <c r="EU79" i="1" s="1"/>
  <c r="EP79" i="1"/>
  <c r="EO79" i="1" s="1"/>
  <c r="EV48" i="1"/>
  <c r="ES48" i="1"/>
  <c r="ET48" i="1"/>
  <c r="ER48" i="1"/>
  <c r="EQ48" i="1"/>
  <c r="EP48" i="1"/>
  <c r="EO48" i="1" s="1"/>
  <c r="EP45" i="1"/>
  <c r="EO45" i="1" s="1"/>
  <c r="ER45" i="1"/>
  <c r="EV45" i="1"/>
  <c r="ET45" i="1"/>
  <c r="ES45" i="1" s="1"/>
  <c r="EQ45" i="1"/>
  <c r="EP4" i="1"/>
  <c r="EO4" i="1"/>
  <c r="EV4" i="1"/>
  <c r="ET4" i="1"/>
  <c r="ES4" i="1" s="1"/>
  <c r="ER4" i="1"/>
  <c r="EU15" i="1"/>
  <c r="EQ57" i="1"/>
  <c r="ER67" i="1"/>
  <c r="EP67" i="1"/>
  <c r="EO67" i="1"/>
  <c r="ET67" i="1"/>
  <c r="ES67" i="1"/>
  <c r="EV67" i="1"/>
  <c r="EP27" i="1"/>
  <c r="EO27" i="1" s="1"/>
  <c r="EV27" i="1"/>
  <c r="ET27" i="1"/>
  <c r="ES27" i="1"/>
  <c r="ER27" i="1"/>
  <c r="EQ27" i="1" s="1"/>
  <c r="ET59" i="1"/>
  <c r="ER59" i="1"/>
  <c r="EQ59" i="1" s="1"/>
  <c r="EV59" i="1"/>
  <c r="ES59" i="1"/>
  <c r="EP59" i="1"/>
  <c r="EO59" i="1" s="1"/>
  <c r="EV71" i="1"/>
  <c r="ET71" i="1"/>
  <c r="ES71" i="1" s="1"/>
  <c r="ER71" i="1"/>
  <c r="EP71" i="1"/>
  <c r="EO71" i="1" s="1"/>
  <c r="EQ15" i="1"/>
  <c r="EU57" i="1"/>
  <c r="EQ67" i="1"/>
  <c r="EV61" i="1"/>
  <c r="ET61" i="1"/>
  <c r="ES61" i="1"/>
  <c r="EU61" i="1"/>
  <c r="ER61" i="1"/>
  <c r="EP61" i="1"/>
  <c r="EO61" i="1" s="1"/>
  <c r="EP32" i="1"/>
  <c r="ET32" i="1"/>
  <c r="ES32" i="1" s="1"/>
  <c r="ER32" i="1"/>
  <c r="EO32" i="1"/>
  <c r="EV32" i="1"/>
  <c r="EU89" i="1"/>
  <c r="EU45" i="1"/>
  <c r="EQ89" i="1"/>
  <c r="ET36" i="1"/>
  <c r="ES36" i="1" s="1"/>
  <c r="EV36" i="1"/>
  <c r="ER36" i="1"/>
  <c r="EU36" i="1"/>
  <c r="EP36" i="1"/>
  <c r="EO36" i="1" s="1"/>
  <c r="EV43" i="1"/>
  <c r="ET43" i="1"/>
  <c r="ES43" i="1" s="1"/>
  <c r="ER43" i="1"/>
  <c r="EP43" i="1"/>
  <c r="EO43" i="1"/>
  <c r="EP30" i="1"/>
  <c r="EO30" i="1"/>
  <c r="ER30" i="1"/>
  <c r="EV30" i="1"/>
  <c r="ET30" i="1"/>
  <c r="ES30" i="1" s="1"/>
  <c r="ER39" i="1"/>
  <c r="EV39" i="1"/>
  <c r="ET39" i="1"/>
  <c r="ES39" i="1" s="1"/>
  <c r="EP39" i="1"/>
  <c r="EO39" i="1"/>
  <c r="EP75" i="1"/>
  <c r="EO75" i="1"/>
  <c r="ES75" i="1"/>
  <c r="ER75" i="1"/>
  <c r="EV75" i="1"/>
  <c r="EU75" i="1" s="1"/>
  <c r="ET75" i="1"/>
  <c r="EQ79" i="1"/>
  <c r="EQ32" i="1"/>
  <c r="EQ30" i="1"/>
  <c r="EQ39" i="1"/>
  <c r="EU39" i="1"/>
  <c r="ET8" i="1"/>
  <c r="ES8" i="1"/>
  <c r="EV8" i="1"/>
  <c r="ER8" i="1"/>
  <c r="EP8" i="1"/>
  <c r="EO8" i="1" s="1"/>
  <c r="ER82" i="1"/>
  <c r="EP82" i="1"/>
  <c r="EO82" i="1" s="1"/>
  <c r="ET82" i="1"/>
  <c r="ES82" i="1"/>
  <c r="EV82" i="1"/>
  <c r="EU82" i="1"/>
  <c r="EQ82" i="1"/>
  <c r="EV68" i="1"/>
  <c r="ES68" i="1"/>
  <c r="ET68" i="1"/>
  <c r="ER68" i="1"/>
  <c r="EP68" i="1"/>
  <c r="EO68" i="1"/>
  <c r="EU4" i="1"/>
  <c r="EP22" i="1"/>
  <c r="ER22" i="1"/>
  <c r="EO22" i="1"/>
  <c r="ET22" i="1"/>
  <c r="ES22" i="1" s="1"/>
  <c r="EV22" i="1"/>
  <c r="EQ8" i="1"/>
  <c r="EV78" i="1"/>
  <c r="EU78" i="1" s="1"/>
  <c r="ES78" i="1"/>
  <c r="ET78" i="1"/>
  <c r="ER78" i="1"/>
  <c r="EQ78" i="1"/>
  <c r="EP78" i="1"/>
  <c r="EO78" i="1" s="1"/>
  <c r="EU59" i="1"/>
  <c r="EU8" i="1"/>
  <c r="EP50" i="1"/>
  <c r="EO50" i="1"/>
  <c r="EQ50" i="1"/>
  <c r="ER50" i="1"/>
  <c r="EV50" i="1"/>
  <c r="ET50" i="1"/>
  <c r="ES50" i="1"/>
  <c r="EV63" i="1"/>
  <c r="EP63" i="1"/>
  <c r="EO63" i="1" s="1"/>
  <c r="ET63" i="1"/>
  <c r="ES63" i="1" s="1"/>
  <c r="EQ63" i="1"/>
  <c r="ER63" i="1"/>
  <c r="EP70" i="1"/>
  <c r="EO70" i="1" s="1"/>
  <c r="EV70" i="1"/>
  <c r="ET70" i="1"/>
  <c r="ES70" i="1"/>
  <c r="ER70" i="1"/>
  <c r="EU87" i="1"/>
  <c r="EQ36" i="1"/>
  <c r="EP12" i="1"/>
  <c r="EO12" i="1"/>
  <c r="ES12" i="1"/>
  <c r="ER12" i="1"/>
  <c r="EV12" i="1"/>
  <c r="ET12" i="1"/>
  <c r="EV35" i="1"/>
  <c r="ET35" i="1"/>
  <c r="ES35" i="1" s="1"/>
  <c r="ER35" i="1"/>
  <c r="EP35" i="1"/>
  <c r="EO35" i="1" s="1"/>
  <c r="EQ4" i="1"/>
  <c r="EC86" i="1"/>
  <c r="EA86" i="1"/>
  <c r="DZ86" i="1"/>
  <c r="DY86" i="1"/>
  <c r="DX86" i="1" s="1"/>
  <c r="DW86" i="1"/>
  <c r="DV86" i="1" s="1"/>
  <c r="EB86" i="1"/>
  <c r="EA17" i="1"/>
  <c r="DZ17" i="1" s="1"/>
  <c r="DY17" i="1"/>
  <c r="DW17" i="1"/>
  <c r="DV17" i="1" s="1"/>
  <c r="EC17" i="1"/>
  <c r="EB17" i="1"/>
  <c r="DX17" i="1"/>
  <c r="EA47" i="1"/>
  <c r="DZ47" i="1"/>
  <c r="DY47" i="1"/>
  <c r="EB47" i="1"/>
  <c r="DX47" i="1"/>
  <c r="EC21" i="1"/>
  <c r="EB21" i="1" s="1"/>
  <c r="EA21" i="1"/>
  <c r="DZ21" i="1"/>
  <c r="DY21" i="1"/>
  <c r="DW21" i="1"/>
  <c r="DV21" i="1" s="1"/>
  <c r="DX21" i="1"/>
  <c r="EA74" i="1"/>
  <c r="DW53" i="1"/>
  <c r="DV53" i="1"/>
  <c r="EC53" i="1"/>
  <c r="EB53" i="1" s="1"/>
  <c r="EA53" i="1"/>
  <c r="DZ53" i="1" s="1"/>
  <c r="DY53" i="1"/>
  <c r="DX53" i="1"/>
  <c r="DW15" i="1"/>
  <c r="EC15" i="1"/>
  <c r="EB34" i="1"/>
  <c r="EA82" i="1"/>
  <c r="DZ82" i="1"/>
  <c r="DY82" i="1"/>
  <c r="DW82" i="1"/>
  <c r="DV82" i="1" s="1"/>
  <c r="EC82" i="1"/>
  <c r="EB82" i="1"/>
  <c r="DX82" i="1"/>
  <c r="DW68" i="1"/>
  <c r="DV68" i="1"/>
  <c r="EC68" i="1"/>
  <c r="EA68" i="1"/>
  <c r="DY68" i="1"/>
  <c r="DZ68" i="1"/>
  <c r="EB68" i="1"/>
  <c r="DX68" i="1"/>
  <c r="DZ70" i="1"/>
  <c r="DY70" i="1"/>
  <c r="DW70" i="1"/>
  <c r="DV70" i="1" s="1"/>
  <c r="EC70" i="1"/>
  <c r="EA70" i="1"/>
  <c r="EB70" i="1"/>
  <c r="DX70" i="1"/>
  <c r="DW73" i="1"/>
  <c r="DV46" i="1"/>
  <c r="EC46" i="1"/>
  <c r="EA46" i="1"/>
  <c r="DZ46" i="1"/>
  <c r="DY46" i="1"/>
  <c r="DW46" i="1"/>
  <c r="DX46" i="1"/>
  <c r="EB46" i="1"/>
  <c r="EA12" i="1"/>
  <c r="DZ12" i="1" s="1"/>
  <c r="DY12" i="1"/>
  <c r="DW12" i="1"/>
  <c r="DV12" i="1"/>
  <c r="EC12" i="1"/>
  <c r="DW38" i="1"/>
  <c r="DV38" i="1" s="1"/>
  <c r="EC38" i="1"/>
  <c r="EA38" i="1"/>
  <c r="DY38" i="1"/>
  <c r="DX38" i="1" s="1"/>
  <c r="DZ38" i="1"/>
  <c r="EA72" i="1"/>
  <c r="DZ72" i="1"/>
  <c r="DY72" i="1"/>
  <c r="DX72" i="1" s="1"/>
  <c r="DW72" i="1"/>
  <c r="DV72" i="1"/>
  <c r="EC72" i="1"/>
  <c r="DX19" i="1"/>
  <c r="DW33" i="1"/>
  <c r="DV33" i="1" s="1"/>
  <c r="EC59" i="1"/>
  <c r="EA59" i="1"/>
  <c r="DZ59" i="1"/>
  <c r="DY59" i="1"/>
  <c r="DW59" i="1"/>
  <c r="DV59" i="1" s="1"/>
  <c r="DV51" i="1"/>
  <c r="EA62" i="1"/>
  <c r="DZ62" i="1" s="1"/>
  <c r="DY62" i="1"/>
  <c r="DW62" i="1"/>
  <c r="DV62" i="1"/>
  <c r="EC62" i="1"/>
  <c r="EB62" i="1" s="1"/>
  <c r="EC19" i="1"/>
  <c r="EB19" i="1" s="1"/>
  <c r="EA19" i="1"/>
  <c r="DZ19" i="1"/>
  <c r="DY19" i="1"/>
  <c r="DW19" i="1"/>
  <c r="DV19" i="1"/>
  <c r="DX62" i="1"/>
  <c r="DX16" i="1"/>
  <c r="DY30" i="1"/>
  <c r="DW30" i="1"/>
  <c r="DV30" i="1"/>
  <c r="EC30" i="1"/>
  <c r="EA30" i="1"/>
  <c r="DZ30" i="1" s="1"/>
  <c r="EC61" i="1"/>
  <c r="EA61" i="1"/>
  <c r="DZ61" i="1"/>
  <c r="DY61" i="1"/>
  <c r="DW61" i="1"/>
  <c r="DV61" i="1" s="1"/>
  <c r="DW48" i="1"/>
  <c r="DV48" i="1" s="1"/>
  <c r="EC48" i="1"/>
  <c r="EA48" i="1"/>
  <c r="DY48" i="1"/>
  <c r="DZ48" i="1"/>
  <c r="EC79" i="1"/>
  <c r="EA79" i="1"/>
  <c r="DZ79" i="1"/>
  <c r="DY79" i="1"/>
  <c r="DW79" i="1"/>
  <c r="DV79" i="1" s="1"/>
  <c r="DY10" i="1"/>
  <c r="DW10" i="1"/>
  <c r="DV10" i="1"/>
  <c r="EC10" i="1"/>
  <c r="EA10" i="1"/>
  <c r="DZ10" i="1" s="1"/>
  <c r="EB10" i="1"/>
  <c r="DV84" i="1"/>
  <c r="DW63" i="1"/>
  <c r="DV63" i="1"/>
  <c r="EC63" i="1"/>
  <c r="EA63" i="1"/>
  <c r="DZ63" i="1" s="1"/>
  <c r="DY63" i="1"/>
  <c r="EC16" i="1"/>
  <c r="EA16" i="1"/>
  <c r="DZ16" i="1" s="1"/>
  <c r="DY16" i="1"/>
  <c r="DW16" i="1"/>
  <c r="DV16" i="1" s="1"/>
  <c r="DW43" i="1"/>
  <c r="DV43" i="1"/>
  <c r="EC43" i="1"/>
  <c r="EA43" i="1"/>
  <c r="DZ43" i="1" s="1"/>
  <c r="DY43" i="1"/>
  <c r="DY55" i="1"/>
  <c r="DW55" i="1"/>
  <c r="DV55" i="1"/>
  <c r="EC55" i="1"/>
  <c r="EA55" i="1"/>
  <c r="DZ55" i="1" s="1"/>
  <c r="DX30" i="1"/>
  <c r="DZ40" i="1"/>
  <c r="DY40" i="1"/>
  <c r="DX40" i="1" s="1"/>
  <c r="DW40" i="1"/>
  <c r="DV40" i="1" s="1"/>
  <c r="EC40" i="1"/>
  <c r="EA40" i="1"/>
  <c r="DX48" i="1"/>
  <c r="DY35" i="1"/>
  <c r="DW35" i="1"/>
  <c r="DV35" i="1" s="1"/>
  <c r="EC35" i="1"/>
  <c r="EA35" i="1"/>
  <c r="DZ35" i="1" s="1"/>
  <c r="EB35" i="1"/>
  <c r="DX10" i="1"/>
  <c r="DW78" i="1"/>
  <c r="DV78" i="1" s="1"/>
  <c r="EC78" i="1"/>
  <c r="EA78" i="1"/>
  <c r="DY78" i="1"/>
  <c r="DZ78" i="1"/>
  <c r="DX63" i="1"/>
  <c r="EC69" i="1"/>
  <c r="EA69" i="1"/>
  <c r="DZ69" i="1" s="1"/>
  <c r="DY69" i="1"/>
  <c r="DW69" i="1"/>
  <c r="DV69" i="1" s="1"/>
  <c r="EB40" i="1"/>
  <c r="DW8" i="1"/>
  <c r="DV8" i="1"/>
  <c r="EC8" i="1"/>
  <c r="DY8" i="1"/>
  <c r="EA8" i="1"/>
  <c r="DZ8" i="1"/>
  <c r="DZ5" i="1"/>
  <c r="DY5" i="1"/>
  <c r="DW5" i="1"/>
  <c r="DV5" i="1"/>
  <c r="EA5" i="1"/>
  <c r="EC5" i="1"/>
  <c r="DW13" i="1"/>
  <c r="DV13" i="1" s="1"/>
  <c r="EC13" i="1"/>
  <c r="EA13" i="1"/>
  <c r="DY13" i="1"/>
  <c r="DZ13" i="1"/>
  <c r="EC71" i="1"/>
  <c r="EA71" i="1"/>
  <c r="DZ71" i="1" s="1"/>
  <c r="DY71" i="1"/>
  <c r="DW71" i="1"/>
  <c r="DV71" i="1" s="1"/>
  <c r="DX71" i="1"/>
  <c r="DW20" i="1"/>
  <c r="EA20" i="1"/>
  <c r="DZ20" i="1" s="1"/>
  <c r="EB20" i="1"/>
  <c r="DX8" i="1"/>
  <c r="DV76" i="1"/>
  <c r="EC76" i="1"/>
  <c r="EA76" i="1"/>
  <c r="DZ76" i="1" s="1"/>
  <c r="DY76" i="1"/>
  <c r="DW76" i="1"/>
  <c r="DZ85" i="1"/>
  <c r="DY85" i="1"/>
  <c r="DW85" i="1"/>
  <c r="DV85" i="1" s="1"/>
  <c r="EC85" i="1"/>
  <c r="EA85" i="1"/>
  <c r="EB85" i="1"/>
  <c r="EA32" i="1"/>
  <c r="DZ32" i="1" s="1"/>
  <c r="DY32" i="1"/>
  <c r="DX32" i="1" s="1"/>
  <c r="DW32" i="1"/>
  <c r="DV32" i="1"/>
  <c r="EC32" i="1"/>
  <c r="DX13" i="1"/>
  <c r="DY50" i="1"/>
  <c r="DW50" i="1"/>
  <c r="DV50" i="1" s="1"/>
  <c r="EC50" i="1"/>
  <c r="EB50" i="1" s="1"/>
  <c r="EA50" i="1"/>
  <c r="DZ50" i="1" s="1"/>
  <c r="EA22" i="1"/>
  <c r="DZ22" i="1" s="1"/>
  <c r="DY22" i="1"/>
  <c r="DW22" i="1"/>
  <c r="DV22" i="1"/>
  <c r="EC22" i="1"/>
  <c r="DX76" i="1"/>
  <c r="DY45" i="1"/>
  <c r="DW45" i="1"/>
  <c r="DV45" i="1" s="1"/>
  <c r="EC45" i="1"/>
  <c r="EA45" i="1"/>
  <c r="DZ45" i="1" s="1"/>
  <c r="EB45" i="1"/>
  <c r="DX20" i="1"/>
  <c r="DX85" i="1"/>
  <c r="DX5" i="1"/>
  <c r="DZ75" i="1"/>
  <c r="DY75" i="1"/>
  <c r="DW75" i="1"/>
  <c r="DV75" i="1"/>
  <c r="EC75" i="1"/>
  <c r="EB75" i="1" s="1"/>
  <c r="EA75" i="1"/>
  <c r="DX50" i="1"/>
  <c r="DX22" i="1"/>
  <c r="DJ54" i="1"/>
  <c r="DH54" i="1"/>
  <c r="DG54" i="1"/>
  <c r="DF54" i="1"/>
  <c r="DE54" i="1"/>
  <c r="DD54" i="1"/>
  <c r="DC54" i="1" s="1"/>
  <c r="DF80" i="1"/>
  <c r="DE80" i="1" s="1"/>
  <c r="DJ80" i="1"/>
  <c r="DJ61" i="1"/>
  <c r="DH61" i="1"/>
  <c r="DG61" i="1"/>
  <c r="DF61" i="1"/>
  <c r="DE61" i="1"/>
  <c r="DD61" i="1"/>
  <c r="DC61" i="1" s="1"/>
  <c r="DD64" i="1"/>
  <c r="DC64" i="1"/>
  <c r="DJ64" i="1"/>
  <c r="DH64" i="1"/>
  <c r="DG64" i="1" s="1"/>
  <c r="DF64" i="1"/>
  <c r="DH57" i="1"/>
  <c r="DG57" i="1" s="1"/>
  <c r="DD57" i="1"/>
  <c r="DC57" i="1" s="1"/>
  <c r="DJ57" i="1"/>
  <c r="DF57" i="1"/>
  <c r="DF79" i="1"/>
  <c r="DD79" i="1"/>
  <c r="DC79" i="1" s="1"/>
  <c r="DH79" i="1"/>
  <c r="DJ79" i="1"/>
  <c r="DG79" i="1"/>
  <c r="DE79" i="1"/>
  <c r="DC58" i="1"/>
  <c r="DD58" i="1"/>
  <c r="DF58" i="1"/>
  <c r="DJ58" i="1"/>
  <c r="DI58" i="1"/>
  <c r="DH58" i="1"/>
  <c r="DG58" i="1" s="1"/>
  <c r="DE64" i="1"/>
  <c r="DE57" i="1"/>
  <c r="DJ74" i="1"/>
  <c r="DH74" i="1"/>
  <c r="DG74" i="1"/>
  <c r="DF74" i="1"/>
  <c r="DC74" i="1"/>
  <c r="DD74" i="1"/>
  <c r="DG78" i="1"/>
  <c r="DF78" i="1"/>
  <c r="DI78" i="1"/>
  <c r="DJ78" i="1"/>
  <c r="DH78" i="1"/>
  <c r="DD78" i="1"/>
  <c r="DC78" i="1" s="1"/>
  <c r="DE58" i="1"/>
  <c r="DJ8" i="1"/>
  <c r="DI8" i="1" s="1"/>
  <c r="DH8" i="1"/>
  <c r="DG8" i="1"/>
  <c r="DF8" i="1"/>
  <c r="DD8" i="1"/>
  <c r="DC8" i="1"/>
  <c r="DI64" i="1"/>
  <c r="DI57" i="1"/>
  <c r="DI60" i="1"/>
  <c r="DI74" i="1"/>
  <c r="DJ55" i="1"/>
  <c r="DH55" i="1"/>
  <c r="DG55" i="1" s="1"/>
  <c r="DF55" i="1"/>
  <c r="DD55" i="1"/>
  <c r="DC55" i="1"/>
  <c r="DJ48" i="1"/>
  <c r="DH48" i="1"/>
  <c r="DG48" i="1"/>
  <c r="DF48" i="1"/>
  <c r="DD48" i="1"/>
  <c r="DC48" i="1" s="1"/>
  <c r="DE55" i="1"/>
  <c r="DF39" i="1"/>
  <c r="DD39" i="1"/>
  <c r="DC39" i="1"/>
  <c r="DJ39" i="1"/>
  <c r="DI39" i="1" s="1"/>
  <c r="DH39" i="1"/>
  <c r="DG39" i="1" s="1"/>
  <c r="DI54" i="1"/>
  <c r="DJ59" i="1"/>
  <c r="DH59" i="1"/>
  <c r="DG59" i="1" s="1"/>
  <c r="DF59" i="1"/>
  <c r="DD59" i="1"/>
  <c r="DC59" i="1" s="1"/>
  <c r="DG75" i="1"/>
  <c r="DJ75" i="1"/>
  <c r="DH75" i="1"/>
  <c r="DF75" i="1"/>
  <c r="DD75" i="1"/>
  <c r="DC75" i="1"/>
  <c r="DG85" i="1"/>
  <c r="DJ85" i="1"/>
  <c r="DH85" i="1"/>
  <c r="DF85" i="1"/>
  <c r="DD85" i="1"/>
  <c r="DC85" i="1" s="1"/>
  <c r="DI80" i="1"/>
  <c r="DJ43" i="1"/>
  <c r="DI43" i="1" s="1"/>
  <c r="DH43" i="1"/>
  <c r="DG43" i="1"/>
  <c r="DF43" i="1"/>
  <c r="DD43" i="1"/>
  <c r="DC43" i="1"/>
  <c r="DE75" i="1"/>
  <c r="DG88" i="1"/>
  <c r="DJ88" i="1"/>
  <c r="DH88" i="1"/>
  <c r="DF88" i="1"/>
  <c r="DE88" i="1" s="1"/>
  <c r="DD88" i="1"/>
  <c r="DC88" i="1" s="1"/>
  <c r="DE85" i="1"/>
  <c r="DF19" i="1"/>
  <c r="DD19" i="1"/>
  <c r="DC19" i="1"/>
  <c r="DJ19" i="1"/>
  <c r="DH19" i="1"/>
  <c r="DG19" i="1"/>
  <c r="DI79" i="1"/>
  <c r="DD86" i="1"/>
  <c r="DC86" i="1" s="1"/>
  <c r="DJ69" i="1"/>
  <c r="DF69" i="1"/>
  <c r="DD69" i="1"/>
  <c r="DC69" i="1"/>
  <c r="DH69" i="1"/>
  <c r="DG69" i="1" s="1"/>
  <c r="DI85" i="1"/>
  <c r="DE78" i="1"/>
  <c r="DG70" i="1"/>
  <c r="DH70" i="1"/>
  <c r="DD70" i="1"/>
  <c r="DC70" i="1" s="1"/>
  <c r="DJ70" i="1"/>
  <c r="DI70" i="1"/>
  <c r="DF70" i="1"/>
  <c r="DE70" i="1" s="1"/>
  <c r="DJ33" i="1"/>
  <c r="DH33" i="1"/>
  <c r="DG33" i="1"/>
  <c r="DF33" i="1"/>
  <c r="DD33" i="1"/>
  <c r="DC33" i="1" s="1"/>
  <c r="DI33" i="1"/>
  <c r="DE69" i="1"/>
  <c r="DI88" i="1"/>
  <c r="DJ60" i="1"/>
  <c r="DH60" i="1"/>
  <c r="DG60" i="1" s="1"/>
  <c r="DF60" i="1"/>
  <c r="DD60" i="1"/>
  <c r="DC60" i="1" s="1"/>
  <c r="DI61" i="1"/>
  <c r="DI75" i="1"/>
  <c r="DI69" i="1"/>
  <c r="DJ38" i="1"/>
  <c r="DH38" i="1"/>
  <c r="DG38" i="1"/>
  <c r="DF38" i="1"/>
  <c r="DE38" i="1" s="1"/>
  <c r="DD38" i="1"/>
  <c r="DC38" i="1" s="1"/>
  <c r="DF4" i="1"/>
  <c r="DD4" i="1"/>
  <c r="DC4" i="1"/>
  <c r="DJ4" i="1"/>
  <c r="DI4" i="1" s="1"/>
  <c r="DH4" i="1"/>
  <c r="DG4" i="1" s="1"/>
  <c r="CQ59" i="1"/>
  <c r="CO59" i="1"/>
  <c r="CK59" i="1"/>
  <c r="CJ59" i="1" s="1"/>
  <c r="CN59" i="1"/>
  <c r="CM59" i="1"/>
  <c r="CP59" i="1"/>
  <c r="CL59" i="1"/>
  <c r="CK22" i="1"/>
  <c r="CJ22" i="1"/>
  <c r="CQ22" i="1"/>
  <c r="CP22" i="1" s="1"/>
  <c r="CO22" i="1"/>
  <c r="CN22" i="1" s="1"/>
  <c r="CM22" i="1"/>
  <c r="CL22" i="1"/>
  <c r="CO21" i="1"/>
  <c r="CN21" i="1"/>
  <c r="CM21" i="1"/>
  <c r="CQ21" i="1"/>
  <c r="CK21" i="1"/>
  <c r="CJ21" i="1" s="1"/>
  <c r="CP21" i="1"/>
  <c r="CL21" i="1"/>
  <c r="CK69" i="1"/>
  <c r="CJ69" i="1" s="1"/>
  <c r="CQ69" i="1"/>
  <c r="CM69" i="1"/>
  <c r="CO69" i="1"/>
  <c r="CN69" i="1" s="1"/>
  <c r="CP69" i="1"/>
  <c r="CL69" i="1"/>
  <c r="CL73" i="1"/>
  <c r="CM29" i="1"/>
  <c r="CK29" i="1"/>
  <c r="CJ29" i="1"/>
  <c r="CO29" i="1"/>
  <c r="CN29" i="1" s="1"/>
  <c r="CQ29" i="1"/>
  <c r="CP29" i="1" s="1"/>
  <c r="CL29" i="1"/>
  <c r="CQ88" i="1"/>
  <c r="CO88" i="1"/>
  <c r="CM88" i="1"/>
  <c r="CL88" i="1" s="1"/>
  <c r="CK33" i="1"/>
  <c r="CJ33" i="1" s="1"/>
  <c r="CQ33" i="1"/>
  <c r="CO33" i="1"/>
  <c r="CN33" i="1" s="1"/>
  <c r="CM33" i="1"/>
  <c r="CO14" i="1"/>
  <c r="CN14" i="1"/>
  <c r="CM14" i="1"/>
  <c r="CK14" i="1"/>
  <c r="CJ14" i="1" s="1"/>
  <c r="CQ14" i="1"/>
  <c r="CM50" i="1"/>
  <c r="CK50" i="1"/>
  <c r="CJ50" i="1" s="1"/>
  <c r="CQ50" i="1"/>
  <c r="CO50" i="1"/>
  <c r="CN50" i="1" s="1"/>
  <c r="CM43" i="1"/>
  <c r="CK43" i="1"/>
  <c r="CJ43" i="1"/>
  <c r="CQ43" i="1"/>
  <c r="CO43" i="1"/>
  <c r="CN43" i="1" s="1"/>
  <c r="CN25" i="1"/>
  <c r="CM25" i="1"/>
  <c r="CK25" i="1"/>
  <c r="CJ25" i="1" s="1"/>
  <c r="CQ25" i="1"/>
  <c r="CP25" i="1" s="1"/>
  <c r="CO25" i="1"/>
  <c r="CN8" i="1"/>
  <c r="CM8" i="1"/>
  <c r="CL8" i="1" s="1"/>
  <c r="CK8" i="1"/>
  <c r="CJ8" i="1"/>
  <c r="CQ8" i="1"/>
  <c r="CO8" i="1"/>
  <c r="CL50" i="1"/>
  <c r="CP48" i="1"/>
  <c r="CL43" i="1"/>
  <c r="CN75" i="1"/>
  <c r="CM75" i="1"/>
  <c r="CK75" i="1"/>
  <c r="CQ13" i="1"/>
  <c r="CO13" i="1"/>
  <c r="CN13" i="1"/>
  <c r="CM13" i="1"/>
  <c r="CK13" i="1"/>
  <c r="CJ13" i="1" s="1"/>
  <c r="CM61" i="1"/>
  <c r="CK61" i="1"/>
  <c r="CJ61" i="1" s="1"/>
  <c r="CQ61" i="1"/>
  <c r="CO61" i="1"/>
  <c r="CN61" i="1"/>
  <c r="CL25" i="1"/>
  <c r="CK48" i="1"/>
  <c r="CJ48" i="1" s="1"/>
  <c r="CQ48" i="1"/>
  <c r="CO48" i="1"/>
  <c r="CN48" i="1"/>
  <c r="CM48" i="1"/>
  <c r="CP14" i="1"/>
  <c r="CQ74" i="1"/>
  <c r="CO74" i="1"/>
  <c r="CN74" i="1"/>
  <c r="CM74" i="1"/>
  <c r="CL74" i="1" s="1"/>
  <c r="CK74" i="1"/>
  <c r="CJ74" i="1"/>
  <c r="CO63" i="1"/>
  <c r="CN63" i="1" s="1"/>
  <c r="CJ12" i="1"/>
  <c r="CQ12" i="1"/>
  <c r="CO12" i="1"/>
  <c r="CN12" i="1" s="1"/>
  <c r="CM12" i="1"/>
  <c r="CK12" i="1"/>
  <c r="CL12" i="1"/>
  <c r="CQ81" i="1"/>
  <c r="CO81" i="1"/>
  <c r="CN81" i="1"/>
  <c r="CM81" i="1"/>
  <c r="CK81" i="1"/>
  <c r="CJ81" i="1" s="1"/>
  <c r="CO71" i="1"/>
  <c r="CN71" i="1" s="1"/>
  <c r="CM71" i="1"/>
  <c r="CK71" i="1"/>
  <c r="CJ71" i="1" s="1"/>
  <c r="CQ71" i="1"/>
  <c r="CP71" i="1" s="1"/>
  <c r="CK76" i="1"/>
  <c r="CJ76" i="1" s="1"/>
  <c r="CQ76" i="1"/>
  <c r="CO76" i="1"/>
  <c r="CM76" i="1"/>
  <c r="CN76" i="1"/>
  <c r="CL81" i="1"/>
  <c r="CP74" i="1"/>
  <c r="CO64" i="1"/>
  <c r="CN64" i="1" s="1"/>
  <c r="CM64" i="1"/>
  <c r="CP64" i="1"/>
  <c r="CJ11" i="1"/>
  <c r="CM11" i="1"/>
  <c r="CK11" i="1"/>
  <c r="CO11" i="1"/>
  <c r="CN11" i="1" s="1"/>
  <c r="CQ11" i="1"/>
  <c r="CL64" i="1"/>
  <c r="CQ30" i="1"/>
  <c r="CO30" i="1"/>
  <c r="CN30" i="1" s="1"/>
  <c r="CM30" i="1"/>
  <c r="CJ30" i="1"/>
  <c r="CK30" i="1"/>
  <c r="CP81" i="1"/>
  <c r="CK51" i="1"/>
  <c r="CJ51" i="1" s="1"/>
  <c r="CQ51" i="1"/>
  <c r="CO51" i="1"/>
  <c r="CN51" i="1"/>
  <c r="CM51" i="1"/>
  <c r="CM46" i="1"/>
  <c r="CL11" i="1"/>
  <c r="CL14" i="1"/>
  <c r="CO5" i="1"/>
  <c r="CN5" i="1" s="1"/>
  <c r="CM5" i="1"/>
  <c r="CL5" i="1" s="1"/>
  <c r="CK5" i="1"/>
  <c r="CJ5" i="1"/>
  <c r="CQ5" i="1"/>
  <c r="CQ38" i="1"/>
  <c r="CO38" i="1"/>
  <c r="CN38" i="1"/>
  <c r="CM38" i="1"/>
  <c r="CK38" i="1"/>
  <c r="CJ38" i="1" s="1"/>
  <c r="CL33" i="1"/>
  <c r="CO39" i="1"/>
  <c r="CN39" i="1"/>
  <c r="CM39" i="1"/>
  <c r="CQ39" i="1"/>
  <c r="CK39" i="1"/>
  <c r="CJ39" i="1"/>
  <c r="CP88" i="1"/>
  <c r="CN68" i="1"/>
  <c r="CM68" i="1"/>
  <c r="CK68" i="1"/>
  <c r="CJ68" i="1"/>
  <c r="CQ68" i="1"/>
  <c r="CO68" i="1"/>
  <c r="CO10" i="1"/>
  <c r="CN10" i="1" s="1"/>
  <c r="CM10" i="1"/>
  <c r="CK10" i="1"/>
  <c r="CJ10" i="1"/>
  <c r="CQ10" i="1"/>
  <c r="CP10" i="1" s="1"/>
  <c r="CK56" i="1"/>
  <c r="CJ56" i="1" s="1"/>
  <c r="CQ7" i="1"/>
  <c r="CO7" i="1"/>
  <c r="CN7" i="1"/>
  <c r="CM7" i="1"/>
  <c r="CL7" i="1" s="1"/>
  <c r="CK7" i="1"/>
  <c r="CJ7" i="1" s="1"/>
  <c r="BT42" i="1"/>
  <c r="BX42" i="1"/>
  <c r="BW42" i="1" s="1"/>
  <c r="BV42" i="1"/>
  <c r="BU42" i="1"/>
  <c r="BR42" i="1"/>
  <c r="BQ42" i="1" s="1"/>
  <c r="BS42" i="1"/>
  <c r="BX81" i="1"/>
  <c r="BU81" i="1"/>
  <c r="BT81" i="1"/>
  <c r="BR81" i="1"/>
  <c r="BQ81" i="1" s="1"/>
  <c r="BV81" i="1"/>
  <c r="BW81" i="1"/>
  <c r="BS81" i="1"/>
  <c r="BR80" i="1"/>
  <c r="BQ80" i="1" s="1"/>
  <c r="BV80" i="1"/>
  <c r="BU80" i="1"/>
  <c r="BT80" i="1"/>
  <c r="BS80" i="1" s="1"/>
  <c r="BX80" i="1"/>
  <c r="BR75" i="1"/>
  <c r="BQ75" i="1"/>
  <c r="BU75" i="1"/>
  <c r="BT75" i="1"/>
  <c r="BX75" i="1"/>
  <c r="BW75" i="1" s="1"/>
  <c r="BV75" i="1"/>
  <c r="BT82" i="1"/>
  <c r="BU82" i="1"/>
  <c r="BR82" i="1"/>
  <c r="BQ82" i="1" s="1"/>
  <c r="BX82" i="1"/>
  <c r="BV82" i="1"/>
  <c r="BR30" i="1"/>
  <c r="BQ30" i="1"/>
  <c r="BV30" i="1"/>
  <c r="BU30" i="1"/>
  <c r="BT30" i="1"/>
  <c r="BX30" i="1"/>
  <c r="BW30" i="1" s="1"/>
  <c r="BW80" i="1"/>
  <c r="BR33" i="1"/>
  <c r="BQ33" i="1" s="1"/>
  <c r="BX33" i="1"/>
  <c r="BV33" i="1"/>
  <c r="BT33" i="1"/>
  <c r="BU33" i="1"/>
  <c r="BW82" i="1"/>
  <c r="BV24" i="1"/>
  <c r="BU24" i="1" s="1"/>
  <c r="BT24" i="1"/>
  <c r="BR24" i="1"/>
  <c r="BQ24" i="1"/>
  <c r="BX24" i="1"/>
  <c r="BR70" i="1"/>
  <c r="BQ70" i="1" s="1"/>
  <c r="BU70" i="1"/>
  <c r="BX70" i="1"/>
  <c r="BV70" i="1"/>
  <c r="BT70" i="1"/>
  <c r="BS70" i="1" s="1"/>
  <c r="BS40" i="1"/>
  <c r="BT12" i="1"/>
  <c r="BR12" i="1"/>
  <c r="BQ12" i="1"/>
  <c r="BX12" i="1"/>
  <c r="BV12" i="1"/>
  <c r="BU12" i="1"/>
  <c r="BS75" i="1"/>
  <c r="BS82" i="1"/>
  <c r="BU38" i="1"/>
  <c r="BT38" i="1"/>
  <c r="BR38" i="1"/>
  <c r="BQ38" i="1" s="1"/>
  <c r="BX38" i="1"/>
  <c r="BV38" i="1"/>
  <c r="BS12" i="1"/>
  <c r="BR35" i="1"/>
  <c r="BQ35" i="1" s="1"/>
  <c r="BX35" i="1"/>
  <c r="BV35" i="1"/>
  <c r="BU35" i="1"/>
  <c r="BT35" i="1"/>
  <c r="BX71" i="1"/>
  <c r="BS71" i="1"/>
  <c r="BV71" i="1"/>
  <c r="BU71" i="1"/>
  <c r="BT71" i="1"/>
  <c r="BR71" i="1"/>
  <c r="BQ71" i="1" s="1"/>
  <c r="BV14" i="1"/>
  <c r="BR14" i="1"/>
  <c r="BQ14" i="1" s="1"/>
  <c r="BX73" i="1"/>
  <c r="BV73" i="1"/>
  <c r="BU73" i="1" s="1"/>
  <c r="BT73" i="1"/>
  <c r="BR73" i="1"/>
  <c r="BQ73" i="1" s="1"/>
  <c r="BR40" i="1"/>
  <c r="BQ40" i="1" s="1"/>
  <c r="BX40" i="1"/>
  <c r="BW40" i="1" s="1"/>
  <c r="BV40" i="1"/>
  <c r="BU40" i="1"/>
  <c r="BT40" i="1"/>
  <c r="BX48" i="1"/>
  <c r="BV48" i="1"/>
  <c r="BU48" i="1"/>
  <c r="BT48" i="1"/>
  <c r="BR48" i="1"/>
  <c r="BQ48" i="1" s="1"/>
  <c r="BT8" i="1"/>
  <c r="BS8" i="1" s="1"/>
  <c r="BX76" i="1"/>
  <c r="BR76" i="1"/>
  <c r="BQ76" i="1" s="1"/>
  <c r="BV76" i="1"/>
  <c r="BU76" i="1" s="1"/>
  <c r="BT76" i="1"/>
  <c r="BS14" i="1"/>
  <c r="BS73" i="1"/>
  <c r="BX23" i="1"/>
  <c r="BV23" i="1"/>
  <c r="BU23" i="1" s="1"/>
  <c r="BT23" i="1"/>
  <c r="BQ23" i="1"/>
  <c r="BR23" i="1"/>
  <c r="BS48" i="1"/>
  <c r="BW35" i="1"/>
  <c r="BR55" i="1"/>
  <c r="BQ55" i="1"/>
  <c r="BV55" i="1"/>
  <c r="BU55" i="1" s="1"/>
  <c r="BT55" i="1"/>
  <c r="BX55" i="1"/>
  <c r="BX86" i="1"/>
  <c r="BV86" i="1"/>
  <c r="BU86" i="1"/>
  <c r="BT86" i="1"/>
  <c r="BS86" i="1" s="1"/>
  <c r="BR86" i="1"/>
  <c r="BQ86" i="1" s="1"/>
  <c r="BW73" i="1"/>
  <c r="BS23" i="1"/>
  <c r="BW48" i="1"/>
  <c r="BW55" i="1"/>
  <c r="BX51" i="1"/>
  <c r="BR51" i="1"/>
  <c r="BQ51" i="1"/>
  <c r="BU51" i="1"/>
  <c r="BV51" i="1"/>
  <c r="BT51" i="1"/>
  <c r="BV49" i="1"/>
  <c r="BU49" i="1"/>
  <c r="BT49" i="1"/>
  <c r="BS49" i="1" s="1"/>
  <c r="BR49" i="1"/>
  <c r="BQ49" i="1" s="1"/>
  <c r="BX49" i="1"/>
  <c r="BR50" i="1"/>
  <c r="BQ50" i="1" s="1"/>
  <c r="BT50" i="1"/>
  <c r="BX50" i="1"/>
  <c r="BV50" i="1"/>
  <c r="BU50" i="1" s="1"/>
  <c r="BR85" i="1"/>
  <c r="BQ85" i="1" s="1"/>
  <c r="BX85" i="1"/>
  <c r="BV85" i="1"/>
  <c r="BU85" i="1"/>
  <c r="BT85" i="1"/>
  <c r="BU9" i="1"/>
  <c r="BX9" i="1"/>
  <c r="BW9" i="1" s="1"/>
  <c r="BV9" i="1"/>
  <c r="BT9" i="1"/>
  <c r="BR9" i="1"/>
  <c r="BQ9" i="1" s="1"/>
  <c r="BW23" i="1"/>
  <c r="BT63" i="1"/>
  <c r="BR63" i="1"/>
  <c r="BQ63" i="1"/>
  <c r="BX63" i="1"/>
  <c r="BV63" i="1"/>
  <c r="BU63" i="1" s="1"/>
  <c r="BX21" i="1"/>
  <c r="BQ21" i="1"/>
  <c r="BV21" i="1"/>
  <c r="BU21" i="1"/>
  <c r="BT21" i="1"/>
  <c r="BR21" i="1"/>
  <c r="BS21" i="1"/>
  <c r="BV43" i="1"/>
  <c r="BU43" i="1" s="1"/>
  <c r="BT43" i="1"/>
  <c r="BX61" i="1"/>
  <c r="BV61" i="1"/>
  <c r="BU61" i="1"/>
  <c r="BT61" i="1"/>
  <c r="BR61" i="1"/>
  <c r="BQ61" i="1" s="1"/>
  <c r="BS50" i="1"/>
  <c r="BS85" i="1"/>
  <c r="BR45" i="1"/>
  <c r="BQ45" i="1" s="1"/>
  <c r="BX45" i="1"/>
  <c r="BV45" i="1"/>
  <c r="BU45" i="1" s="1"/>
  <c r="BT45" i="1"/>
  <c r="BS9" i="1"/>
  <c r="BT32" i="1"/>
  <c r="BR32" i="1"/>
  <c r="BQ32" i="1"/>
  <c r="BX32" i="1"/>
  <c r="BV32" i="1"/>
  <c r="BU32" i="1" s="1"/>
  <c r="BT52" i="1"/>
  <c r="BU52" i="1"/>
  <c r="BX52" i="1"/>
  <c r="BW52" i="1" s="1"/>
  <c r="BV52" i="1"/>
  <c r="BR52" i="1"/>
  <c r="BQ52" i="1" s="1"/>
  <c r="BS63" i="1"/>
  <c r="AK3" i="1"/>
  <c r="AJ3" i="1"/>
  <c r="AI3" i="1"/>
  <c r="AH3" i="1"/>
  <c r="AG3" i="1"/>
  <c r="AF3" i="1"/>
  <c r="AE3" i="1"/>
  <c r="AD3" i="1"/>
  <c r="Y3" i="1"/>
  <c r="X3" i="1"/>
  <c r="T3" i="1"/>
  <c r="S3" i="1"/>
  <c r="R3" i="1"/>
  <c r="P3" i="1"/>
  <c r="Q3" i="1" s="1"/>
  <c r="M3" i="1"/>
  <c r="L3" i="1"/>
  <c r="J3" i="1"/>
  <c r="K3" i="1" s="1"/>
  <c r="I3" i="1"/>
  <c r="H3" i="1"/>
  <c r="G3" i="1"/>
  <c r="AA3" i="1"/>
  <c r="HJ12" i="1" l="1"/>
  <c r="HK12" i="1" s="1"/>
  <c r="HL12" i="1" s="1"/>
  <c r="HS12" i="1"/>
  <c r="HO12" i="1"/>
  <c r="KH63" i="1"/>
  <c r="KI63" i="1" s="1"/>
  <c r="KJ63" i="1" s="1"/>
  <c r="KM63" i="1"/>
  <c r="KQ63" i="1"/>
  <c r="BW8" i="1"/>
  <c r="BU8" i="1"/>
  <c r="BT14" i="1"/>
  <c r="BX68" i="1"/>
  <c r="BW68" i="1" s="1"/>
  <c r="BR36" i="1"/>
  <c r="BQ36" i="1" s="1"/>
  <c r="CM56" i="1"/>
  <c r="CL56" i="1" s="1"/>
  <c r="CN46" i="1"/>
  <c r="CQ63" i="1"/>
  <c r="CJ73" i="1"/>
  <c r="DI86" i="1"/>
  <c r="DC80" i="1"/>
  <c r="DW52" i="1"/>
  <c r="DV52" i="1" s="1"/>
  <c r="DW84" i="1"/>
  <c r="DX33" i="1"/>
  <c r="DW34" i="1"/>
  <c r="DV34" i="1" s="1"/>
  <c r="EC74" i="1"/>
  <c r="ER51" i="1"/>
  <c r="FH10" i="1"/>
  <c r="FI35" i="1"/>
  <c r="FH35" i="1" s="1"/>
  <c r="GU37" i="1"/>
  <c r="GY42" i="1"/>
  <c r="HA47" i="1"/>
  <c r="GX68" i="1"/>
  <c r="HR32" i="1"/>
  <c r="HQ32" i="1" s="1"/>
  <c r="IK31" i="1"/>
  <c r="IJ31" i="1" s="1"/>
  <c r="IL21" i="1"/>
  <c r="II80" i="1"/>
  <c r="IL41" i="1"/>
  <c r="IM41" i="1"/>
  <c r="IM35" i="1"/>
  <c r="IJ88" i="1"/>
  <c r="JA4" i="1"/>
  <c r="JD64" i="1"/>
  <c r="JC64" i="1" s="1"/>
  <c r="IZ7" i="1"/>
  <c r="IY7" i="1" s="1"/>
  <c r="JF60" i="1"/>
  <c r="JS29" i="1"/>
  <c r="JY20" i="1"/>
  <c r="JY72" i="1"/>
  <c r="KR17" i="1"/>
  <c r="KM24" i="1"/>
  <c r="KN24" i="1"/>
  <c r="KR54" i="1"/>
  <c r="KN72" i="1"/>
  <c r="KM72" i="1" s="1"/>
  <c r="IL35" i="1"/>
  <c r="BW36" i="1"/>
  <c r="HO76" i="1"/>
  <c r="CZ63" i="1"/>
  <c r="DA63" i="1" s="1"/>
  <c r="DB63" i="1" s="1"/>
  <c r="DI63" i="1"/>
  <c r="DE63" i="1"/>
  <c r="LW63" i="1"/>
  <c r="BQ68" i="1"/>
  <c r="FO35" i="1"/>
  <c r="IM80" i="1"/>
  <c r="JB4" i="1"/>
  <c r="KL54" i="1"/>
  <c r="KK54" i="1" s="1"/>
  <c r="BX25" i="1"/>
  <c r="BX14" i="1"/>
  <c r="BR68" i="1"/>
  <c r="BU36" i="1"/>
  <c r="CO56" i="1"/>
  <c r="CJ46" i="1"/>
  <c r="CK49" i="1"/>
  <c r="CJ49" i="1" s="1"/>
  <c r="CO73" i="1"/>
  <c r="CN73" i="1" s="1"/>
  <c r="DF86" i="1"/>
  <c r="DE86" i="1" s="1"/>
  <c r="DG80" i="1"/>
  <c r="DZ52" i="1"/>
  <c r="EA84" i="1"/>
  <c r="DZ84" i="1" s="1"/>
  <c r="EA34" i="1"/>
  <c r="DZ34" i="1" s="1"/>
  <c r="DX23" i="1"/>
  <c r="EP51" i="1"/>
  <c r="EO51" i="1" s="1"/>
  <c r="FO10" i="1"/>
  <c r="FK35" i="1"/>
  <c r="FK55" i="1"/>
  <c r="GB82" i="1"/>
  <c r="GA82" i="1" s="1"/>
  <c r="GY37" i="1"/>
  <c r="GX37" i="1" s="1"/>
  <c r="GU47" i="1"/>
  <c r="HA68" i="1"/>
  <c r="GZ67" i="1"/>
  <c r="HM32" i="1"/>
  <c r="HR57" i="1"/>
  <c r="HQ57" i="1" s="1"/>
  <c r="IG21" i="1"/>
  <c r="IF21" i="1" s="1"/>
  <c r="IK80" i="1"/>
  <c r="JA7" i="1"/>
  <c r="JC7" i="1"/>
  <c r="JD4" i="1"/>
  <c r="JC4" i="1" s="1"/>
  <c r="JS14" i="1"/>
  <c r="JR14" i="1" s="1"/>
  <c r="JU20" i="1"/>
  <c r="KN54" i="1"/>
  <c r="KR72" i="1"/>
  <c r="JE49" i="1"/>
  <c r="ES21" i="1"/>
  <c r="ET21" i="1"/>
  <c r="HJ63" i="1"/>
  <c r="HK63" i="1" s="1"/>
  <c r="HL63" i="1" s="1"/>
  <c r="HO63" i="1"/>
  <c r="HS63" i="1"/>
  <c r="GT47" i="1"/>
  <c r="JU29" i="1"/>
  <c r="JA49" i="1"/>
  <c r="CQ56" i="1"/>
  <c r="CL63" i="1"/>
  <c r="CK73" i="1"/>
  <c r="DH86" i="1"/>
  <c r="EA52" i="1"/>
  <c r="EC84" i="1"/>
  <c r="EC34" i="1"/>
  <c r="DX74" i="1"/>
  <c r="EB23" i="1"/>
  <c r="EV52" i="1"/>
  <c r="ES51" i="1"/>
  <c r="FK10" i="1"/>
  <c r="FL35" i="1"/>
  <c r="FM55" i="1"/>
  <c r="FL55" i="1" s="1"/>
  <c r="GD82" i="1"/>
  <c r="GW47" i="1"/>
  <c r="GY55" i="1"/>
  <c r="GX55" i="1" s="1"/>
  <c r="GT68" i="1"/>
  <c r="GT67" i="1"/>
  <c r="HN71" i="1"/>
  <c r="HM71" i="1" s="1"/>
  <c r="HP32" i="1"/>
  <c r="HT57" i="1"/>
  <c r="IG45" i="1"/>
  <c r="IF45" i="1" s="1"/>
  <c r="IL80" i="1"/>
  <c r="IF80" i="1"/>
  <c r="IY4" i="1"/>
  <c r="JW79" i="1"/>
  <c r="JR20" i="1"/>
  <c r="KK72" i="1"/>
  <c r="LU45" i="1"/>
  <c r="IV63" i="1"/>
  <c r="IW63" i="1" s="1"/>
  <c r="IX63" i="1" s="1"/>
  <c r="JA63" i="1"/>
  <c r="JE63" i="1"/>
  <c r="CO46" i="1"/>
  <c r="EU51" i="1"/>
  <c r="FN55" i="1"/>
  <c r="FI10" i="1"/>
  <c r="JR72" i="1"/>
  <c r="BW14" i="1"/>
  <c r="BT68" i="1"/>
  <c r="BS68" i="1" s="1"/>
  <c r="CM49" i="1"/>
  <c r="BR22" i="1"/>
  <c r="CP49" i="1"/>
  <c r="CL49" i="1"/>
  <c r="CN49" i="1"/>
  <c r="CQ73" i="1"/>
  <c r="CP73" i="1" s="1"/>
  <c r="DJ86" i="1"/>
  <c r="DD13" i="1"/>
  <c r="DC13" i="1" s="1"/>
  <c r="DW51" i="1"/>
  <c r="EB74" i="1"/>
  <c r="DY23" i="1"/>
  <c r="ET52" i="1"/>
  <c r="EU9" i="1"/>
  <c r="ET51" i="1"/>
  <c r="FL10" i="1"/>
  <c r="FM35" i="1"/>
  <c r="FO55" i="1"/>
  <c r="GF82" i="1"/>
  <c r="GX47" i="1"/>
  <c r="HA55" i="1"/>
  <c r="GU68" i="1"/>
  <c r="HO71" i="1"/>
  <c r="HP57" i="1"/>
  <c r="II45" i="1"/>
  <c r="IJ80" i="1"/>
  <c r="JF49" i="1"/>
  <c r="JY79" i="1"/>
  <c r="JX79" i="1" s="1"/>
  <c r="JS73" i="1"/>
  <c r="KQ54" i="1"/>
  <c r="LA35" i="1"/>
  <c r="LB35" i="1" s="1"/>
  <c r="LC35" i="1" s="1"/>
  <c r="LU21" i="1"/>
  <c r="BX39" i="1"/>
  <c r="BW39" i="1" s="1"/>
  <c r="BV39" i="1"/>
  <c r="BU39" i="1"/>
  <c r="IG31" i="1"/>
  <c r="BV36" i="1"/>
  <c r="DF13" i="1"/>
  <c r="DY51" i="1"/>
  <c r="DV74" i="1"/>
  <c r="EV51" i="1"/>
  <c r="FM4" i="1"/>
  <c r="FL4" i="1" s="1"/>
  <c r="FM10" i="1"/>
  <c r="FI55" i="1"/>
  <c r="GF8" i="1"/>
  <c r="GH82" i="1"/>
  <c r="GZ37" i="1"/>
  <c r="GT55" i="1"/>
  <c r="HN33" i="1"/>
  <c r="HM33" i="1" s="1"/>
  <c r="HR71" i="1"/>
  <c r="HQ71" i="1" s="1"/>
  <c r="HN76" i="1"/>
  <c r="HM76" i="1" s="1"/>
  <c r="HS57" i="1"/>
  <c r="IK45" i="1"/>
  <c r="IJ45" i="1" s="1"/>
  <c r="IL88" i="1"/>
  <c r="JB49" i="1"/>
  <c r="JS79" i="1"/>
  <c r="JR79" i="1" s="1"/>
  <c r="KN27" i="1"/>
  <c r="KM27" i="1" s="1"/>
  <c r="JA43" i="1"/>
  <c r="LW21" i="1"/>
  <c r="BV25" i="1"/>
  <c r="BU25" i="1" s="1"/>
  <c r="BT36" i="1"/>
  <c r="GW37" i="1"/>
  <c r="GV37" i="1" s="1"/>
  <c r="BT25" i="1"/>
  <c r="BV68" i="1"/>
  <c r="EA23" i="1"/>
  <c r="DZ23" i="1" s="1"/>
  <c r="BX43" i="1"/>
  <c r="BX8" i="1"/>
  <c r="CJ63" i="1"/>
  <c r="CO75" i="1"/>
  <c r="CQ49" i="1"/>
  <c r="DG13" i="1"/>
  <c r="DX52" i="1"/>
  <c r="DZ51" i="1"/>
  <c r="DY33" i="1"/>
  <c r="DW74" i="1"/>
  <c r="EC23" i="1"/>
  <c r="EO52" i="1"/>
  <c r="ET9" i="1"/>
  <c r="ES9" i="1" s="1"/>
  <c r="FO4" i="1"/>
  <c r="FN4" i="1" s="1"/>
  <c r="GE8" i="1"/>
  <c r="GE82" i="1"/>
  <c r="GV47" i="1"/>
  <c r="HA42" i="1"/>
  <c r="GZ42" i="1" s="1"/>
  <c r="GU55" i="1"/>
  <c r="HP33" i="1"/>
  <c r="HP71" i="1"/>
  <c r="HR76" i="1"/>
  <c r="HQ76" i="1" s="1"/>
  <c r="HO57" i="1"/>
  <c r="IM45" i="1"/>
  <c r="IJ35" i="1"/>
  <c r="IG88" i="1"/>
  <c r="IF88" i="1" s="1"/>
  <c r="JC49" i="1"/>
  <c r="JA60" i="1"/>
  <c r="JU79" i="1"/>
  <c r="JW73" i="1"/>
  <c r="JV73" i="1" s="1"/>
  <c r="JR55" i="1"/>
  <c r="JW88" i="1"/>
  <c r="KP24" i="1"/>
  <c r="KO24" i="1" s="1"/>
  <c r="KO27" i="1"/>
  <c r="JB43" i="1"/>
  <c r="GZ68" i="1"/>
  <c r="LV48" i="1"/>
  <c r="JO12" i="1"/>
  <c r="JP12" i="1" s="1"/>
  <c r="JQ12" i="1" s="1"/>
  <c r="JT12" i="1"/>
  <c r="DY52" i="1"/>
  <c r="GZ47" i="1"/>
  <c r="ES52" i="1"/>
  <c r="BX22" i="1"/>
  <c r="BQ43" i="1"/>
  <c r="BQ22" i="1"/>
  <c r="BS25" i="1"/>
  <c r="BQ8" i="1"/>
  <c r="CP46" i="1"/>
  <c r="CQ46" i="1"/>
  <c r="CK63" i="1"/>
  <c r="CQ75" i="1"/>
  <c r="CP75" i="1" s="1"/>
  <c r="DH13" i="1"/>
  <c r="DD80" i="1"/>
  <c r="DX51" i="1"/>
  <c r="EA51" i="1"/>
  <c r="EA33" i="1"/>
  <c r="DZ33" i="1" s="1"/>
  <c r="DY74" i="1"/>
  <c r="DV23" i="1"/>
  <c r="EP52" i="1"/>
  <c r="EV9" i="1"/>
  <c r="FJ55" i="1"/>
  <c r="FH4" i="1"/>
  <c r="GH8" i="1"/>
  <c r="GU42" i="1"/>
  <c r="GT42" i="1" s="1"/>
  <c r="HQ33" i="1"/>
  <c r="HT71" i="1"/>
  <c r="HP76" i="1"/>
  <c r="IM31" i="1"/>
  <c r="II21" i="1"/>
  <c r="IK35" i="1"/>
  <c r="IK88" i="1"/>
  <c r="JD49" i="1"/>
  <c r="JE64" i="1"/>
  <c r="JB60" i="1"/>
  <c r="JV79" i="1"/>
  <c r="JS72" i="1"/>
  <c r="JY73" i="1"/>
  <c r="JY88" i="1"/>
  <c r="KQ72" i="1"/>
  <c r="KR24" i="1"/>
  <c r="KP27" i="1"/>
  <c r="BS43" i="1"/>
  <c r="LU51" i="1"/>
  <c r="BS36" i="1"/>
  <c r="BV22" i="1"/>
  <c r="BU22" i="1" s="1"/>
  <c r="BV8" i="1"/>
  <c r="BT22" i="1"/>
  <c r="CK46" i="1"/>
  <c r="CM63" i="1"/>
  <c r="CJ75" i="1"/>
  <c r="DJ13" i="1"/>
  <c r="EC51" i="1"/>
  <c r="EC33" i="1"/>
  <c r="DX34" i="1"/>
  <c r="ER52" i="1"/>
  <c r="EQ9" i="1"/>
  <c r="FJ35" i="1"/>
  <c r="FN10" i="1"/>
  <c r="GB8" i="1"/>
  <c r="GA8" i="1" s="1"/>
  <c r="GW42" i="1"/>
  <c r="HT33" i="1"/>
  <c r="HT76" i="1"/>
  <c r="IJ21" i="1"/>
  <c r="IG35" i="1"/>
  <c r="IF35" i="1" s="1"/>
  <c r="JB64" i="1"/>
  <c r="JD7" i="1"/>
  <c r="IZ60" i="1"/>
  <c r="IY60" i="1" s="1"/>
  <c r="JW14" i="1"/>
  <c r="JV14" i="1" s="1"/>
  <c r="JW20" i="1"/>
  <c r="JV20" i="1" s="1"/>
  <c r="JU72" i="1"/>
  <c r="JT72" i="1" s="1"/>
  <c r="KN17" i="1"/>
  <c r="KK24" i="1"/>
  <c r="KR27" i="1"/>
  <c r="KP54" i="1"/>
  <c r="EQ21" i="1"/>
  <c r="CZ12" i="1"/>
  <c r="DA12" i="1" s="1"/>
  <c r="DB12" i="1" s="1"/>
  <c r="DE12" i="1" s="1"/>
  <c r="IC63" i="1"/>
  <c r="ID63" i="1" s="1"/>
  <c r="IE63" i="1" s="1"/>
  <c r="GX67" i="1"/>
  <c r="HN65" i="1"/>
  <c r="HM65" i="1" s="1"/>
  <c r="JB53" i="1"/>
  <c r="JS25" i="1"/>
  <c r="JR25" i="1" s="1"/>
  <c r="KR7" i="1"/>
  <c r="GY67" i="1"/>
  <c r="JV80" i="1"/>
  <c r="JU25" i="1"/>
  <c r="LV13" i="1"/>
  <c r="JA53" i="1"/>
  <c r="JW80" i="1"/>
  <c r="JW25" i="1"/>
  <c r="JV25" i="1" s="1"/>
  <c r="JT28" i="1"/>
  <c r="JS42" i="1"/>
  <c r="EU67" i="1"/>
  <c r="LW71" i="1"/>
  <c r="IZ72" i="1"/>
  <c r="JY80" i="1"/>
  <c r="JS28" i="1"/>
  <c r="JU42" i="1"/>
  <c r="BW32" i="1"/>
  <c r="LT8" i="1"/>
  <c r="GV67" i="1"/>
  <c r="JD72" i="1"/>
  <c r="JC72" i="1" s="1"/>
  <c r="JS80" i="1"/>
  <c r="JU28" i="1"/>
  <c r="JX42" i="1"/>
  <c r="JV42" i="1"/>
  <c r="CL38" i="1"/>
  <c r="EB71" i="1"/>
  <c r="BS38" i="1"/>
  <c r="LW35" i="1"/>
  <c r="JE53" i="1"/>
  <c r="JT7" i="1"/>
  <c r="HO38" i="1"/>
  <c r="BW25" i="1"/>
  <c r="JE44" i="1"/>
  <c r="LW33" i="1"/>
  <c r="HA67" i="1"/>
  <c r="JB72" i="1"/>
  <c r="JA72" i="1" s="1"/>
  <c r="JR80" i="1"/>
  <c r="JS41" i="1"/>
  <c r="IH31" i="1"/>
  <c r="HS42" i="1"/>
  <c r="KM7" i="1"/>
  <c r="KQ42" i="1"/>
  <c r="CP56" i="1"/>
  <c r="CZ40" i="1"/>
  <c r="DA40" i="1" s="1"/>
  <c r="DB40" i="1" s="1"/>
  <c r="DE40" i="1" s="1"/>
  <c r="GU67" i="1"/>
  <c r="HR65" i="1"/>
  <c r="HQ65" i="1" s="1"/>
  <c r="IY53" i="1"/>
  <c r="KL42" i="1"/>
  <c r="KK42" i="1" s="1"/>
  <c r="KO7" i="1"/>
  <c r="DV73" i="1"/>
  <c r="IZ53" i="1"/>
  <c r="JX28" i="1"/>
  <c r="KP7" i="1"/>
  <c r="KQ62" i="1"/>
  <c r="LU82" i="1"/>
  <c r="JT17" i="1"/>
  <c r="JW17" i="1"/>
  <c r="JO67" i="1"/>
  <c r="JP67" i="1" s="1"/>
  <c r="JQ67" i="1" s="1"/>
  <c r="JX67" i="1" s="1"/>
  <c r="IV28" i="1"/>
  <c r="IW28" i="1" s="1"/>
  <c r="IX28" i="1" s="1"/>
  <c r="JE28" i="1" s="1"/>
  <c r="JV19" i="1"/>
  <c r="JW19" i="1"/>
  <c r="JU19" i="1"/>
  <c r="JS19" i="1"/>
  <c r="JR19" i="1" s="1"/>
  <c r="JO64" i="1"/>
  <c r="JP64" i="1" s="1"/>
  <c r="JQ64" i="1" s="1"/>
  <c r="JX64" i="1"/>
  <c r="IY37" i="1"/>
  <c r="JF37" i="1"/>
  <c r="JC37" i="1"/>
  <c r="JB37" i="1"/>
  <c r="JA37" i="1" s="1"/>
  <c r="IZ37" i="1"/>
  <c r="KH59" i="1"/>
  <c r="KI59" i="1" s="1"/>
  <c r="KJ59" i="1" s="1"/>
  <c r="KM59" i="1" s="1"/>
  <c r="GD56" i="1"/>
  <c r="II13" i="1"/>
  <c r="JE56" i="1"/>
  <c r="IZ56" i="1"/>
  <c r="IY56" i="1" s="1"/>
  <c r="JY74" i="1"/>
  <c r="JR74" i="1"/>
  <c r="JD17" i="1"/>
  <c r="JC17" i="1" s="1"/>
  <c r="JB17" i="1"/>
  <c r="BS45" i="1"/>
  <c r="BW45" i="1"/>
  <c r="GC56" i="1"/>
  <c r="GE56" i="1"/>
  <c r="IK13" i="1"/>
  <c r="GF56" i="1"/>
  <c r="IH13" i="1"/>
  <c r="IM13" i="1"/>
  <c r="IV9" i="1"/>
  <c r="IW9" i="1" s="1"/>
  <c r="IX9" i="1" s="1"/>
  <c r="JE9" i="1" s="1"/>
  <c r="GH56" i="1"/>
  <c r="HO45" i="1"/>
  <c r="HP45" i="1"/>
  <c r="IG13" i="1"/>
  <c r="IF13" i="1" s="1"/>
  <c r="EC47" i="1"/>
  <c r="HR45" i="1"/>
  <c r="HQ45" i="1" s="1"/>
  <c r="IJ13" i="1"/>
  <c r="JO23" i="1"/>
  <c r="JP23" i="1" s="1"/>
  <c r="JQ23" i="1" s="1"/>
  <c r="JX23" i="1" s="1"/>
  <c r="JO9" i="1"/>
  <c r="JP9" i="1" s="1"/>
  <c r="JQ9" i="1" s="1"/>
  <c r="JT9" i="1" s="1"/>
  <c r="DV47" i="1"/>
  <c r="HT45" i="1"/>
  <c r="IH30" i="1"/>
  <c r="IL30" i="1"/>
  <c r="GG56" i="1"/>
  <c r="HN45" i="1"/>
  <c r="HM45" i="1" s="1"/>
  <c r="AU85" i="1"/>
  <c r="AV85" i="1" s="1"/>
  <c r="AW85" i="1" s="1"/>
  <c r="AU28" i="1"/>
  <c r="AV28" i="1" s="1"/>
  <c r="AW28" i="1" s="1"/>
  <c r="AZ28" i="1" s="1"/>
  <c r="AU12" i="1"/>
  <c r="AV12" i="1" s="1"/>
  <c r="AW12" i="1" s="1"/>
  <c r="AZ12" i="1" s="1"/>
  <c r="AU32" i="1"/>
  <c r="AV32" i="1" s="1"/>
  <c r="AW32" i="1" s="1"/>
  <c r="AU78" i="1"/>
  <c r="AV78" i="1" s="1"/>
  <c r="AW78" i="1" s="1"/>
  <c r="BD78" i="1" s="1"/>
  <c r="AU64" i="1"/>
  <c r="AV64" i="1" s="1"/>
  <c r="AW64" i="1" s="1"/>
  <c r="AZ64" i="1" s="1"/>
  <c r="AU7" i="1"/>
  <c r="AV7" i="1" s="1"/>
  <c r="AW7" i="1" s="1"/>
  <c r="AU16" i="1"/>
  <c r="AV16" i="1" s="1"/>
  <c r="AW16" i="1" s="1"/>
  <c r="LK38" i="1"/>
  <c r="LW85" i="1"/>
  <c r="AU69" i="1"/>
  <c r="AV69" i="1" s="1"/>
  <c r="AW69" i="1" s="1"/>
  <c r="BD69" i="1" s="1"/>
  <c r="BD44" i="1"/>
  <c r="BA44" i="1"/>
  <c r="AZ44" i="1" s="1"/>
  <c r="BB44" i="1"/>
  <c r="BC44" i="1"/>
  <c r="AY44" i="1"/>
  <c r="AX44" i="1"/>
  <c r="BE44" i="1"/>
  <c r="AU65" i="1"/>
  <c r="AV65" i="1" s="1"/>
  <c r="AW65" i="1" s="1"/>
  <c r="BD65" i="1" s="1"/>
  <c r="AU89" i="1"/>
  <c r="AV89" i="1" s="1"/>
  <c r="AW89" i="1" s="1"/>
  <c r="BD89" i="1" s="1"/>
  <c r="AZ89" i="1"/>
  <c r="AU18" i="1"/>
  <c r="AV18" i="1" s="1"/>
  <c r="AW18" i="1" s="1"/>
  <c r="BD18" i="1" s="1"/>
  <c r="AU57" i="1"/>
  <c r="AV57" i="1" s="1"/>
  <c r="AW57" i="1" s="1"/>
  <c r="AZ57" i="1" s="1"/>
  <c r="AU37" i="1"/>
  <c r="AV37" i="1" s="1"/>
  <c r="AW37" i="1" s="1"/>
  <c r="AZ37" i="1" s="1"/>
  <c r="AU54" i="1"/>
  <c r="AV54" i="1" s="1"/>
  <c r="AW54" i="1" s="1"/>
  <c r="AZ54" i="1" s="1"/>
  <c r="AU15" i="1"/>
  <c r="AV15" i="1" s="1"/>
  <c r="AW15" i="1" s="1"/>
  <c r="AZ15" i="1" s="1"/>
  <c r="LE38" i="1"/>
  <c r="LD38" i="1" s="1"/>
  <c r="AU87" i="1"/>
  <c r="AV87" i="1" s="1"/>
  <c r="AW87" i="1" s="1"/>
  <c r="AZ87" i="1" s="1"/>
  <c r="AU40" i="1"/>
  <c r="AV40" i="1" s="1"/>
  <c r="AW40" i="1" s="1"/>
  <c r="LU40" i="1" s="1"/>
  <c r="AU70" i="1"/>
  <c r="AV70" i="1" s="1"/>
  <c r="AW70" i="1" s="1"/>
  <c r="BD70" i="1" s="1"/>
  <c r="AU52" i="1"/>
  <c r="AV52" i="1" s="1"/>
  <c r="AW52" i="1" s="1"/>
  <c r="AZ52" i="1" s="1"/>
  <c r="AU38" i="1"/>
  <c r="AV38" i="1" s="1"/>
  <c r="AW38" i="1" s="1"/>
  <c r="BD38" i="1" s="1"/>
  <c r="AU62" i="1"/>
  <c r="AV62" i="1" s="1"/>
  <c r="AW62" i="1" s="1"/>
  <c r="AZ62" i="1" s="1"/>
  <c r="AU39" i="1"/>
  <c r="AV39" i="1" s="1"/>
  <c r="AW39" i="1" s="1"/>
  <c r="BD39" i="1" s="1"/>
  <c r="AU29" i="1"/>
  <c r="AV29" i="1" s="1"/>
  <c r="AW29" i="1" s="1"/>
  <c r="AZ29" i="1" s="1"/>
  <c r="LG38" i="1"/>
  <c r="LF38" i="1" s="1"/>
  <c r="LT12" i="1"/>
  <c r="AU4" i="1"/>
  <c r="AV4" i="1" s="1"/>
  <c r="AW4" i="1" s="1"/>
  <c r="AZ4" i="1" s="1"/>
  <c r="AU31" i="1"/>
  <c r="AV31" i="1" s="1"/>
  <c r="AW31" i="1" s="1"/>
  <c r="AU68" i="1"/>
  <c r="AV68" i="1" s="1"/>
  <c r="AW68" i="1" s="1"/>
  <c r="BD68" i="1" s="1"/>
  <c r="AU84" i="1"/>
  <c r="AV84" i="1" s="1"/>
  <c r="AW84" i="1" s="1"/>
  <c r="BD84" i="1" s="1"/>
  <c r="AU36" i="1"/>
  <c r="AV36" i="1" s="1"/>
  <c r="AW36" i="1" s="1"/>
  <c r="AZ36" i="1" s="1"/>
  <c r="AU72" i="1"/>
  <c r="AV72" i="1" s="1"/>
  <c r="AW72" i="1" s="1"/>
  <c r="BD72" i="1" s="1"/>
  <c r="AU83" i="1"/>
  <c r="AV83" i="1" s="1"/>
  <c r="AW83" i="1" s="1"/>
  <c r="AZ83" i="1" s="1"/>
  <c r="AU74" i="1"/>
  <c r="AV74" i="1" s="1"/>
  <c r="AW74" i="1" s="1"/>
  <c r="AZ74" i="1" s="1"/>
  <c r="AU61" i="1"/>
  <c r="AV61" i="1" s="1"/>
  <c r="AW61" i="1" s="1"/>
  <c r="DX84" i="1"/>
  <c r="LU12" i="1"/>
  <c r="AU6" i="1"/>
  <c r="AV6" i="1" s="1"/>
  <c r="AW6" i="1" s="1"/>
  <c r="AU79" i="1"/>
  <c r="AV79" i="1" s="1"/>
  <c r="AW79" i="1" s="1"/>
  <c r="BD79" i="1" s="1"/>
  <c r="AU10" i="1"/>
  <c r="AV10" i="1" s="1"/>
  <c r="AW10" i="1" s="1"/>
  <c r="BD10" i="1" s="1"/>
  <c r="AU46" i="1"/>
  <c r="AV46" i="1" s="1"/>
  <c r="AW46" i="1" s="1"/>
  <c r="AZ46" i="1"/>
  <c r="BD46" i="1"/>
  <c r="AU19" i="1"/>
  <c r="AV19" i="1" s="1"/>
  <c r="AW19" i="1" s="1"/>
  <c r="AZ19" i="1"/>
  <c r="AU88" i="1"/>
  <c r="AV88" i="1" s="1"/>
  <c r="AW88" i="1" s="1"/>
  <c r="BD88" i="1" s="1"/>
  <c r="EB84" i="1"/>
  <c r="AU56" i="1"/>
  <c r="AV56" i="1" s="1"/>
  <c r="AW56" i="1" s="1"/>
  <c r="AZ56" i="1" s="1"/>
  <c r="AZ27" i="1"/>
  <c r="BC27" i="1"/>
  <c r="BB27" i="1"/>
  <c r="BE27" i="1"/>
  <c r="BD27" i="1" s="1"/>
  <c r="BA27" i="1"/>
  <c r="AY27" i="1"/>
  <c r="AX27" i="1" s="1"/>
  <c r="AU63" i="1"/>
  <c r="AV63" i="1" s="1"/>
  <c r="AW63" i="1" s="1"/>
  <c r="AU34" i="1"/>
  <c r="AV34" i="1" s="1"/>
  <c r="AW34" i="1" s="1"/>
  <c r="AU8" i="1"/>
  <c r="AV8" i="1" s="1"/>
  <c r="AW8" i="1" s="1"/>
  <c r="LU8" i="1" s="1"/>
  <c r="AU33" i="1"/>
  <c r="AV33" i="1" s="1"/>
  <c r="AW33" i="1" s="1"/>
  <c r="LV33" i="1" s="1"/>
  <c r="AU14" i="1"/>
  <c r="AV14" i="1" s="1"/>
  <c r="AW14" i="1" s="1"/>
  <c r="AZ14" i="1" s="1"/>
  <c r="AU22" i="1"/>
  <c r="AV22" i="1" s="1"/>
  <c r="AW22" i="1" s="1"/>
  <c r="LU22" i="1" s="1"/>
  <c r="JU70" i="1"/>
  <c r="LJ38" i="1"/>
  <c r="AU67" i="1"/>
  <c r="AV67" i="1" s="1"/>
  <c r="AW67" i="1" s="1"/>
  <c r="AZ67" i="1" s="1"/>
  <c r="BD67" i="1"/>
  <c r="AU26" i="1"/>
  <c r="AV26" i="1" s="1"/>
  <c r="AW26" i="1" s="1"/>
  <c r="AU50" i="1"/>
  <c r="AV50" i="1" s="1"/>
  <c r="AW50" i="1" s="1"/>
  <c r="LV50" i="1" s="1"/>
  <c r="AU66" i="1"/>
  <c r="AV66" i="1" s="1"/>
  <c r="AW66" i="1" s="1"/>
  <c r="AZ66" i="1" s="1"/>
  <c r="AU48" i="1"/>
  <c r="AV48" i="1" s="1"/>
  <c r="AW48" i="1" s="1"/>
  <c r="LU48" i="1" s="1"/>
  <c r="AU60" i="1"/>
  <c r="AV60" i="1" s="1"/>
  <c r="AW60" i="1" s="1"/>
  <c r="AU35" i="1"/>
  <c r="AV35" i="1" s="1"/>
  <c r="AW35" i="1" s="1"/>
  <c r="BD35" i="1"/>
  <c r="AU51" i="1"/>
  <c r="AV51" i="1" s="1"/>
  <c r="AW51" i="1" s="1"/>
  <c r="AZ51" i="1" s="1"/>
  <c r="AU20" i="1"/>
  <c r="AV20" i="1" s="1"/>
  <c r="AW20" i="1" s="1"/>
  <c r="BD20" i="1" s="1"/>
  <c r="AU9" i="1"/>
  <c r="AV9" i="1" s="1"/>
  <c r="AW9" i="1" s="1"/>
  <c r="BD9" i="1" s="1"/>
  <c r="AU41" i="1"/>
  <c r="AV41" i="1" s="1"/>
  <c r="AW41" i="1" s="1"/>
  <c r="BD41" i="1" s="1"/>
  <c r="AU53" i="1"/>
  <c r="AV53" i="1" s="1"/>
  <c r="AW53" i="1" s="1"/>
  <c r="AZ53" i="1" s="1"/>
  <c r="LW32" i="1"/>
  <c r="AU43" i="1"/>
  <c r="AV43" i="1" s="1"/>
  <c r="AW43" i="1" s="1"/>
  <c r="AU23" i="1"/>
  <c r="AV23" i="1" s="1"/>
  <c r="AW23" i="1" s="1"/>
  <c r="BD23" i="1" s="1"/>
  <c r="AZ13" i="1"/>
  <c r="BC13" i="1"/>
  <c r="BE13" i="1"/>
  <c r="BD13" i="1" s="1"/>
  <c r="AY13" i="1"/>
  <c r="BA13" i="1"/>
  <c r="AX13" i="1"/>
  <c r="BB13" i="1"/>
  <c r="AU58" i="1"/>
  <c r="AV58" i="1" s="1"/>
  <c r="AW58" i="1" s="1"/>
  <c r="AZ58" i="1" s="1"/>
  <c r="BD58" i="1"/>
  <c r="AU82" i="1"/>
  <c r="AV82" i="1" s="1"/>
  <c r="AW82" i="1" s="1"/>
  <c r="LT82" i="1" s="1"/>
  <c r="AZ82" i="1"/>
  <c r="AU75" i="1"/>
  <c r="AV75" i="1" s="1"/>
  <c r="AW75" i="1" s="1"/>
  <c r="AZ75" i="1" s="1"/>
  <c r="AU42" i="1"/>
  <c r="AV42" i="1" s="1"/>
  <c r="AW42" i="1" s="1"/>
  <c r="AZ42" i="1" s="1"/>
  <c r="AU25" i="1"/>
  <c r="AV25" i="1" s="1"/>
  <c r="AW25" i="1" s="1"/>
  <c r="AU77" i="1"/>
  <c r="AV77" i="1" s="1"/>
  <c r="AW77" i="1" s="1"/>
  <c r="AZ77" i="1" s="1"/>
  <c r="AU80" i="1"/>
  <c r="AV80" i="1" s="1"/>
  <c r="AW80" i="1" s="1"/>
  <c r="BD80" i="1" s="1"/>
  <c r="LV38" i="1"/>
  <c r="AU45" i="1"/>
  <c r="AV45" i="1" s="1"/>
  <c r="AW45" i="1" s="1"/>
  <c r="AU55" i="1"/>
  <c r="AV55" i="1" s="1"/>
  <c r="AW55" i="1" s="1"/>
  <c r="AZ55" i="1" s="1"/>
  <c r="AU5" i="1"/>
  <c r="AV5" i="1" s="1"/>
  <c r="AW5" i="1" s="1"/>
  <c r="LV5" i="1" s="1"/>
  <c r="LX5" i="1" s="1"/>
  <c r="AU30" i="1"/>
  <c r="AV30" i="1" s="1"/>
  <c r="AW30" i="1" s="1"/>
  <c r="AZ30" i="1" s="1"/>
  <c r="AU21" i="1"/>
  <c r="AV21" i="1" s="1"/>
  <c r="AW21" i="1" s="1"/>
  <c r="AZ21" i="1" s="1"/>
  <c r="AU73" i="1"/>
  <c r="AV73" i="1" s="1"/>
  <c r="AW73" i="1" s="1"/>
  <c r="AZ73" i="1" s="1"/>
  <c r="AU59" i="1"/>
  <c r="AV59" i="1" s="1"/>
  <c r="AW59" i="1" s="1"/>
  <c r="AZ59" i="1" s="1"/>
  <c r="AU11" i="1"/>
  <c r="AV11" i="1" s="1"/>
  <c r="AW11" i="1" s="1"/>
  <c r="BD11" i="1" s="1"/>
  <c r="LW38" i="1"/>
  <c r="BD47" i="1"/>
  <c r="AX47" i="1"/>
  <c r="AY47" i="1"/>
  <c r="BB47" i="1"/>
  <c r="BA47" i="1"/>
  <c r="AZ47" i="1" s="1"/>
  <c r="BC47" i="1"/>
  <c r="BE47" i="1"/>
  <c r="AU76" i="1"/>
  <c r="AV76" i="1" s="1"/>
  <c r="AW76" i="1" s="1"/>
  <c r="BD76" i="1" s="1"/>
  <c r="AU17" i="1"/>
  <c r="AV17" i="1" s="1"/>
  <c r="AW17" i="1" s="1"/>
  <c r="AZ17" i="1" s="1"/>
  <c r="AU71" i="1"/>
  <c r="AV71" i="1" s="1"/>
  <c r="AW71" i="1" s="1"/>
  <c r="AU49" i="1"/>
  <c r="AV49" i="1" s="1"/>
  <c r="AW49" i="1" s="1"/>
  <c r="AU81" i="1"/>
  <c r="AV81" i="1" s="1"/>
  <c r="AW81" i="1" s="1"/>
  <c r="AZ81" i="1" s="1"/>
  <c r="AU86" i="1"/>
  <c r="AV86" i="1" s="1"/>
  <c r="AW86" i="1" s="1"/>
  <c r="BD86" i="1" s="1"/>
  <c r="AU24" i="1"/>
  <c r="AV24" i="1" s="1"/>
  <c r="AW24" i="1" s="1"/>
  <c r="CG4" i="1"/>
  <c r="CH4" i="1" s="1"/>
  <c r="CI4" i="1" s="1"/>
  <c r="CL4" i="1" s="1"/>
  <c r="JS70" i="1"/>
  <c r="KQ34" i="1"/>
  <c r="JY70" i="1"/>
  <c r="KH49" i="1"/>
  <c r="KI49" i="1" s="1"/>
  <c r="KJ49" i="1" s="1"/>
  <c r="KM49" i="1" s="1"/>
  <c r="EU70" i="1"/>
  <c r="EQ70" i="1"/>
  <c r="GZ38" i="1"/>
  <c r="LU38" i="1"/>
  <c r="LU33" i="1"/>
  <c r="IH5" i="1"/>
  <c r="LU50" i="1"/>
  <c r="LU85" i="1"/>
  <c r="CL42" i="1"/>
  <c r="LU32" i="1"/>
  <c r="CQ42" i="1"/>
  <c r="CP42" i="1" s="1"/>
  <c r="LU70" i="1"/>
  <c r="EB55" i="1"/>
  <c r="DX55" i="1"/>
  <c r="LW8" i="1"/>
  <c r="CO42" i="1"/>
  <c r="CJ42" i="1"/>
  <c r="LU52" i="1"/>
  <c r="CP12" i="1"/>
  <c r="LV12" i="1"/>
  <c r="BW50" i="1"/>
  <c r="LT50" i="1"/>
  <c r="JE27" i="1"/>
  <c r="KQ79" i="1"/>
  <c r="IL61" i="1"/>
  <c r="LW61" i="1"/>
  <c r="BW43" i="1"/>
  <c r="KQ45" i="1"/>
  <c r="LW45" i="1"/>
  <c r="LU5" i="1"/>
  <c r="DD22" i="1"/>
  <c r="LW22" i="1"/>
  <c r="LW43" i="1"/>
  <c r="LW75" i="1"/>
  <c r="EQ40" i="1"/>
  <c r="BW85" i="1"/>
  <c r="LT85" i="1"/>
  <c r="IL10" i="1"/>
  <c r="LW10" i="1"/>
  <c r="EU30" i="1"/>
  <c r="LV30" i="1"/>
  <c r="FJ9" i="1"/>
  <c r="FL9" i="1"/>
  <c r="FK9" i="1"/>
  <c r="EU63" i="1"/>
  <c r="LT63" i="1"/>
  <c r="LV45" i="1"/>
  <c r="LT38" i="1"/>
  <c r="LT68" i="1"/>
  <c r="LV52" i="1"/>
  <c r="CK42" i="1"/>
  <c r="LW13" i="1"/>
  <c r="LX13" i="1" s="1"/>
  <c r="LT48" i="1"/>
  <c r="CN42" i="1"/>
  <c r="LT53" i="1"/>
  <c r="LU53" i="1"/>
  <c r="LJ71" i="1"/>
  <c r="LT71" i="1"/>
  <c r="LU27" i="1"/>
  <c r="LV81" i="1"/>
  <c r="LW81" i="1"/>
  <c r="LA69" i="1"/>
  <c r="LB69" i="1" s="1"/>
  <c r="LC69" i="1" s="1"/>
  <c r="LW69" i="1"/>
  <c r="LW57" i="1"/>
  <c r="LV57" i="1"/>
  <c r="LU57" i="1"/>
  <c r="LA74" i="1"/>
  <c r="LB74" i="1" s="1"/>
  <c r="LC74" i="1" s="1"/>
  <c r="LU74" i="1"/>
  <c r="LT74" i="1"/>
  <c r="LU62" i="1"/>
  <c r="LT62" i="1"/>
  <c r="LF22" i="1"/>
  <c r="LV22" i="1"/>
  <c r="LX22" i="1" s="1"/>
  <c r="LG63" i="1"/>
  <c r="LE63" i="1"/>
  <c r="LD63" i="1" s="1"/>
  <c r="LF63" i="1"/>
  <c r="LJ63" i="1"/>
  <c r="LK63" i="1"/>
  <c r="LI63" i="1"/>
  <c r="LH63" i="1" s="1"/>
  <c r="LT51" i="1"/>
  <c r="LX51" i="1" s="1"/>
  <c r="LA39" i="1"/>
  <c r="LB39" i="1" s="1"/>
  <c r="LC39" i="1" s="1"/>
  <c r="LJ39" i="1" s="1"/>
  <c r="LU39" i="1"/>
  <c r="LT39" i="1"/>
  <c r="LA65" i="1"/>
  <c r="LB65" i="1" s="1"/>
  <c r="LC65" i="1" s="1"/>
  <c r="LW65" i="1"/>
  <c r="LV16" i="1"/>
  <c r="LW16" i="1"/>
  <c r="LA20" i="1"/>
  <c r="LB20" i="1" s="1"/>
  <c r="LC20" i="1" s="1"/>
  <c r="LT20" i="1"/>
  <c r="LU20" i="1"/>
  <c r="LU58" i="1"/>
  <c r="LT58" i="1"/>
  <c r="LA34" i="1"/>
  <c r="LB34" i="1" s="1"/>
  <c r="LC34" i="1" s="1"/>
  <c r="LA44" i="1"/>
  <c r="LB44" i="1" s="1"/>
  <c r="LC44" i="1" s="1"/>
  <c r="LU11" i="1"/>
  <c r="LT11" i="1"/>
  <c r="LV82" i="1"/>
  <c r="LX82" i="1" s="1"/>
  <c r="LA64" i="1"/>
  <c r="LB64" i="1" s="1"/>
  <c r="LC64" i="1" s="1"/>
  <c r="LA14" i="1"/>
  <c r="LB14" i="1" s="1"/>
  <c r="LC14" i="1" s="1"/>
  <c r="LW14" i="1"/>
  <c r="LW76" i="1"/>
  <c r="LU37" i="1"/>
  <c r="LT37" i="1"/>
  <c r="LT70" i="1"/>
  <c r="LA79" i="1"/>
  <c r="LB79" i="1" s="1"/>
  <c r="LC79" i="1" s="1"/>
  <c r="LU79" i="1"/>
  <c r="LT79" i="1"/>
  <c r="LU31" i="1"/>
  <c r="LT31" i="1"/>
  <c r="LJ35" i="1"/>
  <c r="LW83" i="1"/>
  <c r="LV83" i="1"/>
  <c r="LW72" i="1"/>
  <c r="LV72" i="1"/>
  <c r="LA9" i="1"/>
  <c r="LB9" i="1" s="1"/>
  <c r="LC9" i="1" s="1"/>
  <c r="LU9" i="1"/>
  <c r="LA89" i="1"/>
  <c r="LB89" i="1" s="1"/>
  <c r="LC89" i="1" s="1"/>
  <c r="LW89" i="1"/>
  <c r="LU89" i="1"/>
  <c r="LW86" i="1"/>
  <c r="LA25" i="1"/>
  <c r="LB25" i="1" s="1"/>
  <c r="LC25" i="1" s="1"/>
  <c r="LU25" i="1"/>
  <c r="LT25" i="1"/>
  <c r="LW19" i="1"/>
  <c r="LU17" i="1"/>
  <c r="LT17" i="1"/>
  <c r="LA4" i="1"/>
  <c r="LB4" i="1" s="1"/>
  <c r="LC4" i="1" s="1"/>
  <c r="LU4" i="1"/>
  <c r="LT4" i="1"/>
  <c r="LU54" i="1"/>
  <c r="LW80" i="1"/>
  <c r="LV80" i="1"/>
  <c r="LU63" i="1"/>
  <c r="LW7" i="1"/>
  <c r="LU55" i="1"/>
  <c r="LT55" i="1"/>
  <c r="LU36" i="1"/>
  <c r="LV36" i="1"/>
  <c r="LV6" i="1"/>
  <c r="LW6" i="1"/>
  <c r="LV8" i="1"/>
  <c r="LA24" i="1"/>
  <c r="LB24" i="1" s="1"/>
  <c r="LC24" i="1" s="1"/>
  <c r="LU24" i="1"/>
  <c r="LT24" i="1"/>
  <c r="LT67" i="1"/>
  <c r="LU67" i="1"/>
  <c r="LA59" i="1"/>
  <c r="LB59" i="1" s="1"/>
  <c r="LC59" i="1" s="1"/>
  <c r="LF59" i="1" s="1"/>
  <c r="LW59" i="1"/>
  <c r="LV59" i="1"/>
  <c r="LA29" i="1"/>
  <c r="LB29" i="1" s="1"/>
  <c r="LC29" i="1" s="1"/>
  <c r="LU29" i="1"/>
  <c r="LT29" i="1"/>
  <c r="LW46" i="1"/>
  <c r="LW84" i="1"/>
  <c r="LV84" i="1"/>
  <c r="LT5" i="1"/>
  <c r="LG12" i="1"/>
  <c r="LK12" i="1"/>
  <c r="LJ12" i="1" s="1"/>
  <c r="LE12" i="1"/>
  <c r="LI12" i="1"/>
  <c r="LH12" i="1"/>
  <c r="LD12" i="1"/>
  <c r="LW47" i="1"/>
  <c r="LV47" i="1"/>
  <c r="LA60" i="1"/>
  <c r="LB60" i="1" s="1"/>
  <c r="LC60" i="1" s="1"/>
  <c r="LW60" i="1"/>
  <c r="LV60" i="1"/>
  <c r="LW49" i="1"/>
  <c r="LV49" i="1"/>
  <c r="LA15" i="1"/>
  <c r="LB15" i="1" s="1"/>
  <c r="LC15" i="1" s="1"/>
  <c r="LW15" i="1"/>
  <c r="LU15" i="1"/>
  <c r="LA87" i="1"/>
  <c r="LB87" i="1" s="1"/>
  <c r="LC87" i="1" s="1"/>
  <c r="LW87" i="1"/>
  <c r="LV87" i="1"/>
  <c r="LV61" i="1"/>
  <c r="LT33" i="1"/>
  <c r="ND22" i="1"/>
  <c r="NC22" i="1"/>
  <c r="NL22" i="1"/>
  <c r="NB22" i="1"/>
  <c r="NE22" i="1"/>
  <c r="MZ22" i="1"/>
  <c r="MY22" i="1"/>
  <c r="MX22" i="1"/>
  <c r="NK22" i="1"/>
  <c r="NJ22" i="1"/>
  <c r="NI22" i="1"/>
  <c r="NH22" i="1"/>
  <c r="NG22" i="1"/>
  <c r="NF22" i="1"/>
  <c r="NA22" i="1"/>
  <c r="JR70" i="1"/>
  <c r="JW70" i="1"/>
  <c r="JV70" i="1"/>
  <c r="JT70" i="1"/>
  <c r="DV15" i="1"/>
  <c r="EB30" i="1"/>
  <c r="EB8" i="1"/>
  <c r="IL13" i="1"/>
  <c r="EB13" i="1"/>
  <c r="BW12" i="1"/>
  <c r="EB52" i="1"/>
  <c r="CP30" i="1"/>
  <c r="GG13" i="1"/>
  <c r="HO32" i="1"/>
  <c r="CP13" i="1"/>
  <c r="CP8" i="1"/>
  <c r="BS32" i="1"/>
  <c r="EB22" i="1"/>
  <c r="KQ37" i="1"/>
  <c r="KK37" i="1"/>
  <c r="KR37" i="1"/>
  <c r="KO37" i="1"/>
  <c r="KN37" i="1"/>
  <c r="KM37" i="1" s="1"/>
  <c r="JR27" i="1"/>
  <c r="JY17" i="1"/>
  <c r="JU41" i="1"/>
  <c r="JW37" i="1"/>
  <c r="JV37" i="1" s="1"/>
  <c r="JT77" i="1"/>
  <c r="JW41" i="1"/>
  <c r="JR37" i="1"/>
  <c r="JX17" i="1"/>
  <c r="JY41" i="1"/>
  <c r="JW29" i="1"/>
  <c r="JV29" i="1" s="1"/>
  <c r="JS77" i="1"/>
  <c r="JR77" i="1" s="1"/>
  <c r="JX37" i="1"/>
  <c r="JY77" i="1"/>
  <c r="JX77" i="1" s="1"/>
  <c r="JV41" i="1"/>
  <c r="JY29" i="1"/>
  <c r="JV27" i="1"/>
  <c r="JU77" i="1"/>
  <c r="JU27" i="1"/>
  <c r="JT27" i="1" s="1"/>
  <c r="JV77" i="1"/>
  <c r="JS17" i="1"/>
  <c r="JR17" i="1" s="1"/>
  <c r="JY37" i="1"/>
  <c r="JW27" i="1"/>
  <c r="JW77" i="1"/>
  <c r="JU17" i="1"/>
  <c r="JS37" i="1"/>
  <c r="JY27" i="1"/>
  <c r="JX27" i="1" s="1"/>
  <c r="JT41" i="1"/>
  <c r="JV17" i="1"/>
  <c r="JR41" i="1"/>
  <c r="EC20" i="1"/>
  <c r="DY15" i="1"/>
  <c r="DV20" i="1"/>
  <c r="DX73" i="1"/>
  <c r="EB73" i="1"/>
  <c r="DY73" i="1"/>
  <c r="EA73" i="1"/>
  <c r="DZ73" i="1" s="1"/>
  <c r="DX15" i="1"/>
  <c r="EC73" i="1"/>
  <c r="EB15" i="1"/>
  <c r="EA15" i="1"/>
  <c r="DZ15" i="1" s="1"/>
  <c r="CJ88" i="1"/>
  <c r="CQ64" i="1"/>
  <c r="CK88" i="1"/>
  <c r="CP68" i="1"/>
  <c r="CJ64" i="1"/>
  <c r="BW16" i="1"/>
  <c r="BS16" i="1"/>
  <c r="BT16" i="1"/>
  <c r="BV16" i="1"/>
  <c r="BU16" i="1" s="1"/>
  <c r="BX16" i="1"/>
  <c r="BQ16" i="1"/>
  <c r="JX16" i="1"/>
  <c r="JU16" i="1"/>
  <c r="JT16" i="1"/>
  <c r="FE76" i="1"/>
  <c r="FF76" i="1" s="1"/>
  <c r="FG76" i="1" s="1"/>
  <c r="EL17" i="1"/>
  <c r="EM17" i="1" s="1"/>
  <c r="EN17" i="1" s="1"/>
  <c r="EQ17" i="1" s="1"/>
  <c r="HJ11" i="1"/>
  <c r="HK11" i="1" s="1"/>
  <c r="HL11" i="1" s="1"/>
  <c r="HS11" i="1" s="1"/>
  <c r="JA11" i="1"/>
  <c r="FL51" i="1"/>
  <c r="FK51" i="1"/>
  <c r="KH84" i="1"/>
  <c r="KI84" i="1" s="1"/>
  <c r="KJ84" i="1" s="1"/>
  <c r="FJ51" i="1"/>
  <c r="BR34" i="1"/>
  <c r="BQ34" i="1" s="1"/>
  <c r="BS34" i="1"/>
  <c r="BV34" i="1"/>
  <c r="BU34" i="1" s="1"/>
  <c r="BT34" i="1"/>
  <c r="BX34" i="1"/>
  <c r="FM51" i="1"/>
  <c r="JX62" i="1"/>
  <c r="CG9" i="1"/>
  <c r="CH9" i="1" s="1"/>
  <c r="CI9" i="1" s="1"/>
  <c r="CL9" i="1" s="1"/>
  <c r="DH14" i="1"/>
  <c r="DG14" i="1" s="1"/>
  <c r="LA54" i="1"/>
  <c r="LB54" i="1" s="1"/>
  <c r="LC54" i="1" s="1"/>
  <c r="LF54" i="1" s="1"/>
  <c r="DX12" i="1"/>
  <c r="FN38" i="1"/>
  <c r="GC48" i="1"/>
  <c r="HS75" i="1"/>
  <c r="CL57" i="1"/>
  <c r="FN54" i="1"/>
  <c r="CM57" i="1"/>
  <c r="CQ57" i="1"/>
  <c r="CO57" i="1"/>
  <c r="CN57" i="1" s="1"/>
  <c r="CK57" i="1"/>
  <c r="CJ57" i="1" s="1"/>
  <c r="GZ51" i="1"/>
  <c r="FJ54" i="1"/>
  <c r="GT52" i="1"/>
  <c r="GX52" i="1"/>
  <c r="GY52" i="1"/>
  <c r="GZ52" i="1"/>
  <c r="GU52" i="1"/>
  <c r="HA52" i="1"/>
  <c r="GW52" i="1"/>
  <c r="HN48" i="1"/>
  <c r="HM48" i="1" s="1"/>
  <c r="HQ48" i="1"/>
  <c r="HS48" i="1"/>
  <c r="HP48" i="1"/>
  <c r="HT48" i="1"/>
  <c r="HR48" i="1"/>
  <c r="KM87" i="1"/>
  <c r="II14" i="1"/>
  <c r="IM14" i="1"/>
  <c r="IG14" i="1"/>
  <c r="IF14" i="1" s="1"/>
  <c r="IJ14" i="1"/>
  <c r="IH14" i="1"/>
  <c r="IK14" i="1"/>
  <c r="HA51" i="1"/>
  <c r="GY51" i="1"/>
  <c r="GT51" i="1"/>
  <c r="GW51" i="1"/>
  <c r="FI51" i="1"/>
  <c r="FH51" i="1" s="1"/>
  <c r="FO51" i="1"/>
  <c r="FL38" i="1"/>
  <c r="FI38" i="1"/>
  <c r="FH38" i="1" s="1"/>
  <c r="FK38" i="1"/>
  <c r="FJ38" i="1" s="1"/>
  <c r="FM38" i="1"/>
  <c r="FO38" i="1"/>
  <c r="KN38" i="1"/>
  <c r="JV21" i="1"/>
  <c r="KO38" i="1"/>
  <c r="JT21" i="1"/>
  <c r="JY21" i="1"/>
  <c r="JW21" i="1"/>
  <c r="JU21" i="1"/>
  <c r="JE77" i="1"/>
  <c r="KM17" i="1"/>
  <c r="KL38" i="1"/>
  <c r="KK38" i="1" s="1"/>
  <c r="BX29" i="1"/>
  <c r="BW29" i="1" s="1"/>
  <c r="BR29" i="1"/>
  <c r="BT29" i="1"/>
  <c r="BQ29" i="1"/>
  <c r="BV29" i="1"/>
  <c r="BU29" i="1" s="1"/>
  <c r="FO9" i="1"/>
  <c r="FM9" i="1"/>
  <c r="FI9" i="1"/>
  <c r="FH9" i="1" s="1"/>
  <c r="LF48" i="1"/>
  <c r="GF30" i="1"/>
  <c r="GE30" i="1" s="1"/>
  <c r="HS20" i="1"/>
  <c r="HN20" i="1"/>
  <c r="HM20" i="1"/>
  <c r="HT20" i="1"/>
  <c r="HR20" i="1"/>
  <c r="HQ20" i="1" s="1"/>
  <c r="HO20" i="1"/>
  <c r="HP20" i="1"/>
  <c r="KM38" i="1"/>
  <c r="JU40" i="1"/>
  <c r="JT40" i="1" s="1"/>
  <c r="JS40" i="1"/>
  <c r="JR40" i="1" s="1"/>
  <c r="JY40" i="1"/>
  <c r="JW40" i="1"/>
  <c r="JV40" i="1"/>
  <c r="JR21" i="1"/>
  <c r="JS21" i="1"/>
  <c r="JX40" i="1"/>
  <c r="IZ75" i="1"/>
  <c r="JD75" i="1"/>
  <c r="JB75" i="1"/>
  <c r="IY75" i="1"/>
  <c r="JA75" i="1"/>
  <c r="JF75" i="1"/>
  <c r="JE75" i="1" s="1"/>
  <c r="JC75" i="1"/>
  <c r="KQ33" i="1"/>
  <c r="KN33" i="1"/>
  <c r="LD32" i="1"/>
  <c r="LE32" i="1"/>
  <c r="LG32" i="1"/>
  <c r="LF32" i="1" s="1"/>
  <c r="LK32" i="1"/>
  <c r="LJ32" i="1"/>
  <c r="LI32" i="1"/>
  <c r="LH32" i="1" s="1"/>
  <c r="CG52" i="1"/>
  <c r="CH52" i="1" s="1"/>
  <c r="CI52" i="1" s="1"/>
  <c r="LW52" i="1" s="1"/>
  <c r="KR38" i="1"/>
  <c r="KP38" i="1"/>
  <c r="DH22" i="1"/>
  <c r="DG22" i="1" s="1"/>
  <c r="KO13" i="1"/>
  <c r="KR13" i="1"/>
  <c r="KQ13" i="1" s="1"/>
  <c r="KP13" i="1"/>
  <c r="KN13" i="1"/>
  <c r="KL13" i="1"/>
  <c r="KK13" i="1" s="1"/>
  <c r="LG48" i="1"/>
  <c r="LH48" i="1"/>
  <c r="LE48" i="1"/>
  <c r="LD48" i="1" s="1"/>
  <c r="LI48" i="1"/>
  <c r="LK48" i="1"/>
  <c r="LJ48" i="1" s="1"/>
  <c r="DF68" i="1"/>
  <c r="DC68" i="1"/>
  <c r="DG68" i="1"/>
  <c r="DI68" i="1"/>
  <c r="DH68" i="1"/>
  <c r="DJ68" i="1"/>
  <c r="DD68" i="1"/>
  <c r="GU51" i="1"/>
  <c r="GX51" i="1"/>
  <c r="LI22" i="1"/>
  <c r="LH22" i="1" s="1"/>
  <c r="LE22" i="1"/>
  <c r="LD22" i="1"/>
  <c r="LK22" i="1"/>
  <c r="LJ22" i="1" s="1"/>
  <c r="LG22" i="1"/>
  <c r="DE68" i="1"/>
  <c r="IL31" i="1"/>
  <c r="LH33" i="1"/>
  <c r="LI33" i="1"/>
  <c r="BS76" i="1"/>
  <c r="BW76" i="1"/>
  <c r="LH82" i="1"/>
  <c r="FX23" i="1"/>
  <c r="FY23" i="1" s="1"/>
  <c r="FZ23" i="1" s="1"/>
  <c r="DS89" i="1"/>
  <c r="DT89" i="1" s="1"/>
  <c r="DU89" i="1" s="1"/>
  <c r="EB89" i="1" s="1"/>
  <c r="LA80" i="1"/>
  <c r="LB80" i="1" s="1"/>
  <c r="LC80" i="1" s="1"/>
  <c r="LA84" i="1"/>
  <c r="LB84" i="1" s="1"/>
  <c r="LC84" i="1" s="1"/>
  <c r="LJ84" i="1" s="1"/>
  <c r="IC4" i="1"/>
  <c r="ID4" i="1" s="1"/>
  <c r="IE4" i="1" s="1"/>
  <c r="IL4" i="1" s="1"/>
  <c r="LA55" i="1"/>
  <c r="LB55" i="1" s="1"/>
  <c r="LC55" i="1" s="1"/>
  <c r="LJ55" i="1" s="1"/>
  <c r="DS29" i="1"/>
  <c r="DT29" i="1" s="1"/>
  <c r="DU29" i="1" s="1"/>
  <c r="LG82" i="1"/>
  <c r="LJ82" i="1"/>
  <c r="LK82" i="1"/>
  <c r="LE82" i="1"/>
  <c r="LD82" i="1" s="1"/>
  <c r="DI13" i="1"/>
  <c r="LI82" i="1"/>
  <c r="FN33" i="1"/>
  <c r="LG51" i="1"/>
  <c r="LF51" i="1" s="1"/>
  <c r="JV82" i="1"/>
  <c r="DE19" i="1"/>
  <c r="JC70" i="1"/>
  <c r="JD70" i="1"/>
  <c r="IZ70" i="1"/>
  <c r="IY70" i="1" s="1"/>
  <c r="JB70" i="1"/>
  <c r="JA70" i="1"/>
  <c r="JF70" i="1"/>
  <c r="FO33" i="1"/>
  <c r="FM33" i="1"/>
  <c r="FL33" i="1"/>
  <c r="FK33" i="1"/>
  <c r="FI33" i="1"/>
  <c r="FH33" i="1" s="1"/>
  <c r="CQ47" i="1"/>
  <c r="CO47" i="1"/>
  <c r="CK47" i="1"/>
  <c r="CJ47" i="1"/>
  <c r="CN47" i="1"/>
  <c r="CM47" i="1"/>
  <c r="CL47" i="1" s="1"/>
  <c r="DF5" i="1"/>
  <c r="DE5" i="1" s="1"/>
  <c r="DC5" i="1"/>
  <c r="DJ5" i="1"/>
  <c r="DH5" i="1"/>
  <c r="DG5" i="1" s="1"/>
  <c r="DI5" i="1"/>
  <c r="DD5" i="1"/>
  <c r="FE20" i="1"/>
  <c r="FF20" i="1" s="1"/>
  <c r="FG20" i="1" s="1"/>
  <c r="JO4" i="1"/>
  <c r="JP4" i="1" s="1"/>
  <c r="JQ4" i="1" s="1"/>
  <c r="JX4" i="1" s="1"/>
  <c r="DS49" i="1"/>
  <c r="DT49" i="1" s="1"/>
  <c r="DU49" i="1" s="1"/>
  <c r="IC62" i="1"/>
  <c r="ID62" i="1" s="1"/>
  <c r="IE62" i="1" s="1"/>
  <c r="IH62" i="1" s="1"/>
  <c r="FM68" i="1"/>
  <c r="FH68" i="1"/>
  <c r="FN68" i="1"/>
  <c r="FO68" i="1"/>
  <c r="FK68" i="1"/>
  <c r="FJ68" i="1" s="1"/>
  <c r="FI68" i="1"/>
  <c r="FL68" i="1"/>
  <c r="KQ21" i="1"/>
  <c r="HT52" i="1"/>
  <c r="HP52" i="1"/>
  <c r="HQ52" i="1"/>
  <c r="HR52" i="1"/>
  <c r="HM52" i="1"/>
  <c r="HN52" i="1"/>
  <c r="HO52" i="1"/>
  <c r="JW82" i="1"/>
  <c r="EU73" i="1"/>
  <c r="LG13" i="1"/>
  <c r="LE13" i="1"/>
  <c r="LD13" i="1" s="1"/>
  <c r="LI13" i="1"/>
  <c r="LK13" i="1"/>
  <c r="LJ13" i="1" s="1"/>
  <c r="LH13" i="1"/>
  <c r="LF13" i="1"/>
  <c r="JS46" i="1"/>
  <c r="JR46" i="1"/>
  <c r="JV46" i="1"/>
  <c r="JY46" i="1"/>
  <c r="JW46" i="1"/>
  <c r="JU46" i="1"/>
  <c r="JT46" i="1" s="1"/>
  <c r="LJ33" i="1"/>
  <c r="JW36" i="1"/>
  <c r="JU36" i="1"/>
  <c r="JS36" i="1"/>
  <c r="JR36" i="1"/>
  <c r="JY36" i="1"/>
  <c r="JT36" i="1"/>
  <c r="JV36" i="1"/>
  <c r="KO33" i="1"/>
  <c r="KL33" i="1"/>
  <c r="KK33" i="1" s="1"/>
  <c r="KP33" i="1"/>
  <c r="KR33" i="1"/>
  <c r="IL70" i="1"/>
  <c r="KO21" i="1"/>
  <c r="KN21" i="1"/>
  <c r="KK21" i="1"/>
  <c r="KR21" i="1"/>
  <c r="KP21" i="1"/>
  <c r="KL21" i="1"/>
  <c r="LD68" i="1"/>
  <c r="LK68" i="1"/>
  <c r="LJ68" i="1" s="1"/>
  <c r="LG68" i="1"/>
  <c r="LF68" i="1" s="1"/>
  <c r="LH68" i="1"/>
  <c r="LE68" i="1"/>
  <c r="LI68" i="1"/>
  <c r="U3" i="1"/>
  <c r="V3" i="1" s="1"/>
  <c r="EL62" i="1"/>
  <c r="EM62" i="1" s="1"/>
  <c r="EN62" i="1" s="1"/>
  <c r="EQ62" i="1" s="1"/>
  <c r="II9" i="1"/>
  <c r="IG9" i="1"/>
  <c r="IF9" i="1" s="1"/>
  <c r="IJ9" i="1"/>
  <c r="IM9" i="1"/>
  <c r="IL9" i="1" s="1"/>
  <c r="IK9" i="1"/>
  <c r="IJ70" i="1"/>
  <c r="IM70" i="1"/>
  <c r="IK70" i="1"/>
  <c r="II70" i="1"/>
  <c r="IG70" i="1"/>
  <c r="IF70" i="1" s="1"/>
  <c r="DJ22" i="1"/>
  <c r="DI22" i="1"/>
  <c r="JE71" i="1"/>
  <c r="IZ71" i="1"/>
  <c r="IY71" i="1" s="1"/>
  <c r="JB71" i="1"/>
  <c r="JF71" i="1"/>
  <c r="JD71" i="1"/>
  <c r="JC71" i="1" s="1"/>
  <c r="IY5" i="1"/>
  <c r="JB5" i="1"/>
  <c r="JA5" i="1" s="1"/>
  <c r="JF5" i="1"/>
  <c r="JD5" i="1"/>
  <c r="JC5" i="1" s="1"/>
  <c r="IZ5" i="1"/>
  <c r="BN58" i="1"/>
  <c r="BO58" i="1" s="1"/>
  <c r="BP58" i="1" s="1"/>
  <c r="LH51" i="1"/>
  <c r="LJ51" i="1"/>
  <c r="GB22" i="1"/>
  <c r="GA22" i="1" s="1"/>
  <c r="GF22" i="1"/>
  <c r="GE22" i="1" s="1"/>
  <c r="GD22" i="1"/>
  <c r="GH22" i="1"/>
  <c r="GC22" i="1"/>
  <c r="II52" i="1"/>
  <c r="IK52" i="1"/>
  <c r="IG52" i="1"/>
  <c r="IF52" i="1" s="1"/>
  <c r="IM52" i="1"/>
  <c r="IJ52" i="1"/>
  <c r="DE14" i="1"/>
  <c r="JV68" i="1"/>
  <c r="JS68" i="1"/>
  <c r="JW68" i="1"/>
  <c r="JU68" i="1"/>
  <c r="JT68" i="1" s="1"/>
  <c r="JR68" i="1"/>
  <c r="JY68" i="1"/>
  <c r="LI51" i="1"/>
  <c r="LE51" i="1"/>
  <c r="LD51" i="1" s="1"/>
  <c r="BT19" i="1"/>
  <c r="BV19" i="1"/>
  <c r="BU19" i="1"/>
  <c r="BR19" i="1"/>
  <c r="BQ19" i="1" s="1"/>
  <c r="BX19" i="1"/>
  <c r="BW19" i="1" s="1"/>
  <c r="JX45" i="1"/>
  <c r="JX82" i="1"/>
  <c r="IL52" i="1"/>
  <c r="GG22" i="1"/>
  <c r="IH52" i="1"/>
  <c r="IV76" i="1"/>
  <c r="IW76" i="1" s="1"/>
  <c r="IX76" i="1" s="1"/>
  <c r="JE76" i="1" s="1"/>
  <c r="EL29" i="1"/>
  <c r="EM29" i="1" s="1"/>
  <c r="EN29" i="1" s="1"/>
  <c r="HJ60" i="1"/>
  <c r="HK60" i="1" s="1"/>
  <c r="HL60" i="1" s="1"/>
  <c r="IV47" i="1"/>
  <c r="IW47" i="1" s="1"/>
  <c r="IX47" i="1" s="1"/>
  <c r="BN17" i="1"/>
  <c r="BO17" i="1" s="1"/>
  <c r="BP17" i="1" s="1"/>
  <c r="LX61" i="1"/>
  <c r="LE33" i="1"/>
  <c r="LD33" i="1" s="1"/>
  <c r="LG33" i="1"/>
  <c r="LK33" i="1"/>
  <c r="JU82" i="1"/>
  <c r="JY82" i="1"/>
  <c r="JS82" i="1"/>
  <c r="JR82" i="1" s="1"/>
  <c r="CZ24" i="1"/>
  <c r="DA24" i="1" s="1"/>
  <c r="DB24" i="1" s="1"/>
  <c r="JO69" i="1"/>
  <c r="JP69" i="1" s="1"/>
  <c r="JQ69" i="1" s="1"/>
  <c r="JX69" i="1" s="1"/>
  <c r="CK45" i="1"/>
  <c r="CJ45" i="1" s="1"/>
  <c r="CM45" i="1"/>
  <c r="CQ45" i="1"/>
  <c r="CO45" i="1"/>
  <c r="CN45" i="1" s="1"/>
  <c r="CP45" i="1"/>
  <c r="GC30" i="1"/>
  <c r="GA30" i="1"/>
  <c r="GD30" i="1"/>
  <c r="IZ43" i="1"/>
  <c r="IY43" i="1"/>
  <c r="JF43" i="1"/>
  <c r="JD43" i="1"/>
  <c r="JC43" i="1" s="1"/>
  <c r="JO11" i="1"/>
  <c r="JP11" i="1" s="1"/>
  <c r="JQ11" i="1" s="1"/>
  <c r="JX11" i="1" s="1"/>
  <c r="KQ43" i="1"/>
  <c r="KP43" i="1"/>
  <c r="KO43" i="1" s="1"/>
  <c r="KL43" i="1"/>
  <c r="KK43" i="1"/>
  <c r="KR43" i="1"/>
  <c r="KN43" i="1"/>
  <c r="KN71" i="1"/>
  <c r="KP71" i="1"/>
  <c r="KO71" i="1" s="1"/>
  <c r="KR71" i="1"/>
  <c r="KQ71" i="1" s="1"/>
  <c r="KL71" i="1"/>
  <c r="KK71" i="1" s="1"/>
  <c r="LA49" i="1"/>
  <c r="LB49" i="1" s="1"/>
  <c r="LC49" i="1" s="1"/>
  <c r="HO8" i="1"/>
  <c r="KO45" i="1"/>
  <c r="KN45" i="1"/>
  <c r="KL45" i="1"/>
  <c r="KK45" i="1" s="1"/>
  <c r="KP45" i="1"/>
  <c r="KM45" i="1"/>
  <c r="KR45" i="1"/>
  <c r="GY61" i="1"/>
  <c r="HA61" i="1"/>
  <c r="GX61" i="1"/>
  <c r="GW61" i="1"/>
  <c r="KP51" i="1"/>
  <c r="KO51" i="1"/>
  <c r="KN51" i="1"/>
  <c r="KL51" i="1"/>
  <c r="KK51" i="1"/>
  <c r="LJ21" i="1"/>
  <c r="JA51" i="1"/>
  <c r="KR10" i="1"/>
  <c r="KQ10" i="1" s="1"/>
  <c r="KP10" i="1"/>
  <c r="KO10" i="1"/>
  <c r="KN10" i="1"/>
  <c r="KL10" i="1"/>
  <c r="KM10" i="1"/>
  <c r="KK10" i="1"/>
  <c r="LS22" i="1"/>
  <c r="KL70" i="1"/>
  <c r="KK70" i="1" s="1"/>
  <c r="KR70" i="1"/>
  <c r="KP70" i="1"/>
  <c r="KN70" i="1"/>
  <c r="KO70" i="1"/>
  <c r="KM70" i="1"/>
  <c r="LE43" i="1"/>
  <c r="LG43" i="1"/>
  <c r="LK43" i="1"/>
  <c r="LJ43" i="1" s="1"/>
  <c r="LD43" i="1"/>
  <c r="LI43" i="1"/>
  <c r="LH43" i="1" s="1"/>
  <c r="JB51" i="1"/>
  <c r="IY51" i="1"/>
  <c r="JF51" i="1"/>
  <c r="IZ51" i="1"/>
  <c r="JD51" i="1"/>
  <c r="JC51" i="1"/>
  <c r="DJ84" i="1"/>
  <c r="DD84" i="1"/>
  <c r="DC84" i="1" s="1"/>
  <c r="DH84" i="1"/>
  <c r="DG84" i="1" s="1"/>
  <c r="DF84" i="1"/>
  <c r="DE84" i="1" s="1"/>
  <c r="LE8" i="1"/>
  <c r="LD8" i="1"/>
  <c r="LG8" i="1"/>
  <c r="LF8" i="1" s="1"/>
  <c r="LI8" i="1"/>
  <c r="LH8" i="1"/>
  <c r="LK8" i="1"/>
  <c r="LJ8" i="1" s="1"/>
  <c r="JA13" i="1"/>
  <c r="JY45" i="1"/>
  <c r="JW45" i="1"/>
  <c r="JV45" i="1" s="1"/>
  <c r="JU45" i="1"/>
  <c r="JS45" i="1"/>
  <c r="JR45" i="1"/>
  <c r="IZ8" i="1"/>
  <c r="JD8" i="1"/>
  <c r="IY8" i="1"/>
  <c r="JF8" i="1"/>
  <c r="JC8" i="1"/>
  <c r="JB8" i="1"/>
  <c r="JA8" i="1" s="1"/>
  <c r="KO35" i="1"/>
  <c r="JF13" i="1"/>
  <c r="JE13" i="1" s="1"/>
  <c r="JC13" i="1"/>
  <c r="JB13" i="1"/>
  <c r="JD13" i="1"/>
  <c r="IZ13" i="1"/>
  <c r="IY13" i="1" s="1"/>
  <c r="EL7" i="1"/>
  <c r="EM7" i="1" s="1"/>
  <c r="EN7" i="1" s="1"/>
  <c r="EU7" i="1" s="1"/>
  <c r="KQ70" i="1"/>
  <c r="LF43" i="1"/>
  <c r="HJ66" i="1"/>
  <c r="HK66" i="1" s="1"/>
  <c r="HL66" i="1" s="1"/>
  <c r="HS66" i="1" s="1"/>
  <c r="KR35" i="1"/>
  <c r="LK71" i="1"/>
  <c r="LE71" i="1"/>
  <c r="LD71" i="1" s="1"/>
  <c r="LI71" i="1"/>
  <c r="LH71" i="1" s="1"/>
  <c r="LG71" i="1"/>
  <c r="LF71" i="1"/>
  <c r="LX48" i="1"/>
  <c r="KL5" i="1"/>
  <c r="KK5" i="1"/>
  <c r="KR5" i="1"/>
  <c r="KP5" i="1"/>
  <c r="KO5" i="1" s="1"/>
  <c r="KN5" i="1"/>
  <c r="KM5" i="1" s="1"/>
  <c r="JT43" i="1"/>
  <c r="JS5" i="1"/>
  <c r="JR5" i="1"/>
  <c r="JY5" i="1"/>
  <c r="JW5" i="1"/>
  <c r="JV5" i="1" s="1"/>
  <c r="JU5" i="1"/>
  <c r="JT5" i="1" s="1"/>
  <c r="KQ35" i="1"/>
  <c r="JA56" i="1"/>
  <c r="GH30" i="1"/>
  <c r="GG30" i="1" s="1"/>
  <c r="JW71" i="1"/>
  <c r="JU71" i="1"/>
  <c r="JS71" i="1"/>
  <c r="JR71" i="1" s="1"/>
  <c r="JT71" i="1"/>
  <c r="JY71" i="1"/>
  <c r="JV71" i="1"/>
  <c r="JX71" i="1"/>
  <c r="JA82" i="1"/>
  <c r="JF82" i="1"/>
  <c r="JD82" i="1"/>
  <c r="JB82" i="1"/>
  <c r="IZ82" i="1"/>
  <c r="IY82" i="1" s="1"/>
  <c r="JC82" i="1"/>
  <c r="JC48" i="1"/>
  <c r="IZ48" i="1"/>
  <c r="IY48" i="1" s="1"/>
  <c r="JF48" i="1"/>
  <c r="JB48" i="1"/>
  <c r="JD48" i="1"/>
  <c r="JE48" i="1"/>
  <c r="KL35" i="1"/>
  <c r="KK35" i="1" s="1"/>
  <c r="KP35" i="1"/>
  <c r="KN35" i="1"/>
  <c r="HS65" i="1"/>
  <c r="IE67" i="1"/>
  <c r="DB81" i="1"/>
  <c r="DE81" i="1" s="1"/>
  <c r="EN65" i="1"/>
  <c r="EQ65" i="1" s="1"/>
  <c r="IE73" i="1"/>
  <c r="FZ16" i="1"/>
  <c r="GC16" i="1" s="1"/>
  <c r="GS73" i="1"/>
  <c r="DU83" i="1"/>
  <c r="HL56" i="1"/>
  <c r="HL16" i="1"/>
  <c r="HS16" i="1" s="1"/>
  <c r="DU67" i="1"/>
  <c r="FG14" i="1"/>
  <c r="FN14" i="1" s="1"/>
  <c r="IV81" i="1"/>
  <c r="IW81" i="1" s="1"/>
  <c r="IX81" i="1" s="1"/>
  <c r="JE81" i="1" s="1"/>
  <c r="JT25" i="1"/>
  <c r="FG65" i="1"/>
  <c r="FJ65" i="1" s="1"/>
  <c r="GS65" i="1"/>
  <c r="GZ65" i="1" s="1"/>
  <c r="FG27" i="1"/>
  <c r="FZ26" i="1"/>
  <c r="GG26" i="1" s="1"/>
  <c r="IE79" i="1"/>
  <c r="DB65" i="1"/>
  <c r="FZ58" i="1"/>
  <c r="DU64" i="1"/>
  <c r="DU25" i="1"/>
  <c r="IE59" i="1"/>
  <c r="IL59" i="1" s="1"/>
  <c r="IE19" i="1"/>
  <c r="IH19" i="1" s="1"/>
  <c r="HL25" i="1"/>
  <c r="HS25" i="1" s="1"/>
  <c r="FG29" i="1"/>
  <c r="FG47" i="1"/>
  <c r="FN47" i="1" s="1"/>
  <c r="FZ84" i="1"/>
  <c r="GG84" i="1" s="1"/>
  <c r="BP46" i="1"/>
  <c r="HQ8" i="1"/>
  <c r="HT8" i="1"/>
  <c r="HS8" i="1"/>
  <c r="HP8" i="1"/>
  <c r="HM8" i="1"/>
  <c r="HR8" i="1"/>
  <c r="GS15" i="1"/>
  <c r="BP78" i="1"/>
  <c r="BS78" i="1" s="1"/>
  <c r="FG25" i="1"/>
  <c r="FN25" i="1" s="1"/>
  <c r="BP57" i="1"/>
  <c r="CI72" i="1"/>
  <c r="FZ86" i="1"/>
  <c r="GG86" i="1" s="1"/>
  <c r="HL36" i="1"/>
  <c r="DU24" i="1"/>
  <c r="EB24" i="1" s="1"/>
  <c r="HL80" i="1"/>
  <c r="FZ18" i="1"/>
  <c r="EN10" i="1"/>
  <c r="HL89" i="1"/>
  <c r="IE76" i="1"/>
  <c r="IL76" i="1" s="1"/>
  <c r="FZ76" i="1"/>
  <c r="GY71" i="1"/>
  <c r="GX71" i="1" s="1"/>
  <c r="GU71" i="1"/>
  <c r="GT71" i="1" s="1"/>
  <c r="HA71" i="1"/>
  <c r="GW71" i="1"/>
  <c r="GZ71" i="1"/>
  <c r="GC32" i="1"/>
  <c r="GA32" i="1"/>
  <c r="GD32" i="1"/>
  <c r="GB32" i="1"/>
  <c r="GH32" i="1"/>
  <c r="GG32" i="1" s="1"/>
  <c r="GF32" i="1"/>
  <c r="GE32" i="1" s="1"/>
  <c r="HL86" i="1"/>
  <c r="HS86" i="1" s="1"/>
  <c r="CI58" i="1"/>
  <c r="CI83" i="1"/>
  <c r="CL83" i="1" s="1"/>
  <c r="EN72" i="1"/>
  <c r="EU72" i="1" s="1"/>
  <c r="EN19" i="1"/>
  <c r="EU19" i="1" s="1"/>
  <c r="EN25" i="1"/>
  <c r="EQ25" i="1" s="1"/>
  <c r="GS62" i="1"/>
  <c r="GS21" i="1"/>
  <c r="LV21" i="1" s="1"/>
  <c r="BP47" i="1"/>
  <c r="FG62" i="1"/>
  <c r="DU14" i="1"/>
  <c r="EB14" i="1" s="1"/>
  <c r="BP87" i="1"/>
  <c r="DU36" i="1"/>
  <c r="DX36" i="1" s="1"/>
  <c r="HL46" i="1"/>
  <c r="HS46" i="1" s="1"/>
  <c r="EN49" i="1"/>
  <c r="EQ49" i="1" s="1"/>
  <c r="DU11" i="1"/>
  <c r="EN84" i="1"/>
  <c r="EU84" i="1" s="1"/>
  <c r="HL41" i="1"/>
  <c r="HS41" i="1" s="1"/>
  <c r="DB53" i="1"/>
  <c r="EN88" i="1"/>
  <c r="EU88" i="1" s="1"/>
  <c r="HL23" i="1"/>
  <c r="CI15" i="1"/>
  <c r="IE86" i="1"/>
  <c r="DB31" i="1"/>
  <c r="DU31" i="1"/>
  <c r="IE17" i="1"/>
  <c r="FG39" i="1"/>
  <c r="CI31" i="1"/>
  <c r="GS46" i="1"/>
  <c r="BP60" i="1"/>
  <c r="HL44" i="1"/>
  <c r="BP77" i="1"/>
  <c r="BS77" i="1" s="1"/>
  <c r="CI18" i="1"/>
  <c r="EN42" i="1"/>
  <c r="IE44" i="1"/>
  <c r="IE84" i="1"/>
  <c r="IH84" i="1" s="1"/>
  <c r="FZ35" i="1"/>
  <c r="LU35" i="1" s="1"/>
  <c r="IF32" i="1"/>
  <c r="IK32" i="1"/>
  <c r="IJ32" i="1" s="1"/>
  <c r="II32" i="1"/>
  <c r="IH32" i="1" s="1"/>
  <c r="IG32" i="1"/>
  <c r="IL32" i="1"/>
  <c r="GC74" i="1"/>
  <c r="IE6" i="1"/>
  <c r="IE77" i="1"/>
  <c r="IH77" i="1" s="1"/>
  <c r="FZ28" i="1"/>
  <c r="GG28" i="1" s="1"/>
  <c r="IE56" i="1"/>
  <c r="GS60" i="1"/>
  <c r="GV60" i="1" s="1"/>
  <c r="GS58" i="1"/>
  <c r="BP31" i="1"/>
  <c r="IE46" i="1"/>
  <c r="EN80" i="1"/>
  <c r="FG84" i="1"/>
  <c r="BP66" i="1"/>
  <c r="EN66" i="1"/>
  <c r="EQ66" i="1" s="1"/>
  <c r="CI34" i="1"/>
  <c r="LW34" i="1" s="1"/>
  <c r="IM32" i="1"/>
  <c r="LJ74" i="1"/>
  <c r="GG74" i="1"/>
  <c r="DU18" i="1"/>
  <c r="EB18" i="1" s="1"/>
  <c r="DU66" i="1"/>
  <c r="IE87" i="1"/>
  <c r="IL87" i="1" s="1"/>
  <c r="DB9" i="1"/>
  <c r="FG15" i="1"/>
  <c r="GS20" i="1"/>
  <c r="GZ20" i="1" s="1"/>
  <c r="FG57" i="1"/>
  <c r="CI89" i="1"/>
  <c r="CL89" i="1" s="1"/>
  <c r="EN46" i="1"/>
  <c r="DB83" i="1"/>
  <c r="CI84" i="1"/>
  <c r="DU54" i="1"/>
  <c r="FZ77" i="1"/>
  <c r="BP27" i="1"/>
  <c r="DU9" i="1"/>
  <c r="BX5" i="1"/>
  <c r="BQ5" i="1"/>
  <c r="BW5" i="1"/>
  <c r="BV5" i="1"/>
  <c r="BU5" i="1" s="1"/>
  <c r="BT5" i="1"/>
  <c r="BS5" i="1" s="1"/>
  <c r="BR5" i="1"/>
  <c r="GC50" i="1"/>
  <c r="GB50" i="1"/>
  <c r="GA50" i="1" s="1"/>
  <c r="GG50" i="1"/>
  <c r="GF50" i="1"/>
  <c r="GE50" i="1" s="1"/>
  <c r="GD50" i="1"/>
  <c r="LF89" i="1"/>
  <c r="CI26" i="1"/>
  <c r="HL88" i="1"/>
  <c r="HS88" i="1" s="1"/>
  <c r="DU81" i="1"/>
  <c r="HL24" i="1"/>
  <c r="HS24" i="1" s="1"/>
  <c r="DU87" i="1"/>
  <c r="FG69" i="1"/>
  <c r="CI54" i="1"/>
  <c r="EN20" i="1"/>
  <c r="DU4" i="1"/>
  <c r="EB4" i="1" s="1"/>
  <c r="FG36" i="1"/>
  <c r="DB32" i="1"/>
  <c r="LT32" i="1" s="1"/>
  <c r="GS23" i="1"/>
  <c r="DB76" i="1"/>
  <c r="DB34" i="1"/>
  <c r="FZ11" i="1"/>
  <c r="GG11" i="1" s="1"/>
  <c r="GS28" i="1"/>
  <c r="GZ28" i="1" s="1"/>
  <c r="IE53" i="1"/>
  <c r="EN18" i="1"/>
  <c r="EU18" i="1" s="1"/>
  <c r="FZ41" i="1"/>
  <c r="GG41" i="1" s="1"/>
  <c r="CI24" i="1"/>
  <c r="DB41" i="1"/>
  <c r="FZ81" i="1"/>
  <c r="IE37" i="1"/>
  <c r="LW37" i="1" s="1"/>
  <c r="FZ31" i="1"/>
  <c r="GG31" i="1" s="1"/>
  <c r="DU42" i="1"/>
  <c r="DX42" i="1" s="1"/>
  <c r="DU88" i="1"/>
  <c r="EB88" i="1" s="1"/>
  <c r="IE29" i="1"/>
  <c r="DU57" i="1"/>
  <c r="DX57" i="1" s="1"/>
  <c r="FZ89" i="1"/>
  <c r="DB77" i="1"/>
  <c r="DE77" i="1" s="1"/>
  <c r="GS87" i="1"/>
  <c r="GZ87" i="1" s="1"/>
  <c r="DU44" i="1"/>
  <c r="EN11" i="1"/>
  <c r="IE39" i="1"/>
  <c r="DD89" i="1"/>
  <c r="DC89" i="1" s="1"/>
  <c r="DE89" i="1"/>
  <c r="DI89" i="1"/>
  <c r="DJ89" i="1"/>
  <c r="DH89" i="1"/>
  <c r="DF89" i="1"/>
  <c r="GF10" i="1"/>
  <c r="GE10" i="1" s="1"/>
  <c r="GC10" i="1"/>
  <c r="GD10" i="1"/>
  <c r="GB10" i="1"/>
  <c r="GA10" i="1"/>
  <c r="FG53" i="1"/>
  <c r="HL26" i="1"/>
  <c r="HS26" i="1" s="1"/>
  <c r="CI79" i="1"/>
  <c r="GS83" i="1"/>
  <c r="GZ83" i="1" s="1"/>
  <c r="FZ53" i="1"/>
  <c r="DU28" i="1"/>
  <c r="DX28" i="1" s="1"/>
  <c r="GS88" i="1"/>
  <c r="GZ88" i="1" s="1"/>
  <c r="BP41" i="1"/>
  <c r="FG66" i="1"/>
  <c r="LW66" i="1" s="1"/>
  <c r="DB18" i="1"/>
  <c r="DU58" i="1"/>
  <c r="EB58" i="1" s="1"/>
  <c r="DU37" i="1"/>
  <c r="EB37" i="1" s="1"/>
  <c r="BP56" i="1"/>
  <c r="IE69" i="1"/>
  <c r="IL69" i="1" s="1"/>
  <c r="FZ78" i="1"/>
  <c r="IE7" i="1"/>
  <c r="IL7" i="1" s="1"/>
  <c r="EN47" i="1"/>
  <c r="EU47" i="1" s="1"/>
  <c r="IE15" i="1"/>
  <c r="IH15" i="1" s="1"/>
  <c r="DB29" i="1"/>
  <c r="EN56" i="1"/>
  <c r="EU56" i="1" s="1"/>
  <c r="CI23" i="1"/>
  <c r="CP23" i="1" s="1"/>
  <c r="IE34" i="1"/>
  <c r="DB44" i="1"/>
  <c r="DG89" i="1"/>
  <c r="GH10" i="1"/>
  <c r="DJ50" i="1"/>
  <c r="DF50" i="1"/>
  <c r="DI50" i="1"/>
  <c r="DH50" i="1"/>
  <c r="DG50" i="1"/>
  <c r="DE50" i="1"/>
  <c r="JX25" i="1"/>
  <c r="DU26" i="1"/>
  <c r="EB26" i="1" s="1"/>
  <c r="BP53" i="1"/>
  <c r="DB16" i="1"/>
  <c r="DI16" i="1" s="1"/>
  <c r="FG80" i="1"/>
  <c r="FJ80" i="1" s="1"/>
  <c r="EN26" i="1"/>
  <c r="EU26" i="1" s="1"/>
  <c r="IE58" i="1"/>
  <c r="IH58" i="1" s="1"/>
  <c r="CI44" i="1"/>
  <c r="EN44" i="1"/>
  <c r="EU44" i="1" s="1"/>
  <c r="GS72" i="1"/>
  <c r="IE36" i="1"/>
  <c r="IH36" i="1" s="1"/>
  <c r="FZ46" i="1"/>
  <c r="DU80" i="1"/>
  <c r="EB80" i="1" s="1"/>
  <c r="DB6" i="1"/>
  <c r="DI6" i="1" s="1"/>
  <c r="ER85" i="1"/>
  <c r="EQ85" i="1" s="1"/>
  <c r="EV85" i="1"/>
  <c r="EP85" i="1"/>
  <c r="EO85" i="1" s="1"/>
  <c r="EU85" i="1"/>
  <c r="ES85" i="1"/>
  <c r="BT44" i="1"/>
  <c r="BS44" i="1" s="1"/>
  <c r="BV44" i="1"/>
  <c r="BU44" i="1"/>
  <c r="BR44" i="1"/>
  <c r="BQ44" i="1"/>
  <c r="BX44" i="1"/>
  <c r="BW44" i="1" s="1"/>
  <c r="LK21" i="1"/>
  <c r="LE21" i="1"/>
  <c r="LD21" i="1" s="1"/>
  <c r="LG21" i="1"/>
  <c r="LI21" i="1"/>
  <c r="LH21" i="1"/>
  <c r="DE22" i="1"/>
  <c r="DI51" i="1"/>
  <c r="DG51" i="1"/>
  <c r="DJ51" i="1"/>
  <c r="DH51" i="1"/>
  <c r="DF51" i="1"/>
  <c r="DE51" i="1" s="1"/>
  <c r="DD51" i="1"/>
  <c r="DC51" i="1"/>
  <c r="JS43" i="1"/>
  <c r="JY43" i="1"/>
  <c r="JR43" i="1"/>
  <c r="JW43" i="1"/>
  <c r="JV43" i="1" s="1"/>
  <c r="JU43" i="1"/>
  <c r="GD40" i="1"/>
  <c r="GH40" i="1"/>
  <c r="GB40" i="1"/>
  <c r="GA40" i="1" s="1"/>
  <c r="GF40" i="1"/>
  <c r="GE40" i="1"/>
  <c r="GC40" i="1"/>
  <c r="GD45" i="1"/>
  <c r="GG45" i="1"/>
  <c r="GC45" i="1"/>
  <c r="GF45" i="1"/>
  <c r="GE45" i="1" s="1"/>
  <c r="GB45" i="1"/>
  <c r="GA45" i="1" s="1"/>
  <c r="GG40" i="1"/>
  <c r="CQ35" i="1"/>
  <c r="CL35" i="1"/>
  <c r="CN35" i="1"/>
  <c r="CO35" i="1"/>
  <c r="CM35" i="1"/>
  <c r="CK35" i="1"/>
  <c r="CJ35" i="1" s="1"/>
  <c r="CP35" i="1"/>
  <c r="FI8" i="1"/>
  <c r="FN8" i="1"/>
  <c r="FO8" i="1"/>
  <c r="FH8" i="1"/>
  <c r="FM8" i="1"/>
  <c r="FL8" i="1"/>
  <c r="FK8" i="1"/>
  <c r="N3" i="1"/>
  <c r="O3" i="1" s="1"/>
  <c r="LA19" i="1"/>
  <c r="LB19" i="1" s="1"/>
  <c r="LC19" i="1" s="1"/>
  <c r="GQ53" i="1"/>
  <c r="GR53" i="1" s="1"/>
  <c r="EL6" i="1"/>
  <c r="EM6" i="1" s="1"/>
  <c r="EN6" i="1" s="1"/>
  <c r="EQ6" i="1" s="1"/>
  <c r="EL58" i="1"/>
  <c r="EM58" i="1" s="1"/>
  <c r="EN58" i="1" s="1"/>
  <c r="LJ87" i="1"/>
  <c r="LI87" i="1"/>
  <c r="LH87" i="1"/>
  <c r="LG87" i="1"/>
  <c r="LF87" i="1" s="1"/>
  <c r="LE87" i="1"/>
  <c r="LD87" i="1" s="1"/>
  <c r="LK87" i="1"/>
  <c r="KH6" i="1"/>
  <c r="KI6" i="1" s="1"/>
  <c r="KJ6" i="1" s="1"/>
  <c r="LA6" i="1"/>
  <c r="LB6" i="1" s="1"/>
  <c r="LC6" i="1" s="1"/>
  <c r="DX59" i="1"/>
  <c r="IV6" i="1"/>
  <c r="IW6" i="1" s="1"/>
  <c r="IX6" i="1" s="1"/>
  <c r="JA6" i="1" s="1"/>
  <c r="EB59" i="1"/>
  <c r="GQ14" i="1"/>
  <c r="GR14" i="1" s="1"/>
  <c r="GS14" i="1" s="1"/>
  <c r="IC16" i="1"/>
  <c r="ID16" i="1" s="1"/>
  <c r="DS65" i="1"/>
  <c r="DT65" i="1" s="1"/>
  <c r="DU65" i="1" s="1"/>
  <c r="KH67" i="1"/>
  <c r="KI67" i="1" s="1"/>
  <c r="KJ67" i="1" s="1"/>
  <c r="HJ55" i="1"/>
  <c r="HK55" i="1" s="1"/>
  <c r="HJ6" i="1"/>
  <c r="HK6" i="1" s="1"/>
  <c r="IC83" i="1"/>
  <c r="ID83" i="1" s="1"/>
  <c r="LX85" i="1"/>
  <c r="FX27" i="1"/>
  <c r="FY27" i="1" s="1"/>
  <c r="CG87" i="1"/>
  <c r="CH87" i="1" s="1"/>
  <c r="CI87" i="1" s="1"/>
  <c r="CZ11" i="1"/>
  <c r="DA11" i="1" s="1"/>
  <c r="LA76" i="1"/>
  <c r="LB76" i="1" s="1"/>
  <c r="LC76" i="1" s="1"/>
  <c r="EL34" i="1"/>
  <c r="EM34" i="1" s="1"/>
  <c r="FX9" i="1"/>
  <c r="FY9" i="1" s="1"/>
  <c r="GQ9" i="1"/>
  <c r="GR9" i="1" s="1"/>
  <c r="FE34" i="1"/>
  <c r="FF34" i="1" s="1"/>
  <c r="LA42" i="1"/>
  <c r="LB42" i="1" s="1"/>
  <c r="LC42" i="1" s="1"/>
  <c r="LJ42" i="1" s="1"/>
  <c r="FX37" i="1"/>
  <c r="FY37" i="1" s="1"/>
  <c r="GQ27" i="1"/>
  <c r="GR27" i="1" s="1"/>
  <c r="GQ76" i="1"/>
  <c r="GR76" i="1" s="1"/>
  <c r="GS76" i="1" s="1"/>
  <c r="KM42" i="1"/>
  <c r="FE72" i="1"/>
  <c r="FF72" i="1" s="1"/>
  <c r="BN37" i="1"/>
  <c r="BO37" i="1" s="1"/>
  <c r="IC55" i="1"/>
  <c r="ID55" i="1" s="1"/>
  <c r="IE55" i="1" s="1"/>
  <c r="FX87" i="1"/>
  <c r="FY87" i="1" s="1"/>
  <c r="IC72" i="1"/>
  <c r="ID72" i="1" s="1"/>
  <c r="IE72" i="1" s="1"/>
  <c r="FX44" i="1"/>
  <c r="FY44" i="1" s="1"/>
  <c r="FZ44" i="1" s="1"/>
  <c r="EB69" i="1"/>
  <c r="CG55" i="1"/>
  <c r="CH55" i="1" s="1"/>
  <c r="CI55" i="1" s="1"/>
  <c r="EL23" i="1"/>
  <c r="EM23" i="1" s="1"/>
  <c r="HJ34" i="1"/>
  <c r="HK34" i="1" s="1"/>
  <c r="IV66" i="1"/>
  <c r="IW66" i="1" s="1"/>
  <c r="IX66" i="1" s="1"/>
  <c r="JE66" i="1" s="1"/>
  <c r="GQ77" i="1"/>
  <c r="GR77" i="1" s="1"/>
  <c r="CZ87" i="1"/>
  <c r="DA87" i="1" s="1"/>
  <c r="FX34" i="1"/>
  <c r="FY34" i="1" s="1"/>
  <c r="GQ34" i="1"/>
  <c r="GR34" i="1" s="1"/>
  <c r="LA11" i="1"/>
  <c r="LB11" i="1" s="1"/>
  <c r="LC11" i="1" s="1"/>
  <c r="IC49" i="1"/>
  <c r="ID49" i="1" s="1"/>
  <c r="IV79" i="1"/>
  <c r="IW79" i="1" s="1"/>
  <c r="IX79" i="1" s="1"/>
  <c r="IV55" i="1"/>
  <c r="IW55" i="1" s="1"/>
  <c r="IX55" i="1" s="1"/>
  <c r="JA55" i="1" s="1"/>
  <c r="KH46" i="1"/>
  <c r="KI46" i="1" s="1"/>
  <c r="KJ46" i="1" s="1"/>
  <c r="IC54" i="1"/>
  <c r="ID54" i="1" s="1"/>
  <c r="HJ15" i="1"/>
  <c r="HK15" i="1" s="1"/>
  <c r="CG86" i="1"/>
  <c r="CH86" i="1" s="1"/>
  <c r="IC24" i="1"/>
  <c r="ID24" i="1" s="1"/>
  <c r="IV67" i="1"/>
  <c r="IW67" i="1" s="1"/>
  <c r="IX67" i="1" s="1"/>
  <c r="DS7" i="1"/>
  <c r="DT7" i="1" s="1"/>
  <c r="DS6" i="1"/>
  <c r="DT6" i="1" s="1"/>
  <c r="EL77" i="1"/>
  <c r="EM77" i="1" s="1"/>
  <c r="JE65" i="1"/>
  <c r="FJ28" i="1"/>
  <c r="FN28" i="1"/>
  <c r="HO65" i="1"/>
  <c r="FE18" i="1"/>
  <c r="FF18" i="1" s="1"/>
  <c r="IV14" i="1"/>
  <c r="IW14" i="1" s="1"/>
  <c r="IX14" i="1" s="1"/>
  <c r="JE14" i="1" s="1"/>
  <c r="CG16" i="1"/>
  <c r="CH16" i="1" s="1"/>
  <c r="FE81" i="1"/>
  <c r="FF81" i="1" s="1"/>
  <c r="CG41" i="1"/>
  <c r="CH41" i="1" s="1"/>
  <c r="EL28" i="1"/>
  <c r="EM28" i="1" s="1"/>
  <c r="GQ25" i="1"/>
  <c r="GR25" i="1" s="1"/>
  <c r="BN74" i="1"/>
  <c r="BO74" i="1" s="1"/>
  <c r="HJ84" i="1"/>
  <c r="HK84" i="1" s="1"/>
  <c r="GQ84" i="1"/>
  <c r="GR84" i="1" s="1"/>
  <c r="JO18" i="1"/>
  <c r="JP18" i="1" s="1"/>
  <c r="JQ18" i="1" s="1"/>
  <c r="LE61" i="1"/>
  <c r="LD61" i="1" s="1"/>
  <c r="LK61" i="1"/>
  <c r="LH61" i="1"/>
  <c r="LG61" i="1"/>
  <c r="LI61" i="1"/>
  <c r="JO44" i="1"/>
  <c r="JP44" i="1" s="1"/>
  <c r="JQ44" i="1" s="1"/>
  <c r="HJ54" i="1"/>
  <c r="HK54" i="1" s="1"/>
  <c r="EL54" i="1"/>
  <c r="EM54" i="1" s="1"/>
  <c r="FX54" i="1"/>
  <c r="FY54" i="1" s="1"/>
  <c r="IV84" i="1"/>
  <c r="IW84" i="1" s="1"/>
  <c r="IX84" i="1" s="1"/>
  <c r="GQ44" i="1"/>
  <c r="GR44" i="1" s="1"/>
  <c r="LJ61" i="1"/>
  <c r="EL53" i="1"/>
  <c r="EM53" i="1" s="1"/>
  <c r="EL37" i="1"/>
  <c r="EM37" i="1" s="1"/>
  <c r="HJ31" i="1"/>
  <c r="HK31" i="1" s="1"/>
  <c r="FX72" i="1"/>
  <c r="FY72" i="1" s="1"/>
  <c r="KH19" i="1"/>
  <c r="KI19" i="1" s="1"/>
  <c r="KJ19" i="1" s="1"/>
  <c r="KM19" i="1" s="1"/>
  <c r="KH39" i="1"/>
  <c r="KI39" i="1" s="1"/>
  <c r="KJ39" i="1" s="1"/>
  <c r="GQ6" i="1"/>
  <c r="GR6" i="1" s="1"/>
  <c r="GS6" i="1" s="1"/>
  <c r="GQ66" i="1"/>
  <c r="GR66" i="1" s="1"/>
  <c r="GQ89" i="1"/>
  <c r="GR89" i="1" s="1"/>
  <c r="GS89" i="1" s="1"/>
  <c r="FX14" i="1"/>
  <c r="FY14" i="1" s="1"/>
  <c r="FZ14" i="1" s="1"/>
  <c r="IV83" i="1"/>
  <c r="IW83" i="1" s="1"/>
  <c r="IX83" i="1" s="1"/>
  <c r="LA57" i="1"/>
  <c r="LB57" i="1" s="1"/>
  <c r="LC57" i="1" s="1"/>
  <c r="KH66" i="1"/>
  <c r="KI66" i="1" s="1"/>
  <c r="KJ66" i="1" s="1"/>
  <c r="KQ66" i="1" s="1"/>
  <c r="CZ27" i="1"/>
  <c r="DA27" i="1" s="1"/>
  <c r="LX70" i="1"/>
  <c r="BN6" i="1"/>
  <c r="BO6" i="1" s="1"/>
  <c r="CZ66" i="1"/>
  <c r="DA66" i="1" s="1"/>
  <c r="CZ46" i="1"/>
  <c r="DA46" i="1" s="1"/>
  <c r="BW86" i="1"/>
  <c r="KH20" i="1"/>
  <c r="KI20" i="1" s="1"/>
  <c r="KJ20" i="1" s="1"/>
  <c r="KH36" i="1"/>
  <c r="KI36" i="1" s="1"/>
  <c r="KJ36" i="1" s="1"/>
  <c r="KQ36" i="1" s="1"/>
  <c r="GQ57" i="1"/>
  <c r="GR57" i="1" s="1"/>
  <c r="HJ4" i="1"/>
  <c r="HK4" i="1" s="1"/>
  <c r="FX4" i="1"/>
  <c r="FY4" i="1" s="1"/>
  <c r="CG20" i="1"/>
  <c r="CH20" i="1" s="1"/>
  <c r="CG36" i="1"/>
  <c r="CH36" i="1" s="1"/>
  <c r="CI36" i="1" s="1"/>
  <c r="CZ37" i="1"/>
  <c r="DA37" i="1" s="1"/>
  <c r="FX57" i="1"/>
  <c r="FY57" i="1" s="1"/>
  <c r="FZ57" i="1" s="1"/>
  <c r="LA36" i="1"/>
  <c r="LB36" i="1" s="1"/>
  <c r="LC36" i="1" s="1"/>
  <c r="GQ4" i="1"/>
  <c r="GR4" i="1" s="1"/>
  <c r="LA46" i="1"/>
  <c r="LB46" i="1" s="1"/>
  <c r="LC46" i="1" s="1"/>
  <c r="DX69" i="1"/>
  <c r="FE6" i="1"/>
  <c r="FF6" i="1" s="1"/>
  <c r="BN4" i="1"/>
  <c r="BO4" i="1" s="1"/>
  <c r="GQ36" i="1"/>
  <c r="GR36" i="1" s="1"/>
  <c r="GS36" i="1" s="1"/>
  <c r="CZ36" i="1"/>
  <c r="DA36" i="1" s="1"/>
  <c r="IV36" i="1"/>
  <c r="IW36" i="1" s="1"/>
  <c r="IX36" i="1" s="1"/>
  <c r="JE36" i="1" s="1"/>
  <c r="KH80" i="1"/>
  <c r="KI80" i="1" s="1"/>
  <c r="KJ80" i="1" s="1"/>
  <c r="KM80" i="1" s="1"/>
  <c r="GQ49" i="1"/>
  <c r="GR49" i="1" s="1"/>
  <c r="GS49" i="1" s="1"/>
  <c r="CZ28" i="1"/>
  <c r="DA28" i="1" s="1"/>
  <c r="DS56" i="1"/>
  <c r="DT56" i="1" s="1"/>
  <c r="DS41" i="1"/>
  <c r="DT41" i="1" s="1"/>
  <c r="FE79" i="1"/>
  <c r="FF79" i="1" s="1"/>
  <c r="HJ81" i="1"/>
  <c r="HK81" i="1" s="1"/>
  <c r="HL81" i="1" s="1"/>
  <c r="GQ39" i="1"/>
  <c r="GR39" i="1" s="1"/>
  <c r="CZ17" i="1"/>
  <c r="DA17" i="1" s="1"/>
  <c r="KH31" i="1"/>
  <c r="KI31" i="1" s="1"/>
  <c r="KJ31" i="1" s="1"/>
  <c r="KM31" i="1" s="1"/>
  <c r="GQ86" i="1"/>
  <c r="GR86" i="1" s="1"/>
  <c r="KH26" i="1"/>
  <c r="KI26" i="1" s="1"/>
  <c r="KJ26" i="1" s="1"/>
  <c r="KM26" i="1" s="1"/>
  <c r="FE31" i="1"/>
  <c r="FF31" i="1" s="1"/>
  <c r="FG31" i="1" s="1"/>
  <c r="FX17" i="1"/>
  <c r="FY17" i="1" s="1"/>
  <c r="FZ17" i="1" s="1"/>
  <c r="EL86" i="1"/>
  <c r="EM86" i="1" s="1"/>
  <c r="HJ29" i="1"/>
  <c r="HK29" i="1" s="1"/>
  <c r="GQ59" i="1"/>
  <c r="GR59" i="1" s="1"/>
  <c r="IC47" i="1"/>
  <c r="ID47" i="1" s="1"/>
  <c r="LA77" i="1"/>
  <c r="LB77" i="1" s="1"/>
  <c r="LC77" i="1" s="1"/>
  <c r="CG60" i="1"/>
  <c r="CH60" i="1" s="1"/>
  <c r="GQ29" i="1"/>
  <c r="GR29" i="1" s="1"/>
  <c r="IC20" i="1"/>
  <c r="ID20" i="1" s="1"/>
  <c r="IE20" i="1" s="1"/>
  <c r="FX59" i="1"/>
  <c r="FY59" i="1" s="1"/>
  <c r="FZ59" i="1" s="1"/>
  <c r="HJ77" i="1"/>
  <c r="HK77" i="1" s="1"/>
  <c r="LA27" i="1"/>
  <c r="LB27" i="1" s="1"/>
  <c r="LC27" i="1" s="1"/>
  <c r="HJ58" i="1"/>
  <c r="HK58" i="1" s="1"/>
  <c r="FX20" i="1"/>
  <c r="FY20" i="1" s="1"/>
  <c r="EL60" i="1"/>
  <c r="EM60" i="1" s="1"/>
  <c r="HJ59" i="1"/>
  <c r="HK59" i="1" s="1"/>
  <c r="HL59" i="1" s="1"/>
  <c r="KH76" i="1"/>
  <c r="KI76" i="1" s="1"/>
  <c r="KJ76" i="1" s="1"/>
  <c r="CZ62" i="1"/>
  <c r="DA62" i="1" s="1"/>
  <c r="DC21" i="1"/>
  <c r="DG21" i="1"/>
  <c r="DJ21" i="1"/>
  <c r="DH21" i="1"/>
  <c r="DI21" i="1"/>
  <c r="DE21" i="1"/>
  <c r="DF21" i="1"/>
  <c r="DD21" i="1"/>
  <c r="DI14" i="1"/>
  <c r="DF14" i="1"/>
  <c r="DD14" i="1"/>
  <c r="DC14" i="1"/>
  <c r="DJ14" i="1"/>
  <c r="GQ54" i="1"/>
  <c r="GR54" i="1" s="1"/>
  <c r="FX29" i="1"/>
  <c r="FY29" i="1" s="1"/>
  <c r="EL76" i="1"/>
  <c r="EM76" i="1" s="1"/>
  <c r="KH58" i="1"/>
  <c r="KI58" i="1" s="1"/>
  <c r="KJ58" i="1" s="1"/>
  <c r="JX60" i="1"/>
  <c r="CL39" i="1"/>
  <c r="KN11" i="1"/>
  <c r="KL11" i="1"/>
  <c r="KQ11" i="1"/>
  <c r="KK11" i="1"/>
  <c r="KR11" i="1"/>
  <c r="KP11" i="1"/>
  <c r="KO11" i="1" s="1"/>
  <c r="CP39" i="1"/>
  <c r="HJ9" i="1"/>
  <c r="HK9" i="1" s="1"/>
  <c r="LA58" i="1"/>
  <c r="LB58" i="1" s="1"/>
  <c r="LC58" i="1" s="1"/>
  <c r="LF58" i="1" s="1"/>
  <c r="FX62" i="1"/>
  <c r="FY62" i="1" s="1"/>
  <c r="CG17" i="1"/>
  <c r="CH17" i="1" s="1"/>
  <c r="CI17" i="1" s="1"/>
  <c r="LA17" i="1"/>
  <c r="LB17" i="1" s="1"/>
  <c r="LC17" i="1" s="1"/>
  <c r="LJ17" i="1" s="1"/>
  <c r="KQ7" i="1"/>
  <c r="DI19" i="1"/>
  <c r="KH28" i="1"/>
  <c r="KI28" i="1" s="1"/>
  <c r="KJ28" i="1" s="1"/>
  <c r="BN88" i="1"/>
  <c r="BO88" i="1" s="1"/>
  <c r="BP88" i="1" s="1"/>
  <c r="JO26" i="1"/>
  <c r="JP26" i="1" s="1"/>
  <c r="JQ26" i="1" s="1"/>
  <c r="FX24" i="1"/>
  <c r="FY24" i="1" s="1"/>
  <c r="FZ24" i="1" s="1"/>
  <c r="CZ72" i="1"/>
  <c r="DA72" i="1" s="1"/>
  <c r="FX67" i="1"/>
  <c r="FY67" i="1" s="1"/>
  <c r="BN65" i="1"/>
  <c r="BO65" i="1" s="1"/>
  <c r="BP65" i="1" s="1"/>
  <c r="DS77" i="1"/>
  <c r="DT77" i="1" s="1"/>
  <c r="DU77" i="1" s="1"/>
  <c r="BN72" i="1"/>
  <c r="BO72" i="1" s="1"/>
  <c r="BP72" i="1" s="1"/>
  <c r="GQ24" i="1"/>
  <c r="GR24" i="1" s="1"/>
  <c r="KH57" i="1"/>
  <c r="KI57" i="1" s="1"/>
  <c r="KJ57" i="1" s="1"/>
  <c r="BN64" i="1"/>
  <c r="BO64" i="1" s="1"/>
  <c r="LA78" i="1"/>
  <c r="LB78" i="1" s="1"/>
  <c r="LC78" i="1" s="1"/>
  <c r="LF78" i="1" s="1"/>
  <c r="HJ62" i="1"/>
  <c r="HK62" i="1" s="1"/>
  <c r="FE59" i="1"/>
  <c r="FF59" i="1" s="1"/>
  <c r="FG59" i="1" s="1"/>
  <c r="CG19" i="1"/>
  <c r="CH19" i="1" s="1"/>
  <c r="CI19" i="1" s="1"/>
  <c r="IC25" i="1"/>
  <c r="ID25" i="1" s="1"/>
  <c r="HJ69" i="1"/>
  <c r="HK69" i="1" s="1"/>
  <c r="KH56" i="1"/>
  <c r="KI56" i="1" s="1"/>
  <c r="KJ56" i="1" s="1"/>
  <c r="KM56" i="1" s="1"/>
  <c r="BN59" i="1"/>
  <c r="BO59" i="1" s="1"/>
  <c r="IV78" i="1"/>
  <c r="IW78" i="1" s="1"/>
  <c r="IX78" i="1" s="1"/>
  <c r="GQ79" i="1"/>
  <c r="GR79" i="1" s="1"/>
  <c r="LA81" i="1"/>
  <c r="LB81" i="1" s="1"/>
  <c r="LC81" i="1" s="1"/>
  <c r="JO81" i="1"/>
  <c r="JP81" i="1" s="1"/>
  <c r="JQ81" i="1" s="1"/>
  <c r="HJ73" i="1"/>
  <c r="HK73" i="1" s="1"/>
  <c r="HL73" i="1" s="1"/>
  <c r="HJ67" i="1"/>
  <c r="HK67" i="1" s="1"/>
  <c r="BN18" i="1"/>
  <c r="BO18" i="1" s="1"/>
  <c r="BP18" i="1" s="1"/>
  <c r="GQ16" i="1"/>
  <c r="GR16" i="1" s="1"/>
  <c r="JO24" i="1"/>
  <c r="JP24" i="1" s="1"/>
  <c r="JQ24" i="1" s="1"/>
  <c r="JX24" i="1" s="1"/>
  <c r="CG28" i="1"/>
  <c r="CH28" i="1" s="1"/>
  <c r="FE24" i="1"/>
  <c r="FF24" i="1" s="1"/>
  <c r="EL24" i="1"/>
  <c r="EM24" i="1" s="1"/>
  <c r="CZ42" i="1"/>
  <c r="DA42" i="1" s="1"/>
  <c r="CZ56" i="1"/>
  <c r="DA56" i="1" s="1"/>
  <c r="LA56" i="1"/>
  <c r="LB56" i="1" s="1"/>
  <c r="LC56" i="1" s="1"/>
  <c r="LJ56" i="1" s="1"/>
  <c r="CZ49" i="1"/>
  <c r="DA49" i="1" s="1"/>
  <c r="GQ69" i="1"/>
  <c r="GR69" i="1" s="1"/>
  <c r="FX42" i="1"/>
  <c r="FY42" i="1" s="1"/>
  <c r="HJ74" i="1"/>
  <c r="HK74" i="1" s="1"/>
  <c r="HL74" i="1" s="1"/>
  <c r="KH25" i="1"/>
  <c r="KI25" i="1" s="1"/>
  <c r="KJ25" i="1" s="1"/>
  <c r="KQ25" i="1" s="1"/>
  <c r="LA26" i="1"/>
  <c r="LB26" i="1" s="1"/>
  <c r="LC26" i="1" s="1"/>
  <c r="LA73" i="1"/>
  <c r="LB73" i="1" s="1"/>
  <c r="LC73" i="1" s="1"/>
  <c r="KH83" i="1"/>
  <c r="KI83" i="1" s="1"/>
  <c r="KJ83" i="1" s="1"/>
  <c r="KM83" i="1" s="1"/>
  <c r="HJ18" i="1"/>
  <c r="HK18" i="1" s="1"/>
  <c r="HL18" i="1" s="1"/>
  <c r="IV89" i="1"/>
  <c r="IW89" i="1" s="1"/>
  <c r="IX89" i="1" s="1"/>
  <c r="JA89" i="1" s="1"/>
  <c r="LA23" i="1"/>
  <c r="LB23" i="1" s="1"/>
  <c r="LC23" i="1" s="1"/>
  <c r="LJ23" i="1" s="1"/>
  <c r="FX7" i="1"/>
  <c r="FY7" i="1" s="1"/>
  <c r="IC65" i="1"/>
  <c r="ID65" i="1" s="1"/>
  <c r="IC18" i="1"/>
  <c r="ID18" i="1" s="1"/>
  <c r="IE18" i="1" s="1"/>
  <c r="GQ7" i="1"/>
  <c r="GR7" i="1" s="1"/>
  <c r="JO58" i="1"/>
  <c r="JP58" i="1" s="1"/>
  <c r="JQ58" i="1" s="1"/>
  <c r="JX58" i="1" s="1"/>
  <c r="FX19" i="1"/>
  <c r="FY19" i="1" s="1"/>
  <c r="LA88" i="1"/>
  <c r="LB88" i="1" s="1"/>
  <c r="LC88" i="1" s="1"/>
  <c r="LJ88" i="1" s="1"/>
  <c r="FE56" i="1"/>
  <c r="FF56" i="1" s="1"/>
  <c r="FE64" i="1"/>
  <c r="FF64" i="1" s="1"/>
  <c r="HJ78" i="1"/>
  <c r="HK78" i="1" s="1"/>
  <c r="HL78" i="1" s="1"/>
  <c r="JA33" i="1"/>
  <c r="IZ33" i="1"/>
  <c r="IY33" i="1" s="1"/>
  <c r="JF33" i="1"/>
  <c r="JB33" i="1"/>
  <c r="JD33" i="1"/>
  <c r="JC33" i="1" s="1"/>
  <c r="CG65" i="1"/>
  <c r="CH65" i="1" s="1"/>
  <c r="LA66" i="1"/>
  <c r="LB66" i="1" s="1"/>
  <c r="LC66" i="1" s="1"/>
  <c r="EL41" i="1"/>
  <c r="EM41" i="1" s="1"/>
  <c r="BN79" i="1"/>
  <c r="BO79" i="1" s="1"/>
  <c r="IC23" i="1"/>
  <c r="ID23" i="1" s="1"/>
  <c r="IE23" i="1" s="1"/>
  <c r="FE87" i="1"/>
  <c r="FF87" i="1" s="1"/>
  <c r="BN7" i="1"/>
  <c r="BO7" i="1" s="1"/>
  <c r="BP7" i="1" s="1"/>
  <c r="FX65" i="1"/>
  <c r="FY65" i="1" s="1"/>
  <c r="IV18" i="1"/>
  <c r="IW18" i="1" s="1"/>
  <c r="IX18" i="1" s="1"/>
  <c r="JE18" i="1" s="1"/>
  <c r="BN62" i="1"/>
  <c r="BO62" i="1" s="1"/>
  <c r="BP62" i="1" s="1"/>
  <c r="LA47" i="1"/>
  <c r="LB47" i="1" s="1"/>
  <c r="LC47" i="1" s="1"/>
  <c r="LJ47" i="1" s="1"/>
  <c r="CZ7" i="1"/>
  <c r="DA7" i="1" s="1"/>
  <c r="KH15" i="1"/>
  <c r="KI15" i="1" s="1"/>
  <c r="KJ15" i="1" s="1"/>
  <c r="KM15" i="1" s="1"/>
  <c r="LA86" i="1"/>
  <c r="LB86" i="1" s="1"/>
  <c r="LC86" i="1" s="1"/>
  <c r="LJ86" i="1" s="1"/>
  <c r="CG37" i="1"/>
  <c r="CH37" i="1" s="1"/>
  <c r="HJ19" i="1"/>
  <c r="HK19" i="1" s="1"/>
  <c r="HL19" i="1" s="1"/>
  <c r="FX83" i="1"/>
  <c r="FY83" i="1" s="1"/>
  <c r="FE58" i="1"/>
  <c r="FF58" i="1" s="1"/>
  <c r="EL64" i="1"/>
  <c r="EM64" i="1" s="1"/>
  <c r="FK44" i="1"/>
  <c r="FJ44" i="1" s="1"/>
  <c r="FH44" i="1"/>
  <c r="FN44" i="1"/>
  <c r="FO44" i="1"/>
  <c r="FI44" i="1"/>
  <c r="FM44" i="1"/>
  <c r="FL44" i="1"/>
  <c r="BN28" i="1"/>
  <c r="BO28" i="1" s="1"/>
  <c r="BP28" i="1" s="1"/>
  <c r="HJ53" i="1"/>
  <c r="HK53" i="1" s="1"/>
  <c r="JO53" i="1"/>
  <c r="JP53" i="1" s="1"/>
  <c r="JQ53" i="1" s="1"/>
  <c r="JX53" i="1" s="1"/>
  <c r="KH53" i="1"/>
  <c r="KI53" i="1" s="1"/>
  <c r="KJ53" i="1" s="1"/>
  <c r="FE88" i="1"/>
  <c r="FF88" i="1" s="1"/>
  <c r="KH18" i="1"/>
  <c r="KI18" i="1" s="1"/>
  <c r="KJ18" i="1" s="1"/>
  <c r="LW18" i="1" s="1"/>
  <c r="FX39" i="1"/>
  <c r="FY39" i="1" s="1"/>
  <c r="FZ39" i="1" s="1"/>
  <c r="GQ26" i="1"/>
  <c r="GR26" i="1" s="1"/>
  <c r="CG66" i="1"/>
  <c r="CH66" i="1" s="1"/>
  <c r="CI66" i="1" s="1"/>
  <c r="BN26" i="1"/>
  <c r="BO26" i="1" s="1"/>
  <c r="BP26" i="1" s="1"/>
  <c r="JO6" i="1"/>
  <c r="JP6" i="1" s="1"/>
  <c r="JQ6" i="1" s="1"/>
  <c r="LA53" i="1"/>
  <c r="LB53" i="1" s="1"/>
  <c r="LC53" i="1" s="1"/>
  <c r="IV26" i="1"/>
  <c r="IW26" i="1" s="1"/>
  <c r="IX26" i="1" s="1"/>
  <c r="JA26" i="1" s="1"/>
  <c r="FE49" i="1"/>
  <c r="FF49" i="1" s="1"/>
  <c r="CZ47" i="1"/>
  <c r="DA47" i="1" s="1"/>
  <c r="FE78" i="1"/>
  <c r="FF78" i="1" s="1"/>
  <c r="IV80" i="1"/>
  <c r="IW80" i="1" s="1"/>
  <c r="IX80" i="1" s="1"/>
  <c r="JE80" i="1" s="1"/>
  <c r="HJ64" i="1"/>
  <c r="HK64" i="1" s="1"/>
  <c r="EL83" i="1"/>
  <c r="EM83" i="1" s="1"/>
  <c r="EN83" i="1" s="1"/>
  <c r="EQ83" i="1" s="1"/>
  <c r="JO78" i="1"/>
  <c r="JP78" i="1" s="1"/>
  <c r="JQ78" i="1" s="1"/>
  <c r="HJ7" i="1"/>
  <c r="HK7" i="1" s="1"/>
  <c r="HL7" i="1" s="1"/>
  <c r="KH60" i="1"/>
  <c r="KI60" i="1" s="1"/>
  <c r="KJ60" i="1" s="1"/>
  <c r="KQ60" i="1" s="1"/>
  <c r="KH86" i="1"/>
  <c r="KI86" i="1" s="1"/>
  <c r="KJ86" i="1" s="1"/>
  <c r="LI37" i="1"/>
  <c r="LK37" i="1"/>
  <c r="LJ37" i="1"/>
  <c r="LH37" i="1"/>
  <c r="LG37" i="1"/>
  <c r="LF37" i="1" s="1"/>
  <c r="LD37" i="1"/>
  <c r="LE37" i="1"/>
  <c r="AL3" i="1"/>
  <c r="JO83" i="1"/>
  <c r="JP83" i="1" s="1"/>
  <c r="JQ83" i="1" s="1"/>
  <c r="CG53" i="1"/>
  <c r="CH53" i="1" s="1"/>
  <c r="CI53" i="1" s="1"/>
  <c r="FE26" i="1"/>
  <c r="FF26" i="1" s="1"/>
  <c r="FG26" i="1" s="1"/>
  <c r="BN15" i="1"/>
  <c r="BO15" i="1" s="1"/>
  <c r="BP15" i="1" s="1"/>
  <c r="HJ39" i="1"/>
  <c r="HK39" i="1" s="1"/>
  <c r="CZ20" i="1"/>
  <c r="DA20" i="1" s="1"/>
  <c r="IC26" i="1"/>
  <c r="ID26" i="1" s="1"/>
  <c r="CG6" i="1"/>
  <c r="CH6" i="1" s="1"/>
  <c r="CI6" i="1" s="1"/>
  <c r="CZ26" i="1"/>
  <c r="DA26" i="1" s="1"/>
  <c r="DB26" i="1" s="1"/>
  <c r="CG78" i="1"/>
  <c r="CH78" i="1" s="1"/>
  <c r="FX60" i="1"/>
  <c r="FY60" i="1" s="1"/>
  <c r="FZ60" i="1" s="1"/>
  <c r="LA41" i="1"/>
  <c r="LB41" i="1" s="1"/>
  <c r="LC41" i="1" s="1"/>
  <c r="LA18" i="1"/>
  <c r="LB18" i="1" s="1"/>
  <c r="LC18" i="1" s="1"/>
  <c r="LJ18" i="1" s="1"/>
  <c r="CZ73" i="1"/>
  <c r="DA73" i="1" s="1"/>
  <c r="FE41" i="1"/>
  <c r="FF41" i="1" s="1"/>
  <c r="FX88" i="1"/>
  <c r="FY88" i="1" s="1"/>
  <c r="BN83" i="1"/>
  <c r="BO83" i="1" s="1"/>
  <c r="BP83" i="1" s="1"/>
  <c r="DS39" i="1"/>
  <c r="DT39" i="1" s="1"/>
  <c r="DU39" i="1" s="1"/>
  <c r="KH81" i="1"/>
  <c r="KI81" i="1" s="1"/>
  <c r="KJ81" i="1" s="1"/>
  <c r="KQ81" i="1" s="1"/>
  <c r="CZ67" i="1"/>
  <c r="DA67" i="1" s="1"/>
  <c r="DB67" i="1" s="1"/>
  <c r="BN67" i="1"/>
  <c r="BO67" i="1" s="1"/>
  <c r="BP67" i="1" s="1"/>
  <c r="LA16" i="1"/>
  <c r="LB16" i="1" s="1"/>
  <c r="LC16" i="1" s="1"/>
  <c r="FE11" i="1"/>
  <c r="FF11" i="1" s="1"/>
  <c r="FG11" i="1" s="1"/>
  <c r="DS60" i="1"/>
  <c r="DT60" i="1" s="1"/>
  <c r="DU60" i="1" s="1"/>
  <c r="IC74" i="1"/>
  <c r="ID74" i="1" s="1"/>
  <c r="IE74" i="1" s="1"/>
  <c r="JO15" i="1"/>
  <c r="JP15" i="1" s="1"/>
  <c r="JQ15" i="1" s="1"/>
  <c r="JX15" i="1" s="1"/>
  <c r="LA31" i="1"/>
  <c r="LB31" i="1" s="1"/>
  <c r="LC31" i="1" s="1"/>
  <c r="CG80" i="1"/>
  <c r="CH80" i="1" s="1"/>
  <c r="GQ74" i="1"/>
  <c r="GR74" i="1" s="1"/>
  <c r="LA7" i="1"/>
  <c r="LB7" i="1" s="1"/>
  <c r="LC7" i="1" s="1"/>
  <c r="FX47" i="1"/>
  <c r="FY47" i="1" s="1"/>
  <c r="II15" i="1"/>
  <c r="IG15" i="1"/>
  <c r="EB78" i="1"/>
  <c r="GZ18" i="1"/>
  <c r="LJ79" i="1"/>
  <c r="GQ81" i="1"/>
  <c r="GR81" i="1" s="1"/>
  <c r="GS81" i="1" s="1"/>
  <c r="KH23" i="1"/>
  <c r="KI23" i="1" s="1"/>
  <c r="KJ23" i="1" s="1"/>
  <c r="KM23" i="1" s="1"/>
  <c r="KH16" i="1"/>
  <c r="KI16" i="1" s="1"/>
  <c r="KJ16" i="1" s="1"/>
  <c r="KM16" i="1" s="1"/>
  <c r="KH41" i="1"/>
  <c r="KI41" i="1" s="1"/>
  <c r="KJ41" i="1" s="1"/>
  <c r="KQ41" i="1" s="1"/>
  <c r="LA28" i="1"/>
  <c r="LB28" i="1" s="1"/>
  <c r="LC28" i="1" s="1"/>
  <c r="LF28" i="1" s="1"/>
  <c r="IV23" i="1"/>
  <c r="IW23" i="1" s="1"/>
  <c r="IX23" i="1" s="1"/>
  <c r="JE23" i="1" s="1"/>
  <c r="HJ87" i="1"/>
  <c r="HK87" i="1" s="1"/>
  <c r="DS27" i="1"/>
  <c r="DT27" i="1" s="1"/>
  <c r="DU27" i="1" s="1"/>
  <c r="LA83" i="1"/>
  <c r="LB83" i="1" s="1"/>
  <c r="LC83" i="1" s="1"/>
  <c r="CZ25" i="1"/>
  <c r="DA25" i="1" s="1"/>
  <c r="KH88" i="1"/>
  <c r="KI88" i="1" s="1"/>
  <c r="KJ88" i="1" s="1"/>
  <c r="LW88" i="1" s="1"/>
  <c r="FE23" i="1"/>
  <c r="FF23" i="1" s="1"/>
  <c r="FG23" i="1" s="1"/>
  <c r="IV16" i="1"/>
  <c r="IW16" i="1" s="1"/>
  <c r="IX16" i="1" s="1"/>
  <c r="FX15" i="1"/>
  <c r="FY15" i="1" s="1"/>
  <c r="BN69" i="1"/>
  <c r="BO69" i="1" s="1"/>
  <c r="GQ11" i="1"/>
  <c r="GR11" i="1" s="1"/>
  <c r="FX25" i="1"/>
  <c r="FY25" i="1" s="1"/>
  <c r="IV31" i="1"/>
  <c r="IW31" i="1" s="1"/>
  <c r="IX31" i="1" s="1"/>
  <c r="JA31" i="1" s="1"/>
  <c r="FE19" i="1"/>
  <c r="FF19" i="1" s="1"/>
  <c r="FG19" i="1" s="1"/>
  <c r="LU19" i="1" s="1"/>
  <c r="FX49" i="1"/>
  <c r="FY49" i="1" s="1"/>
  <c r="FE73" i="1"/>
  <c r="FF73" i="1" s="1"/>
  <c r="DX78" i="1"/>
  <c r="GV18" i="1"/>
  <c r="IV41" i="1"/>
  <c r="IW41" i="1" s="1"/>
  <c r="IX41" i="1" s="1"/>
  <c r="EL81" i="1"/>
  <c r="EM81" i="1" s="1"/>
  <c r="KH65" i="1"/>
  <c r="KI65" i="1" s="1"/>
  <c r="KJ65" i="1" s="1"/>
  <c r="KQ65" i="1" s="1"/>
  <c r="FE67" i="1"/>
  <c r="FF67" i="1" s="1"/>
  <c r="FE16" i="1"/>
  <c r="FF16" i="1" s="1"/>
  <c r="IC28" i="1"/>
  <c r="ID28" i="1" s="1"/>
  <c r="EL16" i="1"/>
  <c r="EM16" i="1" s="1"/>
  <c r="EN16" i="1" s="1"/>
  <c r="CZ23" i="1"/>
  <c r="DA23" i="1" s="1"/>
  <c r="DB23" i="1" s="1"/>
  <c r="FE77" i="1"/>
  <c r="FF77" i="1" s="1"/>
  <c r="EL14" i="1"/>
  <c r="EM14" i="1" s="1"/>
  <c r="EN14" i="1" s="1"/>
  <c r="GQ41" i="1"/>
  <c r="GR41" i="1" s="1"/>
  <c r="GS41" i="1" s="1"/>
  <c r="KH55" i="1"/>
  <c r="KI55" i="1" s="1"/>
  <c r="KJ55" i="1" s="1"/>
  <c r="BN20" i="1"/>
  <c r="BO20" i="1" s="1"/>
  <c r="BP20" i="1" s="1"/>
  <c r="IV88" i="1"/>
  <c r="IW88" i="1" s="1"/>
  <c r="IX88" i="1" s="1"/>
  <c r="JE88" i="1" s="1"/>
  <c r="FX55" i="1"/>
  <c r="FY55" i="1" s="1"/>
  <c r="IV73" i="1"/>
  <c r="IW73" i="1" s="1"/>
  <c r="IX73" i="1" s="1"/>
  <c r="JA73" i="1" s="1"/>
  <c r="FX80" i="1"/>
  <c r="FY80" i="1" s="1"/>
  <c r="LA62" i="1"/>
  <c r="LB62" i="1" s="1"/>
  <c r="LC62" i="1" s="1"/>
  <c r="LJ62" i="1" s="1"/>
  <c r="IC60" i="1"/>
  <c r="ID60" i="1" s="1"/>
  <c r="GQ31" i="1"/>
  <c r="GR31" i="1" s="1"/>
  <c r="GS31" i="1" s="1"/>
  <c r="GQ64" i="1"/>
  <c r="GR64" i="1" s="1"/>
  <c r="HJ49" i="1"/>
  <c r="HK49" i="1" s="1"/>
  <c r="GQ56" i="1"/>
  <c r="GR56" i="1" s="1"/>
  <c r="GS56" i="1" s="1"/>
  <c r="BW11" i="1"/>
  <c r="BV11" i="1"/>
  <c r="BU11" i="1" s="1"/>
  <c r="BT11" i="1"/>
  <c r="BR11" i="1"/>
  <c r="BQ11" i="1"/>
  <c r="BX11" i="1"/>
  <c r="BS11" i="1"/>
  <c r="BV54" i="1"/>
  <c r="BU54" i="1"/>
  <c r="BX54" i="1"/>
  <c r="BW54" i="1" s="1"/>
  <c r="BT54" i="1"/>
  <c r="BR54" i="1"/>
  <c r="BQ54" i="1" s="1"/>
  <c r="BS54" i="1"/>
  <c r="FX64" i="1"/>
  <c r="FY64" i="1" s="1"/>
  <c r="BV84" i="1"/>
  <c r="BX84" i="1"/>
  <c r="BW84" i="1"/>
  <c r="BT84" i="1"/>
  <c r="BS84" i="1" s="1"/>
  <c r="BR84" i="1"/>
  <c r="BQ84" i="1" s="1"/>
  <c r="BU84" i="1"/>
  <c r="LA67" i="1"/>
  <c r="LB67" i="1" s="1"/>
  <c r="LC67" i="1" s="1"/>
  <c r="FE83" i="1"/>
  <c r="FF83" i="1" s="1"/>
  <c r="CZ15" i="1"/>
  <c r="DA15" i="1" s="1"/>
  <c r="DB15" i="1" s="1"/>
  <c r="JA65" i="1"/>
  <c r="JF65" i="1"/>
  <c r="JD65" i="1"/>
  <c r="JC65" i="1" s="1"/>
  <c r="IZ65" i="1"/>
  <c r="IY65" i="1" s="1"/>
  <c r="JB65" i="1"/>
  <c r="FX73" i="1"/>
  <c r="FY73" i="1" s="1"/>
  <c r="LA72" i="1"/>
  <c r="LB72" i="1" s="1"/>
  <c r="LC72" i="1" s="1"/>
  <c r="LJ72" i="1" s="1"/>
  <c r="EL55" i="1"/>
  <c r="EM55" i="1" s="1"/>
  <c r="EN55" i="1" s="1"/>
  <c r="BN89" i="1"/>
  <c r="BO89" i="1" s="1"/>
  <c r="KH73" i="1"/>
  <c r="KI73" i="1" s="1"/>
  <c r="KJ73" i="1" s="1"/>
  <c r="HJ79" i="1"/>
  <c r="HK79" i="1" s="1"/>
  <c r="EL69" i="1"/>
  <c r="EM69" i="1" s="1"/>
  <c r="IC64" i="1"/>
  <c r="ID64" i="1" s="1"/>
  <c r="EL31" i="1"/>
  <c r="EM31" i="1" s="1"/>
  <c r="GQ19" i="1"/>
  <c r="GR19" i="1" s="1"/>
  <c r="FX69" i="1"/>
  <c r="FY69" i="1" s="1"/>
  <c r="IV58" i="1"/>
  <c r="IW58" i="1" s="1"/>
  <c r="IX58" i="1" s="1"/>
  <c r="IV15" i="1"/>
  <c r="IW15" i="1" s="1"/>
  <c r="IX15" i="1" s="1"/>
  <c r="JE15" i="1" s="1"/>
  <c r="KH78" i="1"/>
  <c r="KI78" i="1" s="1"/>
  <c r="KJ78" i="1" s="1"/>
  <c r="KQ78" i="1" s="1"/>
  <c r="FE74" i="1"/>
  <c r="FF74" i="1" s="1"/>
  <c r="LX50" i="1"/>
  <c r="LX38" i="1"/>
  <c r="KY3" i="1"/>
  <c r="KF3" i="1"/>
  <c r="IT3" i="1"/>
  <c r="FC3" i="1"/>
  <c r="JM3" i="1"/>
  <c r="FV3" i="1"/>
  <c r="GO3" i="1"/>
  <c r="HH3" i="1"/>
  <c r="DQ3" i="1"/>
  <c r="IA3" i="1"/>
  <c r="EJ3" i="1"/>
  <c r="CX3" i="1"/>
  <c r="BL3" i="1"/>
  <c r="CE3" i="1"/>
  <c r="KE3" i="1"/>
  <c r="HG3" i="1"/>
  <c r="KX3" i="1"/>
  <c r="IS3" i="1"/>
  <c r="GN3" i="1"/>
  <c r="FU3" i="1"/>
  <c r="CW3" i="1"/>
  <c r="HZ3" i="1"/>
  <c r="JL3" i="1"/>
  <c r="DP3" i="1"/>
  <c r="CD3" i="1"/>
  <c r="EI3" i="1"/>
  <c r="FB3" i="1"/>
  <c r="AS3" i="1"/>
  <c r="BK3" i="1"/>
  <c r="W3" i="1"/>
  <c r="U3" i="6"/>
  <c r="AB3" i="1" s="1"/>
  <c r="S3" i="6"/>
  <c r="Z3" i="1" s="1"/>
  <c r="IG63" i="1" l="1"/>
  <c r="IF63" i="1" s="1"/>
  <c r="IK63" i="1"/>
  <c r="IJ63" i="1" s="1"/>
  <c r="IM63" i="1"/>
  <c r="II63" i="1"/>
  <c r="LW12" i="1"/>
  <c r="LX12" i="1" s="1"/>
  <c r="JR12" i="1"/>
  <c r="JW12" i="1"/>
  <c r="JS12" i="1"/>
  <c r="JV12" i="1"/>
  <c r="JY12" i="1"/>
  <c r="JU12" i="1"/>
  <c r="DG12" i="1"/>
  <c r="DD12" i="1"/>
  <c r="DH12" i="1"/>
  <c r="DJ12" i="1"/>
  <c r="DI12" i="1" s="1"/>
  <c r="DC12" i="1"/>
  <c r="DF12" i="1"/>
  <c r="IZ63" i="1"/>
  <c r="IY63" i="1"/>
  <c r="JD63" i="1"/>
  <c r="JC63" i="1" s="1"/>
  <c r="JF63" i="1"/>
  <c r="JB63" i="1"/>
  <c r="LX33" i="1"/>
  <c r="LG35" i="1"/>
  <c r="LE35" i="1"/>
  <c r="LD35" i="1" s="1"/>
  <c r="LK35" i="1"/>
  <c r="LI35" i="1"/>
  <c r="LH35" i="1" s="1"/>
  <c r="AZ41" i="1"/>
  <c r="DJ63" i="1"/>
  <c r="DC63" i="1"/>
  <c r="DH63" i="1"/>
  <c r="DG63" i="1" s="1"/>
  <c r="DF63" i="1"/>
  <c r="DD63" i="1"/>
  <c r="KR63" i="1"/>
  <c r="KP63" i="1"/>
  <c r="KO63" i="1" s="1"/>
  <c r="KK63" i="1"/>
  <c r="KN63" i="1"/>
  <c r="KL63" i="1"/>
  <c r="LV63" i="1"/>
  <c r="LX63" i="1" s="1"/>
  <c r="ND63" i="1" s="1"/>
  <c r="LT40" i="1"/>
  <c r="LX40" i="1" s="1"/>
  <c r="LW30" i="1"/>
  <c r="LX30" i="1" s="1"/>
  <c r="IL15" i="1"/>
  <c r="LV75" i="1"/>
  <c r="LX75" i="1" s="1"/>
  <c r="BD75" i="1"/>
  <c r="AZ65" i="1"/>
  <c r="DI40" i="1"/>
  <c r="IL63" i="1"/>
  <c r="HQ12" i="1"/>
  <c r="HP12" i="1"/>
  <c r="HM12" i="1"/>
  <c r="HT12" i="1"/>
  <c r="HR12" i="1"/>
  <c r="HN12" i="1"/>
  <c r="IH63" i="1"/>
  <c r="JX12" i="1"/>
  <c r="HT63" i="1"/>
  <c r="HN63" i="1"/>
  <c r="HM63" i="1" s="1"/>
  <c r="HP63" i="1"/>
  <c r="HR63" i="1"/>
  <c r="HQ63" i="1" s="1"/>
  <c r="LF35" i="1"/>
  <c r="LV42" i="1"/>
  <c r="AZ48" i="1"/>
  <c r="AZ33" i="1"/>
  <c r="AZ79" i="1"/>
  <c r="BD63" i="1"/>
  <c r="LW39" i="1"/>
  <c r="LV44" i="1"/>
  <c r="LV35" i="1"/>
  <c r="LV32" i="1"/>
  <c r="BD87" i="1"/>
  <c r="LT52" i="1"/>
  <c r="LV14" i="1"/>
  <c r="AZ71" i="1"/>
  <c r="LV71" i="1"/>
  <c r="LX71" i="1" s="1"/>
  <c r="BD36" i="1"/>
  <c r="BD52" i="1"/>
  <c r="LU68" i="1"/>
  <c r="LX68" i="1" s="1"/>
  <c r="LW9" i="1"/>
  <c r="AZ39" i="1"/>
  <c r="JT23" i="1"/>
  <c r="AZ80" i="1"/>
  <c r="AZ22" i="1"/>
  <c r="BD62" i="1"/>
  <c r="LT69" i="1"/>
  <c r="LU23" i="1"/>
  <c r="BD8" i="1"/>
  <c r="LW54" i="1"/>
  <c r="LW26" i="1"/>
  <c r="AZ45" i="1"/>
  <c r="LT45" i="1"/>
  <c r="LX45" i="1" s="1"/>
  <c r="NE45" i="1" s="1"/>
  <c r="AZ50" i="1"/>
  <c r="BD48" i="1"/>
  <c r="DJ40" i="1"/>
  <c r="DH40" i="1"/>
  <c r="DG40" i="1"/>
  <c r="DF40" i="1"/>
  <c r="DD40" i="1"/>
  <c r="DC40" i="1" s="1"/>
  <c r="AZ43" i="1"/>
  <c r="BC43" i="1"/>
  <c r="BB43" i="1" s="1"/>
  <c r="BA43" i="1"/>
  <c r="AX43" i="1"/>
  <c r="BE43" i="1"/>
  <c r="AY43" i="1"/>
  <c r="BD43" i="1"/>
  <c r="AX72" i="1"/>
  <c r="BE72" i="1"/>
  <c r="BC72" i="1"/>
  <c r="BB72" i="1"/>
  <c r="BA72" i="1"/>
  <c r="AZ72" i="1" s="1"/>
  <c r="AY72" i="1"/>
  <c r="AZ25" i="1"/>
  <c r="BE25" i="1"/>
  <c r="BD25" i="1" s="1"/>
  <c r="BC25" i="1"/>
  <c r="BB25" i="1" s="1"/>
  <c r="BA25" i="1"/>
  <c r="AY25" i="1"/>
  <c r="AX25" i="1"/>
  <c r="AZ26" i="1"/>
  <c r="BC26" i="1"/>
  <c r="AX26" i="1"/>
  <c r="BE26" i="1"/>
  <c r="BD26" i="1" s="1"/>
  <c r="BA26" i="1"/>
  <c r="AY26" i="1"/>
  <c r="BB26" i="1"/>
  <c r="LV43" i="1"/>
  <c r="LX43" i="1" s="1"/>
  <c r="ND43" i="1" s="1"/>
  <c r="BD81" i="1"/>
  <c r="BC81" i="1"/>
  <c r="BB81" i="1"/>
  <c r="BA81" i="1"/>
  <c r="AY81" i="1"/>
  <c r="AX81" i="1"/>
  <c r="BE81" i="1"/>
  <c r="LT14" i="1"/>
  <c r="AZ88" i="1"/>
  <c r="BB88" i="1"/>
  <c r="BA88" i="1"/>
  <c r="BE88" i="1"/>
  <c r="BC88" i="1"/>
  <c r="AY88" i="1"/>
  <c r="AX88" i="1" s="1"/>
  <c r="BE82" i="1"/>
  <c r="BC82" i="1"/>
  <c r="BB82" i="1"/>
  <c r="BA82" i="1"/>
  <c r="AY82" i="1"/>
  <c r="AX82" i="1" s="1"/>
  <c r="BD82" i="1"/>
  <c r="AY61" i="1"/>
  <c r="AX61" i="1"/>
  <c r="BE61" i="1"/>
  <c r="BD61" i="1" s="1"/>
  <c r="BC61" i="1"/>
  <c r="BB61" i="1"/>
  <c r="BA61" i="1"/>
  <c r="AZ61" i="1"/>
  <c r="AZ31" i="1"/>
  <c r="BA31" i="1"/>
  <c r="AX31" i="1"/>
  <c r="BE31" i="1"/>
  <c r="BC31" i="1"/>
  <c r="BB31" i="1" s="1"/>
  <c r="AY31" i="1"/>
  <c r="BD31" i="1"/>
  <c r="BD5" i="1"/>
  <c r="BE5" i="1"/>
  <c r="BC5" i="1"/>
  <c r="BB5" i="1"/>
  <c r="BA5" i="1"/>
  <c r="AZ5" i="1" s="1"/>
  <c r="AY5" i="1"/>
  <c r="AX5" i="1"/>
  <c r="BD33" i="1"/>
  <c r="BA33" i="1"/>
  <c r="AY33" i="1"/>
  <c r="AX33" i="1" s="1"/>
  <c r="BC33" i="1"/>
  <c r="BB33" i="1" s="1"/>
  <c r="BE33" i="1"/>
  <c r="BA21" i="1"/>
  <c r="AY21" i="1"/>
  <c r="AX21" i="1"/>
  <c r="BE21" i="1"/>
  <c r="BC21" i="1"/>
  <c r="BB21" i="1"/>
  <c r="BD21" i="1"/>
  <c r="BE16" i="1"/>
  <c r="BC16" i="1"/>
  <c r="AX16" i="1"/>
  <c r="AY16" i="1"/>
  <c r="BB16" i="1"/>
  <c r="BA16" i="1"/>
  <c r="BA32" i="1"/>
  <c r="AY32" i="1"/>
  <c r="BB32" i="1"/>
  <c r="AX32" i="1"/>
  <c r="BC32" i="1"/>
  <c r="BE32" i="1"/>
  <c r="BE85" i="1"/>
  <c r="BC85" i="1"/>
  <c r="BB85" i="1"/>
  <c r="BA85" i="1"/>
  <c r="AZ85" i="1" s="1"/>
  <c r="AY85" i="1"/>
  <c r="AX85" i="1"/>
  <c r="JT67" i="1"/>
  <c r="JS67" i="1"/>
  <c r="JR67" i="1"/>
  <c r="JY67" i="1"/>
  <c r="JW67" i="1"/>
  <c r="JV67" i="1"/>
  <c r="JU67" i="1"/>
  <c r="BE80" i="1"/>
  <c r="BC80" i="1"/>
  <c r="BB80" i="1"/>
  <c r="BA80" i="1"/>
  <c r="AX80" i="1"/>
  <c r="AY80" i="1"/>
  <c r="AZ8" i="1"/>
  <c r="BB8" i="1"/>
  <c r="BE8" i="1"/>
  <c r="BC8" i="1"/>
  <c r="AX8" i="1"/>
  <c r="BA8" i="1"/>
  <c r="AY8" i="1"/>
  <c r="BD4" i="1"/>
  <c r="BA4" i="1"/>
  <c r="BB4" i="1"/>
  <c r="BC4" i="1"/>
  <c r="AY4" i="1"/>
  <c r="BE4" i="1"/>
  <c r="AX4" i="1"/>
  <c r="BE62" i="1"/>
  <c r="BC62" i="1"/>
  <c r="BB62" i="1" s="1"/>
  <c r="BA62" i="1"/>
  <c r="AX62" i="1"/>
  <c r="AY62" i="1"/>
  <c r="BD59" i="1"/>
  <c r="AX59" i="1"/>
  <c r="BE59" i="1"/>
  <c r="BA59" i="1"/>
  <c r="BB59" i="1"/>
  <c r="BC59" i="1"/>
  <c r="AY59" i="1"/>
  <c r="BD51" i="1"/>
  <c r="BD57" i="1"/>
  <c r="BA57" i="1"/>
  <c r="AY57" i="1"/>
  <c r="AX57" i="1" s="1"/>
  <c r="BE57" i="1"/>
  <c r="BB57" i="1"/>
  <c r="BC57" i="1"/>
  <c r="AZ78" i="1"/>
  <c r="BC78" i="1"/>
  <c r="BB78" i="1"/>
  <c r="BA78" i="1"/>
  <c r="BE78" i="1"/>
  <c r="AY78" i="1"/>
  <c r="AX78" i="1" s="1"/>
  <c r="JY23" i="1"/>
  <c r="JW23" i="1"/>
  <c r="JV23" i="1" s="1"/>
  <c r="JU23" i="1"/>
  <c r="JS23" i="1"/>
  <c r="JR23" i="1"/>
  <c r="BD53" i="1"/>
  <c r="BC53" i="1"/>
  <c r="BB53" i="1" s="1"/>
  <c r="AY53" i="1"/>
  <c r="AX53" i="1"/>
  <c r="BE53" i="1"/>
  <c r="BA53" i="1"/>
  <c r="AZ20" i="1"/>
  <c r="BA20" i="1"/>
  <c r="BC20" i="1"/>
  <c r="BB20" i="1" s="1"/>
  <c r="AY20" i="1"/>
  <c r="BE20" i="1"/>
  <c r="AX20" i="1"/>
  <c r="BD14" i="1"/>
  <c r="BE14" i="1"/>
  <c r="BC14" i="1"/>
  <c r="BB14" i="1" s="1"/>
  <c r="AY14" i="1"/>
  <c r="AX14" i="1" s="1"/>
  <c r="BA14" i="1"/>
  <c r="BD6" i="1"/>
  <c r="BA6" i="1"/>
  <c r="AZ6" i="1" s="1"/>
  <c r="AY6" i="1"/>
  <c r="AX6" i="1"/>
  <c r="BE6" i="1"/>
  <c r="BC6" i="1"/>
  <c r="BB6" i="1"/>
  <c r="AX68" i="1"/>
  <c r="BB68" i="1"/>
  <c r="BA68" i="1"/>
  <c r="AZ68" i="1" s="1"/>
  <c r="BE68" i="1"/>
  <c r="AY68" i="1"/>
  <c r="BC68" i="1"/>
  <c r="BA39" i="1"/>
  <c r="BC39" i="1"/>
  <c r="BB39" i="1" s="1"/>
  <c r="AY39" i="1"/>
  <c r="AX39" i="1"/>
  <c r="BE39" i="1"/>
  <c r="BD40" i="1"/>
  <c r="BC40" i="1"/>
  <c r="BB40" i="1"/>
  <c r="BA40" i="1"/>
  <c r="AZ40" i="1" s="1"/>
  <c r="AY40" i="1"/>
  <c r="AX40" i="1" s="1"/>
  <c r="BE40" i="1"/>
  <c r="BD71" i="1"/>
  <c r="AY71" i="1"/>
  <c r="AX71" i="1" s="1"/>
  <c r="BA71" i="1"/>
  <c r="BE71" i="1"/>
  <c r="BC71" i="1"/>
  <c r="BB71" i="1"/>
  <c r="BD17" i="1"/>
  <c r="AX17" i="1"/>
  <c r="BE17" i="1"/>
  <c r="BC17" i="1"/>
  <c r="BB17" i="1" s="1"/>
  <c r="BA17" i="1"/>
  <c r="AY17" i="1"/>
  <c r="AZ11" i="1"/>
  <c r="BA11" i="1"/>
  <c r="AX11" i="1"/>
  <c r="BE11" i="1"/>
  <c r="BC11" i="1"/>
  <c r="BB11" i="1" s="1"/>
  <c r="AY11" i="1"/>
  <c r="BD55" i="1"/>
  <c r="BC55" i="1"/>
  <c r="BB55" i="1" s="1"/>
  <c r="BA55" i="1"/>
  <c r="AY55" i="1"/>
  <c r="AX55" i="1"/>
  <c r="BE55" i="1"/>
  <c r="BD45" i="1"/>
  <c r="BC45" i="1"/>
  <c r="BB45" i="1" s="1"/>
  <c r="BA45" i="1"/>
  <c r="BE45" i="1"/>
  <c r="AY45" i="1"/>
  <c r="AX45" i="1" s="1"/>
  <c r="BE77" i="1"/>
  <c r="BD77" i="1" s="1"/>
  <c r="BC77" i="1"/>
  <c r="BB77" i="1"/>
  <c r="BA77" i="1"/>
  <c r="AY77" i="1"/>
  <c r="AX77" i="1" s="1"/>
  <c r="BA51" i="1"/>
  <c r="AX51" i="1"/>
  <c r="BE51" i="1"/>
  <c r="BC51" i="1"/>
  <c r="AY51" i="1"/>
  <c r="BB51" i="1"/>
  <c r="BD19" i="1"/>
  <c r="BA19" i="1"/>
  <c r="BB19" i="1"/>
  <c r="AY19" i="1"/>
  <c r="AX19" i="1" s="1"/>
  <c r="BE19" i="1"/>
  <c r="BC19" i="1"/>
  <c r="AZ10" i="1"/>
  <c r="AY10" i="1"/>
  <c r="AX10" i="1"/>
  <c r="BE10" i="1"/>
  <c r="BC10" i="1"/>
  <c r="BB10" i="1" s="1"/>
  <c r="BA10" i="1"/>
  <c r="AZ70" i="1"/>
  <c r="BE87" i="1"/>
  <c r="AX87" i="1"/>
  <c r="BC87" i="1"/>
  <c r="BB87" i="1"/>
  <c r="AY87" i="1"/>
  <c r="BA87" i="1"/>
  <c r="BD37" i="1"/>
  <c r="BE37" i="1"/>
  <c r="BA37" i="1"/>
  <c r="AY37" i="1"/>
  <c r="BC37" i="1"/>
  <c r="BB37" i="1" s="1"/>
  <c r="AX37" i="1"/>
  <c r="BC65" i="1"/>
  <c r="BB65" i="1"/>
  <c r="BA65" i="1"/>
  <c r="AY65" i="1"/>
  <c r="AX65" i="1" s="1"/>
  <c r="BE65" i="1"/>
  <c r="BD7" i="1"/>
  <c r="BE7" i="1"/>
  <c r="BC7" i="1"/>
  <c r="BB7" i="1"/>
  <c r="BA7" i="1"/>
  <c r="AZ7" i="1" s="1"/>
  <c r="AY7" i="1"/>
  <c r="AX7" i="1"/>
  <c r="BD56" i="1"/>
  <c r="BB56" i="1"/>
  <c r="BA56" i="1"/>
  <c r="AY56" i="1"/>
  <c r="AX56" i="1"/>
  <c r="BE56" i="1"/>
  <c r="BC56" i="1"/>
  <c r="BA36" i="1"/>
  <c r="AY36" i="1"/>
  <c r="AX36" i="1" s="1"/>
  <c r="BC36" i="1"/>
  <c r="BB36" i="1"/>
  <c r="BE36" i="1"/>
  <c r="BB84" i="1"/>
  <c r="BC84" i="1"/>
  <c r="BA84" i="1"/>
  <c r="AZ84" i="1" s="1"/>
  <c r="AY84" i="1"/>
  <c r="AX84" i="1" s="1"/>
  <c r="BE84" i="1"/>
  <c r="BD29" i="1"/>
  <c r="AY29" i="1"/>
  <c r="AX29" i="1"/>
  <c r="BE29" i="1"/>
  <c r="BA29" i="1"/>
  <c r="BC29" i="1"/>
  <c r="BB29" i="1" s="1"/>
  <c r="AY38" i="1"/>
  <c r="AX38" i="1" s="1"/>
  <c r="BE38" i="1"/>
  <c r="BB38" i="1"/>
  <c r="BA38" i="1"/>
  <c r="AZ38" i="1" s="1"/>
  <c r="BC38" i="1"/>
  <c r="AX52" i="1"/>
  <c r="AY52" i="1"/>
  <c r="BE52" i="1"/>
  <c r="BC52" i="1"/>
  <c r="BA52" i="1"/>
  <c r="BB52" i="1"/>
  <c r="BD15" i="1"/>
  <c r="AY15" i="1"/>
  <c r="AX15" i="1" s="1"/>
  <c r="BB15" i="1"/>
  <c r="BA15" i="1"/>
  <c r="BE15" i="1"/>
  <c r="BC15" i="1"/>
  <c r="AY89" i="1"/>
  <c r="AX89" i="1"/>
  <c r="BB89" i="1"/>
  <c r="BC89" i="1"/>
  <c r="BA89" i="1"/>
  <c r="BE89" i="1"/>
  <c r="BD64" i="1"/>
  <c r="BC64" i="1"/>
  <c r="BB64" i="1" s="1"/>
  <c r="BA64" i="1"/>
  <c r="AY64" i="1"/>
  <c r="AX64" i="1" s="1"/>
  <c r="BE64" i="1"/>
  <c r="JA9" i="1"/>
  <c r="IZ9" i="1"/>
  <c r="IY9" i="1" s="1"/>
  <c r="JF9" i="1"/>
  <c r="JC9" i="1"/>
  <c r="JB9" i="1"/>
  <c r="JD9" i="1"/>
  <c r="BD24" i="1"/>
  <c r="AY24" i="1"/>
  <c r="AX24" i="1"/>
  <c r="BE24" i="1"/>
  <c r="BA24" i="1"/>
  <c r="BC24" i="1"/>
  <c r="BB24" i="1" s="1"/>
  <c r="AZ86" i="1"/>
  <c r="AZ76" i="1"/>
  <c r="BC30" i="1"/>
  <c r="BB30" i="1"/>
  <c r="BE30" i="1"/>
  <c r="BD30" i="1" s="1"/>
  <c r="AY30" i="1"/>
  <c r="AX30" i="1"/>
  <c r="BA30" i="1"/>
  <c r="AZ23" i="1"/>
  <c r="BE41" i="1"/>
  <c r="BC41" i="1"/>
  <c r="AY41" i="1"/>
  <c r="AX41" i="1" s="1"/>
  <c r="BA41" i="1"/>
  <c r="BB41" i="1"/>
  <c r="AZ9" i="1"/>
  <c r="BE9" i="1"/>
  <c r="BC9" i="1"/>
  <c r="AY9" i="1"/>
  <c r="AX9" i="1" s="1"/>
  <c r="BA9" i="1"/>
  <c r="BB9" i="1"/>
  <c r="BD50" i="1"/>
  <c r="AY50" i="1"/>
  <c r="AX50" i="1" s="1"/>
  <c r="BE50" i="1"/>
  <c r="BC50" i="1"/>
  <c r="BB50" i="1" s="1"/>
  <c r="BA50" i="1"/>
  <c r="BD22" i="1"/>
  <c r="AY22" i="1"/>
  <c r="BE22" i="1"/>
  <c r="BC22" i="1"/>
  <c r="BB22" i="1"/>
  <c r="BA22" i="1"/>
  <c r="AX22" i="1"/>
  <c r="BC79" i="1"/>
  <c r="BA79" i="1"/>
  <c r="BB79" i="1"/>
  <c r="AX79" i="1"/>
  <c r="BE79" i="1"/>
  <c r="AY79" i="1"/>
  <c r="BE70" i="1"/>
  <c r="BC70" i="1"/>
  <c r="BB70" i="1"/>
  <c r="BA70" i="1"/>
  <c r="AY70" i="1"/>
  <c r="AX70" i="1" s="1"/>
  <c r="BE12" i="1"/>
  <c r="BD12" i="1" s="1"/>
  <c r="BC12" i="1"/>
  <c r="BB12" i="1" s="1"/>
  <c r="BA12" i="1"/>
  <c r="AY12" i="1"/>
  <c r="AX12" i="1"/>
  <c r="BD28" i="1"/>
  <c r="AX28" i="1"/>
  <c r="BE28" i="1"/>
  <c r="BA28" i="1"/>
  <c r="BC28" i="1"/>
  <c r="BB28" i="1" s="1"/>
  <c r="AY28" i="1"/>
  <c r="AZ24" i="1"/>
  <c r="BA42" i="1"/>
  <c r="AY42" i="1"/>
  <c r="BC42" i="1"/>
  <c r="BB42" i="1"/>
  <c r="BE42" i="1"/>
  <c r="BD42" i="1" s="1"/>
  <c r="AX42" i="1"/>
  <c r="BE75" i="1"/>
  <c r="BC75" i="1"/>
  <c r="BB75" i="1"/>
  <c r="AY75" i="1"/>
  <c r="AX75" i="1"/>
  <c r="BA75" i="1"/>
  <c r="BA58" i="1"/>
  <c r="AY58" i="1"/>
  <c r="BC58" i="1"/>
  <c r="BB58" i="1" s="1"/>
  <c r="AX58" i="1"/>
  <c r="BE58" i="1"/>
  <c r="AZ35" i="1"/>
  <c r="BE35" i="1"/>
  <c r="BC35" i="1"/>
  <c r="BB35" i="1" s="1"/>
  <c r="BA35" i="1"/>
  <c r="AY35" i="1"/>
  <c r="AX35" i="1" s="1"/>
  <c r="BD60" i="1"/>
  <c r="BA60" i="1"/>
  <c r="AZ60" i="1" s="1"/>
  <c r="AY60" i="1"/>
  <c r="AX60" i="1" s="1"/>
  <c r="BE60" i="1"/>
  <c r="BC60" i="1"/>
  <c r="BB60" i="1"/>
  <c r="BC48" i="1"/>
  <c r="BE48" i="1"/>
  <c r="BB48" i="1"/>
  <c r="BA48" i="1"/>
  <c r="AY48" i="1"/>
  <c r="AX48" i="1" s="1"/>
  <c r="BD34" i="1"/>
  <c r="BE34" i="1"/>
  <c r="BA34" i="1"/>
  <c r="AY34" i="1"/>
  <c r="AX34" i="1" s="1"/>
  <c r="BC34" i="1"/>
  <c r="BB34" i="1"/>
  <c r="AZ63" i="1"/>
  <c r="BA63" i="1"/>
  <c r="AY63" i="1"/>
  <c r="BE63" i="1"/>
  <c r="BC63" i="1"/>
  <c r="BB63" i="1" s="1"/>
  <c r="AX63" i="1"/>
  <c r="AY46" i="1"/>
  <c r="AX46" i="1"/>
  <c r="BA46" i="1"/>
  <c r="BB46" i="1"/>
  <c r="BE46" i="1"/>
  <c r="BC46" i="1"/>
  <c r="BD74" i="1"/>
  <c r="AY74" i="1"/>
  <c r="BA74" i="1"/>
  <c r="AX74" i="1"/>
  <c r="BE74" i="1"/>
  <c r="BC74" i="1"/>
  <c r="BB74" i="1" s="1"/>
  <c r="BD54" i="1"/>
  <c r="BB54" i="1"/>
  <c r="AY54" i="1"/>
  <c r="AX54" i="1" s="1"/>
  <c r="BE54" i="1"/>
  <c r="BA54" i="1"/>
  <c r="BC54" i="1"/>
  <c r="AZ69" i="1"/>
  <c r="BA69" i="1"/>
  <c r="AY69" i="1"/>
  <c r="AX69" i="1"/>
  <c r="BC69" i="1"/>
  <c r="BB69" i="1" s="1"/>
  <c r="BE69" i="1"/>
  <c r="AZ16" i="1"/>
  <c r="BD32" i="1"/>
  <c r="JY64" i="1"/>
  <c r="JW64" i="1"/>
  <c r="JV64" i="1" s="1"/>
  <c r="JU64" i="1"/>
  <c r="JS64" i="1"/>
  <c r="JR64" i="1" s="1"/>
  <c r="JT64" i="1"/>
  <c r="BA86" i="1"/>
  <c r="BE86" i="1"/>
  <c r="BC86" i="1"/>
  <c r="BB86" i="1"/>
  <c r="AY86" i="1"/>
  <c r="AX86" i="1" s="1"/>
  <c r="BD49" i="1"/>
  <c r="BE49" i="1"/>
  <c r="BC49" i="1"/>
  <c r="BB49" i="1"/>
  <c r="AY49" i="1"/>
  <c r="AX49" i="1" s="1"/>
  <c r="BA49" i="1"/>
  <c r="AZ49" i="1" s="1"/>
  <c r="AY76" i="1"/>
  <c r="AX76" i="1"/>
  <c r="BE76" i="1"/>
  <c r="BA76" i="1"/>
  <c r="BC76" i="1"/>
  <c r="BB76" i="1" s="1"/>
  <c r="BB73" i="1"/>
  <c r="BA73" i="1"/>
  <c r="BC73" i="1"/>
  <c r="AY73" i="1"/>
  <c r="AX73" i="1"/>
  <c r="BE73" i="1"/>
  <c r="BD73" i="1" s="1"/>
  <c r="BA23" i="1"/>
  <c r="AY23" i="1"/>
  <c r="AX23" i="1"/>
  <c r="BE23" i="1"/>
  <c r="BC23" i="1"/>
  <c r="BB23" i="1" s="1"/>
  <c r="BD66" i="1"/>
  <c r="BE66" i="1"/>
  <c r="AY66" i="1"/>
  <c r="AX66" i="1" s="1"/>
  <c r="BC66" i="1"/>
  <c r="BB66" i="1" s="1"/>
  <c r="BA66" i="1"/>
  <c r="AX67" i="1"/>
  <c r="BE67" i="1"/>
  <c r="BC67" i="1"/>
  <c r="BA67" i="1"/>
  <c r="AY67" i="1"/>
  <c r="BB67" i="1"/>
  <c r="AZ34" i="1"/>
  <c r="BD83" i="1"/>
  <c r="BB83" i="1"/>
  <c r="BE83" i="1"/>
  <c r="BA83" i="1"/>
  <c r="BC83" i="1"/>
  <c r="AY83" i="1"/>
  <c r="AX83" i="1" s="1"/>
  <c r="BB18" i="1"/>
  <c r="BA18" i="1"/>
  <c r="AZ18" i="1" s="1"/>
  <c r="BC18" i="1"/>
  <c r="AY18" i="1"/>
  <c r="AX18" i="1"/>
  <c r="BE18" i="1"/>
  <c r="BD16" i="1"/>
  <c r="AZ32" i="1"/>
  <c r="BD85" i="1"/>
  <c r="JU9" i="1"/>
  <c r="JS9" i="1"/>
  <c r="JR9" i="1" s="1"/>
  <c r="JW9" i="1"/>
  <c r="JV9" i="1" s="1"/>
  <c r="JY9" i="1"/>
  <c r="JX9" i="1" s="1"/>
  <c r="KQ59" i="1"/>
  <c r="KR59" i="1"/>
  <c r="KP59" i="1"/>
  <c r="KO59" i="1" s="1"/>
  <c r="KN59" i="1"/>
  <c r="KL59" i="1"/>
  <c r="KK59" i="1" s="1"/>
  <c r="JB28" i="1"/>
  <c r="IZ28" i="1"/>
  <c r="IY28" i="1" s="1"/>
  <c r="JF28" i="1"/>
  <c r="JA28" i="1"/>
  <c r="JD28" i="1"/>
  <c r="JC28" i="1" s="1"/>
  <c r="CK4" i="1"/>
  <c r="CJ4" i="1"/>
  <c r="CQ4" i="1"/>
  <c r="CP4" i="1" s="1"/>
  <c r="CO4" i="1"/>
  <c r="CN4" i="1" s="1"/>
  <c r="CM4" i="1"/>
  <c r="LU26" i="1"/>
  <c r="KQ49" i="1"/>
  <c r="KN49" i="1"/>
  <c r="KL49" i="1"/>
  <c r="KK49" i="1" s="1"/>
  <c r="KR49" i="1"/>
  <c r="KO49" i="1"/>
  <c r="KP49" i="1"/>
  <c r="CL34" i="1"/>
  <c r="LU34" i="1"/>
  <c r="JE47" i="1"/>
  <c r="LU78" i="1"/>
  <c r="BW46" i="1"/>
  <c r="LV10" i="1"/>
  <c r="LX10" i="1" s="1"/>
  <c r="MX10" i="1" s="1"/>
  <c r="EB25" i="1"/>
  <c r="LW25" i="1"/>
  <c r="LW31" i="1"/>
  <c r="DE29" i="1"/>
  <c r="GG35" i="1"/>
  <c r="LT35" i="1"/>
  <c r="FJ76" i="1"/>
  <c r="LU76" i="1"/>
  <c r="BW17" i="1"/>
  <c r="LW17" i="1"/>
  <c r="BW58" i="1"/>
  <c r="DI24" i="1"/>
  <c r="LF9" i="1"/>
  <c r="LG9" i="1"/>
  <c r="LK9" i="1"/>
  <c r="LI9" i="1"/>
  <c r="LH9" i="1" s="1"/>
  <c r="LE9" i="1"/>
  <c r="LD9" i="1" s="1"/>
  <c r="LF14" i="1"/>
  <c r="LK14" i="1"/>
  <c r="LI14" i="1"/>
  <c r="LH14" i="1" s="1"/>
  <c r="LG14" i="1"/>
  <c r="LE14" i="1"/>
  <c r="LD14" i="1" s="1"/>
  <c r="LU14" i="1"/>
  <c r="LJ14" i="1"/>
  <c r="LJ73" i="1"/>
  <c r="LJ26" i="1"/>
  <c r="LJ27" i="1"/>
  <c r="LJ6" i="1"/>
  <c r="LJ9" i="1"/>
  <c r="LJ34" i="1"/>
  <c r="LF34" i="1"/>
  <c r="LG34" i="1"/>
  <c r="LK34" i="1"/>
  <c r="LI34" i="1"/>
  <c r="LH34" i="1" s="1"/>
  <c r="LE34" i="1"/>
  <c r="LD34" i="1" s="1"/>
  <c r="LF65" i="1"/>
  <c r="LE65" i="1"/>
  <c r="LD65" i="1" s="1"/>
  <c r="LG65" i="1"/>
  <c r="LK65" i="1"/>
  <c r="LI65" i="1"/>
  <c r="LH65" i="1" s="1"/>
  <c r="LJ60" i="1"/>
  <c r="LD60" i="1"/>
  <c r="LK60" i="1"/>
  <c r="LG60" i="1"/>
  <c r="LF60" i="1"/>
  <c r="LE60" i="1"/>
  <c r="LI60" i="1"/>
  <c r="LH60" i="1" s="1"/>
  <c r="LJ89" i="1"/>
  <c r="LE89" i="1"/>
  <c r="LD89" i="1" s="1"/>
  <c r="LK89" i="1"/>
  <c r="LG89" i="1"/>
  <c r="LI89" i="1"/>
  <c r="LH89" i="1"/>
  <c r="LW23" i="1"/>
  <c r="LJ4" i="1"/>
  <c r="LK4" i="1"/>
  <c r="LD4" i="1"/>
  <c r="LI4" i="1"/>
  <c r="LH4" i="1"/>
  <c r="LG4" i="1"/>
  <c r="LE4" i="1"/>
  <c r="LF4" i="1"/>
  <c r="LJ44" i="1"/>
  <c r="LD44" i="1"/>
  <c r="LH44" i="1"/>
  <c r="LI44" i="1"/>
  <c r="LG44" i="1"/>
  <c r="LF44" i="1" s="1"/>
  <c r="LE44" i="1"/>
  <c r="LK44" i="1"/>
  <c r="LJ20" i="1"/>
  <c r="LD20" i="1"/>
  <c r="LK20" i="1"/>
  <c r="LI20" i="1"/>
  <c r="LH20" i="1" s="1"/>
  <c r="LG20" i="1"/>
  <c r="LE20" i="1"/>
  <c r="LF20" i="1"/>
  <c r="LF74" i="1"/>
  <c r="LE74" i="1"/>
  <c r="LD74" i="1"/>
  <c r="LI74" i="1"/>
  <c r="LH74" i="1" s="1"/>
  <c r="LK74" i="1"/>
  <c r="LG74" i="1"/>
  <c r="LF15" i="1"/>
  <c r="LI15" i="1"/>
  <c r="LH15" i="1" s="1"/>
  <c r="LG15" i="1"/>
  <c r="LE15" i="1"/>
  <c r="LD15" i="1" s="1"/>
  <c r="LK15" i="1"/>
  <c r="LJ15" i="1"/>
  <c r="LJ24" i="1"/>
  <c r="LE24" i="1"/>
  <c r="LI24" i="1"/>
  <c r="LH24" i="1" s="1"/>
  <c r="LK24" i="1"/>
  <c r="LG24" i="1"/>
  <c r="LD24" i="1"/>
  <c r="LF24" i="1"/>
  <c r="LF29" i="1"/>
  <c r="LK29" i="1"/>
  <c r="LJ29" i="1" s="1"/>
  <c r="LI29" i="1"/>
  <c r="LH29" i="1"/>
  <c r="LG29" i="1"/>
  <c r="LE29" i="1"/>
  <c r="LD29" i="1"/>
  <c r="LJ64" i="1"/>
  <c r="LF64" i="1"/>
  <c r="LI64" i="1"/>
  <c r="LH64" i="1" s="1"/>
  <c r="LE64" i="1"/>
  <c r="LD64" i="1" s="1"/>
  <c r="LG64" i="1"/>
  <c r="LK64" i="1"/>
  <c r="LW58" i="1"/>
  <c r="LJ25" i="1"/>
  <c r="LI25" i="1"/>
  <c r="LH25" i="1" s="1"/>
  <c r="LF25" i="1"/>
  <c r="LG25" i="1"/>
  <c r="LE25" i="1"/>
  <c r="LD25" i="1" s="1"/>
  <c r="LK25" i="1"/>
  <c r="LF79" i="1"/>
  <c r="LG79" i="1"/>
  <c r="LE79" i="1"/>
  <c r="LD79" i="1" s="1"/>
  <c r="LI79" i="1"/>
  <c r="LK79" i="1"/>
  <c r="LH79" i="1"/>
  <c r="LF39" i="1"/>
  <c r="LG39" i="1"/>
  <c r="LE39" i="1"/>
  <c r="LI39" i="1"/>
  <c r="LH39" i="1" s="1"/>
  <c r="LD39" i="1"/>
  <c r="LK39" i="1"/>
  <c r="LJ65" i="1"/>
  <c r="LJ59" i="1"/>
  <c r="LG59" i="1"/>
  <c r="LE59" i="1"/>
  <c r="LK59" i="1"/>
  <c r="LI59" i="1"/>
  <c r="LH59" i="1"/>
  <c r="LD59" i="1"/>
  <c r="LJ69" i="1"/>
  <c r="LI69" i="1"/>
  <c r="LH69" i="1" s="1"/>
  <c r="LG69" i="1"/>
  <c r="LE69" i="1"/>
  <c r="LD69" i="1" s="1"/>
  <c r="LK69" i="1"/>
  <c r="LF69" i="1"/>
  <c r="NC38" i="1"/>
  <c r="NL38" i="1"/>
  <c r="NB38" i="1"/>
  <c r="NK38" i="1"/>
  <c r="NA38" i="1"/>
  <c r="NH38" i="1"/>
  <c r="NG38" i="1"/>
  <c r="NF38" i="1"/>
  <c r="NI38" i="1"/>
  <c r="MY38" i="1"/>
  <c r="MX38" i="1"/>
  <c r="NJ38" i="1"/>
  <c r="NE38" i="1"/>
  <c r="ND38" i="1"/>
  <c r="MZ38" i="1"/>
  <c r="NC40" i="1"/>
  <c r="NL40" i="1"/>
  <c r="NB40" i="1"/>
  <c r="NK40" i="1"/>
  <c r="NA40" i="1"/>
  <c r="NG40" i="1"/>
  <c r="NF40" i="1"/>
  <c r="NE40" i="1"/>
  <c r="NH40" i="1"/>
  <c r="NJ40" i="1"/>
  <c r="NI40" i="1"/>
  <c r="ND40" i="1"/>
  <c r="MZ40" i="1"/>
  <c r="MY40" i="1"/>
  <c r="MX40" i="1"/>
  <c r="NH85" i="1"/>
  <c r="MX85" i="1"/>
  <c r="NG85" i="1"/>
  <c r="NF85" i="1"/>
  <c r="NJ85" i="1"/>
  <c r="MZ85" i="1"/>
  <c r="NI85" i="1"/>
  <c r="NE85" i="1"/>
  <c r="ND85" i="1"/>
  <c r="NK85" i="1"/>
  <c r="NB85" i="1"/>
  <c r="NA85" i="1"/>
  <c r="MY85" i="1"/>
  <c r="NL85" i="1"/>
  <c r="NC85" i="1"/>
  <c r="NC10" i="1"/>
  <c r="NA10" i="1"/>
  <c r="MZ10" i="1"/>
  <c r="NH33" i="1"/>
  <c r="NG33" i="1"/>
  <c r="NF33" i="1"/>
  <c r="NL33" i="1"/>
  <c r="MY33" i="1"/>
  <c r="NK33" i="1"/>
  <c r="MX33" i="1"/>
  <c r="NJ33" i="1"/>
  <c r="MZ33" i="1"/>
  <c r="NC33" i="1"/>
  <c r="NB33" i="1"/>
  <c r="NA33" i="1"/>
  <c r="NI33" i="1"/>
  <c r="NE33" i="1"/>
  <c r="ND33" i="1"/>
  <c r="NH45" i="1"/>
  <c r="MX45" i="1"/>
  <c r="NG45" i="1"/>
  <c r="NF45" i="1"/>
  <c r="NJ45" i="1"/>
  <c r="MZ45" i="1"/>
  <c r="NI45" i="1"/>
  <c r="ND45" i="1"/>
  <c r="NK45" i="1"/>
  <c r="NL45" i="1"/>
  <c r="NC45" i="1"/>
  <c r="NB45" i="1"/>
  <c r="NA45" i="1"/>
  <c r="MY45" i="1"/>
  <c r="LS68" i="1"/>
  <c r="NC68" i="1"/>
  <c r="NL68" i="1"/>
  <c r="NB68" i="1"/>
  <c r="NK68" i="1"/>
  <c r="NA68" i="1"/>
  <c r="NE68" i="1"/>
  <c r="NJ68" i="1"/>
  <c r="NI68" i="1"/>
  <c r="MX68" i="1"/>
  <c r="NG68" i="1"/>
  <c r="NF68" i="1"/>
  <c r="ND68" i="1"/>
  <c r="MZ68" i="1"/>
  <c r="MY68" i="1"/>
  <c r="NH68" i="1"/>
  <c r="NH63" i="1"/>
  <c r="MX63" i="1"/>
  <c r="NG63" i="1"/>
  <c r="NF63" i="1"/>
  <c r="NJ63" i="1"/>
  <c r="MZ63" i="1"/>
  <c r="NC63" i="1"/>
  <c r="NB63" i="1"/>
  <c r="NE63" i="1"/>
  <c r="MY63" i="1"/>
  <c r="NL63" i="1"/>
  <c r="NK63" i="1"/>
  <c r="NI63" i="1"/>
  <c r="NA63" i="1"/>
  <c r="NH71" i="1"/>
  <c r="MX71" i="1"/>
  <c r="NG71" i="1"/>
  <c r="NF71" i="1"/>
  <c r="NJ71" i="1"/>
  <c r="MZ71" i="1"/>
  <c r="NB71" i="1"/>
  <c r="NA71" i="1"/>
  <c r="MY71" i="1"/>
  <c r="NC71" i="1"/>
  <c r="NL71" i="1"/>
  <c r="NK71" i="1"/>
  <c r="NI71" i="1"/>
  <c r="NE71" i="1"/>
  <c r="ND71" i="1"/>
  <c r="NC70" i="1"/>
  <c r="NL70" i="1"/>
  <c r="NB70" i="1"/>
  <c r="NK70" i="1"/>
  <c r="NA70" i="1"/>
  <c r="NE70" i="1"/>
  <c r="MY70" i="1"/>
  <c r="MX70" i="1"/>
  <c r="MZ70" i="1"/>
  <c r="NG70" i="1"/>
  <c r="NF70" i="1"/>
  <c r="ND70" i="1"/>
  <c r="NJ70" i="1"/>
  <c r="NI70" i="1"/>
  <c r="NH70" i="1"/>
  <c r="ND30" i="1"/>
  <c r="NC30" i="1"/>
  <c r="NL30" i="1"/>
  <c r="NB30" i="1"/>
  <c r="NE30" i="1"/>
  <c r="MX30" i="1"/>
  <c r="NK30" i="1"/>
  <c r="NJ30" i="1"/>
  <c r="NI30" i="1"/>
  <c r="NH30" i="1"/>
  <c r="NG30" i="1"/>
  <c r="NF30" i="1"/>
  <c r="NA30" i="1"/>
  <c r="MZ30" i="1"/>
  <c r="MY30" i="1"/>
  <c r="NC48" i="1"/>
  <c r="NL48" i="1"/>
  <c r="NB48" i="1"/>
  <c r="NK48" i="1"/>
  <c r="NA48" i="1"/>
  <c r="NE48" i="1"/>
  <c r="NJ48" i="1"/>
  <c r="NI48" i="1"/>
  <c r="MX48" i="1"/>
  <c r="ND48" i="1"/>
  <c r="MZ48" i="1"/>
  <c r="MY48" i="1"/>
  <c r="NH48" i="1"/>
  <c r="NG48" i="1"/>
  <c r="NF48" i="1"/>
  <c r="NI5" i="1"/>
  <c r="MY5" i="1"/>
  <c r="NH5" i="1"/>
  <c r="MX5" i="1"/>
  <c r="NG5" i="1"/>
  <c r="NJ5" i="1"/>
  <c r="MZ5" i="1"/>
  <c r="NE5" i="1"/>
  <c r="ND5" i="1"/>
  <c r="NC5" i="1"/>
  <c r="NB5" i="1"/>
  <c r="NL5" i="1"/>
  <c r="NA5" i="1"/>
  <c r="NK5" i="1"/>
  <c r="NF5" i="1"/>
  <c r="NH51" i="1"/>
  <c r="MX51" i="1"/>
  <c r="NG51" i="1"/>
  <c r="NF51" i="1"/>
  <c r="NJ51" i="1"/>
  <c r="MZ51" i="1"/>
  <c r="NB51" i="1"/>
  <c r="NA51" i="1"/>
  <c r="MY51" i="1"/>
  <c r="NC51" i="1"/>
  <c r="NL51" i="1"/>
  <c r="NK51" i="1"/>
  <c r="NI51" i="1"/>
  <c r="NE51" i="1"/>
  <c r="ND51" i="1"/>
  <c r="NC82" i="1"/>
  <c r="NL82" i="1"/>
  <c r="NB82" i="1"/>
  <c r="NK82" i="1"/>
  <c r="NA82" i="1"/>
  <c r="NE82" i="1"/>
  <c r="ND82" i="1"/>
  <c r="MZ82" i="1"/>
  <c r="MY82" i="1"/>
  <c r="NF82" i="1"/>
  <c r="NJ82" i="1"/>
  <c r="NI82" i="1"/>
  <c r="NH82" i="1"/>
  <c r="NG82" i="1"/>
  <c r="MX82" i="1"/>
  <c r="NM22" i="1"/>
  <c r="NH43" i="1"/>
  <c r="MX43" i="1"/>
  <c r="NG43" i="1"/>
  <c r="NF43" i="1"/>
  <c r="NJ43" i="1"/>
  <c r="NC43" i="1"/>
  <c r="NB43" i="1"/>
  <c r="NE43" i="1"/>
  <c r="NL43" i="1"/>
  <c r="NK43" i="1"/>
  <c r="NI43" i="1"/>
  <c r="NA43" i="1"/>
  <c r="MZ43" i="1"/>
  <c r="MY43" i="1"/>
  <c r="NH61" i="1"/>
  <c r="MX61" i="1"/>
  <c r="NG61" i="1"/>
  <c r="NF61" i="1"/>
  <c r="NJ61" i="1"/>
  <c r="MZ61" i="1"/>
  <c r="NB61" i="1"/>
  <c r="NA61" i="1"/>
  <c r="MY61" i="1"/>
  <c r="NC61" i="1"/>
  <c r="ND61" i="1"/>
  <c r="NL61" i="1"/>
  <c r="NK61" i="1"/>
  <c r="NI61" i="1"/>
  <c r="NE61" i="1"/>
  <c r="NH75" i="1"/>
  <c r="MX75" i="1"/>
  <c r="NG75" i="1"/>
  <c r="NF75" i="1"/>
  <c r="NJ75" i="1"/>
  <c r="MZ75" i="1"/>
  <c r="NI75" i="1"/>
  <c r="NE75" i="1"/>
  <c r="ND75" i="1"/>
  <c r="NK75" i="1"/>
  <c r="NL75" i="1"/>
  <c r="NC75" i="1"/>
  <c r="NB75" i="1"/>
  <c r="NA75" i="1"/>
  <c r="MY75" i="1"/>
  <c r="NC50" i="1"/>
  <c r="NL50" i="1"/>
  <c r="NB50" i="1"/>
  <c r="NK50" i="1"/>
  <c r="NA50" i="1"/>
  <c r="NE50" i="1"/>
  <c r="MY50" i="1"/>
  <c r="MX50" i="1"/>
  <c r="MZ50" i="1"/>
  <c r="ND50" i="1"/>
  <c r="NJ50" i="1"/>
  <c r="NI50" i="1"/>
  <c r="NH50" i="1"/>
  <c r="NG50" i="1"/>
  <c r="NF50" i="1"/>
  <c r="NI13" i="1"/>
  <c r="MY13" i="1"/>
  <c r="NH13" i="1"/>
  <c r="MX13" i="1"/>
  <c r="NG13" i="1"/>
  <c r="NJ13" i="1"/>
  <c r="MZ13" i="1"/>
  <c r="NC13" i="1"/>
  <c r="NB13" i="1"/>
  <c r="NA13" i="1"/>
  <c r="NL13" i="1"/>
  <c r="NK13" i="1"/>
  <c r="NF13" i="1"/>
  <c r="NE13" i="1"/>
  <c r="ND13" i="1"/>
  <c r="ND12" i="1"/>
  <c r="NC12" i="1"/>
  <c r="NL12" i="1"/>
  <c r="NB12" i="1"/>
  <c r="NE12" i="1"/>
  <c r="MZ12" i="1"/>
  <c r="MY12" i="1"/>
  <c r="MX12" i="1"/>
  <c r="NK12" i="1"/>
  <c r="NJ12" i="1"/>
  <c r="NI12" i="1"/>
  <c r="NH12" i="1"/>
  <c r="NG12" i="1"/>
  <c r="NF12" i="1"/>
  <c r="NA12" i="1"/>
  <c r="IM15" i="1"/>
  <c r="IK15" i="1"/>
  <c r="IJ15" i="1" s="1"/>
  <c r="IF15" i="1"/>
  <c r="LF77" i="1"/>
  <c r="CL52" i="1"/>
  <c r="LX8" i="1"/>
  <c r="FK76" i="1"/>
  <c r="FI76" i="1"/>
  <c r="FO76" i="1"/>
  <c r="FL76" i="1"/>
  <c r="FH76" i="1"/>
  <c r="FN76" i="1"/>
  <c r="FM76" i="1"/>
  <c r="EU17" i="1"/>
  <c r="ER17" i="1"/>
  <c r="EP17" i="1"/>
  <c r="EO17" i="1" s="1"/>
  <c r="EV17" i="1"/>
  <c r="ET17" i="1"/>
  <c r="ES17" i="1" s="1"/>
  <c r="HM11" i="1"/>
  <c r="HT11" i="1"/>
  <c r="HP11" i="1"/>
  <c r="HR11" i="1"/>
  <c r="HQ11" i="1" s="1"/>
  <c r="HN11" i="1"/>
  <c r="HO11" i="1"/>
  <c r="KR84" i="1"/>
  <c r="KO84" i="1"/>
  <c r="KP84" i="1"/>
  <c r="KN84" i="1"/>
  <c r="KM84" i="1" s="1"/>
  <c r="KL84" i="1"/>
  <c r="KK84" i="1" s="1"/>
  <c r="KQ84" i="1"/>
  <c r="CQ9" i="1"/>
  <c r="CO9" i="1"/>
  <c r="CN9" i="1"/>
  <c r="CM9" i="1"/>
  <c r="CK9" i="1"/>
  <c r="CJ9" i="1" s="1"/>
  <c r="LJ54" i="1"/>
  <c r="LI54" i="1"/>
  <c r="LG54" i="1"/>
  <c r="LE54" i="1"/>
  <c r="LD54" i="1" s="1"/>
  <c r="LH54" i="1"/>
  <c r="LK54" i="1"/>
  <c r="CP9" i="1"/>
  <c r="GU46" i="1"/>
  <c r="GW46" i="1"/>
  <c r="GV46" i="1" s="1"/>
  <c r="IL62" i="1"/>
  <c r="BW78" i="1"/>
  <c r="GY21" i="1"/>
  <c r="HA21" i="1"/>
  <c r="GX46" i="1"/>
  <c r="DG77" i="1"/>
  <c r="GT46" i="1"/>
  <c r="DI77" i="1"/>
  <c r="DC32" i="1"/>
  <c r="CQ52" i="1"/>
  <c r="CP52" i="1" s="1"/>
  <c r="CN52" i="1"/>
  <c r="CM52" i="1"/>
  <c r="CO52" i="1"/>
  <c r="CK52" i="1"/>
  <c r="CJ52" i="1" s="1"/>
  <c r="IH4" i="1"/>
  <c r="HM44" i="1"/>
  <c r="HT44" i="1"/>
  <c r="HS44" i="1" s="1"/>
  <c r="LJ80" i="1"/>
  <c r="HN44" i="1"/>
  <c r="GY46" i="1"/>
  <c r="HA46" i="1"/>
  <c r="GZ46" i="1" s="1"/>
  <c r="HQ44" i="1"/>
  <c r="HP44" i="1"/>
  <c r="HO44" i="1" s="1"/>
  <c r="HR44" i="1"/>
  <c r="GG23" i="1"/>
  <c r="GB23" i="1"/>
  <c r="GA23" i="1"/>
  <c r="GF23" i="1"/>
  <c r="GE23" i="1" s="1"/>
  <c r="GH23" i="1"/>
  <c r="GD23" i="1"/>
  <c r="DX29" i="1"/>
  <c r="DY29" i="1"/>
  <c r="DW29" i="1"/>
  <c r="DV29" i="1"/>
  <c r="EC29" i="1"/>
  <c r="EB29" i="1" s="1"/>
  <c r="EA29" i="1"/>
  <c r="DZ29" i="1" s="1"/>
  <c r="IK4" i="1"/>
  <c r="IJ4" i="1" s="1"/>
  <c r="IG4" i="1"/>
  <c r="IF4" i="1"/>
  <c r="IM4" i="1"/>
  <c r="II4" i="1"/>
  <c r="LF55" i="1"/>
  <c r="LI55" i="1"/>
  <c r="LH55" i="1" s="1"/>
  <c r="LG55" i="1"/>
  <c r="LE55" i="1"/>
  <c r="LD55" i="1"/>
  <c r="LK55" i="1"/>
  <c r="DZ89" i="1"/>
  <c r="DY89" i="1"/>
  <c r="DV89" i="1"/>
  <c r="DX89" i="1"/>
  <c r="DW89" i="1"/>
  <c r="EC89" i="1"/>
  <c r="EA89" i="1"/>
  <c r="LD80" i="1"/>
  <c r="LH80" i="1"/>
  <c r="LG80" i="1"/>
  <c r="LF80" i="1" s="1"/>
  <c r="LE80" i="1"/>
  <c r="LK80" i="1"/>
  <c r="LI80" i="1"/>
  <c r="LK84" i="1"/>
  <c r="LG84" i="1"/>
  <c r="LF84" i="1" s="1"/>
  <c r="LE84" i="1"/>
  <c r="LD84" i="1" s="1"/>
  <c r="LI84" i="1"/>
  <c r="LH84" i="1" s="1"/>
  <c r="GC23" i="1"/>
  <c r="GC41" i="1"/>
  <c r="FO20" i="1"/>
  <c r="FK20" i="1"/>
  <c r="FM20" i="1"/>
  <c r="FL20" i="1" s="1"/>
  <c r="FI20" i="1"/>
  <c r="FH20" i="1"/>
  <c r="IK62" i="1"/>
  <c r="IJ62" i="1" s="1"/>
  <c r="II62" i="1"/>
  <c r="IF62" i="1"/>
  <c r="IG62" i="1"/>
  <c r="IM62" i="1"/>
  <c r="JT4" i="1"/>
  <c r="JR4" i="1"/>
  <c r="JU4" i="1"/>
  <c r="JY4" i="1"/>
  <c r="JW4" i="1"/>
  <c r="JV4" i="1" s="1"/>
  <c r="JS4" i="1"/>
  <c r="EB49" i="1"/>
  <c r="EA49" i="1"/>
  <c r="EC49" i="1"/>
  <c r="DZ49" i="1"/>
  <c r="DY49" i="1"/>
  <c r="DX49" i="1" s="1"/>
  <c r="DW49" i="1"/>
  <c r="DV49" i="1" s="1"/>
  <c r="FJ20" i="1"/>
  <c r="FN20" i="1"/>
  <c r="ER62" i="1"/>
  <c r="EP62" i="1"/>
  <c r="EU62" i="1"/>
  <c r="EO62" i="1"/>
  <c r="EV62" i="1"/>
  <c r="ET62" i="1"/>
  <c r="ES62" i="1" s="1"/>
  <c r="LS5" i="1"/>
  <c r="BR58" i="1"/>
  <c r="BQ58" i="1"/>
  <c r="BS58" i="1"/>
  <c r="BX58" i="1"/>
  <c r="BV58" i="1"/>
  <c r="BU58" i="1" s="1"/>
  <c r="BT58" i="1"/>
  <c r="JT69" i="1"/>
  <c r="DE24" i="1"/>
  <c r="HO60" i="1"/>
  <c r="HN60" i="1"/>
  <c r="HM60" i="1" s="1"/>
  <c r="HT60" i="1"/>
  <c r="HR60" i="1"/>
  <c r="HQ60" i="1" s="1"/>
  <c r="HP60" i="1"/>
  <c r="ER29" i="1"/>
  <c r="ES29" i="1"/>
  <c r="EQ29" i="1"/>
  <c r="EP29" i="1"/>
  <c r="EO29" i="1"/>
  <c r="ET29" i="1"/>
  <c r="EV29" i="1"/>
  <c r="BT17" i="1"/>
  <c r="BX17" i="1"/>
  <c r="BV17" i="1"/>
  <c r="BU17" i="1" s="1"/>
  <c r="BR17" i="1"/>
  <c r="BQ17" i="1" s="1"/>
  <c r="BS17" i="1"/>
  <c r="JF47" i="1"/>
  <c r="JB47" i="1"/>
  <c r="JA47" i="1" s="1"/>
  <c r="IZ47" i="1"/>
  <c r="IY47" i="1"/>
  <c r="JD47" i="1"/>
  <c r="JC47" i="1"/>
  <c r="JW69" i="1"/>
  <c r="JV69" i="1" s="1"/>
  <c r="JY69" i="1"/>
  <c r="JU69" i="1"/>
  <c r="JS69" i="1"/>
  <c r="JR69" i="1" s="1"/>
  <c r="DF24" i="1"/>
  <c r="DD24" i="1"/>
  <c r="DH24" i="1"/>
  <c r="DG24" i="1" s="1"/>
  <c r="DC24" i="1"/>
  <c r="DJ24" i="1"/>
  <c r="JA76" i="1"/>
  <c r="IZ76" i="1"/>
  <c r="IY76" i="1" s="1"/>
  <c r="JC76" i="1"/>
  <c r="JB76" i="1"/>
  <c r="JF76" i="1"/>
  <c r="JD76" i="1"/>
  <c r="HS60" i="1"/>
  <c r="EU29" i="1"/>
  <c r="GU21" i="1"/>
  <c r="GX21" i="1"/>
  <c r="GF35" i="1"/>
  <c r="GE35" i="1" s="1"/>
  <c r="EV10" i="1"/>
  <c r="JT11" i="1"/>
  <c r="DF32" i="1"/>
  <c r="JY11" i="1"/>
  <c r="JS11" i="1"/>
  <c r="JU11" i="1"/>
  <c r="JW11" i="1"/>
  <c r="JV11" i="1" s="1"/>
  <c r="JR11" i="1"/>
  <c r="DH32" i="1"/>
  <c r="DG32" i="1" s="1"/>
  <c r="DJ32" i="1"/>
  <c r="DD32" i="1"/>
  <c r="EQ7" i="1"/>
  <c r="DI32" i="1"/>
  <c r="EP10" i="1"/>
  <c r="EU10" i="1"/>
  <c r="EO10" i="1"/>
  <c r="ER10" i="1"/>
  <c r="ET10" i="1"/>
  <c r="ES10" i="1" s="1"/>
  <c r="LI49" i="1"/>
  <c r="LH49" i="1"/>
  <c r="LG49" i="1"/>
  <c r="LF49" i="1" s="1"/>
  <c r="LE49" i="1"/>
  <c r="LD49" i="1" s="1"/>
  <c r="LK49" i="1"/>
  <c r="LJ49" i="1" s="1"/>
  <c r="LS43" i="1"/>
  <c r="LS63" i="1"/>
  <c r="LS50" i="1"/>
  <c r="LS45" i="1"/>
  <c r="LS75" i="1"/>
  <c r="LS71" i="1"/>
  <c r="LS38" i="1"/>
  <c r="LS10" i="1"/>
  <c r="LS30" i="1"/>
  <c r="LS13" i="1"/>
  <c r="LS70" i="1"/>
  <c r="LS61" i="1"/>
  <c r="LS8" i="1"/>
  <c r="LS51" i="1"/>
  <c r="LS82" i="1"/>
  <c r="LS85" i="1"/>
  <c r="LS48" i="1"/>
  <c r="LS40" i="1"/>
  <c r="LS33" i="1"/>
  <c r="LS12" i="1"/>
  <c r="IL84" i="1"/>
  <c r="IM84" i="1"/>
  <c r="IG84" i="1"/>
  <c r="IF84" i="1" s="1"/>
  <c r="ET7" i="1"/>
  <c r="ES7" i="1"/>
  <c r="EO7" i="1"/>
  <c r="EP7" i="1"/>
  <c r="EV7" i="1"/>
  <c r="ER7" i="1"/>
  <c r="IK84" i="1"/>
  <c r="IJ84" i="1" s="1"/>
  <c r="II84" i="1"/>
  <c r="GH35" i="1"/>
  <c r="GD35" i="1"/>
  <c r="GZ60" i="1"/>
  <c r="HP66" i="1"/>
  <c r="HO66" i="1" s="1"/>
  <c r="HR66" i="1"/>
  <c r="HQ66" i="1" s="1"/>
  <c r="HN66" i="1"/>
  <c r="HM66" i="1" s="1"/>
  <c r="HT66" i="1"/>
  <c r="GB35" i="1"/>
  <c r="GA35" i="1" s="1"/>
  <c r="GT21" i="1"/>
  <c r="DF77" i="1"/>
  <c r="DH77" i="1"/>
  <c r="DJ77" i="1"/>
  <c r="DD77" i="1"/>
  <c r="DC77" i="1" s="1"/>
  <c r="GZ21" i="1"/>
  <c r="LX21" i="1"/>
  <c r="GW21" i="1"/>
  <c r="FZ73" i="1"/>
  <c r="GG73" i="1" s="1"/>
  <c r="FZ25" i="1"/>
  <c r="GC25" i="1" s="1"/>
  <c r="HL87" i="1"/>
  <c r="HS87" i="1" s="1"/>
  <c r="FZ65" i="1"/>
  <c r="LU65" i="1" s="1"/>
  <c r="BP79" i="1"/>
  <c r="BV79" i="1" s="1"/>
  <c r="FZ64" i="1"/>
  <c r="GG64" i="1" s="1"/>
  <c r="FZ80" i="1"/>
  <c r="GC80" i="1" s="1"/>
  <c r="EQ58" i="1"/>
  <c r="EU58" i="1"/>
  <c r="EN69" i="1"/>
  <c r="EQ69" i="1" s="1"/>
  <c r="HL49" i="1"/>
  <c r="HS49" i="1" s="1"/>
  <c r="FG73" i="1"/>
  <c r="LU73" i="1" s="1"/>
  <c r="FZ49" i="1"/>
  <c r="GC49" i="1" s="1"/>
  <c r="DB17" i="1"/>
  <c r="LV17" i="1" s="1"/>
  <c r="FZ72" i="1"/>
  <c r="GD72" i="1" s="1"/>
  <c r="GC72" i="1" s="1"/>
  <c r="EN53" i="1"/>
  <c r="ER53" i="1" s="1"/>
  <c r="FZ37" i="1"/>
  <c r="GC37" i="1" s="1"/>
  <c r="EN31" i="1"/>
  <c r="GS64" i="1"/>
  <c r="DB73" i="1"/>
  <c r="HL84" i="1"/>
  <c r="HS84" i="1" s="1"/>
  <c r="GV14" i="1"/>
  <c r="GZ14" i="1"/>
  <c r="CO44" i="1"/>
  <c r="CN44" i="1"/>
  <c r="CK44" i="1"/>
  <c r="CQ44" i="1"/>
  <c r="CP44" i="1" s="1"/>
  <c r="CM44" i="1"/>
  <c r="CL44" i="1" s="1"/>
  <c r="CJ44" i="1"/>
  <c r="IE28" i="1"/>
  <c r="IH28" i="1" s="1"/>
  <c r="FG74" i="1"/>
  <c r="FJ74" i="1" s="1"/>
  <c r="BP89" i="1"/>
  <c r="LV89" i="1" s="1"/>
  <c r="FG83" i="1"/>
  <c r="LU83" i="1" s="1"/>
  <c r="DB36" i="1"/>
  <c r="LW36" i="1" s="1"/>
  <c r="BP4" i="1"/>
  <c r="BV4" i="1" s="1"/>
  <c r="BU4" i="1" s="1"/>
  <c r="IE64" i="1"/>
  <c r="IL64" i="1" s="1"/>
  <c r="CI20" i="1"/>
  <c r="CK20" i="1" s="1"/>
  <c r="FZ4" i="1"/>
  <c r="BS56" i="1"/>
  <c r="BX56" i="1"/>
  <c r="BW56" i="1" s="1"/>
  <c r="BU56" i="1"/>
  <c r="BT56" i="1"/>
  <c r="BR56" i="1"/>
  <c r="BQ56" i="1" s="1"/>
  <c r="BV56" i="1"/>
  <c r="DB20" i="1"/>
  <c r="DI20" i="1" s="1"/>
  <c r="HL69" i="1"/>
  <c r="HO69" i="1" s="1"/>
  <c r="DB28" i="1"/>
  <c r="LU28" i="1" s="1"/>
  <c r="GS77" i="1"/>
  <c r="GS27" i="1"/>
  <c r="FZ7" i="1"/>
  <c r="GG7" i="1" s="1"/>
  <c r="GS16" i="1"/>
  <c r="GZ16" i="1" s="1"/>
  <c r="FG79" i="1"/>
  <c r="FG88" i="1"/>
  <c r="DB11" i="1"/>
  <c r="DH11" i="1" s="1"/>
  <c r="FZ69" i="1"/>
  <c r="GG69" i="1" s="1"/>
  <c r="GS19" i="1"/>
  <c r="GV19" i="1" s="1"/>
  <c r="HL79" i="1"/>
  <c r="CI37" i="1"/>
  <c r="CQ37" i="1" s="1"/>
  <c r="FZ34" i="1"/>
  <c r="GG34" i="1" s="1"/>
  <c r="FJ66" i="1"/>
  <c r="FI66" i="1"/>
  <c r="FH66" i="1" s="1"/>
  <c r="FL66" i="1"/>
  <c r="FK66" i="1"/>
  <c r="FO66" i="1"/>
  <c r="FM66" i="1"/>
  <c r="FN66" i="1"/>
  <c r="FG16" i="1"/>
  <c r="FN16" i="1" s="1"/>
  <c r="CI78" i="1"/>
  <c r="LW78" i="1" s="1"/>
  <c r="IE26" i="1"/>
  <c r="IH26" i="1" s="1"/>
  <c r="DB7" i="1"/>
  <c r="GS7" i="1"/>
  <c r="GS69" i="1"/>
  <c r="GV69" i="1" s="1"/>
  <c r="DB49" i="1"/>
  <c r="DJ49" i="1" s="1"/>
  <c r="DB56" i="1"/>
  <c r="IE25" i="1"/>
  <c r="IH25" i="1" s="1"/>
  <c r="DB72" i="1"/>
  <c r="DH72" i="1" s="1"/>
  <c r="DG72" i="1" s="1"/>
  <c r="GS54" i="1"/>
  <c r="FG6" i="1"/>
  <c r="EN37" i="1"/>
  <c r="EQ37" i="1" s="1"/>
  <c r="FG34" i="1"/>
  <c r="JE6" i="1"/>
  <c r="EO47" i="1"/>
  <c r="ET47" i="1"/>
  <c r="ES47" i="1"/>
  <c r="ER47" i="1"/>
  <c r="EQ47" i="1"/>
  <c r="EP47" i="1"/>
  <c r="EV47" i="1"/>
  <c r="IJ7" i="1"/>
  <c r="IM7" i="1"/>
  <c r="II7" i="1"/>
  <c r="IH7" i="1" s="1"/>
  <c r="IG7" i="1"/>
  <c r="IF7" i="1" s="1"/>
  <c r="IK7" i="1"/>
  <c r="GT83" i="1"/>
  <c r="HA83" i="1"/>
  <c r="GW83" i="1"/>
  <c r="GV83" i="1"/>
  <c r="GU83" i="1"/>
  <c r="GY83" i="1"/>
  <c r="GX83" i="1" s="1"/>
  <c r="GC11" i="1"/>
  <c r="GA11" i="1"/>
  <c r="GF11" i="1"/>
  <c r="GE11" i="1" s="1"/>
  <c r="GD11" i="1"/>
  <c r="GB11" i="1"/>
  <c r="GH11" i="1"/>
  <c r="DE32" i="1"/>
  <c r="CQ54" i="1"/>
  <c r="CP54" i="1" s="1"/>
  <c r="CN54" i="1"/>
  <c r="CO54" i="1"/>
  <c r="CM54" i="1"/>
  <c r="CL54" i="1" s="1"/>
  <c r="CK54" i="1"/>
  <c r="CJ54" i="1" s="1"/>
  <c r="HT24" i="1"/>
  <c r="HO24" i="1"/>
  <c r="HP24" i="1"/>
  <c r="HR24" i="1"/>
  <c r="HQ24" i="1" s="1"/>
  <c r="HN24" i="1"/>
  <c r="HM24" i="1"/>
  <c r="HN88" i="1"/>
  <c r="HM88" i="1" s="1"/>
  <c r="HT88" i="1"/>
  <c r="HQ88" i="1"/>
  <c r="HP88" i="1"/>
  <c r="HO88" i="1" s="1"/>
  <c r="HR88" i="1"/>
  <c r="CJ26" i="1"/>
  <c r="CK26" i="1"/>
  <c r="CM26" i="1"/>
  <c r="CL26" i="1"/>
  <c r="CQ26" i="1"/>
  <c r="CP26" i="1" s="1"/>
  <c r="CO26" i="1"/>
  <c r="CN26" i="1" s="1"/>
  <c r="CO89" i="1"/>
  <c r="CN89" i="1"/>
  <c r="CM89" i="1"/>
  <c r="CQ89" i="1"/>
  <c r="CP89" i="1"/>
  <c r="CK89" i="1"/>
  <c r="CJ89" i="1" s="1"/>
  <c r="GU20" i="1"/>
  <c r="GV20" i="1"/>
  <c r="GT20" i="1"/>
  <c r="GY20" i="1"/>
  <c r="GX20" i="1" s="1"/>
  <c r="GW20" i="1"/>
  <c r="HA20" i="1"/>
  <c r="CQ34" i="1"/>
  <c r="CP34" i="1" s="1"/>
  <c r="CO34" i="1"/>
  <c r="CN34" i="1" s="1"/>
  <c r="CM34" i="1"/>
  <c r="CK34" i="1"/>
  <c r="CJ34" i="1" s="1"/>
  <c r="LX35" i="1"/>
  <c r="GC35" i="1"/>
  <c r="CP18" i="1"/>
  <c r="CQ18" i="1"/>
  <c r="CO18" i="1"/>
  <c r="CN18" i="1" s="1"/>
  <c r="CK18" i="1"/>
  <c r="CJ18" i="1"/>
  <c r="CM18" i="1"/>
  <c r="CL18" i="1" s="1"/>
  <c r="HQ86" i="1"/>
  <c r="HP86" i="1"/>
  <c r="HO86" i="1" s="1"/>
  <c r="HR86" i="1"/>
  <c r="HN86" i="1"/>
  <c r="HM86" i="1" s="1"/>
  <c r="HT86" i="1"/>
  <c r="GC76" i="1"/>
  <c r="GH76" i="1"/>
  <c r="GF76" i="1"/>
  <c r="GE76" i="1" s="1"/>
  <c r="GG76" i="1"/>
  <c r="GD76" i="1"/>
  <c r="GB76" i="1"/>
  <c r="GA76" i="1" s="1"/>
  <c r="GF86" i="1"/>
  <c r="GE86" i="1"/>
  <c r="GD86" i="1"/>
  <c r="GC86" i="1" s="1"/>
  <c r="GB86" i="1"/>
  <c r="GA86" i="1" s="1"/>
  <c r="GH86" i="1"/>
  <c r="FJ25" i="1"/>
  <c r="FK25" i="1"/>
  <c r="FI25" i="1"/>
  <c r="FH25" i="1" s="1"/>
  <c r="FO25" i="1"/>
  <c r="FM25" i="1"/>
  <c r="FL25" i="1" s="1"/>
  <c r="HN25" i="1"/>
  <c r="HM25" i="1" s="1"/>
  <c r="HT25" i="1"/>
  <c r="HR25" i="1"/>
  <c r="HQ25" i="1" s="1"/>
  <c r="HP25" i="1"/>
  <c r="HO25" i="1"/>
  <c r="II19" i="1"/>
  <c r="IM19" i="1"/>
  <c r="IL19" i="1" s="1"/>
  <c r="IJ19" i="1"/>
  <c r="IK19" i="1"/>
  <c r="IG19" i="1"/>
  <c r="IF19" i="1"/>
  <c r="IF59" i="1"/>
  <c r="II59" i="1"/>
  <c r="IG59" i="1"/>
  <c r="IK59" i="1"/>
  <c r="IJ59" i="1" s="1"/>
  <c r="IH59" i="1"/>
  <c r="IM59" i="1"/>
  <c r="IJ79" i="1"/>
  <c r="IM79" i="1"/>
  <c r="IL79" i="1" s="1"/>
  <c r="II79" i="1"/>
  <c r="IH79" i="1"/>
  <c r="IG79" i="1"/>
  <c r="IF79" i="1" s="1"/>
  <c r="IK79" i="1"/>
  <c r="HA73" i="1"/>
  <c r="GZ73" i="1" s="1"/>
  <c r="GY73" i="1"/>
  <c r="GX73" i="1" s="1"/>
  <c r="GU73" i="1"/>
  <c r="GT73" i="1"/>
  <c r="GW73" i="1"/>
  <c r="GV73" i="1"/>
  <c r="ET26" i="1"/>
  <c r="ES26" i="1" s="1"/>
  <c r="EP26" i="1"/>
  <c r="EO26" i="1"/>
  <c r="EV26" i="1"/>
  <c r="EQ26" i="1"/>
  <c r="ER26" i="1"/>
  <c r="DF44" i="1"/>
  <c r="DE44" i="1" s="1"/>
  <c r="DC44" i="1"/>
  <c r="DH44" i="1"/>
  <c r="DG44" i="1"/>
  <c r="DJ44" i="1"/>
  <c r="DI44" i="1" s="1"/>
  <c r="DD44" i="1"/>
  <c r="CO23" i="1"/>
  <c r="CN23" i="1" s="1"/>
  <c r="CM23" i="1"/>
  <c r="CL23" i="1" s="1"/>
  <c r="CJ23" i="1"/>
  <c r="CK23" i="1"/>
  <c r="CQ23" i="1"/>
  <c r="ET11" i="1"/>
  <c r="ES11" i="1" s="1"/>
  <c r="ER11" i="1"/>
  <c r="EU11" i="1"/>
  <c r="EP11" i="1"/>
  <c r="EO11" i="1"/>
  <c r="EV11" i="1"/>
  <c r="DZ44" i="1"/>
  <c r="DY44" i="1"/>
  <c r="DX44" i="1" s="1"/>
  <c r="DV44" i="1"/>
  <c r="EC44" i="1"/>
  <c r="EB44" i="1" s="1"/>
  <c r="EA44" i="1"/>
  <c r="DW44" i="1"/>
  <c r="IF29" i="1"/>
  <c r="IM29" i="1"/>
  <c r="IK29" i="1"/>
  <c r="IJ29" i="1"/>
  <c r="II29" i="1"/>
  <c r="IG29" i="1"/>
  <c r="IL29" i="1"/>
  <c r="DW42" i="1"/>
  <c r="DV42" i="1"/>
  <c r="DZ42" i="1"/>
  <c r="EA42" i="1"/>
  <c r="DY42" i="1"/>
  <c r="EC42" i="1"/>
  <c r="EB42" i="1" s="1"/>
  <c r="IG37" i="1"/>
  <c r="IF37" i="1"/>
  <c r="IK37" i="1"/>
  <c r="IJ37" i="1" s="1"/>
  <c r="II37" i="1"/>
  <c r="IH37" i="1" s="1"/>
  <c r="IM37" i="1"/>
  <c r="DH41" i="1"/>
  <c r="DG41" i="1" s="1"/>
  <c r="DF41" i="1"/>
  <c r="DD41" i="1"/>
  <c r="DC41" i="1" s="1"/>
  <c r="DJ41" i="1"/>
  <c r="DE41" i="1"/>
  <c r="IF53" i="1"/>
  <c r="IM53" i="1"/>
  <c r="IK53" i="1"/>
  <c r="IJ53" i="1" s="1"/>
  <c r="II53" i="1"/>
  <c r="IH53" i="1"/>
  <c r="IG53" i="1"/>
  <c r="FK15" i="1"/>
  <c r="FI15" i="1"/>
  <c r="FH15" i="1" s="1"/>
  <c r="FO15" i="1"/>
  <c r="FM15" i="1"/>
  <c r="FJ15" i="1"/>
  <c r="FL15" i="1"/>
  <c r="EC66" i="1"/>
  <c r="EA66" i="1"/>
  <c r="DZ66" i="1" s="1"/>
  <c r="DY66" i="1"/>
  <c r="DW66" i="1"/>
  <c r="DV66" i="1"/>
  <c r="DX66" i="1"/>
  <c r="FJ84" i="1"/>
  <c r="FI84" i="1"/>
  <c r="FH84" i="1" s="1"/>
  <c r="FO84" i="1"/>
  <c r="FM84" i="1"/>
  <c r="FL84" i="1" s="1"/>
  <c r="FK84" i="1"/>
  <c r="IJ46" i="1"/>
  <c r="II46" i="1"/>
  <c r="IG46" i="1"/>
  <c r="IF46" i="1"/>
  <c r="IK46" i="1"/>
  <c r="IM46" i="1"/>
  <c r="IL46" i="1"/>
  <c r="GU58" i="1"/>
  <c r="HA58" i="1"/>
  <c r="GY58" i="1"/>
  <c r="GX58" i="1" s="1"/>
  <c r="GW58" i="1"/>
  <c r="GT58" i="1"/>
  <c r="GV58" i="1"/>
  <c r="IF44" i="1"/>
  <c r="II44" i="1"/>
  <c r="IG44" i="1"/>
  <c r="IM44" i="1"/>
  <c r="IJ44" i="1"/>
  <c r="IH44" i="1"/>
  <c r="IK44" i="1"/>
  <c r="EA31" i="1"/>
  <c r="DZ31" i="1" s="1"/>
  <c r="DY31" i="1"/>
  <c r="DV31" i="1"/>
  <c r="DX31" i="1"/>
  <c r="EC31" i="1"/>
  <c r="DW31" i="1"/>
  <c r="CK15" i="1"/>
  <c r="CJ15" i="1" s="1"/>
  <c r="CM15" i="1"/>
  <c r="CQ15" i="1"/>
  <c r="CO15" i="1"/>
  <c r="CN15" i="1" s="1"/>
  <c r="GD53" i="1"/>
  <c r="GB53" i="1"/>
  <c r="GH53" i="1"/>
  <c r="GG53" i="1" s="1"/>
  <c r="GC53" i="1"/>
  <c r="GA53" i="1"/>
  <c r="GF53" i="1"/>
  <c r="GE53" i="1" s="1"/>
  <c r="CQ79" i="1"/>
  <c r="CN79" i="1"/>
  <c r="CO79" i="1"/>
  <c r="CM79" i="1"/>
  <c r="CK79" i="1"/>
  <c r="CJ79" i="1" s="1"/>
  <c r="FM53" i="1"/>
  <c r="FL53" i="1" s="1"/>
  <c r="FK53" i="1"/>
  <c r="FI53" i="1"/>
  <c r="FH53" i="1"/>
  <c r="FO53" i="1"/>
  <c r="FN53" i="1" s="1"/>
  <c r="EQ11" i="1"/>
  <c r="GH89" i="1"/>
  <c r="GF89" i="1"/>
  <c r="GE89" i="1"/>
  <c r="GD89" i="1"/>
  <c r="GC89" i="1"/>
  <c r="GB89" i="1"/>
  <c r="GA89" i="1" s="1"/>
  <c r="IH29" i="1"/>
  <c r="IL37" i="1"/>
  <c r="DI41" i="1"/>
  <c r="IL53" i="1"/>
  <c r="DH76" i="1"/>
  <c r="DF76" i="1"/>
  <c r="DD76" i="1"/>
  <c r="DC76" i="1" s="1"/>
  <c r="DJ76" i="1"/>
  <c r="DG76" i="1"/>
  <c r="DI76" i="1"/>
  <c r="GT23" i="1"/>
  <c r="HA23" i="1"/>
  <c r="GV23" i="1"/>
  <c r="GW23" i="1"/>
  <c r="GU23" i="1"/>
  <c r="GY23" i="1"/>
  <c r="GX23" i="1" s="1"/>
  <c r="EP20" i="1"/>
  <c r="ER20" i="1"/>
  <c r="EU20" i="1"/>
  <c r="EO20" i="1"/>
  <c r="EV20" i="1"/>
  <c r="ET20" i="1"/>
  <c r="ES20" i="1" s="1"/>
  <c r="BU27" i="1"/>
  <c r="BX27" i="1"/>
  <c r="BV27" i="1"/>
  <c r="BR27" i="1"/>
  <c r="BQ27" i="1" s="1"/>
  <c r="BT27" i="1"/>
  <c r="BS27" i="1" s="1"/>
  <c r="DE83" i="1"/>
  <c r="DC83" i="1"/>
  <c r="DJ83" i="1"/>
  <c r="DD83" i="1"/>
  <c r="DF83" i="1"/>
  <c r="DH83" i="1"/>
  <c r="DG83" i="1" s="1"/>
  <c r="EQ46" i="1"/>
  <c r="ET46" i="1"/>
  <c r="ES46" i="1"/>
  <c r="EO46" i="1"/>
  <c r="ER46" i="1"/>
  <c r="EV46" i="1"/>
  <c r="EP46" i="1"/>
  <c r="FN15" i="1"/>
  <c r="EB66" i="1"/>
  <c r="BV66" i="1"/>
  <c r="BU66" i="1" s="1"/>
  <c r="BT66" i="1"/>
  <c r="BS66" i="1"/>
  <c r="BR66" i="1"/>
  <c r="BQ66" i="1" s="1"/>
  <c r="BX66" i="1"/>
  <c r="FN84" i="1"/>
  <c r="IH46" i="1"/>
  <c r="GZ58" i="1"/>
  <c r="IL44" i="1"/>
  <c r="EQ42" i="1"/>
  <c r="EV42" i="1"/>
  <c r="EU42" i="1" s="1"/>
  <c r="ET42" i="1"/>
  <c r="ES42" i="1" s="1"/>
  <c r="ER42" i="1"/>
  <c r="EP42" i="1"/>
  <c r="EO42" i="1" s="1"/>
  <c r="EB31" i="1"/>
  <c r="CL15" i="1"/>
  <c r="DX11" i="1"/>
  <c r="DW11" i="1"/>
  <c r="DV11" i="1"/>
  <c r="EC11" i="1"/>
  <c r="EA11" i="1"/>
  <c r="DZ11" i="1" s="1"/>
  <c r="DY11" i="1"/>
  <c r="BV87" i="1"/>
  <c r="BU87" i="1"/>
  <c r="BR87" i="1"/>
  <c r="BQ87" i="1"/>
  <c r="BX87" i="1"/>
  <c r="BT87" i="1"/>
  <c r="BS87" i="1" s="1"/>
  <c r="BT47" i="1"/>
  <c r="BS47" i="1" s="1"/>
  <c r="BV47" i="1"/>
  <c r="BR47" i="1"/>
  <c r="BQ47" i="1"/>
  <c r="BX47" i="1"/>
  <c r="BU47" i="1"/>
  <c r="CO83" i="1"/>
  <c r="CN83" i="1" s="1"/>
  <c r="CM83" i="1"/>
  <c r="CJ83" i="1"/>
  <c r="CQ83" i="1"/>
  <c r="CK83" i="1"/>
  <c r="HP36" i="1"/>
  <c r="HR36" i="1"/>
  <c r="HQ36" i="1" s="1"/>
  <c r="HN36" i="1"/>
  <c r="HM36" i="1" s="1"/>
  <c r="HT36" i="1"/>
  <c r="HO36" i="1"/>
  <c r="CK72" i="1"/>
  <c r="CJ72" i="1"/>
  <c r="CQ72" i="1"/>
  <c r="CO72" i="1"/>
  <c r="CN72" i="1" s="1"/>
  <c r="CM72" i="1"/>
  <c r="CL72" i="1" s="1"/>
  <c r="CP72" i="1"/>
  <c r="HA15" i="1"/>
  <c r="GX15" i="1"/>
  <c r="GV15" i="1"/>
  <c r="GW15" i="1"/>
  <c r="GU15" i="1"/>
  <c r="GT15" i="1" s="1"/>
  <c r="GY15" i="1"/>
  <c r="DY64" i="1"/>
  <c r="EC64" i="1"/>
  <c r="DX64" i="1"/>
  <c r="EA64" i="1"/>
  <c r="DZ64" i="1" s="1"/>
  <c r="DW64" i="1"/>
  <c r="DV64" i="1" s="1"/>
  <c r="FK65" i="1"/>
  <c r="FI65" i="1"/>
  <c r="FH65" i="1" s="1"/>
  <c r="FO65" i="1"/>
  <c r="FM65" i="1"/>
  <c r="FL65" i="1" s="1"/>
  <c r="EC67" i="1"/>
  <c r="EA67" i="1"/>
  <c r="DZ67" i="1"/>
  <c r="DW67" i="1"/>
  <c r="DY67" i="1"/>
  <c r="DV67" i="1"/>
  <c r="DX67" i="1"/>
  <c r="EC83" i="1"/>
  <c r="DY83" i="1"/>
  <c r="DW83" i="1"/>
  <c r="DV83" i="1" s="1"/>
  <c r="EA83" i="1"/>
  <c r="DZ83" i="1" s="1"/>
  <c r="DX83" i="1"/>
  <c r="ER65" i="1"/>
  <c r="EV65" i="1"/>
  <c r="EP65" i="1"/>
  <c r="EO65" i="1" s="1"/>
  <c r="ET65" i="1"/>
  <c r="ES65" i="1" s="1"/>
  <c r="EN81" i="1"/>
  <c r="GS74" i="1"/>
  <c r="LV74" i="1" s="1"/>
  <c r="FG78" i="1"/>
  <c r="FN78" i="1" s="1"/>
  <c r="HL53" i="1"/>
  <c r="FG58" i="1"/>
  <c r="FZ83" i="1"/>
  <c r="GC83" i="1" s="1"/>
  <c r="IE65" i="1"/>
  <c r="II65" i="1" s="1"/>
  <c r="GS24" i="1"/>
  <c r="GZ24" i="1" s="1"/>
  <c r="DB66" i="1"/>
  <c r="LV66" i="1" s="1"/>
  <c r="BP74" i="1"/>
  <c r="EN28" i="1"/>
  <c r="EU28" i="1" s="1"/>
  <c r="CI41" i="1"/>
  <c r="LU41" i="1" s="1"/>
  <c r="CI86" i="1"/>
  <c r="BP37" i="1"/>
  <c r="IL36" i="1"/>
  <c r="IK36" i="1"/>
  <c r="IJ36" i="1" s="1"/>
  <c r="II36" i="1"/>
  <c r="IG36" i="1"/>
  <c r="IF36" i="1" s="1"/>
  <c r="IM36" i="1"/>
  <c r="DY26" i="1"/>
  <c r="DX26" i="1" s="1"/>
  <c r="DV26" i="1"/>
  <c r="EC26" i="1"/>
  <c r="EA26" i="1"/>
  <c r="DZ26" i="1" s="1"/>
  <c r="DW26" i="1"/>
  <c r="IL34" i="1"/>
  <c r="IG34" i="1"/>
  <c r="IF34" i="1" s="1"/>
  <c r="IM34" i="1"/>
  <c r="IK34" i="1"/>
  <c r="IJ34" i="1" s="1"/>
  <c r="II34" i="1"/>
  <c r="CP79" i="1"/>
  <c r="FJ53" i="1"/>
  <c r="GG89" i="1"/>
  <c r="DW88" i="1"/>
  <c r="DV88" i="1" s="1"/>
  <c r="EC88" i="1"/>
  <c r="EA88" i="1"/>
  <c r="DY88" i="1"/>
  <c r="DX88" i="1" s="1"/>
  <c r="DZ88" i="1"/>
  <c r="GC31" i="1"/>
  <c r="GB31" i="1"/>
  <c r="GA31" i="1"/>
  <c r="GH31" i="1"/>
  <c r="GF31" i="1"/>
  <c r="GE31" i="1" s="1"/>
  <c r="GD31" i="1"/>
  <c r="DE76" i="1"/>
  <c r="GZ23" i="1"/>
  <c r="EQ20" i="1"/>
  <c r="BW27" i="1"/>
  <c r="DI83" i="1"/>
  <c r="EU46" i="1"/>
  <c r="DF9" i="1"/>
  <c r="DD9" i="1"/>
  <c r="DC9" i="1" s="1"/>
  <c r="DH9" i="1"/>
  <c r="DG9" i="1" s="1"/>
  <c r="DE9" i="1"/>
  <c r="DJ9" i="1"/>
  <c r="BW66" i="1"/>
  <c r="ET80" i="1"/>
  <c r="ES80" i="1"/>
  <c r="EQ80" i="1"/>
  <c r="EP80" i="1"/>
  <c r="EO80" i="1" s="1"/>
  <c r="ER80" i="1"/>
  <c r="EV80" i="1"/>
  <c r="BS60" i="1"/>
  <c r="BR60" i="1"/>
  <c r="BQ60" i="1" s="1"/>
  <c r="BX60" i="1"/>
  <c r="BV60" i="1"/>
  <c r="BU60" i="1" s="1"/>
  <c r="BT60" i="1"/>
  <c r="DF31" i="1"/>
  <c r="DC31" i="1"/>
  <c r="DJ31" i="1"/>
  <c r="DE31" i="1"/>
  <c r="DD31" i="1"/>
  <c r="DH31" i="1"/>
  <c r="DG31" i="1" s="1"/>
  <c r="II86" i="1"/>
  <c r="IH86" i="1" s="1"/>
  <c r="IG86" i="1"/>
  <c r="IF86" i="1" s="1"/>
  <c r="IK86" i="1"/>
  <c r="IM86" i="1"/>
  <c r="IJ86" i="1"/>
  <c r="EB11" i="1"/>
  <c r="BW87" i="1"/>
  <c r="BW47" i="1"/>
  <c r="GV21" i="1"/>
  <c r="CP83" i="1"/>
  <c r="EQ10" i="1"/>
  <c r="HS36" i="1"/>
  <c r="GZ15" i="1"/>
  <c r="GE84" i="1"/>
  <c r="GD84" i="1"/>
  <c r="GB84" i="1"/>
  <c r="GA84" i="1" s="1"/>
  <c r="GC84" i="1"/>
  <c r="GH84" i="1"/>
  <c r="GF84" i="1"/>
  <c r="FK47" i="1"/>
  <c r="FJ47" i="1" s="1"/>
  <c r="FL47" i="1"/>
  <c r="FI47" i="1"/>
  <c r="FH47" i="1"/>
  <c r="FO47" i="1"/>
  <c r="FM47" i="1"/>
  <c r="EB64" i="1"/>
  <c r="FN65" i="1"/>
  <c r="EB67" i="1"/>
  <c r="HT56" i="1"/>
  <c r="HQ56" i="1"/>
  <c r="HN56" i="1"/>
  <c r="HM56" i="1" s="1"/>
  <c r="HR56" i="1"/>
  <c r="HP56" i="1"/>
  <c r="HO56" i="1" s="1"/>
  <c r="EB83" i="1"/>
  <c r="EU65" i="1"/>
  <c r="FG77" i="1"/>
  <c r="GS11" i="1"/>
  <c r="GZ11" i="1" s="1"/>
  <c r="DB25" i="1"/>
  <c r="DF25" i="1" s="1"/>
  <c r="HL39" i="1"/>
  <c r="HO39" i="1" s="1"/>
  <c r="EN41" i="1"/>
  <c r="EU41" i="1" s="1"/>
  <c r="CI65" i="1"/>
  <c r="FG64" i="1"/>
  <c r="CI28" i="1"/>
  <c r="GS79" i="1"/>
  <c r="GV79" i="1" s="1"/>
  <c r="HL4" i="1"/>
  <c r="HN4" i="1" s="1"/>
  <c r="DB46" i="1"/>
  <c r="LT46" i="1" s="1"/>
  <c r="GS84" i="1"/>
  <c r="LU84" i="1" s="1"/>
  <c r="IE54" i="1"/>
  <c r="HL6" i="1"/>
  <c r="HS6" i="1" s="1"/>
  <c r="ER44" i="1"/>
  <c r="EQ44" i="1"/>
  <c r="EO44" i="1"/>
  <c r="ES44" i="1"/>
  <c r="ET44" i="1"/>
  <c r="EV44" i="1"/>
  <c r="EP44" i="1"/>
  <c r="IH34" i="1"/>
  <c r="IH69" i="1"/>
  <c r="IK69" i="1"/>
  <c r="IJ69" i="1" s="1"/>
  <c r="II69" i="1"/>
  <c r="IG69" i="1"/>
  <c r="IF69" i="1" s="1"/>
  <c r="IM69" i="1"/>
  <c r="DX37" i="1"/>
  <c r="EA37" i="1"/>
  <c r="DZ37" i="1" s="1"/>
  <c r="DY37" i="1"/>
  <c r="DW37" i="1"/>
  <c r="EC37" i="1"/>
  <c r="DV37" i="1"/>
  <c r="GY88" i="1"/>
  <c r="GX88" i="1"/>
  <c r="GU88" i="1"/>
  <c r="GT88" i="1" s="1"/>
  <c r="GW88" i="1"/>
  <c r="GV88" i="1" s="1"/>
  <c r="HA88" i="1"/>
  <c r="EB28" i="1"/>
  <c r="EC28" i="1"/>
  <c r="DY28" i="1"/>
  <c r="DW28" i="1"/>
  <c r="DV28" i="1" s="1"/>
  <c r="EA28" i="1"/>
  <c r="DZ28" i="1" s="1"/>
  <c r="FJ69" i="1"/>
  <c r="FK69" i="1"/>
  <c r="FO69" i="1"/>
  <c r="FM69" i="1"/>
  <c r="FL69" i="1" s="1"/>
  <c r="FI69" i="1"/>
  <c r="FH69" i="1" s="1"/>
  <c r="EC9" i="1"/>
  <c r="EA9" i="1"/>
  <c r="DZ9" i="1" s="1"/>
  <c r="DY9" i="1"/>
  <c r="DX9" i="1"/>
  <c r="DW9" i="1"/>
  <c r="DV9" i="1" s="1"/>
  <c r="EB54" i="1"/>
  <c r="EC54" i="1"/>
  <c r="EA54" i="1"/>
  <c r="DZ54" i="1"/>
  <c r="DW54" i="1"/>
  <c r="DV54" i="1" s="1"/>
  <c r="DY54" i="1"/>
  <c r="CP84" i="1"/>
  <c r="CQ84" i="1"/>
  <c r="CO84" i="1"/>
  <c r="CK84" i="1"/>
  <c r="CJ84" i="1" s="1"/>
  <c r="CM84" i="1"/>
  <c r="CN84" i="1"/>
  <c r="DI9" i="1"/>
  <c r="EU80" i="1"/>
  <c r="BW60" i="1"/>
  <c r="DI31" i="1"/>
  <c r="IL86" i="1"/>
  <c r="EQ84" i="1"/>
  <c r="ET84" i="1"/>
  <c r="ES84" i="1"/>
  <c r="ER84" i="1"/>
  <c r="EV84" i="1"/>
  <c r="EP84" i="1"/>
  <c r="EO84" i="1" s="1"/>
  <c r="HT46" i="1"/>
  <c r="HQ46" i="1"/>
  <c r="HP46" i="1"/>
  <c r="HO46" i="1" s="1"/>
  <c r="HR46" i="1"/>
  <c r="HM46" i="1"/>
  <c r="HN46" i="1"/>
  <c r="DX14" i="1"/>
  <c r="EC14" i="1"/>
  <c r="EA14" i="1"/>
  <c r="DZ14" i="1" s="1"/>
  <c r="DY14" i="1"/>
  <c r="DW14" i="1"/>
  <c r="DV14" i="1" s="1"/>
  <c r="ET19" i="1"/>
  <c r="EO19" i="1"/>
  <c r="ES19" i="1"/>
  <c r="EV19" i="1"/>
  <c r="EQ19" i="1"/>
  <c r="ER19" i="1"/>
  <c r="EP19" i="1"/>
  <c r="GC18" i="1"/>
  <c r="GH18" i="1"/>
  <c r="GD18" i="1"/>
  <c r="GB18" i="1"/>
  <c r="GA18" i="1"/>
  <c r="GF18" i="1"/>
  <c r="GE18" i="1" s="1"/>
  <c r="HQ80" i="1"/>
  <c r="HM80" i="1"/>
  <c r="HT80" i="1"/>
  <c r="HP80" i="1"/>
  <c r="HR80" i="1"/>
  <c r="HN80" i="1"/>
  <c r="HO80" i="1"/>
  <c r="GD58" i="1"/>
  <c r="GA58" i="1"/>
  <c r="GH58" i="1"/>
  <c r="GF58" i="1"/>
  <c r="GE58" i="1" s="1"/>
  <c r="GC58" i="1"/>
  <c r="GB58" i="1"/>
  <c r="DG65" i="1"/>
  <c r="DD65" i="1"/>
  <c r="DC65" i="1" s="1"/>
  <c r="DJ65" i="1"/>
  <c r="DH65" i="1"/>
  <c r="DF65" i="1"/>
  <c r="DI65" i="1"/>
  <c r="FI27" i="1"/>
  <c r="FH27" i="1" s="1"/>
  <c r="FO27" i="1"/>
  <c r="FM27" i="1"/>
  <c r="FL27" i="1"/>
  <c r="FK27" i="1"/>
  <c r="FJ27" i="1" s="1"/>
  <c r="HS56" i="1"/>
  <c r="II73" i="1"/>
  <c r="IG73" i="1"/>
  <c r="IM73" i="1"/>
  <c r="IL73" i="1" s="1"/>
  <c r="IK73" i="1"/>
  <c r="IJ73" i="1" s="1"/>
  <c r="IF73" i="1"/>
  <c r="FG49" i="1"/>
  <c r="FJ49" i="1" s="1"/>
  <c r="GS26" i="1"/>
  <c r="LT26" i="1" s="1"/>
  <c r="FG56" i="1"/>
  <c r="LW56" i="1" s="1"/>
  <c r="EN24" i="1"/>
  <c r="GS86" i="1"/>
  <c r="GS57" i="1"/>
  <c r="LT57" i="1" s="1"/>
  <c r="FZ54" i="1"/>
  <c r="GS25" i="1"/>
  <c r="GV25" i="1" s="1"/>
  <c r="CI16" i="1"/>
  <c r="LU16" i="1" s="1"/>
  <c r="FG18" i="1"/>
  <c r="LT18" i="1" s="1"/>
  <c r="IE49" i="1"/>
  <c r="IH49" i="1" s="1"/>
  <c r="DE6" i="1"/>
  <c r="DH6" i="1"/>
  <c r="DF6" i="1"/>
  <c r="DJ6" i="1"/>
  <c r="DD6" i="1"/>
  <c r="DC6" i="1" s="1"/>
  <c r="DG6" i="1"/>
  <c r="IM58" i="1"/>
  <c r="IL58" i="1"/>
  <c r="II58" i="1"/>
  <c r="IG58" i="1"/>
  <c r="IF58" i="1"/>
  <c r="IK58" i="1"/>
  <c r="IJ58" i="1" s="1"/>
  <c r="DH16" i="1"/>
  <c r="DG16" i="1" s="1"/>
  <c r="DF16" i="1"/>
  <c r="DD16" i="1"/>
  <c r="DC16" i="1" s="1"/>
  <c r="DJ16" i="1"/>
  <c r="DE16" i="1"/>
  <c r="BS53" i="1"/>
  <c r="BR53" i="1"/>
  <c r="BX53" i="1"/>
  <c r="BW53" i="1" s="1"/>
  <c r="BT53" i="1"/>
  <c r="BQ53" i="1"/>
  <c r="BV53" i="1"/>
  <c r="BU53" i="1" s="1"/>
  <c r="ET56" i="1"/>
  <c r="ES56" i="1"/>
  <c r="ER56" i="1"/>
  <c r="EQ56" i="1" s="1"/>
  <c r="EP56" i="1"/>
  <c r="EV56" i="1"/>
  <c r="EO56" i="1"/>
  <c r="GT28" i="1"/>
  <c r="HA28" i="1"/>
  <c r="GV28" i="1"/>
  <c r="GY28" i="1"/>
  <c r="GX28" i="1" s="1"/>
  <c r="GW28" i="1"/>
  <c r="GU28" i="1"/>
  <c r="DW4" i="1"/>
  <c r="DX4" i="1"/>
  <c r="DY4" i="1"/>
  <c r="EC4" i="1"/>
  <c r="EA4" i="1"/>
  <c r="DZ4" i="1" s="1"/>
  <c r="DV4" i="1"/>
  <c r="FN69" i="1"/>
  <c r="EB9" i="1"/>
  <c r="DX54" i="1"/>
  <c r="CL84" i="1"/>
  <c r="IM87" i="1"/>
  <c r="IG87" i="1"/>
  <c r="IF87" i="1" s="1"/>
  <c r="II87" i="1"/>
  <c r="IH87" i="1" s="1"/>
  <c r="IJ87" i="1"/>
  <c r="IK87" i="1"/>
  <c r="EC18" i="1"/>
  <c r="EA18" i="1"/>
  <c r="DZ18" i="1" s="1"/>
  <c r="DX18" i="1"/>
  <c r="DW18" i="1"/>
  <c r="DV18" i="1"/>
  <c r="DY18" i="1"/>
  <c r="HM23" i="1"/>
  <c r="HT23" i="1"/>
  <c r="HP23" i="1"/>
  <c r="HN23" i="1"/>
  <c r="HO23" i="1"/>
  <c r="HR23" i="1"/>
  <c r="HQ23" i="1" s="1"/>
  <c r="DF53" i="1"/>
  <c r="DE53" i="1"/>
  <c r="DD53" i="1"/>
  <c r="DH53" i="1"/>
  <c r="DG53" i="1" s="1"/>
  <c r="DC53" i="1"/>
  <c r="DJ53" i="1"/>
  <c r="DI53" i="1" s="1"/>
  <c r="GG18" i="1"/>
  <c r="HS80" i="1"/>
  <c r="GG58" i="1"/>
  <c r="DE65" i="1"/>
  <c r="FN27" i="1"/>
  <c r="HT16" i="1"/>
  <c r="HN16" i="1"/>
  <c r="HM16" i="1" s="1"/>
  <c r="HO16" i="1"/>
  <c r="HR16" i="1"/>
  <c r="HQ16" i="1" s="1"/>
  <c r="HP16" i="1"/>
  <c r="GF16" i="1"/>
  <c r="GE16" i="1" s="1"/>
  <c r="GD16" i="1"/>
  <c r="GB16" i="1"/>
  <c r="GA16" i="1" s="1"/>
  <c r="GH16" i="1"/>
  <c r="IH73" i="1"/>
  <c r="DD81" i="1"/>
  <c r="DC81" i="1" s="1"/>
  <c r="DJ81" i="1"/>
  <c r="DI81" i="1"/>
  <c r="DF81" i="1"/>
  <c r="DG81" i="1"/>
  <c r="DH81" i="1"/>
  <c r="BP69" i="1"/>
  <c r="FZ15" i="1"/>
  <c r="EN64" i="1"/>
  <c r="FZ19" i="1"/>
  <c r="DB42" i="1"/>
  <c r="HL9" i="1"/>
  <c r="HS9" i="1" s="1"/>
  <c r="GS59" i="1"/>
  <c r="GZ59" i="1" s="1"/>
  <c r="DU41" i="1"/>
  <c r="LW41" i="1" s="1"/>
  <c r="EN54" i="1"/>
  <c r="LV54" i="1" s="1"/>
  <c r="EN77" i="1"/>
  <c r="LV77" i="1" s="1"/>
  <c r="FZ9" i="1"/>
  <c r="EN34" i="1"/>
  <c r="IE83" i="1"/>
  <c r="IL83" i="1" s="1"/>
  <c r="HL55" i="1"/>
  <c r="LW55" i="1" s="1"/>
  <c r="GY72" i="1"/>
  <c r="GX72" i="1" s="1"/>
  <c r="GW72" i="1"/>
  <c r="GV72" i="1" s="1"/>
  <c r="GT72" i="1"/>
  <c r="HA72" i="1"/>
  <c r="GU72" i="1"/>
  <c r="GB78" i="1"/>
  <c r="GA78" i="1" s="1"/>
  <c r="GH78" i="1"/>
  <c r="GG78" i="1" s="1"/>
  <c r="GE78" i="1"/>
  <c r="GD78" i="1"/>
  <c r="GF78" i="1"/>
  <c r="DF18" i="1"/>
  <c r="DD18" i="1"/>
  <c r="DI18" i="1"/>
  <c r="DC18" i="1"/>
  <c r="DJ18" i="1"/>
  <c r="DH18" i="1"/>
  <c r="DG18" i="1" s="1"/>
  <c r="BS41" i="1"/>
  <c r="BT41" i="1"/>
  <c r="BR41" i="1"/>
  <c r="BQ41" i="1" s="1"/>
  <c r="BX41" i="1"/>
  <c r="BV41" i="1"/>
  <c r="BU41" i="1"/>
  <c r="IF39" i="1"/>
  <c r="IK39" i="1"/>
  <c r="IJ39" i="1" s="1"/>
  <c r="II39" i="1"/>
  <c r="IG39" i="1"/>
  <c r="IM39" i="1"/>
  <c r="IH39" i="1"/>
  <c r="DF34" i="1"/>
  <c r="DD34" i="1"/>
  <c r="DC34" i="1" s="1"/>
  <c r="DJ34" i="1"/>
  <c r="DE34" i="1"/>
  <c r="DH34" i="1"/>
  <c r="DG34" i="1" s="1"/>
  <c r="DZ87" i="1"/>
  <c r="DY87" i="1"/>
  <c r="DX87" i="1" s="1"/>
  <c r="DV87" i="1"/>
  <c r="EC87" i="1"/>
  <c r="DW87" i="1"/>
  <c r="EA87" i="1"/>
  <c r="DW81" i="1"/>
  <c r="DV81" i="1" s="1"/>
  <c r="DX81" i="1"/>
  <c r="DZ81" i="1"/>
  <c r="EC81" i="1"/>
  <c r="EA81" i="1"/>
  <c r="DY81" i="1"/>
  <c r="GC77" i="1"/>
  <c r="GE77" i="1"/>
  <c r="GF77" i="1"/>
  <c r="GD77" i="1"/>
  <c r="GB77" i="1"/>
  <c r="GA77" i="1" s="1"/>
  <c r="GH77" i="1"/>
  <c r="ET66" i="1"/>
  <c r="ES66" i="1" s="1"/>
  <c r="EP66" i="1"/>
  <c r="EO66" i="1" s="1"/>
  <c r="ER66" i="1"/>
  <c r="EU66" i="1"/>
  <c r="EV66" i="1"/>
  <c r="CJ31" i="1"/>
  <c r="CQ31" i="1"/>
  <c r="CO31" i="1"/>
  <c r="CN31" i="1" s="1"/>
  <c r="CM31" i="1"/>
  <c r="CP31" i="1"/>
  <c r="CK31" i="1"/>
  <c r="IG17" i="1"/>
  <c r="IF17" i="1" s="1"/>
  <c r="IM17" i="1"/>
  <c r="IK17" i="1"/>
  <c r="IJ17" i="1" s="1"/>
  <c r="IL17" i="1"/>
  <c r="II17" i="1"/>
  <c r="HS23" i="1"/>
  <c r="EP49" i="1"/>
  <c r="EO49" i="1" s="1"/>
  <c r="ET49" i="1"/>
  <c r="ER49" i="1"/>
  <c r="EV49" i="1"/>
  <c r="EU49" i="1"/>
  <c r="ES49" i="1"/>
  <c r="DV36" i="1"/>
  <c r="EC36" i="1"/>
  <c r="EA36" i="1"/>
  <c r="DZ36" i="1" s="1"/>
  <c r="DY36" i="1"/>
  <c r="EB36" i="1"/>
  <c r="DW36" i="1"/>
  <c r="GY62" i="1"/>
  <c r="GX62" i="1" s="1"/>
  <c r="GW62" i="1"/>
  <c r="GV62" i="1"/>
  <c r="GT62" i="1"/>
  <c r="HA62" i="1"/>
  <c r="GZ62" i="1" s="1"/>
  <c r="GU62" i="1"/>
  <c r="EU25" i="1"/>
  <c r="ET25" i="1"/>
  <c r="ES25" i="1" s="1"/>
  <c r="EV25" i="1"/>
  <c r="ER25" i="1"/>
  <c r="EP25" i="1"/>
  <c r="EO25" i="1" s="1"/>
  <c r="ER72" i="1"/>
  <c r="EQ72" i="1" s="1"/>
  <c r="EP72" i="1"/>
  <c r="EV72" i="1"/>
  <c r="ES72" i="1"/>
  <c r="EO72" i="1"/>
  <c r="ET72" i="1"/>
  <c r="IK76" i="1"/>
  <c r="IJ76" i="1" s="1"/>
  <c r="IH76" i="1"/>
  <c r="II76" i="1"/>
  <c r="IG76" i="1"/>
  <c r="IF76" i="1" s="1"/>
  <c r="IM76" i="1"/>
  <c r="DX24" i="1"/>
  <c r="EC24" i="1"/>
  <c r="EA24" i="1"/>
  <c r="DZ24" i="1" s="1"/>
  <c r="DY24" i="1"/>
  <c r="DV24" i="1"/>
  <c r="DW24" i="1"/>
  <c r="BX78" i="1"/>
  <c r="BV78" i="1"/>
  <c r="BT78" i="1"/>
  <c r="BU78" i="1"/>
  <c r="BR78" i="1"/>
  <c r="BQ78" i="1" s="1"/>
  <c r="FI29" i="1"/>
  <c r="FM29" i="1"/>
  <c r="FL29" i="1"/>
  <c r="FO29" i="1"/>
  <c r="FJ29" i="1"/>
  <c r="FK29" i="1"/>
  <c r="FH29" i="1"/>
  <c r="EA25" i="1"/>
  <c r="DZ25" i="1"/>
  <c r="DW25" i="1"/>
  <c r="DV25" i="1" s="1"/>
  <c r="EC25" i="1"/>
  <c r="DY25" i="1"/>
  <c r="GG16" i="1"/>
  <c r="HL64" i="1"/>
  <c r="HO64" i="1" s="1"/>
  <c r="BP64" i="1"/>
  <c r="FZ67" i="1"/>
  <c r="FZ62" i="1"/>
  <c r="EN76" i="1"/>
  <c r="LT76" i="1" s="1"/>
  <c r="EN60" i="1"/>
  <c r="FZ20" i="1"/>
  <c r="GC20" i="1" s="1"/>
  <c r="HL77" i="1"/>
  <c r="HO77" i="1" s="1"/>
  <c r="BP6" i="1"/>
  <c r="DB27" i="1"/>
  <c r="LT27" i="1" s="1"/>
  <c r="CL79" i="1"/>
  <c r="GS34" i="1"/>
  <c r="HA34" i="1" s="1"/>
  <c r="HL34" i="1"/>
  <c r="HO34" i="1" s="1"/>
  <c r="FZ87" i="1"/>
  <c r="GC87" i="1" s="1"/>
  <c r="CP15" i="1"/>
  <c r="FZ27" i="1"/>
  <c r="LF6" i="1"/>
  <c r="GD46" i="1"/>
  <c r="GC46" i="1" s="1"/>
  <c r="GB46" i="1"/>
  <c r="GA46" i="1"/>
  <c r="GH46" i="1"/>
  <c r="GF46" i="1"/>
  <c r="GE46" i="1"/>
  <c r="GZ72" i="1"/>
  <c r="DJ29" i="1"/>
  <c r="DI29" i="1" s="1"/>
  <c r="DH29" i="1"/>
  <c r="DG29" i="1" s="1"/>
  <c r="DD29" i="1"/>
  <c r="DC29" i="1"/>
  <c r="DF29" i="1"/>
  <c r="GC78" i="1"/>
  <c r="DE18" i="1"/>
  <c r="BW41" i="1"/>
  <c r="IL39" i="1"/>
  <c r="GY87" i="1"/>
  <c r="GX87" i="1"/>
  <c r="GU87" i="1"/>
  <c r="GW87" i="1"/>
  <c r="GV87" i="1" s="1"/>
  <c r="GT87" i="1"/>
  <c r="HA87" i="1"/>
  <c r="GC81" i="1"/>
  <c r="GE81" i="1"/>
  <c r="GD81" i="1"/>
  <c r="GB81" i="1"/>
  <c r="GA81" i="1" s="1"/>
  <c r="GH81" i="1"/>
  <c r="GF81" i="1"/>
  <c r="CJ24" i="1"/>
  <c r="CL24" i="1"/>
  <c r="CQ24" i="1"/>
  <c r="CM24" i="1"/>
  <c r="CK24" i="1"/>
  <c r="CO24" i="1"/>
  <c r="CN24" i="1" s="1"/>
  <c r="DI34" i="1"/>
  <c r="FO36" i="1"/>
  <c r="FN36" i="1"/>
  <c r="FM36" i="1"/>
  <c r="FL36" i="1" s="1"/>
  <c r="FI36" i="1"/>
  <c r="FH36" i="1" s="1"/>
  <c r="FK36" i="1"/>
  <c r="EB87" i="1"/>
  <c r="EB81" i="1"/>
  <c r="GG77" i="1"/>
  <c r="BX31" i="1"/>
  <c r="BR31" i="1"/>
  <c r="BV31" i="1"/>
  <c r="BU31" i="1" s="1"/>
  <c r="BT31" i="1"/>
  <c r="BQ31" i="1"/>
  <c r="BS31" i="1"/>
  <c r="IJ56" i="1"/>
  <c r="II56" i="1"/>
  <c r="IM56" i="1"/>
  <c r="IK56" i="1"/>
  <c r="IH56" i="1"/>
  <c r="IG56" i="1"/>
  <c r="IF56" i="1" s="1"/>
  <c r="IK77" i="1"/>
  <c r="II77" i="1"/>
  <c r="IM77" i="1"/>
  <c r="IJ77" i="1"/>
  <c r="IG77" i="1"/>
  <c r="IF77" i="1" s="1"/>
  <c r="BW77" i="1"/>
  <c r="BX77" i="1"/>
  <c r="BV77" i="1"/>
  <c r="BR77" i="1"/>
  <c r="BQ77" i="1" s="1"/>
  <c r="BU77" i="1"/>
  <c r="BT77" i="1"/>
  <c r="CL31" i="1"/>
  <c r="IH17" i="1"/>
  <c r="FN29" i="1"/>
  <c r="DX25" i="1"/>
  <c r="FM14" i="1"/>
  <c r="FL14" i="1" s="1"/>
  <c r="FI14" i="1"/>
  <c r="FH14" i="1" s="1"/>
  <c r="FJ14" i="1"/>
  <c r="FO14" i="1"/>
  <c r="FK14" i="1"/>
  <c r="IG67" i="1"/>
  <c r="IM67" i="1"/>
  <c r="IK67" i="1"/>
  <c r="II67" i="1"/>
  <c r="IH67" i="1"/>
  <c r="IF67" i="1"/>
  <c r="IJ67" i="1"/>
  <c r="FZ55" i="1"/>
  <c r="FZ47" i="1"/>
  <c r="CI80" i="1"/>
  <c r="LU80" i="1" s="1"/>
  <c r="FG41" i="1"/>
  <c r="FN41" i="1" s="1"/>
  <c r="HL67" i="1"/>
  <c r="BP59" i="1"/>
  <c r="BV59" i="1" s="1"/>
  <c r="BU59" i="1" s="1"/>
  <c r="HL62" i="1"/>
  <c r="LW62" i="1" s="1"/>
  <c r="DB62" i="1"/>
  <c r="HL58" i="1"/>
  <c r="HS58" i="1" s="1"/>
  <c r="EN86" i="1"/>
  <c r="DU56" i="1"/>
  <c r="GS4" i="1"/>
  <c r="DB37" i="1"/>
  <c r="GS66" i="1"/>
  <c r="HL54" i="1"/>
  <c r="HO54" i="1" s="1"/>
  <c r="FG81" i="1"/>
  <c r="DU6" i="1"/>
  <c r="DU7" i="1"/>
  <c r="DZ7" i="1" s="1"/>
  <c r="HL15" i="1"/>
  <c r="HN15" i="1" s="1"/>
  <c r="EN23" i="1"/>
  <c r="LT23" i="1" s="1"/>
  <c r="GS9" i="1"/>
  <c r="IE16" i="1"/>
  <c r="IH16" i="1" s="1"/>
  <c r="GG46" i="1"/>
  <c r="DX58" i="1"/>
  <c r="DW58" i="1"/>
  <c r="DV58" i="1"/>
  <c r="EC58" i="1"/>
  <c r="EA58" i="1"/>
  <c r="DZ58" i="1" s="1"/>
  <c r="DY58" i="1"/>
  <c r="HR26" i="1"/>
  <c r="HQ26" i="1" s="1"/>
  <c r="HO26" i="1"/>
  <c r="HM26" i="1"/>
  <c r="HN26" i="1"/>
  <c r="HT26" i="1"/>
  <c r="HP26" i="1"/>
  <c r="EB57" i="1"/>
  <c r="EA57" i="1"/>
  <c r="DZ57" i="1" s="1"/>
  <c r="DY57" i="1"/>
  <c r="DW57" i="1"/>
  <c r="DV57" i="1" s="1"/>
  <c r="EC57" i="1"/>
  <c r="GG81" i="1"/>
  <c r="CP24" i="1"/>
  <c r="FJ36" i="1"/>
  <c r="FI57" i="1"/>
  <c r="FH57" i="1" s="1"/>
  <c r="FM57" i="1"/>
  <c r="FL57" i="1" s="1"/>
  <c r="FK57" i="1"/>
  <c r="FO57" i="1"/>
  <c r="FJ57" i="1"/>
  <c r="BW31" i="1"/>
  <c r="IL56" i="1"/>
  <c r="IL77" i="1"/>
  <c r="FK39" i="1"/>
  <c r="FM39" i="1"/>
  <c r="FL39" i="1" s="1"/>
  <c r="FH39" i="1"/>
  <c r="FO39" i="1"/>
  <c r="FJ39" i="1"/>
  <c r="FI39" i="1"/>
  <c r="FJ62" i="1"/>
  <c r="FH62" i="1"/>
  <c r="FI62" i="1"/>
  <c r="FO62" i="1"/>
  <c r="FN62" i="1" s="1"/>
  <c r="FM62" i="1"/>
  <c r="FL62" i="1" s="1"/>
  <c r="FK62" i="1"/>
  <c r="CK58" i="1"/>
  <c r="CJ58" i="1"/>
  <c r="CO58" i="1"/>
  <c r="CN58" i="1" s="1"/>
  <c r="CL58" i="1"/>
  <c r="CM58" i="1"/>
  <c r="CQ58" i="1"/>
  <c r="HR89" i="1"/>
  <c r="HQ89" i="1"/>
  <c r="HP89" i="1"/>
  <c r="HO89" i="1"/>
  <c r="HN89" i="1"/>
  <c r="HM89" i="1" s="1"/>
  <c r="HT89" i="1"/>
  <c r="BX57" i="1"/>
  <c r="BV57" i="1"/>
  <c r="BU57" i="1" s="1"/>
  <c r="BT57" i="1"/>
  <c r="BR57" i="1"/>
  <c r="BQ57" i="1" s="1"/>
  <c r="BW57" i="1"/>
  <c r="GA26" i="1"/>
  <c r="GH26" i="1"/>
  <c r="GF26" i="1"/>
  <c r="GE26" i="1" s="1"/>
  <c r="GC26" i="1"/>
  <c r="GB26" i="1"/>
  <c r="GD26" i="1"/>
  <c r="GU65" i="1"/>
  <c r="GT65" i="1" s="1"/>
  <c r="HA65" i="1"/>
  <c r="GV65" i="1"/>
  <c r="GW65" i="1"/>
  <c r="GY65" i="1"/>
  <c r="GX65" i="1" s="1"/>
  <c r="IL67" i="1"/>
  <c r="IE60" i="1"/>
  <c r="IH60" i="1" s="1"/>
  <c r="FG67" i="1"/>
  <c r="LV67" i="1" s="1"/>
  <c r="FZ88" i="1"/>
  <c r="LU88" i="1" s="1"/>
  <c r="DB47" i="1"/>
  <c r="FG87" i="1"/>
  <c r="FZ42" i="1"/>
  <c r="LU42" i="1" s="1"/>
  <c r="FG24" i="1"/>
  <c r="FJ24" i="1" s="1"/>
  <c r="FZ29" i="1"/>
  <c r="LW29" i="1" s="1"/>
  <c r="GS29" i="1"/>
  <c r="GZ29" i="1" s="1"/>
  <c r="CI60" i="1"/>
  <c r="LU60" i="1" s="1"/>
  <c r="IE47" i="1"/>
  <c r="HL29" i="1"/>
  <c r="HS29" i="1" s="1"/>
  <c r="GS39" i="1"/>
  <c r="LV39" i="1" s="1"/>
  <c r="LX39" i="1" s="1"/>
  <c r="HL31" i="1"/>
  <c r="HS31" i="1" s="1"/>
  <c r="GS44" i="1"/>
  <c r="LT44" i="1" s="1"/>
  <c r="IE24" i="1"/>
  <c r="IM24" i="1" s="1"/>
  <c r="DB87" i="1"/>
  <c r="FG72" i="1"/>
  <c r="GS53" i="1"/>
  <c r="LV53" i="1" s="1"/>
  <c r="EC80" i="1"/>
  <c r="EA80" i="1"/>
  <c r="DZ80" i="1"/>
  <c r="DW80" i="1"/>
  <c r="DX80" i="1"/>
  <c r="DY80" i="1"/>
  <c r="DV80" i="1"/>
  <c r="FN80" i="1"/>
  <c r="FO80" i="1"/>
  <c r="FM80" i="1"/>
  <c r="FK80" i="1"/>
  <c r="FI80" i="1"/>
  <c r="FH80" i="1" s="1"/>
  <c r="FL80" i="1"/>
  <c r="GH41" i="1"/>
  <c r="GB41" i="1"/>
  <c r="GA41" i="1" s="1"/>
  <c r="GD41" i="1"/>
  <c r="GF41" i="1"/>
  <c r="GE41" i="1" s="1"/>
  <c r="ET18" i="1"/>
  <c r="ES18" i="1" s="1"/>
  <c r="ER18" i="1"/>
  <c r="EQ18" i="1" s="1"/>
  <c r="EP18" i="1"/>
  <c r="EO18" i="1"/>
  <c r="EV18" i="1"/>
  <c r="FN57" i="1"/>
  <c r="GY60" i="1"/>
  <c r="GX60" i="1" s="1"/>
  <c r="GU60" i="1"/>
  <c r="GT60" i="1" s="1"/>
  <c r="GW60" i="1"/>
  <c r="HA60" i="1"/>
  <c r="GB28" i="1"/>
  <c r="GA28" i="1"/>
  <c r="GH28" i="1"/>
  <c r="GF28" i="1"/>
  <c r="GE28" i="1" s="1"/>
  <c r="GC28" i="1"/>
  <c r="GD28" i="1"/>
  <c r="IK6" i="1"/>
  <c r="IJ6" i="1"/>
  <c r="IG6" i="1"/>
  <c r="IF6" i="1" s="1"/>
  <c r="II6" i="1"/>
  <c r="IH6" i="1" s="1"/>
  <c r="IM6" i="1"/>
  <c r="IL6" i="1"/>
  <c r="FN39" i="1"/>
  <c r="EV88" i="1"/>
  <c r="ES88" i="1"/>
  <c r="ET88" i="1"/>
  <c r="EP88" i="1"/>
  <c r="EO88" i="1" s="1"/>
  <c r="ER88" i="1"/>
  <c r="EQ88" i="1" s="1"/>
  <c r="HT41" i="1"/>
  <c r="HP41" i="1"/>
  <c r="HR41" i="1"/>
  <c r="HQ41" i="1" s="1"/>
  <c r="HN41" i="1"/>
  <c r="HM41" i="1" s="1"/>
  <c r="HO41" i="1"/>
  <c r="CP58" i="1"/>
  <c r="HS89" i="1"/>
  <c r="BS57" i="1"/>
  <c r="BQ46" i="1"/>
  <c r="BV46" i="1"/>
  <c r="BU46" i="1"/>
  <c r="BT46" i="1"/>
  <c r="BS46" i="1" s="1"/>
  <c r="BR46" i="1"/>
  <c r="BX46" i="1"/>
  <c r="JA81" i="1"/>
  <c r="IZ81" i="1"/>
  <c r="IY81" i="1" s="1"/>
  <c r="JF81" i="1"/>
  <c r="JC81" i="1"/>
  <c r="JD81" i="1"/>
  <c r="JB81" i="1"/>
  <c r="LF19" i="1"/>
  <c r="LK19" i="1"/>
  <c r="LI19" i="1"/>
  <c r="LH19" i="1"/>
  <c r="LG19" i="1"/>
  <c r="LE19" i="1"/>
  <c r="LD19" i="1" s="1"/>
  <c r="JA79" i="1"/>
  <c r="ET58" i="1"/>
  <c r="ES58" i="1" s="1"/>
  <c r="EV58" i="1"/>
  <c r="ER58" i="1"/>
  <c r="EP58" i="1"/>
  <c r="EO58" i="1"/>
  <c r="EU6" i="1"/>
  <c r="EP6" i="1"/>
  <c r="EO6" i="1" s="1"/>
  <c r="ER6" i="1"/>
  <c r="EV6" i="1"/>
  <c r="ET6" i="1"/>
  <c r="ES6" i="1"/>
  <c r="KM6" i="1"/>
  <c r="KL6" i="1"/>
  <c r="KK6" i="1" s="1"/>
  <c r="KR6" i="1"/>
  <c r="KN6" i="1"/>
  <c r="KP6" i="1"/>
  <c r="KO6" i="1"/>
  <c r="JB6" i="1"/>
  <c r="JF6" i="1"/>
  <c r="JD6" i="1"/>
  <c r="JC6" i="1"/>
  <c r="IZ6" i="1"/>
  <c r="IY6" i="1" s="1"/>
  <c r="KQ6" i="1"/>
  <c r="LE6" i="1"/>
  <c r="LD6" i="1" s="1"/>
  <c r="LK6" i="1"/>
  <c r="LI6" i="1"/>
  <c r="LH6" i="1"/>
  <c r="LG6" i="1"/>
  <c r="HA14" i="1"/>
  <c r="GY14" i="1"/>
  <c r="GX14" i="1" s="1"/>
  <c r="GW14" i="1"/>
  <c r="GU14" i="1"/>
  <c r="GT14" i="1" s="1"/>
  <c r="LJ11" i="1"/>
  <c r="LJ19" i="1"/>
  <c r="GG24" i="1"/>
  <c r="GC24" i="1"/>
  <c r="IH55" i="1"/>
  <c r="IL55" i="1"/>
  <c r="JE55" i="1"/>
  <c r="JA36" i="1"/>
  <c r="KO46" i="1"/>
  <c r="KL46" i="1"/>
  <c r="KK46" i="1"/>
  <c r="KN46" i="1"/>
  <c r="KR46" i="1"/>
  <c r="KP46" i="1"/>
  <c r="CK55" i="1"/>
  <c r="CQ55" i="1"/>
  <c r="CO55" i="1"/>
  <c r="CN55" i="1" s="1"/>
  <c r="CM55" i="1"/>
  <c r="CJ55" i="1"/>
  <c r="GB44" i="1"/>
  <c r="GA44" i="1"/>
  <c r="GH44" i="1"/>
  <c r="GG44" i="1" s="1"/>
  <c r="GF44" i="1"/>
  <c r="GE44" i="1"/>
  <c r="GD44" i="1"/>
  <c r="GC44" i="1" s="1"/>
  <c r="IM72" i="1"/>
  <c r="IK72" i="1"/>
  <c r="IJ72" i="1" s="1"/>
  <c r="II72" i="1"/>
  <c r="IH72" i="1" s="1"/>
  <c r="IG72" i="1"/>
  <c r="IF72" i="1"/>
  <c r="GY76" i="1"/>
  <c r="GX76" i="1" s="1"/>
  <c r="GW76" i="1"/>
  <c r="GU76" i="1"/>
  <c r="GT76" i="1" s="1"/>
  <c r="HA76" i="1"/>
  <c r="LE76" i="1"/>
  <c r="LD76" i="1" s="1"/>
  <c r="LG76" i="1"/>
  <c r="LI76" i="1"/>
  <c r="LH76" i="1" s="1"/>
  <c r="LK76" i="1"/>
  <c r="CJ87" i="1"/>
  <c r="CQ87" i="1"/>
  <c r="CO87" i="1"/>
  <c r="CN87" i="1"/>
  <c r="CM87" i="1"/>
  <c r="CL87" i="1" s="1"/>
  <c r="CK87" i="1"/>
  <c r="KQ67" i="1"/>
  <c r="KL67" i="1"/>
  <c r="KK67" i="1"/>
  <c r="KR67" i="1"/>
  <c r="KP67" i="1"/>
  <c r="KO67" i="1"/>
  <c r="KN67" i="1"/>
  <c r="DY65" i="1"/>
  <c r="DW65" i="1"/>
  <c r="DV65" i="1" s="1"/>
  <c r="EC65" i="1"/>
  <c r="EA65" i="1"/>
  <c r="DZ65" i="1" s="1"/>
  <c r="DX65" i="1"/>
  <c r="LK11" i="1"/>
  <c r="LG11" i="1"/>
  <c r="LF11" i="1" s="1"/>
  <c r="LI11" i="1"/>
  <c r="LH11" i="1" s="1"/>
  <c r="LD11" i="1"/>
  <c r="LE11" i="1"/>
  <c r="JF55" i="1"/>
  <c r="JB55" i="1"/>
  <c r="IY55" i="1"/>
  <c r="JD55" i="1"/>
  <c r="JC55" i="1" s="1"/>
  <c r="IZ55" i="1"/>
  <c r="IF55" i="1"/>
  <c r="IG55" i="1"/>
  <c r="IM55" i="1"/>
  <c r="IK55" i="1"/>
  <c r="IJ55" i="1" s="1"/>
  <c r="II55" i="1"/>
  <c r="LK42" i="1"/>
  <c r="LI42" i="1"/>
  <c r="LH42" i="1" s="1"/>
  <c r="LG42" i="1"/>
  <c r="LD42" i="1"/>
  <c r="LE42" i="1"/>
  <c r="LF42" i="1"/>
  <c r="KM46" i="1"/>
  <c r="IZ79" i="1"/>
  <c r="IY79" i="1" s="1"/>
  <c r="JF79" i="1"/>
  <c r="JE79" i="1" s="1"/>
  <c r="JC79" i="1"/>
  <c r="JB79" i="1"/>
  <c r="JD79" i="1"/>
  <c r="JF66" i="1"/>
  <c r="JD66" i="1"/>
  <c r="JB66" i="1"/>
  <c r="JA66" i="1" s="1"/>
  <c r="IZ66" i="1"/>
  <c r="IY66" i="1" s="1"/>
  <c r="JC66" i="1"/>
  <c r="CL55" i="1"/>
  <c r="IL72" i="1"/>
  <c r="GV76" i="1"/>
  <c r="LF76" i="1"/>
  <c r="KQ46" i="1"/>
  <c r="CP55" i="1"/>
  <c r="GZ76" i="1"/>
  <c r="LJ76" i="1"/>
  <c r="CP87" i="1"/>
  <c r="KM67" i="1"/>
  <c r="EB65" i="1"/>
  <c r="KM28" i="1"/>
  <c r="KQ28" i="1"/>
  <c r="JA67" i="1"/>
  <c r="JC67" i="1"/>
  <c r="JF67" i="1"/>
  <c r="JE67" i="1" s="1"/>
  <c r="JB67" i="1"/>
  <c r="IY67" i="1"/>
  <c r="IZ67" i="1"/>
  <c r="JD67" i="1"/>
  <c r="KQ15" i="1"/>
  <c r="JE83" i="1"/>
  <c r="JA83" i="1"/>
  <c r="LJ31" i="1"/>
  <c r="LF31" i="1"/>
  <c r="IL18" i="1"/>
  <c r="JE89" i="1"/>
  <c r="HS81" i="1"/>
  <c r="HO81" i="1"/>
  <c r="KM60" i="1"/>
  <c r="LJ58" i="1"/>
  <c r="KQ58" i="1"/>
  <c r="KM58" i="1"/>
  <c r="JA80" i="1"/>
  <c r="LJ36" i="1"/>
  <c r="LF36" i="1"/>
  <c r="BW7" i="1"/>
  <c r="DI36" i="1"/>
  <c r="GZ89" i="1"/>
  <c r="GV89" i="1"/>
  <c r="KM36" i="1"/>
  <c r="JX18" i="1"/>
  <c r="JA14" i="1"/>
  <c r="IZ14" i="1"/>
  <c r="IY14" i="1" s="1"/>
  <c r="JC14" i="1"/>
  <c r="JB14" i="1"/>
  <c r="JF14" i="1"/>
  <c r="JD14" i="1"/>
  <c r="JE84" i="1"/>
  <c r="HO19" i="1"/>
  <c r="HS19" i="1"/>
  <c r="IH23" i="1"/>
  <c r="IL23" i="1"/>
  <c r="DE15" i="1"/>
  <c r="DI15" i="1"/>
  <c r="FN19" i="1"/>
  <c r="FJ19" i="1"/>
  <c r="KQ16" i="1"/>
  <c r="LJ81" i="1"/>
  <c r="IL26" i="1"/>
  <c r="CP17" i="1"/>
  <c r="CL17" i="1"/>
  <c r="KM25" i="1"/>
  <c r="LJ28" i="1"/>
  <c r="JX81" i="1"/>
  <c r="KQ80" i="1"/>
  <c r="JV44" i="1"/>
  <c r="JR44" i="1"/>
  <c r="JY44" i="1"/>
  <c r="JW44" i="1"/>
  <c r="JU44" i="1"/>
  <c r="JT44" i="1" s="1"/>
  <c r="JS44" i="1"/>
  <c r="HR84" i="1"/>
  <c r="JY18" i="1"/>
  <c r="JW18" i="1"/>
  <c r="JV18" i="1"/>
  <c r="JU18" i="1"/>
  <c r="JT18" i="1" s="1"/>
  <c r="JR18" i="1"/>
  <c r="JS18" i="1"/>
  <c r="JB84" i="1"/>
  <c r="JA84" i="1" s="1"/>
  <c r="JC84" i="1"/>
  <c r="IZ84" i="1"/>
  <c r="IY84" i="1" s="1"/>
  <c r="JD84" i="1"/>
  <c r="JF84" i="1"/>
  <c r="JX44" i="1"/>
  <c r="KM65" i="1"/>
  <c r="HS7" i="1"/>
  <c r="FN59" i="1"/>
  <c r="FJ59" i="1"/>
  <c r="JE31" i="1"/>
  <c r="BW89" i="1"/>
  <c r="HO73" i="1"/>
  <c r="BT4" i="1"/>
  <c r="GC59" i="1"/>
  <c r="GG59" i="1"/>
  <c r="HA49" i="1"/>
  <c r="GY49" i="1"/>
  <c r="GX49" i="1"/>
  <c r="GW49" i="1"/>
  <c r="GV49" i="1" s="1"/>
  <c r="GU49" i="1"/>
  <c r="GT49" i="1" s="1"/>
  <c r="GZ49" i="1"/>
  <c r="KM76" i="1"/>
  <c r="KQ76" i="1"/>
  <c r="IL20" i="1"/>
  <c r="IH20" i="1"/>
  <c r="GU36" i="1"/>
  <c r="GT36" i="1"/>
  <c r="GY36" i="1"/>
  <c r="GX36" i="1" s="1"/>
  <c r="GW36" i="1"/>
  <c r="HA36" i="1"/>
  <c r="GV36" i="1"/>
  <c r="GZ36" i="1"/>
  <c r="GD57" i="1"/>
  <c r="GB57" i="1"/>
  <c r="GA57" i="1" s="1"/>
  <c r="GH57" i="1"/>
  <c r="GF57" i="1"/>
  <c r="GE57" i="1" s="1"/>
  <c r="KR20" i="1"/>
  <c r="KP20" i="1"/>
  <c r="KO20" i="1" s="1"/>
  <c r="KN20" i="1"/>
  <c r="KK20" i="1"/>
  <c r="KL20" i="1"/>
  <c r="LJ57" i="1"/>
  <c r="LI57" i="1"/>
  <c r="LH57" i="1" s="1"/>
  <c r="LG57" i="1"/>
  <c r="LE57" i="1"/>
  <c r="LD57" i="1" s="1"/>
  <c r="LK57" i="1"/>
  <c r="GB14" i="1"/>
  <c r="GA14" i="1" s="1"/>
  <c r="GF14" i="1"/>
  <c r="GE14" i="1" s="1"/>
  <c r="GD14" i="1"/>
  <c r="GH14" i="1"/>
  <c r="GU6" i="1"/>
  <c r="GT6" i="1" s="1"/>
  <c r="GW6" i="1"/>
  <c r="HA6" i="1"/>
  <c r="GY6" i="1"/>
  <c r="GX6" i="1"/>
  <c r="KM39" i="1"/>
  <c r="KN39" i="1"/>
  <c r="KL39" i="1"/>
  <c r="KQ39" i="1"/>
  <c r="KK39" i="1"/>
  <c r="KR39" i="1"/>
  <c r="KP39" i="1"/>
  <c r="KO39" i="1" s="1"/>
  <c r="GH72" i="1"/>
  <c r="GF72" i="1"/>
  <c r="KP66" i="1"/>
  <c r="KO66" i="1" s="1"/>
  <c r="KN66" i="1"/>
  <c r="KM66" i="1" s="1"/>
  <c r="KL66" i="1"/>
  <c r="KK66" i="1" s="1"/>
  <c r="KR66" i="1"/>
  <c r="IZ83" i="1"/>
  <c r="JD83" i="1"/>
  <c r="JB83" i="1"/>
  <c r="IY83" i="1"/>
  <c r="JF83" i="1"/>
  <c r="JC83" i="1"/>
  <c r="KR80" i="1"/>
  <c r="KP80" i="1"/>
  <c r="KL80" i="1"/>
  <c r="KK80" i="1" s="1"/>
  <c r="KO80" i="1"/>
  <c r="KN80" i="1"/>
  <c r="JD36" i="1"/>
  <c r="JC36" i="1" s="1"/>
  <c r="JB36" i="1"/>
  <c r="IZ36" i="1"/>
  <c r="IY36" i="1" s="1"/>
  <c r="JF36" i="1"/>
  <c r="CP36" i="1"/>
  <c r="CK36" i="1"/>
  <c r="CJ36" i="1" s="1"/>
  <c r="CQ36" i="1"/>
  <c r="CL36" i="1"/>
  <c r="CO36" i="1"/>
  <c r="CN36" i="1" s="1"/>
  <c r="CM36" i="1"/>
  <c r="ER37" i="1"/>
  <c r="ET37" i="1"/>
  <c r="EP37" i="1"/>
  <c r="EO37" i="1"/>
  <c r="EU37" i="1"/>
  <c r="EV37" i="1"/>
  <c r="KN36" i="1"/>
  <c r="KL36" i="1"/>
  <c r="KK36" i="1" s="1"/>
  <c r="KR36" i="1"/>
  <c r="KP36" i="1"/>
  <c r="KO36" i="1" s="1"/>
  <c r="LK36" i="1"/>
  <c r="LE36" i="1"/>
  <c r="LD36" i="1" s="1"/>
  <c r="LI36" i="1"/>
  <c r="LH36" i="1" s="1"/>
  <c r="LG36" i="1"/>
  <c r="GG57" i="1"/>
  <c r="KQ20" i="1"/>
  <c r="GC14" i="1"/>
  <c r="HA89" i="1"/>
  <c r="GX89" i="1"/>
  <c r="GW89" i="1"/>
  <c r="GU89" i="1"/>
  <c r="GT89" i="1"/>
  <c r="GY89" i="1"/>
  <c r="GZ6" i="1"/>
  <c r="KQ19" i="1"/>
  <c r="KP19" i="1"/>
  <c r="KN19" i="1"/>
  <c r="KL19" i="1"/>
  <c r="KK19" i="1" s="1"/>
  <c r="KR19" i="1"/>
  <c r="KO19" i="1"/>
  <c r="DH36" i="1"/>
  <c r="DF36" i="1"/>
  <c r="DD36" i="1"/>
  <c r="DC36" i="1" s="1"/>
  <c r="DJ36" i="1"/>
  <c r="DG36" i="1"/>
  <c r="LG46" i="1"/>
  <c r="LF46" i="1" s="1"/>
  <c r="LD46" i="1"/>
  <c r="LI46" i="1"/>
  <c r="LH46" i="1"/>
  <c r="LE46" i="1"/>
  <c r="LK46" i="1"/>
  <c r="LJ46" i="1" s="1"/>
  <c r="GC57" i="1"/>
  <c r="KM20" i="1"/>
  <c r="LF57" i="1"/>
  <c r="GG14" i="1"/>
  <c r="GV6" i="1"/>
  <c r="KM73" i="1"/>
  <c r="JE16" i="1"/>
  <c r="JA16" i="1"/>
  <c r="FN23" i="1"/>
  <c r="FJ23" i="1"/>
  <c r="GV41" i="1"/>
  <c r="GZ41" i="1"/>
  <c r="LJ41" i="1"/>
  <c r="LF41" i="1"/>
  <c r="LF23" i="1"/>
  <c r="CQ17" i="1"/>
  <c r="CO17" i="1"/>
  <c r="CN17" i="1" s="1"/>
  <c r="CM17" i="1"/>
  <c r="CK17" i="1"/>
  <c r="CJ17" i="1" s="1"/>
  <c r="GG17" i="1"/>
  <c r="GH17" i="1"/>
  <c r="GF17" i="1"/>
  <c r="GE17" i="1" s="1"/>
  <c r="GD17" i="1"/>
  <c r="GB17" i="1"/>
  <c r="GA17" i="1" s="1"/>
  <c r="GC17" i="1"/>
  <c r="LK58" i="1"/>
  <c r="LE58" i="1"/>
  <c r="LD58" i="1"/>
  <c r="LI58" i="1"/>
  <c r="LH58" i="1" s="1"/>
  <c r="LG58" i="1"/>
  <c r="KR26" i="1"/>
  <c r="KK26" i="1"/>
  <c r="KP26" i="1"/>
  <c r="KO26" i="1" s="1"/>
  <c r="KL26" i="1"/>
  <c r="KN26" i="1"/>
  <c r="KQ26" i="1"/>
  <c r="GG49" i="1"/>
  <c r="GV16" i="1"/>
  <c r="KR58" i="1"/>
  <c r="KP58" i="1"/>
  <c r="KO58" i="1" s="1"/>
  <c r="KN58" i="1"/>
  <c r="KL58" i="1"/>
  <c r="KK58" i="1"/>
  <c r="HR59" i="1"/>
  <c r="HQ59" i="1"/>
  <c r="HN59" i="1"/>
  <c r="HT59" i="1"/>
  <c r="HP59" i="1"/>
  <c r="HO59" i="1" s="1"/>
  <c r="HM59" i="1"/>
  <c r="HS59" i="1"/>
  <c r="LJ66" i="1"/>
  <c r="JT24" i="1"/>
  <c r="BW18" i="1"/>
  <c r="LK17" i="1"/>
  <c r="LG17" i="1"/>
  <c r="LE17" i="1"/>
  <c r="LD17" i="1" s="1"/>
  <c r="LI17" i="1"/>
  <c r="LH17" i="1" s="1"/>
  <c r="LF17" i="1"/>
  <c r="FN31" i="1"/>
  <c r="FM31" i="1"/>
  <c r="FL31" i="1" s="1"/>
  <c r="FO31" i="1"/>
  <c r="FK31" i="1"/>
  <c r="FI31" i="1"/>
  <c r="FH31" i="1"/>
  <c r="DJ28" i="1"/>
  <c r="DH28" i="1"/>
  <c r="DG28" i="1" s="1"/>
  <c r="DF28" i="1"/>
  <c r="DD28" i="1"/>
  <c r="DC28" i="1"/>
  <c r="HT81" i="1"/>
  <c r="HR81" i="1"/>
  <c r="HQ81" i="1"/>
  <c r="HP81" i="1"/>
  <c r="HN81" i="1"/>
  <c r="HM81" i="1" s="1"/>
  <c r="GD59" i="1"/>
  <c r="GB59" i="1"/>
  <c r="GA59" i="1" s="1"/>
  <c r="GH59" i="1"/>
  <c r="GF59" i="1"/>
  <c r="GE59" i="1"/>
  <c r="LG77" i="1"/>
  <c r="LE77" i="1"/>
  <c r="LD77" i="1" s="1"/>
  <c r="LI77" i="1"/>
  <c r="LH77" i="1"/>
  <c r="LK77" i="1"/>
  <c r="LJ77" i="1"/>
  <c r="KQ31" i="1"/>
  <c r="LK27" i="1"/>
  <c r="LH27" i="1"/>
  <c r="LG27" i="1"/>
  <c r="LF27" i="1" s="1"/>
  <c r="LE27" i="1"/>
  <c r="LD27" i="1" s="1"/>
  <c r="LI27" i="1"/>
  <c r="IF20" i="1"/>
  <c r="IG20" i="1"/>
  <c r="IM20" i="1"/>
  <c r="IK20" i="1"/>
  <c r="IJ20" i="1" s="1"/>
  <c r="II20" i="1"/>
  <c r="KR31" i="1"/>
  <c r="KP31" i="1"/>
  <c r="KO31" i="1" s="1"/>
  <c r="KN31" i="1"/>
  <c r="KL31" i="1"/>
  <c r="KK31" i="1"/>
  <c r="FK79" i="1"/>
  <c r="FI79" i="1"/>
  <c r="FH79" i="1" s="1"/>
  <c r="FO79" i="1"/>
  <c r="FN79" i="1" s="1"/>
  <c r="FL79" i="1"/>
  <c r="FM79" i="1"/>
  <c r="KR76" i="1"/>
  <c r="KP76" i="1"/>
  <c r="KO76" i="1"/>
  <c r="KN76" i="1"/>
  <c r="KL76" i="1"/>
  <c r="KK76" i="1" s="1"/>
  <c r="FJ31" i="1"/>
  <c r="LE16" i="1"/>
  <c r="LD16" i="1" s="1"/>
  <c r="LK16" i="1"/>
  <c r="LI16" i="1"/>
  <c r="LH16" i="1" s="1"/>
  <c r="LG16" i="1"/>
  <c r="LJ16" i="1"/>
  <c r="CK6" i="1"/>
  <c r="CJ6" i="1"/>
  <c r="CN6" i="1"/>
  <c r="CQ6" i="1"/>
  <c r="CO6" i="1"/>
  <c r="CM6" i="1"/>
  <c r="CL6" i="1"/>
  <c r="CP6" i="1"/>
  <c r="BX15" i="1"/>
  <c r="BV15" i="1"/>
  <c r="BW15" i="1"/>
  <c r="BS15" i="1"/>
  <c r="BU15" i="1"/>
  <c r="BT15" i="1"/>
  <c r="BR15" i="1"/>
  <c r="BQ15" i="1" s="1"/>
  <c r="ET31" i="1"/>
  <c r="ES31" i="1" s="1"/>
  <c r="EV31" i="1"/>
  <c r="EO31" i="1"/>
  <c r="ER31" i="1"/>
  <c r="EP31" i="1"/>
  <c r="EQ31" i="1"/>
  <c r="ET69" i="1"/>
  <c r="ES69" i="1" s="1"/>
  <c r="ER69" i="1"/>
  <c r="EV69" i="1"/>
  <c r="EP69" i="1"/>
  <c r="EO69" i="1" s="1"/>
  <c r="EU69" i="1"/>
  <c r="GF60" i="1"/>
  <c r="GE60" i="1" s="1"/>
  <c r="GD60" i="1"/>
  <c r="GB60" i="1"/>
  <c r="GA60" i="1" s="1"/>
  <c r="GH60" i="1"/>
  <c r="GG60" i="1"/>
  <c r="GC60" i="1"/>
  <c r="KO86" i="1"/>
  <c r="KN86" i="1"/>
  <c r="KM86" i="1" s="1"/>
  <c r="KL86" i="1"/>
  <c r="KK86" i="1" s="1"/>
  <c r="KR86" i="1"/>
  <c r="KP86" i="1"/>
  <c r="KQ86" i="1"/>
  <c r="LI67" i="1"/>
  <c r="LH67" i="1"/>
  <c r="LD67" i="1"/>
  <c r="LG67" i="1"/>
  <c r="LF67" i="1" s="1"/>
  <c r="LE67" i="1"/>
  <c r="LK67" i="1"/>
  <c r="LJ67" i="1"/>
  <c r="DY27" i="1"/>
  <c r="DX27" i="1" s="1"/>
  <c r="DW27" i="1"/>
  <c r="DV27" i="1"/>
  <c r="EC27" i="1"/>
  <c r="EA27" i="1"/>
  <c r="DZ27" i="1"/>
  <c r="EB27" i="1"/>
  <c r="CK53" i="1"/>
  <c r="CJ53" i="1"/>
  <c r="CQ53" i="1"/>
  <c r="CP53" i="1" s="1"/>
  <c r="CO53" i="1"/>
  <c r="CN53" i="1" s="1"/>
  <c r="CM53" i="1"/>
  <c r="CL53" i="1"/>
  <c r="EU14" i="1"/>
  <c r="ET14" i="1"/>
  <c r="ES14" i="1"/>
  <c r="EP14" i="1"/>
  <c r="EO14" i="1" s="1"/>
  <c r="LX14" i="1"/>
  <c r="EQ14" i="1"/>
  <c r="ER14" i="1"/>
  <c r="EV14" i="1"/>
  <c r="LI72" i="1"/>
  <c r="LH72" i="1" s="1"/>
  <c r="LG72" i="1"/>
  <c r="LF72" i="1" s="1"/>
  <c r="LD72" i="1"/>
  <c r="LK72" i="1"/>
  <c r="LE72" i="1"/>
  <c r="GU31" i="1"/>
  <c r="HA31" i="1"/>
  <c r="GY31" i="1"/>
  <c r="GX31" i="1" s="1"/>
  <c r="GW31" i="1"/>
  <c r="GT31" i="1"/>
  <c r="GZ31" i="1"/>
  <c r="GV31" i="1"/>
  <c r="IM74" i="1"/>
  <c r="IK74" i="1"/>
  <c r="IJ74" i="1" s="1"/>
  <c r="II74" i="1"/>
  <c r="IF74" i="1"/>
  <c r="IG74" i="1"/>
  <c r="IL74" i="1"/>
  <c r="IH74" i="1"/>
  <c r="FM26" i="1"/>
  <c r="FL26" i="1" s="1"/>
  <c r="FH26" i="1"/>
  <c r="FI26" i="1"/>
  <c r="FO26" i="1"/>
  <c r="FK26" i="1"/>
  <c r="FJ26" i="1"/>
  <c r="FN26" i="1"/>
  <c r="JS78" i="1"/>
  <c r="JR78" i="1" s="1"/>
  <c r="JY78" i="1"/>
  <c r="JW78" i="1"/>
  <c r="JU78" i="1"/>
  <c r="JV78" i="1"/>
  <c r="JT78" i="1"/>
  <c r="JX78" i="1"/>
  <c r="KL55" i="1"/>
  <c r="KR55" i="1"/>
  <c r="KN55" i="1"/>
  <c r="KK55" i="1"/>
  <c r="KP55" i="1"/>
  <c r="KO55" i="1" s="1"/>
  <c r="KM55" i="1"/>
  <c r="KQ55" i="1"/>
  <c r="JB73" i="1"/>
  <c r="JD73" i="1"/>
  <c r="JC73" i="1" s="1"/>
  <c r="IZ73" i="1"/>
  <c r="IY73" i="1" s="1"/>
  <c r="JF73" i="1"/>
  <c r="JE73" i="1" s="1"/>
  <c r="JV83" i="1"/>
  <c r="JS83" i="1"/>
  <c r="JY83" i="1"/>
  <c r="JU83" i="1"/>
  <c r="JT83" i="1" s="1"/>
  <c r="JR83" i="1"/>
  <c r="JW83" i="1"/>
  <c r="JX83" i="1"/>
  <c r="LF16" i="1"/>
  <c r="DG67" i="1"/>
  <c r="DJ67" i="1"/>
  <c r="DD67" i="1"/>
  <c r="DH67" i="1"/>
  <c r="DF67" i="1"/>
  <c r="DC67" i="1"/>
  <c r="DE67" i="1"/>
  <c r="DI67" i="1"/>
  <c r="DD26" i="1"/>
  <c r="DH26" i="1"/>
  <c r="DG26" i="1" s="1"/>
  <c r="DC26" i="1"/>
  <c r="DF26" i="1"/>
  <c r="DE26" i="1" s="1"/>
  <c r="DJ26" i="1"/>
  <c r="DI26" i="1"/>
  <c r="KR18" i="1"/>
  <c r="KQ18" i="1" s="1"/>
  <c r="KN18" i="1"/>
  <c r="KK18" i="1"/>
  <c r="KP18" i="1"/>
  <c r="KO18" i="1" s="1"/>
  <c r="KL18" i="1"/>
  <c r="KM18" i="1"/>
  <c r="DE23" i="1"/>
  <c r="DH23" i="1"/>
  <c r="DG23" i="1" s="1"/>
  <c r="DF23" i="1"/>
  <c r="DI23" i="1"/>
  <c r="DD23" i="1"/>
  <c r="DC23" i="1"/>
  <c r="DJ23" i="1"/>
  <c r="IY58" i="1"/>
  <c r="JD58" i="1"/>
  <c r="JC58" i="1" s="1"/>
  <c r="JB58" i="1"/>
  <c r="JF58" i="1"/>
  <c r="IZ58" i="1"/>
  <c r="JE58" i="1"/>
  <c r="EV16" i="1"/>
  <c r="ER16" i="1"/>
  <c r="EP16" i="1"/>
  <c r="EO16" i="1" s="1"/>
  <c r="ET16" i="1"/>
  <c r="ES16" i="1" s="1"/>
  <c r="JF41" i="1"/>
  <c r="IZ41" i="1"/>
  <c r="IY41" i="1" s="1"/>
  <c r="JD41" i="1"/>
  <c r="JC41" i="1" s="1"/>
  <c r="JB41" i="1"/>
  <c r="LK83" i="1"/>
  <c r="LG83" i="1"/>
  <c r="LF83" i="1" s="1"/>
  <c r="LD83" i="1"/>
  <c r="LE83" i="1"/>
  <c r="LI83" i="1"/>
  <c r="LH83" i="1" s="1"/>
  <c r="GU81" i="1"/>
  <c r="GT81" i="1" s="1"/>
  <c r="GW81" i="1"/>
  <c r="HA81" i="1"/>
  <c r="GX81" i="1"/>
  <c r="GY81" i="1"/>
  <c r="AL98" i="1"/>
  <c r="AL95" i="1"/>
  <c r="AL94" i="1"/>
  <c r="AL92" i="1"/>
  <c r="AL91" i="1"/>
  <c r="AL90" i="1"/>
  <c r="AM3" i="1"/>
  <c r="JS6" i="1"/>
  <c r="JR6" i="1" s="1"/>
  <c r="JV6" i="1"/>
  <c r="JU6" i="1"/>
  <c r="JW6" i="1"/>
  <c r="JY6" i="1"/>
  <c r="BR26" i="1"/>
  <c r="BS26" i="1"/>
  <c r="BQ26" i="1"/>
  <c r="BV26" i="1"/>
  <c r="BU26" i="1" s="1"/>
  <c r="BT26" i="1"/>
  <c r="BW26" i="1"/>
  <c r="BX26" i="1"/>
  <c r="CP66" i="1"/>
  <c r="CQ66" i="1"/>
  <c r="CO66" i="1"/>
  <c r="CN66" i="1" s="1"/>
  <c r="CM66" i="1"/>
  <c r="CK66" i="1"/>
  <c r="CJ66" i="1" s="1"/>
  <c r="CL66" i="1"/>
  <c r="GA39" i="1"/>
  <c r="GF39" i="1"/>
  <c r="GE39" i="1" s="1"/>
  <c r="GH39" i="1"/>
  <c r="GB39" i="1"/>
  <c r="GD39" i="1"/>
  <c r="KK53" i="1"/>
  <c r="KR53" i="1"/>
  <c r="KL53" i="1"/>
  <c r="KP53" i="1"/>
  <c r="KO53" i="1" s="1"/>
  <c r="KN53" i="1"/>
  <c r="KM53" i="1" s="1"/>
  <c r="HP78" i="1"/>
  <c r="HT78" i="1"/>
  <c r="HS78" i="1" s="1"/>
  <c r="HR78" i="1"/>
  <c r="HN78" i="1"/>
  <c r="HM78" i="1" s="1"/>
  <c r="HQ78" i="1"/>
  <c r="HM18" i="1"/>
  <c r="HR18" i="1"/>
  <c r="HQ18" i="1" s="1"/>
  <c r="HP18" i="1"/>
  <c r="HO18" i="1" s="1"/>
  <c r="HN18" i="1"/>
  <c r="HT18" i="1"/>
  <c r="HM74" i="1"/>
  <c r="HP74" i="1"/>
  <c r="HR74" i="1"/>
  <c r="HQ74" i="1" s="1"/>
  <c r="HN74" i="1"/>
  <c r="HT74" i="1"/>
  <c r="DH49" i="1"/>
  <c r="JB78" i="1"/>
  <c r="JC78" i="1"/>
  <c r="JD78" i="1"/>
  <c r="JF78" i="1"/>
  <c r="JE78" i="1" s="1"/>
  <c r="IZ78" i="1"/>
  <c r="IY78" i="1" s="1"/>
  <c r="JW26" i="1"/>
  <c r="JV26" i="1" s="1"/>
  <c r="JS26" i="1"/>
  <c r="JY26" i="1"/>
  <c r="JU26" i="1"/>
  <c r="JR26" i="1"/>
  <c r="GH83" i="1"/>
  <c r="GB83" i="1"/>
  <c r="GA83" i="1" s="1"/>
  <c r="GF83" i="1"/>
  <c r="GE83" i="1" s="1"/>
  <c r="GD83" i="1"/>
  <c r="ET41" i="1"/>
  <c r="ES41" i="1" s="1"/>
  <c r="EP41" i="1"/>
  <c r="EO41" i="1" s="1"/>
  <c r="EV41" i="1"/>
  <c r="ER41" i="1"/>
  <c r="GD7" i="1"/>
  <c r="GC7" i="1" s="1"/>
  <c r="GB7" i="1"/>
  <c r="GA7" i="1"/>
  <c r="GF7" i="1"/>
  <c r="GE7" i="1"/>
  <c r="GH7" i="1"/>
  <c r="LG73" i="1"/>
  <c r="LI73" i="1"/>
  <c r="LH73" i="1" s="1"/>
  <c r="LE73" i="1"/>
  <c r="LD73" i="1" s="1"/>
  <c r="LK73" i="1"/>
  <c r="CO28" i="1"/>
  <c r="CN28" i="1"/>
  <c r="LK78" i="1"/>
  <c r="LI78" i="1"/>
  <c r="LH78" i="1"/>
  <c r="LG78" i="1"/>
  <c r="LE78" i="1"/>
  <c r="LD78" i="1" s="1"/>
  <c r="GU24" i="1"/>
  <c r="BW72" i="1"/>
  <c r="BU72" i="1"/>
  <c r="BT72" i="1"/>
  <c r="BS72" i="1" s="1"/>
  <c r="BX72" i="1"/>
  <c r="BV72" i="1"/>
  <c r="BR72" i="1"/>
  <c r="BQ72" i="1"/>
  <c r="BU88" i="1"/>
  <c r="BT88" i="1"/>
  <c r="BS88" i="1" s="1"/>
  <c r="BR88" i="1"/>
  <c r="BQ88" i="1" s="1"/>
  <c r="BX88" i="1"/>
  <c r="BV88" i="1"/>
  <c r="BW88" i="1"/>
  <c r="EU83" i="1"/>
  <c r="EV83" i="1"/>
  <c r="ES83" i="1"/>
  <c r="ET83" i="1"/>
  <c r="ER83" i="1"/>
  <c r="EP83" i="1"/>
  <c r="EO83" i="1"/>
  <c r="HP53" i="1"/>
  <c r="JS24" i="1"/>
  <c r="JY24" i="1"/>
  <c r="JU24" i="1"/>
  <c r="JW24" i="1"/>
  <c r="JV24" i="1" s="1"/>
  <c r="JR24" i="1"/>
  <c r="FK59" i="1"/>
  <c r="FO59" i="1"/>
  <c r="FM59" i="1"/>
  <c r="FL59" i="1"/>
  <c r="FI59" i="1"/>
  <c r="FH59" i="1"/>
  <c r="KM78" i="1"/>
  <c r="GB69" i="1"/>
  <c r="GA69" i="1" s="1"/>
  <c r="KP73" i="1"/>
  <c r="KO73" i="1" s="1"/>
  <c r="KN73" i="1"/>
  <c r="KL73" i="1"/>
  <c r="KK73" i="1"/>
  <c r="KR73" i="1"/>
  <c r="KQ73" i="1" s="1"/>
  <c r="GB64" i="1"/>
  <c r="GA64" i="1" s="1"/>
  <c r="GH64" i="1"/>
  <c r="JF31" i="1"/>
  <c r="JD31" i="1"/>
  <c r="JC31" i="1" s="1"/>
  <c r="IY31" i="1"/>
  <c r="IZ31" i="1"/>
  <c r="JB31" i="1"/>
  <c r="BS69" i="1"/>
  <c r="BV69" i="1"/>
  <c r="BU69" i="1" s="1"/>
  <c r="BR69" i="1"/>
  <c r="BQ69" i="1" s="1"/>
  <c r="BX69" i="1"/>
  <c r="BT69" i="1"/>
  <c r="KR88" i="1"/>
  <c r="KQ88" i="1" s="1"/>
  <c r="KO88" i="1"/>
  <c r="KL88" i="1"/>
  <c r="KK88" i="1" s="1"/>
  <c r="KP88" i="1"/>
  <c r="KN88" i="1"/>
  <c r="KM88" i="1" s="1"/>
  <c r="HP87" i="1"/>
  <c r="HO87" i="1" s="1"/>
  <c r="HQ87" i="1"/>
  <c r="LE28" i="1"/>
  <c r="LD28" i="1" s="1"/>
  <c r="LK28" i="1"/>
  <c r="LI28" i="1"/>
  <c r="LH28" i="1" s="1"/>
  <c r="LG28" i="1"/>
  <c r="KQ23" i="1"/>
  <c r="CK80" i="1"/>
  <c r="CJ80" i="1"/>
  <c r="LD31" i="1"/>
  <c r="LI31" i="1"/>
  <c r="LH31" i="1" s="1"/>
  <c r="LE31" i="1"/>
  <c r="LK31" i="1"/>
  <c r="LG31" i="1"/>
  <c r="JT15" i="1"/>
  <c r="FJ78" i="1"/>
  <c r="JB26" i="1"/>
  <c r="JF26" i="1"/>
  <c r="JE26" i="1" s="1"/>
  <c r="JD26" i="1"/>
  <c r="JC26" i="1" s="1"/>
  <c r="IZ26" i="1"/>
  <c r="IY26" i="1"/>
  <c r="FL88" i="1"/>
  <c r="FO88" i="1"/>
  <c r="FM88" i="1"/>
  <c r="FK88" i="1"/>
  <c r="FJ88" i="1" s="1"/>
  <c r="FI88" i="1"/>
  <c r="FH88" i="1" s="1"/>
  <c r="FN58" i="1"/>
  <c r="KL15" i="1"/>
  <c r="KK15" i="1" s="1"/>
  <c r="KP15" i="1"/>
  <c r="KN15" i="1"/>
  <c r="KR15" i="1"/>
  <c r="KO15" i="1"/>
  <c r="JT58" i="1"/>
  <c r="GT7" i="1"/>
  <c r="IG18" i="1"/>
  <c r="IF18" i="1"/>
  <c r="IM18" i="1"/>
  <c r="IK18" i="1"/>
  <c r="IJ18" i="1" s="1"/>
  <c r="II18" i="1"/>
  <c r="IH18" i="1" s="1"/>
  <c r="KQ83" i="1"/>
  <c r="HA16" i="1"/>
  <c r="GW16" i="1"/>
  <c r="GY16" i="1"/>
  <c r="GX16" i="1" s="1"/>
  <c r="GU16" i="1"/>
  <c r="GT16" i="1" s="1"/>
  <c r="HT73" i="1"/>
  <c r="HS73" i="1" s="1"/>
  <c r="HN73" i="1"/>
  <c r="HR73" i="1"/>
  <c r="HQ73" i="1" s="1"/>
  <c r="HM73" i="1"/>
  <c r="HP73" i="1"/>
  <c r="EB77" i="1"/>
  <c r="EA77" i="1"/>
  <c r="DZ77" i="1"/>
  <c r="DX77" i="1"/>
  <c r="DY77" i="1"/>
  <c r="DW77" i="1"/>
  <c r="DV77" i="1" s="1"/>
  <c r="EC77" i="1"/>
  <c r="GB24" i="1"/>
  <c r="GH24" i="1"/>
  <c r="GA24" i="1"/>
  <c r="GF24" i="1"/>
  <c r="GE24" i="1" s="1"/>
  <c r="GD24" i="1"/>
  <c r="EU55" i="1"/>
  <c r="EQ55" i="1"/>
  <c r="ER55" i="1"/>
  <c r="EO55" i="1"/>
  <c r="EV55" i="1"/>
  <c r="EP55" i="1"/>
  <c r="ET55" i="1"/>
  <c r="ES55" i="1" s="1"/>
  <c r="FJ83" i="1"/>
  <c r="LF62" i="1"/>
  <c r="IL28" i="1"/>
  <c r="IG28" i="1"/>
  <c r="IF28" i="1" s="1"/>
  <c r="IM28" i="1"/>
  <c r="IK28" i="1"/>
  <c r="IJ28" i="1" s="1"/>
  <c r="II28" i="1"/>
  <c r="EQ81" i="1"/>
  <c r="JB16" i="1"/>
  <c r="JD16" i="1"/>
  <c r="JC16" i="1" s="1"/>
  <c r="JF16" i="1"/>
  <c r="IZ16" i="1"/>
  <c r="IY16" i="1" s="1"/>
  <c r="BV67" i="1"/>
  <c r="BT67" i="1"/>
  <c r="BX67" i="1"/>
  <c r="BW67" i="1" s="1"/>
  <c r="BR67" i="1"/>
  <c r="BS67" i="1"/>
  <c r="BU67" i="1"/>
  <c r="BQ67" i="1"/>
  <c r="DH73" i="1"/>
  <c r="DG73" i="1" s="1"/>
  <c r="DD73" i="1"/>
  <c r="DC73" i="1" s="1"/>
  <c r="DF73" i="1"/>
  <c r="DJ73" i="1"/>
  <c r="DI73" i="1" s="1"/>
  <c r="LE41" i="1"/>
  <c r="LD41" i="1" s="1"/>
  <c r="LK41" i="1"/>
  <c r="LG41" i="1"/>
  <c r="LI41" i="1"/>
  <c r="LH41" i="1" s="1"/>
  <c r="CO78" i="1"/>
  <c r="CN78" i="1"/>
  <c r="CM78" i="1"/>
  <c r="CK78" i="1"/>
  <c r="CJ78" i="1" s="1"/>
  <c r="CQ78" i="1"/>
  <c r="CP78" i="1" s="1"/>
  <c r="IY80" i="1"/>
  <c r="JF80" i="1"/>
  <c r="JD80" i="1"/>
  <c r="JB80" i="1"/>
  <c r="IZ80" i="1"/>
  <c r="JC80" i="1"/>
  <c r="GD65" i="1"/>
  <c r="GB65" i="1"/>
  <c r="GA65" i="1" s="1"/>
  <c r="GH65" i="1"/>
  <c r="GF65" i="1"/>
  <c r="GE65" i="1"/>
  <c r="LE66" i="1"/>
  <c r="LD66" i="1" s="1"/>
  <c r="LG66" i="1"/>
  <c r="LF66" i="1" s="1"/>
  <c r="LK66" i="1"/>
  <c r="LH66" i="1"/>
  <c r="LI66" i="1"/>
  <c r="KL25" i="1"/>
  <c r="KK25" i="1" s="1"/>
  <c r="KR25" i="1"/>
  <c r="KP25" i="1"/>
  <c r="KO25" i="1" s="1"/>
  <c r="KN25" i="1"/>
  <c r="EO24" i="1"/>
  <c r="ET24" i="1"/>
  <c r="ES24" i="1" s="1"/>
  <c r="EP24" i="1"/>
  <c r="EV24" i="1"/>
  <c r="ER24" i="1"/>
  <c r="HS69" i="1"/>
  <c r="HP62" i="1"/>
  <c r="HT62" i="1"/>
  <c r="HN62" i="1"/>
  <c r="HR62" i="1"/>
  <c r="HQ62" i="1" s="1"/>
  <c r="HM62" i="1"/>
  <c r="KR78" i="1"/>
  <c r="KO78" i="1"/>
  <c r="KL78" i="1"/>
  <c r="KK78" i="1" s="1"/>
  <c r="KP78" i="1"/>
  <c r="KN78" i="1"/>
  <c r="GW64" i="1"/>
  <c r="GV64" i="1" s="1"/>
  <c r="FI77" i="1"/>
  <c r="FH77" i="1" s="1"/>
  <c r="FL77" i="1"/>
  <c r="FK77" i="1"/>
  <c r="FI16" i="1"/>
  <c r="FH16" i="1" s="1"/>
  <c r="KP41" i="1"/>
  <c r="KO41" i="1"/>
  <c r="KL41" i="1"/>
  <c r="KK41" i="1" s="1"/>
  <c r="KN41" i="1"/>
  <c r="KR41" i="1"/>
  <c r="KM41" i="1"/>
  <c r="KL23" i="1"/>
  <c r="KR23" i="1"/>
  <c r="KN23" i="1"/>
  <c r="KP23" i="1"/>
  <c r="KO23" i="1" s="1"/>
  <c r="KK23" i="1"/>
  <c r="JU15" i="1"/>
  <c r="JS15" i="1"/>
  <c r="JR15" i="1" s="1"/>
  <c r="JW15" i="1"/>
  <c r="JV15" i="1"/>
  <c r="JY15" i="1"/>
  <c r="FO11" i="1"/>
  <c r="FN11" i="1"/>
  <c r="FJ11" i="1"/>
  <c r="FM11" i="1"/>
  <c r="FL11" i="1" s="1"/>
  <c r="FI11" i="1"/>
  <c r="FH11" i="1"/>
  <c r="FK11" i="1"/>
  <c r="FL78" i="1"/>
  <c r="FO78" i="1"/>
  <c r="FM78" i="1"/>
  <c r="FK78" i="1"/>
  <c r="FI78" i="1"/>
  <c r="FH78" i="1" s="1"/>
  <c r="FO58" i="1"/>
  <c r="FI58" i="1"/>
  <c r="FH58" i="1"/>
  <c r="FM58" i="1"/>
  <c r="FL58" i="1" s="1"/>
  <c r="FK58" i="1"/>
  <c r="DH7" i="1"/>
  <c r="DG7" i="1"/>
  <c r="BT62" i="1"/>
  <c r="BV62" i="1"/>
  <c r="BU62" i="1" s="1"/>
  <c r="BX62" i="1"/>
  <c r="BW62" i="1"/>
  <c r="BR62" i="1"/>
  <c r="BS62" i="1"/>
  <c r="BQ62" i="1"/>
  <c r="JD18" i="1"/>
  <c r="JC18" i="1" s="1"/>
  <c r="IY18" i="1"/>
  <c r="JF18" i="1"/>
  <c r="JB18" i="1"/>
  <c r="JA18" i="1" s="1"/>
  <c r="IZ18" i="1"/>
  <c r="FI56" i="1"/>
  <c r="FH56" i="1" s="1"/>
  <c r="FM56" i="1"/>
  <c r="FO56" i="1"/>
  <c r="FN56" i="1" s="1"/>
  <c r="FL56" i="1"/>
  <c r="FK56" i="1"/>
  <c r="LG88" i="1"/>
  <c r="LF88" i="1" s="1"/>
  <c r="LE88" i="1"/>
  <c r="LD88" i="1" s="1"/>
  <c r="LK88" i="1"/>
  <c r="LI88" i="1"/>
  <c r="LH88" i="1"/>
  <c r="JU58" i="1"/>
  <c r="JR58" i="1"/>
  <c r="JW58" i="1"/>
  <c r="JV58" i="1" s="1"/>
  <c r="JS58" i="1"/>
  <c r="JY58" i="1"/>
  <c r="KK83" i="1"/>
  <c r="KP83" i="1"/>
  <c r="KO83" i="1" s="1"/>
  <c r="KL83" i="1"/>
  <c r="KR83" i="1"/>
  <c r="KN83" i="1"/>
  <c r="DF42" i="1"/>
  <c r="DD42" i="1"/>
  <c r="DC42" i="1" s="1"/>
  <c r="DJ42" i="1"/>
  <c r="DG42" i="1"/>
  <c r="DH42" i="1"/>
  <c r="HN67" i="1"/>
  <c r="HQ67" i="1"/>
  <c r="HM67" i="1"/>
  <c r="HT67" i="1"/>
  <c r="HP67" i="1"/>
  <c r="CP19" i="1"/>
  <c r="CO19" i="1"/>
  <c r="CN19" i="1"/>
  <c r="CL19" i="1"/>
  <c r="CK19" i="1"/>
  <c r="CJ19" i="1" s="1"/>
  <c r="CQ19" i="1"/>
  <c r="CM19" i="1"/>
  <c r="KM57" i="1"/>
  <c r="KR57" i="1"/>
  <c r="KP57" i="1"/>
  <c r="KO57" i="1" s="1"/>
  <c r="KN57" i="1"/>
  <c r="KQ57" i="1"/>
  <c r="KL57" i="1"/>
  <c r="KK57" i="1" s="1"/>
  <c r="GT11" i="1"/>
  <c r="GH15" i="1"/>
  <c r="GF15" i="1"/>
  <c r="GE15" i="1"/>
  <c r="GD15" i="1"/>
  <c r="GB15" i="1"/>
  <c r="GA15" i="1" s="1"/>
  <c r="EA60" i="1"/>
  <c r="DZ60" i="1" s="1"/>
  <c r="DY60" i="1"/>
  <c r="EB60" i="1"/>
  <c r="DX60" i="1"/>
  <c r="DW60" i="1"/>
  <c r="DV60" i="1"/>
  <c r="EC60" i="1"/>
  <c r="EC39" i="1"/>
  <c r="EA39" i="1"/>
  <c r="DZ39" i="1" s="1"/>
  <c r="DY39" i="1"/>
  <c r="DW39" i="1"/>
  <c r="DV39" i="1"/>
  <c r="EB39" i="1"/>
  <c r="DX39" i="1"/>
  <c r="LE18" i="1"/>
  <c r="LG18" i="1"/>
  <c r="LF18" i="1" s="1"/>
  <c r="LK18" i="1"/>
  <c r="LD18" i="1"/>
  <c r="LI18" i="1"/>
  <c r="LH18" i="1" s="1"/>
  <c r="II26" i="1"/>
  <c r="IF26" i="1"/>
  <c r="IK26" i="1"/>
  <c r="IJ26" i="1" s="1"/>
  <c r="IM26" i="1"/>
  <c r="IG26" i="1"/>
  <c r="JW53" i="1"/>
  <c r="JV53" i="1" s="1"/>
  <c r="JU53" i="1"/>
  <c r="JT53" i="1" s="1"/>
  <c r="JY53" i="1"/>
  <c r="JR53" i="1"/>
  <c r="JS53" i="1"/>
  <c r="BW28" i="1"/>
  <c r="BX28" i="1"/>
  <c r="BV28" i="1"/>
  <c r="BU28" i="1" s="1"/>
  <c r="BQ28" i="1"/>
  <c r="BS28" i="1"/>
  <c r="BT28" i="1"/>
  <c r="BR28" i="1"/>
  <c r="IG23" i="1"/>
  <c r="IM23" i="1"/>
  <c r="IK23" i="1"/>
  <c r="IJ23" i="1" s="1"/>
  <c r="IF23" i="1"/>
  <c r="II23" i="1"/>
  <c r="CK65" i="1"/>
  <c r="CJ65" i="1" s="1"/>
  <c r="CQ65" i="1"/>
  <c r="CO65" i="1"/>
  <c r="CN65" i="1"/>
  <c r="CM65" i="1"/>
  <c r="LG23" i="1"/>
  <c r="LD23" i="1"/>
  <c r="LI23" i="1"/>
  <c r="LH23" i="1" s="1"/>
  <c r="LE23" i="1"/>
  <c r="LK23" i="1"/>
  <c r="GB42" i="1"/>
  <c r="GA42" i="1" s="1"/>
  <c r="BX65" i="1"/>
  <c r="BV65" i="1"/>
  <c r="BU65" i="1" s="1"/>
  <c r="BT65" i="1"/>
  <c r="BS65" i="1"/>
  <c r="BW65" i="1"/>
  <c r="BR65" i="1"/>
  <c r="BQ65" i="1" s="1"/>
  <c r="FM74" i="1"/>
  <c r="FL74" i="1" s="1"/>
  <c r="FK74" i="1"/>
  <c r="FI74" i="1"/>
  <c r="FO74" i="1"/>
  <c r="FN74" i="1" s="1"/>
  <c r="FH74" i="1"/>
  <c r="JA15" i="1"/>
  <c r="JF15" i="1"/>
  <c r="IZ15" i="1"/>
  <c r="IY15" i="1" s="1"/>
  <c r="JD15" i="1"/>
  <c r="JB15" i="1"/>
  <c r="JC15" i="1"/>
  <c r="GX19" i="1"/>
  <c r="GU19" i="1"/>
  <c r="GT19" i="1" s="1"/>
  <c r="GY19" i="1"/>
  <c r="BV89" i="1"/>
  <c r="BT89" i="1"/>
  <c r="BR89" i="1"/>
  <c r="BQ89" i="1" s="1"/>
  <c r="BU89" i="1"/>
  <c r="BX89" i="1"/>
  <c r="GC73" i="1"/>
  <c r="GZ56" i="1"/>
  <c r="GG80" i="1"/>
  <c r="GE80" i="1"/>
  <c r="GD80" i="1"/>
  <c r="GB80" i="1"/>
  <c r="GH80" i="1"/>
  <c r="GF80" i="1"/>
  <c r="GA80" i="1"/>
  <c r="FJ73" i="1"/>
  <c r="GG25" i="1"/>
  <c r="JA23" i="1"/>
  <c r="KP16" i="1"/>
  <c r="KO16" i="1" s="1"/>
  <c r="KN16" i="1"/>
  <c r="KL16" i="1"/>
  <c r="KK16" i="1" s="1"/>
  <c r="KR16" i="1"/>
  <c r="GY74" i="1"/>
  <c r="GX74" i="1" s="1"/>
  <c r="GW74" i="1"/>
  <c r="GU74" i="1"/>
  <c r="GT74" i="1"/>
  <c r="HA74" i="1"/>
  <c r="KP81" i="1"/>
  <c r="KO81" i="1"/>
  <c r="KN81" i="1"/>
  <c r="KL81" i="1"/>
  <c r="KK81" i="1" s="1"/>
  <c r="KR81" i="1"/>
  <c r="KM81" i="1"/>
  <c r="FM41" i="1"/>
  <c r="FL41" i="1" s="1"/>
  <c r="FO41" i="1"/>
  <c r="FK41" i="1"/>
  <c r="FI41" i="1"/>
  <c r="FH41" i="1" s="1"/>
  <c r="HS39" i="1"/>
  <c r="KR60" i="1"/>
  <c r="KL60" i="1"/>
  <c r="KK60" i="1" s="1"/>
  <c r="KN60" i="1"/>
  <c r="KP60" i="1"/>
  <c r="KO60" i="1" s="1"/>
  <c r="HM7" i="1"/>
  <c r="HN7" i="1"/>
  <c r="HT7" i="1"/>
  <c r="HP7" i="1"/>
  <c r="HO7" i="1" s="1"/>
  <c r="HQ7" i="1"/>
  <c r="HR7" i="1"/>
  <c r="HN19" i="1"/>
  <c r="HM19" i="1" s="1"/>
  <c r="HT19" i="1"/>
  <c r="HP19" i="1"/>
  <c r="HQ19" i="1"/>
  <c r="HR19" i="1"/>
  <c r="LD47" i="1"/>
  <c r="LK47" i="1"/>
  <c r="LH47" i="1"/>
  <c r="LE47" i="1"/>
  <c r="LI47" i="1"/>
  <c r="LG47" i="1"/>
  <c r="LF47" i="1" s="1"/>
  <c r="FK64" i="1"/>
  <c r="DI56" i="1"/>
  <c r="DJ56" i="1"/>
  <c r="DH56" i="1"/>
  <c r="DG56" i="1"/>
  <c r="DF56" i="1"/>
  <c r="DD56" i="1"/>
  <c r="DC56" i="1" s="1"/>
  <c r="JY81" i="1"/>
  <c r="JU81" i="1"/>
  <c r="JT81" i="1" s="1"/>
  <c r="JS81" i="1"/>
  <c r="JR81" i="1" s="1"/>
  <c r="JV81" i="1"/>
  <c r="JW81" i="1"/>
  <c r="LG81" i="1"/>
  <c r="LF81" i="1" s="1"/>
  <c r="LK81" i="1"/>
  <c r="LH81" i="1"/>
  <c r="LE81" i="1"/>
  <c r="LD81" i="1" s="1"/>
  <c r="LI81" i="1"/>
  <c r="KQ56" i="1"/>
  <c r="KN56" i="1"/>
  <c r="KR56" i="1"/>
  <c r="KL56" i="1"/>
  <c r="KK56" i="1" s="1"/>
  <c r="KO56" i="1"/>
  <c r="KP56" i="1"/>
  <c r="GG55" i="1"/>
  <c r="GF55" i="1"/>
  <c r="GE55" i="1" s="1"/>
  <c r="GD55" i="1"/>
  <c r="GB55" i="1"/>
  <c r="GA55" i="1"/>
  <c r="GH55" i="1"/>
  <c r="HQ79" i="1"/>
  <c r="HP79" i="1"/>
  <c r="HN79" i="1"/>
  <c r="HM79" i="1" s="1"/>
  <c r="HT79" i="1"/>
  <c r="HR79" i="1"/>
  <c r="DJ15" i="1"/>
  <c r="DH15" i="1"/>
  <c r="DG15" i="1"/>
  <c r="DF15" i="1"/>
  <c r="DD15" i="1"/>
  <c r="DC15" i="1" s="1"/>
  <c r="HR49" i="1"/>
  <c r="HQ49" i="1"/>
  <c r="HN49" i="1"/>
  <c r="HM49" i="1" s="1"/>
  <c r="HT49" i="1"/>
  <c r="HP49" i="1"/>
  <c r="JC88" i="1"/>
  <c r="IZ88" i="1"/>
  <c r="IY88" i="1" s="1"/>
  <c r="JB88" i="1"/>
  <c r="JA88" i="1" s="1"/>
  <c r="JD88" i="1"/>
  <c r="JF88" i="1"/>
  <c r="HA41" i="1"/>
  <c r="GY41" i="1"/>
  <c r="GX41" i="1" s="1"/>
  <c r="GW41" i="1"/>
  <c r="GU41" i="1"/>
  <c r="GT41" i="1" s="1"/>
  <c r="EU16" i="1"/>
  <c r="KL65" i="1"/>
  <c r="KK65" i="1" s="1"/>
  <c r="KR65" i="1"/>
  <c r="KP65" i="1"/>
  <c r="KO65" i="1" s="1"/>
  <c r="KN65" i="1"/>
  <c r="JA41" i="1"/>
  <c r="GD49" i="1"/>
  <c r="GB49" i="1"/>
  <c r="GA49" i="1" s="1"/>
  <c r="GH49" i="1"/>
  <c r="GF49" i="1"/>
  <c r="GE49" i="1"/>
  <c r="FI19" i="1"/>
  <c r="FO19" i="1"/>
  <c r="FM19" i="1"/>
  <c r="FL19" i="1"/>
  <c r="FK19" i="1"/>
  <c r="FH19" i="1"/>
  <c r="FI23" i="1"/>
  <c r="FO23" i="1"/>
  <c r="FH23" i="1"/>
  <c r="FM23" i="1"/>
  <c r="FL23" i="1" s="1"/>
  <c r="FK23" i="1"/>
  <c r="LJ83" i="1"/>
  <c r="GZ81" i="1"/>
  <c r="GG47" i="1"/>
  <c r="GF47" i="1"/>
  <c r="GE47" i="1"/>
  <c r="GD47" i="1"/>
  <c r="GA47" i="1"/>
  <c r="GH47" i="1"/>
  <c r="GB47" i="1"/>
  <c r="LI7" i="1"/>
  <c r="LH7" i="1"/>
  <c r="LK7" i="1"/>
  <c r="LJ7" i="1" s="1"/>
  <c r="LE7" i="1"/>
  <c r="LD7" i="1" s="1"/>
  <c r="LG7" i="1"/>
  <c r="LF7" i="1" s="1"/>
  <c r="DJ47" i="1"/>
  <c r="DD47" i="1"/>
  <c r="DH47" i="1"/>
  <c r="DE47" i="1"/>
  <c r="DG47" i="1"/>
  <c r="DF47" i="1"/>
  <c r="DC47" i="1"/>
  <c r="FM49" i="1"/>
  <c r="FL49" i="1"/>
  <c r="JX6" i="1"/>
  <c r="GW26" i="1"/>
  <c r="GT26" i="1"/>
  <c r="GY26" i="1"/>
  <c r="GX26" i="1" s="1"/>
  <c r="HA26" i="1"/>
  <c r="GU26" i="1"/>
  <c r="GC39" i="1"/>
  <c r="LK86" i="1"/>
  <c r="LE86" i="1"/>
  <c r="LD86" i="1" s="1"/>
  <c r="LI86" i="1"/>
  <c r="LH86" i="1"/>
  <c r="LG86" i="1"/>
  <c r="LF86" i="1" s="1"/>
  <c r="BR7" i="1"/>
  <c r="BX7" i="1"/>
  <c r="BV7" i="1"/>
  <c r="BU7" i="1"/>
  <c r="BT7" i="1"/>
  <c r="BS7" i="1" s="1"/>
  <c r="BQ7" i="1"/>
  <c r="HS18" i="1"/>
  <c r="HS74" i="1"/>
  <c r="LK56" i="1"/>
  <c r="LH56" i="1"/>
  <c r="LG56" i="1"/>
  <c r="LF56" i="1" s="1"/>
  <c r="LE56" i="1"/>
  <c r="LD56" i="1" s="1"/>
  <c r="LI56" i="1"/>
  <c r="BU18" i="1"/>
  <c r="BT18" i="1"/>
  <c r="BS18" i="1" s="1"/>
  <c r="BR18" i="1"/>
  <c r="BQ18" i="1"/>
  <c r="BX18" i="1"/>
  <c r="BV18" i="1"/>
  <c r="JT26" i="1"/>
  <c r="FO83" i="1"/>
  <c r="FM83" i="1"/>
  <c r="FL83" i="1" s="1"/>
  <c r="FK83" i="1"/>
  <c r="FI83" i="1"/>
  <c r="FH83" i="1"/>
  <c r="LK62" i="1"/>
  <c r="LI62" i="1"/>
  <c r="LH62" i="1" s="1"/>
  <c r="LG62" i="1"/>
  <c r="LE62" i="1"/>
  <c r="LD62" i="1"/>
  <c r="EV81" i="1"/>
  <c r="ET81" i="1"/>
  <c r="ES81" i="1"/>
  <c r="EP81" i="1"/>
  <c r="EO81" i="1" s="1"/>
  <c r="ER81" i="1"/>
  <c r="JA58" i="1"/>
  <c r="GF73" i="1"/>
  <c r="GE73" i="1" s="1"/>
  <c r="GD73" i="1"/>
  <c r="GB73" i="1"/>
  <c r="GA73" i="1" s="1"/>
  <c r="GH73" i="1"/>
  <c r="GU56" i="1"/>
  <c r="GT56" i="1" s="1"/>
  <c r="GY56" i="1"/>
  <c r="GW56" i="1"/>
  <c r="GV56" i="1" s="1"/>
  <c r="HA56" i="1"/>
  <c r="GX56" i="1"/>
  <c r="BW20" i="1"/>
  <c r="BR20" i="1"/>
  <c r="BQ20" i="1"/>
  <c r="BT20" i="1"/>
  <c r="BX20" i="1"/>
  <c r="BV20" i="1"/>
  <c r="BU20" i="1" s="1"/>
  <c r="BS20" i="1"/>
  <c r="EQ16" i="1"/>
  <c r="JE41" i="1"/>
  <c r="FK73" i="1"/>
  <c r="FI73" i="1"/>
  <c r="FH73" i="1"/>
  <c r="FO73" i="1"/>
  <c r="FM73" i="1"/>
  <c r="FL73" i="1" s="1"/>
  <c r="GB25" i="1"/>
  <c r="GA25" i="1" s="1"/>
  <c r="GH25" i="1"/>
  <c r="GF25" i="1"/>
  <c r="GE25" i="1" s="1"/>
  <c r="GD25" i="1"/>
  <c r="JB23" i="1"/>
  <c r="JF23" i="1"/>
  <c r="IZ23" i="1"/>
  <c r="JD23" i="1"/>
  <c r="JC23" i="1" s="1"/>
  <c r="IY23" i="1"/>
  <c r="GV81" i="1"/>
  <c r="CP80" i="1"/>
  <c r="BS83" i="1"/>
  <c r="BU83" i="1"/>
  <c r="BV83" i="1"/>
  <c r="BT83" i="1"/>
  <c r="BW83" i="1"/>
  <c r="BR83" i="1"/>
  <c r="BQ83" i="1"/>
  <c r="BX83" i="1"/>
  <c r="HP39" i="1"/>
  <c r="HT39" i="1"/>
  <c r="HN39" i="1"/>
  <c r="HM39" i="1"/>
  <c r="HR39" i="1"/>
  <c r="HQ39" i="1" s="1"/>
  <c r="LG53" i="1"/>
  <c r="LF53" i="1" s="1"/>
  <c r="LE53" i="1"/>
  <c r="LD53" i="1"/>
  <c r="LI53" i="1"/>
  <c r="LH53" i="1" s="1"/>
  <c r="LK53" i="1"/>
  <c r="LJ53" i="1" s="1"/>
  <c r="JT6" i="1"/>
  <c r="GG39" i="1"/>
  <c r="KQ53" i="1"/>
  <c r="EQ64" i="1"/>
  <c r="GG83" i="1"/>
  <c r="EQ41" i="1"/>
  <c r="HO78" i="1"/>
  <c r="GB19" i="1"/>
  <c r="GA19" i="1" s="1"/>
  <c r="GF19" i="1"/>
  <c r="GH19" i="1"/>
  <c r="GE19" i="1"/>
  <c r="GD19" i="1"/>
  <c r="IZ89" i="1"/>
  <c r="IY89" i="1" s="1"/>
  <c r="JD89" i="1"/>
  <c r="JC89" i="1"/>
  <c r="JF89" i="1"/>
  <c r="JB89" i="1"/>
  <c r="LF73" i="1"/>
  <c r="LE26" i="1"/>
  <c r="LI26" i="1"/>
  <c r="LH26" i="1" s="1"/>
  <c r="LG26" i="1"/>
  <c r="LF26" i="1" s="1"/>
  <c r="LD26" i="1"/>
  <c r="LK26" i="1"/>
  <c r="HO74" i="1"/>
  <c r="GW69" i="1"/>
  <c r="HA69" i="1"/>
  <c r="GU69" i="1"/>
  <c r="GT69" i="1" s="1"/>
  <c r="GY69" i="1"/>
  <c r="GX69" i="1" s="1"/>
  <c r="JA78" i="1"/>
  <c r="LJ78" i="1"/>
  <c r="BR64" i="1"/>
  <c r="BQ64" i="1" s="1"/>
  <c r="BV64" i="1"/>
  <c r="BU64" i="1" s="1"/>
  <c r="BX64" i="1"/>
  <c r="BT64" i="1"/>
  <c r="BS64" i="1" s="1"/>
  <c r="GE67" i="1"/>
  <c r="GD67" i="1"/>
  <c r="GH67" i="1"/>
  <c r="GF67" i="1"/>
  <c r="GB67" i="1"/>
  <c r="GA67" i="1"/>
  <c r="JX26" i="1"/>
  <c r="KN28" i="1"/>
  <c r="KK28" i="1"/>
  <c r="KR28" i="1"/>
  <c r="KP28" i="1"/>
  <c r="KO28" i="1" s="1"/>
  <c r="KL28" i="1"/>
  <c r="LZ22" i="1"/>
  <c r="IB3" i="1"/>
  <c r="KZ3" i="1"/>
  <c r="DR3" i="1"/>
  <c r="HI3" i="1"/>
  <c r="GP3" i="1"/>
  <c r="CF3" i="1"/>
  <c r="FW3" i="1"/>
  <c r="BM3" i="1"/>
  <c r="JN3" i="1"/>
  <c r="JK65" i="1" s="1"/>
  <c r="FD3" i="1"/>
  <c r="IU3" i="1"/>
  <c r="CY3" i="1"/>
  <c r="KG3" i="1"/>
  <c r="EK3" i="1"/>
  <c r="DC72" i="1" l="1"/>
  <c r="BW79" i="1"/>
  <c r="GF69" i="1"/>
  <c r="GE69" i="1" s="1"/>
  <c r="BQ4" i="1"/>
  <c r="LV9" i="1"/>
  <c r="GW24" i="1"/>
  <c r="HA19" i="1"/>
  <c r="GZ19" i="1" s="1"/>
  <c r="DJ20" i="1"/>
  <c r="HA24" i="1"/>
  <c r="GE72" i="1"/>
  <c r="GY79" i="1"/>
  <c r="CM80" i="1"/>
  <c r="DC20" i="1"/>
  <c r="GA72" i="1"/>
  <c r="LV88" i="1"/>
  <c r="IM25" i="1"/>
  <c r="BR79" i="1"/>
  <c r="BQ79" i="1" s="1"/>
  <c r="DD20" i="1"/>
  <c r="GB72" i="1"/>
  <c r="LV65" i="1"/>
  <c r="GW79" i="1"/>
  <c r="GU79" i="1"/>
  <c r="GT79" i="1" s="1"/>
  <c r="GX79" i="1"/>
  <c r="IK64" i="1"/>
  <c r="HR69" i="1"/>
  <c r="HQ69" i="1" s="1"/>
  <c r="BX79" i="1"/>
  <c r="DF20" i="1"/>
  <c r="BS4" i="1"/>
  <c r="HA79" i="1"/>
  <c r="IG64" i="1"/>
  <c r="IF64" i="1" s="1"/>
  <c r="HT69" i="1"/>
  <c r="DH20" i="1"/>
  <c r="DG20" i="1" s="1"/>
  <c r="BX4" i="1"/>
  <c r="LT19" i="1"/>
  <c r="LV79" i="1"/>
  <c r="HP69" i="1"/>
  <c r="BT79" i="1"/>
  <c r="GD64" i="1"/>
  <c r="GH69" i="1"/>
  <c r="BR4" i="1"/>
  <c r="LV64" i="1"/>
  <c r="GW19" i="1"/>
  <c r="DJ72" i="1"/>
  <c r="HN69" i="1"/>
  <c r="HM69" i="1" s="1"/>
  <c r="BU79" i="1"/>
  <c r="GF64" i="1"/>
  <c r="GE64" i="1" s="1"/>
  <c r="GD69" i="1"/>
  <c r="LV34" i="1"/>
  <c r="LV15" i="1"/>
  <c r="NB10" i="1"/>
  <c r="MY10" i="1"/>
  <c r="NE10" i="1"/>
  <c r="LU7" i="1"/>
  <c r="LV76" i="1"/>
  <c r="LW4" i="1"/>
  <c r="LW73" i="1"/>
  <c r="LT73" i="1"/>
  <c r="LV18" i="1"/>
  <c r="FJ64" i="1"/>
  <c r="LW64" i="1"/>
  <c r="LU86" i="1"/>
  <c r="LV86" i="1"/>
  <c r="NF10" i="1"/>
  <c r="NL10" i="1"/>
  <c r="LV78" i="1"/>
  <c r="LW28" i="1"/>
  <c r="LT28" i="1"/>
  <c r="LV56" i="1"/>
  <c r="LW11" i="1"/>
  <c r="LW42" i="1"/>
  <c r="NG10" i="1"/>
  <c r="ND10" i="1"/>
  <c r="LT36" i="1"/>
  <c r="NH10" i="1"/>
  <c r="LV26" i="1"/>
  <c r="FI24" i="1"/>
  <c r="LW53" i="1"/>
  <c r="NI10" i="1"/>
  <c r="NM10" i="1" s="1"/>
  <c r="LZ10" i="1" s="1"/>
  <c r="MB10" i="1" s="1"/>
  <c r="LV69" i="1"/>
  <c r="LU69" i="1"/>
  <c r="DF7" i="1"/>
  <c r="LT7" i="1"/>
  <c r="NJ10" i="1"/>
  <c r="LW77" i="1"/>
  <c r="NK10" i="1"/>
  <c r="LV46" i="1"/>
  <c r="LV41" i="1"/>
  <c r="LW44" i="1"/>
  <c r="LX44" i="1" s="1"/>
  <c r="EO53" i="1"/>
  <c r="FK49" i="1"/>
  <c r="GF42" i="1"/>
  <c r="GE42" i="1" s="1"/>
  <c r="DD7" i="1"/>
  <c r="DC7" i="1" s="1"/>
  <c r="FO16" i="1"/>
  <c r="DE25" i="1"/>
  <c r="EP53" i="1"/>
  <c r="ET53" i="1"/>
  <c r="ES53" i="1" s="1"/>
  <c r="FO49" i="1"/>
  <c r="CM37" i="1"/>
  <c r="FN49" i="1"/>
  <c r="BX59" i="1"/>
  <c r="DE7" i="1"/>
  <c r="FM16" i="1"/>
  <c r="FL16" i="1" s="1"/>
  <c r="EQ53" i="1"/>
  <c r="CQ20" i="1"/>
  <c r="GD42" i="1"/>
  <c r="GH42" i="1"/>
  <c r="GG42" i="1" s="1"/>
  <c r="DJ7" i="1"/>
  <c r="CO37" i="1"/>
  <c r="CN37" i="1" s="1"/>
  <c r="BR59" i="1"/>
  <c r="BQ59" i="1" s="1"/>
  <c r="GV11" i="1"/>
  <c r="FJ16" i="1"/>
  <c r="EV53" i="1"/>
  <c r="CM20" i="1"/>
  <c r="LT65" i="1"/>
  <c r="LX65" i="1" s="1"/>
  <c r="NI65" i="1" s="1"/>
  <c r="FK16" i="1"/>
  <c r="HR87" i="1"/>
  <c r="CJ37" i="1"/>
  <c r="IM65" i="1"/>
  <c r="FI64" i="1"/>
  <c r="FH64" i="1" s="1"/>
  <c r="GU11" i="1"/>
  <c r="CO20" i="1"/>
  <c r="CN20" i="1" s="1"/>
  <c r="CK37" i="1"/>
  <c r="II25" i="1"/>
  <c r="IG65" i="1"/>
  <c r="IF65" i="1" s="1"/>
  <c r="BT59" i="1"/>
  <c r="FL64" i="1"/>
  <c r="GW11" i="1"/>
  <c r="DF72" i="1"/>
  <c r="CJ20" i="1"/>
  <c r="IG25" i="1"/>
  <c r="IF25" i="1" s="1"/>
  <c r="IK65" i="1"/>
  <c r="IJ65" i="1" s="1"/>
  <c r="FM64" i="1"/>
  <c r="HA11" i="1"/>
  <c r="DD72" i="1"/>
  <c r="HT87" i="1"/>
  <c r="IK25" i="1"/>
  <c r="IJ25" i="1" s="1"/>
  <c r="FI49" i="1"/>
  <c r="FH49" i="1" s="1"/>
  <c r="FO64" i="1"/>
  <c r="GY11" i="1"/>
  <c r="GX11" i="1" s="1"/>
  <c r="HN87" i="1"/>
  <c r="HM87" i="1" s="1"/>
  <c r="GC47" i="1"/>
  <c r="LU47" i="1"/>
  <c r="LU81" i="1"/>
  <c r="LV24" i="1"/>
  <c r="FJ56" i="1"/>
  <c r="FJ77" i="1"/>
  <c r="LU77" i="1"/>
  <c r="LU72" i="1"/>
  <c r="LV62" i="1"/>
  <c r="LU46" i="1"/>
  <c r="LV25" i="1"/>
  <c r="LU49" i="1"/>
  <c r="LT60" i="1"/>
  <c r="DY6" i="1"/>
  <c r="LU6" i="1"/>
  <c r="GV66" i="1"/>
  <c r="LU66" i="1"/>
  <c r="LT59" i="1"/>
  <c r="LU59" i="1"/>
  <c r="LU18" i="1"/>
  <c r="LU44" i="1"/>
  <c r="LT84" i="1"/>
  <c r="LV20" i="1"/>
  <c r="LX20" i="1" s="1"/>
  <c r="LV27" i="1"/>
  <c r="GZ64" i="1"/>
  <c r="LU64" i="1"/>
  <c r="HO67" i="1"/>
  <c r="LW67" i="1"/>
  <c r="HS67" i="1"/>
  <c r="HR67" i="1"/>
  <c r="LV29" i="1"/>
  <c r="LT72" i="1"/>
  <c r="LV7" i="1"/>
  <c r="EQ23" i="1"/>
  <c r="LV23" i="1"/>
  <c r="BW64" i="1"/>
  <c r="LT64" i="1"/>
  <c r="LT16" i="1"/>
  <c r="LW24" i="1"/>
  <c r="LW74" i="1"/>
  <c r="EU81" i="1"/>
  <c r="LT81" i="1"/>
  <c r="CP20" i="1"/>
  <c r="LW20" i="1"/>
  <c r="DI66" i="1"/>
  <c r="LT66" i="1"/>
  <c r="EU31" i="1"/>
  <c r="LV31" i="1"/>
  <c r="LX31" i="1" s="1"/>
  <c r="DJ87" i="1"/>
  <c r="LU87" i="1"/>
  <c r="ER54" i="1"/>
  <c r="LT54" i="1"/>
  <c r="GG19" i="1"/>
  <c r="LV19" i="1"/>
  <c r="LX19" i="1" s="1"/>
  <c r="LV37" i="1"/>
  <c r="LX37" i="1" s="1"/>
  <c r="FN88" i="1"/>
  <c r="LT88" i="1"/>
  <c r="LX88" i="1" s="1"/>
  <c r="FJ58" i="1"/>
  <c r="LV58" i="1"/>
  <c r="LX58" i="1" s="1"/>
  <c r="NE58" i="1" s="1"/>
  <c r="DE11" i="1"/>
  <c r="LV11" i="1"/>
  <c r="LV28" i="1"/>
  <c r="FO87" i="1"/>
  <c r="LT87" i="1"/>
  <c r="LT9" i="1"/>
  <c r="LX9" i="1" s="1"/>
  <c r="BS89" i="1"/>
  <c r="LT89" i="1"/>
  <c r="LX89" i="1" s="1"/>
  <c r="NC89" i="1" s="1"/>
  <c r="DI47" i="1"/>
  <c r="LT47" i="1"/>
  <c r="LX47" i="1" s="1"/>
  <c r="NB47" i="1" s="1"/>
  <c r="EA56" i="1"/>
  <c r="LU56" i="1"/>
  <c r="CL80" i="1"/>
  <c r="LT80" i="1"/>
  <c r="LX80" i="1" s="1"/>
  <c r="MY80" i="1" s="1"/>
  <c r="BU6" i="1"/>
  <c r="LT6" i="1"/>
  <c r="DE42" i="1"/>
  <c r="LT42" i="1"/>
  <c r="LT56" i="1"/>
  <c r="CL78" i="1"/>
  <c r="LT78" i="1"/>
  <c r="LX78" i="1" s="1"/>
  <c r="LW27" i="1"/>
  <c r="LW79" i="1"/>
  <c r="LX79" i="1" s="1"/>
  <c r="FN73" i="1"/>
  <c r="LV73" i="1"/>
  <c r="LT34" i="1"/>
  <c r="LX34" i="1" s="1"/>
  <c r="LT77" i="1"/>
  <c r="LT41" i="1"/>
  <c r="LT15" i="1"/>
  <c r="CL86" i="1"/>
  <c r="LT86" i="1"/>
  <c r="GC55" i="1"/>
  <c r="LV55" i="1"/>
  <c r="LX55" i="1" s="1"/>
  <c r="LT49" i="1"/>
  <c r="LX49" i="1" s="1"/>
  <c r="LV4" i="1"/>
  <c r="LX4" i="1" s="1"/>
  <c r="LT83" i="1"/>
  <c r="NM40" i="1"/>
  <c r="LZ40" i="1" s="1"/>
  <c r="MB40" i="1" s="1"/>
  <c r="NM13" i="1"/>
  <c r="LZ13" i="1" s="1"/>
  <c r="MB13" i="1" s="1"/>
  <c r="NM61" i="1"/>
  <c r="LZ61" i="1" s="1"/>
  <c r="MB61" i="1" s="1"/>
  <c r="NM43" i="1"/>
  <c r="NH35" i="1"/>
  <c r="MX35" i="1"/>
  <c r="NG35" i="1"/>
  <c r="NF35" i="1"/>
  <c r="NK35" i="1"/>
  <c r="NJ35" i="1"/>
  <c r="NI35" i="1"/>
  <c r="NL35" i="1"/>
  <c r="MY35" i="1"/>
  <c r="MZ35" i="1"/>
  <c r="NE35" i="1"/>
  <c r="ND35" i="1"/>
  <c r="NC35" i="1"/>
  <c r="NB35" i="1"/>
  <c r="NA35" i="1"/>
  <c r="NM50" i="1"/>
  <c r="LZ50" i="1" s="1"/>
  <c r="NH39" i="1"/>
  <c r="MX39" i="1"/>
  <c r="NG39" i="1"/>
  <c r="NF39" i="1"/>
  <c r="NI39" i="1"/>
  <c r="NE39" i="1"/>
  <c r="ND39" i="1"/>
  <c r="NJ39" i="1"/>
  <c r="NK39" i="1"/>
  <c r="NC39" i="1"/>
  <c r="NB39" i="1"/>
  <c r="NA39" i="1"/>
  <c r="MZ39" i="1"/>
  <c r="MY39" i="1"/>
  <c r="NL39" i="1"/>
  <c r="NA58" i="1"/>
  <c r="NM48" i="1"/>
  <c r="LZ48" i="1" s="1"/>
  <c r="NH65" i="1"/>
  <c r="MX65" i="1"/>
  <c r="NG65" i="1"/>
  <c r="NF65" i="1"/>
  <c r="NJ65" i="1"/>
  <c r="MZ65" i="1"/>
  <c r="NE65" i="1"/>
  <c r="ND65" i="1"/>
  <c r="NK65" i="1"/>
  <c r="MY65" i="1"/>
  <c r="NL65" i="1"/>
  <c r="NC65" i="1"/>
  <c r="NB65" i="1"/>
  <c r="NA65" i="1"/>
  <c r="NI21" i="1"/>
  <c r="MY21" i="1"/>
  <c r="NH21" i="1"/>
  <c r="MX21" i="1"/>
  <c r="NG21" i="1"/>
  <c r="NJ21" i="1"/>
  <c r="MZ21" i="1"/>
  <c r="NA21" i="1"/>
  <c r="NL21" i="1"/>
  <c r="NK21" i="1"/>
  <c r="NF21" i="1"/>
  <c r="NE21" i="1"/>
  <c r="ND21" i="1"/>
  <c r="NC21" i="1"/>
  <c r="NB21" i="1"/>
  <c r="NM82" i="1"/>
  <c r="LZ82" i="1" s="1"/>
  <c r="NM71" i="1"/>
  <c r="LZ71" i="1" s="1"/>
  <c r="NM45" i="1"/>
  <c r="LZ45" i="1" s="1"/>
  <c r="NM33" i="1"/>
  <c r="LZ33" i="1" s="1"/>
  <c r="NM5" i="1"/>
  <c r="LZ5" i="1" s="1"/>
  <c r="MB5" i="1" s="1"/>
  <c r="NM30" i="1"/>
  <c r="LZ30" i="1" s="1"/>
  <c r="MA30" i="1" s="1"/>
  <c r="MC30" i="1" s="1"/>
  <c r="NM68" i="1"/>
  <c r="LZ68" i="1" s="1"/>
  <c r="NM75" i="1"/>
  <c r="LZ75" i="1" s="1"/>
  <c r="NM63" i="1"/>
  <c r="LZ63" i="1" s="1"/>
  <c r="ND14" i="1"/>
  <c r="NC14" i="1"/>
  <c r="NL14" i="1"/>
  <c r="NB14" i="1"/>
  <c r="NE14" i="1"/>
  <c r="NF14" i="1"/>
  <c r="NA14" i="1"/>
  <c r="MZ14" i="1"/>
  <c r="MY14" i="1"/>
  <c r="MX14" i="1"/>
  <c r="NK14" i="1"/>
  <c r="NJ14" i="1"/>
  <c r="NI14" i="1"/>
  <c r="NH14" i="1"/>
  <c r="NG14" i="1"/>
  <c r="NM12" i="1"/>
  <c r="LZ12" i="1" s="1"/>
  <c r="NM51" i="1"/>
  <c r="LZ51" i="1" s="1"/>
  <c r="MB51" i="1" s="1"/>
  <c r="NM85" i="1"/>
  <c r="LZ85" i="1" s="1"/>
  <c r="MB85" i="1" s="1"/>
  <c r="NA80" i="1"/>
  <c r="MZ80" i="1"/>
  <c r="NJ80" i="1"/>
  <c r="ND80" i="1"/>
  <c r="ND8" i="1"/>
  <c r="NC8" i="1"/>
  <c r="NL8" i="1"/>
  <c r="NB8" i="1"/>
  <c r="NE8" i="1"/>
  <c r="NJ8" i="1"/>
  <c r="NI8" i="1"/>
  <c r="NH8" i="1"/>
  <c r="NG8" i="1"/>
  <c r="NF8" i="1"/>
  <c r="NA8" i="1"/>
  <c r="MZ8" i="1"/>
  <c r="MY8" i="1"/>
  <c r="MX8" i="1"/>
  <c r="NK8" i="1"/>
  <c r="NM70" i="1"/>
  <c r="LZ70" i="1" s="1"/>
  <c r="MB70" i="1" s="1"/>
  <c r="NM38" i="1"/>
  <c r="LZ38" i="1" s="1"/>
  <c r="GC65" i="1"/>
  <c r="GG65" i="1"/>
  <c r="LX52" i="1"/>
  <c r="BW59" i="1"/>
  <c r="DI28" i="1"/>
  <c r="GG15" i="1"/>
  <c r="GY57" i="1"/>
  <c r="GX57" i="1" s="1"/>
  <c r="LX57" i="1"/>
  <c r="BW4" i="1"/>
  <c r="EP77" i="1"/>
  <c r="EO77" i="1" s="1"/>
  <c r="BW69" i="1"/>
  <c r="GU84" i="1"/>
  <c r="CL60" i="1"/>
  <c r="FK67" i="1"/>
  <c r="GG72" i="1"/>
  <c r="FN83" i="1"/>
  <c r="DI17" i="1"/>
  <c r="EU24" i="1"/>
  <c r="HS79" i="1"/>
  <c r="FJ79" i="1"/>
  <c r="DH46" i="1"/>
  <c r="DI7" i="1"/>
  <c r="DE73" i="1"/>
  <c r="GZ74" i="1"/>
  <c r="LX11" i="1"/>
  <c r="DE56" i="1"/>
  <c r="BS79" i="1"/>
  <c r="CP41" i="1"/>
  <c r="EU53" i="1"/>
  <c r="BV37" i="1"/>
  <c r="DI72" i="1"/>
  <c r="GC9" i="1"/>
  <c r="DI42" i="1"/>
  <c r="LX32" i="1"/>
  <c r="FL67" i="1"/>
  <c r="FM67" i="1"/>
  <c r="FO67" i="1"/>
  <c r="FI67" i="1"/>
  <c r="FH67" i="1"/>
  <c r="GX7" i="1"/>
  <c r="GU64" i="1"/>
  <c r="GY7" i="1"/>
  <c r="GT64" i="1"/>
  <c r="HA77" i="1"/>
  <c r="GZ77" i="1" s="1"/>
  <c r="GY64" i="1"/>
  <c r="GX64" i="1" s="1"/>
  <c r="GU77" i="1"/>
  <c r="GT77" i="1" s="1"/>
  <c r="HA64" i="1"/>
  <c r="HA7" i="1"/>
  <c r="GU7" i="1"/>
  <c r="GW7" i="1"/>
  <c r="GV7" i="1" s="1"/>
  <c r="FH24" i="1"/>
  <c r="FN24" i="1"/>
  <c r="FM24" i="1"/>
  <c r="FL24" i="1" s="1"/>
  <c r="FO24" i="1"/>
  <c r="FK24" i="1"/>
  <c r="GW77" i="1"/>
  <c r="CQ80" i="1"/>
  <c r="GX77" i="1"/>
  <c r="CN80" i="1"/>
  <c r="GY77" i="1"/>
  <c r="CO80" i="1"/>
  <c r="GC69" i="1"/>
  <c r="DD11" i="1"/>
  <c r="GV77" i="1"/>
  <c r="HP84" i="1"/>
  <c r="FL6" i="1"/>
  <c r="HQ84" i="1"/>
  <c r="HT84" i="1"/>
  <c r="HN84" i="1"/>
  <c r="HM84" i="1" s="1"/>
  <c r="HO84" i="1"/>
  <c r="GY27" i="1"/>
  <c r="EU64" i="1"/>
  <c r="ER64" i="1"/>
  <c r="EV64" i="1"/>
  <c r="EP64" i="1"/>
  <c r="EO64" i="1" s="1"/>
  <c r="FN18" i="1"/>
  <c r="LX18" i="1"/>
  <c r="CP28" i="1"/>
  <c r="CK28" i="1"/>
  <c r="CJ28" i="1" s="1"/>
  <c r="DI25" i="1"/>
  <c r="DJ25" i="1"/>
  <c r="GV24" i="1"/>
  <c r="GY24" i="1"/>
  <c r="GX24" i="1" s="1"/>
  <c r="GT24" i="1"/>
  <c r="HN64" i="1"/>
  <c r="FM77" i="1"/>
  <c r="DH25" i="1"/>
  <c r="DG25" i="1" s="1"/>
  <c r="HR64" i="1"/>
  <c r="FO77" i="1"/>
  <c r="DD25" i="1"/>
  <c r="DC25" i="1" s="1"/>
  <c r="HM64" i="1"/>
  <c r="HT64" i="1"/>
  <c r="FN77" i="1"/>
  <c r="ET64" i="1"/>
  <c r="ES64" i="1" s="1"/>
  <c r="HP64" i="1"/>
  <c r="HQ64" i="1"/>
  <c r="CQ28" i="1"/>
  <c r="CM28" i="1"/>
  <c r="CL28" i="1" s="1"/>
  <c r="HA27" i="1"/>
  <c r="GZ27" i="1" s="1"/>
  <c r="LX73" i="1"/>
  <c r="GU27" i="1"/>
  <c r="GT27" i="1" s="1"/>
  <c r="HO49" i="1"/>
  <c r="GW27" i="1"/>
  <c r="GV27" i="1" s="1"/>
  <c r="GX27" i="1"/>
  <c r="GG88" i="1"/>
  <c r="GF88" i="1"/>
  <c r="GE88" i="1"/>
  <c r="GD88" i="1"/>
  <c r="GC88" i="1" s="1"/>
  <c r="DH62" i="1"/>
  <c r="DG62" i="1" s="1"/>
  <c r="LX62" i="1"/>
  <c r="ER60" i="1"/>
  <c r="LX60" i="1"/>
  <c r="GV54" i="1"/>
  <c r="GG4" i="1"/>
  <c r="GF4" i="1"/>
  <c r="GC4" i="1"/>
  <c r="IH64" i="1"/>
  <c r="II64" i="1"/>
  <c r="IM64" i="1"/>
  <c r="IJ64" i="1"/>
  <c r="GB88" i="1"/>
  <c r="GA88" i="1" s="1"/>
  <c r="GH88" i="1"/>
  <c r="DE17" i="1"/>
  <c r="LX77" i="1"/>
  <c r="DF11" i="1"/>
  <c r="DC11" i="1"/>
  <c r="BS74" i="1"/>
  <c r="DI11" i="1"/>
  <c r="GY86" i="1"/>
  <c r="DG11" i="1"/>
  <c r="DJ11" i="1"/>
  <c r="FM87" i="1"/>
  <c r="FL87" i="1"/>
  <c r="FK87" i="1"/>
  <c r="FJ87" i="1" s="1"/>
  <c r="FI87" i="1"/>
  <c r="FH87" i="1" s="1"/>
  <c r="GY4" i="1"/>
  <c r="GV26" i="1"/>
  <c r="LX26" i="1"/>
  <c r="CL20" i="1"/>
  <c r="LX69" i="1"/>
  <c r="DH17" i="1"/>
  <c r="DG17" i="1" s="1"/>
  <c r="GU54" i="1"/>
  <c r="GT54" i="1" s="1"/>
  <c r="GB4" i="1"/>
  <c r="DJ17" i="1"/>
  <c r="GW54" i="1"/>
  <c r="GE4" i="1"/>
  <c r="LX64" i="1"/>
  <c r="DD17" i="1"/>
  <c r="DC17" i="1" s="1"/>
  <c r="GX54" i="1"/>
  <c r="GH4" i="1"/>
  <c r="DF17" i="1"/>
  <c r="GY54" i="1"/>
  <c r="GA4" i="1"/>
  <c r="GC64" i="1"/>
  <c r="HA54" i="1"/>
  <c r="GD4" i="1"/>
  <c r="DE20" i="1"/>
  <c r="GB37" i="1"/>
  <c r="EQ24" i="1"/>
  <c r="HO79" i="1"/>
  <c r="GG37" i="1"/>
  <c r="FO6" i="1"/>
  <c r="FM6" i="1"/>
  <c r="IL25" i="1"/>
  <c r="FI6" i="1"/>
  <c r="FH6" i="1" s="1"/>
  <c r="FK6" i="1"/>
  <c r="FJ6" i="1" s="1"/>
  <c r="GC15" i="1"/>
  <c r="FJ34" i="1"/>
  <c r="FK34" i="1"/>
  <c r="DI49" i="1"/>
  <c r="DF49" i="1"/>
  <c r="DE49" i="1" s="1"/>
  <c r="DG49" i="1"/>
  <c r="DD49" i="1"/>
  <c r="DC49" i="1" s="1"/>
  <c r="CL37" i="1"/>
  <c r="CP37" i="1"/>
  <c r="HR53" i="1"/>
  <c r="HQ53" i="1" s="1"/>
  <c r="HM53" i="1"/>
  <c r="HT53" i="1"/>
  <c r="HS53" i="1" s="1"/>
  <c r="HN53" i="1"/>
  <c r="DF66" i="1"/>
  <c r="DE66" i="1" s="1"/>
  <c r="GZ69" i="1"/>
  <c r="GZ7" i="1"/>
  <c r="GZ79" i="1"/>
  <c r="DJ66" i="1"/>
  <c r="DH66" i="1"/>
  <c r="DG66" i="1" s="1"/>
  <c r="GW57" i="1"/>
  <c r="DD66" i="1"/>
  <c r="DC66" i="1" s="1"/>
  <c r="GU59" i="1"/>
  <c r="GT59" i="1" s="1"/>
  <c r="HO53" i="1"/>
  <c r="FN6" i="1"/>
  <c r="EC41" i="1"/>
  <c r="EB41" i="1" s="1"/>
  <c r="EP60" i="1"/>
  <c r="EO60" i="1" s="1"/>
  <c r="GH34" i="1"/>
  <c r="DW41" i="1"/>
  <c r="DV41" i="1" s="1"/>
  <c r="GX59" i="1"/>
  <c r="DY41" i="1"/>
  <c r="GY59" i="1"/>
  <c r="EA41" i="1"/>
  <c r="DZ41" i="1" s="1"/>
  <c r="HA59" i="1"/>
  <c r="GW59" i="1"/>
  <c r="IG60" i="1"/>
  <c r="IF60" i="1" s="1"/>
  <c r="EQ34" i="1"/>
  <c r="GY44" i="1"/>
  <c r="GW39" i="1"/>
  <c r="GU39" i="1"/>
  <c r="HA39" i="1"/>
  <c r="GY39" i="1"/>
  <c r="GX39" i="1" s="1"/>
  <c r="CQ16" i="1"/>
  <c r="CO16" i="1"/>
  <c r="CN16" i="1" s="1"/>
  <c r="CK16" i="1"/>
  <c r="CJ16" i="1" s="1"/>
  <c r="HS4" i="1"/>
  <c r="HR4" i="1"/>
  <c r="HQ4" i="1"/>
  <c r="HP4" i="1"/>
  <c r="HM4" i="1"/>
  <c r="HT4" i="1"/>
  <c r="HO4" i="1"/>
  <c r="DE72" i="1"/>
  <c r="GC34" i="1"/>
  <c r="GF37" i="1"/>
  <c r="GE37" i="1" s="1"/>
  <c r="GH37" i="1"/>
  <c r="GD34" i="1"/>
  <c r="GA37" i="1"/>
  <c r="ES37" i="1"/>
  <c r="GF34" i="1"/>
  <c r="GE34" i="1" s="1"/>
  <c r="GD37" i="1"/>
  <c r="GB34" i="1"/>
  <c r="GA34" i="1" s="1"/>
  <c r="DE62" i="1"/>
  <c r="GW4" i="1"/>
  <c r="GV59" i="1"/>
  <c r="HO29" i="1"/>
  <c r="HO58" i="1"/>
  <c r="HN58" i="1"/>
  <c r="GV74" i="1"/>
  <c r="ER34" i="1"/>
  <c r="LX66" i="1"/>
  <c r="DG87" i="1"/>
  <c r="HR9" i="1"/>
  <c r="HQ9" i="1" s="1"/>
  <c r="EB7" i="1"/>
  <c r="BT37" i="1"/>
  <c r="BS37" i="1" s="1"/>
  <c r="LX67" i="1"/>
  <c r="GH20" i="1"/>
  <c r="HT31" i="1"/>
  <c r="IK60" i="1"/>
  <c r="IJ60" i="1" s="1"/>
  <c r="ET34" i="1"/>
  <c r="ES34" i="1" s="1"/>
  <c r="EU34" i="1"/>
  <c r="HP58" i="1"/>
  <c r="HR77" i="1"/>
  <c r="EP34" i="1"/>
  <c r="EO34" i="1" s="1"/>
  <c r="HT58" i="1"/>
  <c r="HT77" i="1"/>
  <c r="HS77" i="1" s="1"/>
  <c r="EV34" i="1"/>
  <c r="HR58" i="1"/>
  <c r="HQ58" i="1" s="1"/>
  <c r="HM58" i="1"/>
  <c r="GC19" i="1"/>
  <c r="GU9" i="1"/>
  <c r="GT9" i="1" s="1"/>
  <c r="HP6" i="1"/>
  <c r="HO6" i="1" s="1"/>
  <c r="HQ6" i="1"/>
  <c r="LX27" i="1"/>
  <c r="DW56" i="1"/>
  <c r="DV56" i="1" s="1"/>
  <c r="GZ26" i="1"/>
  <c r="LX84" i="1"/>
  <c r="HM15" i="1"/>
  <c r="EB56" i="1"/>
  <c r="DY56" i="1"/>
  <c r="DX56" i="1" s="1"/>
  <c r="DZ56" i="1"/>
  <c r="EC56" i="1"/>
  <c r="GT84" i="1"/>
  <c r="EV60" i="1"/>
  <c r="DF62" i="1"/>
  <c r="ET60" i="1"/>
  <c r="ES60" i="1" s="1"/>
  <c r="FN87" i="1"/>
  <c r="HS15" i="1"/>
  <c r="HT15" i="1"/>
  <c r="HR15" i="1"/>
  <c r="HQ15" i="1" s="1"/>
  <c r="HP15" i="1"/>
  <c r="HO15" i="1"/>
  <c r="FN81" i="1"/>
  <c r="FM81" i="1"/>
  <c r="FI81" i="1"/>
  <c r="FH81" i="1" s="1"/>
  <c r="FK81" i="1"/>
  <c r="FJ81" i="1" s="1"/>
  <c r="FO81" i="1"/>
  <c r="FL81" i="1"/>
  <c r="GV4" i="1"/>
  <c r="GU4" i="1"/>
  <c r="GZ4" i="1"/>
  <c r="GT4" i="1"/>
  <c r="HA4" i="1"/>
  <c r="GX4" i="1"/>
  <c r="DI62" i="1"/>
  <c r="DD62" i="1"/>
  <c r="DC62" i="1"/>
  <c r="DJ62" i="1"/>
  <c r="BS6" i="1"/>
  <c r="BV6" i="1"/>
  <c r="BT6" i="1"/>
  <c r="BX6" i="1"/>
  <c r="BW6" i="1"/>
  <c r="BR6" i="1"/>
  <c r="BQ6" i="1" s="1"/>
  <c r="EQ60" i="1"/>
  <c r="EU60" i="1"/>
  <c r="EQ76" i="1"/>
  <c r="EV76" i="1"/>
  <c r="EU76" i="1" s="1"/>
  <c r="ET76" i="1"/>
  <c r="EP76" i="1"/>
  <c r="EO76" i="1" s="1"/>
  <c r="ES76" i="1"/>
  <c r="ER76" i="1"/>
  <c r="LX76" i="1"/>
  <c r="EV54" i="1"/>
  <c r="ET54" i="1"/>
  <c r="HT6" i="1"/>
  <c r="HM6" i="1"/>
  <c r="HR6" i="1"/>
  <c r="HN6" i="1"/>
  <c r="DH87" i="1"/>
  <c r="CM60" i="1"/>
  <c r="HN77" i="1"/>
  <c r="HM77" i="1" s="1"/>
  <c r="CO60" i="1"/>
  <c r="CN60" i="1" s="1"/>
  <c r="FK18" i="1"/>
  <c r="FJ18" i="1" s="1"/>
  <c r="CQ60" i="1"/>
  <c r="HP77" i="1"/>
  <c r="HO9" i="1"/>
  <c r="HQ77" i="1"/>
  <c r="BS59" i="1"/>
  <c r="CK60" i="1"/>
  <c r="CJ60" i="1" s="1"/>
  <c r="HN9" i="1"/>
  <c r="HM9" i="1" s="1"/>
  <c r="EO28" i="1"/>
  <c r="LX23" i="1"/>
  <c r="GW29" i="1"/>
  <c r="HP9" i="1"/>
  <c r="ER28" i="1"/>
  <c r="EQ28" i="1" s="1"/>
  <c r="ER23" i="1"/>
  <c r="GV29" i="1"/>
  <c r="HT9" i="1"/>
  <c r="GZ84" i="1"/>
  <c r="GV84" i="1"/>
  <c r="HA84" i="1"/>
  <c r="GY84" i="1"/>
  <c r="GX84" i="1"/>
  <c r="GW84" i="1"/>
  <c r="CP65" i="1"/>
  <c r="CL65" i="1"/>
  <c r="IH65" i="1"/>
  <c r="IL65" i="1"/>
  <c r="GZ39" i="1"/>
  <c r="GT39" i="1"/>
  <c r="GV39" i="1"/>
  <c r="DX6" i="1"/>
  <c r="EB6" i="1"/>
  <c r="EC6" i="1"/>
  <c r="EA6" i="1"/>
  <c r="DZ6" i="1"/>
  <c r="DW6" i="1"/>
  <c r="DV6" i="1" s="1"/>
  <c r="CP16" i="1"/>
  <c r="CM16" i="1"/>
  <c r="CL16" i="1"/>
  <c r="EU54" i="1"/>
  <c r="ES54" i="1"/>
  <c r="EP54" i="1"/>
  <c r="EO54" i="1" s="1"/>
  <c r="GZ57" i="1"/>
  <c r="GU57" i="1"/>
  <c r="GT57" i="1" s="1"/>
  <c r="HA57" i="1"/>
  <c r="GV57" i="1"/>
  <c r="GW44" i="1"/>
  <c r="GV44" i="1" s="1"/>
  <c r="FN72" i="1"/>
  <c r="FI72" i="1"/>
  <c r="GZ86" i="1"/>
  <c r="GX86" i="1"/>
  <c r="GU86" i="1"/>
  <c r="GT86" i="1" s="1"/>
  <c r="GW86" i="1"/>
  <c r="GV86" i="1" s="1"/>
  <c r="HA86" i="1"/>
  <c r="IL47" i="1"/>
  <c r="HS62" i="1"/>
  <c r="HO62" i="1"/>
  <c r="DI27" i="1"/>
  <c r="DD27" i="1"/>
  <c r="DC27" i="1" s="1"/>
  <c r="DH27" i="1"/>
  <c r="DJ27" i="1"/>
  <c r="DF27" i="1"/>
  <c r="DE27" i="1" s="1"/>
  <c r="IG47" i="1"/>
  <c r="IJ47" i="1"/>
  <c r="DG27" i="1"/>
  <c r="II47" i="1"/>
  <c r="IH47" i="1" s="1"/>
  <c r="IK47" i="1"/>
  <c r="IH24" i="1"/>
  <c r="IM47" i="1"/>
  <c r="IF47" i="1"/>
  <c r="BX74" i="1"/>
  <c r="BW74" i="1" s="1"/>
  <c r="CL41" i="1"/>
  <c r="BQ74" i="1"/>
  <c r="BR74" i="1"/>
  <c r="BT74" i="1"/>
  <c r="BU74" i="1"/>
  <c r="BV74" i="1"/>
  <c r="GG27" i="1"/>
  <c r="GB27" i="1"/>
  <c r="GA27" i="1" s="1"/>
  <c r="GT25" i="1"/>
  <c r="HA25" i="1"/>
  <c r="GB54" i="1"/>
  <c r="GA54" i="1" s="1"/>
  <c r="GH54" i="1"/>
  <c r="GE54" i="1"/>
  <c r="CP86" i="1"/>
  <c r="CM86" i="1"/>
  <c r="CK86" i="1"/>
  <c r="CJ86" i="1" s="1"/>
  <c r="CQ86" i="1"/>
  <c r="CN86" i="1"/>
  <c r="CO86" i="1"/>
  <c r="FJ67" i="1"/>
  <c r="FN67" i="1"/>
  <c r="GC67" i="1"/>
  <c r="GG67" i="1"/>
  <c r="HS55" i="1"/>
  <c r="HM55" i="1"/>
  <c r="HT55" i="1"/>
  <c r="HR55" i="1"/>
  <c r="HQ55" i="1" s="1"/>
  <c r="HP55" i="1"/>
  <c r="HO55" i="1"/>
  <c r="EU77" i="1"/>
  <c r="ET77" i="1"/>
  <c r="ES77" i="1"/>
  <c r="EV77" i="1"/>
  <c r="ER77" i="1"/>
  <c r="IL54" i="1"/>
  <c r="II54" i="1"/>
  <c r="HN55" i="1"/>
  <c r="GZ54" i="1"/>
  <c r="FO34" i="1"/>
  <c r="FI34" i="1"/>
  <c r="FH34" i="1" s="1"/>
  <c r="FM34" i="1"/>
  <c r="FL34" i="1" s="1"/>
  <c r="LX16" i="1"/>
  <c r="GB20" i="1"/>
  <c r="GY29" i="1"/>
  <c r="GX29" i="1" s="1"/>
  <c r="BX37" i="1"/>
  <c r="DD87" i="1"/>
  <c r="GD20" i="1"/>
  <c r="ET28" i="1"/>
  <c r="ES28" i="1" s="1"/>
  <c r="BR37" i="1"/>
  <c r="DE87" i="1"/>
  <c r="GF20" i="1"/>
  <c r="GE20" i="1" s="1"/>
  <c r="EV28" i="1"/>
  <c r="BU37" i="1"/>
  <c r="GA20" i="1"/>
  <c r="HO31" i="1"/>
  <c r="BQ37" i="1"/>
  <c r="IL60" i="1"/>
  <c r="HN31" i="1"/>
  <c r="IM60" i="1"/>
  <c r="HR31" i="1"/>
  <c r="HQ31" i="1" s="1"/>
  <c r="DF87" i="1"/>
  <c r="HP31" i="1"/>
  <c r="HR54" i="1"/>
  <c r="DC87" i="1"/>
  <c r="II60" i="1"/>
  <c r="GG20" i="1"/>
  <c r="HM31" i="1"/>
  <c r="EP28" i="1"/>
  <c r="IH83" i="1"/>
  <c r="DD46" i="1"/>
  <c r="LX46" i="1"/>
  <c r="DJ46" i="1"/>
  <c r="DI46" i="1" s="1"/>
  <c r="DF46" i="1"/>
  <c r="DE46" i="1" s="1"/>
  <c r="DC46" i="1"/>
  <c r="DG46" i="1"/>
  <c r="GG29" i="1"/>
  <c r="GH29" i="1"/>
  <c r="GB29" i="1"/>
  <c r="EU86" i="1"/>
  <c r="ES86" i="1"/>
  <c r="GC62" i="1"/>
  <c r="GA62" i="1"/>
  <c r="GH62" i="1"/>
  <c r="GF62" i="1"/>
  <c r="GE62" i="1" s="1"/>
  <c r="GG62" i="1"/>
  <c r="GD62" i="1"/>
  <c r="GB62" i="1"/>
  <c r="GY9" i="1"/>
  <c r="HA9" i="1"/>
  <c r="GZ9" i="1" s="1"/>
  <c r="GW66" i="1"/>
  <c r="GX44" i="1"/>
  <c r="EA7" i="1"/>
  <c r="EU23" i="1"/>
  <c r="GT29" i="1"/>
  <c r="FJ41" i="1"/>
  <c r="HA66" i="1"/>
  <c r="HA44" i="1"/>
  <c r="GZ44" i="1" s="1"/>
  <c r="IK54" i="1"/>
  <c r="EP23" i="1"/>
  <c r="HA29" i="1"/>
  <c r="HS64" i="1"/>
  <c r="FH18" i="1"/>
  <c r="IJ49" i="1"/>
  <c r="IM54" i="1"/>
  <c r="EV23" i="1"/>
  <c r="IH54" i="1"/>
  <c r="GU29" i="1"/>
  <c r="FI18" i="1"/>
  <c r="EC7" i="1"/>
  <c r="GZ66" i="1"/>
  <c r="IK49" i="1"/>
  <c r="IG83" i="1"/>
  <c r="IF83" i="1" s="1"/>
  <c r="ET23" i="1"/>
  <c r="ES23" i="1" s="1"/>
  <c r="DV7" i="1"/>
  <c r="IM16" i="1"/>
  <c r="IG54" i="1"/>
  <c r="IF54" i="1" s="1"/>
  <c r="II83" i="1"/>
  <c r="EO23" i="1"/>
  <c r="FO18" i="1"/>
  <c r="DW7" i="1"/>
  <c r="IG16" i="1"/>
  <c r="IF16" i="1" s="1"/>
  <c r="IJ54" i="1"/>
  <c r="IK83" i="1"/>
  <c r="GU66" i="1"/>
  <c r="GT66" i="1" s="1"/>
  <c r="GT44" i="1"/>
  <c r="FM18" i="1"/>
  <c r="FL18" i="1" s="1"/>
  <c r="DY7" i="1"/>
  <c r="IM83" i="1"/>
  <c r="GY66" i="1"/>
  <c r="GX66" i="1" s="1"/>
  <c r="HQ54" i="1"/>
  <c r="GU44" i="1"/>
  <c r="IJ83" i="1"/>
  <c r="CM41" i="1"/>
  <c r="GB9" i="1"/>
  <c r="GA9" i="1" s="1"/>
  <c r="FN64" i="1"/>
  <c r="FK72" i="1"/>
  <c r="HT34" i="1"/>
  <c r="IG24" i="1"/>
  <c r="FH72" i="1"/>
  <c r="GY53" i="1"/>
  <c r="GX53" i="1" s="1"/>
  <c r="IK24" i="1"/>
  <c r="IJ24" i="1" s="1"/>
  <c r="DE36" i="1"/>
  <c r="HN34" i="1"/>
  <c r="HM34" i="1" s="1"/>
  <c r="FM72" i="1"/>
  <c r="FL72" i="1" s="1"/>
  <c r="FJ72" i="1"/>
  <c r="HA53" i="1"/>
  <c r="GZ53" i="1" s="1"/>
  <c r="HR34" i="1"/>
  <c r="HQ34" i="1" s="1"/>
  <c r="FO72" i="1"/>
  <c r="GG87" i="1"/>
  <c r="HP34" i="1"/>
  <c r="CP60" i="1"/>
  <c r="HS34" i="1"/>
  <c r="LS80" i="1"/>
  <c r="LS65" i="1"/>
  <c r="LS14" i="1"/>
  <c r="LS39" i="1"/>
  <c r="LS35" i="1"/>
  <c r="LS21" i="1"/>
  <c r="HP29" i="1"/>
  <c r="ER86" i="1"/>
  <c r="EQ86" i="1" s="1"/>
  <c r="HT54" i="1"/>
  <c r="IK16" i="1"/>
  <c r="IJ16" i="1" s="1"/>
  <c r="II49" i="1"/>
  <c r="GD87" i="1"/>
  <c r="GU34" i="1"/>
  <c r="GT34" i="1" s="1"/>
  <c r="AL99" i="1"/>
  <c r="DC37" i="1"/>
  <c r="HS54" i="1"/>
  <c r="IL16" i="1"/>
  <c r="DJ37" i="1"/>
  <c r="II16" i="1"/>
  <c r="HT29" i="1"/>
  <c r="GH87" i="1"/>
  <c r="HR29" i="1"/>
  <c r="EQ54" i="1"/>
  <c r="GD9" i="1"/>
  <c r="GD27" i="1"/>
  <c r="GC27" i="1" s="1"/>
  <c r="HN29" i="1"/>
  <c r="ET86" i="1"/>
  <c r="GE27" i="1"/>
  <c r="IM49" i="1"/>
  <c r="GB87" i="1"/>
  <c r="GA87" i="1" s="1"/>
  <c r="HM29" i="1"/>
  <c r="EV86" i="1"/>
  <c r="LX29" i="1"/>
  <c r="HP54" i="1"/>
  <c r="GF9" i="1"/>
  <c r="GE9" i="1" s="1"/>
  <c r="GF27" i="1"/>
  <c r="IG49" i="1"/>
  <c r="IF49" i="1" s="1"/>
  <c r="GE87" i="1"/>
  <c r="IL49" i="1"/>
  <c r="HQ29" i="1"/>
  <c r="EP86" i="1"/>
  <c r="EO86" i="1" s="1"/>
  <c r="HN54" i="1"/>
  <c r="HM54" i="1" s="1"/>
  <c r="GV34" i="1"/>
  <c r="GH9" i="1"/>
  <c r="GH27" i="1"/>
  <c r="GF87" i="1"/>
  <c r="GY25" i="1"/>
  <c r="GX25" i="1" s="1"/>
  <c r="GW25" i="1"/>
  <c r="GU25" i="1"/>
  <c r="GG54" i="1"/>
  <c r="GF54" i="1"/>
  <c r="GD54" i="1"/>
  <c r="GC54" i="1" s="1"/>
  <c r="IL24" i="1"/>
  <c r="II24" i="1"/>
  <c r="IF24" i="1"/>
  <c r="CO41" i="1"/>
  <c r="CN41" i="1" s="1"/>
  <c r="LX7" i="1"/>
  <c r="CK41" i="1"/>
  <c r="CQ41" i="1"/>
  <c r="CJ41" i="1"/>
  <c r="GW9" i="1"/>
  <c r="GX9" i="1"/>
  <c r="MB68" i="1"/>
  <c r="MA68" i="1"/>
  <c r="MB22" i="1"/>
  <c r="MA22" i="1"/>
  <c r="MC22" i="1" s="1"/>
  <c r="GC42" i="1"/>
  <c r="GG9" i="1"/>
  <c r="GT53" i="1"/>
  <c r="GU53" i="1"/>
  <c r="GW53" i="1"/>
  <c r="GV53" i="1" s="1"/>
  <c r="EQ77" i="1"/>
  <c r="FN34" i="1"/>
  <c r="DE28" i="1"/>
  <c r="GA29" i="1"/>
  <c r="DH37" i="1"/>
  <c r="DG37" i="1" s="1"/>
  <c r="GC29" i="1"/>
  <c r="DI37" i="1"/>
  <c r="GZ34" i="1"/>
  <c r="GD29" i="1"/>
  <c r="DD37" i="1"/>
  <c r="GE29" i="1"/>
  <c r="LX36" i="1"/>
  <c r="DI87" i="1"/>
  <c r="GV9" i="1"/>
  <c r="DX7" i="1"/>
  <c r="GF29" i="1"/>
  <c r="DX41" i="1"/>
  <c r="BW37" i="1"/>
  <c r="GW34" i="1"/>
  <c r="GZ25" i="1"/>
  <c r="DF37" i="1"/>
  <c r="DE37" i="1" s="1"/>
  <c r="GY34" i="1"/>
  <c r="GX34" i="1" s="1"/>
  <c r="LX41" i="1"/>
  <c r="LZ43" i="1"/>
  <c r="LX83" i="1"/>
  <c r="LX72" i="1"/>
  <c r="AL96" i="1"/>
  <c r="LX59" i="1"/>
  <c r="LX28" i="1"/>
  <c r="KD64" i="1"/>
  <c r="KD65" i="1"/>
  <c r="JK37" i="1"/>
  <c r="JK19" i="1" s="1"/>
  <c r="JK38" i="1"/>
  <c r="HJ3" i="1"/>
  <c r="HK3" i="1" s="1"/>
  <c r="EL3" i="1"/>
  <c r="EM3" i="1" s="1"/>
  <c r="EN3" i="1" s="1"/>
  <c r="LA3" i="1"/>
  <c r="LB3" i="1" s="1"/>
  <c r="LC3" i="1" s="1"/>
  <c r="KW38" i="1" s="1"/>
  <c r="JO3" i="1"/>
  <c r="JP3" i="1" s="1"/>
  <c r="JQ3" i="1" s="1"/>
  <c r="JT3" i="1" s="1"/>
  <c r="JT90" i="1" s="1"/>
  <c r="JK68" i="1" s="1"/>
  <c r="IC3" i="1"/>
  <c r="ID3" i="1" s="1"/>
  <c r="IV3" i="1"/>
  <c r="IW3" i="1" s="1"/>
  <c r="IX3" i="1" s="1"/>
  <c r="GQ3" i="1"/>
  <c r="GR3" i="1" s="1"/>
  <c r="GS3" i="1" s="1"/>
  <c r="IR38" i="1"/>
  <c r="FX3" i="1"/>
  <c r="FY3" i="1" s="1"/>
  <c r="BN3" i="1"/>
  <c r="BO3" i="1" s="1"/>
  <c r="BP3" i="1" s="1"/>
  <c r="IR64" i="1"/>
  <c r="KH3" i="1"/>
  <c r="KI3" i="1" s="1"/>
  <c r="KJ3" i="1" s="1"/>
  <c r="KM3" i="1" s="1"/>
  <c r="KM90" i="1" s="1"/>
  <c r="KD68" i="1" s="1"/>
  <c r="CG3" i="1"/>
  <c r="CH3" i="1" s="1"/>
  <c r="IR37" i="1"/>
  <c r="IR19" i="1" s="1"/>
  <c r="CZ3" i="1"/>
  <c r="DA3" i="1" s="1"/>
  <c r="DB3" i="1" s="1"/>
  <c r="FE3" i="1"/>
  <c r="FF3" i="1" s="1"/>
  <c r="IR65" i="1"/>
  <c r="DS3" i="1"/>
  <c r="DT3" i="1" s="1"/>
  <c r="JK64" i="1"/>
  <c r="W3" i="6"/>
  <c r="AC3" i="1" s="1"/>
  <c r="NJ89" i="1" l="1"/>
  <c r="LX56" i="1"/>
  <c r="NE56" i="1" s="1"/>
  <c r="NE89" i="1"/>
  <c r="NG89" i="1"/>
  <c r="LX6" i="1"/>
  <c r="MY47" i="1"/>
  <c r="MY58" i="1"/>
  <c r="NE80" i="1"/>
  <c r="LX81" i="1"/>
  <c r="NA81" i="1" s="1"/>
  <c r="NF80" i="1"/>
  <c r="NK80" i="1"/>
  <c r="NJ47" i="1"/>
  <c r="NG80" i="1"/>
  <c r="NB80" i="1"/>
  <c r="NG47" i="1"/>
  <c r="NH80" i="1"/>
  <c r="NL80" i="1"/>
  <c r="NI80" i="1"/>
  <c r="NC80" i="1"/>
  <c r="MC68" i="1"/>
  <c r="LY68" i="1" s="1"/>
  <c r="MX80" i="1"/>
  <c r="LS57" i="1"/>
  <c r="MZ81" i="1"/>
  <c r="LS73" i="1"/>
  <c r="MZ47" i="1"/>
  <c r="MZ89" i="1"/>
  <c r="NJ58" i="1"/>
  <c r="MZ58" i="1"/>
  <c r="NK58" i="1"/>
  <c r="ND58" i="1"/>
  <c r="NB58" i="1"/>
  <c r="NH81" i="1"/>
  <c r="NF58" i="1"/>
  <c r="NL58" i="1"/>
  <c r="LS58" i="1"/>
  <c r="NG58" i="1"/>
  <c r="NC58" i="1"/>
  <c r="NH58" i="1"/>
  <c r="MX58" i="1"/>
  <c r="NB81" i="1"/>
  <c r="NI58" i="1"/>
  <c r="MA40" i="1"/>
  <c r="KD56" i="1"/>
  <c r="KD74" i="1" s="1"/>
  <c r="KD55" i="1"/>
  <c r="KD21" i="1" s="1"/>
  <c r="MB48" i="1"/>
  <c r="MA48" i="1"/>
  <c r="MC48" i="1" s="1"/>
  <c r="ND89" i="1"/>
  <c r="NF89" i="1"/>
  <c r="NA47" i="1"/>
  <c r="NF47" i="1"/>
  <c r="LS89" i="1"/>
  <c r="NI89" i="1"/>
  <c r="MX89" i="1"/>
  <c r="NC47" i="1"/>
  <c r="MX47" i="1"/>
  <c r="LS47" i="1"/>
  <c r="NK89" i="1"/>
  <c r="NH89" i="1"/>
  <c r="ND47" i="1"/>
  <c r="NH47" i="1"/>
  <c r="NB89" i="1"/>
  <c r="NE47" i="1"/>
  <c r="NA89" i="1"/>
  <c r="NI47" i="1"/>
  <c r="NL89" i="1"/>
  <c r="NK47" i="1"/>
  <c r="MY89" i="1"/>
  <c r="NL47" i="1"/>
  <c r="MA85" i="1"/>
  <c r="MC85" i="1" s="1"/>
  <c r="MA51" i="1"/>
  <c r="MC51" i="1" s="1"/>
  <c r="MA70" i="1"/>
  <c r="MC70" i="1" s="1"/>
  <c r="MA61" i="1"/>
  <c r="KW56" i="1"/>
  <c r="KW55" i="1"/>
  <c r="KW21" i="1" s="1"/>
  <c r="MB82" i="1"/>
  <c r="MA82" i="1"/>
  <c r="MC82" i="1" s="1"/>
  <c r="NI19" i="1"/>
  <c r="MY19" i="1"/>
  <c r="NH19" i="1"/>
  <c r="MX19" i="1"/>
  <c r="NG19" i="1"/>
  <c r="NJ19" i="1"/>
  <c r="MZ19" i="1"/>
  <c r="NL19" i="1"/>
  <c r="NK19" i="1"/>
  <c r="NF19" i="1"/>
  <c r="NE19" i="1"/>
  <c r="ND19" i="1"/>
  <c r="NC19" i="1"/>
  <c r="NB19" i="1"/>
  <c r="NA19" i="1"/>
  <c r="NH41" i="1"/>
  <c r="MX41" i="1"/>
  <c r="NG41" i="1"/>
  <c r="NF41" i="1"/>
  <c r="NE41" i="1"/>
  <c r="ND41" i="1"/>
  <c r="NC41" i="1"/>
  <c r="NI41" i="1"/>
  <c r="NA41" i="1"/>
  <c r="MZ41" i="1"/>
  <c r="MY41" i="1"/>
  <c r="NL41" i="1"/>
  <c r="NK41" i="1"/>
  <c r="NJ41" i="1"/>
  <c r="NB41" i="1"/>
  <c r="NC46" i="1"/>
  <c r="NL46" i="1"/>
  <c r="NB46" i="1"/>
  <c r="NK46" i="1"/>
  <c r="NA46" i="1"/>
  <c r="NE46" i="1"/>
  <c r="NI46" i="1"/>
  <c r="NH46" i="1"/>
  <c r="NG46" i="1"/>
  <c r="NJ46" i="1"/>
  <c r="ND46" i="1"/>
  <c r="MZ46" i="1"/>
  <c r="MY46" i="1"/>
  <c r="MX46" i="1"/>
  <c r="NF46" i="1"/>
  <c r="NC66" i="1"/>
  <c r="NL66" i="1"/>
  <c r="NB66" i="1"/>
  <c r="NK66" i="1"/>
  <c r="NA66" i="1"/>
  <c r="NE66" i="1"/>
  <c r="NI66" i="1"/>
  <c r="NH66" i="1"/>
  <c r="NG66" i="1"/>
  <c r="NJ66" i="1"/>
  <c r="NF66" i="1"/>
  <c r="ND66" i="1"/>
  <c r="MZ66" i="1"/>
  <c r="MY66" i="1"/>
  <c r="MX66" i="1"/>
  <c r="NH77" i="1"/>
  <c r="MX77" i="1"/>
  <c r="NG77" i="1"/>
  <c r="NF77" i="1"/>
  <c r="NJ77" i="1"/>
  <c r="MZ77" i="1"/>
  <c r="NL77" i="1"/>
  <c r="NK77" i="1"/>
  <c r="NI77" i="1"/>
  <c r="NE77" i="1"/>
  <c r="ND77" i="1"/>
  <c r="NC77" i="1"/>
  <c r="NB77" i="1"/>
  <c r="NA77" i="1"/>
  <c r="MY77" i="1"/>
  <c r="NI9" i="1"/>
  <c r="MY9" i="1"/>
  <c r="NH9" i="1"/>
  <c r="MX9" i="1"/>
  <c r="NG9" i="1"/>
  <c r="NJ9" i="1"/>
  <c r="MZ9" i="1"/>
  <c r="NL9" i="1"/>
  <c r="NK9" i="1"/>
  <c r="NF9" i="1"/>
  <c r="NE9" i="1"/>
  <c r="ND9" i="1"/>
  <c r="NC9" i="1"/>
  <c r="NB9" i="1"/>
  <c r="NA9" i="1"/>
  <c r="LS11" i="1"/>
  <c r="NI11" i="1"/>
  <c r="MY11" i="1"/>
  <c r="NH11" i="1"/>
  <c r="MX11" i="1"/>
  <c r="NG11" i="1"/>
  <c r="NJ11" i="1"/>
  <c r="MZ11" i="1"/>
  <c r="NA11" i="1"/>
  <c r="NL11" i="1"/>
  <c r="NK11" i="1"/>
  <c r="ND11" i="1"/>
  <c r="NF11" i="1"/>
  <c r="NE11" i="1"/>
  <c r="NC11" i="1"/>
  <c r="NB11" i="1"/>
  <c r="LS4" i="1"/>
  <c r="ND4" i="1"/>
  <c r="NC4" i="1"/>
  <c r="NL4" i="1"/>
  <c r="NB4" i="1"/>
  <c r="NF4" i="1"/>
  <c r="NE4" i="1"/>
  <c r="NI4" i="1"/>
  <c r="NA4" i="1"/>
  <c r="MZ4" i="1"/>
  <c r="MY4" i="1"/>
  <c r="NK4" i="1"/>
  <c r="MX4" i="1"/>
  <c r="NJ4" i="1"/>
  <c r="NH4" i="1"/>
  <c r="NG4" i="1"/>
  <c r="ND32" i="1"/>
  <c r="NC32" i="1"/>
  <c r="NL32" i="1"/>
  <c r="NB32" i="1"/>
  <c r="NE32" i="1"/>
  <c r="MZ32" i="1"/>
  <c r="MY32" i="1"/>
  <c r="MX32" i="1"/>
  <c r="NK32" i="1"/>
  <c r="NJ32" i="1"/>
  <c r="NI32" i="1"/>
  <c r="NH32" i="1"/>
  <c r="NG32" i="1"/>
  <c r="NF32" i="1"/>
  <c r="NA32" i="1"/>
  <c r="LS79" i="1"/>
  <c r="NH79" i="1"/>
  <c r="MX79" i="1"/>
  <c r="NG79" i="1"/>
  <c r="NF79" i="1"/>
  <c r="NJ79" i="1"/>
  <c r="MZ79" i="1"/>
  <c r="MY79" i="1"/>
  <c r="NL79" i="1"/>
  <c r="NA79" i="1"/>
  <c r="NI79" i="1"/>
  <c r="NE79" i="1"/>
  <c r="ND79" i="1"/>
  <c r="NC79" i="1"/>
  <c r="NB79" i="1"/>
  <c r="NK79" i="1"/>
  <c r="NC52" i="1"/>
  <c r="NL52" i="1"/>
  <c r="NB52" i="1"/>
  <c r="NK52" i="1"/>
  <c r="NA52" i="1"/>
  <c r="NE52" i="1"/>
  <c r="ND52" i="1"/>
  <c r="MZ52" i="1"/>
  <c r="MY52" i="1"/>
  <c r="NF52" i="1"/>
  <c r="NJ52" i="1"/>
  <c r="NI52" i="1"/>
  <c r="NH52" i="1"/>
  <c r="NG52" i="1"/>
  <c r="MX52" i="1"/>
  <c r="NM65" i="1"/>
  <c r="LZ65" i="1" s="1"/>
  <c r="NM35" i="1"/>
  <c r="LZ35" i="1" s="1"/>
  <c r="MB35" i="1" s="1"/>
  <c r="NH55" i="1"/>
  <c r="MX55" i="1"/>
  <c r="NG55" i="1"/>
  <c r="NF55" i="1"/>
  <c r="NJ55" i="1"/>
  <c r="MZ55" i="1"/>
  <c r="NI55" i="1"/>
  <c r="NE55" i="1"/>
  <c r="ND55" i="1"/>
  <c r="NK55" i="1"/>
  <c r="NL55" i="1"/>
  <c r="NC55" i="1"/>
  <c r="NB55" i="1"/>
  <c r="NA55" i="1"/>
  <c r="MY55" i="1"/>
  <c r="NH57" i="1"/>
  <c r="MX57" i="1"/>
  <c r="NG57" i="1"/>
  <c r="NF57" i="1"/>
  <c r="NJ57" i="1"/>
  <c r="MZ57" i="1"/>
  <c r="NL57" i="1"/>
  <c r="NK57" i="1"/>
  <c r="NI57" i="1"/>
  <c r="ND57" i="1"/>
  <c r="NC57" i="1"/>
  <c r="NB57" i="1"/>
  <c r="NA57" i="1"/>
  <c r="MY57" i="1"/>
  <c r="NE57" i="1"/>
  <c r="LS16" i="1"/>
  <c r="ND16" i="1"/>
  <c r="NC16" i="1"/>
  <c r="NL16" i="1"/>
  <c r="NB16" i="1"/>
  <c r="NE16" i="1"/>
  <c r="NH16" i="1"/>
  <c r="NG16" i="1"/>
  <c r="NF16" i="1"/>
  <c r="NA16" i="1"/>
  <c r="MZ16" i="1"/>
  <c r="MY16" i="1"/>
  <c r="MX16" i="1"/>
  <c r="NK16" i="1"/>
  <c r="NJ16" i="1"/>
  <c r="NI16" i="1"/>
  <c r="ND18" i="1"/>
  <c r="NC18" i="1"/>
  <c r="NL18" i="1"/>
  <c r="NB18" i="1"/>
  <c r="NE18" i="1"/>
  <c r="NJ18" i="1"/>
  <c r="NI18" i="1"/>
  <c r="NH18" i="1"/>
  <c r="NG18" i="1"/>
  <c r="NF18" i="1"/>
  <c r="NA18" i="1"/>
  <c r="MZ18" i="1"/>
  <c r="MY18" i="1"/>
  <c r="MX18" i="1"/>
  <c r="NK18" i="1"/>
  <c r="NC36" i="1"/>
  <c r="NL36" i="1"/>
  <c r="NB36" i="1"/>
  <c r="NK36" i="1"/>
  <c r="NA36" i="1"/>
  <c r="NI36" i="1"/>
  <c r="NH36" i="1"/>
  <c r="NG36" i="1"/>
  <c r="NJ36" i="1"/>
  <c r="NE36" i="1"/>
  <c r="ND36" i="1"/>
  <c r="MZ36" i="1"/>
  <c r="MY36" i="1"/>
  <c r="MX36" i="1"/>
  <c r="NF36" i="1"/>
  <c r="ND6" i="1"/>
  <c r="NC6" i="1"/>
  <c r="NL6" i="1"/>
  <c r="NB6" i="1"/>
  <c r="NE6" i="1"/>
  <c r="NH6" i="1"/>
  <c r="NG6" i="1"/>
  <c r="NF6" i="1"/>
  <c r="NA6" i="1"/>
  <c r="MZ6" i="1"/>
  <c r="MY6" i="1"/>
  <c r="MX6" i="1"/>
  <c r="NK6" i="1"/>
  <c r="NJ6" i="1"/>
  <c r="NI6" i="1"/>
  <c r="NH73" i="1"/>
  <c r="MX73" i="1"/>
  <c r="NG73" i="1"/>
  <c r="NF73" i="1"/>
  <c r="NJ73" i="1"/>
  <c r="MZ73" i="1"/>
  <c r="ND73" i="1"/>
  <c r="NC73" i="1"/>
  <c r="NB73" i="1"/>
  <c r="NE73" i="1"/>
  <c r="NL73" i="1"/>
  <c r="NK73" i="1"/>
  <c r="NI73" i="1"/>
  <c r="NA73" i="1"/>
  <c r="MY73" i="1"/>
  <c r="NM8" i="1"/>
  <c r="LZ8" i="1" s="1"/>
  <c r="LS27" i="1"/>
  <c r="NI27" i="1"/>
  <c r="MY27" i="1"/>
  <c r="NH27" i="1"/>
  <c r="MX27" i="1"/>
  <c r="NG27" i="1"/>
  <c r="NJ27" i="1"/>
  <c r="MZ27" i="1"/>
  <c r="NK27" i="1"/>
  <c r="NF27" i="1"/>
  <c r="NE27" i="1"/>
  <c r="ND27" i="1"/>
  <c r="NC27" i="1"/>
  <c r="NB27" i="1"/>
  <c r="NA27" i="1"/>
  <c r="NL27" i="1"/>
  <c r="NI7" i="1"/>
  <c r="MY7" i="1"/>
  <c r="NH7" i="1"/>
  <c r="MX7" i="1"/>
  <c r="NG7" i="1"/>
  <c r="NJ7" i="1"/>
  <c r="MZ7" i="1"/>
  <c r="NK7" i="1"/>
  <c r="NF7" i="1"/>
  <c r="NE7" i="1"/>
  <c r="ND7" i="1"/>
  <c r="NC7" i="1"/>
  <c r="NB7" i="1"/>
  <c r="NA7" i="1"/>
  <c r="NL7" i="1"/>
  <c r="NH37" i="1"/>
  <c r="MX37" i="1"/>
  <c r="NG37" i="1"/>
  <c r="NF37" i="1"/>
  <c r="NJ37" i="1"/>
  <c r="NI37" i="1"/>
  <c r="NE37" i="1"/>
  <c r="NK37" i="1"/>
  <c r="NL37" i="1"/>
  <c r="ND37" i="1"/>
  <c r="NC37" i="1"/>
  <c r="NB37" i="1"/>
  <c r="NA37" i="1"/>
  <c r="MZ37" i="1"/>
  <c r="MY37" i="1"/>
  <c r="NI29" i="1"/>
  <c r="MY29" i="1"/>
  <c r="NH29" i="1"/>
  <c r="MX29" i="1"/>
  <c r="NG29" i="1"/>
  <c r="NJ29" i="1"/>
  <c r="MZ29" i="1"/>
  <c r="NL29" i="1"/>
  <c r="NK29" i="1"/>
  <c r="NF29" i="1"/>
  <c r="NE29" i="1"/>
  <c r="ND29" i="1"/>
  <c r="NC29" i="1"/>
  <c r="NB29" i="1"/>
  <c r="NA29" i="1"/>
  <c r="NC88" i="1"/>
  <c r="NL88" i="1"/>
  <c r="NB88" i="1"/>
  <c r="NK88" i="1"/>
  <c r="NA88" i="1"/>
  <c r="NE88" i="1"/>
  <c r="NJ88" i="1"/>
  <c r="NI88" i="1"/>
  <c r="MX88" i="1"/>
  <c r="NH88" i="1"/>
  <c r="NG88" i="1"/>
  <c r="NF88" i="1"/>
  <c r="ND88" i="1"/>
  <c r="MZ88" i="1"/>
  <c r="MY88" i="1"/>
  <c r="NC60" i="1"/>
  <c r="NL60" i="1"/>
  <c r="NB60" i="1"/>
  <c r="NK60" i="1"/>
  <c r="NA60" i="1"/>
  <c r="NE60" i="1"/>
  <c r="MY60" i="1"/>
  <c r="MX60" i="1"/>
  <c r="MZ60" i="1"/>
  <c r="NJ60" i="1"/>
  <c r="NI60" i="1"/>
  <c r="NH60" i="1"/>
  <c r="NG60" i="1"/>
  <c r="NF60" i="1"/>
  <c r="ND60" i="1"/>
  <c r="NC62" i="1"/>
  <c r="NL62" i="1"/>
  <c r="NB62" i="1"/>
  <c r="NK62" i="1"/>
  <c r="NA62" i="1"/>
  <c r="NE62" i="1"/>
  <c r="ND62" i="1"/>
  <c r="MZ62" i="1"/>
  <c r="MY62" i="1"/>
  <c r="NF62" i="1"/>
  <c r="NJ62" i="1"/>
  <c r="NI62" i="1"/>
  <c r="NH62" i="1"/>
  <c r="NG62" i="1"/>
  <c r="MX62" i="1"/>
  <c r="NC76" i="1"/>
  <c r="NL76" i="1"/>
  <c r="NB76" i="1"/>
  <c r="NK76" i="1"/>
  <c r="NA76" i="1"/>
  <c r="NE76" i="1"/>
  <c r="NI76" i="1"/>
  <c r="NH76" i="1"/>
  <c r="NG76" i="1"/>
  <c r="NJ76" i="1"/>
  <c r="MY76" i="1"/>
  <c r="MX76" i="1"/>
  <c r="NF76" i="1"/>
  <c r="ND76" i="1"/>
  <c r="MZ76" i="1"/>
  <c r="NC44" i="1"/>
  <c r="NL44" i="1"/>
  <c r="NB44" i="1"/>
  <c r="NK44" i="1"/>
  <c r="NA44" i="1"/>
  <c r="NE44" i="1"/>
  <c r="NG44" i="1"/>
  <c r="NF44" i="1"/>
  <c r="ND44" i="1"/>
  <c r="NH44" i="1"/>
  <c r="NI44" i="1"/>
  <c r="MZ44" i="1"/>
  <c r="MY44" i="1"/>
  <c r="MX44" i="1"/>
  <c r="NJ44" i="1"/>
  <c r="ND20" i="1"/>
  <c r="NC20" i="1"/>
  <c r="NL20" i="1"/>
  <c r="NB20" i="1"/>
  <c r="NE20" i="1"/>
  <c r="MX20" i="1"/>
  <c r="NK20" i="1"/>
  <c r="NJ20" i="1"/>
  <c r="NI20" i="1"/>
  <c r="NH20" i="1"/>
  <c r="NG20" i="1"/>
  <c r="NF20" i="1"/>
  <c r="NA20" i="1"/>
  <c r="MZ20" i="1"/>
  <c r="MY20" i="1"/>
  <c r="NM14" i="1"/>
  <c r="LZ14" i="1" s="1"/>
  <c r="NM39" i="1"/>
  <c r="LZ39" i="1" s="1"/>
  <c r="LS49" i="1"/>
  <c r="NH49" i="1"/>
  <c r="MX49" i="1"/>
  <c r="NG49" i="1"/>
  <c r="NF49" i="1"/>
  <c r="NJ49" i="1"/>
  <c r="MZ49" i="1"/>
  <c r="MY49" i="1"/>
  <c r="NL49" i="1"/>
  <c r="NA49" i="1"/>
  <c r="NK49" i="1"/>
  <c r="NI49" i="1"/>
  <c r="NE49" i="1"/>
  <c r="ND49" i="1"/>
  <c r="NC49" i="1"/>
  <c r="NB49" i="1"/>
  <c r="NC56" i="1"/>
  <c r="NL56" i="1"/>
  <c r="NB56" i="1"/>
  <c r="NK56" i="1"/>
  <c r="NA56" i="1"/>
  <c r="NI56" i="1"/>
  <c r="NH56" i="1"/>
  <c r="NG56" i="1"/>
  <c r="NJ56" i="1"/>
  <c r="NF56" i="1"/>
  <c r="ND56" i="1"/>
  <c r="MZ56" i="1"/>
  <c r="MY56" i="1"/>
  <c r="MX56" i="1"/>
  <c r="NH67" i="1"/>
  <c r="MX67" i="1"/>
  <c r="NG67" i="1"/>
  <c r="NF67" i="1"/>
  <c r="NJ67" i="1"/>
  <c r="MZ67" i="1"/>
  <c r="NL67" i="1"/>
  <c r="NK67" i="1"/>
  <c r="NI67" i="1"/>
  <c r="MY67" i="1"/>
  <c r="NE67" i="1"/>
  <c r="ND67" i="1"/>
  <c r="NC67" i="1"/>
  <c r="NB67" i="1"/>
  <c r="NA67" i="1"/>
  <c r="NH69" i="1"/>
  <c r="MX69" i="1"/>
  <c r="NG69" i="1"/>
  <c r="NF69" i="1"/>
  <c r="NJ69" i="1"/>
  <c r="MZ69" i="1"/>
  <c r="MY69" i="1"/>
  <c r="NL69" i="1"/>
  <c r="NA69" i="1"/>
  <c r="NK69" i="1"/>
  <c r="NI69" i="1"/>
  <c r="NE69" i="1"/>
  <c r="ND69" i="1"/>
  <c r="NC69" i="1"/>
  <c r="NB69" i="1"/>
  <c r="NH83" i="1"/>
  <c r="MX83" i="1"/>
  <c r="NG83" i="1"/>
  <c r="NF83" i="1"/>
  <c r="NJ83" i="1"/>
  <c r="MZ83" i="1"/>
  <c r="ND83" i="1"/>
  <c r="NC83" i="1"/>
  <c r="NB83" i="1"/>
  <c r="NE83" i="1"/>
  <c r="NI83" i="1"/>
  <c r="NA83" i="1"/>
  <c r="MY83" i="1"/>
  <c r="NL83" i="1"/>
  <c r="NK83" i="1"/>
  <c r="NC78" i="1"/>
  <c r="NL78" i="1"/>
  <c r="NB78" i="1"/>
  <c r="NK78" i="1"/>
  <c r="NA78" i="1"/>
  <c r="NE78" i="1"/>
  <c r="NJ78" i="1"/>
  <c r="NI78" i="1"/>
  <c r="MX78" i="1"/>
  <c r="MY78" i="1"/>
  <c r="NH78" i="1"/>
  <c r="NG78" i="1"/>
  <c r="NF78" i="1"/>
  <c r="ND78" i="1"/>
  <c r="MZ78" i="1"/>
  <c r="NC34" i="1"/>
  <c r="NL34" i="1"/>
  <c r="NB34" i="1"/>
  <c r="NK34" i="1"/>
  <c r="NA34" i="1"/>
  <c r="NJ34" i="1"/>
  <c r="NI34" i="1"/>
  <c r="NH34" i="1"/>
  <c r="MX34" i="1"/>
  <c r="NG34" i="1"/>
  <c r="NF34" i="1"/>
  <c r="NE34" i="1"/>
  <c r="ND34" i="1"/>
  <c r="MZ34" i="1"/>
  <c r="MY34" i="1"/>
  <c r="NC84" i="1"/>
  <c r="NL84" i="1"/>
  <c r="NB84" i="1"/>
  <c r="NK84" i="1"/>
  <c r="NA84" i="1"/>
  <c r="NE84" i="1"/>
  <c r="NG84" i="1"/>
  <c r="NF84" i="1"/>
  <c r="ND84" i="1"/>
  <c r="NH84" i="1"/>
  <c r="NJ84" i="1"/>
  <c r="NI84" i="1"/>
  <c r="MZ84" i="1"/>
  <c r="MY84" i="1"/>
  <c r="MX84" i="1"/>
  <c r="NC64" i="1"/>
  <c r="NL64" i="1"/>
  <c r="NB64" i="1"/>
  <c r="NK64" i="1"/>
  <c r="NA64" i="1"/>
  <c r="NE64" i="1"/>
  <c r="NG64" i="1"/>
  <c r="NF64" i="1"/>
  <c r="ND64" i="1"/>
  <c r="NH64" i="1"/>
  <c r="NJ64" i="1"/>
  <c r="NI64" i="1"/>
  <c r="MZ64" i="1"/>
  <c r="MY64" i="1"/>
  <c r="MX64" i="1"/>
  <c r="LS26" i="1"/>
  <c r="ND26" i="1"/>
  <c r="NC26" i="1"/>
  <c r="NL26" i="1"/>
  <c r="NB26" i="1"/>
  <c r="NE26" i="1"/>
  <c r="NH26" i="1"/>
  <c r="NG26" i="1"/>
  <c r="NF26" i="1"/>
  <c r="NA26" i="1"/>
  <c r="MZ26" i="1"/>
  <c r="MY26" i="1"/>
  <c r="MX26" i="1"/>
  <c r="NK26" i="1"/>
  <c r="NJ26" i="1"/>
  <c r="NI26" i="1"/>
  <c r="ND28" i="1"/>
  <c r="NC28" i="1"/>
  <c r="NL28" i="1"/>
  <c r="NB28" i="1"/>
  <c r="NE28" i="1"/>
  <c r="NJ28" i="1"/>
  <c r="NI28" i="1"/>
  <c r="NH28" i="1"/>
  <c r="NG28" i="1"/>
  <c r="NF28" i="1"/>
  <c r="NA28" i="1"/>
  <c r="MZ28" i="1"/>
  <c r="MY28" i="1"/>
  <c r="MX28" i="1"/>
  <c r="NK28" i="1"/>
  <c r="NH59" i="1"/>
  <c r="MX59" i="1"/>
  <c r="NG59" i="1"/>
  <c r="NF59" i="1"/>
  <c r="NJ59" i="1"/>
  <c r="MZ59" i="1"/>
  <c r="MY59" i="1"/>
  <c r="NL59" i="1"/>
  <c r="NA59" i="1"/>
  <c r="ND59" i="1"/>
  <c r="NC59" i="1"/>
  <c r="NB59" i="1"/>
  <c r="NK59" i="1"/>
  <c r="NI59" i="1"/>
  <c r="NE59" i="1"/>
  <c r="NC72" i="1"/>
  <c r="NL72" i="1"/>
  <c r="NB72" i="1"/>
  <c r="NK72" i="1"/>
  <c r="NA72" i="1"/>
  <c r="NE72" i="1"/>
  <c r="ND72" i="1"/>
  <c r="MZ72" i="1"/>
  <c r="MY72" i="1"/>
  <c r="NF72" i="1"/>
  <c r="NG72" i="1"/>
  <c r="MX72" i="1"/>
  <c r="NJ72" i="1"/>
  <c r="NI72" i="1"/>
  <c r="NH72" i="1"/>
  <c r="NI31" i="1"/>
  <c r="MY31" i="1"/>
  <c r="NH31" i="1"/>
  <c r="MX31" i="1"/>
  <c r="NG31" i="1"/>
  <c r="NJ31" i="1"/>
  <c r="MZ31" i="1"/>
  <c r="NA31" i="1"/>
  <c r="NL31" i="1"/>
  <c r="NK31" i="1"/>
  <c r="NF31" i="1"/>
  <c r="NE31" i="1"/>
  <c r="ND31" i="1"/>
  <c r="NC31" i="1"/>
  <c r="NB31" i="1"/>
  <c r="NI23" i="1"/>
  <c r="MY23" i="1"/>
  <c r="NH23" i="1"/>
  <c r="MX23" i="1"/>
  <c r="NG23" i="1"/>
  <c r="NJ23" i="1"/>
  <c r="MZ23" i="1"/>
  <c r="NC23" i="1"/>
  <c r="NB23" i="1"/>
  <c r="NA23" i="1"/>
  <c r="NL23" i="1"/>
  <c r="NK23" i="1"/>
  <c r="NF23" i="1"/>
  <c r="NE23" i="1"/>
  <c r="ND23" i="1"/>
  <c r="NM21" i="1"/>
  <c r="LZ21" i="1" s="1"/>
  <c r="KD38" i="1"/>
  <c r="KW37" i="1"/>
  <c r="KW19" i="1" s="1"/>
  <c r="LS9" i="1"/>
  <c r="LX24" i="1"/>
  <c r="LS52" i="1"/>
  <c r="JK56" i="1"/>
  <c r="JK74" i="1" s="1"/>
  <c r="LX17" i="1"/>
  <c r="LX74" i="1"/>
  <c r="KD37" i="1"/>
  <c r="KD19" i="1" s="1"/>
  <c r="JE3" i="1"/>
  <c r="JE90" i="1" s="1"/>
  <c r="IR41" i="1" s="1"/>
  <c r="IR55" i="1"/>
  <c r="IR21" i="1" s="1"/>
  <c r="IR56" i="1"/>
  <c r="JK55" i="1"/>
  <c r="JK21" i="1" s="1"/>
  <c r="LX42" i="1"/>
  <c r="LS32" i="1"/>
  <c r="LX53" i="1"/>
  <c r="LS69" i="1"/>
  <c r="LS60" i="1"/>
  <c r="LS18" i="1"/>
  <c r="MA13" i="1"/>
  <c r="MA5" i="1"/>
  <c r="MA10" i="1"/>
  <c r="LX25" i="1"/>
  <c r="LX15" i="1"/>
  <c r="MB30" i="1"/>
  <c r="LS77" i="1"/>
  <c r="LS67" i="1"/>
  <c r="LX87" i="1"/>
  <c r="LX86" i="1"/>
  <c r="LS84" i="1"/>
  <c r="LS20" i="1"/>
  <c r="MD85" i="1"/>
  <c r="MO85" i="1" s="1"/>
  <c r="MP85" i="1" s="1"/>
  <c r="LS46" i="1"/>
  <c r="MD68" i="1"/>
  <c r="MP68" i="1" s="1"/>
  <c r="LS31" i="1"/>
  <c r="MD82" i="1"/>
  <c r="MO82" i="1" s="1"/>
  <c r="MP82" i="1" s="1"/>
  <c r="LX54" i="1"/>
  <c r="MD51" i="1"/>
  <c r="MO51" i="1" s="1"/>
  <c r="MP51" i="1" s="1"/>
  <c r="LS44" i="1"/>
  <c r="MD22" i="1"/>
  <c r="MO22" i="1" s="1"/>
  <c r="MP22" i="1" s="1"/>
  <c r="MD70" i="1"/>
  <c r="MO70" i="1" s="1"/>
  <c r="MP70" i="1" s="1"/>
  <c r="LY70" i="1"/>
  <c r="MD48" i="1"/>
  <c r="MO48" i="1" s="1"/>
  <c r="MP48" i="1" s="1"/>
  <c r="LY48" i="1"/>
  <c r="LS76" i="1"/>
  <c r="LS83" i="1"/>
  <c r="LS55" i="1"/>
  <c r="LS28" i="1"/>
  <c r="LS62" i="1"/>
  <c r="MB38" i="1"/>
  <c r="MA38" i="1"/>
  <c r="LS23" i="1"/>
  <c r="LS56" i="1"/>
  <c r="LS6" i="1"/>
  <c r="LS78" i="1"/>
  <c r="LS59" i="1"/>
  <c r="LS37" i="1"/>
  <c r="LS36" i="1"/>
  <c r="LS7" i="1"/>
  <c r="LS19" i="1"/>
  <c r="LS88" i="1"/>
  <c r="LS72" i="1"/>
  <c r="LS66" i="1"/>
  <c r="LS34" i="1"/>
  <c r="LS64" i="1"/>
  <c r="LS41" i="1"/>
  <c r="LS29" i="1"/>
  <c r="MB43" i="1"/>
  <c r="MA43" i="1"/>
  <c r="MB12" i="1"/>
  <c r="MA12" i="1"/>
  <c r="MC12" i="1" s="1"/>
  <c r="MB71" i="1"/>
  <c r="MA71" i="1"/>
  <c r="MC71" i="1" s="1"/>
  <c r="MB75" i="1"/>
  <c r="MA75" i="1"/>
  <c r="MC75" i="1" s="1"/>
  <c r="MB63" i="1"/>
  <c r="MA63" i="1"/>
  <c r="MC63" i="1" s="1"/>
  <c r="MB33" i="1"/>
  <c r="MA33" i="1"/>
  <c r="MC33" i="1" s="1"/>
  <c r="MB50" i="1"/>
  <c r="MA50" i="1"/>
  <c r="MC50" i="1" s="1"/>
  <c r="MB45" i="1"/>
  <c r="MA45" i="1"/>
  <c r="MC45" i="1" s="1"/>
  <c r="FG3" i="1"/>
  <c r="FJ3" i="1" s="1"/>
  <c r="CI3" i="1"/>
  <c r="HL3" i="1"/>
  <c r="HS3" i="1" s="1"/>
  <c r="FZ3" i="1"/>
  <c r="GC3" i="1" s="1"/>
  <c r="DU3" i="1"/>
  <c r="DX3" i="1" s="1"/>
  <c r="IE3" i="1"/>
  <c r="IL3" i="1" s="1"/>
  <c r="LY85" i="1"/>
  <c r="LY51" i="1"/>
  <c r="LY82" i="1"/>
  <c r="LY22" i="1"/>
  <c r="KD66" i="1"/>
  <c r="KD73" i="1"/>
  <c r="JK39" i="1"/>
  <c r="IR28" i="1"/>
  <c r="IR46" i="1" s="1"/>
  <c r="IR29" i="1"/>
  <c r="IR47" i="1" s="1"/>
  <c r="IR23" i="1"/>
  <c r="IR39" i="1"/>
  <c r="KD23" i="1"/>
  <c r="KW64" i="1"/>
  <c r="IR4" i="1"/>
  <c r="IR20" i="1" s="1"/>
  <c r="KW65" i="1"/>
  <c r="IR7" i="1"/>
  <c r="IR66" i="1"/>
  <c r="KW28" i="1"/>
  <c r="KW7" i="1"/>
  <c r="KW57" i="1"/>
  <c r="JK7" i="1"/>
  <c r="IH3" i="1"/>
  <c r="JK4" i="1"/>
  <c r="JK22" i="1" s="1"/>
  <c r="KD7" i="1"/>
  <c r="KD4" i="1"/>
  <c r="DJ3" i="1"/>
  <c r="DI3" i="1" s="1"/>
  <c r="DH3" i="1"/>
  <c r="DG3" i="1"/>
  <c r="DF3" i="1"/>
  <c r="DD3" i="1"/>
  <c r="DC3" i="1" s="1"/>
  <c r="BX3" i="1"/>
  <c r="BW3" i="1" s="1"/>
  <c r="BR3" i="1"/>
  <c r="BQ3" i="1" s="1"/>
  <c r="BU3" i="1"/>
  <c r="BV3" i="1"/>
  <c r="BT3" i="1"/>
  <c r="GV3" i="1"/>
  <c r="GU3" i="1"/>
  <c r="GT3" i="1" s="1"/>
  <c r="GW3" i="1"/>
  <c r="HA3" i="1"/>
  <c r="GY3" i="1"/>
  <c r="GX3" i="1"/>
  <c r="JB3" i="1"/>
  <c r="JB90" i="1" s="1"/>
  <c r="IR67" i="1" s="1"/>
  <c r="IZ3" i="1"/>
  <c r="JF3" i="1"/>
  <c r="JF90" i="1" s="1"/>
  <c r="IR40" i="1" s="1"/>
  <c r="IR42" i="1" s="1"/>
  <c r="IR43" i="1" s="1"/>
  <c r="JD3" i="1"/>
  <c r="JD90" i="1" s="1"/>
  <c r="IR58" i="1" s="1"/>
  <c r="JC3" i="1"/>
  <c r="JC90" i="1" s="1"/>
  <c r="IR59" i="1" s="1"/>
  <c r="EU3" i="1"/>
  <c r="ER3" i="1"/>
  <c r="EP3" i="1"/>
  <c r="EO3" i="1" s="1"/>
  <c r="EV3" i="1"/>
  <c r="ET3" i="1"/>
  <c r="ES3" i="1"/>
  <c r="CO3" i="1"/>
  <c r="CM3" i="1"/>
  <c r="JW3" i="1"/>
  <c r="JW90" i="1" s="1"/>
  <c r="JK58" i="1" s="1"/>
  <c r="JV3" i="1"/>
  <c r="JV90" i="1" s="1"/>
  <c r="JK59" i="1" s="1"/>
  <c r="JK77" i="1" s="1"/>
  <c r="JS3" i="1"/>
  <c r="JY3" i="1"/>
  <c r="JY90" i="1" s="1"/>
  <c r="JK40" i="1" s="1"/>
  <c r="JU3" i="1"/>
  <c r="JU90" i="1" s="1"/>
  <c r="JK67" i="1" s="1"/>
  <c r="JK29" i="1"/>
  <c r="JK28" i="1"/>
  <c r="GG3" i="1"/>
  <c r="FI3" i="1"/>
  <c r="FH3" i="1" s="1"/>
  <c r="FO3" i="1"/>
  <c r="FM3" i="1"/>
  <c r="IK3" i="1"/>
  <c r="IJ3" i="1"/>
  <c r="IM3" i="1"/>
  <c r="LF3" i="1"/>
  <c r="LF90" i="1" s="1"/>
  <c r="KW68" i="1" s="1"/>
  <c r="KR3" i="1"/>
  <c r="KR90" i="1" s="1"/>
  <c r="KD40" i="1" s="1"/>
  <c r="KP3" i="1"/>
  <c r="KP90" i="1" s="1"/>
  <c r="KD58" i="1" s="1"/>
  <c r="KO3" i="1"/>
  <c r="KO90" i="1" s="1"/>
  <c r="KD59" i="1" s="1"/>
  <c r="KD77" i="1" s="1"/>
  <c r="KN3" i="1"/>
  <c r="KN90" i="1" s="1"/>
  <c r="KD67" i="1" s="1"/>
  <c r="KD69" i="1" s="1"/>
  <c r="KD70" i="1" s="1"/>
  <c r="KL3" i="1"/>
  <c r="KD28" i="1"/>
  <c r="KD29" i="1"/>
  <c r="LK3" i="1"/>
  <c r="LK90" i="1" s="1"/>
  <c r="KW40" i="1" s="1"/>
  <c r="LI3" i="1"/>
  <c r="LI90" i="1" s="1"/>
  <c r="KW58" i="1" s="1"/>
  <c r="LH3" i="1"/>
  <c r="LH90" i="1" s="1"/>
  <c r="KW59" i="1" s="1"/>
  <c r="LG3" i="1"/>
  <c r="LG90" i="1" s="1"/>
  <c r="KW67" i="1" s="1"/>
  <c r="LE3" i="1"/>
  <c r="LE90" i="1" s="1"/>
  <c r="KW31" i="1" s="1"/>
  <c r="KW29" i="1"/>
  <c r="KW4" i="1"/>
  <c r="DE3" i="1"/>
  <c r="BS3" i="1"/>
  <c r="GZ3" i="1"/>
  <c r="JA3" i="1"/>
  <c r="JA90" i="1" s="1"/>
  <c r="IR68" i="1" s="1"/>
  <c r="JX3" i="1"/>
  <c r="JX90" i="1" s="1"/>
  <c r="JK41" i="1" s="1"/>
  <c r="EQ3" i="1"/>
  <c r="JK66" i="1"/>
  <c r="JK23" i="1"/>
  <c r="AR3" i="1"/>
  <c r="E3" i="1"/>
  <c r="E4" i="1"/>
  <c r="X2225" i="6"/>
  <c r="V2225" i="6"/>
  <c r="T2225" i="6"/>
  <c r="NC81" i="1" l="1"/>
  <c r="IG3" i="1"/>
  <c r="IF3" i="1" s="1"/>
  <c r="II3" i="1"/>
  <c r="FL3" i="1"/>
  <c r="NI81" i="1"/>
  <c r="NM80" i="1"/>
  <c r="LZ80" i="1" s="1"/>
  <c r="IR57" i="1"/>
  <c r="MC43" i="1"/>
  <c r="LY43" i="1" s="1"/>
  <c r="MC13" i="1"/>
  <c r="MD13" i="1" s="1"/>
  <c r="MO13" i="1" s="1"/>
  <c r="MP13" i="1" s="1"/>
  <c r="NM58" i="1"/>
  <c r="LZ58" i="1" s="1"/>
  <c r="MB58" i="1" s="1"/>
  <c r="NF81" i="1"/>
  <c r="NJ81" i="1"/>
  <c r="NE81" i="1"/>
  <c r="ND81" i="1"/>
  <c r="NL81" i="1"/>
  <c r="LS81" i="1"/>
  <c r="NK81" i="1"/>
  <c r="MY81" i="1"/>
  <c r="MX81" i="1"/>
  <c r="NG81" i="1"/>
  <c r="MC10" i="1"/>
  <c r="MD10" i="1" s="1"/>
  <c r="MC61" i="1"/>
  <c r="MD61" i="1" s="1"/>
  <c r="MO61" i="1" s="1"/>
  <c r="MP61" i="1" s="1"/>
  <c r="KW46" i="1"/>
  <c r="KW20" i="1"/>
  <c r="FK3" i="1"/>
  <c r="KD39" i="1"/>
  <c r="MC38" i="1"/>
  <c r="LY38" i="1" s="1"/>
  <c r="MC5" i="1"/>
  <c r="LY5" i="1" s="1"/>
  <c r="MC40" i="1"/>
  <c r="MD40" i="1" s="1"/>
  <c r="MO40" i="1" s="1"/>
  <c r="MP40" i="1" s="1"/>
  <c r="LS53" i="1"/>
  <c r="LS17" i="1"/>
  <c r="LS24" i="1"/>
  <c r="NM89" i="1"/>
  <c r="LZ89" i="1" s="1"/>
  <c r="IR74" i="1"/>
  <c r="NM47" i="1"/>
  <c r="LZ47" i="1" s="1"/>
  <c r="KD75" i="1"/>
  <c r="KD57" i="1"/>
  <c r="GE3" i="1"/>
  <c r="GF3" i="1"/>
  <c r="GD3" i="1"/>
  <c r="JK57" i="1"/>
  <c r="EA3" i="1"/>
  <c r="FN3" i="1"/>
  <c r="JK73" i="1"/>
  <c r="JK75" i="1" s="1"/>
  <c r="DY3" i="1"/>
  <c r="DZ3" i="1"/>
  <c r="IR73" i="1"/>
  <c r="MD30" i="1"/>
  <c r="MP30" i="1" s="1"/>
  <c r="LY13" i="1"/>
  <c r="KW39" i="1"/>
  <c r="NM72" i="1"/>
  <c r="LZ72" i="1" s="1"/>
  <c r="NM6" i="1"/>
  <c r="LZ6" i="1" s="1"/>
  <c r="NM69" i="1"/>
  <c r="LZ69" i="1" s="1"/>
  <c r="MB69" i="1" s="1"/>
  <c r="MA35" i="1"/>
  <c r="MC35" i="1" s="1"/>
  <c r="NH53" i="1"/>
  <c r="MX53" i="1"/>
  <c r="NG53" i="1"/>
  <c r="NF53" i="1"/>
  <c r="NJ53" i="1"/>
  <c r="MZ53" i="1"/>
  <c r="ND53" i="1"/>
  <c r="NC53" i="1"/>
  <c r="NB53" i="1"/>
  <c r="NE53" i="1"/>
  <c r="NL53" i="1"/>
  <c r="NK53" i="1"/>
  <c r="NI53" i="1"/>
  <c r="NA53" i="1"/>
  <c r="MY53" i="1"/>
  <c r="ND24" i="1"/>
  <c r="NC24" i="1"/>
  <c r="NL24" i="1"/>
  <c r="NB24" i="1"/>
  <c r="NE24" i="1"/>
  <c r="NF24" i="1"/>
  <c r="NA24" i="1"/>
  <c r="MZ24" i="1"/>
  <c r="MY24" i="1"/>
  <c r="MX24" i="1"/>
  <c r="NK24" i="1"/>
  <c r="NJ24" i="1"/>
  <c r="NI24" i="1"/>
  <c r="NH24" i="1"/>
  <c r="NG24" i="1"/>
  <c r="NM56" i="1"/>
  <c r="NM76" i="1"/>
  <c r="NM29" i="1"/>
  <c r="LZ29" i="1" s="1"/>
  <c r="MA29" i="1" s="1"/>
  <c r="MC29" i="1" s="1"/>
  <c r="NM7" i="1"/>
  <c r="NM27" i="1"/>
  <c r="LZ27" i="1" s="1"/>
  <c r="MB27" i="1" s="1"/>
  <c r="NM41" i="1"/>
  <c r="LZ41" i="1" s="1"/>
  <c r="NM19" i="1"/>
  <c r="NC42" i="1"/>
  <c r="NL42" i="1"/>
  <c r="NB42" i="1"/>
  <c r="NK42" i="1"/>
  <c r="NA42" i="1"/>
  <c r="NF42" i="1"/>
  <c r="NE42" i="1"/>
  <c r="ND42" i="1"/>
  <c r="NG42" i="1"/>
  <c r="NJ42" i="1"/>
  <c r="NI42" i="1"/>
  <c r="NH42" i="1"/>
  <c r="MZ42" i="1"/>
  <c r="MY42" i="1"/>
  <c r="MX42" i="1"/>
  <c r="NM84" i="1"/>
  <c r="NM32" i="1"/>
  <c r="LZ32" i="1" s="1"/>
  <c r="NH87" i="1"/>
  <c r="MX87" i="1"/>
  <c r="NG87" i="1"/>
  <c r="NF87" i="1"/>
  <c r="NJ87" i="1"/>
  <c r="MZ87" i="1"/>
  <c r="NL87" i="1"/>
  <c r="NK87" i="1"/>
  <c r="NI87" i="1"/>
  <c r="NB87" i="1"/>
  <c r="NA87" i="1"/>
  <c r="MY87" i="1"/>
  <c r="NE87" i="1"/>
  <c r="ND87" i="1"/>
  <c r="NC87" i="1"/>
  <c r="NI25" i="1"/>
  <c r="MY25" i="1"/>
  <c r="NH25" i="1"/>
  <c r="MX25" i="1"/>
  <c r="NG25" i="1"/>
  <c r="NJ25" i="1"/>
  <c r="MZ25" i="1"/>
  <c r="NE25" i="1"/>
  <c r="ND25" i="1"/>
  <c r="NC25" i="1"/>
  <c r="NB25" i="1"/>
  <c r="NA25" i="1"/>
  <c r="NL25" i="1"/>
  <c r="NK25" i="1"/>
  <c r="NF25" i="1"/>
  <c r="NM26" i="1"/>
  <c r="NM28" i="1"/>
  <c r="LZ28" i="1" s="1"/>
  <c r="MB28" i="1" s="1"/>
  <c r="NM34" i="1"/>
  <c r="NM18" i="1"/>
  <c r="NM67" i="1"/>
  <c r="LZ67" i="1" s="1"/>
  <c r="MB67" i="1" s="1"/>
  <c r="NM20" i="1"/>
  <c r="LZ20" i="1" s="1"/>
  <c r="MB20" i="1" s="1"/>
  <c r="NM62" i="1"/>
  <c r="LZ62" i="1" s="1"/>
  <c r="NM88" i="1"/>
  <c r="LZ88" i="1" s="1"/>
  <c r="NM36" i="1"/>
  <c r="LZ36" i="1" s="1"/>
  <c r="MB36" i="1" s="1"/>
  <c r="NM57" i="1"/>
  <c r="LZ57" i="1" s="1"/>
  <c r="MB57" i="1" s="1"/>
  <c r="NM77" i="1"/>
  <c r="LZ77" i="1" s="1"/>
  <c r="MB77" i="1" s="1"/>
  <c r="NM64" i="1"/>
  <c r="LZ64" i="1" s="1"/>
  <c r="NM83" i="1"/>
  <c r="LZ83" i="1" s="1"/>
  <c r="NM44" i="1"/>
  <c r="LZ44" i="1" s="1"/>
  <c r="MB44" i="1" s="1"/>
  <c r="NM37" i="1"/>
  <c r="LZ37" i="1" s="1"/>
  <c r="NM4" i="1"/>
  <c r="LZ4" i="1" s="1"/>
  <c r="MB4" i="1" s="1"/>
  <c r="NM23" i="1"/>
  <c r="LZ23" i="1" s="1"/>
  <c r="NM59" i="1"/>
  <c r="LZ59" i="1" s="1"/>
  <c r="NM60" i="1"/>
  <c r="LZ60" i="1" s="1"/>
  <c r="MA60" i="1" s="1"/>
  <c r="MC60" i="1" s="1"/>
  <c r="NM79" i="1"/>
  <c r="LZ79" i="1" s="1"/>
  <c r="MB79" i="1" s="1"/>
  <c r="NM9" i="1"/>
  <c r="LZ9" i="1" s="1"/>
  <c r="MB9" i="1" s="1"/>
  <c r="NM46" i="1"/>
  <c r="LZ46" i="1" s="1"/>
  <c r="MB46" i="1" s="1"/>
  <c r="NC54" i="1"/>
  <c r="NL54" i="1"/>
  <c r="NB54" i="1"/>
  <c r="NK54" i="1"/>
  <c r="NA54" i="1"/>
  <c r="NE54" i="1"/>
  <c r="NG54" i="1"/>
  <c r="NF54" i="1"/>
  <c r="ND54" i="1"/>
  <c r="NH54" i="1"/>
  <c r="NJ54" i="1"/>
  <c r="NI54" i="1"/>
  <c r="MZ54" i="1"/>
  <c r="MY54" i="1"/>
  <c r="MX54" i="1"/>
  <c r="NM31" i="1"/>
  <c r="LZ31" i="1" s="1"/>
  <c r="MB31" i="1" s="1"/>
  <c r="NM16" i="1"/>
  <c r="LZ16" i="1" s="1"/>
  <c r="MB16" i="1" s="1"/>
  <c r="NM52" i="1"/>
  <c r="LZ52" i="1" s="1"/>
  <c r="NM11" i="1"/>
  <c r="LZ11" i="1" s="1"/>
  <c r="MA11" i="1" s="1"/>
  <c r="MC11" i="1" s="1"/>
  <c r="NC86" i="1"/>
  <c r="NL86" i="1"/>
  <c r="NB86" i="1"/>
  <c r="NK86" i="1"/>
  <c r="NA86" i="1"/>
  <c r="NE86" i="1"/>
  <c r="NI86" i="1"/>
  <c r="NH86" i="1"/>
  <c r="NG86" i="1"/>
  <c r="NJ86" i="1"/>
  <c r="NF86" i="1"/>
  <c r="ND86" i="1"/>
  <c r="MZ86" i="1"/>
  <c r="MY86" i="1"/>
  <c r="MX86" i="1"/>
  <c r="NI15" i="1"/>
  <c r="MY15" i="1"/>
  <c r="NH15" i="1"/>
  <c r="MX15" i="1"/>
  <c r="NG15" i="1"/>
  <c r="NJ15" i="1"/>
  <c r="MZ15" i="1"/>
  <c r="NE15" i="1"/>
  <c r="ND15" i="1"/>
  <c r="NC15" i="1"/>
  <c r="NB15" i="1"/>
  <c r="NA15" i="1"/>
  <c r="NL15" i="1"/>
  <c r="NK15" i="1"/>
  <c r="NF15" i="1"/>
  <c r="NC74" i="1"/>
  <c r="NL74" i="1"/>
  <c r="NB74" i="1"/>
  <c r="NK74" i="1"/>
  <c r="NA74" i="1"/>
  <c r="NE74" i="1"/>
  <c r="NG74" i="1"/>
  <c r="NF74" i="1"/>
  <c r="ND74" i="1"/>
  <c r="NH74" i="1"/>
  <c r="MY74" i="1"/>
  <c r="MX74" i="1"/>
  <c r="NJ74" i="1"/>
  <c r="NI74" i="1"/>
  <c r="MZ74" i="1"/>
  <c r="NI17" i="1"/>
  <c r="MY17" i="1"/>
  <c r="NH17" i="1"/>
  <c r="MX17" i="1"/>
  <c r="NG17" i="1"/>
  <c r="NJ17" i="1"/>
  <c r="MZ17" i="1"/>
  <c r="NK17" i="1"/>
  <c r="NF17" i="1"/>
  <c r="NE17" i="1"/>
  <c r="ND17" i="1"/>
  <c r="NC17" i="1"/>
  <c r="NB17" i="1"/>
  <c r="NA17" i="1"/>
  <c r="NL17" i="1"/>
  <c r="NM78" i="1"/>
  <c r="LZ78" i="1" s="1"/>
  <c r="NM49" i="1"/>
  <c r="LZ49" i="1" s="1"/>
  <c r="MB49" i="1" s="1"/>
  <c r="NM73" i="1"/>
  <c r="LZ73" i="1" s="1"/>
  <c r="MB73" i="1" s="1"/>
  <c r="NM55" i="1"/>
  <c r="LZ55" i="1" s="1"/>
  <c r="NM66" i="1"/>
  <c r="LZ66" i="1" s="1"/>
  <c r="LS25" i="1"/>
  <c r="KQ3" i="1"/>
  <c r="KQ90" i="1" s="1"/>
  <c r="KD41" i="1" s="1"/>
  <c r="KD42" i="1" s="1"/>
  <c r="KD43" i="1" s="1"/>
  <c r="LS42" i="1"/>
  <c r="LZ26" i="1"/>
  <c r="MB26" i="1" s="1"/>
  <c r="LZ18" i="1"/>
  <c r="MB18" i="1" s="1"/>
  <c r="HO3" i="1"/>
  <c r="HT3" i="1"/>
  <c r="HQ3" i="1"/>
  <c r="LS74" i="1"/>
  <c r="LY10" i="1"/>
  <c r="LJ3" i="1"/>
  <c r="LJ90" i="1" s="1"/>
  <c r="KW41" i="1" s="1"/>
  <c r="MB8" i="1"/>
  <c r="MA8" i="1"/>
  <c r="HN3" i="1"/>
  <c r="HM3" i="1" s="1"/>
  <c r="HP3" i="1"/>
  <c r="HR3" i="1"/>
  <c r="LS87" i="1"/>
  <c r="LS86" i="1"/>
  <c r="LS15" i="1"/>
  <c r="CN3" i="1"/>
  <c r="CQ3" i="1"/>
  <c r="CP3" i="1" s="1"/>
  <c r="CL3" i="1"/>
  <c r="CK3" i="1"/>
  <c r="CJ3" i="1" s="1"/>
  <c r="DW3" i="1"/>
  <c r="DV3" i="1" s="1"/>
  <c r="EC3" i="1"/>
  <c r="EB3" i="1" s="1"/>
  <c r="GH3" i="1"/>
  <c r="GB3" i="1"/>
  <c r="GA3" i="1" s="1"/>
  <c r="LS54" i="1"/>
  <c r="LZ84" i="1"/>
  <c r="MB84" i="1" s="1"/>
  <c r="MD71" i="1"/>
  <c r="MO71" i="1" s="1"/>
  <c r="MP71" i="1" s="1"/>
  <c r="MD43" i="1"/>
  <c r="MP43" i="1" s="1"/>
  <c r="MO68" i="1"/>
  <c r="MD33" i="1"/>
  <c r="MO33" i="1" s="1"/>
  <c r="MP33" i="1" s="1"/>
  <c r="MD63" i="1"/>
  <c r="MP63" i="1" s="1"/>
  <c r="MD45" i="1"/>
  <c r="MO45" i="1" s="1"/>
  <c r="MP45" i="1" s="1"/>
  <c r="MD12" i="1"/>
  <c r="MP12" i="1" s="1"/>
  <c r="MD75" i="1"/>
  <c r="MP75" i="1" s="1"/>
  <c r="MO30" i="1"/>
  <c r="LY12" i="1"/>
  <c r="LY45" i="1"/>
  <c r="LZ56" i="1"/>
  <c r="MB56" i="1" s="1"/>
  <c r="LZ76" i="1"/>
  <c r="MB76" i="1" s="1"/>
  <c r="LY33" i="1"/>
  <c r="LY30" i="1"/>
  <c r="LY61" i="1"/>
  <c r="LY63" i="1"/>
  <c r="MD50" i="1"/>
  <c r="MD35" i="1"/>
  <c r="LZ7" i="1"/>
  <c r="LZ34" i="1"/>
  <c r="MB34" i="1" s="1"/>
  <c r="MB89" i="1"/>
  <c r="MA89" i="1"/>
  <c r="MC89" i="1" s="1"/>
  <c r="MB47" i="1"/>
  <c r="MA47" i="1"/>
  <c r="MC47" i="1" s="1"/>
  <c r="MB14" i="1"/>
  <c r="MA14" i="1"/>
  <c r="MC14" i="1" s="1"/>
  <c r="MB21" i="1"/>
  <c r="MA21" i="1"/>
  <c r="MC21" i="1" s="1"/>
  <c r="MB65" i="1"/>
  <c r="MA65" i="1"/>
  <c r="MC65" i="1" s="1"/>
  <c r="MB80" i="1"/>
  <c r="MA80" i="1"/>
  <c r="MC80" i="1" s="1"/>
  <c r="MB39" i="1"/>
  <c r="MA39" i="1"/>
  <c r="MC39" i="1" s="1"/>
  <c r="LZ19" i="1"/>
  <c r="LY75" i="1"/>
  <c r="LY71" i="1"/>
  <c r="IR82" i="1"/>
  <c r="IR17" i="1"/>
  <c r="IR18" i="1" s="1"/>
  <c r="IR83" i="1"/>
  <c r="IR30" i="1"/>
  <c r="KW17" i="1"/>
  <c r="KW18" i="1" s="1"/>
  <c r="KW82" i="1"/>
  <c r="JK60" i="1"/>
  <c r="JK61" i="1" s="1"/>
  <c r="IR8" i="1"/>
  <c r="JK76" i="1"/>
  <c r="JK78" i="1" s="1"/>
  <c r="JK79" i="1" s="1"/>
  <c r="KW74" i="1"/>
  <c r="JK69" i="1"/>
  <c r="JK70" i="1" s="1"/>
  <c r="IR22" i="1"/>
  <c r="IR24" i="1"/>
  <c r="IR76" i="1"/>
  <c r="LD3" i="1"/>
  <c r="LD90" i="1" s="1"/>
  <c r="KW32" i="1" s="1"/>
  <c r="KW86" i="1" s="1"/>
  <c r="IR60" i="1"/>
  <c r="IR61" i="1" s="1"/>
  <c r="JK24" i="1"/>
  <c r="JK8" i="1"/>
  <c r="JK20" i="1"/>
  <c r="KW66" i="1"/>
  <c r="KW73" i="1"/>
  <c r="KW23" i="1"/>
  <c r="KW24" i="1" s="1"/>
  <c r="IR48" i="1"/>
  <c r="JK42" i="1"/>
  <c r="JK43" i="1" s="1"/>
  <c r="KW49" i="1"/>
  <c r="KD8" i="1"/>
  <c r="KW60" i="1"/>
  <c r="KW61" i="1" s="1"/>
  <c r="KD76" i="1"/>
  <c r="KD78" i="1" s="1"/>
  <c r="KD79" i="1" s="1"/>
  <c r="KD20" i="1"/>
  <c r="KD22" i="1"/>
  <c r="KD24" i="1"/>
  <c r="KD60" i="1"/>
  <c r="KD61" i="1" s="1"/>
  <c r="KW77" i="1"/>
  <c r="KW85" i="1"/>
  <c r="KW69" i="1"/>
  <c r="KW70" i="1" s="1"/>
  <c r="IR77" i="1"/>
  <c r="KW76" i="1"/>
  <c r="IR69" i="1"/>
  <c r="IR70" i="1" s="1"/>
  <c r="KW8" i="1"/>
  <c r="KW47" i="1"/>
  <c r="KW48" i="1" s="1"/>
  <c r="KW83" i="1"/>
  <c r="KD47" i="1"/>
  <c r="KD83" i="1"/>
  <c r="KD46" i="1"/>
  <c r="KD82" i="1"/>
  <c r="KD17" i="1"/>
  <c r="KD18" i="1" s="1"/>
  <c r="KD30" i="1"/>
  <c r="JK17" i="1"/>
  <c r="JK18" i="1" s="1"/>
  <c r="JK82" i="1"/>
  <c r="JK46" i="1"/>
  <c r="JK30" i="1"/>
  <c r="KK3" i="1"/>
  <c r="KK90" i="1" s="1"/>
  <c r="KD32" i="1" s="1"/>
  <c r="KL90" i="1"/>
  <c r="KD31" i="1" s="1"/>
  <c r="JK83" i="1"/>
  <c r="JK47" i="1"/>
  <c r="IY3" i="1"/>
  <c r="IY90" i="1" s="1"/>
  <c r="IR32" i="1" s="1"/>
  <c r="IZ90" i="1"/>
  <c r="IR31" i="1" s="1"/>
  <c r="KW30" i="1"/>
  <c r="KW22" i="1"/>
  <c r="JR3" i="1"/>
  <c r="JR90" i="1" s="1"/>
  <c r="JK32" i="1" s="1"/>
  <c r="JS90" i="1"/>
  <c r="JK31" i="1" s="1"/>
  <c r="Y2225" i="6"/>
  <c r="W2225" i="6"/>
  <c r="MP10" i="1" l="1"/>
  <c r="MO10" i="1"/>
  <c r="MD38" i="1"/>
  <c r="MO38" i="1" s="1"/>
  <c r="MA58" i="1"/>
  <c r="MC58" i="1" s="1"/>
  <c r="MA57" i="1"/>
  <c r="MC57" i="1" s="1"/>
  <c r="NM81" i="1"/>
  <c r="LZ81" i="1" s="1"/>
  <c r="IR75" i="1"/>
  <c r="MA81" i="1"/>
  <c r="MC81" i="1" s="1"/>
  <c r="LY81" i="1" s="1"/>
  <c r="MB81" i="1"/>
  <c r="MD81" i="1" s="1"/>
  <c r="MO81" i="1" s="1"/>
  <c r="MP81" i="1" s="1"/>
  <c r="MD5" i="1"/>
  <c r="MO5" i="1" s="1"/>
  <c r="MP5" i="1" s="1"/>
  <c r="LY40" i="1"/>
  <c r="MC8" i="1"/>
  <c r="LY8" i="1" s="1"/>
  <c r="MA18" i="1"/>
  <c r="MC18" i="1" s="1"/>
  <c r="MD18" i="1" s="1"/>
  <c r="MP18" i="1" s="1"/>
  <c r="KW42" i="1"/>
  <c r="KW43" i="1" s="1"/>
  <c r="MA79" i="1"/>
  <c r="MC79" i="1" s="1"/>
  <c r="LY79" i="1" s="1"/>
  <c r="MA73" i="1"/>
  <c r="MC73" i="1" s="1"/>
  <c r="MP38" i="1"/>
  <c r="MA26" i="1"/>
  <c r="MA77" i="1"/>
  <c r="MB11" i="1"/>
  <c r="MD11" i="1" s="1"/>
  <c r="MO11" i="1" s="1"/>
  <c r="MP11" i="1" s="1"/>
  <c r="MA69" i="1"/>
  <c r="MB60" i="1"/>
  <c r="MD60" i="1" s="1"/>
  <c r="MP60" i="1" s="1"/>
  <c r="NM86" i="1"/>
  <c r="LZ86" i="1" s="1"/>
  <c r="NM24" i="1"/>
  <c r="LZ24" i="1" s="1"/>
  <c r="MB24" i="1" s="1"/>
  <c r="NM74" i="1"/>
  <c r="LZ74" i="1" s="1"/>
  <c r="NM25" i="1"/>
  <c r="LZ25" i="1" s="1"/>
  <c r="MB25" i="1" s="1"/>
  <c r="NM42" i="1"/>
  <c r="LZ42" i="1" s="1"/>
  <c r="MB52" i="1"/>
  <c r="MA52" i="1"/>
  <c r="NM15" i="1"/>
  <c r="LZ15" i="1" s="1"/>
  <c r="MB15" i="1" s="1"/>
  <c r="NM54" i="1"/>
  <c r="LZ54" i="1" s="1"/>
  <c r="MB54" i="1" s="1"/>
  <c r="NM53" i="1"/>
  <c r="LZ53" i="1" s="1"/>
  <c r="MA53" i="1" s="1"/>
  <c r="MC53" i="1" s="1"/>
  <c r="MA9" i="1"/>
  <c r="NM87" i="1"/>
  <c r="LZ87" i="1" s="1"/>
  <c r="NM17" i="1"/>
  <c r="LZ17" i="1" s="1"/>
  <c r="MA17" i="1" s="1"/>
  <c r="MC17" i="1" s="1"/>
  <c r="MD8" i="1"/>
  <c r="MP8" i="1" s="1"/>
  <c r="MA84" i="1"/>
  <c r="MA32" i="1"/>
  <c r="MB32" i="1"/>
  <c r="MA67" i="1"/>
  <c r="MA27" i="1"/>
  <c r="MA46" i="1"/>
  <c r="MA20" i="1"/>
  <c r="MA4" i="1"/>
  <c r="MB29" i="1"/>
  <c r="MD29" i="1" s="1"/>
  <c r="MO29" i="1" s="1"/>
  <c r="MA49" i="1"/>
  <c r="MA16" i="1"/>
  <c r="MA31" i="1"/>
  <c r="MO43" i="1"/>
  <c r="MO63" i="1"/>
  <c r="MA44" i="1"/>
  <c r="MA76" i="1"/>
  <c r="MD14" i="1"/>
  <c r="MO14" i="1" s="1"/>
  <c r="MP14" i="1" s="1"/>
  <c r="MD79" i="1"/>
  <c r="MO79" i="1" s="1"/>
  <c r="MP79" i="1" s="1"/>
  <c r="MO12" i="1"/>
  <c r="MD47" i="1"/>
  <c r="MO47" i="1" s="1"/>
  <c r="MP47" i="1" s="1"/>
  <c r="MD21" i="1"/>
  <c r="MO21" i="1" s="1"/>
  <c r="MP21" i="1" s="1"/>
  <c r="MA28" i="1"/>
  <c r="MO75" i="1"/>
  <c r="MD65" i="1"/>
  <c r="MO65" i="1" s="1"/>
  <c r="MP65" i="1" s="1"/>
  <c r="MD89" i="1"/>
  <c r="MO89" i="1" s="1"/>
  <c r="MP89" i="1" s="1"/>
  <c r="MO35" i="1"/>
  <c r="MP35" i="1" s="1"/>
  <c r="LY57" i="1"/>
  <c r="MD57" i="1"/>
  <c r="MO50" i="1"/>
  <c r="MP50" i="1" s="1"/>
  <c r="MA56" i="1"/>
  <c r="LY60" i="1"/>
  <c r="LY35" i="1"/>
  <c r="LY50" i="1"/>
  <c r="MA36" i="1"/>
  <c r="MA34" i="1"/>
  <c r="MD39" i="1"/>
  <c r="MD58" i="1"/>
  <c r="MD73" i="1"/>
  <c r="MB37" i="1"/>
  <c r="MA37" i="1"/>
  <c r="MC37" i="1" s="1"/>
  <c r="MB23" i="1"/>
  <c r="MA23" i="1"/>
  <c r="MB66" i="1"/>
  <c r="MA66" i="1"/>
  <c r="MB7" i="1"/>
  <c r="MA7" i="1"/>
  <c r="MC7" i="1" s="1"/>
  <c r="MB78" i="1"/>
  <c r="MA78" i="1"/>
  <c r="MD80" i="1"/>
  <c r="MB6" i="1"/>
  <c r="MA6" i="1"/>
  <c r="MC6" i="1" s="1"/>
  <c r="MB62" i="1"/>
  <c r="MA62" i="1"/>
  <c r="MC62" i="1" s="1"/>
  <c r="MB59" i="1"/>
  <c r="MA59" i="1"/>
  <c r="MC59" i="1" s="1"/>
  <c r="MB88" i="1"/>
  <c r="MA88" i="1"/>
  <c r="MC88" i="1" s="1"/>
  <c r="MB41" i="1"/>
  <c r="MA41" i="1"/>
  <c r="MC41" i="1" s="1"/>
  <c r="LY21" i="1"/>
  <c r="MB64" i="1"/>
  <c r="MA64" i="1"/>
  <c r="MC64" i="1" s="1"/>
  <c r="MB19" i="1"/>
  <c r="MA19" i="1"/>
  <c r="MC19" i="1" s="1"/>
  <c r="MB55" i="1"/>
  <c r="MA55" i="1"/>
  <c r="MC55" i="1" s="1"/>
  <c r="MB72" i="1"/>
  <c r="MA72" i="1"/>
  <c r="MC72" i="1" s="1"/>
  <c r="MB83" i="1"/>
  <c r="MA83" i="1"/>
  <c r="MC83" i="1" s="1"/>
  <c r="LY14" i="1"/>
  <c r="LY89" i="1"/>
  <c r="LY65" i="1"/>
  <c r="LY29" i="1"/>
  <c r="LY47" i="1"/>
  <c r="LY11" i="1"/>
  <c r="LY18" i="1"/>
  <c r="IR84" i="1"/>
  <c r="KW84" i="1"/>
  <c r="KW50" i="1"/>
  <c r="KW51" i="1" s="1"/>
  <c r="KW52" i="1" s="1"/>
  <c r="KW10" i="1"/>
  <c r="KW75" i="1"/>
  <c r="IR78" i="1"/>
  <c r="IR79" i="1" s="1"/>
  <c r="KW33" i="1"/>
  <c r="KW34" i="1" s="1"/>
  <c r="KW87" i="1"/>
  <c r="KW88" i="1" s="1"/>
  <c r="KD48" i="1"/>
  <c r="IR33" i="1"/>
  <c r="IR34" i="1" s="1"/>
  <c r="JK48" i="1"/>
  <c r="KW78" i="1"/>
  <c r="KW79" i="1" s="1"/>
  <c r="JK84" i="1"/>
  <c r="KD84" i="1"/>
  <c r="KD86" i="1"/>
  <c r="KD33" i="1"/>
  <c r="KD34" i="1" s="1"/>
  <c r="JK49" i="1"/>
  <c r="JK10" i="1" s="1"/>
  <c r="JK85" i="1"/>
  <c r="IR50" i="1"/>
  <c r="IR11" i="1" s="1"/>
  <c r="JK50" i="1"/>
  <c r="JK86" i="1"/>
  <c r="JK33" i="1"/>
  <c r="JK34" i="1" s="1"/>
  <c r="KD50" i="1"/>
  <c r="IR86" i="1"/>
  <c r="KD85" i="1"/>
  <c r="KD49" i="1"/>
  <c r="KD10" i="1" s="1"/>
  <c r="IR85" i="1"/>
  <c r="IR49" i="1"/>
  <c r="IR10" i="1" s="1"/>
  <c r="E5" i="1"/>
  <c r="MB53" i="1" l="1"/>
  <c r="MC77" i="1"/>
  <c r="MD77" i="1" s="1"/>
  <c r="MC26" i="1"/>
  <c r="MD26" i="1" s="1"/>
  <c r="MO26" i="1" s="1"/>
  <c r="MP26" i="1" s="1"/>
  <c r="MC32" i="1"/>
  <c r="LY32" i="1" s="1"/>
  <c r="MC23" i="1"/>
  <c r="LY23" i="1" s="1"/>
  <c r="MC84" i="1"/>
  <c r="LY84" i="1" s="1"/>
  <c r="MC76" i="1"/>
  <c r="MD76" i="1" s="1"/>
  <c r="MC44" i="1"/>
  <c r="LY44" i="1" s="1"/>
  <c r="MC27" i="1"/>
  <c r="MD27" i="1" s="1"/>
  <c r="MO27" i="1" s="1"/>
  <c r="MP27" i="1" s="1"/>
  <c r="LY66" i="1"/>
  <c r="MC66" i="1"/>
  <c r="MC56" i="1"/>
  <c r="MD56" i="1" s="1"/>
  <c r="MO56" i="1" s="1"/>
  <c r="MP56" i="1" s="1"/>
  <c r="MC28" i="1"/>
  <c r="MD28" i="1" s="1"/>
  <c r="MO28" i="1" s="1"/>
  <c r="MP28" i="1" s="1"/>
  <c r="MC67" i="1"/>
  <c r="LY67" i="1" s="1"/>
  <c r="MC46" i="1"/>
  <c r="LY46" i="1" s="1"/>
  <c r="MC78" i="1"/>
  <c r="LY78" i="1" s="1"/>
  <c r="MC31" i="1"/>
  <c r="MD31" i="1" s="1"/>
  <c r="MO31" i="1" s="1"/>
  <c r="MP31" i="1" s="1"/>
  <c r="MC49" i="1"/>
  <c r="LY49" i="1" s="1"/>
  <c r="MC52" i="1"/>
  <c r="LY52" i="1" s="1"/>
  <c r="MC34" i="1"/>
  <c r="MD34" i="1" s="1"/>
  <c r="MO34" i="1" s="1"/>
  <c r="MP34" i="1" s="1"/>
  <c r="MC20" i="1"/>
  <c r="MD20" i="1" s="1"/>
  <c r="MP20" i="1" s="1"/>
  <c r="MC16" i="1"/>
  <c r="LY16" i="1" s="1"/>
  <c r="MC36" i="1"/>
  <c r="LY36" i="1" s="1"/>
  <c r="MC4" i="1"/>
  <c r="MD4" i="1" s="1"/>
  <c r="MP4" i="1" s="1"/>
  <c r="MD9" i="1"/>
  <c r="MP9" i="1" s="1"/>
  <c r="MC9" i="1"/>
  <c r="LY9" i="1" s="1"/>
  <c r="MC69" i="1"/>
  <c r="LY69" i="1" s="1"/>
  <c r="MA24" i="1"/>
  <c r="MB87" i="1"/>
  <c r="MA87" i="1"/>
  <c r="MC87" i="1" s="1"/>
  <c r="MB17" i="1"/>
  <c r="MD17" i="1" s="1"/>
  <c r="MO17" i="1" s="1"/>
  <c r="MP17" i="1" s="1"/>
  <c r="MB86" i="1"/>
  <c r="MA86" i="1"/>
  <c r="MA25" i="1"/>
  <c r="MB42" i="1"/>
  <c r="MA42" i="1"/>
  <c r="MD32" i="1"/>
  <c r="MP32" i="1" s="1"/>
  <c r="MD78" i="1"/>
  <c r="MP78" i="1" s="1"/>
  <c r="MD66" i="1"/>
  <c r="MP66" i="1" s="1"/>
  <c r="MO8" i="1"/>
  <c r="MB74" i="1"/>
  <c r="MA74" i="1"/>
  <c r="MD6" i="1"/>
  <c r="MO6" i="1" s="1"/>
  <c r="MA15" i="1"/>
  <c r="MA54" i="1"/>
  <c r="MO60" i="1"/>
  <c r="MD44" i="1"/>
  <c r="MP44" i="1" s="1"/>
  <c r="MD53" i="1"/>
  <c r="MO53" i="1" s="1"/>
  <c r="MP53" i="1" s="1"/>
  <c r="MO18" i="1"/>
  <c r="MD19" i="1"/>
  <c r="MP19" i="1" s="1"/>
  <c r="MD83" i="1"/>
  <c r="MP83" i="1" s="1"/>
  <c r="MP29" i="1"/>
  <c r="MD37" i="1"/>
  <c r="MO37" i="1" s="1"/>
  <c r="MP37" i="1" s="1"/>
  <c r="LY34" i="1"/>
  <c r="MD41" i="1"/>
  <c r="MO41" i="1" s="1"/>
  <c r="MP41" i="1" s="1"/>
  <c r="MD55" i="1"/>
  <c r="MO55" i="1" s="1"/>
  <c r="MD64" i="1"/>
  <c r="MO64" i="1" s="1"/>
  <c r="MP64" i="1" s="1"/>
  <c r="MD87" i="1"/>
  <c r="MO87" i="1" s="1"/>
  <c r="MP87" i="1" s="1"/>
  <c r="MD88" i="1"/>
  <c r="MO88" i="1" s="1"/>
  <c r="MP88" i="1" s="1"/>
  <c r="MO57" i="1"/>
  <c r="MP57" i="1"/>
  <c r="LY62" i="1"/>
  <c r="MD62" i="1"/>
  <c r="MO62" i="1" s="1"/>
  <c r="MP62" i="1" s="1"/>
  <c r="LY7" i="1"/>
  <c r="MD7" i="1"/>
  <c r="MO7" i="1" s="1"/>
  <c r="MP7" i="1" s="1"/>
  <c r="MO73" i="1"/>
  <c r="MP73" i="1" s="1"/>
  <c r="MO58" i="1"/>
  <c r="MP58" i="1" s="1"/>
  <c r="MO39" i="1"/>
  <c r="MP39" i="1" s="1"/>
  <c r="MO80" i="1"/>
  <c r="MP80" i="1" s="1"/>
  <c r="LY39" i="1"/>
  <c r="LY28" i="1"/>
  <c r="LY31" i="1"/>
  <c r="LY80" i="1"/>
  <c r="LY37" i="1"/>
  <c r="LY77" i="1"/>
  <c r="LY58" i="1"/>
  <c r="LY41" i="1"/>
  <c r="LY73" i="1"/>
  <c r="LY17" i="1"/>
  <c r="MD59" i="1"/>
  <c r="MO59" i="1" s="1"/>
  <c r="MP59" i="1" s="1"/>
  <c r="LY56" i="1"/>
  <c r="MD72" i="1"/>
  <c r="MO72" i="1" s="1"/>
  <c r="MP72" i="1" s="1"/>
  <c r="LY87" i="1"/>
  <c r="LY83" i="1"/>
  <c r="LY19" i="1"/>
  <c r="LY53" i="1"/>
  <c r="LY88" i="1"/>
  <c r="LY6" i="1"/>
  <c r="LY64" i="1"/>
  <c r="LY55" i="1"/>
  <c r="KW11" i="1"/>
  <c r="KW12" i="1" s="1"/>
  <c r="KW13" i="1" s="1"/>
  <c r="KD87" i="1"/>
  <c r="KD88" i="1" s="1"/>
  <c r="IR12" i="1"/>
  <c r="IR13" i="1" s="1"/>
  <c r="JK87" i="1"/>
  <c r="JK88" i="1" s="1"/>
  <c r="IR51" i="1"/>
  <c r="IR52" i="1" s="1"/>
  <c r="IR87" i="1"/>
  <c r="IR88" i="1" s="1"/>
  <c r="JK51" i="1"/>
  <c r="JK52" i="1" s="1"/>
  <c r="JK11" i="1"/>
  <c r="JK12" i="1" s="1"/>
  <c r="JK13" i="1" s="1"/>
  <c r="KD51" i="1"/>
  <c r="KD52" i="1" s="1"/>
  <c r="KD11" i="1"/>
  <c r="KD12" i="1" s="1"/>
  <c r="KD13" i="1" s="1"/>
  <c r="BS90" i="1"/>
  <c r="FT38" i="1"/>
  <c r="EH56" i="1"/>
  <c r="FT37" i="1"/>
  <c r="FT55" i="1"/>
  <c r="HF37" i="1"/>
  <c r="HF38" i="1"/>
  <c r="HF55" i="1"/>
  <c r="HF56" i="1"/>
  <c r="HY4" i="1"/>
  <c r="HY37" i="1"/>
  <c r="HY55" i="1"/>
  <c r="HY38" i="1"/>
  <c r="HY56" i="1"/>
  <c r="EH55" i="1"/>
  <c r="EH21" i="1" s="1"/>
  <c r="EH29" i="1"/>
  <c r="GM37" i="1"/>
  <c r="GM55" i="1"/>
  <c r="GM38" i="1"/>
  <c r="GM56" i="1"/>
  <c r="EH37" i="1"/>
  <c r="EH64" i="1"/>
  <c r="EH23" i="1" s="1"/>
  <c r="EH38" i="1"/>
  <c r="EH28" i="1"/>
  <c r="EH65" i="1"/>
  <c r="EH4" i="1"/>
  <c r="FA56" i="1"/>
  <c r="FA55" i="1"/>
  <c r="FA37" i="1"/>
  <c r="FA38" i="1"/>
  <c r="EH7" i="1"/>
  <c r="CC37" i="1"/>
  <c r="LP1" i="1"/>
  <c r="MD23" i="1" l="1"/>
  <c r="MO23" i="1" s="1"/>
  <c r="MD46" i="1"/>
  <c r="MO46" i="1" s="1"/>
  <c r="LY26" i="1"/>
  <c r="MD67" i="1"/>
  <c r="MO67" i="1" s="1"/>
  <c r="MP67" i="1" s="1"/>
  <c r="MD84" i="1"/>
  <c r="MP46" i="1"/>
  <c r="LY76" i="1"/>
  <c r="MD36" i="1"/>
  <c r="MD69" i="1"/>
  <c r="MO69" i="1" s="1"/>
  <c r="MP69" i="1" s="1"/>
  <c r="LY4" i="1"/>
  <c r="MD16" i="1"/>
  <c r="MP16" i="1" s="1"/>
  <c r="MO9" i="1"/>
  <c r="LY27" i="1"/>
  <c r="MO77" i="1"/>
  <c r="MP77" i="1"/>
  <c r="MP76" i="1"/>
  <c r="MO76" i="1"/>
  <c r="MC74" i="1"/>
  <c r="LY74" i="1" s="1"/>
  <c r="MC25" i="1"/>
  <c r="MD25" i="1" s="1"/>
  <c r="MO25" i="1" s="1"/>
  <c r="MP25" i="1" s="1"/>
  <c r="MD52" i="1"/>
  <c r="MO52" i="1" s="1"/>
  <c r="MC54" i="1"/>
  <c r="MD54" i="1" s="1"/>
  <c r="MO54" i="1" s="1"/>
  <c r="MP54" i="1" s="1"/>
  <c r="MD49" i="1"/>
  <c r="MC86" i="1"/>
  <c r="MD86" i="1" s="1"/>
  <c r="MO86" i="1" s="1"/>
  <c r="MP86" i="1" s="1"/>
  <c r="MC24" i="1"/>
  <c r="LY24" i="1" s="1"/>
  <c r="LY20" i="1"/>
  <c r="MO4" i="1"/>
  <c r="MC42" i="1"/>
  <c r="LY42" i="1" s="1"/>
  <c r="MC15" i="1"/>
  <c r="MD15" i="1" s="1"/>
  <c r="MO15" i="1" s="1"/>
  <c r="MP15" i="1" s="1"/>
  <c r="LY15" i="1"/>
  <c r="MD24" i="1"/>
  <c r="MO16" i="1"/>
  <c r="MO20" i="1"/>
  <c r="MO66" i="1"/>
  <c r="LY54" i="1"/>
  <c r="MP6" i="1"/>
  <c r="MO78" i="1"/>
  <c r="MP23" i="1"/>
  <c r="MO32" i="1"/>
  <c r="MO19" i="1"/>
  <c r="MP55" i="1"/>
  <c r="MO44" i="1"/>
  <c r="MO83" i="1"/>
  <c r="LY59" i="1"/>
  <c r="LY72" i="1"/>
  <c r="DF90" i="1"/>
  <c r="IF90" i="1"/>
  <c r="HY32" i="1" s="1"/>
  <c r="HM90" i="1"/>
  <c r="HF32" i="1" s="1"/>
  <c r="HN90" i="1"/>
  <c r="HF31" i="1" s="1"/>
  <c r="DD90" i="1"/>
  <c r="BU90" i="1"/>
  <c r="DC90" i="1"/>
  <c r="IJ90" i="1"/>
  <c r="HY59" i="1" s="1"/>
  <c r="ET90" i="1"/>
  <c r="EH58" i="1" s="1"/>
  <c r="FL90" i="1"/>
  <c r="FA59" i="1" s="1"/>
  <c r="BT90" i="1"/>
  <c r="FM90" i="1"/>
  <c r="FA58" i="1" s="1"/>
  <c r="EP90" i="1"/>
  <c r="EH31" i="1" s="1"/>
  <c r="DG90" i="1"/>
  <c r="DH90" i="1"/>
  <c r="BV90" i="1"/>
  <c r="IG90" i="1"/>
  <c r="HY31" i="1" s="1"/>
  <c r="IH90" i="1"/>
  <c r="FO90" i="1"/>
  <c r="FA40" i="1" s="1"/>
  <c r="BW90" i="1"/>
  <c r="DJ90" i="1"/>
  <c r="EA90" i="1"/>
  <c r="ES90" i="1"/>
  <c r="EH59" i="1" s="1"/>
  <c r="DW90" i="1"/>
  <c r="IK90" i="1"/>
  <c r="HY58" i="1" s="1"/>
  <c r="DV90" i="1"/>
  <c r="ER90" i="1"/>
  <c r="EH67" i="1" s="1"/>
  <c r="DZ90" i="1"/>
  <c r="GE90" i="1"/>
  <c r="FT59" i="1" s="1"/>
  <c r="GA90" i="1"/>
  <c r="FT32" i="1" s="1"/>
  <c r="GB90" i="1"/>
  <c r="FT31" i="1" s="1"/>
  <c r="CJ90" i="1"/>
  <c r="CK90" i="1"/>
  <c r="GX90" i="1"/>
  <c r="GM59" i="1" s="1"/>
  <c r="CO90" i="1"/>
  <c r="II90" i="1"/>
  <c r="HY67" i="1" s="1"/>
  <c r="FH90" i="1"/>
  <c r="FA32" i="1" s="1"/>
  <c r="DY90" i="1"/>
  <c r="FI90" i="1"/>
  <c r="FA31" i="1" s="1"/>
  <c r="EO90" i="1"/>
  <c r="EH32" i="1" s="1"/>
  <c r="HT90" i="1"/>
  <c r="HF40" i="1" s="1"/>
  <c r="EC90" i="1"/>
  <c r="FK90" i="1"/>
  <c r="FA67" i="1" s="1"/>
  <c r="BQ90" i="1"/>
  <c r="GD90" i="1"/>
  <c r="FT67" i="1" s="1"/>
  <c r="CQ90" i="1"/>
  <c r="BR90" i="1"/>
  <c r="CM90" i="1"/>
  <c r="BX90" i="1"/>
  <c r="CN90" i="1"/>
  <c r="HQ90" i="1"/>
  <c r="HF59" i="1" s="1"/>
  <c r="HR90" i="1"/>
  <c r="HF58" i="1" s="1"/>
  <c r="GT90" i="1"/>
  <c r="GM32" i="1" s="1"/>
  <c r="GU90" i="1"/>
  <c r="GM31" i="1" s="1"/>
  <c r="GV90" i="1"/>
  <c r="GC90" i="1"/>
  <c r="DE90" i="1"/>
  <c r="GF90" i="1"/>
  <c r="FT58" i="1" s="1"/>
  <c r="HO90" i="1"/>
  <c r="DX90" i="1"/>
  <c r="CL90" i="1"/>
  <c r="FJ90" i="1"/>
  <c r="EQ90" i="1"/>
  <c r="EH68" i="1" s="1"/>
  <c r="HP90" i="1"/>
  <c r="HF67" i="1" s="1"/>
  <c r="GW90" i="1"/>
  <c r="GM67" i="1" s="1"/>
  <c r="HA90" i="1"/>
  <c r="GM40" i="1" s="1"/>
  <c r="GY90" i="1"/>
  <c r="GM58" i="1" s="1"/>
  <c r="GZ90" i="1"/>
  <c r="GM41" i="1" s="1"/>
  <c r="FN90" i="1"/>
  <c r="FA41" i="1" s="1"/>
  <c r="GH90" i="1"/>
  <c r="FT40" i="1" s="1"/>
  <c r="GG90" i="1"/>
  <c r="FT41" i="1" s="1"/>
  <c r="HS90" i="1"/>
  <c r="HF41" i="1" s="1"/>
  <c r="EB90" i="1"/>
  <c r="CP90" i="1"/>
  <c r="CC41" i="1" s="1"/>
  <c r="IL90" i="1"/>
  <c r="HY41" i="1" s="1"/>
  <c r="IM90" i="1"/>
  <c r="HY40" i="1" s="1"/>
  <c r="DI90" i="1"/>
  <c r="EU90" i="1"/>
  <c r="EH41" i="1" s="1"/>
  <c r="EV90" i="1"/>
  <c r="EH40" i="1" s="1"/>
  <c r="FT39" i="1"/>
  <c r="FT56" i="1"/>
  <c r="FT57" i="1" s="1"/>
  <c r="FT28" i="1"/>
  <c r="FT46" i="1" s="1"/>
  <c r="HF28" i="1"/>
  <c r="HF82" i="1" s="1"/>
  <c r="HF29" i="1"/>
  <c r="HF83" i="1" s="1"/>
  <c r="GM29" i="1"/>
  <c r="GM47" i="1" s="1"/>
  <c r="BJ55" i="1"/>
  <c r="BJ21" i="1" s="1"/>
  <c r="HY29" i="1"/>
  <c r="HY28" i="1"/>
  <c r="GM28" i="1"/>
  <c r="GM17" i="1" s="1"/>
  <c r="EH74" i="1"/>
  <c r="EH83" i="1"/>
  <c r="FT64" i="1"/>
  <c r="FT23" i="1" s="1"/>
  <c r="FA65" i="1"/>
  <c r="FA64" i="1"/>
  <c r="FA73" i="1" s="1"/>
  <c r="FT21" i="1"/>
  <c r="FT19" i="1"/>
  <c r="HY65" i="1"/>
  <c r="FA28" i="1"/>
  <c r="GM65" i="1"/>
  <c r="GM74" i="1" s="1"/>
  <c r="GM4" i="1"/>
  <c r="GM64" i="1"/>
  <c r="FT7" i="1"/>
  <c r="EH30" i="1"/>
  <c r="EH47" i="1"/>
  <c r="FA4" i="1"/>
  <c r="FA29" i="1"/>
  <c r="FA83" i="1" s="1"/>
  <c r="FT4" i="1"/>
  <c r="EH39" i="1"/>
  <c r="HF65" i="1"/>
  <c r="HF74" i="1" s="1"/>
  <c r="HY64" i="1"/>
  <c r="HF64" i="1"/>
  <c r="HF73" i="1" s="1"/>
  <c r="HF4" i="1"/>
  <c r="FT29" i="1"/>
  <c r="EH73" i="1"/>
  <c r="EH82" i="1"/>
  <c r="EH57" i="1"/>
  <c r="EH17" i="1"/>
  <c r="EH18" i="1" s="1"/>
  <c r="EH19" i="1"/>
  <c r="EH20" i="1" s="1"/>
  <c r="HY57" i="1"/>
  <c r="HY21" i="1"/>
  <c r="HY39" i="1"/>
  <c r="HY19" i="1"/>
  <c r="HF7" i="1"/>
  <c r="HY7" i="1"/>
  <c r="HF57" i="1"/>
  <c r="HF21" i="1"/>
  <c r="EH66" i="1"/>
  <c r="EH46" i="1"/>
  <c r="HF39" i="1"/>
  <c r="HF19" i="1"/>
  <c r="GM19" i="1"/>
  <c r="GM39" i="1"/>
  <c r="EH8" i="1"/>
  <c r="GM7" i="1"/>
  <c r="EH24" i="1"/>
  <c r="EH22" i="1"/>
  <c r="GM21" i="1"/>
  <c r="GM57" i="1"/>
  <c r="FA7" i="1"/>
  <c r="FA39" i="1"/>
  <c r="FA19" i="1"/>
  <c r="FA21" i="1"/>
  <c r="FA57" i="1"/>
  <c r="BJ38" i="1"/>
  <c r="BJ37" i="1"/>
  <c r="DO56" i="1"/>
  <c r="CC56" i="1"/>
  <c r="CC38" i="1"/>
  <c r="CC39" i="1" s="1"/>
  <c r="CC55" i="1"/>
  <c r="CC21" i="1" s="1"/>
  <c r="DO37" i="1"/>
  <c r="DO19" i="1" s="1"/>
  <c r="DO55" i="1"/>
  <c r="DO21" i="1" s="1"/>
  <c r="DO38" i="1"/>
  <c r="CV37" i="1"/>
  <c r="BJ56" i="1"/>
  <c r="CV38" i="1"/>
  <c r="CV55" i="1"/>
  <c r="CV21" i="1" s="1"/>
  <c r="CV56" i="1"/>
  <c r="CC19" i="1"/>
  <c r="D3" i="1"/>
  <c r="MP52" i="1" l="1"/>
  <c r="LY25" i="1"/>
  <c r="MD42" i="1"/>
  <c r="MP42" i="1" s="1"/>
  <c r="MD74" i="1"/>
  <c r="MO74" i="1" s="1"/>
  <c r="MP74" i="1" s="1"/>
  <c r="MP36" i="1"/>
  <c r="MO36" i="1"/>
  <c r="MP84" i="1"/>
  <c r="MO84" i="1"/>
  <c r="MP49" i="1"/>
  <c r="MO49" i="1"/>
  <c r="LY86" i="1"/>
  <c r="MP24" i="1"/>
  <c r="MO24" i="1"/>
  <c r="HY8" i="1"/>
  <c r="HY73" i="1"/>
  <c r="HY20" i="1"/>
  <c r="HY22" i="1"/>
  <c r="HY46" i="1"/>
  <c r="HY83" i="1"/>
  <c r="IO1382" i="1"/>
  <c r="KT1382" i="1"/>
  <c r="KA1382" i="1"/>
  <c r="JH1382" i="1"/>
  <c r="KW5" i="1"/>
  <c r="IR5" i="1"/>
  <c r="KD5" i="1"/>
  <c r="JK5" i="1"/>
  <c r="EH60" i="1"/>
  <c r="EH61" i="1" s="1"/>
  <c r="EH86" i="1"/>
  <c r="EH49" i="1"/>
  <c r="EH85" i="1"/>
  <c r="EH76" i="1"/>
  <c r="HY47" i="1"/>
  <c r="EH33" i="1"/>
  <c r="EH34" i="1" s="1"/>
  <c r="EH50" i="1"/>
  <c r="EH84" i="1"/>
  <c r="HY17" i="1"/>
  <c r="EH42" i="1"/>
  <c r="EH43" i="1" s="1"/>
  <c r="FT17" i="1"/>
  <c r="FT18" i="1" s="1"/>
  <c r="FT82" i="1"/>
  <c r="EH75" i="1"/>
  <c r="FT20" i="1"/>
  <c r="HY82" i="1"/>
  <c r="FT65" i="1"/>
  <c r="FT66" i="1" s="1"/>
  <c r="FA74" i="1"/>
  <c r="FA75" i="1" s="1"/>
  <c r="FA23" i="1"/>
  <c r="FA24" i="1" s="1"/>
  <c r="HF30" i="1"/>
  <c r="HF47" i="1"/>
  <c r="FT86" i="1"/>
  <c r="HF46" i="1"/>
  <c r="BJ57" i="1"/>
  <c r="GM73" i="1"/>
  <c r="GM75" i="1" s="1"/>
  <c r="FT68" i="1"/>
  <c r="FT85" i="1"/>
  <c r="FA68" i="1"/>
  <c r="GM23" i="1"/>
  <c r="GM24" i="1" s="1"/>
  <c r="HY74" i="1"/>
  <c r="HF17" i="1"/>
  <c r="HF18" i="1" s="1"/>
  <c r="FT33" i="1"/>
  <c r="FT34" i="1" s="1"/>
  <c r="FT76" i="1"/>
  <c r="HY30" i="1"/>
  <c r="FT60" i="1"/>
  <c r="FT61" i="1" s="1"/>
  <c r="GM83" i="1"/>
  <c r="FT49" i="1"/>
  <c r="EH48" i="1"/>
  <c r="GM18" i="1"/>
  <c r="BJ4" i="1"/>
  <c r="BJ5" i="1" s="1"/>
  <c r="BJ32" i="1"/>
  <c r="BJ58" i="1"/>
  <c r="GM8" i="1"/>
  <c r="GM66" i="1"/>
  <c r="GM82" i="1"/>
  <c r="GM30" i="1"/>
  <c r="GM46" i="1"/>
  <c r="GM48" i="1" s="1"/>
  <c r="GM22" i="1"/>
  <c r="GM20" i="1"/>
  <c r="FA47" i="1"/>
  <c r="FA30" i="1"/>
  <c r="FT73" i="1"/>
  <c r="FT22" i="1"/>
  <c r="FA66" i="1"/>
  <c r="FA17" i="1"/>
  <c r="FA18" i="1" s="1"/>
  <c r="FA8" i="1"/>
  <c r="FA82" i="1"/>
  <c r="FA84" i="1" s="1"/>
  <c r="FA22" i="1"/>
  <c r="FA46" i="1"/>
  <c r="FA20" i="1"/>
  <c r="CC29" i="1"/>
  <c r="CC83" i="1" s="1"/>
  <c r="CC28" i="1"/>
  <c r="CC17" i="1" s="1"/>
  <c r="DO64" i="1"/>
  <c r="DO65" i="1"/>
  <c r="DO74" i="1" s="1"/>
  <c r="CV64" i="1"/>
  <c r="CV73" i="1" s="1"/>
  <c r="CC4" i="1"/>
  <c r="CC22" i="1" s="1"/>
  <c r="FT8" i="1"/>
  <c r="HY68" i="1"/>
  <c r="HF23" i="1"/>
  <c r="HF24" i="1" s="1"/>
  <c r="HF5" i="1"/>
  <c r="BJ29" i="1"/>
  <c r="BJ28" i="1"/>
  <c r="BJ17" i="1" s="1"/>
  <c r="HF8" i="1"/>
  <c r="CC65" i="1"/>
  <c r="CC74" i="1" s="1"/>
  <c r="HF22" i="1"/>
  <c r="HF66" i="1"/>
  <c r="HF20" i="1"/>
  <c r="HY23" i="1"/>
  <c r="HY66" i="1"/>
  <c r="BJ39" i="1"/>
  <c r="DO39" i="1"/>
  <c r="FA33" i="1"/>
  <c r="FA34" i="1" s="1"/>
  <c r="FT24" i="1"/>
  <c r="CV7" i="1"/>
  <c r="HF68" i="1"/>
  <c r="HF69" i="1" s="1"/>
  <c r="HF70" i="1" s="1"/>
  <c r="HY76" i="1"/>
  <c r="HY60" i="1"/>
  <c r="HY86" i="1"/>
  <c r="HY50" i="1"/>
  <c r="HY42" i="1"/>
  <c r="HY85" i="1"/>
  <c r="HY33" i="1"/>
  <c r="HY49" i="1"/>
  <c r="HF42" i="1"/>
  <c r="HF43" i="1" s="1"/>
  <c r="HF49" i="1"/>
  <c r="HF50" i="1"/>
  <c r="HF33" i="1"/>
  <c r="HF34" i="1" s="1"/>
  <c r="HF60" i="1"/>
  <c r="HF61" i="1" s="1"/>
  <c r="HF86" i="1"/>
  <c r="HF76" i="1"/>
  <c r="HF85" i="1"/>
  <c r="HF84" i="1"/>
  <c r="HF75" i="1"/>
  <c r="GM76" i="1"/>
  <c r="GM86" i="1"/>
  <c r="GM60" i="1"/>
  <c r="GM61" i="1" s="1"/>
  <c r="GM68" i="1"/>
  <c r="GM85" i="1"/>
  <c r="GM42" i="1"/>
  <c r="GM43" i="1" s="1"/>
  <c r="GM49" i="1"/>
  <c r="GM50" i="1"/>
  <c r="GM33" i="1"/>
  <c r="GM34" i="1" s="1"/>
  <c r="FT47" i="1"/>
  <c r="FT48" i="1" s="1"/>
  <c r="FT83" i="1"/>
  <c r="FT50" i="1"/>
  <c r="FT42" i="1"/>
  <c r="FT43" i="1" s="1"/>
  <c r="FT30" i="1"/>
  <c r="FA60" i="1"/>
  <c r="FA61" i="1" s="1"/>
  <c r="FA86" i="1"/>
  <c r="FA85" i="1"/>
  <c r="FA49" i="1"/>
  <c r="FA76" i="1"/>
  <c r="FA42" i="1"/>
  <c r="FA43" i="1" s="1"/>
  <c r="FA50" i="1"/>
  <c r="EH69" i="1"/>
  <c r="EH70" i="1" s="1"/>
  <c r="EH77" i="1"/>
  <c r="DO57" i="1"/>
  <c r="BJ19" i="1"/>
  <c r="GJ1382" i="1"/>
  <c r="HV1382" i="1"/>
  <c r="HC1382" i="1"/>
  <c r="HY5" i="1"/>
  <c r="GM5" i="1"/>
  <c r="EX1382" i="1"/>
  <c r="FQ1382" i="1"/>
  <c r="FT5" i="1"/>
  <c r="FA5" i="1"/>
  <c r="EE1382" i="1"/>
  <c r="EH5" i="1"/>
  <c r="CC7" i="1"/>
  <c r="CC64" i="1"/>
  <c r="CC57" i="1"/>
  <c r="CV57" i="1"/>
  <c r="CV65" i="1"/>
  <c r="CV74" i="1" s="1"/>
  <c r="BJ7" i="1"/>
  <c r="BJ64" i="1"/>
  <c r="BJ65" i="1"/>
  <c r="CV39" i="1"/>
  <c r="CV19" i="1"/>
  <c r="CV41" i="1"/>
  <c r="BJ41" i="1"/>
  <c r="CC32" i="1"/>
  <c r="CC40" i="1"/>
  <c r="CC42" i="1" s="1"/>
  <c r="CC43" i="1" s="1"/>
  <c r="CC67" i="1"/>
  <c r="CC58" i="1"/>
  <c r="CC59" i="1"/>
  <c r="BJ59" i="1"/>
  <c r="BJ67" i="1"/>
  <c r="BJ40" i="1"/>
  <c r="CV4" i="1"/>
  <c r="CV28" i="1"/>
  <c r="CV29" i="1"/>
  <c r="DO41" i="1"/>
  <c r="DO28" i="1"/>
  <c r="DO7" i="1"/>
  <c r="DO29" i="1"/>
  <c r="DO4" i="1"/>
  <c r="DO22" i="1" s="1"/>
  <c r="DL1382" i="1"/>
  <c r="BG1382" i="1"/>
  <c r="CS1382" i="1"/>
  <c r="BZ1382" i="1"/>
  <c r="AT3" i="1"/>
  <c r="E54" i="1"/>
  <c r="E59" i="1"/>
  <c r="E64" i="1"/>
  <c r="E69" i="1"/>
  <c r="E74" i="1"/>
  <c r="E79" i="1"/>
  <c r="E84" i="1"/>
  <c r="E89" i="1"/>
  <c r="E8" i="1"/>
  <c r="E13" i="1"/>
  <c r="E18" i="1"/>
  <c r="E23" i="1"/>
  <c r="E28" i="1"/>
  <c r="E33" i="1"/>
  <c r="E38" i="1"/>
  <c r="E43" i="1"/>
  <c r="E48" i="1"/>
  <c r="E7" i="1"/>
  <c r="E12" i="1"/>
  <c r="E17" i="1"/>
  <c r="E22" i="1"/>
  <c r="E10" i="1"/>
  <c r="E15" i="1"/>
  <c r="E20" i="1"/>
  <c r="E25" i="1"/>
  <c r="E35" i="1"/>
  <c r="E40" i="1"/>
  <c r="E45" i="1"/>
  <c r="E50" i="1"/>
  <c r="E55" i="1"/>
  <c r="E60" i="1"/>
  <c r="E65" i="1"/>
  <c r="E70" i="1"/>
  <c r="E75" i="1"/>
  <c r="E80" i="1"/>
  <c r="E85" i="1"/>
  <c r="E27" i="1"/>
  <c r="E32" i="1"/>
  <c r="E37" i="1"/>
  <c r="E42" i="1"/>
  <c r="E47" i="1"/>
  <c r="E52" i="1"/>
  <c r="E57" i="1"/>
  <c r="E62" i="1"/>
  <c r="E67" i="1"/>
  <c r="E72" i="1"/>
  <c r="E77" i="1"/>
  <c r="E82" i="1"/>
  <c r="E87" i="1"/>
  <c r="E21" i="1"/>
  <c r="E53" i="1"/>
  <c r="E58" i="1"/>
  <c r="E63" i="1"/>
  <c r="E68" i="1"/>
  <c r="E73" i="1"/>
  <c r="E78" i="1"/>
  <c r="E83" i="1"/>
  <c r="E88" i="1"/>
  <c r="E11" i="1"/>
  <c r="E16" i="1"/>
  <c r="E46" i="1"/>
  <c r="E6" i="1"/>
  <c r="E26" i="1"/>
  <c r="E56" i="1"/>
  <c r="E86" i="1"/>
  <c r="E31" i="1"/>
  <c r="E36" i="1"/>
  <c r="E41" i="1"/>
  <c r="E9" i="1"/>
  <c r="E14" i="1"/>
  <c r="E19" i="1"/>
  <c r="E61" i="1"/>
  <c r="E66" i="1"/>
  <c r="E71" i="1"/>
  <c r="E76" i="1"/>
  <c r="E81" i="1"/>
  <c r="E24" i="1"/>
  <c r="E29" i="1"/>
  <c r="E39" i="1"/>
  <c r="E44" i="1"/>
  <c r="E49" i="1"/>
  <c r="D6" i="1"/>
  <c r="D4" i="1"/>
  <c r="D13" i="1"/>
  <c r="D10" i="1"/>
  <c r="D11" i="1"/>
  <c r="D12" i="1"/>
  <c r="MO42" i="1" l="1"/>
  <c r="AU3" i="1"/>
  <c r="LU3" i="1"/>
  <c r="LW3" i="1"/>
  <c r="LT3" i="1"/>
  <c r="HY34" i="1"/>
  <c r="HY75" i="1"/>
  <c r="HY18" i="1"/>
  <c r="HY84" i="1"/>
  <c r="HY48" i="1"/>
  <c r="HY43" i="1"/>
  <c r="HY61" i="1"/>
  <c r="HY24" i="1"/>
  <c r="EH87" i="1"/>
  <c r="EH88" i="1" s="1"/>
  <c r="EH51" i="1"/>
  <c r="EH52" i="1" s="1"/>
  <c r="EH10" i="1"/>
  <c r="FT84" i="1"/>
  <c r="EH78" i="1"/>
  <c r="EH79" i="1" s="1"/>
  <c r="HF48" i="1"/>
  <c r="FA77" i="1"/>
  <c r="FA78" i="1" s="1"/>
  <c r="FA79" i="1" s="1"/>
  <c r="FA69" i="1"/>
  <c r="FA70" i="1" s="1"/>
  <c r="FT10" i="1"/>
  <c r="FT87" i="1"/>
  <c r="FT88" i="1" s="1"/>
  <c r="FT74" i="1"/>
  <c r="FT75" i="1" s="1"/>
  <c r="HY77" i="1"/>
  <c r="HY69" i="1"/>
  <c r="GM84" i="1"/>
  <c r="CC82" i="1"/>
  <c r="CC84" i="1" s="1"/>
  <c r="FT77" i="1"/>
  <c r="FT78" i="1" s="1"/>
  <c r="FT79" i="1" s="1"/>
  <c r="FT69" i="1"/>
  <c r="FT70" i="1" s="1"/>
  <c r="FA48" i="1"/>
  <c r="CC46" i="1"/>
  <c r="CV67" i="1"/>
  <c r="CV8" i="1"/>
  <c r="CC30" i="1"/>
  <c r="CC47" i="1"/>
  <c r="BJ82" i="1"/>
  <c r="BJ20" i="1"/>
  <c r="BJ18" i="1"/>
  <c r="BJ8" i="1"/>
  <c r="BJ22" i="1"/>
  <c r="BJ46" i="1"/>
  <c r="DO66" i="1"/>
  <c r="DO73" i="1"/>
  <c r="DO75" i="1" s="1"/>
  <c r="DO23" i="1"/>
  <c r="DO24" i="1" s="1"/>
  <c r="CV23" i="1"/>
  <c r="CV24" i="1" s="1"/>
  <c r="CC8" i="1"/>
  <c r="BJ30" i="1"/>
  <c r="BJ83" i="1"/>
  <c r="BJ47" i="1"/>
  <c r="CC20" i="1"/>
  <c r="CC18" i="1"/>
  <c r="CC5" i="1"/>
  <c r="EH11" i="1"/>
  <c r="CV32" i="1"/>
  <c r="CV50" i="1" s="1"/>
  <c r="CV58" i="1"/>
  <c r="CV40" i="1"/>
  <c r="CV42" i="1" s="1"/>
  <c r="CV43" i="1" s="1"/>
  <c r="HF77" i="1"/>
  <c r="HF78" i="1" s="1"/>
  <c r="HF79" i="1" s="1"/>
  <c r="CC66" i="1"/>
  <c r="CC23" i="1"/>
  <c r="CC24" i="1" s="1"/>
  <c r="CC73" i="1"/>
  <c r="CC75" i="1" s="1"/>
  <c r="CV59" i="1"/>
  <c r="HY51" i="1"/>
  <c r="HY87" i="1"/>
  <c r="HY10" i="1"/>
  <c r="HF10" i="1"/>
  <c r="HF87" i="1"/>
  <c r="HF88" i="1" s="1"/>
  <c r="HF51" i="1"/>
  <c r="HF52" i="1" s="1"/>
  <c r="GM69" i="1"/>
  <c r="GM70" i="1" s="1"/>
  <c r="GM77" i="1"/>
  <c r="GM78" i="1" s="1"/>
  <c r="GM79" i="1" s="1"/>
  <c r="GM87" i="1"/>
  <c r="GM88" i="1" s="1"/>
  <c r="GM51" i="1"/>
  <c r="GM52" i="1" s="1"/>
  <c r="GM10" i="1"/>
  <c r="FT51" i="1"/>
  <c r="FT52" i="1" s="1"/>
  <c r="FA51" i="1"/>
  <c r="FA52" i="1" s="1"/>
  <c r="FA87" i="1"/>
  <c r="FA88" i="1" s="1"/>
  <c r="FA10" i="1"/>
  <c r="CV75" i="1"/>
  <c r="BJ86" i="1"/>
  <c r="CV5" i="1"/>
  <c r="DO5" i="1"/>
  <c r="BJ60" i="1"/>
  <c r="BJ61" i="1" s="1"/>
  <c r="BJ42" i="1"/>
  <c r="BJ43" i="1" s="1"/>
  <c r="BJ50" i="1"/>
  <c r="CV66" i="1"/>
  <c r="BJ68" i="1"/>
  <c r="BJ74" i="1"/>
  <c r="BJ73" i="1"/>
  <c r="BJ66" i="1"/>
  <c r="BJ23" i="1"/>
  <c r="BJ24" i="1" s="1"/>
  <c r="CV68" i="1"/>
  <c r="BJ76" i="1"/>
  <c r="DO58" i="1"/>
  <c r="DO40" i="1"/>
  <c r="DO42" i="1" s="1"/>
  <c r="DO43" i="1" s="1"/>
  <c r="DO59" i="1"/>
  <c r="CC76" i="1"/>
  <c r="CC60" i="1"/>
  <c r="CC61" i="1" s="1"/>
  <c r="CC31" i="1"/>
  <c r="CC33" i="1" s="1"/>
  <c r="CC34" i="1" s="1"/>
  <c r="CC86" i="1"/>
  <c r="CC50" i="1"/>
  <c r="DO31" i="1"/>
  <c r="DO20" i="1"/>
  <c r="CV20" i="1"/>
  <c r="CV22" i="1"/>
  <c r="BJ31" i="1"/>
  <c r="CV31" i="1"/>
  <c r="CC68" i="1"/>
  <c r="CV47" i="1"/>
  <c r="CV83" i="1"/>
  <c r="DO32" i="1"/>
  <c r="CV46" i="1"/>
  <c r="CV17" i="1"/>
  <c r="CV18" i="1" s="1"/>
  <c r="CV30" i="1"/>
  <c r="CV82" i="1"/>
  <c r="DO68" i="1"/>
  <c r="DO67" i="1"/>
  <c r="DO83" i="1"/>
  <c r="DO47" i="1"/>
  <c r="DO30" i="1"/>
  <c r="DO17" i="1"/>
  <c r="DO18" i="1" s="1"/>
  <c r="DO82" i="1"/>
  <c r="DO46" i="1"/>
  <c r="DO8" i="1"/>
  <c r="D33" i="1"/>
  <c r="D31" i="1"/>
  <c r="D29" i="1"/>
  <c r="D30" i="1" s="1"/>
  <c r="D26" i="1"/>
  <c r="D24" i="1"/>
  <c r="D22" i="1"/>
  <c r="HY78" i="1" l="1"/>
  <c r="HY52" i="1"/>
  <c r="HY88" i="1"/>
  <c r="HY70" i="1"/>
  <c r="EH12" i="1"/>
  <c r="EH13" i="1" s="1"/>
  <c r="FA11" i="1"/>
  <c r="FA12" i="1" s="1"/>
  <c r="FA13" i="1" s="1"/>
  <c r="BJ48" i="1"/>
  <c r="HY11" i="1"/>
  <c r="CC48" i="1"/>
  <c r="CV76" i="1"/>
  <c r="FT11" i="1"/>
  <c r="FT12" i="1" s="1"/>
  <c r="FT13" i="1" s="1"/>
  <c r="BJ84" i="1"/>
  <c r="HF11" i="1"/>
  <c r="HF12" i="1" s="1"/>
  <c r="HF13" i="1" s="1"/>
  <c r="CV86" i="1"/>
  <c r="CV60" i="1"/>
  <c r="CV61" i="1" s="1"/>
  <c r="GM11" i="1"/>
  <c r="GM12" i="1" s="1"/>
  <c r="GM13" i="1" s="1"/>
  <c r="CV77" i="1"/>
  <c r="CV11" i="1" s="1"/>
  <c r="DO60" i="1"/>
  <c r="DO61" i="1" s="1"/>
  <c r="BJ75" i="1"/>
  <c r="BJ69" i="1"/>
  <c r="BJ70" i="1" s="1"/>
  <c r="BJ77" i="1"/>
  <c r="DO84" i="1"/>
  <c r="CV69" i="1"/>
  <c r="CV70" i="1" s="1"/>
  <c r="CV48" i="1"/>
  <c r="CC85" i="1"/>
  <c r="CC87" i="1" s="1"/>
  <c r="CC88" i="1" s="1"/>
  <c r="CC49" i="1"/>
  <c r="DO48" i="1"/>
  <c r="DO49" i="1"/>
  <c r="DO85" i="1"/>
  <c r="CC69" i="1"/>
  <c r="CC70" i="1" s="1"/>
  <c r="CC77" i="1"/>
  <c r="CC11" i="1" s="1"/>
  <c r="CV33" i="1"/>
  <c r="CV34" i="1" s="1"/>
  <c r="CV85" i="1"/>
  <c r="CV49" i="1"/>
  <c r="DO33" i="1"/>
  <c r="DO34" i="1" s="1"/>
  <c r="DO50" i="1"/>
  <c r="DO86" i="1"/>
  <c r="BJ33" i="1"/>
  <c r="BJ34" i="1" s="1"/>
  <c r="BJ85" i="1"/>
  <c r="BJ87" i="1" s="1"/>
  <c r="BJ88" i="1" s="1"/>
  <c r="BJ49" i="1"/>
  <c r="CV84" i="1"/>
  <c r="DO76" i="1"/>
  <c r="DO69" i="1"/>
  <c r="DO70" i="1" s="1"/>
  <c r="DO77" i="1"/>
  <c r="D34" i="1"/>
  <c r="D38" i="1"/>
  <c r="D39" i="1" s="1"/>
  <c r="D36" i="1"/>
  <c r="D37" i="1" s="1"/>
  <c r="D32" i="1"/>
  <c r="V2447" i="6"/>
  <c r="HY12" i="1" l="1"/>
  <c r="HY79" i="1"/>
  <c r="CV87" i="1"/>
  <c r="CV88" i="1" s="1"/>
  <c r="CV78" i="1"/>
  <c r="CV79" i="1" s="1"/>
  <c r="BJ11" i="1"/>
  <c r="BJ78" i="1"/>
  <c r="BJ79" i="1" s="1"/>
  <c r="DO87" i="1"/>
  <c r="DO88" i="1" s="1"/>
  <c r="DO10" i="1"/>
  <c r="DO51" i="1"/>
  <c r="DO52" i="1" s="1"/>
  <c r="CC51" i="1"/>
  <c r="CC52" i="1" s="1"/>
  <c r="CC10" i="1"/>
  <c r="CC12" i="1" s="1"/>
  <c r="CC13" i="1" s="1"/>
  <c r="CC78" i="1"/>
  <c r="CC79" i="1" s="1"/>
  <c r="CV10" i="1"/>
  <c r="CV51" i="1"/>
  <c r="CV52" i="1" s="1"/>
  <c r="BJ51" i="1"/>
  <c r="BJ52" i="1" s="1"/>
  <c r="BJ10" i="1"/>
  <c r="DO11" i="1"/>
  <c r="DO78" i="1"/>
  <c r="DO79" i="1" s="1"/>
  <c r="HY13" i="1" l="1"/>
  <c r="BJ12" i="1"/>
  <c r="BJ13" i="1" s="1"/>
  <c r="DO12" i="1"/>
  <c r="DO13" i="1" s="1"/>
  <c r="CV12" i="1"/>
  <c r="CV13" i="1" s="1"/>
  <c r="T2448" i="6"/>
  <c r="T2447" i="6"/>
  <c r="X2447" i="6" s="1"/>
  <c r="V2448" i="6" l="1"/>
  <c r="Y2448" i="6"/>
  <c r="Y2447" i="6"/>
  <c r="X2448" i="6"/>
  <c r="D18" i="1" l="1"/>
  <c r="D16" i="1"/>
  <c r="D19" i="1"/>
  <c r="D17" i="1"/>
  <c r="W2448" i="6"/>
  <c r="W2447" i="6"/>
  <c r="G2447" i="6" l="1"/>
  <c r="J90" i="1" l="1"/>
  <c r="P90" i="1"/>
  <c r="S90" i="1"/>
  <c r="T90" i="1"/>
  <c r="Y90" i="1"/>
  <c r="AM85" i="1" l="1"/>
  <c r="AM86" i="1"/>
  <c r="AM87" i="1"/>
  <c r="AM88" i="1"/>
  <c r="AM89" i="1"/>
  <c r="AM4" i="1"/>
  <c r="AM5" i="1"/>
  <c r="AM6" i="1"/>
  <c r="AM7" i="1"/>
  <c r="AM8" i="1"/>
  <c r="AM9" i="1"/>
  <c r="AM10" i="1"/>
  <c r="AM11" i="1"/>
  <c r="AM13" i="1"/>
  <c r="AM14" i="1"/>
  <c r="AM15" i="1"/>
  <c r="AM16" i="1"/>
  <c r="AM17" i="1"/>
  <c r="AM18" i="1"/>
  <c r="AM19" i="1"/>
  <c r="AM20" i="1"/>
  <c r="AM21" i="1"/>
  <c r="AM22" i="1"/>
  <c r="AM24" i="1"/>
  <c r="AM25" i="1"/>
  <c r="AM26" i="1"/>
  <c r="AM27" i="1"/>
  <c r="AM28" i="1"/>
  <c r="AM29" i="1"/>
  <c r="AM30" i="1"/>
  <c r="AM31" i="1"/>
  <c r="AM32" i="1"/>
  <c r="AM33" i="1"/>
  <c r="AM34" i="1"/>
  <c r="AM35" i="1"/>
  <c r="AM36" i="1"/>
  <c r="AM37" i="1"/>
  <c r="AM38" i="1"/>
  <c r="AM39" i="1"/>
  <c r="AM40" i="1"/>
  <c r="AM41" i="1"/>
  <c r="AM42" i="1"/>
  <c r="AM43" i="1"/>
  <c r="AM44" i="1"/>
  <c r="AM45" i="1"/>
  <c r="AM46" i="1"/>
  <c r="AM48" i="1"/>
  <c r="AM49" i="1"/>
  <c r="AM50" i="1"/>
  <c r="AM51" i="1"/>
  <c r="AM52" i="1"/>
  <c r="AM53" i="1"/>
  <c r="AM54" i="1"/>
  <c r="AM55" i="1"/>
  <c r="AM56" i="1"/>
  <c r="AM57" i="1"/>
  <c r="AM58" i="1"/>
  <c r="AM59" i="1"/>
  <c r="AM60" i="1"/>
  <c r="AM61" i="1"/>
  <c r="AM63" i="1"/>
  <c r="AM64" i="1"/>
  <c r="AM65" i="1"/>
  <c r="AM66" i="1"/>
  <c r="AM67" i="1"/>
  <c r="AM68" i="1"/>
  <c r="AM81" i="1"/>
  <c r="AM82" i="1"/>
  <c r="AM83" i="1"/>
  <c r="AM84" i="1"/>
  <c r="AM69" i="1"/>
  <c r="AM70" i="1"/>
  <c r="AM71" i="1"/>
  <c r="AM72" i="1"/>
  <c r="AM73" i="1"/>
  <c r="AM74" i="1"/>
  <c r="AM75" i="1"/>
  <c r="AM76" i="1"/>
  <c r="AM77" i="1"/>
  <c r="AM78" i="1"/>
  <c r="AM79" i="1"/>
  <c r="AM80" i="1"/>
  <c r="D45" i="1"/>
  <c r="D42" i="1"/>
  <c r="D43" i="1"/>
  <c r="D44" i="1"/>
  <c r="D27" i="1"/>
  <c r="AM62" i="1" l="1"/>
  <c r="AM47" i="1"/>
  <c r="AM23" i="1"/>
  <c r="AM12" i="1"/>
  <c r="D48" i="1"/>
  <c r="AK91" i="1"/>
  <c r="D50" i="1"/>
  <c r="AM90" i="1" l="1"/>
  <c r="D7" i="1" l="1"/>
  <c r="D5" i="1"/>
  <c r="AN1382" i="1"/>
  <c r="D51" i="1"/>
  <c r="D49" i="1"/>
  <c r="D23" i="1"/>
  <c r="E30" i="1" s="1"/>
  <c r="E51" i="1" l="1"/>
  <c r="E90" i="1" s="1"/>
  <c r="AV3" i="1"/>
  <c r="AW3" i="1" s="1"/>
  <c r="LV3" i="1" s="1"/>
  <c r="D25" i="1"/>
  <c r="AQ28" i="1" l="1"/>
  <c r="AQ29" i="1"/>
  <c r="AQ56" i="1"/>
  <c r="AQ55" i="1"/>
  <c r="AQ38" i="1"/>
  <c r="AQ37" i="1"/>
  <c r="AQ65" i="1"/>
  <c r="AQ64" i="1"/>
  <c r="AQ4" i="1"/>
  <c r="BE3" i="1"/>
  <c r="BD3" i="1" s="1"/>
  <c r="BA3" i="1"/>
  <c r="AZ3" i="1" s="1"/>
  <c r="BC3" i="1"/>
  <c r="BB3" i="1"/>
  <c r="AY3" i="1"/>
  <c r="AX3" i="1" s="1"/>
  <c r="LX3" i="1" l="1"/>
  <c r="BC90" i="1"/>
  <c r="AQ58" i="1" s="1"/>
  <c r="AY90" i="1"/>
  <c r="AQ31" i="1" s="1"/>
  <c r="BE90" i="1"/>
  <c r="AQ40" i="1" s="1"/>
  <c r="AZ90" i="1"/>
  <c r="AQ68" i="1" s="1"/>
  <c r="AQ7" i="1"/>
  <c r="AQ8" i="1" s="1"/>
  <c r="AQ19" i="1"/>
  <c r="AQ20" i="1" s="1"/>
  <c r="AQ57" i="1"/>
  <c r="AQ82" i="1"/>
  <c r="AQ5" i="1"/>
  <c r="AQ21" i="1"/>
  <c r="AQ22" i="1" s="1"/>
  <c r="LS3" i="1" l="1"/>
  <c r="NE3" i="1"/>
  <c r="ND3" i="1"/>
  <c r="NC3" i="1"/>
  <c r="NL3" i="1"/>
  <c r="NB3" i="1"/>
  <c r="NK3" i="1"/>
  <c r="MZ3" i="1"/>
  <c r="NH3" i="1"/>
  <c r="NA3" i="1"/>
  <c r="NI3" i="1"/>
  <c r="MX3" i="1"/>
  <c r="NJ3" i="1"/>
  <c r="MY3" i="1"/>
  <c r="NF3" i="1"/>
  <c r="NG3" i="1"/>
  <c r="BD90" i="1"/>
  <c r="AQ41" i="1" s="1"/>
  <c r="BB90" i="1"/>
  <c r="AQ59" i="1" s="1"/>
  <c r="AQ60" i="1" s="1"/>
  <c r="AQ61" i="1" s="1"/>
  <c r="AQ47" i="1"/>
  <c r="AQ39" i="1"/>
  <c r="AQ74" i="1"/>
  <c r="AQ73" i="1"/>
  <c r="AQ23" i="1"/>
  <c r="AQ24" i="1" s="1"/>
  <c r="AQ66" i="1"/>
  <c r="AX90" i="1"/>
  <c r="AQ32" i="1" s="1"/>
  <c r="BA90" i="1"/>
  <c r="AQ67" i="1" s="1"/>
  <c r="AQ83" i="1"/>
  <c r="AQ84" i="1" s="1"/>
  <c r="AQ49" i="1"/>
  <c r="AQ46" i="1"/>
  <c r="AQ85" i="1"/>
  <c r="AQ30" i="1"/>
  <c r="AQ17" i="1"/>
  <c r="AQ18" i="1" s="1"/>
  <c r="NM3" i="1" l="1"/>
  <c r="AQ42" i="1"/>
  <c r="AQ43" i="1" s="1"/>
  <c r="AQ77" i="1"/>
  <c r="AQ86" i="1"/>
  <c r="AQ87" i="1" s="1"/>
  <c r="AQ88" i="1" s="1"/>
  <c r="AQ48" i="1"/>
  <c r="AQ75" i="1"/>
  <c r="AQ50" i="1"/>
  <c r="AQ51" i="1" s="1"/>
  <c r="AQ52" i="1" s="1"/>
  <c r="AQ33" i="1"/>
  <c r="AQ34" i="1" s="1"/>
  <c r="AQ76" i="1"/>
  <c r="AQ10" i="1" s="1"/>
  <c r="AQ69" i="1"/>
  <c r="AQ70" i="1" s="1"/>
  <c r="LZ3" i="1" l="1"/>
  <c r="AQ11" i="1"/>
  <c r="AQ12" i="1" s="1"/>
  <c r="AQ13" i="1" s="1"/>
  <c r="AQ78" i="1"/>
  <c r="AQ79" i="1" s="1"/>
  <c r="LV90" i="1" l="1"/>
  <c r="MA3" i="1"/>
  <c r="MC3" i="1" s="1"/>
  <c r="MB3" i="1"/>
  <c r="MD3" i="1" l="1"/>
  <c r="MP3" i="1" s="1"/>
  <c r="ME3" i="1" s="1"/>
  <c r="LY3" i="1"/>
  <c r="LY90" i="1" s="1"/>
  <c r="MO3" i="1" l="1"/>
  <c r="MM3" i="1"/>
  <c r="MJ3" i="1"/>
  <c r="MH3" i="1"/>
  <c r="MI3" i="1"/>
  <c r="ML3" i="1"/>
  <c r="MK3" i="1"/>
  <c r="MF3" i="1" l="1"/>
  <c r="MU3" i="1"/>
  <c r="MS3" i="1"/>
  <c r="MG3" i="1"/>
  <c r="MT3" i="1"/>
  <c r="MV3" i="1" l="1"/>
  <c r="ME80" i="1"/>
  <c r="ME40" i="1"/>
  <c r="MS40" i="1" s="1"/>
  <c r="ME82" i="1"/>
  <c r="ME72" i="1"/>
  <c r="MH72" i="1" s="1"/>
  <c r="ME62" i="1"/>
  <c r="MI62" i="1" s="1"/>
  <c r="ME52" i="1"/>
  <c r="ME42" i="1"/>
  <c r="MF42" i="1" s="1"/>
  <c r="ME32" i="1"/>
  <c r="ME12" i="1"/>
  <c r="ME60" i="1"/>
  <c r="MT60" i="1" s="1"/>
  <c r="ME20" i="1"/>
  <c r="MF20" i="1" s="1"/>
  <c r="ME25" i="1"/>
  <c r="MH25" i="1" s="1"/>
  <c r="ME31" i="1"/>
  <c r="ME81" i="1"/>
  <c r="ME51" i="1"/>
  <c r="MU51" i="1" s="1"/>
  <c r="ME41" i="1"/>
  <c r="ME11" i="1"/>
  <c r="MG11" i="1" s="1"/>
  <c r="ME75" i="1"/>
  <c r="ME70" i="1"/>
  <c r="MH70" i="1" s="1"/>
  <c r="ME50" i="1"/>
  <c r="MG50" i="1" s="1"/>
  <c r="ME30" i="1"/>
  <c r="ME10" i="1"/>
  <c r="MT10" i="1" s="1"/>
  <c r="ME89" i="1"/>
  <c r="MK89" i="1" s="1"/>
  <c r="ME69" i="1"/>
  <c r="MS69" i="1" s="1"/>
  <c r="ME59" i="1"/>
  <c r="ME49" i="1"/>
  <c r="MT49" i="1" s="1"/>
  <c r="ME39" i="1"/>
  <c r="ME29" i="1"/>
  <c r="ME19" i="1"/>
  <c r="ME88" i="1"/>
  <c r="MJ88" i="1" s="1"/>
  <c r="ME78" i="1"/>
  <c r="MM78" i="1" s="1"/>
  <c r="ME68" i="1"/>
  <c r="MK68" i="1" s="1"/>
  <c r="ME58" i="1"/>
  <c r="MH58" i="1" s="1"/>
  <c r="ME38" i="1"/>
  <c r="ME18" i="1"/>
  <c r="ME8" i="1"/>
  <c r="MK8" i="1" s="1"/>
  <c r="ME6" i="1"/>
  <c r="ME47" i="1"/>
  <c r="ME65" i="1"/>
  <c r="MF65" i="1" s="1"/>
  <c r="ME44" i="1"/>
  <c r="MH44" i="1" s="1"/>
  <c r="ME77" i="1"/>
  <c r="ME67" i="1"/>
  <c r="MK67" i="1" s="1"/>
  <c r="ME57" i="1"/>
  <c r="ME37" i="1"/>
  <c r="MM37" i="1" s="1"/>
  <c r="ME36" i="1"/>
  <c r="ME14" i="1"/>
  <c r="MU14" i="1" s="1"/>
  <c r="ME86" i="1"/>
  <c r="MT86" i="1" s="1"/>
  <c r="ME7" i="1"/>
  <c r="MK7" i="1" s="1"/>
  <c r="ME27" i="1"/>
  <c r="MF27" i="1" s="1"/>
  <c r="ME76" i="1"/>
  <c r="ML76" i="1" s="1"/>
  <c r="ME66" i="1"/>
  <c r="MG66" i="1" s="1"/>
  <c r="ME46" i="1"/>
  <c r="MK46" i="1" s="1"/>
  <c r="ME16" i="1"/>
  <c r="MT16" i="1" s="1"/>
  <c r="ME55" i="1"/>
  <c r="ME24" i="1"/>
  <c r="MI24" i="1" s="1"/>
  <c r="ME15" i="1"/>
  <c r="MU15" i="1" s="1"/>
  <c r="ME83" i="1"/>
  <c r="ML83" i="1" s="1"/>
  <c r="ME73" i="1"/>
  <c r="MT73" i="1" s="1"/>
  <c r="ME63" i="1"/>
  <c r="ME43" i="1"/>
  <c r="MS43" i="1" s="1"/>
  <c r="ME33" i="1"/>
  <c r="MJ33" i="1" s="1"/>
  <c r="ME23" i="1"/>
  <c r="ME13" i="1"/>
  <c r="MK13" i="1" s="1"/>
  <c r="ME84" i="1"/>
  <c r="MM84" i="1" s="1"/>
  <c r="ME5" i="1"/>
  <c r="ML5" i="1" s="1"/>
  <c r="ME9" i="1"/>
  <c r="ME4" i="1"/>
  <c r="MU4" i="1" s="1"/>
  <c r="ME54" i="1"/>
  <c r="MT54" i="1" s="1"/>
  <c r="ME79" i="1"/>
  <c r="MU79" i="1" s="1"/>
  <c r="ME48" i="1"/>
  <c r="MU48" i="1" s="1"/>
  <c r="ME53" i="1"/>
  <c r="MS53" i="1" s="1"/>
  <c r="ME34" i="1"/>
  <c r="MS34" i="1" s="1"/>
  <c r="ME74" i="1"/>
  <c r="MJ74" i="1" s="1"/>
  <c r="ME35" i="1"/>
  <c r="MI35" i="1" s="1"/>
  <c r="ME21" i="1"/>
  <c r="MS21" i="1" s="1"/>
  <c r="ME26" i="1"/>
  <c r="MM26" i="1" s="1"/>
  <c r="ME56" i="1"/>
  <c r="ML56" i="1" s="1"/>
  <c r="ME61" i="1"/>
  <c r="MS61" i="1" s="1"/>
  <c r="ME71" i="1"/>
  <c r="ME85" i="1"/>
  <c r="ME28" i="1"/>
  <c r="ME64" i="1"/>
  <c r="MS64" i="1" s="1"/>
  <c r="ME45" i="1"/>
  <c r="MM45" i="1" s="1"/>
  <c r="ME17" i="1"/>
  <c r="MG17" i="1" s="1"/>
  <c r="ME22" i="1"/>
  <c r="MU22" i="1" s="1"/>
  <c r="ME87" i="1"/>
  <c r="MT87" i="1" s="1"/>
  <c r="MH181" i="1"/>
  <c r="MH182" i="1" s="1"/>
  <c r="LY181" i="1" l="1"/>
  <c r="LY182" i="1" s="1"/>
  <c r="MS58" i="1"/>
  <c r="MG48" i="1"/>
  <c r="MK65" i="1"/>
  <c r="MI65" i="1"/>
  <c r="MT65" i="1"/>
  <c r="MM33" i="1"/>
  <c r="MH84" i="1"/>
  <c r="MM27" i="1"/>
  <c r="MT12" i="1"/>
  <c r="MU12" i="1"/>
  <c r="MJ43" i="1"/>
  <c r="MH24" i="1"/>
  <c r="MV12" i="1"/>
  <c r="MI9" i="1"/>
  <c r="MJ14" i="1"/>
  <c r="MU9" i="1"/>
  <c r="MH14" i="1"/>
  <c r="MT59" i="1"/>
  <c r="MJ59" i="1"/>
  <c r="MF59" i="1"/>
  <c r="MH30" i="1"/>
  <c r="MS30" i="1"/>
  <c r="MI30" i="1"/>
  <c r="MS9" i="1"/>
  <c r="MM83" i="1"/>
  <c r="MF14" i="1"/>
  <c r="MG59" i="1"/>
  <c r="MF9" i="1"/>
  <c r="MK14" i="1"/>
  <c r="ML59" i="1"/>
  <c r="ML14" i="1"/>
  <c r="ML65" i="1"/>
  <c r="MI69" i="1"/>
  <c r="MG69" i="1"/>
  <c r="MT69" i="1"/>
  <c r="ML16" i="1"/>
  <c r="ML27" i="1"/>
  <c r="MI14" i="1"/>
  <c r="MM65" i="1"/>
  <c r="MJ69" i="1"/>
  <c r="MH51" i="1"/>
  <c r="MG75" i="1"/>
  <c r="MK9" i="1"/>
  <c r="MS84" i="1"/>
  <c r="MJ83" i="1"/>
  <c r="MM24" i="1"/>
  <c r="MK76" i="1"/>
  <c r="MG27" i="1"/>
  <c r="ML10" i="1"/>
  <c r="MU10" i="1"/>
  <c r="MM10" i="1"/>
  <c r="MI20" i="1"/>
  <c r="MM20" i="1"/>
  <c r="MT20" i="1"/>
  <c r="MS62" i="1"/>
  <c r="MF62" i="1"/>
  <c r="MG23" i="1"/>
  <c r="MI73" i="1"/>
  <c r="MG86" i="1"/>
  <c r="MU44" i="1"/>
  <c r="MT23" i="1"/>
  <c r="MK73" i="1"/>
  <c r="MM86" i="1"/>
  <c r="MI44" i="1"/>
  <c r="MH59" i="1"/>
  <c r="ML23" i="1"/>
  <c r="MJ73" i="1"/>
  <c r="ML86" i="1"/>
  <c r="MT14" i="1"/>
  <c r="MJ36" i="1"/>
  <c r="MS44" i="1"/>
  <c r="MK59" i="1"/>
  <c r="MM76" i="1"/>
  <c r="MM73" i="1"/>
  <c r="MJ86" i="1"/>
  <c r="MU59" i="1"/>
  <c r="MG73" i="1"/>
  <c r="MF84" i="1"/>
  <c r="MH86" i="1"/>
  <c r="MF70" i="1"/>
  <c r="MG70" i="1"/>
  <c r="MM70" i="1"/>
  <c r="ML70" i="1"/>
  <c r="MJ66" i="1"/>
  <c r="MI86" i="1"/>
  <c r="MH69" i="1"/>
  <c r="MT70" i="1"/>
  <c r="MT9" i="1"/>
  <c r="MU84" i="1"/>
  <c r="MI83" i="1"/>
  <c r="MK24" i="1"/>
  <c r="MF66" i="1"/>
  <c r="ML69" i="1"/>
  <c r="MI70" i="1"/>
  <c r="MT51" i="1"/>
  <c r="MK30" i="1"/>
  <c r="MH32" i="1"/>
  <c r="MS32" i="1"/>
  <c r="MJ32" i="1"/>
  <c r="MU42" i="1"/>
  <c r="MG42" i="1"/>
  <c r="MI63" i="1"/>
  <c r="MG63" i="1"/>
  <c r="MK63" i="1"/>
  <c r="MS63" i="1"/>
  <c r="MM63" i="1"/>
  <c r="ML63" i="1"/>
  <c r="MJ55" i="1"/>
  <c r="MG55" i="1"/>
  <c r="MM55" i="1"/>
  <c r="MI55" i="1"/>
  <c r="MK55" i="1"/>
  <c r="MH55" i="1"/>
  <c r="MT55" i="1"/>
  <c r="MJ87" i="1"/>
  <c r="MI87" i="1"/>
  <c r="MK87" i="1"/>
  <c r="ML55" i="1"/>
  <c r="MF71" i="1"/>
  <c r="MU71" i="1"/>
  <c r="MS78" i="1"/>
  <c r="MJ78" i="1"/>
  <c r="MH78" i="1"/>
  <c r="ML78" i="1"/>
  <c r="MU78" i="1"/>
  <c r="MG78" i="1"/>
  <c r="MI78" i="1"/>
  <c r="MF18" i="1"/>
  <c r="MG18" i="1"/>
  <c r="ML18" i="1"/>
  <c r="MI18" i="1"/>
  <c r="MU18" i="1"/>
  <c r="MK18" i="1"/>
  <c r="MS18" i="1"/>
  <c r="MM18" i="1"/>
  <c r="MJ18" i="1"/>
  <c r="MT46" i="1"/>
  <c r="MM46" i="1"/>
  <c r="MG46" i="1"/>
  <c r="MS57" i="1"/>
  <c r="MU57" i="1"/>
  <c r="MT57" i="1"/>
  <c r="MK57" i="1"/>
  <c r="MJ57" i="1"/>
  <c r="MH57" i="1"/>
  <c r="MI57" i="1"/>
  <c r="MF57" i="1"/>
  <c r="MG57" i="1"/>
  <c r="MU28" i="1"/>
  <c r="MS28" i="1"/>
  <c r="MI67" i="1"/>
  <c r="MJ67" i="1"/>
  <c r="MG67" i="1"/>
  <c r="MF67" i="1"/>
  <c r="ML67" i="1"/>
  <c r="MJ63" i="1"/>
  <c r="MS48" i="1"/>
  <c r="MV48" i="1" s="1"/>
  <c r="MU43" i="1"/>
  <c r="MV43" i="1" s="1"/>
  <c r="MS83" i="1"/>
  <c r="MJ24" i="1"/>
  <c r="MF16" i="1"/>
  <c r="MI27" i="1"/>
  <c r="MM36" i="1"/>
  <c r="MU68" i="1"/>
  <c r="MG68" i="1"/>
  <c r="ML68" i="1"/>
  <c r="MM52" i="1"/>
  <c r="MG52" i="1"/>
  <c r="ML52" i="1"/>
  <c r="MT52" i="1"/>
  <c r="MU52" i="1"/>
  <c r="MS52" i="1"/>
  <c r="MV52" i="1" s="1"/>
  <c r="MH52" i="1"/>
  <c r="MU17" i="1"/>
  <c r="ML84" i="1"/>
  <c r="ML33" i="1"/>
  <c r="MK43" i="1"/>
  <c r="MH16" i="1"/>
  <c r="MT27" i="1"/>
  <c r="MF36" i="1"/>
  <c r="MF68" i="1"/>
  <c r="MK84" i="1"/>
  <c r="MG33" i="1"/>
  <c r="MT43" i="1"/>
  <c r="MU83" i="1"/>
  <c r="MU24" i="1"/>
  <c r="MK16" i="1"/>
  <c r="MG76" i="1"/>
  <c r="MF15" i="1"/>
  <c r="MK36" i="1"/>
  <c r="MU47" i="1"/>
  <c r="MH47" i="1"/>
  <c r="MJ47" i="1"/>
  <c r="MI68" i="1"/>
  <c r="MJ84" i="1"/>
  <c r="MF33" i="1"/>
  <c r="MG43" i="1"/>
  <c r="MF24" i="1"/>
  <c r="MJ16" i="1"/>
  <c r="MU66" i="1"/>
  <c r="MI76" i="1"/>
  <c r="MG7" i="1"/>
  <c r="MU45" i="1"/>
  <c r="MU36" i="1"/>
  <c r="MT47" i="1"/>
  <c r="MJ68" i="1"/>
  <c r="MH29" i="1"/>
  <c r="MI29" i="1"/>
  <c r="MF29" i="1"/>
  <c r="ML29" i="1"/>
  <c r="MT29" i="1"/>
  <c r="MJ29" i="1"/>
  <c r="MG29" i="1"/>
  <c r="MK29" i="1"/>
  <c r="MG84" i="1"/>
  <c r="MU13" i="1"/>
  <c r="MH33" i="1"/>
  <c r="MI43" i="1"/>
  <c r="MH83" i="1"/>
  <c r="ML24" i="1"/>
  <c r="MS16" i="1"/>
  <c r="MK66" i="1"/>
  <c r="MT76" i="1"/>
  <c r="MT7" i="1"/>
  <c r="MG36" i="1"/>
  <c r="MI47" i="1"/>
  <c r="MM68" i="1"/>
  <c r="MU29" i="1"/>
  <c r="MM9" i="1"/>
  <c r="MK23" i="1"/>
  <c r="MI33" i="1"/>
  <c r="ML43" i="1"/>
  <c r="MF73" i="1"/>
  <c r="MK83" i="1"/>
  <c r="MG24" i="1"/>
  <c r="MI66" i="1"/>
  <c r="MF76" i="1"/>
  <c r="MK27" i="1"/>
  <c r="MF86" i="1"/>
  <c r="MS17" i="1"/>
  <c r="MT68" i="1"/>
  <c r="MT84" i="1"/>
  <c r="MK33" i="1"/>
  <c r="MT83" i="1"/>
  <c r="MS24" i="1"/>
  <c r="MM16" i="1"/>
  <c r="MS66" i="1"/>
  <c r="MH76" i="1"/>
  <c r="MG14" i="1"/>
  <c r="MG6" i="1"/>
  <c r="MJ6" i="1"/>
  <c r="MK6" i="1"/>
  <c r="ML30" i="1"/>
  <c r="MH75" i="1"/>
  <c r="MS51" i="1"/>
  <c r="MV51" i="1" s="1"/>
  <c r="MT72" i="1"/>
  <c r="MK49" i="1"/>
  <c r="MS10" i="1"/>
  <c r="MG30" i="1"/>
  <c r="ML25" i="1"/>
  <c r="MI12" i="1"/>
  <c r="MU32" i="1"/>
  <c r="MK42" i="1"/>
  <c r="MI10" i="1"/>
  <c r="MU30" i="1"/>
  <c r="MI75" i="1"/>
  <c r="MJ25" i="1"/>
  <c r="MS20" i="1"/>
  <c r="MM32" i="1"/>
  <c r="MH42" i="1"/>
  <c r="MJ49" i="1"/>
  <c r="MF50" i="1"/>
  <c r="MI25" i="1"/>
  <c r="MK12" i="1"/>
  <c r="MT32" i="1"/>
  <c r="MI42" i="1"/>
  <c r="MS49" i="1"/>
  <c r="MS59" i="1"/>
  <c r="MJ89" i="1"/>
  <c r="MF10" i="1"/>
  <c r="MF30" i="1"/>
  <c r="MJ50" i="1"/>
  <c r="MH11" i="1"/>
  <c r="MS25" i="1"/>
  <c r="MK20" i="1"/>
  <c r="MF12" i="1"/>
  <c r="MG32" i="1"/>
  <c r="MJ42" i="1"/>
  <c r="MK69" i="1"/>
  <c r="MG89" i="1"/>
  <c r="MK10" i="1"/>
  <c r="MM30" i="1"/>
  <c r="MF11" i="1"/>
  <c r="MS12" i="1"/>
  <c r="MI32" i="1"/>
  <c r="MM42" i="1"/>
  <c r="MF89" i="1"/>
  <c r="MJ10" i="1"/>
  <c r="MV30" i="1"/>
  <c r="MJ20" i="1"/>
  <c r="MM12" i="1"/>
  <c r="ML32" i="1"/>
  <c r="MK38" i="1"/>
  <c r="MG38" i="1"/>
  <c r="MU38" i="1"/>
  <c r="ML38" i="1"/>
  <c r="MJ38" i="1"/>
  <c r="MH38" i="1"/>
  <c r="MF38" i="1"/>
  <c r="ML64" i="1"/>
  <c r="MK64" i="1"/>
  <c r="MT64" i="1"/>
  <c r="MJ64" i="1"/>
  <c r="MF64" i="1"/>
  <c r="MU64" i="1"/>
  <c r="MV64" i="1" s="1"/>
  <c r="MI64" i="1"/>
  <c r="MG64" i="1"/>
  <c r="MM64" i="1"/>
  <c r="MH64" i="1"/>
  <c r="MU53" i="1"/>
  <c r="MV53" i="1" s="1"/>
  <c r="MK79" i="1"/>
  <c r="MT79" i="1"/>
  <c r="MS79" i="1"/>
  <c r="MV79" i="1" s="1"/>
  <c r="MJ79" i="1"/>
  <c r="MG79" i="1"/>
  <c r="MI79" i="1"/>
  <c r="MH79" i="1"/>
  <c r="ML79" i="1"/>
  <c r="MF79" i="1"/>
  <c r="MH204" i="1"/>
  <c r="MH202" i="1"/>
  <c r="MK200" i="1" s="1"/>
  <c r="LR56" i="1"/>
  <c r="LR55" i="1"/>
  <c r="MG9" i="1"/>
  <c r="MH13" i="1"/>
  <c r="MM23" i="1"/>
  <c r="MH43" i="1"/>
  <c r="MI53" i="1"/>
  <c r="MG16" i="1"/>
  <c r="MU46" i="1"/>
  <c r="MJ56" i="1"/>
  <c r="MU76" i="1"/>
  <c r="MH183" i="1"/>
  <c r="MH184" i="1" s="1"/>
  <c r="MB99" i="1"/>
  <c r="MK191" i="1"/>
  <c r="MB107" i="1"/>
  <c r="MJ27" i="1"/>
  <c r="MS7" i="1"/>
  <c r="MS86" i="1"/>
  <c r="MV44" i="1"/>
  <c r="MT44" i="1"/>
  <c r="MM44" i="1"/>
  <c r="ML44" i="1"/>
  <c r="MG44" i="1"/>
  <c r="MJ44" i="1"/>
  <c r="MF44" i="1"/>
  <c r="MK44" i="1"/>
  <c r="MG47" i="1"/>
  <c r="MM47" i="1"/>
  <c r="MK47" i="1"/>
  <c r="MS47" i="1"/>
  <c r="ML47" i="1"/>
  <c r="MF47" i="1"/>
  <c r="MH6" i="1"/>
  <c r="MU6" i="1"/>
  <c r="MM6" i="1"/>
  <c r="MI6" i="1"/>
  <c r="MT6" i="1"/>
  <c r="MF6" i="1"/>
  <c r="MS6" i="1"/>
  <c r="ML6" i="1"/>
  <c r="MT38" i="1"/>
  <c r="MT48" i="1"/>
  <c r="MH35" i="1"/>
  <c r="MS38" i="1"/>
  <c r="MM48" i="1"/>
  <c r="MS19" i="1"/>
  <c r="MH19" i="1"/>
  <c r="MU19" i="1"/>
  <c r="MM19" i="1"/>
  <c r="MJ19" i="1"/>
  <c r="MI19" i="1"/>
  <c r="MG19" i="1"/>
  <c r="MT19" i="1"/>
  <c r="MF19" i="1"/>
  <c r="MK19" i="1"/>
  <c r="MI61" i="1"/>
  <c r="MF87" i="1"/>
  <c r="ML87" i="1"/>
  <c r="MM87" i="1"/>
  <c r="MS87" i="1"/>
  <c r="MH87" i="1"/>
  <c r="MG87" i="1"/>
  <c r="MM28" i="1"/>
  <c r="MK28" i="1"/>
  <c r="MF28" i="1"/>
  <c r="MI28" i="1"/>
  <c r="MJ28" i="1"/>
  <c r="ML28" i="1"/>
  <c r="MG28" i="1"/>
  <c r="MT28" i="1"/>
  <c r="ML54" i="1"/>
  <c r="MK54" i="1"/>
  <c r="MF54" i="1"/>
  <c r="MH54" i="1"/>
  <c r="MS54" i="1"/>
  <c r="MI54" i="1"/>
  <c r="MU54" i="1"/>
  <c r="MG54" i="1"/>
  <c r="MM54" i="1"/>
  <c r="MJ54" i="1"/>
  <c r="MG13" i="1"/>
  <c r="MS13" i="1"/>
  <c r="MU23" i="1"/>
  <c r="MG53" i="1"/>
  <c r="MH53" i="1"/>
  <c r="MH63" i="1"/>
  <c r="MS46" i="1"/>
  <c r="MF46" i="1"/>
  <c r="MM56" i="1"/>
  <c r="MH162" i="1"/>
  <c r="MH160" i="1"/>
  <c r="MH161" i="1" s="1"/>
  <c r="MJ15" i="1"/>
  <c r="ML7" i="1"/>
  <c r="MF37" i="1"/>
  <c r="MK37" i="1"/>
  <c r="MJ37" i="1"/>
  <c r="MI37" i="1"/>
  <c r="MU37" i="1"/>
  <c r="MG37" i="1"/>
  <c r="MS37" i="1"/>
  <c r="MU87" i="1"/>
  <c r="MM38" i="1"/>
  <c r="MH28" i="1"/>
  <c r="ML19" i="1"/>
  <c r="ML21" i="1"/>
  <c r="MG21" i="1"/>
  <c r="MU21" i="1"/>
  <c r="MV21" i="1" s="1"/>
  <c r="MI21" i="1"/>
  <c r="MH21" i="1"/>
  <c r="MF21" i="1"/>
  <c r="MT21" i="1"/>
  <c r="MJ21" i="1"/>
  <c r="MK21" i="1"/>
  <c r="LY183" i="1"/>
  <c r="MH117" i="1"/>
  <c r="MH120" i="1"/>
  <c r="MK179" i="1"/>
  <c r="MF5" i="1"/>
  <c r="MB95" i="1"/>
  <c r="MS5" i="1"/>
  <c r="MU5" i="1"/>
  <c r="MH5" i="1"/>
  <c r="MG5" i="1"/>
  <c r="MK5" i="1"/>
  <c r="MJ5" i="1"/>
  <c r="MI5" i="1"/>
  <c r="MT5" i="1"/>
  <c r="MM5" i="1"/>
  <c r="MM13" i="1"/>
  <c r="MF53" i="1"/>
  <c r="MH46" i="1"/>
  <c r="MS56" i="1"/>
  <c r="MT15" i="1"/>
  <c r="MU7" i="1"/>
  <c r="ML37" i="1"/>
  <c r="MF77" i="1"/>
  <c r="MG77" i="1"/>
  <c r="ML77" i="1"/>
  <c r="MH77" i="1"/>
  <c r="MI77" i="1"/>
  <c r="MK77" i="1"/>
  <c r="MI38" i="1"/>
  <c r="MK56" i="1"/>
  <c r="MH22" i="1"/>
  <c r="MS22" i="1"/>
  <c r="MV22" i="1" s="1"/>
  <c r="MM22" i="1"/>
  <c r="ML22" i="1"/>
  <c r="MJ22" i="1"/>
  <c r="MT22" i="1"/>
  <c r="MG22" i="1"/>
  <c r="MF22" i="1"/>
  <c r="MI22" i="1"/>
  <c r="MK22" i="1"/>
  <c r="MH48" i="1"/>
  <c r="MJ48" i="1"/>
  <c r="MK48" i="1"/>
  <c r="MI48" i="1"/>
  <c r="ML48" i="1"/>
  <c r="MF48" i="1"/>
  <c r="LY99" i="1"/>
  <c r="MT4" i="1"/>
  <c r="LY97" i="1"/>
  <c r="LY120" i="1"/>
  <c r="MS4" i="1"/>
  <c r="MH4" i="1"/>
  <c r="MH141" i="1"/>
  <c r="MF4" i="1"/>
  <c r="MK187" i="1"/>
  <c r="LY117" i="1"/>
  <c r="MB124" i="1" s="1"/>
  <c r="MG4" i="1"/>
  <c r="MK4" i="1"/>
  <c r="MV4" i="1"/>
  <c r="ML4" i="1"/>
  <c r="MM4" i="1"/>
  <c r="MJ4" i="1"/>
  <c r="MI4" i="1"/>
  <c r="MB103" i="1"/>
  <c r="ML13" i="1"/>
  <c r="MI23" i="1"/>
  <c r="MM53" i="1"/>
  <c r="MT63" i="1"/>
  <c r="LR37" i="1"/>
  <c r="MI46" i="1"/>
  <c r="ML46" i="1"/>
  <c r="MG15" i="1"/>
  <c r="MS15" i="1"/>
  <c r="MV15" i="1" s="1"/>
  <c r="LY160" i="1"/>
  <c r="LY161" i="1" s="1"/>
  <c r="LY162" i="1"/>
  <c r="LR65" i="1"/>
  <c r="LR64" i="1"/>
  <c r="MJ7" i="1"/>
  <c r="MH37" i="1"/>
  <c r="MU77" i="1"/>
  <c r="MG58" i="1"/>
  <c r="MF58" i="1"/>
  <c r="MJ58" i="1"/>
  <c r="MM58" i="1"/>
  <c r="MU58" i="1"/>
  <c r="MK58" i="1"/>
  <c r="MT58" i="1"/>
  <c r="MK88" i="1"/>
  <c r="MM88" i="1"/>
  <c r="MG88" i="1"/>
  <c r="MH88" i="1"/>
  <c r="MU88" i="1"/>
  <c r="MI88" i="1"/>
  <c r="MS88" i="1"/>
  <c r="MH139" i="1"/>
  <c r="MK149" i="1" s="1"/>
  <c r="MJ13" i="1"/>
  <c r="MJ23" i="1"/>
  <c r="MH23" i="1"/>
  <c r="MJ53" i="1"/>
  <c r="MH56" i="1"/>
  <c r="MI56" i="1"/>
  <c r="MI15" i="1"/>
  <c r="MM15" i="1"/>
  <c r="MM7" i="1"/>
  <c r="MT37" i="1"/>
  <c r="MM77" i="1"/>
  <c r="MJ8" i="1"/>
  <c r="MF8" i="1"/>
  <c r="MT8" i="1"/>
  <c r="MH8" i="1"/>
  <c r="MS8" i="1"/>
  <c r="ML8" i="1"/>
  <c r="MM8" i="1"/>
  <c r="ML88" i="1"/>
  <c r="MM21" i="1"/>
  <c r="MS85" i="1"/>
  <c r="MJ85" i="1"/>
  <c r="ML85" i="1"/>
  <c r="MF85" i="1"/>
  <c r="MM85" i="1"/>
  <c r="MK85" i="1"/>
  <c r="MH85" i="1"/>
  <c r="MT85" i="1"/>
  <c r="MG85" i="1"/>
  <c r="MI85" i="1"/>
  <c r="MF74" i="1"/>
  <c r="MI74" i="1"/>
  <c r="ML74" i="1"/>
  <c r="MT74" i="1"/>
  <c r="MH74" i="1"/>
  <c r="MU74" i="1"/>
  <c r="MG74" i="1"/>
  <c r="MK74" i="1"/>
  <c r="MM74" i="1"/>
  <c r="MI13" i="1"/>
  <c r="MG71" i="1"/>
  <c r="MS71" i="1"/>
  <c r="MM71" i="1"/>
  <c r="MK71" i="1"/>
  <c r="MH71" i="1"/>
  <c r="MJ71" i="1"/>
  <c r="ML71" i="1"/>
  <c r="MI71" i="1"/>
  <c r="MT71" i="1"/>
  <c r="MH17" i="1"/>
  <c r="MI17" i="1"/>
  <c r="MK17" i="1"/>
  <c r="MJ17" i="1"/>
  <c r="ML17" i="1"/>
  <c r="MF17" i="1"/>
  <c r="MV17" i="1"/>
  <c r="LY141" i="1"/>
  <c r="MJ9" i="1"/>
  <c r="MI84" i="1"/>
  <c r="MT13" i="1"/>
  <c r="MS23" i="1"/>
  <c r="MV23" i="1" s="1"/>
  <c r="MT33" i="1"/>
  <c r="MF43" i="1"/>
  <c r="ML53" i="1"/>
  <c r="MF63" i="1"/>
  <c r="ML73" i="1"/>
  <c r="MS73" i="1"/>
  <c r="MF83" i="1"/>
  <c r="MT24" i="1"/>
  <c r="MU55" i="1"/>
  <c r="MI16" i="1"/>
  <c r="MT56" i="1"/>
  <c r="MM66" i="1"/>
  <c r="MH66" i="1"/>
  <c r="MJ76" i="1"/>
  <c r="ML15" i="1"/>
  <c r="MS27" i="1"/>
  <c r="MH7" i="1"/>
  <c r="MK86" i="1"/>
  <c r="MT77" i="1"/>
  <c r="MG8" i="1"/>
  <c r="MF88" i="1"/>
  <c r="MH34" i="1"/>
  <c r="MK34" i="1"/>
  <c r="MF34" i="1"/>
  <c r="MI34" i="1"/>
  <c r="MU34" i="1"/>
  <c r="MV34" i="1" s="1"/>
  <c r="MM34" i="1"/>
  <c r="ML34" i="1"/>
  <c r="MG34" i="1"/>
  <c r="MJ34" i="1"/>
  <c r="MT34" i="1"/>
  <c r="MB191" i="1"/>
  <c r="MS45" i="1"/>
  <c r="MV45" i="1" s="1"/>
  <c r="ML61" i="1"/>
  <c r="MM61" i="1"/>
  <c r="MF61" i="1"/>
  <c r="MT61" i="1"/>
  <c r="MH61" i="1"/>
  <c r="MK61" i="1"/>
  <c r="MG61" i="1"/>
  <c r="MJ61" i="1"/>
  <c r="MU61" i="1"/>
  <c r="MV61" i="1" s="1"/>
  <c r="MT35" i="1"/>
  <c r="MS35" i="1"/>
  <c r="MK35" i="1"/>
  <c r="MM35" i="1"/>
  <c r="MF35" i="1"/>
  <c r="ML35" i="1"/>
  <c r="MU35" i="1"/>
  <c r="MJ35" i="1"/>
  <c r="MG35" i="1"/>
  <c r="MH9" i="1"/>
  <c r="LY204" i="1"/>
  <c r="LY202" i="1"/>
  <c r="MB200" i="1" s="1"/>
  <c r="MF13" i="1"/>
  <c r="MF23" i="1"/>
  <c r="MU33" i="1"/>
  <c r="MM43" i="1"/>
  <c r="MK53" i="1"/>
  <c r="MU63" i="1"/>
  <c r="MV63" i="1" s="1"/>
  <c r="MU73" i="1"/>
  <c r="MG83" i="1"/>
  <c r="MF55" i="1"/>
  <c r="MU16" i="1"/>
  <c r="MV16" i="1" s="1"/>
  <c r="MJ46" i="1"/>
  <c r="MF56" i="1"/>
  <c r="MT66" i="1"/>
  <c r="MS76" i="1"/>
  <c r="MK15" i="1"/>
  <c r="MH27" i="1"/>
  <c r="MF7" i="1"/>
  <c r="MU86" i="1"/>
  <c r="MT17" i="1"/>
  <c r="MJ77" i="1"/>
  <c r="MU8" i="1"/>
  <c r="MI58" i="1"/>
  <c r="MT88" i="1"/>
  <c r="MG56" i="1"/>
  <c r="MK183" i="1"/>
  <c r="MT26" i="1"/>
  <c r="MJ26" i="1"/>
  <c r="MH26" i="1"/>
  <c r="MK26" i="1"/>
  <c r="ML26" i="1"/>
  <c r="MF26" i="1"/>
  <c r="MI26" i="1"/>
  <c r="MG26" i="1"/>
  <c r="MU26" i="1"/>
  <c r="MS26" i="1"/>
  <c r="MT53" i="1"/>
  <c r="LR38" i="1"/>
  <c r="LY139" i="1"/>
  <c r="LY140" i="1" s="1"/>
  <c r="MH45" i="1"/>
  <c r="MG45" i="1"/>
  <c r="MF45" i="1"/>
  <c r="ML45" i="1"/>
  <c r="MK45" i="1"/>
  <c r="MJ45" i="1"/>
  <c r="MI45" i="1"/>
  <c r="MU85" i="1"/>
  <c r="MU56" i="1"/>
  <c r="MS74" i="1"/>
  <c r="ML9" i="1"/>
  <c r="MS33" i="1"/>
  <c r="MH73" i="1"/>
  <c r="MS55" i="1"/>
  <c r="ML66" i="1"/>
  <c r="MH15" i="1"/>
  <c r="MU27" i="1"/>
  <c r="MI7" i="1"/>
  <c r="MT45" i="1"/>
  <c r="MM17" i="1"/>
  <c r="MS77" i="1"/>
  <c r="MI8" i="1"/>
  <c r="ML58" i="1"/>
  <c r="MM79" i="1"/>
  <c r="MT67" i="1"/>
  <c r="MH67" i="1"/>
  <c r="MM67" i="1"/>
  <c r="MK82" i="1"/>
  <c r="MG82" i="1"/>
  <c r="MU82" i="1"/>
  <c r="MJ82" i="1"/>
  <c r="MT82" i="1"/>
  <c r="MI82" i="1"/>
  <c r="MS82" i="1"/>
  <c r="ML82" i="1"/>
  <c r="MF82" i="1"/>
  <c r="MM82" i="1"/>
  <c r="MH82" i="1"/>
  <c r="MM41" i="1"/>
  <c r="MT41" i="1"/>
  <c r="MS41" i="1"/>
  <c r="MF41" i="1"/>
  <c r="ML41" i="1"/>
  <c r="MJ41" i="1"/>
  <c r="MI41" i="1"/>
  <c r="MK41" i="1"/>
  <c r="MH41" i="1"/>
  <c r="MG81" i="1"/>
  <c r="MI81" i="1"/>
  <c r="MU81" i="1"/>
  <c r="MS81" i="1"/>
  <c r="MH81" i="1"/>
  <c r="MM81" i="1"/>
  <c r="MT81" i="1"/>
  <c r="MJ81" i="1"/>
  <c r="MK81" i="1"/>
  <c r="MF81" i="1"/>
  <c r="MG41" i="1"/>
  <c r="ML81" i="1"/>
  <c r="MU41" i="1"/>
  <c r="MI36" i="1"/>
  <c r="MS36" i="1"/>
  <c r="MV36" i="1" s="1"/>
  <c r="MH36" i="1"/>
  <c r="MS39" i="1"/>
  <c r="MF39" i="1"/>
  <c r="MH39" i="1"/>
  <c r="MG39" i="1"/>
  <c r="MI39" i="1"/>
  <c r="MU39" i="1"/>
  <c r="MK39" i="1"/>
  <c r="MT39" i="1"/>
  <c r="MJ39" i="1"/>
  <c r="MM31" i="1"/>
  <c r="MF31" i="1"/>
  <c r="MS31" i="1"/>
  <c r="MT31" i="1"/>
  <c r="MK31" i="1"/>
  <c r="MU31" i="1"/>
  <c r="MJ31" i="1"/>
  <c r="MG31" i="1"/>
  <c r="ML31" i="1"/>
  <c r="MI31" i="1"/>
  <c r="MH31" i="1"/>
  <c r="MM14" i="1"/>
  <c r="ML36" i="1"/>
  <c r="MU67" i="1"/>
  <c r="MG65" i="1"/>
  <c r="MH65" i="1"/>
  <c r="MS65" i="1"/>
  <c r="MU65" i="1"/>
  <c r="MJ65" i="1"/>
  <c r="MM39" i="1"/>
  <c r="MT80" i="1"/>
  <c r="MK80" i="1"/>
  <c r="MH80" i="1"/>
  <c r="MI80" i="1"/>
  <c r="MS80" i="1"/>
  <c r="ML80" i="1"/>
  <c r="MG80" i="1"/>
  <c r="MF80" i="1"/>
  <c r="MM80" i="1"/>
  <c r="MU80" i="1"/>
  <c r="MJ80" i="1"/>
  <c r="MS14" i="1"/>
  <c r="MV14" i="1" s="1"/>
  <c r="MT36" i="1"/>
  <c r="MS67" i="1"/>
  <c r="ML39" i="1"/>
  <c r="MT78" i="1"/>
  <c r="ML49" i="1"/>
  <c r="MU69" i="1"/>
  <c r="MV69" i="1" s="1"/>
  <c r="ML89" i="1"/>
  <c r="MT30" i="1"/>
  <c r="MS50" i="1"/>
  <c r="MJ70" i="1"/>
  <c r="MM75" i="1"/>
  <c r="MM11" i="1"/>
  <c r="MI51" i="1"/>
  <c r="MF60" i="1"/>
  <c r="MG60" i="1"/>
  <c r="ML60" i="1"/>
  <c r="MS60" i="1"/>
  <c r="MJ60" i="1"/>
  <c r="MH49" i="1"/>
  <c r="MU89" i="1"/>
  <c r="ML50" i="1"/>
  <c r="MU50" i="1"/>
  <c r="MS75" i="1"/>
  <c r="MV75" i="1" s="1"/>
  <c r="ML11" i="1"/>
  <c r="MU60" i="1"/>
  <c r="ML72" i="1"/>
  <c r="MF72" i="1"/>
  <c r="MG72" i="1"/>
  <c r="MM72" i="1"/>
  <c r="MU49" i="1"/>
  <c r="MI49" i="1"/>
  <c r="MH89" i="1"/>
  <c r="MS89" i="1"/>
  <c r="MK50" i="1"/>
  <c r="MU75" i="1"/>
  <c r="MK75" i="1"/>
  <c r="MG51" i="1"/>
  <c r="MM60" i="1"/>
  <c r="MK72" i="1"/>
  <c r="MG49" i="1"/>
  <c r="MI89" i="1"/>
  <c r="MM50" i="1"/>
  <c r="MT50" i="1"/>
  <c r="MJ75" i="1"/>
  <c r="LR29" i="1"/>
  <c r="LR28" i="1"/>
  <c r="MS11" i="1"/>
  <c r="MM51" i="1"/>
  <c r="MI60" i="1"/>
  <c r="MM62" i="1"/>
  <c r="MK62" i="1"/>
  <c r="MU62" i="1"/>
  <c r="MV62" i="1" s="1"/>
  <c r="MJ62" i="1"/>
  <c r="MT62" i="1"/>
  <c r="MI72" i="1"/>
  <c r="ML40" i="1"/>
  <c r="MG40" i="1"/>
  <c r="MT40" i="1"/>
  <c r="MU40" i="1"/>
  <c r="MV40" i="1" s="1"/>
  <c r="MM40" i="1"/>
  <c r="MJ40" i="1"/>
  <c r="MI40" i="1"/>
  <c r="MF40" i="1"/>
  <c r="MH40" i="1"/>
  <c r="MH50" i="1"/>
  <c r="ML75" i="1"/>
  <c r="MT11" i="1"/>
  <c r="ML51" i="1"/>
  <c r="MF25" i="1"/>
  <c r="MG25" i="1"/>
  <c r="MT25" i="1"/>
  <c r="MU25" i="1"/>
  <c r="MV25" i="1" s="1"/>
  <c r="MH60" i="1"/>
  <c r="MH62" i="1"/>
  <c r="MJ72" i="1"/>
  <c r="MK40" i="1"/>
  <c r="MK78" i="1"/>
  <c r="MM49" i="1"/>
  <c r="MM69" i="1"/>
  <c r="MM89" i="1"/>
  <c r="MI50" i="1"/>
  <c r="MU70" i="1"/>
  <c r="MT75" i="1"/>
  <c r="MK11" i="1"/>
  <c r="MU11" i="1"/>
  <c r="MK51" i="1"/>
  <c r="MK60" i="1"/>
  <c r="ML57" i="1"/>
  <c r="MM57" i="1"/>
  <c r="MT18" i="1"/>
  <c r="MH18" i="1"/>
  <c r="MH68" i="1"/>
  <c r="MF78" i="1"/>
  <c r="MM29" i="1"/>
  <c r="MS29" i="1"/>
  <c r="MV29" i="1" s="1"/>
  <c r="MF49" i="1"/>
  <c r="MM59" i="1"/>
  <c r="MF69" i="1"/>
  <c r="MT89" i="1"/>
  <c r="MH10" i="1"/>
  <c r="MJ30" i="1"/>
  <c r="MK70" i="1"/>
  <c r="MS70" i="1"/>
  <c r="MF75" i="1"/>
  <c r="MI11" i="1"/>
  <c r="MJ51" i="1"/>
  <c r="MM25" i="1"/>
  <c r="ML62" i="1"/>
  <c r="MU72" i="1"/>
  <c r="MS68" i="1"/>
  <c r="MI59" i="1"/>
  <c r="MG10" i="1"/>
  <c r="MJ11" i="1"/>
  <c r="MF51" i="1"/>
  <c r="MK25" i="1"/>
  <c r="MS42" i="1"/>
  <c r="MV42" i="1" s="1"/>
  <c r="ML42" i="1"/>
  <c r="MT42" i="1"/>
  <c r="MG62" i="1"/>
  <c r="MS72" i="1"/>
  <c r="MH20" i="1"/>
  <c r="MH12" i="1"/>
  <c r="MK32" i="1"/>
  <c r="MI52" i="1"/>
  <c r="ML20" i="1"/>
  <c r="MJ12" i="1"/>
  <c r="MF32" i="1"/>
  <c r="MK52" i="1"/>
  <c r="MG20" i="1"/>
  <c r="MU20" i="1"/>
  <c r="MG12" i="1"/>
  <c r="ML12" i="1"/>
  <c r="MJ52" i="1"/>
  <c r="MF52" i="1"/>
  <c r="MB187" i="1"/>
  <c r="MV55" i="1" l="1"/>
  <c r="MV57" i="1"/>
  <c r="MV71" i="1"/>
  <c r="MV76" i="1"/>
  <c r="MV20" i="1"/>
  <c r="MV83" i="1"/>
  <c r="MV46" i="1"/>
  <c r="MV70" i="1"/>
  <c r="MV32" i="1"/>
  <c r="MV13" i="1"/>
  <c r="MV24" i="1"/>
  <c r="MB179" i="1"/>
  <c r="MB194" i="1" s="1"/>
  <c r="MB183" i="1"/>
  <c r="ME194" i="1" s="1"/>
  <c r="MV18" i="1"/>
  <c r="MV5" i="1"/>
  <c r="MV84" i="1"/>
  <c r="MV49" i="1"/>
  <c r="MV68" i="1"/>
  <c r="MV47" i="1"/>
  <c r="MV81" i="1"/>
  <c r="MV78" i="1"/>
  <c r="MJ205" i="1"/>
  <c r="MJ209" i="1"/>
  <c r="MV60" i="1"/>
  <c r="MJ201" i="1"/>
  <c r="MV50" i="1"/>
  <c r="MV77" i="1"/>
  <c r="MV66" i="1"/>
  <c r="MV10" i="1"/>
  <c r="MV58" i="1"/>
  <c r="MV33" i="1"/>
  <c r="MV6" i="1"/>
  <c r="MV8" i="1"/>
  <c r="MV19" i="1"/>
  <c r="MV38" i="1"/>
  <c r="MV9" i="1"/>
  <c r="MJ212" i="1"/>
  <c r="MJ214" i="1" s="1"/>
  <c r="MJ204" i="1"/>
  <c r="MJ206" i="1" s="1"/>
  <c r="MJ200" i="1"/>
  <c r="MJ202" i="1" s="1"/>
  <c r="MJ213" i="1"/>
  <c r="LY184" i="1"/>
  <c r="MJ208" i="1"/>
  <c r="MV28" i="1"/>
  <c r="MV11" i="1"/>
  <c r="MV85" i="1"/>
  <c r="MV56" i="1"/>
  <c r="MB120" i="1"/>
  <c r="MB204" i="1"/>
  <c r="ME200" i="1" s="1"/>
  <c r="MV7" i="1"/>
  <c r="MV88" i="1"/>
  <c r="MK170" i="1"/>
  <c r="MK208" i="1"/>
  <c r="MK215" i="1" s="1"/>
  <c r="MV31" i="1"/>
  <c r="MK162" i="1"/>
  <c r="MK166" i="1"/>
  <c r="MV65" i="1"/>
  <c r="MV59" i="1"/>
  <c r="MV54" i="1"/>
  <c r="MV73" i="1"/>
  <c r="MV41" i="1"/>
  <c r="MB128" i="1"/>
  <c r="ME124" i="1" s="1"/>
  <c r="LY121" i="1"/>
  <c r="MH121" i="1"/>
  <c r="MV26" i="1"/>
  <c r="ME95" i="1"/>
  <c r="MB158" i="1"/>
  <c r="MV87" i="1"/>
  <c r="MV89" i="1"/>
  <c r="MV39" i="1"/>
  <c r="MV74" i="1"/>
  <c r="MK145" i="1"/>
  <c r="MN145" i="1" s="1"/>
  <c r="MV37" i="1"/>
  <c r="MV80" i="1"/>
  <c r="MV82" i="1"/>
  <c r="MV35" i="1"/>
  <c r="MA208" i="1"/>
  <c r="LR39" i="1"/>
  <c r="LR19" i="1"/>
  <c r="MM90" i="1"/>
  <c r="MA120" i="1"/>
  <c r="MJ141" i="1"/>
  <c r="MV67" i="1"/>
  <c r="MA209" i="1"/>
  <c r="LY163" i="1"/>
  <c r="MJ150" i="1"/>
  <c r="MH90" i="1"/>
  <c r="MA129" i="1"/>
  <c r="MJ129" i="1"/>
  <c r="MA179" i="1"/>
  <c r="MJ162" i="1"/>
  <c r="MV86" i="1"/>
  <c r="MJ188" i="1"/>
  <c r="MV27" i="1"/>
  <c r="MA142" i="1"/>
  <c r="MG90" i="1"/>
  <c r="MJ137" i="1"/>
  <c r="MA116" i="1"/>
  <c r="MS90" i="1"/>
  <c r="MJ125" i="1"/>
  <c r="MA180" i="1"/>
  <c r="MJ170" i="1"/>
  <c r="MJ184" i="1"/>
  <c r="MA201" i="1"/>
  <c r="MA145" i="1"/>
  <c r="MB137" i="1"/>
  <c r="MA163" i="1"/>
  <c r="MB110" i="1"/>
  <c r="ME103" i="1"/>
  <c r="MA183" i="1"/>
  <c r="MA205" i="1"/>
  <c r="LY142" i="1"/>
  <c r="MB170" i="1"/>
  <c r="MA162" i="1"/>
  <c r="MA128" i="1"/>
  <c r="MJ149" i="1"/>
  <c r="MI90" i="1"/>
  <c r="MB166" i="1"/>
  <c r="LV91" i="1"/>
  <c r="LV92" i="1" s="1"/>
  <c r="LY98" i="1"/>
  <c r="MJ128" i="1"/>
  <c r="MJ167" i="1"/>
  <c r="MH203" i="1"/>
  <c r="MK212" i="1"/>
  <c r="MK204" i="1"/>
  <c r="MN200" i="1" s="1"/>
  <c r="MA213" i="1"/>
  <c r="MB212" i="1"/>
  <c r="LY203" i="1"/>
  <c r="MA141" i="1"/>
  <c r="MA158" i="1"/>
  <c r="LY119" i="1"/>
  <c r="LY118" i="1"/>
  <c r="MT90" i="1"/>
  <c r="LY102" i="1" s="1"/>
  <c r="MJ124" i="1"/>
  <c r="MA188" i="1"/>
  <c r="MH163" i="1"/>
  <c r="ME110" i="1"/>
  <c r="MJ192" i="1"/>
  <c r="ME187" i="1"/>
  <c r="LY205" i="1"/>
  <c r="MA146" i="1"/>
  <c r="MA159" i="1"/>
  <c r="MJ146" i="1"/>
  <c r="MA125" i="1"/>
  <c r="MJ90" i="1"/>
  <c r="MN187" i="1"/>
  <c r="MK194" i="1"/>
  <c r="LY100" i="1"/>
  <c r="MB116" i="1"/>
  <c r="MH118" i="1"/>
  <c r="MH113" i="1"/>
  <c r="MH119" i="1"/>
  <c r="MK128" i="1"/>
  <c r="MA191" i="1"/>
  <c r="MJ163" i="1"/>
  <c r="MJ191" i="1"/>
  <c r="MH205" i="1"/>
  <c r="MJ121" i="1"/>
  <c r="MA187" i="1"/>
  <c r="MJ159" i="1"/>
  <c r="MN194" i="1"/>
  <c r="MJ187" i="1"/>
  <c r="LR82" i="1"/>
  <c r="LR73" i="1"/>
  <c r="LR21" i="1"/>
  <c r="LR57" i="1"/>
  <c r="MK124" i="1"/>
  <c r="MA167" i="1"/>
  <c r="MV72" i="1"/>
  <c r="LR4" i="1"/>
  <c r="LR17" i="1"/>
  <c r="LR30" i="1"/>
  <c r="LR46" i="1"/>
  <c r="MA200" i="1"/>
  <c r="MA138" i="1"/>
  <c r="MH140" i="1"/>
  <c r="MK141" i="1"/>
  <c r="MN152" i="1" s="1"/>
  <c r="MA170" i="1"/>
  <c r="ML90" i="1"/>
  <c r="MA121" i="1"/>
  <c r="MJ142" i="1"/>
  <c r="MB145" i="1"/>
  <c r="MB149" i="1"/>
  <c r="MN179" i="1"/>
  <c r="MJ117" i="1"/>
  <c r="MA184" i="1"/>
  <c r="MB162" i="1"/>
  <c r="MJ158" i="1"/>
  <c r="MJ180" i="1"/>
  <c r="LR83" i="1"/>
  <c r="LR74" i="1"/>
  <c r="MK120" i="1"/>
  <c r="MA149" i="1"/>
  <c r="MA117" i="1"/>
  <c r="MF90" i="1"/>
  <c r="MJ138" i="1"/>
  <c r="LR47" i="1"/>
  <c r="LR7" i="1"/>
  <c r="MA204" i="1"/>
  <c r="MA150" i="1"/>
  <c r="LR23" i="1"/>
  <c r="LR66" i="1"/>
  <c r="MA171" i="1"/>
  <c r="MB208" i="1"/>
  <c r="MK137" i="1"/>
  <c r="MJ120" i="1"/>
  <c r="MA192" i="1"/>
  <c r="MJ166" i="1"/>
  <c r="MJ179" i="1"/>
  <c r="MB141" i="1"/>
  <c r="MA212" i="1"/>
  <c r="MA137" i="1"/>
  <c r="MA166" i="1"/>
  <c r="MK90" i="1"/>
  <c r="MJ145" i="1"/>
  <c r="MA124" i="1"/>
  <c r="MH142" i="1"/>
  <c r="MJ116" i="1"/>
  <c r="MJ171" i="1"/>
  <c r="MJ183" i="1"/>
  <c r="MM209" i="1"/>
  <c r="MK210" i="1"/>
  <c r="MK116" i="1"/>
  <c r="MK158" i="1"/>
  <c r="MM216" i="1" l="1"/>
  <c r="ME179" i="1"/>
  <c r="MN137" i="1"/>
  <c r="MM200" i="1"/>
  <c r="MM202" i="1" s="1"/>
  <c r="MJ215" i="1"/>
  <c r="MJ217" i="1" s="1"/>
  <c r="MM201" i="1"/>
  <c r="MH207" i="1"/>
  <c r="MK202" i="1"/>
  <c r="MJ216" i="1"/>
  <c r="MJ210" i="1"/>
  <c r="MH206" i="1"/>
  <c r="MH208" i="1" s="1"/>
  <c r="MM215" i="1"/>
  <c r="MM217" i="1" s="1"/>
  <c r="MM208" i="1"/>
  <c r="MM210" i="1" s="1"/>
  <c r="MK214" i="1"/>
  <c r="MK206" i="1"/>
  <c r="MN158" i="1"/>
  <c r="MA206" i="1"/>
  <c r="ME116" i="1"/>
  <c r="MN173" i="1"/>
  <c r="ME215" i="1"/>
  <c r="MN166" i="1"/>
  <c r="ME158" i="1"/>
  <c r="MN208" i="1"/>
  <c r="MK143" i="1"/>
  <c r="MA164" i="1"/>
  <c r="MB185" i="1"/>
  <c r="MJ185" i="1"/>
  <c r="ME131" i="1"/>
  <c r="MB143" i="1"/>
  <c r="LY106" i="1"/>
  <c r="MA122" i="1"/>
  <c r="ME173" i="1"/>
  <c r="LR48" i="1"/>
  <c r="MK164" i="1"/>
  <c r="MJ122" i="1"/>
  <c r="LR84" i="1"/>
  <c r="MM174" i="1"/>
  <c r="MK172" i="1"/>
  <c r="MD200" i="1"/>
  <c r="MA215" i="1"/>
  <c r="LY206" i="1"/>
  <c r="MA202" i="1"/>
  <c r="MM116" i="1"/>
  <c r="MJ131" i="1"/>
  <c r="MJ118" i="1"/>
  <c r="MH122" i="1"/>
  <c r="MD174" i="1"/>
  <c r="MB172" i="1"/>
  <c r="MM117" i="1"/>
  <c r="MJ132" i="1"/>
  <c r="MK118" i="1"/>
  <c r="MH123" i="1"/>
  <c r="MA153" i="1"/>
  <c r="MD138" i="1"/>
  <c r="MB139" i="1"/>
  <c r="LY144" i="1"/>
  <c r="MA214" i="1"/>
  <c r="MD215" i="1"/>
  <c r="MD117" i="1"/>
  <c r="MA132" i="1"/>
  <c r="MB118" i="1"/>
  <c r="LY123" i="1"/>
  <c r="MK122" i="1"/>
  <c r="MN215" i="1"/>
  <c r="MK173" i="1"/>
  <c r="MK185" i="1"/>
  <c r="MA181" i="1"/>
  <c r="MD179" i="1"/>
  <c r="LY185" i="1"/>
  <c r="MA194" i="1"/>
  <c r="MM132" i="1"/>
  <c r="MK130" i="1"/>
  <c r="MJ143" i="1"/>
  <c r="MK193" i="1"/>
  <c r="MM195" i="1"/>
  <c r="MK168" i="1"/>
  <c r="MM167" i="1"/>
  <c r="MA195" i="1"/>
  <c r="MD180" i="1"/>
  <c r="LY186" i="1"/>
  <c r="MB181" i="1"/>
  <c r="MD195" i="1"/>
  <c r="MB193" i="1"/>
  <c r="MD153" i="1"/>
  <c r="MB151" i="1"/>
  <c r="LR59" i="1"/>
  <c r="MA104" i="1"/>
  <c r="MA143" i="1"/>
  <c r="MJ130" i="1"/>
  <c r="MM131" i="1"/>
  <c r="MB206" i="1"/>
  <c r="MK126" i="1"/>
  <c r="MM125" i="1"/>
  <c r="LR68" i="1"/>
  <c r="MA108" i="1"/>
  <c r="MA99" i="1"/>
  <c r="LR40" i="1"/>
  <c r="MM166" i="1"/>
  <c r="MJ168" i="1"/>
  <c r="MJ193" i="1"/>
  <c r="MM194" i="1"/>
  <c r="MD158" i="1"/>
  <c r="MA160" i="1"/>
  <c r="LY164" i="1"/>
  <c r="MA173" i="1"/>
  <c r="MB130" i="1"/>
  <c r="MD132" i="1"/>
  <c r="MA126" i="1"/>
  <c r="MD124" i="1"/>
  <c r="MB122" i="1"/>
  <c r="LR75" i="1"/>
  <c r="MA193" i="1"/>
  <c r="MD194" i="1"/>
  <c r="MD125" i="1"/>
  <c r="MB126" i="1"/>
  <c r="MB164" i="1"/>
  <c r="MM153" i="1"/>
  <c r="MK151" i="1"/>
  <c r="MB152" i="1"/>
  <c r="ME145" i="1"/>
  <c r="MM145" i="1"/>
  <c r="MJ147" i="1"/>
  <c r="MH186" i="1"/>
  <c r="MJ195" i="1"/>
  <c r="MM180" i="1"/>
  <c r="MK181" i="1"/>
  <c r="MA100" i="1"/>
  <c r="LR41" i="1"/>
  <c r="LR5" i="1"/>
  <c r="LR18" i="1"/>
  <c r="LR22" i="1"/>
  <c r="LR24" i="1"/>
  <c r="LR20" i="1"/>
  <c r="LR8" i="1"/>
  <c r="MN131" i="1"/>
  <c r="MK147" i="1"/>
  <c r="MM146" i="1"/>
  <c r="MD188" i="1"/>
  <c r="MB189" i="1"/>
  <c r="ME137" i="1"/>
  <c r="LY101" i="1"/>
  <c r="LY103" i="1" s="1"/>
  <c r="MU90" i="1"/>
  <c r="MV90" i="1" s="1"/>
  <c r="MM179" i="1"/>
  <c r="MJ194" i="1"/>
  <c r="MH185" i="1"/>
  <c r="MJ181" i="1"/>
  <c r="MM173" i="1"/>
  <c r="MJ172" i="1"/>
  <c r="MM158" i="1"/>
  <c r="MJ173" i="1"/>
  <c r="MH164" i="1"/>
  <c r="MJ160" i="1"/>
  <c r="MD173" i="1"/>
  <c r="MA172" i="1"/>
  <c r="MM187" i="1"/>
  <c r="MJ189" i="1"/>
  <c r="MA174" i="1"/>
  <c r="LY165" i="1"/>
  <c r="MD159" i="1"/>
  <c r="MB160" i="1"/>
  <c r="MM124" i="1"/>
  <c r="MJ126" i="1"/>
  <c r="MB173" i="1"/>
  <c r="ME166" i="1"/>
  <c r="MD145" i="1"/>
  <c r="MA147" i="1"/>
  <c r="MD116" i="1"/>
  <c r="LY122" i="1"/>
  <c r="MA131" i="1"/>
  <c r="MA118" i="1"/>
  <c r="MD209" i="1"/>
  <c r="MB210" i="1"/>
  <c r="MD208" i="1"/>
  <c r="MA210" i="1"/>
  <c r="MA103" i="1"/>
  <c r="LR58" i="1"/>
  <c r="ME208" i="1"/>
  <c r="MB215" i="1"/>
  <c r="MD146" i="1"/>
  <c r="MB147" i="1"/>
  <c r="LR67" i="1"/>
  <c r="MA107" i="1"/>
  <c r="MD201" i="1"/>
  <c r="LY207" i="1"/>
  <c r="MA216" i="1"/>
  <c r="MB202" i="1"/>
  <c r="MJ152" i="1"/>
  <c r="MH143" i="1"/>
  <c r="MJ139" i="1"/>
  <c r="MM137" i="1"/>
  <c r="MK189" i="1"/>
  <c r="MM188" i="1"/>
  <c r="ME152" i="1"/>
  <c r="MN116" i="1"/>
  <c r="MA168" i="1"/>
  <c r="MD166" i="1"/>
  <c r="MJ153" i="1"/>
  <c r="MM138" i="1"/>
  <c r="MH144" i="1"/>
  <c r="MK139" i="1"/>
  <c r="MD167" i="1"/>
  <c r="MB168" i="1"/>
  <c r="MK160" i="1"/>
  <c r="MJ174" i="1"/>
  <c r="MH165" i="1"/>
  <c r="MM159" i="1"/>
  <c r="MD216" i="1"/>
  <c r="MB214" i="1"/>
  <c r="MJ151" i="1"/>
  <c r="MM152" i="1"/>
  <c r="LR31" i="1"/>
  <c r="MA95" i="1"/>
  <c r="MD152" i="1"/>
  <c r="MA151" i="1"/>
  <c r="MD137" i="1"/>
  <c r="LY143" i="1"/>
  <c r="MA152" i="1"/>
  <c r="MA139" i="1"/>
  <c r="LR32" i="1"/>
  <c r="MA96" i="1"/>
  <c r="MK131" i="1"/>
  <c r="MN124" i="1"/>
  <c r="MD187" i="1"/>
  <c r="MA189" i="1"/>
  <c r="MD131" i="1"/>
  <c r="MA130" i="1"/>
  <c r="MA185" i="1"/>
  <c r="MK152" i="1"/>
  <c r="MJ164" i="1"/>
  <c r="MB131" i="1"/>
  <c r="MD154" i="1" l="1"/>
  <c r="MN217" i="1"/>
  <c r="MK217" i="1"/>
  <c r="MN202" i="1"/>
  <c r="MH209" i="1"/>
  <c r="MN210" i="1"/>
  <c r="MM168" i="1"/>
  <c r="MJ196" i="1"/>
  <c r="MM175" i="1"/>
  <c r="MH146" i="1"/>
  <c r="MD133" i="1"/>
  <c r="ME217" i="1"/>
  <c r="ME168" i="1"/>
  <c r="LY104" i="1"/>
  <c r="MK154" i="1"/>
  <c r="LY209" i="1"/>
  <c r="MD210" i="1"/>
  <c r="MD175" i="1"/>
  <c r="MD189" i="1"/>
  <c r="MK175" i="1"/>
  <c r="MD147" i="1"/>
  <c r="MA175" i="1"/>
  <c r="ME202" i="1"/>
  <c r="ME139" i="1"/>
  <c r="MM154" i="1"/>
  <c r="MM147" i="1"/>
  <c r="MM160" i="1"/>
  <c r="ME118" i="1"/>
  <c r="LY188" i="1"/>
  <c r="ME126" i="1"/>
  <c r="LY166" i="1"/>
  <c r="MD196" i="1"/>
  <c r="MN126" i="1"/>
  <c r="MB154" i="1"/>
  <c r="MM118" i="1"/>
  <c r="MD160" i="1"/>
  <c r="LY125" i="1"/>
  <c r="MM139" i="1"/>
  <c r="MA196" i="1"/>
  <c r="ME181" i="1"/>
  <c r="MH167" i="1"/>
  <c r="MB217" i="1"/>
  <c r="MA101" i="1"/>
  <c r="LY146" i="1"/>
  <c r="MH124" i="1"/>
  <c r="MM189" i="1"/>
  <c r="MH187" i="1"/>
  <c r="MN181" i="1"/>
  <c r="MN196" i="1"/>
  <c r="MJ133" i="1"/>
  <c r="MA133" i="1"/>
  <c r="MM133" i="1"/>
  <c r="LR61" i="1"/>
  <c r="LR85" i="1"/>
  <c r="MH188" i="1"/>
  <c r="MD103" i="1"/>
  <c r="MA105" i="1"/>
  <c r="MD111" i="1"/>
  <c r="MB109" i="1"/>
  <c r="ME196" i="1"/>
  <c r="MH125" i="1"/>
  <c r="MN189" i="1"/>
  <c r="MM126" i="1"/>
  <c r="MM196" i="1"/>
  <c r="MN133" i="1"/>
  <c r="LY208" i="1"/>
  <c r="LR86" i="1"/>
  <c r="LR60" i="1"/>
  <c r="MD110" i="1"/>
  <c r="MA109" i="1"/>
  <c r="MA111" i="1"/>
  <c r="MD96" i="1"/>
  <c r="MB97" i="1"/>
  <c r="MB133" i="1"/>
  <c r="MK133" i="1"/>
  <c r="MA217" i="1"/>
  <c r="MA110" i="1"/>
  <c r="MA97" i="1"/>
  <c r="MD95" i="1"/>
  <c r="ME154" i="1"/>
  <c r="MM181" i="1"/>
  <c r="LR76" i="1"/>
  <c r="LR33" i="1"/>
  <c r="LR34" i="1" s="1"/>
  <c r="MA154" i="1"/>
  <c r="ME147" i="1"/>
  <c r="MN118" i="1"/>
  <c r="MD202" i="1"/>
  <c r="LR77" i="1"/>
  <c r="LR69" i="1"/>
  <c r="LR70" i="1" s="1"/>
  <c r="MH166" i="1"/>
  <c r="MJ175" i="1"/>
  <c r="MH145" i="1"/>
  <c r="ME160" i="1"/>
  <c r="MD126" i="1"/>
  <c r="MJ154" i="1"/>
  <c r="LY124" i="1"/>
  <c r="LY167" i="1"/>
  <c r="ME189" i="1"/>
  <c r="LR50" i="1"/>
  <c r="LR42" i="1"/>
  <c r="LR43" i="1" s="1"/>
  <c r="MB196" i="1"/>
  <c r="MD181" i="1"/>
  <c r="MD217" i="1"/>
  <c r="MK196" i="1"/>
  <c r="ME210" i="1"/>
  <c r="LY107" i="1"/>
  <c r="LY108" i="1"/>
  <c r="MN139" i="1"/>
  <c r="LY187" i="1"/>
  <c r="LY145" i="1"/>
  <c r="MD139" i="1"/>
  <c r="MN160" i="1"/>
  <c r="MD168" i="1"/>
  <c r="MD118" i="1"/>
  <c r="MB175" i="1"/>
  <c r="MN147" i="1"/>
  <c r="MB101" i="1"/>
  <c r="MN154" i="1"/>
  <c r="ME133" i="1"/>
  <c r="LR49" i="1"/>
  <c r="MB105" i="1"/>
  <c r="MD104" i="1"/>
  <c r="MN168" i="1"/>
  <c r="ME175" i="1"/>
  <c r="MN175" i="1"/>
  <c r="ME97" i="1" l="1"/>
  <c r="ME105" i="1"/>
  <c r="MB112" i="1"/>
  <c r="MD112" i="1"/>
  <c r="MD97" i="1"/>
  <c r="LR78" i="1"/>
  <c r="LR79" i="1" s="1"/>
  <c r="LR87" i="1"/>
  <c r="LR88" i="1" s="1"/>
  <c r="MD105" i="1"/>
  <c r="LR10" i="1"/>
  <c r="LR11" i="1"/>
  <c r="LR51" i="1"/>
  <c r="LR52" i="1" s="1"/>
  <c r="ME112" i="1"/>
  <c r="MA112" i="1"/>
  <c r="LR12" i="1" l="1"/>
  <c r="LR13" i="1" s="1"/>
</calcChain>
</file>

<file path=xl/sharedStrings.xml><?xml version="1.0" encoding="utf-8"?>
<sst xmlns="http://schemas.openxmlformats.org/spreadsheetml/2006/main" count="6701" uniqueCount="455">
  <si>
    <t>OUTCOME</t>
  </si>
  <si>
    <t>Num Games</t>
  </si>
  <si>
    <t>x</t>
  </si>
  <si>
    <t>C. Comments</t>
  </si>
  <si>
    <t>DATE</t>
  </si>
  <si>
    <t>HOME</t>
  </si>
  <si>
    <t>G_Id</t>
  </si>
  <si>
    <t>G_Date</t>
  </si>
  <si>
    <t>G_H_Id</t>
  </si>
  <si>
    <t>G_V_Id</t>
  </si>
  <si>
    <t>G_PH_Win</t>
  </si>
  <si>
    <t>G_Total</t>
  </si>
  <si>
    <t>VD</t>
  </si>
  <si>
    <t>HF</t>
  </si>
  <si>
    <t>VF</t>
  </si>
  <si>
    <t>HD</t>
  </si>
  <si>
    <t>RESULTS SUMMARY</t>
  </si>
  <si>
    <t>#Plays</t>
  </si>
  <si>
    <t>%Available Plays</t>
  </si>
  <si>
    <t>#HF Plays</t>
  </si>
  <si>
    <t>#HF Wins</t>
  </si>
  <si>
    <t>%HF_Precision</t>
  </si>
  <si>
    <t>#HD_Plays</t>
  </si>
  <si>
    <t>#HD_Wins</t>
  </si>
  <si>
    <t>%HD_Precision</t>
  </si>
  <si>
    <t>#VF Plays</t>
  </si>
  <si>
    <t>#VF Wins</t>
  </si>
  <si>
    <t>%VF_Precision</t>
  </si>
  <si>
    <t>#VD_Plays</t>
  </si>
  <si>
    <t>#VD_Wins</t>
  </si>
  <si>
    <t>%VD_Precision</t>
  </si>
  <si>
    <t>#H_Plays</t>
  </si>
  <si>
    <t>#H_Wins</t>
  </si>
  <si>
    <t>%H_Wins</t>
  </si>
  <si>
    <t>#V_Plays</t>
  </si>
  <si>
    <t>#V_Wins</t>
  </si>
  <si>
    <t>%V_Wins</t>
  </si>
  <si>
    <t>#Wins</t>
  </si>
  <si>
    <t>%Wins</t>
  </si>
  <si>
    <t>$HF Invested</t>
  </si>
  <si>
    <t>$HF Returned</t>
  </si>
  <si>
    <t>$HF Profit</t>
  </si>
  <si>
    <t>%ROI</t>
  </si>
  <si>
    <t>$HD Invested</t>
  </si>
  <si>
    <t>$HD Returned</t>
  </si>
  <si>
    <t>$HD Profit</t>
  </si>
  <si>
    <t>$H Invested</t>
  </si>
  <si>
    <t>$H Returned</t>
  </si>
  <si>
    <t>$H Profit</t>
  </si>
  <si>
    <t>$VF Invested</t>
  </si>
  <si>
    <t>$VF Returned</t>
  </si>
  <si>
    <t>$VF Profit</t>
  </si>
  <si>
    <t>$VD Invested</t>
  </si>
  <si>
    <t>$VD Returned</t>
  </si>
  <si>
    <t>$VD Profit</t>
  </si>
  <si>
    <t>$V Invested</t>
  </si>
  <si>
    <t>$V Returned</t>
  </si>
  <si>
    <t>$V Profit</t>
  </si>
  <si>
    <t>VIS</t>
  </si>
  <si>
    <t>$ Invested</t>
  </si>
  <si>
    <t>$ Returned</t>
  </si>
  <si>
    <t>$ Profit</t>
  </si>
  <si>
    <t>#F Plays</t>
  </si>
  <si>
    <t>#F Wins</t>
  </si>
  <si>
    <t>%F_Precision</t>
  </si>
  <si>
    <t>$F Invested</t>
  </si>
  <si>
    <t>$F Returned</t>
  </si>
  <si>
    <t>$F Profit</t>
  </si>
  <si>
    <t>FAVE</t>
  </si>
  <si>
    <t>$HF</t>
  </si>
  <si>
    <t>$VF</t>
  </si>
  <si>
    <t>$VD</t>
  </si>
  <si>
    <t>Win?</t>
  </si>
  <si>
    <t>GAME ID</t>
  </si>
  <si>
    <t>H</t>
  </si>
  <si>
    <t>V</t>
  </si>
  <si>
    <t>TOTAL</t>
  </si>
  <si>
    <t>Min</t>
  </si>
  <si>
    <t>Avg</t>
  </si>
  <si>
    <t>Max</t>
  </si>
  <si>
    <t>Stdev</t>
  </si>
  <si>
    <t>RESULTS DETAIL</t>
  </si>
  <si>
    <t>$HD</t>
  </si>
  <si>
    <t>Ret.</t>
  </si>
  <si>
    <t>Inv.</t>
  </si>
  <si>
    <t>M1</t>
  </si>
  <si>
    <t>%Plays</t>
  </si>
  <si>
    <t>BET DISTR.</t>
  </si>
  <si>
    <t>ABS Price</t>
  </si>
  <si>
    <t>Position</t>
  </si>
  <si>
    <t>M2</t>
  </si>
  <si>
    <t>CLT</t>
  </si>
  <si>
    <t>pattern_id</t>
  </si>
  <si>
    <t>y</t>
  </si>
  <si>
    <t>y_hat</t>
  </si>
  <si>
    <t>M3</t>
  </si>
  <si>
    <t>M4</t>
  </si>
  <si>
    <t>M5</t>
  </si>
  <si>
    <t>M6</t>
  </si>
  <si>
    <t>M7</t>
  </si>
  <si>
    <t>M8</t>
  </si>
  <si>
    <t>M9</t>
  </si>
  <si>
    <t>ENS#1</t>
  </si>
  <si>
    <t>M10</t>
  </si>
  <si>
    <t>V#</t>
  </si>
  <si>
    <t>G_Bookie_H_MoneyLine</t>
  </si>
  <si>
    <t>G_Bookie_H_Probability</t>
  </si>
  <si>
    <t>G_H_Opening_MoneyLine</t>
  </si>
  <si>
    <t>G_H_Closing_MoneyLine</t>
  </si>
  <si>
    <t>G_Bookie_V_MoneyLine</t>
  </si>
  <si>
    <t>G_Bookie_V_Probability</t>
  </si>
  <si>
    <t>G_V_Opening_MoneyLine</t>
  </si>
  <si>
    <t>G_V_Closing_MoneyLine</t>
  </si>
  <si>
    <t>G_H_Runs</t>
  </si>
  <si>
    <t>G_V_Runs</t>
  </si>
  <si>
    <t>G_Bookie_Prob_Bet</t>
  </si>
  <si>
    <t>TEAM_ID_SNAME</t>
  </si>
  <si>
    <t>TOR</t>
  </si>
  <si>
    <t>ATL</t>
  </si>
  <si>
    <t>BAL</t>
  </si>
  <si>
    <t>LAA</t>
  </si>
  <si>
    <t>CIN</t>
  </si>
  <si>
    <t>COL</t>
  </si>
  <si>
    <t>DET</t>
  </si>
  <si>
    <t>HOU</t>
  </si>
  <si>
    <t>LA</t>
  </si>
  <si>
    <t>WAS</t>
  </si>
  <si>
    <t>NYM</t>
  </si>
  <si>
    <t>OAK</t>
  </si>
  <si>
    <t>PIT</t>
  </si>
  <si>
    <t>SEA</t>
  </si>
  <si>
    <t>STL</t>
  </si>
  <si>
    <t>TEX</t>
  </si>
  <si>
    <t>ARZ</t>
  </si>
  <si>
    <t>BOS</t>
  </si>
  <si>
    <t>CHC</t>
  </si>
  <si>
    <t>CLE</t>
  </si>
  <si>
    <t>CWS</t>
  </si>
  <si>
    <t>FLO</t>
  </si>
  <si>
    <t>KC</t>
  </si>
  <si>
    <t>MIN</t>
  </si>
  <si>
    <t>MLW</t>
  </si>
  <si>
    <t>NYY</t>
  </si>
  <si>
    <t>PHI</t>
  </si>
  <si>
    <t>SD</t>
  </si>
  <si>
    <t>SF</t>
  </si>
  <si>
    <t>TB</t>
  </si>
  <si>
    <t>V_BML</t>
  </si>
  <si>
    <t>V_BPL</t>
  </si>
  <si>
    <t>H#</t>
  </si>
  <si>
    <t>H_BML</t>
  </si>
  <si>
    <t>H_BPL</t>
  </si>
  <si>
    <t>V_RUN</t>
  </si>
  <si>
    <t>H_RUN</t>
  </si>
  <si>
    <t>WINPOS</t>
  </si>
  <si>
    <t>H Wins</t>
  </si>
  <si>
    <t>%H Win</t>
  </si>
  <si>
    <t>V Wins</t>
  </si>
  <si>
    <t>%V Wins</t>
  </si>
  <si>
    <t>V Run Stats</t>
  </si>
  <si>
    <t>H Run Stats</t>
  </si>
  <si>
    <t>Bookie W/L Stats</t>
  </si>
  <si>
    <t>#HF</t>
  </si>
  <si>
    <t>#HFWin</t>
  </si>
  <si>
    <t>%HFWin</t>
  </si>
  <si>
    <t>%Games</t>
  </si>
  <si>
    <t>#VF</t>
  </si>
  <si>
    <t>#VFWin</t>
  </si>
  <si>
    <t>%VFWin</t>
  </si>
  <si>
    <t>Total Stats</t>
  </si>
  <si>
    <t>TEAMS &amp; BOOKIE CLINES</t>
  </si>
  <si>
    <t>IS_OVER_CLT?</t>
  </si>
  <si>
    <t>#U</t>
  </si>
  <si>
    <t>%U</t>
  </si>
  <si>
    <t>#O</t>
  </si>
  <si>
    <t>%O</t>
  </si>
  <si>
    <t>X</t>
  </si>
  <si>
    <t>M11</t>
  </si>
  <si>
    <t>M12</t>
  </si>
  <si>
    <t>M13</t>
  </si>
  <si>
    <t>M14</t>
  </si>
  <si>
    <t>M15</t>
  </si>
  <si>
    <t>DATA-BASED HOME PRICES</t>
  </si>
  <si>
    <t>SCION CONTROL PANEL</t>
  </si>
  <si>
    <t>A. User Restrictions</t>
  </si>
  <si>
    <t>KEY FEATURES</t>
  </si>
  <si>
    <t>#plays</t>
  </si>
  <si>
    <t>Insample</t>
  </si>
  <si>
    <t>CLL_Min</t>
  </si>
  <si>
    <t>%totalGames</t>
  </si>
  <si>
    <t>Outsample</t>
  </si>
  <si>
    <t>CLL_Max</t>
  </si>
  <si>
    <t>#wins</t>
  </si>
  <si>
    <t>Task</t>
  </si>
  <si>
    <t>%winRate</t>
  </si>
  <si>
    <t>Data sets</t>
  </si>
  <si>
    <t>Data prep</t>
  </si>
  <si>
    <t>Features selected through correlation stats and  initial classifier simulations</t>
  </si>
  <si>
    <t>Training</t>
  </si>
  <si>
    <t>Model Selection</t>
  </si>
  <si>
    <t>Ranked performance on Outsample</t>
  </si>
  <si>
    <t>F</t>
  </si>
  <si>
    <t>D</t>
  </si>
  <si>
    <t>SEASON</t>
  </si>
  <si>
    <t>G_Season</t>
  </si>
  <si>
    <t>G_H_ParkImpactFactor</t>
  </si>
  <si>
    <t>G_H_AdjBookieProbabilityLine</t>
  </si>
  <si>
    <t>G_Total_IsOver</t>
  </si>
  <si>
    <t>G_Bookie_FaveWin</t>
  </si>
  <si>
    <t>PROFIT/LOSS</t>
  </si>
  <si>
    <t>Inv</t>
  </si>
  <si>
    <t>Ret</t>
  </si>
  <si>
    <t>SD(ROI)</t>
  </si>
  <si>
    <t>PROFIT</t>
  </si>
  <si>
    <t>G_MonthWeek</t>
  </si>
  <si>
    <t>G_VHRatio_StartingPitcher_StrikeoutsImpact_YTD</t>
  </si>
  <si>
    <t>G_Ivan_BP_DefenseProbability</t>
  </si>
  <si>
    <t>G_Ivan_BP_OffenseProbability</t>
  </si>
  <si>
    <t>G_ABSActual_Runs_DiffCategory</t>
  </si>
  <si>
    <t>G_Ivan_BP_HOffensePrice</t>
  </si>
  <si>
    <t>G_Ivan_BP_HDefensePrice</t>
  </si>
  <si>
    <t>G_VHRatio_StartingPitcher_StrikeoutsImpact_YTD_Hprice</t>
  </si>
  <si>
    <t>LTE1</t>
  </si>
  <si>
    <t>EIGHT</t>
  </si>
  <si>
    <t>SIX</t>
  </si>
  <si>
    <t>TWO</t>
  </si>
  <si>
    <t>SEVEN</t>
  </si>
  <si>
    <t>FOUR</t>
  </si>
  <si>
    <t>THREE</t>
  </si>
  <si>
    <t>GTE9</t>
  </si>
  <si>
    <t>FIVE</t>
  </si>
  <si>
    <t>MONTHWEEK</t>
  </si>
  <si>
    <t>PARK_IF</t>
  </si>
  <si>
    <t>OFF_BOYSPROG</t>
  </si>
  <si>
    <t>DEF_SPSOIMPACT</t>
  </si>
  <si>
    <t>DEF_BOYSPROG</t>
  </si>
  <si>
    <t>ABSRUNDIFFCATEG</t>
  </si>
  <si>
    <t>H_WIN?</t>
  </si>
  <si>
    <t>F_WIN</t>
  </si>
  <si>
    <t>CLT_BML</t>
  </si>
  <si>
    <t>OUTSAMPLE SUMMARY STATS</t>
  </si>
  <si>
    <t>#HDWin</t>
  </si>
  <si>
    <t>%HDWin</t>
  </si>
  <si>
    <t>#VDWin</t>
  </si>
  <si>
    <t>#FWin</t>
  </si>
  <si>
    <t>%FWin</t>
  </si>
  <si>
    <t>#DWin</t>
  </si>
  <si>
    <t>%DWin</t>
  </si>
  <si>
    <t>%VDWin</t>
  </si>
  <si>
    <t>H_FAVE?</t>
  </si>
  <si>
    <t>CLT Over/Under Stats</t>
  </si>
  <si>
    <t>prob_YesClass</t>
  </si>
  <si>
    <t>AgreementThresh</t>
  </si>
  <si>
    <t>Model_H_Price</t>
  </si>
  <si>
    <t>Bookie_BET</t>
  </si>
  <si>
    <t>has been</t>
  </si>
  <si>
    <t>changed to</t>
  </si>
  <si>
    <t>capture both</t>
  </si>
  <si>
    <t>H and V prices</t>
  </si>
  <si>
    <t>can be -ve</t>
  </si>
  <si>
    <t>UPDATE SCION and</t>
  </si>
  <si>
    <t>dGEN</t>
  </si>
  <si>
    <t>Vote_HF</t>
  </si>
  <si>
    <t>Vote_VD</t>
  </si>
  <si>
    <t>Vote_VF</t>
  </si>
  <si>
    <t>Vote_HD</t>
  </si>
  <si>
    <t>Apr</t>
  </si>
  <si>
    <t>May</t>
  </si>
  <si>
    <t>Jun</t>
  </si>
  <si>
    <t>Jul</t>
  </si>
  <si>
    <t>Aug</t>
  </si>
  <si>
    <t>Sep</t>
  </si>
  <si>
    <t>Oct</t>
  </si>
  <si>
    <t>Nov</t>
  </si>
  <si>
    <t>MONTHLY</t>
  </si>
  <si>
    <t>#NUM_Voters</t>
  </si>
  <si>
    <t>G_Ivan_BP_NoLinePrice</t>
  </si>
  <si>
    <t>HFVD</t>
  </si>
  <si>
    <t>VFHD</t>
  </si>
  <si>
    <t>#HomDog_Plays</t>
  </si>
  <si>
    <t>#HomDog_Wins</t>
  </si>
  <si>
    <t>%HomDog_Precision</t>
  </si>
  <si>
    <t>#VisDog_Plays</t>
  </si>
  <si>
    <t>#VisDog_Wins</t>
  </si>
  <si>
    <t>%VisDog_Precision</t>
  </si>
  <si>
    <t>#VisFave Plays</t>
  </si>
  <si>
    <t>#VisFave Wins</t>
  </si>
  <si>
    <t>%VisFave_Precision</t>
  </si>
  <si>
    <t>#HomFave Plays</t>
  </si>
  <si>
    <t>#HomFave Wins</t>
  </si>
  <si>
    <t>%HomFave_Precision</t>
  </si>
  <si>
    <t>G_VHRatio_MenOnBase_Strength_20G</t>
  </si>
  <si>
    <t>OFF_MOBSTRGTH20G</t>
  </si>
  <si>
    <t>G_VHRatio_MenOnBase_Strength_20GPrice</t>
  </si>
  <si>
    <t>H Price</t>
  </si>
  <si>
    <t>%VotersAgree</t>
  </si>
  <si>
    <t>SR  (outsample)</t>
  </si>
  <si>
    <t>SR  (playbyplay)</t>
  </si>
  <si>
    <t>M16</t>
  </si>
  <si>
    <t>M17</t>
  </si>
  <si>
    <t>M18</t>
  </si>
  <si>
    <t>M19</t>
  </si>
  <si>
    <t>M20</t>
  </si>
  <si>
    <t>M21</t>
  </si>
  <si>
    <t>AvgHPrice</t>
  </si>
  <si>
    <t>V1</t>
  </si>
  <si>
    <t>V2</t>
  </si>
  <si>
    <t>V3</t>
  </si>
  <si>
    <t>V4</t>
  </si>
  <si>
    <t>V5</t>
  </si>
  <si>
    <t>V6</t>
  </si>
  <si>
    <t>V7</t>
  </si>
  <si>
    <t>V8</t>
  </si>
  <si>
    <t>V9</t>
  </si>
  <si>
    <t>V10</t>
  </si>
  <si>
    <t>V11</t>
  </si>
  <si>
    <t>AVG</t>
  </si>
  <si>
    <t>Avg of Voters Agreeing</t>
  </si>
  <si>
    <t>P(H Win)</t>
  </si>
  <si>
    <t>Classify whether or not HOME will win</t>
  </si>
  <si>
    <t>P(HWin)_Thresh</t>
  </si>
  <si>
    <t>ModelPrice_Min</t>
  </si>
  <si>
    <t>ModelPrice_Max</t>
  </si>
  <si>
    <t>VisFave</t>
  </si>
  <si>
    <t>VisDog</t>
  </si>
  <si>
    <t>HomFave</t>
  </si>
  <si>
    <t>HomDog</t>
  </si>
  <si>
    <t>YEARLY</t>
  </si>
  <si>
    <t>%SeasonGames</t>
  </si>
  <si>
    <t>%OS_Games</t>
  </si>
  <si>
    <t>Data scaled based on +/-150; data balanced by RF/GBM</t>
  </si>
  <si>
    <t>Data NOT standardised</t>
  </si>
  <si>
    <t>Randomised  grid search across hyperpmts (incl L1 and L2 reg)</t>
  </si>
  <si>
    <t>G_Closing_TotalOver</t>
  </si>
  <si>
    <t>G_Closing_TotalOverLine</t>
  </si>
  <si>
    <t>M22</t>
  </si>
  <si>
    <t>M23</t>
  </si>
  <si>
    <t>M24</t>
  </si>
  <si>
    <t>M25</t>
  </si>
  <si>
    <t>M26</t>
  </si>
  <si>
    <t>M27</t>
  </si>
  <si>
    <t>M28</t>
  </si>
  <si>
    <t>M29</t>
  </si>
  <si>
    <t>M30</t>
  </si>
  <si>
    <t>M31</t>
  </si>
  <si>
    <t>MLB_V121_B1_pm150_Insample2004to04May2025_EINSTEIN_Batch1_M9.pkl</t>
  </si>
  <si>
    <t>MLB_V119_B1_pm150_Insample2004to04May2025_WEBB_Batch1_M154.pkl</t>
  </si>
  <si>
    <t>MLB_V119_B1_pm150_Insample2004to04May2025_WEBB_Batch1_M179.pkl</t>
  </si>
  <si>
    <t>MLB_V119_B1_pm150_Insample2004to04May2025_WEBB_Batch1_M196.pkl</t>
  </si>
  <si>
    <t>MLB_V119_B1_pm150_Insample2004to04May2025_WEBB_Batch1_M197.pkl</t>
  </si>
  <si>
    <t>MLB_V121_B1_pm150_Insample2004to04May2025_EINSTEIN_Batch1_M15.pkl</t>
  </si>
  <si>
    <t>MLB_V121_B1_pm150_Insample2004to04May2025_EINSTEIN_Batch1_M21.pkl</t>
  </si>
  <si>
    <t>MLB_V121_B1_pm150_Insample2004to04May2025_EINSTEIN_Batch1_M26.pkl</t>
  </si>
  <si>
    <t>MLB_V121_B1_pm150_Insample2004to04May2025_EINSTEIN_Batch1_M49.pkl</t>
  </si>
  <si>
    <t>MLB_V121_B1_pm150_Insample2004to04May2025_EINSTEIN_Batch1_M56.pkl</t>
  </si>
  <si>
    <t>MLB_V121_B1_pm150_Insample2004to04May2025_EINSTEIN_Batch1_M82.pkl</t>
  </si>
  <si>
    <t>MLB_V121_B1_pm150_Insample2004to04May2025_EINSTEIN_Batch1_M85.pkl</t>
  </si>
  <si>
    <t>MLB_V121_B1_pm150_Insample2004to04May2025_EINSTEIN_Batch1_M110.pkl</t>
  </si>
  <si>
    <t>MLB_V121_B1_pm150_Insample2004to04May2025_EINSTEIN_Batch1_M154.pkl</t>
  </si>
  <si>
    <t>MLB_V121_B1_pm150_Insample2004to04May2025_HINTON_Batch1_M6.pkl</t>
  </si>
  <si>
    <t>MLB_V121_B1_pm150_Insample2004to04May2025_HINTON_Batch1_M12.pkl</t>
  </si>
  <si>
    <t>B1: P(H Win)</t>
  </si>
  <si>
    <t>Full Outsample</t>
  </si>
  <si>
    <t>V12</t>
  </si>
  <si>
    <t>V13</t>
  </si>
  <si>
    <t>V14</t>
  </si>
  <si>
    <t>V15</t>
  </si>
  <si>
    <t>%games</t>
  </si>
  <si>
    <t>#games</t>
  </si>
  <si>
    <t>InitialPOS</t>
  </si>
  <si>
    <t>FinalPOS</t>
  </si>
  <si>
    <t>G_Ivan_BP_NoLine_Probability</t>
  </si>
  <si>
    <t>Version</t>
  </si>
  <si>
    <t>Description</t>
  </si>
  <si>
    <t>Probability is now based on ALL models, not just those that agree with majority vote; Flat and Kelly stake mode added; Prices de-vigged; gap in prob not cents</t>
  </si>
  <si>
    <t>V_BML_deVIG</t>
  </si>
  <si>
    <t>H_BML_deVIG</t>
  </si>
  <si>
    <t>V_BPL_deVIG</t>
  </si>
  <si>
    <t>H_BPL_deVIG</t>
  </si>
  <si>
    <t>Current invest/return logic is correct but it's welded to a fixed 1-unit-ish stake expressed in cents. The clean way to generalise to Flat and Kelly is to separate the stake from the payout odds. Right now those two are tangled together in your "invest 108 / 102 / 100" cents. Pull them apart into two quantities per game:
Stake — how much you risk. This is what the staking mode decides.
Payout multiple (b) — how much you win per unit staked if the bet lands. This comes only from the price you're betting, nothing to do with staking mode.
Once they're separate, every staking mode is just "compute a stake, multiply through the same payout." You stop having mode-specific invest/return formulas.</t>
  </si>
  <si>
    <t>1=Flat, 2=Kelly</t>
  </si>
  <si>
    <t>Kelly_Fraction</t>
  </si>
  <si>
    <t>Stake</t>
  </si>
  <si>
    <t>PayoutMulti</t>
  </si>
  <si>
    <t>&lt;------------Stake_Mode</t>
  </si>
  <si>
    <t>uInvestd</t>
  </si>
  <si>
    <t>uRetnd</t>
  </si>
  <si>
    <t>Units</t>
  </si>
  <si>
    <t>uInvested</t>
  </si>
  <si>
    <t>uReturned</t>
  </si>
  <si>
    <t>uProfit</t>
  </si>
  <si>
    <t>uHomFave Invested</t>
  </si>
  <si>
    <t>uHomFave Returned</t>
  </si>
  <si>
    <t>uHomFave Profit</t>
  </si>
  <si>
    <t>uHomDog Invested</t>
  </si>
  <si>
    <t>uHomDog Returned</t>
  </si>
  <si>
    <t>uHomDog Profit</t>
  </si>
  <si>
    <t>uVisFave Invested</t>
  </si>
  <si>
    <t>uVisFave Returned</t>
  </si>
  <si>
    <t>uVisFave Profit</t>
  </si>
  <si>
    <t>uVisDog Invested</t>
  </si>
  <si>
    <t>uVisDog Returned</t>
  </si>
  <si>
    <t>uVisDog Profit</t>
  </si>
  <si>
    <t>uH Invested</t>
  </si>
  <si>
    <t>uH Returned</t>
  </si>
  <si>
    <t>uH Profit</t>
  </si>
  <si>
    <t>uV Invested</t>
  </si>
  <si>
    <t>uV Returned</t>
  </si>
  <si>
    <t>uV Profit</t>
  </si>
  <si>
    <t>uF Invested</t>
  </si>
  <si>
    <t>uF Returned</t>
  </si>
  <si>
    <t>uF Profit</t>
  </si>
  <si>
    <t>Initial version. Note the 31 trees were trained with "noisy data" due to NAN but predictions unimpacted when evaluated on clean data. Cent_gap bug corrected!</t>
  </si>
  <si>
    <t>Edge_percpoints</t>
  </si>
  <si>
    <t>Edge</t>
  </si>
  <si>
    <t>PLAY STAKE/PAYOUT</t>
  </si>
  <si>
    <t>Voter  H_Win Probabilities</t>
  </si>
  <si>
    <t>=IF(OR(XU3&lt;MODELPRICE_MIN,XU3&gt;MODELPRICE_MAX),"",IF(OR(XV3="VisFave",XV3=""),"",IF(XV3=$AI3,1,-1)))</t>
  </si>
  <si>
    <t>WinStakeGate?</t>
  </si>
  <si>
    <t>WinVP&amp;MPGate?</t>
  </si>
  <si>
    <t>NOTES</t>
  </si>
  <si>
    <t>Edge is determined by perc points NOT cents</t>
  </si>
  <si>
    <t>Cleaner as H and V move in separate directions</t>
  </si>
  <si>
    <t>Two staking modes: Flat Vs Kelly</t>
  </si>
  <si>
    <r>
      <rPr>
        <b/>
        <sz val="11"/>
        <color theme="1"/>
        <rFont val="Calibri"/>
        <family val="2"/>
        <scheme val="minor"/>
      </rPr>
      <t>Flat:</t>
    </r>
    <r>
      <rPr>
        <sz val="11"/>
        <color theme="1"/>
        <rFont val="Calibri"/>
        <family val="2"/>
        <scheme val="minor"/>
      </rPr>
      <t xml:space="preserve"> every qualifying play risks 1 unit, regardless of edge or price. Simple, and treats all plays as equally confident.</t>
    </r>
  </si>
  <si>
    <r>
      <rPr>
        <b/>
        <sz val="11"/>
        <color theme="1"/>
        <rFont val="Calibri"/>
        <family val="2"/>
        <scheme val="minor"/>
      </rPr>
      <t>Kelly:</t>
    </r>
    <r>
      <rPr>
        <sz val="11"/>
        <color theme="1"/>
        <rFont val="Calibri"/>
        <family val="2"/>
        <scheme val="minor"/>
      </rPr>
      <t xml:space="preserve"> each play is staked in proportion to its edge over the de-vigged market price (fractional Kelly). Strong edges get more, thin edges get little, and plays with no real edge get ~0 and are skipped. Stakes are deliberately small.</t>
    </r>
  </si>
  <si>
    <r>
      <rPr>
        <b/>
        <sz val="11"/>
        <color theme="1"/>
        <rFont val="Calibri"/>
        <family val="2"/>
        <scheme val="minor"/>
      </rPr>
      <t xml:space="preserve">Flat Vs Kelly?  </t>
    </r>
    <r>
      <rPr>
        <sz val="11"/>
        <color theme="1"/>
        <rFont val="Calibri"/>
        <family val="2"/>
        <scheme val="minor"/>
      </rPr>
      <t>Compare total units profit and the Sharpe ratio, not ROI% alone. Kelly's purpose is more profit per unit of risk (higher Sharpe), not a higher ROI%.</t>
    </r>
  </si>
  <si>
    <t>So Flat's ROI% is an avg over ALL plays incl marginal ones, while Kelly focuses plays on the strongest edges and barely stakes the rest, reducing  the number of plays. A higher Flat ROI% does not mean Flat makes more money or is safer; it usually means Kelly correctly declined to back the weak plays.</t>
  </si>
  <si>
    <t>For cash outcomes: multiply Units × $perUnit</t>
  </si>
  <si>
    <t>AvgHProb</t>
  </si>
  <si>
    <t>MLB_V119_B1_pm150_Insample2004to05Jun2025_KEPLER_Batch1_M96.pkl</t>
  </si>
  <si>
    <t>V123&gt;&gt;</t>
  </si>
  <si>
    <t>MLB_V119_B1_pm150_Insample2004to05Jun2025_KEPLER_Batch1_M894.pkl</t>
  </si>
  <si>
    <t>MLB_V119_B1_pm150_Insample2004to05Jun2025_KEPLER_Batch1_M822.pkl</t>
  </si>
  <si>
    <t>MLB_V119_B1_pm150_Insample2004to05Jun2025_KEPLER_Batch1_M709.pkl</t>
  </si>
  <si>
    <t>MLB_V119_B1_pm150_Insample2004to05Jun2025_KEPLER_Batch1_M617.pkl</t>
  </si>
  <si>
    <t>MLB_V119_B1_pm150_Insample2004to05Jun2025_KEPLER_Batch1_M409.pkl</t>
  </si>
  <si>
    <t>MLB_V119_B1_pm150_Insample2004to05Jun2025_KEPLER_Batch1_M364.pkl</t>
  </si>
  <si>
    <t>MLB_V119_B1_pm150_Insample2004to05Jun2025_KEPLER_Batch1_M265.pkl</t>
  </si>
  <si>
    <t>MLB_V119_B1_pm150_Insample2004to05Jun2025_KEPLER_Batch1_M208.pkl</t>
  </si>
  <si>
    <t>MLB_V119_B1_pm150_Insample2004to05Jun2025_KEPLER_Batch1_M192.pkl</t>
  </si>
  <si>
    <t>MLB_V119_B1_pm150_Insample2004to05Jun2025_KEPLER_Batch1_M132.pkl</t>
  </si>
  <si>
    <t>MLB_V119_B1_pm150_Insample2004to05Jun2025_WEBB_Batch1_M33.pkl</t>
  </si>
  <si>
    <t>MLB_V119_B1_pm150_Insample2004to05Jun2025_WEBB_Batch1_M75.pkl</t>
  </si>
  <si>
    <t>MLB_V119_B1_pm150_Insample2004to05Jun2025_WEBB_Batch1_M93.pkl</t>
  </si>
  <si>
    <t>V 119_LineAndStats</t>
  </si>
  <si>
    <t>V119 Line &amp; Stats Ensemble</t>
  </si>
  <si>
    <t>Seasons 2004 til 05Jun2025 CLL +/-150 AllSP CLL</t>
  </si>
  <si>
    <t>Season  06Jun2025 to 05Jun2026 CLL +/-150 AllSP CLL</t>
  </si>
  <si>
    <t xml:space="preserve">V119 integOffDef with Bookie Prob Line </t>
  </si>
  <si>
    <t>No gap for Dogs?-----&gt;</t>
  </si>
  <si>
    <t>Critical for HF</t>
  </si>
  <si>
    <t>'for dogs: -150/150</t>
  </si>
  <si>
    <t>No gap for Dogs</t>
  </si>
  <si>
    <t>We only play if edge is in favour of majority vote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</si>
</sst>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409]#,##0.00"/>
    <numFmt numFmtId="167" formatCode="0.000"/>
    <numFmt numFmtId="168" formatCode="&quot;£&quot;#,##0.00"/>
    <numFmt numFmtId="169" formatCode="0.0000"/>
  </numFmts>
  <fonts count="41" x14ac:knownFonts="1">
    <font>
      <sz val="11"/>
      <color theme="1"/>
      <name val="Calibri"/>
      <family val="2"/>
      <scheme val="minor"/>
    </font>
    <font>
      <sz val="12"/>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4" tint="-0.499984740745262"/>
      <name val="Calibri"/>
      <family val="2"/>
      <scheme val="minor"/>
    </font>
    <font>
      <b/>
      <sz val="11"/>
      <color rgb="FFFFFF00"/>
      <name val="Calibri"/>
      <family val="2"/>
      <scheme val="minor"/>
    </font>
    <font>
      <sz val="11"/>
      <color rgb="FFFFFF00"/>
      <name val="Calibri"/>
      <family val="2"/>
      <scheme val="minor"/>
    </font>
    <font>
      <i/>
      <sz val="11"/>
      <color rgb="FFC00000"/>
      <name val="Calibri"/>
      <family val="2"/>
      <scheme val="minor"/>
    </font>
    <font>
      <sz val="10"/>
      <color theme="0"/>
      <name val="Calibri"/>
      <family val="2"/>
      <scheme val="minor"/>
    </font>
    <font>
      <b/>
      <sz val="11"/>
      <color theme="7" tint="-0.249977111117893"/>
      <name val="Calibri"/>
      <family val="2"/>
      <scheme val="minor"/>
    </font>
    <font>
      <b/>
      <sz val="14"/>
      <color theme="7"/>
      <name val="Calibri"/>
      <family val="2"/>
      <scheme val="minor"/>
    </font>
    <font>
      <sz val="11"/>
      <color theme="0" tint="-0.499984740745262"/>
      <name val="Calibri"/>
      <family val="2"/>
      <scheme val="minor"/>
    </font>
    <font>
      <sz val="11"/>
      <color rgb="FF00B050"/>
      <name val="Calibri"/>
      <family val="2"/>
      <scheme val="minor"/>
    </font>
    <font>
      <b/>
      <sz val="14"/>
      <color rgb="FFFFFF00"/>
      <name val="Calibri"/>
      <family val="2"/>
      <scheme val="minor"/>
    </font>
    <font>
      <b/>
      <sz val="12"/>
      <color theme="0"/>
      <name val="Calibri"/>
      <family val="2"/>
      <scheme val="minor"/>
    </font>
    <font>
      <b/>
      <sz val="12"/>
      <color theme="1"/>
      <name val="Calibri"/>
      <family val="2"/>
      <scheme val="minor"/>
    </font>
    <font>
      <sz val="14"/>
      <color theme="1"/>
      <name val="Calibri"/>
      <family val="2"/>
      <scheme val="minor"/>
    </font>
    <font>
      <b/>
      <sz val="11"/>
      <color rgb="FF000000"/>
      <name val="Calibri"/>
      <family val="2"/>
      <scheme val="minor"/>
    </font>
    <font>
      <sz val="8"/>
      <name val="Calibri"/>
      <family val="2"/>
      <scheme val="minor"/>
    </font>
    <font>
      <b/>
      <sz val="14"/>
      <color theme="1"/>
      <name val="Calibri"/>
      <family val="2"/>
      <scheme val="minor"/>
    </font>
    <font>
      <b/>
      <sz val="11"/>
      <color rgb="FFFF0000"/>
      <name val="Calibri"/>
      <family val="2"/>
      <scheme val="minor"/>
    </font>
    <font>
      <b/>
      <sz val="11"/>
      <color theme="7"/>
      <name val="Calibri"/>
      <family val="2"/>
      <scheme val="minor"/>
    </font>
    <font>
      <b/>
      <sz val="11"/>
      <color rgb="FF3F3F76"/>
      <name val="Calibri"/>
      <family val="2"/>
      <scheme val="minor"/>
    </font>
    <font>
      <sz val="10"/>
      <color theme="1"/>
      <name val="Verdana"/>
      <family val="2"/>
    </font>
    <font>
      <b/>
      <u/>
      <sz val="11"/>
      <color theme="1"/>
      <name val="Calibri (Body)"/>
    </font>
    <font>
      <b/>
      <sz val="16"/>
      <color theme="0"/>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bgColor indexed="64"/>
      </patternFill>
    </fill>
    <fill>
      <patternFill patternType="solid">
        <fgColor theme="0"/>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4"/>
        <bgColor indexed="64"/>
      </patternFill>
    </fill>
    <fill>
      <patternFill patternType="solid">
        <fgColor theme="4" tint="0.59999389629810485"/>
        <bgColor indexed="64"/>
      </patternFill>
    </fill>
    <fill>
      <patternFill patternType="solid">
        <fgColor theme="5" tint="0.59999389629810485"/>
        <bgColor indexed="64"/>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00"/>
      </left>
      <right/>
      <top/>
      <bottom/>
      <diagonal/>
    </border>
    <border>
      <left/>
      <right/>
      <top/>
      <bottom style="medium">
        <color rgb="FFFFFF00"/>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right/>
      <top style="medium">
        <color theme="7"/>
      </top>
      <bottom/>
      <diagonal/>
    </border>
    <border>
      <left/>
      <right/>
      <top/>
      <bottom style="medium">
        <color theme="7"/>
      </bottom>
      <diagonal/>
    </border>
    <border>
      <left/>
      <right style="thick">
        <color theme="7"/>
      </right>
      <top style="medium">
        <color theme="7"/>
      </top>
      <bottom/>
      <diagonal/>
    </border>
    <border>
      <left/>
      <right style="thick">
        <color theme="7"/>
      </right>
      <top/>
      <bottom/>
      <diagonal/>
    </border>
    <border>
      <left/>
      <right style="thick">
        <color theme="7"/>
      </right>
      <top/>
      <bottom style="medium">
        <color theme="7"/>
      </bottom>
      <diagonal/>
    </border>
    <border>
      <left/>
      <right style="thick">
        <color auto="1"/>
      </right>
      <top/>
      <bottom/>
      <diagonal/>
    </border>
    <border>
      <left style="medium">
        <color rgb="FFFFFF00"/>
      </left>
      <right/>
      <top/>
      <bottom style="medium">
        <color rgb="FFFFFF00"/>
      </bottom>
      <diagonal/>
    </border>
    <border>
      <left/>
      <right/>
      <top/>
      <bottom style="thin">
        <color rgb="FFFFFF00"/>
      </bottom>
      <diagonal/>
    </border>
    <border>
      <left style="thick">
        <color theme="7"/>
      </left>
      <right/>
      <top/>
      <bottom/>
      <diagonal/>
    </border>
    <border>
      <left/>
      <right style="medium">
        <color rgb="FFFFFF00"/>
      </right>
      <top/>
      <bottom style="medium">
        <color rgb="FFFFFF00"/>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double">
        <color auto="1"/>
      </left>
      <right/>
      <top/>
      <bottom/>
      <diagonal/>
    </border>
    <border>
      <left/>
      <right/>
      <top style="thick">
        <color indexed="64"/>
      </top>
      <bottom style="double">
        <color indexed="64"/>
      </bottom>
      <diagonal/>
    </border>
    <border>
      <left/>
      <right/>
      <top style="double">
        <color auto="1"/>
      </top>
      <bottom/>
      <diagonal/>
    </border>
    <border>
      <left style="thick">
        <color rgb="FFFFFF00"/>
      </left>
      <right/>
      <top style="thin">
        <color rgb="FFFFFF00"/>
      </top>
      <bottom/>
      <diagonal/>
    </border>
    <border>
      <left style="thick">
        <color rgb="FFFFFF00"/>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20" borderId="0" applyNumberFormat="0" applyBorder="0" applyAlignment="0" applyProtection="0"/>
    <xf numFmtId="9" fontId="2" fillId="0" borderId="0" applyFont="0" applyFill="0" applyBorder="0" applyAlignment="0" applyProtection="0"/>
    <xf numFmtId="0" fontId="2" fillId="0" borderId="0"/>
  </cellStyleXfs>
  <cellXfs count="183">
    <xf numFmtId="0" fontId="0" fillId="0" borderId="0" xfId="0"/>
    <xf numFmtId="0" fontId="14" fillId="34" borderId="0" xfId="0" applyFont="1" applyFill="1" applyAlignment="1">
      <alignment vertical="center"/>
    </xf>
    <xf numFmtId="0" fontId="19" fillId="33" borderId="0" xfId="0" applyFont="1" applyFill="1" applyAlignment="1">
      <alignment vertical="center"/>
    </xf>
    <xf numFmtId="0" fontId="20" fillId="34" borderId="0" xfId="0" applyFont="1" applyFill="1" applyAlignment="1">
      <alignment vertical="center"/>
    </xf>
    <xf numFmtId="0" fontId="20" fillId="34" borderId="11" xfId="0" applyFont="1" applyFill="1" applyBorder="1" applyAlignment="1">
      <alignment horizontal="center" vertical="center"/>
    </xf>
    <xf numFmtId="0" fontId="20" fillId="34" borderId="12" xfId="0" applyFont="1" applyFill="1" applyBorder="1" applyAlignment="1">
      <alignment horizontal="center" vertical="center"/>
    </xf>
    <xf numFmtId="0" fontId="20" fillId="34" borderId="13" xfId="0" applyFont="1" applyFill="1" applyBorder="1" applyAlignment="1">
      <alignment horizontal="center" vertical="center"/>
    </xf>
    <xf numFmtId="0" fontId="18" fillId="34" borderId="10" xfId="0" applyFont="1" applyFill="1" applyBorder="1" applyAlignment="1">
      <alignment horizontal="center"/>
    </xf>
    <xf numFmtId="0" fontId="18" fillId="34" borderId="0" xfId="0" applyFont="1" applyFill="1" applyAlignment="1">
      <alignment horizontal="center"/>
    </xf>
    <xf numFmtId="0" fontId="18" fillId="34" borderId="0" xfId="0" applyFont="1" applyFill="1" applyAlignment="1">
      <alignment horizontal="right" vertical="center"/>
    </xf>
    <xf numFmtId="0" fontId="0" fillId="35" borderId="0" xfId="0" applyFill="1"/>
    <xf numFmtId="0" fontId="20" fillId="35" borderId="0" xfId="0" applyFont="1" applyFill="1" applyAlignment="1">
      <alignment vertical="center"/>
    </xf>
    <xf numFmtId="2" fontId="18" fillId="34" borderId="0" xfId="0" applyNumberFormat="1" applyFont="1" applyFill="1" applyAlignment="1">
      <alignment horizontal="center"/>
    </xf>
    <xf numFmtId="0" fontId="22" fillId="33" borderId="0" xfId="0" applyFont="1" applyFill="1" applyAlignment="1">
      <alignment horizontal="left" vertical="top" wrapText="1"/>
    </xf>
    <xf numFmtId="0" fontId="19" fillId="33" borderId="0" xfId="0" applyFont="1" applyFill="1" applyAlignment="1">
      <alignment horizontal="left" vertical="top" wrapText="1"/>
    </xf>
    <xf numFmtId="164" fontId="19" fillId="33" borderId="0" xfId="43" applyNumberFormat="1" applyFont="1" applyFill="1" applyAlignment="1">
      <alignment vertical="center"/>
    </xf>
    <xf numFmtId="0" fontId="23" fillId="34" borderId="0" xfId="0" applyFont="1" applyFill="1" applyAlignment="1">
      <alignment vertical="center"/>
    </xf>
    <xf numFmtId="0" fontId="14" fillId="34" borderId="0" xfId="0" applyFont="1" applyFill="1" applyAlignment="1">
      <alignment horizontal="right" vertical="center"/>
    </xf>
    <xf numFmtId="0" fontId="0" fillId="34" borderId="0" xfId="0" applyFill="1"/>
    <xf numFmtId="0" fontId="14" fillId="36" borderId="7" xfId="13" applyFill="1" applyAlignment="1">
      <alignment horizontal="left" vertical="center"/>
    </xf>
    <xf numFmtId="0" fontId="14" fillId="34" borderId="15" xfId="0" applyFont="1" applyFill="1" applyBorder="1" applyAlignment="1">
      <alignment vertical="center"/>
    </xf>
    <xf numFmtId="164" fontId="19" fillId="33" borderId="0" xfId="43" applyNumberFormat="1" applyFont="1" applyFill="1" applyBorder="1" applyAlignment="1">
      <alignment vertical="center"/>
    </xf>
    <xf numFmtId="0" fontId="14" fillId="34" borderId="16" xfId="0" applyFont="1" applyFill="1" applyBorder="1" applyAlignment="1">
      <alignment vertical="center"/>
    </xf>
    <xf numFmtId="0" fontId="20" fillId="34" borderId="0" xfId="0" applyFont="1" applyFill="1" applyAlignment="1">
      <alignment horizontal="center" vertical="center"/>
    </xf>
    <xf numFmtId="0" fontId="0" fillId="37" borderId="0" xfId="0" applyFill="1" applyAlignment="1">
      <alignment horizontal="center"/>
    </xf>
    <xf numFmtId="0" fontId="0" fillId="37" borderId="20" xfId="0" applyFill="1" applyBorder="1" applyAlignment="1">
      <alignment horizontal="center"/>
    </xf>
    <xf numFmtId="1" fontId="26" fillId="34" borderId="0" xfId="0" applyNumberFormat="1" applyFont="1" applyFill="1" applyAlignment="1">
      <alignment horizontal="center"/>
    </xf>
    <xf numFmtId="165" fontId="18" fillId="34" borderId="0" xfId="0" applyNumberFormat="1" applyFont="1" applyFill="1" applyAlignment="1">
      <alignment horizontal="center"/>
    </xf>
    <xf numFmtId="0" fontId="27" fillId="34" borderId="0" xfId="0" applyFont="1" applyFill="1" applyAlignment="1">
      <alignment horizontal="center"/>
    </xf>
    <xf numFmtId="2" fontId="19" fillId="33" borderId="0" xfId="0" applyNumberFormat="1" applyFont="1" applyFill="1" applyAlignment="1">
      <alignment vertical="center"/>
    </xf>
    <xf numFmtId="0" fontId="24" fillId="34" borderId="0" xfId="0" applyFont="1" applyFill="1" applyAlignment="1">
      <alignment horizontal="center"/>
    </xf>
    <xf numFmtId="0" fontId="24" fillId="34" borderId="0" xfId="0" applyFont="1" applyFill="1" applyAlignment="1">
      <alignment horizontal="left"/>
    </xf>
    <xf numFmtId="166" fontId="19" fillId="33" borderId="0" xfId="43" applyNumberFormat="1" applyFont="1" applyFill="1" applyBorder="1" applyAlignment="1">
      <alignment vertical="center"/>
    </xf>
    <xf numFmtId="0" fontId="18" fillId="34" borderId="0" xfId="0" applyFont="1" applyFill="1"/>
    <xf numFmtId="0" fontId="14" fillId="34" borderId="23" xfId="0" applyFont="1" applyFill="1" applyBorder="1" applyAlignment="1">
      <alignment vertical="center"/>
    </xf>
    <xf numFmtId="167" fontId="19" fillId="33" borderId="0" xfId="0" applyNumberFormat="1" applyFont="1" applyFill="1" applyAlignment="1">
      <alignment vertical="center"/>
    </xf>
    <xf numFmtId="0" fontId="14" fillId="34" borderId="0" xfId="0" applyFont="1" applyFill="1" applyAlignment="1">
      <alignment horizontal="left"/>
    </xf>
    <xf numFmtId="0" fontId="0" fillId="33" borderId="0" xfId="0" applyFill="1"/>
    <xf numFmtId="0" fontId="17" fillId="33" borderId="0" xfId="0" applyFont="1" applyFill="1"/>
    <xf numFmtId="0" fontId="21" fillId="34" borderId="0" xfId="0" applyFont="1" applyFill="1" applyAlignment="1">
      <alignment horizontal="right" vertical="center"/>
    </xf>
    <xf numFmtId="0" fontId="19" fillId="33" borderId="0" xfId="0" applyFont="1" applyFill="1" applyAlignment="1">
      <alignment horizontal="right" vertical="center"/>
    </xf>
    <xf numFmtId="164" fontId="19" fillId="33" borderId="0" xfId="43" applyNumberFormat="1" applyFont="1" applyFill="1" applyAlignment="1">
      <alignment horizontal="right" vertical="center"/>
    </xf>
    <xf numFmtId="166" fontId="19" fillId="33" borderId="0" xfId="43" applyNumberFormat="1" applyFont="1" applyFill="1" applyBorder="1" applyAlignment="1">
      <alignment horizontal="right" vertical="center"/>
    </xf>
    <xf numFmtId="165" fontId="19" fillId="33" borderId="0" xfId="0" applyNumberFormat="1" applyFont="1" applyFill="1" applyAlignment="1">
      <alignment vertical="center"/>
    </xf>
    <xf numFmtId="0" fontId="0" fillId="38" borderId="0" xfId="0" applyFill="1"/>
    <xf numFmtId="0" fontId="17" fillId="38" borderId="0" xfId="0" applyFont="1" applyFill="1" applyAlignment="1">
      <alignment horizontal="left"/>
    </xf>
    <xf numFmtId="0" fontId="0" fillId="0" borderId="0" xfId="0" quotePrefix="1"/>
    <xf numFmtId="0" fontId="14" fillId="34" borderId="11" xfId="0" applyFont="1" applyFill="1" applyBorder="1" applyAlignment="1">
      <alignment horizontal="center" vertical="center"/>
    </xf>
    <xf numFmtId="1" fontId="0" fillId="0" borderId="0" xfId="0" applyNumberFormat="1"/>
    <xf numFmtId="1" fontId="18" fillId="34" borderId="0" xfId="0" applyNumberFormat="1" applyFont="1" applyFill="1" applyAlignment="1">
      <alignment horizontal="center"/>
    </xf>
    <xf numFmtId="1" fontId="19" fillId="33" borderId="0" xfId="0" applyNumberFormat="1" applyFont="1" applyFill="1" applyAlignment="1">
      <alignment vertical="center"/>
    </xf>
    <xf numFmtId="164" fontId="0" fillId="35" borderId="0" xfId="0" applyNumberFormat="1" applyFill="1"/>
    <xf numFmtId="2" fontId="0" fillId="37" borderId="0" xfId="0" applyNumberFormat="1" applyFill="1" applyAlignment="1">
      <alignment horizontal="center"/>
    </xf>
    <xf numFmtId="1" fontId="0" fillId="37" borderId="0" xfId="0" applyNumberFormat="1" applyFill="1" applyAlignment="1">
      <alignment horizontal="center"/>
    </xf>
    <xf numFmtId="164" fontId="0" fillId="0" borderId="0" xfId="43" applyNumberFormat="1" applyFont="1"/>
    <xf numFmtId="165" fontId="18" fillId="34" borderId="10" xfId="0" applyNumberFormat="1" applyFont="1" applyFill="1" applyBorder="1" applyAlignment="1">
      <alignment horizontal="center"/>
    </xf>
    <xf numFmtId="0" fontId="0" fillId="0" borderId="25" xfId="0" applyBorder="1"/>
    <xf numFmtId="0" fontId="0" fillId="0" borderId="26" xfId="0" applyBorder="1"/>
    <xf numFmtId="0" fontId="0" fillId="0" borderId="27" xfId="0" applyBorder="1"/>
    <xf numFmtId="0" fontId="28" fillId="39" borderId="0" xfId="0" applyFont="1" applyFill="1"/>
    <xf numFmtId="0" fontId="0" fillId="0" borderId="28" xfId="0" applyBorder="1"/>
    <xf numFmtId="0" fontId="29" fillId="34" borderId="0" xfId="0" applyFont="1" applyFill="1"/>
    <xf numFmtId="0" fontId="30" fillId="0" borderId="0" xfId="0" applyFont="1" applyAlignment="1">
      <alignment horizontal="right"/>
    </xf>
    <xf numFmtId="0" fontId="1" fillId="0" borderId="0" xfId="0" applyFont="1"/>
    <xf numFmtId="164" fontId="1" fillId="0" borderId="0" xfId="43" applyNumberFormat="1" applyFont="1" applyBorder="1"/>
    <xf numFmtId="0" fontId="0" fillId="0" borderId="20" xfId="0" applyBorder="1"/>
    <xf numFmtId="0" fontId="17" fillId="33" borderId="0" xfId="0" applyFont="1" applyFill="1" applyAlignment="1">
      <alignment horizontal="right"/>
    </xf>
    <xf numFmtId="0" fontId="31" fillId="33" borderId="0" xfId="0" applyFont="1" applyFill="1"/>
    <xf numFmtId="164" fontId="0" fillId="33" borderId="0" xfId="43" applyNumberFormat="1" applyFont="1" applyFill="1" applyBorder="1"/>
    <xf numFmtId="0" fontId="30" fillId="0" borderId="0" xfId="0" applyFont="1"/>
    <xf numFmtId="0" fontId="0" fillId="0" borderId="29" xfId="0" applyBorder="1"/>
    <xf numFmtId="0" fontId="0" fillId="0" borderId="30" xfId="0" applyBorder="1"/>
    <xf numFmtId="0" fontId="30" fillId="0" borderId="30" xfId="0" applyFont="1" applyBorder="1"/>
    <xf numFmtId="0" fontId="1" fillId="0" borderId="30" xfId="0" applyFont="1" applyBorder="1"/>
    <xf numFmtId="0" fontId="0" fillId="0" borderId="31" xfId="0" applyBorder="1"/>
    <xf numFmtId="0" fontId="17" fillId="0" borderId="28" xfId="0" applyFont="1" applyBorder="1" applyAlignment="1">
      <alignment horizontal="right"/>
    </xf>
    <xf numFmtId="0" fontId="30" fillId="0" borderId="32" xfId="0" applyFont="1" applyBorder="1" applyAlignment="1">
      <alignment horizontal="right"/>
    </xf>
    <xf numFmtId="0" fontId="0" fillId="0" borderId="33" xfId="0" applyBorder="1"/>
    <xf numFmtId="0" fontId="17" fillId="0" borderId="33" xfId="0" applyFont="1" applyBorder="1"/>
    <xf numFmtId="0" fontId="30" fillId="0" borderId="34" xfId="0" applyFont="1" applyBorder="1" applyAlignment="1">
      <alignment horizontal="right"/>
    </xf>
    <xf numFmtId="164" fontId="1" fillId="0" borderId="34" xfId="43" applyNumberFormat="1" applyFont="1" applyBorder="1"/>
    <xf numFmtId="164" fontId="0" fillId="37" borderId="0" xfId="43" applyNumberFormat="1" applyFont="1" applyFill="1" applyAlignment="1">
      <alignment horizontal="center"/>
    </xf>
    <xf numFmtId="168" fontId="0" fillId="0" borderId="0" xfId="0" applyNumberFormat="1"/>
    <xf numFmtId="2" fontId="0" fillId="0" borderId="0" xfId="43" applyNumberFormat="1" applyFont="1"/>
    <xf numFmtId="0" fontId="32" fillId="0" borderId="28" xfId="0" applyFont="1" applyBorder="1" applyAlignment="1">
      <alignment horizontal="right"/>
    </xf>
    <xf numFmtId="14" fontId="0" fillId="0" borderId="0" xfId="0" applyNumberFormat="1"/>
    <xf numFmtId="14" fontId="18" fillId="34" borderId="0" xfId="0" applyNumberFormat="1" applyFont="1" applyFill="1" applyAlignment="1">
      <alignment horizontal="center"/>
    </xf>
    <xf numFmtId="0" fontId="20" fillId="34" borderId="22" xfId="0" applyFont="1" applyFill="1" applyBorder="1" applyAlignment="1">
      <alignment horizontal="center" vertical="center"/>
    </xf>
    <xf numFmtId="167" fontId="18" fillId="34" borderId="0" xfId="0" applyNumberFormat="1" applyFont="1" applyFill="1" applyAlignment="1">
      <alignment horizontal="center"/>
    </xf>
    <xf numFmtId="0" fontId="21" fillId="34" borderId="0" xfId="0" applyFont="1" applyFill="1" applyAlignment="1">
      <alignment vertical="center"/>
    </xf>
    <xf numFmtId="1" fontId="21" fillId="34" borderId="0" xfId="0" applyNumberFormat="1" applyFont="1" applyFill="1" applyAlignment="1">
      <alignment horizontal="center"/>
    </xf>
    <xf numFmtId="165" fontId="0" fillId="37" borderId="0" xfId="0" quotePrefix="1" applyNumberFormat="1" applyFill="1" applyAlignment="1">
      <alignment horizontal="center"/>
    </xf>
    <xf numFmtId="0" fontId="14" fillId="34" borderId="0" xfId="0" applyFont="1" applyFill="1" applyAlignment="1">
      <alignment horizontal="center"/>
    </xf>
    <xf numFmtId="1" fontId="0" fillId="33" borderId="0" xfId="0" applyNumberFormat="1" applyFill="1"/>
    <xf numFmtId="0" fontId="17" fillId="40" borderId="28" xfId="0" applyFont="1" applyFill="1" applyBorder="1" applyAlignment="1">
      <alignment horizontal="right"/>
    </xf>
    <xf numFmtId="0" fontId="17" fillId="41" borderId="28" xfId="0" applyFont="1" applyFill="1" applyBorder="1" applyAlignment="1">
      <alignment horizontal="right"/>
    </xf>
    <xf numFmtId="0" fontId="28" fillId="34" borderId="0" xfId="0" applyFont="1" applyFill="1"/>
    <xf numFmtId="2" fontId="0" fillId="37" borderId="0" xfId="43" quotePrefix="1" applyNumberFormat="1" applyFont="1" applyFill="1" applyAlignment="1">
      <alignment horizontal="center"/>
    </xf>
    <xf numFmtId="0" fontId="2" fillId="0" borderId="0" xfId="44"/>
    <xf numFmtId="0" fontId="2" fillId="33" borderId="0" xfId="44" applyFill="1"/>
    <xf numFmtId="2" fontId="2" fillId="0" borderId="0" xfId="44" applyNumberFormat="1"/>
    <xf numFmtId="0" fontId="34" fillId="33" borderId="0" xfId="0" applyFont="1" applyFill="1"/>
    <xf numFmtId="1" fontId="2" fillId="33" borderId="0" xfId="44" applyNumberFormat="1" applyFill="1"/>
    <xf numFmtId="165" fontId="0" fillId="0" borderId="0" xfId="0" applyNumberFormat="1"/>
    <xf numFmtId="0" fontId="35" fillId="34" borderId="0" xfId="0" applyFont="1" applyFill="1" applyAlignment="1">
      <alignment horizontal="center"/>
    </xf>
    <xf numFmtId="0" fontId="20" fillId="39" borderId="22" xfId="0" applyFont="1" applyFill="1" applyBorder="1" applyAlignment="1">
      <alignment horizontal="left" vertical="center"/>
    </xf>
    <xf numFmtId="0" fontId="20" fillId="39" borderId="22" xfId="0" applyFont="1" applyFill="1" applyBorder="1" applyAlignment="1">
      <alignment horizontal="center" vertical="center"/>
    </xf>
    <xf numFmtId="0" fontId="20" fillId="39" borderId="0" xfId="0" applyFont="1" applyFill="1" applyAlignment="1">
      <alignment horizontal="center" vertical="center"/>
    </xf>
    <xf numFmtId="0" fontId="20" fillId="39" borderId="35" xfId="0" applyFont="1" applyFill="1" applyBorder="1" applyAlignment="1">
      <alignment horizontal="center" vertical="center"/>
    </xf>
    <xf numFmtId="2" fontId="0" fillId="37" borderId="36" xfId="43" applyNumberFormat="1" applyFont="1" applyFill="1" applyBorder="1" applyAlignment="1">
      <alignment horizontal="center"/>
    </xf>
    <xf numFmtId="0" fontId="20" fillId="34" borderId="0" xfId="0" applyFont="1" applyFill="1" applyAlignment="1">
      <alignment horizontal="right" vertical="center"/>
    </xf>
    <xf numFmtId="0" fontId="37" fillId="5" borderId="4" xfId="9" applyFont="1" applyAlignment="1">
      <alignment vertical="center"/>
    </xf>
    <xf numFmtId="0" fontId="37" fillId="5" borderId="4" xfId="9" applyFont="1"/>
    <xf numFmtId="0" fontId="38" fillId="8" borderId="8" xfId="15" applyFont="1" applyAlignment="1">
      <alignment vertical="center"/>
    </xf>
    <xf numFmtId="0" fontId="0" fillId="8" borderId="8" xfId="15" applyFont="1"/>
    <xf numFmtId="2" fontId="27" fillId="34" borderId="0" xfId="0" applyNumberFormat="1" applyFont="1" applyFill="1" applyAlignment="1">
      <alignment horizontal="center"/>
    </xf>
    <xf numFmtId="1" fontId="27" fillId="34" borderId="0" xfId="0" applyNumberFormat="1" applyFont="1" applyFill="1" applyAlignment="1">
      <alignment horizontal="center"/>
    </xf>
    <xf numFmtId="0" fontId="0" fillId="8" borderId="8" xfId="15" applyFont="1" applyAlignment="1">
      <alignment wrapText="1"/>
    </xf>
    <xf numFmtId="2" fontId="1" fillId="0" borderId="0" xfId="0" applyNumberFormat="1" applyFont="1"/>
    <xf numFmtId="2" fontId="1" fillId="0" borderId="34" xfId="0" applyNumberFormat="1" applyFont="1" applyBorder="1"/>
    <xf numFmtId="2" fontId="0" fillId="33" borderId="0" xfId="0" applyNumberFormat="1" applyFill="1"/>
    <xf numFmtId="2" fontId="19" fillId="33" borderId="0" xfId="43" applyNumberFormat="1" applyFont="1" applyFill="1" applyBorder="1" applyAlignment="1">
      <alignment vertical="center"/>
    </xf>
    <xf numFmtId="2" fontId="19" fillId="33" borderId="0" xfId="43" applyNumberFormat="1" applyFont="1" applyFill="1" applyBorder="1" applyAlignment="1">
      <alignment horizontal="right" vertical="center"/>
    </xf>
    <xf numFmtId="169" fontId="0" fillId="37" borderId="0" xfId="0" quotePrefix="1" applyNumberFormat="1" applyFill="1" applyAlignment="1">
      <alignment horizontal="center"/>
    </xf>
    <xf numFmtId="0" fontId="36" fillId="34" borderId="40" xfId="0" applyFont="1" applyFill="1" applyBorder="1" applyAlignment="1">
      <alignment horizontal="center" vertical="center"/>
    </xf>
    <xf numFmtId="0" fontId="36" fillId="34" borderId="0" xfId="0" applyFont="1" applyFill="1" applyAlignment="1">
      <alignment horizontal="center" vertical="center"/>
    </xf>
    <xf numFmtId="0" fontId="36" fillId="34" borderId="41" xfId="0" applyFont="1" applyFill="1" applyBorder="1" applyAlignment="1">
      <alignment horizontal="center" vertical="center"/>
    </xf>
    <xf numFmtId="2" fontId="0" fillId="37" borderId="40" xfId="0" applyNumberFormat="1" applyFill="1" applyBorder="1" applyAlignment="1">
      <alignment horizontal="center"/>
    </xf>
    <xf numFmtId="167" fontId="0" fillId="37" borderId="0" xfId="0" quotePrefix="1" applyNumberFormat="1" applyFill="1" applyAlignment="1">
      <alignment horizontal="center"/>
    </xf>
    <xf numFmtId="2" fontId="21" fillId="34" borderId="0" xfId="0" applyNumberFormat="1" applyFont="1" applyFill="1"/>
    <xf numFmtId="0" fontId="0" fillId="37" borderId="20" xfId="0" quotePrefix="1" applyFill="1" applyBorder="1" applyAlignment="1">
      <alignment horizontal="center"/>
    </xf>
    <xf numFmtId="1" fontId="17" fillId="37" borderId="26" xfId="0" applyNumberFormat="1" applyFont="1" applyFill="1" applyBorder="1" applyAlignment="1">
      <alignment horizontal="center"/>
    </xf>
    <xf numFmtId="2" fontId="0" fillId="0" borderId="26" xfId="0" applyNumberFormat="1" applyBorder="1"/>
    <xf numFmtId="0" fontId="0" fillId="37" borderId="26" xfId="0" applyFill="1" applyBorder="1" applyAlignment="1">
      <alignment horizontal="center"/>
    </xf>
    <xf numFmtId="164" fontId="0" fillId="37" borderId="26" xfId="43" applyNumberFormat="1" applyFont="1" applyFill="1" applyBorder="1" applyAlignment="1">
      <alignment horizontal="center"/>
    </xf>
    <xf numFmtId="167" fontId="0" fillId="37" borderId="0" xfId="0" applyNumberFormat="1" applyFill="1" applyAlignment="1">
      <alignment horizontal="center"/>
    </xf>
    <xf numFmtId="167" fontId="0" fillId="37" borderId="26" xfId="0" applyNumberFormat="1" applyFill="1" applyBorder="1" applyAlignment="1">
      <alignment horizontal="center"/>
    </xf>
    <xf numFmtId="0" fontId="0" fillId="37" borderId="0" xfId="0" quotePrefix="1" applyFill="1" applyAlignment="1">
      <alignment horizontal="center"/>
    </xf>
    <xf numFmtId="0" fontId="0" fillId="37" borderId="28" xfId="0" quotePrefix="1" applyFill="1" applyBorder="1" applyAlignment="1">
      <alignment horizontal="center"/>
    </xf>
    <xf numFmtId="0" fontId="14" fillId="34" borderId="37" xfId="0" applyFont="1" applyFill="1" applyBorder="1" applyAlignment="1">
      <alignment vertical="center"/>
    </xf>
    <xf numFmtId="0" fontId="0" fillId="0" borderId="38" xfId="0" applyBorder="1"/>
    <xf numFmtId="0" fontId="0" fillId="0" borderId="39" xfId="0" applyBorder="1"/>
    <xf numFmtId="0" fontId="2" fillId="0" borderId="0" xfId="44" applyAlignment="1">
      <alignment vertical="top" wrapText="1"/>
    </xf>
    <xf numFmtId="0" fontId="2" fillId="0" borderId="40" xfId="44" applyBorder="1"/>
    <xf numFmtId="0" fontId="2" fillId="0" borderId="41" xfId="44" applyBorder="1"/>
    <xf numFmtId="0" fontId="39" fillId="0" borderId="40" xfId="44" applyFont="1" applyBorder="1"/>
    <xf numFmtId="0" fontId="2" fillId="0" borderId="40" xfId="44" applyBorder="1" applyAlignment="1">
      <alignment vertical="top" wrapText="1"/>
    </xf>
    <xf numFmtId="0" fontId="2" fillId="0" borderId="41" xfId="44" applyBorder="1" applyAlignment="1">
      <alignment vertical="top" wrapText="1"/>
    </xf>
    <xf numFmtId="0" fontId="2" fillId="0" borderId="40" xfId="44" applyBorder="1" applyAlignment="1">
      <alignment horizontal="left" vertical="top"/>
    </xf>
    <xf numFmtId="0" fontId="40" fillId="34" borderId="0" xfId="0" applyFont="1" applyFill="1"/>
    <xf numFmtId="0" fontId="2" fillId="0" borderId="40" xfId="44" applyBorder="1" applyAlignment="1">
      <alignment horizontal="left" vertical="top" wrapText="1"/>
    </xf>
    <xf numFmtId="0" fontId="2" fillId="0" borderId="0" xfId="44" applyAlignment="1">
      <alignment horizontal="left" vertical="top" wrapText="1"/>
    </xf>
    <xf numFmtId="0" fontId="2" fillId="0" borderId="41" xfId="44" applyBorder="1" applyAlignment="1">
      <alignment horizontal="left" vertical="top" wrapText="1"/>
    </xf>
    <xf numFmtId="0" fontId="2" fillId="0" borderId="42" xfId="44" applyBorder="1" applyAlignment="1">
      <alignment horizontal="left" vertical="top" wrapText="1"/>
    </xf>
    <xf numFmtId="0" fontId="2" fillId="0" borderId="43" xfId="44" applyBorder="1" applyAlignment="1">
      <alignment horizontal="left" vertical="top" wrapText="1"/>
    </xf>
    <xf numFmtId="0" fontId="2" fillId="0" borderId="44" xfId="44" applyBorder="1" applyAlignment="1">
      <alignment horizontal="left" vertical="top" wrapText="1"/>
    </xf>
    <xf numFmtId="0" fontId="24" fillId="34" borderId="37" xfId="0" applyFont="1" applyFill="1" applyBorder="1" applyAlignment="1">
      <alignment horizontal="center"/>
    </xf>
    <xf numFmtId="0" fontId="24" fillId="34" borderId="38" xfId="0" applyFont="1" applyFill="1" applyBorder="1" applyAlignment="1">
      <alignment horizontal="center"/>
    </xf>
    <xf numFmtId="0" fontId="24" fillId="34" borderId="39" xfId="0" applyFont="1" applyFill="1" applyBorder="1" applyAlignment="1">
      <alignment horizontal="center"/>
    </xf>
    <xf numFmtId="0" fontId="20" fillId="34" borderId="22" xfId="0" applyFont="1" applyFill="1" applyBorder="1" applyAlignment="1">
      <alignment horizontal="center" vertical="center" wrapText="1"/>
    </xf>
    <xf numFmtId="0" fontId="0" fillId="0" borderId="40" xfId="44" applyFont="1" applyBorder="1" applyAlignment="1">
      <alignment horizontal="left" wrapText="1"/>
    </xf>
    <xf numFmtId="0" fontId="2" fillId="0" borderId="0" xfId="44" applyAlignment="1">
      <alignment horizontal="left" wrapText="1"/>
    </xf>
    <xf numFmtId="0" fontId="2" fillId="0" borderId="41" xfId="44" applyBorder="1" applyAlignment="1">
      <alignment horizontal="left" wrapText="1"/>
    </xf>
    <xf numFmtId="0" fontId="2" fillId="0" borderId="40" xfId="44" applyBorder="1" applyAlignment="1">
      <alignment horizontal="left" wrapText="1"/>
    </xf>
    <xf numFmtId="0" fontId="0" fillId="0" borderId="40" xfId="44" applyFont="1" applyBorder="1" applyAlignment="1">
      <alignment horizontal="left" vertical="top" wrapText="1"/>
    </xf>
    <xf numFmtId="0" fontId="25" fillId="34" borderId="17" xfId="0" applyFont="1" applyFill="1" applyBorder="1" applyAlignment="1">
      <alignment horizontal="center" vertical="center"/>
    </xf>
    <xf numFmtId="0" fontId="25" fillId="34" borderId="18" xfId="0" applyFont="1" applyFill="1" applyBorder="1" applyAlignment="1">
      <alignment horizontal="center" vertical="center"/>
    </xf>
    <xf numFmtId="0" fontId="25" fillId="34" borderId="19" xfId="0" applyFont="1" applyFill="1" applyBorder="1" applyAlignment="1">
      <alignment horizontal="center" vertical="center"/>
    </xf>
    <xf numFmtId="0" fontId="25" fillId="34" borderId="17" xfId="0" applyFont="1" applyFill="1" applyBorder="1" applyAlignment="1">
      <alignment horizontal="center" vertical="center" wrapText="1"/>
    </xf>
    <xf numFmtId="0" fontId="25" fillId="34" borderId="18" xfId="0" applyFont="1" applyFill="1" applyBorder="1" applyAlignment="1">
      <alignment horizontal="center" vertical="center" wrapText="1"/>
    </xf>
    <xf numFmtId="0" fontId="25" fillId="34" borderId="19" xfId="0" applyFont="1" applyFill="1" applyBorder="1" applyAlignment="1">
      <alignment horizontal="center" vertical="center" wrapText="1"/>
    </xf>
    <xf numFmtId="0" fontId="24" fillId="34" borderId="0" xfId="0" applyFont="1" applyFill="1" applyAlignment="1">
      <alignment horizontal="center" vertical="center"/>
    </xf>
    <xf numFmtId="0" fontId="20" fillId="34" borderId="22" xfId="0" applyFont="1" applyFill="1" applyBorder="1" applyAlignment="1">
      <alignment horizontal="center" vertical="center"/>
    </xf>
    <xf numFmtId="0" fontId="17" fillId="33" borderId="28" xfId="0" applyFont="1" applyFill="1" applyBorder="1" applyAlignment="1">
      <alignment horizontal="right"/>
    </xf>
    <xf numFmtId="0" fontId="17" fillId="33" borderId="0" xfId="0" applyFont="1" applyFill="1" applyAlignment="1">
      <alignment horizontal="right"/>
    </xf>
    <xf numFmtId="0" fontId="14" fillId="34" borderId="21" xfId="0" applyFont="1" applyFill="1" applyBorder="1" applyAlignment="1">
      <alignment horizontal="center" vertical="center"/>
    </xf>
    <xf numFmtId="0" fontId="14" fillId="34" borderId="11" xfId="0" applyFont="1" applyFill="1" applyBorder="1" applyAlignment="1">
      <alignment horizontal="center" vertical="center"/>
    </xf>
    <xf numFmtId="0" fontId="14" fillId="34" borderId="12" xfId="0" applyFont="1" applyFill="1" applyBorder="1" applyAlignment="1">
      <alignment horizontal="center" vertical="center"/>
    </xf>
    <xf numFmtId="0" fontId="14" fillId="34" borderId="13" xfId="0" applyFont="1" applyFill="1" applyBorder="1" applyAlignment="1">
      <alignment horizontal="center" vertical="center"/>
    </xf>
    <xf numFmtId="0" fontId="14" fillId="34" borderId="14" xfId="0" applyFont="1" applyFill="1" applyBorder="1" applyAlignment="1">
      <alignment horizontal="center" vertical="center"/>
    </xf>
    <xf numFmtId="0" fontId="21" fillId="34" borderId="0" xfId="0" applyFont="1" applyFill="1" applyAlignment="1">
      <alignment horizontal="right"/>
    </xf>
    <xf numFmtId="0" fontId="14" fillId="34" borderId="24" xfId="0" applyFont="1" applyFill="1" applyBorder="1" applyAlignment="1">
      <alignment horizontal="center" vertical="center"/>
    </xf>
    <xf numFmtId="0" fontId="0" fillId="38" borderId="0" xfId="0" applyFill="1" applyAlignment="1">
      <alignment horizontal="center" wrapText="1"/>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3 2" xfId="42" xr:uid="{7292DD53-71EE-480A-9744-8474E2E18CB4}"/>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4" xr:uid="{91421A4A-4AE9-DF48-87F0-D73498D0751E}"/>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765">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theme="0"/>
      </font>
      <fill>
        <patternFill>
          <bgColor rgb="FFC00000"/>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C00000"/>
        </patternFill>
      </fill>
    </dxf>
    <dxf>
      <font>
        <color auto="1"/>
      </font>
      <fill>
        <patternFill>
          <bgColor rgb="FFFFFF00"/>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C00000"/>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rgb="FF9C0006"/>
      </font>
      <fill>
        <patternFill>
          <bgColor rgb="FFFFC7CE"/>
        </patternFill>
      </fill>
    </dxf>
    <dxf>
      <font>
        <color rgb="FF006100"/>
      </font>
      <fill>
        <patternFill>
          <bgColor rgb="FFC6EFCE"/>
        </patternFill>
      </fill>
    </dxf>
    <dxf>
      <font>
        <b/>
        <i val="0"/>
        <strike val="0"/>
        <u val="none"/>
        <color theme="0"/>
      </font>
      <numFmt numFmtId="164" formatCode="0.0%"/>
      <fill>
        <patternFill>
          <bgColor theme="1"/>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auto="1"/>
      </font>
      <fill>
        <patternFill>
          <bgColor rgb="FFFFFF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auto="1"/>
      </font>
      <fill>
        <patternFill>
          <bgColor rgb="FFFFFF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auto="1"/>
      </font>
      <fill>
        <patternFill>
          <bgColor rgb="FFFFFF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auto="1"/>
      </font>
      <fill>
        <patternFill>
          <bgColor rgb="FFFFFF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1"/>
      </font>
      <fill>
        <patternFill>
          <bgColor rgb="FFFFFF00"/>
        </patternFill>
      </fill>
    </dxf>
    <dxf>
      <font>
        <color theme="0"/>
      </font>
      <fill>
        <patternFill>
          <bgColor rgb="FFC00000"/>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rgb="FFFFFF00"/>
      </font>
      <fill>
        <patternFill>
          <bgColor theme="4"/>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514B4-BDBF-D147-9101-646BE9924B53}">
  <dimension ref="A1:K12"/>
  <sheetViews>
    <sheetView zoomScale="146" zoomScaleNormal="146" workbookViewId="0">
      <selection activeCell="B3" sqref="B3"/>
    </sheetView>
  </sheetViews>
  <sheetFormatPr baseColWidth="10" defaultColWidth="8.83203125" defaultRowHeight="15" x14ac:dyDescent="0.2"/>
  <cols>
    <col min="1" max="1" width="12.5" bestFit="1" customWidth="1"/>
    <col min="2" max="2" width="117.6640625" bestFit="1" customWidth="1"/>
  </cols>
  <sheetData>
    <row r="1" spans="1:11" x14ac:dyDescent="0.2">
      <c r="A1" s="111" t="s">
        <v>372</v>
      </c>
      <c r="B1" s="111" t="s">
        <v>373</v>
      </c>
      <c r="C1" s="112"/>
      <c r="D1" s="112"/>
      <c r="E1" s="112"/>
      <c r="F1" s="112"/>
      <c r="G1" s="112"/>
      <c r="H1" s="112"/>
      <c r="I1" s="112"/>
      <c r="J1" s="112"/>
      <c r="K1" s="112"/>
    </row>
    <row r="2" spans="1:11" x14ac:dyDescent="0.2">
      <c r="A2" s="113" t="s">
        <v>305</v>
      </c>
      <c r="B2" s="114" t="s">
        <v>412</v>
      </c>
      <c r="C2" s="114"/>
      <c r="D2" s="114"/>
      <c r="E2" s="114"/>
      <c r="F2" s="114"/>
      <c r="G2" s="114"/>
      <c r="H2" s="114"/>
      <c r="I2" s="114"/>
      <c r="J2" s="114"/>
      <c r="K2" s="114"/>
    </row>
    <row r="3" spans="1:11" x14ac:dyDescent="0.2">
      <c r="A3" s="113" t="s">
        <v>306</v>
      </c>
      <c r="B3" s="114" t="s">
        <v>374</v>
      </c>
      <c r="C3" s="114"/>
      <c r="D3" s="114"/>
      <c r="E3" s="114"/>
      <c r="F3" s="114"/>
      <c r="G3" s="114"/>
      <c r="H3" s="114"/>
      <c r="I3" s="114"/>
      <c r="J3" s="114"/>
      <c r="K3" s="114"/>
    </row>
    <row r="4" spans="1:11" ht="160" x14ac:dyDescent="0.2">
      <c r="A4" s="113"/>
      <c r="B4" s="117" t="s">
        <v>379</v>
      </c>
      <c r="C4" s="114"/>
      <c r="D4" s="114"/>
      <c r="E4" s="114"/>
      <c r="F4" s="114"/>
      <c r="G4" s="114"/>
      <c r="H4" s="114"/>
      <c r="I4" s="114"/>
      <c r="J4" s="114"/>
      <c r="K4" s="114"/>
    </row>
    <row r="5" spans="1:11" x14ac:dyDescent="0.2">
      <c r="A5" s="113"/>
      <c r="B5" s="114"/>
      <c r="C5" s="114"/>
      <c r="D5" s="114"/>
      <c r="E5" s="114"/>
      <c r="F5" s="114"/>
      <c r="G5" s="114"/>
      <c r="H5" s="114"/>
      <c r="I5" s="114"/>
      <c r="J5" s="114"/>
      <c r="K5" s="114"/>
    </row>
    <row r="6" spans="1:11" x14ac:dyDescent="0.2">
      <c r="A6" s="113"/>
      <c r="B6" s="114"/>
      <c r="C6" s="114"/>
      <c r="D6" s="114"/>
      <c r="E6" s="114"/>
      <c r="F6" s="114"/>
      <c r="G6" s="114"/>
      <c r="H6" s="114"/>
      <c r="I6" s="114"/>
      <c r="J6" s="114"/>
      <c r="K6" s="114"/>
    </row>
    <row r="7" spans="1:11" x14ac:dyDescent="0.2">
      <c r="A7" s="113"/>
      <c r="B7" s="114"/>
      <c r="C7" s="114"/>
      <c r="D7" s="114"/>
      <c r="E7" s="114"/>
      <c r="F7" s="114"/>
      <c r="G7" s="114"/>
      <c r="H7" s="114"/>
      <c r="I7" s="114"/>
      <c r="J7" s="114"/>
      <c r="K7" s="114"/>
    </row>
    <row r="8" spans="1:11" x14ac:dyDescent="0.2">
      <c r="A8" s="113"/>
      <c r="B8" s="114"/>
      <c r="C8" s="114"/>
      <c r="D8" s="114"/>
      <c r="E8" s="114"/>
      <c r="F8" s="114"/>
      <c r="G8" s="114"/>
      <c r="H8" s="114"/>
      <c r="I8" s="114"/>
      <c r="J8" s="114"/>
      <c r="K8" s="114"/>
    </row>
    <row r="9" spans="1:11" x14ac:dyDescent="0.2">
      <c r="A9" s="113"/>
      <c r="B9" s="114"/>
      <c r="C9" s="114"/>
      <c r="D9" s="114"/>
      <c r="E9" s="114"/>
      <c r="F9" s="114"/>
      <c r="G9" s="114"/>
      <c r="H9" s="114"/>
      <c r="I9" s="114"/>
      <c r="J9" s="114"/>
      <c r="K9" s="114"/>
    </row>
    <row r="10" spans="1:11" x14ac:dyDescent="0.2">
      <c r="A10" s="113"/>
      <c r="B10" s="114"/>
      <c r="C10" s="114"/>
      <c r="D10" s="114"/>
      <c r="E10" s="114"/>
      <c r="F10" s="114"/>
      <c r="G10" s="114"/>
      <c r="H10" s="114"/>
      <c r="I10" s="114"/>
      <c r="J10" s="114"/>
      <c r="K10" s="114"/>
    </row>
    <row r="11" spans="1:11" x14ac:dyDescent="0.2">
      <c r="A11" s="113"/>
      <c r="B11" s="114"/>
      <c r="C11" s="114"/>
      <c r="D11" s="114"/>
      <c r="E11" s="114"/>
      <c r="F11" s="114"/>
      <c r="G11" s="114"/>
      <c r="H11" s="114"/>
      <c r="I11" s="114"/>
      <c r="J11" s="114"/>
      <c r="K11" s="114"/>
    </row>
    <row r="12" spans="1:11" x14ac:dyDescent="0.2">
      <c r="A12" s="113"/>
      <c r="B12" s="114"/>
      <c r="C12" s="114"/>
      <c r="D12" s="114"/>
      <c r="E12" s="114"/>
      <c r="F12" s="114"/>
      <c r="G12" s="114"/>
      <c r="H12" s="114"/>
      <c r="I12" s="114"/>
      <c r="J12" s="114"/>
      <c r="K12" s="11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M1382"/>
  <sheetViews>
    <sheetView tabSelected="1" topLeftCell="A72" zoomScale="140" zoomScaleNormal="140" workbookViewId="0">
      <selection activeCell="F84" sqref="F84"/>
    </sheetView>
  </sheetViews>
  <sheetFormatPr baseColWidth="10" defaultColWidth="8.83203125" defaultRowHeight="15" x14ac:dyDescent="0.2"/>
  <cols>
    <col min="4" max="4" width="15.5" bestFit="1" customWidth="1"/>
    <col min="5" max="5" width="12.83203125" style="10" customWidth="1"/>
    <col min="6" max="8" width="16" customWidth="1"/>
    <col min="9" max="9" width="12.33203125" customWidth="1"/>
    <col min="10" max="10" width="16.5" customWidth="1"/>
    <col min="11" max="11" width="9.1640625" customWidth="1"/>
    <col min="12" max="12" width="15.5" customWidth="1"/>
    <col min="13" max="15" width="14.5" customWidth="1"/>
    <col min="16" max="16" width="18" customWidth="1"/>
    <col min="17" max="19" width="20.83203125" customWidth="1"/>
    <col min="20" max="25" width="24.1640625" customWidth="1"/>
    <col min="26" max="26" width="18.6640625" customWidth="1"/>
    <col min="27" max="28" width="14.6640625" customWidth="1"/>
    <col min="29" max="29" width="24.1640625" customWidth="1"/>
    <col min="30" max="30" width="14.6640625" customWidth="1"/>
    <col min="31" max="31" width="13.33203125" customWidth="1"/>
    <col min="32" max="32" width="15.83203125" customWidth="1"/>
    <col min="33" max="34" width="12.33203125" customWidth="1"/>
    <col min="35" max="35" width="14.83203125" customWidth="1"/>
    <col min="36" max="36" width="12.33203125" customWidth="1"/>
    <col min="37" max="37" width="14.5" customWidth="1"/>
    <col min="38" max="39" width="9.1640625" customWidth="1"/>
    <col min="40" max="42" width="8.83203125" customWidth="1"/>
    <col min="43" max="43" width="10.5" customWidth="1"/>
    <col min="44" max="46" width="8.83203125" customWidth="1"/>
    <col min="47" max="47" width="13.1640625" customWidth="1"/>
    <col min="48" max="61" width="8.83203125" customWidth="1"/>
    <col min="62" max="62" width="10.5" customWidth="1"/>
    <col min="63" max="65" width="8.83203125" customWidth="1"/>
    <col min="66" max="66" width="13.1640625" customWidth="1"/>
    <col min="67" max="80" width="8.83203125" customWidth="1"/>
    <col min="81" max="81" width="10.5" customWidth="1"/>
    <col min="82" max="84" width="8.83203125" customWidth="1"/>
    <col min="85" max="85" width="13.1640625" customWidth="1"/>
    <col min="86" max="99" width="8.83203125" customWidth="1"/>
    <col min="100" max="100" width="10.5" customWidth="1"/>
    <col min="101" max="103" width="8.83203125" customWidth="1"/>
    <col min="104" max="104" width="13.1640625" customWidth="1"/>
    <col min="105" max="118" width="8.83203125" customWidth="1"/>
    <col min="119" max="119" width="10.5" customWidth="1"/>
    <col min="120" max="122" width="8.83203125" customWidth="1"/>
    <col min="123" max="123" width="13.1640625" customWidth="1"/>
    <col min="124" max="137" width="8.83203125" customWidth="1"/>
    <col min="138" max="138" width="10.5" customWidth="1"/>
    <col min="139" max="141" width="8.83203125" customWidth="1"/>
    <col min="142" max="142" width="13.1640625" customWidth="1"/>
    <col min="143" max="156" width="8.83203125" customWidth="1"/>
    <col min="157" max="157" width="10.5" customWidth="1"/>
    <col min="158" max="160" width="8.83203125" customWidth="1"/>
    <col min="161" max="161" width="13.1640625" customWidth="1"/>
    <col min="162" max="175" width="8.83203125" customWidth="1"/>
    <col min="176" max="176" width="10.5" customWidth="1"/>
    <col min="177" max="179" width="8.83203125" customWidth="1"/>
    <col min="180" max="180" width="13.1640625" customWidth="1"/>
    <col min="181" max="194" width="8.83203125" customWidth="1"/>
    <col min="195" max="195" width="10.5" customWidth="1"/>
    <col min="196" max="198" width="8.83203125" customWidth="1"/>
    <col min="199" max="199" width="13.1640625" customWidth="1"/>
    <col min="200" max="213" width="8.83203125" customWidth="1"/>
    <col min="214" max="214" width="10.5" customWidth="1"/>
    <col min="215" max="217" width="8.83203125" customWidth="1"/>
    <col min="218" max="218" width="13.1640625" customWidth="1"/>
    <col min="219" max="232" width="8.83203125" customWidth="1"/>
    <col min="233" max="233" width="10.5" customWidth="1"/>
    <col min="234" max="236" width="8.83203125" customWidth="1"/>
    <col min="237" max="237" width="13.1640625" customWidth="1"/>
    <col min="238" max="251" width="8.83203125" customWidth="1"/>
    <col min="252" max="252" width="10.5" customWidth="1"/>
    <col min="253" max="255" width="8.83203125" customWidth="1"/>
    <col min="256" max="256" width="13.1640625" customWidth="1"/>
    <col min="257" max="270" width="8.83203125" customWidth="1"/>
    <col min="271" max="271" width="10.5" customWidth="1"/>
    <col min="272" max="274" width="8.83203125" customWidth="1"/>
    <col min="275" max="275" width="13.1640625" customWidth="1"/>
    <col min="276" max="289" width="8.83203125" customWidth="1"/>
    <col min="290" max="290" width="10.5" customWidth="1"/>
    <col min="291" max="293" width="8.83203125" customWidth="1"/>
    <col min="294" max="294" width="13.1640625" customWidth="1"/>
    <col min="295" max="308" width="8.83203125" customWidth="1"/>
    <col min="309" max="309" width="10.5" customWidth="1"/>
    <col min="310" max="312" width="8.83203125" customWidth="1"/>
    <col min="313" max="313" width="13.1640625" customWidth="1"/>
    <col min="314" max="323" width="8.83203125" customWidth="1"/>
    <col min="324" max="324" width="9.1640625" style="44" customWidth="1"/>
    <col min="325" max="325" width="16" style="44" customWidth="1"/>
    <col min="326" max="326" width="18.33203125" customWidth="1"/>
    <col min="327" max="327" width="12.33203125" customWidth="1"/>
    <col min="328" max="328" width="8.83203125" customWidth="1"/>
    <col min="329" max="329" width="10.6640625" customWidth="1"/>
    <col min="330" max="330" width="13" customWidth="1"/>
    <col min="331" max="331" width="21.5" customWidth="1"/>
    <col min="332" max="334" width="8.83203125" customWidth="1"/>
    <col min="335" max="335" width="13" bestFit="1" customWidth="1"/>
    <col min="336" max="336" width="11.33203125" customWidth="1"/>
    <col min="337" max="337" width="13.83203125" customWidth="1"/>
    <col min="338" max="338" width="8.83203125" customWidth="1"/>
    <col min="339" max="339" width="11.1640625" customWidth="1"/>
    <col min="340" max="340" width="12.33203125" bestFit="1" customWidth="1"/>
    <col min="341" max="341" width="8.83203125" customWidth="1"/>
    <col min="342" max="342" width="15" bestFit="1" customWidth="1"/>
    <col min="343" max="343" width="12" customWidth="1"/>
    <col min="344" max="344" width="8.83203125" customWidth="1"/>
    <col min="345" max="345" width="22.6640625" bestFit="1" customWidth="1"/>
    <col min="346" max="347" width="8.83203125" customWidth="1"/>
    <col min="348" max="348" width="12.83203125" customWidth="1"/>
    <col min="349" max="349" width="12.6640625" bestFit="1" customWidth="1"/>
    <col min="350" max="350" width="8.83203125" customWidth="1"/>
    <col min="351" max="352" width="11.5" customWidth="1"/>
    <col min="353" max="354" width="8.83203125" customWidth="1"/>
    <col min="355" max="355" width="15.83203125" customWidth="1"/>
    <col min="356" max="373" width="8.83203125" customWidth="1"/>
    <col min="377" max="377" width="48.1640625" bestFit="1" customWidth="1"/>
    <col min="399" max="399" width="48.1640625" bestFit="1" customWidth="1"/>
    <col min="421" max="421" width="52.5" bestFit="1" customWidth="1"/>
    <col min="443" max="443" width="52.5" bestFit="1" customWidth="1"/>
    <col min="465" max="465" width="48.1640625" bestFit="1" customWidth="1"/>
    <col min="487" max="487" width="48.1640625" bestFit="1" customWidth="1"/>
    <col min="509" max="509" width="48.1640625" bestFit="1" customWidth="1"/>
    <col min="531" max="531" width="48.1640625" bestFit="1" customWidth="1"/>
    <col min="553" max="553" width="48.1640625" bestFit="1" customWidth="1"/>
    <col min="575" max="575" width="48.1640625" bestFit="1" customWidth="1"/>
  </cols>
  <sheetData>
    <row r="1" spans="1:377" ht="16" customHeight="1" thickBot="1" x14ac:dyDescent="0.25">
      <c r="A1" s="1" t="s">
        <v>240</v>
      </c>
      <c r="B1" s="3"/>
      <c r="C1" s="3"/>
      <c r="D1" s="3"/>
      <c r="F1" s="4"/>
      <c r="G1" s="4"/>
      <c r="H1" s="4"/>
      <c r="I1" s="4"/>
      <c r="J1" s="175" t="s">
        <v>170</v>
      </c>
      <c r="K1" s="176"/>
      <c r="L1" s="176"/>
      <c r="M1" s="176"/>
      <c r="N1" s="176"/>
      <c r="O1" s="176"/>
      <c r="P1" s="176"/>
      <c r="Q1" s="176"/>
      <c r="R1" s="176"/>
      <c r="S1" s="176"/>
      <c r="T1" s="176"/>
      <c r="U1" s="47"/>
      <c r="V1" s="47"/>
      <c r="W1" s="47"/>
      <c r="X1" s="47"/>
      <c r="Y1" s="47"/>
      <c r="Z1" s="175" t="s">
        <v>182</v>
      </c>
      <c r="AA1" s="176"/>
      <c r="AB1" s="176"/>
      <c r="AC1" s="181"/>
      <c r="AD1" s="177" t="s">
        <v>0</v>
      </c>
      <c r="AE1" s="178"/>
      <c r="AF1" s="178"/>
      <c r="AG1" s="178"/>
      <c r="AH1" s="178"/>
      <c r="AI1" s="178"/>
      <c r="AJ1" s="178"/>
      <c r="AK1" s="179"/>
      <c r="AN1" s="3" t="s">
        <v>85</v>
      </c>
      <c r="AO1" s="16" t="s">
        <v>445</v>
      </c>
      <c r="AP1" s="3"/>
      <c r="AQ1" s="3"/>
      <c r="AS1" s="31" t="s">
        <v>81</v>
      </c>
      <c r="AT1" s="36"/>
      <c r="AU1" s="104"/>
      <c r="AV1" s="30"/>
      <c r="AW1" s="30"/>
      <c r="AX1" s="172" t="s">
        <v>69</v>
      </c>
      <c r="AY1" s="172"/>
      <c r="AZ1" s="172" t="s">
        <v>71</v>
      </c>
      <c r="BA1" s="172"/>
      <c r="BB1" s="172" t="s">
        <v>70</v>
      </c>
      <c r="BC1" s="172"/>
      <c r="BD1" s="172" t="s">
        <v>82</v>
      </c>
      <c r="BE1" s="172"/>
      <c r="BG1" s="3" t="s">
        <v>90</v>
      </c>
      <c r="BH1" s="16" t="s">
        <v>445</v>
      </c>
      <c r="BI1" s="3"/>
      <c r="BJ1" s="3"/>
      <c r="BL1" s="31" t="s">
        <v>81</v>
      </c>
      <c r="BM1" s="36"/>
      <c r="BN1" s="30"/>
      <c r="BO1" s="30"/>
      <c r="BP1" s="30"/>
      <c r="BQ1" s="172" t="s">
        <v>69</v>
      </c>
      <c r="BR1" s="172"/>
      <c r="BS1" s="172" t="s">
        <v>71</v>
      </c>
      <c r="BT1" s="172"/>
      <c r="BU1" s="172" t="s">
        <v>70</v>
      </c>
      <c r="BV1" s="172"/>
      <c r="BW1" s="172" t="s">
        <v>82</v>
      </c>
      <c r="BX1" s="172"/>
      <c r="BZ1" s="3" t="s">
        <v>95</v>
      </c>
      <c r="CA1" s="16" t="s">
        <v>445</v>
      </c>
      <c r="CB1" s="3"/>
      <c r="CC1" s="3"/>
      <c r="CE1" s="31" t="s">
        <v>81</v>
      </c>
      <c r="CF1" s="36"/>
      <c r="CG1" s="30"/>
      <c r="CH1" s="30"/>
      <c r="CI1" s="30"/>
      <c r="CJ1" s="172" t="s">
        <v>69</v>
      </c>
      <c r="CK1" s="172"/>
      <c r="CL1" s="172" t="s">
        <v>71</v>
      </c>
      <c r="CM1" s="172"/>
      <c r="CN1" s="172" t="s">
        <v>70</v>
      </c>
      <c r="CO1" s="172"/>
      <c r="CP1" s="172" t="s">
        <v>82</v>
      </c>
      <c r="CQ1" s="172"/>
      <c r="CS1" s="3" t="s">
        <v>96</v>
      </c>
      <c r="CT1" s="16" t="s">
        <v>445</v>
      </c>
      <c r="CU1" s="3"/>
      <c r="CV1" s="3"/>
      <c r="CX1" s="31" t="s">
        <v>81</v>
      </c>
      <c r="CY1" s="36"/>
      <c r="CZ1" s="30"/>
      <c r="DA1" s="30"/>
      <c r="DB1" s="30"/>
      <c r="DC1" s="172" t="s">
        <v>69</v>
      </c>
      <c r="DD1" s="172"/>
      <c r="DE1" s="172" t="s">
        <v>71</v>
      </c>
      <c r="DF1" s="172"/>
      <c r="DG1" s="172" t="s">
        <v>70</v>
      </c>
      <c r="DH1" s="172"/>
      <c r="DI1" s="172" t="s">
        <v>82</v>
      </c>
      <c r="DJ1" s="172"/>
      <c r="DL1" s="3" t="s">
        <v>97</v>
      </c>
      <c r="DM1" s="16" t="s">
        <v>445</v>
      </c>
      <c r="DN1" s="3"/>
      <c r="DO1" s="3"/>
      <c r="DQ1" s="31" t="s">
        <v>81</v>
      </c>
      <c r="DR1" s="36"/>
      <c r="DS1" s="30"/>
      <c r="DT1" s="30"/>
      <c r="DU1" s="30"/>
      <c r="DV1" s="172" t="s">
        <v>69</v>
      </c>
      <c r="DW1" s="172"/>
      <c r="DX1" s="172" t="s">
        <v>71</v>
      </c>
      <c r="DY1" s="172"/>
      <c r="DZ1" s="172" t="s">
        <v>70</v>
      </c>
      <c r="EA1" s="172"/>
      <c r="EB1" s="172" t="s">
        <v>82</v>
      </c>
      <c r="EC1" s="172"/>
      <c r="EE1" s="3" t="s">
        <v>98</v>
      </c>
      <c r="EF1" s="16" t="s">
        <v>445</v>
      </c>
      <c r="EG1" s="3"/>
      <c r="EH1" s="3"/>
      <c r="EJ1" s="31" t="s">
        <v>81</v>
      </c>
      <c r="EK1" s="36"/>
      <c r="EL1" s="30"/>
      <c r="EM1" s="30"/>
      <c r="EN1" s="30"/>
      <c r="EO1" s="172" t="s">
        <v>69</v>
      </c>
      <c r="EP1" s="172"/>
      <c r="EQ1" s="172" t="s">
        <v>71</v>
      </c>
      <c r="ER1" s="172"/>
      <c r="ES1" s="172" t="s">
        <v>70</v>
      </c>
      <c r="ET1" s="172"/>
      <c r="EU1" s="172" t="s">
        <v>82</v>
      </c>
      <c r="EV1" s="172"/>
      <c r="EX1" s="3" t="s">
        <v>99</v>
      </c>
      <c r="EY1" s="16" t="s">
        <v>445</v>
      </c>
      <c r="EZ1" s="3"/>
      <c r="FA1" s="3"/>
      <c r="FC1" s="31" t="s">
        <v>81</v>
      </c>
      <c r="FD1" s="36"/>
      <c r="FE1" s="30"/>
      <c r="FF1" s="30"/>
      <c r="FG1" s="30"/>
      <c r="FH1" s="172" t="s">
        <v>69</v>
      </c>
      <c r="FI1" s="172"/>
      <c r="FJ1" s="172" t="s">
        <v>71</v>
      </c>
      <c r="FK1" s="172"/>
      <c r="FL1" s="172" t="s">
        <v>70</v>
      </c>
      <c r="FM1" s="172"/>
      <c r="FN1" s="172" t="s">
        <v>82</v>
      </c>
      <c r="FO1" s="172"/>
      <c r="FQ1" s="3" t="s">
        <v>100</v>
      </c>
      <c r="FR1" s="16" t="s">
        <v>445</v>
      </c>
      <c r="FS1" s="3"/>
      <c r="FT1" s="3"/>
      <c r="FV1" s="31" t="s">
        <v>81</v>
      </c>
      <c r="FW1" s="36"/>
      <c r="FX1" s="30"/>
      <c r="FY1" s="30"/>
      <c r="FZ1" s="30"/>
      <c r="GA1" s="172" t="s">
        <v>69</v>
      </c>
      <c r="GB1" s="172"/>
      <c r="GC1" s="172" t="s">
        <v>71</v>
      </c>
      <c r="GD1" s="172"/>
      <c r="GE1" s="172" t="s">
        <v>70</v>
      </c>
      <c r="GF1" s="172"/>
      <c r="GG1" s="172" t="s">
        <v>82</v>
      </c>
      <c r="GH1" s="172"/>
      <c r="GJ1" s="3" t="s">
        <v>101</v>
      </c>
      <c r="GK1" s="16" t="s">
        <v>445</v>
      </c>
      <c r="GL1" s="3"/>
      <c r="GM1" s="3"/>
      <c r="GO1" s="31" t="s">
        <v>81</v>
      </c>
      <c r="GP1" s="36"/>
      <c r="GQ1" s="30"/>
      <c r="GR1" s="30"/>
      <c r="GS1" s="30"/>
      <c r="GT1" s="172" t="s">
        <v>69</v>
      </c>
      <c r="GU1" s="172"/>
      <c r="GV1" s="172" t="s">
        <v>71</v>
      </c>
      <c r="GW1" s="172"/>
      <c r="GX1" s="172" t="s">
        <v>70</v>
      </c>
      <c r="GY1" s="172"/>
      <c r="GZ1" s="172" t="s">
        <v>82</v>
      </c>
      <c r="HA1" s="172"/>
      <c r="HC1" s="3" t="s">
        <v>103</v>
      </c>
      <c r="HD1" s="16" t="s">
        <v>445</v>
      </c>
      <c r="HE1" s="3"/>
      <c r="HF1" s="3"/>
      <c r="HH1" s="31" t="s">
        <v>81</v>
      </c>
      <c r="HI1" s="36"/>
      <c r="HJ1" s="30"/>
      <c r="HK1" s="30"/>
      <c r="HL1" s="30"/>
      <c r="HM1" s="172" t="s">
        <v>69</v>
      </c>
      <c r="HN1" s="172"/>
      <c r="HO1" s="172" t="s">
        <v>71</v>
      </c>
      <c r="HP1" s="172"/>
      <c r="HQ1" s="172" t="s">
        <v>70</v>
      </c>
      <c r="HR1" s="172"/>
      <c r="HS1" s="172" t="s">
        <v>82</v>
      </c>
      <c r="HT1" s="172"/>
      <c r="HV1" s="3" t="s">
        <v>177</v>
      </c>
      <c r="HW1" s="16" t="s">
        <v>445</v>
      </c>
      <c r="HX1" s="3"/>
      <c r="HY1" s="3"/>
      <c r="IA1" s="31" t="s">
        <v>81</v>
      </c>
      <c r="IB1" s="36"/>
      <c r="IC1" s="30"/>
      <c r="ID1" s="30"/>
      <c r="IE1" s="30"/>
      <c r="IF1" s="172" t="s">
        <v>69</v>
      </c>
      <c r="IG1" s="172"/>
      <c r="IH1" s="172" t="s">
        <v>71</v>
      </c>
      <c r="II1" s="172"/>
      <c r="IJ1" s="172" t="s">
        <v>70</v>
      </c>
      <c r="IK1" s="172"/>
      <c r="IL1" s="172" t="s">
        <v>82</v>
      </c>
      <c r="IM1" s="172"/>
      <c r="IO1" s="3" t="s">
        <v>178</v>
      </c>
      <c r="IP1" s="16" t="s">
        <v>445</v>
      </c>
      <c r="IQ1" s="3"/>
      <c r="IR1" s="3"/>
      <c r="IT1" s="31" t="s">
        <v>81</v>
      </c>
      <c r="IU1" s="36"/>
      <c r="IV1" s="104"/>
      <c r="IW1" s="30"/>
      <c r="IX1" s="30"/>
      <c r="IY1" s="172" t="s">
        <v>69</v>
      </c>
      <c r="IZ1" s="172"/>
      <c r="JA1" s="172" t="s">
        <v>71</v>
      </c>
      <c r="JB1" s="172"/>
      <c r="JC1" s="172" t="s">
        <v>70</v>
      </c>
      <c r="JD1" s="172"/>
      <c r="JE1" s="172" t="s">
        <v>82</v>
      </c>
      <c r="JF1" s="172"/>
      <c r="JH1" s="3" t="s">
        <v>179</v>
      </c>
      <c r="JI1" s="16" t="s">
        <v>445</v>
      </c>
      <c r="JJ1" s="3"/>
      <c r="JK1" s="3"/>
      <c r="JM1" s="31" t="s">
        <v>81</v>
      </c>
      <c r="JN1" s="36"/>
      <c r="JO1" s="30"/>
      <c r="JP1" s="30"/>
      <c r="JQ1" s="30"/>
      <c r="JR1" s="172" t="s">
        <v>69</v>
      </c>
      <c r="JS1" s="172"/>
      <c r="JT1" s="172" t="s">
        <v>71</v>
      </c>
      <c r="JU1" s="172"/>
      <c r="JV1" s="172" t="s">
        <v>70</v>
      </c>
      <c r="JW1" s="172"/>
      <c r="JX1" s="172" t="s">
        <v>82</v>
      </c>
      <c r="JY1" s="172"/>
      <c r="KA1" s="3" t="s">
        <v>180</v>
      </c>
      <c r="KB1" s="16" t="s">
        <v>445</v>
      </c>
      <c r="KC1" s="3"/>
      <c r="KD1" s="3"/>
      <c r="KF1" s="31" t="s">
        <v>81</v>
      </c>
      <c r="KG1" s="36"/>
      <c r="KH1" s="30"/>
      <c r="KI1" s="30"/>
      <c r="KJ1" s="30"/>
      <c r="KK1" s="172" t="s">
        <v>69</v>
      </c>
      <c r="KL1" s="172"/>
      <c r="KM1" s="172" t="s">
        <v>71</v>
      </c>
      <c r="KN1" s="172"/>
      <c r="KO1" s="172" t="s">
        <v>70</v>
      </c>
      <c r="KP1" s="172"/>
      <c r="KQ1" s="172" t="s">
        <v>82</v>
      </c>
      <c r="KR1" s="172"/>
      <c r="KT1" s="3" t="s">
        <v>181</v>
      </c>
      <c r="KU1" s="16" t="s">
        <v>445</v>
      </c>
      <c r="KV1" s="3"/>
      <c r="KW1" s="3"/>
      <c r="KY1" s="31" t="s">
        <v>81</v>
      </c>
      <c r="KZ1" s="36"/>
      <c r="LA1" s="30"/>
      <c r="LB1" s="30"/>
      <c r="LC1" s="30"/>
      <c r="LD1" s="172" t="s">
        <v>69</v>
      </c>
      <c r="LE1" s="172"/>
      <c r="LF1" s="172" t="s">
        <v>71</v>
      </c>
      <c r="LG1" s="172"/>
      <c r="LH1" s="172" t="s">
        <v>70</v>
      </c>
      <c r="LI1" s="172"/>
      <c r="LJ1" s="172" t="s">
        <v>82</v>
      </c>
      <c r="LK1" s="172"/>
      <c r="LO1" s="3" t="s">
        <v>102</v>
      </c>
      <c r="LP1" s="16" t="str">
        <f>AO1</f>
        <v>V 119_LineAndStats</v>
      </c>
      <c r="LQ1" s="3"/>
      <c r="LR1" s="3"/>
      <c r="LS1" s="92" t="s">
        <v>275</v>
      </c>
      <c r="LT1" s="31" t="s">
        <v>81</v>
      </c>
      <c r="LU1" s="31"/>
      <c r="LV1" s="31"/>
      <c r="LW1" s="31"/>
      <c r="LX1" s="30"/>
      <c r="LY1" s="36"/>
      <c r="LZ1" s="156" t="s">
        <v>317</v>
      </c>
      <c r="MA1" s="157"/>
      <c r="MB1" s="157"/>
      <c r="MC1" s="158"/>
      <c r="MD1" s="30"/>
      <c r="ME1" s="30"/>
      <c r="MF1" s="87" t="s">
        <v>69</v>
      </c>
      <c r="MG1" s="87"/>
      <c r="MH1" s="87" t="s">
        <v>71</v>
      </c>
      <c r="MI1" s="87"/>
      <c r="MJ1" s="87" t="s">
        <v>70</v>
      </c>
      <c r="MK1" s="87"/>
      <c r="ML1" s="87" t="s">
        <v>82</v>
      </c>
      <c r="MM1" s="87"/>
      <c r="MO1" s="159" t="s">
        <v>415</v>
      </c>
      <c r="MP1" s="159"/>
      <c r="MS1" s="87" t="s">
        <v>209</v>
      </c>
      <c r="MT1" s="87"/>
      <c r="MU1" s="87"/>
      <c r="MV1" s="87"/>
      <c r="MX1" s="105" t="s">
        <v>416</v>
      </c>
      <c r="MY1" s="106"/>
      <c r="MZ1" s="106"/>
      <c r="NA1" s="106"/>
      <c r="NB1" s="106"/>
      <c r="NC1" s="106"/>
      <c r="ND1" s="106"/>
      <c r="NE1" s="106"/>
      <c r="NF1" s="106"/>
      <c r="NG1" s="106"/>
      <c r="NH1" s="106"/>
      <c r="NI1" s="106"/>
      <c r="NJ1" s="106"/>
      <c r="NK1" s="106"/>
      <c r="NL1" s="106"/>
      <c r="NM1" s="106"/>
    </row>
    <row r="2" spans="1:377" ht="25.5" customHeight="1" thickBot="1" x14ac:dyDescent="0.25">
      <c r="A2" s="3"/>
      <c r="B2" s="3"/>
      <c r="C2" s="3"/>
      <c r="D2" s="3"/>
      <c r="E2" s="11"/>
      <c r="F2" s="4" t="s">
        <v>73</v>
      </c>
      <c r="G2" s="4" t="s">
        <v>203</v>
      </c>
      <c r="H2" s="4" t="s">
        <v>231</v>
      </c>
      <c r="I2" s="4" t="s">
        <v>4</v>
      </c>
      <c r="J2" s="4" t="s">
        <v>104</v>
      </c>
      <c r="K2" s="4" t="s">
        <v>75</v>
      </c>
      <c r="L2" s="4" t="s">
        <v>147</v>
      </c>
      <c r="M2" s="4" t="s">
        <v>148</v>
      </c>
      <c r="N2" s="4" t="s">
        <v>377</v>
      </c>
      <c r="O2" s="4" t="s">
        <v>375</v>
      </c>
      <c r="P2" s="4" t="s">
        <v>149</v>
      </c>
      <c r="Q2" s="4" t="s">
        <v>74</v>
      </c>
      <c r="R2" s="4" t="s">
        <v>232</v>
      </c>
      <c r="S2" s="4" t="s">
        <v>150</v>
      </c>
      <c r="T2" s="4" t="s">
        <v>151</v>
      </c>
      <c r="U2" s="4" t="s">
        <v>378</v>
      </c>
      <c r="V2" s="4" t="s">
        <v>376</v>
      </c>
      <c r="W2" s="4" t="s">
        <v>249</v>
      </c>
      <c r="X2" s="4" t="s">
        <v>91</v>
      </c>
      <c r="Y2" s="4" t="s">
        <v>239</v>
      </c>
      <c r="Z2" s="5" t="s">
        <v>292</v>
      </c>
      <c r="AA2" s="6" t="s">
        <v>233</v>
      </c>
      <c r="AB2" s="6" t="s">
        <v>234</v>
      </c>
      <c r="AC2" s="4" t="s">
        <v>235</v>
      </c>
      <c r="AD2" s="5" t="s">
        <v>152</v>
      </c>
      <c r="AE2" s="6" t="s">
        <v>153</v>
      </c>
      <c r="AF2" s="6" t="s">
        <v>236</v>
      </c>
      <c r="AG2" s="6" t="s">
        <v>237</v>
      </c>
      <c r="AH2" s="6" t="s">
        <v>238</v>
      </c>
      <c r="AI2" s="6" t="s">
        <v>154</v>
      </c>
      <c r="AJ2" s="6" t="s">
        <v>76</v>
      </c>
      <c r="AK2" s="6" t="s">
        <v>171</v>
      </c>
      <c r="AN2" s="171" t="s">
        <v>16</v>
      </c>
      <c r="AO2" s="171"/>
      <c r="AP2" s="171"/>
      <c r="AQ2" s="171"/>
      <c r="AR2" t="s">
        <v>294</v>
      </c>
      <c r="AS2" s="23" t="s">
        <v>318</v>
      </c>
      <c r="AT2" s="23" t="s">
        <v>89</v>
      </c>
      <c r="AU2" s="23" t="s">
        <v>253</v>
      </c>
      <c r="AV2" s="23" t="s">
        <v>88</v>
      </c>
      <c r="AW2" s="23" t="s">
        <v>72</v>
      </c>
      <c r="AX2" s="23" t="s">
        <v>83</v>
      </c>
      <c r="AY2" s="23" t="s">
        <v>84</v>
      </c>
      <c r="AZ2" s="23" t="s">
        <v>83</v>
      </c>
      <c r="BA2" s="23" t="s">
        <v>84</v>
      </c>
      <c r="BB2" s="23" t="s">
        <v>83</v>
      </c>
      <c r="BC2" s="23" t="s">
        <v>84</v>
      </c>
      <c r="BD2" s="23" t="s">
        <v>83</v>
      </c>
      <c r="BE2" s="23" t="s">
        <v>84</v>
      </c>
      <c r="BG2" s="171" t="s">
        <v>16</v>
      </c>
      <c r="BH2" s="171"/>
      <c r="BI2" s="171"/>
      <c r="BJ2" s="171"/>
      <c r="BK2" t="s">
        <v>294</v>
      </c>
      <c r="BL2" s="23" t="s">
        <v>318</v>
      </c>
      <c r="BM2" s="23" t="s">
        <v>89</v>
      </c>
      <c r="BN2" s="23" t="s">
        <v>253</v>
      </c>
      <c r="BO2" s="23" t="s">
        <v>88</v>
      </c>
      <c r="BP2" s="23" t="s">
        <v>72</v>
      </c>
      <c r="BQ2" s="23" t="s">
        <v>83</v>
      </c>
      <c r="BR2" s="23" t="s">
        <v>84</v>
      </c>
      <c r="BS2" s="23" t="s">
        <v>83</v>
      </c>
      <c r="BT2" s="23" t="s">
        <v>84</v>
      </c>
      <c r="BU2" s="23" t="s">
        <v>83</v>
      </c>
      <c r="BV2" s="23" t="s">
        <v>84</v>
      </c>
      <c r="BW2" s="23" t="s">
        <v>83</v>
      </c>
      <c r="BX2" s="23" t="s">
        <v>84</v>
      </c>
      <c r="BZ2" s="171" t="s">
        <v>16</v>
      </c>
      <c r="CA2" s="171"/>
      <c r="CB2" s="171"/>
      <c r="CC2" s="171"/>
      <c r="CD2" t="s">
        <v>294</v>
      </c>
      <c r="CE2" s="23" t="s">
        <v>318</v>
      </c>
      <c r="CF2" s="23" t="s">
        <v>89</v>
      </c>
      <c r="CG2" s="23" t="s">
        <v>253</v>
      </c>
      <c r="CH2" s="23" t="s">
        <v>88</v>
      </c>
      <c r="CI2" s="23" t="s">
        <v>72</v>
      </c>
      <c r="CJ2" s="23" t="s">
        <v>83</v>
      </c>
      <c r="CK2" s="23" t="s">
        <v>84</v>
      </c>
      <c r="CL2" s="23" t="s">
        <v>83</v>
      </c>
      <c r="CM2" s="23" t="s">
        <v>84</v>
      </c>
      <c r="CN2" s="23" t="s">
        <v>83</v>
      </c>
      <c r="CO2" s="23" t="s">
        <v>84</v>
      </c>
      <c r="CP2" s="23" t="s">
        <v>83</v>
      </c>
      <c r="CQ2" s="23" t="s">
        <v>84</v>
      </c>
      <c r="CS2" s="171" t="s">
        <v>16</v>
      </c>
      <c r="CT2" s="171"/>
      <c r="CU2" s="171"/>
      <c r="CV2" s="171"/>
      <c r="CW2" t="s">
        <v>294</v>
      </c>
      <c r="CX2" s="23" t="s">
        <v>318</v>
      </c>
      <c r="CY2" s="23" t="s">
        <v>89</v>
      </c>
      <c r="CZ2" s="23" t="s">
        <v>253</v>
      </c>
      <c r="DA2" s="23" t="s">
        <v>88</v>
      </c>
      <c r="DB2" s="23" t="s">
        <v>72</v>
      </c>
      <c r="DC2" s="23" t="s">
        <v>83</v>
      </c>
      <c r="DD2" s="23" t="s">
        <v>84</v>
      </c>
      <c r="DE2" s="23" t="s">
        <v>83</v>
      </c>
      <c r="DF2" s="23" t="s">
        <v>84</v>
      </c>
      <c r="DG2" s="23" t="s">
        <v>83</v>
      </c>
      <c r="DH2" s="23" t="s">
        <v>84</v>
      </c>
      <c r="DI2" s="23" t="s">
        <v>83</v>
      </c>
      <c r="DJ2" s="23" t="s">
        <v>84</v>
      </c>
      <c r="DL2" s="171" t="s">
        <v>16</v>
      </c>
      <c r="DM2" s="171"/>
      <c r="DN2" s="171"/>
      <c r="DO2" s="171"/>
      <c r="DP2" t="s">
        <v>294</v>
      </c>
      <c r="DQ2" s="23" t="s">
        <v>318</v>
      </c>
      <c r="DR2" s="23" t="s">
        <v>89</v>
      </c>
      <c r="DS2" s="23" t="s">
        <v>253</v>
      </c>
      <c r="DT2" s="23" t="s">
        <v>88</v>
      </c>
      <c r="DU2" s="23" t="s">
        <v>72</v>
      </c>
      <c r="DV2" s="23" t="s">
        <v>83</v>
      </c>
      <c r="DW2" s="23" t="s">
        <v>84</v>
      </c>
      <c r="DX2" s="23" t="s">
        <v>83</v>
      </c>
      <c r="DY2" s="23" t="s">
        <v>84</v>
      </c>
      <c r="DZ2" s="23" t="s">
        <v>83</v>
      </c>
      <c r="EA2" s="23" t="s">
        <v>84</v>
      </c>
      <c r="EB2" s="23" t="s">
        <v>83</v>
      </c>
      <c r="EC2" s="23" t="s">
        <v>84</v>
      </c>
      <c r="EE2" s="171" t="s">
        <v>16</v>
      </c>
      <c r="EF2" s="171"/>
      <c r="EG2" s="171"/>
      <c r="EH2" s="171"/>
      <c r="EI2" t="s">
        <v>294</v>
      </c>
      <c r="EJ2" s="23" t="s">
        <v>318</v>
      </c>
      <c r="EK2" s="23" t="s">
        <v>89</v>
      </c>
      <c r="EL2" s="23" t="s">
        <v>253</v>
      </c>
      <c r="EM2" s="23" t="s">
        <v>88</v>
      </c>
      <c r="EN2" s="23" t="s">
        <v>72</v>
      </c>
      <c r="EO2" s="23" t="s">
        <v>83</v>
      </c>
      <c r="EP2" s="23" t="s">
        <v>84</v>
      </c>
      <c r="EQ2" s="23" t="s">
        <v>83</v>
      </c>
      <c r="ER2" s="23" t="s">
        <v>84</v>
      </c>
      <c r="ES2" s="23" t="s">
        <v>83</v>
      </c>
      <c r="ET2" s="23" t="s">
        <v>84</v>
      </c>
      <c r="EU2" s="23" t="s">
        <v>83</v>
      </c>
      <c r="EV2" s="23" t="s">
        <v>84</v>
      </c>
      <c r="EX2" s="171" t="s">
        <v>16</v>
      </c>
      <c r="EY2" s="171"/>
      <c r="EZ2" s="171"/>
      <c r="FA2" s="171"/>
      <c r="FB2" t="s">
        <v>294</v>
      </c>
      <c r="FC2" s="23" t="s">
        <v>318</v>
      </c>
      <c r="FD2" s="23" t="s">
        <v>89</v>
      </c>
      <c r="FE2" s="23" t="s">
        <v>253</v>
      </c>
      <c r="FF2" s="23" t="s">
        <v>88</v>
      </c>
      <c r="FG2" s="23" t="s">
        <v>72</v>
      </c>
      <c r="FH2" s="23" t="s">
        <v>83</v>
      </c>
      <c r="FI2" s="23" t="s">
        <v>84</v>
      </c>
      <c r="FJ2" s="23" t="s">
        <v>83</v>
      </c>
      <c r="FK2" s="23" t="s">
        <v>84</v>
      </c>
      <c r="FL2" s="23" t="s">
        <v>83</v>
      </c>
      <c r="FM2" s="23" t="s">
        <v>84</v>
      </c>
      <c r="FN2" s="23" t="s">
        <v>83</v>
      </c>
      <c r="FO2" s="23" t="s">
        <v>84</v>
      </c>
      <c r="FQ2" s="171" t="s">
        <v>16</v>
      </c>
      <c r="FR2" s="171"/>
      <c r="FS2" s="171"/>
      <c r="FT2" s="171"/>
      <c r="FU2" t="s">
        <v>294</v>
      </c>
      <c r="FV2" s="23" t="s">
        <v>318</v>
      </c>
      <c r="FW2" s="23" t="s">
        <v>89</v>
      </c>
      <c r="FX2" s="23" t="s">
        <v>253</v>
      </c>
      <c r="FY2" s="23" t="s">
        <v>88</v>
      </c>
      <c r="FZ2" s="23" t="s">
        <v>72</v>
      </c>
      <c r="GA2" s="23" t="s">
        <v>83</v>
      </c>
      <c r="GB2" s="23" t="s">
        <v>84</v>
      </c>
      <c r="GC2" s="23" t="s">
        <v>83</v>
      </c>
      <c r="GD2" s="23" t="s">
        <v>84</v>
      </c>
      <c r="GE2" s="23" t="s">
        <v>83</v>
      </c>
      <c r="GF2" s="23" t="s">
        <v>84</v>
      </c>
      <c r="GG2" s="23" t="s">
        <v>83</v>
      </c>
      <c r="GH2" s="23" t="s">
        <v>84</v>
      </c>
      <c r="GJ2" s="171" t="s">
        <v>16</v>
      </c>
      <c r="GK2" s="171"/>
      <c r="GL2" s="171"/>
      <c r="GM2" s="171"/>
      <c r="GN2" t="s">
        <v>294</v>
      </c>
      <c r="GO2" s="23" t="s">
        <v>318</v>
      </c>
      <c r="GP2" s="23" t="s">
        <v>89</v>
      </c>
      <c r="GQ2" s="23" t="s">
        <v>253</v>
      </c>
      <c r="GR2" s="23" t="s">
        <v>88</v>
      </c>
      <c r="GS2" s="23" t="s">
        <v>72</v>
      </c>
      <c r="GT2" s="23" t="s">
        <v>83</v>
      </c>
      <c r="GU2" s="23" t="s">
        <v>84</v>
      </c>
      <c r="GV2" s="23" t="s">
        <v>83</v>
      </c>
      <c r="GW2" s="23" t="s">
        <v>84</v>
      </c>
      <c r="GX2" s="23" t="s">
        <v>83</v>
      </c>
      <c r="GY2" s="23" t="s">
        <v>84</v>
      </c>
      <c r="GZ2" s="23" t="s">
        <v>83</v>
      </c>
      <c r="HA2" s="23" t="s">
        <v>84</v>
      </c>
      <c r="HC2" s="171" t="s">
        <v>16</v>
      </c>
      <c r="HD2" s="171"/>
      <c r="HE2" s="171"/>
      <c r="HF2" s="171"/>
      <c r="HG2" t="s">
        <v>294</v>
      </c>
      <c r="HH2" s="23" t="s">
        <v>318</v>
      </c>
      <c r="HI2" s="23" t="s">
        <v>89</v>
      </c>
      <c r="HJ2" s="23" t="s">
        <v>253</v>
      </c>
      <c r="HK2" s="23" t="s">
        <v>88</v>
      </c>
      <c r="HL2" s="23" t="s">
        <v>72</v>
      </c>
      <c r="HM2" s="23" t="s">
        <v>83</v>
      </c>
      <c r="HN2" s="23" t="s">
        <v>84</v>
      </c>
      <c r="HO2" s="23" t="s">
        <v>83</v>
      </c>
      <c r="HP2" s="23" t="s">
        <v>84</v>
      </c>
      <c r="HQ2" s="23" t="s">
        <v>83</v>
      </c>
      <c r="HR2" s="23" t="s">
        <v>84</v>
      </c>
      <c r="HS2" s="23" t="s">
        <v>83</v>
      </c>
      <c r="HT2" s="23" t="s">
        <v>84</v>
      </c>
      <c r="HV2" s="171" t="s">
        <v>16</v>
      </c>
      <c r="HW2" s="171"/>
      <c r="HX2" s="171"/>
      <c r="HY2" s="171"/>
      <c r="HZ2" t="s">
        <v>294</v>
      </c>
      <c r="IA2" s="23" t="s">
        <v>318</v>
      </c>
      <c r="IB2" s="23" t="s">
        <v>89</v>
      </c>
      <c r="IC2" s="23" t="s">
        <v>253</v>
      </c>
      <c r="ID2" s="23" t="s">
        <v>88</v>
      </c>
      <c r="IE2" s="23" t="s">
        <v>72</v>
      </c>
      <c r="IF2" s="23" t="s">
        <v>83</v>
      </c>
      <c r="IG2" s="23" t="s">
        <v>84</v>
      </c>
      <c r="IH2" s="23" t="s">
        <v>83</v>
      </c>
      <c r="II2" s="23" t="s">
        <v>84</v>
      </c>
      <c r="IJ2" s="23" t="s">
        <v>83</v>
      </c>
      <c r="IK2" s="23" t="s">
        <v>84</v>
      </c>
      <c r="IL2" s="23" t="s">
        <v>83</v>
      </c>
      <c r="IM2" s="23" t="s">
        <v>84</v>
      </c>
      <c r="IO2" s="171" t="s">
        <v>16</v>
      </c>
      <c r="IP2" s="171"/>
      <c r="IQ2" s="171"/>
      <c r="IR2" s="171"/>
      <c r="IS2" t="s">
        <v>294</v>
      </c>
      <c r="IT2" s="23" t="s">
        <v>318</v>
      </c>
      <c r="IU2" s="23" t="s">
        <v>89</v>
      </c>
      <c r="IV2" s="23" t="s">
        <v>253</v>
      </c>
      <c r="IW2" s="23" t="s">
        <v>88</v>
      </c>
      <c r="IX2" s="23" t="s">
        <v>72</v>
      </c>
      <c r="IY2" s="23" t="s">
        <v>83</v>
      </c>
      <c r="IZ2" s="23" t="s">
        <v>84</v>
      </c>
      <c r="JA2" s="23" t="s">
        <v>83</v>
      </c>
      <c r="JB2" s="23" t="s">
        <v>84</v>
      </c>
      <c r="JC2" s="23" t="s">
        <v>83</v>
      </c>
      <c r="JD2" s="23" t="s">
        <v>84</v>
      </c>
      <c r="JE2" s="23" t="s">
        <v>83</v>
      </c>
      <c r="JF2" s="23" t="s">
        <v>84</v>
      </c>
      <c r="JH2" s="171" t="s">
        <v>16</v>
      </c>
      <c r="JI2" s="171"/>
      <c r="JJ2" s="171"/>
      <c r="JK2" s="171"/>
      <c r="JL2" t="s">
        <v>294</v>
      </c>
      <c r="JM2" s="23" t="s">
        <v>318</v>
      </c>
      <c r="JN2" s="23" t="s">
        <v>89</v>
      </c>
      <c r="JO2" s="23" t="s">
        <v>253</v>
      </c>
      <c r="JP2" s="23" t="s">
        <v>88</v>
      </c>
      <c r="JQ2" s="23" t="s">
        <v>72</v>
      </c>
      <c r="JR2" s="23" t="s">
        <v>83</v>
      </c>
      <c r="JS2" s="23" t="s">
        <v>84</v>
      </c>
      <c r="JT2" s="23" t="s">
        <v>83</v>
      </c>
      <c r="JU2" s="23" t="s">
        <v>84</v>
      </c>
      <c r="JV2" s="23" t="s">
        <v>83</v>
      </c>
      <c r="JW2" s="23" t="s">
        <v>84</v>
      </c>
      <c r="JX2" s="23" t="s">
        <v>83</v>
      </c>
      <c r="JY2" s="23" t="s">
        <v>84</v>
      </c>
      <c r="KA2" s="171" t="s">
        <v>16</v>
      </c>
      <c r="KB2" s="171"/>
      <c r="KC2" s="171"/>
      <c r="KD2" s="171"/>
      <c r="KE2" t="s">
        <v>294</v>
      </c>
      <c r="KF2" s="23" t="s">
        <v>318</v>
      </c>
      <c r="KG2" s="23" t="s">
        <v>89</v>
      </c>
      <c r="KH2" s="23" t="s">
        <v>253</v>
      </c>
      <c r="KI2" s="23" t="s">
        <v>88</v>
      </c>
      <c r="KJ2" s="23" t="s">
        <v>72</v>
      </c>
      <c r="KK2" s="23" t="s">
        <v>83</v>
      </c>
      <c r="KL2" s="23" t="s">
        <v>84</v>
      </c>
      <c r="KM2" s="23" t="s">
        <v>83</v>
      </c>
      <c r="KN2" s="23" t="s">
        <v>84</v>
      </c>
      <c r="KO2" s="23" t="s">
        <v>83</v>
      </c>
      <c r="KP2" s="23" t="s">
        <v>84</v>
      </c>
      <c r="KQ2" s="23" t="s">
        <v>83</v>
      </c>
      <c r="KR2" s="23" t="s">
        <v>84</v>
      </c>
      <c r="KT2" s="171" t="s">
        <v>16</v>
      </c>
      <c r="KU2" s="171"/>
      <c r="KV2" s="171"/>
      <c r="KW2" s="171"/>
      <c r="KX2" t="s">
        <v>294</v>
      </c>
      <c r="KY2" s="23" t="s">
        <v>318</v>
      </c>
      <c r="KZ2" s="23" t="s">
        <v>89</v>
      </c>
      <c r="LA2" s="23" t="s">
        <v>253</v>
      </c>
      <c r="LB2" s="23" t="s">
        <v>88</v>
      </c>
      <c r="LC2" s="23" t="s">
        <v>72</v>
      </c>
      <c r="LD2" s="23" t="s">
        <v>83</v>
      </c>
      <c r="LE2" s="23" t="s">
        <v>84</v>
      </c>
      <c r="LF2" s="23" t="s">
        <v>83</v>
      </c>
      <c r="LG2" s="23" t="s">
        <v>84</v>
      </c>
      <c r="LH2" s="23" t="s">
        <v>83</v>
      </c>
      <c r="LI2" s="23" t="s">
        <v>84</v>
      </c>
      <c r="LJ2" s="23" t="s">
        <v>83</v>
      </c>
      <c r="LK2" s="23" t="s">
        <v>84</v>
      </c>
      <c r="LN2" s="46" t="s">
        <v>417</v>
      </c>
      <c r="LO2" s="171" t="s">
        <v>16</v>
      </c>
      <c r="LP2" s="171"/>
      <c r="LQ2" s="171"/>
      <c r="LR2" s="171"/>
      <c r="LS2" s="37">
        <f>COUNTA(AN1,BG1,BZ1,CS1,DL1,EE1,EX1,FQ1,GJ1,HC1,HV1,IO1,JH1,KA1,KT1)</f>
        <v>15</v>
      </c>
      <c r="LT2" s="23" t="s">
        <v>262</v>
      </c>
      <c r="LU2" s="23" t="s">
        <v>263</v>
      </c>
      <c r="LV2" s="23" t="s">
        <v>264</v>
      </c>
      <c r="LW2" s="23" t="s">
        <v>265</v>
      </c>
      <c r="LX2" s="23" t="s">
        <v>369</v>
      </c>
      <c r="LY2" s="23" t="s">
        <v>295</v>
      </c>
      <c r="LZ2" s="124" t="s">
        <v>429</v>
      </c>
      <c r="MA2" s="125" t="s">
        <v>414</v>
      </c>
      <c r="MB2" s="125" t="s">
        <v>304</v>
      </c>
      <c r="MC2" s="126" t="s">
        <v>370</v>
      </c>
      <c r="MD2" s="23" t="s">
        <v>419</v>
      </c>
      <c r="ME2" s="23" t="s">
        <v>418</v>
      </c>
      <c r="MF2" s="23" t="s">
        <v>83</v>
      </c>
      <c r="MG2" s="23" t="s">
        <v>84</v>
      </c>
      <c r="MH2" s="23" t="s">
        <v>83</v>
      </c>
      <c r="MI2" s="23" t="s">
        <v>84</v>
      </c>
      <c r="MJ2" s="23" t="s">
        <v>83</v>
      </c>
      <c r="MK2" s="23" t="s">
        <v>84</v>
      </c>
      <c r="ML2" s="23" t="s">
        <v>83</v>
      </c>
      <c r="MM2" s="23" t="s">
        <v>84</v>
      </c>
      <c r="MO2" s="23" t="s">
        <v>383</v>
      </c>
      <c r="MP2" s="23" t="s">
        <v>382</v>
      </c>
      <c r="MS2" s="23" t="s">
        <v>210</v>
      </c>
      <c r="MT2" s="23" t="s">
        <v>211</v>
      </c>
      <c r="MU2" s="23" t="s">
        <v>213</v>
      </c>
      <c r="MV2" s="23" t="s">
        <v>42</v>
      </c>
      <c r="MX2" s="107" t="s">
        <v>305</v>
      </c>
      <c r="MY2" s="107" t="s">
        <v>306</v>
      </c>
      <c r="MZ2" s="107" t="s">
        <v>307</v>
      </c>
      <c r="NA2" s="107" t="s">
        <v>308</v>
      </c>
      <c r="NB2" s="107" t="s">
        <v>309</v>
      </c>
      <c r="NC2" s="107" t="s">
        <v>310</v>
      </c>
      <c r="ND2" s="107" t="s">
        <v>311</v>
      </c>
      <c r="NE2" s="107" t="s">
        <v>312</v>
      </c>
      <c r="NF2" s="107" t="s">
        <v>313</v>
      </c>
      <c r="NG2" s="107" t="s">
        <v>314</v>
      </c>
      <c r="NH2" s="107" t="s">
        <v>315</v>
      </c>
      <c r="NI2" s="107" t="s">
        <v>363</v>
      </c>
      <c r="NJ2" s="107" t="s">
        <v>364</v>
      </c>
      <c r="NK2" s="107" t="s">
        <v>365</v>
      </c>
      <c r="NL2" s="107" t="s">
        <v>366</v>
      </c>
      <c r="NM2" s="108" t="s">
        <v>316</v>
      </c>
    </row>
    <row r="3" spans="1:377" ht="15" customHeight="1" x14ac:dyDescent="0.2">
      <c r="A3" s="1"/>
      <c r="B3" s="1"/>
      <c r="C3" s="9" t="s">
        <v>1</v>
      </c>
      <c r="D3" s="2">
        <f>COUNT(F3:F89)</f>
        <v>87</v>
      </c>
      <c r="E3" s="10">
        <f>IF(AND(L3&lt;0,S3&lt;0),1,0)</f>
        <v>0</v>
      </c>
      <c r="F3" s="26">
        <v>777623</v>
      </c>
      <c r="G3" s="49">
        <f>VLOOKUP($F3,Lookup_!$A$2:$AJ$2224,3,FALSE)</f>
        <v>2025</v>
      </c>
      <c r="H3" s="27">
        <f>VLOOKUP($F3,Lookup_!$A$2:$AJ$2224,4,FALSE)</f>
        <v>6.1</v>
      </c>
      <c r="I3" s="86">
        <f>VLOOKUP($F3,Lookup_!$A$2:$AJ$2224,2,FALSE)</f>
        <v>45814</v>
      </c>
      <c r="J3" s="7">
        <f>VLOOKUP($F3,Lookup_!$A$2:$AJ$2224,13,FALSE)</f>
        <v>1</v>
      </c>
      <c r="K3" s="8" t="str">
        <f>VLOOKUP(J3,Lookup_!$AO$3:$AP$32,2,FALSE)</f>
        <v>ARZ</v>
      </c>
      <c r="L3" s="27">
        <f>VLOOKUP($F3,Lookup_!$A$2:$AJ$2224,14,FALSE)</f>
        <v>-109</v>
      </c>
      <c r="M3" s="12">
        <f>VLOOKUP($F3,Lookup_!$A$2:$AJ$2224,15,FALSE)</f>
        <v>0.52153099999999997</v>
      </c>
      <c r="N3" s="115">
        <f>M3/($M3+$T3)</f>
        <v>0.5117850767828247</v>
      </c>
      <c r="O3" s="116">
        <f>IF(N3=0.5,100,IF(N3&gt;0.5,N3/(1-N3)*-100, (1-N3)/N3*100))</f>
        <v>-104.82782324848448</v>
      </c>
      <c r="P3" s="49">
        <f>VLOOKUP($F3,Lookup_!$A$2:$AJ$2224,7,FALSE)</f>
        <v>6</v>
      </c>
      <c r="Q3" s="8" t="str">
        <f>VLOOKUP(P3,Lookup_!$AO$3:$AP$32,2,FALSE)</f>
        <v>CIN</v>
      </c>
      <c r="R3" s="88">
        <f>VLOOKUP($F3,Lookup_!$A$2:$AJ$2224,12,FALSE)</f>
        <v>0.333208536</v>
      </c>
      <c r="S3" s="27">
        <f>VLOOKUP($F3,Lookup_!$A$2:$AJ$2224,8,FALSE)</f>
        <v>101</v>
      </c>
      <c r="T3" s="12">
        <f>VLOOKUP($F3,Lookup_!$A$2:$AJ$2224,9,FALSE)</f>
        <v>0.49751200000000001</v>
      </c>
      <c r="U3" s="115">
        <f>T3/($M3+$T3)</f>
        <v>0.48821492321717536</v>
      </c>
      <c r="V3" s="116">
        <f>IF(U3=0.5,100,IF(U3&gt;0.5,U3/(1-U3)*-100, (1-U3)/U3*100))</f>
        <v>104.82782324848445</v>
      </c>
      <c r="W3" s="90">
        <f t="shared" ref="W3" si="0">IF(S3&lt;L3,1,-1)</f>
        <v>-1</v>
      </c>
      <c r="X3" s="27">
        <f>VLOOKUP($F3,Lookup_!$A$2:$AJ$2224,5,FALSE)</f>
        <v>9.5</v>
      </c>
      <c r="Y3" s="27">
        <f>VLOOKUP($F3,Lookup_!$A$2:$AJ$2224,6,FALSE)</f>
        <v>108.5</v>
      </c>
      <c r="Z3" s="55">
        <f>VLOOKUP($F3,Lookup_!$A$2:$AJ$2224,19,FALSE)</f>
        <v>102.17965233045459</v>
      </c>
      <c r="AA3" s="116">
        <f>VLOOKUP($F3,Lookup_!$A$2:$AJ$2224,25,FALSE)</f>
        <v>124.98706324386352</v>
      </c>
      <c r="AB3" s="27">
        <f>VLOOKUP($F3,Lookup_!$A$2:$AJ$2224,21,FALSE)</f>
        <v>-100.73617906014046</v>
      </c>
      <c r="AC3" s="116">
        <f>VLOOKUP($F3,Lookup_!$A$2:$AJ$2224,23,FALSE)</f>
        <v>-105.18755168161458</v>
      </c>
      <c r="AD3" s="7">
        <f>VLOOKUP($F3,Lookup_!$A$2:$AJ$2224,31,FALSE)</f>
        <v>3</v>
      </c>
      <c r="AE3" s="8">
        <f>VLOOKUP($F3,Lookup_!$A$2:$AJ$2224,30,FALSE)</f>
        <v>4</v>
      </c>
      <c r="AF3" s="8" t="str">
        <f>VLOOKUP($F3,Lookup_!$A$2:$AJ$2224,32,FALSE)</f>
        <v>LTE1</v>
      </c>
      <c r="AG3" s="28">
        <f>VLOOKUP($F3,Lookup_!$A$2:$AJ$2224,29,FALSE)</f>
        <v>1</v>
      </c>
      <c r="AH3" s="28">
        <f>VLOOKUP($F3,Lookup_!$A$2:$AJ$2224,34,FALSE)</f>
        <v>-1</v>
      </c>
      <c r="AI3" s="28" t="str">
        <f>VLOOKUP($F3,Lookup_!$A$2:$AJ$2224,33,FALSE)</f>
        <v>HomDog</v>
      </c>
      <c r="AJ3" s="8">
        <f>VLOOKUP($F3,Lookup_!$A$2:$AJ$2224,35,FALSE)</f>
        <v>7</v>
      </c>
      <c r="AK3" s="28">
        <f>VLOOKUP($F3,Lookup_!$A$2:$AJ$2224,36,FALSE)</f>
        <v>-1</v>
      </c>
      <c r="AL3">
        <f>ABS(AD3-AE3)</f>
        <v>1</v>
      </c>
      <c r="AM3">
        <f>ABS(AL3)</f>
        <v>1</v>
      </c>
      <c r="AN3" s="1"/>
      <c r="AO3" s="1"/>
      <c r="AP3" s="1"/>
      <c r="AQ3" s="1"/>
      <c r="AR3" s="103">
        <f>$S3</f>
        <v>101</v>
      </c>
      <c r="AS3" s="24">
        <f>IF(OR($S3&lt;OPL_MIN,$S3&gt;OPL_MAX),"",VLOOKUP($F3,CleanseResults!$L$3:$P$1772,5,FALSE))</f>
        <v>0.49</v>
      </c>
      <c r="AT3" s="24" t="str">
        <f t="shared" ref="AT3" si="1">IF(AS3="","",IF($W3=1,IF(AS3&gt;=HWinThresh,"HomFave","VisDog"),IF(AS3&lt;HWinThresh,"VisFave","HomDog")))</f>
        <v>VisFave</v>
      </c>
      <c r="AU3" s="91">
        <f>IF(AT3="","",IF(AS3=0.5,100,IF($W3=1,IF(AS3&gt;0.5,AS3/(1-AS3)*-100, (1-AS3)/AS3*100),IF(AS3&gt;0.5,(1-(1-AS3))/(1-AS3)*100,(1-AS3)/(1-(1-AS3))*-100))))</f>
        <v>-104.08163265306123</v>
      </c>
      <c r="AV3" s="91">
        <f>IF(AU3="","",ABS(AU3))</f>
        <v>104.08163265306123</v>
      </c>
      <c r="AW3" s="25">
        <f>IF(AV3="","",IF(AT3=$AI3,1,-1))</f>
        <v>-1</v>
      </c>
      <c r="AX3" s="53" t="str">
        <f>IF(OR(AW3="",AT3&lt;&gt;"HomFave"),"",IF(AW3=1,100+AY3,0))</f>
        <v/>
      </c>
      <c r="AY3" s="52" t="str">
        <f>IF(OR(AW3="",AT3&lt;&gt;"HomFave"),"",ABS($S3))</f>
        <v/>
      </c>
      <c r="AZ3" s="52" t="str">
        <f>IF(OR(AT3&lt;&gt;"VisDog",AW3=""),"",IF(AW3=1,IF($L3&lt;0,100+BA3,ABS($L3)+BA3),0))</f>
        <v/>
      </c>
      <c r="BA3" s="52" t="str">
        <f>IF(OR(AW3="",AT3&lt;&gt;"VisDog"),"",IF($L3&lt;0,ABS($L3),100))</f>
        <v/>
      </c>
      <c r="BB3" s="52">
        <f>IF(OR(AW3="",AT3&lt;&gt;"VisFave"),"",IF(AW3=1,100+BC3,0))</f>
        <v>0</v>
      </c>
      <c r="BC3" s="52">
        <f>IF(OR(AW3="",AT3&lt;&gt;"VisFave"),"",ABS($L3))</f>
        <v>109</v>
      </c>
      <c r="BD3" s="52" t="str">
        <f>IF(OR(AT3&lt;&gt;"HomDog",AW3=""),"",IF(AW3=1,IF($S3&lt;0,100+BE3,ABS($S3)+BE3),0))</f>
        <v/>
      </c>
      <c r="BE3" s="52" t="str">
        <f>IF(OR(AW3="",AT3&lt;&gt;"HomDog"),"",IF($S3&lt;0,ABS($S3),100))</f>
        <v/>
      </c>
      <c r="BG3" s="1"/>
      <c r="BH3" s="1"/>
      <c r="BI3" s="1"/>
      <c r="BJ3" s="1"/>
      <c r="BK3" s="103">
        <f>$S3</f>
        <v>101</v>
      </c>
      <c r="BL3" s="24">
        <f>IF(OR($S3&lt;OPL_MIN,$S3&gt;OPL_MAX),"",VLOOKUP($F3,CleanseResults!$AA$3:$AE$1772,5,FALSE))</f>
        <v>0.51</v>
      </c>
      <c r="BM3" s="24" t="str">
        <f t="shared" ref="BM3" si="2">IF(BL3="","",IF($W3=1,IF(BL3&gt;=HWinThresh,"HomFave","VisDog"),IF(BL3&lt;HWinThresh,"VisFave","HomDog")))</f>
        <v>HomDog</v>
      </c>
      <c r="BN3" s="91">
        <f t="shared" ref="BN3" si="3">IF(BM3="","",IF(BL3=0.5,100,IF($W3=1,IF(BL3&gt;0.5,BL3/(1-BL3)*-100, (1-BL3)/BL3*100),IF(BL3&gt;0.5,(1-(1-BL3))/(1-BL3)*100,(1-BL3)/(1-(1-BL3))*-100))))</f>
        <v>104.08163265306123</v>
      </c>
      <c r="BO3" s="91">
        <f>IF(BN3="","",ABS(BN3))</f>
        <v>104.08163265306123</v>
      </c>
      <c r="BP3" s="25">
        <f>IF(BO3="","",IF(BM3=$AI3,1,-1))</f>
        <v>1</v>
      </c>
      <c r="BQ3" s="53" t="str">
        <f>IF(OR(BP3="",BM3&lt;&gt;"HomFave"),"",IF(BP3=1,100+BR3,0))</f>
        <v/>
      </c>
      <c r="BR3" s="52" t="str">
        <f>IF(OR(BP3="",BM3&lt;&gt;"HomFave"),"",ABS($S3))</f>
        <v/>
      </c>
      <c r="BS3" s="52" t="str">
        <f>IF(OR(BM3&lt;&gt;"VisDog",BP3=""),"",IF(BP3=1,IF($L3&lt;0,100+BT3,ABS($L3)+BT3),0))</f>
        <v/>
      </c>
      <c r="BT3" s="52" t="str">
        <f>IF(OR(BP3="",BM3&lt;&gt;"VisDog"),"",IF($L3&lt;0,ABS($L3),100))</f>
        <v/>
      </c>
      <c r="BU3" s="52" t="str">
        <f>IF(OR(BP3="",BM3&lt;&gt;"VisFave"),"",IF(BP3=1,100+BV3,0))</f>
        <v/>
      </c>
      <c r="BV3" s="52" t="str">
        <f>IF(OR(BP3="",BM3&lt;&gt;"VisFave"),"",ABS($L3))</f>
        <v/>
      </c>
      <c r="BW3" s="52">
        <f>IF(OR(BM3&lt;&gt;"HomDog",BP3=""),"",IF(BP3=1,IF($S3&lt;0,100+BX3,ABS($S3)+BX3),0))</f>
        <v>201</v>
      </c>
      <c r="BX3" s="52">
        <f>IF(OR(BP3="",BM3&lt;&gt;"HomDog"),"",IF($S3&lt;0,ABS($S3),100))</f>
        <v>100</v>
      </c>
      <c r="BZ3" s="1"/>
      <c r="CA3" s="1"/>
      <c r="CB3" s="1"/>
      <c r="CC3" s="1"/>
      <c r="CD3" s="103">
        <f>$S3</f>
        <v>101</v>
      </c>
      <c r="CE3" s="24">
        <f>IF(OR($S3&lt;OPL_MIN,$S3&gt;OPL_MAX),"",VLOOKUP($F3,CleanseResults!$AP$3:$AT$1772,5,FALSE))</f>
        <v>0.4</v>
      </c>
      <c r="CF3" s="24" t="str">
        <f t="shared" ref="CF3" si="4">IF(CE3="","",IF($W3=1,IF(CE3&gt;=HWinThresh,"HomFave","VisDog"),IF(CE3&lt;HWinThresh,"VisFave","HomDog")))</f>
        <v>VisFave</v>
      </c>
      <c r="CG3" s="91">
        <f t="shared" ref="CG3" si="5">IF(CF3="","",IF(CE3=0.5,100,IF($W3=1,IF(CE3&gt;0.5,CE3/(1-CE3)*-100, (1-CE3)/CE3*100),IF(CE3&gt;0.5,(1-(1-CE3))/(1-CE3)*100,(1-CE3)/(1-(1-CE3))*-100))))</f>
        <v>-149.99999999999997</v>
      </c>
      <c r="CH3" s="91">
        <f>IF(CG3="","",ABS(CG3))</f>
        <v>149.99999999999997</v>
      </c>
      <c r="CI3" s="25">
        <f>IF(CH3="","",IF(CF3=$AI3,1,-1))</f>
        <v>-1</v>
      </c>
      <c r="CJ3" s="53" t="str">
        <f>IF(OR(CI3="",CF3&lt;&gt;"HomFave"),"",IF(CI3=1,100+CK3,0))</f>
        <v/>
      </c>
      <c r="CK3" s="52" t="str">
        <f>IF(OR(CI3="",CF3&lt;&gt;"HomFave"),"",ABS($S3))</f>
        <v/>
      </c>
      <c r="CL3" s="52" t="str">
        <f>IF(OR(CF3&lt;&gt;"VisDog",CI3=""),"",IF(CI3=1,IF($L3&lt;0,100+CM3,ABS($L3)+CM3),0))</f>
        <v/>
      </c>
      <c r="CM3" s="52" t="str">
        <f>IF(OR(CI3="",CF3&lt;&gt;"VisDog"),"",IF($L3&lt;0,ABS($L3),100))</f>
        <v/>
      </c>
      <c r="CN3" s="52">
        <f>IF(OR(CI3="",CF3&lt;&gt;"VisFave"),"",IF(CI3=1,100+CO3,0))</f>
        <v>0</v>
      </c>
      <c r="CO3" s="52">
        <f>IF(OR(CI3="",CF3&lt;&gt;"VisFave"),"",ABS($L3))</f>
        <v>109</v>
      </c>
      <c r="CP3" s="52" t="str">
        <f>IF(OR(CF3&lt;&gt;"HomDog",CI3=""),"",IF(CI3=1,IF($S3&lt;0,100+CQ3,ABS($S3)+CQ3),0))</f>
        <v/>
      </c>
      <c r="CQ3" s="52" t="str">
        <f>IF(OR(CI3="",CF3&lt;&gt;"HomDog"),"",IF($S3&lt;0,ABS($S3),100))</f>
        <v/>
      </c>
      <c r="CS3" s="1"/>
      <c r="CT3" s="1"/>
      <c r="CU3" s="1"/>
      <c r="CV3" s="1"/>
      <c r="CW3" s="103">
        <f>$S3</f>
        <v>101</v>
      </c>
      <c r="CX3" s="24">
        <f>IF(OR($S3&lt;OPL_MIN,$S3&gt;OPL_MAX),"",VLOOKUP($F3,CleanseResults!$BE$3:$BI$1772,5,FALSE))</f>
        <v>0.52</v>
      </c>
      <c r="CY3" s="24" t="str">
        <f t="shared" ref="CY3" si="6">IF(CX3="","",IF($W3=1,IF(CX3&gt;=HWinThresh,"HomFave","VisDog"),IF(CX3&lt;HWinThresh,"VisFave","HomDog")))</f>
        <v>HomDog</v>
      </c>
      <c r="CZ3" s="91">
        <f t="shared" ref="CZ3" si="7">IF(CY3="","",IF(CX3=0.5,100,IF($W3=1,IF(CX3&gt;0.5,CX3/(1-CX3)*-100, (1-CX3)/CX3*100),IF(CX3&gt;0.5,(1-(1-CX3))/(1-CX3)*100,(1-CX3)/(1-(1-CX3))*-100))))</f>
        <v>108.33333333333334</v>
      </c>
      <c r="DA3" s="91">
        <f>IF(CZ3="","",ABS(CZ3))</f>
        <v>108.33333333333334</v>
      </c>
      <c r="DB3" s="25">
        <f>IF(DA3="","",IF(CY3=$AI3,1,-1))</f>
        <v>1</v>
      </c>
      <c r="DC3" s="53" t="str">
        <f>IF(OR(DB3="",CY3&lt;&gt;"HomFave"),"",IF(DB3=1,100+DD3,0))</f>
        <v/>
      </c>
      <c r="DD3" s="52" t="str">
        <f>IF(OR(DB3="",CY3&lt;&gt;"HomFave"),"",ABS($S3))</f>
        <v/>
      </c>
      <c r="DE3" s="52" t="str">
        <f>IF(OR(CY3&lt;&gt;"VisDog",DB3=""),"",IF(DB3=1,IF($L3&lt;0,100+DF3,ABS($L3)+DF3),0))</f>
        <v/>
      </c>
      <c r="DF3" s="52" t="str">
        <f>IF(OR(DB3="",CY3&lt;&gt;"VisDog"),"",IF($L3&lt;0,ABS($L3),100))</f>
        <v/>
      </c>
      <c r="DG3" s="52" t="str">
        <f>IF(OR(DB3="",CY3&lt;&gt;"VisFave"),"",IF(DB3=1,100+DH3,0))</f>
        <v/>
      </c>
      <c r="DH3" s="52" t="str">
        <f>IF(OR(DB3="",CY3&lt;&gt;"VisFave"),"",ABS($L3))</f>
        <v/>
      </c>
      <c r="DI3" s="52">
        <f>IF(OR(CY3&lt;&gt;"HomDog",DB3=""),"",IF(DB3=1,IF($S3&lt;0,100+DJ3,ABS($S3)+DJ3),0))</f>
        <v>201</v>
      </c>
      <c r="DJ3" s="52">
        <f>IF(OR(DB3="",CY3&lt;&gt;"HomDog"),"",IF($S3&lt;0,ABS($S3),100))</f>
        <v>100</v>
      </c>
      <c r="DL3" s="1"/>
      <c r="DM3" s="1"/>
      <c r="DN3" s="1"/>
      <c r="DO3" s="1"/>
      <c r="DP3" s="103">
        <f>$S3</f>
        <v>101</v>
      </c>
      <c r="DQ3" s="24">
        <f>IF(OR($S3&lt;OPL_MIN,$S3&gt;OPL_MAX),"",VLOOKUP($F3,CleanseResults!$BT$3:$BX$1772,5,FALSE))</f>
        <v>0.26</v>
      </c>
      <c r="DR3" s="24" t="str">
        <f t="shared" ref="DR3" si="8">IF(DQ3="","",IF($W3=1,IF(DQ3&gt;=HWinThresh,"HomFave","VisDog"),IF(DQ3&lt;HWinThresh,"VisFave","HomDog")))</f>
        <v>VisFave</v>
      </c>
      <c r="DS3" s="91">
        <f t="shared" ref="DS3" si="9">IF(DR3="","",IF(DQ3=0.5,100,IF($W3=1,IF(DQ3&gt;0.5,DQ3/(1-DQ3)*-100, (1-DQ3)/DQ3*100),IF(DQ3&gt;0.5,(1-(1-DQ3))/(1-DQ3)*100,(1-DQ3)/(1-(1-DQ3))*-100))))</f>
        <v>-284.61538461538458</v>
      </c>
      <c r="DT3" s="91">
        <f>IF(DS3="","",ABS(DS3))</f>
        <v>284.61538461538458</v>
      </c>
      <c r="DU3" s="25">
        <f>IF(DT3="","",IF(DR3=$AI3,1,-1))</f>
        <v>-1</v>
      </c>
      <c r="DV3" s="53" t="str">
        <f>IF(OR(DU3="",DR3&lt;&gt;"HomFave"),"",IF(DU3=1,100+DW3,0))</f>
        <v/>
      </c>
      <c r="DW3" s="52" t="str">
        <f>IF(OR(DU3="",DR3&lt;&gt;"HomFave"),"",ABS($S3))</f>
        <v/>
      </c>
      <c r="DX3" s="52" t="str">
        <f>IF(OR(DR3&lt;&gt;"VisDog",DU3=""),"",IF(DU3=1,IF($L3&lt;0,100+DY3,ABS($L3)+DY3),0))</f>
        <v/>
      </c>
      <c r="DY3" s="52" t="str">
        <f>IF(OR(DU3="",DR3&lt;&gt;"VisDog"),"",IF($L3&lt;0,ABS($L3),100))</f>
        <v/>
      </c>
      <c r="DZ3" s="52">
        <f>IF(OR(DU3="",DR3&lt;&gt;"VisFave"),"",IF(DU3=1,100+EA3,0))</f>
        <v>0</v>
      </c>
      <c r="EA3" s="52">
        <f>IF(OR(DU3="",DR3&lt;&gt;"VisFave"),"",ABS($L3))</f>
        <v>109</v>
      </c>
      <c r="EB3" s="52" t="str">
        <f>IF(OR(DR3&lt;&gt;"HomDog",DU3=""),"",IF(DU3=1,IF($S3&lt;0,100+EC3,ABS($S3)+EC3),0))</f>
        <v/>
      </c>
      <c r="EC3" s="52" t="str">
        <f>IF(OR(DU3="",DR3&lt;&gt;"HomDog"),"",IF($S3&lt;0,ABS($S3),100))</f>
        <v/>
      </c>
      <c r="EE3" s="1"/>
      <c r="EF3" s="1"/>
      <c r="EG3" s="1"/>
      <c r="EH3" s="1"/>
      <c r="EI3" s="103">
        <f>$S3</f>
        <v>101</v>
      </c>
      <c r="EJ3" s="24">
        <f>IF(OR($S3&lt;OPL_MIN,$S3&gt;OPL_MAX),"",VLOOKUP($F3,CleanseResults!$CI$3:$CM$1772,5,FALSE))</f>
        <v>0.41</v>
      </c>
      <c r="EK3" s="24" t="str">
        <f t="shared" ref="EK3" si="10">IF(EJ3="","",IF($W3=1,IF(EJ3&gt;=HWinThresh,"HomFave","VisDog"),IF(EJ3&lt;HWinThresh,"VisFave","HomDog")))</f>
        <v>VisFave</v>
      </c>
      <c r="EL3" s="91">
        <f t="shared" ref="EL3" si="11">IF(EK3="","",IF(EJ3=0.5,100,IF($W3=1,IF(EJ3&gt;0.5,EJ3/(1-EJ3)*-100, (1-EJ3)/EJ3*100),IF(EJ3&gt;0.5,(1-(1-EJ3))/(1-EJ3)*100,(1-EJ3)/(1-(1-EJ3))*-100))))</f>
        <v>-143.90243902439028</v>
      </c>
      <c r="EM3" s="91">
        <f>IF(EL3="","",ABS(EL3))</f>
        <v>143.90243902439028</v>
      </c>
      <c r="EN3" s="25">
        <f>IF(EM3="","",IF(EK3=$AI3,1,-1))</f>
        <v>-1</v>
      </c>
      <c r="EO3" s="53" t="str">
        <f>IF(OR(EN3="",EK3&lt;&gt;"HomFave"),"",IF(EN3=1,100+EP3,0))</f>
        <v/>
      </c>
      <c r="EP3" s="52" t="str">
        <f>IF(OR(EN3="",EK3&lt;&gt;"HomFave"),"",ABS($S3))</f>
        <v/>
      </c>
      <c r="EQ3" s="52" t="str">
        <f>IF(OR(EK3&lt;&gt;"VisDog",EN3=""),"",IF(EN3=1,IF($L3&lt;0,100+ER3,ABS($L3)+ER3),0))</f>
        <v/>
      </c>
      <c r="ER3" s="52" t="str">
        <f>IF(OR(EN3="",EK3&lt;&gt;"VisDog"),"",IF($L3&lt;0,ABS($L3),100))</f>
        <v/>
      </c>
      <c r="ES3" s="52">
        <f>IF(OR(EN3="",EK3&lt;&gt;"VisFave"),"",IF(EN3=1,100+ET3,0))</f>
        <v>0</v>
      </c>
      <c r="ET3" s="52">
        <f>IF(OR(EN3="",EK3&lt;&gt;"VisFave"),"",ABS($L3))</f>
        <v>109</v>
      </c>
      <c r="EU3" s="52" t="str">
        <f>IF(OR(EK3&lt;&gt;"HomDog",EN3=""),"",IF(EN3=1,IF($S3&lt;0,100+EV3,ABS($S3)+EV3),0))</f>
        <v/>
      </c>
      <c r="EV3" s="52" t="str">
        <f>IF(OR(EN3="",EK3&lt;&gt;"HomDog"),"",IF($S3&lt;0,ABS($S3),100))</f>
        <v/>
      </c>
      <c r="EX3" s="1"/>
      <c r="EY3" s="1"/>
      <c r="EZ3" s="1"/>
      <c r="FA3" s="1"/>
      <c r="FB3" s="103">
        <f>$S3</f>
        <v>101</v>
      </c>
      <c r="FC3" s="24">
        <f>IF(OR($S3&lt;OPL_MIN,$S3&gt;OPL_MAX),"",VLOOKUP($F3,CleanseResults!$CX$3:$DB$1772,5,FALSE))</f>
        <v>0.46</v>
      </c>
      <c r="FD3" s="24" t="str">
        <f t="shared" ref="FD3" si="12">IF(FC3="","",IF($W3=1,IF(FC3&gt;=HWinThresh,"HomFave","VisDog"),IF(FC3&lt;HWinThresh,"VisFave","HomDog")))</f>
        <v>VisFave</v>
      </c>
      <c r="FE3" s="91">
        <f t="shared" ref="FE3" si="13">IF(FD3="","",IF(FC3=0.5,100,IF($W3=1,IF(FC3&gt;0.5,FC3/(1-FC3)*-100, (1-FC3)/FC3*100),IF(FC3&gt;0.5,(1-(1-FC3))/(1-FC3)*100,(1-FC3)/(1-(1-FC3))*-100))))</f>
        <v>-117.39130434782609</v>
      </c>
      <c r="FF3" s="91">
        <f>IF(FE3="","",ABS(FE3))</f>
        <v>117.39130434782609</v>
      </c>
      <c r="FG3" s="25">
        <f>IF(FF3="","",IF(FD3=$AI3,1,-1))</f>
        <v>-1</v>
      </c>
      <c r="FH3" s="53" t="str">
        <f>IF(OR(FG3="",FD3&lt;&gt;"HomFave"),"",IF(FG3=1,100+FI3,0))</f>
        <v/>
      </c>
      <c r="FI3" s="52" t="str">
        <f>IF(OR(FG3="",FD3&lt;&gt;"HomFave"),"",ABS($S3))</f>
        <v/>
      </c>
      <c r="FJ3" s="52" t="str">
        <f>IF(OR(FD3&lt;&gt;"VisDog",FG3=""),"",IF(FG3=1,IF($L3&lt;0,100+FK3,ABS($L3)+FK3),0))</f>
        <v/>
      </c>
      <c r="FK3" s="52" t="str">
        <f>IF(OR(FG3="",FD3&lt;&gt;"VisDog"),"",IF($L3&lt;0,ABS($L3),100))</f>
        <v/>
      </c>
      <c r="FL3" s="52">
        <f>IF(OR(FG3="",FD3&lt;&gt;"VisFave"),"",IF(FG3=1,100+FM3,0))</f>
        <v>0</v>
      </c>
      <c r="FM3" s="52">
        <f>IF(OR(FG3="",FD3&lt;&gt;"VisFave"),"",ABS($L3))</f>
        <v>109</v>
      </c>
      <c r="FN3" s="52" t="str">
        <f>IF(OR(FD3&lt;&gt;"HomDog",FG3=""),"",IF(FG3=1,IF($S3&lt;0,100+FO3,ABS($S3)+FO3),0))</f>
        <v/>
      </c>
      <c r="FO3" s="52" t="str">
        <f>IF(OR(FG3="",FD3&lt;&gt;"HomDog"),"",IF($S3&lt;0,ABS($S3),100))</f>
        <v/>
      </c>
      <c r="FQ3" s="1"/>
      <c r="FR3" s="1"/>
      <c r="FS3" s="1"/>
      <c r="FT3" s="1"/>
      <c r="FU3" s="103">
        <f>$S3</f>
        <v>101</v>
      </c>
      <c r="FV3" s="24">
        <f>IF(OR($S3&lt;OPL_MIN,$S3&gt;OPL_MAX),"",VLOOKUP($F3,CleanseResults!$DM$3:$DQ$1772,5,FALSE))</f>
        <v>0.42</v>
      </c>
      <c r="FW3" s="24" t="str">
        <f t="shared" ref="FW3" si="14">IF(FV3="","",IF($W3=1,IF(FV3&gt;=HWinThresh,"HomFave","VisDog"),IF(FV3&lt;HWinThresh,"VisFave","HomDog")))</f>
        <v>VisFave</v>
      </c>
      <c r="FX3" s="91">
        <f t="shared" ref="FX3" si="15">IF(FW3="","",IF(FV3=0.5,100,IF($W3=1,IF(FV3&gt;0.5,FV3/(1-FV3)*-100, (1-FV3)/FV3*100),IF(FV3&gt;0.5,(1-(1-FV3))/(1-FV3)*100,(1-FV3)/(1-(1-FV3))*-100))))</f>
        <v>-138.09523809523813</v>
      </c>
      <c r="FY3" s="91">
        <f>IF(FX3="","",ABS(FX3))</f>
        <v>138.09523809523813</v>
      </c>
      <c r="FZ3" s="25">
        <f>IF(FY3="","",IF(FW3=$AI3,1,-1))</f>
        <v>-1</v>
      </c>
      <c r="GA3" s="53" t="str">
        <f>IF(OR(FZ3="",FW3&lt;&gt;"HomFave"),"",IF(FZ3=1,100+GB3,0))</f>
        <v/>
      </c>
      <c r="GB3" s="52" t="str">
        <f>IF(OR(FZ3="",FW3&lt;&gt;"HomFave"),"",ABS($S3))</f>
        <v/>
      </c>
      <c r="GC3" s="52" t="str">
        <f>IF(OR(FW3&lt;&gt;"VisDog",FZ3=""),"",IF(FZ3=1,IF($L3&lt;0,100+GD3,ABS($L3)+GD3),0))</f>
        <v/>
      </c>
      <c r="GD3" s="52" t="str">
        <f>IF(OR(FZ3="",FW3&lt;&gt;"VisDog"),"",IF($L3&lt;0,ABS($L3),100))</f>
        <v/>
      </c>
      <c r="GE3" s="52">
        <f>IF(OR(FZ3="",FW3&lt;&gt;"VisFave"),"",IF(FZ3=1,100+GF3,0))</f>
        <v>0</v>
      </c>
      <c r="GF3" s="52">
        <f>IF(OR(FZ3="",FW3&lt;&gt;"VisFave"),"",ABS($L3))</f>
        <v>109</v>
      </c>
      <c r="GG3" s="52" t="str">
        <f>IF(OR(FW3&lt;&gt;"HomDog",FZ3=""),"",IF(FZ3=1,IF($S3&lt;0,100+GH3,ABS($S3)+GH3),0))</f>
        <v/>
      </c>
      <c r="GH3" s="52" t="str">
        <f>IF(OR(FZ3="",FW3&lt;&gt;"HomDog"),"",IF($S3&lt;0,ABS($S3),100))</f>
        <v/>
      </c>
      <c r="GJ3" s="1"/>
      <c r="GK3" s="1"/>
      <c r="GL3" s="1"/>
      <c r="GM3" s="1"/>
      <c r="GN3" s="103">
        <f>$S3</f>
        <v>101</v>
      </c>
      <c r="GO3" s="24">
        <f>IF(OR($S3&lt;OPL_MIN,$S3&gt;OPL_MAX),"",VLOOKUP($F3,CleanseResults!$EB$3:$EF$1772,5,FALSE))</f>
        <v>0.46</v>
      </c>
      <c r="GP3" s="24" t="str">
        <f t="shared" ref="GP3" si="16">IF(GO3="","",IF($W3=1,IF(GO3&gt;=HWinThresh,"HomFave","VisDog"),IF(GO3&lt;HWinThresh,"VisFave","HomDog")))</f>
        <v>VisFave</v>
      </c>
      <c r="GQ3" s="91">
        <f t="shared" ref="GQ3" si="17">IF(GP3="","",IF(GO3=0.5,100,IF($W3=1,IF(GO3&gt;0.5,GO3/(1-GO3)*-100, (1-GO3)/GO3*100),IF(GO3&gt;0.5,(1-(1-GO3))/(1-GO3)*100,(1-GO3)/(1-(1-GO3))*-100))))</f>
        <v>-117.39130434782609</v>
      </c>
      <c r="GR3" s="91">
        <f>IF(GQ3="","",ABS(GQ3))</f>
        <v>117.39130434782609</v>
      </c>
      <c r="GS3" s="25">
        <f>IF(GR3="","",IF(GP3=$AI3,1,-1))</f>
        <v>-1</v>
      </c>
      <c r="GT3" s="53" t="str">
        <f>IF(OR(GS3="",GP3&lt;&gt;"HomFave"),"",IF(GS3=1,100+GU3,0))</f>
        <v/>
      </c>
      <c r="GU3" s="52" t="str">
        <f>IF(OR(GS3="",GP3&lt;&gt;"HomFave"),"",ABS($S3))</f>
        <v/>
      </c>
      <c r="GV3" s="52" t="str">
        <f>IF(OR(GP3&lt;&gt;"VisDog",GS3=""),"",IF(GS3=1,IF($L3&lt;0,100+GW3,ABS($L3)+GW3),0))</f>
        <v/>
      </c>
      <c r="GW3" s="52" t="str">
        <f>IF(OR(GS3="",GP3&lt;&gt;"VisDog"),"",IF($L3&lt;0,ABS($L3),100))</f>
        <v/>
      </c>
      <c r="GX3" s="52">
        <f>IF(OR(GS3="",GP3&lt;&gt;"VisFave"),"",IF(GS3=1,100+GY3,0))</f>
        <v>0</v>
      </c>
      <c r="GY3" s="52">
        <f>IF(OR(GS3="",GP3&lt;&gt;"VisFave"),"",ABS($L3))</f>
        <v>109</v>
      </c>
      <c r="GZ3" s="52" t="str">
        <f>IF(OR(GP3&lt;&gt;"HomDog",GS3=""),"",IF(GS3=1,IF($S3&lt;0,100+HA3,ABS($S3)+HA3),0))</f>
        <v/>
      </c>
      <c r="HA3" s="52" t="str">
        <f>IF(OR(GS3="",GP3&lt;&gt;"HomDog"),"",IF($S3&lt;0,ABS($S3),100))</f>
        <v/>
      </c>
      <c r="HC3" s="1"/>
      <c r="HD3" s="1"/>
      <c r="HE3" s="1"/>
      <c r="HF3" s="1"/>
      <c r="HG3" s="103">
        <f>$S3</f>
        <v>101</v>
      </c>
      <c r="HH3" s="24">
        <f>IF(OR($S3&lt;OPL_MIN,$S3&gt;OPL_MAX),"",VLOOKUP($F3,CleanseResults!$EQ$3:$EU$1772,5,FALSE))</f>
        <v>0.46</v>
      </c>
      <c r="HI3" s="24" t="str">
        <f t="shared" ref="HI3" si="18">IF(HH3="","",IF($W3=1,IF(HH3&gt;=HWinThresh,"HomFave","VisDog"),IF(HH3&lt;HWinThresh,"VisFave","HomDog")))</f>
        <v>VisFave</v>
      </c>
      <c r="HJ3" s="91">
        <f t="shared" ref="HJ3" si="19">IF(HI3="","",IF(HH3=0.5,100,IF($W3=1,IF(HH3&gt;0.5,HH3/(1-HH3)*-100, (1-HH3)/HH3*100),IF(HH3&gt;0.5,(1-(1-HH3))/(1-HH3)*100,(1-HH3)/(1-(1-HH3))*-100))))</f>
        <v>-117.39130434782609</v>
      </c>
      <c r="HK3" s="91">
        <f>IF(HJ3="","",ABS(HJ3))</f>
        <v>117.39130434782609</v>
      </c>
      <c r="HL3" s="25">
        <f>IF(HK3="","",IF(HI3=$AI3,1,-1))</f>
        <v>-1</v>
      </c>
      <c r="HM3" s="53" t="str">
        <f>IF(OR(HL3="",HI3&lt;&gt;"HomFave"),"",IF(HL3=1,100+HN3,0))</f>
        <v/>
      </c>
      <c r="HN3" s="52" t="str">
        <f>IF(OR(HL3="",HI3&lt;&gt;"HomFave"),"",ABS($S3))</f>
        <v/>
      </c>
      <c r="HO3" s="52" t="str">
        <f>IF(OR(HI3&lt;&gt;"VisDog",HL3=""),"",IF(HL3=1,IF($L3&lt;0,100+HP3,ABS($L3)+HP3),0))</f>
        <v/>
      </c>
      <c r="HP3" s="52" t="str">
        <f>IF(OR(HL3="",HI3&lt;&gt;"VisDog"),"",IF($L3&lt;0,ABS($L3),100))</f>
        <v/>
      </c>
      <c r="HQ3" s="52">
        <f>IF(OR(HL3="",HI3&lt;&gt;"VisFave"),"",IF(HL3=1,100+HR3,0))</f>
        <v>0</v>
      </c>
      <c r="HR3" s="52">
        <f>IF(OR(HL3="",HI3&lt;&gt;"VisFave"),"",ABS($L3))</f>
        <v>109</v>
      </c>
      <c r="HS3" s="52" t="str">
        <f>IF(OR(HI3&lt;&gt;"HomDog",HL3=""),"",IF(HL3=1,IF($S3&lt;0,100+HT3,ABS($S3)+HT3),0))</f>
        <v/>
      </c>
      <c r="HT3" s="52" t="str">
        <f>IF(OR(HL3="",HI3&lt;&gt;"HomDog"),"",IF($S3&lt;0,ABS($S3),100))</f>
        <v/>
      </c>
      <c r="HV3" s="1"/>
      <c r="HW3" s="1"/>
      <c r="HX3" s="1"/>
      <c r="HY3" s="1"/>
      <c r="HZ3" s="103">
        <f>$S3</f>
        <v>101</v>
      </c>
      <c r="IA3" s="24">
        <f>IF(OR($S3&lt;OPL_MIN,$S3&gt;OPL_MAX),"",VLOOKUP($F3,CleanseResults!$FF$3:$FJ$1772,5,FALSE))</f>
        <v>0.49</v>
      </c>
      <c r="IB3" s="24" t="str">
        <f t="shared" ref="IB3" si="20">IF(IA3="","",IF($W3=1,IF(IA3&gt;=HWinThresh,"HomFave","VisDog"),IF(IA3&lt;HWinThresh,"VisFave","HomDog")))</f>
        <v>VisFave</v>
      </c>
      <c r="IC3" s="91">
        <f t="shared" ref="IC3" si="21">IF(IB3="","",IF(IA3=0.5,100,IF($W3=1,IF(IA3&gt;0.5,IA3/(1-IA3)*-100, (1-IA3)/IA3*100),IF(IA3&gt;0.5,(1-(1-IA3))/(1-IA3)*100,(1-IA3)/(1-(1-IA3))*-100))))</f>
        <v>-104.08163265306123</v>
      </c>
      <c r="ID3" s="91">
        <f>IF(IC3="","",ABS(IC3))</f>
        <v>104.08163265306123</v>
      </c>
      <c r="IE3" s="25">
        <f>IF(ID3="","",IF(IB3=$AI3,1,-1))</f>
        <v>-1</v>
      </c>
      <c r="IF3" s="53" t="str">
        <f>IF(OR(IE3="",IB3&lt;&gt;"HomFave"),"",IF(IE3=1,100+IG3,0))</f>
        <v/>
      </c>
      <c r="IG3" s="52" t="str">
        <f>IF(OR(IE3="",IB3&lt;&gt;"HomFave"),"",ABS($S3))</f>
        <v/>
      </c>
      <c r="IH3" s="52" t="str">
        <f>IF(OR(IB3&lt;&gt;"VisDog",IE3=""),"",IF(IE3=1,IF($L3&lt;0,100+II3,ABS($L3)+II3),0))</f>
        <v/>
      </c>
      <c r="II3" s="52" t="str">
        <f>IF(OR(IE3="",IB3&lt;&gt;"VisDog"),"",IF($L3&lt;0,ABS($L3),100))</f>
        <v/>
      </c>
      <c r="IJ3" s="52">
        <f>IF(OR(IE3="",IB3&lt;&gt;"VisFave"),"",IF(IE3=1,100+IK3,0))</f>
        <v>0</v>
      </c>
      <c r="IK3" s="52">
        <f>IF(OR(IE3="",IB3&lt;&gt;"VisFave"),"",ABS($L3))</f>
        <v>109</v>
      </c>
      <c r="IL3" s="52" t="str">
        <f>IF(OR(IB3&lt;&gt;"HomDog",IE3=""),"",IF(IE3=1,IF($S3&lt;0,100+IM3,ABS($S3)+IM3),0))</f>
        <v/>
      </c>
      <c r="IM3" s="52" t="str">
        <f>IF(OR(IE3="",IB3&lt;&gt;"HomDog"),"",IF($S3&lt;0,ABS($S3),100))</f>
        <v/>
      </c>
      <c r="IO3" s="1"/>
      <c r="IP3" s="1"/>
      <c r="IQ3" s="1"/>
      <c r="IR3" s="1"/>
      <c r="IS3" s="103">
        <f>$S3</f>
        <v>101</v>
      </c>
      <c r="IT3" s="24">
        <f>IF(OR($S3&lt;OPL_MIN,$S3&gt;OPL_MAX),"",VLOOKUP($F3,CleanseResults!$FU$3:$FY$1772,5,FALSE))</f>
        <v>0.47</v>
      </c>
      <c r="IU3" s="24" t="str">
        <f t="shared" ref="IU3" si="22">IF(IT3="","",IF($W3=1,IF(IT3&gt;=HWinThresh,"HomFave","VisDog"),IF(IT3&lt;HWinThresh,"VisFave","HomDog")))</f>
        <v>VisFave</v>
      </c>
      <c r="IV3" s="91">
        <f t="shared" ref="IV3" si="23">IF(IU3="","",IF(IT3=0.5,100,IF($W3=1,IF(IT3&gt;0.5,IT3/(1-IT3)*-100, (1-IT3)/IT3*100),IF(IT3&gt;0.5,(1-(1-IT3))/(1-IT3)*100,(1-IT3)/(1-(1-IT3))*-100))))</f>
        <v>-112.76595744680853</v>
      </c>
      <c r="IW3" s="91">
        <f>IF(IV3="","",ABS(IV3))</f>
        <v>112.76595744680853</v>
      </c>
      <c r="IX3" s="25">
        <f>IF(IW3="","",IF(IU3=$AI3,1,-1))</f>
        <v>-1</v>
      </c>
      <c r="IY3" s="53" t="str">
        <f>IF(OR(IX3="",IU3&lt;&gt;"HomFave"),"",IF(IX3=1,100+IZ3,0))</f>
        <v/>
      </c>
      <c r="IZ3" s="52" t="str">
        <f>IF(OR(IX3="",IU3&lt;&gt;"HomFave"),"",ABS($S3))</f>
        <v/>
      </c>
      <c r="JA3" s="52" t="str">
        <f>IF(OR(IU3&lt;&gt;"VisDog",IX3=""),"",IF(IX3=1,IF($L3&lt;0,100+JB3,ABS($L3)+JB3),0))</f>
        <v/>
      </c>
      <c r="JB3" s="52" t="str">
        <f>IF(OR(IX3="",IU3&lt;&gt;"VisDog"),"",IF($L3&lt;0,ABS($L3),100))</f>
        <v/>
      </c>
      <c r="JC3" s="52">
        <f>IF(OR(IX3="",IU3&lt;&gt;"VisFave"),"",IF(IX3=1,100+JD3,0))</f>
        <v>0</v>
      </c>
      <c r="JD3" s="52">
        <f>IF(OR(IX3="",IU3&lt;&gt;"VisFave"),"",ABS($L3))</f>
        <v>109</v>
      </c>
      <c r="JE3" s="52" t="str">
        <f>IF(OR(IU3&lt;&gt;"HomDog",IX3=""),"",IF(IX3=1,IF($S3&lt;0,100+JF3,ABS($S3)+JF3),0))</f>
        <v/>
      </c>
      <c r="JF3" s="52" t="str">
        <f>IF(OR(IX3="",IU3&lt;&gt;"HomDog"),"",IF($S3&lt;0,ABS($S3),100))</f>
        <v/>
      </c>
      <c r="JH3" s="1"/>
      <c r="JI3" s="1"/>
      <c r="JJ3" s="1"/>
      <c r="JK3" s="1"/>
      <c r="JL3" s="103">
        <f>$S3</f>
        <v>101</v>
      </c>
      <c r="JM3" s="24">
        <f>IF(OR($S3&lt;OPL_MIN,$S3&gt;OPL_MAX),"",VLOOKUP($F3,CleanseResults!$GJ$3:$GN$1772,5,FALSE))</f>
        <v>0.44</v>
      </c>
      <c r="JN3" s="24" t="str">
        <f t="shared" ref="JN3" si="24">IF(JM3="","",IF($W3=1,IF(JM3&gt;=HWinThresh,"HomFave","VisDog"),IF(JM3&lt;HWinThresh,"VisFave","HomDog")))</f>
        <v>VisFave</v>
      </c>
      <c r="JO3" s="91">
        <f t="shared" ref="JO3" si="25">IF(JN3="","",IF(JM3=0.5,100,IF($W3=1,IF(JM3&gt;0.5,JM3/(1-JM3)*-100, (1-JM3)/JM3*100),IF(JM3&gt;0.5,(1-(1-JM3))/(1-JM3)*100,(1-JM3)/(1-(1-JM3))*-100))))</f>
        <v>-127.27272727272729</v>
      </c>
      <c r="JP3" s="91">
        <f>IF(JO3="","",ABS(JO3))</f>
        <v>127.27272727272729</v>
      </c>
      <c r="JQ3" s="25">
        <f>IF(JP3="","",IF(JN3=$AI3,1,-1))</f>
        <v>-1</v>
      </c>
      <c r="JR3" s="53" t="str">
        <f>IF(OR(JQ3="",JN3&lt;&gt;"HomFave"),"",IF(JQ3=1,100+JS3,0))</f>
        <v/>
      </c>
      <c r="JS3" s="52" t="str">
        <f>IF(OR(JQ3="",JN3&lt;&gt;"HomFave"),"",ABS($S3))</f>
        <v/>
      </c>
      <c r="JT3" s="52" t="str">
        <f>IF(OR(JN3&lt;&gt;"VisDog",JQ3=""),"",IF(JQ3=1,IF($L3&lt;0,100+JU3,ABS($L3)+JU3),0))</f>
        <v/>
      </c>
      <c r="JU3" s="52" t="str">
        <f>IF(OR(JQ3="",JN3&lt;&gt;"VisDog"),"",IF($L3&lt;0,ABS($L3),100))</f>
        <v/>
      </c>
      <c r="JV3" s="52">
        <f>IF(OR(JQ3="",JN3&lt;&gt;"VisFave"),"",IF(JQ3=1,100+JW3,0))</f>
        <v>0</v>
      </c>
      <c r="JW3" s="52">
        <f>IF(OR(JQ3="",JN3&lt;&gt;"VisFave"),"",ABS($L3))</f>
        <v>109</v>
      </c>
      <c r="JX3" s="52" t="str">
        <f>IF(OR(JN3&lt;&gt;"HomDog",JQ3=""),"",IF(JQ3=1,IF($S3&lt;0,100+JY3,ABS($S3)+JY3),0))</f>
        <v/>
      </c>
      <c r="JY3" s="52" t="str">
        <f>IF(OR(JQ3="",JN3&lt;&gt;"HomDog"),"",IF($S3&lt;0,ABS($S3),100))</f>
        <v/>
      </c>
      <c r="KA3" s="1"/>
      <c r="KB3" s="1"/>
      <c r="KC3" s="1"/>
      <c r="KD3" s="1"/>
      <c r="KE3" s="103">
        <f>$S3</f>
        <v>101</v>
      </c>
      <c r="KF3" s="24">
        <f>IF(OR($S3&lt;OPL_MIN,$S3&gt;OPL_MAX),"",VLOOKUP($F3,CleanseResults!$GY$3:$HC$1772,5,FALSE))</f>
        <v>0.43</v>
      </c>
      <c r="KG3" s="24" t="str">
        <f t="shared" ref="KG3" si="26">IF(KF3="","",IF($W3=1,IF(KF3&gt;=HWinThresh,"HomFave","VisDog"),IF(KF3&lt;HWinThresh,"VisFave","HomDog")))</f>
        <v>VisFave</v>
      </c>
      <c r="KH3" s="91">
        <f t="shared" ref="KH3" si="27">IF(KG3="","",IF(KF3=0.5,100,IF($W3=1,IF(KF3&gt;0.5,KF3/(1-KF3)*-100, (1-KF3)/KF3*100),IF(KF3&gt;0.5,(1-(1-KF3))/(1-KF3)*100,(1-KF3)/(1-(1-KF3))*-100))))</f>
        <v>-132.55813953488376</v>
      </c>
      <c r="KI3" s="91">
        <f>IF(KH3="","",ABS(KH3))</f>
        <v>132.55813953488376</v>
      </c>
      <c r="KJ3" s="25">
        <f>IF(KI3="","",IF(KG3=$AI3,1,-1))</f>
        <v>-1</v>
      </c>
      <c r="KK3" s="53" t="str">
        <f>IF(OR(KJ3="",KG3&lt;&gt;"HomFave"),"",IF(KJ3=1,100+KL3,0))</f>
        <v/>
      </c>
      <c r="KL3" s="52" t="str">
        <f>IF(OR(KJ3="",KG3&lt;&gt;"HomFave"),"",ABS($S3))</f>
        <v/>
      </c>
      <c r="KM3" s="52" t="str">
        <f>IF(OR(KG3&lt;&gt;"VisDog",KJ3=""),"",IF(KJ3=1,IF($L3&lt;0,100+KN3,ABS($L3)+KN3),0))</f>
        <v/>
      </c>
      <c r="KN3" s="52" t="str">
        <f>IF(OR(KJ3="",KG3&lt;&gt;"VisDog"),"",IF($L3&lt;0,ABS($L3),100))</f>
        <v/>
      </c>
      <c r="KO3" s="52">
        <f>IF(OR(KJ3="",KG3&lt;&gt;"VisFave"),"",IF(KJ3=1,100+KP3,0))</f>
        <v>0</v>
      </c>
      <c r="KP3" s="52">
        <f>IF(OR(KJ3="",KG3&lt;&gt;"VisFave"),"",ABS($L3))</f>
        <v>109</v>
      </c>
      <c r="KQ3" s="52" t="str">
        <f>IF(OR(KG3&lt;&gt;"HomDog",KJ3=""),"",IF(KJ3=1,IF($S3&lt;0,100+KR3,ABS($S3)+KR3),0))</f>
        <v/>
      </c>
      <c r="KR3" s="52" t="str">
        <f>IF(OR(KJ3="",KG3&lt;&gt;"HomDog"),"",IF($S3&lt;0,ABS($S3),100))</f>
        <v/>
      </c>
      <c r="KT3" s="1"/>
      <c r="KU3" s="1"/>
      <c r="KV3" s="1"/>
      <c r="KW3" s="1"/>
      <c r="KX3" s="103">
        <f>$S3</f>
        <v>101</v>
      </c>
      <c r="KY3" s="24">
        <f>IF(OR($S3&lt;OPL_MIN,$S3&gt;OPL_MAX),"",VLOOKUP($F3,CleanseResults!$HN$3:$HR$1772,5,FALSE))</f>
        <v>0.46</v>
      </c>
      <c r="KZ3" s="24" t="str">
        <f t="shared" ref="KZ3" si="28">IF(KY3="","",IF($W3=1,IF(KY3&gt;=HWinThresh,"HomFave","VisDog"),IF(KY3&lt;HWinThresh,"VisFave","HomDog")))</f>
        <v>VisFave</v>
      </c>
      <c r="LA3" s="91">
        <f t="shared" ref="LA3" si="29">IF(KZ3="","",IF(KY3=0.5,100,IF($W3=1,IF(KY3&gt;0.5,KY3/(1-KY3)*-100, (1-KY3)/KY3*100),IF(KY3&gt;0.5,(1-(1-KY3))/(1-KY3)*100,(1-KY3)/(1-(1-KY3))*-100))))</f>
        <v>-117.39130434782609</v>
      </c>
      <c r="LB3" s="91">
        <f>IF(LA3="","",ABS(LA3))</f>
        <v>117.39130434782609</v>
      </c>
      <c r="LC3" s="25">
        <f>IF(LB3="","",IF(KZ3=$AI3,1,-1))</f>
        <v>-1</v>
      </c>
      <c r="LD3" s="53" t="str">
        <f>IF(OR(LC3="",KZ3&lt;&gt;"HomFave"),"",IF(LC3=1,100+LE3,0))</f>
        <v/>
      </c>
      <c r="LE3" s="52" t="str">
        <f>IF(OR(LC3="",KZ3&lt;&gt;"HomFave"),"",ABS($S3))</f>
        <v/>
      </c>
      <c r="LF3" s="52" t="str">
        <f>IF(OR(KZ3&lt;&gt;"VisDog",LC3=""),"",IF(LC3=1,IF($L3&lt;0,100+LG3,ABS($L3)+LG3),0))</f>
        <v/>
      </c>
      <c r="LG3" s="52" t="str">
        <f>IF(OR(LC3="",KZ3&lt;&gt;"VisDog"),"",IF($L3&lt;0,ABS($L3),100))</f>
        <v/>
      </c>
      <c r="LH3" s="52">
        <f>IF(OR(LC3="",KZ3&lt;&gt;"VisFave"),"",IF(LC3=1,100+LI3,0))</f>
        <v>0</v>
      </c>
      <c r="LI3" s="52">
        <f>IF(OR(LC3="",KZ3&lt;&gt;"VisFave"),"",ABS($L3))</f>
        <v>109</v>
      </c>
      <c r="LJ3" s="52" t="str">
        <f>IF(OR(KZ3&lt;&gt;"HomDog",LC3=""),"",IF(LC3=1,IF($S3&lt;0,100+LK3,ABS($S3)+LK3),0))</f>
        <v/>
      </c>
      <c r="LK3" s="52" t="str">
        <f>IF(OR(LC3="",KZ3&lt;&gt;"HomDog"),"",IF($S3&lt;0,ABS($S3),100))</f>
        <v/>
      </c>
      <c r="LO3" s="1"/>
      <c r="LP3" s="1"/>
      <c r="LQ3" s="1"/>
      <c r="LR3" s="1"/>
      <c r="LS3" s="129">
        <f t="shared" ref="LS3:LS66" si="30">IF(LX3="","",U3)</f>
        <v>0.48821492321717536</v>
      </c>
      <c r="LT3" s="53">
        <f>COUNTIFS($AT3,"=HomFave",$AW3,"=1")+COUNTIFS($AT3,"=HomFave",$AW3,"=-1")+COUNTIFS($BM3,"=HomFave",$BP3,"=1")+COUNTIFS($BM3,"=HomFave",$BP3,"=-1")+COUNTIFS($CF3,"=HomFave",$CI3,"=1")+COUNTIFS($CF3,"=HomFave",$CI3,"=-1")+COUNTIFS($CY3,"=HomFave",$DB3,"=1")+COUNTIFS($CY3,"=HomFave",$DB3,"=-1")+COUNTIFS($DR3,"=HomFave",$DU3,"=1")+COUNTIFS($DR3,"=HomFave",$DU3,"=-1")+COUNTIFS($EK3,"=HomFave",$EN3,"=1")+COUNTIFS($EK3,"=HomFave",$EN3,"=-1")+COUNTIFS($FD3,"=HomFave",$FG3,"=1")+COUNTIFS($FD3,"=HomFave",$FG3,"=-1")+COUNTIFS($FW3,"=HomFave",$FZ3,"=1")+COUNTIFS($FW3,"=HomFave",$FZ3,"=-1")+COUNTIFS($GP3,"=HomFave",$GS3,"=1")+COUNTIFS($GP3,"=HomFave",$GS3,"=-1")
+COUNTIFS($HI3,"=HomFave",$HL3,"=1")+COUNTIFS($HI3,"=HomFave",$HL3,"=-1")+COUNTIFS($IB3,"=HomFave",$IE3,"=1")+COUNTIFS($IB3,"=HomFave",$IE3,"=-1")+COUNTIFS($IU3,"=HomFave",$IX3,"=1")+COUNTIFS($IU3,"=HomFave",$IX3,"=-1")+COUNTIFS($JN3,"=HomFave",$JQ3,"=1")+COUNTIFS($JN3,"=HomFave",$JQ3,"=-1")+COUNTIFS($KG3,"=HomFave",$KJ3,"=1")+COUNTIFS($KG3,"=HomFave",$KJ3,"=-1")+COUNTIFS($KZ3,"=HomFave",$LC3,"=1")+COUNTIFS($KZ3,"=HomFave",$LC3,"=-1")</f>
        <v>0</v>
      </c>
      <c r="LU3" s="53">
        <f>COUNTIFS($AT3,"=VisDog",$AW3,"=1")+COUNTIFS($AT3,"=VisDog",$AW3,"=-1")+COUNTIFS($BM3,"=VisDog",$BP3,"=1")+COUNTIFS($BM3,"=VisDog",$BP3,"=-1")+COUNTIFS($CF3,"=VisDog",$CI3,"=1")+COUNTIFS($CF3,"=VisDog",$CI3,"=-1")+COUNTIFS($CY3,"=VisDog",$DB3,"=1")+COUNTIFS($CY3,"=VisDog",$DB3,"=-1")+COUNTIFS($DR3,"=VisDog",$DU3,"=1")+COUNTIFS($DR3,"=VisDog",$DU3,"=-1")+COUNTIFS($EK3,"=VisDog",$EN3,"=1")+COUNTIFS($EK3,"=VisDog",$EN3,"=-1")+COUNTIFS($FD3,"=VisDog",$FG3,"=1")+COUNTIFS($FD3,"=VisDog",$FG3,"=-1")+COUNTIFS($FW3,"=VisDog",$FZ3,"=1")+COUNTIFS($FW3,"=VisDog",$FZ3,"=-1")+COUNTIFS($GP3,"=VisDog",$GS3,"=1")+COUNTIFS($GP3,"=VisDog",$GS3,"=-1")
+COUNTIFS($HI3,"=VisDog",$HL3,"=1")+COUNTIFS($HI3,"=VisDog",$HL3,"=-1")+COUNTIFS($IB3,"=VisDog",$IE3,"=1")+COUNTIFS($IB3,"=VisDog",$IE3,"=-1")+COUNTIFS($IU3,"=VisDog",$IX3,"=1")+COUNTIFS($IU3,"=VisDog",$IX3,"=-1")+COUNTIFS($JN3,"=VisDog",$JQ3,"=1")+COUNTIFS($JN3,"=VisDog",$JQ3,"=-1")+COUNTIFS($KG3,"=VisDog",$KJ3,"=1")+COUNTIFS($KG3,"=VisDog",$KJ3,"=-1")+COUNTIFS($KZ3,"=VisDog",$LC3,"=1")+COUNTIFS($KZ3,"=VisDog",$LC3,"=-1")</f>
        <v>0</v>
      </c>
      <c r="LV3" s="53">
        <f>COUNTIFS($AT3,"=VisFave",$AW3,"=1")+COUNTIFS($AT3,"=VisFave",$AW3,"=-1")+COUNTIFS($BM3,"=VisFave",$BP3,"=1")+COUNTIFS($BM3,"=VisFave",$BP3,"=-1")+COUNTIFS($CF3,"=VisFave",$CI3,"=1")+COUNTIFS($CF3,"=VisFave",$CI3,"=-1")+COUNTIFS($CY3,"=VisFave",$DB3,"=1")+COUNTIFS($CY3,"=VisFave",$DB3,"=-1")+COUNTIFS($DR3,"=VisFave",$DU3,"=1")+COUNTIFS($DR3,"=VisFave",$DU3,"=-1")+COUNTIFS($EK3,"=VisFave",$EN3,"=1")+COUNTIFS($EK3,"=VisFave",$EN3,"=-1")+COUNTIFS($FD3,"=VisFave",$FG3,"=1")+COUNTIFS($FD3,"=VisFave",$FG3,"=-1")+COUNTIFS($FW3,"=VisFave",$FZ3,"=1")+COUNTIFS($FW3,"=VisFave",$FZ3,"=-1")+COUNTIFS($GP3,"=VisFave",$GS3,"=1")+COUNTIFS($GP3,"=VisFave",$GS3,"=-1")
+COUNTIFS($HI3,"=VisFave",$HL3,"=1")+COUNTIFS($HI3,"=VisFave",$HL3,"=-1")+COUNTIFS($IB3,"=VisFave",$IE3,"=1")+COUNTIFS($IB3,"=VisFave",$IE3,"=-1")+COUNTIFS($IU3,"=VisFave",$IX3,"=1")+COUNTIFS($IU3,"=VisFave",$IX3,"=-1")+COUNTIFS($JN3,"=VisFave",$JQ3,"=1")+COUNTIFS($JN3,"=VisFave",$JQ3,"=-1")+COUNTIFS($KG3,"=VisFave",$KJ3,"=1")+COUNTIFS($KG3,"=VisFave",$KJ3,"=-1")+COUNTIFS($KZ3,"=VisFave",$LC3,"=1")+COUNTIFS($KZ3,"=VisFave",$LC3,"=-1")</f>
        <v>13</v>
      </c>
      <c r="LW3" s="53">
        <f>COUNTIFS($AT3,"=HomDog",$AW3,"=1")+COUNTIFS($AT3,"=HomDog",$AW3,"=-1")+COUNTIFS($BM3,"=HomDog",$BP3,"=1")+COUNTIFS($BM3,"=HomDog",$BP3,"=-1")+COUNTIFS($CF3,"=HomDog",$CI3,"=1")+COUNTIFS($CF3,"=HomDog",$CI3,"=-1")+COUNTIFS($CY3,"=HomDog",$DB3,"=1")+COUNTIFS($CY3,"=HomDog",$DB3,"=-1")+COUNTIFS($DR3,"=HomDog",$DU3,"=1")+COUNTIFS($DR3,"=HomDog",$DU3,"=-1")+COUNTIFS($EK3,"=HomDog",$EN3,"=1")+COUNTIFS($EK3,"=HomDog",$EN3,"=-1")+COUNTIFS($FD3,"=HomDog",$FG3,"=1")+COUNTIFS($FD3,"=HomDog",$FG3,"=-1")+COUNTIFS($FW3,"=HomDog",$FZ3,"=1")+COUNTIFS($FW3,"=HomDog",$FZ3,"=-1")+COUNTIFS($GP3,"=HomDog",$GS3,"=1")+COUNTIFS($GP3,"=HomDog",$GS3,"=-1")
+COUNTIFS($HI3,"=HomDog",$HL3,"=1")+COUNTIFS($HI3,"=HomDog",$HL3,"=-1")+COUNTIFS($IB3,"=HomDog",$IE3,"=1")+COUNTIFS($IB3,"=HomDog",$IE3,"=-1")+COUNTIFS($IU3,"=HomDog",$IX3,"=1")+COUNTIFS($IU3,"=HomDog",$IX3,"=-1")+COUNTIFS($JN3,"=HomDog",$JQ3,"=1")+COUNTIFS($JN3,"=HomDog",$JQ3,"=-1")+COUNTIFS($KG3,"=HomDog",$KJ3,"=1")+COUNTIFS($KG3,"=HomDog",$KJ3,"=-1")+COUNTIFS($KZ3,"=HomDog",$LC3,"=1")+COUNTIFS($KZ3,"=HomDog",$LC3,"=-1")</f>
        <v>2</v>
      </c>
      <c r="LX3" s="24" t="str">
        <f t="shared" ref="LX3" si="31">IF($S3&lt;$L3,IF(LT3&gt;LU3,IF((ens1NumVoters-SUM(LT3,LU3))&gt;LT3,"",IF((LT3/(LT3+LU3))&gt;=ens1VoteAgreement,"HomFave","")),IF((ens1NumVoters-SUM(LT3,LU3))&gt;LU3,"",IF((LU3/(LT3+LU3))&gt;=ens1VoteAgreement,"VisDog",""))),IF(LV3&gt;LW3,IF((ens1NumVoters-SUM(LV3,LW3))&gt;LV3,"",IF((LV3/(LV3+LW3))&gt;=ens1VoteAgreement,"VisFave","")),IF((ens1NumVoters-SUM(LV3,LW3))&gt;LW3,"",IF((LW3/(LV3+LW3))&gt;=ens1VoteAgreement,"HomDog",""))))</f>
        <v>VisFave</v>
      </c>
      <c r="LY3" s="97">
        <f t="shared" ref="LY3:LY66" si="32">IF(MC3="","",IF(LX3="HomFave",(LT3/$LS$2)*100,IF(LX3="VisDog",(LU3/$LS$2)*100,IF(LX3="VisFave",(LV3/$LS$2)*100,(LW3/$LS$2)*100))))</f>
        <v>86.666666666666671</v>
      </c>
      <c r="LZ3" s="127">
        <f t="shared" ref="LZ3:LZ66" si="33">IF(LX3="","",NM3)</f>
        <v>0.46</v>
      </c>
      <c r="MA3" s="128">
        <f t="shared" ref="MA3:MA66" si="34">IF(LX3="","",LZ3-$U3)</f>
        <v>-2.8214923217175336E-2</v>
      </c>
      <c r="MB3" s="91">
        <f t="shared" ref="MB3:MB66" si="35">IF(LZ3="","",IF(LZ3=0.5,100,IF($W3=1,IF(LZ3&gt;0.5,LZ3/(1-LZ3)*-100,(1-LZ3)/LZ3*100), IF(LZ3&lt;0.5,(1-LZ3)/LZ3*100,LZ3/(1-LZ3)*-100))))</f>
        <v>117.39130434782609</v>
      </c>
      <c r="MC3" s="137" t="str">
        <f t="shared" ref="MC3:MC66" si="36">IF(LX3="","",
  IF(edge_pp=0, LX3,
    IF(OR(LX3="HomFave",LX3="HomDog"),
       IF(MA3 &gt;= edge_pp, LX3, ""),
       IF(MA3 &lt;= -edge_pp, LX3, ""))))</f>
        <v>VisFave</v>
      </c>
      <c r="MD3" s="138" t="str">
        <f t="shared" ref="MD3:MD66" si="37">IF(OR(MB3&lt;MODELPRICE_MIN,MB3&gt;MODELPRICE_MAX),"",IF(OR(MC3="VisFave",MC3=""),"",IF(MC3=$AI3,1,-1)))</f>
        <v/>
      </c>
      <c r="ME3" s="130" t="str">
        <f>IF(OR(MP3="",MP3=0),"",IF(MC3=$AI3,1,-1))</f>
        <v/>
      </c>
      <c r="MF3" s="135" t="str">
        <f t="shared" ref="MF3:MF66" si="38">IF(OR(ME3="",MC3&lt;&gt;"HomFave"),"",IF(ME3=1,MP3*(1+MO3),0))</f>
        <v/>
      </c>
      <c r="MG3" s="135" t="str">
        <f t="shared" ref="MG3:MG66" si="39">IF(OR(ME3="",MC3&lt;&gt;"HomFave"),"",MP3)</f>
        <v/>
      </c>
      <c r="MH3" s="135" t="str">
        <f t="shared" ref="MH3:MH66" si="40">IF(OR(MC3&lt;&gt;"VisDog",ME3=""),"",IF(ME3=1,MP3*(1+MO3),0))</f>
        <v/>
      </c>
      <c r="MI3" s="135" t="str">
        <f t="shared" ref="MI3:MI66" si="41">IF(OR(ME3="",MC3&lt;&gt;"VisDog"),"",MP3)</f>
        <v/>
      </c>
      <c r="MJ3" s="135" t="str">
        <f t="shared" ref="MJ3:MJ66" si="42">IF(OR(ME3="",MC3&lt;&gt;"VisFave"),"",IF(ME3=1,MP3*(1+MO3),0))</f>
        <v/>
      </c>
      <c r="MK3" s="135" t="str">
        <f t="shared" ref="MK3:MK66" si="43">IF(OR(ME3="",MC3&lt;&gt;"VisFave"),"",MP3)</f>
        <v/>
      </c>
      <c r="ML3" s="135" t="str">
        <f t="shared" ref="ML3:ML66" si="44">IF(OR(MC3&lt;&gt;"HomDog",ME3=""),"",IF(ME3=1,MP3*(1+MO3),0))</f>
        <v/>
      </c>
      <c r="MM3" s="135" t="str">
        <f t="shared" ref="MM3:MM66" si="45">IF(OR(ME3="",MC3&lt;&gt;"HomDog"),"",MP3)</f>
        <v/>
      </c>
      <c r="MO3" s="123" t="str">
        <f t="shared" ref="MO3:MO66" si="46">IF($MD3="","",IF(OR($MC3="HomFave",$MC3="HomDog"),IF($S3&lt;0,100/ABS($S3),$S3/100),IF($L3&lt;0,100/ABS($L3),$L3/100)))</f>
        <v/>
      </c>
      <c r="MP3" s="123" t="str">
        <f t="shared" ref="MP3:MP66" si="47">IF($MD3="","",
  IF(stakeMode=1, 1,
    IF(OR($MC3="HomFave",$MC3="HomDog"),
       kellyFraction*MAX(0, $LZ3 - (1-$LZ3)/$MO3),
       kellyFraction*MAX(0, (1-$LZ3) - $LZ3/$MO3))))</f>
        <v/>
      </c>
      <c r="MS3" s="24" t="str">
        <f t="shared" ref="MS3:MS66" si="48">IF($ME3="","",MP3)</f>
        <v/>
      </c>
      <c r="MT3" s="24" t="str">
        <f t="shared" ref="MT3:MT66" si="49">IF($ME3="","",IF(ME3=1,MP3*(1+MO3),0))</f>
        <v/>
      </c>
      <c r="MU3" s="24" t="str">
        <f t="shared" ref="MU3:MU66" si="50">IF($ME3="","",IF(ME3=1,MP3*MO3,-1*MP3))</f>
        <v/>
      </c>
      <c r="MV3" s="81" t="str">
        <f t="shared" ref="MV3:MV66" si="51">IF($ME3="","",IF(MS3=0,0,MU3/MS3))</f>
        <v/>
      </c>
      <c r="MX3" s="52">
        <f t="shared" ref="MX3:MX66" si="52">IF($LX3="","",AS3)</f>
        <v>0.49</v>
      </c>
      <c r="MY3" s="52">
        <f t="shared" ref="MY3:MY66" si="53">IF($LX3="","",BL3)</f>
        <v>0.51</v>
      </c>
      <c r="MZ3" s="52">
        <f t="shared" ref="MZ3:MZ66" si="54">IF($LX3="","",CE3)</f>
        <v>0.4</v>
      </c>
      <c r="NA3" s="52">
        <f t="shared" ref="NA3:NA66" si="55">IF($LX3="","",CX3)</f>
        <v>0.52</v>
      </c>
      <c r="NB3" s="52">
        <f t="shared" ref="NB3:NB66" si="56">IF($LX3="","",DQ3)</f>
        <v>0.26</v>
      </c>
      <c r="NC3" s="52">
        <f t="shared" ref="NC3:NC66" si="57">IF($LX3="","",EJ3)</f>
        <v>0.41</v>
      </c>
      <c r="ND3" s="52">
        <f t="shared" ref="ND3:ND66" si="58">IF($LX3="","",FC3)</f>
        <v>0.46</v>
      </c>
      <c r="NE3" s="52">
        <f t="shared" ref="NE3:NE66" si="59">IF($LX3="","",FV3)</f>
        <v>0.42</v>
      </c>
      <c r="NF3" s="52">
        <f t="shared" ref="NF3:NF66" si="60">IF($LX3="","",GO3)</f>
        <v>0.46</v>
      </c>
      <c r="NG3" s="52">
        <f t="shared" ref="NG3:NG66" si="61">IF($LX3="","",HH3)</f>
        <v>0.46</v>
      </c>
      <c r="NH3" s="52">
        <f t="shared" ref="NH3:NH66" si="62">IF($LX3="","",IA3)</f>
        <v>0.49</v>
      </c>
      <c r="NI3" s="52">
        <f t="shared" ref="NI3:NI66" si="63">IF($LX3="","",IT3)</f>
        <v>0.47</v>
      </c>
      <c r="NJ3" s="52">
        <f t="shared" ref="NJ3:NJ66" si="64">IF($LX3="","",JM3)</f>
        <v>0.44</v>
      </c>
      <c r="NK3" s="52">
        <f t="shared" ref="NK3:NK66" si="65">IF($LX3="","",KF3)</f>
        <v>0.43</v>
      </c>
      <c r="NL3" s="52">
        <f t="shared" ref="NL3:NL66" si="66">IF($LX3="","",KY3)</f>
        <v>0.46</v>
      </c>
      <c r="NM3" s="109">
        <f>MEDIAN(MX3:NL3)</f>
        <v>0.46</v>
      </c>
    </row>
    <row r="4" spans="1:377" x14ac:dyDescent="0.2">
      <c r="A4" s="1"/>
      <c r="B4" s="1"/>
      <c r="C4" s="9" t="s">
        <v>155</v>
      </c>
      <c r="D4" s="50">
        <f>COUNTIF(AG3:AG89,"1")</f>
        <v>51</v>
      </c>
      <c r="E4" s="10">
        <f>IF(AND(L4&lt;0,S4&lt;0),1,0)</f>
        <v>0</v>
      </c>
      <c r="F4" s="26">
        <v>777571</v>
      </c>
      <c r="G4" s="49">
        <f>VLOOKUP($F4,Lookup_!$A$2:$AJ$2224,3,FALSE)</f>
        <v>2025</v>
      </c>
      <c r="H4" s="27">
        <f>VLOOKUP($F4,Lookup_!$A$2:$AJ$2224,4,FALSE)</f>
        <v>6.2</v>
      </c>
      <c r="I4" s="86">
        <f>VLOOKUP($F4,Lookup_!$A$2:$AJ$2224,2,FALSE)</f>
        <v>45818</v>
      </c>
      <c r="J4" s="7">
        <f>VLOOKUP($F4,Lookup_!$A$2:$AJ$2224,13,FALSE)</f>
        <v>5</v>
      </c>
      <c r="K4" s="8" t="str">
        <f>VLOOKUP(J4,Lookup_!$AO$3:$AP$32,2,FALSE)</f>
        <v>CHC</v>
      </c>
      <c r="L4" s="27">
        <f>VLOOKUP($F4,Lookup_!$A$2:$AJ$2224,14,FALSE)</f>
        <v>-111</v>
      </c>
      <c r="M4" s="12">
        <f>VLOOKUP($F4,Lookup_!$A$2:$AJ$2224,15,FALSE)</f>
        <v>0.52606600000000003</v>
      </c>
      <c r="N4" s="115">
        <f t="shared" ref="N4:N67" si="67">M4/($M4+$T4)</f>
        <v>0.51642080855855188</v>
      </c>
      <c r="O4" s="116">
        <f t="shared" ref="O4:O67" si="68">IF(N4=0.5,100,IF(N4&gt;0.5,N4/(1-N4)*-100, (1-N4)/N4*100))</f>
        <v>-106.79136275885025</v>
      </c>
      <c r="P4" s="49">
        <f>VLOOKUP($F4,Lookup_!$A$2:$AJ$2224,7,FALSE)</f>
        <v>21</v>
      </c>
      <c r="Q4" s="8" t="str">
        <f>VLOOKUP(P4,Lookup_!$AO$3:$AP$32,2,FALSE)</f>
        <v>PHI</v>
      </c>
      <c r="R4" s="88">
        <f>VLOOKUP($F4,Lookup_!$A$2:$AJ$2224,12,FALSE)</f>
        <v>0.323198667</v>
      </c>
      <c r="S4" s="27">
        <f>VLOOKUP($F4,Lookup_!$A$2:$AJ$2224,8,FALSE)</f>
        <v>103</v>
      </c>
      <c r="T4" s="12">
        <f>VLOOKUP($F4,Lookup_!$A$2:$AJ$2224,9,FALSE)</f>
        <v>0.49261100000000002</v>
      </c>
      <c r="U4" s="115">
        <f t="shared" ref="U4:U67" si="69">T4/($M4+$T4)</f>
        <v>0.48357919144144806</v>
      </c>
      <c r="V4" s="116">
        <f t="shared" ref="V4:V67" si="70">IF(U4=0.5,100,IF(U4&gt;0.5,U4/(1-U4)*-100, (1-U4)/U4*100))</f>
        <v>106.79136275885031</v>
      </c>
      <c r="W4" s="90">
        <f t="shared" ref="W4:W67" si="71">IF(S4&lt;L4,1,-1)</f>
        <v>-1</v>
      </c>
      <c r="X4" s="27">
        <f>VLOOKUP($F4,Lookup_!$A$2:$AJ$2224,5,FALSE)</f>
        <v>9.5</v>
      </c>
      <c r="Y4" s="27">
        <f>VLOOKUP($F4,Lookup_!$A$2:$AJ$2224,6,FALSE)</f>
        <v>108</v>
      </c>
      <c r="Z4" s="55">
        <f>VLOOKUP($F4,Lookup_!$A$2:$AJ$2224,19,FALSE)</f>
        <v>121.30499857439744</v>
      </c>
      <c r="AA4" s="116">
        <f>VLOOKUP($F4,Lookup_!$A$2:$AJ$2224,25,FALSE)</f>
        <v>102.57349366350114</v>
      </c>
      <c r="AB4" s="27">
        <f>VLOOKUP($F4,Lookup_!$A$2:$AJ$2224,21,FALSE)</f>
        <v>-105.92472788941716</v>
      </c>
      <c r="AC4" s="116">
        <f>VLOOKUP($F4,Lookup_!$A$2:$AJ$2224,23,FALSE)</f>
        <v>-116.42492003099207</v>
      </c>
      <c r="AD4" s="7">
        <f>VLOOKUP($F4,Lookup_!$A$2:$AJ$2224,31,FALSE)</f>
        <v>8</v>
      </c>
      <c r="AE4" s="8">
        <f>VLOOKUP($F4,Lookup_!$A$2:$AJ$2224,30,FALSE)</f>
        <v>4</v>
      </c>
      <c r="AF4" s="8" t="str">
        <f>VLOOKUP($F4,Lookup_!$A$2:$AJ$2224,32,FALSE)</f>
        <v>FOUR</v>
      </c>
      <c r="AG4" s="28">
        <f>VLOOKUP($F4,Lookup_!$A$2:$AJ$2224,29,FALSE)</f>
        <v>-1</v>
      </c>
      <c r="AH4" s="28">
        <f>VLOOKUP($F4,Lookup_!$A$2:$AJ$2224,34,FALSE)</f>
        <v>1</v>
      </c>
      <c r="AI4" s="28" t="str">
        <f>VLOOKUP($F4,Lookup_!$A$2:$AJ$2224,33,FALSE)</f>
        <v>VisFave</v>
      </c>
      <c r="AJ4" s="8">
        <f>VLOOKUP($F4,Lookup_!$A$2:$AJ$2224,35,FALSE)</f>
        <v>12</v>
      </c>
      <c r="AK4" s="28">
        <f>VLOOKUP($F4,Lookup_!$A$2:$AJ$2224,36,FALSE)</f>
        <v>1</v>
      </c>
      <c r="AL4">
        <f t="shared" ref="AL4:AL67" si="72">ABS(AD4-AE4)</f>
        <v>4</v>
      </c>
      <c r="AM4">
        <f t="shared" ref="AM4:AM67" si="73">IF(AL4&lt;&gt;AI4,1,"")</f>
        <v>1</v>
      </c>
      <c r="AN4" s="1"/>
      <c r="AO4" s="1"/>
      <c r="AP4" s="17" t="s">
        <v>17</v>
      </c>
      <c r="AQ4" s="2">
        <f>COUNTIFS(AT$3:AT$89,"=HomFave",AW$3:AW$89,"=1")+COUNTIFS(AT$3:AT$89,"=HomDog",AW$3:AW$89,"=1")+COUNTIFS(AT$3:AT$89,"=VisFave",AW$3:AW$89,"=1")+COUNTIFS(AT$3:AT$89,"=VisDog",AW$3:AW$89,"=1")+COUNTIFS(AT$3:AT$89,"=HomFave",AW$3:AW$89,"=-1")+COUNTIFS(AT$3:AT$89,"=HomDog",AW$3:AW$89,"=-1")+COUNTIFS(AT$3:AT$89,"=VisFave",AW$3:AW$89,"=-1")+COUNTIFS(AT$3:AT$89,"=VisDog",AW$3:AW$89,"=-1")</f>
        <v>87</v>
      </c>
      <c r="AR4" s="103">
        <f t="shared" ref="AR4:AR67" si="74">$S4</f>
        <v>103</v>
      </c>
      <c r="AS4" s="24">
        <f>IF(OR($S4&lt;OPL_MIN,$S4&gt;OPL_MAX),"",VLOOKUP($F4,CleanseResults!$L$3:$P$1772,5,FALSE))</f>
        <v>0.43</v>
      </c>
      <c r="AT4" s="24" t="str">
        <f t="shared" ref="AT4:AT67" si="75">IF(AS4="","",IF($W4=1,IF(AS4&gt;=HWinThresh,"HomFave","VisDog"),IF(AS4&lt;HWinThresh,"VisFave","HomDog")))</f>
        <v>VisFave</v>
      </c>
      <c r="AU4" s="91">
        <f t="shared" ref="AU4:AU67" si="76">IF(AT4="","",IF(AS4=0.5,100,IF($W4=1,IF(AS4&gt;0.5,AS4/(1-AS4)*-100, (1-AS4)/AS4*100),IF(AS4&gt;0.5,(1-(1-AS4))/(1-AS4)*100,(1-AS4)/(1-(1-AS4))*-100))))</f>
        <v>-132.55813953488376</v>
      </c>
      <c r="AV4" s="91">
        <f t="shared" ref="AV4:AV67" si="77">IF(AU4="","",ABS(AU4))</f>
        <v>132.55813953488376</v>
      </c>
      <c r="AW4" s="25">
        <f t="shared" ref="AW4:AW67" si="78">IF(AV4="","",IF(AT4=$AI4,1,-1))</f>
        <v>1</v>
      </c>
      <c r="AX4" s="53" t="str">
        <f t="shared" ref="AX4:AX67" si="79">IF(OR(AW4="",AT4&lt;&gt;"HomFave"),"",IF(AW4=1,100+AY4,0))</f>
        <v/>
      </c>
      <c r="AY4" s="52" t="str">
        <f t="shared" ref="AY4:AY67" si="80">IF(OR(AW4="",AT4&lt;&gt;"HomFave"),"",ABS($S4))</f>
        <v/>
      </c>
      <c r="AZ4" s="52" t="str">
        <f t="shared" ref="AZ4:AZ67" si="81">IF(OR(AT4&lt;&gt;"VisDog",AW4=""),"",IF(AW4=1,IF($L4&lt;0,100+BA4,ABS($L4)+BA4),0))</f>
        <v/>
      </c>
      <c r="BA4" s="52" t="str">
        <f t="shared" ref="BA4:BA67" si="82">IF(OR(AW4="",AT4&lt;&gt;"VisDog"),"",IF($L4&lt;0,ABS($L4),100))</f>
        <v/>
      </c>
      <c r="BB4" s="52">
        <f t="shared" ref="BB4:BB67" si="83">IF(OR(AW4="",AT4&lt;&gt;"VisFave"),"",IF(AW4=1,100+BC4,0))</f>
        <v>211</v>
      </c>
      <c r="BC4" s="52">
        <f t="shared" ref="BC4:BC67" si="84">IF(OR(AW4="",AT4&lt;&gt;"VisFave"),"",ABS($L4))</f>
        <v>111</v>
      </c>
      <c r="BD4" s="52" t="str">
        <f t="shared" ref="BD4:BD67" si="85">IF(OR(AT4&lt;&gt;"HomDog",AW4=""),"",IF(AW4=1,IF($S4&lt;0,100+BE4,ABS($S4)+BE4),0))</f>
        <v/>
      </c>
      <c r="BE4" s="52" t="str">
        <f t="shared" ref="BE4:BE67" si="86">IF(OR(AW4="",AT4&lt;&gt;"HomDog"),"",IF($S4&lt;0,ABS($S4),100))</f>
        <v/>
      </c>
      <c r="BG4" s="1"/>
      <c r="BH4" s="1"/>
      <c r="BI4" s="17" t="s">
        <v>17</v>
      </c>
      <c r="BJ4" s="2">
        <f>COUNTIFS(BM$3:BM$89,"=HomFave",BP$3:BP$89,"=1")+COUNTIFS(BM$3:BM$89,"=HomDog",BP$3:BP$89,"=1")+COUNTIFS(BM$3:BM$89,"=VisFave",BP$3:BP$89,"=1")+COUNTIFS(BM$3:BM$89,"=VisDog",BP$3:BP$89,"=1")+COUNTIFS(BM$3:BM$89,"=HomFave",BP$3:BP$89,"=-1")+COUNTIFS(BM$3:BM$89,"=HomDog",BP$3:BP$89,"=-1")+COUNTIFS(BM$3:BM$89,"=VisFave",BP$3:BP$89,"=-1")+COUNTIFS(BM$3:BM$89,"=VisDog",BP$3:BP$89,"=-1")</f>
        <v>87</v>
      </c>
      <c r="BK4" s="103">
        <f t="shared" ref="BK4:BK67" si="87">$S4</f>
        <v>103</v>
      </c>
      <c r="BL4" s="24">
        <f>IF(OR($S4&lt;OPL_MIN,$S4&gt;OPL_MAX),"",VLOOKUP($F4,CleanseResults!$AA$3:$AE$1772,5,FALSE))</f>
        <v>0.41</v>
      </c>
      <c r="BM4" s="24" t="str">
        <f t="shared" ref="BM4:BM67" si="88">IF(BL4="","",IF($W4=1,IF(BL4&gt;=HWinThresh,"HomFave","VisDog"),IF(BL4&lt;HWinThresh,"VisFave","HomDog")))</f>
        <v>VisFave</v>
      </c>
      <c r="BN4" s="91">
        <f t="shared" ref="BN4:BN67" si="89">IF(BM4="","",IF(BL4=0.5,100,IF($W4=1,IF(BL4&gt;0.5,BL4/(1-BL4)*-100, (1-BL4)/BL4*100),IF(BL4&gt;0.5,(1-(1-BL4))/(1-BL4)*100,(1-BL4)/(1-(1-BL4))*-100))))</f>
        <v>-143.90243902439028</v>
      </c>
      <c r="BO4" s="91">
        <f t="shared" ref="BO4:BO67" si="90">IF(BN4="","",ABS(BN4))</f>
        <v>143.90243902439028</v>
      </c>
      <c r="BP4" s="25">
        <f t="shared" ref="BP4:BP67" si="91">IF(BO4="","",IF(BM4=$AI4,1,-1))</f>
        <v>1</v>
      </c>
      <c r="BQ4" s="53" t="str">
        <f t="shared" ref="BQ4:BQ67" si="92">IF(OR(BP4="",BM4&lt;&gt;"HomFave"),"",IF(BP4=1,100+BR4,0))</f>
        <v/>
      </c>
      <c r="BR4" s="52" t="str">
        <f t="shared" ref="BR4:BR67" si="93">IF(OR(BP4="",BM4&lt;&gt;"HomFave"),"",ABS($S4))</f>
        <v/>
      </c>
      <c r="BS4" s="52" t="str">
        <f t="shared" ref="BS4:BS67" si="94">IF(OR(BM4&lt;&gt;"VisDog",BP4=""),"",IF(BP4=1,IF($L4&lt;0,100+BT4,ABS($L4)+BT4),0))</f>
        <v/>
      </c>
      <c r="BT4" s="52" t="str">
        <f t="shared" ref="BT4:BT67" si="95">IF(OR(BP4="",BM4&lt;&gt;"VisDog"),"",IF($L4&lt;0,ABS($L4),100))</f>
        <v/>
      </c>
      <c r="BU4" s="52">
        <f t="shared" ref="BU4:BU67" si="96">IF(OR(BP4="",BM4&lt;&gt;"VisFave"),"",IF(BP4=1,100+BV4,0))</f>
        <v>211</v>
      </c>
      <c r="BV4" s="52">
        <f t="shared" ref="BV4:BV67" si="97">IF(OR(BP4="",BM4&lt;&gt;"VisFave"),"",ABS($L4))</f>
        <v>111</v>
      </c>
      <c r="BW4" s="52" t="str">
        <f t="shared" ref="BW4:BW67" si="98">IF(OR(BM4&lt;&gt;"HomDog",BP4=""),"",IF(BP4=1,IF($S4&lt;0,100+BX4,ABS($S4)+BX4),0))</f>
        <v/>
      </c>
      <c r="BX4" s="52" t="str">
        <f t="shared" ref="BX4:BX67" si="99">IF(OR(BP4="",BM4&lt;&gt;"HomDog"),"",IF($S4&lt;0,ABS($S4),100))</f>
        <v/>
      </c>
      <c r="BZ4" s="1"/>
      <c r="CA4" s="1"/>
      <c r="CB4" s="17" t="s">
        <v>17</v>
      </c>
      <c r="CC4" s="2">
        <f>COUNTIFS(CF$3:CF$89,"=HomFave",CI$3:CI$89,"=1")+COUNTIFS(CF$3:CF$89,"=HomDog",CI$3:CI$89,"=1")+COUNTIFS(CF$3:CF$89,"=VisFave",CI$3:CI$89,"=1")+COUNTIFS(CF$3:CF$89,"=VisDog",CI$3:CI$89,"=1")+COUNTIFS(CF$3:CF$89,"=HomFave",CI$3:CI$89,"=-1")+COUNTIFS(CF$3:CF$89,"=HomDog",CI$3:CI$89,"=-1")+COUNTIFS(CF$3:CF$89,"=VisFave",CI$3:CI$89,"=-1")+COUNTIFS(CF$3:CF$89,"=VisDog",CI$3:CI$89,"=-1")</f>
        <v>87</v>
      </c>
      <c r="CD4" s="103">
        <f t="shared" ref="CD4:CD67" si="100">$S4</f>
        <v>103</v>
      </c>
      <c r="CE4" s="24">
        <f>IF(OR($S4&lt;OPL_MIN,$S4&gt;OPL_MAX),"",VLOOKUP($F4,CleanseResults!$AP$3:$AT$1772,5,FALSE))</f>
        <v>0.42</v>
      </c>
      <c r="CF4" s="24" t="str">
        <f t="shared" ref="CF4:CF67" si="101">IF(CE4="","",IF($W4=1,IF(CE4&gt;=HWinThresh,"HomFave","VisDog"),IF(CE4&lt;HWinThresh,"VisFave","HomDog")))</f>
        <v>VisFave</v>
      </c>
      <c r="CG4" s="91">
        <f t="shared" ref="CG4:CG67" si="102">IF(CF4="","",IF(CE4=0.5,100,IF($W4=1,IF(CE4&gt;0.5,CE4/(1-CE4)*-100, (1-CE4)/CE4*100),IF(CE4&gt;0.5,(1-(1-CE4))/(1-CE4)*100,(1-CE4)/(1-(1-CE4))*-100))))</f>
        <v>-138.09523809523813</v>
      </c>
      <c r="CH4" s="91">
        <f t="shared" ref="CH4:CH67" si="103">IF(CG4="","",ABS(CG4))</f>
        <v>138.09523809523813</v>
      </c>
      <c r="CI4" s="25">
        <f t="shared" ref="CI4:CI67" si="104">IF(CH4="","",IF(CF4=$AI4,1,-1))</f>
        <v>1</v>
      </c>
      <c r="CJ4" s="53" t="str">
        <f t="shared" ref="CJ4:CJ67" si="105">IF(OR(CI4="",CF4&lt;&gt;"HomFave"),"",IF(CI4=1,100+CK4,0))</f>
        <v/>
      </c>
      <c r="CK4" s="52" t="str">
        <f t="shared" ref="CK4:CK67" si="106">IF(OR(CI4="",CF4&lt;&gt;"HomFave"),"",ABS($S4))</f>
        <v/>
      </c>
      <c r="CL4" s="52" t="str">
        <f t="shared" ref="CL4:CL67" si="107">IF(OR(CF4&lt;&gt;"VisDog",CI4=""),"",IF(CI4=1,IF($L4&lt;0,100+CM4,ABS($L4)+CM4),0))</f>
        <v/>
      </c>
      <c r="CM4" s="52" t="str">
        <f t="shared" ref="CM4:CM67" si="108">IF(OR(CI4="",CF4&lt;&gt;"VisDog"),"",IF($L4&lt;0,ABS($L4),100))</f>
        <v/>
      </c>
      <c r="CN4" s="52">
        <f t="shared" ref="CN4:CN67" si="109">IF(OR(CI4="",CF4&lt;&gt;"VisFave"),"",IF(CI4=1,100+CO4,0))</f>
        <v>211</v>
      </c>
      <c r="CO4" s="52">
        <f t="shared" ref="CO4:CO67" si="110">IF(OR(CI4="",CF4&lt;&gt;"VisFave"),"",ABS($L4))</f>
        <v>111</v>
      </c>
      <c r="CP4" s="52" t="str">
        <f t="shared" ref="CP4:CP67" si="111">IF(OR(CF4&lt;&gt;"HomDog",CI4=""),"",IF(CI4=1,IF($S4&lt;0,100+CQ4,ABS($S4)+CQ4),0))</f>
        <v/>
      </c>
      <c r="CQ4" s="52" t="str">
        <f t="shared" ref="CQ4:CQ67" si="112">IF(OR(CI4="",CF4&lt;&gt;"HomDog"),"",IF($S4&lt;0,ABS($S4),100))</f>
        <v/>
      </c>
      <c r="CS4" s="1"/>
      <c r="CT4" s="1"/>
      <c r="CU4" s="17" t="s">
        <v>17</v>
      </c>
      <c r="CV4" s="2">
        <f>COUNTIFS(CY$3:CY$89,"=HomFave",DB$3:DB$89,"=1")+COUNTIFS(CY$3:CY$89,"=HomDog",DB$3:DB$89,"=1")+COUNTIFS(CY$3:CY$89,"=VisFave",DB$3:DB$89,"=1")+COUNTIFS(CY$3:CY$89,"=VisDog",DB$3:DB$89,"=1")+COUNTIFS(CY$3:CY$89,"=HomFave",DB$3:DB$89,"=-1")+COUNTIFS(CY$3:CY$89,"=HomDog",DB$3:DB$89,"=-1")+COUNTIFS(CY$3:CY$89,"=VisFave",DB$3:DB$89,"=-1")+COUNTIFS(CY$3:CY$89,"=VisDog",DB$3:DB$89,"=-1")</f>
        <v>87</v>
      </c>
      <c r="CW4" s="103">
        <f t="shared" ref="CW4:CW67" si="113">$S4</f>
        <v>103</v>
      </c>
      <c r="CX4" s="24">
        <f>IF(OR($S4&lt;OPL_MIN,$S4&gt;OPL_MAX),"",VLOOKUP($F4,CleanseResults!$BE$3:$BI$1772,5,FALSE))</f>
        <v>0.48</v>
      </c>
      <c r="CY4" s="24" t="str">
        <f t="shared" ref="CY4:CY67" si="114">IF(CX4="","",IF($W4=1,IF(CX4&gt;=HWinThresh,"HomFave","VisDog"),IF(CX4&lt;HWinThresh,"VisFave","HomDog")))</f>
        <v>VisFave</v>
      </c>
      <c r="CZ4" s="91">
        <f t="shared" ref="CZ4:CZ67" si="115">IF(CY4="","",IF(CX4=0.5,100,IF($W4=1,IF(CX4&gt;0.5,CX4/(1-CX4)*-100, (1-CX4)/CX4*100),IF(CX4&gt;0.5,(1-(1-CX4))/(1-CX4)*100,(1-CX4)/(1-(1-CX4))*-100))))</f>
        <v>-108.33333333333334</v>
      </c>
      <c r="DA4" s="91">
        <f t="shared" ref="DA4:DA67" si="116">IF(CZ4="","",ABS(CZ4))</f>
        <v>108.33333333333334</v>
      </c>
      <c r="DB4" s="25">
        <f t="shared" ref="DB4:DB67" si="117">IF(DA4="","",IF(CY4=$AI4,1,-1))</f>
        <v>1</v>
      </c>
      <c r="DC4" s="53" t="str">
        <f t="shared" ref="DC4:DC67" si="118">IF(OR(DB4="",CY4&lt;&gt;"HomFave"),"",IF(DB4=1,100+DD4,0))</f>
        <v/>
      </c>
      <c r="DD4" s="52" t="str">
        <f t="shared" ref="DD4:DD67" si="119">IF(OR(DB4="",CY4&lt;&gt;"HomFave"),"",ABS($S4))</f>
        <v/>
      </c>
      <c r="DE4" s="52" t="str">
        <f t="shared" ref="DE4:DE67" si="120">IF(OR(CY4&lt;&gt;"VisDog",DB4=""),"",IF(DB4=1,IF($L4&lt;0,100+DF4,ABS($L4)+DF4),0))</f>
        <v/>
      </c>
      <c r="DF4" s="52" t="str">
        <f t="shared" ref="DF4:DF67" si="121">IF(OR(DB4="",CY4&lt;&gt;"VisDog"),"",IF($L4&lt;0,ABS($L4),100))</f>
        <v/>
      </c>
      <c r="DG4" s="52">
        <f t="shared" ref="DG4:DG67" si="122">IF(OR(DB4="",CY4&lt;&gt;"VisFave"),"",IF(DB4=1,100+DH4,0))</f>
        <v>211</v>
      </c>
      <c r="DH4" s="52">
        <f t="shared" ref="DH4:DH67" si="123">IF(OR(DB4="",CY4&lt;&gt;"VisFave"),"",ABS($L4))</f>
        <v>111</v>
      </c>
      <c r="DI4" s="52" t="str">
        <f t="shared" ref="DI4:DI67" si="124">IF(OR(CY4&lt;&gt;"HomDog",DB4=""),"",IF(DB4=1,IF($S4&lt;0,100+DJ4,ABS($S4)+DJ4),0))</f>
        <v/>
      </c>
      <c r="DJ4" s="52" t="str">
        <f t="shared" ref="DJ4:DJ67" si="125">IF(OR(DB4="",CY4&lt;&gt;"HomDog"),"",IF($S4&lt;0,ABS($S4),100))</f>
        <v/>
      </c>
      <c r="DL4" s="1"/>
      <c r="DM4" s="1"/>
      <c r="DN4" s="17" t="s">
        <v>17</v>
      </c>
      <c r="DO4" s="2">
        <f>COUNTIFS(DR$3:DR$89,"=HomFave",DU$3:DU$89,"=1")+COUNTIFS(DR$3:DR$89,"=HomDog",DU$3:DU$89,"=1")+COUNTIFS(DR$3:DR$89,"=VisFave",DU$3:DU$89,"=1")+COUNTIFS(DR$3:DR$89,"=VisDog",DU$3:DU$89,"=1")+COUNTIFS(DR$3:DR$89,"=HomFave",DU$3:DU$89,"=-1")+COUNTIFS(DR$3:DR$89,"=HomDog",DU$3:DU$89,"=-1")+COUNTIFS(DR$3:DR$89,"=VisFave",DU$3:DU$89,"=-1")+COUNTIFS(DR$3:DR$89,"=VisDog",DU$3:DU$89,"=-1")</f>
        <v>87</v>
      </c>
      <c r="DP4" s="103">
        <f t="shared" ref="DP4:DP67" si="126">$S4</f>
        <v>103</v>
      </c>
      <c r="DQ4" s="24">
        <f>IF(OR($S4&lt;OPL_MIN,$S4&gt;OPL_MAX),"",VLOOKUP($F4,CleanseResults!$BT$3:$BX$1772,5,FALSE))</f>
        <v>0.47</v>
      </c>
      <c r="DR4" s="24" t="str">
        <f t="shared" ref="DR4:DR67" si="127">IF(DQ4="","",IF($W4=1,IF(DQ4&gt;=HWinThresh,"HomFave","VisDog"),IF(DQ4&lt;HWinThresh,"VisFave","HomDog")))</f>
        <v>VisFave</v>
      </c>
      <c r="DS4" s="91">
        <f t="shared" ref="DS4:DS67" si="128">IF(DR4="","",IF(DQ4=0.5,100,IF($W4=1,IF(DQ4&gt;0.5,DQ4/(1-DQ4)*-100, (1-DQ4)/DQ4*100),IF(DQ4&gt;0.5,(1-(1-DQ4))/(1-DQ4)*100,(1-DQ4)/(1-(1-DQ4))*-100))))</f>
        <v>-112.76595744680853</v>
      </c>
      <c r="DT4" s="91">
        <f t="shared" ref="DT4:DT67" si="129">IF(DS4="","",ABS(DS4))</f>
        <v>112.76595744680853</v>
      </c>
      <c r="DU4" s="25">
        <f t="shared" ref="DU4:DU67" si="130">IF(DT4="","",IF(DR4=$AI4,1,-1))</f>
        <v>1</v>
      </c>
      <c r="DV4" s="53" t="str">
        <f t="shared" ref="DV4:DV67" si="131">IF(OR(DU4="",DR4&lt;&gt;"HomFave"),"",IF(DU4=1,100+DW4,0))</f>
        <v/>
      </c>
      <c r="DW4" s="52" t="str">
        <f t="shared" ref="DW4:DW67" si="132">IF(OR(DU4="",DR4&lt;&gt;"HomFave"),"",ABS($S4))</f>
        <v/>
      </c>
      <c r="DX4" s="52" t="str">
        <f t="shared" ref="DX4:DX67" si="133">IF(OR(DR4&lt;&gt;"VisDog",DU4=""),"",IF(DU4=1,IF($L4&lt;0,100+DY4,ABS($L4)+DY4),0))</f>
        <v/>
      </c>
      <c r="DY4" s="52" t="str">
        <f t="shared" ref="DY4:DY67" si="134">IF(OR(DU4="",DR4&lt;&gt;"VisDog"),"",IF($L4&lt;0,ABS($L4),100))</f>
        <v/>
      </c>
      <c r="DZ4" s="52">
        <f t="shared" ref="DZ4:DZ67" si="135">IF(OR(DU4="",DR4&lt;&gt;"VisFave"),"",IF(DU4=1,100+EA4,0))</f>
        <v>211</v>
      </c>
      <c r="EA4" s="52">
        <f t="shared" ref="EA4:EA67" si="136">IF(OR(DU4="",DR4&lt;&gt;"VisFave"),"",ABS($L4))</f>
        <v>111</v>
      </c>
      <c r="EB4" s="52" t="str">
        <f t="shared" ref="EB4:EB67" si="137">IF(OR(DR4&lt;&gt;"HomDog",DU4=""),"",IF(DU4=1,IF($S4&lt;0,100+EC4,ABS($S4)+EC4),0))</f>
        <v/>
      </c>
      <c r="EC4" s="52" t="str">
        <f t="shared" ref="EC4:EC67" si="138">IF(OR(DU4="",DR4&lt;&gt;"HomDog"),"",IF($S4&lt;0,ABS($S4),100))</f>
        <v/>
      </c>
      <c r="EE4" s="1"/>
      <c r="EF4" s="1"/>
      <c r="EG4" s="17" t="s">
        <v>17</v>
      </c>
      <c r="EH4" s="2">
        <f>COUNTIFS(EK$3:EK$89,"=HomFave",EN$3:EN$89,"=1")+COUNTIFS(EK$3:EK$89,"=HomDog",EN$3:EN$89,"=1")+COUNTIFS(EK$3:EK$89,"=VisFave",EN$3:EN$89,"=1")+COUNTIFS(EK$3:EK$89,"=VisDog",EN$3:EN$89,"=1")+COUNTIFS(EK$3:EK$89,"=HomFave",EN$3:EN$89,"=-1")+COUNTIFS(EK$3:EK$89,"=HomDog",EN$3:EN$89,"=-1")+COUNTIFS(EK$3:EK$89,"=VisFave",EN$3:EN$89,"=-1")+COUNTIFS(EK$3:EK$89,"=VisDog",EN$3:EN$89,"=-1")</f>
        <v>87</v>
      </c>
      <c r="EI4" s="103">
        <f t="shared" ref="EI4:EI67" si="139">$S4</f>
        <v>103</v>
      </c>
      <c r="EJ4" s="24">
        <f>IF(OR($S4&lt;OPL_MIN,$S4&gt;OPL_MAX),"",VLOOKUP($F4,CleanseResults!$CI$3:$CM$1772,5,FALSE))</f>
        <v>0.46</v>
      </c>
      <c r="EK4" s="24" t="str">
        <f t="shared" ref="EK4:EK67" si="140">IF(EJ4="","",IF($W4=1,IF(EJ4&gt;=HWinThresh,"HomFave","VisDog"),IF(EJ4&lt;HWinThresh,"VisFave","HomDog")))</f>
        <v>VisFave</v>
      </c>
      <c r="EL4" s="91">
        <f t="shared" ref="EL4:EL67" si="141">IF(EK4="","",IF(EJ4=0.5,100,IF($W4=1,IF(EJ4&gt;0.5,EJ4/(1-EJ4)*-100, (1-EJ4)/EJ4*100),IF(EJ4&gt;0.5,(1-(1-EJ4))/(1-EJ4)*100,(1-EJ4)/(1-(1-EJ4))*-100))))</f>
        <v>-117.39130434782609</v>
      </c>
      <c r="EM4" s="91">
        <f t="shared" ref="EM4:EM67" si="142">IF(EL4="","",ABS(EL4))</f>
        <v>117.39130434782609</v>
      </c>
      <c r="EN4" s="25">
        <f t="shared" ref="EN4:EN67" si="143">IF(EM4="","",IF(EK4=$AI4,1,-1))</f>
        <v>1</v>
      </c>
      <c r="EO4" s="53" t="str">
        <f t="shared" ref="EO4:EO67" si="144">IF(OR(EN4="",EK4&lt;&gt;"HomFave"),"",IF(EN4=1,100+EP4,0))</f>
        <v/>
      </c>
      <c r="EP4" s="52" t="str">
        <f t="shared" ref="EP4:EP67" si="145">IF(OR(EN4="",EK4&lt;&gt;"HomFave"),"",ABS($S4))</f>
        <v/>
      </c>
      <c r="EQ4" s="52" t="str">
        <f t="shared" ref="EQ4:EQ67" si="146">IF(OR(EK4&lt;&gt;"VisDog",EN4=""),"",IF(EN4=1,IF($L4&lt;0,100+ER4,ABS($L4)+ER4),0))</f>
        <v/>
      </c>
      <c r="ER4" s="52" t="str">
        <f t="shared" ref="ER4:ER67" si="147">IF(OR(EN4="",EK4&lt;&gt;"VisDog"),"",IF($L4&lt;0,ABS($L4),100))</f>
        <v/>
      </c>
      <c r="ES4" s="52">
        <f t="shared" ref="ES4:ES67" si="148">IF(OR(EN4="",EK4&lt;&gt;"VisFave"),"",IF(EN4=1,100+ET4,0))</f>
        <v>211</v>
      </c>
      <c r="ET4" s="52">
        <f t="shared" ref="ET4:ET67" si="149">IF(OR(EN4="",EK4&lt;&gt;"VisFave"),"",ABS($L4))</f>
        <v>111</v>
      </c>
      <c r="EU4" s="52" t="str">
        <f t="shared" ref="EU4:EU67" si="150">IF(OR(EK4&lt;&gt;"HomDog",EN4=""),"",IF(EN4=1,IF($S4&lt;0,100+EV4,ABS($S4)+EV4),0))</f>
        <v/>
      </c>
      <c r="EV4" s="52" t="str">
        <f t="shared" ref="EV4:EV67" si="151">IF(OR(EN4="",EK4&lt;&gt;"HomDog"),"",IF($S4&lt;0,ABS($S4),100))</f>
        <v/>
      </c>
      <c r="EX4" s="1"/>
      <c r="EY4" s="1"/>
      <c r="EZ4" s="17" t="s">
        <v>17</v>
      </c>
      <c r="FA4" s="2">
        <f>COUNTIFS(FD$3:FD$89,"=HomFave",FG$3:FG$89,"=1")+COUNTIFS(FD$3:FD$89,"=HomDog",FG$3:FG$89,"=1")+COUNTIFS(FD$3:FD$89,"=VisFave",FG$3:FG$89,"=1")+COUNTIFS(FD$3:FD$89,"=VisDog",FG$3:FG$89,"=1")+COUNTIFS(FD$3:FD$89,"=HomFave",FG$3:FG$89,"=-1")+COUNTIFS(FD$3:FD$89,"=HomDog",FG$3:FG$89,"=-1")+COUNTIFS(FD$3:FD$89,"=VisFave",FG$3:FG$89,"=-1")+COUNTIFS(FD$3:FD$89,"=VisDog",FG$3:FG$89,"=-1")</f>
        <v>87</v>
      </c>
      <c r="FB4" s="103">
        <f t="shared" ref="FB4:FB67" si="152">$S4</f>
        <v>103</v>
      </c>
      <c r="FC4" s="24">
        <f>IF(OR($S4&lt;OPL_MIN,$S4&gt;OPL_MAX),"",VLOOKUP($F4,CleanseResults!$CX$3:$DB$1772,5,FALSE))</f>
        <v>0.49</v>
      </c>
      <c r="FD4" s="24" t="str">
        <f t="shared" ref="FD4:FD67" si="153">IF(FC4="","",IF($W4=1,IF(FC4&gt;=HWinThresh,"HomFave","VisDog"),IF(FC4&lt;HWinThresh,"VisFave","HomDog")))</f>
        <v>VisFave</v>
      </c>
      <c r="FE4" s="91">
        <f t="shared" ref="FE4:FE67" si="154">IF(FD4="","",IF(FC4=0.5,100,IF($W4=1,IF(FC4&gt;0.5,FC4/(1-FC4)*-100, (1-FC4)/FC4*100),IF(FC4&gt;0.5,(1-(1-FC4))/(1-FC4)*100,(1-FC4)/(1-(1-FC4))*-100))))</f>
        <v>-104.08163265306123</v>
      </c>
      <c r="FF4" s="91">
        <f t="shared" ref="FF4:FF67" si="155">IF(FE4="","",ABS(FE4))</f>
        <v>104.08163265306123</v>
      </c>
      <c r="FG4" s="25">
        <f t="shared" ref="FG4:FG67" si="156">IF(FF4="","",IF(FD4=$AI4,1,-1))</f>
        <v>1</v>
      </c>
      <c r="FH4" s="53" t="str">
        <f t="shared" ref="FH4:FH67" si="157">IF(OR(FG4="",FD4&lt;&gt;"HomFave"),"",IF(FG4=1,100+FI4,0))</f>
        <v/>
      </c>
      <c r="FI4" s="52" t="str">
        <f t="shared" ref="FI4:FI67" si="158">IF(OR(FG4="",FD4&lt;&gt;"HomFave"),"",ABS($S4))</f>
        <v/>
      </c>
      <c r="FJ4" s="52" t="str">
        <f t="shared" ref="FJ4:FJ67" si="159">IF(OR(FD4&lt;&gt;"VisDog",FG4=""),"",IF(FG4=1,IF($L4&lt;0,100+FK4,ABS($L4)+FK4),0))</f>
        <v/>
      </c>
      <c r="FK4" s="52" t="str">
        <f t="shared" ref="FK4:FK67" si="160">IF(OR(FG4="",FD4&lt;&gt;"VisDog"),"",IF($L4&lt;0,ABS($L4),100))</f>
        <v/>
      </c>
      <c r="FL4" s="52">
        <f t="shared" ref="FL4:FL67" si="161">IF(OR(FG4="",FD4&lt;&gt;"VisFave"),"",IF(FG4=1,100+FM4,0))</f>
        <v>211</v>
      </c>
      <c r="FM4" s="52">
        <f t="shared" ref="FM4:FM67" si="162">IF(OR(FG4="",FD4&lt;&gt;"VisFave"),"",ABS($L4))</f>
        <v>111</v>
      </c>
      <c r="FN4" s="52" t="str">
        <f t="shared" ref="FN4:FN67" si="163">IF(OR(FD4&lt;&gt;"HomDog",FG4=""),"",IF(FG4=1,IF($S4&lt;0,100+FO4,ABS($S4)+FO4),0))</f>
        <v/>
      </c>
      <c r="FO4" s="52" t="str">
        <f t="shared" ref="FO4:FO67" si="164">IF(OR(FG4="",FD4&lt;&gt;"HomDog"),"",IF($S4&lt;0,ABS($S4),100))</f>
        <v/>
      </c>
      <c r="FQ4" s="1"/>
      <c r="FR4" s="1"/>
      <c r="FS4" s="17" t="s">
        <v>17</v>
      </c>
      <c r="FT4" s="2">
        <f>COUNTIFS(FW$3:FW$89,"=HomFave",FZ$3:FZ$89,"=1")+COUNTIFS(FW$3:FW$89,"=HomDog",FZ$3:FZ$89,"=1")+COUNTIFS(FW$3:FW$89,"=VisFave",FZ$3:FZ$89,"=1")+COUNTIFS(FW$3:FW$89,"=VisDog",FZ$3:FZ$89,"=1")+COUNTIFS(FW$3:FW$89,"=HomFave",FZ$3:FZ$89,"=-1")+COUNTIFS(FW$3:FW$89,"=HomDog",FZ$3:FZ$89,"=-1")+COUNTIFS(FW$3:FW$89,"=VisFave",FZ$3:FZ$89,"=-1")+COUNTIFS(FW$3:FW$89,"=VisDog",FZ$3:FZ$89,"=-1")</f>
        <v>87</v>
      </c>
      <c r="FU4" s="103">
        <f t="shared" ref="FU4:FU67" si="165">$S4</f>
        <v>103</v>
      </c>
      <c r="FV4" s="24">
        <f>IF(OR($S4&lt;OPL_MIN,$S4&gt;OPL_MAX),"",VLOOKUP($F4,CleanseResults!$DM$3:$DQ$1772,5,FALSE))</f>
        <v>0.47</v>
      </c>
      <c r="FW4" s="24" t="str">
        <f t="shared" ref="FW4:FW67" si="166">IF(FV4="","",IF($W4=1,IF(FV4&gt;=HWinThresh,"HomFave","VisDog"),IF(FV4&lt;HWinThresh,"VisFave","HomDog")))</f>
        <v>VisFave</v>
      </c>
      <c r="FX4" s="91">
        <f t="shared" ref="FX4:FX67" si="167">IF(FW4="","",IF(FV4=0.5,100,IF($W4=1,IF(FV4&gt;0.5,FV4/(1-FV4)*-100, (1-FV4)/FV4*100),IF(FV4&gt;0.5,(1-(1-FV4))/(1-FV4)*100,(1-FV4)/(1-(1-FV4))*-100))))</f>
        <v>-112.76595744680853</v>
      </c>
      <c r="FY4" s="91">
        <f t="shared" ref="FY4:FY67" si="168">IF(FX4="","",ABS(FX4))</f>
        <v>112.76595744680853</v>
      </c>
      <c r="FZ4" s="25">
        <f t="shared" ref="FZ4:FZ67" si="169">IF(FY4="","",IF(FW4=$AI4,1,-1))</f>
        <v>1</v>
      </c>
      <c r="GA4" s="53" t="str">
        <f t="shared" ref="GA4:GA67" si="170">IF(OR(FZ4="",FW4&lt;&gt;"HomFave"),"",IF(FZ4=1,100+GB4,0))</f>
        <v/>
      </c>
      <c r="GB4" s="52" t="str">
        <f t="shared" ref="GB4:GB67" si="171">IF(OR(FZ4="",FW4&lt;&gt;"HomFave"),"",ABS($S4))</f>
        <v/>
      </c>
      <c r="GC4" s="52" t="str">
        <f t="shared" ref="GC4:GC67" si="172">IF(OR(FW4&lt;&gt;"VisDog",FZ4=""),"",IF(FZ4=1,IF($L4&lt;0,100+GD4,ABS($L4)+GD4),0))</f>
        <v/>
      </c>
      <c r="GD4" s="52" t="str">
        <f t="shared" ref="GD4:GD67" si="173">IF(OR(FZ4="",FW4&lt;&gt;"VisDog"),"",IF($L4&lt;0,ABS($L4),100))</f>
        <v/>
      </c>
      <c r="GE4" s="52">
        <f t="shared" ref="GE4:GE67" si="174">IF(OR(FZ4="",FW4&lt;&gt;"VisFave"),"",IF(FZ4=1,100+GF4,0))</f>
        <v>211</v>
      </c>
      <c r="GF4" s="52">
        <f t="shared" ref="GF4:GF67" si="175">IF(OR(FZ4="",FW4&lt;&gt;"VisFave"),"",ABS($L4))</f>
        <v>111</v>
      </c>
      <c r="GG4" s="52" t="str">
        <f t="shared" ref="GG4:GG67" si="176">IF(OR(FW4&lt;&gt;"HomDog",FZ4=""),"",IF(FZ4=1,IF($S4&lt;0,100+GH4,ABS($S4)+GH4),0))</f>
        <v/>
      </c>
      <c r="GH4" s="52" t="str">
        <f t="shared" ref="GH4:GH67" si="177">IF(OR(FZ4="",FW4&lt;&gt;"HomDog"),"",IF($S4&lt;0,ABS($S4),100))</f>
        <v/>
      </c>
      <c r="GJ4" s="1"/>
      <c r="GK4" s="1"/>
      <c r="GL4" s="17" t="s">
        <v>17</v>
      </c>
      <c r="GM4" s="2">
        <f>COUNTIFS(GP$3:GP$89,"=HomFave",GS$3:GS$89,"=1")+COUNTIFS(GP$3:GP$89,"=HomDog",GS$3:GS$89,"=1")+COUNTIFS(GP$3:GP$89,"=VisFave",GS$3:GS$89,"=1")+COUNTIFS(GP$3:GP$89,"=VisDog",GS$3:GS$89,"=1")+COUNTIFS(GP$3:GP$89,"=HomFave",GS$3:GS$89,"=-1")+COUNTIFS(GP$3:GP$89,"=HomDog",GS$3:GS$89,"=-1")+COUNTIFS(GP$3:GP$89,"=VisFave",GS$3:GS$89,"=-1")+COUNTIFS(GP$3:GP$89,"=VisDog",GS$3:GS$89,"=-1")</f>
        <v>87</v>
      </c>
      <c r="GN4" s="103">
        <f t="shared" ref="GN4:GN67" si="178">$S4</f>
        <v>103</v>
      </c>
      <c r="GO4" s="24">
        <f>IF(OR($S4&lt;OPL_MIN,$S4&gt;OPL_MAX),"",VLOOKUP($F4,CleanseResults!$EB$3:$EF$1772,5,FALSE))</f>
        <v>0.5</v>
      </c>
      <c r="GP4" s="24" t="str">
        <f t="shared" ref="GP4:GP67" si="179">IF(GO4="","",IF($W4=1,IF(GO4&gt;=HWinThresh,"HomFave","VisDog"),IF(GO4&lt;HWinThresh,"VisFave","HomDog")))</f>
        <v>HomDog</v>
      </c>
      <c r="GQ4" s="91">
        <f t="shared" ref="GQ4:GQ67" si="180">IF(GP4="","",IF(GO4=0.5,100,IF($W4=1,IF(GO4&gt;0.5,GO4/(1-GO4)*-100, (1-GO4)/GO4*100),IF(GO4&gt;0.5,(1-(1-GO4))/(1-GO4)*100,(1-GO4)/(1-(1-GO4))*-100))))</f>
        <v>100</v>
      </c>
      <c r="GR4" s="91">
        <f t="shared" ref="GR4:GR67" si="181">IF(GQ4="","",ABS(GQ4))</f>
        <v>100</v>
      </c>
      <c r="GS4" s="25">
        <f t="shared" ref="GS4:GS67" si="182">IF(GR4="","",IF(GP4=$AI4,1,-1))</f>
        <v>-1</v>
      </c>
      <c r="GT4" s="53" t="str">
        <f t="shared" ref="GT4:GT67" si="183">IF(OR(GS4="",GP4&lt;&gt;"HomFave"),"",IF(GS4=1,100+GU4,0))</f>
        <v/>
      </c>
      <c r="GU4" s="52" t="str">
        <f t="shared" ref="GU4:GU67" si="184">IF(OR(GS4="",GP4&lt;&gt;"HomFave"),"",ABS($S4))</f>
        <v/>
      </c>
      <c r="GV4" s="52" t="str">
        <f t="shared" ref="GV4:GV67" si="185">IF(OR(GP4&lt;&gt;"VisDog",GS4=""),"",IF(GS4=1,IF($L4&lt;0,100+GW4,ABS($L4)+GW4),0))</f>
        <v/>
      </c>
      <c r="GW4" s="52" t="str">
        <f t="shared" ref="GW4:GW67" si="186">IF(OR(GS4="",GP4&lt;&gt;"VisDog"),"",IF($L4&lt;0,ABS($L4),100))</f>
        <v/>
      </c>
      <c r="GX4" s="52" t="str">
        <f t="shared" ref="GX4:GX67" si="187">IF(OR(GS4="",GP4&lt;&gt;"VisFave"),"",IF(GS4=1,100+GY4,0))</f>
        <v/>
      </c>
      <c r="GY4" s="52" t="str">
        <f t="shared" ref="GY4:GY67" si="188">IF(OR(GS4="",GP4&lt;&gt;"VisFave"),"",ABS($L4))</f>
        <v/>
      </c>
      <c r="GZ4" s="52">
        <f t="shared" ref="GZ4:GZ67" si="189">IF(OR(GP4&lt;&gt;"HomDog",GS4=""),"",IF(GS4=1,IF($S4&lt;0,100+HA4,ABS($S4)+HA4),0))</f>
        <v>0</v>
      </c>
      <c r="HA4" s="52">
        <f t="shared" ref="HA4:HA67" si="190">IF(OR(GS4="",GP4&lt;&gt;"HomDog"),"",IF($S4&lt;0,ABS($S4),100))</f>
        <v>100</v>
      </c>
      <c r="HC4" s="1"/>
      <c r="HD4" s="1"/>
      <c r="HE4" s="17" t="s">
        <v>17</v>
      </c>
      <c r="HF4" s="2">
        <f>COUNTIFS(HI$3:HI$89,"=HomFave",HL$3:HL$89,"=1")+COUNTIFS(HI$3:HI$89,"=HomDog",HL$3:HL$89,"=1")+COUNTIFS(HI$3:HI$89,"=VisFave",HL$3:HL$89,"=1")+COUNTIFS(HI$3:HI$89,"=VisDog",HL$3:HL$89,"=1")+COUNTIFS(HI$3:HI$89,"=HomFave",HL$3:HL$89,"=-1")+COUNTIFS(HI$3:HI$89,"=HomDog",HL$3:HL$89,"=-1")+COUNTIFS(HI$3:HI$89,"=VisFave",HL$3:HL$89,"=-1")+COUNTIFS(HI$3:HI$89,"=VisDog",HL$3:HL$89,"=-1")</f>
        <v>87</v>
      </c>
      <c r="HG4" s="103">
        <f t="shared" ref="HG4:HG67" si="191">$S4</f>
        <v>103</v>
      </c>
      <c r="HH4" s="24">
        <f>IF(OR($S4&lt;OPL_MIN,$S4&gt;OPL_MAX),"",VLOOKUP($F4,CleanseResults!$EQ$3:$EU$1772,5,FALSE))</f>
        <v>0.5</v>
      </c>
      <c r="HI4" s="24" t="str">
        <f t="shared" ref="HI4:HI67" si="192">IF(HH4="","",IF($W4=1,IF(HH4&gt;=HWinThresh,"HomFave","VisDog"),IF(HH4&lt;HWinThresh,"VisFave","HomDog")))</f>
        <v>HomDog</v>
      </c>
      <c r="HJ4" s="91">
        <f t="shared" ref="HJ4:HJ67" si="193">IF(HI4="","",IF(HH4=0.5,100,IF($W4=1,IF(HH4&gt;0.5,HH4/(1-HH4)*-100, (1-HH4)/HH4*100),IF(HH4&gt;0.5,(1-(1-HH4))/(1-HH4)*100,(1-HH4)/(1-(1-HH4))*-100))))</f>
        <v>100</v>
      </c>
      <c r="HK4" s="91">
        <f t="shared" ref="HK4:HK67" si="194">IF(HJ4="","",ABS(HJ4))</f>
        <v>100</v>
      </c>
      <c r="HL4" s="25">
        <f t="shared" ref="HL4:HL67" si="195">IF(HK4="","",IF(HI4=$AI4,1,-1))</f>
        <v>-1</v>
      </c>
      <c r="HM4" s="53" t="str">
        <f t="shared" ref="HM4:HM67" si="196">IF(OR(HL4="",HI4&lt;&gt;"HomFave"),"",IF(HL4=1,100+HN4,0))</f>
        <v/>
      </c>
      <c r="HN4" s="52" t="str">
        <f t="shared" ref="HN4:HN67" si="197">IF(OR(HL4="",HI4&lt;&gt;"HomFave"),"",ABS($S4))</f>
        <v/>
      </c>
      <c r="HO4" s="52" t="str">
        <f t="shared" ref="HO4:HO67" si="198">IF(OR(HI4&lt;&gt;"VisDog",HL4=""),"",IF(HL4=1,IF($L4&lt;0,100+HP4,ABS($L4)+HP4),0))</f>
        <v/>
      </c>
      <c r="HP4" s="52" t="str">
        <f t="shared" ref="HP4:HP67" si="199">IF(OR(HL4="",HI4&lt;&gt;"VisDog"),"",IF($L4&lt;0,ABS($L4),100))</f>
        <v/>
      </c>
      <c r="HQ4" s="52" t="str">
        <f t="shared" ref="HQ4:HQ67" si="200">IF(OR(HL4="",HI4&lt;&gt;"VisFave"),"",IF(HL4=1,100+HR4,0))</f>
        <v/>
      </c>
      <c r="HR4" s="52" t="str">
        <f t="shared" ref="HR4:HR67" si="201">IF(OR(HL4="",HI4&lt;&gt;"VisFave"),"",ABS($L4))</f>
        <v/>
      </c>
      <c r="HS4" s="52">
        <f t="shared" ref="HS4:HS67" si="202">IF(OR(HI4&lt;&gt;"HomDog",HL4=""),"",IF(HL4=1,IF($S4&lt;0,100+HT4,ABS($S4)+HT4),0))</f>
        <v>0</v>
      </c>
      <c r="HT4" s="52">
        <f t="shared" ref="HT4:HT67" si="203">IF(OR(HL4="",HI4&lt;&gt;"HomDog"),"",IF($S4&lt;0,ABS($S4),100))</f>
        <v>100</v>
      </c>
      <c r="HV4" s="1"/>
      <c r="HW4" s="1"/>
      <c r="HX4" s="17" t="s">
        <v>17</v>
      </c>
      <c r="HY4" s="2">
        <f>COUNTIFS(IB$3:IB$89,"=HomFave",IE$3:IE$89,"=1")+COUNTIFS(IB$3:IB$89,"=HomDog",IE$3:IE$89,"=1")+COUNTIFS(IB$3:IB$89,"=VisFave",IE$3:IE$89,"=1")+COUNTIFS(IB$3:IB$89,"=VisDog",IE$3:IE$89,"=1")+COUNTIFS(IB$3:IB$89,"=HomFave",IE$3:IE$89,"=-1")+COUNTIFS(IB$3:IB$89,"=HomDog",IE$3:IE$89,"=-1")+COUNTIFS(IB$3:IB$89,"=VisFave",IE$3:IE$89,"=-1")+COUNTIFS(IB$3:IB$89,"=VisDog",IE$3:IE$89,"=-1")</f>
        <v>87</v>
      </c>
      <c r="HZ4" s="103">
        <f t="shared" ref="HZ4:HZ67" si="204">$S4</f>
        <v>103</v>
      </c>
      <c r="IA4" s="24">
        <f>IF(OR($S4&lt;OPL_MIN,$S4&gt;OPL_MAX),"",VLOOKUP($F4,CleanseResults!$FF$3:$FJ$1772,5,FALSE))</f>
        <v>0.49</v>
      </c>
      <c r="IB4" s="24" t="str">
        <f t="shared" ref="IB4:IB67" si="205">IF(IA4="","",IF($W4=1,IF(IA4&gt;=HWinThresh,"HomFave","VisDog"),IF(IA4&lt;HWinThresh,"VisFave","HomDog")))</f>
        <v>VisFave</v>
      </c>
      <c r="IC4" s="91">
        <f t="shared" ref="IC4:IC67" si="206">IF(IB4="","",IF(IA4=0.5,100,IF($W4=1,IF(IA4&gt;0.5,IA4/(1-IA4)*-100, (1-IA4)/IA4*100),IF(IA4&gt;0.5,(1-(1-IA4))/(1-IA4)*100,(1-IA4)/(1-(1-IA4))*-100))))</f>
        <v>-104.08163265306123</v>
      </c>
      <c r="ID4" s="91">
        <f t="shared" ref="ID4:ID67" si="207">IF(IC4="","",ABS(IC4))</f>
        <v>104.08163265306123</v>
      </c>
      <c r="IE4" s="25">
        <f t="shared" ref="IE4:IE67" si="208">IF(ID4="","",IF(IB4=$AI4,1,-1))</f>
        <v>1</v>
      </c>
      <c r="IF4" s="53" t="str">
        <f t="shared" ref="IF4:IF67" si="209">IF(OR(IE4="",IB4&lt;&gt;"HomFave"),"",IF(IE4=1,100+IG4,0))</f>
        <v/>
      </c>
      <c r="IG4" s="52" t="str">
        <f t="shared" ref="IG4:IG67" si="210">IF(OR(IE4="",IB4&lt;&gt;"HomFave"),"",ABS($S4))</f>
        <v/>
      </c>
      <c r="IH4" s="52" t="str">
        <f t="shared" ref="IH4:IH67" si="211">IF(OR(IB4&lt;&gt;"VisDog",IE4=""),"",IF(IE4=1,IF($L4&lt;0,100+II4,ABS($L4)+II4),0))</f>
        <v/>
      </c>
      <c r="II4" s="52" t="str">
        <f t="shared" ref="II4:II67" si="212">IF(OR(IE4="",IB4&lt;&gt;"VisDog"),"",IF($L4&lt;0,ABS($L4),100))</f>
        <v/>
      </c>
      <c r="IJ4" s="52">
        <f t="shared" ref="IJ4:IJ67" si="213">IF(OR(IE4="",IB4&lt;&gt;"VisFave"),"",IF(IE4=1,100+IK4,0))</f>
        <v>211</v>
      </c>
      <c r="IK4" s="52">
        <f t="shared" ref="IK4:IK67" si="214">IF(OR(IE4="",IB4&lt;&gt;"VisFave"),"",ABS($L4))</f>
        <v>111</v>
      </c>
      <c r="IL4" s="52" t="str">
        <f t="shared" ref="IL4:IL67" si="215">IF(OR(IB4&lt;&gt;"HomDog",IE4=""),"",IF(IE4=1,IF($S4&lt;0,100+IM4,ABS($S4)+IM4),0))</f>
        <v/>
      </c>
      <c r="IM4" s="52" t="str">
        <f t="shared" ref="IM4:IM67" si="216">IF(OR(IE4="",IB4&lt;&gt;"HomDog"),"",IF($S4&lt;0,ABS($S4),100))</f>
        <v/>
      </c>
      <c r="IO4" s="1"/>
      <c r="IP4" s="1"/>
      <c r="IQ4" s="17" t="s">
        <v>17</v>
      </c>
      <c r="IR4" s="2">
        <f>COUNTIFS(IU$3:IU$89,"=HomFave",IX$3:IX$89,"=1")+COUNTIFS(IU$3:IU$89,"=HomDog",IX$3:IX$89,"=1")+COUNTIFS(IU$3:IU$89,"=VisFave",IX$3:IX$89,"=1")+COUNTIFS(IU$3:IU$89,"=VisDog",IX$3:IX$89,"=1")+COUNTIFS(IU$3:IU$89,"=HomFave",IX$3:IX$89,"=-1")+COUNTIFS(IU$3:IU$89,"=HomDog",IX$3:IX$89,"=-1")+COUNTIFS(IU$3:IU$89,"=VisFave",IX$3:IX$89,"=-1")+COUNTIFS(IU$3:IU$89,"=VisDog",IX$3:IX$89,"=-1")</f>
        <v>87</v>
      </c>
      <c r="IS4" s="103">
        <f t="shared" ref="IS4:IS67" si="217">$S4</f>
        <v>103</v>
      </c>
      <c r="IT4" s="24">
        <f>IF(OR($S4&lt;OPL_MIN,$S4&gt;OPL_MAX),"",VLOOKUP($F4,CleanseResults!$FU$3:$FY$1772,5,FALSE))</f>
        <v>0.49</v>
      </c>
      <c r="IU4" s="24" t="str">
        <f t="shared" ref="IU4:IU67" si="218">IF(IT4="","",IF($W4=1,IF(IT4&gt;=HWinThresh,"HomFave","VisDog"),IF(IT4&lt;HWinThresh,"VisFave","HomDog")))</f>
        <v>VisFave</v>
      </c>
      <c r="IV4" s="91">
        <f t="shared" ref="IV4:IV67" si="219">IF(IU4="","",IF(IT4=0.5,100,IF($W4=1,IF(IT4&gt;0.5,IT4/(1-IT4)*-100, (1-IT4)/IT4*100),IF(IT4&gt;0.5,(1-(1-IT4))/(1-IT4)*100,(1-IT4)/(1-(1-IT4))*-100))))</f>
        <v>-104.08163265306123</v>
      </c>
      <c r="IW4" s="91">
        <f t="shared" ref="IW4:IW67" si="220">IF(IV4="","",ABS(IV4))</f>
        <v>104.08163265306123</v>
      </c>
      <c r="IX4" s="25">
        <f t="shared" ref="IX4:IX67" si="221">IF(IW4="","",IF(IU4=$AI4,1,-1))</f>
        <v>1</v>
      </c>
      <c r="IY4" s="53" t="str">
        <f t="shared" ref="IY4:IY67" si="222">IF(OR(IX4="",IU4&lt;&gt;"HomFave"),"",IF(IX4=1,100+IZ4,0))</f>
        <v/>
      </c>
      <c r="IZ4" s="52" t="str">
        <f t="shared" ref="IZ4:IZ67" si="223">IF(OR(IX4="",IU4&lt;&gt;"HomFave"),"",ABS($S4))</f>
        <v/>
      </c>
      <c r="JA4" s="52" t="str">
        <f t="shared" ref="JA4:JA67" si="224">IF(OR(IU4&lt;&gt;"VisDog",IX4=""),"",IF(IX4=1,IF($L4&lt;0,100+JB4,ABS($L4)+JB4),0))</f>
        <v/>
      </c>
      <c r="JB4" s="52" t="str">
        <f t="shared" ref="JB4:JB67" si="225">IF(OR(IX4="",IU4&lt;&gt;"VisDog"),"",IF($L4&lt;0,ABS($L4),100))</f>
        <v/>
      </c>
      <c r="JC4" s="52">
        <f t="shared" ref="JC4:JC67" si="226">IF(OR(IX4="",IU4&lt;&gt;"VisFave"),"",IF(IX4=1,100+JD4,0))</f>
        <v>211</v>
      </c>
      <c r="JD4" s="52">
        <f t="shared" ref="JD4:JD67" si="227">IF(OR(IX4="",IU4&lt;&gt;"VisFave"),"",ABS($L4))</f>
        <v>111</v>
      </c>
      <c r="JE4" s="52" t="str">
        <f t="shared" ref="JE4:JE67" si="228">IF(OR(IU4&lt;&gt;"HomDog",IX4=""),"",IF(IX4=1,IF($S4&lt;0,100+JF4,ABS($S4)+JF4),0))</f>
        <v/>
      </c>
      <c r="JF4" s="52" t="str">
        <f t="shared" ref="JF4:JF67" si="229">IF(OR(IX4="",IU4&lt;&gt;"HomDog"),"",IF($S4&lt;0,ABS($S4),100))</f>
        <v/>
      </c>
      <c r="JH4" s="1"/>
      <c r="JI4" s="1"/>
      <c r="JJ4" s="17" t="s">
        <v>17</v>
      </c>
      <c r="JK4" s="2">
        <f>COUNTIFS(JN$3:JN$89,"=HomFave",JQ$3:JQ$89,"=1")+COUNTIFS(JN$3:JN$89,"=HomDog",JQ$3:JQ$89,"=1")+COUNTIFS(JN$3:JN$89,"=VisFave",JQ$3:JQ$89,"=1")+COUNTIFS(JN$3:JN$89,"=VisDog",JQ$3:JQ$89,"=1")+COUNTIFS(JN$3:JN$89,"=HomFave",JQ$3:JQ$89,"=-1")+COUNTIFS(JN$3:JN$89,"=HomDog",JQ$3:JQ$89,"=-1")+COUNTIFS(JN$3:JN$89,"=VisFave",JQ$3:JQ$89,"=-1")+COUNTIFS(JN$3:JN$89,"=VisDog",JQ$3:JQ$89,"=-1")</f>
        <v>87</v>
      </c>
      <c r="JL4" s="103">
        <f t="shared" ref="JL4:JL67" si="230">$S4</f>
        <v>103</v>
      </c>
      <c r="JM4" s="24">
        <f>IF(OR($S4&lt;OPL_MIN,$S4&gt;OPL_MAX),"",VLOOKUP($F4,CleanseResults!$GJ$3:$GN$1772,5,FALSE))</f>
        <v>0.46</v>
      </c>
      <c r="JN4" s="24" t="str">
        <f t="shared" ref="JN4:JN67" si="231">IF(JM4="","",IF($W4=1,IF(JM4&gt;=HWinThresh,"HomFave","VisDog"),IF(JM4&lt;HWinThresh,"VisFave","HomDog")))</f>
        <v>VisFave</v>
      </c>
      <c r="JO4" s="91">
        <f t="shared" ref="JO4:JO67" si="232">IF(JN4="","",IF(JM4=0.5,100,IF($W4=1,IF(JM4&gt;0.5,JM4/(1-JM4)*-100, (1-JM4)/JM4*100),IF(JM4&gt;0.5,(1-(1-JM4))/(1-JM4)*100,(1-JM4)/(1-(1-JM4))*-100))))</f>
        <v>-117.39130434782609</v>
      </c>
      <c r="JP4" s="91">
        <f t="shared" ref="JP4:JP67" si="233">IF(JO4="","",ABS(JO4))</f>
        <v>117.39130434782609</v>
      </c>
      <c r="JQ4" s="25">
        <f t="shared" ref="JQ4:JQ67" si="234">IF(JP4="","",IF(JN4=$AI4,1,-1))</f>
        <v>1</v>
      </c>
      <c r="JR4" s="53" t="str">
        <f t="shared" ref="JR4:JR67" si="235">IF(OR(JQ4="",JN4&lt;&gt;"HomFave"),"",IF(JQ4=1,100+JS4,0))</f>
        <v/>
      </c>
      <c r="JS4" s="52" t="str">
        <f t="shared" ref="JS4:JS67" si="236">IF(OR(JQ4="",JN4&lt;&gt;"HomFave"),"",ABS($S4))</f>
        <v/>
      </c>
      <c r="JT4" s="52" t="str">
        <f t="shared" ref="JT4:JT67" si="237">IF(OR(JN4&lt;&gt;"VisDog",JQ4=""),"",IF(JQ4=1,IF($L4&lt;0,100+JU4,ABS($L4)+JU4),0))</f>
        <v/>
      </c>
      <c r="JU4" s="52" t="str">
        <f t="shared" ref="JU4:JU67" si="238">IF(OR(JQ4="",JN4&lt;&gt;"VisDog"),"",IF($L4&lt;0,ABS($L4),100))</f>
        <v/>
      </c>
      <c r="JV4" s="52">
        <f t="shared" ref="JV4:JV67" si="239">IF(OR(JQ4="",JN4&lt;&gt;"VisFave"),"",IF(JQ4=1,100+JW4,0))</f>
        <v>211</v>
      </c>
      <c r="JW4" s="52">
        <f t="shared" ref="JW4:JW67" si="240">IF(OR(JQ4="",JN4&lt;&gt;"VisFave"),"",ABS($L4))</f>
        <v>111</v>
      </c>
      <c r="JX4" s="52" t="str">
        <f t="shared" ref="JX4:JX67" si="241">IF(OR(JN4&lt;&gt;"HomDog",JQ4=""),"",IF(JQ4=1,IF($S4&lt;0,100+JY4,ABS($S4)+JY4),0))</f>
        <v/>
      </c>
      <c r="JY4" s="52" t="str">
        <f t="shared" ref="JY4:JY67" si="242">IF(OR(JQ4="",JN4&lt;&gt;"HomDog"),"",IF($S4&lt;0,ABS($S4),100))</f>
        <v/>
      </c>
      <c r="KA4" s="1"/>
      <c r="KB4" s="1"/>
      <c r="KC4" s="17" t="s">
        <v>17</v>
      </c>
      <c r="KD4" s="2">
        <f>COUNTIFS(KG$3:KG$89,"=HomFave",KJ$3:KJ$89,"=1")+COUNTIFS(KG$3:KG$89,"=HomDog",KJ$3:KJ$89,"=1")+COUNTIFS(KG$3:KG$89,"=VisFave",KJ$3:KJ$89,"=1")+COUNTIFS(KG$3:KG$89,"=VisDog",KJ$3:KJ$89,"=1")+COUNTIFS(KG$3:KG$89,"=HomFave",KJ$3:KJ$89,"=-1")+COUNTIFS(KG$3:KG$89,"=HomDog",KJ$3:KJ$89,"=-1")+COUNTIFS(KG$3:KG$89,"=VisFave",KJ$3:KJ$89,"=-1")+COUNTIFS(KG$3:KG$89,"=VisDog",KJ$3:KJ$89,"=-1")</f>
        <v>87</v>
      </c>
      <c r="KE4" s="103">
        <f t="shared" ref="KE4:KE67" si="243">$S4</f>
        <v>103</v>
      </c>
      <c r="KF4" s="24">
        <f>IF(OR($S4&lt;OPL_MIN,$S4&gt;OPL_MAX),"",VLOOKUP($F4,CleanseResults!$GY$3:$HC$1772,5,FALSE))</f>
        <v>0.48</v>
      </c>
      <c r="KG4" s="24" t="str">
        <f t="shared" ref="KG4:KG67" si="244">IF(KF4="","",IF($W4=1,IF(KF4&gt;=HWinThresh,"HomFave","VisDog"),IF(KF4&lt;HWinThresh,"VisFave","HomDog")))</f>
        <v>VisFave</v>
      </c>
      <c r="KH4" s="91">
        <f t="shared" ref="KH4:KH67" si="245">IF(KG4="","",IF(KF4=0.5,100,IF($W4=1,IF(KF4&gt;0.5,KF4/(1-KF4)*-100, (1-KF4)/KF4*100),IF(KF4&gt;0.5,(1-(1-KF4))/(1-KF4)*100,(1-KF4)/(1-(1-KF4))*-100))))</f>
        <v>-108.33333333333334</v>
      </c>
      <c r="KI4" s="91">
        <f t="shared" ref="KI4:KI67" si="246">IF(KH4="","",ABS(KH4))</f>
        <v>108.33333333333334</v>
      </c>
      <c r="KJ4" s="25">
        <f t="shared" ref="KJ4:KJ67" si="247">IF(KI4="","",IF(KG4=$AI4,1,-1))</f>
        <v>1</v>
      </c>
      <c r="KK4" s="53" t="str">
        <f t="shared" ref="KK4:KK67" si="248">IF(OR(KJ4="",KG4&lt;&gt;"HomFave"),"",IF(KJ4=1,100+KL4,0))</f>
        <v/>
      </c>
      <c r="KL4" s="52" t="str">
        <f t="shared" ref="KL4:KL67" si="249">IF(OR(KJ4="",KG4&lt;&gt;"HomFave"),"",ABS($S4))</f>
        <v/>
      </c>
      <c r="KM4" s="52" t="str">
        <f t="shared" ref="KM4:KM67" si="250">IF(OR(KG4&lt;&gt;"VisDog",KJ4=""),"",IF(KJ4=1,IF($L4&lt;0,100+KN4,ABS($L4)+KN4),0))</f>
        <v/>
      </c>
      <c r="KN4" s="52" t="str">
        <f t="shared" ref="KN4:KN67" si="251">IF(OR(KJ4="",KG4&lt;&gt;"VisDog"),"",IF($L4&lt;0,ABS($L4),100))</f>
        <v/>
      </c>
      <c r="KO4" s="52">
        <f t="shared" ref="KO4:KO67" si="252">IF(OR(KJ4="",KG4&lt;&gt;"VisFave"),"",IF(KJ4=1,100+KP4,0))</f>
        <v>211</v>
      </c>
      <c r="KP4" s="52">
        <f t="shared" ref="KP4:KP67" si="253">IF(OR(KJ4="",KG4&lt;&gt;"VisFave"),"",ABS($L4))</f>
        <v>111</v>
      </c>
      <c r="KQ4" s="52" t="str">
        <f t="shared" ref="KQ4:KQ67" si="254">IF(OR(KG4&lt;&gt;"HomDog",KJ4=""),"",IF(KJ4=1,IF($S4&lt;0,100+KR4,ABS($S4)+KR4),0))</f>
        <v/>
      </c>
      <c r="KR4" s="52" t="str">
        <f t="shared" ref="KR4:KR67" si="255">IF(OR(KJ4="",KG4&lt;&gt;"HomDog"),"",IF($S4&lt;0,ABS($S4),100))</f>
        <v/>
      </c>
      <c r="KT4" s="1"/>
      <c r="KU4" s="1"/>
      <c r="KV4" s="17" t="s">
        <v>17</v>
      </c>
      <c r="KW4" s="2">
        <f>COUNTIFS(KZ$3:KZ$89,"=HomFave",LC$3:LC$89,"=1")+COUNTIFS(KZ$3:KZ$89,"=HomDog",LC$3:LC$89,"=1")+COUNTIFS(KZ$3:KZ$89,"=VisFave",LC$3:LC$89,"=1")+COUNTIFS(KZ$3:KZ$89,"=VisDog",LC$3:LC$89,"=1")+COUNTIFS(KZ$3:KZ$89,"=HomFave",LC$3:LC$89,"=-1")+COUNTIFS(KZ$3:KZ$89,"=HomDog",LC$3:LC$89,"=-1")+COUNTIFS(KZ$3:KZ$89,"=VisFave",LC$3:LC$89,"=-1")+COUNTIFS(KZ$3:KZ$89,"=VisDog",LC$3:LC$89,"=-1")</f>
        <v>87</v>
      </c>
      <c r="KX4" s="103">
        <f t="shared" ref="KX4:KX67" si="256">$S4</f>
        <v>103</v>
      </c>
      <c r="KY4" s="24">
        <f>IF(OR($S4&lt;OPL_MIN,$S4&gt;OPL_MAX),"",VLOOKUP($F4,CleanseResults!$HN$3:$HR$1772,5,FALSE))</f>
        <v>0.37</v>
      </c>
      <c r="KZ4" s="24" t="str">
        <f t="shared" ref="KZ4:KZ67" si="257">IF(KY4="","",IF($W4=1,IF(KY4&gt;=HWinThresh,"HomFave","VisDog"),IF(KY4&lt;HWinThresh,"VisFave","HomDog")))</f>
        <v>VisFave</v>
      </c>
      <c r="LA4" s="91">
        <f t="shared" ref="LA4:LA67" si="258">IF(KZ4="","",IF(KY4=0.5,100,IF($W4=1,IF(KY4&gt;0.5,KY4/(1-KY4)*-100, (1-KY4)/KY4*100),IF(KY4&gt;0.5,(1-(1-KY4))/(1-KY4)*100,(1-KY4)/(1-(1-KY4))*-100))))</f>
        <v>-170.27027027027026</v>
      </c>
      <c r="LB4" s="91">
        <f t="shared" ref="LB4:LB67" si="259">IF(LA4="","",ABS(LA4))</f>
        <v>170.27027027027026</v>
      </c>
      <c r="LC4" s="25">
        <f t="shared" ref="LC4:LC67" si="260">IF(LB4="","",IF(KZ4=$AI4,1,-1))</f>
        <v>1</v>
      </c>
      <c r="LD4" s="53" t="str">
        <f t="shared" ref="LD4:LD67" si="261">IF(OR(LC4="",KZ4&lt;&gt;"HomFave"),"",IF(LC4=1,100+LE4,0))</f>
        <v/>
      </c>
      <c r="LE4" s="52" t="str">
        <f t="shared" ref="LE4:LE67" si="262">IF(OR(LC4="",KZ4&lt;&gt;"HomFave"),"",ABS($S4))</f>
        <v/>
      </c>
      <c r="LF4" s="52" t="str">
        <f t="shared" ref="LF4:LF67" si="263">IF(OR(KZ4&lt;&gt;"VisDog",LC4=""),"",IF(LC4=1,IF($L4&lt;0,100+LG4,ABS($L4)+LG4),0))</f>
        <v/>
      </c>
      <c r="LG4" s="52" t="str">
        <f t="shared" ref="LG4:LG67" si="264">IF(OR(LC4="",KZ4&lt;&gt;"VisDog"),"",IF($L4&lt;0,ABS($L4),100))</f>
        <v/>
      </c>
      <c r="LH4" s="52">
        <f t="shared" ref="LH4:LH67" si="265">IF(OR(LC4="",KZ4&lt;&gt;"VisFave"),"",IF(LC4=1,100+LI4,0))</f>
        <v>211</v>
      </c>
      <c r="LI4" s="52">
        <f t="shared" ref="LI4:LI67" si="266">IF(OR(LC4="",KZ4&lt;&gt;"VisFave"),"",ABS($L4))</f>
        <v>111</v>
      </c>
      <c r="LJ4" s="52" t="str">
        <f t="shared" ref="LJ4:LJ67" si="267">IF(OR(KZ4&lt;&gt;"HomDog",LC4=""),"",IF(LC4=1,IF($S4&lt;0,100+LK4,ABS($S4)+LK4),0))</f>
        <v/>
      </c>
      <c r="LK4" s="52" t="str">
        <f t="shared" ref="LK4:LK67" si="268">IF(OR(LC4="",KZ4&lt;&gt;"HomDog"),"",IF($S4&lt;0,ABS($S4),100))</f>
        <v/>
      </c>
      <c r="LO4" s="1"/>
      <c r="LP4" s="1"/>
      <c r="LQ4" s="17" t="s">
        <v>17</v>
      </c>
      <c r="LR4" s="2">
        <f>LR28+LR37+LR55+LR64</f>
        <v>37</v>
      </c>
      <c r="LS4" s="129">
        <f t="shared" si="30"/>
        <v>0.48357919144144806</v>
      </c>
      <c r="LT4" s="53">
        <f t="shared" ref="LT4:LT67" si="269">COUNTIFS($AT4,"=HomFave",$AW4,"=1")+COUNTIFS($AT4,"=HomFave",$AW4,"=-1")+COUNTIFS($BM4,"=HomFave",$BP4,"=1")+COUNTIFS($BM4,"=HomFave",$BP4,"=-1")+COUNTIFS($CF4,"=HomFave",$CI4,"=1")+COUNTIFS($CF4,"=HomFave",$CI4,"=-1")+COUNTIFS($CY4,"=HomFave",$DB4,"=1")+COUNTIFS($CY4,"=HomFave",$DB4,"=-1")+COUNTIFS($DR4,"=HomFave",$DU4,"=1")+COUNTIFS($DR4,"=HomFave",$DU4,"=-1")+COUNTIFS($EK4,"=HomFave",$EN4,"=1")+COUNTIFS($EK4,"=HomFave",$EN4,"=-1")+COUNTIFS($FD4,"=HomFave",$FG4,"=1")+COUNTIFS($FD4,"=HomFave",$FG4,"=-1")+COUNTIFS($FW4,"=HomFave",$FZ4,"=1")+COUNTIFS($FW4,"=HomFave",$FZ4,"=-1")+COUNTIFS($GP4,"=HomFave",$GS4,"=1")+COUNTIFS($GP4,"=HomFave",$GS4,"=-1")
+COUNTIFS($HI4,"=HomFave",$HL4,"=1")+COUNTIFS($HI4,"=HomFave",$HL4,"=-1")+COUNTIFS($IB4,"=HomFave",$IE4,"=1")+COUNTIFS($IB4,"=HomFave",$IE4,"=-1")+COUNTIFS($IU4,"=HomFave",$IX4,"=1")+COUNTIFS($IU4,"=HomFave",$IX4,"=-1")+COUNTIFS($JN4,"=HomFave",$JQ4,"=1")+COUNTIFS($JN4,"=HomFave",$JQ4,"=-1")+COUNTIFS($KG4,"=HomFave",$KJ4,"=1")+COUNTIFS($KG4,"=HomFave",$KJ4,"=-1")+COUNTIFS($KZ4,"=HomFave",$LC4,"=1")+COUNTIFS($KZ4,"=HomFave",$LC4,"=-1")</f>
        <v>0</v>
      </c>
      <c r="LU4" s="53">
        <f t="shared" ref="LU4:LU67" si="270">COUNTIFS($AT4,"=VisDog",$AW4,"=1")+COUNTIFS($AT4,"=VisDog",$AW4,"=-1")+COUNTIFS($BM4,"=VisDog",$BP4,"=1")+COUNTIFS($BM4,"=VisDog",$BP4,"=-1")+COUNTIFS($CF4,"=VisDog",$CI4,"=1")+COUNTIFS($CF4,"=VisDog",$CI4,"=-1")+COUNTIFS($CY4,"=VisDog",$DB4,"=1")+COUNTIFS($CY4,"=VisDog",$DB4,"=-1")+COUNTIFS($DR4,"=VisDog",$DU4,"=1")+COUNTIFS($DR4,"=VisDog",$DU4,"=-1")+COUNTIFS($EK4,"=VisDog",$EN4,"=1")+COUNTIFS($EK4,"=VisDog",$EN4,"=-1")+COUNTIFS($FD4,"=VisDog",$FG4,"=1")+COUNTIFS($FD4,"=VisDog",$FG4,"=-1")+COUNTIFS($FW4,"=VisDog",$FZ4,"=1")+COUNTIFS($FW4,"=VisDog",$FZ4,"=-1")+COUNTIFS($GP4,"=VisDog",$GS4,"=1")+COUNTIFS($GP4,"=VisDog",$GS4,"=-1")
+COUNTIFS($HI4,"=VisDog",$HL4,"=1")+COUNTIFS($HI4,"=VisDog",$HL4,"=-1")+COUNTIFS($IB4,"=VisDog",$IE4,"=1")+COUNTIFS($IB4,"=VisDog",$IE4,"=-1")+COUNTIFS($IU4,"=VisDog",$IX4,"=1")+COUNTIFS($IU4,"=VisDog",$IX4,"=-1")+COUNTIFS($JN4,"=VisDog",$JQ4,"=1")+COUNTIFS($JN4,"=VisDog",$JQ4,"=-1")+COUNTIFS($KG4,"=VisDog",$KJ4,"=1")+COUNTIFS($KG4,"=VisDog",$KJ4,"=-1")+COUNTIFS($KZ4,"=VisDog",$LC4,"=1")+COUNTIFS($KZ4,"=VisDog",$LC4,"=-1")</f>
        <v>0</v>
      </c>
      <c r="LV4" s="53">
        <f t="shared" ref="LV4:LV67" si="271">COUNTIFS($AT4,"=VisFave",$AW4,"=1")+COUNTIFS($AT4,"=VisFave",$AW4,"=-1")+COUNTIFS($BM4,"=VisFave",$BP4,"=1")+COUNTIFS($BM4,"=VisFave",$BP4,"=-1")+COUNTIFS($CF4,"=VisFave",$CI4,"=1")+COUNTIFS($CF4,"=VisFave",$CI4,"=-1")+COUNTIFS($CY4,"=VisFave",$DB4,"=1")+COUNTIFS($CY4,"=VisFave",$DB4,"=-1")+COUNTIFS($DR4,"=VisFave",$DU4,"=1")+COUNTIFS($DR4,"=VisFave",$DU4,"=-1")+COUNTIFS($EK4,"=VisFave",$EN4,"=1")+COUNTIFS($EK4,"=VisFave",$EN4,"=-1")+COUNTIFS($FD4,"=VisFave",$FG4,"=1")+COUNTIFS($FD4,"=VisFave",$FG4,"=-1")+COUNTIFS($FW4,"=VisFave",$FZ4,"=1")+COUNTIFS($FW4,"=VisFave",$FZ4,"=-1")+COUNTIFS($GP4,"=VisFave",$GS4,"=1")+COUNTIFS($GP4,"=VisFave",$GS4,"=-1")
+COUNTIFS($HI4,"=VisFave",$HL4,"=1")+COUNTIFS($HI4,"=VisFave",$HL4,"=-1")+COUNTIFS($IB4,"=VisFave",$IE4,"=1")+COUNTIFS($IB4,"=VisFave",$IE4,"=-1")+COUNTIFS($IU4,"=VisFave",$IX4,"=1")+COUNTIFS($IU4,"=VisFave",$IX4,"=-1")+COUNTIFS($JN4,"=VisFave",$JQ4,"=1")+COUNTIFS($JN4,"=VisFave",$JQ4,"=-1")+COUNTIFS($KG4,"=VisFave",$KJ4,"=1")+COUNTIFS($KG4,"=VisFave",$KJ4,"=-1")+COUNTIFS($KZ4,"=VisFave",$LC4,"=1")+COUNTIFS($KZ4,"=VisFave",$LC4,"=-1")</f>
        <v>13</v>
      </c>
      <c r="LW4" s="53">
        <f t="shared" ref="LW4:LW67" si="272">COUNTIFS($AT4,"=HomDog",$AW4,"=1")+COUNTIFS($AT4,"=HomDog",$AW4,"=-1")+COUNTIFS($BM4,"=HomDog",$BP4,"=1")+COUNTIFS($BM4,"=HomDog",$BP4,"=-1")+COUNTIFS($CF4,"=HomDog",$CI4,"=1")+COUNTIFS($CF4,"=HomDog",$CI4,"=-1")+COUNTIFS($CY4,"=HomDog",$DB4,"=1")+COUNTIFS($CY4,"=HomDog",$DB4,"=-1")+COUNTIFS($DR4,"=HomDog",$DU4,"=1")+COUNTIFS($DR4,"=HomDog",$DU4,"=-1")+COUNTIFS($EK4,"=HomDog",$EN4,"=1")+COUNTIFS($EK4,"=HomDog",$EN4,"=-1")+COUNTIFS($FD4,"=HomDog",$FG4,"=1")+COUNTIFS($FD4,"=HomDog",$FG4,"=-1")+COUNTIFS($FW4,"=HomDog",$FZ4,"=1")+COUNTIFS($FW4,"=HomDog",$FZ4,"=-1")+COUNTIFS($GP4,"=HomDog",$GS4,"=1")+COUNTIFS($GP4,"=HomDog",$GS4,"=-1")
+COUNTIFS($HI4,"=HomDog",$HL4,"=1")+COUNTIFS($HI4,"=HomDog",$HL4,"=-1")+COUNTIFS($IB4,"=HomDog",$IE4,"=1")+COUNTIFS($IB4,"=HomDog",$IE4,"=-1")+COUNTIFS($IU4,"=HomDog",$IX4,"=1")+COUNTIFS($IU4,"=HomDog",$IX4,"=-1")+COUNTIFS($JN4,"=HomDog",$JQ4,"=1")+COUNTIFS($JN4,"=HomDog",$JQ4,"=-1")+COUNTIFS($KG4,"=HomDog",$KJ4,"=1")+COUNTIFS($KG4,"=HomDog",$KJ4,"=-1")+COUNTIFS($KZ4,"=HomDog",$LC4,"=1")+COUNTIFS($KZ4,"=HomDog",$LC4,"=-1")</f>
        <v>2</v>
      </c>
      <c r="LX4" s="24" t="str">
        <f t="shared" ref="LX4:LX67" si="273">IF($S4&lt;$L4,IF(LT4&gt;LU4,IF((ens1NumVoters-SUM(LT4,LU4))&gt;LT4,"",IF((LT4/(LT4+LU4))&gt;=ens1VoteAgreement,"HomFave","")),IF((ens1NumVoters-SUM(LT4,LU4))&gt;LU4,"",IF((LU4/(LT4+LU4))&gt;=ens1VoteAgreement,"VisDog",""))),IF(LV4&gt;LW4,IF((ens1NumVoters-SUM(LV4,LW4))&gt;LV4,"",IF((LV4/(LV4+LW4))&gt;=ens1VoteAgreement,"VisFave","")),IF((ens1NumVoters-SUM(LV4,LW4))&gt;LW4,"",IF((LW4/(LV4+LW4))&gt;=ens1VoteAgreement,"HomDog",""))))</f>
        <v>VisFave</v>
      </c>
      <c r="LY4" s="97">
        <f t="shared" si="32"/>
        <v>86.666666666666671</v>
      </c>
      <c r="LZ4" s="127">
        <f t="shared" si="33"/>
        <v>0.47</v>
      </c>
      <c r="MA4" s="128">
        <f t="shared" si="34"/>
        <v>-1.3579191441448091E-2</v>
      </c>
      <c r="MB4" s="91">
        <f t="shared" si="35"/>
        <v>112.76595744680853</v>
      </c>
      <c r="MC4" s="137" t="str">
        <f t="shared" si="36"/>
        <v>VisFave</v>
      </c>
      <c r="MD4" s="138" t="str">
        <f t="shared" si="37"/>
        <v/>
      </c>
      <c r="ME4" s="130" t="str">
        <f t="shared" ref="ME4:ME67" si="274">IF(OR(MP4="",MP4=0),"",IF(MC4=$AI4,1,-1))</f>
        <v/>
      </c>
      <c r="MF4" s="135" t="str">
        <f t="shared" si="38"/>
        <v/>
      </c>
      <c r="MG4" s="135" t="str">
        <f t="shared" si="39"/>
        <v/>
      </c>
      <c r="MH4" s="135" t="str">
        <f t="shared" si="40"/>
        <v/>
      </c>
      <c r="MI4" s="135" t="str">
        <f t="shared" si="41"/>
        <v/>
      </c>
      <c r="MJ4" s="135" t="str">
        <f t="shared" si="42"/>
        <v/>
      </c>
      <c r="MK4" s="135" t="str">
        <f t="shared" si="43"/>
        <v/>
      </c>
      <c r="ML4" s="135" t="str">
        <f t="shared" si="44"/>
        <v/>
      </c>
      <c r="MM4" s="135" t="str">
        <f t="shared" si="45"/>
        <v/>
      </c>
      <c r="MO4" s="123" t="str">
        <f t="shared" si="46"/>
        <v/>
      </c>
      <c r="MP4" s="123" t="str">
        <f t="shared" si="47"/>
        <v/>
      </c>
      <c r="MS4" s="24" t="str">
        <f t="shared" si="48"/>
        <v/>
      </c>
      <c r="MT4" s="24" t="str">
        <f t="shared" si="49"/>
        <v/>
      </c>
      <c r="MU4" s="24" t="str">
        <f t="shared" si="50"/>
        <v/>
      </c>
      <c r="MV4" s="81" t="str">
        <f t="shared" si="51"/>
        <v/>
      </c>
      <c r="MX4" s="52">
        <f t="shared" si="52"/>
        <v>0.43</v>
      </c>
      <c r="MY4" s="52">
        <f t="shared" si="53"/>
        <v>0.41</v>
      </c>
      <c r="MZ4" s="52">
        <f t="shared" si="54"/>
        <v>0.42</v>
      </c>
      <c r="NA4" s="52">
        <f t="shared" si="55"/>
        <v>0.48</v>
      </c>
      <c r="NB4" s="52">
        <f t="shared" si="56"/>
        <v>0.47</v>
      </c>
      <c r="NC4" s="52">
        <f t="shared" si="57"/>
        <v>0.46</v>
      </c>
      <c r="ND4" s="52">
        <f t="shared" si="58"/>
        <v>0.49</v>
      </c>
      <c r="NE4" s="52">
        <f t="shared" si="59"/>
        <v>0.47</v>
      </c>
      <c r="NF4" s="52">
        <f t="shared" si="60"/>
        <v>0.5</v>
      </c>
      <c r="NG4" s="52">
        <f t="shared" si="61"/>
        <v>0.5</v>
      </c>
      <c r="NH4" s="52">
        <f t="shared" si="62"/>
        <v>0.49</v>
      </c>
      <c r="NI4" s="52">
        <f t="shared" si="63"/>
        <v>0.49</v>
      </c>
      <c r="NJ4" s="52">
        <f t="shared" si="64"/>
        <v>0.46</v>
      </c>
      <c r="NK4" s="52">
        <f t="shared" si="65"/>
        <v>0.48</v>
      </c>
      <c r="NL4" s="52">
        <f t="shared" si="66"/>
        <v>0.37</v>
      </c>
      <c r="NM4" s="109">
        <f t="shared" ref="NM4:NM67" si="275">MEDIAN(MX4:NL4)</f>
        <v>0.47</v>
      </c>
    </row>
    <row r="5" spans="1:377" x14ac:dyDescent="0.2">
      <c r="A5" s="1"/>
      <c r="B5" s="1"/>
      <c r="C5" s="9" t="s">
        <v>156</v>
      </c>
      <c r="D5" s="15">
        <f>D4/NumGames</f>
        <v>0.58620689655172409</v>
      </c>
      <c r="E5" s="10">
        <f>IF(AND(L5&lt;0,S5&lt;0),1,0)</f>
        <v>0</v>
      </c>
      <c r="F5" s="26">
        <v>777551</v>
      </c>
      <c r="G5" s="49">
        <f>VLOOKUP($F5,Lookup_!$A$2:$AJ$2224,3,FALSE)</f>
        <v>2025</v>
      </c>
      <c r="H5" s="27">
        <f>VLOOKUP($F5,Lookup_!$A$2:$AJ$2224,4,FALSE)</f>
        <v>6.2</v>
      </c>
      <c r="I5" s="86">
        <f>VLOOKUP($F5,Lookup_!$A$2:$AJ$2224,2,FALSE)</f>
        <v>45819</v>
      </c>
      <c r="J5" s="7">
        <f>VLOOKUP($F5,Lookup_!$A$2:$AJ$2224,13,FALSE)</f>
        <v>19</v>
      </c>
      <c r="K5" s="8" t="str">
        <f>VLOOKUP(J5,Lookup_!$AO$3:$AP$32,2,FALSE)</f>
        <v>NYY</v>
      </c>
      <c r="L5" s="27">
        <f>VLOOKUP($F5,Lookup_!$A$2:$AJ$2224,14,FALSE)</f>
        <v>-120</v>
      </c>
      <c r="M5" s="12">
        <f>VLOOKUP($F5,Lookup_!$A$2:$AJ$2224,15,FALSE)</f>
        <v>0.54545500000000002</v>
      </c>
      <c r="N5" s="115">
        <f t="shared" si="67"/>
        <v>0.53508032752952994</v>
      </c>
      <c r="O5" s="116">
        <f t="shared" si="68"/>
        <v>-115.09091983271932</v>
      </c>
      <c r="P5" s="49">
        <f>VLOOKUP($F5,Lookup_!$A$2:$AJ$2224,7,FALSE)</f>
        <v>13</v>
      </c>
      <c r="Q5" s="8" t="str">
        <f>VLOOKUP(P5,Lookup_!$AO$3:$AP$32,2,FALSE)</f>
        <v>KC</v>
      </c>
      <c r="R5" s="88">
        <f>VLOOKUP($F5,Lookup_!$A$2:$AJ$2224,12,FALSE)</f>
        <v>0.32365466500000001</v>
      </c>
      <c r="S5" s="27">
        <f>VLOOKUP($F5,Lookup_!$A$2:$AJ$2224,8,FALSE)</f>
        <v>111</v>
      </c>
      <c r="T5" s="12">
        <f>VLOOKUP($F5,Lookup_!$A$2:$AJ$2224,9,FALSE)</f>
        <v>0.47393400000000002</v>
      </c>
      <c r="U5" s="115">
        <f t="shared" si="69"/>
        <v>0.46491967247047006</v>
      </c>
      <c r="V5" s="116">
        <f t="shared" si="70"/>
        <v>115.09091983271932</v>
      </c>
      <c r="W5" s="90">
        <f t="shared" si="71"/>
        <v>-1</v>
      </c>
      <c r="X5" s="27">
        <f>VLOOKUP($F5,Lookup_!$A$2:$AJ$2224,5,FALSE)</f>
        <v>8.5</v>
      </c>
      <c r="Y5" s="27">
        <f>VLOOKUP($F5,Lookup_!$A$2:$AJ$2224,6,FALSE)</f>
        <v>-107</v>
      </c>
      <c r="Z5" s="55">
        <f>VLOOKUP($F5,Lookup_!$A$2:$AJ$2224,19,FALSE)</f>
        <v>103.86474095515905</v>
      </c>
      <c r="AA5" s="116">
        <f>VLOOKUP($F5,Lookup_!$A$2:$AJ$2224,25,FALSE)</f>
        <v>146.77465525580664</v>
      </c>
      <c r="AB5" s="27">
        <f>VLOOKUP($F5,Lookup_!$A$2:$AJ$2224,21,FALSE)</f>
        <v>-145.61004767322956</v>
      </c>
      <c r="AC5" s="116">
        <f>VLOOKUP($F5,Lookup_!$A$2:$AJ$2224,23,FALSE)</f>
        <v>105.05711866040285</v>
      </c>
      <c r="AD5" s="7">
        <f>VLOOKUP($F5,Lookup_!$A$2:$AJ$2224,31,FALSE)</f>
        <v>6</v>
      </c>
      <c r="AE5" s="8">
        <f>VLOOKUP($F5,Lookup_!$A$2:$AJ$2224,30,FALSE)</f>
        <v>3</v>
      </c>
      <c r="AF5" s="8" t="str">
        <f>VLOOKUP($F5,Lookup_!$A$2:$AJ$2224,32,FALSE)</f>
        <v>THREE</v>
      </c>
      <c r="AG5" s="28">
        <f>VLOOKUP($F5,Lookup_!$A$2:$AJ$2224,29,FALSE)</f>
        <v>-1</v>
      </c>
      <c r="AH5" s="28">
        <f>VLOOKUP($F5,Lookup_!$A$2:$AJ$2224,34,FALSE)</f>
        <v>1</v>
      </c>
      <c r="AI5" s="28" t="str">
        <f>VLOOKUP($F5,Lookup_!$A$2:$AJ$2224,33,FALSE)</f>
        <v>VisFave</v>
      </c>
      <c r="AJ5" s="8">
        <f>VLOOKUP($F5,Lookup_!$A$2:$AJ$2224,35,FALSE)</f>
        <v>9</v>
      </c>
      <c r="AK5" s="28">
        <f>VLOOKUP($F5,Lookup_!$A$2:$AJ$2224,36,FALSE)</f>
        <v>1</v>
      </c>
      <c r="AL5">
        <f t="shared" si="72"/>
        <v>3</v>
      </c>
      <c r="AM5">
        <f t="shared" si="73"/>
        <v>1</v>
      </c>
      <c r="AN5" s="1"/>
      <c r="AO5" s="1"/>
      <c r="AP5" s="17" t="s">
        <v>18</v>
      </c>
      <c r="AQ5" s="15">
        <f>AQ4/NumGames</f>
        <v>1</v>
      </c>
      <c r="AR5" s="103">
        <f t="shared" si="74"/>
        <v>111</v>
      </c>
      <c r="AS5" s="24">
        <f>IF(OR($S5&lt;OPL_MIN,$S5&gt;OPL_MAX),"",VLOOKUP($F5,CleanseResults!$L$3:$P$1772,5,FALSE))</f>
        <v>0.4</v>
      </c>
      <c r="AT5" s="24" t="str">
        <f t="shared" si="75"/>
        <v>VisFave</v>
      </c>
      <c r="AU5" s="91">
        <f t="shared" si="76"/>
        <v>-149.99999999999997</v>
      </c>
      <c r="AV5" s="91">
        <f t="shared" si="77"/>
        <v>149.99999999999997</v>
      </c>
      <c r="AW5" s="25">
        <f t="shared" si="78"/>
        <v>1</v>
      </c>
      <c r="AX5" s="53" t="str">
        <f t="shared" si="79"/>
        <v/>
      </c>
      <c r="AY5" s="52" t="str">
        <f t="shared" si="80"/>
        <v/>
      </c>
      <c r="AZ5" s="52" t="str">
        <f t="shared" si="81"/>
        <v/>
      </c>
      <c r="BA5" s="52" t="str">
        <f t="shared" si="82"/>
        <v/>
      </c>
      <c r="BB5" s="52">
        <f t="shared" si="83"/>
        <v>220</v>
      </c>
      <c r="BC5" s="52">
        <f t="shared" si="84"/>
        <v>120</v>
      </c>
      <c r="BD5" s="52" t="str">
        <f t="shared" si="85"/>
        <v/>
      </c>
      <c r="BE5" s="52" t="str">
        <f t="shared" si="86"/>
        <v/>
      </c>
      <c r="BG5" s="1"/>
      <c r="BH5" s="1"/>
      <c r="BI5" s="17" t="s">
        <v>18</v>
      </c>
      <c r="BJ5" s="15">
        <f>BJ4/NumGames</f>
        <v>1</v>
      </c>
      <c r="BK5" s="103">
        <f t="shared" si="87"/>
        <v>111</v>
      </c>
      <c r="BL5" s="24">
        <f>IF(OR($S5&lt;OPL_MIN,$S5&gt;OPL_MAX),"",VLOOKUP($F5,CleanseResults!$AA$3:$AE$1772,5,FALSE))</f>
        <v>0.28999999999999998</v>
      </c>
      <c r="BM5" s="24" t="str">
        <f t="shared" si="88"/>
        <v>VisFave</v>
      </c>
      <c r="BN5" s="91">
        <f t="shared" si="89"/>
        <v>-244.82758620689654</v>
      </c>
      <c r="BO5" s="91">
        <f t="shared" si="90"/>
        <v>244.82758620689654</v>
      </c>
      <c r="BP5" s="25">
        <f t="shared" si="91"/>
        <v>1</v>
      </c>
      <c r="BQ5" s="53" t="str">
        <f t="shared" si="92"/>
        <v/>
      </c>
      <c r="BR5" s="52" t="str">
        <f t="shared" si="93"/>
        <v/>
      </c>
      <c r="BS5" s="52" t="str">
        <f t="shared" si="94"/>
        <v/>
      </c>
      <c r="BT5" s="52" t="str">
        <f t="shared" si="95"/>
        <v/>
      </c>
      <c r="BU5" s="52">
        <f t="shared" si="96"/>
        <v>220</v>
      </c>
      <c r="BV5" s="52">
        <f t="shared" si="97"/>
        <v>120</v>
      </c>
      <c r="BW5" s="52" t="str">
        <f t="shared" si="98"/>
        <v/>
      </c>
      <c r="BX5" s="52" t="str">
        <f t="shared" si="99"/>
        <v/>
      </c>
      <c r="BZ5" s="1"/>
      <c r="CA5" s="1"/>
      <c r="CB5" s="17" t="s">
        <v>18</v>
      </c>
      <c r="CC5" s="15">
        <f>CC4/NumGames</f>
        <v>1</v>
      </c>
      <c r="CD5" s="103">
        <f t="shared" si="100"/>
        <v>111</v>
      </c>
      <c r="CE5" s="24">
        <f>IF(OR($S5&lt;OPL_MIN,$S5&gt;OPL_MAX),"",VLOOKUP($F5,CleanseResults!$AP$3:$AT$1772,5,FALSE))</f>
        <v>0.26</v>
      </c>
      <c r="CF5" s="24" t="str">
        <f t="shared" si="101"/>
        <v>VisFave</v>
      </c>
      <c r="CG5" s="91">
        <f t="shared" si="102"/>
        <v>-284.61538461538458</v>
      </c>
      <c r="CH5" s="91">
        <f t="shared" si="103"/>
        <v>284.61538461538458</v>
      </c>
      <c r="CI5" s="25">
        <f t="shared" si="104"/>
        <v>1</v>
      </c>
      <c r="CJ5" s="53" t="str">
        <f t="shared" si="105"/>
        <v/>
      </c>
      <c r="CK5" s="52" t="str">
        <f t="shared" si="106"/>
        <v/>
      </c>
      <c r="CL5" s="52" t="str">
        <f t="shared" si="107"/>
        <v/>
      </c>
      <c r="CM5" s="52" t="str">
        <f t="shared" si="108"/>
        <v/>
      </c>
      <c r="CN5" s="52">
        <f t="shared" si="109"/>
        <v>220</v>
      </c>
      <c r="CO5" s="52">
        <f t="shared" si="110"/>
        <v>120</v>
      </c>
      <c r="CP5" s="52" t="str">
        <f t="shared" si="111"/>
        <v/>
      </c>
      <c r="CQ5" s="52" t="str">
        <f t="shared" si="112"/>
        <v/>
      </c>
      <c r="CS5" s="1"/>
      <c r="CT5" s="1"/>
      <c r="CU5" s="17" t="s">
        <v>18</v>
      </c>
      <c r="CV5" s="15">
        <f>CV4/NumGames</f>
        <v>1</v>
      </c>
      <c r="CW5" s="103">
        <f t="shared" si="113"/>
        <v>111</v>
      </c>
      <c r="CX5" s="24">
        <f>IF(OR($S5&lt;OPL_MIN,$S5&gt;OPL_MAX),"",VLOOKUP($F5,CleanseResults!$BE$3:$BI$1772,5,FALSE))</f>
        <v>0.32</v>
      </c>
      <c r="CY5" s="24" t="str">
        <f t="shared" si="114"/>
        <v>VisFave</v>
      </c>
      <c r="CZ5" s="91">
        <f t="shared" si="115"/>
        <v>-212.49999999999994</v>
      </c>
      <c r="DA5" s="91">
        <f t="shared" si="116"/>
        <v>212.49999999999994</v>
      </c>
      <c r="DB5" s="25">
        <f t="shared" si="117"/>
        <v>1</v>
      </c>
      <c r="DC5" s="53" t="str">
        <f t="shared" si="118"/>
        <v/>
      </c>
      <c r="DD5" s="52" t="str">
        <f t="shared" si="119"/>
        <v/>
      </c>
      <c r="DE5" s="52" t="str">
        <f t="shared" si="120"/>
        <v/>
      </c>
      <c r="DF5" s="52" t="str">
        <f t="shared" si="121"/>
        <v/>
      </c>
      <c r="DG5" s="52">
        <f t="shared" si="122"/>
        <v>220</v>
      </c>
      <c r="DH5" s="52">
        <f t="shared" si="123"/>
        <v>120</v>
      </c>
      <c r="DI5" s="52" t="str">
        <f t="shared" si="124"/>
        <v/>
      </c>
      <c r="DJ5" s="52" t="str">
        <f t="shared" si="125"/>
        <v/>
      </c>
      <c r="DL5" s="1"/>
      <c r="DM5" s="1"/>
      <c r="DN5" s="17" t="s">
        <v>18</v>
      </c>
      <c r="DO5" s="15">
        <f>DO4/NumGames</f>
        <v>1</v>
      </c>
      <c r="DP5" s="103">
        <f t="shared" si="126"/>
        <v>111</v>
      </c>
      <c r="DQ5" s="24">
        <f>IF(OR($S5&lt;OPL_MIN,$S5&gt;OPL_MAX),"",VLOOKUP($F5,CleanseResults!$BT$3:$BX$1772,5,FALSE))</f>
        <v>0.33</v>
      </c>
      <c r="DR5" s="24" t="str">
        <f t="shared" si="127"/>
        <v>VisFave</v>
      </c>
      <c r="DS5" s="91">
        <f t="shared" si="128"/>
        <v>-203.03030303030297</v>
      </c>
      <c r="DT5" s="91">
        <f t="shared" si="129"/>
        <v>203.03030303030297</v>
      </c>
      <c r="DU5" s="25">
        <f t="shared" si="130"/>
        <v>1</v>
      </c>
      <c r="DV5" s="53" t="str">
        <f t="shared" si="131"/>
        <v/>
      </c>
      <c r="DW5" s="52" t="str">
        <f t="shared" si="132"/>
        <v/>
      </c>
      <c r="DX5" s="52" t="str">
        <f t="shared" si="133"/>
        <v/>
      </c>
      <c r="DY5" s="52" t="str">
        <f t="shared" si="134"/>
        <v/>
      </c>
      <c r="DZ5" s="52">
        <f t="shared" si="135"/>
        <v>220</v>
      </c>
      <c r="EA5" s="52">
        <f t="shared" si="136"/>
        <v>120</v>
      </c>
      <c r="EB5" s="52" t="str">
        <f t="shared" si="137"/>
        <v/>
      </c>
      <c r="EC5" s="52" t="str">
        <f t="shared" si="138"/>
        <v/>
      </c>
      <c r="EE5" s="1"/>
      <c r="EF5" s="1"/>
      <c r="EG5" s="17" t="s">
        <v>18</v>
      </c>
      <c r="EH5" s="15">
        <f>EH4/NumGames</f>
        <v>1</v>
      </c>
      <c r="EI5" s="103">
        <f t="shared" si="139"/>
        <v>111</v>
      </c>
      <c r="EJ5" s="24">
        <f>IF(OR($S5&lt;OPL_MIN,$S5&gt;OPL_MAX),"",VLOOKUP($F5,CleanseResults!$CI$3:$CM$1772,5,FALSE))</f>
        <v>0.43</v>
      </c>
      <c r="EK5" s="24" t="str">
        <f t="shared" si="140"/>
        <v>VisFave</v>
      </c>
      <c r="EL5" s="91">
        <f t="shared" si="141"/>
        <v>-132.55813953488376</v>
      </c>
      <c r="EM5" s="91">
        <f t="shared" si="142"/>
        <v>132.55813953488376</v>
      </c>
      <c r="EN5" s="25">
        <f t="shared" si="143"/>
        <v>1</v>
      </c>
      <c r="EO5" s="53" t="str">
        <f t="shared" si="144"/>
        <v/>
      </c>
      <c r="EP5" s="52" t="str">
        <f t="shared" si="145"/>
        <v/>
      </c>
      <c r="EQ5" s="52" t="str">
        <f t="shared" si="146"/>
        <v/>
      </c>
      <c r="ER5" s="52" t="str">
        <f t="shared" si="147"/>
        <v/>
      </c>
      <c r="ES5" s="52">
        <f t="shared" si="148"/>
        <v>220</v>
      </c>
      <c r="ET5" s="52">
        <f t="shared" si="149"/>
        <v>120</v>
      </c>
      <c r="EU5" s="52" t="str">
        <f t="shared" si="150"/>
        <v/>
      </c>
      <c r="EV5" s="52" t="str">
        <f t="shared" si="151"/>
        <v/>
      </c>
      <c r="EX5" s="1"/>
      <c r="EY5" s="1"/>
      <c r="EZ5" s="17" t="s">
        <v>18</v>
      </c>
      <c r="FA5" s="15">
        <f>FA4/NumGames</f>
        <v>1</v>
      </c>
      <c r="FB5" s="103">
        <f t="shared" si="152"/>
        <v>111</v>
      </c>
      <c r="FC5" s="24">
        <f>IF(OR($S5&lt;OPL_MIN,$S5&gt;OPL_MAX),"",VLOOKUP($F5,CleanseResults!$CX$3:$DB$1772,5,FALSE))</f>
        <v>0.44</v>
      </c>
      <c r="FD5" s="24" t="str">
        <f t="shared" si="153"/>
        <v>VisFave</v>
      </c>
      <c r="FE5" s="91">
        <f t="shared" si="154"/>
        <v>-127.27272727272729</v>
      </c>
      <c r="FF5" s="91">
        <f t="shared" si="155"/>
        <v>127.27272727272729</v>
      </c>
      <c r="FG5" s="25">
        <f t="shared" si="156"/>
        <v>1</v>
      </c>
      <c r="FH5" s="53" t="str">
        <f t="shared" si="157"/>
        <v/>
      </c>
      <c r="FI5" s="52" t="str">
        <f t="shared" si="158"/>
        <v/>
      </c>
      <c r="FJ5" s="52" t="str">
        <f t="shared" si="159"/>
        <v/>
      </c>
      <c r="FK5" s="52" t="str">
        <f t="shared" si="160"/>
        <v/>
      </c>
      <c r="FL5" s="52">
        <f t="shared" si="161"/>
        <v>220</v>
      </c>
      <c r="FM5" s="52">
        <f t="shared" si="162"/>
        <v>120</v>
      </c>
      <c r="FN5" s="52" t="str">
        <f t="shared" si="163"/>
        <v/>
      </c>
      <c r="FO5" s="52" t="str">
        <f t="shared" si="164"/>
        <v/>
      </c>
      <c r="FQ5" s="1"/>
      <c r="FR5" s="1"/>
      <c r="FS5" s="17" t="s">
        <v>18</v>
      </c>
      <c r="FT5" s="15">
        <f>FT4/NumGames</f>
        <v>1</v>
      </c>
      <c r="FU5" s="103">
        <f t="shared" si="165"/>
        <v>111</v>
      </c>
      <c r="FV5" s="24">
        <f>IF(OR($S5&lt;OPL_MIN,$S5&gt;OPL_MAX),"",VLOOKUP($F5,CleanseResults!$DM$3:$DQ$1772,5,FALSE))</f>
        <v>0.41</v>
      </c>
      <c r="FW5" s="24" t="str">
        <f t="shared" si="166"/>
        <v>VisFave</v>
      </c>
      <c r="FX5" s="91">
        <f t="shared" si="167"/>
        <v>-143.90243902439028</v>
      </c>
      <c r="FY5" s="91">
        <f t="shared" si="168"/>
        <v>143.90243902439028</v>
      </c>
      <c r="FZ5" s="25">
        <f t="shared" si="169"/>
        <v>1</v>
      </c>
      <c r="GA5" s="53" t="str">
        <f t="shared" si="170"/>
        <v/>
      </c>
      <c r="GB5" s="52" t="str">
        <f t="shared" si="171"/>
        <v/>
      </c>
      <c r="GC5" s="52" t="str">
        <f t="shared" si="172"/>
        <v/>
      </c>
      <c r="GD5" s="52" t="str">
        <f t="shared" si="173"/>
        <v/>
      </c>
      <c r="GE5" s="52">
        <f t="shared" si="174"/>
        <v>220</v>
      </c>
      <c r="GF5" s="52">
        <f t="shared" si="175"/>
        <v>120</v>
      </c>
      <c r="GG5" s="52" t="str">
        <f t="shared" si="176"/>
        <v/>
      </c>
      <c r="GH5" s="52" t="str">
        <f t="shared" si="177"/>
        <v/>
      </c>
      <c r="GJ5" s="1"/>
      <c r="GK5" s="1"/>
      <c r="GL5" s="17" t="s">
        <v>18</v>
      </c>
      <c r="GM5" s="15">
        <f>GM4/NumGames</f>
        <v>1</v>
      </c>
      <c r="GN5" s="103">
        <f t="shared" si="178"/>
        <v>111</v>
      </c>
      <c r="GO5" s="24">
        <f>IF(OR($S5&lt;OPL_MIN,$S5&gt;OPL_MAX),"",VLOOKUP($F5,CleanseResults!$EB$3:$EF$1772,5,FALSE))</f>
        <v>0.42</v>
      </c>
      <c r="GP5" s="24" t="str">
        <f t="shared" si="179"/>
        <v>VisFave</v>
      </c>
      <c r="GQ5" s="91">
        <f t="shared" si="180"/>
        <v>-138.09523809523813</v>
      </c>
      <c r="GR5" s="91">
        <f t="shared" si="181"/>
        <v>138.09523809523813</v>
      </c>
      <c r="GS5" s="25">
        <f t="shared" si="182"/>
        <v>1</v>
      </c>
      <c r="GT5" s="53" t="str">
        <f t="shared" si="183"/>
        <v/>
      </c>
      <c r="GU5" s="52" t="str">
        <f t="shared" si="184"/>
        <v/>
      </c>
      <c r="GV5" s="52" t="str">
        <f t="shared" si="185"/>
        <v/>
      </c>
      <c r="GW5" s="52" t="str">
        <f t="shared" si="186"/>
        <v/>
      </c>
      <c r="GX5" s="52">
        <f t="shared" si="187"/>
        <v>220</v>
      </c>
      <c r="GY5" s="52">
        <f t="shared" si="188"/>
        <v>120</v>
      </c>
      <c r="GZ5" s="52" t="str">
        <f t="shared" si="189"/>
        <v/>
      </c>
      <c r="HA5" s="52" t="str">
        <f t="shared" si="190"/>
        <v/>
      </c>
      <c r="HC5" s="1"/>
      <c r="HD5" s="1"/>
      <c r="HE5" s="17" t="s">
        <v>18</v>
      </c>
      <c r="HF5" s="15">
        <f>HF4/NumGames</f>
        <v>1</v>
      </c>
      <c r="HG5" s="103">
        <f t="shared" si="191"/>
        <v>111</v>
      </c>
      <c r="HH5" s="24">
        <f>IF(OR($S5&lt;OPL_MIN,$S5&gt;OPL_MAX),"",VLOOKUP($F5,CleanseResults!$EQ$3:$EU$1772,5,FALSE))</f>
        <v>0.42</v>
      </c>
      <c r="HI5" s="24" t="str">
        <f t="shared" si="192"/>
        <v>VisFave</v>
      </c>
      <c r="HJ5" s="91">
        <f t="shared" si="193"/>
        <v>-138.09523809523813</v>
      </c>
      <c r="HK5" s="91">
        <f t="shared" si="194"/>
        <v>138.09523809523813</v>
      </c>
      <c r="HL5" s="25">
        <f t="shared" si="195"/>
        <v>1</v>
      </c>
      <c r="HM5" s="53" t="str">
        <f t="shared" si="196"/>
        <v/>
      </c>
      <c r="HN5" s="52" t="str">
        <f t="shared" si="197"/>
        <v/>
      </c>
      <c r="HO5" s="52" t="str">
        <f t="shared" si="198"/>
        <v/>
      </c>
      <c r="HP5" s="52" t="str">
        <f t="shared" si="199"/>
        <v/>
      </c>
      <c r="HQ5" s="52">
        <f t="shared" si="200"/>
        <v>220</v>
      </c>
      <c r="HR5" s="52">
        <f t="shared" si="201"/>
        <v>120</v>
      </c>
      <c r="HS5" s="52" t="str">
        <f t="shared" si="202"/>
        <v/>
      </c>
      <c r="HT5" s="52" t="str">
        <f t="shared" si="203"/>
        <v/>
      </c>
      <c r="HV5" s="1"/>
      <c r="HW5" s="1"/>
      <c r="HX5" s="17" t="s">
        <v>18</v>
      </c>
      <c r="HY5" s="15">
        <f>HY4/NumGames</f>
        <v>1</v>
      </c>
      <c r="HZ5" s="103">
        <f t="shared" si="204"/>
        <v>111</v>
      </c>
      <c r="IA5" s="24">
        <f>IF(OR($S5&lt;OPL_MIN,$S5&gt;OPL_MAX),"",VLOOKUP($F5,CleanseResults!$FF$3:$FJ$1772,5,FALSE))</f>
        <v>0.47</v>
      </c>
      <c r="IB5" s="24" t="str">
        <f t="shared" si="205"/>
        <v>VisFave</v>
      </c>
      <c r="IC5" s="91">
        <f t="shared" si="206"/>
        <v>-112.76595744680853</v>
      </c>
      <c r="ID5" s="91">
        <f t="shared" si="207"/>
        <v>112.76595744680853</v>
      </c>
      <c r="IE5" s="25">
        <f t="shared" si="208"/>
        <v>1</v>
      </c>
      <c r="IF5" s="53" t="str">
        <f t="shared" si="209"/>
        <v/>
      </c>
      <c r="IG5" s="52" t="str">
        <f t="shared" si="210"/>
        <v/>
      </c>
      <c r="IH5" s="52" t="str">
        <f t="shared" si="211"/>
        <v/>
      </c>
      <c r="II5" s="52" t="str">
        <f t="shared" si="212"/>
        <v/>
      </c>
      <c r="IJ5" s="52">
        <f t="shared" si="213"/>
        <v>220</v>
      </c>
      <c r="IK5" s="52">
        <f t="shared" si="214"/>
        <v>120</v>
      </c>
      <c r="IL5" s="52" t="str">
        <f t="shared" si="215"/>
        <v/>
      </c>
      <c r="IM5" s="52" t="str">
        <f t="shared" si="216"/>
        <v/>
      </c>
      <c r="IO5" s="1"/>
      <c r="IP5" s="1"/>
      <c r="IQ5" s="17" t="s">
        <v>18</v>
      </c>
      <c r="IR5" s="15">
        <f>IR4/NumGames</f>
        <v>1</v>
      </c>
      <c r="IS5" s="103">
        <f t="shared" si="217"/>
        <v>111</v>
      </c>
      <c r="IT5" s="24">
        <f>IF(OR($S5&lt;OPL_MIN,$S5&gt;OPL_MAX),"",VLOOKUP($F5,CleanseResults!$FU$3:$FY$1772,5,FALSE))</f>
        <v>0.47</v>
      </c>
      <c r="IU5" s="24" t="str">
        <f t="shared" si="218"/>
        <v>VisFave</v>
      </c>
      <c r="IV5" s="91">
        <f t="shared" si="219"/>
        <v>-112.76595744680853</v>
      </c>
      <c r="IW5" s="91">
        <f t="shared" si="220"/>
        <v>112.76595744680853</v>
      </c>
      <c r="IX5" s="25">
        <f t="shared" si="221"/>
        <v>1</v>
      </c>
      <c r="IY5" s="53" t="str">
        <f t="shared" si="222"/>
        <v/>
      </c>
      <c r="IZ5" s="52" t="str">
        <f t="shared" si="223"/>
        <v/>
      </c>
      <c r="JA5" s="52" t="str">
        <f t="shared" si="224"/>
        <v/>
      </c>
      <c r="JB5" s="52" t="str">
        <f t="shared" si="225"/>
        <v/>
      </c>
      <c r="JC5" s="52">
        <f t="shared" si="226"/>
        <v>220</v>
      </c>
      <c r="JD5" s="52">
        <f t="shared" si="227"/>
        <v>120</v>
      </c>
      <c r="JE5" s="52" t="str">
        <f t="shared" si="228"/>
        <v/>
      </c>
      <c r="JF5" s="52" t="str">
        <f t="shared" si="229"/>
        <v/>
      </c>
      <c r="JH5" s="1"/>
      <c r="JI5" s="1"/>
      <c r="JJ5" s="17" t="s">
        <v>18</v>
      </c>
      <c r="JK5" s="15">
        <f>JK4/NumGames</f>
        <v>1</v>
      </c>
      <c r="JL5" s="103">
        <f t="shared" si="230"/>
        <v>111</v>
      </c>
      <c r="JM5" s="24">
        <f>IF(OR($S5&lt;OPL_MIN,$S5&gt;OPL_MAX),"",VLOOKUP($F5,CleanseResults!$GJ$3:$GN$1772,5,FALSE))</f>
        <v>0.43</v>
      </c>
      <c r="JN5" s="24" t="str">
        <f t="shared" si="231"/>
        <v>VisFave</v>
      </c>
      <c r="JO5" s="91">
        <f t="shared" si="232"/>
        <v>-132.55813953488376</v>
      </c>
      <c r="JP5" s="91">
        <f t="shared" si="233"/>
        <v>132.55813953488376</v>
      </c>
      <c r="JQ5" s="25">
        <f t="shared" si="234"/>
        <v>1</v>
      </c>
      <c r="JR5" s="53" t="str">
        <f t="shared" si="235"/>
        <v/>
      </c>
      <c r="JS5" s="52" t="str">
        <f t="shared" si="236"/>
        <v/>
      </c>
      <c r="JT5" s="52" t="str">
        <f t="shared" si="237"/>
        <v/>
      </c>
      <c r="JU5" s="52" t="str">
        <f t="shared" si="238"/>
        <v/>
      </c>
      <c r="JV5" s="52">
        <f t="shared" si="239"/>
        <v>220</v>
      </c>
      <c r="JW5" s="52">
        <f t="shared" si="240"/>
        <v>120</v>
      </c>
      <c r="JX5" s="52" t="str">
        <f t="shared" si="241"/>
        <v/>
      </c>
      <c r="JY5" s="52" t="str">
        <f t="shared" si="242"/>
        <v/>
      </c>
      <c r="KA5" s="1"/>
      <c r="KB5" s="1"/>
      <c r="KC5" s="17" t="s">
        <v>18</v>
      </c>
      <c r="KD5" s="15">
        <f>KD4/NumGames</f>
        <v>1</v>
      </c>
      <c r="KE5" s="103">
        <f t="shared" si="243"/>
        <v>111</v>
      </c>
      <c r="KF5" s="24">
        <f>IF(OR($S5&lt;OPL_MIN,$S5&gt;OPL_MAX),"",VLOOKUP($F5,CleanseResults!$GY$3:$HC$1772,5,FALSE))</f>
        <v>0.45</v>
      </c>
      <c r="KG5" s="24" t="str">
        <f t="shared" si="244"/>
        <v>VisFave</v>
      </c>
      <c r="KH5" s="91">
        <f t="shared" si="245"/>
        <v>-122.22222222222226</v>
      </c>
      <c r="KI5" s="91">
        <f t="shared" si="246"/>
        <v>122.22222222222226</v>
      </c>
      <c r="KJ5" s="25">
        <f t="shared" si="247"/>
        <v>1</v>
      </c>
      <c r="KK5" s="53" t="str">
        <f t="shared" si="248"/>
        <v/>
      </c>
      <c r="KL5" s="52" t="str">
        <f t="shared" si="249"/>
        <v/>
      </c>
      <c r="KM5" s="52" t="str">
        <f t="shared" si="250"/>
        <v/>
      </c>
      <c r="KN5" s="52" t="str">
        <f t="shared" si="251"/>
        <v/>
      </c>
      <c r="KO5" s="52">
        <f t="shared" si="252"/>
        <v>220</v>
      </c>
      <c r="KP5" s="52">
        <f t="shared" si="253"/>
        <v>120</v>
      </c>
      <c r="KQ5" s="52" t="str">
        <f t="shared" si="254"/>
        <v/>
      </c>
      <c r="KR5" s="52" t="str">
        <f t="shared" si="255"/>
        <v/>
      </c>
      <c r="KT5" s="1"/>
      <c r="KU5" s="1"/>
      <c r="KV5" s="17" t="s">
        <v>18</v>
      </c>
      <c r="KW5" s="15">
        <f>KW4/NumGames</f>
        <v>1</v>
      </c>
      <c r="KX5" s="103">
        <f t="shared" si="256"/>
        <v>111</v>
      </c>
      <c r="KY5" s="24">
        <f>IF(OR($S5&lt;OPL_MIN,$S5&gt;OPL_MAX),"",VLOOKUP($F5,CleanseResults!$HN$3:$HR$1772,5,FALSE))</f>
        <v>0.43</v>
      </c>
      <c r="KZ5" s="24" t="str">
        <f t="shared" si="257"/>
        <v>VisFave</v>
      </c>
      <c r="LA5" s="91">
        <f t="shared" si="258"/>
        <v>-132.55813953488376</v>
      </c>
      <c r="LB5" s="91">
        <f t="shared" si="259"/>
        <v>132.55813953488376</v>
      </c>
      <c r="LC5" s="25">
        <f t="shared" si="260"/>
        <v>1</v>
      </c>
      <c r="LD5" s="53" t="str">
        <f t="shared" si="261"/>
        <v/>
      </c>
      <c r="LE5" s="52" t="str">
        <f t="shared" si="262"/>
        <v/>
      </c>
      <c r="LF5" s="52" t="str">
        <f t="shared" si="263"/>
        <v/>
      </c>
      <c r="LG5" s="52" t="str">
        <f t="shared" si="264"/>
        <v/>
      </c>
      <c r="LH5" s="52">
        <f t="shared" si="265"/>
        <v>220</v>
      </c>
      <c r="LI5" s="52">
        <f t="shared" si="266"/>
        <v>120</v>
      </c>
      <c r="LJ5" s="52" t="str">
        <f t="shared" si="267"/>
        <v/>
      </c>
      <c r="LK5" s="52" t="str">
        <f t="shared" si="268"/>
        <v/>
      </c>
      <c r="LN5" s="46"/>
      <c r="LO5" s="1"/>
      <c r="LP5" s="1"/>
      <c r="LQ5" s="17" t="s">
        <v>18</v>
      </c>
      <c r="LR5" s="15">
        <f>LR4/NumGames</f>
        <v>0.42528735632183906</v>
      </c>
      <c r="LS5" s="129">
        <f t="shared" si="30"/>
        <v>0.46491967247047006</v>
      </c>
      <c r="LT5" s="53">
        <f t="shared" si="269"/>
        <v>0</v>
      </c>
      <c r="LU5" s="53">
        <f t="shared" si="270"/>
        <v>0</v>
      </c>
      <c r="LV5" s="53">
        <f t="shared" si="271"/>
        <v>15</v>
      </c>
      <c r="LW5" s="53">
        <f t="shared" si="272"/>
        <v>0</v>
      </c>
      <c r="LX5" s="24" t="str">
        <f t="shared" si="273"/>
        <v>VisFave</v>
      </c>
      <c r="LY5" s="97">
        <f t="shared" si="32"/>
        <v>100</v>
      </c>
      <c r="LZ5" s="127">
        <f t="shared" si="33"/>
        <v>0.42</v>
      </c>
      <c r="MA5" s="128">
        <f t="shared" si="34"/>
        <v>-4.4919672470470073E-2</v>
      </c>
      <c r="MB5" s="91">
        <f t="shared" si="35"/>
        <v>138.0952380952381</v>
      </c>
      <c r="MC5" s="137" t="str">
        <f t="shared" si="36"/>
        <v>VisFave</v>
      </c>
      <c r="MD5" s="138" t="str">
        <f t="shared" si="37"/>
        <v/>
      </c>
      <c r="ME5" s="130" t="str">
        <f t="shared" si="274"/>
        <v/>
      </c>
      <c r="MF5" s="135" t="str">
        <f t="shared" si="38"/>
        <v/>
      </c>
      <c r="MG5" s="135" t="str">
        <f t="shared" si="39"/>
        <v/>
      </c>
      <c r="MH5" s="135" t="str">
        <f t="shared" si="40"/>
        <v/>
      </c>
      <c r="MI5" s="135" t="str">
        <f t="shared" si="41"/>
        <v/>
      </c>
      <c r="MJ5" s="135" t="str">
        <f t="shared" si="42"/>
        <v/>
      </c>
      <c r="MK5" s="135" t="str">
        <f t="shared" si="43"/>
        <v/>
      </c>
      <c r="ML5" s="135" t="str">
        <f t="shared" si="44"/>
        <v/>
      </c>
      <c r="MM5" s="135" t="str">
        <f t="shared" si="45"/>
        <v/>
      </c>
      <c r="MO5" s="123" t="str">
        <f t="shared" si="46"/>
        <v/>
      </c>
      <c r="MP5" s="123" t="str">
        <f t="shared" si="47"/>
        <v/>
      </c>
      <c r="MS5" s="24" t="str">
        <f t="shared" si="48"/>
        <v/>
      </c>
      <c r="MT5" s="24" t="str">
        <f t="shared" si="49"/>
        <v/>
      </c>
      <c r="MU5" s="24" t="str">
        <f t="shared" si="50"/>
        <v/>
      </c>
      <c r="MV5" s="81" t="str">
        <f t="shared" si="51"/>
        <v/>
      </c>
      <c r="MX5" s="52">
        <f t="shared" si="52"/>
        <v>0.4</v>
      </c>
      <c r="MY5" s="52">
        <f t="shared" si="53"/>
        <v>0.28999999999999998</v>
      </c>
      <c r="MZ5" s="52">
        <f t="shared" si="54"/>
        <v>0.26</v>
      </c>
      <c r="NA5" s="52">
        <f t="shared" si="55"/>
        <v>0.32</v>
      </c>
      <c r="NB5" s="52">
        <f t="shared" si="56"/>
        <v>0.33</v>
      </c>
      <c r="NC5" s="52">
        <f t="shared" si="57"/>
        <v>0.43</v>
      </c>
      <c r="ND5" s="52">
        <f t="shared" si="58"/>
        <v>0.44</v>
      </c>
      <c r="NE5" s="52">
        <f t="shared" si="59"/>
        <v>0.41</v>
      </c>
      <c r="NF5" s="52">
        <f t="shared" si="60"/>
        <v>0.42</v>
      </c>
      <c r="NG5" s="52">
        <f t="shared" si="61"/>
        <v>0.42</v>
      </c>
      <c r="NH5" s="52">
        <f t="shared" si="62"/>
        <v>0.47</v>
      </c>
      <c r="NI5" s="52">
        <f t="shared" si="63"/>
        <v>0.47</v>
      </c>
      <c r="NJ5" s="52">
        <f t="shared" si="64"/>
        <v>0.43</v>
      </c>
      <c r="NK5" s="52">
        <f t="shared" si="65"/>
        <v>0.45</v>
      </c>
      <c r="NL5" s="52">
        <f t="shared" si="66"/>
        <v>0.43</v>
      </c>
      <c r="NM5" s="109">
        <f t="shared" si="275"/>
        <v>0.42</v>
      </c>
    </row>
    <row r="6" spans="1:377" x14ac:dyDescent="0.2">
      <c r="A6" s="1"/>
      <c r="B6" s="1"/>
      <c r="C6" s="9" t="s">
        <v>157</v>
      </c>
      <c r="D6" s="50">
        <f>COUNTIF(AG3:AG89,"-1")</f>
        <v>36</v>
      </c>
      <c r="E6" s="10">
        <f t="shared" ref="E6:E67" si="276">IF(AND(L6&lt;0,S6&lt;0),1,0)</f>
        <v>1</v>
      </c>
      <c r="F6" s="26">
        <v>777520</v>
      </c>
      <c r="G6" s="49">
        <f>VLOOKUP($F6,Lookup_!$A$2:$AJ$2224,3,FALSE)</f>
        <v>2025</v>
      </c>
      <c r="H6" s="27">
        <f>VLOOKUP($F6,Lookup_!$A$2:$AJ$2224,4,FALSE)</f>
        <v>6.2</v>
      </c>
      <c r="I6" s="86">
        <f>VLOOKUP($F6,Lookup_!$A$2:$AJ$2224,2,FALSE)</f>
        <v>45821</v>
      </c>
      <c r="J6" s="7">
        <f>VLOOKUP($F6,Lookup_!$A$2:$AJ$2224,13,FALSE)</f>
        <v>7</v>
      </c>
      <c r="K6" s="8" t="str">
        <f>VLOOKUP(J6,Lookup_!$AO$3:$AP$32,2,FALSE)</f>
        <v>CLE</v>
      </c>
      <c r="L6" s="27">
        <f>VLOOKUP($F6,Lookup_!$A$2:$AJ$2224,14,FALSE)</f>
        <v>-101</v>
      </c>
      <c r="M6" s="12">
        <f>VLOOKUP($F6,Lookup_!$A$2:$AJ$2224,15,FALSE)</f>
        <v>0.50248800000000005</v>
      </c>
      <c r="N6" s="115">
        <f t="shared" si="67"/>
        <v>0.49292718433268334</v>
      </c>
      <c r="O6" s="116">
        <f t="shared" si="68"/>
        <v>102.86972027192687</v>
      </c>
      <c r="P6" s="49">
        <f>VLOOKUP($F6,Lookup_!$A$2:$AJ$2224,7,FALSE)</f>
        <v>24</v>
      </c>
      <c r="Q6" s="8" t="str">
        <f>VLOOKUP(P6,Lookup_!$AO$3:$AP$32,2,FALSE)</f>
        <v>SEA</v>
      </c>
      <c r="R6" s="88">
        <f>VLOOKUP($F6,Lookup_!$A$2:$AJ$2224,12,FALSE)</f>
        <v>0.30915287200000002</v>
      </c>
      <c r="S6" s="27">
        <f>VLOOKUP($F6,Lookup_!$A$2:$AJ$2224,8,FALSE)</f>
        <v>-107</v>
      </c>
      <c r="T6" s="12">
        <f>VLOOKUP($F6,Lookup_!$A$2:$AJ$2224,9,FALSE)</f>
        <v>0.51690800000000003</v>
      </c>
      <c r="U6" s="115">
        <f t="shared" si="69"/>
        <v>0.50707281566731677</v>
      </c>
      <c r="V6" s="116">
        <f t="shared" si="70"/>
        <v>-102.86972027192691</v>
      </c>
      <c r="W6" s="90">
        <f t="shared" si="71"/>
        <v>1</v>
      </c>
      <c r="X6" s="27">
        <f>VLOOKUP($F6,Lookup_!$A$2:$AJ$2224,5,FALSE)</f>
        <v>7.5</v>
      </c>
      <c r="Y6" s="27">
        <f>VLOOKUP($F6,Lookup_!$A$2:$AJ$2224,6,FALSE)</f>
        <v>107</v>
      </c>
      <c r="Z6" s="55">
        <f>VLOOKUP($F6,Lookup_!$A$2:$AJ$2224,19,FALSE)</f>
        <v>108.96901795666174</v>
      </c>
      <c r="AA6" s="116">
        <f>VLOOKUP($F6,Lookup_!$A$2:$AJ$2224,25,FALSE)</f>
        <v>-112.56786229003608</v>
      </c>
      <c r="AB6" s="27">
        <f>VLOOKUP($F6,Lookup_!$A$2:$AJ$2224,21,FALSE)</f>
        <v>-102.53751310701263</v>
      </c>
      <c r="AC6" s="116">
        <f>VLOOKUP($F6,Lookup_!$A$2:$AJ$2224,23,FALSE)</f>
        <v>-124.58636805663173</v>
      </c>
      <c r="AD6" s="7">
        <f>VLOOKUP($F6,Lookup_!$A$2:$AJ$2224,31,FALSE)</f>
        <v>2</v>
      </c>
      <c r="AE6" s="8">
        <f>VLOOKUP($F6,Lookup_!$A$2:$AJ$2224,30,FALSE)</f>
        <v>7</v>
      </c>
      <c r="AF6" s="8" t="str">
        <f>VLOOKUP($F6,Lookup_!$A$2:$AJ$2224,32,FALSE)</f>
        <v>FIVE</v>
      </c>
      <c r="AG6" s="28">
        <f>VLOOKUP($F6,Lookup_!$A$2:$AJ$2224,29,FALSE)</f>
        <v>1</v>
      </c>
      <c r="AH6" s="28">
        <f>VLOOKUP($F6,Lookup_!$A$2:$AJ$2224,34,FALSE)</f>
        <v>1</v>
      </c>
      <c r="AI6" s="28" t="str">
        <f>VLOOKUP($F6,Lookup_!$A$2:$AJ$2224,33,FALSE)</f>
        <v>HomFave</v>
      </c>
      <c r="AJ6" s="8">
        <f>VLOOKUP($F6,Lookup_!$A$2:$AJ$2224,35,FALSE)</f>
        <v>9</v>
      </c>
      <c r="AK6" s="28">
        <f>VLOOKUP($F6,Lookup_!$A$2:$AJ$2224,36,FALSE)</f>
        <v>1</v>
      </c>
      <c r="AL6">
        <f t="shared" si="72"/>
        <v>5</v>
      </c>
      <c r="AM6">
        <f t="shared" si="73"/>
        <v>1</v>
      </c>
      <c r="AN6" s="18"/>
      <c r="AO6" s="18"/>
      <c r="AP6" s="18"/>
      <c r="AQ6" s="18"/>
      <c r="AR6" s="103">
        <f t="shared" si="74"/>
        <v>-107</v>
      </c>
      <c r="AS6" s="24">
        <f>IF(OR($S6&lt;OPL_MIN,$S6&gt;OPL_MAX),"",VLOOKUP($F6,CleanseResults!$L$3:$P$1772,5,FALSE))</f>
        <v>0.47</v>
      </c>
      <c r="AT6" s="24" t="str">
        <f t="shared" si="75"/>
        <v>VisDog</v>
      </c>
      <c r="AU6" s="91">
        <f t="shared" si="76"/>
        <v>112.76595744680853</v>
      </c>
      <c r="AV6" s="91">
        <f t="shared" si="77"/>
        <v>112.76595744680853</v>
      </c>
      <c r="AW6" s="25">
        <f t="shared" si="78"/>
        <v>-1</v>
      </c>
      <c r="AX6" s="53" t="str">
        <f t="shared" si="79"/>
        <v/>
      </c>
      <c r="AY6" s="52" t="str">
        <f t="shared" si="80"/>
        <v/>
      </c>
      <c r="AZ6" s="52">
        <f t="shared" si="81"/>
        <v>0</v>
      </c>
      <c r="BA6" s="52">
        <f t="shared" si="82"/>
        <v>101</v>
      </c>
      <c r="BB6" s="52" t="str">
        <f t="shared" si="83"/>
        <v/>
      </c>
      <c r="BC6" s="52" t="str">
        <f t="shared" si="84"/>
        <v/>
      </c>
      <c r="BD6" s="52" t="str">
        <f t="shared" si="85"/>
        <v/>
      </c>
      <c r="BE6" s="52" t="str">
        <f t="shared" si="86"/>
        <v/>
      </c>
      <c r="BG6" s="18"/>
      <c r="BH6" s="18"/>
      <c r="BI6" s="18"/>
      <c r="BJ6" s="18"/>
      <c r="BK6" s="103">
        <f t="shared" si="87"/>
        <v>-107</v>
      </c>
      <c r="BL6" s="24">
        <f>IF(OR($S6&lt;OPL_MIN,$S6&gt;OPL_MAX),"",VLOOKUP($F6,CleanseResults!$AA$3:$AE$1772,5,FALSE))</f>
        <v>0.55000000000000004</v>
      </c>
      <c r="BM6" s="24" t="str">
        <f t="shared" si="88"/>
        <v>HomFave</v>
      </c>
      <c r="BN6" s="91">
        <f t="shared" si="89"/>
        <v>-122.22222222222226</v>
      </c>
      <c r="BO6" s="91">
        <f t="shared" si="90"/>
        <v>122.22222222222226</v>
      </c>
      <c r="BP6" s="25">
        <f t="shared" si="91"/>
        <v>1</v>
      </c>
      <c r="BQ6" s="53">
        <f t="shared" si="92"/>
        <v>207</v>
      </c>
      <c r="BR6" s="52">
        <f t="shared" si="93"/>
        <v>107</v>
      </c>
      <c r="BS6" s="52" t="str">
        <f t="shared" si="94"/>
        <v/>
      </c>
      <c r="BT6" s="52" t="str">
        <f t="shared" si="95"/>
        <v/>
      </c>
      <c r="BU6" s="52" t="str">
        <f t="shared" si="96"/>
        <v/>
      </c>
      <c r="BV6" s="52" t="str">
        <f t="shared" si="97"/>
        <v/>
      </c>
      <c r="BW6" s="52" t="str">
        <f t="shared" si="98"/>
        <v/>
      </c>
      <c r="BX6" s="52" t="str">
        <f t="shared" si="99"/>
        <v/>
      </c>
      <c r="BZ6" s="18"/>
      <c r="CA6" s="18"/>
      <c r="CB6" s="18"/>
      <c r="CC6" s="18"/>
      <c r="CD6" s="103">
        <f t="shared" si="100"/>
        <v>-107</v>
      </c>
      <c r="CE6" s="24">
        <f>IF(OR($S6&lt;OPL_MIN,$S6&gt;OPL_MAX),"",VLOOKUP($F6,CleanseResults!$AP$3:$AT$1772,5,FALSE))</f>
        <v>0.42</v>
      </c>
      <c r="CF6" s="24" t="str">
        <f t="shared" si="101"/>
        <v>VisDog</v>
      </c>
      <c r="CG6" s="91">
        <f t="shared" si="102"/>
        <v>138.0952380952381</v>
      </c>
      <c r="CH6" s="91">
        <f t="shared" si="103"/>
        <v>138.0952380952381</v>
      </c>
      <c r="CI6" s="25">
        <f t="shared" si="104"/>
        <v>-1</v>
      </c>
      <c r="CJ6" s="53" t="str">
        <f t="shared" si="105"/>
        <v/>
      </c>
      <c r="CK6" s="52" t="str">
        <f t="shared" si="106"/>
        <v/>
      </c>
      <c r="CL6" s="52">
        <f t="shared" si="107"/>
        <v>0</v>
      </c>
      <c r="CM6" s="52">
        <f t="shared" si="108"/>
        <v>101</v>
      </c>
      <c r="CN6" s="52" t="str">
        <f t="shared" si="109"/>
        <v/>
      </c>
      <c r="CO6" s="52" t="str">
        <f t="shared" si="110"/>
        <v/>
      </c>
      <c r="CP6" s="52" t="str">
        <f t="shared" si="111"/>
        <v/>
      </c>
      <c r="CQ6" s="52" t="str">
        <f t="shared" si="112"/>
        <v/>
      </c>
      <c r="CS6" s="18"/>
      <c r="CT6" s="18"/>
      <c r="CU6" s="18"/>
      <c r="CV6" s="18"/>
      <c r="CW6" s="103">
        <f t="shared" si="113"/>
        <v>-107</v>
      </c>
      <c r="CX6" s="24">
        <f>IF(OR($S6&lt;OPL_MIN,$S6&gt;OPL_MAX),"",VLOOKUP($F6,CleanseResults!$BE$3:$BI$1772,5,FALSE))</f>
        <v>0.47</v>
      </c>
      <c r="CY6" s="24" t="str">
        <f t="shared" si="114"/>
        <v>VisDog</v>
      </c>
      <c r="CZ6" s="91">
        <f t="shared" si="115"/>
        <v>112.76595744680853</v>
      </c>
      <c r="DA6" s="91">
        <f t="shared" si="116"/>
        <v>112.76595744680853</v>
      </c>
      <c r="DB6" s="25">
        <f t="shared" si="117"/>
        <v>-1</v>
      </c>
      <c r="DC6" s="53" t="str">
        <f t="shared" si="118"/>
        <v/>
      </c>
      <c r="DD6" s="52" t="str">
        <f t="shared" si="119"/>
        <v/>
      </c>
      <c r="DE6" s="52">
        <f t="shared" si="120"/>
        <v>0</v>
      </c>
      <c r="DF6" s="52">
        <f t="shared" si="121"/>
        <v>101</v>
      </c>
      <c r="DG6" s="52" t="str">
        <f t="shared" si="122"/>
        <v/>
      </c>
      <c r="DH6" s="52" t="str">
        <f t="shared" si="123"/>
        <v/>
      </c>
      <c r="DI6" s="52" t="str">
        <f t="shared" si="124"/>
        <v/>
      </c>
      <c r="DJ6" s="52" t="str">
        <f t="shared" si="125"/>
        <v/>
      </c>
      <c r="DL6" s="18"/>
      <c r="DM6" s="18"/>
      <c r="DN6" s="18"/>
      <c r="DO6" s="18"/>
      <c r="DP6" s="103">
        <f t="shared" si="126"/>
        <v>-107</v>
      </c>
      <c r="DQ6" s="24">
        <f>IF(OR($S6&lt;OPL_MIN,$S6&gt;OPL_MAX),"",VLOOKUP($F6,CleanseResults!$BT$3:$BX$1772,5,FALSE))</f>
        <v>0.46</v>
      </c>
      <c r="DR6" s="24" t="str">
        <f t="shared" si="127"/>
        <v>VisDog</v>
      </c>
      <c r="DS6" s="91">
        <f t="shared" si="128"/>
        <v>117.39130434782609</v>
      </c>
      <c r="DT6" s="91">
        <f t="shared" si="129"/>
        <v>117.39130434782609</v>
      </c>
      <c r="DU6" s="25">
        <f t="shared" si="130"/>
        <v>-1</v>
      </c>
      <c r="DV6" s="53" t="str">
        <f t="shared" si="131"/>
        <v/>
      </c>
      <c r="DW6" s="52" t="str">
        <f t="shared" si="132"/>
        <v/>
      </c>
      <c r="DX6" s="52">
        <f t="shared" si="133"/>
        <v>0</v>
      </c>
      <c r="DY6" s="52">
        <f t="shared" si="134"/>
        <v>101</v>
      </c>
      <c r="DZ6" s="52" t="str">
        <f t="shared" si="135"/>
        <v/>
      </c>
      <c r="EA6" s="52" t="str">
        <f t="shared" si="136"/>
        <v/>
      </c>
      <c r="EB6" s="52" t="str">
        <f t="shared" si="137"/>
        <v/>
      </c>
      <c r="EC6" s="52" t="str">
        <f t="shared" si="138"/>
        <v/>
      </c>
      <c r="EE6" s="18"/>
      <c r="EF6" s="18"/>
      <c r="EG6" s="18"/>
      <c r="EH6" s="18"/>
      <c r="EI6" s="103">
        <f t="shared" si="139"/>
        <v>-107</v>
      </c>
      <c r="EJ6" s="24">
        <f>IF(OR($S6&lt;OPL_MIN,$S6&gt;OPL_MAX),"",VLOOKUP($F6,CleanseResults!$CI$3:$CM$1772,5,FALSE))</f>
        <v>0.53</v>
      </c>
      <c r="EK6" s="24" t="str">
        <f t="shared" si="140"/>
        <v>HomFave</v>
      </c>
      <c r="EL6" s="91">
        <f t="shared" si="141"/>
        <v>-112.76595744680853</v>
      </c>
      <c r="EM6" s="91">
        <f t="shared" si="142"/>
        <v>112.76595744680853</v>
      </c>
      <c r="EN6" s="25">
        <f t="shared" si="143"/>
        <v>1</v>
      </c>
      <c r="EO6" s="53">
        <f t="shared" si="144"/>
        <v>207</v>
      </c>
      <c r="EP6" s="52">
        <f t="shared" si="145"/>
        <v>107</v>
      </c>
      <c r="EQ6" s="52" t="str">
        <f t="shared" si="146"/>
        <v/>
      </c>
      <c r="ER6" s="52" t="str">
        <f t="shared" si="147"/>
        <v/>
      </c>
      <c r="ES6" s="52" t="str">
        <f t="shared" si="148"/>
        <v/>
      </c>
      <c r="ET6" s="52" t="str">
        <f t="shared" si="149"/>
        <v/>
      </c>
      <c r="EU6" s="52" t="str">
        <f t="shared" si="150"/>
        <v/>
      </c>
      <c r="EV6" s="52" t="str">
        <f t="shared" si="151"/>
        <v/>
      </c>
      <c r="EX6" s="18"/>
      <c r="EY6" s="18"/>
      <c r="EZ6" s="18"/>
      <c r="FA6" s="18"/>
      <c r="FB6" s="103">
        <f t="shared" si="152"/>
        <v>-107</v>
      </c>
      <c r="FC6" s="24">
        <f>IF(OR($S6&lt;OPL_MIN,$S6&gt;OPL_MAX),"",VLOOKUP($F6,CleanseResults!$CX$3:$DB$1772,5,FALSE))</f>
        <v>0.5</v>
      </c>
      <c r="FD6" s="24" t="str">
        <f t="shared" si="153"/>
        <v>HomFave</v>
      </c>
      <c r="FE6" s="91">
        <f t="shared" si="154"/>
        <v>100</v>
      </c>
      <c r="FF6" s="91">
        <f t="shared" si="155"/>
        <v>100</v>
      </c>
      <c r="FG6" s="25">
        <f t="shared" si="156"/>
        <v>1</v>
      </c>
      <c r="FH6" s="53">
        <f t="shared" si="157"/>
        <v>207</v>
      </c>
      <c r="FI6" s="52">
        <f t="shared" si="158"/>
        <v>107</v>
      </c>
      <c r="FJ6" s="52" t="str">
        <f t="shared" si="159"/>
        <v/>
      </c>
      <c r="FK6" s="52" t="str">
        <f t="shared" si="160"/>
        <v/>
      </c>
      <c r="FL6" s="52" t="str">
        <f t="shared" si="161"/>
        <v/>
      </c>
      <c r="FM6" s="52" t="str">
        <f t="shared" si="162"/>
        <v/>
      </c>
      <c r="FN6" s="52" t="str">
        <f t="shared" si="163"/>
        <v/>
      </c>
      <c r="FO6" s="52" t="str">
        <f t="shared" si="164"/>
        <v/>
      </c>
      <c r="FQ6" s="18"/>
      <c r="FR6" s="18"/>
      <c r="FS6" s="18"/>
      <c r="FT6" s="18"/>
      <c r="FU6" s="103">
        <f t="shared" si="165"/>
        <v>-107</v>
      </c>
      <c r="FV6" s="24">
        <f>IF(OR($S6&lt;OPL_MIN,$S6&gt;OPL_MAX),"",VLOOKUP($F6,CleanseResults!$DM$3:$DQ$1772,5,FALSE))</f>
        <v>0.48</v>
      </c>
      <c r="FW6" s="24" t="str">
        <f t="shared" si="166"/>
        <v>VisDog</v>
      </c>
      <c r="FX6" s="91">
        <f t="shared" si="167"/>
        <v>108.33333333333334</v>
      </c>
      <c r="FY6" s="91">
        <f t="shared" si="168"/>
        <v>108.33333333333334</v>
      </c>
      <c r="FZ6" s="25">
        <f t="shared" si="169"/>
        <v>-1</v>
      </c>
      <c r="GA6" s="53" t="str">
        <f t="shared" si="170"/>
        <v/>
      </c>
      <c r="GB6" s="52" t="str">
        <f t="shared" si="171"/>
        <v/>
      </c>
      <c r="GC6" s="52">
        <f t="shared" si="172"/>
        <v>0</v>
      </c>
      <c r="GD6" s="52">
        <f t="shared" si="173"/>
        <v>101</v>
      </c>
      <c r="GE6" s="52" t="str">
        <f t="shared" si="174"/>
        <v/>
      </c>
      <c r="GF6" s="52" t="str">
        <f t="shared" si="175"/>
        <v/>
      </c>
      <c r="GG6" s="52" t="str">
        <f t="shared" si="176"/>
        <v/>
      </c>
      <c r="GH6" s="52" t="str">
        <f t="shared" si="177"/>
        <v/>
      </c>
      <c r="GJ6" s="18"/>
      <c r="GK6" s="18"/>
      <c r="GL6" s="18"/>
      <c r="GM6" s="18"/>
      <c r="GN6" s="103">
        <f t="shared" si="178"/>
        <v>-107</v>
      </c>
      <c r="GO6" s="24">
        <f>IF(OR($S6&lt;OPL_MIN,$S6&gt;OPL_MAX),"",VLOOKUP($F6,CleanseResults!$EB$3:$EF$1772,5,FALSE))</f>
        <v>0.49</v>
      </c>
      <c r="GP6" s="24" t="str">
        <f t="shared" si="179"/>
        <v>VisDog</v>
      </c>
      <c r="GQ6" s="91">
        <f t="shared" si="180"/>
        <v>104.08163265306123</v>
      </c>
      <c r="GR6" s="91">
        <f t="shared" si="181"/>
        <v>104.08163265306123</v>
      </c>
      <c r="GS6" s="25">
        <f t="shared" si="182"/>
        <v>-1</v>
      </c>
      <c r="GT6" s="53" t="str">
        <f t="shared" si="183"/>
        <v/>
      </c>
      <c r="GU6" s="52" t="str">
        <f t="shared" si="184"/>
        <v/>
      </c>
      <c r="GV6" s="52">
        <f t="shared" si="185"/>
        <v>0</v>
      </c>
      <c r="GW6" s="52">
        <f t="shared" si="186"/>
        <v>101</v>
      </c>
      <c r="GX6" s="52" t="str">
        <f t="shared" si="187"/>
        <v/>
      </c>
      <c r="GY6" s="52" t="str">
        <f t="shared" si="188"/>
        <v/>
      </c>
      <c r="GZ6" s="52" t="str">
        <f t="shared" si="189"/>
        <v/>
      </c>
      <c r="HA6" s="52" t="str">
        <f t="shared" si="190"/>
        <v/>
      </c>
      <c r="HC6" s="18"/>
      <c r="HD6" s="18"/>
      <c r="HE6" s="18"/>
      <c r="HF6" s="18"/>
      <c r="HG6" s="103">
        <f t="shared" si="191"/>
        <v>-107</v>
      </c>
      <c r="HH6" s="24">
        <f>IF(OR($S6&lt;OPL_MIN,$S6&gt;OPL_MAX),"",VLOOKUP($F6,CleanseResults!$EQ$3:$EU$1772,5,FALSE))</f>
        <v>0.49</v>
      </c>
      <c r="HI6" s="24" t="str">
        <f t="shared" si="192"/>
        <v>VisDog</v>
      </c>
      <c r="HJ6" s="91">
        <f t="shared" si="193"/>
        <v>104.08163265306123</v>
      </c>
      <c r="HK6" s="91">
        <f t="shared" si="194"/>
        <v>104.08163265306123</v>
      </c>
      <c r="HL6" s="25">
        <f t="shared" si="195"/>
        <v>-1</v>
      </c>
      <c r="HM6" s="53" t="str">
        <f t="shared" si="196"/>
        <v/>
      </c>
      <c r="HN6" s="52" t="str">
        <f t="shared" si="197"/>
        <v/>
      </c>
      <c r="HO6" s="52">
        <f t="shared" si="198"/>
        <v>0</v>
      </c>
      <c r="HP6" s="52">
        <f t="shared" si="199"/>
        <v>101</v>
      </c>
      <c r="HQ6" s="52" t="str">
        <f t="shared" si="200"/>
        <v/>
      </c>
      <c r="HR6" s="52" t="str">
        <f t="shared" si="201"/>
        <v/>
      </c>
      <c r="HS6" s="52" t="str">
        <f t="shared" si="202"/>
        <v/>
      </c>
      <c r="HT6" s="52" t="str">
        <f t="shared" si="203"/>
        <v/>
      </c>
      <c r="HV6" s="18"/>
      <c r="HW6" s="18"/>
      <c r="HX6" s="18"/>
      <c r="HY6" s="18"/>
      <c r="HZ6" s="103">
        <f t="shared" si="204"/>
        <v>-107</v>
      </c>
      <c r="IA6" s="24">
        <f>IF(OR($S6&lt;OPL_MIN,$S6&gt;OPL_MAX),"",VLOOKUP($F6,CleanseResults!$FF$3:$FJ$1772,5,FALSE))</f>
        <v>0.5</v>
      </c>
      <c r="IB6" s="24" t="str">
        <f t="shared" si="205"/>
        <v>HomFave</v>
      </c>
      <c r="IC6" s="91">
        <f t="shared" si="206"/>
        <v>100</v>
      </c>
      <c r="ID6" s="91">
        <f t="shared" si="207"/>
        <v>100</v>
      </c>
      <c r="IE6" s="25">
        <f t="shared" si="208"/>
        <v>1</v>
      </c>
      <c r="IF6" s="53">
        <f t="shared" si="209"/>
        <v>207</v>
      </c>
      <c r="IG6" s="52">
        <f t="shared" si="210"/>
        <v>107</v>
      </c>
      <c r="IH6" s="52" t="str">
        <f t="shared" si="211"/>
        <v/>
      </c>
      <c r="II6" s="52" t="str">
        <f t="shared" si="212"/>
        <v/>
      </c>
      <c r="IJ6" s="52" t="str">
        <f t="shared" si="213"/>
        <v/>
      </c>
      <c r="IK6" s="52" t="str">
        <f t="shared" si="214"/>
        <v/>
      </c>
      <c r="IL6" s="52" t="str">
        <f t="shared" si="215"/>
        <v/>
      </c>
      <c r="IM6" s="52" t="str">
        <f t="shared" si="216"/>
        <v/>
      </c>
      <c r="IO6" s="18"/>
      <c r="IP6" s="18"/>
      <c r="IQ6" s="18"/>
      <c r="IR6" s="18"/>
      <c r="IS6" s="103">
        <f t="shared" si="217"/>
        <v>-107</v>
      </c>
      <c r="IT6" s="24">
        <f>IF(OR($S6&lt;OPL_MIN,$S6&gt;OPL_MAX),"",VLOOKUP($F6,CleanseResults!$FU$3:$FY$1772,5,FALSE))</f>
        <v>0.53</v>
      </c>
      <c r="IU6" s="24" t="str">
        <f t="shared" si="218"/>
        <v>HomFave</v>
      </c>
      <c r="IV6" s="91">
        <f t="shared" si="219"/>
        <v>-112.76595744680853</v>
      </c>
      <c r="IW6" s="91">
        <f t="shared" si="220"/>
        <v>112.76595744680853</v>
      </c>
      <c r="IX6" s="25">
        <f t="shared" si="221"/>
        <v>1</v>
      </c>
      <c r="IY6" s="53">
        <f t="shared" si="222"/>
        <v>207</v>
      </c>
      <c r="IZ6" s="52">
        <f t="shared" si="223"/>
        <v>107</v>
      </c>
      <c r="JA6" s="52" t="str">
        <f t="shared" si="224"/>
        <v/>
      </c>
      <c r="JB6" s="52" t="str">
        <f t="shared" si="225"/>
        <v/>
      </c>
      <c r="JC6" s="52" t="str">
        <f t="shared" si="226"/>
        <v/>
      </c>
      <c r="JD6" s="52" t="str">
        <f t="shared" si="227"/>
        <v/>
      </c>
      <c r="JE6" s="52" t="str">
        <f t="shared" si="228"/>
        <v/>
      </c>
      <c r="JF6" s="52" t="str">
        <f t="shared" si="229"/>
        <v/>
      </c>
      <c r="JH6" s="18"/>
      <c r="JI6" s="18"/>
      <c r="JJ6" s="18"/>
      <c r="JK6" s="18"/>
      <c r="JL6" s="103">
        <f t="shared" si="230"/>
        <v>-107</v>
      </c>
      <c r="JM6" s="24">
        <f>IF(OR($S6&lt;OPL_MIN,$S6&gt;OPL_MAX),"",VLOOKUP($F6,CleanseResults!$GJ$3:$GN$1772,5,FALSE))</f>
        <v>0.47</v>
      </c>
      <c r="JN6" s="24" t="str">
        <f t="shared" si="231"/>
        <v>VisDog</v>
      </c>
      <c r="JO6" s="91">
        <f t="shared" si="232"/>
        <v>112.76595744680853</v>
      </c>
      <c r="JP6" s="91">
        <f t="shared" si="233"/>
        <v>112.76595744680853</v>
      </c>
      <c r="JQ6" s="25">
        <f t="shared" si="234"/>
        <v>-1</v>
      </c>
      <c r="JR6" s="53" t="str">
        <f t="shared" si="235"/>
        <v/>
      </c>
      <c r="JS6" s="52" t="str">
        <f t="shared" si="236"/>
        <v/>
      </c>
      <c r="JT6" s="52">
        <f t="shared" si="237"/>
        <v>0</v>
      </c>
      <c r="JU6" s="52">
        <f t="shared" si="238"/>
        <v>101</v>
      </c>
      <c r="JV6" s="52" t="str">
        <f t="shared" si="239"/>
        <v/>
      </c>
      <c r="JW6" s="52" t="str">
        <f t="shared" si="240"/>
        <v/>
      </c>
      <c r="JX6" s="52" t="str">
        <f t="shared" si="241"/>
        <v/>
      </c>
      <c r="JY6" s="52" t="str">
        <f t="shared" si="242"/>
        <v/>
      </c>
      <c r="KA6" s="18"/>
      <c r="KB6" s="18"/>
      <c r="KC6" s="18"/>
      <c r="KD6" s="18"/>
      <c r="KE6" s="103">
        <f t="shared" si="243"/>
        <v>-107</v>
      </c>
      <c r="KF6" s="24">
        <f>IF(OR($S6&lt;OPL_MIN,$S6&gt;OPL_MAX),"",VLOOKUP($F6,CleanseResults!$GY$3:$HC$1772,5,FALSE))</f>
        <v>0.51</v>
      </c>
      <c r="KG6" s="24" t="str">
        <f t="shared" si="244"/>
        <v>HomFave</v>
      </c>
      <c r="KH6" s="91">
        <f t="shared" si="245"/>
        <v>-104.08163265306123</v>
      </c>
      <c r="KI6" s="91">
        <f t="shared" si="246"/>
        <v>104.08163265306123</v>
      </c>
      <c r="KJ6" s="25">
        <f t="shared" si="247"/>
        <v>1</v>
      </c>
      <c r="KK6" s="53">
        <f t="shared" si="248"/>
        <v>207</v>
      </c>
      <c r="KL6" s="52">
        <f t="shared" si="249"/>
        <v>107</v>
      </c>
      <c r="KM6" s="52" t="str">
        <f t="shared" si="250"/>
        <v/>
      </c>
      <c r="KN6" s="52" t="str">
        <f t="shared" si="251"/>
        <v/>
      </c>
      <c r="KO6" s="52" t="str">
        <f t="shared" si="252"/>
        <v/>
      </c>
      <c r="KP6" s="52" t="str">
        <f t="shared" si="253"/>
        <v/>
      </c>
      <c r="KQ6" s="52" t="str">
        <f t="shared" si="254"/>
        <v/>
      </c>
      <c r="KR6" s="52" t="str">
        <f t="shared" si="255"/>
        <v/>
      </c>
      <c r="KT6" s="18"/>
      <c r="KU6" s="18"/>
      <c r="KV6" s="18"/>
      <c r="KW6" s="18"/>
      <c r="KX6" s="103">
        <f t="shared" si="256"/>
        <v>-107</v>
      </c>
      <c r="KY6" s="24">
        <f>IF(OR($S6&lt;OPL_MIN,$S6&gt;OPL_MAX),"",VLOOKUP($F6,CleanseResults!$HN$3:$HR$1772,5,FALSE))</f>
        <v>0.52</v>
      </c>
      <c r="KZ6" s="24" t="str">
        <f t="shared" si="257"/>
        <v>HomFave</v>
      </c>
      <c r="LA6" s="91">
        <f t="shared" si="258"/>
        <v>-108.33333333333334</v>
      </c>
      <c r="LB6" s="91">
        <f t="shared" si="259"/>
        <v>108.33333333333334</v>
      </c>
      <c r="LC6" s="25">
        <f t="shared" si="260"/>
        <v>1</v>
      </c>
      <c r="LD6" s="53">
        <f t="shared" si="261"/>
        <v>207</v>
      </c>
      <c r="LE6" s="52">
        <f t="shared" si="262"/>
        <v>107</v>
      </c>
      <c r="LF6" s="52" t="str">
        <f t="shared" si="263"/>
        <v/>
      </c>
      <c r="LG6" s="52" t="str">
        <f t="shared" si="264"/>
        <v/>
      </c>
      <c r="LH6" s="52" t="str">
        <f t="shared" si="265"/>
        <v/>
      </c>
      <c r="LI6" s="52" t="str">
        <f t="shared" si="266"/>
        <v/>
      </c>
      <c r="LJ6" s="52" t="str">
        <f t="shared" si="267"/>
        <v/>
      </c>
      <c r="LK6" s="52" t="str">
        <f t="shared" si="268"/>
        <v/>
      </c>
      <c r="LL6" s="45" t="s">
        <v>361</v>
      </c>
      <c r="LN6" s="46"/>
      <c r="LO6" s="18"/>
      <c r="LP6" s="18"/>
      <c r="LQ6" s="18"/>
      <c r="LR6" s="18"/>
      <c r="LS6" s="129">
        <f t="shared" si="30"/>
        <v>0.50707281566731677</v>
      </c>
      <c r="LT6" s="53">
        <f t="shared" si="269"/>
        <v>7</v>
      </c>
      <c r="LU6" s="53">
        <f t="shared" si="270"/>
        <v>8</v>
      </c>
      <c r="LV6" s="53">
        <f t="shared" si="271"/>
        <v>0</v>
      </c>
      <c r="LW6" s="53">
        <f t="shared" si="272"/>
        <v>0</v>
      </c>
      <c r="LX6" s="24" t="str">
        <f t="shared" si="273"/>
        <v>VisDog</v>
      </c>
      <c r="LY6" s="97">
        <f t="shared" si="32"/>
        <v>53.333333333333336</v>
      </c>
      <c r="LZ6" s="127">
        <f t="shared" si="33"/>
        <v>0.49</v>
      </c>
      <c r="MA6" s="128">
        <f t="shared" si="34"/>
        <v>-1.7072815667316776E-2</v>
      </c>
      <c r="MB6" s="91">
        <f t="shared" si="35"/>
        <v>104.08163265306123</v>
      </c>
      <c r="MC6" s="137" t="str">
        <f t="shared" si="36"/>
        <v>VisDog</v>
      </c>
      <c r="MD6" s="138">
        <f t="shared" si="37"/>
        <v>-1</v>
      </c>
      <c r="ME6" s="130">
        <f t="shared" si="274"/>
        <v>-1</v>
      </c>
      <c r="MF6" s="135" t="str">
        <f t="shared" si="38"/>
        <v/>
      </c>
      <c r="MG6" s="135" t="str">
        <f t="shared" si="39"/>
        <v/>
      </c>
      <c r="MH6" s="135">
        <f t="shared" si="40"/>
        <v>0</v>
      </c>
      <c r="MI6" s="135">
        <f t="shared" si="41"/>
        <v>1</v>
      </c>
      <c r="MJ6" s="135" t="str">
        <f t="shared" si="42"/>
        <v/>
      </c>
      <c r="MK6" s="135" t="str">
        <f t="shared" si="43"/>
        <v/>
      </c>
      <c r="ML6" s="135" t="str">
        <f t="shared" si="44"/>
        <v/>
      </c>
      <c r="MM6" s="135" t="str">
        <f t="shared" si="45"/>
        <v/>
      </c>
      <c r="MO6" s="123">
        <f t="shared" si="46"/>
        <v>0.99009900990099009</v>
      </c>
      <c r="MP6" s="123">
        <f t="shared" si="47"/>
        <v>1</v>
      </c>
      <c r="MS6" s="24">
        <f t="shared" si="48"/>
        <v>1</v>
      </c>
      <c r="MT6" s="24">
        <f t="shared" si="49"/>
        <v>0</v>
      </c>
      <c r="MU6" s="24">
        <f t="shared" si="50"/>
        <v>-1</v>
      </c>
      <c r="MV6" s="81">
        <f t="shared" si="51"/>
        <v>-1</v>
      </c>
      <c r="MX6" s="52">
        <f t="shared" si="52"/>
        <v>0.47</v>
      </c>
      <c r="MY6" s="52">
        <f t="shared" si="53"/>
        <v>0.55000000000000004</v>
      </c>
      <c r="MZ6" s="52">
        <f t="shared" si="54"/>
        <v>0.42</v>
      </c>
      <c r="NA6" s="52">
        <f t="shared" si="55"/>
        <v>0.47</v>
      </c>
      <c r="NB6" s="52">
        <f t="shared" si="56"/>
        <v>0.46</v>
      </c>
      <c r="NC6" s="52">
        <f t="shared" si="57"/>
        <v>0.53</v>
      </c>
      <c r="ND6" s="52">
        <f t="shared" si="58"/>
        <v>0.5</v>
      </c>
      <c r="NE6" s="52">
        <f t="shared" si="59"/>
        <v>0.48</v>
      </c>
      <c r="NF6" s="52">
        <f t="shared" si="60"/>
        <v>0.49</v>
      </c>
      <c r="NG6" s="52">
        <f t="shared" si="61"/>
        <v>0.49</v>
      </c>
      <c r="NH6" s="52">
        <f t="shared" si="62"/>
        <v>0.5</v>
      </c>
      <c r="NI6" s="52">
        <f t="shared" si="63"/>
        <v>0.53</v>
      </c>
      <c r="NJ6" s="52">
        <f t="shared" si="64"/>
        <v>0.47</v>
      </c>
      <c r="NK6" s="52">
        <f t="shared" si="65"/>
        <v>0.51</v>
      </c>
      <c r="NL6" s="52">
        <f t="shared" si="66"/>
        <v>0.52</v>
      </c>
      <c r="NM6" s="109">
        <f t="shared" si="275"/>
        <v>0.49</v>
      </c>
    </row>
    <row r="7" spans="1:377" x14ac:dyDescent="0.2">
      <c r="A7" s="1"/>
      <c r="B7" s="1"/>
      <c r="C7" s="9" t="s">
        <v>158</v>
      </c>
      <c r="D7" s="15">
        <f>D6/NumGames</f>
        <v>0.41379310344827586</v>
      </c>
      <c r="E7" s="10">
        <f t="shared" si="276"/>
        <v>1</v>
      </c>
      <c r="F7" s="26">
        <v>777526</v>
      </c>
      <c r="G7" s="49">
        <f>VLOOKUP($F7,Lookup_!$A$2:$AJ$2224,3,FALSE)</f>
        <v>2025</v>
      </c>
      <c r="H7" s="27">
        <f>VLOOKUP($F7,Lookup_!$A$2:$AJ$2224,4,FALSE)</f>
        <v>6.2</v>
      </c>
      <c r="I7" s="86">
        <f>VLOOKUP($F7,Lookup_!$A$2:$AJ$2224,2,FALSE)</f>
        <v>45821</v>
      </c>
      <c r="J7" s="7">
        <f>VLOOKUP($F7,Lookup_!$A$2:$AJ$2224,13,FALSE)</f>
        <v>22</v>
      </c>
      <c r="K7" s="8" t="str">
        <f>VLOOKUP(J7,Lookup_!$AO$3:$AP$32,2,FALSE)</f>
        <v>PIT</v>
      </c>
      <c r="L7" s="27">
        <f>VLOOKUP($F7,Lookup_!$A$2:$AJ$2224,14,FALSE)</f>
        <v>-103</v>
      </c>
      <c r="M7" s="12">
        <f>VLOOKUP($F7,Lookup_!$A$2:$AJ$2224,15,FALSE)</f>
        <v>0.50738899999999998</v>
      </c>
      <c r="N7" s="115">
        <f t="shared" si="67"/>
        <v>0.49764315642458096</v>
      </c>
      <c r="O7" s="116">
        <f t="shared" si="68"/>
        <v>100.94720224522015</v>
      </c>
      <c r="P7" s="49">
        <f>VLOOKUP($F7,Lookup_!$A$2:$AJ$2224,7,FALSE)</f>
        <v>5</v>
      </c>
      <c r="Q7" s="8" t="str">
        <f>VLOOKUP(P7,Lookup_!$AO$3:$AP$32,2,FALSE)</f>
        <v>CHC</v>
      </c>
      <c r="R7" s="88">
        <f>VLOOKUP($F7,Lookup_!$A$2:$AJ$2224,12,FALSE)</f>
        <v>0.31173380000000001</v>
      </c>
      <c r="S7" s="27">
        <f>VLOOKUP($F7,Lookup_!$A$2:$AJ$2224,8,FALSE)</f>
        <v>-105</v>
      </c>
      <c r="T7" s="12">
        <f>VLOOKUP($F7,Lookup_!$A$2:$AJ$2224,9,FALSE)</f>
        <v>0.51219499999999996</v>
      </c>
      <c r="U7" s="115">
        <f t="shared" si="69"/>
        <v>0.50235684357541888</v>
      </c>
      <c r="V7" s="116">
        <f t="shared" si="70"/>
        <v>-100.9472022452201</v>
      </c>
      <c r="W7" s="90">
        <f t="shared" si="71"/>
        <v>1</v>
      </c>
      <c r="X7" s="27">
        <f>VLOOKUP($F7,Lookup_!$A$2:$AJ$2224,5,FALSE)</f>
        <v>6.5</v>
      </c>
      <c r="Y7" s="27">
        <f>VLOOKUP($F7,Lookup_!$A$2:$AJ$2224,6,FALSE)</f>
        <v>-110.5</v>
      </c>
      <c r="Z7" s="55">
        <f>VLOOKUP($F7,Lookup_!$A$2:$AJ$2224,19,FALSE)</f>
        <v>-102.15716615486099</v>
      </c>
      <c r="AA7" s="116">
        <f>VLOOKUP($F7,Lookup_!$A$2:$AJ$2224,25,FALSE)</f>
        <v>-201.21117011503259</v>
      </c>
      <c r="AB7" s="27">
        <f>VLOOKUP($F7,Lookup_!$A$2:$AJ$2224,21,FALSE)</f>
        <v>173.58912747614815</v>
      </c>
      <c r="AC7" s="116">
        <f>VLOOKUP($F7,Lookup_!$A$2:$AJ$2224,23,FALSE)</f>
        <v>-107.9546825155862</v>
      </c>
      <c r="AD7" s="7">
        <f>VLOOKUP($F7,Lookup_!$A$2:$AJ$2224,31,FALSE)</f>
        <v>2</v>
      </c>
      <c r="AE7" s="8">
        <f>VLOOKUP($F7,Lookup_!$A$2:$AJ$2224,30,FALSE)</f>
        <v>1</v>
      </c>
      <c r="AF7" s="8" t="str">
        <f>VLOOKUP($F7,Lookup_!$A$2:$AJ$2224,32,FALSE)</f>
        <v>LTE1</v>
      </c>
      <c r="AG7" s="28">
        <f>VLOOKUP($F7,Lookup_!$A$2:$AJ$2224,29,FALSE)</f>
        <v>-1</v>
      </c>
      <c r="AH7" s="28">
        <f>VLOOKUP($F7,Lookup_!$A$2:$AJ$2224,34,FALSE)</f>
        <v>-1</v>
      </c>
      <c r="AI7" s="28" t="str">
        <f>VLOOKUP($F7,Lookup_!$A$2:$AJ$2224,33,FALSE)</f>
        <v>VisDog</v>
      </c>
      <c r="AJ7" s="8">
        <f>VLOOKUP($F7,Lookup_!$A$2:$AJ$2224,35,FALSE)</f>
        <v>3</v>
      </c>
      <c r="AK7" s="28">
        <f>VLOOKUP($F7,Lookup_!$A$2:$AJ$2224,36,FALSE)</f>
        <v>-1</v>
      </c>
      <c r="AL7">
        <f t="shared" si="72"/>
        <v>1</v>
      </c>
      <c r="AM7">
        <f t="shared" si="73"/>
        <v>1</v>
      </c>
      <c r="AN7" s="1"/>
      <c r="AO7" s="1"/>
      <c r="AP7" s="17" t="s">
        <v>37</v>
      </c>
      <c r="AQ7" s="40">
        <f>COUNTIF(AW$3:AW$89,"=1")</f>
        <v>41</v>
      </c>
      <c r="AR7" s="103">
        <f t="shared" si="74"/>
        <v>-105</v>
      </c>
      <c r="AS7" s="24">
        <f>IF(OR($S7&lt;OPL_MIN,$S7&gt;OPL_MAX),"",VLOOKUP($F7,CleanseResults!$L$3:$P$1772,5,FALSE))</f>
        <v>0.48</v>
      </c>
      <c r="AT7" s="24" t="str">
        <f t="shared" si="75"/>
        <v>VisDog</v>
      </c>
      <c r="AU7" s="91">
        <f t="shared" si="76"/>
        <v>108.33333333333334</v>
      </c>
      <c r="AV7" s="91">
        <f t="shared" si="77"/>
        <v>108.33333333333334</v>
      </c>
      <c r="AW7" s="25">
        <f t="shared" si="78"/>
        <v>1</v>
      </c>
      <c r="AX7" s="53" t="str">
        <f t="shared" si="79"/>
        <v/>
      </c>
      <c r="AY7" s="52" t="str">
        <f t="shared" si="80"/>
        <v/>
      </c>
      <c r="AZ7" s="52">
        <f t="shared" si="81"/>
        <v>203</v>
      </c>
      <c r="BA7" s="52">
        <f t="shared" si="82"/>
        <v>103</v>
      </c>
      <c r="BB7" s="52" t="str">
        <f t="shared" si="83"/>
        <v/>
      </c>
      <c r="BC7" s="52" t="str">
        <f t="shared" si="84"/>
        <v/>
      </c>
      <c r="BD7" s="52" t="str">
        <f t="shared" si="85"/>
        <v/>
      </c>
      <c r="BE7" s="52" t="str">
        <f t="shared" si="86"/>
        <v/>
      </c>
      <c r="BG7" s="1"/>
      <c r="BH7" s="1"/>
      <c r="BI7" s="17" t="s">
        <v>37</v>
      </c>
      <c r="BJ7" s="40">
        <f>COUNTIF(BP$3:BP$89,"=1")</f>
        <v>45</v>
      </c>
      <c r="BK7" s="103">
        <f t="shared" si="87"/>
        <v>-105</v>
      </c>
      <c r="BL7" s="24">
        <f>IF(OR($S7&lt;OPL_MIN,$S7&gt;OPL_MAX),"",VLOOKUP($F7,CleanseResults!$AA$3:$AE$1772,5,FALSE))</f>
        <v>0.49</v>
      </c>
      <c r="BM7" s="24" t="str">
        <f t="shared" si="88"/>
        <v>VisDog</v>
      </c>
      <c r="BN7" s="91">
        <f t="shared" si="89"/>
        <v>104.08163265306123</v>
      </c>
      <c r="BO7" s="91">
        <f t="shared" si="90"/>
        <v>104.08163265306123</v>
      </c>
      <c r="BP7" s="25">
        <f t="shared" si="91"/>
        <v>1</v>
      </c>
      <c r="BQ7" s="53" t="str">
        <f t="shared" si="92"/>
        <v/>
      </c>
      <c r="BR7" s="52" t="str">
        <f t="shared" si="93"/>
        <v/>
      </c>
      <c r="BS7" s="52">
        <f t="shared" si="94"/>
        <v>203</v>
      </c>
      <c r="BT7" s="52">
        <f t="shared" si="95"/>
        <v>103</v>
      </c>
      <c r="BU7" s="52" t="str">
        <f t="shared" si="96"/>
        <v/>
      </c>
      <c r="BV7" s="52" t="str">
        <f t="shared" si="97"/>
        <v/>
      </c>
      <c r="BW7" s="52" t="str">
        <f t="shared" si="98"/>
        <v/>
      </c>
      <c r="BX7" s="52" t="str">
        <f t="shared" si="99"/>
        <v/>
      </c>
      <c r="BZ7" s="1"/>
      <c r="CA7" s="1"/>
      <c r="CB7" s="17" t="s">
        <v>37</v>
      </c>
      <c r="CC7" s="40">
        <f>COUNTIF(CI$3:CI$89,"=1")</f>
        <v>46</v>
      </c>
      <c r="CD7" s="103">
        <f t="shared" si="100"/>
        <v>-105</v>
      </c>
      <c r="CE7" s="24">
        <f>IF(OR($S7&lt;OPL_MIN,$S7&gt;OPL_MAX),"",VLOOKUP($F7,CleanseResults!$AP$3:$AT$1772,5,FALSE))</f>
        <v>0.35</v>
      </c>
      <c r="CF7" s="24" t="str">
        <f t="shared" si="101"/>
        <v>VisDog</v>
      </c>
      <c r="CG7" s="91">
        <f t="shared" si="102"/>
        <v>185.71428571428575</v>
      </c>
      <c r="CH7" s="91">
        <f t="shared" si="103"/>
        <v>185.71428571428575</v>
      </c>
      <c r="CI7" s="25">
        <f t="shared" si="104"/>
        <v>1</v>
      </c>
      <c r="CJ7" s="53" t="str">
        <f t="shared" si="105"/>
        <v/>
      </c>
      <c r="CK7" s="52" t="str">
        <f t="shared" si="106"/>
        <v/>
      </c>
      <c r="CL7" s="52">
        <f t="shared" si="107"/>
        <v>203</v>
      </c>
      <c r="CM7" s="52">
        <f t="shared" si="108"/>
        <v>103</v>
      </c>
      <c r="CN7" s="52" t="str">
        <f t="shared" si="109"/>
        <v/>
      </c>
      <c r="CO7" s="52" t="str">
        <f t="shared" si="110"/>
        <v/>
      </c>
      <c r="CP7" s="52" t="str">
        <f t="shared" si="111"/>
        <v/>
      </c>
      <c r="CQ7" s="52" t="str">
        <f t="shared" si="112"/>
        <v/>
      </c>
      <c r="CS7" s="1"/>
      <c r="CT7" s="1"/>
      <c r="CU7" s="17" t="s">
        <v>37</v>
      </c>
      <c r="CV7" s="40">
        <f>COUNTIF(DB$3:DB$89,"=1")</f>
        <v>37</v>
      </c>
      <c r="CW7" s="103">
        <f t="shared" si="113"/>
        <v>-105</v>
      </c>
      <c r="CX7" s="24">
        <f>IF(OR($S7&lt;OPL_MIN,$S7&gt;OPL_MAX),"",VLOOKUP($F7,CleanseResults!$BE$3:$BI$1772,5,FALSE))</f>
        <v>0.52</v>
      </c>
      <c r="CY7" s="24" t="str">
        <f t="shared" si="114"/>
        <v>HomFave</v>
      </c>
      <c r="CZ7" s="91">
        <f t="shared" si="115"/>
        <v>-108.33333333333334</v>
      </c>
      <c r="DA7" s="91">
        <f t="shared" si="116"/>
        <v>108.33333333333334</v>
      </c>
      <c r="DB7" s="25">
        <f t="shared" si="117"/>
        <v>-1</v>
      </c>
      <c r="DC7" s="53">
        <f t="shared" si="118"/>
        <v>0</v>
      </c>
      <c r="DD7" s="52">
        <f t="shared" si="119"/>
        <v>105</v>
      </c>
      <c r="DE7" s="52" t="str">
        <f t="shared" si="120"/>
        <v/>
      </c>
      <c r="DF7" s="52" t="str">
        <f t="shared" si="121"/>
        <v/>
      </c>
      <c r="DG7" s="52" t="str">
        <f t="shared" si="122"/>
        <v/>
      </c>
      <c r="DH7" s="52" t="str">
        <f t="shared" si="123"/>
        <v/>
      </c>
      <c r="DI7" s="52" t="str">
        <f t="shared" si="124"/>
        <v/>
      </c>
      <c r="DJ7" s="52" t="str">
        <f t="shared" si="125"/>
        <v/>
      </c>
      <c r="DL7" s="1"/>
      <c r="DM7" s="1"/>
      <c r="DN7" s="17" t="s">
        <v>37</v>
      </c>
      <c r="DO7" s="40">
        <f>COUNTIF(DU$3:DU$89,"=1")</f>
        <v>46</v>
      </c>
      <c r="DP7" s="103">
        <f t="shared" si="126"/>
        <v>-105</v>
      </c>
      <c r="DQ7" s="24">
        <f>IF(OR($S7&lt;OPL_MIN,$S7&gt;OPL_MAX),"",VLOOKUP($F7,CleanseResults!$BT$3:$BX$1772,5,FALSE))</f>
        <v>0.31</v>
      </c>
      <c r="DR7" s="24" t="str">
        <f t="shared" si="127"/>
        <v>VisDog</v>
      </c>
      <c r="DS7" s="91">
        <f t="shared" si="128"/>
        <v>222.58064516129031</v>
      </c>
      <c r="DT7" s="91">
        <f t="shared" si="129"/>
        <v>222.58064516129031</v>
      </c>
      <c r="DU7" s="25">
        <f t="shared" si="130"/>
        <v>1</v>
      </c>
      <c r="DV7" s="53" t="str">
        <f t="shared" si="131"/>
        <v/>
      </c>
      <c r="DW7" s="52" t="str">
        <f t="shared" si="132"/>
        <v/>
      </c>
      <c r="DX7" s="52">
        <f t="shared" si="133"/>
        <v>203</v>
      </c>
      <c r="DY7" s="52">
        <f t="shared" si="134"/>
        <v>103</v>
      </c>
      <c r="DZ7" s="52" t="str">
        <f t="shared" si="135"/>
        <v/>
      </c>
      <c r="EA7" s="52" t="str">
        <f t="shared" si="136"/>
        <v/>
      </c>
      <c r="EB7" s="52" t="str">
        <f t="shared" si="137"/>
        <v/>
      </c>
      <c r="EC7" s="52" t="str">
        <f t="shared" si="138"/>
        <v/>
      </c>
      <c r="EE7" s="1"/>
      <c r="EF7" s="1"/>
      <c r="EG7" s="17" t="s">
        <v>37</v>
      </c>
      <c r="EH7" s="40">
        <f>COUNTIF(EN$3:EN$89,"=1")</f>
        <v>35</v>
      </c>
      <c r="EI7" s="103">
        <f t="shared" si="139"/>
        <v>-105</v>
      </c>
      <c r="EJ7" s="24">
        <f>IF(OR($S7&lt;OPL_MIN,$S7&gt;OPL_MAX),"",VLOOKUP($F7,CleanseResults!$CI$3:$CM$1772,5,FALSE))</f>
        <v>0.5</v>
      </c>
      <c r="EK7" s="24" t="str">
        <f t="shared" si="140"/>
        <v>HomFave</v>
      </c>
      <c r="EL7" s="91">
        <f t="shared" si="141"/>
        <v>100</v>
      </c>
      <c r="EM7" s="91">
        <f t="shared" si="142"/>
        <v>100</v>
      </c>
      <c r="EN7" s="25">
        <f t="shared" si="143"/>
        <v>-1</v>
      </c>
      <c r="EO7" s="53">
        <f t="shared" si="144"/>
        <v>0</v>
      </c>
      <c r="EP7" s="52">
        <f t="shared" si="145"/>
        <v>105</v>
      </c>
      <c r="EQ7" s="52" t="str">
        <f t="shared" si="146"/>
        <v/>
      </c>
      <c r="ER7" s="52" t="str">
        <f t="shared" si="147"/>
        <v/>
      </c>
      <c r="ES7" s="52" t="str">
        <f t="shared" si="148"/>
        <v/>
      </c>
      <c r="ET7" s="52" t="str">
        <f t="shared" si="149"/>
        <v/>
      </c>
      <c r="EU7" s="52" t="str">
        <f t="shared" si="150"/>
        <v/>
      </c>
      <c r="EV7" s="52" t="str">
        <f t="shared" si="151"/>
        <v/>
      </c>
      <c r="EX7" s="1"/>
      <c r="EY7" s="1"/>
      <c r="EZ7" s="17" t="s">
        <v>37</v>
      </c>
      <c r="FA7" s="40">
        <f>COUNTIF(FG$3:FG$89,"=1")</f>
        <v>35</v>
      </c>
      <c r="FB7" s="103">
        <f t="shared" si="152"/>
        <v>-105</v>
      </c>
      <c r="FC7" s="24">
        <f>IF(OR($S7&lt;OPL_MIN,$S7&gt;OPL_MAX),"",VLOOKUP($F7,CleanseResults!$CX$3:$DB$1772,5,FALSE))</f>
        <v>0.51</v>
      </c>
      <c r="FD7" s="24" t="str">
        <f t="shared" si="153"/>
        <v>HomFave</v>
      </c>
      <c r="FE7" s="91">
        <f t="shared" si="154"/>
        <v>-104.08163265306123</v>
      </c>
      <c r="FF7" s="91">
        <f t="shared" si="155"/>
        <v>104.08163265306123</v>
      </c>
      <c r="FG7" s="25">
        <f t="shared" si="156"/>
        <v>-1</v>
      </c>
      <c r="FH7" s="53">
        <f t="shared" si="157"/>
        <v>0</v>
      </c>
      <c r="FI7" s="52">
        <f t="shared" si="158"/>
        <v>105</v>
      </c>
      <c r="FJ7" s="52" t="str">
        <f t="shared" si="159"/>
        <v/>
      </c>
      <c r="FK7" s="52" t="str">
        <f t="shared" si="160"/>
        <v/>
      </c>
      <c r="FL7" s="52" t="str">
        <f t="shared" si="161"/>
        <v/>
      </c>
      <c r="FM7" s="52" t="str">
        <f t="shared" si="162"/>
        <v/>
      </c>
      <c r="FN7" s="52" t="str">
        <f t="shared" si="163"/>
        <v/>
      </c>
      <c r="FO7" s="52" t="str">
        <f t="shared" si="164"/>
        <v/>
      </c>
      <c r="FQ7" s="1"/>
      <c r="FR7" s="1"/>
      <c r="FS7" s="17" t="s">
        <v>37</v>
      </c>
      <c r="FT7" s="40">
        <f>COUNTIF(FZ$3:FZ$89,"=1")</f>
        <v>38</v>
      </c>
      <c r="FU7" s="103">
        <f t="shared" si="165"/>
        <v>-105</v>
      </c>
      <c r="FV7" s="24">
        <f>IF(OR($S7&lt;OPL_MIN,$S7&gt;OPL_MAX),"",VLOOKUP($F7,CleanseResults!$DM$3:$DQ$1772,5,FALSE))</f>
        <v>0.49</v>
      </c>
      <c r="FW7" s="24" t="str">
        <f t="shared" si="166"/>
        <v>VisDog</v>
      </c>
      <c r="FX7" s="91">
        <f t="shared" si="167"/>
        <v>104.08163265306123</v>
      </c>
      <c r="FY7" s="91">
        <f t="shared" si="168"/>
        <v>104.08163265306123</v>
      </c>
      <c r="FZ7" s="25">
        <f t="shared" si="169"/>
        <v>1</v>
      </c>
      <c r="GA7" s="53" t="str">
        <f t="shared" si="170"/>
        <v/>
      </c>
      <c r="GB7" s="52" t="str">
        <f t="shared" si="171"/>
        <v/>
      </c>
      <c r="GC7" s="52">
        <f t="shared" si="172"/>
        <v>203</v>
      </c>
      <c r="GD7" s="52">
        <f t="shared" si="173"/>
        <v>103</v>
      </c>
      <c r="GE7" s="52" t="str">
        <f t="shared" si="174"/>
        <v/>
      </c>
      <c r="GF7" s="52" t="str">
        <f t="shared" si="175"/>
        <v/>
      </c>
      <c r="GG7" s="52" t="str">
        <f t="shared" si="176"/>
        <v/>
      </c>
      <c r="GH7" s="52" t="str">
        <f t="shared" si="177"/>
        <v/>
      </c>
      <c r="GJ7" s="1"/>
      <c r="GK7" s="1"/>
      <c r="GL7" s="17" t="s">
        <v>37</v>
      </c>
      <c r="GM7" s="40">
        <f>COUNTIF(GS$3:GS$89,"=1")</f>
        <v>35</v>
      </c>
      <c r="GN7" s="103">
        <f t="shared" si="178"/>
        <v>-105</v>
      </c>
      <c r="GO7" s="24">
        <f>IF(OR($S7&lt;OPL_MIN,$S7&gt;OPL_MAX),"",VLOOKUP($F7,CleanseResults!$EB$3:$EF$1772,5,FALSE))</f>
        <v>0.49</v>
      </c>
      <c r="GP7" s="24" t="str">
        <f t="shared" si="179"/>
        <v>VisDog</v>
      </c>
      <c r="GQ7" s="91">
        <f t="shared" si="180"/>
        <v>104.08163265306123</v>
      </c>
      <c r="GR7" s="91">
        <f t="shared" si="181"/>
        <v>104.08163265306123</v>
      </c>
      <c r="GS7" s="25">
        <f t="shared" si="182"/>
        <v>1</v>
      </c>
      <c r="GT7" s="53" t="str">
        <f t="shared" si="183"/>
        <v/>
      </c>
      <c r="GU7" s="52" t="str">
        <f t="shared" si="184"/>
        <v/>
      </c>
      <c r="GV7" s="52">
        <f t="shared" si="185"/>
        <v>203</v>
      </c>
      <c r="GW7" s="52">
        <f t="shared" si="186"/>
        <v>103</v>
      </c>
      <c r="GX7" s="52" t="str">
        <f t="shared" si="187"/>
        <v/>
      </c>
      <c r="GY7" s="52" t="str">
        <f t="shared" si="188"/>
        <v/>
      </c>
      <c r="GZ7" s="52" t="str">
        <f t="shared" si="189"/>
        <v/>
      </c>
      <c r="HA7" s="52" t="str">
        <f t="shared" si="190"/>
        <v/>
      </c>
      <c r="HC7" s="1"/>
      <c r="HD7" s="1"/>
      <c r="HE7" s="17" t="s">
        <v>37</v>
      </c>
      <c r="HF7" s="40">
        <f>COUNTIF(HL$3:HL$89,"=1")</f>
        <v>35</v>
      </c>
      <c r="HG7" s="103">
        <f t="shared" si="191"/>
        <v>-105</v>
      </c>
      <c r="HH7" s="24">
        <f>IF(OR($S7&lt;OPL_MIN,$S7&gt;OPL_MAX),"",VLOOKUP($F7,CleanseResults!$EQ$3:$EU$1772,5,FALSE))</f>
        <v>0.49</v>
      </c>
      <c r="HI7" s="24" t="str">
        <f t="shared" si="192"/>
        <v>VisDog</v>
      </c>
      <c r="HJ7" s="91">
        <f t="shared" si="193"/>
        <v>104.08163265306123</v>
      </c>
      <c r="HK7" s="91">
        <f t="shared" si="194"/>
        <v>104.08163265306123</v>
      </c>
      <c r="HL7" s="25">
        <f t="shared" si="195"/>
        <v>1</v>
      </c>
      <c r="HM7" s="53" t="str">
        <f t="shared" si="196"/>
        <v/>
      </c>
      <c r="HN7" s="52" t="str">
        <f t="shared" si="197"/>
        <v/>
      </c>
      <c r="HO7" s="52">
        <f t="shared" si="198"/>
        <v>203</v>
      </c>
      <c r="HP7" s="52">
        <f t="shared" si="199"/>
        <v>103</v>
      </c>
      <c r="HQ7" s="52" t="str">
        <f t="shared" si="200"/>
        <v/>
      </c>
      <c r="HR7" s="52" t="str">
        <f t="shared" si="201"/>
        <v/>
      </c>
      <c r="HS7" s="52" t="str">
        <f t="shared" si="202"/>
        <v/>
      </c>
      <c r="HT7" s="52" t="str">
        <f t="shared" si="203"/>
        <v/>
      </c>
      <c r="HV7" s="1"/>
      <c r="HW7" s="1"/>
      <c r="HX7" s="17" t="s">
        <v>37</v>
      </c>
      <c r="HY7" s="40">
        <f>COUNTIF(IE$3:IE$89,"=1")</f>
        <v>36</v>
      </c>
      <c r="HZ7" s="103">
        <f t="shared" si="204"/>
        <v>-105</v>
      </c>
      <c r="IA7" s="24">
        <f>IF(OR($S7&lt;OPL_MIN,$S7&gt;OPL_MAX),"",VLOOKUP($F7,CleanseResults!$FF$3:$FJ$1772,5,FALSE))</f>
        <v>0.49</v>
      </c>
      <c r="IB7" s="24" t="str">
        <f t="shared" si="205"/>
        <v>VisDog</v>
      </c>
      <c r="IC7" s="91">
        <f t="shared" si="206"/>
        <v>104.08163265306123</v>
      </c>
      <c r="ID7" s="91">
        <f t="shared" si="207"/>
        <v>104.08163265306123</v>
      </c>
      <c r="IE7" s="25">
        <f t="shared" si="208"/>
        <v>1</v>
      </c>
      <c r="IF7" s="53" t="str">
        <f t="shared" si="209"/>
        <v/>
      </c>
      <c r="IG7" s="52" t="str">
        <f t="shared" si="210"/>
        <v/>
      </c>
      <c r="IH7" s="52">
        <f t="shared" si="211"/>
        <v>203</v>
      </c>
      <c r="II7" s="52">
        <f t="shared" si="212"/>
        <v>103</v>
      </c>
      <c r="IJ7" s="52" t="str">
        <f t="shared" si="213"/>
        <v/>
      </c>
      <c r="IK7" s="52" t="str">
        <f t="shared" si="214"/>
        <v/>
      </c>
      <c r="IL7" s="52" t="str">
        <f t="shared" si="215"/>
        <v/>
      </c>
      <c r="IM7" s="52" t="str">
        <f t="shared" si="216"/>
        <v/>
      </c>
      <c r="IO7" s="1"/>
      <c r="IP7" s="1"/>
      <c r="IQ7" s="17" t="s">
        <v>37</v>
      </c>
      <c r="IR7" s="40">
        <f>COUNTIF(IX$3:IX$89,"=1")</f>
        <v>40</v>
      </c>
      <c r="IS7" s="103">
        <f t="shared" si="217"/>
        <v>-105</v>
      </c>
      <c r="IT7" s="24">
        <f>IF(OR($S7&lt;OPL_MIN,$S7&gt;OPL_MAX),"",VLOOKUP($F7,CleanseResults!$FU$3:$FY$1772,5,FALSE))</f>
        <v>0.5</v>
      </c>
      <c r="IU7" s="24" t="str">
        <f t="shared" si="218"/>
        <v>HomFave</v>
      </c>
      <c r="IV7" s="91">
        <f t="shared" si="219"/>
        <v>100</v>
      </c>
      <c r="IW7" s="91">
        <f t="shared" si="220"/>
        <v>100</v>
      </c>
      <c r="IX7" s="25">
        <f t="shared" si="221"/>
        <v>-1</v>
      </c>
      <c r="IY7" s="53">
        <f t="shared" si="222"/>
        <v>0</v>
      </c>
      <c r="IZ7" s="52">
        <f t="shared" si="223"/>
        <v>105</v>
      </c>
      <c r="JA7" s="52" t="str">
        <f t="shared" si="224"/>
        <v/>
      </c>
      <c r="JB7" s="52" t="str">
        <f t="shared" si="225"/>
        <v/>
      </c>
      <c r="JC7" s="52" t="str">
        <f t="shared" si="226"/>
        <v/>
      </c>
      <c r="JD7" s="52" t="str">
        <f t="shared" si="227"/>
        <v/>
      </c>
      <c r="JE7" s="52" t="str">
        <f t="shared" si="228"/>
        <v/>
      </c>
      <c r="JF7" s="52" t="str">
        <f t="shared" si="229"/>
        <v/>
      </c>
      <c r="JH7" s="1"/>
      <c r="JI7" s="1"/>
      <c r="JJ7" s="17" t="s">
        <v>37</v>
      </c>
      <c r="JK7" s="40">
        <f>COUNTIF(JQ$3:JQ$89,"=1")</f>
        <v>37</v>
      </c>
      <c r="JL7" s="103">
        <f t="shared" si="230"/>
        <v>-105</v>
      </c>
      <c r="JM7" s="24">
        <f>IF(OR($S7&lt;OPL_MIN,$S7&gt;OPL_MAX),"",VLOOKUP($F7,CleanseResults!$GJ$3:$GN$1772,5,FALSE))</f>
        <v>0.47</v>
      </c>
      <c r="JN7" s="24" t="str">
        <f t="shared" si="231"/>
        <v>VisDog</v>
      </c>
      <c r="JO7" s="91">
        <f t="shared" si="232"/>
        <v>112.76595744680853</v>
      </c>
      <c r="JP7" s="91">
        <f t="shared" si="233"/>
        <v>112.76595744680853</v>
      </c>
      <c r="JQ7" s="25">
        <f t="shared" si="234"/>
        <v>1</v>
      </c>
      <c r="JR7" s="53" t="str">
        <f t="shared" si="235"/>
        <v/>
      </c>
      <c r="JS7" s="52" t="str">
        <f t="shared" si="236"/>
        <v/>
      </c>
      <c r="JT7" s="52">
        <f t="shared" si="237"/>
        <v>203</v>
      </c>
      <c r="JU7" s="52">
        <f t="shared" si="238"/>
        <v>103</v>
      </c>
      <c r="JV7" s="52" t="str">
        <f t="shared" si="239"/>
        <v/>
      </c>
      <c r="JW7" s="52" t="str">
        <f t="shared" si="240"/>
        <v/>
      </c>
      <c r="JX7" s="52" t="str">
        <f t="shared" si="241"/>
        <v/>
      </c>
      <c r="JY7" s="52" t="str">
        <f t="shared" si="242"/>
        <v/>
      </c>
      <c r="KA7" s="1"/>
      <c r="KB7" s="1"/>
      <c r="KC7" s="17" t="s">
        <v>37</v>
      </c>
      <c r="KD7" s="40">
        <f>COUNTIF(KJ$3:KJ$89,"=1")</f>
        <v>43</v>
      </c>
      <c r="KE7" s="103">
        <f t="shared" si="243"/>
        <v>-105</v>
      </c>
      <c r="KF7" s="24">
        <f>IF(OR($S7&lt;OPL_MIN,$S7&gt;OPL_MAX),"",VLOOKUP($F7,CleanseResults!$GY$3:$HC$1772,5,FALSE))</f>
        <v>0.47</v>
      </c>
      <c r="KG7" s="24" t="str">
        <f t="shared" si="244"/>
        <v>VisDog</v>
      </c>
      <c r="KH7" s="91">
        <f t="shared" si="245"/>
        <v>112.76595744680853</v>
      </c>
      <c r="KI7" s="91">
        <f t="shared" si="246"/>
        <v>112.76595744680853</v>
      </c>
      <c r="KJ7" s="25">
        <f t="shared" si="247"/>
        <v>1</v>
      </c>
      <c r="KK7" s="53" t="str">
        <f t="shared" si="248"/>
        <v/>
      </c>
      <c r="KL7" s="52" t="str">
        <f t="shared" si="249"/>
        <v/>
      </c>
      <c r="KM7" s="52">
        <f t="shared" si="250"/>
        <v>203</v>
      </c>
      <c r="KN7" s="52">
        <f t="shared" si="251"/>
        <v>103</v>
      </c>
      <c r="KO7" s="52" t="str">
        <f t="shared" si="252"/>
        <v/>
      </c>
      <c r="KP7" s="52" t="str">
        <f t="shared" si="253"/>
        <v/>
      </c>
      <c r="KQ7" s="52" t="str">
        <f t="shared" si="254"/>
        <v/>
      </c>
      <c r="KR7" s="52" t="str">
        <f t="shared" si="255"/>
        <v/>
      </c>
      <c r="KT7" s="1"/>
      <c r="KU7" s="1"/>
      <c r="KV7" s="17" t="s">
        <v>37</v>
      </c>
      <c r="KW7" s="40">
        <f>COUNTIF(LC$3:LC$89,"=1")</f>
        <v>40</v>
      </c>
      <c r="KX7" s="103">
        <f t="shared" si="256"/>
        <v>-105</v>
      </c>
      <c r="KY7" s="24">
        <f>IF(OR($S7&lt;OPL_MIN,$S7&gt;OPL_MAX),"",VLOOKUP($F7,CleanseResults!$HN$3:$HR$1772,5,FALSE))</f>
        <v>0.36</v>
      </c>
      <c r="KZ7" s="24" t="str">
        <f t="shared" si="257"/>
        <v>VisDog</v>
      </c>
      <c r="LA7" s="91">
        <f t="shared" si="258"/>
        <v>177.7777777777778</v>
      </c>
      <c r="LB7" s="91">
        <f t="shared" si="259"/>
        <v>177.7777777777778</v>
      </c>
      <c r="LC7" s="25">
        <f t="shared" si="260"/>
        <v>1</v>
      </c>
      <c r="LD7" s="53" t="str">
        <f t="shared" si="261"/>
        <v/>
      </c>
      <c r="LE7" s="52" t="str">
        <f t="shared" si="262"/>
        <v/>
      </c>
      <c r="LF7" s="52">
        <f t="shared" si="263"/>
        <v>203</v>
      </c>
      <c r="LG7" s="52">
        <f t="shared" si="264"/>
        <v>103</v>
      </c>
      <c r="LH7" s="52" t="str">
        <f t="shared" si="265"/>
        <v/>
      </c>
      <c r="LI7" s="52" t="str">
        <f t="shared" si="266"/>
        <v/>
      </c>
      <c r="LJ7" s="52" t="str">
        <f t="shared" si="267"/>
        <v/>
      </c>
      <c r="LK7" s="52" t="str">
        <f t="shared" si="268"/>
        <v/>
      </c>
      <c r="LO7" s="1"/>
      <c r="LP7" s="1"/>
      <c r="LQ7" s="17" t="s">
        <v>37</v>
      </c>
      <c r="LR7" s="40">
        <f>LR29+LR38+LR56+LR65</f>
        <v>16</v>
      </c>
      <c r="LS7" s="129">
        <f t="shared" si="30"/>
        <v>0.50235684357541888</v>
      </c>
      <c r="LT7" s="53">
        <f t="shared" si="269"/>
        <v>4</v>
      </c>
      <c r="LU7" s="53">
        <f t="shared" si="270"/>
        <v>11</v>
      </c>
      <c r="LV7" s="53">
        <f t="shared" si="271"/>
        <v>0</v>
      </c>
      <c r="LW7" s="53">
        <f t="shared" si="272"/>
        <v>0</v>
      </c>
      <c r="LX7" s="24" t="str">
        <f t="shared" si="273"/>
        <v>VisDog</v>
      </c>
      <c r="LY7" s="97">
        <f t="shared" si="32"/>
        <v>73.333333333333329</v>
      </c>
      <c r="LZ7" s="127">
        <f t="shared" si="33"/>
        <v>0.49</v>
      </c>
      <c r="MA7" s="128">
        <f t="shared" si="34"/>
        <v>-1.2356843575418885E-2</v>
      </c>
      <c r="MB7" s="91">
        <f t="shared" si="35"/>
        <v>104.08163265306123</v>
      </c>
      <c r="MC7" s="137" t="str">
        <f t="shared" si="36"/>
        <v>VisDog</v>
      </c>
      <c r="MD7" s="138">
        <f t="shared" si="37"/>
        <v>1</v>
      </c>
      <c r="ME7" s="130">
        <f t="shared" si="274"/>
        <v>1</v>
      </c>
      <c r="MF7" s="135" t="str">
        <f t="shared" si="38"/>
        <v/>
      </c>
      <c r="MG7" s="135" t="str">
        <f t="shared" si="39"/>
        <v/>
      </c>
      <c r="MH7" s="135">
        <f t="shared" si="40"/>
        <v>1.970873786407767</v>
      </c>
      <c r="MI7" s="135">
        <f t="shared" si="41"/>
        <v>1</v>
      </c>
      <c r="MJ7" s="135" t="str">
        <f t="shared" si="42"/>
        <v/>
      </c>
      <c r="MK7" s="135" t="str">
        <f t="shared" si="43"/>
        <v/>
      </c>
      <c r="ML7" s="135" t="str">
        <f t="shared" si="44"/>
        <v/>
      </c>
      <c r="MM7" s="135" t="str">
        <f t="shared" si="45"/>
        <v/>
      </c>
      <c r="MO7" s="123">
        <f t="shared" si="46"/>
        <v>0.970873786407767</v>
      </c>
      <c r="MP7" s="123">
        <f t="shared" si="47"/>
        <v>1</v>
      </c>
      <c r="MS7" s="24">
        <f t="shared" si="48"/>
        <v>1</v>
      </c>
      <c r="MT7" s="24">
        <f t="shared" si="49"/>
        <v>1.970873786407767</v>
      </c>
      <c r="MU7" s="24">
        <f t="shared" si="50"/>
        <v>0.970873786407767</v>
      </c>
      <c r="MV7" s="81">
        <f t="shared" si="51"/>
        <v>0.970873786407767</v>
      </c>
      <c r="MX7" s="52">
        <f t="shared" si="52"/>
        <v>0.48</v>
      </c>
      <c r="MY7" s="52">
        <f t="shared" si="53"/>
        <v>0.49</v>
      </c>
      <c r="MZ7" s="52">
        <f t="shared" si="54"/>
        <v>0.35</v>
      </c>
      <c r="NA7" s="52">
        <f t="shared" si="55"/>
        <v>0.52</v>
      </c>
      <c r="NB7" s="52">
        <f t="shared" si="56"/>
        <v>0.31</v>
      </c>
      <c r="NC7" s="52">
        <f t="shared" si="57"/>
        <v>0.5</v>
      </c>
      <c r="ND7" s="52">
        <f t="shared" si="58"/>
        <v>0.51</v>
      </c>
      <c r="NE7" s="52">
        <f t="shared" si="59"/>
        <v>0.49</v>
      </c>
      <c r="NF7" s="52">
        <f t="shared" si="60"/>
        <v>0.49</v>
      </c>
      <c r="NG7" s="52">
        <f t="shared" si="61"/>
        <v>0.49</v>
      </c>
      <c r="NH7" s="52">
        <f t="shared" si="62"/>
        <v>0.49</v>
      </c>
      <c r="NI7" s="52">
        <f t="shared" si="63"/>
        <v>0.5</v>
      </c>
      <c r="NJ7" s="52">
        <f t="shared" si="64"/>
        <v>0.47</v>
      </c>
      <c r="NK7" s="52">
        <f t="shared" si="65"/>
        <v>0.47</v>
      </c>
      <c r="NL7" s="52">
        <f t="shared" si="66"/>
        <v>0.36</v>
      </c>
      <c r="NM7" s="109">
        <f t="shared" si="275"/>
        <v>0.49</v>
      </c>
    </row>
    <row r="8" spans="1:377" x14ac:dyDescent="0.2">
      <c r="A8" s="1"/>
      <c r="B8" s="1"/>
      <c r="C8" s="1"/>
      <c r="D8" s="1"/>
      <c r="E8" s="10">
        <f t="shared" si="276"/>
        <v>1</v>
      </c>
      <c r="F8" s="26">
        <v>777494</v>
      </c>
      <c r="G8" s="49">
        <f>VLOOKUP($F8,Lookup_!$A$2:$AJ$2224,3,FALSE)</f>
        <v>2025</v>
      </c>
      <c r="H8" s="27">
        <f>VLOOKUP($F8,Lookup_!$A$2:$AJ$2224,4,FALSE)</f>
        <v>6.3</v>
      </c>
      <c r="I8" s="86">
        <f>VLOOKUP($F8,Lookup_!$A$2:$AJ$2224,2,FALSE)</f>
        <v>45823</v>
      </c>
      <c r="J8" s="7">
        <f>VLOOKUP($F8,Lookup_!$A$2:$AJ$2224,13,FALSE)</f>
        <v>15</v>
      </c>
      <c r="K8" s="8" t="str">
        <f>VLOOKUP(J8,Lookup_!$AO$3:$AP$32,2,FALSE)</f>
        <v>MIN</v>
      </c>
      <c r="L8" s="27">
        <f>VLOOKUP($F8,Lookup_!$A$2:$AJ$2224,14,FALSE)</f>
        <v>-101</v>
      </c>
      <c r="M8" s="12">
        <f>VLOOKUP($F8,Lookup_!$A$2:$AJ$2224,15,FALSE)</f>
        <v>0.50248800000000005</v>
      </c>
      <c r="N8" s="115">
        <f t="shared" si="67"/>
        <v>0.49292718433268334</v>
      </c>
      <c r="O8" s="116">
        <f t="shared" si="68"/>
        <v>102.86972027192687</v>
      </c>
      <c r="P8" s="49">
        <f>VLOOKUP($F8,Lookup_!$A$2:$AJ$2224,7,FALSE)</f>
        <v>12</v>
      </c>
      <c r="Q8" s="8" t="str">
        <f>VLOOKUP(P8,Lookup_!$AO$3:$AP$32,2,FALSE)</f>
        <v>HOU</v>
      </c>
      <c r="R8" s="88">
        <f>VLOOKUP($F8,Lookup_!$A$2:$AJ$2224,12,FALSE)</f>
        <v>0.32174260599999999</v>
      </c>
      <c r="S8" s="27">
        <f>VLOOKUP($F8,Lookup_!$A$2:$AJ$2224,8,FALSE)</f>
        <v>-107</v>
      </c>
      <c r="T8" s="12">
        <f>VLOOKUP($F8,Lookup_!$A$2:$AJ$2224,9,FALSE)</f>
        <v>0.51690800000000003</v>
      </c>
      <c r="U8" s="115">
        <f t="shared" si="69"/>
        <v>0.50707281566731677</v>
      </c>
      <c r="V8" s="116">
        <f t="shared" si="70"/>
        <v>-102.86972027192691</v>
      </c>
      <c r="W8" s="90">
        <f t="shared" si="71"/>
        <v>1</v>
      </c>
      <c r="X8" s="27">
        <f>VLOOKUP($F8,Lookup_!$A$2:$AJ$2224,5,FALSE)</f>
        <v>8</v>
      </c>
      <c r="Y8" s="27">
        <f>VLOOKUP($F8,Lookup_!$A$2:$AJ$2224,6,FALSE)</f>
        <v>-106</v>
      </c>
      <c r="Z8" s="55">
        <f>VLOOKUP($F8,Lookup_!$A$2:$AJ$2224,19,FALSE)</f>
        <v>-107.09028168341416</v>
      </c>
      <c r="AA8" s="116">
        <f>VLOOKUP($F8,Lookup_!$A$2:$AJ$2224,25,FALSE)</f>
        <v>-114.88739900292246</v>
      </c>
      <c r="AB8" s="27">
        <f>VLOOKUP($F8,Lookup_!$A$2:$AJ$2224,21,FALSE)</f>
        <v>-109.55824229805458</v>
      </c>
      <c r="AC8" s="116">
        <f>VLOOKUP($F8,Lookup_!$A$2:$AJ$2224,23,FALSE)</f>
        <v>-105.83077417070778</v>
      </c>
      <c r="AD8" s="7">
        <f>VLOOKUP($F8,Lookup_!$A$2:$AJ$2224,31,FALSE)</f>
        <v>1</v>
      </c>
      <c r="AE8" s="8">
        <f>VLOOKUP($F8,Lookup_!$A$2:$AJ$2224,30,FALSE)</f>
        <v>2</v>
      </c>
      <c r="AF8" s="8" t="str">
        <f>VLOOKUP($F8,Lookup_!$A$2:$AJ$2224,32,FALSE)</f>
        <v>LTE1</v>
      </c>
      <c r="AG8" s="28">
        <f>VLOOKUP($F8,Lookup_!$A$2:$AJ$2224,29,FALSE)</f>
        <v>1</v>
      </c>
      <c r="AH8" s="28">
        <f>VLOOKUP($F8,Lookup_!$A$2:$AJ$2224,34,FALSE)</f>
        <v>1</v>
      </c>
      <c r="AI8" s="28" t="str">
        <f>VLOOKUP($F8,Lookup_!$A$2:$AJ$2224,33,FALSE)</f>
        <v>HomFave</v>
      </c>
      <c r="AJ8" s="8">
        <f>VLOOKUP($F8,Lookup_!$A$2:$AJ$2224,35,FALSE)</f>
        <v>3</v>
      </c>
      <c r="AK8" s="28">
        <f>VLOOKUP($F8,Lookup_!$A$2:$AJ$2224,36,FALSE)</f>
        <v>-1</v>
      </c>
      <c r="AL8">
        <f t="shared" si="72"/>
        <v>1</v>
      </c>
      <c r="AM8">
        <f t="shared" si="73"/>
        <v>1</v>
      </c>
      <c r="AN8" s="1"/>
      <c r="AO8" s="1"/>
      <c r="AP8" s="17" t="s">
        <v>38</v>
      </c>
      <c r="AQ8" s="41">
        <f>IF(AQ4=0,0,AQ7/AQ4)</f>
        <v>0.47126436781609193</v>
      </c>
      <c r="AR8" s="103">
        <f t="shared" si="74"/>
        <v>-107</v>
      </c>
      <c r="AS8" s="24">
        <f>IF(OR($S8&lt;OPL_MIN,$S8&gt;OPL_MAX),"",VLOOKUP($F8,CleanseResults!$L$3:$P$1772,5,FALSE))</f>
        <v>0.47</v>
      </c>
      <c r="AT8" s="24" t="str">
        <f t="shared" si="75"/>
        <v>VisDog</v>
      </c>
      <c r="AU8" s="91">
        <f t="shared" si="76"/>
        <v>112.76595744680853</v>
      </c>
      <c r="AV8" s="91">
        <f t="shared" si="77"/>
        <v>112.76595744680853</v>
      </c>
      <c r="AW8" s="25">
        <f t="shared" si="78"/>
        <v>-1</v>
      </c>
      <c r="AX8" s="53" t="str">
        <f t="shared" si="79"/>
        <v/>
      </c>
      <c r="AY8" s="52" t="str">
        <f t="shared" si="80"/>
        <v/>
      </c>
      <c r="AZ8" s="52">
        <f t="shared" si="81"/>
        <v>0</v>
      </c>
      <c r="BA8" s="52">
        <f t="shared" si="82"/>
        <v>101</v>
      </c>
      <c r="BB8" s="52" t="str">
        <f t="shared" si="83"/>
        <v/>
      </c>
      <c r="BC8" s="52" t="str">
        <f t="shared" si="84"/>
        <v/>
      </c>
      <c r="BD8" s="52" t="str">
        <f t="shared" si="85"/>
        <v/>
      </c>
      <c r="BE8" s="52" t="str">
        <f t="shared" si="86"/>
        <v/>
      </c>
      <c r="BG8" s="1"/>
      <c r="BH8" s="1"/>
      <c r="BI8" s="17" t="s">
        <v>38</v>
      </c>
      <c r="BJ8" s="41">
        <f>IF(BJ4=0,0,BJ7/BJ4)</f>
        <v>0.51724137931034486</v>
      </c>
      <c r="BK8" s="103">
        <f t="shared" si="87"/>
        <v>-107</v>
      </c>
      <c r="BL8" s="24">
        <f>IF(OR($S8&lt;OPL_MIN,$S8&gt;OPL_MAX),"",VLOOKUP($F8,CleanseResults!$AA$3:$AE$1772,5,FALSE))</f>
        <v>0.38</v>
      </c>
      <c r="BM8" s="24" t="str">
        <f t="shared" si="88"/>
        <v>VisDog</v>
      </c>
      <c r="BN8" s="91">
        <f t="shared" si="89"/>
        <v>163.15789473684211</v>
      </c>
      <c r="BO8" s="91">
        <f t="shared" si="90"/>
        <v>163.15789473684211</v>
      </c>
      <c r="BP8" s="25">
        <f t="shared" si="91"/>
        <v>-1</v>
      </c>
      <c r="BQ8" s="53" t="str">
        <f t="shared" si="92"/>
        <v/>
      </c>
      <c r="BR8" s="52" t="str">
        <f t="shared" si="93"/>
        <v/>
      </c>
      <c r="BS8" s="52">
        <f t="shared" si="94"/>
        <v>0</v>
      </c>
      <c r="BT8" s="52">
        <f t="shared" si="95"/>
        <v>101</v>
      </c>
      <c r="BU8" s="52" t="str">
        <f t="shared" si="96"/>
        <v/>
      </c>
      <c r="BV8" s="52" t="str">
        <f t="shared" si="97"/>
        <v/>
      </c>
      <c r="BW8" s="52" t="str">
        <f t="shared" si="98"/>
        <v/>
      </c>
      <c r="BX8" s="52" t="str">
        <f t="shared" si="99"/>
        <v/>
      </c>
      <c r="BZ8" s="1"/>
      <c r="CA8" s="1"/>
      <c r="CB8" s="17" t="s">
        <v>38</v>
      </c>
      <c r="CC8" s="41">
        <f>IF(CC4=0,0,CC7/CC4)</f>
        <v>0.52873563218390807</v>
      </c>
      <c r="CD8" s="103">
        <f t="shared" si="100"/>
        <v>-107</v>
      </c>
      <c r="CE8" s="24">
        <f>IF(OR($S8&lt;OPL_MIN,$S8&gt;OPL_MAX),"",VLOOKUP($F8,CleanseResults!$AP$3:$AT$1772,5,FALSE))</f>
        <v>0.37</v>
      </c>
      <c r="CF8" s="24" t="str">
        <f t="shared" si="101"/>
        <v>VisDog</v>
      </c>
      <c r="CG8" s="91">
        <f t="shared" si="102"/>
        <v>170.27027027027026</v>
      </c>
      <c r="CH8" s="91">
        <f t="shared" si="103"/>
        <v>170.27027027027026</v>
      </c>
      <c r="CI8" s="25">
        <f t="shared" si="104"/>
        <v>-1</v>
      </c>
      <c r="CJ8" s="53" t="str">
        <f t="shared" si="105"/>
        <v/>
      </c>
      <c r="CK8" s="52" t="str">
        <f t="shared" si="106"/>
        <v/>
      </c>
      <c r="CL8" s="52">
        <f t="shared" si="107"/>
        <v>0</v>
      </c>
      <c r="CM8" s="52">
        <f t="shared" si="108"/>
        <v>101</v>
      </c>
      <c r="CN8" s="52" t="str">
        <f t="shared" si="109"/>
        <v/>
      </c>
      <c r="CO8" s="52" t="str">
        <f t="shared" si="110"/>
        <v/>
      </c>
      <c r="CP8" s="52" t="str">
        <f t="shared" si="111"/>
        <v/>
      </c>
      <c r="CQ8" s="52" t="str">
        <f t="shared" si="112"/>
        <v/>
      </c>
      <c r="CS8" s="1"/>
      <c r="CT8" s="1"/>
      <c r="CU8" s="17" t="s">
        <v>38</v>
      </c>
      <c r="CV8" s="41">
        <f>IF(CV4=0,0,CV7/CV4)</f>
        <v>0.42528735632183906</v>
      </c>
      <c r="CW8" s="103">
        <f t="shared" si="113"/>
        <v>-107</v>
      </c>
      <c r="CX8" s="24">
        <f>IF(OR($S8&lt;OPL_MIN,$S8&gt;OPL_MAX),"",VLOOKUP($F8,CleanseResults!$BE$3:$BI$1772,5,FALSE))</f>
        <v>0.43</v>
      </c>
      <c r="CY8" s="24" t="str">
        <f t="shared" si="114"/>
        <v>VisDog</v>
      </c>
      <c r="CZ8" s="91">
        <f t="shared" si="115"/>
        <v>132.55813953488374</v>
      </c>
      <c r="DA8" s="91">
        <f t="shared" si="116"/>
        <v>132.55813953488374</v>
      </c>
      <c r="DB8" s="25">
        <f t="shared" si="117"/>
        <v>-1</v>
      </c>
      <c r="DC8" s="53" t="str">
        <f t="shared" si="118"/>
        <v/>
      </c>
      <c r="DD8" s="52" t="str">
        <f t="shared" si="119"/>
        <v/>
      </c>
      <c r="DE8" s="52">
        <f t="shared" si="120"/>
        <v>0</v>
      </c>
      <c r="DF8" s="52">
        <f t="shared" si="121"/>
        <v>101</v>
      </c>
      <c r="DG8" s="52" t="str">
        <f t="shared" si="122"/>
        <v/>
      </c>
      <c r="DH8" s="52" t="str">
        <f t="shared" si="123"/>
        <v/>
      </c>
      <c r="DI8" s="52" t="str">
        <f t="shared" si="124"/>
        <v/>
      </c>
      <c r="DJ8" s="52" t="str">
        <f t="shared" si="125"/>
        <v/>
      </c>
      <c r="DL8" s="1"/>
      <c r="DM8" s="1"/>
      <c r="DN8" s="17" t="s">
        <v>38</v>
      </c>
      <c r="DO8" s="41">
        <f>IF(DO4=0,0,DO7/DO4)</f>
        <v>0.52873563218390807</v>
      </c>
      <c r="DP8" s="103">
        <f t="shared" si="126"/>
        <v>-107</v>
      </c>
      <c r="DQ8" s="24">
        <f>IF(OR($S8&lt;OPL_MIN,$S8&gt;OPL_MAX),"",VLOOKUP($F8,CleanseResults!$BT$3:$BX$1772,5,FALSE))</f>
        <v>0.36</v>
      </c>
      <c r="DR8" s="24" t="str">
        <f t="shared" si="127"/>
        <v>VisDog</v>
      </c>
      <c r="DS8" s="91">
        <f t="shared" si="128"/>
        <v>177.7777777777778</v>
      </c>
      <c r="DT8" s="91">
        <f t="shared" si="129"/>
        <v>177.7777777777778</v>
      </c>
      <c r="DU8" s="25">
        <f t="shared" si="130"/>
        <v>-1</v>
      </c>
      <c r="DV8" s="53" t="str">
        <f t="shared" si="131"/>
        <v/>
      </c>
      <c r="DW8" s="52" t="str">
        <f t="shared" si="132"/>
        <v/>
      </c>
      <c r="DX8" s="52">
        <f t="shared" si="133"/>
        <v>0</v>
      </c>
      <c r="DY8" s="52">
        <f t="shared" si="134"/>
        <v>101</v>
      </c>
      <c r="DZ8" s="52" t="str">
        <f t="shared" si="135"/>
        <v/>
      </c>
      <c r="EA8" s="52" t="str">
        <f t="shared" si="136"/>
        <v/>
      </c>
      <c r="EB8" s="52" t="str">
        <f t="shared" si="137"/>
        <v/>
      </c>
      <c r="EC8" s="52" t="str">
        <f t="shared" si="138"/>
        <v/>
      </c>
      <c r="EE8" s="1"/>
      <c r="EF8" s="1"/>
      <c r="EG8" s="17" t="s">
        <v>38</v>
      </c>
      <c r="EH8" s="41">
        <f>IF(EH4=0,0,EH7/EH4)</f>
        <v>0.40229885057471265</v>
      </c>
      <c r="EI8" s="103">
        <f t="shared" si="139"/>
        <v>-107</v>
      </c>
      <c r="EJ8" s="24">
        <f>IF(OR($S8&lt;OPL_MIN,$S8&gt;OPL_MAX),"",VLOOKUP($F8,CleanseResults!$CI$3:$CM$1772,5,FALSE))</f>
        <v>0.51</v>
      </c>
      <c r="EK8" s="24" t="str">
        <f t="shared" si="140"/>
        <v>HomFave</v>
      </c>
      <c r="EL8" s="91">
        <f t="shared" si="141"/>
        <v>-104.08163265306123</v>
      </c>
      <c r="EM8" s="91">
        <f t="shared" si="142"/>
        <v>104.08163265306123</v>
      </c>
      <c r="EN8" s="25">
        <f t="shared" si="143"/>
        <v>1</v>
      </c>
      <c r="EO8" s="53">
        <f t="shared" si="144"/>
        <v>207</v>
      </c>
      <c r="EP8" s="52">
        <f t="shared" si="145"/>
        <v>107</v>
      </c>
      <c r="EQ8" s="52" t="str">
        <f t="shared" si="146"/>
        <v/>
      </c>
      <c r="ER8" s="52" t="str">
        <f t="shared" si="147"/>
        <v/>
      </c>
      <c r="ES8" s="52" t="str">
        <f t="shared" si="148"/>
        <v/>
      </c>
      <c r="ET8" s="52" t="str">
        <f t="shared" si="149"/>
        <v/>
      </c>
      <c r="EU8" s="52" t="str">
        <f t="shared" si="150"/>
        <v/>
      </c>
      <c r="EV8" s="52" t="str">
        <f t="shared" si="151"/>
        <v/>
      </c>
      <c r="EX8" s="1"/>
      <c r="EY8" s="1"/>
      <c r="EZ8" s="17" t="s">
        <v>38</v>
      </c>
      <c r="FA8" s="41">
        <f>IF(FA4=0,0,FA7/FA4)</f>
        <v>0.40229885057471265</v>
      </c>
      <c r="FB8" s="103">
        <f t="shared" si="152"/>
        <v>-107</v>
      </c>
      <c r="FC8" s="24">
        <f>IF(OR($S8&lt;OPL_MIN,$S8&gt;OPL_MAX),"",VLOOKUP($F8,CleanseResults!$CX$3:$DB$1772,5,FALSE))</f>
        <v>0.51</v>
      </c>
      <c r="FD8" s="24" t="str">
        <f t="shared" si="153"/>
        <v>HomFave</v>
      </c>
      <c r="FE8" s="91">
        <f t="shared" si="154"/>
        <v>-104.08163265306123</v>
      </c>
      <c r="FF8" s="91">
        <f t="shared" si="155"/>
        <v>104.08163265306123</v>
      </c>
      <c r="FG8" s="25">
        <f t="shared" si="156"/>
        <v>1</v>
      </c>
      <c r="FH8" s="53">
        <f t="shared" si="157"/>
        <v>207</v>
      </c>
      <c r="FI8" s="52">
        <f t="shared" si="158"/>
        <v>107</v>
      </c>
      <c r="FJ8" s="52" t="str">
        <f t="shared" si="159"/>
        <v/>
      </c>
      <c r="FK8" s="52" t="str">
        <f t="shared" si="160"/>
        <v/>
      </c>
      <c r="FL8" s="52" t="str">
        <f t="shared" si="161"/>
        <v/>
      </c>
      <c r="FM8" s="52" t="str">
        <f t="shared" si="162"/>
        <v/>
      </c>
      <c r="FN8" s="52" t="str">
        <f t="shared" si="163"/>
        <v/>
      </c>
      <c r="FO8" s="52" t="str">
        <f t="shared" si="164"/>
        <v/>
      </c>
      <c r="FQ8" s="1"/>
      <c r="FR8" s="1"/>
      <c r="FS8" s="17" t="s">
        <v>38</v>
      </c>
      <c r="FT8" s="41">
        <f>IF(FT4=0,0,FT7/FT4)</f>
        <v>0.43678160919540232</v>
      </c>
      <c r="FU8" s="103">
        <f t="shared" si="165"/>
        <v>-107</v>
      </c>
      <c r="FV8" s="24">
        <f>IF(OR($S8&lt;OPL_MIN,$S8&gt;OPL_MAX),"",VLOOKUP($F8,CleanseResults!$DM$3:$DQ$1772,5,FALSE))</f>
        <v>0.51</v>
      </c>
      <c r="FW8" s="24" t="str">
        <f t="shared" si="166"/>
        <v>HomFave</v>
      </c>
      <c r="FX8" s="91">
        <f t="shared" si="167"/>
        <v>-104.08163265306123</v>
      </c>
      <c r="FY8" s="91">
        <f t="shared" si="168"/>
        <v>104.08163265306123</v>
      </c>
      <c r="FZ8" s="25">
        <f t="shared" si="169"/>
        <v>1</v>
      </c>
      <c r="GA8" s="53">
        <f t="shared" si="170"/>
        <v>207</v>
      </c>
      <c r="GB8" s="52">
        <f t="shared" si="171"/>
        <v>107</v>
      </c>
      <c r="GC8" s="52" t="str">
        <f t="shared" si="172"/>
        <v/>
      </c>
      <c r="GD8" s="52" t="str">
        <f t="shared" si="173"/>
        <v/>
      </c>
      <c r="GE8" s="52" t="str">
        <f t="shared" si="174"/>
        <v/>
      </c>
      <c r="GF8" s="52" t="str">
        <f t="shared" si="175"/>
        <v/>
      </c>
      <c r="GG8" s="52" t="str">
        <f t="shared" si="176"/>
        <v/>
      </c>
      <c r="GH8" s="52" t="str">
        <f t="shared" si="177"/>
        <v/>
      </c>
      <c r="GJ8" s="1"/>
      <c r="GK8" s="1"/>
      <c r="GL8" s="17" t="s">
        <v>38</v>
      </c>
      <c r="GM8" s="41">
        <f>IF(GM4=0,0,GM7/GM4)</f>
        <v>0.40229885057471265</v>
      </c>
      <c r="GN8" s="103">
        <f t="shared" si="178"/>
        <v>-107</v>
      </c>
      <c r="GO8" s="24">
        <f>IF(OR($S8&lt;OPL_MIN,$S8&gt;OPL_MAX),"",VLOOKUP($F8,CleanseResults!$EB$3:$EF$1772,5,FALSE))</f>
        <v>0.49</v>
      </c>
      <c r="GP8" s="24" t="str">
        <f t="shared" si="179"/>
        <v>VisDog</v>
      </c>
      <c r="GQ8" s="91">
        <f t="shared" si="180"/>
        <v>104.08163265306123</v>
      </c>
      <c r="GR8" s="91">
        <f t="shared" si="181"/>
        <v>104.08163265306123</v>
      </c>
      <c r="GS8" s="25">
        <f t="shared" si="182"/>
        <v>-1</v>
      </c>
      <c r="GT8" s="53" t="str">
        <f t="shared" si="183"/>
        <v/>
      </c>
      <c r="GU8" s="52" t="str">
        <f t="shared" si="184"/>
        <v/>
      </c>
      <c r="GV8" s="52">
        <f t="shared" si="185"/>
        <v>0</v>
      </c>
      <c r="GW8" s="52">
        <f t="shared" si="186"/>
        <v>101</v>
      </c>
      <c r="GX8" s="52" t="str">
        <f t="shared" si="187"/>
        <v/>
      </c>
      <c r="GY8" s="52" t="str">
        <f t="shared" si="188"/>
        <v/>
      </c>
      <c r="GZ8" s="52" t="str">
        <f t="shared" si="189"/>
        <v/>
      </c>
      <c r="HA8" s="52" t="str">
        <f t="shared" si="190"/>
        <v/>
      </c>
      <c r="HC8" s="1"/>
      <c r="HD8" s="1"/>
      <c r="HE8" s="17" t="s">
        <v>38</v>
      </c>
      <c r="HF8" s="41">
        <f>IF(HF4=0,0,HF7/HF4)</f>
        <v>0.40229885057471265</v>
      </c>
      <c r="HG8" s="103">
        <f t="shared" si="191"/>
        <v>-107</v>
      </c>
      <c r="HH8" s="24">
        <f>IF(OR($S8&lt;OPL_MIN,$S8&gt;OPL_MAX),"",VLOOKUP($F8,CleanseResults!$EQ$3:$EU$1772,5,FALSE))</f>
        <v>0.49</v>
      </c>
      <c r="HI8" s="24" t="str">
        <f t="shared" si="192"/>
        <v>VisDog</v>
      </c>
      <c r="HJ8" s="91">
        <f t="shared" si="193"/>
        <v>104.08163265306123</v>
      </c>
      <c r="HK8" s="91">
        <f t="shared" si="194"/>
        <v>104.08163265306123</v>
      </c>
      <c r="HL8" s="25">
        <f t="shared" si="195"/>
        <v>-1</v>
      </c>
      <c r="HM8" s="53" t="str">
        <f t="shared" si="196"/>
        <v/>
      </c>
      <c r="HN8" s="52" t="str">
        <f t="shared" si="197"/>
        <v/>
      </c>
      <c r="HO8" s="52">
        <f t="shared" si="198"/>
        <v>0</v>
      </c>
      <c r="HP8" s="52">
        <f t="shared" si="199"/>
        <v>101</v>
      </c>
      <c r="HQ8" s="52" t="str">
        <f t="shared" si="200"/>
        <v/>
      </c>
      <c r="HR8" s="52" t="str">
        <f t="shared" si="201"/>
        <v/>
      </c>
      <c r="HS8" s="52" t="str">
        <f t="shared" si="202"/>
        <v/>
      </c>
      <c r="HT8" s="52" t="str">
        <f t="shared" si="203"/>
        <v/>
      </c>
      <c r="HV8" s="1"/>
      <c r="HW8" s="1"/>
      <c r="HX8" s="17" t="s">
        <v>38</v>
      </c>
      <c r="HY8" s="41">
        <f>IF(HY4=0,0,HY7/HY4)</f>
        <v>0.41379310344827586</v>
      </c>
      <c r="HZ8" s="103">
        <f t="shared" si="204"/>
        <v>-107</v>
      </c>
      <c r="IA8" s="24">
        <f>IF(OR($S8&lt;OPL_MIN,$S8&gt;OPL_MAX),"",VLOOKUP($F8,CleanseResults!$FF$3:$FJ$1772,5,FALSE))</f>
        <v>0.52</v>
      </c>
      <c r="IB8" s="24" t="str">
        <f t="shared" si="205"/>
        <v>HomFave</v>
      </c>
      <c r="IC8" s="91">
        <f t="shared" si="206"/>
        <v>-108.33333333333334</v>
      </c>
      <c r="ID8" s="91">
        <f t="shared" si="207"/>
        <v>108.33333333333334</v>
      </c>
      <c r="IE8" s="25">
        <f t="shared" si="208"/>
        <v>1</v>
      </c>
      <c r="IF8" s="53">
        <f t="shared" si="209"/>
        <v>207</v>
      </c>
      <c r="IG8" s="52">
        <f t="shared" si="210"/>
        <v>107</v>
      </c>
      <c r="IH8" s="52" t="str">
        <f t="shared" si="211"/>
        <v/>
      </c>
      <c r="II8" s="52" t="str">
        <f t="shared" si="212"/>
        <v/>
      </c>
      <c r="IJ8" s="52" t="str">
        <f t="shared" si="213"/>
        <v/>
      </c>
      <c r="IK8" s="52" t="str">
        <f t="shared" si="214"/>
        <v/>
      </c>
      <c r="IL8" s="52" t="str">
        <f t="shared" si="215"/>
        <v/>
      </c>
      <c r="IM8" s="52" t="str">
        <f t="shared" si="216"/>
        <v/>
      </c>
      <c r="IO8" s="1"/>
      <c r="IP8" s="1"/>
      <c r="IQ8" s="17" t="s">
        <v>38</v>
      </c>
      <c r="IR8" s="41">
        <f>IF(IR4=0,0,IR7/IR4)</f>
        <v>0.45977011494252873</v>
      </c>
      <c r="IS8" s="103">
        <f t="shared" si="217"/>
        <v>-107</v>
      </c>
      <c r="IT8" s="24">
        <f>IF(OR($S8&lt;OPL_MIN,$S8&gt;OPL_MAX),"",VLOOKUP($F8,CleanseResults!$FU$3:$FY$1772,5,FALSE))</f>
        <v>0.49</v>
      </c>
      <c r="IU8" s="24" t="str">
        <f t="shared" si="218"/>
        <v>VisDog</v>
      </c>
      <c r="IV8" s="91">
        <f t="shared" si="219"/>
        <v>104.08163265306123</v>
      </c>
      <c r="IW8" s="91">
        <f t="shared" si="220"/>
        <v>104.08163265306123</v>
      </c>
      <c r="IX8" s="25">
        <f t="shared" si="221"/>
        <v>-1</v>
      </c>
      <c r="IY8" s="53" t="str">
        <f t="shared" si="222"/>
        <v/>
      </c>
      <c r="IZ8" s="52" t="str">
        <f t="shared" si="223"/>
        <v/>
      </c>
      <c r="JA8" s="52">
        <f t="shared" si="224"/>
        <v>0</v>
      </c>
      <c r="JB8" s="52">
        <f t="shared" si="225"/>
        <v>101</v>
      </c>
      <c r="JC8" s="52" t="str">
        <f t="shared" si="226"/>
        <v/>
      </c>
      <c r="JD8" s="52" t="str">
        <f t="shared" si="227"/>
        <v/>
      </c>
      <c r="JE8" s="52" t="str">
        <f t="shared" si="228"/>
        <v/>
      </c>
      <c r="JF8" s="52" t="str">
        <f t="shared" si="229"/>
        <v/>
      </c>
      <c r="JH8" s="1"/>
      <c r="JI8" s="1"/>
      <c r="JJ8" s="17" t="s">
        <v>38</v>
      </c>
      <c r="JK8" s="41">
        <f>IF(JK4=0,0,JK7/JK4)</f>
        <v>0.42528735632183906</v>
      </c>
      <c r="JL8" s="103">
        <f t="shared" si="230"/>
        <v>-107</v>
      </c>
      <c r="JM8" s="24">
        <f>IF(OR($S8&lt;OPL_MIN,$S8&gt;OPL_MAX),"",VLOOKUP($F8,CleanseResults!$GJ$3:$GN$1772,5,FALSE))</f>
        <v>0.49</v>
      </c>
      <c r="JN8" s="24" t="str">
        <f t="shared" si="231"/>
        <v>VisDog</v>
      </c>
      <c r="JO8" s="91">
        <f t="shared" si="232"/>
        <v>104.08163265306123</v>
      </c>
      <c r="JP8" s="91">
        <f t="shared" si="233"/>
        <v>104.08163265306123</v>
      </c>
      <c r="JQ8" s="25">
        <f t="shared" si="234"/>
        <v>-1</v>
      </c>
      <c r="JR8" s="53" t="str">
        <f t="shared" si="235"/>
        <v/>
      </c>
      <c r="JS8" s="52" t="str">
        <f t="shared" si="236"/>
        <v/>
      </c>
      <c r="JT8" s="52">
        <f t="shared" si="237"/>
        <v>0</v>
      </c>
      <c r="JU8" s="52">
        <f t="shared" si="238"/>
        <v>101</v>
      </c>
      <c r="JV8" s="52" t="str">
        <f t="shared" si="239"/>
        <v/>
      </c>
      <c r="JW8" s="52" t="str">
        <f t="shared" si="240"/>
        <v/>
      </c>
      <c r="JX8" s="52" t="str">
        <f t="shared" si="241"/>
        <v/>
      </c>
      <c r="JY8" s="52" t="str">
        <f t="shared" si="242"/>
        <v/>
      </c>
      <c r="KA8" s="1"/>
      <c r="KB8" s="1"/>
      <c r="KC8" s="17" t="s">
        <v>38</v>
      </c>
      <c r="KD8" s="41">
        <f>IF(KD4=0,0,KD7/KD4)</f>
        <v>0.4942528735632184</v>
      </c>
      <c r="KE8" s="103">
        <f t="shared" si="243"/>
        <v>-107</v>
      </c>
      <c r="KF8" s="24">
        <f>IF(OR($S8&lt;OPL_MIN,$S8&gt;OPL_MAX),"",VLOOKUP($F8,CleanseResults!$GY$3:$HC$1772,5,FALSE))</f>
        <v>0.52</v>
      </c>
      <c r="KG8" s="24" t="str">
        <f t="shared" si="244"/>
        <v>HomFave</v>
      </c>
      <c r="KH8" s="91">
        <f t="shared" si="245"/>
        <v>-108.33333333333334</v>
      </c>
      <c r="KI8" s="91">
        <f t="shared" si="246"/>
        <v>108.33333333333334</v>
      </c>
      <c r="KJ8" s="25">
        <f t="shared" si="247"/>
        <v>1</v>
      </c>
      <c r="KK8" s="53">
        <f t="shared" si="248"/>
        <v>207</v>
      </c>
      <c r="KL8" s="52">
        <f t="shared" si="249"/>
        <v>107</v>
      </c>
      <c r="KM8" s="52" t="str">
        <f t="shared" si="250"/>
        <v/>
      </c>
      <c r="KN8" s="52" t="str">
        <f t="shared" si="251"/>
        <v/>
      </c>
      <c r="KO8" s="52" t="str">
        <f t="shared" si="252"/>
        <v/>
      </c>
      <c r="KP8" s="52" t="str">
        <f t="shared" si="253"/>
        <v/>
      </c>
      <c r="KQ8" s="52" t="str">
        <f t="shared" si="254"/>
        <v/>
      </c>
      <c r="KR8" s="52" t="str">
        <f t="shared" si="255"/>
        <v/>
      </c>
      <c r="KT8" s="1"/>
      <c r="KU8" s="1"/>
      <c r="KV8" s="17" t="s">
        <v>38</v>
      </c>
      <c r="KW8" s="41">
        <f>IF(KW4=0,0,KW7/KW4)</f>
        <v>0.45977011494252873</v>
      </c>
      <c r="KX8" s="103">
        <f t="shared" si="256"/>
        <v>-107</v>
      </c>
      <c r="KY8" s="24">
        <f>IF(OR($S8&lt;OPL_MIN,$S8&gt;OPL_MAX),"",VLOOKUP($F8,CleanseResults!$HN$3:$HR$1772,5,FALSE))</f>
        <v>0.45</v>
      </c>
      <c r="KZ8" s="24" t="str">
        <f t="shared" si="257"/>
        <v>VisDog</v>
      </c>
      <c r="LA8" s="91">
        <f t="shared" si="258"/>
        <v>122.22222222222223</v>
      </c>
      <c r="LB8" s="91">
        <f t="shared" si="259"/>
        <v>122.22222222222223</v>
      </c>
      <c r="LC8" s="25">
        <f t="shared" si="260"/>
        <v>-1</v>
      </c>
      <c r="LD8" s="53" t="str">
        <f t="shared" si="261"/>
        <v/>
      </c>
      <c r="LE8" s="52" t="str">
        <f t="shared" si="262"/>
        <v/>
      </c>
      <c r="LF8" s="52">
        <f t="shared" si="263"/>
        <v>0</v>
      </c>
      <c r="LG8" s="52">
        <f t="shared" si="264"/>
        <v>101</v>
      </c>
      <c r="LH8" s="52" t="str">
        <f t="shared" si="265"/>
        <v/>
      </c>
      <c r="LI8" s="52" t="str">
        <f t="shared" si="266"/>
        <v/>
      </c>
      <c r="LJ8" s="52" t="str">
        <f t="shared" si="267"/>
        <v/>
      </c>
      <c r="LK8" s="52" t="str">
        <f t="shared" si="268"/>
        <v/>
      </c>
      <c r="LL8" s="182"/>
      <c r="LM8" s="182"/>
      <c r="LN8" s="46"/>
      <c r="LO8" s="1"/>
      <c r="LP8" s="1"/>
      <c r="LQ8" s="17" t="s">
        <v>38</v>
      </c>
      <c r="LR8" s="41">
        <f>IF(LR4=0,0,LR7/LR4)</f>
        <v>0.43243243243243246</v>
      </c>
      <c r="LS8" s="129">
        <f t="shared" si="30"/>
        <v>0.50707281566731677</v>
      </c>
      <c r="LT8" s="53">
        <f t="shared" si="269"/>
        <v>5</v>
      </c>
      <c r="LU8" s="53">
        <f t="shared" si="270"/>
        <v>10</v>
      </c>
      <c r="LV8" s="53">
        <f t="shared" si="271"/>
        <v>0</v>
      </c>
      <c r="LW8" s="53">
        <f t="shared" si="272"/>
        <v>0</v>
      </c>
      <c r="LX8" s="24" t="str">
        <f t="shared" si="273"/>
        <v>VisDog</v>
      </c>
      <c r="LY8" s="97">
        <f t="shared" si="32"/>
        <v>66.666666666666657</v>
      </c>
      <c r="LZ8" s="127">
        <f t="shared" si="33"/>
        <v>0.49</v>
      </c>
      <c r="MA8" s="128">
        <f t="shared" si="34"/>
        <v>-1.7072815667316776E-2</v>
      </c>
      <c r="MB8" s="91">
        <f t="shared" si="35"/>
        <v>104.08163265306123</v>
      </c>
      <c r="MC8" s="137" t="str">
        <f t="shared" si="36"/>
        <v>VisDog</v>
      </c>
      <c r="MD8" s="138">
        <f t="shared" si="37"/>
        <v>-1</v>
      </c>
      <c r="ME8" s="130">
        <f t="shared" si="274"/>
        <v>-1</v>
      </c>
      <c r="MF8" s="135" t="str">
        <f t="shared" si="38"/>
        <v/>
      </c>
      <c r="MG8" s="135" t="str">
        <f t="shared" si="39"/>
        <v/>
      </c>
      <c r="MH8" s="135">
        <f t="shared" si="40"/>
        <v>0</v>
      </c>
      <c r="MI8" s="135">
        <f t="shared" si="41"/>
        <v>1</v>
      </c>
      <c r="MJ8" s="135" t="str">
        <f t="shared" si="42"/>
        <v/>
      </c>
      <c r="MK8" s="135" t="str">
        <f t="shared" si="43"/>
        <v/>
      </c>
      <c r="ML8" s="135" t="str">
        <f t="shared" si="44"/>
        <v/>
      </c>
      <c r="MM8" s="135" t="str">
        <f t="shared" si="45"/>
        <v/>
      </c>
      <c r="MO8" s="123">
        <f t="shared" si="46"/>
        <v>0.99009900990099009</v>
      </c>
      <c r="MP8" s="123">
        <f t="shared" si="47"/>
        <v>1</v>
      </c>
      <c r="MS8" s="24">
        <f t="shared" si="48"/>
        <v>1</v>
      </c>
      <c r="MT8" s="24">
        <f t="shared" si="49"/>
        <v>0</v>
      </c>
      <c r="MU8" s="24">
        <f t="shared" si="50"/>
        <v>-1</v>
      </c>
      <c r="MV8" s="81">
        <f t="shared" si="51"/>
        <v>-1</v>
      </c>
      <c r="MX8" s="52">
        <f t="shared" si="52"/>
        <v>0.47</v>
      </c>
      <c r="MY8" s="52">
        <f t="shared" si="53"/>
        <v>0.38</v>
      </c>
      <c r="MZ8" s="52">
        <f t="shared" si="54"/>
        <v>0.37</v>
      </c>
      <c r="NA8" s="52">
        <f t="shared" si="55"/>
        <v>0.43</v>
      </c>
      <c r="NB8" s="52">
        <f t="shared" si="56"/>
        <v>0.36</v>
      </c>
      <c r="NC8" s="52">
        <f t="shared" si="57"/>
        <v>0.51</v>
      </c>
      <c r="ND8" s="52">
        <f t="shared" si="58"/>
        <v>0.51</v>
      </c>
      <c r="NE8" s="52">
        <f t="shared" si="59"/>
        <v>0.51</v>
      </c>
      <c r="NF8" s="52">
        <f t="shared" si="60"/>
        <v>0.49</v>
      </c>
      <c r="NG8" s="52">
        <f t="shared" si="61"/>
        <v>0.49</v>
      </c>
      <c r="NH8" s="52">
        <f t="shared" si="62"/>
        <v>0.52</v>
      </c>
      <c r="NI8" s="52">
        <f t="shared" si="63"/>
        <v>0.49</v>
      </c>
      <c r="NJ8" s="52">
        <f t="shared" si="64"/>
        <v>0.49</v>
      </c>
      <c r="NK8" s="52">
        <f t="shared" si="65"/>
        <v>0.52</v>
      </c>
      <c r="NL8" s="52">
        <f t="shared" si="66"/>
        <v>0.45</v>
      </c>
      <c r="NM8" s="109">
        <f t="shared" si="275"/>
        <v>0.49</v>
      </c>
    </row>
    <row r="9" spans="1:377" x14ac:dyDescent="0.2">
      <c r="A9" s="180" t="s">
        <v>159</v>
      </c>
      <c r="B9" s="180"/>
      <c r="C9" s="180"/>
      <c r="D9" s="180"/>
      <c r="E9" s="10">
        <f t="shared" si="276"/>
        <v>1</v>
      </c>
      <c r="F9" s="26">
        <v>777477</v>
      </c>
      <c r="G9" s="49">
        <f>VLOOKUP($F9,Lookup_!$A$2:$AJ$2224,3,FALSE)</f>
        <v>2025</v>
      </c>
      <c r="H9" s="27">
        <f>VLOOKUP($F9,Lookup_!$A$2:$AJ$2224,4,FALSE)</f>
        <v>6.3</v>
      </c>
      <c r="I9" s="86">
        <f>VLOOKUP($F9,Lookup_!$A$2:$AJ$2224,2,FALSE)</f>
        <v>45825</v>
      </c>
      <c r="J9" s="7">
        <f>VLOOKUP($F9,Lookup_!$A$2:$AJ$2224,13,FALSE)</f>
        <v>2</v>
      </c>
      <c r="K9" s="8" t="str">
        <f>VLOOKUP(J9,Lookup_!$AO$3:$AP$32,2,FALSE)</f>
        <v>BAL</v>
      </c>
      <c r="L9" s="27">
        <f>VLOOKUP($F9,Lookup_!$A$2:$AJ$2224,14,FALSE)</f>
        <v>-105</v>
      </c>
      <c r="M9" s="12">
        <f>VLOOKUP($F9,Lookup_!$A$2:$AJ$2224,15,FALSE)</f>
        <v>0.51219499999999996</v>
      </c>
      <c r="N9" s="115">
        <f t="shared" si="67"/>
        <v>0.50235684357541888</v>
      </c>
      <c r="O9" s="116">
        <f t="shared" si="68"/>
        <v>-100.9472022452201</v>
      </c>
      <c r="P9" s="49">
        <f>VLOOKUP($F9,Lookup_!$A$2:$AJ$2224,7,FALSE)</f>
        <v>27</v>
      </c>
      <c r="Q9" s="8" t="str">
        <f>VLOOKUP(P9,Lookup_!$AO$3:$AP$32,2,FALSE)</f>
        <v>TB</v>
      </c>
      <c r="R9" s="88">
        <f>VLOOKUP($F9,Lookup_!$A$2:$AJ$2224,12,FALSE)</f>
        <v>0.32069846699999999</v>
      </c>
      <c r="S9" s="27">
        <f>VLOOKUP($F9,Lookup_!$A$2:$AJ$2224,8,FALSE)</f>
        <v>-103</v>
      </c>
      <c r="T9" s="12">
        <f>VLOOKUP($F9,Lookup_!$A$2:$AJ$2224,9,FALSE)</f>
        <v>0.50738899999999998</v>
      </c>
      <c r="U9" s="115">
        <f t="shared" si="69"/>
        <v>0.49764315642458096</v>
      </c>
      <c r="V9" s="116">
        <f t="shared" si="70"/>
        <v>100.94720224522015</v>
      </c>
      <c r="W9" s="90">
        <f t="shared" si="71"/>
        <v>-1</v>
      </c>
      <c r="X9" s="27">
        <f>VLOOKUP($F9,Lookup_!$A$2:$AJ$2224,5,FALSE)</f>
        <v>9</v>
      </c>
      <c r="Y9" s="27">
        <f>VLOOKUP($F9,Lookup_!$A$2:$AJ$2224,6,FALSE)</f>
        <v>101</v>
      </c>
      <c r="Z9" s="55">
        <f>VLOOKUP($F9,Lookup_!$A$2:$AJ$2224,19,FALSE)</f>
        <v>-116.8074028922407</v>
      </c>
      <c r="AA9" s="116">
        <f>VLOOKUP($F9,Lookup_!$A$2:$AJ$2224,25,FALSE)</f>
        <v>-136.56209045188089</v>
      </c>
      <c r="AB9" s="27">
        <f>VLOOKUP($F9,Lookup_!$A$2:$AJ$2224,21,FALSE)</f>
        <v>105.53464092142492</v>
      </c>
      <c r="AC9" s="116">
        <f>VLOOKUP($F9,Lookup_!$A$2:$AJ$2224,23,FALSE)</f>
        <v>-101.25219113323097</v>
      </c>
      <c r="AD9" s="7">
        <f>VLOOKUP($F9,Lookup_!$A$2:$AJ$2224,31,FALSE)</f>
        <v>5</v>
      </c>
      <c r="AE9" s="8">
        <f>VLOOKUP($F9,Lookup_!$A$2:$AJ$2224,30,FALSE)</f>
        <v>1</v>
      </c>
      <c r="AF9" s="8" t="str">
        <f>VLOOKUP($F9,Lookup_!$A$2:$AJ$2224,32,FALSE)</f>
        <v>FOUR</v>
      </c>
      <c r="AG9" s="28">
        <f>VLOOKUP($F9,Lookup_!$A$2:$AJ$2224,29,FALSE)</f>
        <v>-1</v>
      </c>
      <c r="AH9" s="28">
        <f>VLOOKUP($F9,Lookup_!$A$2:$AJ$2224,34,FALSE)</f>
        <v>1</v>
      </c>
      <c r="AI9" s="28" t="str">
        <f>VLOOKUP($F9,Lookup_!$A$2:$AJ$2224,33,FALSE)</f>
        <v>VisFave</v>
      </c>
      <c r="AJ9" s="8">
        <f>VLOOKUP($F9,Lookup_!$A$2:$AJ$2224,35,FALSE)</f>
        <v>6</v>
      </c>
      <c r="AK9" s="28">
        <f>VLOOKUP($F9,Lookup_!$A$2:$AJ$2224,36,FALSE)</f>
        <v>-1</v>
      </c>
      <c r="AL9">
        <f t="shared" si="72"/>
        <v>4</v>
      </c>
      <c r="AM9">
        <f t="shared" si="73"/>
        <v>1</v>
      </c>
      <c r="AN9" s="1"/>
      <c r="AO9" s="1"/>
      <c r="AP9" s="1"/>
      <c r="AQ9" s="17"/>
      <c r="AR9" s="103">
        <f t="shared" si="74"/>
        <v>-103</v>
      </c>
      <c r="AS9" s="24">
        <f>IF(OR($S9&lt;OPL_MIN,$S9&gt;OPL_MAX),"",VLOOKUP($F9,CleanseResults!$L$3:$P$1772,5,FALSE))</f>
        <v>0.5</v>
      </c>
      <c r="AT9" s="24" t="str">
        <f t="shared" si="75"/>
        <v>HomDog</v>
      </c>
      <c r="AU9" s="91">
        <f t="shared" si="76"/>
        <v>100</v>
      </c>
      <c r="AV9" s="91">
        <f t="shared" si="77"/>
        <v>100</v>
      </c>
      <c r="AW9" s="25">
        <f t="shared" si="78"/>
        <v>-1</v>
      </c>
      <c r="AX9" s="53" t="str">
        <f t="shared" si="79"/>
        <v/>
      </c>
      <c r="AY9" s="52" t="str">
        <f t="shared" si="80"/>
        <v/>
      </c>
      <c r="AZ9" s="52" t="str">
        <f t="shared" si="81"/>
        <v/>
      </c>
      <c r="BA9" s="52" t="str">
        <f t="shared" si="82"/>
        <v/>
      </c>
      <c r="BB9" s="52" t="str">
        <f t="shared" si="83"/>
        <v/>
      </c>
      <c r="BC9" s="52" t="str">
        <f t="shared" si="84"/>
        <v/>
      </c>
      <c r="BD9" s="52">
        <f t="shared" si="85"/>
        <v>0</v>
      </c>
      <c r="BE9" s="52">
        <f t="shared" si="86"/>
        <v>103</v>
      </c>
      <c r="BG9" s="1"/>
      <c r="BH9" s="1"/>
      <c r="BI9" s="1"/>
      <c r="BJ9" s="17"/>
      <c r="BK9" s="103">
        <f t="shared" si="87"/>
        <v>-103</v>
      </c>
      <c r="BL9" s="24">
        <f>IF(OR($S9&lt;OPL_MIN,$S9&gt;OPL_MAX),"",VLOOKUP($F9,CleanseResults!$AA$3:$AE$1772,5,FALSE))</f>
        <v>0.36</v>
      </c>
      <c r="BM9" s="24" t="str">
        <f t="shared" si="88"/>
        <v>VisFave</v>
      </c>
      <c r="BN9" s="91">
        <f t="shared" si="89"/>
        <v>-177.7777777777778</v>
      </c>
      <c r="BO9" s="91">
        <f t="shared" si="90"/>
        <v>177.7777777777778</v>
      </c>
      <c r="BP9" s="25">
        <f t="shared" si="91"/>
        <v>1</v>
      </c>
      <c r="BQ9" s="53" t="str">
        <f t="shared" si="92"/>
        <v/>
      </c>
      <c r="BR9" s="52" t="str">
        <f t="shared" si="93"/>
        <v/>
      </c>
      <c r="BS9" s="52" t="str">
        <f t="shared" si="94"/>
        <v/>
      </c>
      <c r="BT9" s="52" t="str">
        <f t="shared" si="95"/>
        <v/>
      </c>
      <c r="BU9" s="52">
        <f t="shared" si="96"/>
        <v>205</v>
      </c>
      <c r="BV9" s="52">
        <f t="shared" si="97"/>
        <v>105</v>
      </c>
      <c r="BW9" s="52" t="str">
        <f t="shared" si="98"/>
        <v/>
      </c>
      <c r="BX9" s="52" t="str">
        <f t="shared" si="99"/>
        <v/>
      </c>
      <c r="BZ9" s="1"/>
      <c r="CA9" s="1"/>
      <c r="CB9" s="1"/>
      <c r="CC9" s="17"/>
      <c r="CD9" s="103">
        <f t="shared" si="100"/>
        <v>-103</v>
      </c>
      <c r="CE9" s="24">
        <f>IF(OR($S9&lt;OPL_MIN,$S9&gt;OPL_MAX),"",VLOOKUP($F9,CleanseResults!$AP$3:$AT$1772,5,FALSE))</f>
        <v>0.6</v>
      </c>
      <c r="CF9" s="24" t="str">
        <f t="shared" si="101"/>
        <v>HomDog</v>
      </c>
      <c r="CG9" s="91">
        <f t="shared" si="102"/>
        <v>149.99999999999997</v>
      </c>
      <c r="CH9" s="91">
        <f t="shared" si="103"/>
        <v>149.99999999999997</v>
      </c>
      <c r="CI9" s="25">
        <f t="shared" si="104"/>
        <v>-1</v>
      </c>
      <c r="CJ9" s="53" t="str">
        <f t="shared" si="105"/>
        <v/>
      </c>
      <c r="CK9" s="52" t="str">
        <f t="shared" si="106"/>
        <v/>
      </c>
      <c r="CL9" s="52" t="str">
        <f t="shared" si="107"/>
        <v/>
      </c>
      <c r="CM9" s="52" t="str">
        <f t="shared" si="108"/>
        <v/>
      </c>
      <c r="CN9" s="52" t="str">
        <f t="shared" si="109"/>
        <v/>
      </c>
      <c r="CO9" s="52" t="str">
        <f t="shared" si="110"/>
        <v/>
      </c>
      <c r="CP9" s="52">
        <f t="shared" si="111"/>
        <v>0</v>
      </c>
      <c r="CQ9" s="52">
        <f t="shared" si="112"/>
        <v>103</v>
      </c>
      <c r="CS9" s="1"/>
      <c r="CT9" s="1"/>
      <c r="CU9" s="1"/>
      <c r="CV9" s="17"/>
      <c r="CW9" s="103">
        <f t="shared" si="113"/>
        <v>-103</v>
      </c>
      <c r="CX9" s="24">
        <f>IF(OR($S9&lt;OPL_MIN,$S9&gt;OPL_MAX),"",VLOOKUP($F9,CleanseResults!$BE$3:$BI$1772,5,FALSE))</f>
        <v>0.47</v>
      </c>
      <c r="CY9" s="24" t="str">
        <f t="shared" si="114"/>
        <v>VisFave</v>
      </c>
      <c r="CZ9" s="91">
        <f t="shared" si="115"/>
        <v>-112.76595744680853</v>
      </c>
      <c r="DA9" s="91">
        <f t="shared" si="116"/>
        <v>112.76595744680853</v>
      </c>
      <c r="DB9" s="25">
        <f t="shared" si="117"/>
        <v>1</v>
      </c>
      <c r="DC9" s="53" t="str">
        <f t="shared" si="118"/>
        <v/>
      </c>
      <c r="DD9" s="52" t="str">
        <f t="shared" si="119"/>
        <v/>
      </c>
      <c r="DE9" s="52" t="str">
        <f t="shared" si="120"/>
        <v/>
      </c>
      <c r="DF9" s="52" t="str">
        <f t="shared" si="121"/>
        <v/>
      </c>
      <c r="DG9" s="52">
        <f t="shared" si="122"/>
        <v>205</v>
      </c>
      <c r="DH9" s="52">
        <f t="shared" si="123"/>
        <v>105</v>
      </c>
      <c r="DI9" s="52" t="str">
        <f t="shared" si="124"/>
        <v/>
      </c>
      <c r="DJ9" s="52" t="str">
        <f t="shared" si="125"/>
        <v/>
      </c>
      <c r="DL9" s="1"/>
      <c r="DM9" s="1"/>
      <c r="DN9" s="1"/>
      <c r="DO9" s="17"/>
      <c r="DP9" s="103">
        <f t="shared" si="126"/>
        <v>-103</v>
      </c>
      <c r="DQ9" s="24">
        <f>IF(OR($S9&lt;OPL_MIN,$S9&gt;OPL_MAX),"",VLOOKUP($F9,CleanseResults!$BT$3:$BX$1772,5,FALSE))</f>
        <v>0.33</v>
      </c>
      <c r="DR9" s="24" t="str">
        <f t="shared" si="127"/>
        <v>VisFave</v>
      </c>
      <c r="DS9" s="91">
        <f t="shared" si="128"/>
        <v>-203.03030303030297</v>
      </c>
      <c r="DT9" s="91">
        <f t="shared" si="129"/>
        <v>203.03030303030297</v>
      </c>
      <c r="DU9" s="25">
        <f t="shared" si="130"/>
        <v>1</v>
      </c>
      <c r="DV9" s="53" t="str">
        <f t="shared" si="131"/>
        <v/>
      </c>
      <c r="DW9" s="52" t="str">
        <f t="shared" si="132"/>
        <v/>
      </c>
      <c r="DX9" s="52" t="str">
        <f t="shared" si="133"/>
        <v/>
      </c>
      <c r="DY9" s="52" t="str">
        <f t="shared" si="134"/>
        <v/>
      </c>
      <c r="DZ9" s="52">
        <f t="shared" si="135"/>
        <v>205</v>
      </c>
      <c r="EA9" s="52">
        <f t="shared" si="136"/>
        <v>105</v>
      </c>
      <c r="EB9" s="52" t="str">
        <f t="shared" si="137"/>
        <v/>
      </c>
      <c r="EC9" s="52" t="str">
        <f t="shared" si="138"/>
        <v/>
      </c>
      <c r="EE9" s="1"/>
      <c r="EF9" s="1"/>
      <c r="EG9" s="1"/>
      <c r="EH9" s="17"/>
      <c r="EI9" s="103">
        <f t="shared" si="139"/>
        <v>-103</v>
      </c>
      <c r="EJ9" s="24">
        <f>IF(OR($S9&lt;OPL_MIN,$S9&gt;OPL_MAX),"",VLOOKUP($F9,CleanseResults!$CI$3:$CM$1772,5,FALSE))</f>
        <v>0.49</v>
      </c>
      <c r="EK9" s="24" t="str">
        <f t="shared" si="140"/>
        <v>VisFave</v>
      </c>
      <c r="EL9" s="91">
        <f t="shared" si="141"/>
        <v>-104.08163265306123</v>
      </c>
      <c r="EM9" s="91">
        <f t="shared" si="142"/>
        <v>104.08163265306123</v>
      </c>
      <c r="EN9" s="25">
        <f t="shared" si="143"/>
        <v>1</v>
      </c>
      <c r="EO9" s="53" t="str">
        <f t="shared" si="144"/>
        <v/>
      </c>
      <c r="EP9" s="52" t="str">
        <f t="shared" si="145"/>
        <v/>
      </c>
      <c r="EQ9" s="52" t="str">
        <f t="shared" si="146"/>
        <v/>
      </c>
      <c r="ER9" s="52" t="str">
        <f t="shared" si="147"/>
        <v/>
      </c>
      <c r="ES9" s="52">
        <f t="shared" si="148"/>
        <v>205</v>
      </c>
      <c r="ET9" s="52">
        <f t="shared" si="149"/>
        <v>105</v>
      </c>
      <c r="EU9" s="52" t="str">
        <f t="shared" si="150"/>
        <v/>
      </c>
      <c r="EV9" s="52" t="str">
        <f t="shared" si="151"/>
        <v/>
      </c>
      <c r="EX9" s="1"/>
      <c r="EY9" s="1"/>
      <c r="EZ9" s="1"/>
      <c r="FA9" s="17"/>
      <c r="FB9" s="103">
        <f t="shared" si="152"/>
        <v>-103</v>
      </c>
      <c r="FC9" s="24">
        <f>IF(OR($S9&lt;OPL_MIN,$S9&gt;OPL_MAX),"",VLOOKUP($F9,CleanseResults!$CX$3:$DB$1772,5,FALSE))</f>
        <v>0.5</v>
      </c>
      <c r="FD9" s="24" t="str">
        <f t="shared" si="153"/>
        <v>HomDog</v>
      </c>
      <c r="FE9" s="91">
        <f t="shared" si="154"/>
        <v>100</v>
      </c>
      <c r="FF9" s="91">
        <f t="shared" si="155"/>
        <v>100</v>
      </c>
      <c r="FG9" s="25">
        <f t="shared" si="156"/>
        <v>-1</v>
      </c>
      <c r="FH9" s="53" t="str">
        <f t="shared" si="157"/>
        <v/>
      </c>
      <c r="FI9" s="52" t="str">
        <f t="shared" si="158"/>
        <v/>
      </c>
      <c r="FJ9" s="52" t="str">
        <f t="shared" si="159"/>
        <v/>
      </c>
      <c r="FK9" s="52" t="str">
        <f t="shared" si="160"/>
        <v/>
      </c>
      <c r="FL9" s="52" t="str">
        <f t="shared" si="161"/>
        <v/>
      </c>
      <c r="FM9" s="52" t="str">
        <f t="shared" si="162"/>
        <v/>
      </c>
      <c r="FN9" s="52">
        <f t="shared" si="163"/>
        <v>0</v>
      </c>
      <c r="FO9" s="52">
        <f t="shared" si="164"/>
        <v>103</v>
      </c>
      <c r="FQ9" s="1"/>
      <c r="FR9" s="1"/>
      <c r="FS9" s="1"/>
      <c r="FT9" s="17"/>
      <c r="FU9" s="103">
        <f t="shared" si="165"/>
        <v>-103</v>
      </c>
      <c r="FV9" s="24">
        <f>IF(OR($S9&lt;OPL_MIN,$S9&gt;OPL_MAX),"",VLOOKUP($F9,CleanseResults!$DM$3:$DQ$1772,5,FALSE))</f>
        <v>0.46</v>
      </c>
      <c r="FW9" s="24" t="str">
        <f t="shared" si="166"/>
        <v>VisFave</v>
      </c>
      <c r="FX9" s="91">
        <f t="shared" si="167"/>
        <v>-117.39130434782609</v>
      </c>
      <c r="FY9" s="91">
        <f t="shared" si="168"/>
        <v>117.39130434782609</v>
      </c>
      <c r="FZ9" s="25">
        <f t="shared" si="169"/>
        <v>1</v>
      </c>
      <c r="GA9" s="53" t="str">
        <f t="shared" si="170"/>
        <v/>
      </c>
      <c r="GB9" s="52" t="str">
        <f t="shared" si="171"/>
        <v/>
      </c>
      <c r="GC9" s="52" t="str">
        <f t="shared" si="172"/>
        <v/>
      </c>
      <c r="GD9" s="52" t="str">
        <f t="shared" si="173"/>
        <v/>
      </c>
      <c r="GE9" s="52">
        <f t="shared" si="174"/>
        <v>205</v>
      </c>
      <c r="GF9" s="52">
        <f t="shared" si="175"/>
        <v>105</v>
      </c>
      <c r="GG9" s="52" t="str">
        <f t="shared" si="176"/>
        <v/>
      </c>
      <c r="GH9" s="52" t="str">
        <f t="shared" si="177"/>
        <v/>
      </c>
      <c r="GJ9" s="1"/>
      <c r="GK9" s="1"/>
      <c r="GL9" s="1"/>
      <c r="GM9" s="17"/>
      <c r="GN9" s="103">
        <f t="shared" si="178"/>
        <v>-103</v>
      </c>
      <c r="GO9" s="24">
        <f>IF(OR($S9&lt;OPL_MIN,$S9&gt;OPL_MAX),"",VLOOKUP($F9,CleanseResults!$EB$3:$EF$1772,5,FALSE))</f>
        <v>0.47</v>
      </c>
      <c r="GP9" s="24" t="str">
        <f t="shared" si="179"/>
        <v>VisFave</v>
      </c>
      <c r="GQ9" s="91">
        <f t="shared" si="180"/>
        <v>-112.76595744680853</v>
      </c>
      <c r="GR9" s="91">
        <f t="shared" si="181"/>
        <v>112.76595744680853</v>
      </c>
      <c r="GS9" s="25">
        <f t="shared" si="182"/>
        <v>1</v>
      </c>
      <c r="GT9" s="53" t="str">
        <f t="shared" si="183"/>
        <v/>
      </c>
      <c r="GU9" s="52" t="str">
        <f t="shared" si="184"/>
        <v/>
      </c>
      <c r="GV9" s="52" t="str">
        <f t="shared" si="185"/>
        <v/>
      </c>
      <c r="GW9" s="52" t="str">
        <f t="shared" si="186"/>
        <v/>
      </c>
      <c r="GX9" s="52">
        <f t="shared" si="187"/>
        <v>205</v>
      </c>
      <c r="GY9" s="52">
        <f t="shared" si="188"/>
        <v>105</v>
      </c>
      <c r="GZ9" s="52" t="str">
        <f t="shared" si="189"/>
        <v/>
      </c>
      <c r="HA9" s="52" t="str">
        <f t="shared" si="190"/>
        <v/>
      </c>
      <c r="HC9" s="1"/>
      <c r="HD9" s="1"/>
      <c r="HE9" s="1"/>
      <c r="HF9" s="17"/>
      <c r="HG9" s="103">
        <f t="shared" si="191"/>
        <v>-103</v>
      </c>
      <c r="HH9" s="24">
        <f>IF(OR($S9&lt;OPL_MIN,$S9&gt;OPL_MAX),"",VLOOKUP($F9,CleanseResults!$EQ$3:$EU$1772,5,FALSE))</f>
        <v>0.47</v>
      </c>
      <c r="HI9" s="24" t="str">
        <f t="shared" si="192"/>
        <v>VisFave</v>
      </c>
      <c r="HJ9" s="91">
        <f t="shared" si="193"/>
        <v>-112.76595744680853</v>
      </c>
      <c r="HK9" s="91">
        <f t="shared" si="194"/>
        <v>112.76595744680853</v>
      </c>
      <c r="HL9" s="25">
        <f t="shared" si="195"/>
        <v>1</v>
      </c>
      <c r="HM9" s="53" t="str">
        <f t="shared" si="196"/>
        <v/>
      </c>
      <c r="HN9" s="52" t="str">
        <f t="shared" si="197"/>
        <v/>
      </c>
      <c r="HO9" s="52" t="str">
        <f t="shared" si="198"/>
        <v/>
      </c>
      <c r="HP9" s="52" t="str">
        <f t="shared" si="199"/>
        <v/>
      </c>
      <c r="HQ9" s="52">
        <f t="shared" si="200"/>
        <v>205</v>
      </c>
      <c r="HR9" s="52">
        <f t="shared" si="201"/>
        <v>105</v>
      </c>
      <c r="HS9" s="52" t="str">
        <f t="shared" si="202"/>
        <v/>
      </c>
      <c r="HT9" s="52" t="str">
        <f t="shared" si="203"/>
        <v/>
      </c>
      <c r="HV9" s="1"/>
      <c r="HW9" s="1"/>
      <c r="HX9" s="1"/>
      <c r="HY9" s="17"/>
      <c r="HZ9" s="103">
        <f t="shared" si="204"/>
        <v>-103</v>
      </c>
      <c r="IA9" s="24">
        <f>IF(OR($S9&lt;OPL_MIN,$S9&gt;OPL_MAX),"",VLOOKUP($F9,CleanseResults!$FF$3:$FJ$1772,5,FALSE))</f>
        <v>0.51</v>
      </c>
      <c r="IB9" s="24" t="str">
        <f t="shared" si="205"/>
        <v>HomDog</v>
      </c>
      <c r="IC9" s="91">
        <f t="shared" si="206"/>
        <v>104.08163265306123</v>
      </c>
      <c r="ID9" s="91">
        <f t="shared" si="207"/>
        <v>104.08163265306123</v>
      </c>
      <c r="IE9" s="25">
        <f t="shared" si="208"/>
        <v>-1</v>
      </c>
      <c r="IF9" s="53" t="str">
        <f t="shared" si="209"/>
        <v/>
      </c>
      <c r="IG9" s="52" t="str">
        <f t="shared" si="210"/>
        <v/>
      </c>
      <c r="IH9" s="52" t="str">
        <f t="shared" si="211"/>
        <v/>
      </c>
      <c r="II9" s="52" t="str">
        <f t="shared" si="212"/>
        <v/>
      </c>
      <c r="IJ9" s="52" t="str">
        <f t="shared" si="213"/>
        <v/>
      </c>
      <c r="IK9" s="52" t="str">
        <f t="shared" si="214"/>
        <v/>
      </c>
      <c r="IL9" s="52">
        <f t="shared" si="215"/>
        <v>0</v>
      </c>
      <c r="IM9" s="52">
        <f t="shared" si="216"/>
        <v>103</v>
      </c>
      <c r="IO9" s="1"/>
      <c r="IP9" s="1"/>
      <c r="IQ9" s="1"/>
      <c r="IR9" s="17"/>
      <c r="IS9" s="103">
        <f t="shared" si="217"/>
        <v>-103</v>
      </c>
      <c r="IT9" s="24">
        <f>IF(OR($S9&lt;OPL_MIN,$S9&gt;OPL_MAX),"",VLOOKUP($F9,CleanseResults!$FU$3:$FY$1772,5,FALSE))</f>
        <v>0.52</v>
      </c>
      <c r="IU9" s="24" t="str">
        <f t="shared" si="218"/>
        <v>HomDog</v>
      </c>
      <c r="IV9" s="91">
        <f t="shared" si="219"/>
        <v>108.33333333333334</v>
      </c>
      <c r="IW9" s="91">
        <f t="shared" si="220"/>
        <v>108.33333333333334</v>
      </c>
      <c r="IX9" s="25">
        <f t="shared" si="221"/>
        <v>-1</v>
      </c>
      <c r="IY9" s="53" t="str">
        <f t="shared" si="222"/>
        <v/>
      </c>
      <c r="IZ9" s="52" t="str">
        <f t="shared" si="223"/>
        <v/>
      </c>
      <c r="JA9" s="52" t="str">
        <f t="shared" si="224"/>
        <v/>
      </c>
      <c r="JB9" s="52" t="str">
        <f t="shared" si="225"/>
        <v/>
      </c>
      <c r="JC9" s="52" t="str">
        <f t="shared" si="226"/>
        <v/>
      </c>
      <c r="JD9" s="52" t="str">
        <f t="shared" si="227"/>
        <v/>
      </c>
      <c r="JE9" s="52">
        <f t="shared" si="228"/>
        <v>0</v>
      </c>
      <c r="JF9" s="52">
        <f t="shared" si="229"/>
        <v>103</v>
      </c>
      <c r="JH9" s="1"/>
      <c r="JI9" s="1"/>
      <c r="JJ9" s="1"/>
      <c r="JK9" s="17"/>
      <c r="JL9" s="103">
        <f t="shared" si="230"/>
        <v>-103</v>
      </c>
      <c r="JM9" s="24">
        <f>IF(OR($S9&lt;OPL_MIN,$S9&gt;OPL_MAX),"",VLOOKUP($F9,CleanseResults!$GJ$3:$GN$1772,5,FALSE))</f>
        <v>0.47</v>
      </c>
      <c r="JN9" s="24" t="str">
        <f t="shared" si="231"/>
        <v>VisFave</v>
      </c>
      <c r="JO9" s="91">
        <f t="shared" si="232"/>
        <v>-112.76595744680853</v>
      </c>
      <c r="JP9" s="91">
        <f t="shared" si="233"/>
        <v>112.76595744680853</v>
      </c>
      <c r="JQ9" s="25">
        <f t="shared" si="234"/>
        <v>1</v>
      </c>
      <c r="JR9" s="53" t="str">
        <f t="shared" si="235"/>
        <v/>
      </c>
      <c r="JS9" s="52" t="str">
        <f t="shared" si="236"/>
        <v/>
      </c>
      <c r="JT9" s="52" t="str">
        <f t="shared" si="237"/>
        <v/>
      </c>
      <c r="JU9" s="52" t="str">
        <f t="shared" si="238"/>
        <v/>
      </c>
      <c r="JV9" s="52">
        <f t="shared" si="239"/>
        <v>205</v>
      </c>
      <c r="JW9" s="52">
        <f t="shared" si="240"/>
        <v>105</v>
      </c>
      <c r="JX9" s="52" t="str">
        <f t="shared" si="241"/>
        <v/>
      </c>
      <c r="JY9" s="52" t="str">
        <f t="shared" si="242"/>
        <v/>
      </c>
      <c r="KA9" s="1"/>
      <c r="KB9" s="1"/>
      <c r="KC9" s="1"/>
      <c r="KD9" s="17"/>
      <c r="KE9" s="103">
        <f t="shared" si="243"/>
        <v>-103</v>
      </c>
      <c r="KF9" s="24">
        <f>IF(OR($S9&lt;OPL_MIN,$S9&gt;OPL_MAX),"",VLOOKUP($F9,CleanseResults!$GY$3:$HC$1772,5,FALSE))</f>
        <v>0.52</v>
      </c>
      <c r="KG9" s="24" t="str">
        <f t="shared" si="244"/>
        <v>HomDog</v>
      </c>
      <c r="KH9" s="91">
        <f t="shared" si="245"/>
        <v>108.33333333333334</v>
      </c>
      <c r="KI9" s="91">
        <f t="shared" si="246"/>
        <v>108.33333333333334</v>
      </c>
      <c r="KJ9" s="25">
        <f t="shared" si="247"/>
        <v>-1</v>
      </c>
      <c r="KK9" s="53" t="str">
        <f t="shared" si="248"/>
        <v/>
      </c>
      <c r="KL9" s="52" t="str">
        <f t="shared" si="249"/>
        <v/>
      </c>
      <c r="KM9" s="52" t="str">
        <f t="shared" si="250"/>
        <v/>
      </c>
      <c r="KN9" s="52" t="str">
        <f t="shared" si="251"/>
        <v/>
      </c>
      <c r="KO9" s="52" t="str">
        <f t="shared" si="252"/>
        <v/>
      </c>
      <c r="KP9" s="52" t="str">
        <f t="shared" si="253"/>
        <v/>
      </c>
      <c r="KQ9" s="52">
        <f t="shared" si="254"/>
        <v>0</v>
      </c>
      <c r="KR9" s="52">
        <f t="shared" si="255"/>
        <v>103</v>
      </c>
      <c r="KT9" s="1"/>
      <c r="KU9" s="1"/>
      <c r="KV9" s="1"/>
      <c r="KW9" s="17"/>
      <c r="KX9" s="103">
        <f t="shared" si="256"/>
        <v>-103</v>
      </c>
      <c r="KY9" s="24">
        <f>IF(OR($S9&lt;OPL_MIN,$S9&gt;OPL_MAX),"",VLOOKUP($F9,CleanseResults!$HN$3:$HR$1772,5,FALSE))</f>
        <v>0.45</v>
      </c>
      <c r="KZ9" s="24" t="str">
        <f t="shared" si="257"/>
        <v>VisFave</v>
      </c>
      <c r="LA9" s="91">
        <f t="shared" si="258"/>
        <v>-122.22222222222226</v>
      </c>
      <c r="LB9" s="91">
        <f t="shared" si="259"/>
        <v>122.22222222222226</v>
      </c>
      <c r="LC9" s="25">
        <f t="shared" si="260"/>
        <v>1</v>
      </c>
      <c r="LD9" s="53" t="str">
        <f t="shared" si="261"/>
        <v/>
      </c>
      <c r="LE9" s="52" t="str">
        <f t="shared" si="262"/>
        <v/>
      </c>
      <c r="LF9" s="52" t="str">
        <f t="shared" si="263"/>
        <v/>
      </c>
      <c r="LG9" s="52" t="str">
        <f t="shared" si="264"/>
        <v/>
      </c>
      <c r="LH9" s="52">
        <f t="shared" si="265"/>
        <v>205</v>
      </c>
      <c r="LI9" s="52">
        <f t="shared" si="266"/>
        <v>105</v>
      </c>
      <c r="LJ9" s="52" t="str">
        <f t="shared" si="267"/>
        <v/>
      </c>
      <c r="LK9" s="52" t="str">
        <f t="shared" si="268"/>
        <v/>
      </c>
      <c r="LL9" s="182"/>
      <c r="LM9" s="182"/>
      <c r="LO9" s="1"/>
      <c r="LP9" s="1"/>
      <c r="LQ9" s="1"/>
      <c r="LR9" s="17"/>
      <c r="LS9" s="129">
        <f t="shared" si="30"/>
        <v>0.49764315642458096</v>
      </c>
      <c r="LT9" s="53">
        <f t="shared" si="269"/>
        <v>0</v>
      </c>
      <c r="LU9" s="53">
        <f t="shared" si="270"/>
        <v>0</v>
      </c>
      <c r="LV9" s="53">
        <f t="shared" si="271"/>
        <v>9</v>
      </c>
      <c r="LW9" s="53">
        <f t="shared" si="272"/>
        <v>6</v>
      </c>
      <c r="LX9" s="24" t="str">
        <f t="shared" si="273"/>
        <v>VisFave</v>
      </c>
      <c r="LY9" s="97">
        <f t="shared" si="32"/>
        <v>60</v>
      </c>
      <c r="LZ9" s="127">
        <f t="shared" si="33"/>
        <v>0.47</v>
      </c>
      <c r="MA9" s="128">
        <f t="shared" si="34"/>
        <v>-2.7643156424580984E-2</v>
      </c>
      <c r="MB9" s="91">
        <f t="shared" si="35"/>
        <v>112.76595744680853</v>
      </c>
      <c r="MC9" s="137" t="str">
        <f t="shared" si="36"/>
        <v>VisFave</v>
      </c>
      <c r="MD9" s="138" t="str">
        <f t="shared" si="37"/>
        <v/>
      </c>
      <c r="ME9" s="130" t="str">
        <f t="shared" si="274"/>
        <v/>
      </c>
      <c r="MF9" s="135" t="str">
        <f t="shared" si="38"/>
        <v/>
      </c>
      <c r="MG9" s="135" t="str">
        <f t="shared" si="39"/>
        <v/>
      </c>
      <c r="MH9" s="135" t="str">
        <f t="shared" si="40"/>
        <v/>
      </c>
      <c r="MI9" s="135" t="str">
        <f t="shared" si="41"/>
        <v/>
      </c>
      <c r="MJ9" s="135" t="str">
        <f t="shared" si="42"/>
        <v/>
      </c>
      <c r="MK9" s="135" t="str">
        <f t="shared" si="43"/>
        <v/>
      </c>
      <c r="ML9" s="135" t="str">
        <f t="shared" si="44"/>
        <v/>
      </c>
      <c r="MM9" s="135" t="str">
        <f t="shared" si="45"/>
        <v/>
      </c>
      <c r="MO9" s="123" t="str">
        <f t="shared" si="46"/>
        <v/>
      </c>
      <c r="MP9" s="123" t="str">
        <f t="shared" si="47"/>
        <v/>
      </c>
      <c r="MS9" s="24" t="str">
        <f t="shared" si="48"/>
        <v/>
      </c>
      <c r="MT9" s="24" t="str">
        <f t="shared" si="49"/>
        <v/>
      </c>
      <c r="MU9" s="24" t="str">
        <f t="shared" si="50"/>
        <v/>
      </c>
      <c r="MV9" s="81" t="str">
        <f t="shared" si="51"/>
        <v/>
      </c>
      <c r="MX9" s="52">
        <f t="shared" si="52"/>
        <v>0.5</v>
      </c>
      <c r="MY9" s="52">
        <f t="shared" si="53"/>
        <v>0.36</v>
      </c>
      <c r="MZ9" s="52">
        <f t="shared" si="54"/>
        <v>0.6</v>
      </c>
      <c r="NA9" s="52">
        <f t="shared" si="55"/>
        <v>0.47</v>
      </c>
      <c r="NB9" s="52">
        <f t="shared" si="56"/>
        <v>0.33</v>
      </c>
      <c r="NC9" s="52">
        <f t="shared" si="57"/>
        <v>0.49</v>
      </c>
      <c r="ND9" s="52">
        <f t="shared" si="58"/>
        <v>0.5</v>
      </c>
      <c r="NE9" s="52">
        <f t="shared" si="59"/>
        <v>0.46</v>
      </c>
      <c r="NF9" s="52">
        <f t="shared" si="60"/>
        <v>0.47</v>
      </c>
      <c r="NG9" s="52">
        <f t="shared" si="61"/>
        <v>0.47</v>
      </c>
      <c r="NH9" s="52">
        <f t="shared" si="62"/>
        <v>0.51</v>
      </c>
      <c r="NI9" s="52">
        <f t="shared" si="63"/>
        <v>0.52</v>
      </c>
      <c r="NJ9" s="52">
        <f t="shared" si="64"/>
        <v>0.47</v>
      </c>
      <c r="NK9" s="52">
        <f t="shared" si="65"/>
        <v>0.52</v>
      </c>
      <c r="NL9" s="52">
        <f t="shared" si="66"/>
        <v>0.45</v>
      </c>
      <c r="NM9" s="109">
        <f t="shared" si="275"/>
        <v>0.47</v>
      </c>
    </row>
    <row r="10" spans="1:377" x14ac:dyDescent="0.2">
      <c r="A10" s="1"/>
      <c r="B10" s="1"/>
      <c r="C10" s="9" t="s">
        <v>77</v>
      </c>
      <c r="D10" s="29">
        <f>MIN(AD3:AD89)</f>
        <v>0</v>
      </c>
      <c r="E10" s="10">
        <f t="shared" si="276"/>
        <v>0</v>
      </c>
      <c r="F10" s="26">
        <v>777423</v>
      </c>
      <c r="G10" s="49">
        <f>VLOOKUP($F10,Lookup_!$A$2:$AJ$2224,3,FALSE)</f>
        <v>2025</v>
      </c>
      <c r="H10" s="27">
        <f>VLOOKUP($F10,Lookup_!$A$2:$AJ$2224,4,FALSE)</f>
        <v>6.3</v>
      </c>
      <c r="I10" s="86">
        <f>VLOOKUP($F10,Lookup_!$A$2:$AJ$2224,2,FALSE)</f>
        <v>45829</v>
      </c>
      <c r="J10" s="7">
        <f>VLOOKUP($F10,Lookup_!$A$2:$AJ$2224,13,FALSE)</f>
        <v>18</v>
      </c>
      <c r="K10" s="8" t="str">
        <f>VLOOKUP(J10,Lookup_!$AO$3:$AP$32,2,FALSE)</f>
        <v>NYM</v>
      </c>
      <c r="L10" s="27">
        <f>VLOOKUP($F10,Lookup_!$A$2:$AJ$2224,14,FALSE)</f>
        <v>-119</v>
      </c>
      <c r="M10" s="12">
        <f>VLOOKUP($F10,Lookup_!$A$2:$AJ$2224,15,FALSE)</f>
        <v>0.54337899999999995</v>
      </c>
      <c r="N10" s="115">
        <f t="shared" si="67"/>
        <v>0.53056687119439772</v>
      </c>
      <c r="O10" s="116">
        <f t="shared" si="68"/>
        <v>-113.02288625098542</v>
      </c>
      <c r="P10" s="49">
        <f>VLOOKUP($F10,Lookup_!$A$2:$AJ$2224,7,FALSE)</f>
        <v>21</v>
      </c>
      <c r="Q10" s="8" t="str">
        <f>VLOOKUP(P10,Lookup_!$AO$3:$AP$32,2,FALSE)</f>
        <v>PHI</v>
      </c>
      <c r="R10" s="88">
        <f>VLOOKUP($F10,Lookup_!$A$2:$AJ$2224,12,FALSE)</f>
        <v>0.323198667</v>
      </c>
      <c r="S10" s="27">
        <f>VLOOKUP($F10,Lookup_!$A$2:$AJ$2224,8,FALSE)</f>
        <v>108</v>
      </c>
      <c r="T10" s="12">
        <f>VLOOKUP($F10,Lookup_!$A$2:$AJ$2224,9,FALSE)</f>
        <v>0.480769</v>
      </c>
      <c r="U10" s="115">
        <f t="shared" si="69"/>
        <v>0.4694331288056024</v>
      </c>
      <c r="V10" s="116">
        <f t="shared" si="70"/>
        <v>113.02288625098535</v>
      </c>
      <c r="W10" s="90">
        <f t="shared" si="71"/>
        <v>-1</v>
      </c>
      <c r="X10" s="27">
        <f>VLOOKUP($F10,Lookup_!$A$2:$AJ$2224,5,FALSE)</f>
        <v>10.5</v>
      </c>
      <c r="Y10" s="27">
        <f>VLOOKUP($F10,Lookup_!$A$2:$AJ$2224,6,FALSE)</f>
        <v>-103</v>
      </c>
      <c r="Z10" s="55">
        <f>VLOOKUP($F10,Lookup_!$A$2:$AJ$2224,19,FALSE)</f>
        <v>100.12656444213764</v>
      </c>
      <c r="AA10" s="116">
        <f>VLOOKUP($F10,Lookup_!$A$2:$AJ$2224,25,FALSE)</f>
        <v>-118.41118964206771</v>
      </c>
      <c r="AB10" s="27">
        <f>VLOOKUP($F10,Lookup_!$A$2:$AJ$2224,21,FALSE)</f>
        <v>105.52783598206203</v>
      </c>
      <c r="AC10" s="116">
        <f>VLOOKUP($F10,Lookup_!$A$2:$AJ$2224,23,FALSE)</f>
        <v>-133.4032765151957</v>
      </c>
      <c r="AD10" s="7">
        <f>VLOOKUP($F10,Lookup_!$A$2:$AJ$2224,31,FALSE)</f>
        <v>11</v>
      </c>
      <c r="AE10" s="8">
        <f>VLOOKUP($F10,Lookup_!$A$2:$AJ$2224,30,FALSE)</f>
        <v>4</v>
      </c>
      <c r="AF10" s="8" t="str">
        <f>VLOOKUP($F10,Lookup_!$A$2:$AJ$2224,32,FALSE)</f>
        <v>SEVEN</v>
      </c>
      <c r="AG10" s="28">
        <f>VLOOKUP($F10,Lookup_!$A$2:$AJ$2224,29,FALSE)</f>
        <v>-1</v>
      </c>
      <c r="AH10" s="28">
        <f>VLOOKUP($F10,Lookup_!$A$2:$AJ$2224,34,FALSE)</f>
        <v>1</v>
      </c>
      <c r="AI10" s="28" t="str">
        <f>VLOOKUP($F10,Lookup_!$A$2:$AJ$2224,33,FALSE)</f>
        <v>VisFave</v>
      </c>
      <c r="AJ10" s="8">
        <f>VLOOKUP($F10,Lookup_!$A$2:$AJ$2224,35,FALSE)</f>
        <v>15</v>
      </c>
      <c r="AK10" s="28">
        <f>VLOOKUP($F10,Lookup_!$A$2:$AJ$2224,36,FALSE)</f>
        <v>1</v>
      </c>
      <c r="AL10">
        <f t="shared" si="72"/>
        <v>7</v>
      </c>
      <c r="AM10">
        <f t="shared" si="73"/>
        <v>1</v>
      </c>
      <c r="AN10" s="1"/>
      <c r="AO10" s="1"/>
      <c r="AP10" s="17" t="s">
        <v>59</v>
      </c>
      <c r="AQ10" s="42">
        <f>AQ76+AQ49</f>
        <v>96.509999999999991</v>
      </c>
      <c r="AR10" s="103">
        <f t="shared" si="74"/>
        <v>108</v>
      </c>
      <c r="AS10" s="24">
        <f>IF(OR($S10&lt;OPL_MIN,$S10&gt;OPL_MAX),"",VLOOKUP($F10,CleanseResults!$L$3:$P$1772,5,FALSE))</f>
        <v>0.42</v>
      </c>
      <c r="AT10" s="24" t="str">
        <f t="shared" si="75"/>
        <v>VisFave</v>
      </c>
      <c r="AU10" s="91">
        <f t="shared" si="76"/>
        <v>-138.09523809523813</v>
      </c>
      <c r="AV10" s="91">
        <f t="shared" si="77"/>
        <v>138.09523809523813</v>
      </c>
      <c r="AW10" s="25">
        <f t="shared" si="78"/>
        <v>1</v>
      </c>
      <c r="AX10" s="53" t="str">
        <f t="shared" si="79"/>
        <v/>
      </c>
      <c r="AY10" s="52" t="str">
        <f t="shared" si="80"/>
        <v/>
      </c>
      <c r="AZ10" s="52" t="str">
        <f t="shared" si="81"/>
        <v/>
      </c>
      <c r="BA10" s="52" t="str">
        <f t="shared" si="82"/>
        <v/>
      </c>
      <c r="BB10" s="52">
        <f t="shared" si="83"/>
        <v>219</v>
      </c>
      <c r="BC10" s="52">
        <f t="shared" si="84"/>
        <v>119</v>
      </c>
      <c r="BD10" s="52" t="str">
        <f t="shared" si="85"/>
        <v/>
      </c>
      <c r="BE10" s="52" t="str">
        <f t="shared" si="86"/>
        <v/>
      </c>
      <c r="BG10" s="1"/>
      <c r="BH10" s="1"/>
      <c r="BI10" s="17" t="s">
        <v>59</v>
      </c>
      <c r="BJ10" s="42">
        <f>BJ76+BJ49</f>
        <v>96.1</v>
      </c>
      <c r="BK10" s="103">
        <f t="shared" si="87"/>
        <v>108</v>
      </c>
      <c r="BL10" s="24">
        <f>IF(OR($S10&lt;OPL_MIN,$S10&gt;OPL_MAX),"",VLOOKUP($F10,CleanseResults!$AA$3:$AE$1772,5,FALSE))</f>
        <v>0.33</v>
      </c>
      <c r="BM10" s="24" t="str">
        <f t="shared" si="88"/>
        <v>VisFave</v>
      </c>
      <c r="BN10" s="91">
        <f t="shared" si="89"/>
        <v>-203.03030303030297</v>
      </c>
      <c r="BO10" s="91">
        <f t="shared" si="90"/>
        <v>203.03030303030297</v>
      </c>
      <c r="BP10" s="25">
        <f t="shared" si="91"/>
        <v>1</v>
      </c>
      <c r="BQ10" s="53" t="str">
        <f t="shared" si="92"/>
        <v/>
      </c>
      <c r="BR10" s="52" t="str">
        <f t="shared" si="93"/>
        <v/>
      </c>
      <c r="BS10" s="52" t="str">
        <f t="shared" si="94"/>
        <v/>
      </c>
      <c r="BT10" s="52" t="str">
        <f t="shared" si="95"/>
        <v/>
      </c>
      <c r="BU10" s="52">
        <f t="shared" si="96"/>
        <v>219</v>
      </c>
      <c r="BV10" s="52">
        <f t="shared" si="97"/>
        <v>119</v>
      </c>
      <c r="BW10" s="52" t="str">
        <f t="shared" si="98"/>
        <v/>
      </c>
      <c r="BX10" s="52" t="str">
        <f t="shared" si="99"/>
        <v/>
      </c>
      <c r="BZ10" s="1"/>
      <c r="CA10" s="1"/>
      <c r="CB10" s="17" t="s">
        <v>59</v>
      </c>
      <c r="CC10" s="42">
        <f>CC76+CC49</f>
        <v>95.51</v>
      </c>
      <c r="CD10" s="103">
        <f t="shared" si="100"/>
        <v>108</v>
      </c>
      <c r="CE10" s="24">
        <f>IF(OR($S10&lt;OPL_MIN,$S10&gt;OPL_MAX),"",VLOOKUP($F10,CleanseResults!$AP$3:$AT$1772,5,FALSE))</f>
        <v>0.25</v>
      </c>
      <c r="CF10" s="24" t="str">
        <f t="shared" si="101"/>
        <v>VisFave</v>
      </c>
      <c r="CG10" s="91">
        <f t="shared" si="102"/>
        <v>-300</v>
      </c>
      <c r="CH10" s="91">
        <f t="shared" si="103"/>
        <v>300</v>
      </c>
      <c r="CI10" s="25">
        <f t="shared" si="104"/>
        <v>1</v>
      </c>
      <c r="CJ10" s="53" t="str">
        <f t="shared" si="105"/>
        <v/>
      </c>
      <c r="CK10" s="52" t="str">
        <f t="shared" si="106"/>
        <v/>
      </c>
      <c r="CL10" s="52" t="str">
        <f t="shared" si="107"/>
        <v/>
      </c>
      <c r="CM10" s="52" t="str">
        <f t="shared" si="108"/>
        <v/>
      </c>
      <c r="CN10" s="52">
        <f t="shared" si="109"/>
        <v>219</v>
      </c>
      <c r="CO10" s="52">
        <f t="shared" si="110"/>
        <v>119</v>
      </c>
      <c r="CP10" s="52" t="str">
        <f t="shared" si="111"/>
        <v/>
      </c>
      <c r="CQ10" s="52" t="str">
        <f t="shared" si="112"/>
        <v/>
      </c>
      <c r="CS10" s="1"/>
      <c r="CT10" s="1"/>
      <c r="CU10" s="17" t="s">
        <v>59</v>
      </c>
      <c r="CV10" s="42">
        <f>CV76+CV49</f>
        <v>96.65</v>
      </c>
      <c r="CW10" s="103">
        <f t="shared" si="113"/>
        <v>108</v>
      </c>
      <c r="CX10" s="24">
        <f>IF(OR($S10&lt;OPL_MIN,$S10&gt;OPL_MAX),"",VLOOKUP($F10,CleanseResults!$BE$3:$BI$1772,5,FALSE))</f>
        <v>0.41</v>
      </c>
      <c r="CY10" s="24" t="str">
        <f t="shared" si="114"/>
        <v>VisFave</v>
      </c>
      <c r="CZ10" s="91">
        <f t="shared" si="115"/>
        <v>-143.90243902439028</v>
      </c>
      <c r="DA10" s="91">
        <f t="shared" si="116"/>
        <v>143.90243902439028</v>
      </c>
      <c r="DB10" s="25">
        <f t="shared" si="117"/>
        <v>1</v>
      </c>
      <c r="DC10" s="53" t="str">
        <f t="shared" si="118"/>
        <v/>
      </c>
      <c r="DD10" s="52" t="str">
        <f t="shared" si="119"/>
        <v/>
      </c>
      <c r="DE10" s="52" t="str">
        <f t="shared" si="120"/>
        <v/>
      </c>
      <c r="DF10" s="52" t="str">
        <f t="shared" si="121"/>
        <v/>
      </c>
      <c r="DG10" s="52">
        <f t="shared" si="122"/>
        <v>219</v>
      </c>
      <c r="DH10" s="52">
        <f t="shared" si="123"/>
        <v>119</v>
      </c>
      <c r="DI10" s="52" t="str">
        <f t="shared" si="124"/>
        <v/>
      </c>
      <c r="DJ10" s="52" t="str">
        <f t="shared" si="125"/>
        <v/>
      </c>
      <c r="DL10" s="1"/>
      <c r="DM10" s="1"/>
      <c r="DN10" s="17" t="s">
        <v>59</v>
      </c>
      <c r="DO10" s="42">
        <f>DO76+DO49</f>
        <v>96.92</v>
      </c>
      <c r="DP10" s="103">
        <f t="shared" si="126"/>
        <v>108</v>
      </c>
      <c r="DQ10" s="24">
        <f>IF(OR($S10&lt;OPL_MIN,$S10&gt;OPL_MAX),"",VLOOKUP($F10,CleanseResults!$BT$3:$BX$1772,5,FALSE))</f>
        <v>0.34</v>
      </c>
      <c r="DR10" s="24" t="str">
        <f t="shared" si="127"/>
        <v>VisFave</v>
      </c>
      <c r="DS10" s="91">
        <f t="shared" si="128"/>
        <v>-194.11764705882345</v>
      </c>
      <c r="DT10" s="91">
        <f t="shared" si="129"/>
        <v>194.11764705882345</v>
      </c>
      <c r="DU10" s="25">
        <f t="shared" si="130"/>
        <v>1</v>
      </c>
      <c r="DV10" s="53" t="str">
        <f t="shared" si="131"/>
        <v/>
      </c>
      <c r="DW10" s="52" t="str">
        <f t="shared" si="132"/>
        <v/>
      </c>
      <c r="DX10" s="52" t="str">
        <f t="shared" si="133"/>
        <v/>
      </c>
      <c r="DY10" s="52" t="str">
        <f t="shared" si="134"/>
        <v/>
      </c>
      <c r="DZ10" s="52">
        <f t="shared" si="135"/>
        <v>219</v>
      </c>
      <c r="EA10" s="52">
        <f t="shared" si="136"/>
        <v>119</v>
      </c>
      <c r="EB10" s="52" t="str">
        <f t="shared" si="137"/>
        <v/>
      </c>
      <c r="EC10" s="52" t="str">
        <f t="shared" si="138"/>
        <v/>
      </c>
      <c r="EE10" s="1"/>
      <c r="EF10" s="1"/>
      <c r="EG10" s="17" t="s">
        <v>59</v>
      </c>
      <c r="EH10" s="42">
        <f>EH76+EH49</f>
        <v>97.41</v>
      </c>
      <c r="EI10" s="103">
        <f t="shared" si="139"/>
        <v>108</v>
      </c>
      <c r="EJ10" s="24">
        <f>IF(OR($S10&lt;OPL_MIN,$S10&gt;OPL_MAX),"",VLOOKUP($F10,CleanseResults!$CI$3:$CM$1772,5,FALSE))</f>
        <v>0.46</v>
      </c>
      <c r="EK10" s="24" t="str">
        <f t="shared" si="140"/>
        <v>VisFave</v>
      </c>
      <c r="EL10" s="91">
        <f t="shared" si="141"/>
        <v>-117.39130434782609</v>
      </c>
      <c r="EM10" s="91">
        <f t="shared" si="142"/>
        <v>117.39130434782609</v>
      </c>
      <c r="EN10" s="25">
        <f t="shared" si="143"/>
        <v>1</v>
      </c>
      <c r="EO10" s="53" t="str">
        <f t="shared" si="144"/>
        <v/>
      </c>
      <c r="EP10" s="52" t="str">
        <f t="shared" si="145"/>
        <v/>
      </c>
      <c r="EQ10" s="52" t="str">
        <f t="shared" si="146"/>
        <v/>
      </c>
      <c r="ER10" s="52" t="str">
        <f t="shared" si="147"/>
        <v/>
      </c>
      <c r="ES10" s="52">
        <f t="shared" si="148"/>
        <v>219</v>
      </c>
      <c r="ET10" s="52">
        <f t="shared" si="149"/>
        <v>119</v>
      </c>
      <c r="EU10" s="52" t="str">
        <f t="shared" si="150"/>
        <v/>
      </c>
      <c r="EV10" s="52" t="str">
        <f t="shared" si="151"/>
        <v/>
      </c>
      <c r="EX10" s="1"/>
      <c r="EY10" s="1"/>
      <c r="EZ10" s="17" t="s">
        <v>59</v>
      </c>
      <c r="FA10" s="42">
        <f>FA76+FA49</f>
        <v>96.18</v>
      </c>
      <c r="FB10" s="103">
        <f t="shared" si="152"/>
        <v>108</v>
      </c>
      <c r="FC10" s="24">
        <f>IF(OR($S10&lt;OPL_MIN,$S10&gt;OPL_MAX),"",VLOOKUP($F10,CleanseResults!$CX$3:$DB$1772,5,FALSE))</f>
        <v>0.51</v>
      </c>
      <c r="FD10" s="24" t="str">
        <f t="shared" si="153"/>
        <v>HomDog</v>
      </c>
      <c r="FE10" s="91">
        <f t="shared" si="154"/>
        <v>104.08163265306123</v>
      </c>
      <c r="FF10" s="91">
        <f t="shared" si="155"/>
        <v>104.08163265306123</v>
      </c>
      <c r="FG10" s="25">
        <f t="shared" si="156"/>
        <v>-1</v>
      </c>
      <c r="FH10" s="53" t="str">
        <f t="shared" si="157"/>
        <v/>
      </c>
      <c r="FI10" s="52" t="str">
        <f t="shared" si="158"/>
        <v/>
      </c>
      <c r="FJ10" s="52" t="str">
        <f t="shared" si="159"/>
        <v/>
      </c>
      <c r="FK10" s="52" t="str">
        <f t="shared" si="160"/>
        <v/>
      </c>
      <c r="FL10" s="52" t="str">
        <f t="shared" si="161"/>
        <v/>
      </c>
      <c r="FM10" s="52" t="str">
        <f t="shared" si="162"/>
        <v/>
      </c>
      <c r="FN10" s="52">
        <f t="shared" si="163"/>
        <v>0</v>
      </c>
      <c r="FO10" s="52">
        <f t="shared" si="164"/>
        <v>100</v>
      </c>
      <c r="FQ10" s="1"/>
      <c r="FR10" s="1"/>
      <c r="FS10" s="17" t="s">
        <v>59</v>
      </c>
      <c r="FT10" s="42">
        <f>FT76+FT49</f>
        <v>97.550000000000011</v>
      </c>
      <c r="FU10" s="103">
        <f t="shared" si="165"/>
        <v>108</v>
      </c>
      <c r="FV10" s="24">
        <f>IF(OR($S10&lt;OPL_MIN,$S10&gt;OPL_MAX),"",VLOOKUP($F10,CleanseResults!$DM$3:$DQ$1772,5,FALSE))</f>
        <v>0.46</v>
      </c>
      <c r="FW10" s="24" t="str">
        <f t="shared" si="166"/>
        <v>VisFave</v>
      </c>
      <c r="FX10" s="91">
        <f t="shared" si="167"/>
        <v>-117.39130434782609</v>
      </c>
      <c r="FY10" s="91">
        <f t="shared" si="168"/>
        <v>117.39130434782609</v>
      </c>
      <c r="FZ10" s="25">
        <f t="shared" si="169"/>
        <v>1</v>
      </c>
      <c r="GA10" s="53" t="str">
        <f t="shared" si="170"/>
        <v/>
      </c>
      <c r="GB10" s="52" t="str">
        <f t="shared" si="171"/>
        <v/>
      </c>
      <c r="GC10" s="52" t="str">
        <f t="shared" si="172"/>
        <v/>
      </c>
      <c r="GD10" s="52" t="str">
        <f t="shared" si="173"/>
        <v/>
      </c>
      <c r="GE10" s="52">
        <f t="shared" si="174"/>
        <v>219</v>
      </c>
      <c r="GF10" s="52">
        <f t="shared" si="175"/>
        <v>119</v>
      </c>
      <c r="GG10" s="52" t="str">
        <f t="shared" si="176"/>
        <v/>
      </c>
      <c r="GH10" s="52" t="str">
        <f t="shared" si="177"/>
        <v/>
      </c>
      <c r="GJ10" s="1"/>
      <c r="GK10" s="1"/>
      <c r="GL10" s="17" t="s">
        <v>59</v>
      </c>
      <c r="GM10" s="42">
        <f>GM76+GM49</f>
        <v>96.649999999999991</v>
      </c>
      <c r="GN10" s="103">
        <f t="shared" si="178"/>
        <v>108</v>
      </c>
      <c r="GO10" s="24">
        <f>IF(OR($S10&lt;OPL_MIN,$S10&gt;OPL_MAX),"",VLOOKUP($F10,CleanseResults!$EB$3:$EF$1772,5,FALSE))</f>
        <v>0.44</v>
      </c>
      <c r="GP10" s="24" t="str">
        <f t="shared" si="179"/>
        <v>VisFave</v>
      </c>
      <c r="GQ10" s="91">
        <f t="shared" si="180"/>
        <v>-127.27272727272729</v>
      </c>
      <c r="GR10" s="91">
        <f t="shared" si="181"/>
        <v>127.27272727272729</v>
      </c>
      <c r="GS10" s="25">
        <f t="shared" si="182"/>
        <v>1</v>
      </c>
      <c r="GT10" s="53" t="str">
        <f t="shared" si="183"/>
        <v/>
      </c>
      <c r="GU10" s="52" t="str">
        <f t="shared" si="184"/>
        <v/>
      </c>
      <c r="GV10" s="52" t="str">
        <f t="shared" si="185"/>
        <v/>
      </c>
      <c r="GW10" s="52" t="str">
        <f t="shared" si="186"/>
        <v/>
      </c>
      <c r="GX10" s="52">
        <f t="shared" si="187"/>
        <v>219</v>
      </c>
      <c r="GY10" s="52">
        <f t="shared" si="188"/>
        <v>119</v>
      </c>
      <c r="GZ10" s="52" t="str">
        <f t="shared" si="189"/>
        <v/>
      </c>
      <c r="HA10" s="52" t="str">
        <f t="shared" si="190"/>
        <v/>
      </c>
      <c r="HC10" s="1"/>
      <c r="HD10" s="1"/>
      <c r="HE10" s="17" t="s">
        <v>59</v>
      </c>
      <c r="HF10" s="42">
        <f>HF76+HF49</f>
        <v>96.649999999999991</v>
      </c>
      <c r="HG10" s="103">
        <f t="shared" si="191"/>
        <v>108</v>
      </c>
      <c r="HH10" s="24">
        <f>IF(OR($S10&lt;OPL_MIN,$S10&gt;OPL_MAX),"",VLOOKUP($F10,CleanseResults!$EQ$3:$EU$1772,5,FALSE))</f>
        <v>0.44</v>
      </c>
      <c r="HI10" s="24" t="str">
        <f t="shared" si="192"/>
        <v>VisFave</v>
      </c>
      <c r="HJ10" s="91">
        <f t="shared" si="193"/>
        <v>-127.27272727272729</v>
      </c>
      <c r="HK10" s="91">
        <f t="shared" si="194"/>
        <v>127.27272727272729</v>
      </c>
      <c r="HL10" s="25">
        <f t="shared" si="195"/>
        <v>1</v>
      </c>
      <c r="HM10" s="53" t="str">
        <f t="shared" si="196"/>
        <v/>
      </c>
      <c r="HN10" s="52" t="str">
        <f t="shared" si="197"/>
        <v/>
      </c>
      <c r="HO10" s="52" t="str">
        <f t="shared" si="198"/>
        <v/>
      </c>
      <c r="HP10" s="52" t="str">
        <f t="shared" si="199"/>
        <v/>
      </c>
      <c r="HQ10" s="52">
        <f t="shared" si="200"/>
        <v>219</v>
      </c>
      <c r="HR10" s="52">
        <f t="shared" si="201"/>
        <v>119</v>
      </c>
      <c r="HS10" s="52" t="str">
        <f t="shared" si="202"/>
        <v/>
      </c>
      <c r="HT10" s="52" t="str">
        <f t="shared" si="203"/>
        <v/>
      </c>
      <c r="HV10" s="1"/>
      <c r="HW10" s="1"/>
      <c r="HX10" s="17" t="s">
        <v>59</v>
      </c>
      <c r="HY10" s="42">
        <f>HY76+HY49</f>
        <v>96.92</v>
      </c>
      <c r="HZ10" s="103">
        <f t="shared" si="204"/>
        <v>108</v>
      </c>
      <c r="IA10" s="24">
        <f>IF(OR($S10&lt;OPL_MIN,$S10&gt;OPL_MAX),"",VLOOKUP($F10,CleanseResults!$FF$3:$FJ$1772,5,FALSE))</f>
        <v>0.49</v>
      </c>
      <c r="IB10" s="24" t="str">
        <f t="shared" si="205"/>
        <v>VisFave</v>
      </c>
      <c r="IC10" s="91">
        <f t="shared" si="206"/>
        <v>-104.08163265306123</v>
      </c>
      <c r="ID10" s="91">
        <f t="shared" si="207"/>
        <v>104.08163265306123</v>
      </c>
      <c r="IE10" s="25">
        <f t="shared" si="208"/>
        <v>1</v>
      </c>
      <c r="IF10" s="53" t="str">
        <f t="shared" si="209"/>
        <v/>
      </c>
      <c r="IG10" s="52" t="str">
        <f t="shared" si="210"/>
        <v/>
      </c>
      <c r="IH10" s="52" t="str">
        <f t="shared" si="211"/>
        <v/>
      </c>
      <c r="II10" s="52" t="str">
        <f t="shared" si="212"/>
        <v/>
      </c>
      <c r="IJ10" s="52">
        <f t="shared" si="213"/>
        <v>219</v>
      </c>
      <c r="IK10" s="52">
        <f t="shared" si="214"/>
        <v>119</v>
      </c>
      <c r="IL10" s="52" t="str">
        <f t="shared" si="215"/>
        <v/>
      </c>
      <c r="IM10" s="52" t="str">
        <f t="shared" si="216"/>
        <v/>
      </c>
      <c r="IO10" s="1"/>
      <c r="IP10" s="1"/>
      <c r="IQ10" s="17" t="s">
        <v>59</v>
      </c>
      <c r="IR10" s="42">
        <f>IR76+IR49</f>
        <v>97.039999999999992</v>
      </c>
      <c r="IS10" s="103">
        <f t="shared" si="217"/>
        <v>108</v>
      </c>
      <c r="IT10" s="24">
        <f>IF(OR($S10&lt;OPL_MIN,$S10&gt;OPL_MAX),"",VLOOKUP($F10,CleanseResults!$FU$3:$FY$1772,5,FALSE))</f>
        <v>0.49</v>
      </c>
      <c r="IU10" s="24" t="str">
        <f t="shared" si="218"/>
        <v>VisFave</v>
      </c>
      <c r="IV10" s="91">
        <f t="shared" si="219"/>
        <v>-104.08163265306123</v>
      </c>
      <c r="IW10" s="91">
        <f t="shared" si="220"/>
        <v>104.08163265306123</v>
      </c>
      <c r="IX10" s="25">
        <f t="shared" si="221"/>
        <v>1</v>
      </c>
      <c r="IY10" s="53" t="str">
        <f t="shared" si="222"/>
        <v/>
      </c>
      <c r="IZ10" s="52" t="str">
        <f t="shared" si="223"/>
        <v/>
      </c>
      <c r="JA10" s="52" t="str">
        <f t="shared" si="224"/>
        <v/>
      </c>
      <c r="JB10" s="52" t="str">
        <f t="shared" si="225"/>
        <v/>
      </c>
      <c r="JC10" s="52">
        <f t="shared" si="226"/>
        <v>219</v>
      </c>
      <c r="JD10" s="52">
        <f t="shared" si="227"/>
        <v>119</v>
      </c>
      <c r="JE10" s="52" t="str">
        <f t="shared" si="228"/>
        <v/>
      </c>
      <c r="JF10" s="52" t="str">
        <f t="shared" si="229"/>
        <v/>
      </c>
      <c r="JH10" s="1"/>
      <c r="JI10" s="1"/>
      <c r="JJ10" s="17" t="s">
        <v>59</v>
      </c>
      <c r="JK10" s="42">
        <f>JK76+JK49</f>
        <v>96.859999999999985</v>
      </c>
      <c r="JL10" s="103">
        <f t="shared" si="230"/>
        <v>108</v>
      </c>
      <c r="JM10" s="24">
        <f>IF(OR($S10&lt;OPL_MIN,$S10&gt;OPL_MAX),"",VLOOKUP($F10,CleanseResults!$GJ$3:$GN$1772,5,FALSE))</f>
        <v>0.45</v>
      </c>
      <c r="JN10" s="24" t="str">
        <f t="shared" si="231"/>
        <v>VisFave</v>
      </c>
      <c r="JO10" s="91">
        <f t="shared" si="232"/>
        <v>-122.22222222222226</v>
      </c>
      <c r="JP10" s="91">
        <f t="shared" si="233"/>
        <v>122.22222222222226</v>
      </c>
      <c r="JQ10" s="25">
        <f t="shared" si="234"/>
        <v>1</v>
      </c>
      <c r="JR10" s="53" t="str">
        <f t="shared" si="235"/>
        <v/>
      </c>
      <c r="JS10" s="52" t="str">
        <f t="shared" si="236"/>
        <v/>
      </c>
      <c r="JT10" s="52" t="str">
        <f t="shared" si="237"/>
        <v/>
      </c>
      <c r="JU10" s="52" t="str">
        <f t="shared" si="238"/>
        <v/>
      </c>
      <c r="JV10" s="52">
        <f t="shared" si="239"/>
        <v>219</v>
      </c>
      <c r="JW10" s="52">
        <f t="shared" si="240"/>
        <v>119</v>
      </c>
      <c r="JX10" s="52" t="str">
        <f t="shared" si="241"/>
        <v/>
      </c>
      <c r="JY10" s="52" t="str">
        <f t="shared" si="242"/>
        <v/>
      </c>
      <c r="KA10" s="1"/>
      <c r="KB10" s="1"/>
      <c r="KC10" s="17" t="s">
        <v>59</v>
      </c>
      <c r="KD10" s="42">
        <f>KD76+KD49</f>
        <v>96.449999999999989</v>
      </c>
      <c r="KE10" s="103">
        <f t="shared" si="243"/>
        <v>108</v>
      </c>
      <c r="KF10" s="24">
        <f>IF(OR($S10&lt;OPL_MIN,$S10&gt;OPL_MAX),"",VLOOKUP($F10,CleanseResults!$GY$3:$HC$1772,5,FALSE))</f>
        <v>0.5</v>
      </c>
      <c r="KG10" s="24" t="str">
        <f t="shared" si="244"/>
        <v>HomDog</v>
      </c>
      <c r="KH10" s="91">
        <f t="shared" si="245"/>
        <v>100</v>
      </c>
      <c r="KI10" s="91">
        <f t="shared" si="246"/>
        <v>100</v>
      </c>
      <c r="KJ10" s="25">
        <f t="shared" si="247"/>
        <v>-1</v>
      </c>
      <c r="KK10" s="53" t="str">
        <f t="shared" si="248"/>
        <v/>
      </c>
      <c r="KL10" s="52" t="str">
        <f t="shared" si="249"/>
        <v/>
      </c>
      <c r="KM10" s="52" t="str">
        <f t="shared" si="250"/>
        <v/>
      </c>
      <c r="KN10" s="52" t="str">
        <f t="shared" si="251"/>
        <v/>
      </c>
      <c r="KO10" s="52" t="str">
        <f t="shared" si="252"/>
        <v/>
      </c>
      <c r="KP10" s="52" t="str">
        <f t="shared" si="253"/>
        <v/>
      </c>
      <c r="KQ10" s="52">
        <f t="shared" si="254"/>
        <v>0</v>
      </c>
      <c r="KR10" s="52">
        <f t="shared" si="255"/>
        <v>100</v>
      </c>
      <c r="KT10" s="1"/>
      <c r="KU10" s="1"/>
      <c r="KV10" s="17" t="s">
        <v>59</v>
      </c>
      <c r="KW10" s="42">
        <f>KW76+KW49</f>
        <v>96.44</v>
      </c>
      <c r="KX10" s="103">
        <f t="shared" si="256"/>
        <v>108</v>
      </c>
      <c r="KY10" s="24">
        <f>IF(OR($S10&lt;OPL_MIN,$S10&gt;OPL_MAX),"",VLOOKUP($F10,CleanseResults!$HN$3:$HR$1772,5,FALSE))</f>
        <v>0.43</v>
      </c>
      <c r="KZ10" s="24" t="str">
        <f t="shared" si="257"/>
        <v>VisFave</v>
      </c>
      <c r="LA10" s="91">
        <f t="shared" si="258"/>
        <v>-132.55813953488376</v>
      </c>
      <c r="LB10" s="91">
        <f t="shared" si="259"/>
        <v>132.55813953488376</v>
      </c>
      <c r="LC10" s="25">
        <f t="shared" si="260"/>
        <v>1</v>
      </c>
      <c r="LD10" s="53" t="str">
        <f t="shared" si="261"/>
        <v/>
      </c>
      <c r="LE10" s="52" t="str">
        <f t="shared" si="262"/>
        <v/>
      </c>
      <c r="LF10" s="52" t="str">
        <f t="shared" si="263"/>
        <v/>
      </c>
      <c r="LG10" s="52" t="str">
        <f t="shared" si="264"/>
        <v/>
      </c>
      <c r="LH10" s="52">
        <f t="shared" si="265"/>
        <v>219</v>
      </c>
      <c r="LI10" s="52">
        <f t="shared" si="266"/>
        <v>119</v>
      </c>
      <c r="LJ10" s="52" t="str">
        <f t="shared" si="267"/>
        <v/>
      </c>
      <c r="LK10" s="52" t="str">
        <f t="shared" si="268"/>
        <v/>
      </c>
      <c r="LN10" s="46"/>
      <c r="LO10" s="1"/>
      <c r="LP10" s="1"/>
      <c r="LQ10" s="17" t="s">
        <v>388</v>
      </c>
      <c r="LR10" s="122">
        <f>LR76+LR49</f>
        <v>37</v>
      </c>
      <c r="LS10" s="129">
        <f t="shared" si="30"/>
        <v>0.4694331288056024</v>
      </c>
      <c r="LT10" s="53">
        <f t="shared" si="269"/>
        <v>0</v>
      </c>
      <c r="LU10" s="53">
        <f t="shared" si="270"/>
        <v>0</v>
      </c>
      <c r="LV10" s="53">
        <f t="shared" si="271"/>
        <v>13</v>
      </c>
      <c r="LW10" s="53">
        <f t="shared" si="272"/>
        <v>2</v>
      </c>
      <c r="LX10" s="24" t="str">
        <f t="shared" si="273"/>
        <v>VisFave</v>
      </c>
      <c r="LY10" s="97">
        <f t="shared" si="32"/>
        <v>86.666666666666671</v>
      </c>
      <c r="LZ10" s="127">
        <f t="shared" si="33"/>
        <v>0.44</v>
      </c>
      <c r="MA10" s="128">
        <f t="shared" si="34"/>
        <v>-2.9433128805602393E-2</v>
      </c>
      <c r="MB10" s="91">
        <f t="shared" si="35"/>
        <v>127.27272727272729</v>
      </c>
      <c r="MC10" s="137" t="str">
        <f t="shared" si="36"/>
        <v>VisFave</v>
      </c>
      <c r="MD10" s="138" t="str">
        <f t="shared" si="37"/>
        <v/>
      </c>
      <c r="ME10" s="130" t="str">
        <f t="shared" si="274"/>
        <v/>
      </c>
      <c r="MF10" s="135" t="str">
        <f t="shared" si="38"/>
        <v/>
      </c>
      <c r="MG10" s="135" t="str">
        <f t="shared" si="39"/>
        <v/>
      </c>
      <c r="MH10" s="135" t="str">
        <f t="shared" si="40"/>
        <v/>
      </c>
      <c r="MI10" s="135" t="str">
        <f t="shared" si="41"/>
        <v/>
      </c>
      <c r="MJ10" s="135" t="str">
        <f t="shared" si="42"/>
        <v/>
      </c>
      <c r="MK10" s="135" t="str">
        <f t="shared" si="43"/>
        <v/>
      </c>
      <c r="ML10" s="135" t="str">
        <f t="shared" si="44"/>
        <v/>
      </c>
      <c r="MM10" s="135" t="str">
        <f t="shared" si="45"/>
        <v/>
      </c>
      <c r="MO10" s="123" t="str">
        <f t="shared" si="46"/>
        <v/>
      </c>
      <c r="MP10" s="123" t="str">
        <f t="shared" si="47"/>
        <v/>
      </c>
      <c r="MS10" s="24" t="str">
        <f t="shared" si="48"/>
        <v/>
      </c>
      <c r="MT10" s="24" t="str">
        <f t="shared" si="49"/>
        <v/>
      </c>
      <c r="MU10" s="24" t="str">
        <f t="shared" si="50"/>
        <v/>
      </c>
      <c r="MV10" s="81" t="str">
        <f t="shared" si="51"/>
        <v/>
      </c>
      <c r="MX10" s="52">
        <f t="shared" si="52"/>
        <v>0.42</v>
      </c>
      <c r="MY10" s="52">
        <f t="shared" si="53"/>
        <v>0.33</v>
      </c>
      <c r="MZ10" s="52">
        <f t="shared" si="54"/>
        <v>0.25</v>
      </c>
      <c r="NA10" s="52">
        <f t="shared" si="55"/>
        <v>0.41</v>
      </c>
      <c r="NB10" s="52">
        <f t="shared" si="56"/>
        <v>0.34</v>
      </c>
      <c r="NC10" s="52">
        <f t="shared" si="57"/>
        <v>0.46</v>
      </c>
      <c r="ND10" s="52">
        <f t="shared" si="58"/>
        <v>0.51</v>
      </c>
      <c r="NE10" s="52">
        <f t="shared" si="59"/>
        <v>0.46</v>
      </c>
      <c r="NF10" s="52">
        <f t="shared" si="60"/>
        <v>0.44</v>
      </c>
      <c r="NG10" s="52">
        <f t="shared" si="61"/>
        <v>0.44</v>
      </c>
      <c r="NH10" s="52">
        <f t="shared" si="62"/>
        <v>0.49</v>
      </c>
      <c r="NI10" s="52">
        <f t="shared" si="63"/>
        <v>0.49</v>
      </c>
      <c r="NJ10" s="52">
        <f t="shared" si="64"/>
        <v>0.45</v>
      </c>
      <c r="NK10" s="52">
        <f t="shared" si="65"/>
        <v>0.5</v>
      </c>
      <c r="NL10" s="52">
        <f t="shared" si="66"/>
        <v>0.43</v>
      </c>
      <c r="NM10" s="109">
        <f t="shared" si="275"/>
        <v>0.44</v>
      </c>
    </row>
    <row r="11" spans="1:377" x14ac:dyDescent="0.2">
      <c r="A11" s="1"/>
      <c r="B11" s="1"/>
      <c r="C11" s="9" t="s">
        <v>78</v>
      </c>
      <c r="D11" s="35">
        <f>AVERAGE(AD3:AD89)</f>
        <v>4.4827586206896548</v>
      </c>
      <c r="E11" s="10">
        <f t="shared" si="276"/>
        <v>1</v>
      </c>
      <c r="F11" s="26">
        <v>777409</v>
      </c>
      <c r="G11" s="49">
        <f>VLOOKUP($F11,Lookup_!$A$2:$AJ$2224,3,FALSE)</f>
        <v>2025</v>
      </c>
      <c r="H11" s="27">
        <f>VLOOKUP($F11,Lookup_!$A$2:$AJ$2224,4,FALSE)</f>
        <v>6.4</v>
      </c>
      <c r="I11" s="86">
        <f>VLOOKUP($F11,Lookup_!$A$2:$AJ$2224,2,FALSE)</f>
        <v>45830</v>
      </c>
      <c r="J11" s="7">
        <f>VLOOKUP($F11,Lookup_!$A$2:$AJ$2224,13,FALSE)</f>
        <v>10</v>
      </c>
      <c r="K11" s="8" t="str">
        <f>VLOOKUP(J11,Lookup_!$AO$3:$AP$32,2,FALSE)</f>
        <v>DET</v>
      </c>
      <c r="L11" s="27">
        <f>VLOOKUP($F11,Lookup_!$A$2:$AJ$2224,14,FALSE)</f>
        <v>-105</v>
      </c>
      <c r="M11" s="12">
        <f>VLOOKUP($F11,Lookup_!$A$2:$AJ$2224,15,FALSE)</f>
        <v>0.51219499999999996</v>
      </c>
      <c r="N11" s="115">
        <f t="shared" si="67"/>
        <v>0.50235684357541888</v>
      </c>
      <c r="O11" s="116">
        <f t="shared" si="68"/>
        <v>-100.9472022452201</v>
      </c>
      <c r="P11" s="49">
        <f>VLOOKUP($F11,Lookup_!$A$2:$AJ$2224,7,FALSE)</f>
        <v>27</v>
      </c>
      <c r="Q11" s="8" t="str">
        <f>VLOOKUP(P11,Lookup_!$AO$3:$AP$32,2,FALSE)</f>
        <v>TB</v>
      </c>
      <c r="R11" s="88">
        <f>VLOOKUP($F11,Lookup_!$A$2:$AJ$2224,12,FALSE)</f>
        <v>0.32069846699999999</v>
      </c>
      <c r="S11" s="27">
        <f>VLOOKUP($F11,Lookup_!$A$2:$AJ$2224,8,FALSE)</f>
        <v>-103</v>
      </c>
      <c r="T11" s="12">
        <f>VLOOKUP($F11,Lookup_!$A$2:$AJ$2224,9,FALSE)</f>
        <v>0.50738899999999998</v>
      </c>
      <c r="U11" s="115">
        <f t="shared" si="69"/>
        <v>0.49764315642458096</v>
      </c>
      <c r="V11" s="116">
        <f t="shared" si="70"/>
        <v>100.94720224522015</v>
      </c>
      <c r="W11" s="90">
        <f t="shared" si="71"/>
        <v>-1</v>
      </c>
      <c r="X11" s="27">
        <f>VLOOKUP($F11,Lookup_!$A$2:$AJ$2224,5,FALSE)</f>
        <v>8</v>
      </c>
      <c r="Y11" s="27">
        <f>VLOOKUP($F11,Lookup_!$A$2:$AJ$2224,6,FALSE)</f>
        <v>-107.5</v>
      </c>
      <c r="Z11" s="55">
        <f>VLOOKUP($F11,Lookup_!$A$2:$AJ$2224,19,FALSE)</f>
        <v>-111.27098329145259</v>
      </c>
      <c r="AA11" s="116">
        <f>VLOOKUP($F11,Lookup_!$A$2:$AJ$2224,25,FALSE)</f>
        <v>-123.83081971322795</v>
      </c>
      <c r="AB11" s="27">
        <f>VLOOKUP($F11,Lookup_!$A$2:$AJ$2224,21,FALSE)</f>
        <v>107.34402157207199</v>
      </c>
      <c r="AC11" s="116">
        <f>VLOOKUP($F11,Lookup_!$A$2:$AJ$2224,23,FALSE)</f>
        <v>-117.4834984395559</v>
      </c>
      <c r="AD11" s="7">
        <f>VLOOKUP($F11,Lookup_!$A$2:$AJ$2224,31,FALSE)</f>
        <v>9</v>
      </c>
      <c r="AE11" s="8">
        <f>VLOOKUP($F11,Lookup_!$A$2:$AJ$2224,30,FALSE)</f>
        <v>3</v>
      </c>
      <c r="AF11" s="8" t="str">
        <f>VLOOKUP($F11,Lookup_!$A$2:$AJ$2224,32,FALSE)</f>
        <v>SIX</v>
      </c>
      <c r="AG11" s="28">
        <f>VLOOKUP($F11,Lookup_!$A$2:$AJ$2224,29,FALSE)</f>
        <v>-1</v>
      </c>
      <c r="AH11" s="28">
        <f>VLOOKUP($F11,Lookup_!$A$2:$AJ$2224,34,FALSE)</f>
        <v>1</v>
      </c>
      <c r="AI11" s="28" t="str">
        <f>VLOOKUP($F11,Lookup_!$A$2:$AJ$2224,33,FALSE)</f>
        <v>VisFave</v>
      </c>
      <c r="AJ11" s="8">
        <f>VLOOKUP($F11,Lookup_!$A$2:$AJ$2224,35,FALSE)</f>
        <v>12</v>
      </c>
      <c r="AK11" s="28">
        <f>VLOOKUP($F11,Lookup_!$A$2:$AJ$2224,36,FALSE)</f>
        <v>1</v>
      </c>
      <c r="AL11">
        <f t="shared" si="72"/>
        <v>6</v>
      </c>
      <c r="AM11">
        <f t="shared" si="73"/>
        <v>1</v>
      </c>
      <c r="AN11" s="1"/>
      <c r="AO11" s="1"/>
      <c r="AP11" s="17" t="s">
        <v>60</v>
      </c>
      <c r="AQ11" s="42">
        <f>AQ50+AQ77</f>
        <v>85.87</v>
      </c>
      <c r="AR11" s="103">
        <f t="shared" si="74"/>
        <v>-103</v>
      </c>
      <c r="AS11" s="24">
        <f>IF(OR($S11&lt;OPL_MIN,$S11&gt;OPL_MAX),"",VLOOKUP($F11,CleanseResults!$L$3:$P$1772,5,FALSE))</f>
        <v>0.53</v>
      </c>
      <c r="AT11" s="24" t="str">
        <f t="shared" si="75"/>
        <v>HomDog</v>
      </c>
      <c r="AU11" s="91">
        <f t="shared" si="76"/>
        <v>112.76595744680853</v>
      </c>
      <c r="AV11" s="91">
        <f t="shared" si="77"/>
        <v>112.76595744680853</v>
      </c>
      <c r="AW11" s="25">
        <f t="shared" si="78"/>
        <v>-1</v>
      </c>
      <c r="AX11" s="53" t="str">
        <f t="shared" si="79"/>
        <v/>
      </c>
      <c r="AY11" s="52" t="str">
        <f t="shared" si="80"/>
        <v/>
      </c>
      <c r="AZ11" s="52" t="str">
        <f t="shared" si="81"/>
        <v/>
      </c>
      <c r="BA11" s="52" t="str">
        <f t="shared" si="82"/>
        <v/>
      </c>
      <c r="BB11" s="52" t="str">
        <f t="shared" si="83"/>
        <v/>
      </c>
      <c r="BC11" s="52" t="str">
        <f t="shared" si="84"/>
        <v/>
      </c>
      <c r="BD11" s="52">
        <f t="shared" si="85"/>
        <v>0</v>
      </c>
      <c r="BE11" s="52">
        <f t="shared" si="86"/>
        <v>103</v>
      </c>
      <c r="BG11" s="1"/>
      <c r="BH11" s="1"/>
      <c r="BI11" s="17" t="s">
        <v>60</v>
      </c>
      <c r="BJ11" s="42">
        <f>BJ50+BJ77</f>
        <v>94.05</v>
      </c>
      <c r="BK11" s="103">
        <f t="shared" si="87"/>
        <v>-103</v>
      </c>
      <c r="BL11" s="24">
        <f>IF(OR($S11&lt;OPL_MIN,$S11&gt;OPL_MAX),"",VLOOKUP($F11,CleanseResults!$AA$3:$AE$1772,5,FALSE))</f>
        <v>0.42</v>
      </c>
      <c r="BM11" s="24" t="str">
        <f t="shared" si="88"/>
        <v>VisFave</v>
      </c>
      <c r="BN11" s="91">
        <f t="shared" si="89"/>
        <v>-138.09523809523813</v>
      </c>
      <c r="BO11" s="91">
        <f t="shared" si="90"/>
        <v>138.09523809523813</v>
      </c>
      <c r="BP11" s="25">
        <f t="shared" si="91"/>
        <v>1</v>
      </c>
      <c r="BQ11" s="53" t="str">
        <f t="shared" si="92"/>
        <v/>
      </c>
      <c r="BR11" s="52" t="str">
        <f t="shared" si="93"/>
        <v/>
      </c>
      <c r="BS11" s="52" t="str">
        <f t="shared" si="94"/>
        <v/>
      </c>
      <c r="BT11" s="52" t="str">
        <f t="shared" si="95"/>
        <v/>
      </c>
      <c r="BU11" s="52">
        <f t="shared" si="96"/>
        <v>205</v>
      </c>
      <c r="BV11" s="52">
        <f t="shared" si="97"/>
        <v>105</v>
      </c>
      <c r="BW11" s="52" t="str">
        <f t="shared" si="98"/>
        <v/>
      </c>
      <c r="BX11" s="52" t="str">
        <f t="shared" si="99"/>
        <v/>
      </c>
      <c r="BZ11" s="1"/>
      <c r="CA11" s="1"/>
      <c r="CB11" s="17" t="s">
        <v>60</v>
      </c>
      <c r="CC11" s="42">
        <f>CC50+CC77</f>
        <v>95.98</v>
      </c>
      <c r="CD11" s="103">
        <f t="shared" si="100"/>
        <v>-103</v>
      </c>
      <c r="CE11" s="24">
        <f>IF(OR($S11&lt;OPL_MIN,$S11&gt;OPL_MAX),"",VLOOKUP($F11,CleanseResults!$AP$3:$AT$1772,5,FALSE))</f>
        <v>0.4</v>
      </c>
      <c r="CF11" s="24" t="str">
        <f t="shared" si="101"/>
        <v>VisFave</v>
      </c>
      <c r="CG11" s="91">
        <f t="shared" si="102"/>
        <v>-149.99999999999997</v>
      </c>
      <c r="CH11" s="91">
        <f t="shared" si="103"/>
        <v>149.99999999999997</v>
      </c>
      <c r="CI11" s="25">
        <f t="shared" si="104"/>
        <v>1</v>
      </c>
      <c r="CJ11" s="53" t="str">
        <f t="shared" si="105"/>
        <v/>
      </c>
      <c r="CK11" s="52" t="str">
        <f t="shared" si="106"/>
        <v/>
      </c>
      <c r="CL11" s="52" t="str">
        <f t="shared" si="107"/>
        <v/>
      </c>
      <c r="CM11" s="52" t="str">
        <f t="shared" si="108"/>
        <v/>
      </c>
      <c r="CN11" s="52">
        <f t="shared" si="109"/>
        <v>205</v>
      </c>
      <c r="CO11" s="52">
        <f t="shared" si="110"/>
        <v>105</v>
      </c>
      <c r="CP11" s="52" t="str">
        <f t="shared" si="111"/>
        <v/>
      </c>
      <c r="CQ11" s="52" t="str">
        <f t="shared" si="112"/>
        <v/>
      </c>
      <c r="CS11" s="1"/>
      <c r="CT11" s="1"/>
      <c r="CU11" s="17" t="s">
        <v>60</v>
      </c>
      <c r="CV11" s="42">
        <f>CV50+CV77</f>
        <v>77.539999999999992</v>
      </c>
      <c r="CW11" s="103">
        <f t="shared" si="113"/>
        <v>-103</v>
      </c>
      <c r="CX11" s="24">
        <f>IF(OR($S11&lt;OPL_MIN,$S11&gt;OPL_MAX),"",VLOOKUP($F11,CleanseResults!$BE$3:$BI$1772,5,FALSE))</f>
        <v>0.38</v>
      </c>
      <c r="CY11" s="24" t="str">
        <f t="shared" si="114"/>
        <v>VisFave</v>
      </c>
      <c r="CZ11" s="91">
        <f t="shared" si="115"/>
        <v>-163.15789473684211</v>
      </c>
      <c r="DA11" s="91">
        <f t="shared" si="116"/>
        <v>163.15789473684211</v>
      </c>
      <c r="DB11" s="25">
        <f t="shared" si="117"/>
        <v>1</v>
      </c>
      <c r="DC11" s="53" t="str">
        <f t="shared" si="118"/>
        <v/>
      </c>
      <c r="DD11" s="52" t="str">
        <f t="shared" si="119"/>
        <v/>
      </c>
      <c r="DE11" s="52" t="str">
        <f t="shared" si="120"/>
        <v/>
      </c>
      <c r="DF11" s="52" t="str">
        <f t="shared" si="121"/>
        <v/>
      </c>
      <c r="DG11" s="52">
        <f t="shared" si="122"/>
        <v>205</v>
      </c>
      <c r="DH11" s="52">
        <f t="shared" si="123"/>
        <v>105</v>
      </c>
      <c r="DI11" s="52" t="str">
        <f t="shared" si="124"/>
        <v/>
      </c>
      <c r="DJ11" s="52" t="str">
        <f t="shared" si="125"/>
        <v/>
      </c>
      <c r="DL11" s="1"/>
      <c r="DM11" s="1"/>
      <c r="DN11" s="17" t="s">
        <v>60</v>
      </c>
      <c r="DO11" s="42">
        <f>DO50+DO77</f>
        <v>96.259999999999991</v>
      </c>
      <c r="DP11" s="103">
        <f t="shared" si="126"/>
        <v>-103</v>
      </c>
      <c r="DQ11" s="24">
        <f>IF(OR($S11&lt;OPL_MIN,$S11&gt;OPL_MAX),"",VLOOKUP($F11,CleanseResults!$BT$3:$BX$1772,5,FALSE))</f>
        <v>0.21</v>
      </c>
      <c r="DR11" s="24" t="str">
        <f t="shared" si="127"/>
        <v>VisFave</v>
      </c>
      <c r="DS11" s="91">
        <f t="shared" si="128"/>
        <v>-376.19047619047626</v>
      </c>
      <c r="DT11" s="91">
        <f t="shared" si="129"/>
        <v>376.19047619047626</v>
      </c>
      <c r="DU11" s="25">
        <f t="shared" si="130"/>
        <v>1</v>
      </c>
      <c r="DV11" s="53" t="str">
        <f t="shared" si="131"/>
        <v/>
      </c>
      <c r="DW11" s="52" t="str">
        <f t="shared" si="132"/>
        <v/>
      </c>
      <c r="DX11" s="52" t="str">
        <f t="shared" si="133"/>
        <v/>
      </c>
      <c r="DY11" s="52" t="str">
        <f t="shared" si="134"/>
        <v/>
      </c>
      <c r="DZ11" s="52">
        <f t="shared" si="135"/>
        <v>205</v>
      </c>
      <c r="EA11" s="52">
        <f t="shared" si="136"/>
        <v>105</v>
      </c>
      <c r="EB11" s="52" t="str">
        <f t="shared" si="137"/>
        <v/>
      </c>
      <c r="EC11" s="52" t="str">
        <f t="shared" si="138"/>
        <v/>
      </c>
      <c r="EE11" s="1"/>
      <c r="EF11" s="1"/>
      <c r="EG11" s="17" t="s">
        <v>60</v>
      </c>
      <c r="EH11" s="42">
        <f>EH50+EH77</f>
        <v>73.819999999999993</v>
      </c>
      <c r="EI11" s="103">
        <f t="shared" si="139"/>
        <v>-103</v>
      </c>
      <c r="EJ11" s="24">
        <f>IF(OR($S11&lt;OPL_MIN,$S11&gt;OPL_MAX),"",VLOOKUP($F11,CleanseResults!$CI$3:$CM$1772,5,FALSE))</f>
        <v>0.49</v>
      </c>
      <c r="EK11" s="24" t="str">
        <f t="shared" si="140"/>
        <v>VisFave</v>
      </c>
      <c r="EL11" s="91">
        <f t="shared" si="141"/>
        <v>-104.08163265306123</v>
      </c>
      <c r="EM11" s="91">
        <f t="shared" si="142"/>
        <v>104.08163265306123</v>
      </c>
      <c r="EN11" s="25">
        <f t="shared" si="143"/>
        <v>1</v>
      </c>
      <c r="EO11" s="53" t="str">
        <f t="shared" si="144"/>
        <v/>
      </c>
      <c r="EP11" s="52" t="str">
        <f t="shared" si="145"/>
        <v/>
      </c>
      <c r="EQ11" s="52" t="str">
        <f t="shared" si="146"/>
        <v/>
      </c>
      <c r="ER11" s="52" t="str">
        <f t="shared" si="147"/>
        <v/>
      </c>
      <c r="ES11" s="52">
        <f t="shared" si="148"/>
        <v>205</v>
      </c>
      <c r="ET11" s="52">
        <f t="shared" si="149"/>
        <v>105</v>
      </c>
      <c r="EU11" s="52" t="str">
        <f t="shared" si="150"/>
        <v/>
      </c>
      <c r="EV11" s="52" t="str">
        <f t="shared" si="151"/>
        <v/>
      </c>
      <c r="EX11" s="1"/>
      <c r="EY11" s="1"/>
      <c r="EZ11" s="17" t="s">
        <v>60</v>
      </c>
      <c r="FA11" s="42">
        <f>FA50+FA77</f>
        <v>73.169999999999987</v>
      </c>
      <c r="FB11" s="103">
        <f t="shared" si="152"/>
        <v>-103</v>
      </c>
      <c r="FC11" s="24">
        <f>IF(OR($S11&lt;OPL_MIN,$S11&gt;OPL_MAX),"",VLOOKUP($F11,CleanseResults!$CX$3:$DB$1772,5,FALSE))</f>
        <v>0.5</v>
      </c>
      <c r="FD11" s="24" t="str">
        <f t="shared" si="153"/>
        <v>HomDog</v>
      </c>
      <c r="FE11" s="91">
        <f t="shared" si="154"/>
        <v>100</v>
      </c>
      <c r="FF11" s="91">
        <f t="shared" si="155"/>
        <v>100</v>
      </c>
      <c r="FG11" s="25">
        <f t="shared" si="156"/>
        <v>-1</v>
      </c>
      <c r="FH11" s="53" t="str">
        <f t="shared" si="157"/>
        <v/>
      </c>
      <c r="FI11" s="52" t="str">
        <f t="shared" si="158"/>
        <v/>
      </c>
      <c r="FJ11" s="52" t="str">
        <f t="shared" si="159"/>
        <v/>
      </c>
      <c r="FK11" s="52" t="str">
        <f t="shared" si="160"/>
        <v/>
      </c>
      <c r="FL11" s="52" t="str">
        <f t="shared" si="161"/>
        <v/>
      </c>
      <c r="FM11" s="52" t="str">
        <f t="shared" si="162"/>
        <v/>
      </c>
      <c r="FN11" s="52">
        <f t="shared" si="163"/>
        <v>0</v>
      </c>
      <c r="FO11" s="52">
        <f t="shared" si="164"/>
        <v>103</v>
      </c>
      <c r="FQ11" s="1"/>
      <c r="FR11" s="1"/>
      <c r="FS11" s="17" t="s">
        <v>60</v>
      </c>
      <c r="FT11" s="42">
        <f>FT50+FT77</f>
        <v>80.039999999999992</v>
      </c>
      <c r="FU11" s="103">
        <f t="shared" si="165"/>
        <v>-103</v>
      </c>
      <c r="FV11" s="24">
        <f>IF(OR($S11&lt;OPL_MIN,$S11&gt;OPL_MAX),"",VLOOKUP($F11,CleanseResults!$DM$3:$DQ$1772,5,FALSE))</f>
        <v>0.49</v>
      </c>
      <c r="FW11" s="24" t="str">
        <f t="shared" si="166"/>
        <v>VisFave</v>
      </c>
      <c r="FX11" s="91">
        <f t="shared" si="167"/>
        <v>-104.08163265306123</v>
      </c>
      <c r="FY11" s="91">
        <f t="shared" si="168"/>
        <v>104.08163265306123</v>
      </c>
      <c r="FZ11" s="25">
        <f t="shared" si="169"/>
        <v>1</v>
      </c>
      <c r="GA11" s="53" t="str">
        <f t="shared" si="170"/>
        <v/>
      </c>
      <c r="GB11" s="52" t="str">
        <f t="shared" si="171"/>
        <v/>
      </c>
      <c r="GC11" s="52" t="str">
        <f t="shared" si="172"/>
        <v/>
      </c>
      <c r="GD11" s="52" t="str">
        <f t="shared" si="173"/>
        <v/>
      </c>
      <c r="GE11" s="52">
        <f t="shared" si="174"/>
        <v>205</v>
      </c>
      <c r="GF11" s="52">
        <f t="shared" si="175"/>
        <v>105</v>
      </c>
      <c r="GG11" s="52" t="str">
        <f t="shared" si="176"/>
        <v/>
      </c>
      <c r="GH11" s="52" t="str">
        <f t="shared" si="177"/>
        <v/>
      </c>
      <c r="GJ11" s="1"/>
      <c r="GK11" s="1"/>
      <c r="GL11" s="17" t="s">
        <v>60</v>
      </c>
      <c r="GM11" s="42">
        <f>GM50+GM77</f>
        <v>73.44</v>
      </c>
      <c r="GN11" s="103">
        <f t="shared" si="178"/>
        <v>-103</v>
      </c>
      <c r="GO11" s="24">
        <f>IF(OR($S11&lt;OPL_MIN,$S11&gt;OPL_MAX),"",VLOOKUP($F11,CleanseResults!$EB$3:$EF$1772,5,FALSE))</f>
        <v>0.5</v>
      </c>
      <c r="GP11" s="24" t="str">
        <f t="shared" si="179"/>
        <v>HomDog</v>
      </c>
      <c r="GQ11" s="91">
        <f t="shared" si="180"/>
        <v>100</v>
      </c>
      <c r="GR11" s="91">
        <f t="shared" si="181"/>
        <v>100</v>
      </c>
      <c r="GS11" s="25">
        <f t="shared" si="182"/>
        <v>-1</v>
      </c>
      <c r="GT11" s="53" t="str">
        <f t="shared" si="183"/>
        <v/>
      </c>
      <c r="GU11" s="52" t="str">
        <f t="shared" si="184"/>
        <v/>
      </c>
      <c r="GV11" s="52" t="str">
        <f t="shared" si="185"/>
        <v/>
      </c>
      <c r="GW11" s="52" t="str">
        <f t="shared" si="186"/>
        <v/>
      </c>
      <c r="GX11" s="52" t="str">
        <f t="shared" si="187"/>
        <v/>
      </c>
      <c r="GY11" s="52" t="str">
        <f t="shared" si="188"/>
        <v/>
      </c>
      <c r="GZ11" s="52">
        <f t="shared" si="189"/>
        <v>0</v>
      </c>
      <c r="HA11" s="52">
        <f t="shared" si="190"/>
        <v>103</v>
      </c>
      <c r="HC11" s="1"/>
      <c r="HD11" s="1"/>
      <c r="HE11" s="17" t="s">
        <v>60</v>
      </c>
      <c r="HF11" s="42">
        <f>HF50+HF77</f>
        <v>73.44</v>
      </c>
      <c r="HG11" s="103">
        <f t="shared" si="191"/>
        <v>-103</v>
      </c>
      <c r="HH11" s="24">
        <f>IF(OR($S11&lt;OPL_MIN,$S11&gt;OPL_MAX),"",VLOOKUP($F11,CleanseResults!$EQ$3:$EU$1772,5,FALSE))</f>
        <v>0.5</v>
      </c>
      <c r="HI11" s="24" t="str">
        <f t="shared" si="192"/>
        <v>HomDog</v>
      </c>
      <c r="HJ11" s="91">
        <f t="shared" si="193"/>
        <v>100</v>
      </c>
      <c r="HK11" s="91">
        <f t="shared" si="194"/>
        <v>100</v>
      </c>
      <c r="HL11" s="25">
        <f t="shared" si="195"/>
        <v>-1</v>
      </c>
      <c r="HM11" s="53" t="str">
        <f t="shared" si="196"/>
        <v/>
      </c>
      <c r="HN11" s="52" t="str">
        <f t="shared" si="197"/>
        <v/>
      </c>
      <c r="HO11" s="52" t="str">
        <f t="shared" si="198"/>
        <v/>
      </c>
      <c r="HP11" s="52" t="str">
        <f t="shared" si="199"/>
        <v/>
      </c>
      <c r="HQ11" s="52" t="str">
        <f t="shared" si="200"/>
        <v/>
      </c>
      <c r="HR11" s="52" t="str">
        <f t="shared" si="201"/>
        <v/>
      </c>
      <c r="HS11" s="52">
        <f t="shared" si="202"/>
        <v>0</v>
      </c>
      <c r="HT11" s="52">
        <f t="shared" si="203"/>
        <v>103</v>
      </c>
      <c r="HV11" s="1"/>
      <c r="HW11" s="1"/>
      <c r="HX11" s="17" t="s">
        <v>60</v>
      </c>
      <c r="HY11" s="42">
        <f>HY50+HY77</f>
        <v>75.63</v>
      </c>
      <c r="HZ11" s="103">
        <f t="shared" si="204"/>
        <v>-103</v>
      </c>
      <c r="IA11" s="24">
        <f>IF(OR($S11&lt;OPL_MIN,$S11&gt;OPL_MAX),"",VLOOKUP($F11,CleanseResults!$FF$3:$FJ$1772,5,FALSE))</f>
        <v>0.5</v>
      </c>
      <c r="IB11" s="24" t="str">
        <f t="shared" si="205"/>
        <v>HomDog</v>
      </c>
      <c r="IC11" s="91">
        <f t="shared" si="206"/>
        <v>100</v>
      </c>
      <c r="ID11" s="91">
        <f t="shared" si="207"/>
        <v>100</v>
      </c>
      <c r="IE11" s="25">
        <f t="shared" si="208"/>
        <v>-1</v>
      </c>
      <c r="IF11" s="53" t="str">
        <f t="shared" si="209"/>
        <v/>
      </c>
      <c r="IG11" s="52" t="str">
        <f t="shared" si="210"/>
        <v/>
      </c>
      <c r="IH11" s="52" t="str">
        <f t="shared" si="211"/>
        <v/>
      </c>
      <c r="II11" s="52" t="str">
        <f t="shared" si="212"/>
        <v/>
      </c>
      <c r="IJ11" s="52" t="str">
        <f t="shared" si="213"/>
        <v/>
      </c>
      <c r="IK11" s="52" t="str">
        <f t="shared" si="214"/>
        <v/>
      </c>
      <c r="IL11" s="52">
        <f t="shared" si="215"/>
        <v>0</v>
      </c>
      <c r="IM11" s="52">
        <f t="shared" si="216"/>
        <v>103</v>
      </c>
      <c r="IO11" s="1"/>
      <c r="IP11" s="1"/>
      <c r="IQ11" s="17" t="s">
        <v>60</v>
      </c>
      <c r="IR11" s="42">
        <f>IR50+IR77</f>
        <v>84.15</v>
      </c>
      <c r="IS11" s="103">
        <f t="shared" si="217"/>
        <v>-103</v>
      </c>
      <c r="IT11" s="24">
        <f>IF(OR($S11&lt;OPL_MIN,$S11&gt;OPL_MAX),"",VLOOKUP($F11,CleanseResults!$FU$3:$FY$1772,5,FALSE))</f>
        <v>0.51</v>
      </c>
      <c r="IU11" s="24" t="str">
        <f t="shared" si="218"/>
        <v>HomDog</v>
      </c>
      <c r="IV11" s="91">
        <f t="shared" si="219"/>
        <v>104.08163265306123</v>
      </c>
      <c r="IW11" s="91">
        <f t="shared" si="220"/>
        <v>104.08163265306123</v>
      </c>
      <c r="IX11" s="25">
        <f t="shared" si="221"/>
        <v>-1</v>
      </c>
      <c r="IY11" s="53" t="str">
        <f t="shared" si="222"/>
        <v/>
      </c>
      <c r="IZ11" s="52" t="str">
        <f t="shared" si="223"/>
        <v/>
      </c>
      <c r="JA11" s="52" t="str">
        <f t="shared" si="224"/>
        <v/>
      </c>
      <c r="JB11" s="52" t="str">
        <f t="shared" si="225"/>
        <v/>
      </c>
      <c r="JC11" s="52" t="str">
        <f t="shared" si="226"/>
        <v/>
      </c>
      <c r="JD11" s="52" t="str">
        <f t="shared" si="227"/>
        <v/>
      </c>
      <c r="JE11" s="52">
        <f t="shared" si="228"/>
        <v>0</v>
      </c>
      <c r="JF11" s="52">
        <f t="shared" si="229"/>
        <v>103</v>
      </c>
      <c r="JH11" s="1"/>
      <c r="JI11" s="1"/>
      <c r="JJ11" s="17" t="s">
        <v>60</v>
      </c>
      <c r="JK11" s="42">
        <f>JK50+JK77</f>
        <v>77.680000000000007</v>
      </c>
      <c r="JL11" s="103">
        <f t="shared" si="230"/>
        <v>-103</v>
      </c>
      <c r="JM11" s="24">
        <f>IF(OR($S11&lt;OPL_MIN,$S11&gt;OPL_MAX),"",VLOOKUP($F11,CleanseResults!$GJ$3:$GN$1772,5,FALSE))</f>
        <v>0.48</v>
      </c>
      <c r="JN11" s="24" t="str">
        <f t="shared" si="231"/>
        <v>VisFave</v>
      </c>
      <c r="JO11" s="91">
        <f t="shared" si="232"/>
        <v>-108.33333333333334</v>
      </c>
      <c r="JP11" s="91">
        <f t="shared" si="233"/>
        <v>108.33333333333334</v>
      </c>
      <c r="JQ11" s="25">
        <f t="shared" si="234"/>
        <v>1</v>
      </c>
      <c r="JR11" s="53" t="str">
        <f t="shared" si="235"/>
        <v/>
      </c>
      <c r="JS11" s="52" t="str">
        <f t="shared" si="236"/>
        <v/>
      </c>
      <c r="JT11" s="52" t="str">
        <f t="shared" si="237"/>
        <v/>
      </c>
      <c r="JU11" s="52" t="str">
        <f t="shared" si="238"/>
        <v/>
      </c>
      <c r="JV11" s="52">
        <f t="shared" si="239"/>
        <v>205</v>
      </c>
      <c r="JW11" s="52">
        <f t="shared" si="240"/>
        <v>105</v>
      </c>
      <c r="JX11" s="52" t="str">
        <f t="shared" si="241"/>
        <v/>
      </c>
      <c r="JY11" s="52" t="str">
        <f t="shared" si="242"/>
        <v/>
      </c>
      <c r="KA11" s="1"/>
      <c r="KB11" s="1"/>
      <c r="KC11" s="17" t="s">
        <v>60</v>
      </c>
      <c r="KD11" s="42">
        <f>KD50+KD77</f>
        <v>90.38000000000001</v>
      </c>
      <c r="KE11" s="103">
        <f t="shared" si="243"/>
        <v>-103</v>
      </c>
      <c r="KF11" s="24">
        <f>IF(OR($S11&lt;OPL_MIN,$S11&gt;OPL_MAX),"",VLOOKUP($F11,CleanseResults!$GY$3:$HC$1772,5,FALSE))</f>
        <v>0.51</v>
      </c>
      <c r="KG11" s="24" t="str">
        <f t="shared" si="244"/>
        <v>HomDog</v>
      </c>
      <c r="KH11" s="91">
        <f t="shared" si="245"/>
        <v>104.08163265306123</v>
      </c>
      <c r="KI11" s="91">
        <f t="shared" si="246"/>
        <v>104.08163265306123</v>
      </c>
      <c r="KJ11" s="25">
        <f t="shared" si="247"/>
        <v>-1</v>
      </c>
      <c r="KK11" s="53" t="str">
        <f t="shared" si="248"/>
        <v/>
      </c>
      <c r="KL11" s="52" t="str">
        <f t="shared" si="249"/>
        <v/>
      </c>
      <c r="KM11" s="52" t="str">
        <f t="shared" si="250"/>
        <v/>
      </c>
      <c r="KN11" s="52" t="str">
        <f t="shared" si="251"/>
        <v/>
      </c>
      <c r="KO11" s="52" t="str">
        <f t="shared" si="252"/>
        <v/>
      </c>
      <c r="KP11" s="52" t="str">
        <f t="shared" si="253"/>
        <v/>
      </c>
      <c r="KQ11" s="52">
        <f t="shared" si="254"/>
        <v>0</v>
      </c>
      <c r="KR11" s="52">
        <f t="shared" si="255"/>
        <v>103</v>
      </c>
      <c r="KT11" s="1"/>
      <c r="KU11" s="1"/>
      <c r="KV11" s="17" t="s">
        <v>60</v>
      </c>
      <c r="KW11" s="42">
        <f>KW50+KW77</f>
        <v>84.01</v>
      </c>
      <c r="KX11" s="103">
        <f t="shared" si="256"/>
        <v>-103</v>
      </c>
      <c r="KY11" s="24">
        <f>IF(OR($S11&lt;OPL_MIN,$S11&gt;OPL_MAX),"",VLOOKUP($F11,CleanseResults!$HN$3:$HR$1772,5,FALSE))</f>
        <v>0.43</v>
      </c>
      <c r="KZ11" s="24" t="str">
        <f t="shared" si="257"/>
        <v>VisFave</v>
      </c>
      <c r="LA11" s="91">
        <f t="shared" si="258"/>
        <v>-132.55813953488376</v>
      </c>
      <c r="LB11" s="91">
        <f t="shared" si="259"/>
        <v>132.55813953488376</v>
      </c>
      <c r="LC11" s="25">
        <f t="shared" si="260"/>
        <v>1</v>
      </c>
      <c r="LD11" s="53" t="str">
        <f t="shared" si="261"/>
        <v/>
      </c>
      <c r="LE11" s="52" t="str">
        <f t="shared" si="262"/>
        <v/>
      </c>
      <c r="LF11" s="52" t="str">
        <f t="shared" si="263"/>
        <v/>
      </c>
      <c r="LG11" s="52" t="str">
        <f t="shared" si="264"/>
        <v/>
      </c>
      <c r="LH11" s="52">
        <f t="shared" si="265"/>
        <v>205</v>
      </c>
      <c r="LI11" s="52">
        <f t="shared" si="266"/>
        <v>105</v>
      </c>
      <c r="LJ11" s="52" t="str">
        <f t="shared" si="267"/>
        <v/>
      </c>
      <c r="LK11" s="52" t="str">
        <f t="shared" si="268"/>
        <v/>
      </c>
      <c r="LO11" s="1"/>
      <c r="LP11" s="1"/>
      <c r="LQ11" s="17" t="s">
        <v>389</v>
      </c>
      <c r="LR11" s="122">
        <f>LR50+LR77</f>
        <v>31.342535766853985</v>
      </c>
      <c r="LS11" s="129">
        <f t="shared" si="30"/>
        <v>0.49764315642458096</v>
      </c>
      <c r="LT11" s="53">
        <f t="shared" si="269"/>
        <v>0</v>
      </c>
      <c r="LU11" s="53">
        <f t="shared" si="270"/>
        <v>0</v>
      </c>
      <c r="LV11" s="53">
        <f t="shared" si="271"/>
        <v>8</v>
      </c>
      <c r="LW11" s="53">
        <f t="shared" si="272"/>
        <v>7</v>
      </c>
      <c r="LX11" s="24" t="str">
        <f t="shared" si="273"/>
        <v>VisFave</v>
      </c>
      <c r="LY11" s="97">
        <f t="shared" si="32"/>
        <v>53.333333333333336</v>
      </c>
      <c r="LZ11" s="127">
        <f t="shared" si="33"/>
        <v>0.49</v>
      </c>
      <c r="MA11" s="128">
        <f t="shared" si="34"/>
        <v>-7.6431564245809658E-3</v>
      </c>
      <c r="MB11" s="91">
        <f t="shared" si="35"/>
        <v>104.08163265306123</v>
      </c>
      <c r="MC11" s="137" t="str">
        <f t="shared" si="36"/>
        <v>VisFave</v>
      </c>
      <c r="MD11" s="138" t="str">
        <f t="shared" si="37"/>
        <v/>
      </c>
      <c r="ME11" s="130" t="str">
        <f t="shared" si="274"/>
        <v/>
      </c>
      <c r="MF11" s="135" t="str">
        <f t="shared" si="38"/>
        <v/>
      </c>
      <c r="MG11" s="135" t="str">
        <f t="shared" si="39"/>
        <v/>
      </c>
      <c r="MH11" s="135" t="str">
        <f t="shared" si="40"/>
        <v/>
      </c>
      <c r="MI11" s="135" t="str">
        <f t="shared" si="41"/>
        <v/>
      </c>
      <c r="MJ11" s="135" t="str">
        <f t="shared" si="42"/>
        <v/>
      </c>
      <c r="MK11" s="135" t="str">
        <f t="shared" si="43"/>
        <v/>
      </c>
      <c r="ML11" s="135" t="str">
        <f t="shared" si="44"/>
        <v/>
      </c>
      <c r="MM11" s="135" t="str">
        <f t="shared" si="45"/>
        <v/>
      </c>
      <c r="MO11" s="123" t="str">
        <f t="shared" si="46"/>
        <v/>
      </c>
      <c r="MP11" s="123" t="str">
        <f t="shared" si="47"/>
        <v/>
      </c>
      <c r="MS11" s="24" t="str">
        <f t="shared" si="48"/>
        <v/>
      </c>
      <c r="MT11" s="24" t="str">
        <f t="shared" si="49"/>
        <v/>
      </c>
      <c r="MU11" s="24" t="str">
        <f t="shared" si="50"/>
        <v/>
      </c>
      <c r="MV11" s="81" t="str">
        <f t="shared" si="51"/>
        <v/>
      </c>
      <c r="MX11" s="52">
        <f t="shared" si="52"/>
        <v>0.53</v>
      </c>
      <c r="MY11" s="52">
        <f t="shared" si="53"/>
        <v>0.42</v>
      </c>
      <c r="MZ11" s="52">
        <f t="shared" si="54"/>
        <v>0.4</v>
      </c>
      <c r="NA11" s="52">
        <f t="shared" si="55"/>
        <v>0.38</v>
      </c>
      <c r="NB11" s="52">
        <f t="shared" si="56"/>
        <v>0.21</v>
      </c>
      <c r="NC11" s="52">
        <f t="shared" si="57"/>
        <v>0.49</v>
      </c>
      <c r="ND11" s="52">
        <f t="shared" si="58"/>
        <v>0.5</v>
      </c>
      <c r="NE11" s="52">
        <f t="shared" si="59"/>
        <v>0.49</v>
      </c>
      <c r="NF11" s="52">
        <f t="shared" si="60"/>
        <v>0.5</v>
      </c>
      <c r="NG11" s="52">
        <f t="shared" si="61"/>
        <v>0.5</v>
      </c>
      <c r="NH11" s="52">
        <f t="shared" si="62"/>
        <v>0.5</v>
      </c>
      <c r="NI11" s="52">
        <f t="shared" si="63"/>
        <v>0.51</v>
      </c>
      <c r="NJ11" s="52">
        <f t="shared" si="64"/>
        <v>0.48</v>
      </c>
      <c r="NK11" s="52">
        <f t="shared" si="65"/>
        <v>0.51</v>
      </c>
      <c r="NL11" s="52">
        <f t="shared" si="66"/>
        <v>0.43</v>
      </c>
      <c r="NM11" s="109">
        <f t="shared" si="275"/>
        <v>0.49</v>
      </c>
    </row>
    <row r="12" spans="1:377" x14ac:dyDescent="0.2">
      <c r="A12" s="1"/>
      <c r="B12" s="1"/>
      <c r="C12" s="9" t="s">
        <v>79</v>
      </c>
      <c r="D12" s="29">
        <f>MAX(AD3:AD89)</f>
        <v>17</v>
      </c>
      <c r="E12" s="10">
        <f t="shared" si="276"/>
        <v>0</v>
      </c>
      <c r="F12" s="26">
        <v>777359</v>
      </c>
      <c r="G12" s="49">
        <f>VLOOKUP($F12,Lookup_!$A$2:$AJ$2224,3,FALSE)</f>
        <v>2025</v>
      </c>
      <c r="H12" s="27">
        <f>VLOOKUP($F12,Lookup_!$A$2:$AJ$2224,4,FALSE)</f>
        <v>6.4</v>
      </c>
      <c r="I12" s="86">
        <f>VLOOKUP($F12,Lookup_!$A$2:$AJ$2224,2,FALSE)</f>
        <v>45833</v>
      </c>
      <c r="J12" s="7">
        <f>VLOOKUP($F12,Lookup_!$A$2:$AJ$2224,13,FALSE)</f>
        <v>27</v>
      </c>
      <c r="K12" s="8" t="str">
        <f>VLOOKUP(J12,Lookup_!$AO$3:$AP$32,2,FALSE)</f>
        <v>TB</v>
      </c>
      <c r="L12" s="27">
        <f>VLOOKUP($F12,Lookup_!$A$2:$AJ$2224,14,FALSE)</f>
        <v>-125</v>
      </c>
      <c r="M12" s="12">
        <f>VLOOKUP($F12,Lookup_!$A$2:$AJ$2224,15,FALSE)</f>
        <v>0.55555600000000005</v>
      </c>
      <c r="N12" s="115">
        <f t="shared" si="67"/>
        <v>0.54545472396685779</v>
      </c>
      <c r="O12" s="116">
        <f t="shared" si="68"/>
        <v>-120.00008639999311</v>
      </c>
      <c r="P12" s="49">
        <f>VLOOKUP($F12,Lookup_!$A$2:$AJ$2224,7,FALSE)</f>
        <v>13</v>
      </c>
      <c r="Q12" s="8" t="str">
        <f>VLOOKUP(P12,Lookup_!$AO$3:$AP$32,2,FALSE)</f>
        <v>KC</v>
      </c>
      <c r="R12" s="88">
        <f>VLOOKUP($F12,Lookup_!$A$2:$AJ$2224,12,FALSE)</f>
        <v>0.32365466500000001</v>
      </c>
      <c r="S12" s="27">
        <f>VLOOKUP($F12,Lookup_!$A$2:$AJ$2224,8,FALSE)</f>
        <v>116</v>
      </c>
      <c r="T12" s="12">
        <f>VLOOKUP($F12,Lookup_!$A$2:$AJ$2224,9,FALSE)</f>
        <v>0.46296300000000001</v>
      </c>
      <c r="U12" s="115">
        <f t="shared" si="69"/>
        <v>0.45454527603314226</v>
      </c>
      <c r="V12" s="116">
        <f t="shared" si="70"/>
        <v>120.00008639999307</v>
      </c>
      <c r="W12" s="90">
        <f t="shared" si="71"/>
        <v>-1</v>
      </c>
      <c r="X12" s="27">
        <f>VLOOKUP($F12,Lookup_!$A$2:$AJ$2224,5,FALSE)</f>
        <v>9</v>
      </c>
      <c r="Y12" s="27">
        <f>VLOOKUP($F12,Lookup_!$A$2:$AJ$2224,6,FALSE)</f>
        <v>-103.5</v>
      </c>
      <c r="Z12" s="55">
        <f>VLOOKUP($F12,Lookup_!$A$2:$AJ$2224,19,FALSE)</f>
        <v>113.26594675376739</v>
      </c>
      <c r="AA12" s="116">
        <f>VLOOKUP($F12,Lookup_!$A$2:$AJ$2224,25,FALSE)</f>
        <v>102.1946204099294</v>
      </c>
      <c r="AB12" s="27">
        <f>VLOOKUP($F12,Lookup_!$A$2:$AJ$2224,21,FALSE)</f>
        <v>-121.75953524310752</v>
      </c>
      <c r="AC12" s="116">
        <f>VLOOKUP($F12,Lookup_!$A$2:$AJ$2224,23,FALSE)</f>
        <v>-103.88066456941422</v>
      </c>
      <c r="AD12" s="7">
        <f>VLOOKUP($F12,Lookup_!$A$2:$AJ$2224,31,FALSE)</f>
        <v>3</v>
      </c>
      <c r="AE12" s="8">
        <f>VLOOKUP($F12,Lookup_!$A$2:$AJ$2224,30,FALSE)</f>
        <v>0</v>
      </c>
      <c r="AF12" s="8" t="str">
        <f>VLOOKUP($F12,Lookup_!$A$2:$AJ$2224,32,FALSE)</f>
        <v>THREE</v>
      </c>
      <c r="AG12" s="28">
        <f>VLOOKUP($F12,Lookup_!$A$2:$AJ$2224,29,FALSE)</f>
        <v>-1</v>
      </c>
      <c r="AH12" s="28">
        <f>VLOOKUP($F12,Lookup_!$A$2:$AJ$2224,34,FALSE)</f>
        <v>1</v>
      </c>
      <c r="AI12" s="28" t="str">
        <f>VLOOKUP($F12,Lookup_!$A$2:$AJ$2224,33,FALSE)</f>
        <v>VisFave</v>
      </c>
      <c r="AJ12" s="8">
        <f>VLOOKUP($F12,Lookup_!$A$2:$AJ$2224,35,FALSE)</f>
        <v>3</v>
      </c>
      <c r="AK12" s="28">
        <f>VLOOKUP($F12,Lookup_!$A$2:$AJ$2224,36,FALSE)</f>
        <v>-1</v>
      </c>
      <c r="AL12">
        <f t="shared" si="72"/>
        <v>3</v>
      </c>
      <c r="AM12">
        <f t="shared" si="73"/>
        <v>1</v>
      </c>
      <c r="AN12" s="1"/>
      <c r="AO12" s="1"/>
      <c r="AP12" s="17" t="s">
        <v>61</v>
      </c>
      <c r="AQ12" s="42">
        <f>AQ11-AQ10</f>
        <v>-10.639999999999986</v>
      </c>
      <c r="AR12" s="103">
        <f t="shared" si="74"/>
        <v>116</v>
      </c>
      <c r="AS12" s="24">
        <f>IF(OR($S12&lt;OPL_MIN,$S12&gt;OPL_MAX),"",VLOOKUP($F12,CleanseResults!$L$3:$P$1772,5,FALSE))</f>
        <v>0.44</v>
      </c>
      <c r="AT12" s="24" t="str">
        <f t="shared" si="75"/>
        <v>VisFave</v>
      </c>
      <c r="AU12" s="91">
        <f t="shared" si="76"/>
        <v>-127.27272727272729</v>
      </c>
      <c r="AV12" s="91">
        <f t="shared" si="77"/>
        <v>127.27272727272729</v>
      </c>
      <c r="AW12" s="25">
        <f t="shared" si="78"/>
        <v>1</v>
      </c>
      <c r="AX12" s="53" t="str">
        <f t="shared" si="79"/>
        <v/>
      </c>
      <c r="AY12" s="52" t="str">
        <f t="shared" si="80"/>
        <v/>
      </c>
      <c r="AZ12" s="52" t="str">
        <f t="shared" si="81"/>
        <v/>
      </c>
      <c r="BA12" s="52" t="str">
        <f t="shared" si="82"/>
        <v/>
      </c>
      <c r="BB12" s="52">
        <f t="shared" si="83"/>
        <v>225</v>
      </c>
      <c r="BC12" s="52">
        <f t="shared" si="84"/>
        <v>125</v>
      </c>
      <c r="BD12" s="52" t="str">
        <f t="shared" si="85"/>
        <v/>
      </c>
      <c r="BE12" s="52" t="str">
        <f t="shared" si="86"/>
        <v/>
      </c>
      <c r="BG12" s="1"/>
      <c r="BH12" s="1"/>
      <c r="BI12" s="17" t="s">
        <v>61</v>
      </c>
      <c r="BJ12" s="42">
        <f>BJ11-BJ10</f>
        <v>-2.0499999999999972</v>
      </c>
      <c r="BK12" s="103">
        <f t="shared" si="87"/>
        <v>116</v>
      </c>
      <c r="BL12" s="24">
        <f>IF(OR($S12&lt;OPL_MIN,$S12&gt;OPL_MAX),"",VLOOKUP($F12,CleanseResults!$AA$3:$AE$1772,5,FALSE))</f>
        <v>0.41</v>
      </c>
      <c r="BM12" s="24" t="str">
        <f t="shared" si="88"/>
        <v>VisFave</v>
      </c>
      <c r="BN12" s="91">
        <f t="shared" si="89"/>
        <v>-143.90243902439028</v>
      </c>
      <c r="BO12" s="91">
        <f t="shared" si="90"/>
        <v>143.90243902439028</v>
      </c>
      <c r="BP12" s="25">
        <f t="shared" si="91"/>
        <v>1</v>
      </c>
      <c r="BQ12" s="53" t="str">
        <f t="shared" si="92"/>
        <v/>
      </c>
      <c r="BR12" s="52" t="str">
        <f t="shared" si="93"/>
        <v/>
      </c>
      <c r="BS12" s="52" t="str">
        <f t="shared" si="94"/>
        <v/>
      </c>
      <c r="BT12" s="52" t="str">
        <f t="shared" si="95"/>
        <v/>
      </c>
      <c r="BU12" s="52">
        <f t="shared" si="96"/>
        <v>225</v>
      </c>
      <c r="BV12" s="52">
        <f t="shared" si="97"/>
        <v>125</v>
      </c>
      <c r="BW12" s="52" t="str">
        <f t="shared" si="98"/>
        <v/>
      </c>
      <c r="BX12" s="52" t="str">
        <f t="shared" si="99"/>
        <v/>
      </c>
      <c r="BZ12" s="1"/>
      <c r="CA12" s="1"/>
      <c r="CB12" s="17" t="s">
        <v>61</v>
      </c>
      <c r="CC12" s="42">
        <f>CC11-CC10</f>
        <v>0.46999999999999886</v>
      </c>
      <c r="CD12" s="103">
        <f t="shared" si="100"/>
        <v>116</v>
      </c>
      <c r="CE12" s="24">
        <f>IF(OR($S12&lt;OPL_MIN,$S12&gt;OPL_MAX),"",VLOOKUP($F12,CleanseResults!$AP$3:$AT$1772,5,FALSE))</f>
        <v>0.25</v>
      </c>
      <c r="CF12" s="24" t="str">
        <f t="shared" si="101"/>
        <v>VisFave</v>
      </c>
      <c r="CG12" s="91">
        <f t="shared" si="102"/>
        <v>-300</v>
      </c>
      <c r="CH12" s="91">
        <f t="shared" si="103"/>
        <v>300</v>
      </c>
      <c r="CI12" s="25">
        <f t="shared" si="104"/>
        <v>1</v>
      </c>
      <c r="CJ12" s="53" t="str">
        <f t="shared" si="105"/>
        <v/>
      </c>
      <c r="CK12" s="52" t="str">
        <f t="shared" si="106"/>
        <v/>
      </c>
      <c r="CL12" s="52" t="str">
        <f t="shared" si="107"/>
        <v/>
      </c>
      <c r="CM12" s="52" t="str">
        <f t="shared" si="108"/>
        <v/>
      </c>
      <c r="CN12" s="52">
        <f t="shared" si="109"/>
        <v>225</v>
      </c>
      <c r="CO12" s="52">
        <f t="shared" si="110"/>
        <v>125</v>
      </c>
      <c r="CP12" s="52" t="str">
        <f t="shared" si="111"/>
        <v/>
      </c>
      <c r="CQ12" s="52" t="str">
        <f t="shared" si="112"/>
        <v/>
      </c>
      <c r="CS12" s="1"/>
      <c r="CT12" s="1"/>
      <c r="CU12" s="17" t="s">
        <v>61</v>
      </c>
      <c r="CV12" s="42">
        <f>CV11-CV10</f>
        <v>-19.110000000000014</v>
      </c>
      <c r="CW12" s="103">
        <f t="shared" si="113"/>
        <v>116</v>
      </c>
      <c r="CX12" s="24">
        <f>IF(OR($S12&lt;OPL_MIN,$S12&gt;OPL_MAX),"",VLOOKUP($F12,CleanseResults!$BE$3:$BI$1772,5,FALSE))</f>
        <v>0.5</v>
      </c>
      <c r="CY12" s="24" t="str">
        <f t="shared" si="114"/>
        <v>HomDog</v>
      </c>
      <c r="CZ12" s="91">
        <f t="shared" si="115"/>
        <v>100</v>
      </c>
      <c r="DA12" s="91">
        <f t="shared" si="116"/>
        <v>100</v>
      </c>
      <c r="DB12" s="25">
        <f t="shared" si="117"/>
        <v>-1</v>
      </c>
      <c r="DC12" s="53" t="str">
        <f t="shared" si="118"/>
        <v/>
      </c>
      <c r="DD12" s="52" t="str">
        <f t="shared" si="119"/>
        <v/>
      </c>
      <c r="DE12" s="52" t="str">
        <f t="shared" si="120"/>
        <v/>
      </c>
      <c r="DF12" s="52" t="str">
        <f t="shared" si="121"/>
        <v/>
      </c>
      <c r="DG12" s="52" t="str">
        <f t="shared" si="122"/>
        <v/>
      </c>
      <c r="DH12" s="52" t="str">
        <f t="shared" si="123"/>
        <v/>
      </c>
      <c r="DI12" s="52">
        <f t="shared" si="124"/>
        <v>0</v>
      </c>
      <c r="DJ12" s="52">
        <f t="shared" si="125"/>
        <v>100</v>
      </c>
      <c r="DL12" s="1"/>
      <c r="DM12" s="1"/>
      <c r="DN12" s="17" t="s">
        <v>61</v>
      </c>
      <c r="DO12" s="42">
        <f>DO11-DO10</f>
        <v>-0.6600000000000108</v>
      </c>
      <c r="DP12" s="103">
        <f t="shared" si="126"/>
        <v>116</v>
      </c>
      <c r="DQ12" s="24">
        <f>IF(OR($S12&lt;OPL_MIN,$S12&gt;OPL_MAX),"",VLOOKUP($F12,CleanseResults!$BT$3:$BX$1772,5,FALSE))</f>
        <v>0.38</v>
      </c>
      <c r="DR12" s="24" t="str">
        <f t="shared" si="127"/>
        <v>VisFave</v>
      </c>
      <c r="DS12" s="91">
        <f t="shared" si="128"/>
        <v>-163.15789473684211</v>
      </c>
      <c r="DT12" s="91">
        <f t="shared" si="129"/>
        <v>163.15789473684211</v>
      </c>
      <c r="DU12" s="25">
        <f t="shared" si="130"/>
        <v>1</v>
      </c>
      <c r="DV12" s="53" t="str">
        <f t="shared" si="131"/>
        <v/>
      </c>
      <c r="DW12" s="52" t="str">
        <f t="shared" si="132"/>
        <v/>
      </c>
      <c r="DX12" s="52" t="str">
        <f t="shared" si="133"/>
        <v/>
      </c>
      <c r="DY12" s="52" t="str">
        <f t="shared" si="134"/>
        <v/>
      </c>
      <c r="DZ12" s="52">
        <f t="shared" si="135"/>
        <v>225</v>
      </c>
      <c r="EA12" s="52">
        <f t="shared" si="136"/>
        <v>125</v>
      </c>
      <c r="EB12" s="52" t="str">
        <f t="shared" si="137"/>
        <v/>
      </c>
      <c r="EC12" s="52" t="str">
        <f t="shared" si="138"/>
        <v/>
      </c>
      <c r="EE12" s="1"/>
      <c r="EF12" s="1"/>
      <c r="EG12" s="17" t="s">
        <v>61</v>
      </c>
      <c r="EH12" s="42">
        <f>EH11-EH10</f>
        <v>-23.590000000000003</v>
      </c>
      <c r="EI12" s="103">
        <f t="shared" si="139"/>
        <v>116</v>
      </c>
      <c r="EJ12" s="24">
        <f>IF(OR($S12&lt;OPL_MIN,$S12&gt;OPL_MAX),"",VLOOKUP($F12,CleanseResults!$CI$3:$CM$1772,5,FALSE))</f>
        <v>0.45</v>
      </c>
      <c r="EK12" s="24" t="str">
        <f t="shared" si="140"/>
        <v>VisFave</v>
      </c>
      <c r="EL12" s="91">
        <f t="shared" si="141"/>
        <v>-122.22222222222226</v>
      </c>
      <c r="EM12" s="91">
        <f t="shared" si="142"/>
        <v>122.22222222222226</v>
      </c>
      <c r="EN12" s="25">
        <f t="shared" si="143"/>
        <v>1</v>
      </c>
      <c r="EO12" s="53" t="str">
        <f t="shared" si="144"/>
        <v/>
      </c>
      <c r="EP12" s="52" t="str">
        <f t="shared" si="145"/>
        <v/>
      </c>
      <c r="EQ12" s="52" t="str">
        <f t="shared" si="146"/>
        <v/>
      </c>
      <c r="ER12" s="52" t="str">
        <f t="shared" si="147"/>
        <v/>
      </c>
      <c r="ES12" s="52">
        <f t="shared" si="148"/>
        <v>225</v>
      </c>
      <c r="ET12" s="52">
        <f t="shared" si="149"/>
        <v>125</v>
      </c>
      <c r="EU12" s="52" t="str">
        <f t="shared" si="150"/>
        <v/>
      </c>
      <c r="EV12" s="52" t="str">
        <f t="shared" si="151"/>
        <v/>
      </c>
      <c r="EX12" s="1"/>
      <c r="EY12" s="1"/>
      <c r="EZ12" s="17" t="s">
        <v>61</v>
      </c>
      <c r="FA12" s="42">
        <f>FA11-FA10</f>
        <v>-23.010000000000019</v>
      </c>
      <c r="FB12" s="103">
        <f t="shared" si="152"/>
        <v>116</v>
      </c>
      <c r="FC12" s="24">
        <f>IF(OR($S12&lt;OPL_MIN,$S12&gt;OPL_MAX),"",VLOOKUP($F12,CleanseResults!$CX$3:$DB$1772,5,FALSE))</f>
        <v>0.46</v>
      </c>
      <c r="FD12" s="24" t="str">
        <f t="shared" si="153"/>
        <v>VisFave</v>
      </c>
      <c r="FE12" s="91">
        <f t="shared" si="154"/>
        <v>-117.39130434782609</v>
      </c>
      <c r="FF12" s="91">
        <f t="shared" si="155"/>
        <v>117.39130434782609</v>
      </c>
      <c r="FG12" s="25">
        <f t="shared" si="156"/>
        <v>1</v>
      </c>
      <c r="FH12" s="53" t="str">
        <f t="shared" si="157"/>
        <v/>
      </c>
      <c r="FI12" s="52" t="str">
        <f t="shared" si="158"/>
        <v/>
      </c>
      <c r="FJ12" s="52" t="str">
        <f t="shared" si="159"/>
        <v/>
      </c>
      <c r="FK12" s="52" t="str">
        <f t="shared" si="160"/>
        <v/>
      </c>
      <c r="FL12" s="52">
        <f t="shared" si="161"/>
        <v>225</v>
      </c>
      <c r="FM12" s="52">
        <f t="shared" si="162"/>
        <v>125</v>
      </c>
      <c r="FN12" s="52" t="str">
        <f t="shared" si="163"/>
        <v/>
      </c>
      <c r="FO12" s="52" t="str">
        <f t="shared" si="164"/>
        <v/>
      </c>
      <c r="FQ12" s="1"/>
      <c r="FR12" s="1"/>
      <c r="FS12" s="17" t="s">
        <v>61</v>
      </c>
      <c r="FT12" s="42">
        <f>FT11-FT10</f>
        <v>-17.510000000000019</v>
      </c>
      <c r="FU12" s="103">
        <f t="shared" si="165"/>
        <v>116</v>
      </c>
      <c r="FV12" s="24">
        <f>IF(OR($S12&lt;OPL_MIN,$S12&gt;OPL_MAX),"",VLOOKUP($F12,CleanseResults!$DM$3:$DQ$1772,5,FALSE))</f>
        <v>0.42</v>
      </c>
      <c r="FW12" s="24" t="str">
        <f t="shared" si="166"/>
        <v>VisFave</v>
      </c>
      <c r="FX12" s="91">
        <f t="shared" si="167"/>
        <v>-138.09523809523813</v>
      </c>
      <c r="FY12" s="91">
        <f t="shared" si="168"/>
        <v>138.09523809523813</v>
      </c>
      <c r="FZ12" s="25">
        <f t="shared" si="169"/>
        <v>1</v>
      </c>
      <c r="GA12" s="53" t="str">
        <f t="shared" si="170"/>
        <v/>
      </c>
      <c r="GB12" s="52" t="str">
        <f t="shared" si="171"/>
        <v/>
      </c>
      <c r="GC12" s="52" t="str">
        <f t="shared" si="172"/>
        <v/>
      </c>
      <c r="GD12" s="52" t="str">
        <f t="shared" si="173"/>
        <v/>
      </c>
      <c r="GE12" s="52">
        <f t="shared" si="174"/>
        <v>225</v>
      </c>
      <c r="GF12" s="52">
        <f t="shared" si="175"/>
        <v>125</v>
      </c>
      <c r="GG12" s="52" t="str">
        <f t="shared" si="176"/>
        <v/>
      </c>
      <c r="GH12" s="52" t="str">
        <f t="shared" si="177"/>
        <v/>
      </c>
      <c r="GJ12" s="1"/>
      <c r="GK12" s="1"/>
      <c r="GL12" s="17" t="s">
        <v>61</v>
      </c>
      <c r="GM12" s="42">
        <f>GM11-GM10</f>
        <v>-23.209999999999994</v>
      </c>
      <c r="GN12" s="103">
        <f t="shared" si="178"/>
        <v>116</v>
      </c>
      <c r="GO12" s="24">
        <f>IF(OR($S12&lt;OPL_MIN,$S12&gt;OPL_MAX),"",VLOOKUP($F12,CleanseResults!$EB$3:$EF$1772,5,FALSE))</f>
        <v>0.44</v>
      </c>
      <c r="GP12" s="24" t="str">
        <f t="shared" si="179"/>
        <v>VisFave</v>
      </c>
      <c r="GQ12" s="91">
        <f t="shared" si="180"/>
        <v>-127.27272727272729</v>
      </c>
      <c r="GR12" s="91">
        <f t="shared" si="181"/>
        <v>127.27272727272729</v>
      </c>
      <c r="GS12" s="25">
        <f t="shared" si="182"/>
        <v>1</v>
      </c>
      <c r="GT12" s="53" t="str">
        <f t="shared" si="183"/>
        <v/>
      </c>
      <c r="GU12" s="52" t="str">
        <f t="shared" si="184"/>
        <v/>
      </c>
      <c r="GV12" s="52" t="str">
        <f t="shared" si="185"/>
        <v/>
      </c>
      <c r="GW12" s="52" t="str">
        <f t="shared" si="186"/>
        <v/>
      </c>
      <c r="GX12" s="52">
        <f t="shared" si="187"/>
        <v>225</v>
      </c>
      <c r="GY12" s="52">
        <f t="shared" si="188"/>
        <v>125</v>
      </c>
      <c r="GZ12" s="52" t="str">
        <f t="shared" si="189"/>
        <v/>
      </c>
      <c r="HA12" s="52" t="str">
        <f t="shared" si="190"/>
        <v/>
      </c>
      <c r="HC12" s="1"/>
      <c r="HD12" s="1"/>
      <c r="HE12" s="17" t="s">
        <v>61</v>
      </c>
      <c r="HF12" s="42">
        <f>HF11-HF10</f>
        <v>-23.209999999999994</v>
      </c>
      <c r="HG12" s="103">
        <f t="shared" si="191"/>
        <v>116</v>
      </c>
      <c r="HH12" s="24">
        <f>IF(OR($S12&lt;OPL_MIN,$S12&gt;OPL_MAX),"",VLOOKUP($F12,CleanseResults!$EQ$3:$EU$1772,5,FALSE))</f>
        <v>0.44</v>
      </c>
      <c r="HI12" s="24" t="str">
        <f t="shared" si="192"/>
        <v>VisFave</v>
      </c>
      <c r="HJ12" s="91">
        <f t="shared" si="193"/>
        <v>-127.27272727272729</v>
      </c>
      <c r="HK12" s="91">
        <f t="shared" si="194"/>
        <v>127.27272727272729</v>
      </c>
      <c r="HL12" s="25">
        <f t="shared" si="195"/>
        <v>1</v>
      </c>
      <c r="HM12" s="53" t="str">
        <f t="shared" si="196"/>
        <v/>
      </c>
      <c r="HN12" s="52" t="str">
        <f t="shared" si="197"/>
        <v/>
      </c>
      <c r="HO12" s="52" t="str">
        <f t="shared" si="198"/>
        <v/>
      </c>
      <c r="HP12" s="52" t="str">
        <f t="shared" si="199"/>
        <v/>
      </c>
      <c r="HQ12" s="52">
        <f t="shared" si="200"/>
        <v>225</v>
      </c>
      <c r="HR12" s="52">
        <f t="shared" si="201"/>
        <v>125</v>
      </c>
      <c r="HS12" s="52" t="str">
        <f t="shared" si="202"/>
        <v/>
      </c>
      <c r="HT12" s="52" t="str">
        <f t="shared" si="203"/>
        <v/>
      </c>
      <c r="HV12" s="1"/>
      <c r="HW12" s="1"/>
      <c r="HX12" s="17" t="s">
        <v>61</v>
      </c>
      <c r="HY12" s="42">
        <f>HY11-HY10</f>
        <v>-21.290000000000006</v>
      </c>
      <c r="HZ12" s="103">
        <f t="shared" si="204"/>
        <v>116</v>
      </c>
      <c r="IA12" s="24">
        <f>IF(OR($S12&lt;OPL_MIN,$S12&gt;OPL_MAX),"",VLOOKUP($F12,CleanseResults!$FF$3:$FJ$1772,5,FALSE))</f>
        <v>0.46</v>
      </c>
      <c r="IB12" s="24" t="str">
        <f t="shared" si="205"/>
        <v>VisFave</v>
      </c>
      <c r="IC12" s="91">
        <f t="shared" si="206"/>
        <v>-117.39130434782609</v>
      </c>
      <c r="ID12" s="91">
        <f t="shared" si="207"/>
        <v>117.39130434782609</v>
      </c>
      <c r="IE12" s="25">
        <f t="shared" si="208"/>
        <v>1</v>
      </c>
      <c r="IF12" s="53" t="str">
        <f t="shared" si="209"/>
        <v/>
      </c>
      <c r="IG12" s="52" t="str">
        <f t="shared" si="210"/>
        <v/>
      </c>
      <c r="IH12" s="52" t="str">
        <f t="shared" si="211"/>
        <v/>
      </c>
      <c r="II12" s="52" t="str">
        <f t="shared" si="212"/>
        <v/>
      </c>
      <c r="IJ12" s="52">
        <f t="shared" si="213"/>
        <v>225</v>
      </c>
      <c r="IK12" s="52">
        <f t="shared" si="214"/>
        <v>125</v>
      </c>
      <c r="IL12" s="52" t="str">
        <f t="shared" si="215"/>
        <v/>
      </c>
      <c r="IM12" s="52" t="str">
        <f t="shared" si="216"/>
        <v/>
      </c>
      <c r="IO12" s="1"/>
      <c r="IP12" s="1"/>
      <c r="IQ12" s="17" t="s">
        <v>61</v>
      </c>
      <c r="IR12" s="42">
        <f>IR11-IR10</f>
        <v>-12.889999999999986</v>
      </c>
      <c r="IS12" s="103">
        <f t="shared" si="217"/>
        <v>116</v>
      </c>
      <c r="IT12" s="24">
        <f>IF(OR($S12&lt;OPL_MIN,$S12&gt;OPL_MAX),"",VLOOKUP($F12,CleanseResults!$FU$3:$FY$1772,5,FALSE))</f>
        <v>0.47</v>
      </c>
      <c r="IU12" s="24" t="str">
        <f t="shared" si="218"/>
        <v>VisFave</v>
      </c>
      <c r="IV12" s="91">
        <f t="shared" si="219"/>
        <v>-112.76595744680853</v>
      </c>
      <c r="IW12" s="91">
        <f t="shared" si="220"/>
        <v>112.76595744680853</v>
      </c>
      <c r="IX12" s="25">
        <f t="shared" si="221"/>
        <v>1</v>
      </c>
      <c r="IY12" s="53" t="str">
        <f t="shared" si="222"/>
        <v/>
      </c>
      <c r="IZ12" s="52" t="str">
        <f t="shared" si="223"/>
        <v/>
      </c>
      <c r="JA12" s="52" t="str">
        <f t="shared" si="224"/>
        <v/>
      </c>
      <c r="JB12" s="52" t="str">
        <f t="shared" si="225"/>
        <v/>
      </c>
      <c r="JC12" s="52">
        <f t="shared" si="226"/>
        <v>225</v>
      </c>
      <c r="JD12" s="52">
        <f t="shared" si="227"/>
        <v>125</v>
      </c>
      <c r="JE12" s="52" t="str">
        <f t="shared" si="228"/>
        <v/>
      </c>
      <c r="JF12" s="52" t="str">
        <f t="shared" si="229"/>
        <v/>
      </c>
      <c r="JH12" s="1"/>
      <c r="JI12" s="1"/>
      <c r="JJ12" s="17" t="s">
        <v>61</v>
      </c>
      <c r="JK12" s="42">
        <f>JK11-JK10</f>
        <v>-19.179999999999978</v>
      </c>
      <c r="JL12" s="103">
        <f t="shared" si="230"/>
        <v>116</v>
      </c>
      <c r="JM12" s="24">
        <f>IF(OR($S12&lt;OPL_MIN,$S12&gt;OPL_MAX),"",VLOOKUP($F12,CleanseResults!$GJ$3:$GN$1772,5,FALSE))</f>
        <v>0.42</v>
      </c>
      <c r="JN12" s="24" t="str">
        <f t="shared" si="231"/>
        <v>VisFave</v>
      </c>
      <c r="JO12" s="91">
        <f t="shared" si="232"/>
        <v>-138.09523809523813</v>
      </c>
      <c r="JP12" s="91">
        <f t="shared" si="233"/>
        <v>138.09523809523813</v>
      </c>
      <c r="JQ12" s="25">
        <f t="shared" si="234"/>
        <v>1</v>
      </c>
      <c r="JR12" s="53" t="str">
        <f t="shared" si="235"/>
        <v/>
      </c>
      <c r="JS12" s="52" t="str">
        <f t="shared" si="236"/>
        <v/>
      </c>
      <c r="JT12" s="52" t="str">
        <f t="shared" si="237"/>
        <v/>
      </c>
      <c r="JU12" s="52" t="str">
        <f t="shared" si="238"/>
        <v/>
      </c>
      <c r="JV12" s="52">
        <f t="shared" si="239"/>
        <v>225</v>
      </c>
      <c r="JW12" s="52">
        <f t="shared" si="240"/>
        <v>125</v>
      </c>
      <c r="JX12" s="52" t="str">
        <f t="shared" si="241"/>
        <v/>
      </c>
      <c r="JY12" s="52" t="str">
        <f t="shared" si="242"/>
        <v/>
      </c>
      <c r="KA12" s="1"/>
      <c r="KB12" s="1"/>
      <c r="KC12" s="17" t="s">
        <v>61</v>
      </c>
      <c r="KD12" s="42">
        <f>KD11-KD10</f>
        <v>-6.069999999999979</v>
      </c>
      <c r="KE12" s="103">
        <f t="shared" si="243"/>
        <v>116</v>
      </c>
      <c r="KF12" s="24">
        <f>IF(OR($S12&lt;OPL_MIN,$S12&gt;OPL_MAX),"",VLOOKUP($F12,CleanseResults!$GY$3:$HC$1772,5,FALSE))</f>
        <v>0.45</v>
      </c>
      <c r="KG12" s="24" t="str">
        <f t="shared" si="244"/>
        <v>VisFave</v>
      </c>
      <c r="KH12" s="91">
        <f t="shared" si="245"/>
        <v>-122.22222222222226</v>
      </c>
      <c r="KI12" s="91">
        <f t="shared" si="246"/>
        <v>122.22222222222226</v>
      </c>
      <c r="KJ12" s="25">
        <f t="shared" si="247"/>
        <v>1</v>
      </c>
      <c r="KK12" s="53" t="str">
        <f t="shared" si="248"/>
        <v/>
      </c>
      <c r="KL12" s="52" t="str">
        <f t="shared" si="249"/>
        <v/>
      </c>
      <c r="KM12" s="52" t="str">
        <f t="shared" si="250"/>
        <v/>
      </c>
      <c r="KN12" s="52" t="str">
        <f t="shared" si="251"/>
        <v/>
      </c>
      <c r="KO12" s="52">
        <f t="shared" si="252"/>
        <v>225</v>
      </c>
      <c r="KP12" s="52">
        <f t="shared" si="253"/>
        <v>125</v>
      </c>
      <c r="KQ12" s="52" t="str">
        <f t="shared" si="254"/>
        <v/>
      </c>
      <c r="KR12" s="52" t="str">
        <f t="shared" si="255"/>
        <v/>
      </c>
      <c r="KT12" s="1"/>
      <c r="KU12" s="1"/>
      <c r="KV12" s="17" t="s">
        <v>61</v>
      </c>
      <c r="KW12" s="42">
        <f>KW11-KW10</f>
        <v>-12.429999999999993</v>
      </c>
      <c r="KX12" s="103">
        <f t="shared" si="256"/>
        <v>116</v>
      </c>
      <c r="KY12" s="24">
        <f>IF(OR($S12&lt;OPL_MIN,$S12&gt;OPL_MAX),"",VLOOKUP($F12,CleanseResults!$HN$3:$HR$1772,5,FALSE))</f>
        <v>0.38</v>
      </c>
      <c r="KZ12" s="24" t="str">
        <f t="shared" si="257"/>
        <v>VisFave</v>
      </c>
      <c r="LA12" s="91">
        <f t="shared" si="258"/>
        <v>-163.15789473684211</v>
      </c>
      <c r="LB12" s="91">
        <f t="shared" si="259"/>
        <v>163.15789473684211</v>
      </c>
      <c r="LC12" s="25">
        <f t="shared" si="260"/>
        <v>1</v>
      </c>
      <c r="LD12" s="53" t="str">
        <f t="shared" si="261"/>
        <v/>
      </c>
      <c r="LE12" s="52" t="str">
        <f t="shared" si="262"/>
        <v/>
      </c>
      <c r="LF12" s="52" t="str">
        <f t="shared" si="263"/>
        <v/>
      </c>
      <c r="LG12" s="52" t="str">
        <f t="shared" si="264"/>
        <v/>
      </c>
      <c r="LH12" s="52">
        <f t="shared" si="265"/>
        <v>225</v>
      </c>
      <c r="LI12" s="52">
        <f t="shared" si="266"/>
        <v>125</v>
      </c>
      <c r="LJ12" s="52" t="str">
        <f t="shared" si="267"/>
        <v/>
      </c>
      <c r="LK12" s="52" t="str">
        <f t="shared" si="268"/>
        <v/>
      </c>
      <c r="LO12" s="1"/>
      <c r="LP12" s="1"/>
      <c r="LQ12" s="17" t="s">
        <v>390</v>
      </c>
      <c r="LR12" s="122">
        <f>LR11-LR10</f>
        <v>-5.6574642331460154</v>
      </c>
      <c r="LS12" s="129">
        <f t="shared" si="30"/>
        <v>0.45454527603314226</v>
      </c>
      <c r="LT12" s="53">
        <f t="shared" si="269"/>
        <v>0</v>
      </c>
      <c r="LU12" s="53">
        <f t="shared" si="270"/>
        <v>0</v>
      </c>
      <c r="LV12" s="53">
        <f t="shared" si="271"/>
        <v>14</v>
      </c>
      <c r="LW12" s="53">
        <f t="shared" si="272"/>
        <v>1</v>
      </c>
      <c r="LX12" s="24" t="str">
        <f t="shared" si="273"/>
        <v>VisFave</v>
      </c>
      <c r="LY12" s="97">
        <f t="shared" si="32"/>
        <v>93.333333333333329</v>
      </c>
      <c r="LZ12" s="127">
        <f t="shared" si="33"/>
        <v>0.44</v>
      </c>
      <c r="MA12" s="128">
        <f t="shared" si="34"/>
        <v>-1.4545276033142263E-2</v>
      </c>
      <c r="MB12" s="91">
        <f t="shared" si="35"/>
        <v>127.27272727272729</v>
      </c>
      <c r="MC12" s="137" t="str">
        <f t="shared" si="36"/>
        <v>VisFave</v>
      </c>
      <c r="MD12" s="138" t="str">
        <f t="shared" si="37"/>
        <v/>
      </c>
      <c r="ME12" s="130" t="str">
        <f t="shared" si="274"/>
        <v/>
      </c>
      <c r="MF12" s="135" t="str">
        <f t="shared" si="38"/>
        <v/>
      </c>
      <c r="MG12" s="135" t="str">
        <f t="shared" si="39"/>
        <v/>
      </c>
      <c r="MH12" s="135" t="str">
        <f t="shared" si="40"/>
        <v/>
      </c>
      <c r="MI12" s="135" t="str">
        <f t="shared" si="41"/>
        <v/>
      </c>
      <c r="MJ12" s="135" t="str">
        <f t="shared" si="42"/>
        <v/>
      </c>
      <c r="MK12" s="135" t="str">
        <f t="shared" si="43"/>
        <v/>
      </c>
      <c r="ML12" s="135" t="str">
        <f t="shared" si="44"/>
        <v/>
      </c>
      <c r="MM12" s="135" t="str">
        <f t="shared" si="45"/>
        <v/>
      </c>
      <c r="MO12" s="123" t="str">
        <f t="shared" si="46"/>
        <v/>
      </c>
      <c r="MP12" s="123" t="str">
        <f t="shared" si="47"/>
        <v/>
      </c>
      <c r="MS12" s="24" t="str">
        <f t="shared" si="48"/>
        <v/>
      </c>
      <c r="MT12" s="24" t="str">
        <f t="shared" si="49"/>
        <v/>
      </c>
      <c r="MU12" s="24" t="str">
        <f t="shared" si="50"/>
        <v/>
      </c>
      <c r="MV12" s="81" t="str">
        <f t="shared" si="51"/>
        <v/>
      </c>
      <c r="MX12" s="52">
        <f t="shared" si="52"/>
        <v>0.44</v>
      </c>
      <c r="MY12" s="52">
        <f t="shared" si="53"/>
        <v>0.41</v>
      </c>
      <c r="MZ12" s="52">
        <f t="shared" si="54"/>
        <v>0.25</v>
      </c>
      <c r="NA12" s="52">
        <f t="shared" si="55"/>
        <v>0.5</v>
      </c>
      <c r="NB12" s="52">
        <f t="shared" si="56"/>
        <v>0.38</v>
      </c>
      <c r="NC12" s="52">
        <f t="shared" si="57"/>
        <v>0.45</v>
      </c>
      <c r="ND12" s="52">
        <f t="shared" si="58"/>
        <v>0.46</v>
      </c>
      <c r="NE12" s="52">
        <f t="shared" si="59"/>
        <v>0.42</v>
      </c>
      <c r="NF12" s="52">
        <f t="shared" si="60"/>
        <v>0.44</v>
      </c>
      <c r="NG12" s="52">
        <f t="shared" si="61"/>
        <v>0.44</v>
      </c>
      <c r="NH12" s="52">
        <f t="shared" si="62"/>
        <v>0.46</v>
      </c>
      <c r="NI12" s="52">
        <f t="shared" si="63"/>
        <v>0.47</v>
      </c>
      <c r="NJ12" s="52">
        <f t="shared" si="64"/>
        <v>0.42</v>
      </c>
      <c r="NK12" s="52">
        <f t="shared" si="65"/>
        <v>0.45</v>
      </c>
      <c r="NL12" s="52">
        <f t="shared" si="66"/>
        <v>0.38</v>
      </c>
      <c r="NM12" s="109">
        <f t="shared" si="275"/>
        <v>0.44</v>
      </c>
    </row>
    <row r="13" spans="1:377" x14ac:dyDescent="0.2">
      <c r="A13" s="3"/>
      <c r="B13" s="3"/>
      <c r="C13" s="9" t="s">
        <v>80</v>
      </c>
      <c r="D13" s="29">
        <f>STDEV(AD3:AD89)</f>
        <v>3.4837231786186149</v>
      </c>
      <c r="E13" s="10">
        <f t="shared" si="276"/>
        <v>0</v>
      </c>
      <c r="F13" s="26">
        <v>777341</v>
      </c>
      <c r="G13" s="49">
        <f>VLOOKUP($F13,Lookup_!$A$2:$AJ$2224,3,FALSE)</f>
        <v>2025</v>
      </c>
      <c r="H13" s="27">
        <f>VLOOKUP($F13,Lookup_!$A$2:$AJ$2224,4,FALSE)</f>
        <v>6.4</v>
      </c>
      <c r="I13" s="86">
        <f>VLOOKUP($F13,Lookup_!$A$2:$AJ$2224,2,FALSE)</f>
        <v>45835</v>
      </c>
      <c r="J13" s="7">
        <f>VLOOKUP($F13,Lookup_!$A$2:$AJ$2224,13,FALSE)</f>
        <v>18</v>
      </c>
      <c r="K13" s="8" t="str">
        <f>VLOOKUP(J13,Lookup_!$AO$3:$AP$32,2,FALSE)</f>
        <v>NYM</v>
      </c>
      <c r="L13" s="27">
        <f>VLOOKUP($F13,Lookup_!$A$2:$AJ$2224,14,FALSE)</f>
        <v>-130</v>
      </c>
      <c r="M13" s="12">
        <f>VLOOKUP($F13,Lookup_!$A$2:$AJ$2224,15,FALSE)</f>
        <v>0.56521699999999997</v>
      </c>
      <c r="N13" s="115">
        <f t="shared" si="67"/>
        <v>0.55426364190860211</v>
      </c>
      <c r="O13" s="116">
        <f t="shared" si="68"/>
        <v>-124.34786434786432</v>
      </c>
      <c r="P13" s="49">
        <f>VLOOKUP($F13,Lookup_!$A$2:$AJ$2224,7,FALSE)</f>
        <v>22</v>
      </c>
      <c r="Q13" s="8" t="str">
        <f>VLOOKUP(P13,Lookup_!$AO$3:$AP$32,2,FALSE)</f>
        <v>PIT</v>
      </c>
      <c r="R13" s="88">
        <f>VLOOKUP($F13,Lookup_!$A$2:$AJ$2224,12,FALSE)</f>
        <v>0.33647680099999999</v>
      </c>
      <c r="S13" s="27">
        <f>VLOOKUP($F13,Lookup_!$A$2:$AJ$2224,8,FALSE)</f>
        <v>120</v>
      </c>
      <c r="T13" s="12">
        <f>VLOOKUP($F13,Lookup_!$A$2:$AJ$2224,9,FALSE)</f>
        <v>0.45454499999999998</v>
      </c>
      <c r="U13" s="115">
        <f t="shared" si="69"/>
        <v>0.44573635809139772</v>
      </c>
      <c r="V13" s="116">
        <f t="shared" si="70"/>
        <v>124.34786434786437</v>
      </c>
      <c r="W13" s="90">
        <f t="shared" si="71"/>
        <v>-1</v>
      </c>
      <c r="X13" s="27">
        <f>VLOOKUP($F13,Lookup_!$A$2:$AJ$2224,5,FALSE)</f>
        <v>8.5</v>
      </c>
      <c r="Y13" s="27">
        <f>VLOOKUP($F13,Lookup_!$A$2:$AJ$2224,6,FALSE)</f>
        <v>103</v>
      </c>
      <c r="Z13" s="55">
        <f>VLOOKUP($F13,Lookup_!$A$2:$AJ$2224,19,FALSE)</f>
        <v>100.96814959094762</v>
      </c>
      <c r="AA13" s="116">
        <f>VLOOKUP($F13,Lookup_!$A$2:$AJ$2224,25,FALSE)</f>
        <v>138.29154493940246</v>
      </c>
      <c r="AB13" s="27">
        <f>VLOOKUP($F13,Lookup_!$A$2:$AJ$2224,21,FALSE)</f>
        <v>-106.5907084279454</v>
      </c>
      <c r="AC13" s="116">
        <f>VLOOKUP($F13,Lookup_!$A$2:$AJ$2224,23,FALSE)</f>
        <v>111.04571039041346</v>
      </c>
      <c r="AD13" s="7">
        <f>VLOOKUP($F13,Lookup_!$A$2:$AJ$2224,31,FALSE)</f>
        <v>1</v>
      </c>
      <c r="AE13" s="8">
        <f>VLOOKUP($F13,Lookup_!$A$2:$AJ$2224,30,FALSE)</f>
        <v>9</v>
      </c>
      <c r="AF13" s="8" t="str">
        <f>VLOOKUP($F13,Lookup_!$A$2:$AJ$2224,32,FALSE)</f>
        <v>EIGHT</v>
      </c>
      <c r="AG13" s="28">
        <f>VLOOKUP($F13,Lookup_!$A$2:$AJ$2224,29,FALSE)</f>
        <v>1</v>
      </c>
      <c r="AH13" s="28">
        <f>VLOOKUP($F13,Lookup_!$A$2:$AJ$2224,34,FALSE)</f>
        <v>-1</v>
      </c>
      <c r="AI13" s="28" t="str">
        <f>VLOOKUP($F13,Lookup_!$A$2:$AJ$2224,33,FALSE)</f>
        <v>HomDog</v>
      </c>
      <c r="AJ13" s="8">
        <f>VLOOKUP($F13,Lookup_!$A$2:$AJ$2224,35,FALSE)</f>
        <v>10</v>
      </c>
      <c r="AK13" s="28">
        <f>VLOOKUP($F13,Lookup_!$A$2:$AJ$2224,36,FALSE)</f>
        <v>1</v>
      </c>
      <c r="AL13">
        <f t="shared" si="72"/>
        <v>8</v>
      </c>
      <c r="AM13">
        <f t="shared" si="73"/>
        <v>1</v>
      </c>
      <c r="AN13" s="1"/>
      <c r="AO13" s="1"/>
      <c r="AP13" s="17" t="s">
        <v>42</v>
      </c>
      <c r="AQ13" s="21">
        <f>IF(AQ10=0,0,AQ12/AQ10)</f>
        <v>-0.11024764273132305</v>
      </c>
      <c r="AR13" s="103">
        <f t="shared" si="74"/>
        <v>120</v>
      </c>
      <c r="AS13" s="24">
        <f>IF(OR($S13&lt;OPL_MIN,$S13&gt;OPL_MAX),"",VLOOKUP($F13,CleanseResults!$L$3:$P$1772,5,FALSE))</f>
        <v>0.39</v>
      </c>
      <c r="AT13" s="24" t="str">
        <f t="shared" si="75"/>
        <v>VisFave</v>
      </c>
      <c r="AU13" s="91">
        <f t="shared" si="76"/>
        <v>-156.41025641025641</v>
      </c>
      <c r="AV13" s="91">
        <f t="shared" si="77"/>
        <v>156.41025641025641</v>
      </c>
      <c r="AW13" s="25">
        <f t="shared" si="78"/>
        <v>-1</v>
      </c>
      <c r="AX13" s="53" t="str">
        <f t="shared" si="79"/>
        <v/>
      </c>
      <c r="AY13" s="52" t="str">
        <f t="shared" si="80"/>
        <v/>
      </c>
      <c r="AZ13" s="52" t="str">
        <f t="shared" si="81"/>
        <v/>
      </c>
      <c r="BA13" s="52" t="str">
        <f t="shared" si="82"/>
        <v/>
      </c>
      <c r="BB13" s="52">
        <f t="shared" si="83"/>
        <v>0</v>
      </c>
      <c r="BC13" s="52">
        <f t="shared" si="84"/>
        <v>130</v>
      </c>
      <c r="BD13" s="52" t="str">
        <f t="shared" si="85"/>
        <v/>
      </c>
      <c r="BE13" s="52" t="str">
        <f t="shared" si="86"/>
        <v/>
      </c>
      <c r="BG13" s="1"/>
      <c r="BH13" s="1"/>
      <c r="BI13" s="17" t="s">
        <v>42</v>
      </c>
      <c r="BJ13" s="21">
        <f>IF(BJ10=0,0,BJ12/BJ10)</f>
        <v>-2.1331945889698202E-2</v>
      </c>
      <c r="BK13" s="103">
        <f t="shared" si="87"/>
        <v>120</v>
      </c>
      <c r="BL13" s="24">
        <f>IF(OR($S13&lt;OPL_MIN,$S13&gt;OPL_MAX),"",VLOOKUP($F13,CleanseResults!$AA$3:$AE$1772,5,FALSE))</f>
        <v>0.53</v>
      </c>
      <c r="BM13" s="24" t="str">
        <f t="shared" si="88"/>
        <v>HomDog</v>
      </c>
      <c r="BN13" s="91">
        <f t="shared" si="89"/>
        <v>112.76595744680853</v>
      </c>
      <c r="BO13" s="91">
        <f t="shared" si="90"/>
        <v>112.76595744680853</v>
      </c>
      <c r="BP13" s="25">
        <f t="shared" si="91"/>
        <v>1</v>
      </c>
      <c r="BQ13" s="53" t="str">
        <f t="shared" si="92"/>
        <v/>
      </c>
      <c r="BR13" s="52" t="str">
        <f t="shared" si="93"/>
        <v/>
      </c>
      <c r="BS13" s="52" t="str">
        <f t="shared" si="94"/>
        <v/>
      </c>
      <c r="BT13" s="52" t="str">
        <f t="shared" si="95"/>
        <v/>
      </c>
      <c r="BU13" s="52" t="str">
        <f t="shared" si="96"/>
        <v/>
      </c>
      <c r="BV13" s="52" t="str">
        <f t="shared" si="97"/>
        <v/>
      </c>
      <c r="BW13" s="52">
        <f t="shared" si="98"/>
        <v>220</v>
      </c>
      <c r="BX13" s="52">
        <f t="shared" si="99"/>
        <v>100</v>
      </c>
      <c r="BZ13" s="1"/>
      <c r="CA13" s="1"/>
      <c r="CB13" s="17" t="s">
        <v>42</v>
      </c>
      <c r="CC13" s="21">
        <f>IF(CC10=0,0,CC12/CC10)</f>
        <v>4.9209506857920511E-3</v>
      </c>
      <c r="CD13" s="103">
        <f t="shared" si="100"/>
        <v>120</v>
      </c>
      <c r="CE13" s="24">
        <f>IF(OR($S13&lt;OPL_MIN,$S13&gt;OPL_MAX),"",VLOOKUP($F13,CleanseResults!$AP$3:$AT$1772,5,FALSE))</f>
        <v>0.34</v>
      </c>
      <c r="CF13" s="24" t="str">
        <f t="shared" si="101"/>
        <v>VisFave</v>
      </c>
      <c r="CG13" s="91">
        <f t="shared" si="102"/>
        <v>-194.11764705882345</v>
      </c>
      <c r="CH13" s="91">
        <f t="shared" si="103"/>
        <v>194.11764705882345</v>
      </c>
      <c r="CI13" s="25">
        <f t="shared" si="104"/>
        <v>-1</v>
      </c>
      <c r="CJ13" s="53" t="str">
        <f t="shared" si="105"/>
        <v/>
      </c>
      <c r="CK13" s="52" t="str">
        <f t="shared" si="106"/>
        <v/>
      </c>
      <c r="CL13" s="52" t="str">
        <f t="shared" si="107"/>
        <v/>
      </c>
      <c r="CM13" s="52" t="str">
        <f t="shared" si="108"/>
        <v/>
      </c>
      <c r="CN13" s="52">
        <f t="shared" si="109"/>
        <v>0</v>
      </c>
      <c r="CO13" s="52">
        <f t="shared" si="110"/>
        <v>130</v>
      </c>
      <c r="CP13" s="52" t="str">
        <f t="shared" si="111"/>
        <v/>
      </c>
      <c r="CQ13" s="52" t="str">
        <f t="shared" si="112"/>
        <v/>
      </c>
      <c r="CS13" s="1"/>
      <c r="CT13" s="1"/>
      <c r="CU13" s="17" t="s">
        <v>42</v>
      </c>
      <c r="CV13" s="21">
        <f>IF(CV10=0,0,CV12/CV10)</f>
        <v>-0.19772374547335761</v>
      </c>
      <c r="CW13" s="103">
        <f t="shared" si="113"/>
        <v>120</v>
      </c>
      <c r="CX13" s="24">
        <f>IF(OR($S13&lt;OPL_MIN,$S13&gt;OPL_MAX),"",VLOOKUP($F13,CleanseResults!$BE$3:$BI$1772,5,FALSE))</f>
        <v>0.42</v>
      </c>
      <c r="CY13" s="24" t="str">
        <f t="shared" si="114"/>
        <v>VisFave</v>
      </c>
      <c r="CZ13" s="91">
        <f t="shared" si="115"/>
        <v>-138.09523809523813</v>
      </c>
      <c r="DA13" s="91">
        <f t="shared" si="116"/>
        <v>138.09523809523813</v>
      </c>
      <c r="DB13" s="25">
        <f t="shared" si="117"/>
        <v>-1</v>
      </c>
      <c r="DC13" s="53" t="str">
        <f t="shared" si="118"/>
        <v/>
      </c>
      <c r="DD13" s="52" t="str">
        <f t="shared" si="119"/>
        <v/>
      </c>
      <c r="DE13" s="52" t="str">
        <f t="shared" si="120"/>
        <v/>
      </c>
      <c r="DF13" s="52" t="str">
        <f t="shared" si="121"/>
        <v/>
      </c>
      <c r="DG13" s="52">
        <f t="shared" si="122"/>
        <v>0</v>
      </c>
      <c r="DH13" s="52">
        <f t="shared" si="123"/>
        <v>130</v>
      </c>
      <c r="DI13" s="52" t="str">
        <f t="shared" si="124"/>
        <v/>
      </c>
      <c r="DJ13" s="52" t="str">
        <f t="shared" si="125"/>
        <v/>
      </c>
      <c r="DL13" s="1"/>
      <c r="DM13" s="1"/>
      <c r="DN13" s="17" t="s">
        <v>42</v>
      </c>
      <c r="DO13" s="21">
        <f>IF(DO10=0,0,DO12/DO10)</f>
        <v>-6.8097399917458811E-3</v>
      </c>
      <c r="DP13" s="103">
        <f t="shared" si="126"/>
        <v>120</v>
      </c>
      <c r="DQ13" s="24">
        <f>IF(OR($S13&lt;OPL_MIN,$S13&gt;OPL_MAX),"",VLOOKUP($F13,CleanseResults!$BT$3:$BX$1772,5,FALSE))</f>
        <v>0.41</v>
      </c>
      <c r="DR13" s="24" t="str">
        <f t="shared" si="127"/>
        <v>VisFave</v>
      </c>
      <c r="DS13" s="91">
        <f t="shared" si="128"/>
        <v>-143.90243902439028</v>
      </c>
      <c r="DT13" s="91">
        <f t="shared" si="129"/>
        <v>143.90243902439028</v>
      </c>
      <c r="DU13" s="25">
        <f t="shared" si="130"/>
        <v>-1</v>
      </c>
      <c r="DV13" s="53" t="str">
        <f t="shared" si="131"/>
        <v/>
      </c>
      <c r="DW13" s="52" t="str">
        <f t="shared" si="132"/>
        <v/>
      </c>
      <c r="DX13" s="52" t="str">
        <f t="shared" si="133"/>
        <v/>
      </c>
      <c r="DY13" s="52" t="str">
        <f t="shared" si="134"/>
        <v/>
      </c>
      <c r="DZ13" s="52">
        <f t="shared" si="135"/>
        <v>0</v>
      </c>
      <c r="EA13" s="52">
        <f t="shared" si="136"/>
        <v>130</v>
      </c>
      <c r="EB13" s="52" t="str">
        <f t="shared" si="137"/>
        <v/>
      </c>
      <c r="EC13" s="52" t="str">
        <f t="shared" si="138"/>
        <v/>
      </c>
      <c r="EE13" s="1"/>
      <c r="EF13" s="1"/>
      <c r="EG13" s="17" t="s">
        <v>42</v>
      </c>
      <c r="EH13" s="21">
        <f>IF(EH10=0,0,EH12/EH10)</f>
        <v>-0.24217226157478702</v>
      </c>
      <c r="EI13" s="103">
        <f t="shared" si="139"/>
        <v>120</v>
      </c>
      <c r="EJ13" s="24">
        <f>IF(OR($S13&lt;OPL_MIN,$S13&gt;OPL_MAX),"",VLOOKUP($F13,CleanseResults!$CI$3:$CM$1772,5,FALSE))</f>
        <v>0.42</v>
      </c>
      <c r="EK13" s="24" t="str">
        <f t="shared" si="140"/>
        <v>VisFave</v>
      </c>
      <c r="EL13" s="91">
        <f t="shared" si="141"/>
        <v>-138.09523809523813</v>
      </c>
      <c r="EM13" s="91">
        <f t="shared" si="142"/>
        <v>138.09523809523813</v>
      </c>
      <c r="EN13" s="25">
        <f t="shared" si="143"/>
        <v>-1</v>
      </c>
      <c r="EO13" s="53" t="str">
        <f t="shared" si="144"/>
        <v/>
      </c>
      <c r="EP13" s="52" t="str">
        <f t="shared" si="145"/>
        <v/>
      </c>
      <c r="EQ13" s="52" t="str">
        <f t="shared" si="146"/>
        <v/>
      </c>
      <c r="ER13" s="52" t="str">
        <f t="shared" si="147"/>
        <v/>
      </c>
      <c r="ES13" s="52">
        <f t="shared" si="148"/>
        <v>0</v>
      </c>
      <c r="ET13" s="52">
        <f t="shared" si="149"/>
        <v>130</v>
      </c>
      <c r="EU13" s="52" t="str">
        <f t="shared" si="150"/>
        <v/>
      </c>
      <c r="EV13" s="52" t="str">
        <f t="shared" si="151"/>
        <v/>
      </c>
      <c r="EX13" s="1"/>
      <c r="EY13" s="1"/>
      <c r="EZ13" s="17" t="s">
        <v>42</v>
      </c>
      <c r="FA13" s="21">
        <f>IF(FA10=0,0,FA12/FA10)</f>
        <v>-0.23923892701185295</v>
      </c>
      <c r="FB13" s="103">
        <f t="shared" si="152"/>
        <v>120</v>
      </c>
      <c r="FC13" s="24">
        <f>IF(OR($S13&lt;OPL_MIN,$S13&gt;OPL_MAX),"",VLOOKUP($F13,CleanseResults!$CX$3:$DB$1772,5,FALSE))</f>
        <v>0.41</v>
      </c>
      <c r="FD13" s="24" t="str">
        <f t="shared" si="153"/>
        <v>VisFave</v>
      </c>
      <c r="FE13" s="91">
        <f t="shared" si="154"/>
        <v>-143.90243902439028</v>
      </c>
      <c r="FF13" s="91">
        <f t="shared" si="155"/>
        <v>143.90243902439028</v>
      </c>
      <c r="FG13" s="25">
        <f t="shared" si="156"/>
        <v>-1</v>
      </c>
      <c r="FH13" s="53" t="str">
        <f t="shared" si="157"/>
        <v/>
      </c>
      <c r="FI13" s="52" t="str">
        <f t="shared" si="158"/>
        <v/>
      </c>
      <c r="FJ13" s="52" t="str">
        <f t="shared" si="159"/>
        <v/>
      </c>
      <c r="FK13" s="52" t="str">
        <f t="shared" si="160"/>
        <v/>
      </c>
      <c r="FL13" s="52">
        <f t="shared" si="161"/>
        <v>0</v>
      </c>
      <c r="FM13" s="52">
        <f t="shared" si="162"/>
        <v>130</v>
      </c>
      <c r="FN13" s="52" t="str">
        <f t="shared" si="163"/>
        <v/>
      </c>
      <c r="FO13" s="52" t="str">
        <f t="shared" si="164"/>
        <v/>
      </c>
      <c r="FQ13" s="1"/>
      <c r="FR13" s="1"/>
      <c r="FS13" s="17" t="s">
        <v>42</v>
      </c>
      <c r="FT13" s="21">
        <f>IF(FT10=0,0,FT12/FT10)</f>
        <v>-0.17949769349051786</v>
      </c>
      <c r="FU13" s="103">
        <f t="shared" si="165"/>
        <v>120</v>
      </c>
      <c r="FV13" s="24">
        <f>IF(OR($S13&lt;OPL_MIN,$S13&gt;OPL_MAX),"",VLOOKUP($F13,CleanseResults!$DM$3:$DQ$1772,5,FALSE))</f>
        <v>0.41</v>
      </c>
      <c r="FW13" s="24" t="str">
        <f t="shared" si="166"/>
        <v>VisFave</v>
      </c>
      <c r="FX13" s="91">
        <f t="shared" si="167"/>
        <v>-143.90243902439028</v>
      </c>
      <c r="FY13" s="91">
        <f t="shared" si="168"/>
        <v>143.90243902439028</v>
      </c>
      <c r="FZ13" s="25">
        <f t="shared" si="169"/>
        <v>-1</v>
      </c>
      <c r="GA13" s="53" t="str">
        <f t="shared" si="170"/>
        <v/>
      </c>
      <c r="GB13" s="52" t="str">
        <f t="shared" si="171"/>
        <v/>
      </c>
      <c r="GC13" s="52" t="str">
        <f t="shared" si="172"/>
        <v/>
      </c>
      <c r="GD13" s="52" t="str">
        <f t="shared" si="173"/>
        <v/>
      </c>
      <c r="GE13" s="52">
        <f t="shared" si="174"/>
        <v>0</v>
      </c>
      <c r="GF13" s="52">
        <f t="shared" si="175"/>
        <v>130</v>
      </c>
      <c r="GG13" s="52" t="str">
        <f t="shared" si="176"/>
        <v/>
      </c>
      <c r="GH13" s="52" t="str">
        <f t="shared" si="177"/>
        <v/>
      </c>
      <c r="GJ13" s="1"/>
      <c r="GK13" s="1"/>
      <c r="GL13" s="17" t="s">
        <v>42</v>
      </c>
      <c r="GM13" s="21">
        <f>IF(GM10=0,0,GM12/GM10)</f>
        <v>-0.2401448525607863</v>
      </c>
      <c r="GN13" s="103">
        <f t="shared" si="178"/>
        <v>120</v>
      </c>
      <c r="GO13" s="24">
        <f>IF(OR($S13&lt;OPL_MIN,$S13&gt;OPL_MAX),"",VLOOKUP($F13,CleanseResults!$EB$3:$EF$1772,5,FALSE))</f>
        <v>0.41</v>
      </c>
      <c r="GP13" s="24" t="str">
        <f t="shared" si="179"/>
        <v>VisFave</v>
      </c>
      <c r="GQ13" s="91">
        <f t="shared" si="180"/>
        <v>-143.90243902439028</v>
      </c>
      <c r="GR13" s="91">
        <f t="shared" si="181"/>
        <v>143.90243902439028</v>
      </c>
      <c r="GS13" s="25">
        <f t="shared" si="182"/>
        <v>-1</v>
      </c>
      <c r="GT13" s="53" t="str">
        <f t="shared" si="183"/>
        <v/>
      </c>
      <c r="GU13" s="52" t="str">
        <f t="shared" si="184"/>
        <v/>
      </c>
      <c r="GV13" s="52" t="str">
        <f t="shared" si="185"/>
        <v/>
      </c>
      <c r="GW13" s="52" t="str">
        <f t="shared" si="186"/>
        <v/>
      </c>
      <c r="GX13" s="52">
        <f t="shared" si="187"/>
        <v>0</v>
      </c>
      <c r="GY13" s="52">
        <f t="shared" si="188"/>
        <v>130</v>
      </c>
      <c r="GZ13" s="52" t="str">
        <f t="shared" si="189"/>
        <v/>
      </c>
      <c r="HA13" s="52" t="str">
        <f t="shared" si="190"/>
        <v/>
      </c>
      <c r="HC13" s="1"/>
      <c r="HD13" s="1"/>
      <c r="HE13" s="17" t="s">
        <v>42</v>
      </c>
      <c r="HF13" s="21">
        <f>IF(HF10=0,0,HF12/HF10)</f>
        <v>-0.2401448525607863</v>
      </c>
      <c r="HG13" s="103">
        <f t="shared" si="191"/>
        <v>120</v>
      </c>
      <c r="HH13" s="24">
        <f>IF(OR($S13&lt;OPL_MIN,$S13&gt;OPL_MAX),"",VLOOKUP($F13,CleanseResults!$EQ$3:$EU$1772,5,FALSE))</f>
        <v>0.41</v>
      </c>
      <c r="HI13" s="24" t="str">
        <f t="shared" si="192"/>
        <v>VisFave</v>
      </c>
      <c r="HJ13" s="91">
        <f t="shared" si="193"/>
        <v>-143.90243902439028</v>
      </c>
      <c r="HK13" s="91">
        <f t="shared" si="194"/>
        <v>143.90243902439028</v>
      </c>
      <c r="HL13" s="25">
        <f t="shared" si="195"/>
        <v>-1</v>
      </c>
      <c r="HM13" s="53" t="str">
        <f t="shared" si="196"/>
        <v/>
      </c>
      <c r="HN13" s="52" t="str">
        <f t="shared" si="197"/>
        <v/>
      </c>
      <c r="HO13" s="52" t="str">
        <f t="shared" si="198"/>
        <v/>
      </c>
      <c r="HP13" s="52" t="str">
        <f t="shared" si="199"/>
        <v/>
      </c>
      <c r="HQ13" s="52">
        <f t="shared" si="200"/>
        <v>0</v>
      </c>
      <c r="HR13" s="52">
        <f t="shared" si="201"/>
        <v>130</v>
      </c>
      <c r="HS13" s="52" t="str">
        <f t="shared" si="202"/>
        <v/>
      </c>
      <c r="HT13" s="52" t="str">
        <f t="shared" si="203"/>
        <v/>
      </c>
      <c r="HV13" s="1"/>
      <c r="HW13" s="1"/>
      <c r="HX13" s="17" t="s">
        <v>42</v>
      </c>
      <c r="HY13" s="21">
        <f>IF(HY10=0,0,HY12/HY10)</f>
        <v>-0.21966570367313254</v>
      </c>
      <c r="HZ13" s="103">
        <f t="shared" si="204"/>
        <v>120</v>
      </c>
      <c r="IA13" s="24">
        <f>IF(OR($S13&lt;OPL_MIN,$S13&gt;OPL_MAX),"",VLOOKUP($F13,CleanseResults!$FF$3:$FJ$1772,5,FALSE))</f>
        <v>0.43</v>
      </c>
      <c r="IB13" s="24" t="str">
        <f t="shared" si="205"/>
        <v>VisFave</v>
      </c>
      <c r="IC13" s="91">
        <f t="shared" si="206"/>
        <v>-132.55813953488376</v>
      </c>
      <c r="ID13" s="91">
        <f t="shared" si="207"/>
        <v>132.55813953488376</v>
      </c>
      <c r="IE13" s="25">
        <f t="shared" si="208"/>
        <v>-1</v>
      </c>
      <c r="IF13" s="53" t="str">
        <f t="shared" si="209"/>
        <v/>
      </c>
      <c r="IG13" s="52" t="str">
        <f t="shared" si="210"/>
        <v/>
      </c>
      <c r="IH13" s="52" t="str">
        <f t="shared" si="211"/>
        <v/>
      </c>
      <c r="II13" s="52" t="str">
        <f t="shared" si="212"/>
        <v/>
      </c>
      <c r="IJ13" s="52">
        <f t="shared" si="213"/>
        <v>0</v>
      </c>
      <c r="IK13" s="52">
        <f t="shared" si="214"/>
        <v>130</v>
      </c>
      <c r="IL13" s="52" t="str">
        <f t="shared" si="215"/>
        <v/>
      </c>
      <c r="IM13" s="52" t="str">
        <f t="shared" si="216"/>
        <v/>
      </c>
      <c r="IO13" s="1"/>
      <c r="IP13" s="1"/>
      <c r="IQ13" s="17" t="s">
        <v>42</v>
      </c>
      <c r="IR13" s="21">
        <f>IF(IR10=0,0,IR12/IR10)</f>
        <v>-0.13283182192910128</v>
      </c>
      <c r="IS13" s="103">
        <f t="shared" si="217"/>
        <v>120</v>
      </c>
      <c r="IT13" s="24">
        <f>IF(OR($S13&lt;OPL_MIN,$S13&gt;OPL_MAX),"",VLOOKUP($F13,CleanseResults!$FU$3:$FY$1772,5,FALSE))</f>
        <v>0.43</v>
      </c>
      <c r="IU13" s="24" t="str">
        <f t="shared" si="218"/>
        <v>VisFave</v>
      </c>
      <c r="IV13" s="91">
        <f t="shared" si="219"/>
        <v>-132.55813953488376</v>
      </c>
      <c r="IW13" s="91">
        <f t="shared" si="220"/>
        <v>132.55813953488376</v>
      </c>
      <c r="IX13" s="25">
        <f t="shared" si="221"/>
        <v>-1</v>
      </c>
      <c r="IY13" s="53" t="str">
        <f t="shared" si="222"/>
        <v/>
      </c>
      <c r="IZ13" s="52" t="str">
        <f t="shared" si="223"/>
        <v/>
      </c>
      <c r="JA13" s="52" t="str">
        <f t="shared" si="224"/>
        <v/>
      </c>
      <c r="JB13" s="52" t="str">
        <f t="shared" si="225"/>
        <v/>
      </c>
      <c r="JC13" s="52">
        <f t="shared" si="226"/>
        <v>0</v>
      </c>
      <c r="JD13" s="52">
        <f t="shared" si="227"/>
        <v>130</v>
      </c>
      <c r="JE13" s="52" t="str">
        <f t="shared" si="228"/>
        <v/>
      </c>
      <c r="JF13" s="52" t="str">
        <f t="shared" si="229"/>
        <v/>
      </c>
      <c r="JH13" s="1"/>
      <c r="JI13" s="1"/>
      <c r="JJ13" s="17" t="s">
        <v>42</v>
      </c>
      <c r="JK13" s="21">
        <f>IF(JK10=0,0,JK12/JK10)</f>
        <v>-0.19801775758827153</v>
      </c>
      <c r="JL13" s="103">
        <f t="shared" si="230"/>
        <v>120</v>
      </c>
      <c r="JM13" s="24">
        <f>IF(OR($S13&lt;OPL_MIN,$S13&gt;OPL_MAX),"",VLOOKUP($F13,CleanseResults!$GJ$3:$GN$1772,5,FALSE))</f>
        <v>0.4</v>
      </c>
      <c r="JN13" s="24" t="str">
        <f t="shared" si="231"/>
        <v>VisFave</v>
      </c>
      <c r="JO13" s="91">
        <f t="shared" si="232"/>
        <v>-149.99999999999997</v>
      </c>
      <c r="JP13" s="91">
        <f t="shared" si="233"/>
        <v>149.99999999999997</v>
      </c>
      <c r="JQ13" s="25">
        <f t="shared" si="234"/>
        <v>-1</v>
      </c>
      <c r="JR13" s="53" t="str">
        <f t="shared" si="235"/>
        <v/>
      </c>
      <c r="JS13" s="52" t="str">
        <f t="shared" si="236"/>
        <v/>
      </c>
      <c r="JT13" s="52" t="str">
        <f t="shared" si="237"/>
        <v/>
      </c>
      <c r="JU13" s="52" t="str">
        <f t="shared" si="238"/>
        <v/>
      </c>
      <c r="JV13" s="52">
        <f t="shared" si="239"/>
        <v>0</v>
      </c>
      <c r="JW13" s="52">
        <f t="shared" si="240"/>
        <v>130</v>
      </c>
      <c r="JX13" s="52" t="str">
        <f t="shared" si="241"/>
        <v/>
      </c>
      <c r="JY13" s="52" t="str">
        <f t="shared" si="242"/>
        <v/>
      </c>
      <c r="KA13" s="1"/>
      <c r="KB13" s="1"/>
      <c r="KC13" s="17" t="s">
        <v>42</v>
      </c>
      <c r="KD13" s="21">
        <f>IF(KD10=0,0,KD12/KD10)</f>
        <v>-6.293416277864157E-2</v>
      </c>
      <c r="KE13" s="103">
        <f t="shared" si="243"/>
        <v>120</v>
      </c>
      <c r="KF13" s="24">
        <f>IF(OR($S13&lt;OPL_MIN,$S13&gt;OPL_MAX),"",VLOOKUP($F13,CleanseResults!$GY$3:$HC$1772,5,FALSE))</f>
        <v>0.4</v>
      </c>
      <c r="KG13" s="24" t="str">
        <f t="shared" si="244"/>
        <v>VisFave</v>
      </c>
      <c r="KH13" s="91">
        <f t="shared" si="245"/>
        <v>-149.99999999999997</v>
      </c>
      <c r="KI13" s="91">
        <f t="shared" si="246"/>
        <v>149.99999999999997</v>
      </c>
      <c r="KJ13" s="25">
        <f t="shared" si="247"/>
        <v>-1</v>
      </c>
      <c r="KK13" s="53" t="str">
        <f t="shared" si="248"/>
        <v/>
      </c>
      <c r="KL13" s="52" t="str">
        <f t="shared" si="249"/>
        <v/>
      </c>
      <c r="KM13" s="52" t="str">
        <f t="shared" si="250"/>
        <v/>
      </c>
      <c r="KN13" s="52" t="str">
        <f t="shared" si="251"/>
        <v/>
      </c>
      <c r="KO13" s="52">
        <f t="shared" si="252"/>
        <v>0</v>
      </c>
      <c r="KP13" s="52">
        <f t="shared" si="253"/>
        <v>130</v>
      </c>
      <c r="KQ13" s="52" t="str">
        <f t="shared" si="254"/>
        <v/>
      </c>
      <c r="KR13" s="52" t="str">
        <f t="shared" si="255"/>
        <v/>
      </c>
      <c r="KT13" s="1"/>
      <c r="KU13" s="1"/>
      <c r="KV13" s="17" t="s">
        <v>42</v>
      </c>
      <c r="KW13" s="21">
        <f>IF(KW10=0,0,KW12/KW10)</f>
        <v>-0.12888842803815836</v>
      </c>
      <c r="KX13" s="103">
        <f t="shared" si="256"/>
        <v>120</v>
      </c>
      <c r="KY13" s="24">
        <f>IF(OR($S13&lt;OPL_MIN,$S13&gt;OPL_MAX),"",VLOOKUP($F13,CleanseResults!$HN$3:$HR$1772,5,FALSE))</f>
        <v>0.51</v>
      </c>
      <c r="KZ13" s="24" t="str">
        <f t="shared" si="257"/>
        <v>HomDog</v>
      </c>
      <c r="LA13" s="91">
        <f t="shared" si="258"/>
        <v>104.08163265306123</v>
      </c>
      <c r="LB13" s="91">
        <f t="shared" si="259"/>
        <v>104.08163265306123</v>
      </c>
      <c r="LC13" s="25">
        <f t="shared" si="260"/>
        <v>1</v>
      </c>
      <c r="LD13" s="53" t="str">
        <f t="shared" si="261"/>
        <v/>
      </c>
      <c r="LE13" s="52" t="str">
        <f t="shared" si="262"/>
        <v/>
      </c>
      <c r="LF13" s="52" t="str">
        <f t="shared" si="263"/>
        <v/>
      </c>
      <c r="LG13" s="52" t="str">
        <f t="shared" si="264"/>
        <v/>
      </c>
      <c r="LH13" s="52" t="str">
        <f t="shared" si="265"/>
        <v/>
      </c>
      <c r="LI13" s="52" t="str">
        <f t="shared" si="266"/>
        <v/>
      </c>
      <c r="LJ13" s="52">
        <f t="shared" si="267"/>
        <v>220</v>
      </c>
      <c r="LK13" s="52">
        <f t="shared" si="268"/>
        <v>100</v>
      </c>
      <c r="LO13" s="1"/>
      <c r="LP13" s="1"/>
      <c r="LQ13" s="17" t="s">
        <v>42</v>
      </c>
      <c r="LR13" s="21">
        <f>IF(LR10=0,0,LR12/LR10)</f>
        <v>-0.1529044387336761</v>
      </c>
      <c r="LS13" s="129">
        <f t="shared" si="30"/>
        <v>0.44573635809139772</v>
      </c>
      <c r="LT13" s="53">
        <f t="shared" si="269"/>
        <v>0</v>
      </c>
      <c r="LU13" s="53">
        <f t="shared" si="270"/>
        <v>0</v>
      </c>
      <c r="LV13" s="53">
        <f t="shared" si="271"/>
        <v>13</v>
      </c>
      <c r="LW13" s="53">
        <f t="shared" si="272"/>
        <v>2</v>
      </c>
      <c r="LX13" s="24" t="str">
        <f t="shared" si="273"/>
        <v>VisFave</v>
      </c>
      <c r="LY13" s="97">
        <f t="shared" si="32"/>
        <v>86.666666666666671</v>
      </c>
      <c r="LZ13" s="127">
        <f t="shared" si="33"/>
        <v>0.41</v>
      </c>
      <c r="MA13" s="128">
        <f t="shared" si="34"/>
        <v>-3.5736358091397746E-2</v>
      </c>
      <c r="MB13" s="91">
        <f t="shared" si="35"/>
        <v>143.90243902439028</v>
      </c>
      <c r="MC13" s="137" t="str">
        <f t="shared" si="36"/>
        <v>VisFave</v>
      </c>
      <c r="MD13" s="138" t="str">
        <f t="shared" si="37"/>
        <v/>
      </c>
      <c r="ME13" s="130" t="str">
        <f t="shared" si="274"/>
        <v/>
      </c>
      <c r="MF13" s="135" t="str">
        <f t="shared" si="38"/>
        <v/>
      </c>
      <c r="MG13" s="135" t="str">
        <f t="shared" si="39"/>
        <v/>
      </c>
      <c r="MH13" s="135" t="str">
        <f t="shared" si="40"/>
        <v/>
      </c>
      <c r="MI13" s="135" t="str">
        <f t="shared" si="41"/>
        <v/>
      </c>
      <c r="MJ13" s="135" t="str">
        <f t="shared" si="42"/>
        <v/>
      </c>
      <c r="MK13" s="135" t="str">
        <f t="shared" si="43"/>
        <v/>
      </c>
      <c r="ML13" s="135" t="str">
        <f t="shared" si="44"/>
        <v/>
      </c>
      <c r="MM13" s="135" t="str">
        <f t="shared" si="45"/>
        <v/>
      </c>
      <c r="MO13" s="123" t="str">
        <f t="shared" si="46"/>
        <v/>
      </c>
      <c r="MP13" s="123" t="str">
        <f t="shared" si="47"/>
        <v/>
      </c>
      <c r="MS13" s="24" t="str">
        <f t="shared" si="48"/>
        <v/>
      </c>
      <c r="MT13" s="24" t="str">
        <f t="shared" si="49"/>
        <v/>
      </c>
      <c r="MU13" s="24" t="str">
        <f t="shared" si="50"/>
        <v/>
      </c>
      <c r="MV13" s="81" t="str">
        <f t="shared" si="51"/>
        <v/>
      </c>
      <c r="MX13" s="52">
        <f t="shared" si="52"/>
        <v>0.39</v>
      </c>
      <c r="MY13" s="52">
        <f t="shared" si="53"/>
        <v>0.53</v>
      </c>
      <c r="MZ13" s="52">
        <f t="shared" si="54"/>
        <v>0.34</v>
      </c>
      <c r="NA13" s="52">
        <f t="shared" si="55"/>
        <v>0.42</v>
      </c>
      <c r="NB13" s="52">
        <f t="shared" si="56"/>
        <v>0.41</v>
      </c>
      <c r="NC13" s="52">
        <f t="shared" si="57"/>
        <v>0.42</v>
      </c>
      <c r="ND13" s="52">
        <f t="shared" si="58"/>
        <v>0.41</v>
      </c>
      <c r="NE13" s="52">
        <f t="shared" si="59"/>
        <v>0.41</v>
      </c>
      <c r="NF13" s="52">
        <f t="shared" si="60"/>
        <v>0.41</v>
      </c>
      <c r="NG13" s="52">
        <f t="shared" si="61"/>
        <v>0.41</v>
      </c>
      <c r="NH13" s="52">
        <f t="shared" si="62"/>
        <v>0.43</v>
      </c>
      <c r="NI13" s="52">
        <f t="shared" si="63"/>
        <v>0.43</v>
      </c>
      <c r="NJ13" s="52">
        <f t="shared" si="64"/>
        <v>0.4</v>
      </c>
      <c r="NK13" s="52">
        <f t="shared" si="65"/>
        <v>0.4</v>
      </c>
      <c r="NL13" s="52">
        <f t="shared" si="66"/>
        <v>0.51</v>
      </c>
      <c r="NM13" s="109">
        <f t="shared" si="275"/>
        <v>0.41</v>
      </c>
    </row>
    <row r="14" spans="1:377" ht="16" thickBot="1" x14ac:dyDescent="0.25">
      <c r="A14" s="3"/>
      <c r="B14" s="3"/>
      <c r="C14" s="1"/>
      <c r="D14" s="1"/>
      <c r="E14" s="10">
        <f t="shared" si="276"/>
        <v>0</v>
      </c>
      <c r="F14" s="26">
        <v>777304</v>
      </c>
      <c r="G14" s="49">
        <f>VLOOKUP($F14,Lookup_!$A$2:$AJ$2224,3,FALSE)</f>
        <v>2025</v>
      </c>
      <c r="H14" s="27">
        <f>VLOOKUP($F14,Lookup_!$A$2:$AJ$2224,4,FALSE)</f>
        <v>6.5</v>
      </c>
      <c r="I14" s="86">
        <f>VLOOKUP($F14,Lookup_!$A$2:$AJ$2224,2,FALSE)</f>
        <v>45837</v>
      </c>
      <c r="J14" s="7">
        <f>VLOOKUP($F14,Lookup_!$A$2:$AJ$2224,13,FALSE)</f>
        <v>14</v>
      </c>
      <c r="K14" s="8" t="str">
        <f>VLOOKUP(J14,Lookup_!$AO$3:$AP$32,2,FALSE)</f>
        <v>LA</v>
      </c>
      <c r="L14" s="27">
        <f>VLOOKUP($F14,Lookup_!$A$2:$AJ$2224,14,FALSE)</f>
        <v>-117</v>
      </c>
      <c r="M14" s="12">
        <f>VLOOKUP($F14,Lookup_!$A$2:$AJ$2224,15,FALSE)</f>
        <v>0.53917099999999996</v>
      </c>
      <c r="N14" s="115">
        <f t="shared" si="67"/>
        <v>0.52863011549698991</v>
      </c>
      <c r="O14" s="116">
        <f t="shared" si="68"/>
        <v>-112.14762183085843</v>
      </c>
      <c r="P14" s="49">
        <f>VLOOKUP($F14,Lookup_!$A$2:$AJ$2224,7,FALSE)</f>
        <v>13</v>
      </c>
      <c r="Q14" s="8" t="str">
        <f>VLOOKUP(P14,Lookup_!$AO$3:$AP$32,2,FALSE)</f>
        <v>KC</v>
      </c>
      <c r="R14" s="88">
        <f>VLOOKUP($F14,Lookup_!$A$2:$AJ$2224,12,FALSE)</f>
        <v>0.32365466500000001</v>
      </c>
      <c r="S14" s="27">
        <f>VLOOKUP($F14,Lookup_!$A$2:$AJ$2224,8,FALSE)</f>
        <v>108</v>
      </c>
      <c r="T14" s="12">
        <f>VLOOKUP($F14,Lookup_!$A$2:$AJ$2224,9,FALSE)</f>
        <v>0.480769</v>
      </c>
      <c r="U14" s="115">
        <f t="shared" si="69"/>
        <v>0.47136988450300993</v>
      </c>
      <c r="V14" s="116">
        <f t="shared" si="70"/>
        <v>112.14762183085851</v>
      </c>
      <c r="W14" s="90">
        <f t="shared" si="71"/>
        <v>-1</v>
      </c>
      <c r="X14" s="27">
        <f>VLOOKUP($F14,Lookup_!$A$2:$AJ$2224,5,FALSE)</f>
        <v>9</v>
      </c>
      <c r="Y14" s="27">
        <f>VLOOKUP($F14,Lookup_!$A$2:$AJ$2224,6,FALSE)</f>
        <v>-105</v>
      </c>
      <c r="Z14" s="55">
        <f>VLOOKUP($F14,Lookup_!$A$2:$AJ$2224,19,FALSE)</f>
        <v>105.02066117240132</v>
      </c>
      <c r="AA14" s="116">
        <f>VLOOKUP($F14,Lookup_!$A$2:$AJ$2224,25,FALSE)</f>
        <v>146.32119298280185</v>
      </c>
      <c r="AB14" s="27">
        <f>VLOOKUP($F14,Lookup_!$A$2:$AJ$2224,21,FALSE)</f>
        <v>100</v>
      </c>
      <c r="AC14" s="116">
        <f>VLOOKUP($F14,Lookup_!$A$2:$AJ$2224,23,FALSE)</f>
        <v>117.40170182052185</v>
      </c>
      <c r="AD14" s="7">
        <f>VLOOKUP($F14,Lookup_!$A$2:$AJ$2224,31,FALSE)</f>
        <v>5</v>
      </c>
      <c r="AE14" s="8">
        <f>VLOOKUP($F14,Lookup_!$A$2:$AJ$2224,30,FALSE)</f>
        <v>1</v>
      </c>
      <c r="AF14" s="8" t="str">
        <f>VLOOKUP($F14,Lookup_!$A$2:$AJ$2224,32,FALSE)</f>
        <v>FOUR</v>
      </c>
      <c r="AG14" s="28">
        <f>VLOOKUP($F14,Lookup_!$A$2:$AJ$2224,29,FALSE)</f>
        <v>-1</v>
      </c>
      <c r="AH14" s="28">
        <f>VLOOKUP($F14,Lookup_!$A$2:$AJ$2224,34,FALSE)</f>
        <v>1</v>
      </c>
      <c r="AI14" s="28" t="str">
        <f>VLOOKUP($F14,Lookup_!$A$2:$AJ$2224,33,FALSE)</f>
        <v>VisFave</v>
      </c>
      <c r="AJ14" s="8">
        <f>VLOOKUP($F14,Lookup_!$A$2:$AJ$2224,35,FALSE)</f>
        <v>6</v>
      </c>
      <c r="AK14" s="28">
        <f>VLOOKUP($F14,Lookup_!$A$2:$AJ$2224,36,FALSE)</f>
        <v>-1</v>
      </c>
      <c r="AL14">
        <f t="shared" si="72"/>
        <v>4</v>
      </c>
      <c r="AM14">
        <f t="shared" si="73"/>
        <v>1</v>
      </c>
      <c r="AN14" s="1"/>
      <c r="AO14" s="1"/>
      <c r="AP14" s="1"/>
      <c r="AQ14" s="1"/>
      <c r="AR14" s="103">
        <f t="shared" si="74"/>
        <v>108</v>
      </c>
      <c r="AS14" s="24">
        <f>IF(OR($S14&lt;OPL_MIN,$S14&gt;OPL_MAX),"",VLOOKUP($F14,CleanseResults!$L$3:$P$1772,5,FALSE))</f>
        <v>0.49</v>
      </c>
      <c r="AT14" s="24" t="str">
        <f t="shared" si="75"/>
        <v>VisFave</v>
      </c>
      <c r="AU14" s="91">
        <f t="shared" si="76"/>
        <v>-104.08163265306123</v>
      </c>
      <c r="AV14" s="91">
        <f t="shared" si="77"/>
        <v>104.08163265306123</v>
      </c>
      <c r="AW14" s="25">
        <f t="shared" si="78"/>
        <v>1</v>
      </c>
      <c r="AX14" s="53" t="str">
        <f t="shared" si="79"/>
        <v/>
      </c>
      <c r="AY14" s="52" t="str">
        <f t="shared" si="80"/>
        <v/>
      </c>
      <c r="AZ14" s="52" t="str">
        <f t="shared" si="81"/>
        <v/>
      </c>
      <c r="BA14" s="52" t="str">
        <f t="shared" si="82"/>
        <v/>
      </c>
      <c r="BB14" s="52">
        <f t="shared" si="83"/>
        <v>217</v>
      </c>
      <c r="BC14" s="52">
        <f t="shared" si="84"/>
        <v>117</v>
      </c>
      <c r="BD14" s="52" t="str">
        <f t="shared" si="85"/>
        <v/>
      </c>
      <c r="BE14" s="52" t="str">
        <f t="shared" si="86"/>
        <v/>
      </c>
      <c r="BG14" s="1"/>
      <c r="BH14" s="1"/>
      <c r="BI14" s="1"/>
      <c r="BJ14" s="1"/>
      <c r="BK14" s="103">
        <f t="shared" si="87"/>
        <v>108</v>
      </c>
      <c r="BL14" s="24">
        <f>IF(OR($S14&lt;OPL_MIN,$S14&gt;OPL_MAX),"",VLOOKUP($F14,CleanseResults!$AA$3:$AE$1772,5,FALSE))</f>
        <v>0.46</v>
      </c>
      <c r="BM14" s="24" t="str">
        <f t="shared" si="88"/>
        <v>VisFave</v>
      </c>
      <c r="BN14" s="91">
        <f t="shared" si="89"/>
        <v>-117.39130434782609</v>
      </c>
      <c r="BO14" s="91">
        <f t="shared" si="90"/>
        <v>117.39130434782609</v>
      </c>
      <c r="BP14" s="25">
        <f t="shared" si="91"/>
        <v>1</v>
      </c>
      <c r="BQ14" s="53" t="str">
        <f t="shared" si="92"/>
        <v/>
      </c>
      <c r="BR14" s="52" t="str">
        <f t="shared" si="93"/>
        <v/>
      </c>
      <c r="BS14" s="52" t="str">
        <f t="shared" si="94"/>
        <v/>
      </c>
      <c r="BT14" s="52" t="str">
        <f t="shared" si="95"/>
        <v/>
      </c>
      <c r="BU14" s="52">
        <f t="shared" si="96"/>
        <v>217</v>
      </c>
      <c r="BV14" s="52">
        <f t="shared" si="97"/>
        <v>117</v>
      </c>
      <c r="BW14" s="52" t="str">
        <f t="shared" si="98"/>
        <v/>
      </c>
      <c r="BX14" s="52" t="str">
        <f t="shared" si="99"/>
        <v/>
      </c>
      <c r="BZ14" s="1"/>
      <c r="CA14" s="1"/>
      <c r="CB14" s="1"/>
      <c r="CC14" s="1"/>
      <c r="CD14" s="103">
        <f t="shared" si="100"/>
        <v>108</v>
      </c>
      <c r="CE14" s="24">
        <f>IF(OR($S14&lt;OPL_MIN,$S14&gt;OPL_MAX),"",VLOOKUP($F14,CleanseResults!$AP$3:$AT$1772,5,FALSE))</f>
        <v>0.37</v>
      </c>
      <c r="CF14" s="24" t="str">
        <f t="shared" si="101"/>
        <v>VisFave</v>
      </c>
      <c r="CG14" s="91">
        <f t="shared" si="102"/>
        <v>-170.27027027027026</v>
      </c>
      <c r="CH14" s="91">
        <f t="shared" si="103"/>
        <v>170.27027027027026</v>
      </c>
      <c r="CI14" s="25">
        <f t="shared" si="104"/>
        <v>1</v>
      </c>
      <c r="CJ14" s="53" t="str">
        <f t="shared" si="105"/>
        <v/>
      </c>
      <c r="CK14" s="52" t="str">
        <f t="shared" si="106"/>
        <v/>
      </c>
      <c r="CL14" s="52" t="str">
        <f t="shared" si="107"/>
        <v/>
      </c>
      <c r="CM14" s="52" t="str">
        <f t="shared" si="108"/>
        <v/>
      </c>
      <c r="CN14" s="52">
        <f t="shared" si="109"/>
        <v>217</v>
      </c>
      <c r="CO14" s="52">
        <f t="shared" si="110"/>
        <v>117</v>
      </c>
      <c r="CP14" s="52" t="str">
        <f t="shared" si="111"/>
        <v/>
      </c>
      <c r="CQ14" s="52" t="str">
        <f t="shared" si="112"/>
        <v/>
      </c>
      <c r="CS14" s="1"/>
      <c r="CT14" s="1"/>
      <c r="CU14" s="1"/>
      <c r="CV14" s="1"/>
      <c r="CW14" s="103">
        <f t="shared" si="113"/>
        <v>108</v>
      </c>
      <c r="CX14" s="24">
        <f>IF(OR($S14&lt;OPL_MIN,$S14&gt;OPL_MAX),"",VLOOKUP($F14,CleanseResults!$BE$3:$BI$1772,5,FALSE))</f>
        <v>0.44</v>
      </c>
      <c r="CY14" s="24" t="str">
        <f t="shared" si="114"/>
        <v>VisFave</v>
      </c>
      <c r="CZ14" s="91">
        <f t="shared" si="115"/>
        <v>-127.27272727272729</v>
      </c>
      <c r="DA14" s="91">
        <f t="shared" si="116"/>
        <v>127.27272727272729</v>
      </c>
      <c r="DB14" s="25">
        <f t="shared" si="117"/>
        <v>1</v>
      </c>
      <c r="DC14" s="53" t="str">
        <f t="shared" si="118"/>
        <v/>
      </c>
      <c r="DD14" s="52" t="str">
        <f t="shared" si="119"/>
        <v/>
      </c>
      <c r="DE14" s="52" t="str">
        <f t="shared" si="120"/>
        <v/>
      </c>
      <c r="DF14" s="52" t="str">
        <f t="shared" si="121"/>
        <v/>
      </c>
      <c r="DG14" s="52">
        <f t="shared" si="122"/>
        <v>217</v>
      </c>
      <c r="DH14" s="52">
        <f t="shared" si="123"/>
        <v>117</v>
      </c>
      <c r="DI14" s="52" t="str">
        <f t="shared" si="124"/>
        <v/>
      </c>
      <c r="DJ14" s="52" t="str">
        <f t="shared" si="125"/>
        <v/>
      </c>
      <c r="DL14" s="1"/>
      <c r="DM14" s="1"/>
      <c r="DN14" s="1"/>
      <c r="DO14" s="1"/>
      <c r="DP14" s="103">
        <f t="shared" si="126"/>
        <v>108</v>
      </c>
      <c r="DQ14" s="24">
        <f>IF(OR($S14&lt;OPL_MIN,$S14&gt;OPL_MAX),"",VLOOKUP($F14,CleanseResults!$BT$3:$BX$1772,5,FALSE))</f>
        <v>0.4</v>
      </c>
      <c r="DR14" s="24" t="str">
        <f t="shared" si="127"/>
        <v>VisFave</v>
      </c>
      <c r="DS14" s="91">
        <f t="shared" si="128"/>
        <v>-149.99999999999997</v>
      </c>
      <c r="DT14" s="91">
        <f t="shared" si="129"/>
        <v>149.99999999999997</v>
      </c>
      <c r="DU14" s="25">
        <f t="shared" si="130"/>
        <v>1</v>
      </c>
      <c r="DV14" s="53" t="str">
        <f t="shared" si="131"/>
        <v/>
      </c>
      <c r="DW14" s="52" t="str">
        <f t="shared" si="132"/>
        <v/>
      </c>
      <c r="DX14" s="52" t="str">
        <f t="shared" si="133"/>
        <v/>
      </c>
      <c r="DY14" s="52" t="str">
        <f t="shared" si="134"/>
        <v/>
      </c>
      <c r="DZ14" s="52">
        <f t="shared" si="135"/>
        <v>217</v>
      </c>
      <c r="EA14" s="52">
        <f t="shared" si="136"/>
        <v>117</v>
      </c>
      <c r="EB14" s="52" t="str">
        <f t="shared" si="137"/>
        <v/>
      </c>
      <c r="EC14" s="52" t="str">
        <f t="shared" si="138"/>
        <v/>
      </c>
      <c r="EE14" s="1"/>
      <c r="EF14" s="1"/>
      <c r="EG14" s="1"/>
      <c r="EH14" s="1"/>
      <c r="EI14" s="103">
        <f t="shared" si="139"/>
        <v>108</v>
      </c>
      <c r="EJ14" s="24">
        <f>IF(OR($S14&lt;OPL_MIN,$S14&gt;OPL_MAX),"",VLOOKUP($F14,CleanseResults!$CI$3:$CM$1772,5,FALSE))</f>
        <v>0.47</v>
      </c>
      <c r="EK14" s="24" t="str">
        <f t="shared" si="140"/>
        <v>VisFave</v>
      </c>
      <c r="EL14" s="91">
        <f t="shared" si="141"/>
        <v>-112.76595744680853</v>
      </c>
      <c r="EM14" s="91">
        <f t="shared" si="142"/>
        <v>112.76595744680853</v>
      </c>
      <c r="EN14" s="25">
        <f t="shared" si="143"/>
        <v>1</v>
      </c>
      <c r="EO14" s="53" t="str">
        <f t="shared" si="144"/>
        <v/>
      </c>
      <c r="EP14" s="52" t="str">
        <f t="shared" si="145"/>
        <v/>
      </c>
      <c r="EQ14" s="52" t="str">
        <f t="shared" si="146"/>
        <v/>
      </c>
      <c r="ER14" s="52" t="str">
        <f t="shared" si="147"/>
        <v/>
      </c>
      <c r="ES14" s="52">
        <f t="shared" si="148"/>
        <v>217</v>
      </c>
      <c r="ET14" s="52">
        <f t="shared" si="149"/>
        <v>117</v>
      </c>
      <c r="EU14" s="52" t="str">
        <f t="shared" si="150"/>
        <v/>
      </c>
      <c r="EV14" s="52" t="str">
        <f t="shared" si="151"/>
        <v/>
      </c>
      <c r="EX14" s="1"/>
      <c r="EY14" s="1"/>
      <c r="EZ14" s="1"/>
      <c r="FA14" s="1"/>
      <c r="FB14" s="103">
        <f t="shared" si="152"/>
        <v>108</v>
      </c>
      <c r="FC14" s="24">
        <f>IF(OR($S14&lt;OPL_MIN,$S14&gt;OPL_MAX),"",VLOOKUP($F14,CleanseResults!$CX$3:$DB$1772,5,FALSE))</f>
        <v>0.45</v>
      </c>
      <c r="FD14" s="24" t="str">
        <f t="shared" si="153"/>
        <v>VisFave</v>
      </c>
      <c r="FE14" s="91">
        <f t="shared" si="154"/>
        <v>-122.22222222222226</v>
      </c>
      <c r="FF14" s="91">
        <f t="shared" si="155"/>
        <v>122.22222222222226</v>
      </c>
      <c r="FG14" s="25">
        <f t="shared" si="156"/>
        <v>1</v>
      </c>
      <c r="FH14" s="53" t="str">
        <f t="shared" si="157"/>
        <v/>
      </c>
      <c r="FI14" s="52" t="str">
        <f t="shared" si="158"/>
        <v/>
      </c>
      <c r="FJ14" s="52" t="str">
        <f t="shared" si="159"/>
        <v/>
      </c>
      <c r="FK14" s="52" t="str">
        <f t="shared" si="160"/>
        <v/>
      </c>
      <c r="FL14" s="52">
        <f t="shared" si="161"/>
        <v>217</v>
      </c>
      <c r="FM14" s="52">
        <f t="shared" si="162"/>
        <v>117</v>
      </c>
      <c r="FN14" s="52" t="str">
        <f t="shared" si="163"/>
        <v/>
      </c>
      <c r="FO14" s="52" t="str">
        <f t="shared" si="164"/>
        <v/>
      </c>
      <c r="FQ14" s="1"/>
      <c r="FR14" s="1"/>
      <c r="FS14" s="1"/>
      <c r="FT14" s="1"/>
      <c r="FU14" s="103">
        <f t="shared" si="165"/>
        <v>108</v>
      </c>
      <c r="FV14" s="24">
        <f>IF(OR($S14&lt;OPL_MIN,$S14&gt;OPL_MAX),"",VLOOKUP($F14,CleanseResults!$DM$3:$DQ$1772,5,FALSE))</f>
        <v>0.44</v>
      </c>
      <c r="FW14" s="24" t="str">
        <f t="shared" si="166"/>
        <v>VisFave</v>
      </c>
      <c r="FX14" s="91">
        <f t="shared" si="167"/>
        <v>-127.27272727272729</v>
      </c>
      <c r="FY14" s="91">
        <f t="shared" si="168"/>
        <v>127.27272727272729</v>
      </c>
      <c r="FZ14" s="25">
        <f t="shared" si="169"/>
        <v>1</v>
      </c>
      <c r="GA14" s="53" t="str">
        <f t="shared" si="170"/>
        <v/>
      </c>
      <c r="GB14" s="52" t="str">
        <f t="shared" si="171"/>
        <v/>
      </c>
      <c r="GC14" s="52" t="str">
        <f t="shared" si="172"/>
        <v/>
      </c>
      <c r="GD14" s="52" t="str">
        <f t="shared" si="173"/>
        <v/>
      </c>
      <c r="GE14" s="52">
        <f t="shared" si="174"/>
        <v>217</v>
      </c>
      <c r="GF14" s="52">
        <f t="shared" si="175"/>
        <v>117</v>
      </c>
      <c r="GG14" s="52" t="str">
        <f t="shared" si="176"/>
        <v/>
      </c>
      <c r="GH14" s="52" t="str">
        <f t="shared" si="177"/>
        <v/>
      </c>
      <c r="GJ14" s="1"/>
      <c r="GK14" s="1"/>
      <c r="GL14" s="1"/>
      <c r="GM14" s="1"/>
      <c r="GN14" s="103">
        <f t="shared" si="178"/>
        <v>108</v>
      </c>
      <c r="GO14" s="24">
        <f>IF(OR($S14&lt;OPL_MIN,$S14&gt;OPL_MAX),"",VLOOKUP($F14,CleanseResults!$EB$3:$EF$1772,5,FALSE))</f>
        <v>0.46</v>
      </c>
      <c r="GP14" s="24" t="str">
        <f t="shared" si="179"/>
        <v>VisFave</v>
      </c>
      <c r="GQ14" s="91">
        <f t="shared" si="180"/>
        <v>-117.39130434782609</v>
      </c>
      <c r="GR14" s="91">
        <f t="shared" si="181"/>
        <v>117.39130434782609</v>
      </c>
      <c r="GS14" s="25">
        <f t="shared" si="182"/>
        <v>1</v>
      </c>
      <c r="GT14" s="53" t="str">
        <f t="shared" si="183"/>
        <v/>
      </c>
      <c r="GU14" s="52" t="str">
        <f t="shared" si="184"/>
        <v/>
      </c>
      <c r="GV14" s="52" t="str">
        <f t="shared" si="185"/>
        <v/>
      </c>
      <c r="GW14" s="52" t="str">
        <f t="shared" si="186"/>
        <v/>
      </c>
      <c r="GX14" s="52">
        <f t="shared" si="187"/>
        <v>217</v>
      </c>
      <c r="GY14" s="52">
        <f t="shared" si="188"/>
        <v>117</v>
      </c>
      <c r="GZ14" s="52" t="str">
        <f t="shared" si="189"/>
        <v/>
      </c>
      <c r="HA14" s="52" t="str">
        <f t="shared" si="190"/>
        <v/>
      </c>
      <c r="HC14" s="1"/>
      <c r="HD14" s="1"/>
      <c r="HE14" s="1"/>
      <c r="HF14" s="1"/>
      <c r="HG14" s="103">
        <f t="shared" si="191"/>
        <v>108</v>
      </c>
      <c r="HH14" s="24">
        <f>IF(OR($S14&lt;OPL_MIN,$S14&gt;OPL_MAX),"",VLOOKUP($F14,CleanseResults!$EQ$3:$EU$1772,5,FALSE))</f>
        <v>0.46</v>
      </c>
      <c r="HI14" s="24" t="str">
        <f t="shared" si="192"/>
        <v>VisFave</v>
      </c>
      <c r="HJ14" s="91">
        <f t="shared" si="193"/>
        <v>-117.39130434782609</v>
      </c>
      <c r="HK14" s="91">
        <f t="shared" si="194"/>
        <v>117.39130434782609</v>
      </c>
      <c r="HL14" s="25">
        <f t="shared" si="195"/>
        <v>1</v>
      </c>
      <c r="HM14" s="53" t="str">
        <f t="shared" si="196"/>
        <v/>
      </c>
      <c r="HN14" s="52" t="str">
        <f t="shared" si="197"/>
        <v/>
      </c>
      <c r="HO14" s="52" t="str">
        <f t="shared" si="198"/>
        <v/>
      </c>
      <c r="HP14" s="52" t="str">
        <f t="shared" si="199"/>
        <v/>
      </c>
      <c r="HQ14" s="52">
        <f t="shared" si="200"/>
        <v>217</v>
      </c>
      <c r="HR14" s="52">
        <f t="shared" si="201"/>
        <v>117</v>
      </c>
      <c r="HS14" s="52" t="str">
        <f t="shared" si="202"/>
        <v/>
      </c>
      <c r="HT14" s="52" t="str">
        <f t="shared" si="203"/>
        <v/>
      </c>
      <c r="HV14" s="1"/>
      <c r="HW14" s="1"/>
      <c r="HX14" s="1"/>
      <c r="HY14" s="1"/>
      <c r="HZ14" s="103">
        <f t="shared" si="204"/>
        <v>108</v>
      </c>
      <c r="IA14" s="24">
        <f>IF(OR($S14&lt;OPL_MIN,$S14&gt;OPL_MAX),"",VLOOKUP($F14,CleanseResults!$FF$3:$FJ$1772,5,FALSE))</f>
        <v>0.51</v>
      </c>
      <c r="IB14" s="24" t="str">
        <f t="shared" si="205"/>
        <v>HomDog</v>
      </c>
      <c r="IC14" s="91">
        <f t="shared" si="206"/>
        <v>104.08163265306123</v>
      </c>
      <c r="ID14" s="91">
        <f t="shared" si="207"/>
        <v>104.08163265306123</v>
      </c>
      <c r="IE14" s="25">
        <f t="shared" si="208"/>
        <v>-1</v>
      </c>
      <c r="IF14" s="53" t="str">
        <f t="shared" si="209"/>
        <v/>
      </c>
      <c r="IG14" s="52" t="str">
        <f t="shared" si="210"/>
        <v/>
      </c>
      <c r="IH14" s="52" t="str">
        <f t="shared" si="211"/>
        <v/>
      </c>
      <c r="II14" s="52" t="str">
        <f t="shared" si="212"/>
        <v/>
      </c>
      <c r="IJ14" s="52" t="str">
        <f t="shared" si="213"/>
        <v/>
      </c>
      <c r="IK14" s="52" t="str">
        <f t="shared" si="214"/>
        <v/>
      </c>
      <c r="IL14" s="52">
        <f t="shared" si="215"/>
        <v>0</v>
      </c>
      <c r="IM14" s="52">
        <f t="shared" si="216"/>
        <v>100</v>
      </c>
      <c r="IO14" s="1"/>
      <c r="IP14" s="1"/>
      <c r="IQ14" s="1"/>
      <c r="IR14" s="1"/>
      <c r="IS14" s="103">
        <f t="shared" si="217"/>
        <v>108</v>
      </c>
      <c r="IT14" s="24">
        <f>IF(OR($S14&lt;OPL_MIN,$S14&gt;OPL_MAX),"",VLOOKUP($F14,CleanseResults!$FU$3:$FY$1772,5,FALSE))</f>
        <v>0.48</v>
      </c>
      <c r="IU14" s="24" t="str">
        <f t="shared" si="218"/>
        <v>VisFave</v>
      </c>
      <c r="IV14" s="91">
        <f t="shared" si="219"/>
        <v>-108.33333333333334</v>
      </c>
      <c r="IW14" s="91">
        <f t="shared" si="220"/>
        <v>108.33333333333334</v>
      </c>
      <c r="IX14" s="25">
        <f t="shared" si="221"/>
        <v>1</v>
      </c>
      <c r="IY14" s="53" t="str">
        <f t="shared" si="222"/>
        <v/>
      </c>
      <c r="IZ14" s="52" t="str">
        <f t="shared" si="223"/>
        <v/>
      </c>
      <c r="JA14" s="52" t="str">
        <f t="shared" si="224"/>
        <v/>
      </c>
      <c r="JB14" s="52" t="str">
        <f t="shared" si="225"/>
        <v/>
      </c>
      <c r="JC14" s="52">
        <f t="shared" si="226"/>
        <v>217</v>
      </c>
      <c r="JD14" s="52">
        <f t="shared" si="227"/>
        <v>117</v>
      </c>
      <c r="JE14" s="52" t="str">
        <f t="shared" si="228"/>
        <v/>
      </c>
      <c r="JF14" s="52" t="str">
        <f t="shared" si="229"/>
        <v/>
      </c>
      <c r="JH14" s="1"/>
      <c r="JI14" s="1"/>
      <c r="JJ14" s="1"/>
      <c r="JK14" s="1"/>
      <c r="JL14" s="103">
        <f t="shared" si="230"/>
        <v>108</v>
      </c>
      <c r="JM14" s="24">
        <f>IF(OR($S14&lt;OPL_MIN,$S14&gt;OPL_MAX),"",VLOOKUP($F14,CleanseResults!$GJ$3:$GN$1772,5,FALSE))</f>
        <v>0.46</v>
      </c>
      <c r="JN14" s="24" t="str">
        <f t="shared" si="231"/>
        <v>VisFave</v>
      </c>
      <c r="JO14" s="91">
        <f t="shared" si="232"/>
        <v>-117.39130434782609</v>
      </c>
      <c r="JP14" s="91">
        <f t="shared" si="233"/>
        <v>117.39130434782609</v>
      </c>
      <c r="JQ14" s="25">
        <f t="shared" si="234"/>
        <v>1</v>
      </c>
      <c r="JR14" s="53" t="str">
        <f t="shared" si="235"/>
        <v/>
      </c>
      <c r="JS14" s="52" t="str">
        <f t="shared" si="236"/>
        <v/>
      </c>
      <c r="JT14" s="52" t="str">
        <f t="shared" si="237"/>
        <v/>
      </c>
      <c r="JU14" s="52" t="str">
        <f t="shared" si="238"/>
        <v/>
      </c>
      <c r="JV14" s="52">
        <f t="shared" si="239"/>
        <v>217</v>
      </c>
      <c r="JW14" s="52">
        <f t="shared" si="240"/>
        <v>117</v>
      </c>
      <c r="JX14" s="52" t="str">
        <f t="shared" si="241"/>
        <v/>
      </c>
      <c r="JY14" s="52" t="str">
        <f t="shared" si="242"/>
        <v/>
      </c>
      <c r="KA14" s="1"/>
      <c r="KB14" s="1"/>
      <c r="KC14" s="1"/>
      <c r="KD14" s="1"/>
      <c r="KE14" s="103">
        <f t="shared" si="243"/>
        <v>108</v>
      </c>
      <c r="KF14" s="24">
        <f>IF(OR($S14&lt;OPL_MIN,$S14&gt;OPL_MAX),"",VLOOKUP($F14,CleanseResults!$GY$3:$HC$1772,5,FALSE))</f>
        <v>0.47</v>
      </c>
      <c r="KG14" s="24" t="str">
        <f t="shared" si="244"/>
        <v>VisFave</v>
      </c>
      <c r="KH14" s="91">
        <f t="shared" si="245"/>
        <v>-112.76595744680853</v>
      </c>
      <c r="KI14" s="91">
        <f t="shared" si="246"/>
        <v>112.76595744680853</v>
      </c>
      <c r="KJ14" s="25">
        <f t="shared" si="247"/>
        <v>1</v>
      </c>
      <c r="KK14" s="53" t="str">
        <f t="shared" si="248"/>
        <v/>
      </c>
      <c r="KL14" s="52" t="str">
        <f t="shared" si="249"/>
        <v/>
      </c>
      <c r="KM14" s="52" t="str">
        <f t="shared" si="250"/>
        <v/>
      </c>
      <c r="KN14" s="52" t="str">
        <f t="shared" si="251"/>
        <v/>
      </c>
      <c r="KO14" s="52">
        <f t="shared" si="252"/>
        <v>217</v>
      </c>
      <c r="KP14" s="52">
        <f t="shared" si="253"/>
        <v>117</v>
      </c>
      <c r="KQ14" s="52" t="str">
        <f t="shared" si="254"/>
        <v/>
      </c>
      <c r="KR14" s="52" t="str">
        <f t="shared" si="255"/>
        <v/>
      </c>
      <c r="KT14" s="1"/>
      <c r="KU14" s="1"/>
      <c r="KV14" s="1"/>
      <c r="KW14" s="1"/>
      <c r="KX14" s="103">
        <f t="shared" si="256"/>
        <v>108</v>
      </c>
      <c r="KY14" s="24">
        <f>IF(OR($S14&lt;OPL_MIN,$S14&gt;OPL_MAX),"",VLOOKUP($F14,CleanseResults!$HN$3:$HR$1772,5,FALSE))</f>
        <v>0.44</v>
      </c>
      <c r="KZ14" s="24" t="str">
        <f t="shared" si="257"/>
        <v>VisFave</v>
      </c>
      <c r="LA14" s="91">
        <f t="shared" si="258"/>
        <v>-127.27272727272729</v>
      </c>
      <c r="LB14" s="91">
        <f t="shared" si="259"/>
        <v>127.27272727272729</v>
      </c>
      <c r="LC14" s="25">
        <f t="shared" si="260"/>
        <v>1</v>
      </c>
      <c r="LD14" s="53" t="str">
        <f t="shared" si="261"/>
        <v/>
      </c>
      <c r="LE14" s="52" t="str">
        <f t="shared" si="262"/>
        <v/>
      </c>
      <c r="LF14" s="52" t="str">
        <f t="shared" si="263"/>
        <v/>
      </c>
      <c r="LG14" s="52" t="str">
        <f t="shared" si="264"/>
        <v/>
      </c>
      <c r="LH14" s="52">
        <f t="shared" si="265"/>
        <v>217</v>
      </c>
      <c r="LI14" s="52">
        <f t="shared" si="266"/>
        <v>117</v>
      </c>
      <c r="LJ14" s="52" t="str">
        <f t="shared" si="267"/>
        <v/>
      </c>
      <c r="LK14" s="52" t="str">
        <f t="shared" si="268"/>
        <v/>
      </c>
      <c r="LO14" s="1"/>
      <c r="LP14" s="1"/>
      <c r="LQ14" s="1"/>
      <c r="LR14" s="1"/>
      <c r="LS14" s="129">
        <f t="shared" si="30"/>
        <v>0.47136988450300993</v>
      </c>
      <c r="LT14" s="53">
        <f t="shared" si="269"/>
        <v>0</v>
      </c>
      <c r="LU14" s="53">
        <f t="shared" si="270"/>
        <v>0</v>
      </c>
      <c r="LV14" s="53">
        <f t="shared" si="271"/>
        <v>14</v>
      </c>
      <c r="LW14" s="53">
        <f t="shared" si="272"/>
        <v>1</v>
      </c>
      <c r="LX14" s="24" t="str">
        <f t="shared" si="273"/>
        <v>VisFave</v>
      </c>
      <c r="LY14" s="97">
        <f t="shared" si="32"/>
        <v>93.333333333333329</v>
      </c>
      <c r="LZ14" s="127">
        <f t="shared" si="33"/>
        <v>0.46</v>
      </c>
      <c r="MA14" s="128">
        <f t="shared" si="34"/>
        <v>-1.1369884503009908E-2</v>
      </c>
      <c r="MB14" s="91">
        <f t="shared" si="35"/>
        <v>117.39130434782609</v>
      </c>
      <c r="MC14" s="137" t="str">
        <f t="shared" si="36"/>
        <v>VisFave</v>
      </c>
      <c r="MD14" s="138" t="str">
        <f t="shared" si="37"/>
        <v/>
      </c>
      <c r="ME14" s="130" t="str">
        <f t="shared" si="274"/>
        <v/>
      </c>
      <c r="MF14" s="135" t="str">
        <f t="shared" si="38"/>
        <v/>
      </c>
      <c r="MG14" s="135" t="str">
        <f t="shared" si="39"/>
        <v/>
      </c>
      <c r="MH14" s="135" t="str">
        <f t="shared" si="40"/>
        <v/>
      </c>
      <c r="MI14" s="135" t="str">
        <f t="shared" si="41"/>
        <v/>
      </c>
      <c r="MJ14" s="135" t="str">
        <f t="shared" si="42"/>
        <v/>
      </c>
      <c r="MK14" s="135" t="str">
        <f t="shared" si="43"/>
        <v/>
      </c>
      <c r="ML14" s="135" t="str">
        <f t="shared" si="44"/>
        <v/>
      </c>
      <c r="MM14" s="135" t="str">
        <f t="shared" si="45"/>
        <v/>
      </c>
      <c r="MO14" s="123" t="str">
        <f t="shared" si="46"/>
        <v/>
      </c>
      <c r="MP14" s="123" t="str">
        <f t="shared" si="47"/>
        <v/>
      </c>
      <c r="MS14" s="24" t="str">
        <f t="shared" si="48"/>
        <v/>
      </c>
      <c r="MT14" s="24" t="str">
        <f t="shared" si="49"/>
        <v/>
      </c>
      <c r="MU14" s="24" t="str">
        <f t="shared" si="50"/>
        <v/>
      </c>
      <c r="MV14" s="81" t="str">
        <f t="shared" si="51"/>
        <v/>
      </c>
      <c r="MX14" s="52">
        <f t="shared" si="52"/>
        <v>0.49</v>
      </c>
      <c r="MY14" s="52">
        <f t="shared" si="53"/>
        <v>0.46</v>
      </c>
      <c r="MZ14" s="52">
        <f t="shared" si="54"/>
        <v>0.37</v>
      </c>
      <c r="NA14" s="52">
        <f t="shared" si="55"/>
        <v>0.44</v>
      </c>
      <c r="NB14" s="52">
        <f t="shared" si="56"/>
        <v>0.4</v>
      </c>
      <c r="NC14" s="52">
        <f t="shared" si="57"/>
        <v>0.47</v>
      </c>
      <c r="ND14" s="52">
        <f t="shared" si="58"/>
        <v>0.45</v>
      </c>
      <c r="NE14" s="52">
        <f t="shared" si="59"/>
        <v>0.44</v>
      </c>
      <c r="NF14" s="52">
        <f t="shared" si="60"/>
        <v>0.46</v>
      </c>
      <c r="NG14" s="52">
        <f t="shared" si="61"/>
        <v>0.46</v>
      </c>
      <c r="NH14" s="52">
        <f t="shared" si="62"/>
        <v>0.51</v>
      </c>
      <c r="NI14" s="52">
        <f t="shared" si="63"/>
        <v>0.48</v>
      </c>
      <c r="NJ14" s="52">
        <f t="shared" si="64"/>
        <v>0.46</v>
      </c>
      <c r="NK14" s="52">
        <f t="shared" si="65"/>
        <v>0.47</v>
      </c>
      <c r="NL14" s="52">
        <f t="shared" si="66"/>
        <v>0.44</v>
      </c>
      <c r="NM14" s="109">
        <f t="shared" si="275"/>
        <v>0.46</v>
      </c>
    </row>
    <row r="15" spans="1:377" ht="15" customHeight="1" x14ac:dyDescent="0.2">
      <c r="A15" s="180" t="s">
        <v>160</v>
      </c>
      <c r="B15" s="180"/>
      <c r="C15" s="180"/>
      <c r="D15" s="180"/>
      <c r="E15" s="10">
        <f t="shared" si="276"/>
        <v>0</v>
      </c>
      <c r="F15" s="26">
        <v>777290</v>
      </c>
      <c r="G15" s="49">
        <f>VLOOKUP($F15,Lookup_!$A$2:$AJ$2224,3,FALSE)</f>
        <v>2025</v>
      </c>
      <c r="H15" s="27">
        <f>VLOOKUP($F15,Lookup_!$A$2:$AJ$2224,4,FALSE)</f>
        <v>7.1</v>
      </c>
      <c r="I15" s="86">
        <f>VLOOKUP($F15,Lookup_!$A$2:$AJ$2224,2,FALSE)</f>
        <v>45840</v>
      </c>
      <c r="J15" s="7">
        <f>VLOOKUP($F15,Lookup_!$A$2:$AJ$2224,13,FALSE)</f>
        <v>23</v>
      </c>
      <c r="K15" s="8" t="str">
        <f>VLOOKUP(J15,Lookup_!$AO$3:$AP$32,2,FALSE)</f>
        <v>SD</v>
      </c>
      <c r="L15" s="27">
        <f>VLOOKUP($F15,Lookup_!$A$2:$AJ$2224,14,FALSE)</f>
        <v>-112</v>
      </c>
      <c r="M15" s="12">
        <f>VLOOKUP($F15,Lookup_!$A$2:$AJ$2224,15,FALSE)</f>
        <v>0.52830200000000005</v>
      </c>
      <c r="N15" s="115">
        <f t="shared" si="67"/>
        <v>0.51870695867836758</v>
      </c>
      <c r="O15" s="116">
        <f t="shared" si="68"/>
        <v>-107.77362524378005</v>
      </c>
      <c r="P15" s="49">
        <f>VLOOKUP($F15,Lookup_!$A$2:$AJ$2224,7,FALSE)</f>
        <v>21</v>
      </c>
      <c r="Q15" s="8" t="str">
        <f>VLOOKUP(P15,Lookup_!$AO$3:$AP$32,2,FALSE)</f>
        <v>PHI</v>
      </c>
      <c r="R15" s="88">
        <f>VLOOKUP($F15,Lookup_!$A$2:$AJ$2224,12,FALSE)</f>
        <v>0.323198667</v>
      </c>
      <c r="S15" s="27">
        <f>VLOOKUP($F15,Lookup_!$A$2:$AJ$2224,8,FALSE)</f>
        <v>104</v>
      </c>
      <c r="T15" s="12">
        <f>VLOOKUP($F15,Lookup_!$A$2:$AJ$2224,9,FALSE)</f>
        <v>0.49019600000000002</v>
      </c>
      <c r="U15" s="115">
        <f t="shared" si="69"/>
        <v>0.48129304132163242</v>
      </c>
      <c r="V15" s="116">
        <f t="shared" si="70"/>
        <v>107.77362524378005</v>
      </c>
      <c r="W15" s="90">
        <f t="shared" si="71"/>
        <v>-1</v>
      </c>
      <c r="X15" s="27">
        <f>VLOOKUP($F15,Lookup_!$A$2:$AJ$2224,5,FALSE)</f>
        <v>9</v>
      </c>
      <c r="Y15" s="27">
        <f>VLOOKUP($F15,Lookup_!$A$2:$AJ$2224,6,FALSE)</f>
        <v>-105</v>
      </c>
      <c r="Z15" s="55">
        <f>VLOOKUP($F15,Lookup_!$A$2:$AJ$2224,19,FALSE)</f>
        <v>-110.32250752348844</v>
      </c>
      <c r="AA15" s="116">
        <f>VLOOKUP($F15,Lookup_!$A$2:$AJ$2224,25,FALSE)</f>
        <v>-147.62036826101169</v>
      </c>
      <c r="AB15" s="27">
        <f>VLOOKUP($F15,Lookup_!$A$2:$AJ$2224,21,FALSE)</f>
        <v>111.91986872360948</v>
      </c>
      <c r="AC15" s="116">
        <f>VLOOKUP($F15,Lookup_!$A$2:$AJ$2224,23,FALSE)</f>
        <v>112.05669547810304</v>
      </c>
      <c r="AD15" s="7">
        <f>VLOOKUP($F15,Lookup_!$A$2:$AJ$2224,31,FALSE)</f>
        <v>1</v>
      </c>
      <c r="AE15" s="8">
        <f>VLOOKUP($F15,Lookup_!$A$2:$AJ$2224,30,FALSE)</f>
        <v>5</v>
      </c>
      <c r="AF15" s="8" t="str">
        <f>VLOOKUP($F15,Lookup_!$A$2:$AJ$2224,32,FALSE)</f>
        <v>FOUR</v>
      </c>
      <c r="AG15" s="28">
        <f>VLOOKUP($F15,Lookup_!$A$2:$AJ$2224,29,FALSE)</f>
        <v>1</v>
      </c>
      <c r="AH15" s="28">
        <f>VLOOKUP($F15,Lookup_!$A$2:$AJ$2224,34,FALSE)</f>
        <v>-1</v>
      </c>
      <c r="AI15" s="28" t="str">
        <f>VLOOKUP($F15,Lookup_!$A$2:$AJ$2224,33,FALSE)</f>
        <v>HomDog</v>
      </c>
      <c r="AJ15" s="8">
        <f>VLOOKUP($F15,Lookup_!$A$2:$AJ$2224,35,FALSE)</f>
        <v>6</v>
      </c>
      <c r="AK15" s="28">
        <f>VLOOKUP($F15,Lookup_!$A$2:$AJ$2224,36,FALSE)</f>
        <v>-1</v>
      </c>
      <c r="AL15">
        <f t="shared" si="72"/>
        <v>4</v>
      </c>
      <c r="AM15">
        <f t="shared" si="73"/>
        <v>1</v>
      </c>
      <c r="AN15" s="168" t="s">
        <v>87</v>
      </c>
      <c r="AO15" s="20"/>
      <c r="AP15" s="20"/>
      <c r="AQ15" s="20"/>
      <c r="AR15" s="103">
        <f t="shared" si="74"/>
        <v>104</v>
      </c>
      <c r="AS15" s="24">
        <f>IF(OR($S15&lt;OPL_MIN,$S15&gt;OPL_MAX),"",VLOOKUP($F15,CleanseResults!$L$3:$P$1772,5,FALSE))</f>
        <v>0.48</v>
      </c>
      <c r="AT15" s="24" t="str">
        <f t="shared" si="75"/>
        <v>VisFave</v>
      </c>
      <c r="AU15" s="91">
        <f t="shared" si="76"/>
        <v>-108.33333333333334</v>
      </c>
      <c r="AV15" s="91">
        <f t="shared" si="77"/>
        <v>108.33333333333334</v>
      </c>
      <c r="AW15" s="25">
        <f t="shared" si="78"/>
        <v>-1</v>
      </c>
      <c r="AX15" s="53" t="str">
        <f t="shared" si="79"/>
        <v/>
      </c>
      <c r="AY15" s="52" t="str">
        <f t="shared" si="80"/>
        <v/>
      </c>
      <c r="AZ15" s="52" t="str">
        <f t="shared" si="81"/>
        <v/>
      </c>
      <c r="BA15" s="52" t="str">
        <f t="shared" si="82"/>
        <v/>
      </c>
      <c r="BB15" s="52">
        <f t="shared" si="83"/>
        <v>0</v>
      </c>
      <c r="BC15" s="52">
        <f t="shared" si="84"/>
        <v>112</v>
      </c>
      <c r="BD15" s="52" t="str">
        <f t="shared" si="85"/>
        <v/>
      </c>
      <c r="BE15" s="52" t="str">
        <f t="shared" si="86"/>
        <v/>
      </c>
      <c r="BG15" s="168" t="s">
        <v>87</v>
      </c>
      <c r="BH15" s="20"/>
      <c r="BI15" s="20"/>
      <c r="BJ15" s="20"/>
      <c r="BK15" s="103">
        <f t="shared" si="87"/>
        <v>104</v>
      </c>
      <c r="BL15" s="24">
        <f>IF(OR($S15&lt;OPL_MIN,$S15&gt;OPL_MAX),"",VLOOKUP($F15,CleanseResults!$AA$3:$AE$1772,5,FALSE))</f>
        <v>0.43</v>
      </c>
      <c r="BM15" s="24" t="str">
        <f t="shared" si="88"/>
        <v>VisFave</v>
      </c>
      <c r="BN15" s="91">
        <f t="shared" si="89"/>
        <v>-132.55813953488376</v>
      </c>
      <c r="BO15" s="91">
        <f t="shared" si="90"/>
        <v>132.55813953488376</v>
      </c>
      <c r="BP15" s="25">
        <f t="shared" si="91"/>
        <v>-1</v>
      </c>
      <c r="BQ15" s="53" t="str">
        <f t="shared" si="92"/>
        <v/>
      </c>
      <c r="BR15" s="52" t="str">
        <f t="shared" si="93"/>
        <v/>
      </c>
      <c r="BS15" s="52" t="str">
        <f t="shared" si="94"/>
        <v/>
      </c>
      <c r="BT15" s="52" t="str">
        <f t="shared" si="95"/>
        <v/>
      </c>
      <c r="BU15" s="52">
        <f t="shared" si="96"/>
        <v>0</v>
      </c>
      <c r="BV15" s="52">
        <f t="shared" si="97"/>
        <v>112</v>
      </c>
      <c r="BW15" s="52" t="str">
        <f t="shared" si="98"/>
        <v/>
      </c>
      <c r="BX15" s="52" t="str">
        <f t="shared" si="99"/>
        <v/>
      </c>
      <c r="BZ15" s="168" t="s">
        <v>87</v>
      </c>
      <c r="CA15" s="20"/>
      <c r="CB15" s="20"/>
      <c r="CC15" s="20"/>
      <c r="CD15" s="103">
        <f t="shared" si="100"/>
        <v>104</v>
      </c>
      <c r="CE15" s="24">
        <f>IF(OR($S15&lt;OPL_MIN,$S15&gt;OPL_MAX),"",VLOOKUP($F15,CleanseResults!$AP$3:$AT$1772,5,FALSE))</f>
        <v>0.28000000000000003</v>
      </c>
      <c r="CF15" s="24" t="str">
        <f t="shared" si="101"/>
        <v>VisFave</v>
      </c>
      <c r="CG15" s="91">
        <f t="shared" si="102"/>
        <v>-257.14285714285711</v>
      </c>
      <c r="CH15" s="91">
        <f t="shared" si="103"/>
        <v>257.14285714285711</v>
      </c>
      <c r="CI15" s="25">
        <f t="shared" si="104"/>
        <v>-1</v>
      </c>
      <c r="CJ15" s="53" t="str">
        <f t="shared" si="105"/>
        <v/>
      </c>
      <c r="CK15" s="52" t="str">
        <f t="shared" si="106"/>
        <v/>
      </c>
      <c r="CL15" s="52" t="str">
        <f t="shared" si="107"/>
        <v/>
      </c>
      <c r="CM15" s="52" t="str">
        <f t="shared" si="108"/>
        <v/>
      </c>
      <c r="CN15" s="52">
        <f t="shared" si="109"/>
        <v>0</v>
      </c>
      <c r="CO15" s="52">
        <f t="shared" si="110"/>
        <v>112</v>
      </c>
      <c r="CP15" s="52" t="str">
        <f t="shared" si="111"/>
        <v/>
      </c>
      <c r="CQ15" s="52" t="str">
        <f t="shared" si="112"/>
        <v/>
      </c>
      <c r="CS15" s="168" t="s">
        <v>87</v>
      </c>
      <c r="CT15" s="20"/>
      <c r="CU15" s="20"/>
      <c r="CV15" s="20"/>
      <c r="CW15" s="103">
        <f t="shared" si="113"/>
        <v>104</v>
      </c>
      <c r="CX15" s="24">
        <f>IF(OR($S15&lt;OPL_MIN,$S15&gt;OPL_MAX),"",VLOOKUP($F15,CleanseResults!$BE$3:$BI$1772,5,FALSE))</f>
        <v>0.36</v>
      </c>
      <c r="CY15" s="24" t="str">
        <f t="shared" si="114"/>
        <v>VisFave</v>
      </c>
      <c r="CZ15" s="91">
        <f t="shared" si="115"/>
        <v>-177.7777777777778</v>
      </c>
      <c r="DA15" s="91">
        <f t="shared" si="116"/>
        <v>177.7777777777778</v>
      </c>
      <c r="DB15" s="25">
        <f t="shared" si="117"/>
        <v>-1</v>
      </c>
      <c r="DC15" s="53" t="str">
        <f t="shared" si="118"/>
        <v/>
      </c>
      <c r="DD15" s="52" t="str">
        <f t="shared" si="119"/>
        <v/>
      </c>
      <c r="DE15" s="52" t="str">
        <f t="shared" si="120"/>
        <v/>
      </c>
      <c r="DF15" s="52" t="str">
        <f t="shared" si="121"/>
        <v/>
      </c>
      <c r="DG15" s="52">
        <f t="shared" si="122"/>
        <v>0</v>
      </c>
      <c r="DH15" s="52">
        <f t="shared" si="123"/>
        <v>112</v>
      </c>
      <c r="DI15" s="52" t="str">
        <f t="shared" si="124"/>
        <v/>
      </c>
      <c r="DJ15" s="52" t="str">
        <f t="shared" si="125"/>
        <v/>
      </c>
      <c r="DL15" s="168" t="s">
        <v>87</v>
      </c>
      <c r="DM15" s="20"/>
      <c r="DN15" s="20"/>
      <c r="DO15" s="20"/>
      <c r="DP15" s="103">
        <f t="shared" si="126"/>
        <v>104</v>
      </c>
      <c r="DQ15" s="24">
        <f>IF(OR($S15&lt;OPL_MIN,$S15&gt;OPL_MAX),"",VLOOKUP($F15,CleanseResults!$BT$3:$BX$1772,5,FALSE))</f>
        <v>0.39</v>
      </c>
      <c r="DR15" s="24" t="str">
        <f t="shared" si="127"/>
        <v>VisFave</v>
      </c>
      <c r="DS15" s="91">
        <f t="shared" si="128"/>
        <v>-156.41025641025641</v>
      </c>
      <c r="DT15" s="91">
        <f t="shared" si="129"/>
        <v>156.41025641025641</v>
      </c>
      <c r="DU15" s="25">
        <f t="shared" si="130"/>
        <v>-1</v>
      </c>
      <c r="DV15" s="53" t="str">
        <f t="shared" si="131"/>
        <v/>
      </c>
      <c r="DW15" s="52" t="str">
        <f t="shared" si="132"/>
        <v/>
      </c>
      <c r="DX15" s="52" t="str">
        <f t="shared" si="133"/>
        <v/>
      </c>
      <c r="DY15" s="52" t="str">
        <f t="shared" si="134"/>
        <v/>
      </c>
      <c r="DZ15" s="52">
        <f t="shared" si="135"/>
        <v>0</v>
      </c>
      <c r="EA15" s="52">
        <f t="shared" si="136"/>
        <v>112</v>
      </c>
      <c r="EB15" s="52" t="str">
        <f t="shared" si="137"/>
        <v/>
      </c>
      <c r="EC15" s="52" t="str">
        <f t="shared" si="138"/>
        <v/>
      </c>
      <c r="EE15" s="168" t="s">
        <v>87</v>
      </c>
      <c r="EF15" s="20"/>
      <c r="EG15" s="20"/>
      <c r="EH15" s="20"/>
      <c r="EI15" s="103">
        <f t="shared" si="139"/>
        <v>104</v>
      </c>
      <c r="EJ15" s="24">
        <f>IF(OR($S15&lt;OPL_MIN,$S15&gt;OPL_MAX),"",VLOOKUP($F15,CleanseResults!$CI$3:$CM$1772,5,FALSE))</f>
        <v>0.48</v>
      </c>
      <c r="EK15" s="24" t="str">
        <f t="shared" si="140"/>
        <v>VisFave</v>
      </c>
      <c r="EL15" s="91">
        <f t="shared" si="141"/>
        <v>-108.33333333333334</v>
      </c>
      <c r="EM15" s="91">
        <f t="shared" si="142"/>
        <v>108.33333333333334</v>
      </c>
      <c r="EN15" s="25">
        <f t="shared" si="143"/>
        <v>-1</v>
      </c>
      <c r="EO15" s="53" t="str">
        <f t="shared" si="144"/>
        <v/>
      </c>
      <c r="EP15" s="52" t="str">
        <f t="shared" si="145"/>
        <v/>
      </c>
      <c r="EQ15" s="52" t="str">
        <f t="shared" si="146"/>
        <v/>
      </c>
      <c r="ER15" s="52" t="str">
        <f t="shared" si="147"/>
        <v/>
      </c>
      <c r="ES15" s="52">
        <f t="shared" si="148"/>
        <v>0</v>
      </c>
      <c r="ET15" s="52">
        <f t="shared" si="149"/>
        <v>112</v>
      </c>
      <c r="EU15" s="52" t="str">
        <f t="shared" si="150"/>
        <v/>
      </c>
      <c r="EV15" s="52" t="str">
        <f t="shared" si="151"/>
        <v/>
      </c>
      <c r="EX15" s="168" t="s">
        <v>87</v>
      </c>
      <c r="EY15" s="20"/>
      <c r="EZ15" s="20"/>
      <c r="FA15" s="20"/>
      <c r="FB15" s="103">
        <f t="shared" si="152"/>
        <v>104</v>
      </c>
      <c r="FC15" s="24">
        <f>IF(OR($S15&lt;OPL_MIN,$S15&gt;OPL_MAX),"",VLOOKUP($F15,CleanseResults!$CX$3:$DB$1772,5,FALSE))</f>
        <v>0.48</v>
      </c>
      <c r="FD15" s="24" t="str">
        <f t="shared" si="153"/>
        <v>VisFave</v>
      </c>
      <c r="FE15" s="91">
        <f t="shared" si="154"/>
        <v>-108.33333333333334</v>
      </c>
      <c r="FF15" s="91">
        <f t="shared" si="155"/>
        <v>108.33333333333334</v>
      </c>
      <c r="FG15" s="25">
        <f t="shared" si="156"/>
        <v>-1</v>
      </c>
      <c r="FH15" s="53" t="str">
        <f t="shared" si="157"/>
        <v/>
      </c>
      <c r="FI15" s="52" t="str">
        <f t="shared" si="158"/>
        <v/>
      </c>
      <c r="FJ15" s="52" t="str">
        <f t="shared" si="159"/>
        <v/>
      </c>
      <c r="FK15" s="52" t="str">
        <f t="shared" si="160"/>
        <v/>
      </c>
      <c r="FL15" s="52">
        <f t="shared" si="161"/>
        <v>0</v>
      </c>
      <c r="FM15" s="52">
        <f t="shared" si="162"/>
        <v>112</v>
      </c>
      <c r="FN15" s="52" t="str">
        <f t="shared" si="163"/>
        <v/>
      </c>
      <c r="FO15" s="52" t="str">
        <f t="shared" si="164"/>
        <v/>
      </c>
      <c r="FQ15" s="168" t="s">
        <v>87</v>
      </c>
      <c r="FR15" s="20"/>
      <c r="FS15" s="20"/>
      <c r="FT15" s="20"/>
      <c r="FU15" s="103">
        <f t="shared" si="165"/>
        <v>104</v>
      </c>
      <c r="FV15" s="24">
        <f>IF(OR($S15&lt;OPL_MIN,$S15&gt;OPL_MAX),"",VLOOKUP($F15,CleanseResults!$DM$3:$DQ$1772,5,FALSE))</f>
        <v>0.47</v>
      </c>
      <c r="FW15" s="24" t="str">
        <f t="shared" si="166"/>
        <v>VisFave</v>
      </c>
      <c r="FX15" s="91">
        <f t="shared" si="167"/>
        <v>-112.76595744680853</v>
      </c>
      <c r="FY15" s="91">
        <f t="shared" si="168"/>
        <v>112.76595744680853</v>
      </c>
      <c r="FZ15" s="25">
        <f t="shared" si="169"/>
        <v>-1</v>
      </c>
      <c r="GA15" s="53" t="str">
        <f t="shared" si="170"/>
        <v/>
      </c>
      <c r="GB15" s="52" t="str">
        <f t="shared" si="171"/>
        <v/>
      </c>
      <c r="GC15" s="52" t="str">
        <f t="shared" si="172"/>
        <v/>
      </c>
      <c r="GD15" s="52" t="str">
        <f t="shared" si="173"/>
        <v/>
      </c>
      <c r="GE15" s="52">
        <f t="shared" si="174"/>
        <v>0</v>
      </c>
      <c r="GF15" s="52">
        <f t="shared" si="175"/>
        <v>112</v>
      </c>
      <c r="GG15" s="52" t="str">
        <f t="shared" si="176"/>
        <v/>
      </c>
      <c r="GH15" s="52" t="str">
        <f t="shared" si="177"/>
        <v/>
      </c>
      <c r="GJ15" s="168" t="s">
        <v>87</v>
      </c>
      <c r="GK15" s="20"/>
      <c r="GL15" s="20"/>
      <c r="GM15" s="20"/>
      <c r="GN15" s="103">
        <f t="shared" si="178"/>
        <v>104</v>
      </c>
      <c r="GO15" s="24">
        <f>IF(OR($S15&lt;OPL_MIN,$S15&gt;OPL_MAX),"",VLOOKUP($F15,CleanseResults!$EB$3:$EF$1772,5,FALSE))</f>
        <v>0.49</v>
      </c>
      <c r="GP15" s="24" t="str">
        <f t="shared" si="179"/>
        <v>VisFave</v>
      </c>
      <c r="GQ15" s="91">
        <f t="shared" si="180"/>
        <v>-104.08163265306123</v>
      </c>
      <c r="GR15" s="91">
        <f t="shared" si="181"/>
        <v>104.08163265306123</v>
      </c>
      <c r="GS15" s="25">
        <f t="shared" si="182"/>
        <v>-1</v>
      </c>
      <c r="GT15" s="53" t="str">
        <f t="shared" si="183"/>
        <v/>
      </c>
      <c r="GU15" s="52" t="str">
        <f t="shared" si="184"/>
        <v/>
      </c>
      <c r="GV15" s="52" t="str">
        <f t="shared" si="185"/>
        <v/>
      </c>
      <c r="GW15" s="52" t="str">
        <f t="shared" si="186"/>
        <v/>
      </c>
      <c r="GX15" s="52">
        <f t="shared" si="187"/>
        <v>0</v>
      </c>
      <c r="GY15" s="52">
        <f t="shared" si="188"/>
        <v>112</v>
      </c>
      <c r="GZ15" s="52" t="str">
        <f t="shared" si="189"/>
        <v/>
      </c>
      <c r="HA15" s="52" t="str">
        <f t="shared" si="190"/>
        <v/>
      </c>
      <c r="HC15" s="168" t="s">
        <v>87</v>
      </c>
      <c r="HD15" s="20"/>
      <c r="HE15" s="20"/>
      <c r="HF15" s="20"/>
      <c r="HG15" s="103">
        <f t="shared" si="191"/>
        <v>104</v>
      </c>
      <c r="HH15" s="24">
        <f>IF(OR($S15&lt;OPL_MIN,$S15&gt;OPL_MAX),"",VLOOKUP($F15,CleanseResults!$EQ$3:$EU$1772,5,FALSE))</f>
        <v>0.49</v>
      </c>
      <c r="HI15" s="24" t="str">
        <f t="shared" si="192"/>
        <v>VisFave</v>
      </c>
      <c r="HJ15" s="91">
        <f t="shared" si="193"/>
        <v>-104.08163265306123</v>
      </c>
      <c r="HK15" s="91">
        <f t="shared" si="194"/>
        <v>104.08163265306123</v>
      </c>
      <c r="HL15" s="25">
        <f t="shared" si="195"/>
        <v>-1</v>
      </c>
      <c r="HM15" s="53" t="str">
        <f t="shared" si="196"/>
        <v/>
      </c>
      <c r="HN15" s="52" t="str">
        <f t="shared" si="197"/>
        <v/>
      </c>
      <c r="HO15" s="52" t="str">
        <f t="shared" si="198"/>
        <v/>
      </c>
      <c r="HP15" s="52" t="str">
        <f t="shared" si="199"/>
        <v/>
      </c>
      <c r="HQ15" s="52">
        <f t="shared" si="200"/>
        <v>0</v>
      </c>
      <c r="HR15" s="52">
        <f t="shared" si="201"/>
        <v>112</v>
      </c>
      <c r="HS15" s="52" t="str">
        <f t="shared" si="202"/>
        <v/>
      </c>
      <c r="HT15" s="52" t="str">
        <f t="shared" si="203"/>
        <v/>
      </c>
      <c r="HV15" s="168" t="s">
        <v>87</v>
      </c>
      <c r="HW15" s="20"/>
      <c r="HX15" s="20"/>
      <c r="HY15" s="20"/>
      <c r="HZ15" s="103">
        <f t="shared" si="204"/>
        <v>104</v>
      </c>
      <c r="IA15" s="24">
        <f>IF(OR($S15&lt;OPL_MIN,$S15&gt;OPL_MAX),"",VLOOKUP($F15,CleanseResults!$FF$3:$FJ$1772,5,FALSE))</f>
        <v>0.48</v>
      </c>
      <c r="IB15" s="24" t="str">
        <f t="shared" si="205"/>
        <v>VisFave</v>
      </c>
      <c r="IC15" s="91">
        <f t="shared" si="206"/>
        <v>-108.33333333333334</v>
      </c>
      <c r="ID15" s="91">
        <f t="shared" si="207"/>
        <v>108.33333333333334</v>
      </c>
      <c r="IE15" s="25">
        <f t="shared" si="208"/>
        <v>-1</v>
      </c>
      <c r="IF15" s="53" t="str">
        <f t="shared" si="209"/>
        <v/>
      </c>
      <c r="IG15" s="52" t="str">
        <f t="shared" si="210"/>
        <v/>
      </c>
      <c r="IH15" s="52" t="str">
        <f t="shared" si="211"/>
        <v/>
      </c>
      <c r="II15" s="52" t="str">
        <f t="shared" si="212"/>
        <v/>
      </c>
      <c r="IJ15" s="52">
        <f t="shared" si="213"/>
        <v>0</v>
      </c>
      <c r="IK15" s="52">
        <f t="shared" si="214"/>
        <v>112</v>
      </c>
      <c r="IL15" s="52" t="str">
        <f t="shared" si="215"/>
        <v/>
      </c>
      <c r="IM15" s="52" t="str">
        <f t="shared" si="216"/>
        <v/>
      </c>
      <c r="IO15" s="168" t="s">
        <v>87</v>
      </c>
      <c r="IP15" s="20"/>
      <c r="IQ15" s="20"/>
      <c r="IR15" s="20"/>
      <c r="IS15" s="103">
        <f t="shared" si="217"/>
        <v>104</v>
      </c>
      <c r="IT15" s="24">
        <f>IF(OR($S15&lt;OPL_MIN,$S15&gt;OPL_MAX),"",VLOOKUP($F15,CleanseResults!$FU$3:$FY$1772,5,FALSE))</f>
        <v>0.48</v>
      </c>
      <c r="IU15" s="24" t="str">
        <f t="shared" si="218"/>
        <v>VisFave</v>
      </c>
      <c r="IV15" s="91">
        <f t="shared" si="219"/>
        <v>-108.33333333333334</v>
      </c>
      <c r="IW15" s="91">
        <f t="shared" si="220"/>
        <v>108.33333333333334</v>
      </c>
      <c r="IX15" s="25">
        <f t="shared" si="221"/>
        <v>-1</v>
      </c>
      <c r="IY15" s="53" t="str">
        <f t="shared" si="222"/>
        <v/>
      </c>
      <c r="IZ15" s="52" t="str">
        <f t="shared" si="223"/>
        <v/>
      </c>
      <c r="JA15" s="52" t="str">
        <f t="shared" si="224"/>
        <v/>
      </c>
      <c r="JB15" s="52" t="str">
        <f t="shared" si="225"/>
        <v/>
      </c>
      <c r="JC15" s="52">
        <f t="shared" si="226"/>
        <v>0</v>
      </c>
      <c r="JD15" s="52">
        <f t="shared" si="227"/>
        <v>112</v>
      </c>
      <c r="JE15" s="52" t="str">
        <f t="shared" si="228"/>
        <v/>
      </c>
      <c r="JF15" s="52" t="str">
        <f t="shared" si="229"/>
        <v/>
      </c>
      <c r="JH15" s="168" t="s">
        <v>87</v>
      </c>
      <c r="JI15" s="20"/>
      <c r="JJ15" s="20"/>
      <c r="JK15" s="20"/>
      <c r="JL15" s="103">
        <f t="shared" si="230"/>
        <v>104</v>
      </c>
      <c r="JM15" s="24">
        <f>IF(OR($S15&lt;OPL_MIN,$S15&gt;OPL_MAX),"",VLOOKUP($F15,CleanseResults!$GJ$3:$GN$1772,5,FALSE))</f>
        <v>0.47</v>
      </c>
      <c r="JN15" s="24" t="str">
        <f t="shared" si="231"/>
        <v>VisFave</v>
      </c>
      <c r="JO15" s="91">
        <f t="shared" si="232"/>
        <v>-112.76595744680853</v>
      </c>
      <c r="JP15" s="91">
        <f t="shared" si="233"/>
        <v>112.76595744680853</v>
      </c>
      <c r="JQ15" s="25">
        <f t="shared" si="234"/>
        <v>-1</v>
      </c>
      <c r="JR15" s="53" t="str">
        <f t="shared" si="235"/>
        <v/>
      </c>
      <c r="JS15" s="52" t="str">
        <f t="shared" si="236"/>
        <v/>
      </c>
      <c r="JT15" s="52" t="str">
        <f t="shared" si="237"/>
        <v/>
      </c>
      <c r="JU15" s="52" t="str">
        <f t="shared" si="238"/>
        <v/>
      </c>
      <c r="JV15" s="52">
        <f t="shared" si="239"/>
        <v>0</v>
      </c>
      <c r="JW15" s="52">
        <f t="shared" si="240"/>
        <v>112</v>
      </c>
      <c r="JX15" s="52" t="str">
        <f t="shared" si="241"/>
        <v/>
      </c>
      <c r="JY15" s="52" t="str">
        <f t="shared" si="242"/>
        <v/>
      </c>
      <c r="KA15" s="168" t="s">
        <v>87</v>
      </c>
      <c r="KB15" s="20"/>
      <c r="KC15" s="20"/>
      <c r="KD15" s="20"/>
      <c r="KE15" s="103">
        <f t="shared" si="243"/>
        <v>104</v>
      </c>
      <c r="KF15" s="24">
        <f>IF(OR($S15&lt;OPL_MIN,$S15&gt;OPL_MAX),"",VLOOKUP($F15,CleanseResults!$GY$3:$HC$1772,5,FALSE))</f>
        <v>0.46</v>
      </c>
      <c r="KG15" s="24" t="str">
        <f t="shared" si="244"/>
        <v>VisFave</v>
      </c>
      <c r="KH15" s="91">
        <f t="shared" si="245"/>
        <v>-117.39130434782609</v>
      </c>
      <c r="KI15" s="91">
        <f t="shared" si="246"/>
        <v>117.39130434782609</v>
      </c>
      <c r="KJ15" s="25">
        <f t="shared" si="247"/>
        <v>-1</v>
      </c>
      <c r="KK15" s="53" t="str">
        <f t="shared" si="248"/>
        <v/>
      </c>
      <c r="KL15" s="52" t="str">
        <f t="shared" si="249"/>
        <v/>
      </c>
      <c r="KM15" s="52" t="str">
        <f t="shared" si="250"/>
        <v/>
      </c>
      <c r="KN15" s="52" t="str">
        <f t="shared" si="251"/>
        <v/>
      </c>
      <c r="KO15" s="52">
        <f t="shared" si="252"/>
        <v>0</v>
      </c>
      <c r="KP15" s="52">
        <f t="shared" si="253"/>
        <v>112</v>
      </c>
      <c r="KQ15" s="52" t="str">
        <f t="shared" si="254"/>
        <v/>
      </c>
      <c r="KR15" s="52" t="str">
        <f t="shared" si="255"/>
        <v/>
      </c>
      <c r="KT15" s="168" t="s">
        <v>87</v>
      </c>
      <c r="KU15" s="20"/>
      <c r="KV15" s="20"/>
      <c r="KW15" s="20"/>
      <c r="KX15" s="103">
        <f t="shared" si="256"/>
        <v>104</v>
      </c>
      <c r="KY15" s="24">
        <f>IF(OR($S15&lt;OPL_MIN,$S15&gt;OPL_MAX),"",VLOOKUP($F15,CleanseResults!$HN$3:$HR$1772,5,FALSE))</f>
        <v>0.42</v>
      </c>
      <c r="KZ15" s="24" t="str">
        <f t="shared" si="257"/>
        <v>VisFave</v>
      </c>
      <c r="LA15" s="91">
        <f t="shared" si="258"/>
        <v>-138.09523809523813</v>
      </c>
      <c r="LB15" s="91">
        <f t="shared" si="259"/>
        <v>138.09523809523813</v>
      </c>
      <c r="LC15" s="25">
        <f t="shared" si="260"/>
        <v>-1</v>
      </c>
      <c r="LD15" s="53" t="str">
        <f t="shared" si="261"/>
        <v/>
      </c>
      <c r="LE15" s="52" t="str">
        <f t="shared" si="262"/>
        <v/>
      </c>
      <c r="LF15" s="52" t="str">
        <f t="shared" si="263"/>
        <v/>
      </c>
      <c r="LG15" s="52" t="str">
        <f t="shared" si="264"/>
        <v/>
      </c>
      <c r="LH15" s="52">
        <f t="shared" si="265"/>
        <v>0</v>
      </c>
      <c r="LI15" s="52">
        <f t="shared" si="266"/>
        <v>112</v>
      </c>
      <c r="LJ15" s="52" t="str">
        <f t="shared" si="267"/>
        <v/>
      </c>
      <c r="LK15" s="52" t="str">
        <f t="shared" si="268"/>
        <v/>
      </c>
      <c r="LO15" s="168" t="s">
        <v>87</v>
      </c>
      <c r="LP15" s="20"/>
      <c r="LQ15" s="20"/>
      <c r="LR15" s="20"/>
      <c r="LS15" s="129">
        <f t="shared" si="30"/>
        <v>0.48129304132163242</v>
      </c>
      <c r="LT15" s="53">
        <f t="shared" si="269"/>
        <v>0</v>
      </c>
      <c r="LU15" s="53">
        <f t="shared" si="270"/>
        <v>0</v>
      </c>
      <c r="LV15" s="53">
        <f t="shared" si="271"/>
        <v>15</v>
      </c>
      <c r="LW15" s="53">
        <f t="shared" si="272"/>
        <v>0</v>
      </c>
      <c r="LX15" s="24" t="str">
        <f t="shared" si="273"/>
        <v>VisFave</v>
      </c>
      <c r="LY15" s="97">
        <f t="shared" si="32"/>
        <v>100</v>
      </c>
      <c r="LZ15" s="127">
        <f t="shared" si="33"/>
        <v>0.47</v>
      </c>
      <c r="MA15" s="128">
        <f t="shared" si="34"/>
        <v>-1.1293041321632447E-2</v>
      </c>
      <c r="MB15" s="91">
        <f t="shared" si="35"/>
        <v>112.76595744680853</v>
      </c>
      <c r="MC15" s="137" t="str">
        <f t="shared" si="36"/>
        <v>VisFave</v>
      </c>
      <c r="MD15" s="138" t="str">
        <f t="shared" si="37"/>
        <v/>
      </c>
      <c r="ME15" s="130" t="str">
        <f t="shared" si="274"/>
        <v/>
      </c>
      <c r="MF15" s="135" t="str">
        <f t="shared" si="38"/>
        <v/>
      </c>
      <c r="MG15" s="135" t="str">
        <f t="shared" si="39"/>
        <v/>
      </c>
      <c r="MH15" s="135" t="str">
        <f t="shared" si="40"/>
        <v/>
      </c>
      <c r="MI15" s="135" t="str">
        <f t="shared" si="41"/>
        <v/>
      </c>
      <c r="MJ15" s="135" t="str">
        <f t="shared" si="42"/>
        <v/>
      </c>
      <c r="MK15" s="135" t="str">
        <f t="shared" si="43"/>
        <v/>
      </c>
      <c r="ML15" s="135" t="str">
        <f t="shared" si="44"/>
        <v/>
      </c>
      <c r="MM15" s="135" t="str">
        <f t="shared" si="45"/>
        <v/>
      </c>
      <c r="MO15" s="123" t="str">
        <f t="shared" si="46"/>
        <v/>
      </c>
      <c r="MP15" s="123" t="str">
        <f t="shared" si="47"/>
        <v/>
      </c>
      <c r="MS15" s="24" t="str">
        <f t="shared" si="48"/>
        <v/>
      </c>
      <c r="MT15" s="24" t="str">
        <f t="shared" si="49"/>
        <v/>
      </c>
      <c r="MU15" s="24" t="str">
        <f t="shared" si="50"/>
        <v/>
      </c>
      <c r="MV15" s="81" t="str">
        <f t="shared" si="51"/>
        <v/>
      </c>
      <c r="MX15" s="52">
        <f t="shared" si="52"/>
        <v>0.48</v>
      </c>
      <c r="MY15" s="52">
        <f t="shared" si="53"/>
        <v>0.43</v>
      </c>
      <c r="MZ15" s="52">
        <f t="shared" si="54"/>
        <v>0.28000000000000003</v>
      </c>
      <c r="NA15" s="52">
        <f t="shared" si="55"/>
        <v>0.36</v>
      </c>
      <c r="NB15" s="52">
        <f t="shared" si="56"/>
        <v>0.39</v>
      </c>
      <c r="NC15" s="52">
        <f t="shared" si="57"/>
        <v>0.48</v>
      </c>
      <c r="ND15" s="52">
        <f t="shared" si="58"/>
        <v>0.48</v>
      </c>
      <c r="NE15" s="52">
        <f t="shared" si="59"/>
        <v>0.47</v>
      </c>
      <c r="NF15" s="52">
        <f t="shared" si="60"/>
        <v>0.49</v>
      </c>
      <c r="NG15" s="52">
        <f t="shared" si="61"/>
        <v>0.49</v>
      </c>
      <c r="NH15" s="52">
        <f t="shared" si="62"/>
        <v>0.48</v>
      </c>
      <c r="NI15" s="52">
        <f t="shared" si="63"/>
        <v>0.48</v>
      </c>
      <c r="NJ15" s="52">
        <f t="shared" si="64"/>
        <v>0.47</v>
      </c>
      <c r="NK15" s="52">
        <f t="shared" si="65"/>
        <v>0.46</v>
      </c>
      <c r="NL15" s="52">
        <f t="shared" si="66"/>
        <v>0.42</v>
      </c>
      <c r="NM15" s="109">
        <f t="shared" si="275"/>
        <v>0.47</v>
      </c>
    </row>
    <row r="16" spans="1:377" ht="15" customHeight="1" x14ac:dyDescent="0.2">
      <c r="A16" s="1"/>
      <c r="B16" s="1"/>
      <c r="C16" s="9" t="s">
        <v>77</v>
      </c>
      <c r="D16" s="29">
        <f>MIN(AE3:AE89)</f>
        <v>0</v>
      </c>
      <c r="E16" s="10">
        <f t="shared" si="276"/>
        <v>1</v>
      </c>
      <c r="F16" s="26">
        <v>777239</v>
      </c>
      <c r="G16" s="49">
        <f>VLOOKUP($F16,Lookup_!$A$2:$AJ$2224,3,FALSE)</f>
        <v>2025</v>
      </c>
      <c r="H16" s="27">
        <f>VLOOKUP($F16,Lookup_!$A$2:$AJ$2224,4,FALSE)</f>
        <v>7.1</v>
      </c>
      <c r="I16" s="86">
        <f>VLOOKUP($F16,Lookup_!$A$2:$AJ$2224,2,FALSE)</f>
        <v>45842</v>
      </c>
      <c r="J16" s="7">
        <f>VLOOKUP($F16,Lookup_!$A$2:$AJ$2224,13,FALSE)</f>
        <v>28</v>
      </c>
      <c r="K16" s="8" t="str">
        <f>VLOOKUP(J16,Lookup_!$AO$3:$AP$32,2,FALSE)</f>
        <v>TEX</v>
      </c>
      <c r="L16" s="27">
        <f>VLOOKUP($F16,Lookup_!$A$2:$AJ$2224,14,FALSE)</f>
        <v>-103</v>
      </c>
      <c r="M16" s="12">
        <f>VLOOKUP($F16,Lookup_!$A$2:$AJ$2224,15,FALSE)</f>
        <v>0.50738899999999998</v>
      </c>
      <c r="N16" s="115">
        <f t="shared" si="67"/>
        <v>0.49764315642458096</v>
      </c>
      <c r="O16" s="116">
        <f t="shared" si="68"/>
        <v>100.94720224522015</v>
      </c>
      <c r="P16" s="49">
        <f>VLOOKUP($F16,Lookup_!$A$2:$AJ$2224,7,FALSE)</f>
        <v>23</v>
      </c>
      <c r="Q16" s="8" t="str">
        <f>VLOOKUP(P16,Lookup_!$AO$3:$AP$32,2,FALSE)</f>
        <v>SD</v>
      </c>
      <c r="R16" s="88">
        <f>VLOOKUP($F16,Lookup_!$A$2:$AJ$2224,12,FALSE)</f>
        <v>0.30313439199999997</v>
      </c>
      <c r="S16" s="27">
        <f>VLOOKUP($F16,Lookup_!$A$2:$AJ$2224,8,FALSE)</f>
        <v>-105</v>
      </c>
      <c r="T16" s="12">
        <f>VLOOKUP($F16,Lookup_!$A$2:$AJ$2224,9,FALSE)</f>
        <v>0.51219499999999996</v>
      </c>
      <c r="U16" s="115">
        <f t="shared" si="69"/>
        <v>0.50235684357541888</v>
      </c>
      <c r="V16" s="116">
        <f t="shared" si="70"/>
        <v>-100.9472022452201</v>
      </c>
      <c r="W16" s="90">
        <f t="shared" si="71"/>
        <v>1</v>
      </c>
      <c r="X16" s="27">
        <f>VLOOKUP($F16,Lookup_!$A$2:$AJ$2224,5,FALSE)</f>
        <v>8</v>
      </c>
      <c r="Y16" s="27">
        <f>VLOOKUP($F16,Lookup_!$A$2:$AJ$2224,6,FALSE)</f>
        <v>-109.5</v>
      </c>
      <c r="Z16" s="55">
        <f>VLOOKUP($F16,Lookup_!$A$2:$AJ$2224,19,FALSE)</f>
        <v>105.571861252915</v>
      </c>
      <c r="AA16" s="116">
        <f>VLOOKUP($F16,Lookup_!$A$2:$AJ$2224,25,FALSE)</f>
        <v>-112.6171254589872</v>
      </c>
      <c r="AB16" s="27">
        <f>VLOOKUP($F16,Lookup_!$A$2:$AJ$2224,21,FALSE)</f>
        <v>155.01835966427652</v>
      </c>
      <c r="AC16" s="116">
        <f>VLOOKUP($F16,Lookup_!$A$2:$AJ$2224,23,FALSE)</f>
        <v>-101.53935761345154</v>
      </c>
      <c r="AD16" s="7">
        <f>VLOOKUP($F16,Lookup_!$A$2:$AJ$2224,31,FALSE)</f>
        <v>2</v>
      </c>
      <c r="AE16" s="8">
        <f>VLOOKUP($F16,Lookup_!$A$2:$AJ$2224,30,FALSE)</f>
        <v>3</v>
      </c>
      <c r="AF16" s="8" t="str">
        <f>VLOOKUP($F16,Lookup_!$A$2:$AJ$2224,32,FALSE)</f>
        <v>LTE1</v>
      </c>
      <c r="AG16" s="28">
        <f>VLOOKUP($F16,Lookup_!$A$2:$AJ$2224,29,FALSE)</f>
        <v>1</v>
      </c>
      <c r="AH16" s="28">
        <f>VLOOKUP($F16,Lookup_!$A$2:$AJ$2224,34,FALSE)</f>
        <v>1</v>
      </c>
      <c r="AI16" s="28" t="str">
        <f>VLOOKUP($F16,Lookup_!$A$2:$AJ$2224,33,FALSE)</f>
        <v>HomFave</v>
      </c>
      <c r="AJ16" s="8">
        <f>VLOOKUP($F16,Lookup_!$A$2:$AJ$2224,35,FALSE)</f>
        <v>5</v>
      </c>
      <c r="AK16" s="28">
        <f>VLOOKUP($F16,Lookup_!$A$2:$AJ$2224,36,FALSE)</f>
        <v>-1</v>
      </c>
      <c r="AL16">
        <f t="shared" si="72"/>
        <v>1</v>
      </c>
      <c r="AM16">
        <f t="shared" si="73"/>
        <v>1</v>
      </c>
      <c r="AN16" s="169"/>
      <c r="AO16" s="34"/>
      <c r="AP16" s="1"/>
      <c r="AQ16" s="1"/>
      <c r="AR16" s="103">
        <f t="shared" si="74"/>
        <v>-105</v>
      </c>
      <c r="AS16" s="24">
        <f>IF(OR($S16&lt;OPL_MIN,$S16&gt;OPL_MAX),"",VLOOKUP($F16,CleanseResults!$L$3:$P$1772,5,FALSE))</f>
        <v>0.48</v>
      </c>
      <c r="AT16" s="24" t="str">
        <f t="shared" si="75"/>
        <v>VisDog</v>
      </c>
      <c r="AU16" s="91">
        <f t="shared" si="76"/>
        <v>108.33333333333334</v>
      </c>
      <c r="AV16" s="91">
        <f t="shared" si="77"/>
        <v>108.33333333333334</v>
      </c>
      <c r="AW16" s="25">
        <f t="shared" si="78"/>
        <v>-1</v>
      </c>
      <c r="AX16" s="53" t="str">
        <f t="shared" si="79"/>
        <v/>
      </c>
      <c r="AY16" s="52" t="str">
        <f t="shared" si="80"/>
        <v/>
      </c>
      <c r="AZ16" s="52">
        <f t="shared" si="81"/>
        <v>0</v>
      </c>
      <c r="BA16" s="52">
        <f t="shared" si="82"/>
        <v>103</v>
      </c>
      <c r="BB16" s="52" t="str">
        <f t="shared" si="83"/>
        <v/>
      </c>
      <c r="BC16" s="52" t="str">
        <f t="shared" si="84"/>
        <v/>
      </c>
      <c r="BD16" s="52" t="str">
        <f t="shared" si="85"/>
        <v/>
      </c>
      <c r="BE16" s="52" t="str">
        <f t="shared" si="86"/>
        <v/>
      </c>
      <c r="BG16" s="169"/>
      <c r="BH16" s="34"/>
      <c r="BI16" s="1"/>
      <c r="BJ16" s="1"/>
      <c r="BK16" s="103">
        <f t="shared" si="87"/>
        <v>-105</v>
      </c>
      <c r="BL16" s="24">
        <f>IF(OR($S16&lt;OPL_MIN,$S16&gt;OPL_MAX),"",VLOOKUP($F16,CleanseResults!$AA$3:$AE$1772,5,FALSE))</f>
        <v>0.48</v>
      </c>
      <c r="BM16" s="24" t="str">
        <f t="shared" si="88"/>
        <v>VisDog</v>
      </c>
      <c r="BN16" s="91">
        <f t="shared" si="89"/>
        <v>108.33333333333334</v>
      </c>
      <c r="BO16" s="91">
        <f t="shared" si="90"/>
        <v>108.33333333333334</v>
      </c>
      <c r="BP16" s="25">
        <f t="shared" si="91"/>
        <v>-1</v>
      </c>
      <c r="BQ16" s="53" t="str">
        <f t="shared" si="92"/>
        <v/>
      </c>
      <c r="BR16" s="52" t="str">
        <f t="shared" si="93"/>
        <v/>
      </c>
      <c r="BS16" s="52">
        <f t="shared" si="94"/>
        <v>0</v>
      </c>
      <c r="BT16" s="52">
        <f t="shared" si="95"/>
        <v>103</v>
      </c>
      <c r="BU16" s="52" t="str">
        <f t="shared" si="96"/>
        <v/>
      </c>
      <c r="BV16" s="52" t="str">
        <f t="shared" si="97"/>
        <v/>
      </c>
      <c r="BW16" s="52" t="str">
        <f t="shared" si="98"/>
        <v/>
      </c>
      <c r="BX16" s="52" t="str">
        <f t="shared" si="99"/>
        <v/>
      </c>
      <c r="BZ16" s="169"/>
      <c r="CA16" s="34"/>
      <c r="CB16" s="1"/>
      <c r="CC16" s="1"/>
      <c r="CD16" s="103">
        <f t="shared" si="100"/>
        <v>-105</v>
      </c>
      <c r="CE16" s="24">
        <f>IF(OR($S16&lt;OPL_MIN,$S16&gt;OPL_MAX),"",VLOOKUP($F16,CleanseResults!$AP$3:$AT$1772,5,FALSE))</f>
        <v>0.42</v>
      </c>
      <c r="CF16" s="24" t="str">
        <f t="shared" si="101"/>
        <v>VisDog</v>
      </c>
      <c r="CG16" s="91">
        <f t="shared" si="102"/>
        <v>138.0952380952381</v>
      </c>
      <c r="CH16" s="91">
        <f t="shared" si="103"/>
        <v>138.0952380952381</v>
      </c>
      <c r="CI16" s="25">
        <f t="shared" si="104"/>
        <v>-1</v>
      </c>
      <c r="CJ16" s="53" t="str">
        <f t="shared" si="105"/>
        <v/>
      </c>
      <c r="CK16" s="52" t="str">
        <f t="shared" si="106"/>
        <v/>
      </c>
      <c r="CL16" s="52">
        <f t="shared" si="107"/>
        <v>0</v>
      </c>
      <c r="CM16" s="52">
        <f t="shared" si="108"/>
        <v>103</v>
      </c>
      <c r="CN16" s="52" t="str">
        <f t="shared" si="109"/>
        <v/>
      </c>
      <c r="CO16" s="52" t="str">
        <f t="shared" si="110"/>
        <v/>
      </c>
      <c r="CP16" s="52" t="str">
        <f t="shared" si="111"/>
        <v/>
      </c>
      <c r="CQ16" s="52" t="str">
        <f t="shared" si="112"/>
        <v/>
      </c>
      <c r="CS16" s="169"/>
      <c r="CT16" s="34"/>
      <c r="CU16" s="1"/>
      <c r="CV16" s="1"/>
      <c r="CW16" s="103">
        <f t="shared" si="113"/>
        <v>-105</v>
      </c>
      <c r="CX16" s="24">
        <f>IF(OR($S16&lt;OPL_MIN,$S16&gt;OPL_MAX),"",VLOOKUP($F16,CleanseResults!$BE$3:$BI$1772,5,FALSE))</f>
        <v>0.51</v>
      </c>
      <c r="CY16" s="24" t="str">
        <f t="shared" si="114"/>
        <v>HomFave</v>
      </c>
      <c r="CZ16" s="91">
        <f t="shared" si="115"/>
        <v>-104.08163265306123</v>
      </c>
      <c r="DA16" s="91">
        <f t="shared" si="116"/>
        <v>104.08163265306123</v>
      </c>
      <c r="DB16" s="25">
        <f t="shared" si="117"/>
        <v>1</v>
      </c>
      <c r="DC16" s="53">
        <f t="shared" si="118"/>
        <v>205</v>
      </c>
      <c r="DD16" s="52">
        <f t="shared" si="119"/>
        <v>105</v>
      </c>
      <c r="DE16" s="52" t="str">
        <f t="shared" si="120"/>
        <v/>
      </c>
      <c r="DF16" s="52" t="str">
        <f t="shared" si="121"/>
        <v/>
      </c>
      <c r="DG16" s="52" t="str">
        <f t="shared" si="122"/>
        <v/>
      </c>
      <c r="DH16" s="52" t="str">
        <f t="shared" si="123"/>
        <v/>
      </c>
      <c r="DI16" s="52" t="str">
        <f t="shared" si="124"/>
        <v/>
      </c>
      <c r="DJ16" s="52" t="str">
        <f t="shared" si="125"/>
        <v/>
      </c>
      <c r="DL16" s="169"/>
      <c r="DM16" s="34"/>
      <c r="DN16" s="1"/>
      <c r="DO16" s="1"/>
      <c r="DP16" s="103">
        <f t="shared" si="126"/>
        <v>-105</v>
      </c>
      <c r="DQ16" s="24">
        <f>IF(OR($S16&lt;OPL_MIN,$S16&gt;OPL_MAX),"",VLOOKUP($F16,CleanseResults!$BT$3:$BX$1772,5,FALSE))</f>
        <v>0.54</v>
      </c>
      <c r="DR16" s="24" t="str">
        <f t="shared" si="127"/>
        <v>HomFave</v>
      </c>
      <c r="DS16" s="91">
        <f t="shared" si="128"/>
        <v>-117.39130434782609</v>
      </c>
      <c r="DT16" s="91">
        <f t="shared" si="129"/>
        <v>117.39130434782609</v>
      </c>
      <c r="DU16" s="25">
        <f t="shared" si="130"/>
        <v>1</v>
      </c>
      <c r="DV16" s="53">
        <f t="shared" si="131"/>
        <v>205</v>
      </c>
      <c r="DW16" s="52">
        <f t="shared" si="132"/>
        <v>105</v>
      </c>
      <c r="DX16" s="52" t="str">
        <f t="shared" si="133"/>
        <v/>
      </c>
      <c r="DY16" s="52" t="str">
        <f t="shared" si="134"/>
        <v/>
      </c>
      <c r="DZ16" s="52" t="str">
        <f t="shared" si="135"/>
        <v/>
      </c>
      <c r="EA16" s="52" t="str">
        <f t="shared" si="136"/>
        <v/>
      </c>
      <c r="EB16" s="52" t="str">
        <f t="shared" si="137"/>
        <v/>
      </c>
      <c r="EC16" s="52" t="str">
        <f t="shared" si="138"/>
        <v/>
      </c>
      <c r="EE16" s="169"/>
      <c r="EF16" s="34"/>
      <c r="EG16" s="1"/>
      <c r="EH16" s="1"/>
      <c r="EI16" s="103">
        <f t="shared" si="139"/>
        <v>-105</v>
      </c>
      <c r="EJ16" s="24">
        <f>IF(OR($S16&lt;OPL_MIN,$S16&gt;OPL_MAX),"",VLOOKUP($F16,CleanseResults!$CI$3:$CM$1772,5,FALSE))</f>
        <v>0.49</v>
      </c>
      <c r="EK16" s="24" t="str">
        <f t="shared" si="140"/>
        <v>VisDog</v>
      </c>
      <c r="EL16" s="91">
        <f t="shared" si="141"/>
        <v>104.08163265306123</v>
      </c>
      <c r="EM16" s="91">
        <f t="shared" si="142"/>
        <v>104.08163265306123</v>
      </c>
      <c r="EN16" s="25">
        <f t="shared" si="143"/>
        <v>-1</v>
      </c>
      <c r="EO16" s="53" t="str">
        <f t="shared" si="144"/>
        <v/>
      </c>
      <c r="EP16" s="52" t="str">
        <f t="shared" si="145"/>
        <v/>
      </c>
      <c r="EQ16" s="52">
        <f t="shared" si="146"/>
        <v>0</v>
      </c>
      <c r="ER16" s="52">
        <f t="shared" si="147"/>
        <v>103</v>
      </c>
      <c r="ES16" s="52" t="str">
        <f t="shared" si="148"/>
        <v/>
      </c>
      <c r="ET16" s="52" t="str">
        <f t="shared" si="149"/>
        <v/>
      </c>
      <c r="EU16" s="52" t="str">
        <f t="shared" si="150"/>
        <v/>
      </c>
      <c r="EV16" s="52" t="str">
        <f t="shared" si="151"/>
        <v/>
      </c>
      <c r="EX16" s="169"/>
      <c r="EY16" s="34"/>
      <c r="EZ16" s="1"/>
      <c r="FA16" s="1"/>
      <c r="FB16" s="103">
        <f t="shared" si="152"/>
        <v>-105</v>
      </c>
      <c r="FC16" s="24">
        <f>IF(OR($S16&lt;OPL_MIN,$S16&gt;OPL_MAX),"",VLOOKUP($F16,CleanseResults!$CX$3:$DB$1772,5,FALSE))</f>
        <v>0.51</v>
      </c>
      <c r="FD16" s="24" t="str">
        <f t="shared" si="153"/>
        <v>HomFave</v>
      </c>
      <c r="FE16" s="91">
        <f t="shared" si="154"/>
        <v>-104.08163265306123</v>
      </c>
      <c r="FF16" s="91">
        <f t="shared" si="155"/>
        <v>104.08163265306123</v>
      </c>
      <c r="FG16" s="25">
        <f t="shared" si="156"/>
        <v>1</v>
      </c>
      <c r="FH16" s="53">
        <f t="shared" si="157"/>
        <v>205</v>
      </c>
      <c r="FI16" s="52">
        <f t="shared" si="158"/>
        <v>105</v>
      </c>
      <c r="FJ16" s="52" t="str">
        <f t="shared" si="159"/>
        <v/>
      </c>
      <c r="FK16" s="52" t="str">
        <f t="shared" si="160"/>
        <v/>
      </c>
      <c r="FL16" s="52" t="str">
        <f t="shared" si="161"/>
        <v/>
      </c>
      <c r="FM16" s="52" t="str">
        <f t="shared" si="162"/>
        <v/>
      </c>
      <c r="FN16" s="52" t="str">
        <f t="shared" si="163"/>
        <v/>
      </c>
      <c r="FO16" s="52" t="str">
        <f t="shared" si="164"/>
        <v/>
      </c>
      <c r="FQ16" s="169"/>
      <c r="FR16" s="34"/>
      <c r="FS16" s="1"/>
      <c r="FT16" s="1"/>
      <c r="FU16" s="103">
        <f t="shared" si="165"/>
        <v>-105</v>
      </c>
      <c r="FV16" s="24">
        <f>IF(OR($S16&lt;OPL_MIN,$S16&gt;OPL_MAX),"",VLOOKUP($F16,CleanseResults!$DM$3:$DQ$1772,5,FALSE))</f>
        <v>0.49</v>
      </c>
      <c r="FW16" s="24" t="str">
        <f t="shared" si="166"/>
        <v>VisDog</v>
      </c>
      <c r="FX16" s="91">
        <f t="shared" si="167"/>
        <v>104.08163265306123</v>
      </c>
      <c r="FY16" s="91">
        <f t="shared" si="168"/>
        <v>104.08163265306123</v>
      </c>
      <c r="FZ16" s="25">
        <f t="shared" si="169"/>
        <v>-1</v>
      </c>
      <c r="GA16" s="53" t="str">
        <f t="shared" si="170"/>
        <v/>
      </c>
      <c r="GB16" s="52" t="str">
        <f t="shared" si="171"/>
        <v/>
      </c>
      <c r="GC16" s="52">
        <f t="shared" si="172"/>
        <v>0</v>
      </c>
      <c r="GD16" s="52">
        <f t="shared" si="173"/>
        <v>103</v>
      </c>
      <c r="GE16" s="52" t="str">
        <f t="shared" si="174"/>
        <v/>
      </c>
      <c r="GF16" s="52" t="str">
        <f t="shared" si="175"/>
        <v/>
      </c>
      <c r="GG16" s="52" t="str">
        <f t="shared" si="176"/>
        <v/>
      </c>
      <c r="GH16" s="52" t="str">
        <f t="shared" si="177"/>
        <v/>
      </c>
      <c r="GJ16" s="169"/>
      <c r="GK16" s="34"/>
      <c r="GL16" s="1"/>
      <c r="GM16" s="1"/>
      <c r="GN16" s="103">
        <f t="shared" si="178"/>
        <v>-105</v>
      </c>
      <c r="GO16" s="24">
        <f>IF(OR($S16&lt;OPL_MIN,$S16&gt;OPL_MAX),"",VLOOKUP($F16,CleanseResults!$EB$3:$EF$1772,5,FALSE))</f>
        <v>0.47</v>
      </c>
      <c r="GP16" s="24" t="str">
        <f t="shared" si="179"/>
        <v>VisDog</v>
      </c>
      <c r="GQ16" s="91">
        <f t="shared" si="180"/>
        <v>112.76595744680853</v>
      </c>
      <c r="GR16" s="91">
        <f t="shared" si="181"/>
        <v>112.76595744680853</v>
      </c>
      <c r="GS16" s="25">
        <f t="shared" si="182"/>
        <v>-1</v>
      </c>
      <c r="GT16" s="53" t="str">
        <f t="shared" si="183"/>
        <v/>
      </c>
      <c r="GU16" s="52" t="str">
        <f t="shared" si="184"/>
        <v/>
      </c>
      <c r="GV16" s="52">
        <f t="shared" si="185"/>
        <v>0</v>
      </c>
      <c r="GW16" s="52">
        <f t="shared" si="186"/>
        <v>103</v>
      </c>
      <c r="GX16" s="52" t="str">
        <f t="shared" si="187"/>
        <v/>
      </c>
      <c r="GY16" s="52" t="str">
        <f t="shared" si="188"/>
        <v/>
      </c>
      <c r="GZ16" s="52" t="str">
        <f t="shared" si="189"/>
        <v/>
      </c>
      <c r="HA16" s="52" t="str">
        <f t="shared" si="190"/>
        <v/>
      </c>
      <c r="HC16" s="169"/>
      <c r="HD16" s="34"/>
      <c r="HE16" s="1"/>
      <c r="HF16" s="1"/>
      <c r="HG16" s="103">
        <f t="shared" si="191"/>
        <v>-105</v>
      </c>
      <c r="HH16" s="24">
        <f>IF(OR($S16&lt;OPL_MIN,$S16&gt;OPL_MAX),"",VLOOKUP($F16,CleanseResults!$EQ$3:$EU$1772,5,FALSE))</f>
        <v>0.47</v>
      </c>
      <c r="HI16" s="24" t="str">
        <f t="shared" si="192"/>
        <v>VisDog</v>
      </c>
      <c r="HJ16" s="91">
        <f t="shared" si="193"/>
        <v>112.76595744680853</v>
      </c>
      <c r="HK16" s="91">
        <f t="shared" si="194"/>
        <v>112.76595744680853</v>
      </c>
      <c r="HL16" s="25">
        <f t="shared" si="195"/>
        <v>-1</v>
      </c>
      <c r="HM16" s="53" t="str">
        <f t="shared" si="196"/>
        <v/>
      </c>
      <c r="HN16" s="52" t="str">
        <f t="shared" si="197"/>
        <v/>
      </c>
      <c r="HO16" s="52">
        <f t="shared" si="198"/>
        <v>0</v>
      </c>
      <c r="HP16" s="52">
        <f t="shared" si="199"/>
        <v>103</v>
      </c>
      <c r="HQ16" s="52" t="str">
        <f t="shared" si="200"/>
        <v/>
      </c>
      <c r="HR16" s="52" t="str">
        <f t="shared" si="201"/>
        <v/>
      </c>
      <c r="HS16" s="52" t="str">
        <f t="shared" si="202"/>
        <v/>
      </c>
      <c r="HT16" s="52" t="str">
        <f t="shared" si="203"/>
        <v/>
      </c>
      <c r="HV16" s="169"/>
      <c r="HW16" s="34"/>
      <c r="HX16" s="1"/>
      <c r="HY16" s="1"/>
      <c r="HZ16" s="103">
        <f t="shared" si="204"/>
        <v>-105</v>
      </c>
      <c r="IA16" s="24">
        <f>IF(OR($S16&lt;OPL_MIN,$S16&gt;OPL_MAX),"",VLOOKUP($F16,CleanseResults!$FF$3:$FJ$1772,5,FALSE))</f>
        <v>0.5</v>
      </c>
      <c r="IB16" s="24" t="str">
        <f t="shared" si="205"/>
        <v>HomFave</v>
      </c>
      <c r="IC16" s="91">
        <f t="shared" si="206"/>
        <v>100</v>
      </c>
      <c r="ID16" s="91">
        <f t="shared" si="207"/>
        <v>100</v>
      </c>
      <c r="IE16" s="25">
        <f t="shared" si="208"/>
        <v>1</v>
      </c>
      <c r="IF16" s="53">
        <f t="shared" si="209"/>
        <v>205</v>
      </c>
      <c r="IG16" s="52">
        <f t="shared" si="210"/>
        <v>105</v>
      </c>
      <c r="IH16" s="52" t="str">
        <f t="shared" si="211"/>
        <v/>
      </c>
      <c r="II16" s="52" t="str">
        <f t="shared" si="212"/>
        <v/>
      </c>
      <c r="IJ16" s="52" t="str">
        <f t="shared" si="213"/>
        <v/>
      </c>
      <c r="IK16" s="52" t="str">
        <f t="shared" si="214"/>
        <v/>
      </c>
      <c r="IL16" s="52" t="str">
        <f t="shared" si="215"/>
        <v/>
      </c>
      <c r="IM16" s="52" t="str">
        <f t="shared" si="216"/>
        <v/>
      </c>
      <c r="IO16" s="169"/>
      <c r="IP16" s="34"/>
      <c r="IQ16" s="1"/>
      <c r="IR16" s="1"/>
      <c r="IS16" s="103">
        <f t="shared" si="217"/>
        <v>-105</v>
      </c>
      <c r="IT16" s="24">
        <f>IF(OR($S16&lt;OPL_MIN,$S16&gt;OPL_MAX),"",VLOOKUP($F16,CleanseResults!$FU$3:$FY$1772,5,FALSE))</f>
        <v>0.48</v>
      </c>
      <c r="IU16" s="24" t="str">
        <f t="shared" si="218"/>
        <v>VisDog</v>
      </c>
      <c r="IV16" s="91">
        <f t="shared" si="219"/>
        <v>108.33333333333334</v>
      </c>
      <c r="IW16" s="91">
        <f t="shared" si="220"/>
        <v>108.33333333333334</v>
      </c>
      <c r="IX16" s="25">
        <f t="shared" si="221"/>
        <v>-1</v>
      </c>
      <c r="IY16" s="53" t="str">
        <f t="shared" si="222"/>
        <v/>
      </c>
      <c r="IZ16" s="52" t="str">
        <f t="shared" si="223"/>
        <v/>
      </c>
      <c r="JA16" s="52">
        <f t="shared" si="224"/>
        <v>0</v>
      </c>
      <c r="JB16" s="52">
        <f t="shared" si="225"/>
        <v>103</v>
      </c>
      <c r="JC16" s="52" t="str">
        <f t="shared" si="226"/>
        <v/>
      </c>
      <c r="JD16" s="52" t="str">
        <f t="shared" si="227"/>
        <v/>
      </c>
      <c r="JE16" s="52" t="str">
        <f t="shared" si="228"/>
        <v/>
      </c>
      <c r="JF16" s="52" t="str">
        <f t="shared" si="229"/>
        <v/>
      </c>
      <c r="JH16" s="169"/>
      <c r="JI16" s="34"/>
      <c r="JJ16" s="1"/>
      <c r="JK16" s="1"/>
      <c r="JL16" s="103">
        <f t="shared" si="230"/>
        <v>-105</v>
      </c>
      <c r="JM16" s="24">
        <f>IF(OR($S16&lt;OPL_MIN,$S16&gt;OPL_MAX),"",VLOOKUP($F16,CleanseResults!$GJ$3:$GN$1772,5,FALSE))</f>
        <v>0.47</v>
      </c>
      <c r="JN16" s="24" t="str">
        <f t="shared" si="231"/>
        <v>VisDog</v>
      </c>
      <c r="JO16" s="91">
        <f t="shared" si="232"/>
        <v>112.76595744680853</v>
      </c>
      <c r="JP16" s="91">
        <f t="shared" si="233"/>
        <v>112.76595744680853</v>
      </c>
      <c r="JQ16" s="25">
        <f t="shared" si="234"/>
        <v>-1</v>
      </c>
      <c r="JR16" s="53" t="str">
        <f t="shared" si="235"/>
        <v/>
      </c>
      <c r="JS16" s="52" t="str">
        <f t="shared" si="236"/>
        <v/>
      </c>
      <c r="JT16" s="52">
        <f t="shared" si="237"/>
        <v>0</v>
      </c>
      <c r="JU16" s="52">
        <f t="shared" si="238"/>
        <v>103</v>
      </c>
      <c r="JV16" s="52" t="str">
        <f t="shared" si="239"/>
        <v/>
      </c>
      <c r="JW16" s="52" t="str">
        <f t="shared" si="240"/>
        <v/>
      </c>
      <c r="JX16" s="52" t="str">
        <f t="shared" si="241"/>
        <v/>
      </c>
      <c r="JY16" s="52" t="str">
        <f t="shared" si="242"/>
        <v/>
      </c>
      <c r="KA16" s="169"/>
      <c r="KB16" s="34"/>
      <c r="KC16" s="1"/>
      <c r="KD16" s="1"/>
      <c r="KE16" s="103">
        <f t="shared" si="243"/>
        <v>-105</v>
      </c>
      <c r="KF16" s="24">
        <f>IF(OR($S16&lt;OPL_MIN,$S16&gt;OPL_MAX),"",VLOOKUP($F16,CleanseResults!$GY$3:$HC$1772,5,FALSE))</f>
        <v>0.49</v>
      </c>
      <c r="KG16" s="24" t="str">
        <f t="shared" si="244"/>
        <v>VisDog</v>
      </c>
      <c r="KH16" s="91">
        <f t="shared" si="245"/>
        <v>104.08163265306123</v>
      </c>
      <c r="KI16" s="91">
        <f t="shared" si="246"/>
        <v>104.08163265306123</v>
      </c>
      <c r="KJ16" s="25">
        <f t="shared" si="247"/>
        <v>-1</v>
      </c>
      <c r="KK16" s="53" t="str">
        <f t="shared" si="248"/>
        <v/>
      </c>
      <c r="KL16" s="52" t="str">
        <f t="shared" si="249"/>
        <v/>
      </c>
      <c r="KM16" s="52">
        <f t="shared" si="250"/>
        <v>0</v>
      </c>
      <c r="KN16" s="52">
        <f t="shared" si="251"/>
        <v>103</v>
      </c>
      <c r="KO16" s="52" t="str">
        <f t="shared" si="252"/>
        <v/>
      </c>
      <c r="KP16" s="52" t="str">
        <f t="shared" si="253"/>
        <v/>
      </c>
      <c r="KQ16" s="52" t="str">
        <f t="shared" si="254"/>
        <v/>
      </c>
      <c r="KR16" s="52" t="str">
        <f t="shared" si="255"/>
        <v/>
      </c>
      <c r="KT16" s="169"/>
      <c r="KU16" s="34"/>
      <c r="KV16" s="1"/>
      <c r="KW16" s="1"/>
      <c r="KX16" s="103">
        <f t="shared" si="256"/>
        <v>-105</v>
      </c>
      <c r="KY16" s="24">
        <f>IF(OR($S16&lt;OPL_MIN,$S16&gt;OPL_MAX),"",VLOOKUP($F16,CleanseResults!$HN$3:$HR$1772,5,FALSE))</f>
        <v>0.48</v>
      </c>
      <c r="KZ16" s="24" t="str">
        <f t="shared" si="257"/>
        <v>VisDog</v>
      </c>
      <c r="LA16" s="91">
        <f t="shared" si="258"/>
        <v>108.33333333333334</v>
      </c>
      <c r="LB16" s="91">
        <f t="shared" si="259"/>
        <v>108.33333333333334</v>
      </c>
      <c r="LC16" s="25">
        <f t="shared" si="260"/>
        <v>-1</v>
      </c>
      <c r="LD16" s="53" t="str">
        <f t="shared" si="261"/>
        <v/>
      </c>
      <c r="LE16" s="52" t="str">
        <f t="shared" si="262"/>
        <v/>
      </c>
      <c r="LF16" s="52">
        <f t="shared" si="263"/>
        <v>0</v>
      </c>
      <c r="LG16" s="52">
        <f t="shared" si="264"/>
        <v>103</v>
      </c>
      <c r="LH16" s="52" t="str">
        <f t="shared" si="265"/>
        <v/>
      </c>
      <c r="LI16" s="52" t="str">
        <f t="shared" si="266"/>
        <v/>
      </c>
      <c r="LJ16" s="52" t="str">
        <f t="shared" si="267"/>
        <v/>
      </c>
      <c r="LK16" s="52" t="str">
        <f t="shared" si="268"/>
        <v/>
      </c>
      <c r="LN16" s="46"/>
      <c r="LO16" s="169"/>
      <c r="LP16" s="34"/>
      <c r="LQ16" s="1"/>
      <c r="LR16" s="1"/>
      <c r="LS16" s="129">
        <f t="shared" si="30"/>
        <v>0.50235684357541888</v>
      </c>
      <c r="LT16" s="53">
        <f t="shared" si="269"/>
        <v>4</v>
      </c>
      <c r="LU16" s="53">
        <f t="shared" si="270"/>
        <v>11</v>
      </c>
      <c r="LV16" s="53">
        <f t="shared" si="271"/>
        <v>0</v>
      </c>
      <c r="LW16" s="53">
        <f t="shared" si="272"/>
        <v>0</v>
      </c>
      <c r="LX16" s="24" t="str">
        <f t="shared" si="273"/>
        <v>VisDog</v>
      </c>
      <c r="LY16" s="97">
        <f t="shared" si="32"/>
        <v>73.333333333333329</v>
      </c>
      <c r="LZ16" s="127">
        <f t="shared" si="33"/>
        <v>0.48</v>
      </c>
      <c r="MA16" s="128">
        <f t="shared" si="34"/>
        <v>-2.2356843575418894E-2</v>
      </c>
      <c r="MB16" s="91">
        <f t="shared" si="35"/>
        <v>108.33333333333334</v>
      </c>
      <c r="MC16" s="137" t="str">
        <f t="shared" si="36"/>
        <v>VisDog</v>
      </c>
      <c r="MD16" s="138">
        <f t="shared" si="37"/>
        <v>-1</v>
      </c>
      <c r="ME16" s="130">
        <f t="shared" si="274"/>
        <v>-1</v>
      </c>
      <c r="MF16" s="135" t="str">
        <f t="shared" si="38"/>
        <v/>
      </c>
      <c r="MG16" s="135" t="str">
        <f t="shared" si="39"/>
        <v/>
      </c>
      <c r="MH16" s="135">
        <f t="shared" si="40"/>
        <v>0</v>
      </c>
      <c r="MI16" s="135">
        <f t="shared" si="41"/>
        <v>1</v>
      </c>
      <c r="MJ16" s="135" t="str">
        <f t="shared" si="42"/>
        <v/>
      </c>
      <c r="MK16" s="135" t="str">
        <f t="shared" si="43"/>
        <v/>
      </c>
      <c r="ML16" s="135" t="str">
        <f t="shared" si="44"/>
        <v/>
      </c>
      <c r="MM16" s="135" t="str">
        <f t="shared" si="45"/>
        <v/>
      </c>
      <c r="MO16" s="123">
        <f t="shared" si="46"/>
        <v>0.970873786407767</v>
      </c>
      <c r="MP16" s="123">
        <f t="shared" si="47"/>
        <v>1</v>
      </c>
      <c r="MS16" s="24">
        <f t="shared" si="48"/>
        <v>1</v>
      </c>
      <c r="MT16" s="24">
        <f t="shared" si="49"/>
        <v>0</v>
      </c>
      <c r="MU16" s="24">
        <f t="shared" si="50"/>
        <v>-1</v>
      </c>
      <c r="MV16" s="81">
        <f t="shared" si="51"/>
        <v>-1</v>
      </c>
      <c r="MX16" s="52">
        <f t="shared" si="52"/>
        <v>0.48</v>
      </c>
      <c r="MY16" s="52">
        <f t="shared" si="53"/>
        <v>0.48</v>
      </c>
      <c r="MZ16" s="52">
        <f t="shared" si="54"/>
        <v>0.42</v>
      </c>
      <c r="NA16" s="52">
        <f t="shared" si="55"/>
        <v>0.51</v>
      </c>
      <c r="NB16" s="52">
        <f t="shared" si="56"/>
        <v>0.54</v>
      </c>
      <c r="NC16" s="52">
        <f t="shared" si="57"/>
        <v>0.49</v>
      </c>
      <c r="ND16" s="52">
        <f t="shared" si="58"/>
        <v>0.51</v>
      </c>
      <c r="NE16" s="52">
        <f t="shared" si="59"/>
        <v>0.49</v>
      </c>
      <c r="NF16" s="52">
        <f t="shared" si="60"/>
        <v>0.47</v>
      </c>
      <c r="NG16" s="52">
        <f t="shared" si="61"/>
        <v>0.47</v>
      </c>
      <c r="NH16" s="52">
        <f t="shared" si="62"/>
        <v>0.5</v>
      </c>
      <c r="NI16" s="52">
        <f t="shared" si="63"/>
        <v>0.48</v>
      </c>
      <c r="NJ16" s="52">
        <f t="shared" si="64"/>
        <v>0.47</v>
      </c>
      <c r="NK16" s="52">
        <f t="shared" si="65"/>
        <v>0.49</v>
      </c>
      <c r="NL16" s="52">
        <f t="shared" si="66"/>
        <v>0.48</v>
      </c>
      <c r="NM16" s="109">
        <f t="shared" si="275"/>
        <v>0.48</v>
      </c>
    </row>
    <row r="17" spans="1:377" ht="15" customHeight="1" x14ac:dyDescent="0.2">
      <c r="A17" s="39"/>
      <c r="B17" s="39"/>
      <c r="C17" s="9" t="s">
        <v>78</v>
      </c>
      <c r="D17" s="35">
        <f>AVERAGE(AE3:AE89)</f>
        <v>4.7241379310344831</v>
      </c>
      <c r="E17" s="10">
        <f t="shared" si="276"/>
        <v>0</v>
      </c>
      <c r="F17" s="26">
        <v>777200</v>
      </c>
      <c r="G17" s="49">
        <f>VLOOKUP($F17,Lookup_!$A$2:$AJ$2224,3,FALSE)</f>
        <v>2025</v>
      </c>
      <c r="H17" s="27">
        <f>VLOOKUP($F17,Lookup_!$A$2:$AJ$2224,4,FALSE)</f>
        <v>7.1</v>
      </c>
      <c r="I17" s="86">
        <f>VLOOKUP($F17,Lookup_!$A$2:$AJ$2224,2,FALSE)</f>
        <v>45845</v>
      </c>
      <c r="J17" s="7">
        <f>VLOOKUP($F17,Lookup_!$A$2:$AJ$2224,13,FALSE)</f>
        <v>28</v>
      </c>
      <c r="K17" s="8" t="str">
        <f>VLOOKUP(J17,Lookup_!$AO$3:$AP$32,2,FALSE)</f>
        <v>TEX</v>
      </c>
      <c r="L17" s="27">
        <f>VLOOKUP($F17,Lookup_!$A$2:$AJ$2224,14,FALSE)</f>
        <v>-129</v>
      </c>
      <c r="M17" s="12">
        <f>VLOOKUP($F17,Lookup_!$A$2:$AJ$2224,15,FALSE)</f>
        <v>0.56331900000000001</v>
      </c>
      <c r="N17" s="115">
        <f t="shared" si="67"/>
        <v>0.55230601800105883</v>
      </c>
      <c r="O17" s="116">
        <f t="shared" si="68"/>
        <v>-123.3668622336686</v>
      </c>
      <c r="P17" s="49">
        <f>VLOOKUP($F17,Lookup_!$A$2:$AJ$2224,7,FALSE)</f>
        <v>4</v>
      </c>
      <c r="Q17" s="8" t="str">
        <f>VLOOKUP(P17,Lookup_!$AO$3:$AP$32,2,FALSE)</f>
        <v>LAA</v>
      </c>
      <c r="R17" s="88">
        <f>VLOOKUP($F17,Lookup_!$A$2:$AJ$2224,12,FALSE)</f>
        <v>0.34782608700000001</v>
      </c>
      <c r="S17" s="27">
        <f>VLOOKUP($F17,Lookup_!$A$2:$AJ$2224,8,FALSE)</f>
        <v>119</v>
      </c>
      <c r="T17" s="12">
        <f>VLOOKUP($F17,Lookup_!$A$2:$AJ$2224,9,FALSE)</f>
        <v>0.456621</v>
      </c>
      <c r="U17" s="115">
        <f t="shared" si="69"/>
        <v>0.44769398199894106</v>
      </c>
      <c r="V17" s="116">
        <f t="shared" si="70"/>
        <v>123.36686223366864</v>
      </c>
      <c r="W17" s="90">
        <f t="shared" si="71"/>
        <v>-1</v>
      </c>
      <c r="X17" s="27">
        <f>VLOOKUP($F17,Lookup_!$A$2:$AJ$2224,5,FALSE)</f>
        <v>7.5</v>
      </c>
      <c r="Y17" s="27">
        <f>VLOOKUP($F17,Lookup_!$A$2:$AJ$2224,6,FALSE)</f>
        <v>110</v>
      </c>
      <c r="Z17" s="55">
        <f>VLOOKUP($F17,Lookup_!$A$2:$AJ$2224,19,FALSE)</f>
        <v>-103.56471578500997</v>
      </c>
      <c r="AA17" s="116">
        <f>VLOOKUP($F17,Lookup_!$A$2:$AJ$2224,25,FALSE)</f>
        <v>-105.51942980689395</v>
      </c>
      <c r="AB17" s="27">
        <f>VLOOKUP($F17,Lookup_!$A$2:$AJ$2224,21,FALSE)</f>
        <v>-107.82034915053114</v>
      </c>
      <c r="AC17" s="116">
        <f>VLOOKUP($F17,Lookup_!$A$2:$AJ$2224,23,FALSE)</f>
        <v>108.68374812706335</v>
      </c>
      <c r="AD17" s="7">
        <f>VLOOKUP($F17,Lookup_!$A$2:$AJ$2224,31,FALSE)</f>
        <v>5</v>
      </c>
      <c r="AE17" s="8">
        <f>VLOOKUP($F17,Lookup_!$A$2:$AJ$2224,30,FALSE)</f>
        <v>6</v>
      </c>
      <c r="AF17" s="8" t="str">
        <f>VLOOKUP($F17,Lookup_!$A$2:$AJ$2224,32,FALSE)</f>
        <v>LTE1</v>
      </c>
      <c r="AG17" s="28">
        <f>VLOOKUP($F17,Lookup_!$A$2:$AJ$2224,29,FALSE)</f>
        <v>1</v>
      </c>
      <c r="AH17" s="28">
        <f>VLOOKUP($F17,Lookup_!$A$2:$AJ$2224,34,FALSE)</f>
        <v>-1</v>
      </c>
      <c r="AI17" s="28" t="str">
        <f>VLOOKUP($F17,Lookup_!$A$2:$AJ$2224,33,FALSE)</f>
        <v>HomDog</v>
      </c>
      <c r="AJ17" s="8">
        <f>VLOOKUP($F17,Lookup_!$A$2:$AJ$2224,35,FALSE)</f>
        <v>11</v>
      </c>
      <c r="AK17" s="28">
        <f>VLOOKUP($F17,Lookup_!$A$2:$AJ$2224,36,FALSE)</f>
        <v>1</v>
      </c>
      <c r="AL17">
        <f t="shared" si="72"/>
        <v>1</v>
      </c>
      <c r="AM17">
        <f t="shared" si="73"/>
        <v>1</v>
      </c>
      <c r="AN17" s="169"/>
      <c r="AO17" s="1"/>
      <c r="AP17" s="17" t="s">
        <v>19</v>
      </c>
      <c r="AQ17" s="2">
        <f>AQ28</f>
        <v>13</v>
      </c>
      <c r="AR17" s="103">
        <f t="shared" si="74"/>
        <v>119</v>
      </c>
      <c r="AS17" s="24">
        <f>IF(OR($S17&lt;OPL_MIN,$S17&gt;OPL_MAX),"",VLOOKUP($F17,CleanseResults!$L$3:$P$1772,5,FALSE))</f>
        <v>0.43</v>
      </c>
      <c r="AT17" s="24" t="str">
        <f t="shared" si="75"/>
        <v>VisFave</v>
      </c>
      <c r="AU17" s="91">
        <f t="shared" si="76"/>
        <v>-132.55813953488376</v>
      </c>
      <c r="AV17" s="91">
        <f t="shared" si="77"/>
        <v>132.55813953488376</v>
      </c>
      <c r="AW17" s="25">
        <f t="shared" si="78"/>
        <v>-1</v>
      </c>
      <c r="AX17" s="53" t="str">
        <f t="shared" si="79"/>
        <v/>
      </c>
      <c r="AY17" s="52" t="str">
        <f t="shared" si="80"/>
        <v/>
      </c>
      <c r="AZ17" s="52" t="str">
        <f t="shared" si="81"/>
        <v/>
      </c>
      <c r="BA17" s="52" t="str">
        <f t="shared" si="82"/>
        <v/>
      </c>
      <c r="BB17" s="52">
        <f t="shared" si="83"/>
        <v>0</v>
      </c>
      <c r="BC17" s="52">
        <f t="shared" si="84"/>
        <v>129</v>
      </c>
      <c r="BD17" s="52" t="str">
        <f t="shared" si="85"/>
        <v/>
      </c>
      <c r="BE17" s="52" t="str">
        <f t="shared" si="86"/>
        <v/>
      </c>
      <c r="BG17" s="169"/>
      <c r="BH17" s="1"/>
      <c r="BI17" s="17" t="s">
        <v>19</v>
      </c>
      <c r="BJ17" s="2">
        <f>BJ28</f>
        <v>18</v>
      </c>
      <c r="BK17" s="103">
        <f t="shared" si="87"/>
        <v>119</v>
      </c>
      <c r="BL17" s="24">
        <f>IF(OR($S17&lt;OPL_MIN,$S17&gt;OPL_MAX),"",VLOOKUP($F17,CleanseResults!$AA$3:$AE$1772,5,FALSE))</f>
        <v>0.42</v>
      </c>
      <c r="BM17" s="24" t="str">
        <f t="shared" si="88"/>
        <v>VisFave</v>
      </c>
      <c r="BN17" s="91">
        <f t="shared" si="89"/>
        <v>-138.09523809523813</v>
      </c>
      <c r="BO17" s="91">
        <f t="shared" si="90"/>
        <v>138.09523809523813</v>
      </c>
      <c r="BP17" s="25">
        <f t="shared" si="91"/>
        <v>-1</v>
      </c>
      <c r="BQ17" s="53" t="str">
        <f t="shared" si="92"/>
        <v/>
      </c>
      <c r="BR17" s="52" t="str">
        <f t="shared" si="93"/>
        <v/>
      </c>
      <c r="BS17" s="52" t="str">
        <f t="shared" si="94"/>
        <v/>
      </c>
      <c r="BT17" s="52" t="str">
        <f t="shared" si="95"/>
        <v/>
      </c>
      <c r="BU17" s="52">
        <f t="shared" si="96"/>
        <v>0</v>
      </c>
      <c r="BV17" s="52">
        <f t="shared" si="97"/>
        <v>129</v>
      </c>
      <c r="BW17" s="52" t="str">
        <f t="shared" si="98"/>
        <v/>
      </c>
      <c r="BX17" s="52" t="str">
        <f t="shared" si="99"/>
        <v/>
      </c>
      <c r="BZ17" s="169"/>
      <c r="CA17" s="1"/>
      <c r="CB17" s="17" t="s">
        <v>19</v>
      </c>
      <c r="CC17" s="2">
        <f>CC28</f>
        <v>17</v>
      </c>
      <c r="CD17" s="103">
        <f t="shared" si="100"/>
        <v>119</v>
      </c>
      <c r="CE17" s="24">
        <f>IF(OR($S17&lt;OPL_MIN,$S17&gt;OPL_MAX),"",VLOOKUP($F17,CleanseResults!$AP$3:$AT$1772,5,FALSE))</f>
        <v>0.42</v>
      </c>
      <c r="CF17" s="24" t="str">
        <f t="shared" si="101"/>
        <v>VisFave</v>
      </c>
      <c r="CG17" s="91">
        <f t="shared" si="102"/>
        <v>-138.09523809523813</v>
      </c>
      <c r="CH17" s="91">
        <f t="shared" si="103"/>
        <v>138.09523809523813</v>
      </c>
      <c r="CI17" s="25">
        <f t="shared" si="104"/>
        <v>-1</v>
      </c>
      <c r="CJ17" s="53" t="str">
        <f t="shared" si="105"/>
        <v/>
      </c>
      <c r="CK17" s="52" t="str">
        <f t="shared" si="106"/>
        <v/>
      </c>
      <c r="CL17" s="52" t="str">
        <f t="shared" si="107"/>
        <v/>
      </c>
      <c r="CM17" s="52" t="str">
        <f t="shared" si="108"/>
        <v/>
      </c>
      <c r="CN17" s="52">
        <f t="shared" si="109"/>
        <v>0</v>
      </c>
      <c r="CO17" s="52">
        <f t="shared" si="110"/>
        <v>129</v>
      </c>
      <c r="CP17" s="52" t="str">
        <f t="shared" si="111"/>
        <v/>
      </c>
      <c r="CQ17" s="52" t="str">
        <f t="shared" si="112"/>
        <v/>
      </c>
      <c r="CS17" s="169"/>
      <c r="CT17" s="1"/>
      <c r="CU17" s="17" t="s">
        <v>19</v>
      </c>
      <c r="CV17" s="2">
        <f>CV28</f>
        <v>18</v>
      </c>
      <c r="CW17" s="103">
        <f t="shared" si="113"/>
        <v>119</v>
      </c>
      <c r="CX17" s="24">
        <f>IF(OR($S17&lt;OPL_MIN,$S17&gt;OPL_MAX),"",VLOOKUP($F17,CleanseResults!$BE$3:$BI$1772,5,FALSE))</f>
        <v>0.31</v>
      </c>
      <c r="CY17" s="24" t="str">
        <f t="shared" si="114"/>
        <v>VisFave</v>
      </c>
      <c r="CZ17" s="91">
        <f t="shared" si="115"/>
        <v>-222.58064516129025</v>
      </c>
      <c r="DA17" s="91">
        <f t="shared" si="116"/>
        <v>222.58064516129025</v>
      </c>
      <c r="DB17" s="25">
        <f t="shared" si="117"/>
        <v>-1</v>
      </c>
      <c r="DC17" s="53" t="str">
        <f t="shared" si="118"/>
        <v/>
      </c>
      <c r="DD17" s="52" t="str">
        <f t="shared" si="119"/>
        <v/>
      </c>
      <c r="DE17" s="52" t="str">
        <f t="shared" si="120"/>
        <v/>
      </c>
      <c r="DF17" s="52" t="str">
        <f t="shared" si="121"/>
        <v/>
      </c>
      <c r="DG17" s="52">
        <f t="shared" si="122"/>
        <v>0</v>
      </c>
      <c r="DH17" s="52">
        <f t="shared" si="123"/>
        <v>129</v>
      </c>
      <c r="DI17" s="52" t="str">
        <f t="shared" si="124"/>
        <v/>
      </c>
      <c r="DJ17" s="52" t="str">
        <f t="shared" si="125"/>
        <v/>
      </c>
      <c r="DL17" s="169"/>
      <c r="DM17" s="1"/>
      <c r="DN17" s="17" t="s">
        <v>19</v>
      </c>
      <c r="DO17" s="2">
        <f>DO28</f>
        <v>19</v>
      </c>
      <c r="DP17" s="103">
        <f t="shared" si="126"/>
        <v>119</v>
      </c>
      <c r="DQ17" s="24">
        <f>IF(OR($S17&lt;OPL_MIN,$S17&gt;OPL_MAX),"",VLOOKUP($F17,CleanseResults!$BT$3:$BX$1772,5,FALSE))</f>
        <v>0.34</v>
      </c>
      <c r="DR17" s="24" t="str">
        <f t="shared" si="127"/>
        <v>VisFave</v>
      </c>
      <c r="DS17" s="91">
        <f t="shared" si="128"/>
        <v>-194.11764705882345</v>
      </c>
      <c r="DT17" s="91">
        <f t="shared" si="129"/>
        <v>194.11764705882345</v>
      </c>
      <c r="DU17" s="25">
        <f t="shared" si="130"/>
        <v>-1</v>
      </c>
      <c r="DV17" s="53" t="str">
        <f t="shared" si="131"/>
        <v/>
      </c>
      <c r="DW17" s="52" t="str">
        <f t="shared" si="132"/>
        <v/>
      </c>
      <c r="DX17" s="52" t="str">
        <f t="shared" si="133"/>
        <v/>
      </c>
      <c r="DY17" s="52" t="str">
        <f t="shared" si="134"/>
        <v/>
      </c>
      <c r="DZ17" s="52">
        <f t="shared" si="135"/>
        <v>0</v>
      </c>
      <c r="EA17" s="52">
        <f t="shared" si="136"/>
        <v>129</v>
      </c>
      <c r="EB17" s="52" t="str">
        <f t="shared" si="137"/>
        <v/>
      </c>
      <c r="EC17" s="52" t="str">
        <f t="shared" si="138"/>
        <v/>
      </c>
      <c r="EE17" s="169"/>
      <c r="EF17" s="1"/>
      <c r="EG17" s="17" t="s">
        <v>19</v>
      </c>
      <c r="EH17" s="2">
        <f>EH28</f>
        <v>21</v>
      </c>
      <c r="EI17" s="103">
        <f t="shared" si="139"/>
        <v>119</v>
      </c>
      <c r="EJ17" s="24">
        <f>IF(OR($S17&lt;OPL_MIN,$S17&gt;OPL_MAX),"",VLOOKUP($F17,CleanseResults!$CI$3:$CM$1772,5,FALSE))</f>
        <v>0.42</v>
      </c>
      <c r="EK17" s="24" t="str">
        <f t="shared" si="140"/>
        <v>VisFave</v>
      </c>
      <c r="EL17" s="91">
        <f t="shared" si="141"/>
        <v>-138.09523809523813</v>
      </c>
      <c r="EM17" s="91">
        <f t="shared" si="142"/>
        <v>138.09523809523813</v>
      </c>
      <c r="EN17" s="25">
        <f t="shared" si="143"/>
        <v>-1</v>
      </c>
      <c r="EO17" s="53" t="str">
        <f t="shared" si="144"/>
        <v/>
      </c>
      <c r="EP17" s="52" t="str">
        <f t="shared" si="145"/>
        <v/>
      </c>
      <c r="EQ17" s="52" t="str">
        <f t="shared" si="146"/>
        <v/>
      </c>
      <c r="ER17" s="52" t="str">
        <f t="shared" si="147"/>
        <v/>
      </c>
      <c r="ES17" s="52">
        <f t="shared" si="148"/>
        <v>0</v>
      </c>
      <c r="ET17" s="52">
        <f t="shared" si="149"/>
        <v>129</v>
      </c>
      <c r="EU17" s="52" t="str">
        <f t="shared" si="150"/>
        <v/>
      </c>
      <c r="EV17" s="52" t="str">
        <f t="shared" si="151"/>
        <v/>
      </c>
      <c r="EX17" s="169"/>
      <c r="EY17" s="1"/>
      <c r="EZ17" s="17" t="s">
        <v>19</v>
      </c>
      <c r="FA17" s="2">
        <f>FA28</f>
        <v>20</v>
      </c>
      <c r="FB17" s="103">
        <f t="shared" si="152"/>
        <v>119</v>
      </c>
      <c r="FC17" s="24">
        <f>IF(OR($S17&lt;OPL_MIN,$S17&gt;OPL_MAX),"",VLOOKUP($F17,CleanseResults!$CX$3:$DB$1772,5,FALSE))</f>
        <v>0.44</v>
      </c>
      <c r="FD17" s="24" t="str">
        <f t="shared" si="153"/>
        <v>VisFave</v>
      </c>
      <c r="FE17" s="91">
        <f t="shared" si="154"/>
        <v>-127.27272727272729</v>
      </c>
      <c r="FF17" s="91">
        <f t="shared" si="155"/>
        <v>127.27272727272729</v>
      </c>
      <c r="FG17" s="25">
        <f t="shared" si="156"/>
        <v>-1</v>
      </c>
      <c r="FH17" s="53" t="str">
        <f t="shared" si="157"/>
        <v/>
      </c>
      <c r="FI17" s="52" t="str">
        <f t="shared" si="158"/>
        <v/>
      </c>
      <c r="FJ17" s="52" t="str">
        <f t="shared" si="159"/>
        <v/>
      </c>
      <c r="FK17" s="52" t="str">
        <f t="shared" si="160"/>
        <v/>
      </c>
      <c r="FL17" s="52">
        <f t="shared" si="161"/>
        <v>0</v>
      </c>
      <c r="FM17" s="52">
        <f t="shared" si="162"/>
        <v>129</v>
      </c>
      <c r="FN17" s="52" t="str">
        <f t="shared" si="163"/>
        <v/>
      </c>
      <c r="FO17" s="52" t="str">
        <f t="shared" si="164"/>
        <v/>
      </c>
      <c r="FQ17" s="169"/>
      <c r="FR17" s="1"/>
      <c r="FS17" s="17" t="s">
        <v>19</v>
      </c>
      <c r="FT17" s="2">
        <f>FT28</f>
        <v>23</v>
      </c>
      <c r="FU17" s="103">
        <f t="shared" si="165"/>
        <v>119</v>
      </c>
      <c r="FV17" s="24">
        <f>IF(OR($S17&lt;OPL_MIN,$S17&gt;OPL_MAX),"",VLOOKUP($F17,CleanseResults!$DM$3:$DQ$1772,5,FALSE))</f>
        <v>0.41</v>
      </c>
      <c r="FW17" s="24" t="str">
        <f t="shared" si="166"/>
        <v>VisFave</v>
      </c>
      <c r="FX17" s="91">
        <f t="shared" si="167"/>
        <v>-143.90243902439028</v>
      </c>
      <c r="FY17" s="91">
        <f t="shared" si="168"/>
        <v>143.90243902439028</v>
      </c>
      <c r="FZ17" s="25">
        <f t="shared" si="169"/>
        <v>-1</v>
      </c>
      <c r="GA17" s="53" t="str">
        <f t="shared" si="170"/>
        <v/>
      </c>
      <c r="GB17" s="52" t="str">
        <f t="shared" si="171"/>
        <v/>
      </c>
      <c r="GC17" s="52" t="str">
        <f t="shared" si="172"/>
        <v/>
      </c>
      <c r="GD17" s="52" t="str">
        <f t="shared" si="173"/>
        <v/>
      </c>
      <c r="GE17" s="52">
        <f t="shared" si="174"/>
        <v>0</v>
      </c>
      <c r="GF17" s="52">
        <f t="shared" si="175"/>
        <v>129</v>
      </c>
      <c r="GG17" s="52" t="str">
        <f t="shared" si="176"/>
        <v/>
      </c>
      <c r="GH17" s="52" t="str">
        <f t="shared" si="177"/>
        <v/>
      </c>
      <c r="GJ17" s="169"/>
      <c r="GK17" s="1"/>
      <c r="GL17" s="17" t="s">
        <v>19</v>
      </c>
      <c r="GM17" s="2">
        <f>GM28</f>
        <v>14</v>
      </c>
      <c r="GN17" s="103">
        <f t="shared" si="178"/>
        <v>119</v>
      </c>
      <c r="GO17" s="24">
        <f>IF(OR($S17&lt;OPL_MIN,$S17&gt;OPL_MAX),"",VLOOKUP($F17,CleanseResults!$EB$3:$EF$1772,5,FALSE))</f>
        <v>0.43</v>
      </c>
      <c r="GP17" s="24" t="str">
        <f t="shared" si="179"/>
        <v>VisFave</v>
      </c>
      <c r="GQ17" s="91">
        <f t="shared" si="180"/>
        <v>-132.55813953488376</v>
      </c>
      <c r="GR17" s="91">
        <f t="shared" si="181"/>
        <v>132.55813953488376</v>
      </c>
      <c r="GS17" s="25">
        <f t="shared" si="182"/>
        <v>-1</v>
      </c>
      <c r="GT17" s="53" t="str">
        <f t="shared" si="183"/>
        <v/>
      </c>
      <c r="GU17" s="52" t="str">
        <f t="shared" si="184"/>
        <v/>
      </c>
      <c r="GV17" s="52" t="str">
        <f t="shared" si="185"/>
        <v/>
      </c>
      <c r="GW17" s="52" t="str">
        <f t="shared" si="186"/>
        <v/>
      </c>
      <c r="GX17" s="52">
        <f t="shared" si="187"/>
        <v>0</v>
      </c>
      <c r="GY17" s="52">
        <f t="shared" si="188"/>
        <v>129</v>
      </c>
      <c r="GZ17" s="52" t="str">
        <f t="shared" si="189"/>
        <v/>
      </c>
      <c r="HA17" s="52" t="str">
        <f t="shared" si="190"/>
        <v/>
      </c>
      <c r="HC17" s="169"/>
      <c r="HD17" s="1"/>
      <c r="HE17" s="17" t="s">
        <v>19</v>
      </c>
      <c r="HF17" s="2">
        <f>HF28</f>
        <v>14</v>
      </c>
      <c r="HG17" s="103">
        <f t="shared" si="191"/>
        <v>119</v>
      </c>
      <c r="HH17" s="24">
        <f>IF(OR($S17&lt;OPL_MIN,$S17&gt;OPL_MAX),"",VLOOKUP($F17,CleanseResults!$EQ$3:$EU$1772,5,FALSE))</f>
        <v>0.43</v>
      </c>
      <c r="HI17" s="24" t="str">
        <f t="shared" si="192"/>
        <v>VisFave</v>
      </c>
      <c r="HJ17" s="91">
        <f t="shared" si="193"/>
        <v>-132.55813953488376</v>
      </c>
      <c r="HK17" s="91">
        <f t="shared" si="194"/>
        <v>132.55813953488376</v>
      </c>
      <c r="HL17" s="25">
        <f t="shared" si="195"/>
        <v>-1</v>
      </c>
      <c r="HM17" s="53" t="str">
        <f t="shared" si="196"/>
        <v/>
      </c>
      <c r="HN17" s="52" t="str">
        <f t="shared" si="197"/>
        <v/>
      </c>
      <c r="HO17" s="52" t="str">
        <f t="shared" si="198"/>
        <v/>
      </c>
      <c r="HP17" s="52" t="str">
        <f t="shared" si="199"/>
        <v/>
      </c>
      <c r="HQ17" s="52">
        <f t="shared" si="200"/>
        <v>0</v>
      </c>
      <c r="HR17" s="52">
        <f t="shared" si="201"/>
        <v>129</v>
      </c>
      <c r="HS17" s="52" t="str">
        <f t="shared" si="202"/>
        <v/>
      </c>
      <c r="HT17" s="52" t="str">
        <f t="shared" si="203"/>
        <v/>
      </c>
      <c r="HV17" s="169"/>
      <c r="HW17" s="1"/>
      <c r="HX17" s="17" t="s">
        <v>19</v>
      </c>
      <c r="HY17" s="2">
        <f>HY28</f>
        <v>23</v>
      </c>
      <c r="HZ17" s="103">
        <f t="shared" si="204"/>
        <v>119</v>
      </c>
      <c r="IA17" s="24">
        <f>IF(OR($S17&lt;OPL_MIN,$S17&gt;OPL_MAX),"",VLOOKUP($F17,CleanseResults!$FF$3:$FJ$1772,5,FALSE))</f>
        <v>0.45</v>
      </c>
      <c r="IB17" s="24" t="str">
        <f t="shared" si="205"/>
        <v>VisFave</v>
      </c>
      <c r="IC17" s="91">
        <f t="shared" si="206"/>
        <v>-122.22222222222226</v>
      </c>
      <c r="ID17" s="91">
        <f t="shared" si="207"/>
        <v>122.22222222222226</v>
      </c>
      <c r="IE17" s="25">
        <f t="shared" si="208"/>
        <v>-1</v>
      </c>
      <c r="IF17" s="53" t="str">
        <f t="shared" si="209"/>
        <v/>
      </c>
      <c r="IG17" s="52" t="str">
        <f t="shared" si="210"/>
        <v/>
      </c>
      <c r="IH17" s="52" t="str">
        <f t="shared" si="211"/>
        <v/>
      </c>
      <c r="II17" s="52" t="str">
        <f t="shared" si="212"/>
        <v/>
      </c>
      <c r="IJ17" s="52">
        <f t="shared" si="213"/>
        <v>0</v>
      </c>
      <c r="IK17" s="52">
        <f t="shared" si="214"/>
        <v>129</v>
      </c>
      <c r="IL17" s="52" t="str">
        <f t="shared" si="215"/>
        <v/>
      </c>
      <c r="IM17" s="52" t="str">
        <f t="shared" si="216"/>
        <v/>
      </c>
      <c r="IO17" s="169"/>
      <c r="IP17" s="1"/>
      <c r="IQ17" s="17" t="s">
        <v>19</v>
      </c>
      <c r="IR17" s="2">
        <f>IR28</f>
        <v>22</v>
      </c>
      <c r="IS17" s="103">
        <f t="shared" si="217"/>
        <v>119</v>
      </c>
      <c r="IT17" s="24">
        <f>IF(OR($S17&lt;OPL_MIN,$S17&gt;OPL_MAX),"",VLOOKUP($F17,CleanseResults!$FU$3:$FY$1772,5,FALSE))</f>
        <v>0.46</v>
      </c>
      <c r="IU17" s="24" t="str">
        <f t="shared" si="218"/>
        <v>VisFave</v>
      </c>
      <c r="IV17" s="91">
        <f t="shared" si="219"/>
        <v>-117.39130434782609</v>
      </c>
      <c r="IW17" s="91">
        <f t="shared" si="220"/>
        <v>117.39130434782609</v>
      </c>
      <c r="IX17" s="25">
        <f t="shared" si="221"/>
        <v>-1</v>
      </c>
      <c r="IY17" s="53" t="str">
        <f t="shared" si="222"/>
        <v/>
      </c>
      <c r="IZ17" s="52" t="str">
        <f t="shared" si="223"/>
        <v/>
      </c>
      <c r="JA17" s="52" t="str">
        <f t="shared" si="224"/>
        <v/>
      </c>
      <c r="JB17" s="52" t="str">
        <f t="shared" si="225"/>
        <v/>
      </c>
      <c r="JC17" s="52">
        <f t="shared" si="226"/>
        <v>0</v>
      </c>
      <c r="JD17" s="52">
        <f t="shared" si="227"/>
        <v>129</v>
      </c>
      <c r="JE17" s="52" t="str">
        <f t="shared" si="228"/>
        <v/>
      </c>
      <c r="JF17" s="52" t="str">
        <f t="shared" si="229"/>
        <v/>
      </c>
      <c r="JH17" s="169"/>
      <c r="JI17" s="1"/>
      <c r="JJ17" s="17" t="s">
        <v>19</v>
      </c>
      <c r="JK17" s="2">
        <f>JK28</f>
        <v>11</v>
      </c>
      <c r="JL17" s="103">
        <f t="shared" si="230"/>
        <v>119</v>
      </c>
      <c r="JM17" s="24">
        <f>IF(OR($S17&lt;OPL_MIN,$S17&gt;OPL_MAX),"",VLOOKUP($F17,CleanseResults!$GJ$3:$GN$1772,5,FALSE))</f>
        <v>0.41</v>
      </c>
      <c r="JN17" s="24" t="str">
        <f t="shared" si="231"/>
        <v>VisFave</v>
      </c>
      <c r="JO17" s="91">
        <f t="shared" si="232"/>
        <v>-143.90243902439028</v>
      </c>
      <c r="JP17" s="91">
        <f t="shared" si="233"/>
        <v>143.90243902439028</v>
      </c>
      <c r="JQ17" s="25">
        <f t="shared" si="234"/>
        <v>-1</v>
      </c>
      <c r="JR17" s="53" t="str">
        <f t="shared" si="235"/>
        <v/>
      </c>
      <c r="JS17" s="52" t="str">
        <f t="shared" si="236"/>
        <v/>
      </c>
      <c r="JT17" s="52" t="str">
        <f t="shared" si="237"/>
        <v/>
      </c>
      <c r="JU17" s="52" t="str">
        <f t="shared" si="238"/>
        <v/>
      </c>
      <c r="JV17" s="52">
        <f t="shared" si="239"/>
        <v>0</v>
      </c>
      <c r="JW17" s="52">
        <f t="shared" si="240"/>
        <v>129</v>
      </c>
      <c r="JX17" s="52" t="str">
        <f t="shared" si="241"/>
        <v/>
      </c>
      <c r="JY17" s="52" t="str">
        <f t="shared" si="242"/>
        <v/>
      </c>
      <c r="KA17" s="169"/>
      <c r="KB17" s="1"/>
      <c r="KC17" s="17" t="s">
        <v>19</v>
      </c>
      <c r="KD17" s="2">
        <f>KD28</f>
        <v>25</v>
      </c>
      <c r="KE17" s="103">
        <f t="shared" si="243"/>
        <v>119</v>
      </c>
      <c r="KF17" s="24">
        <f>IF(OR($S17&lt;OPL_MIN,$S17&gt;OPL_MAX),"",VLOOKUP($F17,CleanseResults!$GY$3:$HC$1772,5,FALSE))</f>
        <v>0.44</v>
      </c>
      <c r="KG17" s="24" t="str">
        <f t="shared" si="244"/>
        <v>VisFave</v>
      </c>
      <c r="KH17" s="91">
        <f t="shared" si="245"/>
        <v>-127.27272727272729</v>
      </c>
      <c r="KI17" s="91">
        <f t="shared" si="246"/>
        <v>127.27272727272729</v>
      </c>
      <c r="KJ17" s="25">
        <f t="shared" si="247"/>
        <v>-1</v>
      </c>
      <c r="KK17" s="53" t="str">
        <f t="shared" si="248"/>
        <v/>
      </c>
      <c r="KL17" s="52" t="str">
        <f t="shared" si="249"/>
        <v/>
      </c>
      <c r="KM17" s="52" t="str">
        <f t="shared" si="250"/>
        <v/>
      </c>
      <c r="KN17" s="52" t="str">
        <f t="shared" si="251"/>
        <v/>
      </c>
      <c r="KO17" s="52">
        <f t="shared" si="252"/>
        <v>0</v>
      </c>
      <c r="KP17" s="52">
        <f t="shared" si="253"/>
        <v>129</v>
      </c>
      <c r="KQ17" s="52" t="str">
        <f t="shared" si="254"/>
        <v/>
      </c>
      <c r="KR17" s="52" t="str">
        <f t="shared" si="255"/>
        <v/>
      </c>
      <c r="KT17" s="169"/>
      <c r="KU17" s="1"/>
      <c r="KV17" s="17" t="s">
        <v>19</v>
      </c>
      <c r="KW17" s="2">
        <f>KW28</f>
        <v>12</v>
      </c>
      <c r="KX17" s="103">
        <f t="shared" si="256"/>
        <v>119</v>
      </c>
      <c r="KY17" s="24">
        <f>IF(OR($S17&lt;OPL_MIN,$S17&gt;OPL_MAX),"",VLOOKUP($F17,CleanseResults!$HN$3:$HR$1772,5,FALSE))</f>
        <v>0.39</v>
      </c>
      <c r="KZ17" s="24" t="str">
        <f t="shared" si="257"/>
        <v>VisFave</v>
      </c>
      <c r="LA17" s="91">
        <f t="shared" si="258"/>
        <v>-156.41025641025641</v>
      </c>
      <c r="LB17" s="91">
        <f t="shared" si="259"/>
        <v>156.41025641025641</v>
      </c>
      <c r="LC17" s="25">
        <f t="shared" si="260"/>
        <v>-1</v>
      </c>
      <c r="LD17" s="53" t="str">
        <f t="shared" si="261"/>
        <v/>
      </c>
      <c r="LE17" s="52" t="str">
        <f t="shared" si="262"/>
        <v/>
      </c>
      <c r="LF17" s="52" t="str">
        <f t="shared" si="263"/>
        <v/>
      </c>
      <c r="LG17" s="52" t="str">
        <f t="shared" si="264"/>
        <v/>
      </c>
      <c r="LH17" s="52">
        <f t="shared" si="265"/>
        <v>0</v>
      </c>
      <c r="LI17" s="52">
        <f t="shared" si="266"/>
        <v>129</v>
      </c>
      <c r="LJ17" s="52" t="str">
        <f t="shared" si="267"/>
        <v/>
      </c>
      <c r="LK17" s="52" t="str">
        <f t="shared" si="268"/>
        <v/>
      </c>
      <c r="LN17" s="46"/>
      <c r="LO17" s="169"/>
      <c r="LP17" s="1"/>
      <c r="LQ17" s="17" t="s">
        <v>288</v>
      </c>
      <c r="LR17" s="2">
        <f>LR28</f>
        <v>13</v>
      </c>
      <c r="LS17" s="129">
        <f t="shared" si="30"/>
        <v>0.44769398199894106</v>
      </c>
      <c r="LT17" s="53">
        <f t="shared" si="269"/>
        <v>0</v>
      </c>
      <c r="LU17" s="53">
        <f t="shared" si="270"/>
        <v>0</v>
      </c>
      <c r="LV17" s="53">
        <f t="shared" si="271"/>
        <v>15</v>
      </c>
      <c r="LW17" s="53">
        <f t="shared" si="272"/>
        <v>0</v>
      </c>
      <c r="LX17" s="24" t="str">
        <f t="shared" si="273"/>
        <v>VisFave</v>
      </c>
      <c r="LY17" s="97">
        <f t="shared" si="32"/>
        <v>100</v>
      </c>
      <c r="LZ17" s="127">
        <f t="shared" si="33"/>
        <v>0.42</v>
      </c>
      <c r="MA17" s="128">
        <f t="shared" si="34"/>
        <v>-2.7693981998941075E-2</v>
      </c>
      <c r="MB17" s="91">
        <f t="shared" si="35"/>
        <v>138.0952380952381</v>
      </c>
      <c r="MC17" s="137" t="str">
        <f t="shared" si="36"/>
        <v>VisFave</v>
      </c>
      <c r="MD17" s="138" t="str">
        <f t="shared" si="37"/>
        <v/>
      </c>
      <c r="ME17" s="130" t="str">
        <f t="shared" si="274"/>
        <v/>
      </c>
      <c r="MF17" s="135" t="str">
        <f t="shared" si="38"/>
        <v/>
      </c>
      <c r="MG17" s="135" t="str">
        <f t="shared" si="39"/>
        <v/>
      </c>
      <c r="MH17" s="135" t="str">
        <f t="shared" si="40"/>
        <v/>
      </c>
      <c r="MI17" s="135" t="str">
        <f t="shared" si="41"/>
        <v/>
      </c>
      <c r="MJ17" s="135" t="str">
        <f t="shared" si="42"/>
        <v/>
      </c>
      <c r="MK17" s="135" t="str">
        <f t="shared" si="43"/>
        <v/>
      </c>
      <c r="ML17" s="135" t="str">
        <f t="shared" si="44"/>
        <v/>
      </c>
      <c r="MM17" s="135" t="str">
        <f t="shared" si="45"/>
        <v/>
      </c>
      <c r="MO17" s="123" t="str">
        <f t="shared" si="46"/>
        <v/>
      </c>
      <c r="MP17" s="123" t="str">
        <f t="shared" si="47"/>
        <v/>
      </c>
      <c r="MS17" s="24" t="str">
        <f t="shared" si="48"/>
        <v/>
      </c>
      <c r="MT17" s="24" t="str">
        <f t="shared" si="49"/>
        <v/>
      </c>
      <c r="MU17" s="24" t="str">
        <f t="shared" si="50"/>
        <v/>
      </c>
      <c r="MV17" s="81" t="str">
        <f t="shared" si="51"/>
        <v/>
      </c>
      <c r="MX17" s="52">
        <f t="shared" si="52"/>
        <v>0.43</v>
      </c>
      <c r="MY17" s="52">
        <f t="shared" si="53"/>
        <v>0.42</v>
      </c>
      <c r="MZ17" s="52">
        <f t="shared" si="54"/>
        <v>0.42</v>
      </c>
      <c r="NA17" s="52">
        <f t="shared" si="55"/>
        <v>0.31</v>
      </c>
      <c r="NB17" s="52">
        <f t="shared" si="56"/>
        <v>0.34</v>
      </c>
      <c r="NC17" s="52">
        <f t="shared" si="57"/>
        <v>0.42</v>
      </c>
      <c r="ND17" s="52">
        <f t="shared" si="58"/>
        <v>0.44</v>
      </c>
      <c r="NE17" s="52">
        <f t="shared" si="59"/>
        <v>0.41</v>
      </c>
      <c r="NF17" s="52">
        <f t="shared" si="60"/>
        <v>0.43</v>
      </c>
      <c r="NG17" s="52">
        <f t="shared" si="61"/>
        <v>0.43</v>
      </c>
      <c r="NH17" s="52">
        <f t="shared" si="62"/>
        <v>0.45</v>
      </c>
      <c r="NI17" s="52">
        <f t="shared" si="63"/>
        <v>0.46</v>
      </c>
      <c r="NJ17" s="52">
        <f t="shared" si="64"/>
        <v>0.41</v>
      </c>
      <c r="NK17" s="52">
        <f t="shared" si="65"/>
        <v>0.44</v>
      </c>
      <c r="NL17" s="52">
        <f t="shared" si="66"/>
        <v>0.39</v>
      </c>
      <c r="NM17" s="109">
        <f t="shared" si="275"/>
        <v>0.42</v>
      </c>
    </row>
    <row r="18" spans="1:377" ht="15" customHeight="1" x14ac:dyDescent="0.2">
      <c r="A18" s="1"/>
      <c r="B18" s="1"/>
      <c r="C18" s="9" t="s">
        <v>79</v>
      </c>
      <c r="D18" s="29">
        <f>MAX(AE3:AE89)</f>
        <v>13</v>
      </c>
      <c r="E18" s="10">
        <f t="shared" si="276"/>
        <v>0</v>
      </c>
      <c r="F18" s="26">
        <v>777201</v>
      </c>
      <c r="G18" s="49">
        <f>VLOOKUP($F18,Lookup_!$A$2:$AJ$2224,3,FALSE)</f>
        <v>2025</v>
      </c>
      <c r="H18" s="27">
        <f>VLOOKUP($F18,Lookup_!$A$2:$AJ$2224,4,FALSE)</f>
        <v>7.1</v>
      </c>
      <c r="I18" s="86">
        <f>VLOOKUP($F18,Lookup_!$A$2:$AJ$2224,2,FALSE)</f>
        <v>45845</v>
      </c>
      <c r="J18" s="7">
        <f>VLOOKUP($F18,Lookup_!$A$2:$AJ$2224,13,FALSE)</f>
        <v>14</v>
      </c>
      <c r="K18" s="8" t="str">
        <f>VLOOKUP(J18,Lookup_!$AO$3:$AP$32,2,FALSE)</f>
        <v>LA</v>
      </c>
      <c r="L18" s="27">
        <f>VLOOKUP($F18,Lookup_!$A$2:$AJ$2224,14,FALSE)</f>
        <v>-132</v>
      </c>
      <c r="M18" s="12">
        <f>VLOOKUP($F18,Lookup_!$A$2:$AJ$2224,15,FALSE)</f>
        <v>0.56896599999999997</v>
      </c>
      <c r="N18" s="115">
        <f t="shared" si="67"/>
        <v>0.55701523806726672</v>
      </c>
      <c r="O18" s="116">
        <f t="shared" si="68"/>
        <v>-125.74139923843448</v>
      </c>
      <c r="P18" s="49">
        <f>VLOOKUP($F18,Lookup_!$A$2:$AJ$2224,7,FALSE)</f>
        <v>17</v>
      </c>
      <c r="Q18" s="8" t="str">
        <f>VLOOKUP(P18,Lookup_!$AO$3:$AP$32,2,FALSE)</f>
        <v>MLW</v>
      </c>
      <c r="R18" s="88">
        <f>VLOOKUP($F18,Lookup_!$A$2:$AJ$2224,12,FALSE)</f>
        <v>0.32447985800000001</v>
      </c>
      <c r="S18" s="27">
        <f>VLOOKUP($F18,Lookup_!$A$2:$AJ$2224,8,FALSE)</f>
        <v>121</v>
      </c>
      <c r="T18" s="12">
        <f>VLOOKUP($F18,Lookup_!$A$2:$AJ$2224,9,FALSE)</f>
        <v>0.45248899999999997</v>
      </c>
      <c r="U18" s="115">
        <f t="shared" si="69"/>
        <v>0.44298476193273317</v>
      </c>
      <c r="V18" s="116">
        <f t="shared" si="70"/>
        <v>125.74139923843455</v>
      </c>
      <c r="W18" s="90">
        <f t="shared" si="71"/>
        <v>-1</v>
      </c>
      <c r="X18" s="27">
        <f>VLOOKUP($F18,Lookup_!$A$2:$AJ$2224,5,FALSE)</f>
        <v>7.5</v>
      </c>
      <c r="Y18" s="27">
        <f>VLOOKUP($F18,Lookup_!$A$2:$AJ$2224,6,FALSE)</f>
        <v>106.5</v>
      </c>
      <c r="Z18" s="55">
        <f>VLOOKUP($F18,Lookup_!$A$2:$AJ$2224,19,FALSE)</f>
        <v>-119.44503461138653</v>
      </c>
      <c r="AA18" s="116">
        <f>VLOOKUP($F18,Lookup_!$A$2:$AJ$2224,25,FALSE)</f>
        <v>116.5538060414181</v>
      </c>
      <c r="AB18" s="27">
        <f>VLOOKUP($F18,Lookup_!$A$2:$AJ$2224,21,FALSE)</f>
        <v>105.29916648250992</v>
      </c>
      <c r="AC18" s="116">
        <f>VLOOKUP($F18,Lookup_!$A$2:$AJ$2224,23,FALSE)</f>
        <v>119.84641529427542</v>
      </c>
      <c r="AD18" s="7">
        <f>VLOOKUP($F18,Lookup_!$A$2:$AJ$2224,31,FALSE)</f>
        <v>1</v>
      </c>
      <c r="AE18" s="8">
        <f>VLOOKUP($F18,Lookup_!$A$2:$AJ$2224,30,FALSE)</f>
        <v>9</v>
      </c>
      <c r="AF18" s="8" t="str">
        <f>VLOOKUP($F18,Lookup_!$A$2:$AJ$2224,32,FALSE)</f>
        <v>EIGHT</v>
      </c>
      <c r="AG18" s="28">
        <f>VLOOKUP($F18,Lookup_!$A$2:$AJ$2224,29,FALSE)</f>
        <v>1</v>
      </c>
      <c r="AH18" s="28">
        <f>VLOOKUP($F18,Lookup_!$A$2:$AJ$2224,34,FALSE)</f>
        <v>-1</v>
      </c>
      <c r="AI18" s="28" t="str">
        <f>VLOOKUP($F18,Lookup_!$A$2:$AJ$2224,33,FALSE)</f>
        <v>HomDog</v>
      </c>
      <c r="AJ18" s="8">
        <f>VLOOKUP($F18,Lookup_!$A$2:$AJ$2224,35,FALSE)</f>
        <v>10</v>
      </c>
      <c r="AK18" s="28">
        <f>VLOOKUP($F18,Lookup_!$A$2:$AJ$2224,36,FALSE)</f>
        <v>1</v>
      </c>
      <c r="AL18">
        <f t="shared" si="72"/>
        <v>8</v>
      </c>
      <c r="AM18">
        <f t="shared" si="73"/>
        <v>1</v>
      </c>
      <c r="AN18" s="169"/>
      <c r="AO18" s="1"/>
      <c r="AP18" s="17" t="s">
        <v>86</v>
      </c>
      <c r="AQ18" s="21">
        <f>IF(AQ$4=0,0,AQ17/AQ$4)</f>
        <v>0.14942528735632185</v>
      </c>
      <c r="AR18" s="103">
        <f t="shared" si="74"/>
        <v>121</v>
      </c>
      <c r="AS18" s="24">
        <f>IF(OR($S18&lt;OPL_MIN,$S18&gt;OPL_MAX),"",VLOOKUP($F18,CleanseResults!$L$3:$P$1772,5,FALSE))</f>
        <v>0.41</v>
      </c>
      <c r="AT18" s="24" t="str">
        <f t="shared" si="75"/>
        <v>VisFave</v>
      </c>
      <c r="AU18" s="91">
        <f t="shared" si="76"/>
        <v>-143.90243902439028</v>
      </c>
      <c r="AV18" s="91">
        <f t="shared" si="77"/>
        <v>143.90243902439028</v>
      </c>
      <c r="AW18" s="25">
        <f t="shared" si="78"/>
        <v>-1</v>
      </c>
      <c r="AX18" s="53" t="str">
        <f t="shared" si="79"/>
        <v/>
      </c>
      <c r="AY18" s="52" t="str">
        <f t="shared" si="80"/>
        <v/>
      </c>
      <c r="AZ18" s="52" t="str">
        <f t="shared" si="81"/>
        <v/>
      </c>
      <c r="BA18" s="52" t="str">
        <f t="shared" si="82"/>
        <v/>
      </c>
      <c r="BB18" s="52">
        <f t="shared" si="83"/>
        <v>0</v>
      </c>
      <c r="BC18" s="52">
        <f t="shared" si="84"/>
        <v>132</v>
      </c>
      <c r="BD18" s="52" t="str">
        <f t="shared" si="85"/>
        <v/>
      </c>
      <c r="BE18" s="52" t="str">
        <f t="shared" si="86"/>
        <v/>
      </c>
      <c r="BG18" s="169"/>
      <c r="BH18" s="1"/>
      <c r="BI18" s="17" t="s">
        <v>86</v>
      </c>
      <c r="BJ18" s="21">
        <f>IF(BJ$4=0,0,BJ17/BJ$4)</f>
        <v>0.20689655172413793</v>
      </c>
      <c r="BK18" s="103">
        <f t="shared" si="87"/>
        <v>121</v>
      </c>
      <c r="BL18" s="24">
        <f>IF(OR($S18&lt;OPL_MIN,$S18&gt;OPL_MAX),"",VLOOKUP($F18,CleanseResults!$AA$3:$AE$1772,5,FALSE))</f>
        <v>0.33</v>
      </c>
      <c r="BM18" s="24" t="str">
        <f t="shared" si="88"/>
        <v>VisFave</v>
      </c>
      <c r="BN18" s="91">
        <f t="shared" si="89"/>
        <v>-203.03030303030297</v>
      </c>
      <c r="BO18" s="91">
        <f t="shared" si="90"/>
        <v>203.03030303030297</v>
      </c>
      <c r="BP18" s="25">
        <f t="shared" si="91"/>
        <v>-1</v>
      </c>
      <c r="BQ18" s="53" t="str">
        <f t="shared" si="92"/>
        <v/>
      </c>
      <c r="BR18" s="52" t="str">
        <f t="shared" si="93"/>
        <v/>
      </c>
      <c r="BS18" s="52" t="str">
        <f t="shared" si="94"/>
        <v/>
      </c>
      <c r="BT18" s="52" t="str">
        <f t="shared" si="95"/>
        <v/>
      </c>
      <c r="BU18" s="52">
        <f t="shared" si="96"/>
        <v>0</v>
      </c>
      <c r="BV18" s="52">
        <f t="shared" si="97"/>
        <v>132</v>
      </c>
      <c r="BW18" s="52" t="str">
        <f t="shared" si="98"/>
        <v/>
      </c>
      <c r="BX18" s="52" t="str">
        <f t="shared" si="99"/>
        <v/>
      </c>
      <c r="BZ18" s="169"/>
      <c r="CA18" s="1"/>
      <c r="CB18" s="17" t="s">
        <v>86</v>
      </c>
      <c r="CC18" s="21">
        <f>IF(CC$4=0,0,CC17/CC$4)</f>
        <v>0.19540229885057472</v>
      </c>
      <c r="CD18" s="103">
        <f t="shared" si="100"/>
        <v>121</v>
      </c>
      <c r="CE18" s="24">
        <f>IF(OR($S18&lt;OPL_MIN,$S18&gt;OPL_MAX),"",VLOOKUP($F18,CleanseResults!$AP$3:$AT$1772,5,FALSE))</f>
        <v>0.28000000000000003</v>
      </c>
      <c r="CF18" s="24" t="str">
        <f t="shared" si="101"/>
        <v>VisFave</v>
      </c>
      <c r="CG18" s="91">
        <f t="shared" si="102"/>
        <v>-257.14285714285711</v>
      </c>
      <c r="CH18" s="91">
        <f t="shared" si="103"/>
        <v>257.14285714285711</v>
      </c>
      <c r="CI18" s="25">
        <f t="shared" si="104"/>
        <v>-1</v>
      </c>
      <c r="CJ18" s="53" t="str">
        <f t="shared" si="105"/>
        <v/>
      </c>
      <c r="CK18" s="52" t="str">
        <f t="shared" si="106"/>
        <v/>
      </c>
      <c r="CL18" s="52" t="str">
        <f t="shared" si="107"/>
        <v/>
      </c>
      <c r="CM18" s="52" t="str">
        <f t="shared" si="108"/>
        <v/>
      </c>
      <c r="CN18" s="52">
        <f t="shared" si="109"/>
        <v>0</v>
      </c>
      <c r="CO18" s="52">
        <f t="shared" si="110"/>
        <v>132</v>
      </c>
      <c r="CP18" s="52" t="str">
        <f t="shared" si="111"/>
        <v/>
      </c>
      <c r="CQ18" s="52" t="str">
        <f t="shared" si="112"/>
        <v/>
      </c>
      <c r="CS18" s="169"/>
      <c r="CT18" s="1"/>
      <c r="CU18" s="17" t="s">
        <v>86</v>
      </c>
      <c r="CV18" s="21">
        <f>IF(CV$4=0,0,CV17/CV$4)</f>
        <v>0.20689655172413793</v>
      </c>
      <c r="CW18" s="103">
        <f t="shared" si="113"/>
        <v>121</v>
      </c>
      <c r="CX18" s="24">
        <f>IF(OR($S18&lt;OPL_MIN,$S18&gt;OPL_MAX),"",VLOOKUP($F18,CleanseResults!$BE$3:$BI$1772,5,FALSE))</f>
        <v>0.37</v>
      </c>
      <c r="CY18" s="24" t="str">
        <f t="shared" si="114"/>
        <v>VisFave</v>
      </c>
      <c r="CZ18" s="91">
        <f t="shared" si="115"/>
        <v>-170.27027027027026</v>
      </c>
      <c r="DA18" s="91">
        <f t="shared" si="116"/>
        <v>170.27027027027026</v>
      </c>
      <c r="DB18" s="25">
        <f t="shared" si="117"/>
        <v>-1</v>
      </c>
      <c r="DC18" s="53" t="str">
        <f t="shared" si="118"/>
        <v/>
      </c>
      <c r="DD18" s="52" t="str">
        <f t="shared" si="119"/>
        <v/>
      </c>
      <c r="DE18" s="52" t="str">
        <f t="shared" si="120"/>
        <v/>
      </c>
      <c r="DF18" s="52" t="str">
        <f t="shared" si="121"/>
        <v/>
      </c>
      <c r="DG18" s="52">
        <f t="shared" si="122"/>
        <v>0</v>
      </c>
      <c r="DH18" s="52">
        <f t="shared" si="123"/>
        <v>132</v>
      </c>
      <c r="DI18" s="52" t="str">
        <f t="shared" si="124"/>
        <v/>
      </c>
      <c r="DJ18" s="52" t="str">
        <f t="shared" si="125"/>
        <v/>
      </c>
      <c r="DL18" s="169"/>
      <c r="DM18" s="1"/>
      <c r="DN18" s="17" t="s">
        <v>86</v>
      </c>
      <c r="DO18" s="21">
        <f>IF(DO$4=0,0,DO17/DO$4)</f>
        <v>0.21839080459770116</v>
      </c>
      <c r="DP18" s="103">
        <f t="shared" si="126"/>
        <v>121</v>
      </c>
      <c r="DQ18" s="24">
        <f>IF(OR($S18&lt;OPL_MIN,$S18&gt;OPL_MAX),"",VLOOKUP($F18,CleanseResults!$BT$3:$BX$1772,5,FALSE))</f>
        <v>0.36</v>
      </c>
      <c r="DR18" s="24" t="str">
        <f t="shared" si="127"/>
        <v>VisFave</v>
      </c>
      <c r="DS18" s="91">
        <f t="shared" si="128"/>
        <v>-177.7777777777778</v>
      </c>
      <c r="DT18" s="91">
        <f t="shared" si="129"/>
        <v>177.7777777777778</v>
      </c>
      <c r="DU18" s="25">
        <f t="shared" si="130"/>
        <v>-1</v>
      </c>
      <c r="DV18" s="53" t="str">
        <f t="shared" si="131"/>
        <v/>
      </c>
      <c r="DW18" s="52" t="str">
        <f t="shared" si="132"/>
        <v/>
      </c>
      <c r="DX18" s="52" t="str">
        <f t="shared" si="133"/>
        <v/>
      </c>
      <c r="DY18" s="52" t="str">
        <f t="shared" si="134"/>
        <v/>
      </c>
      <c r="DZ18" s="52">
        <f t="shared" si="135"/>
        <v>0</v>
      </c>
      <c r="EA18" s="52">
        <f t="shared" si="136"/>
        <v>132</v>
      </c>
      <c r="EB18" s="52" t="str">
        <f t="shared" si="137"/>
        <v/>
      </c>
      <c r="EC18" s="52" t="str">
        <f t="shared" si="138"/>
        <v/>
      </c>
      <c r="EE18" s="169"/>
      <c r="EF18" s="1"/>
      <c r="EG18" s="17" t="s">
        <v>86</v>
      </c>
      <c r="EH18" s="21">
        <f>IF(EH$4=0,0,EH17/EH$4)</f>
        <v>0.2413793103448276</v>
      </c>
      <c r="EI18" s="103">
        <f t="shared" si="139"/>
        <v>121</v>
      </c>
      <c r="EJ18" s="24">
        <f>IF(OR($S18&lt;OPL_MIN,$S18&gt;OPL_MAX),"",VLOOKUP($F18,CleanseResults!$CI$3:$CM$1772,5,FALSE))</f>
        <v>0.42</v>
      </c>
      <c r="EK18" s="24" t="str">
        <f t="shared" si="140"/>
        <v>VisFave</v>
      </c>
      <c r="EL18" s="91">
        <f t="shared" si="141"/>
        <v>-138.09523809523813</v>
      </c>
      <c r="EM18" s="91">
        <f t="shared" si="142"/>
        <v>138.09523809523813</v>
      </c>
      <c r="EN18" s="25">
        <f t="shared" si="143"/>
        <v>-1</v>
      </c>
      <c r="EO18" s="53" t="str">
        <f t="shared" si="144"/>
        <v/>
      </c>
      <c r="EP18" s="52" t="str">
        <f t="shared" si="145"/>
        <v/>
      </c>
      <c r="EQ18" s="52" t="str">
        <f t="shared" si="146"/>
        <v/>
      </c>
      <c r="ER18" s="52" t="str">
        <f t="shared" si="147"/>
        <v/>
      </c>
      <c r="ES18" s="52">
        <f t="shared" si="148"/>
        <v>0</v>
      </c>
      <c r="ET18" s="52">
        <f t="shared" si="149"/>
        <v>132</v>
      </c>
      <c r="EU18" s="52" t="str">
        <f t="shared" si="150"/>
        <v/>
      </c>
      <c r="EV18" s="52" t="str">
        <f t="shared" si="151"/>
        <v/>
      </c>
      <c r="EX18" s="169"/>
      <c r="EY18" s="1"/>
      <c r="EZ18" s="17" t="s">
        <v>86</v>
      </c>
      <c r="FA18" s="21">
        <f>IF(FA$4=0,0,FA17/FA$4)</f>
        <v>0.22988505747126436</v>
      </c>
      <c r="FB18" s="103">
        <f t="shared" si="152"/>
        <v>121</v>
      </c>
      <c r="FC18" s="24">
        <f>IF(OR($S18&lt;OPL_MIN,$S18&gt;OPL_MAX),"",VLOOKUP($F18,CleanseResults!$CX$3:$DB$1772,5,FALSE))</f>
        <v>0.49</v>
      </c>
      <c r="FD18" s="24" t="str">
        <f t="shared" si="153"/>
        <v>VisFave</v>
      </c>
      <c r="FE18" s="91">
        <f t="shared" si="154"/>
        <v>-104.08163265306123</v>
      </c>
      <c r="FF18" s="91">
        <f t="shared" si="155"/>
        <v>104.08163265306123</v>
      </c>
      <c r="FG18" s="25">
        <f t="shared" si="156"/>
        <v>-1</v>
      </c>
      <c r="FH18" s="53" t="str">
        <f t="shared" si="157"/>
        <v/>
      </c>
      <c r="FI18" s="52" t="str">
        <f t="shared" si="158"/>
        <v/>
      </c>
      <c r="FJ18" s="52" t="str">
        <f t="shared" si="159"/>
        <v/>
      </c>
      <c r="FK18" s="52" t="str">
        <f t="shared" si="160"/>
        <v/>
      </c>
      <c r="FL18" s="52">
        <f t="shared" si="161"/>
        <v>0</v>
      </c>
      <c r="FM18" s="52">
        <f t="shared" si="162"/>
        <v>132</v>
      </c>
      <c r="FN18" s="52" t="str">
        <f t="shared" si="163"/>
        <v/>
      </c>
      <c r="FO18" s="52" t="str">
        <f t="shared" si="164"/>
        <v/>
      </c>
      <c r="FQ18" s="169"/>
      <c r="FR18" s="1"/>
      <c r="FS18" s="17" t="s">
        <v>86</v>
      </c>
      <c r="FT18" s="21">
        <f>IF(FT$4=0,0,FT17/FT$4)</f>
        <v>0.26436781609195403</v>
      </c>
      <c r="FU18" s="103">
        <f t="shared" si="165"/>
        <v>121</v>
      </c>
      <c r="FV18" s="24">
        <f>IF(OR($S18&lt;OPL_MIN,$S18&gt;OPL_MAX),"",VLOOKUP($F18,CleanseResults!$DM$3:$DQ$1772,5,FALSE))</f>
        <v>0.41</v>
      </c>
      <c r="FW18" s="24" t="str">
        <f t="shared" si="166"/>
        <v>VisFave</v>
      </c>
      <c r="FX18" s="91">
        <f t="shared" si="167"/>
        <v>-143.90243902439028</v>
      </c>
      <c r="FY18" s="91">
        <f t="shared" si="168"/>
        <v>143.90243902439028</v>
      </c>
      <c r="FZ18" s="25">
        <f t="shared" si="169"/>
        <v>-1</v>
      </c>
      <c r="GA18" s="53" t="str">
        <f t="shared" si="170"/>
        <v/>
      </c>
      <c r="GB18" s="52" t="str">
        <f t="shared" si="171"/>
        <v/>
      </c>
      <c r="GC18" s="52" t="str">
        <f t="shared" si="172"/>
        <v/>
      </c>
      <c r="GD18" s="52" t="str">
        <f t="shared" si="173"/>
        <v/>
      </c>
      <c r="GE18" s="52">
        <f t="shared" si="174"/>
        <v>0</v>
      </c>
      <c r="GF18" s="52">
        <f t="shared" si="175"/>
        <v>132</v>
      </c>
      <c r="GG18" s="52" t="str">
        <f t="shared" si="176"/>
        <v/>
      </c>
      <c r="GH18" s="52" t="str">
        <f t="shared" si="177"/>
        <v/>
      </c>
      <c r="GJ18" s="169"/>
      <c r="GK18" s="1"/>
      <c r="GL18" s="17" t="s">
        <v>86</v>
      </c>
      <c r="GM18" s="21">
        <f>IF(GM$4=0,0,GM17/GM$4)</f>
        <v>0.16091954022988506</v>
      </c>
      <c r="GN18" s="103">
        <f t="shared" si="178"/>
        <v>121</v>
      </c>
      <c r="GO18" s="24">
        <f>IF(OR($S18&lt;OPL_MIN,$S18&gt;OPL_MAX),"",VLOOKUP($F18,CleanseResults!$EB$3:$EF$1772,5,FALSE))</f>
        <v>0.42</v>
      </c>
      <c r="GP18" s="24" t="str">
        <f t="shared" si="179"/>
        <v>VisFave</v>
      </c>
      <c r="GQ18" s="91">
        <f t="shared" si="180"/>
        <v>-138.09523809523813</v>
      </c>
      <c r="GR18" s="91">
        <f t="shared" si="181"/>
        <v>138.09523809523813</v>
      </c>
      <c r="GS18" s="25">
        <f t="shared" si="182"/>
        <v>-1</v>
      </c>
      <c r="GT18" s="53" t="str">
        <f t="shared" si="183"/>
        <v/>
      </c>
      <c r="GU18" s="52" t="str">
        <f t="shared" si="184"/>
        <v/>
      </c>
      <c r="GV18" s="52" t="str">
        <f t="shared" si="185"/>
        <v/>
      </c>
      <c r="GW18" s="52" t="str">
        <f t="shared" si="186"/>
        <v/>
      </c>
      <c r="GX18" s="52">
        <f t="shared" si="187"/>
        <v>0</v>
      </c>
      <c r="GY18" s="52">
        <f t="shared" si="188"/>
        <v>132</v>
      </c>
      <c r="GZ18" s="52" t="str">
        <f t="shared" si="189"/>
        <v/>
      </c>
      <c r="HA18" s="52" t="str">
        <f t="shared" si="190"/>
        <v/>
      </c>
      <c r="HC18" s="169"/>
      <c r="HD18" s="1"/>
      <c r="HE18" s="17" t="s">
        <v>86</v>
      </c>
      <c r="HF18" s="21">
        <f>IF(HF$4=0,0,HF17/HF$4)</f>
        <v>0.16091954022988506</v>
      </c>
      <c r="HG18" s="103">
        <f t="shared" si="191"/>
        <v>121</v>
      </c>
      <c r="HH18" s="24">
        <f>IF(OR($S18&lt;OPL_MIN,$S18&gt;OPL_MAX),"",VLOOKUP($F18,CleanseResults!$EQ$3:$EU$1772,5,FALSE))</f>
        <v>0.42</v>
      </c>
      <c r="HI18" s="24" t="str">
        <f t="shared" si="192"/>
        <v>VisFave</v>
      </c>
      <c r="HJ18" s="91">
        <f t="shared" si="193"/>
        <v>-138.09523809523813</v>
      </c>
      <c r="HK18" s="91">
        <f t="shared" si="194"/>
        <v>138.09523809523813</v>
      </c>
      <c r="HL18" s="25">
        <f t="shared" si="195"/>
        <v>-1</v>
      </c>
      <c r="HM18" s="53" t="str">
        <f t="shared" si="196"/>
        <v/>
      </c>
      <c r="HN18" s="52" t="str">
        <f t="shared" si="197"/>
        <v/>
      </c>
      <c r="HO18" s="52" t="str">
        <f t="shared" si="198"/>
        <v/>
      </c>
      <c r="HP18" s="52" t="str">
        <f t="shared" si="199"/>
        <v/>
      </c>
      <c r="HQ18" s="52">
        <f t="shared" si="200"/>
        <v>0</v>
      </c>
      <c r="HR18" s="52">
        <f t="shared" si="201"/>
        <v>132</v>
      </c>
      <c r="HS18" s="52" t="str">
        <f t="shared" si="202"/>
        <v/>
      </c>
      <c r="HT18" s="52" t="str">
        <f t="shared" si="203"/>
        <v/>
      </c>
      <c r="HV18" s="169"/>
      <c r="HW18" s="1"/>
      <c r="HX18" s="17" t="s">
        <v>86</v>
      </c>
      <c r="HY18" s="21">
        <f>IF(HY$4=0,0,HY17/HY$4)</f>
        <v>0.26436781609195403</v>
      </c>
      <c r="HZ18" s="103">
        <f t="shared" si="204"/>
        <v>121</v>
      </c>
      <c r="IA18" s="24">
        <f>IF(OR($S18&lt;OPL_MIN,$S18&gt;OPL_MAX),"",VLOOKUP($F18,CleanseResults!$FF$3:$FJ$1772,5,FALSE))</f>
        <v>0.49</v>
      </c>
      <c r="IB18" s="24" t="str">
        <f t="shared" si="205"/>
        <v>VisFave</v>
      </c>
      <c r="IC18" s="91">
        <f t="shared" si="206"/>
        <v>-104.08163265306123</v>
      </c>
      <c r="ID18" s="91">
        <f t="shared" si="207"/>
        <v>104.08163265306123</v>
      </c>
      <c r="IE18" s="25">
        <f t="shared" si="208"/>
        <v>-1</v>
      </c>
      <c r="IF18" s="53" t="str">
        <f t="shared" si="209"/>
        <v/>
      </c>
      <c r="IG18" s="52" t="str">
        <f t="shared" si="210"/>
        <v/>
      </c>
      <c r="IH18" s="52" t="str">
        <f t="shared" si="211"/>
        <v/>
      </c>
      <c r="II18" s="52" t="str">
        <f t="shared" si="212"/>
        <v/>
      </c>
      <c r="IJ18" s="52">
        <f t="shared" si="213"/>
        <v>0</v>
      </c>
      <c r="IK18" s="52">
        <f t="shared" si="214"/>
        <v>132</v>
      </c>
      <c r="IL18" s="52" t="str">
        <f t="shared" si="215"/>
        <v/>
      </c>
      <c r="IM18" s="52" t="str">
        <f t="shared" si="216"/>
        <v/>
      </c>
      <c r="IO18" s="169"/>
      <c r="IP18" s="1"/>
      <c r="IQ18" s="17" t="s">
        <v>86</v>
      </c>
      <c r="IR18" s="21">
        <f>IF(IR$4=0,0,IR17/IR$4)</f>
        <v>0.25287356321839083</v>
      </c>
      <c r="IS18" s="103">
        <f t="shared" si="217"/>
        <v>121</v>
      </c>
      <c r="IT18" s="24">
        <f>IF(OR($S18&lt;OPL_MIN,$S18&gt;OPL_MAX),"",VLOOKUP($F18,CleanseResults!$FU$3:$FY$1772,5,FALSE))</f>
        <v>0.48</v>
      </c>
      <c r="IU18" s="24" t="str">
        <f t="shared" si="218"/>
        <v>VisFave</v>
      </c>
      <c r="IV18" s="91">
        <f t="shared" si="219"/>
        <v>-108.33333333333334</v>
      </c>
      <c r="IW18" s="91">
        <f t="shared" si="220"/>
        <v>108.33333333333334</v>
      </c>
      <c r="IX18" s="25">
        <f t="shared" si="221"/>
        <v>-1</v>
      </c>
      <c r="IY18" s="53" t="str">
        <f t="shared" si="222"/>
        <v/>
      </c>
      <c r="IZ18" s="52" t="str">
        <f t="shared" si="223"/>
        <v/>
      </c>
      <c r="JA18" s="52" t="str">
        <f t="shared" si="224"/>
        <v/>
      </c>
      <c r="JB18" s="52" t="str">
        <f t="shared" si="225"/>
        <v/>
      </c>
      <c r="JC18" s="52">
        <f t="shared" si="226"/>
        <v>0</v>
      </c>
      <c r="JD18" s="52">
        <f t="shared" si="227"/>
        <v>132</v>
      </c>
      <c r="JE18" s="52" t="str">
        <f t="shared" si="228"/>
        <v/>
      </c>
      <c r="JF18" s="52" t="str">
        <f t="shared" si="229"/>
        <v/>
      </c>
      <c r="JH18" s="169"/>
      <c r="JI18" s="1"/>
      <c r="JJ18" s="17" t="s">
        <v>86</v>
      </c>
      <c r="JK18" s="21">
        <f>IF(JK$4=0,0,JK17/JK$4)</f>
        <v>0.12643678160919541</v>
      </c>
      <c r="JL18" s="103">
        <f t="shared" si="230"/>
        <v>121</v>
      </c>
      <c r="JM18" s="24">
        <f>IF(OR($S18&lt;OPL_MIN,$S18&gt;OPL_MAX),"",VLOOKUP($F18,CleanseResults!$GJ$3:$GN$1772,5,FALSE))</f>
        <v>0.43</v>
      </c>
      <c r="JN18" s="24" t="str">
        <f t="shared" si="231"/>
        <v>VisFave</v>
      </c>
      <c r="JO18" s="91">
        <f t="shared" si="232"/>
        <v>-132.55813953488376</v>
      </c>
      <c r="JP18" s="91">
        <f t="shared" si="233"/>
        <v>132.55813953488376</v>
      </c>
      <c r="JQ18" s="25">
        <f t="shared" si="234"/>
        <v>-1</v>
      </c>
      <c r="JR18" s="53" t="str">
        <f t="shared" si="235"/>
        <v/>
      </c>
      <c r="JS18" s="52" t="str">
        <f t="shared" si="236"/>
        <v/>
      </c>
      <c r="JT18" s="52" t="str">
        <f t="shared" si="237"/>
        <v/>
      </c>
      <c r="JU18" s="52" t="str">
        <f t="shared" si="238"/>
        <v/>
      </c>
      <c r="JV18" s="52">
        <f t="shared" si="239"/>
        <v>0</v>
      </c>
      <c r="JW18" s="52">
        <f t="shared" si="240"/>
        <v>132</v>
      </c>
      <c r="JX18" s="52" t="str">
        <f t="shared" si="241"/>
        <v/>
      </c>
      <c r="JY18" s="52" t="str">
        <f t="shared" si="242"/>
        <v/>
      </c>
      <c r="KA18" s="169"/>
      <c r="KB18" s="1"/>
      <c r="KC18" s="17" t="s">
        <v>86</v>
      </c>
      <c r="KD18" s="21">
        <f>IF(KD$4=0,0,KD17/KD$4)</f>
        <v>0.28735632183908044</v>
      </c>
      <c r="KE18" s="103">
        <f t="shared" si="243"/>
        <v>121</v>
      </c>
      <c r="KF18" s="24">
        <f>IF(OR($S18&lt;OPL_MIN,$S18&gt;OPL_MAX),"",VLOOKUP($F18,CleanseResults!$GY$3:$HC$1772,5,FALSE))</f>
        <v>0.53</v>
      </c>
      <c r="KG18" s="24" t="str">
        <f t="shared" si="244"/>
        <v>HomDog</v>
      </c>
      <c r="KH18" s="91">
        <f t="shared" si="245"/>
        <v>112.76595744680853</v>
      </c>
      <c r="KI18" s="91">
        <f t="shared" si="246"/>
        <v>112.76595744680853</v>
      </c>
      <c r="KJ18" s="25">
        <f t="shared" si="247"/>
        <v>1</v>
      </c>
      <c r="KK18" s="53" t="str">
        <f t="shared" si="248"/>
        <v/>
      </c>
      <c r="KL18" s="52" t="str">
        <f t="shared" si="249"/>
        <v/>
      </c>
      <c r="KM18" s="52" t="str">
        <f t="shared" si="250"/>
        <v/>
      </c>
      <c r="KN18" s="52" t="str">
        <f t="shared" si="251"/>
        <v/>
      </c>
      <c r="KO18" s="52" t="str">
        <f t="shared" si="252"/>
        <v/>
      </c>
      <c r="KP18" s="52" t="str">
        <f t="shared" si="253"/>
        <v/>
      </c>
      <c r="KQ18" s="52">
        <f t="shared" si="254"/>
        <v>221</v>
      </c>
      <c r="KR18" s="52">
        <f t="shared" si="255"/>
        <v>100</v>
      </c>
      <c r="KT18" s="169"/>
      <c r="KU18" s="1"/>
      <c r="KV18" s="17" t="s">
        <v>86</v>
      </c>
      <c r="KW18" s="21">
        <f>IF(KW$4=0,0,KW17/KW$4)</f>
        <v>0.13793103448275862</v>
      </c>
      <c r="KX18" s="103">
        <f t="shared" si="256"/>
        <v>121</v>
      </c>
      <c r="KY18" s="24">
        <f>IF(OR($S18&lt;OPL_MIN,$S18&gt;OPL_MAX),"",VLOOKUP($F18,CleanseResults!$HN$3:$HR$1772,5,FALSE))</f>
        <v>0.44</v>
      </c>
      <c r="KZ18" s="24" t="str">
        <f t="shared" si="257"/>
        <v>VisFave</v>
      </c>
      <c r="LA18" s="91">
        <f t="shared" si="258"/>
        <v>-127.27272727272729</v>
      </c>
      <c r="LB18" s="91">
        <f t="shared" si="259"/>
        <v>127.27272727272729</v>
      </c>
      <c r="LC18" s="25">
        <f t="shared" si="260"/>
        <v>-1</v>
      </c>
      <c r="LD18" s="53" t="str">
        <f t="shared" si="261"/>
        <v/>
      </c>
      <c r="LE18" s="52" t="str">
        <f t="shared" si="262"/>
        <v/>
      </c>
      <c r="LF18" s="52" t="str">
        <f t="shared" si="263"/>
        <v/>
      </c>
      <c r="LG18" s="52" t="str">
        <f t="shared" si="264"/>
        <v/>
      </c>
      <c r="LH18" s="52">
        <f t="shared" si="265"/>
        <v>0</v>
      </c>
      <c r="LI18" s="52">
        <f t="shared" si="266"/>
        <v>132</v>
      </c>
      <c r="LJ18" s="52" t="str">
        <f t="shared" si="267"/>
        <v/>
      </c>
      <c r="LK18" s="52" t="str">
        <f t="shared" si="268"/>
        <v/>
      </c>
      <c r="LO18" s="169"/>
      <c r="LP18" s="1"/>
      <c r="LQ18" s="17" t="s">
        <v>86</v>
      </c>
      <c r="LR18" s="21">
        <f>IF(LR$4=0,0,LR17/LR$4)</f>
        <v>0.35135135135135137</v>
      </c>
      <c r="LS18" s="129">
        <f t="shared" si="30"/>
        <v>0.44298476193273317</v>
      </c>
      <c r="LT18" s="53">
        <f t="shared" si="269"/>
        <v>0</v>
      </c>
      <c r="LU18" s="53">
        <f t="shared" si="270"/>
        <v>0</v>
      </c>
      <c r="LV18" s="53">
        <f t="shared" si="271"/>
        <v>14</v>
      </c>
      <c r="LW18" s="53">
        <f t="shared" si="272"/>
        <v>1</v>
      </c>
      <c r="LX18" s="24" t="str">
        <f t="shared" si="273"/>
        <v>VisFave</v>
      </c>
      <c r="LY18" s="97">
        <f t="shared" si="32"/>
        <v>93.333333333333329</v>
      </c>
      <c r="LZ18" s="127">
        <f t="shared" si="33"/>
        <v>0.42</v>
      </c>
      <c r="MA18" s="128">
        <f t="shared" si="34"/>
        <v>-2.2984761932733189E-2</v>
      </c>
      <c r="MB18" s="91">
        <f t="shared" si="35"/>
        <v>138.0952380952381</v>
      </c>
      <c r="MC18" s="137" t="str">
        <f t="shared" si="36"/>
        <v>VisFave</v>
      </c>
      <c r="MD18" s="138" t="str">
        <f t="shared" si="37"/>
        <v/>
      </c>
      <c r="ME18" s="130" t="str">
        <f t="shared" si="274"/>
        <v/>
      </c>
      <c r="MF18" s="135" t="str">
        <f t="shared" si="38"/>
        <v/>
      </c>
      <c r="MG18" s="135" t="str">
        <f t="shared" si="39"/>
        <v/>
      </c>
      <c r="MH18" s="135" t="str">
        <f t="shared" si="40"/>
        <v/>
      </c>
      <c r="MI18" s="135" t="str">
        <f t="shared" si="41"/>
        <v/>
      </c>
      <c r="MJ18" s="135" t="str">
        <f t="shared" si="42"/>
        <v/>
      </c>
      <c r="MK18" s="135" t="str">
        <f t="shared" si="43"/>
        <v/>
      </c>
      <c r="ML18" s="135" t="str">
        <f t="shared" si="44"/>
        <v/>
      </c>
      <c r="MM18" s="135" t="str">
        <f t="shared" si="45"/>
        <v/>
      </c>
      <c r="MO18" s="123" t="str">
        <f t="shared" si="46"/>
        <v/>
      </c>
      <c r="MP18" s="123" t="str">
        <f t="shared" si="47"/>
        <v/>
      </c>
      <c r="MS18" s="24" t="str">
        <f t="shared" si="48"/>
        <v/>
      </c>
      <c r="MT18" s="24" t="str">
        <f t="shared" si="49"/>
        <v/>
      </c>
      <c r="MU18" s="24" t="str">
        <f t="shared" si="50"/>
        <v/>
      </c>
      <c r="MV18" s="81" t="str">
        <f t="shared" si="51"/>
        <v/>
      </c>
      <c r="MX18" s="52">
        <f t="shared" si="52"/>
        <v>0.41</v>
      </c>
      <c r="MY18" s="52">
        <f t="shared" si="53"/>
        <v>0.33</v>
      </c>
      <c r="MZ18" s="52">
        <f t="shared" si="54"/>
        <v>0.28000000000000003</v>
      </c>
      <c r="NA18" s="52">
        <f t="shared" si="55"/>
        <v>0.37</v>
      </c>
      <c r="NB18" s="52">
        <f t="shared" si="56"/>
        <v>0.36</v>
      </c>
      <c r="NC18" s="52">
        <f t="shared" si="57"/>
        <v>0.42</v>
      </c>
      <c r="ND18" s="52">
        <f t="shared" si="58"/>
        <v>0.49</v>
      </c>
      <c r="NE18" s="52">
        <f t="shared" si="59"/>
        <v>0.41</v>
      </c>
      <c r="NF18" s="52">
        <f t="shared" si="60"/>
        <v>0.42</v>
      </c>
      <c r="NG18" s="52">
        <f t="shared" si="61"/>
        <v>0.42</v>
      </c>
      <c r="NH18" s="52">
        <f t="shared" si="62"/>
        <v>0.49</v>
      </c>
      <c r="NI18" s="52">
        <f t="shared" si="63"/>
        <v>0.48</v>
      </c>
      <c r="NJ18" s="52">
        <f t="shared" si="64"/>
        <v>0.43</v>
      </c>
      <c r="NK18" s="52">
        <f t="shared" si="65"/>
        <v>0.53</v>
      </c>
      <c r="NL18" s="52">
        <f t="shared" si="66"/>
        <v>0.44</v>
      </c>
      <c r="NM18" s="109">
        <f t="shared" si="275"/>
        <v>0.42</v>
      </c>
    </row>
    <row r="19" spans="1:377" ht="15" customHeight="1" x14ac:dyDescent="0.2">
      <c r="A19" s="39"/>
      <c r="B19" s="39"/>
      <c r="C19" s="9" t="s">
        <v>80</v>
      </c>
      <c r="D19" s="29">
        <f>STDEV(AE3:AE89)</f>
        <v>3.3155365596579127</v>
      </c>
      <c r="E19" s="10">
        <f t="shared" si="276"/>
        <v>0</v>
      </c>
      <c r="F19" s="26">
        <v>777189</v>
      </c>
      <c r="G19" s="49">
        <f>VLOOKUP($F19,Lookup_!$A$2:$AJ$2224,3,FALSE)</f>
        <v>2025</v>
      </c>
      <c r="H19" s="27">
        <f>VLOOKUP($F19,Lookup_!$A$2:$AJ$2224,4,FALSE)</f>
        <v>7.2</v>
      </c>
      <c r="I19" s="86">
        <f>VLOOKUP($F19,Lookup_!$A$2:$AJ$2224,2,FALSE)</f>
        <v>45846</v>
      </c>
      <c r="J19" s="7">
        <f>VLOOKUP($F19,Lookup_!$A$2:$AJ$2224,13,FALSE)</f>
        <v>0</v>
      </c>
      <c r="K19" s="8" t="str">
        <f>VLOOKUP(J19,Lookup_!$AO$3:$AP$32,2,FALSE)</f>
        <v>ATL</v>
      </c>
      <c r="L19" s="27">
        <f>VLOOKUP($F19,Lookup_!$A$2:$AJ$2224,14,FALSE)</f>
        <v>101</v>
      </c>
      <c r="M19" s="12">
        <f>VLOOKUP($F19,Lookup_!$A$2:$AJ$2224,15,FALSE)</f>
        <v>0.49751200000000001</v>
      </c>
      <c r="N19" s="115">
        <f t="shared" si="67"/>
        <v>0.48712550987837333</v>
      </c>
      <c r="O19" s="116">
        <f t="shared" si="68"/>
        <v>105.28590265159433</v>
      </c>
      <c r="P19" s="49">
        <f>VLOOKUP($F19,Lookup_!$A$2:$AJ$2224,7,FALSE)</f>
        <v>20</v>
      </c>
      <c r="Q19" s="8" t="str">
        <f>VLOOKUP(P19,Lookup_!$AO$3:$AP$32,2,FALSE)</f>
        <v>OAK</v>
      </c>
      <c r="R19" s="88">
        <f>VLOOKUP($F19,Lookup_!$A$2:$AJ$2224,12,FALSE)</f>
        <v>0.33728248799999999</v>
      </c>
      <c r="S19" s="27">
        <f>VLOOKUP($F19,Lookup_!$A$2:$AJ$2224,8,FALSE)</f>
        <v>-110</v>
      </c>
      <c r="T19" s="12">
        <f>VLOOKUP($F19,Lookup_!$A$2:$AJ$2224,9,FALSE)</f>
        <v>0.52381</v>
      </c>
      <c r="U19" s="115">
        <f t="shared" si="69"/>
        <v>0.51287449012162667</v>
      </c>
      <c r="V19" s="116">
        <f t="shared" si="70"/>
        <v>-105.28590265159433</v>
      </c>
      <c r="W19" s="90">
        <f t="shared" si="71"/>
        <v>1</v>
      </c>
      <c r="X19" s="27">
        <f>VLOOKUP($F19,Lookup_!$A$2:$AJ$2224,5,FALSE)</f>
        <v>10.5</v>
      </c>
      <c r="Y19" s="27">
        <f>VLOOKUP($F19,Lookup_!$A$2:$AJ$2224,6,FALSE)</f>
        <v>105.5</v>
      </c>
      <c r="Z19" s="55">
        <f>VLOOKUP($F19,Lookup_!$A$2:$AJ$2224,19,FALSE)</f>
        <v>107.08979449522936</v>
      </c>
      <c r="AA19" s="116">
        <f>VLOOKUP($F19,Lookup_!$A$2:$AJ$2224,25,FALSE)</f>
        <v>137.22709987498129</v>
      </c>
      <c r="AB19" s="27">
        <f>VLOOKUP($F19,Lookup_!$A$2:$AJ$2224,21,FALSE)</f>
        <v>-142.13475491616484</v>
      </c>
      <c r="AC19" s="116">
        <f>VLOOKUP($F19,Lookup_!$A$2:$AJ$2224,23,FALSE)</f>
        <v>119.68365553602811</v>
      </c>
      <c r="AD19" s="7">
        <f>VLOOKUP($F19,Lookup_!$A$2:$AJ$2224,31,FALSE)</f>
        <v>1</v>
      </c>
      <c r="AE19" s="8">
        <f>VLOOKUP($F19,Lookup_!$A$2:$AJ$2224,30,FALSE)</f>
        <v>10</v>
      </c>
      <c r="AF19" s="8" t="str">
        <f>VLOOKUP($F19,Lookup_!$A$2:$AJ$2224,32,FALSE)</f>
        <v>GTE9</v>
      </c>
      <c r="AG19" s="28">
        <f>VLOOKUP($F19,Lookup_!$A$2:$AJ$2224,29,FALSE)</f>
        <v>1</v>
      </c>
      <c r="AH19" s="28">
        <f>VLOOKUP($F19,Lookup_!$A$2:$AJ$2224,34,FALSE)</f>
        <v>1</v>
      </c>
      <c r="AI19" s="28" t="str">
        <f>VLOOKUP($F19,Lookup_!$A$2:$AJ$2224,33,FALSE)</f>
        <v>HomFave</v>
      </c>
      <c r="AJ19" s="8">
        <f>VLOOKUP($F19,Lookup_!$A$2:$AJ$2224,35,FALSE)</f>
        <v>11</v>
      </c>
      <c r="AK19" s="28">
        <f>VLOOKUP($F19,Lookup_!$A$2:$AJ$2224,36,FALSE)</f>
        <v>1</v>
      </c>
      <c r="AL19">
        <f t="shared" si="72"/>
        <v>9</v>
      </c>
      <c r="AM19">
        <f t="shared" si="73"/>
        <v>1</v>
      </c>
      <c r="AN19" s="169"/>
      <c r="AO19" s="1"/>
      <c r="AP19" s="17" t="s">
        <v>22</v>
      </c>
      <c r="AQ19" s="2">
        <f>AQ37</f>
        <v>10</v>
      </c>
      <c r="AR19" s="103">
        <f t="shared" si="74"/>
        <v>-110</v>
      </c>
      <c r="AS19" s="24">
        <f>IF(OR($S19&lt;OPL_MIN,$S19&gt;OPL_MAX),"",VLOOKUP($F19,CleanseResults!$L$3:$P$1772,5,FALSE))</f>
        <v>0.5</v>
      </c>
      <c r="AT19" s="24" t="str">
        <f t="shared" si="75"/>
        <v>HomFave</v>
      </c>
      <c r="AU19" s="91">
        <f t="shared" si="76"/>
        <v>100</v>
      </c>
      <c r="AV19" s="91">
        <f t="shared" si="77"/>
        <v>100</v>
      </c>
      <c r="AW19" s="25">
        <f t="shared" si="78"/>
        <v>1</v>
      </c>
      <c r="AX19" s="53">
        <f t="shared" si="79"/>
        <v>210</v>
      </c>
      <c r="AY19" s="52">
        <f t="shared" si="80"/>
        <v>110</v>
      </c>
      <c r="AZ19" s="52" t="str">
        <f t="shared" si="81"/>
        <v/>
      </c>
      <c r="BA19" s="52" t="str">
        <f t="shared" si="82"/>
        <v/>
      </c>
      <c r="BB19" s="52" t="str">
        <f t="shared" si="83"/>
        <v/>
      </c>
      <c r="BC19" s="52" t="str">
        <f t="shared" si="84"/>
        <v/>
      </c>
      <c r="BD19" s="52" t="str">
        <f t="shared" si="85"/>
        <v/>
      </c>
      <c r="BE19" s="52" t="str">
        <f t="shared" si="86"/>
        <v/>
      </c>
      <c r="BG19" s="169"/>
      <c r="BH19" s="1"/>
      <c r="BI19" s="17" t="s">
        <v>22</v>
      </c>
      <c r="BJ19" s="2">
        <f>BJ37</f>
        <v>15</v>
      </c>
      <c r="BK19" s="103">
        <f t="shared" si="87"/>
        <v>-110</v>
      </c>
      <c r="BL19" s="24">
        <f>IF(OR($S19&lt;OPL_MIN,$S19&gt;OPL_MAX),"",VLOOKUP($F19,CleanseResults!$AA$3:$AE$1772,5,FALSE))</f>
        <v>0.57999999999999996</v>
      </c>
      <c r="BM19" s="24" t="str">
        <f t="shared" si="88"/>
        <v>HomFave</v>
      </c>
      <c r="BN19" s="91">
        <f t="shared" si="89"/>
        <v>-138.09523809523807</v>
      </c>
      <c r="BO19" s="91">
        <f t="shared" si="90"/>
        <v>138.09523809523807</v>
      </c>
      <c r="BP19" s="25">
        <f t="shared" si="91"/>
        <v>1</v>
      </c>
      <c r="BQ19" s="53">
        <f t="shared" si="92"/>
        <v>210</v>
      </c>
      <c r="BR19" s="52">
        <f t="shared" si="93"/>
        <v>110</v>
      </c>
      <c r="BS19" s="52" t="str">
        <f t="shared" si="94"/>
        <v/>
      </c>
      <c r="BT19" s="52" t="str">
        <f t="shared" si="95"/>
        <v/>
      </c>
      <c r="BU19" s="52" t="str">
        <f t="shared" si="96"/>
        <v/>
      </c>
      <c r="BV19" s="52" t="str">
        <f t="shared" si="97"/>
        <v/>
      </c>
      <c r="BW19" s="52" t="str">
        <f t="shared" si="98"/>
        <v/>
      </c>
      <c r="BX19" s="52" t="str">
        <f t="shared" si="99"/>
        <v/>
      </c>
      <c r="BZ19" s="169"/>
      <c r="CA19" s="1"/>
      <c r="CB19" s="17" t="s">
        <v>22</v>
      </c>
      <c r="CC19" s="2">
        <f>CC37</f>
        <v>17</v>
      </c>
      <c r="CD19" s="103">
        <f t="shared" si="100"/>
        <v>-110</v>
      </c>
      <c r="CE19" s="24">
        <f>IF(OR($S19&lt;OPL_MIN,$S19&gt;OPL_MAX),"",VLOOKUP($F19,CleanseResults!$AP$3:$AT$1772,5,FALSE))</f>
        <v>0.62</v>
      </c>
      <c r="CF19" s="24" t="str">
        <f t="shared" si="101"/>
        <v>HomFave</v>
      </c>
      <c r="CG19" s="91">
        <f t="shared" si="102"/>
        <v>-163.15789473684211</v>
      </c>
      <c r="CH19" s="91">
        <f t="shared" si="103"/>
        <v>163.15789473684211</v>
      </c>
      <c r="CI19" s="25">
        <f t="shared" si="104"/>
        <v>1</v>
      </c>
      <c r="CJ19" s="53">
        <f t="shared" si="105"/>
        <v>210</v>
      </c>
      <c r="CK19" s="52">
        <f t="shared" si="106"/>
        <v>110</v>
      </c>
      <c r="CL19" s="52" t="str">
        <f t="shared" si="107"/>
        <v/>
      </c>
      <c r="CM19" s="52" t="str">
        <f t="shared" si="108"/>
        <v/>
      </c>
      <c r="CN19" s="52" t="str">
        <f t="shared" si="109"/>
        <v/>
      </c>
      <c r="CO19" s="52" t="str">
        <f t="shared" si="110"/>
        <v/>
      </c>
      <c r="CP19" s="52" t="str">
        <f t="shared" si="111"/>
        <v/>
      </c>
      <c r="CQ19" s="52" t="str">
        <f t="shared" si="112"/>
        <v/>
      </c>
      <c r="CS19" s="169"/>
      <c r="CT19" s="1"/>
      <c r="CU19" s="17" t="s">
        <v>22</v>
      </c>
      <c r="CV19" s="2">
        <f>CV37</f>
        <v>7</v>
      </c>
      <c r="CW19" s="103">
        <f t="shared" si="113"/>
        <v>-110</v>
      </c>
      <c r="CX19" s="24">
        <f>IF(OR($S19&lt;OPL_MIN,$S19&gt;OPL_MAX),"",VLOOKUP($F19,CleanseResults!$BE$3:$BI$1772,5,FALSE))</f>
        <v>0.46</v>
      </c>
      <c r="CY19" s="24" t="str">
        <f t="shared" si="114"/>
        <v>VisDog</v>
      </c>
      <c r="CZ19" s="91">
        <f t="shared" si="115"/>
        <v>117.39130434782609</v>
      </c>
      <c r="DA19" s="91">
        <f t="shared" si="116"/>
        <v>117.39130434782609</v>
      </c>
      <c r="DB19" s="25">
        <f t="shared" si="117"/>
        <v>-1</v>
      </c>
      <c r="DC19" s="53" t="str">
        <f t="shared" si="118"/>
        <v/>
      </c>
      <c r="DD19" s="52" t="str">
        <f t="shared" si="119"/>
        <v/>
      </c>
      <c r="DE19" s="52">
        <f t="shared" si="120"/>
        <v>0</v>
      </c>
      <c r="DF19" s="52">
        <f t="shared" si="121"/>
        <v>100</v>
      </c>
      <c r="DG19" s="52" t="str">
        <f t="shared" si="122"/>
        <v/>
      </c>
      <c r="DH19" s="52" t="str">
        <f t="shared" si="123"/>
        <v/>
      </c>
      <c r="DI19" s="52" t="str">
        <f t="shared" si="124"/>
        <v/>
      </c>
      <c r="DJ19" s="52" t="str">
        <f t="shared" si="125"/>
        <v/>
      </c>
      <c r="DL19" s="169"/>
      <c r="DM19" s="1"/>
      <c r="DN19" s="17" t="s">
        <v>22</v>
      </c>
      <c r="DO19" s="2">
        <f>DO37</f>
        <v>9</v>
      </c>
      <c r="DP19" s="103">
        <f t="shared" si="126"/>
        <v>-110</v>
      </c>
      <c r="DQ19" s="24">
        <f>IF(OR($S19&lt;OPL_MIN,$S19&gt;OPL_MAX),"",VLOOKUP($F19,CleanseResults!$BT$3:$BX$1772,5,FALSE))</f>
        <v>0.45</v>
      </c>
      <c r="DR19" s="24" t="str">
        <f t="shared" si="127"/>
        <v>VisDog</v>
      </c>
      <c r="DS19" s="91">
        <f t="shared" si="128"/>
        <v>122.22222222222223</v>
      </c>
      <c r="DT19" s="91">
        <f t="shared" si="129"/>
        <v>122.22222222222223</v>
      </c>
      <c r="DU19" s="25">
        <f t="shared" si="130"/>
        <v>-1</v>
      </c>
      <c r="DV19" s="53" t="str">
        <f t="shared" si="131"/>
        <v/>
      </c>
      <c r="DW19" s="52" t="str">
        <f t="shared" si="132"/>
        <v/>
      </c>
      <c r="DX19" s="52">
        <f t="shared" si="133"/>
        <v>0</v>
      </c>
      <c r="DY19" s="52">
        <f t="shared" si="134"/>
        <v>100</v>
      </c>
      <c r="DZ19" s="52" t="str">
        <f t="shared" si="135"/>
        <v/>
      </c>
      <c r="EA19" s="52" t="str">
        <f t="shared" si="136"/>
        <v/>
      </c>
      <c r="EB19" s="52" t="str">
        <f t="shared" si="137"/>
        <v/>
      </c>
      <c r="EC19" s="52" t="str">
        <f t="shared" si="138"/>
        <v/>
      </c>
      <c r="EE19" s="169"/>
      <c r="EF19" s="1"/>
      <c r="EG19" s="17" t="s">
        <v>22</v>
      </c>
      <c r="EH19" s="2">
        <f>EH37</f>
        <v>6</v>
      </c>
      <c r="EI19" s="103">
        <f t="shared" si="139"/>
        <v>-110</v>
      </c>
      <c r="EJ19" s="24">
        <f>IF(OR($S19&lt;OPL_MIN,$S19&gt;OPL_MAX),"",VLOOKUP($F19,CleanseResults!$CI$3:$CM$1772,5,FALSE))</f>
        <v>0.53</v>
      </c>
      <c r="EK19" s="24" t="str">
        <f t="shared" si="140"/>
        <v>HomFave</v>
      </c>
      <c r="EL19" s="91">
        <f t="shared" si="141"/>
        <v>-112.76595744680853</v>
      </c>
      <c r="EM19" s="91">
        <f t="shared" si="142"/>
        <v>112.76595744680853</v>
      </c>
      <c r="EN19" s="25">
        <f t="shared" si="143"/>
        <v>1</v>
      </c>
      <c r="EO19" s="53">
        <f t="shared" si="144"/>
        <v>210</v>
      </c>
      <c r="EP19" s="52">
        <f t="shared" si="145"/>
        <v>110</v>
      </c>
      <c r="EQ19" s="52" t="str">
        <f t="shared" si="146"/>
        <v/>
      </c>
      <c r="ER19" s="52" t="str">
        <f t="shared" si="147"/>
        <v/>
      </c>
      <c r="ES19" s="52" t="str">
        <f t="shared" si="148"/>
        <v/>
      </c>
      <c r="ET19" s="52" t="str">
        <f t="shared" si="149"/>
        <v/>
      </c>
      <c r="EU19" s="52" t="str">
        <f t="shared" si="150"/>
        <v/>
      </c>
      <c r="EV19" s="52" t="str">
        <f t="shared" si="151"/>
        <v/>
      </c>
      <c r="EX19" s="169"/>
      <c r="EY19" s="1"/>
      <c r="EZ19" s="17" t="s">
        <v>22</v>
      </c>
      <c r="FA19" s="2">
        <f>FA37</f>
        <v>17</v>
      </c>
      <c r="FB19" s="103">
        <f t="shared" si="152"/>
        <v>-110</v>
      </c>
      <c r="FC19" s="24">
        <f>IF(OR($S19&lt;OPL_MIN,$S19&gt;OPL_MAX),"",VLOOKUP($F19,CleanseResults!$CX$3:$DB$1772,5,FALSE))</f>
        <v>0.49</v>
      </c>
      <c r="FD19" s="24" t="str">
        <f t="shared" si="153"/>
        <v>VisDog</v>
      </c>
      <c r="FE19" s="91">
        <f t="shared" si="154"/>
        <v>104.08163265306123</v>
      </c>
      <c r="FF19" s="91">
        <f t="shared" si="155"/>
        <v>104.08163265306123</v>
      </c>
      <c r="FG19" s="25">
        <f t="shared" si="156"/>
        <v>-1</v>
      </c>
      <c r="FH19" s="53" t="str">
        <f t="shared" si="157"/>
        <v/>
      </c>
      <c r="FI19" s="52" t="str">
        <f t="shared" si="158"/>
        <v/>
      </c>
      <c r="FJ19" s="52">
        <f t="shared" si="159"/>
        <v>0</v>
      </c>
      <c r="FK19" s="52">
        <f t="shared" si="160"/>
        <v>100</v>
      </c>
      <c r="FL19" s="52" t="str">
        <f t="shared" si="161"/>
        <v/>
      </c>
      <c r="FM19" s="52" t="str">
        <f t="shared" si="162"/>
        <v/>
      </c>
      <c r="FN19" s="52" t="str">
        <f t="shared" si="163"/>
        <v/>
      </c>
      <c r="FO19" s="52" t="str">
        <f t="shared" si="164"/>
        <v/>
      </c>
      <c r="FQ19" s="169"/>
      <c r="FR19" s="1"/>
      <c r="FS19" s="17" t="s">
        <v>22</v>
      </c>
      <c r="FT19" s="2">
        <f>FT37</f>
        <v>9</v>
      </c>
      <c r="FU19" s="103">
        <f t="shared" si="165"/>
        <v>-110</v>
      </c>
      <c r="FV19" s="24">
        <f>IF(OR($S19&lt;OPL_MIN,$S19&gt;OPL_MAX),"",VLOOKUP($F19,CleanseResults!$DM$3:$DQ$1772,5,FALSE))</f>
        <v>0.52</v>
      </c>
      <c r="FW19" s="24" t="str">
        <f t="shared" si="166"/>
        <v>HomFave</v>
      </c>
      <c r="FX19" s="91">
        <f t="shared" si="167"/>
        <v>-108.33333333333334</v>
      </c>
      <c r="FY19" s="91">
        <f t="shared" si="168"/>
        <v>108.33333333333334</v>
      </c>
      <c r="FZ19" s="25">
        <f t="shared" si="169"/>
        <v>1</v>
      </c>
      <c r="GA19" s="53">
        <f t="shared" si="170"/>
        <v>210</v>
      </c>
      <c r="GB19" s="52">
        <f t="shared" si="171"/>
        <v>110</v>
      </c>
      <c r="GC19" s="52" t="str">
        <f t="shared" si="172"/>
        <v/>
      </c>
      <c r="GD19" s="52" t="str">
        <f t="shared" si="173"/>
        <v/>
      </c>
      <c r="GE19" s="52" t="str">
        <f t="shared" si="174"/>
        <v/>
      </c>
      <c r="GF19" s="52" t="str">
        <f t="shared" si="175"/>
        <v/>
      </c>
      <c r="GG19" s="52" t="str">
        <f t="shared" si="176"/>
        <v/>
      </c>
      <c r="GH19" s="52" t="str">
        <f t="shared" si="177"/>
        <v/>
      </c>
      <c r="GJ19" s="169"/>
      <c r="GK19" s="1"/>
      <c r="GL19" s="17" t="s">
        <v>22</v>
      </c>
      <c r="GM19" s="2">
        <f>GM37</f>
        <v>9</v>
      </c>
      <c r="GN19" s="103">
        <f t="shared" si="178"/>
        <v>-110</v>
      </c>
      <c r="GO19" s="24">
        <f>IF(OR($S19&lt;OPL_MIN,$S19&gt;OPL_MAX),"",VLOOKUP($F19,CleanseResults!$EB$3:$EF$1772,5,FALSE))</f>
        <v>0.52</v>
      </c>
      <c r="GP19" s="24" t="str">
        <f t="shared" si="179"/>
        <v>HomFave</v>
      </c>
      <c r="GQ19" s="91">
        <f t="shared" si="180"/>
        <v>-108.33333333333334</v>
      </c>
      <c r="GR19" s="91">
        <f t="shared" si="181"/>
        <v>108.33333333333334</v>
      </c>
      <c r="GS19" s="25">
        <f t="shared" si="182"/>
        <v>1</v>
      </c>
      <c r="GT19" s="53">
        <f t="shared" si="183"/>
        <v>210</v>
      </c>
      <c r="GU19" s="52">
        <f t="shared" si="184"/>
        <v>110</v>
      </c>
      <c r="GV19" s="52" t="str">
        <f t="shared" si="185"/>
        <v/>
      </c>
      <c r="GW19" s="52" t="str">
        <f t="shared" si="186"/>
        <v/>
      </c>
      <c r="GX19" s="52" t="str">
        <f t="shared" si="187"/>
        <v/>
      </c>
      <c r="GY19" s="52" t="str">
        <f t="shared" si="188"/>
        <v/>
      </c>
      <c r="GZ19" s="52" t="str">
        <f t="shared" si="189"/>
        <v/>
      </c>
      <c r="HA19" s="52" t="str">
        <f t="shared" si="190"/>
        <v/>
      </c>
      <c r="HC19" s="169"/>
      <c r="HD19" s="1"/>
      <c r="HE19" s="17" t="s">
        <v>22</v>
      </c>
      <c r="HF19" s="2">
        <f>HF37</f>
        <v>9</v>
      </c>
      <c r="HG19" s="103">
        <f t="shared" si="191"/>
        <v>-110</v>
      </c>
      <c r="HH19" s="24">
        <f>IF(OR($S19&lt;OPL_MIN,$S19&gt;OPL_MAX),"",VLOOKUP($F19,CleanseResults!$EQ$3:$EU$1772,5,FALSE))</f>
        <v>0.52</v>
      </c>
      <c r="HI19" s="24" t="str">
        <f t="shared" si="192"/>
        <v>HomFave</v>
      </c>
      <c r="HJ19" s="91">
        <f t="shared" si="193"/>
        <v>-108.33333333333334</v>
      </c>
      <c r="HK19" s="91">
        <f t="shared" si="194"/>
        <v>108.33333333333334</v>
      </c>
      <c r="HL19" s="25">
        <f t="shared" si="195"/>
        <v>1</v>
      </c>
      <c r="HM19" s="53">
        <f t="shared" si="196"/>
        <v>210</v>
      </c>
      <c r="HN19" s="52">
        <f t="shared" si="197"/>
        <v>110</v>
      </c>
      <c r="HO19" s="52" t="str">
        <f t="shared" si="198"/>
        <v/>
      </c>
      <c r="HP19" s="52" t="str">
        <f t="shared" si="199"/>
        <v/>
      </c>
      <c r="HQ19" s="52" t="str">
        <f t="shared" si="200"/>
        <v/>
      </c>
      <c r="HR19" s="52" t="str">
        <f t="shared" si="201"/>
        <v/>
      </c>
      <c r="HS19" s="52" t="str">
        <f t="shared" si="202"/>
        <v/>
      </c>
      <c r="HT19" s="52" t="str">
        <f t="shared" si="203"/>
        <v/>
      </c>
      <c r="HV19" s="169"/>
      <c r="HW19" s="1"/>
      <c r="HX19" s="17" t="s">
        <v>22</v>
      </c>
      <c r="HY19" s="2">
        <f>HY37</f>
        <v>13</v>
      </c>
      <c r="HZ19" s="103">
        <f t="shared" si="204"/>
        <v>-110</v>
      </c>
      <c r="IA19" s="24">
        <f>IF(OR($S19&lt;OPL_MIN,$S19&gt;OPL_MAX),"",VLOOKUP($F19,CleanseResults!$FF$3:$FJ$1772,5,FALSE))</f>
        <v>0.49</v>
      </c>
      <c r="IB19" s="24" t="str">
        <f t="shared" si="205"/>
        <v>VisDog</v>
      </c>
      <c r="IC19" s="91">
        <f t="shared" si="206"/>
        <v>104.08163265306123</v>
      </c>
      <c r="ID19" s="91">
        <f t="shared" si="207"/>
        <v>104.08163265306123</v>
      </c>
      <c r="IE19" s="25">
        <f t="shared" si="208"/>
        <v>-1</v>
      </c>
      <c r="IF19" s="53" t="str">
        <f t="shared" si="209"/>
        <v/>
      </c>
      <c r="IG19" s="52" t="str">
        <f t="shared" si="210"/>
        <v/>
      </c>
      <c r="IH19" s="52">
        <f t="shared" si="211"/>
        <v>0</v>
      </c>
      <c r="II19" s="52">
        <f t="shared" si="212"/>
        <v>100</v>
      </c>
      <c r="IJ19" s="52" t="str">
        <f t="shared" si="213"/>
        <v/>
      </c>
      <c r="IK19" s="52" t="str">
        <f t="shared" si="214"/>
        <v/>
      </c>
      <c r="IL19" s="52" t="str">
        <f t="shared" si="215"/>
        <v/>
      </c>
      <c r="IM19" s="52" t="str">
        <f t="shared" si="216"/>
        <v/>
      </c>
      <c r="IO19" s="169"/>
      <c r="IP19" s="1"/>
      <c r="IQ19" s="17" t="s">
        <v>22</v>
      </c>
      <c r="IR19" s="2">
        <f>IR37</f>
        <v>10</v>
      </c>
      <c r="IS19" s="103">
        <f t="shared" si="217"/>
        <v>-110</v>
      </c>
      <c r="IT19" s="24">
        <f>IF(OR($S19&lt;OPL_MIN,$S19&gt;OPL_MAX),"",VLOOKUP($F19,CleanseResults!$FU$3:$FY$1772,5,FALSE))</f>
        <v>0.51</v>
      </c>
      <c r="IU19" s="24" t="str">
        <f t="shared" si="218"/>
        <v>HomFave</v>
      </c>
      <c r="IV19" s="91">
        <f t="shared" si="219"/>
        <v>-104.08163265306123</v>
      </c>
      <c r="IW19" s="91">
        <f t="shared" si="220"/>
        <v>104.08163265306123</v>
      </c>
      <c r="IX19" s="25">
        <f t="shared" si="221"/>
        <v>1</v>
      </c>
      <c r="IY19" s="53">
        <f t="shared" si="222"/>
        <v>210</v>
      </c>
      <c r="IZ19" s="52">
        <f t="shared" si="223"/>
        <v>110</v>
      </c>
      <c r="JA19" s="52" t="str">
        <f t="shared" si="224"/>
        <v/>
      </c>
      <c r="JB19" s="52" t="str">
        <f t="shared" si="225"/>
        <v/>
      </c>
      <c r="JC19" s="52" t="str">
        <f t="shared" si="226"/>
        <v/>
      </c>
      <c r="JD19" s="52" t="str">
        <f t="shared" si="227"/>
        <v/>
      </c>
      <c r="JE19" s="52" t="str">
        <f t="shared" si="228"/>
        <v/>
      </c>
      <c r="JF19" s="52" t="str">
        <f t="shared" si="229"/>
        <v/>
      </c>
      <c r="JH19" s="169"/>
      <c r="JI19" s="1"/>
      <c r="JJ19" s="17" t="s">
        <v>22</v>
      </c>
      <c r="JK19" s="2">
        <f>JK37</f>
        <v>2</v>
      </c>
      <c r="JL19" s="103">
        <f t="shared" si="230"/>
        <v>-110</v>
      </c>
      <c r="JM19" s="24">
        <f>IF(OR($S19&lt;OPL_MIN,$S19&gt;OPL_MAX),"",VLOOKUP($F19,CleanseResults!$GJ$3:$GN$1772,5,FALSE))</f>
        <v>0.52</v>
      </c>
      <c r="JN19" s="24" t="str">
        <f t="shared" si="231"/>
        <v>HomFave</v>
      </c>
      <c r="JO19" s="91">
        <f t="shared" si="232"/>
        <v>-108.33333333333334</v>
      </c>
      <c r="JP19" s="91">
        <f t="shared" si="233"/>
        <v>108.33333333333334</v>
      </c>
      <c r="JQ19" s="25">
        <f t="shared" si="234"/>
        <v>1</v>
      </c>
      <c r="JR19" s="53">
        <f t="shared" si="235"/>
        <v>210</v>
      </c>
      <c r="JS19" s="52">
        <f t="shared" si="236"/>
        <v>110</v>
      </c>
      <c r="JT19" s="52" t="str">
        <f t="shared" si="237"/>
        <v/>
      </c>
      <c r="JU19" s="52" t="str">
        <f t="shared" si="238"/>
        <v/>
      </c>
      <c r="JV19" s="52" t="str">
        <f t="shared" si="239"/>
        <v/>
      </c>
      <c r="JW19" s="52" t="str">
        <f t="shared" si="240"/>
        <v/>
      </c>
      <c r="JX19" s="52" t="str">
        <f t="shared" si="241"/>
        <v/>
      </c>
      <c r="JY19" s="52" t="str">
        <f t="shared" si="242"/>
        <v/>
      </c>
      <c r="KA19" s="169"/>
      <c r="KB19" s="1"/>
      <c r="KC19" s="17" t="s">
        <v>22</v>
      </c>
      <c r="KD19" s="2">
        <f>KD37</f>
        <v>14</v>
      </c>
      <c r="KE19" s="103">
        <f t="shared" si="243"/>
        <v>-110</v>
      </c>
      <c r="KF19" s="24">
        <f>IF(OR($S19&lt;OPL_MIN,$S19&gt;OPL_MAX),"",VLOOKUP($F19,CleanseResults!$GY$3:$HC$1772,5,FALSE))</f>
        <v>0.5</v>
      </c>
      <c r="KG19" s="24" t="str">
        <f t="shared" si="244"/>
        <v>HomFave</v>
      </c>
      <c r="KH19" s="91">
        <f t="shared" si="245"/>
        <v>100</v>
      </c>
      <c r="KI19" s="91">
        <f t="shared" si="246"/>
        <v>100</v>
      </c>
      <c r="KJ19" s="25">
        <f t="shared" si="247"/>
        <v>1</v>
      </c>
      <c r="KK19" s="53">
        <f t="shared" si="248"/>
        <v>210</v>
      </c>
      <c r="KL19" s="52">
        <f t="shared" si="249"/>
        <v>110</v>
      </c>
      <c r="KM19" s="52" t="str">
        <f t="shared" si="250"/>
        <v/>
      </c>
      <c r="KN19" s="52" t="str">
        <f t="shared" si="251"/>
        <v/>
      </c>
      <c r="KO19" s="52" t="str">
        <f t="shared" si="252"/>
        <v/>
      </c>
      <c r="KP19" s="52" t="str">
        <f t="shared" si="253"/>
        <v/>
      </c>
      <c r="KQ19" s="52" t="str">
        <f t="shared" si="254"/>
        <v/>
      </c>
      <c r="KR19" s="52" t="str">
        <f t="shared" si="255"/>
        <v/>
      </c>
      <c r="KT19" s="169"/>
      <c r="KU19" s="1"/>
      <c r="KV19" s="17" t="s">
        <v>22</v>
      </c>
      <c r="KW19" s="2">
        <f>KW37</f>
        <v>4</v>
      </c>
      <c r="KX19" s="103">
        <f t="shared" si="256"/>
        <v>-110</v>
      </c>
      <c r="KY19" s="24">
        <f>IF(OR($S19&lt;OPL_MIN,$S19&gt;OPL_MAX),"",VLOOKUP($F19,CleanseResults!$HN$3:$HR$1772,5,FALSE))</f>
        <v>0.53</v>
      </c>
      <c r="KZ19" s="24" t="str">
        <f t="shared" si="257"/>
        <v>HomFave</v>
      </c>
      <c r="LA19" s="91">
        <f t="shared" si="258"/>
        <v>-112.76595744680853</v>
      </c>
      <c r="LB19" s="91">
        <f t="shared" si="259"/>
        <v>112.76595744680853</v>
      </c>
      <c r="LC19" s="25">
        <f t="shared" si="260"/>
        <v>1</v>
      </c>
      <c r="LD19" s="53">
        <f t="shared" si="261"/>
        <v>210</v>
      </c>
      <c r="LE19" s="52">
        <f t="shared" si="262"/>
        <v>110</v>
      </c>
      <c r="LF19" s="52" t="str">
        <f t="shared" si="263"/>
        <v/>
      </c>
      <c r="LG19" s="52" t="str">
        <f t="shared" si="264"/>
        <v/>
      </c>
      <c r="LH19" s="52" t="str">
        <f t="shared" si="265"/>
        <v/>
      </c>
      <c r="LI19" s="52" t="str">
        <f t="shared" si="266"/>
        <v/>
      </c>
      <c r="LJ19" s="52" t="str">
        <f t="shared" si="267"/>
        <v/>
      </c>
      <c r="LK19" s="52" t="str">
        <f t="shared" si="268"/>
        <v/>
      </c>
      <c r="LO19" s="169"/>
      <c r="LP19" s="1"/>
      <c r="LQ19" s="17" t="s">
        <v>279</v>
      </c>
      <c r="LR19" s="2">
        <f>LR37</f>
        <v>5</v>
      </c>
      <c r="LS19" s="129">
        <f t="shared" si="30"/>
        <v>0.51287449012162667</v>
      </c>
      <c r="LT19" s="53">
        <f t="shared" si="269"/>
        <v>11</v>
      </c>
      <c r="LU19" s="53">
        <f t="shared" si="270"/>
        <v>4</v>
      </c>
      <c r="LV19" s="53">
        <f t="shared" si="271"/>
        <v>0</v>
      </c>
      <c r="LW19" s="53">
        <f t="shared" si="272"/>
        <v>0</v>
      </c>
      <c r="LX19" s="24" t="str">
        <f t="shared" si="273"/>
        <v>HomFave</v>
      </c>
      <c r="LY19" s="97">
        <f t="shared" si="32"/>
        <v>73.333333333333329</v>
      </c>
      <c r="LZ19" s="127">
        <f t="shared" si="33"/>
        <v>0.52</v>
      </c>
      <c r="MA19" s="128">
        <f t="shared" si="34"/>
        <v>7.1255098783733484E-3</v>
      </c>
      <c r="MB19" s="91">
        <f t="shared" si="35"/>
        <v>-108.33333333333334</v>
      </c>
      <c r="MC19" s="137" t="str">
        <f t="shared" si="36"/>
        <v>HomFave</v>
      </c>
      <c r="MD19" s="138">
        <f t="shared" si="37"/>
        <v>1</v>
      </c>
      <c r="ME19" s="130">
        <f t="shared" si="274"/>
        <v>1</v>
      </c>
      <c r="MF19" s="135">
        <f t="shared" si="38"/>
        <v>1.9090909090909092</v>
      </c>
      <c r="MG19" s="135">
        <f t="shared" si="39"/>
        <v>1</v>
      </c>
      <c r="MH19" s="135" t="str">
        <f t="shared" si="40"/>
        <v/>
      </c>
      <c r="MI19" s="135" t="str">
        <f t="shared" si="41"/>
        <v/>
      </c>
      <c r="MJ19" s="135" t="str">
        <f t="shared" si="42"/>
        <v/>
      </c>
      <c r="MK19" s="135" t="str">
        <f t="shared" si="43"/>
        <v/>
      </c>
      <c r="ML19" s="135" t="str">
        <f t="shared" si="44"/>
        <v/>
      </c>
      <c r="MM19" s="135" t="str">
        <f t="shared" si="45"/>
        <v/>
      </c>
      <c r="MO19" s="123">
        <f t="shared" si="46"/>
        <v>0.90909090909090906</v>
      </c>
      <c r="MP19" s="123">
        <f t="shared" si="47"/>
        <v>1</v>
      </c>
      <c r="MS19" s="24">
        <f t="shared" si="48"/>
        <v>1</v>
      </c>
      <c r="MT19" s="24">
        <f t="shared" si="49"/>
        <v>1.9090909090909092</v>
      </c>
      <c r="MU19" s="24">
        <f t="shared" si="50"/>
        <v>0.90909090909090906</v>
      </c>
      <c r="MV19" s="81">
        <f t="shared" si="51"/>
        <v>0.90909090909090906</v>
      </c>
      <c r="MX19" s="52">
        <f t="shared" si="52"/>
        <v>0.5</v>
      </c>
      <c r="MY19" s="52">
        <f t="shared" si="53"/>
        <v>0.57999999999999996</v>
      </c>
      <c r="MZ19" s="52">
        <f t="shared" si="54"/>
        <v>0.62</v>
      </c>
      <c r="NA19" s="52">
        <f t="shared" si="55"/>
        <v>0.46</v>
      </c>
      <c r="NB19" s="52">
        <f t="shared" si="56"/>
        <v>0.45</v>
      </c>
      <c r="NC19" s="52">
        <f t="shared" si="57"/>
        <v>0.53</v>
      </c>
      <c r="ND19" s="52">
        <f t="shared" si="58"/>
        <v>0.49</v>
      </c>
      <c r="NE19" s="52">
        <f t="shared" si="59"/>
        <v>0.52</v>
      </c>
      <c r="NF19" s="52">
        <f t="shared" si="60"/>
        <v>0.52</v>
      </c>
      <c r="NG19" s="52">
        <f t="shared" si="61"/>
        <v>0.52</v>
      </c>
      <c r="NH19" s="52">
        <f t="shared" si="62"/>
        <v>0.49</v>
      </c>
      <c r="NI19" s="52">
        <f t="shared" si="63"/>
        <v>0.51</v>
      </c>
      <c r="NJ19" s="52">
        <f t="shared" si="64"/>
        <v>0.52</v>
      </c>
      <c r="NK19" s="52">
        <f t="shared" si="65"/>
        <v>0.5</v>
      </c>
      <c r="NL19" s="52">
        <f t="shared" si="66"/>
        <v>0.53</v>
      </c>
      <c r="NM19" s="109">
        <f t="shared" si="275"/>
        <v>0.52</v>
      </c>
    </row>
    <row r="20" spans="1:377" ht="15" customHeight="1" x14ac:dyDescent="0.2">
      <c r="A20" s="3"/>
      <c r="B20" s="3"/>
      <c r="C20" s="1"/>
      <c r="D20" s="1"/>
      <c r="E20" s="10">
        <f t="shared" si="276"/>
        <v>0</v>
      </c>
      <c r="F20" s="26">
        <v>777082</v>
      </c>
      <c r="G20" s="49">
        <f>VLOOKUP($F20,Lookup_!$A$2:$AJ$2224,3,FALSE)</f>
        <v>2025</v>
      </c>
      <c r="H20" s="27">
        <f>VLOOKUP($F20,Lookup_!$A$2:$AJ$2224,4,FALSE)</f>
        <v>7.3</v>
      </c>
      <c r="I20" s="86">
        <f>VLOOKUP($F20,Lookup_!$A$2:$AJ$2224,2,FALSE)</f>
        <v>45858</v>
      </c>
      <c r="J20" s="7">
        <f>VLOOKUP($F20,Lookup_!$A$2:$AJ$2224,13,FALSE)</f>
        <v>13</v>
      </c>
      <c r="K20" s="8" t="str">
        <f>VLOOKUP(J20,Lookup_!$AO$3:$AP$32,2,FALSE)</f>
        <v>KC</v>
      </c>
      <c r="L20" s="27">
        <f>VLOOKUP($F20,Lookup_!$A$2:$AJ$2224,14,FALSE)</f>
        <v>-115</v>
      </c>
      <c r="M20" s="12">
        <f>VLOOKUP($F20,Lookup_!$A$2:$AJ$2224,15,FALSE)</f>
        <v>0.53488400000000003</v>
      </c>
      <c r="N20" s="115">
        <f t="shared" si="67"/>
        <v>0.52543871368283734</v>
      </c>
      <c r="O20" s="116">
        <f t="shared" si="68"/>
        <v>-110.72093928278673</v>
      </c>
      <c r="P20" s="49">
        <f>VLOOKUP($F20,Lookup_!$A$2:$AJ$2224,7,FALSE)</f>
        <v>11</v>
      </c>
      <c r="Q20" s="8" t="str">
        <f>VLOOKUP(P20,Lookup_!$AO$3:$AP$32,2,FALSE)</f>
        <v>FLO</v>
      </c>
      <c r="R20" s="88">
        <f>VLOOKUP($F20,Lookup_!$A$2:$AJ$2224,12,FALSE)</f>
        <v>0.35061088499999998</v>
      </c>
      <c r="S20" s="27">
        <f>VLOOKUP($F20,Lookup_!$A$2:$AJ$2224,8,FALSE)</f>
        <v>107</v>
      </c>
      <c r="T20" s="12">
        <f>VLOOKUP($F20,Lookup_!$A$2:$AJ$2224,9,FALSE)</f>
        <v>0.48309200000000002</v>
      </c>
      <c r="U20" s="115">
        <f t="shared" si="69"/>
        <v>0.47456128631716271</v>
      </c>
      <c r="V20" s="116">
        <f t="shared" si="70"/>
        <v>110.72093928278673</v>
      </c>
      <c r="W20" s="90">
        <f t="shared" si="71"/>
        <v>-1</v>
      </c>
      <c r="X20" s="27">
        <f>VLOOKUP($F20,Lookup_!$A$2:$AJ$2224,5,FALSE)</f>
        <v>7.5</v>
      </c>
      <c r="Y20" s="27">
        <f>VLOOKUP($F20,Lookup_!$A$2:$AJ$2224,6,FALSE)</f>
        <v>114</v>
      </c>
      <c r="Z20" s="55">
        <f>VLOOKUP($F20,Lookup_!$A$2:$AJ$2224,19,FALSE)</f>
        <v>-112.34369844859043</v>
      </c>
      <c r="AA20" s="116">
        <f>VLOOKUP($F20,Lookup_!$A$2:$AJ$2224,25,FALSE)</f>
        <v>-106.9253785699801</v>
      </c>
      <c r="AB20" s="27">
        <f>VLOOKUP($F20,Lookup_!$A$2:$AJ$2224,21,FALSE)</f>
        <v>167.92904975120402</v>
      </c>
      <c r="AC20" s="116">
        <f>VLOOKUP($F20,Lookup_!$A$2:$AJ$2224,23,FALSE)</f>
        <v>128.6038249991999</v>
      </c>
      <c r="AD20" s="7">
        <f>VLOOKUP($F20,Lookup_!$A$2:$AJ$2224,31,FALSE)</f>
        <v>7</v>
      </c>
      <c r="AE20" s="8">
        <f>VLOOKUP($F20,Lookup_!$A$2:$AJ$2224,30,FALSE)</f>
        <v>4</v>
      </c>
      <c r="AF20" s="8" t="str">
        <f>VLOOKUP($F20,Lookup_!$A$2:$AJ$2224,32,FALSE)</f>
        <v>THREE</v>
      </c>
      <c r="AG20" s="28">
        <f>VLOOKUP($F20,Lookup_!$A$2:$AJ$2224,29,FALSE)</f>
        <v>-1</v>
      </c>
      <c r="AH20" s="28">
        <f>VLOOKUP($F20,Lookup_!$A$2:$AJ$2224,34,FALSE)</f>
        <v>1</v>
      </c>
      <c r="AI20" s="28" t="str">
        <f>VLOOKUP($F20,Lookup_!$A$2:$AJ$2224,33,FALSE)</f>
        <v>VisFave</v>
      </c>
      <c r="AJ20" s="8">
        <f>VLOOKUP($F20,Lookup_!$A$2:$AJ$2224,35,FALSE)</f>
        <v>11</v>
      </c>
      <c r="AK20" s="28">
        <f>VLOOKUP($F20,Lookup_!$A$2:$AJ$2224,36,FALSE)</f>
        <v>1</v>
      </c>
      <c r="AL20">
        <f t="shared" si="72"/>
        <v>3</v>
      </c>
      <c r="AM20">
        <f t="shared" si="73"/>
        <v>1</v>
      </c>
      <c r="AN20" s="169"/>
      <c r="AO20" s="1"/>
      <c r="AP20" s="17" t="s">
        <v>86</v>
      </c>
      <c r="AQ20" s="21">
        <f>IF(AQ$4=0,0,AQ19/AQ$4)</f>
        <v>0.11494252873563218</v>
      </c>
      <c r="AR20" s="103">
        <f t="shared" si="74"/>
        <v>107</v>
      </c>
      <c r="AS20" s="24">
        <f>IF(OR($S20&lt;OPL_MIN,$S20&gt;OPL_MAX),"",VLOOKUP($F20,CleanseResults!$L$3:$P$1772,5,FALSE))</f>
        <v>0.46</v>
      </c>
      <c r="AT20" s="24" t="str">
        <f t="shared" si="75"/>
        <v>VisFave</v>
      </c>
      <c r="AU20" s="91">
        <f t="shared" si="76"/>
        <v>-117.39130434782609</v>
      </c>
      <c r="AV20" s="91">
        <f t="shared" si="77"/>
        <v>117.39130434782609</v>
      </c>
      <c r="AW20" s="25">
        <f t="shared" si="78"/>
        <v>1</v>
      </c>
      <c r="AX20" s="53" t="str">
        <f t="shared" si="79"/>
        <v/>
      </c>
      <c r="AY20" s="52" t="str">
        <f t="shared" si="80"/>
        <v/>
      </c>
      <c r="AZ20" s="52" t="str">
        <f t="shared" si="81"/>
        <v/>
      </c>
      <c r="BA20" s="52" t="str">
        <f t="shared" si="82"/>
        <v/>
      </c>
      <c r="BB20" s="52">
        <f t="shared" si="83"/>
        <v>215</v>
      </c>
      <c r="BC20" s="52">
        <f t="shared" si="84"/>
        <v>115</v>
      </c>
      <c r="BD20" s="52" t="str">
        <f t="shared" si="85"/>
        <v/>
      </c>
      <c r="BE20" s="52" t="str">
        <f t="shared" si="86"/>
        <v/>
      </c>
      <c r="BG20" s="169"/>
      <c r="BH20" s="1"/>
      <c r="BI20" s="17" t="s">
        <v>86</v>
      </c>
      <c r="BJ20" s="21">
        <f>IF(BJ$4=0,0,BJ19/BJ$4)</f>
        <v>0.17241379310344829</v>
      </c>
      <c r="BK20" s="103">
        <f t="shared" si="87"/>
        <v>107</v>
      </c>
      <c r="BL20" s="24">
        <f>IF(OR($S20&lt;OPL_MIN,$S20&gt;OPL_MAX),"",VLOOKUP($F20,CleanseResults!$AA$3:$AE$1772,5,FALSE))</f>
        <v>0.39</v>
      </c>
      <c r="BM20" s="24" t="str">
        <f t="shared" si="88"/>
        <v>VisFave</v>
      </c>
      <c r="BN20" s="91">
        <f t="shared" si="89"/>
        <v>-156.41025641025641</v>
      </c>
      <c r="BO20" s="91">
        <f t="shared" si="90"/>
        <v>156.41025641025641</v>
      </c>
      <c r="BP20" s="25">
        <f t="shared" si="91"/>
        <v>1</v>
      </c>
      <c r="BQ20" s="53" t="str">
        <f t="shared" si="92"/>
        <v/>
      </c>
      <c r="BR20" s="52" t="str">
        <f t="shared" si="93"/>
        <v/>
      </c>
      <c r="BS20" s="52" t="str">
        <f t="shared" si="94"/>
        <v/>
      </c>
      <c r="BT20" s="52" t="str">
        <f t="shared" si="95"/>
        <v/>
      </c>
      <c r="BU20" s="52">
        <f t="shared" si="96"/>
        <v>215</v>
      </c>
      <c r="BV20" s="52">
        <f t="shared" si="97"/>
        <v>115</v>
      </c>
      <c r="BW20" s="52" t="str">
        <f t="shared" si="98"/>
        <v/>
      </c>
      <c r="BX20" s="52" t="str">
        <f t="shared" si="99"/>
        <v/>
      </c>
      <c r="BZ20" s="169"/>
      <c r="CA20" s="1"/>
      <c r="CB20" s="17" t="s">
        <v>86</v>
      </c>
      <c r="CC20" s="21">
        <f>IF(CC$4=0,0,CC19/CC$4)</f>
        <v>0.19540229885057472</v>
      </c>
      <c r="CD20" s="103">
        <f t="shared" si="100"/>
        <v>107</v>
      </c>
      <c r="CE20" s="24">
        <f>IF(OR($S20&lt;OPL_MIN,$S20&gt;OPL_MAX),"",VLOOKUP($F20,CleanseResults!$AP$3:$AT$1772,5,FALSE))</f>
        <v>0.32</v>
      </c>
      <c r="CF20" s="24" t="str">
        <f t="shared" si="101"/>
        <v>VisFave</v>
      </c>
      <c r="CG20" s="91">
        <f t="shared" si="102"/>
        <v>-212.49999999999994</v>
      </c>
      <c r="CH20" s="91">
        <f t="shared" si="103"/>
        <v>212.49999999999994</v>
      </c>
      <c r="CI20" s="25">
        <f t="shared" si="104"/>
        <v>1</v>
      </c>
      <c r="CJ20" s="53" t="str">
        <f t="shared" si="105"/>
        <v/>
      </c>
      <c r="CK20" s="52" t="str">
        <f t="shared" si="106"/>
        <v/>
      </c>
      <c r="CL20" s="52" t="str">
        <f t="shared" si="107"/>
        <v/>
      </c>
      <c r="CM20" s="52" t="str">
        <f t="shared" si="108"/>
        <v/>
      </c>
      <c r="CN20" s="52">
        <f t="shared" si="109"/>
        <v>215</v>
      </c>
      <c r="CO20" s="52">
        <f t="shared" si="110"/>
        <v>115</v>
      </c>
      <c r="CP20" s="52" t="str">
        <f t="shared" si="111"/>
        <v/>
      </c>
      <c r="CQ20" s="52" t="str">
        <f t="shared" si="112"/>
        <v/>
      </c>
      <c r="CS20" s="169"/>
      <c r="CT20" s="1"/>
      <c r="CU20" s="17" t="s">
        <v>86</v>
      </c>
      <c r="CV20" s="21">
        <f>IF(CV$4=0,0,CV19/CV$4)</f>
        <v>8.0459770114942528E-2</v>
      </c>
      <c r="CW20" s="103">
        <f t="shared" si="113"/>
        <v>107</v>
      </c>
      <c r="CX20" s="24">
        <f>IF(OR($S20&lt;OPL_MIN,$S20&gt;OPL_MAX),"",VLOOKUP($F20,CleanseResults!$BE$3:$BI$1772,5,FALSE))</f>
        <v>0.4</v>
      </c>
      <c r="CY20" s="24" t="str">
        <f t="shared" si="114"/>
        <v>VisFave</v>
      </c>
      <c r="CZ20" s="91">
        <f t="shared" si="115"/>
        <v>-149.99999999999997</v>
      </c>
      <c r="DA20" s="91">
        <f t="shared" si="116"/>
        <v>149.99999999999997</v>
      </c>
      <c r="DB20" s="25">
        <f t="shared" si="117"/>
        <v>1</v>
      </c>
      <c r="DC20" s="53" t="str">
        <f t="shared" si="118"/>
        <v/>
      </c>
      <c r="DD20" s="52" t="str">
        <f t="shared" si="119"/>
        <v/>
      </c>
      <c r="DE20" s="52" t="str">
        <f t="shared" si="120"/>
        <v/>
      </c>
      <c r="DF20" s="52" t="str">
        <f t="shared" si="121"/>
        <v/>
      </c>
      <c r="DG20" s="52">
        <f t="shared" si="122"/>
        <v>215</v>
      </c>
      <c r="DH20" s="52">
        <f t="shared" si="123"/>
        <v>115</v>
      </c>
      <c r="DI20" s="52" t="str">
        <f t="shared" si="124"/>
        <v/>
      </c>
      <c r="DJ20" s="52" t="str">
        <f t="shared" si="125"/>
        <v/>
      </c>
      <c r="DL20" s="169"/>
      <c r="DM20" s="1"/>
      <c r="DN20" s="17" t="s">
        <v>86</v>
      </c>
      <c r="DO20" s="21">
        <f>IF(DO$4=0,0,DO19/DO$4)</f>
        <v>0.10344827586206896</v>
      </c>
      <c r="DP20" s="103">
        <f t="shared" si="126"/>
        <v>107</v>
      </c>
      <c r="DQ20" s="24">
        <f>IF(OR($S20&lt;OPL_MIN,$S20&gt;OPL_MAX),"",VLOOKUP($F20,CleanseResults!$BT$3:$BX$1772,5,FALSE))</f>
        <v>0.38</v>
      </c>
      <c r="DR20" s="24" t="str">
        <f t="shared" si="127"/>
        <v>VisFave</v>
      </c>
      <c r="DS20" s="91">
        <f t="shared" si="128"/>
        <v>-163.15789473684211</v>
      </c>
      <c r="DT20" s="91">
        <f t="shared" si="129"/>
        <v>163.15789473684211</v>
      </c>
      <c r="DU20" s="25">
        <f t="shared" si="130"/>
        <v>1</v>
      </c>
      <c r="DV20" s="53" t="str">
        <f t="shared" si="131"/>
        <v/>
      </c>
      <c r="DW20" s="52" t="str">
        <f t="shared" si="132"/>
        <v/>
      </c>
      <c r="DX20" s="52" t="str">
        <f t="shared" si="133"/>
        <v/>
      </c>
      <c r="DY20" s="52" t="str">
        <f t="shared" si="134"/>
        <v/>
      </c>
      <c r="DZ20" s="52">
        <f t="shared" si="135"/>
        <v>215</v>
      </c>
      <c r="EA20" s="52">
        <f t="shared" si="136"/>
        <v>115</v>
      </c>
      <c r="EB20" s="52" t="str">
        <f t="shared" si="137"/>
        <v/>
      </c>
      <c r="EC20" s="52" t="str">
        <f t="shared" si="138"/>
        <v/>
      </c>
      <c r="EE20" s="169"/>
      <c r="EF20" s="1"/>
      <c r="EG20" s="17" t="s">
        <v>86</v>
      </c>
      <c r="EH20" s="21">
        <f>IF(EH$4=0,0,EH19/EH$4)</f>
        <v>6.8965517241379309E-2</v>
      </c>
      <c r="EI20" s="103">
        <f t="shared" si="139"/>
        <v>107</v>
      </c>
      <c r="EJ20" s="24">
        <f>IF(OR($S20&lt;OPL_MIN,$S20&gt;OPL_MAX),"",VLOOKUP($F20,CleanseResults!$CI$3:$CM$1772,5,FALSE))</f>
        <v>0.46</v>
      </c>
      <c r="EK20" s="24" t="str">
        <f t="shared" si="140"/>
        <v>VisFave</v>
      </c>
      <c r="EL20" s="91">
        <f t="shared" si="141"/>
        <v>-117.39130434782609</v>
      </c>
      <c r="EM20" s="91">
        <f t="shared" si="142"/>
        <v>117.39130434782609</v>
      </c>
      <c r="EN20" s="25">
        <f t="shared" si="143"/>
        <v>1</v>
      </c>
      <c r="EO20" s="53" t="str">
        <f t="shared" si="144"/>
        <v/>
      </c>
      <c r="EP20" s="52" t="str">
        <f t="shared" si="145"/>
        <v/>
      </c>
      <c r="EQ20" s="52" t="str">
        <f t="shared" si="146"/>
        <v/>
      </c>
      <c r="ER20" s="52" t="str">
        <f t="shared" si="147"/>
        <v/>
      </c>
      <c r="ES20" s="52">
        <f t="shared" si="148"/>
        <v>215</v>
      </c>
      <c r="ET20" s="52">
        <f t="shared" si="149"/>
        <v>115</v>
      </c>
      <c r="EU20" s="52" t="str">
        <f t="shared" si="150"/>
        <v/>
      </c>
      <c r="EV20" s="52" t="str">
        <f t="shared" si="151"/>
        <v/>
      </c>
      <c r="EX20" s="169"/>
      <c r="EY20" s="1"/>
      <c r="EZ20" s="17" t="s">
        <v>86</v>
      </c>
      <c r="FA20" s="21">
        <f>IF(FA$4=0,0,FA19/FA$4)</f>
        <v>0.19540229885057472</v>
      </c>
      <c r="FB20" s="103">
        <f t="shared" si="152"/>
        <v>107</v>
      </c>
      <c r="FC20" s="24">
        <f>IF(OR($S20&lt;OPL_MIN,$S20&gt;OPL_MAX),"",VLOOKUP($F20,CleanseResults!$CX$3:$DB$1772,5,FALSE))</f>
        <v>0.51</v>
      </c>
      <c r="FD20" s="24" t="str">
        <f t="shared" si="153"/>
        <v>HomDog</v>
      </c>
      <c r="FE20" s="91">
        <f t="shared" si="154"/>
        <v>104.08163265306123</v>
      </c>
      <c r="FF20" s="91">
        <f t="shared" si="155"/>
        <v>104.08163265306123</v>
      </c>
      <c r="FG20" s="25">
        <f t="shared" si="156"/>
        <v>-1</v>
      </c>
      <c r="FH20" s="53" t="str">
        <f t="shared" si="157"/>
        <v/>
      </c>
      <c r="FI20" s="52" t="str">
        <f t="shared" si="158"/>
        <v/>
      </c>
      <c r="FJ20" s="52" t="str">
        <f t="shared" si="159"/>
        <v/>
      </c>
      <c r="FK20" s="52" t="str">
        <f t="shared" si="160"/>
        <v/>
      </c>
      <c r="FL20" s="52" t="str">
        <f t="shared" si="161"/>
        <v/>
      </c>
      <c r="FM20" s="52" t="str">
        <f t="shared" si="162"/>
        <v/>
      </c>
      <c r="FN20" s="52">
        <f t="shared" si="163"/>
        <v>0</v>
      </c>
      <c r="FO20" s="52">
        <f t="shared" si="164"/>
        <v>100</v>
      </c>
      <c r="FQ20" s="169"/>
      <c r="FR20" s="1"/>
      <c r="FS20" s="17" t="s">
        <v>86</v>
      </c>
      <c r="FT20" s="21">
        <f>IF(FT$4=0,0,FT19/FT$4)</f>
        <v>0.10344827586206896</v>
      </c>
      <c r="FU20" s="103">
        <f t="shared" si="165"/>
        <v>107</v>
      </c>
      <c r="FV20" s="24">
        <f>IF(OR($S20&lt;OPL_MIN,$S20&gt;OPL_MAX),"",VLOOKUP($F20,CleanseResults!$DM$3:$DQ$1772,5,FALSE))</f>
        <v>0.44</v>
      </c>
      <c r="FW20" s="24" t="str">
        <f t="shared" si="166"/>
        <v>VisFave</v>
      </c>
      <c r="FX20" s="91">
        <f t="shared" si="167"/>
        <v>-127.27272727272729</v>
      </c>
      <c r="FY20" s="91">
        <f t="shared" si="168"/>
        <v>127.27272727272729</v>
      </c>
      <c r="FZ20" s="25">
        <f t="shared" si="169"/>
        <v>1</v>
      </c>
      <c r="GA20" s="53" t="str">
        <f t="shared" si="170"/>
        <v/>
      </c>
      <c r="GB20" s="52" t="str">
        <f t="shared" si="171"/>
        <v/>
      </c>
      <c r="GC20" s="52" t="str">
        <f t="shared" si="172"/>
        <v/>
      </c>
      <c r="GD20" s="52" t="str">
        <f t="shared" si="173"/>
        <v/>
      </c>
      <c r="GE20" s="52">
        <f t="shared" si="174"/>
        <v>215</v>
      </c>
      <c r="GF20" s="52">
        <f t="shared" si="175"/>
        <v>115</v>
      </c>
      <c r="GG20" s="52" t="str">
        <f t="shared" si="176"/>
        <v/>
      </c>
      <c r="GH20" s="52" t="str">
        <f t="shared" si="177"/>
        <v/>
      </c>
      <c r="GJ20" s="169"/>
      <c r="GK20" s="1"/>
      <c r="GL20" s="17" t="s">
        <v>86</v>
      </c>
      <c r="GM20" s="21">
        <f>IF(GM$4=0,0,GM19/GM$4)</f>
        <v>0.10344827586206896</v>
      </c>
      <c r="GN20" s="103">
        <f t="shared" si="178"/>
        <v>107</v>
      </c>
      <c r="GO20" s="24">
        <f>IF(OR($S20&lt;OPL_MIN,$S20&gt;OPL_MAX),"",VLOOKUP($F20,CleanseResults!$EB$3:$EF$1772,5,FALSE))</f>
        <v>0.46</v>
      </c>
      <c r="GP20" s="24" t="str">
        <f t="shared" si="179"/>
        <v>VisFave</v>
      </c>
      <c r="GQ20" s="91">
        <f t="shared" si="180"/>
        <v>-117.39130434782609</v>
      </c>
      <c r="GR20" s="91">
        <f t="shared" si="181"/>
        <v>117.39130434782609</v>
      </c>
      <c r="GS20" s="25">
        <f t="shared" si="182"/>
        <v>1</v>
      </c>
      <c r="GT20" s="53" t="str">
        <f t="shared" si="183"/>
        <v/>
      </c>
      <c r="GU20" s="52" t="str">
        <f t="shared" si="184"/>
        <v/>
      </c>
      <c r="GV20" s="52" t="str">
        <f t="shared" si="185"/>
        <v/>
      </c>
      <c r="GW20" s="52" t="str">
        <f t="shared" si="186"/>
        <v/>
      </c>
      <c r="GX20" s="52">
        <f t="shared" si="187"/>
        <v>215</v>
      </c>
      <c r="GY20" s="52">
        <f t="shared" si="188"/>
        <v>115</v>
      </c>
      <c r="GZ20" s="52" t="str">
        <f t="shared" si="189"/>
        <v/>
      </c>
      <c r="HA20" s="52" t="str">
        <f t="shared" si="190"/>
        <v/>
      </c>
      <c r="HC20" s="169"/>
      <c r="HD20" s="1"/>
      <c r="HE20" s="17" t="s">
        <v>86</v>
      </c>
      <c r="HF20" s="21">
        <f>IF(HF$4=0,0,HF19/HF$4)</f>
        <v>0.10344827586206896</v>
      </c>
      <c r="HG20" s="103">
        <f t="shared" si="191"/>
        <v>107</v>
      </c>
      <c r="HH20" s="24">
        <f>IF(OR($S20&lt;OPL_MIN,$S20&gt;OPL_MAX),"",VLOOKUP($F20,CleanseResults!$EQ$3:$EU$1772,5,FALSE))</f>
        <v>0.46</v>
      </c>
      <c r="HI20" s="24" t="str">
        <f t="shared" si="192"/>
        <v>VisFave</v>
      </c>
      <c r="HJ20" s="91">
        <f t="shared" si="193"/>
        <v>-117.39130434782609</v>
      </c>
      <c r="HK20" s="91">
        <f t="shared" si="194"/>
        <v>117.39130434782609</v>
      </c>
      <c r="HL20" s="25">
        <f t="shared" si="195"/>
        <v>1</v>
      </c>
      <c r="HM20" s="53" t="str">
        <f t="shared" si="196"/>
        <v/>
      </c>
      <c r="HN20" s="52" t="str">
        <f t="shared" si="197"/>
        <v/>
      </c>
      <c r="HO20" s="52" t="str">
        <f t="shared" si="198"/>
        <v/>
      </c>
      <c r="HP20" s="52" t="str">
        <f t="shared" si="199"/>
        <v/>
      </c>
      <c r="HQ20" s="52">
        <f t="shared" si="200"/>
        <v>215</v>
      </c>
      <c r="HR20" s="52">
        <f t="shared" si="201"/>
        <v>115</v>
      </c>
      <c r="HS20" s="52" t="str">
        <f t="shared" si="202"/>
        <v/>
      </c>
      <c r="HT20" s="52" t="str">
        <f t="shared" si="203"/>
        <v/>
      </c>
      <c r="HV20" s="169"/>
      <c r="HW20" s="1"/>
      <c r="HX20" s="17" t="s">
        <v>86</v>
      </c>
      <c r="HY20" s="21">
        <f>IF(HY$4=0,0,HY19/HY$4)</f>
        <v>0.14942528735632185</v>
      </c>
      <c r="HZ20" s="103">
        <f t="shared" si="204"/>
        <v>107</v>
      </c>
      <c r="IA20" s="24">
        <f>IF(OR($S20&lt;OPL_MIN,$S20&gt;OPL_MAX),"",VLOOKUP($F20,CleanseResults!$FF$3:$FJ$1772,5,FALSE))</f>
        <v>0.49</v>
      </c>
      <c r="IB20" s="24" t="str">
        <f t="shared" si="205"/>
        <v>VisFave</v>
      </c>
      <c r="IC20" s="91">
        <f t="shared" si="206"/>
        <v>-104.08163265306123</v>
      </c>
      <c r="ID20" s="91">
        <f t="shared" si="207"/>
        <v>104.08163265306123</v>
      </c>
      <c r="IE20" s="25">
        <f t="shared" si="208"/>
        <v>1</v>
      </c>
      <c r="IF20" s="53" t="str">
        <f t="shared" si="209"/>
        <v/>
      </c>
      <c r="IG20" s="52" t="str">
        <f t="shared" si="210"/>
        <v/>
      </c>
      <c r="IH20" s="52" t="str">
        <f t="shared" si="211"/>
        <v/>
      </c>
      <c r="II20" s="52" t="str">
        <f t="shared" si="212"/>
        <v/>
      </c>
      <c r="IJ20" s="52">
        <f t="shared" si="213"/>
        <v>215</v>
      </c>
      <c r="IK20" s="52">
        <f t="shared" si="214"/>
        <v>115</v>
      </c>
      <c r="IL20" s="52" t="str">
        <f t="shared" si="215"/>
        <v/>
      </c>
      <c r="IM20" s="52" t="str">
        <f t="shared" si="216"/>
        <v/>
      </c>
      <c r="IO20" s="169"/>
      <c r="IP20" s="1"/>
      <c r="IQ20" s="17" t="s">
        <v>86</v>
      </c>
      <c r="IR20" s="21">
        <f>IF(IR$4=0,0,IR19/IR$4)</f>
        <v>0.11494252873563218</v>
      </c>
      <c r="IS20" s="103">
        <f t="shared" si="217"/>
        <v>107</v>
      </c>
      <c r="IT20" s="24">
        <f>IF(OR($S20&lt;OPL_MIN,$S20&gt;OPL_MAX),"",VLOOKUP($F20,CleanseResults!$FU$3:$FY$1772,5,FALSE))</f>
        <v>0.49</v>
      </c>
      <c r="IU20" s="24" t="str">
        <f t="shared" si="218"/>
        <v>VisFave</v>
      </c>
      <c r="IV20" s="91">
        <f t="shared" si="219"/>
        <v>-104.08163265306123</v>
      </c>
      <c r="IW20" s="91">
        <f t="shared" si="220"/>
        <v>104.08163265306123</v>
      </c>
      <c r="IX20" s="25">
        <f t="shared" si="221"/>
        <v>1</v>
      </c>
      <c r="IY20" s="53" t="str">
        <f t="shared" si="222"/>
        <v/>
      </c>
      <c r="IZ20" s="52" t="str">
        <f t="shared" si="223"/>
        <v/>
      </c>
      <c r="JA20" s="52" t="str">
        <f t="shared" si="224"/>
        <v/>
      </c>
      <c r="JB20" s="52" t="str">
        <f t="shared" si="225"/>
        <v/>
      </c>
      <c r="JC20" s="52">
        <f t="shared" si="226"/>
        <v>215</v>
      </c>
      <c r="JD20" s="52">
        <f t="shared" si="227"/>
        <v>115</v>
      </c>
      <c r="JE20" s="52" t="str">
        <f t="shared" si="228"/>
        <v/>
      </c>
      <c r="JF20" s="52" t="str">
        <f t="shared" si="229"/>
        <v/>
      </c>
      <c r="JH20" s="169"/>
      <c r="JI20" s="1"/>
      <c r="JJ20" s="17" t="s">
        <v>86</v>
      </c>
      <c r="JK20" s="21">
        <f>IF(JK$4=0,0,JK19/JK$4)</f>
        <v>2.2988505747126436E-2</v>
      </c>
      <c r="JL20" s="103">
        <f t="shared" si="230"/>
        <v>107</v>
      </c>
      <c r="JM20" s="24">
        <f>IF(OR($S20&lt;OPL_MIN,$S20&gt;OPL_MAX),"",VLOOKUP($F20,CleanseResults!$GJ$3:$GN$1772,5,FALSE))</f>
        <v>0.46</v>
      </c>
      <c r="JN20" s="24" t="str">
        <f t="shared" si="231"/>
        <v>VisFave</v>
      </c>
      <c r="JO20" s="91">
        <f t="shared" si="232"/>
        <v>-117.39130434782609</v>
      </c>
      <c r="JP20" s="91">
        <f t="shared" si="233"/>
        <v>117.39130434782609</v>
      </c>
      <c r="JQ20" s="25">
        <f t="shared" si="234"/>
        <v>1</v>
      </c>
      <c r="JR20" s="53" t="str">
        <f t="shared" si="235"/>
        <v/>
      </c>
      <c r="JS20" s="52" t="str">
        <f t="shared" si="236"/>
        <v/>
      </c>
      <c r="JT20" s="52" t="str">
        <f t="shared" si="237"/>
        <v/>
      </c>
      <c r="JU20" s="52" t="str">
        <f t="shared" si="238"/>
        <v/>
      </c>
      <c r="JV20" s="52">
        <f t="shared" si="239"/>
        <v>215</v>
      </c>
      <c r="JW20" s="52">
        <f t="shared" si="240"/>
        <v>115</v>
      </c>
      <c r="JX20" s="52" t="str">
        <f t="shared" si="241"/>
        <v/>
      </c>
      <c r="JY20" s="52" t="str">
        <f t="shared" si="242"/>
        <v/>
      </c>
      <c r="KA20" s="169"/>
      <c r="KB20" s="1"/>
      <c r="KC20" s="17" t="s">
        <v>86</v>
      </c>
      <c r="KD20" s="21">
        <f>IF(KD$4=0,0,KD19/KD$4)</f>
        <v>0.16091954022988506</v>
      </c>
      <c r="KE20" s="103">
        <f t="shared" si="243"/>
        <v>107</v>
      </c>
      <c r="KF20" s="24">
        <f>IF(OR($S20&lt;OPL_MIN,$S20&gt;OPL_MAX),"",VLOOKUP($F20,CleanseResults!$GY$3:$HC$1772,5,FALSE))</f>
        <v>0.5</v>
      </c>
      <c r="KG20" s="24" t="str">
        <f t="shared" si="244"/>
        <v>HomDog</v>
      </c>
      <c r="KH20" s="91">
        <f t="shared" si="245"/>
        <v>100</v>
      </c>
      <c r="KI20" s="91">
        <f t="shared" si="246"/>
        <v>100</v>
      </c>
      <c r="KJ20" s="25">
        <f t="shared" si="247"/>
        <v>-1</v>
      </c>
      <c r="KK20" s="53" t="str">
        <f t="shared" si="248"/>
        <v/>
      </c>
      <c r="KL20" s="52" t="str">
        <f t="shared" si="249"/>
        <v/>
      </c>
      <c r="KM20" s="52" t="str">
        <f t="shared" si="250"/>
        <v/>
      </c>
      <c r="KN20" s="52" t="str">
        <f t="shared" si="251"/>
        <v/>
      </c>
      <c r="KO20" s="52" t="str">
        <f t="shared" si="252"/>
        <v/>
      </c>
      <c r="KP20" s="52" t="str">
        <f t="shared" si="253"/>
        <v/>
      </c>
      <c r="KQ20" s="52">
        <f t="shared" si="254"/>
        <v>0</v>
      </c>
      <c r="KR20" s="52">
        <f t="shared" si="255"/>
        <v>100</v>
      </c>
      <c r="KT20" s="169"/>
      <c r="KU20" s="1"/>
      <c r="KV20" s="17" t="s">
        <v>86</v>
      </c>
      <c r="KW20" s="21">
        <f>IF(KW$4=0,0,KW19/KW$4)</f>
        <v>4.5977011494252873E-2</v>
      </c>
      <c r="KX20" s="103">
        <f t="shared" si="256"/>
        <v>107</v>
      </c>
      <c r="KY20" s="24">
        <f>IF(OR($S20&lt;OPL_MIN,$S20&gt;OPL_MAX),"",VLOOKUP($F20,CleanseResults!$HN$3:$HR$1772,5,FALSE))</f>
        <v>0.4</v>
      </c>
      <c r="KZ20" s="24" t="str">
        <f t="shared" si="257"/>
        <v>VisFave</v>
      </c>
      <c r="LA20" s="91">
        <f t="shared" si="258"/>
        <v>-149.99999999999997</v>
      </c>
      <c r="LB20" s="91">
        <f t="shared" si="259"/>
        <v>149.99999999999997</v>
      </c>
      <c r="LC20" s="25">
        <f t="shared" si="260"/>
        <v>1</v>
      </c>
      <c r="LD20" s="53" t="str">
        <f t="shared" si="261"/>
        <v/>
      </c>
      <c r="LE20" s="52" t="str">
        <f t="shared" si="262"/>
        <v/>
      </c>
      <c r="LF20" s="52" t="str">
        <f t="shared" si="263"/>
        <v/>
      </c>
      <c r="LG20" s="52" t="str">
        <f t="shared" si="264"/>
        <v/>
      </c>
      <c r="LH20" s="52">
        <f t="shared" si="265"/>
        <v>215</v>
      </c>
      <c r="LI20" s="52">
        <f t="shared" si="266"/>
        <v>115</v>
      </c>
      <c r="LJ20" s="52" t="str">
        <f t="shared" si="267"/>
        <v/>
      </c>
      <c r="LK20" s="52" t="str">
        <f t="shared" si="268"/>
        <v/>
      </c>
      <c r="LO20" s="169"/>
      <c r="LP20" s="1"/>
      <c r="LQ20" s="17" t="s">
        <v>86</v>
      </c>
      <c r="LR20" s="21">
        <f>IF(LR$4=0,0,LR19/LR$4)</f>
        <v>0.13513513513513514</v>
      </c>
      <c r="LS20" s="129">
        <f t="shared" si="30"/>
        <v>0.47456128631716271</v>
      </c>
      <c r="LT20" s="53">
        <f t="shared" si="269"/>
        <v>0</v>
      </c>
      <c r="LU20" s="53">
        <f t="shared" si="270"/>
        <v>0</v>
      </c>
      <c r="LV20" s="53">
        <f t="shared" si="271"/>
        <v>13</v>
      </c>
      <c r="LW20" s="53">
        <f t="shared" si="272"/>
        <v>2</v>
      </c>
      <c r="LX20" s="24" t="str">
        <f t="shared" si="273"/>
        <v>VisFave</v>
      </c>
      <c r="LY20" s="97">
        <f t="shared" si="32"/>
        <v>86.666666666666671</v>
      </c>
      <c r="LZ20" s="127">
        <f t="shared" si="33"/>
        <v>0.46</v>
      </c>
      <c r="MA20" s="128">
        <f t="shared" si="34"/>
        <v>-1.4561286317162692E-2</v>
      </c>
      <c r="MB20" s="91">
        <f t="shared" si="35"/>
        <v>117.39130434782609</v>
      </c>
      <c r="MC20" s="137" t="str">
        <f t="shared" si="36"/>
        <v>VisFave</v>
      </c>
      <c r="MD20" s="138" t="str">
        <f t="shared" si="37"/>
        <v/>
      </c>
      <c r="ME20" s="130" t="str">
        <f t="shared" si="274"/>
        <v/>
      </c>
      <c r="MF20" s="135" t="str">
        <f t="shared" si="38"/>
        <v/>
      </c>
      <c r="MG20" s="135" t="str">
        <f t="shared" si="39"/>
        <v/>
      </c>
      <c r="MH20" s="135" t="str">
        <f t="shared" si="40"/>
        <v/>
      </c>
      <c r="MI20" s="135" t="str">
        <f t="shared" si="41"/>
        <v/>
      </c>
      <c r="MJ20" s="135" t="str">
        <f t="shared" si="42"/>
        <v/>
      </c>
      <c r="MK20" s="135" t="str">
        <f t="shared" si="43"/>
        <v/>
      </c>
      <c r="ML20" s="135" t="str">
        <f t="shared" si="44"/>
        <v/>
      </c>
      <c r="MM20" s="135" t="str">
        <f t="shared" si="45"/>
        <v/>
      </c>
      <c r="MO20" s="123" t="str">
        <f t="shared" si="46"/>
        <v/>
      </c>
      <c r="MP20" s="123" t="str">
        <f t="shared" si="47"/>
        <v/>
      </c>
      <c r="MS20" s="24" t="str">
        <f t="shared" si="48"/>
        <v/>
      </c>
      <c r="MT20" s="24" t="str">
        <f t="shared" si="49"/>
        <v/>
      </c>
      <c r="MU20" s="24" t="str">
        <f t="shared" si="50"/>
        <v/>
      </c>
      <c r="MV20" s="81" t="str">
        <f t="shared" si="51"/>
        <v/>
      </c>
      <c r="MX20" s="52">
        <f t="shared" si="52"/>
        <v>0.46</v>
      </c>
      <c r="MY20" s="52">
        <f t="shared" si="53"/>
        <v>0.39</v>
      </c>
      <c r="MZ20" s="52">
        <f t="shared" si="54"/>
        <v>0.32</v>
      </c>
      <c r="NA20" s="52">
        <f t="shared" si="55"/>
        <v>0.4</v>
      </c>
      <c r="NB20" s="52">
        <f t="shared" si="56"/>
        <v>0.38</v>
      </c>
      <c r="NC20" s="52">
        <f t="shared" si="57"/>
        <v>0.46</v>
      </c>
      <c r="ND20" s="52">
        <f t="shared" si="58"/>
        <v>0.51</v>
      </c>
      <c r="NE20" s="52">
        <f t="shared" si="59"/>
        <v>0.44</v>
      </c>
      <c r="NF20" s="52">
        <f t="shared" si="60"/>
        <v>0.46</v>
      </c>
      <c r="NG20" s="52">
        <f t="shared" si="61"/>
        <v>0.46</v>
      </c>
      <c r="NH20" s="52">
        <f t="shared" si="62"/>
        <v>0.49</v>
      </c>
      <c r="NI20" s="52">
        <f t="shared" si="63"/>
        <v>0.49</v>
      </c>
      <c r="NJ20" s="52">
        <f t="shared" si="64"/>
        <v>0.46</v>
      </c>
      <c r="NK20" s="52">
        <f t="shared" si="65"/>
        <v>0.5</v>
      </c>
      <c r="NL20" s="52">
        <f t="shared" si="66"/>
        <v>0.4</v>
      </c>
      <c r="NM20" s="109">
        <f t="shared" si="275"/>
        <v>0.46</v>
      </c>
    </row>
    <row r="21" spans="1:377" ht="15" customHeight="1" x14ac:dyDescent="0.2">
      <c r="A21" s="180" t="s">
        <v>161</v>
      </c>
      <c r="B21" s="180"/>
      <c r="C21" s="180"/>
      <c r="D21" s="180"/>
      <c r="E21" s="10">
        <f t="shared" si="276"/>
        <v>0</v>
      </c>
      <c r="F21" s="26">
        <v>777044</v>
      </c>
      <c r="G21" s="49">
        <f>VLOOKUP($F21,Lookup_!$A$2:$AJ$2224,3,FALSE)</f>
        <v>2025</v>
      </c>
      <c r="H21" s="27">
        <f>VLOOKUP($F21,Lookup_!$A$2:$AJ$2224,4,FALSE)</f>
        <v>7.4</v>
      </c>
      <c r="I21" s="86">
        <f>VLOOKUP($F21,Lookup_!$A$2:$AJ$2224,2,FALSE)</f>
        <v>45860</v>
      </c>
      <c r="J21" s="7">
        <f>VLOOKUP($F21,Lookup_!$A$2:$AJ$2224,13,FALSE)</f>
        <v>10</v>
      </c>
      <c r="K21" s="8" t="str">
        <f>VLOOKUP(J21,Lookup_!$AO$3:$AP$32,2,FALSE)</f>
        <v>DET</v>
      </c>
      <c r="L21" s="27">
        <f>VLOOKUP($F21,Lookup_!$A$2:$AJ$2224,14,FALSE)</f>
        <v>-127</v>
      </c>
      <c r="M21" s="12">
        <f>VLOOKUP($F21,Lookup_!$A$2:$AJ$2224,15,FALSE)</f>
        <v>0.55947100000000005</v>
      </c>
      <c r="N21" s="115">
        <f t="shared" si="67"/>
        <v>0.54833970400862497</v>
      </c>
      <c r="O21" s="116">
        <f t="shared" si="68"/>
        <v>-121.40533690371052</v>
      </c>
      <c r="P21" s="49">
        <f>VLOOKUP($F21,Lookup_!$A$2:$AJ$2224,7,FALSE)</f>
        <v>22</v>
      </c>
      <c r="Q21" s="8" t="str">
        <f>VLOOKUP(P21,Lookup_!$AO$3:$AP$32,2,FALSE)</f>
        <v>PIT</v>
      </c>
      <c r="R21" s="88">
        <f>VLOOKUP($F21,Lookup_!$A$2:$AJ$2224,12,FALSE)</f>
        <v>0.33647680099999999</v>
      </c>
      <c r="S21" s="27">
        <f>VLOOKUP($F21,Lookup_!$A$2:$AJ$2224,8,FALSE)</f>
        <v>117</v>
      </c>
      <c r="T21" s="12">
        <f>VLOOKUP($F21,Lookup_!$A$2:$AJ$2224,9,FALSE)</f>
        <v>0.46082899999999999</v>
      </c>
      <c r="U21" s="115">
        <f t="shared" si="69"/>
        <v>0.45166029599137508</v>
      </c>
      <c r="V21" s="116">
        <f t="shared" si="70"/>
        <v>121.40533690371046</v>
      </c>
      <c r="W21" s="90">
        <f t="shared" si="71"/>
        <v>-1</v>
      </c>
      <c r="X21" s="27">
        <f>VLOOKUP($F21,Lookup_!$A$2:$AJ$2224,5,FALSE)</f>
        <v>8</v>
      </c>
      <c r="Y21" s="27">
        <f>VLOOKUP($F21,Lookup_!$A$2:$AJ$2224,6,FALSE)</f>
        <v>104</v>
      </c>
      <c r="Z21" s="55">
        <f>VLOOKUP($F21,Lookup_!$A$2:$AJ$2224,19,FALSE)</f>
        <v>111.16543799528654</v>
      </c>
      <c r="AA21" s="116">
        <f>VLOOKUP($F21,Lookup_!$A$2:$AJ$2224,25,FALSE)</f>
        <v>116.70867203092867</v>
      </c>
      <c r="AB21" s="27">
        <f>VLOOKUP($F21,Lookup_!$A$2:$AJ$2224,21,FALSE)</f>
        <v>-115.58593477090105</v>
      </c>
      <c r="AC21" s="116">
        <f>VLOOKUP($F21,Lookup_!$A$2:$AJ$2224,23,FALSE)</f>
        <v>-108.16896658679917</v>
      </c>
      <c r="AD21" s="7">
        <f>VLOOKUP($F21,Lookup_!$A$2:$AJ$2224,31,FALSE)</f>
        <v>5</v>
      </c>
      <c r="AE21" s="8">
        <f>VLOOKUP($F21,Lookup_!$A$2:$AJ$2224,30,FALSE)</f>
        <v>8</v>
      </c>
      <c r="AF21" s="8" t="str">
        <f>VLOOKUP($F21,Lookup_!$A$2:$AJ$2224,32,FALSE)</f>
        <v>THREE</v>
      </c>
      <c r="AG21" s="28">
        <f>VLOOKUP($F21,Lookup_!$A$2:$AJ$2224,29,FALSE)</f>
        <v>1</v>
      </c>
      <c r="AH21" s="28">
        <f>VLOOKUP($F21,Lookup_!$A$2:$AJ$2224,34,FALSE)</f>
        <v>-1</v>
      </c>
      <c r="AI21" s="28" t="str">
        <f>VLOOKUP($F21,Lookup_!$A$2:$AJ$2224,33,FALSE)</f>
        <v>HomDog</v>
      </c>
      <c r="AJ21" s="8">
        <f>VLOOKUP($F21,Lookup_!$A$2:$AJ$2224,35,FALSE)</f>
        <v>13</v>
      </c>
      <c r="AK21" s="28">
        <f>VLOOKUP($F21,Lookup_!$A$2:$AJ$2224,36,FALSE)</f>
        <v>1</v>
      </c>
      <c r="AL21">
        <f t="shared" si="72"/>
        <v>3</v>
      </c>
      <c r="AM21">
        <f t="shared" si="73"/>
        <v>1</v>
      </c>
      <c r="AN21" s="169"/>
      <c r="AO21" s="1"/>
      <c r="AP21" s="17" t="s">
        <v>25</v>
      </c>
      <c r="AQ21" s="2">
        <f>AQ55</f>
        <v>44</v>
      </c>
      <c r="AR21" s="103">
        <f t="shared" si="74"/>
        <v>117</v>
      </c>
      <c r="AS21" s="24">
        <f>IF(OR($S21&lt;OPL_MIN,$S21&gt;OPL_MAX),"",VLOOKUP($F21,CleanseResults!$L$3:$P$1772,5,FALSE))</f>
        <v>0.45</v>
      </c>
      <c r="AT21" s="24" t="str">
        <f t="shared" si="75"/>
        <v>VisFave</v>
      </c>
      <c r="AU21" s="91">
        <f t="shared" si="76"/>
        <v>-122.22222222222226</v>
      </c>
      <c r="AV21" s="91">
        <f t="shared" si="77"/>
        <v>122.22222222222226</v>
      </c>
      <c r="AW21" s="25">
        <f t="shared" si="78"/>
        <v>-1</v>
      </c>
      <c r="AX21" s="53" t="str">
        <f t="shared" si="79"/>
        <v/>
      </c>
      <c r="AY21" s="52" t="str">
        <f t="shared" si="80"/>
        <v/>
      </c>
      <c r="AZ21" s="52" t="str">
        <f t="shared" si="81"/>
        <v/>
      </c>
      <c r="BA21" s="52" t="str">
        <f t="shared" si="82"/>
        <v/>
      </c>
      <c r="BB21" s="52">
        <f t="shared" si="83"/>
        <v>0</v>
      </c>
      <c r="BC21" s="52">
        <f t="shared" si="84"/>
        <v>127</v>
      </c>
      <c r="BD21" s="52" t="str">
        <f t="shared" si="85"/>
        <v/>
      </c>
      <c r="BE21" s="52" t="str">
        <f t="shared" si="86"/>
        <v/>
      </c>
      <c r="BG21" s="169"/>
      <c r="BH21" s="1"/>
      <c r="BI21" s="17" t="s">
        <v>25</v>
      </c>
      <c r="BJ21" s="2">
        <f>BJ55</f>
        <v>39</v>
      </c>
      <c r="BK21" s="103">
        <f t="shared" si="87"/>
        <v>117</v>
      </c>
      <c r="BL21" s="24">
        <f>IF(OR($S21&lt;OPL_MIN,$S21&gt;OPL_MAX),"",VLOOKUP($F21,CleanseResults!$AA$3:$AE$1772,5,FALSE))</f>
        <v>0.46</v>
      </c>
      <c r="BM21" s="24" t="str">
        <f t="shared" si="88"/>
        <v>VisFave</v>
      </c>
      <c r="BN21" s="91">
        <f t="shared" si="89"/>
        <v>-117.39130434782609</v>
      </c>
      <c r="BO21" s="91">
        <f t="shared" si="90"/>
        <v>117.39130434782609</v>
      </c>
      <c r="BP21" s="25">
        <f t="shared" si="91"/>
        <v>-1</v>
      </c>
      <c r="BQ21" s="53" t="str">
        <f t="shared" si="92"/>
        <v/>
      </c>
      <c r="BR21" s="52" t="str">
        <f t="shared" si="93"/>
        <v/>
      </c>
      <c r="BS21" s="52" t="str">
        <f t="shared" si="94"/>
        <v/>
      </c>
      <c r="BT21" s="52" t="str">
        <f t="shared" si="95"/>
        <v/>
      </c>
      <c r="BU21" s="52">
        <f t="shared" si="96"/>
        <v>0</v>
      </c>
      <c r="BV21" s="52">
        <f t="shared" si="97"/>
        <v>127</v>
      </c>
      <c r="BW21" s="52" t="str">
        <f t="shared" si="98"/>
        <v/>
      </c>
      <c r="BX21" s="52" t="str">
        <f t="shared" si="99"/>
        <v/>
      </c>
      <c r="BZ21" s="169"/>
      <c r="CA21" s="1"/>
      <c r="CB21" s="17" t="s">
        <v>25</v>
      </c>
      <c r="CC21" s="2">
        <f>CC55</f>
        <v>37</v>
      </c>
      <c r="CD21" s="103">
        <f t="shared" si="100"/>
        <v>117</v>
      </c>
      <c r="CE21" s="24">
        <f>IF(OR($S21&lt;OPL_MIN,$S21&gt;OPL_MAX),"",VLOOKUP($F21,CleanseResults!$AP$3:$AT$1772,5,FALSE))</f>
        <v>0.34</v>
      </c>
      <c r="CF21" s="24" t="str">
        <f t="shared" si="101"/>
        <v>VisFave</v>
      </c>
      <c r="CG21" s="91">
        <f t="shared" si="102"/>
        <v>-194.11764705882345</v>
      </c>
      <c r="CH21" s="91">
        <f t="shared" si="103"/>
        <v>194.11764705882345</v>
      </c>
      <c r="CI21" s="25">
        <f t="shared" si="104"/>
        <v>-1</v>
      </c>
      <c r="CJ21" s="53" t="str">
        <f t="shared" si="105"/>
        <v/>
      </c>
      <c r="CK21" s="52" t="str">
        <f t="shared" si="106"/>
        <v/>
      </c>
      <c r="CL21" s="52" t="str">
        <f t="shared" si="107"/>
        <v/>
      </c>
      <c r="CM21" s="52" t="str">
        <f t="shared" si="108"/>
        <v/>
      </c>
      <c r="CN21" s="52">
        <f t="shared" si="109"/>
        <v>0</v>
      </c>
      <c r="CO21" s="52">
        <f t="shared" si="110"/>
        <v>127</v>
      </c>
      <c r="CP21" s="52" t="str">
        <f t="shared" si="111"/>
        <v/>
      </c>
      <c r="CQ21" s="52" t="str">
        <f t="shared" si="112"/>
        <v/>
      </c>
      <c r="CS21" s="169"/>
      <c r="CT21" s="1"/>
      <c r="CU21" s="17" t="s">
        <v>25</v>
      </c>
      <c r="CV21" s="2">
        <f>CV55</f>
        <v>47</v>
      </c>
      <c r="CW21" s="103">
        <f t="shared" si="113"/>
        <v>117</v>
      </c>
      <c r="CX21" s="24">
        <f>IF(OR($S21&lt;OPL_MIN,$S21&gt;OPL_MAX),"",VLOOKUP($F21,CleanseResults!$BE$3:$BI$1772,5,FALSE))</f>
        <v>0.37</v>
      </c>
      <c r="CY21" s="24" t="str">
        <f t="shared" si="114"/>
        <v>VisFave</v>
      </c>
      <c r="CZ21" s="91">
        <f t="shared" si="115"/>
        <v>-170.27027027027026</v>
      </c>
      <c r="DA21" s="91">
        <f t="shared" si="116"/>
        <v>170.27027027027026</v>
      </c>
      <c r="DB21" s="25">
        <f t="shared" si="117"/>
        <v>-1</v>
      </c>
      <c r="DC21" s="53" t="str">
        <f t="shared" si="118"/>
        <v/>
      </c>
      <c r="DD21" s="52" t="str">
        <f t="shared" si="119"/>
        <v/>
      </c>
      <c r="DE21" s="52" t="str">
        <f t="shared" si="120"/>
        <v/>
      </c>
      <c r="DF21" s="52" t="str">
        <f t="shared" si="121"/>
        <v/>
      </c>
      <c r="DG21" s="52">
        <f t="shared" si="122"/>
        <v>0</v>
      </c>
      <c r="DH21" s="52">
        <f t="shared" si="123"/>
        <v>127</v>
      </c>
      <c r="DI21" s="52" t="str">
        <f t="shared" si="124"/>
        <v/>
      </c>
      <c r="DJ21" s="52" t="str">
        <f t="shared" si="125"/>
        <v/>
      </c>
      <c r="DL21" s="169"/>
      <c r="DM21" s="1"/>
      <c r="DN21" s="17" t="s">
        <v>25</v>
      </c>
      <c r="DO21" s="2">
        <f>DO55</f>
        <v>45</v>
      </c>
      <c r="DP21" s="103">
        <f t="shared" si="126"/>
        <v>117</v>
      </c>
      <c r="DQ21" s="24">
        <f>IF(OR($S21&lt;OPL_MIN,$S21&gt;OPL_MAX),"",VLOOKUP($F21,CleanseResults!$BT$3:$BX$1772,5,FALSE))</f>
        <v>0.45</v>
      </c>
      <c r="DR21" s="24" t="str">
        <f t="shared" si="127"/>
        <v>VisFave</v>
      </c>
      <c r="DS21" s="91">
        <f t="shared" si="128"/>
        <v>-122.22222222222226</v>
      </c>
      <c r="DT21" s="91">
        <f t="shared" si="129"/>
        <v>122.22222222222226</v>
      </c>
      <c r="DU21" s="25">
        <f t="shared" si="130"/>
        <v>-1</v>
      </c>
      <c r="DV21" s="53" t="str">
        <f t="shared" si="131"/>
        <v/>
      </c>
      <c r="DW21" s="52" t="str">
        <f t="shared" si="132"/>
        <v/>
      </c>
      <c r="DX21" s="52" t="str">
        <f t="shared" si="133"/>
        <v/>
      </c>
      <c r="DY21" s="52" t="str">
        <f t="shared" si="134"/>
        <v/>
      </c>
      <c r="DZ21" s="52">
        <f t="shared" si="135"/>
        <v>0</v>
      </c>
      <c r="EA21" s="52">
        <f t="shared" si="136"/>
        <v>127</v>
      </c>
      <c r="EB21" s="52" t="str">
        <f t="shared" si="137"/>
        <v/>
      </c>
      <c r="EC21" s="52" t="str">
        <f t="shared" si="138"/>
        <v/>
      </c>
      <c r="EE21" s="169"/>
      <c r="EF21" s="1"/>
      <c r="EG21" s="17" t="s">
        <v>25</v>
      </c>
      <c r="EH21" s="2">
        <f>EH55</f>
        <v>48</v>
      </c>
      <c r="EI21" s="103">
        <f t="shared" si="139"/>
        <v>117</v>
      </c>
      <c r="EJ21" s="24">
        <f>IF(OR($S21&lt;OPL_MIN,$S21&gt;OPL_MAX),"",VLOOKUP($F21,CleanseResults!$CI$3:$CM$1772,5,FALSE))</f>
        <v>0.44</v>
      </c>
      <c r="EK21" s="24" t="str">
        <f t="shared" si="140"/>
        <v>VisFave</v>
      </c>
      <c r="EL21" s="91">
        <f t="shared" si="141"/>
        <v>-127.27272727272729</v>
      </c>
      <c r="EM21" s="91">
        <f t="shared" si="142"/>
        <v>127.27272727272729</v>
      </c>
      <c r="EN21" s="25">
        <f t="shared" si="143"/>
        <v>-1</v>
      </c>
      <c r="EO21" s="53" t="str">
        <f t="shared" si="144"/>
        <v/>
      </c>
      <c r="EP21" s="52" t="str">
        <f t="shared" si="145"/>
        <v/>
      </c>
      <c r="EQ21" s="52" t="str">
        <f t="shared" si="146"/>
        <v/>
      </c>
      <c r="ER21" s="52" t="str">
        <f t="shared" si="147"/>
        <v/>
      </c>
      <c r="ES21" s="52">
        <f t="shared" si="148"/>
        <v>0</v>
      </c>
      <c r="ET21" s="52">
        <f t="shared" si="149"/>
        <v>127</v>
      </c>
      <c r="EU21" s="52" t="str">
        <f t="shared" si="150"/>
        <v/>
      </c>
      <c r="EV21" s="52" t="str">
        <f t="shared" si="151"/>
        <v/>
      </c>
      <c r="EX21" s="169"/>
      <c r="EY21" s="1"/>
      <c r="EZ21" s="17" t="s">
        <v>25</v>
      </c>
      <c r="FA21" s="2">
        <f>FA55</f>
        <v>37</v>
      </c>
      <c r="FB21" s="103">
        <f t="shared" si="152"/>
        <v>117</v>
      </c>
      <c r="FC21" s="24">
        <f>IF(OR($S21&lt;OPL_MIN,$S21&gt;OPL_MAX),"",VLOOKUP($F21,CleanseResults!$CX$3:$DB$1772,5,FALSE))</f>
        <v>0.43</v>
      </c>
      <c r="FD21" s="24" t="str">
        <f t="shared" si="153"/>
        <v>VisFave</v>
      </c>
      <c r="FE21" s="91">
        <f t="shared" si="154"/>
        <v>-132.55813953488376</v>
      </c>
      <c r="FF21" s="91">
        <f t="shared" si="155"/>
        <v>132.55813953488376</v>
      </c>
      <c r="FG21" s="25">
        <f t="shared" si="156"/>
        <v>-1</v>
      </c>
      <c r="FH21" s="53" t="str">
        <f t="shared" si="157"/>
        <v/>
      </c>
      <c r="FI21" s="52" t="str">
        <f t="shared" si="158"/>
        <v/>
      </c>
      <c r="FJ21" s="52" t="str">
        <f t="shared" si="159"/>
        <v/>
      </c>
      <c r="FK21" s="52" t="str">
        <f t="shared" si="160"/>
        <v/>
      </c>
      <c r="FL21" s="52">
        <f t="shared" si="161"/>
        <v>0</v>
      </c>
      <c r="FM21" s="52">
        <f t="shared" si="162"/>
        <v>127</v>
      </c>
      <c r="FN21" s="52" t="str">
        <f t="shared" si="163"/>
        <v/>
      </c>
      <c r="FO21" s="52" t="str">
        <f t="shared" si="164"/>
        <v/>
      </c>
      <c r="FQ21" s="169"/>
      <c r="FR21" s="1"/>
      <c r="FS21" s="17" t="s">
        <v>25</v>
      </c>
      <c r="FT21" s="2">
        <f>FT55</f>
        <v>45</v>
      </c>
      <c r="FU21" s="103">
        <f t="shared" si="165"/>
        <v>117</v>
      </c>
      <c r="FV21" s="24">
        <f>IF(OR($S21&lt;OPL_MIN,$S21&gt;OPL_MAX),"",VLOOKUP($F21,CleanseResults!$DM$3:$DQ$1772,5,FALSE))</f>
        <v>0.43</v>
      </c>
      <c r="FW21" s="24" t="str">
        <f t="shared" si="166"/>
        <v>VisFave</v>
      </c>
      <c r="FX21" s="91">
        <f t="shared" si="167"/>
        <v>-132.55813953488376</v>
      </c>
      <c r="FY21" s="91">
        <f t="shared" si="168"/>
        <v>132.55813953488376</v>
      </c>
      <c r="FZ21" s="25">
        <f t="shared" si="169"/>
        <v>-1</v>
      </c>
      <c r="GA21" s="53" t="str">
        <f t="shared" si="170"/>
        <v/>
      </c>
      <c r="GB21" s="52" t="str">
        <f t="shared" si="171"/>
        <v/>
      </c>
      <c r="GC21" s="52" t="str">
        <f t="shared" si="172"/>
        <v/>
      </c>
      <c r="GD21" s="52" t="str">
        <f t="shared" si="173"/>
        <v/>
      </c>
      <c r="GE21" s="52">
        <f t="shared" si="174"/>
        <v>0</v>
      </c>
      <c r="GF21" s="52">
        <f t="shared" si="175"/>
        <v>127</v>
      </c>
      <c r="GG21" s="52" t="str">
        <f t="shared" si="176"/>
        <v/>
      </c>
      <c r="GH21" s="52" t="str">
        <f t="shared" si="177"/>
        <v/>
      </c>
      <c r="GJ21" s="169"/>
      <c r="GK21" s="1"/>
      <c r="GL21" s="17" t="s">
        <v>25</v>
      </c>
      <c r="GM21" s="2">
        <f>GM55</f>
        <v>45</v>
      </c>
      <c r="GN21" s="103">
        <f t="shared" si="178"/>
        <v>117</v>
      </c>
      <c r="GO21" s="24">
        <f>IF(OR($S21&lt;OPL_MIN,$S21&gt;OPL_MAX),"",VLOOKUP($F21,CleanseResults!$EB$3:$EF$1772,5,FALSE))</f>
        <v>0.42</v>
      </c>
      <c r="GP21" s="24" t="str">
        <f t="shared" si="179"/>
        <v>VisFave</v>
      </c>
      <c r="GQ21" s="91">
        <f t="shared" si="180"/>
        <v>-138.09523809523813</v>
      </c>
      <c r="GR21" s="91">
        <f t="shared" si="181"/>
        <v>138.09523809523813</v>
      </c>
      <c r="GS21" s="25">
        <f t="shared" si="182"/>
        <v>-1</v>
      </c>
      <c r="GT21" s="53" t="str">
        <f t="shared" si="183"/>
        <v/>
      </c>
      <c r="GU21" s="52" t="str">
        <f t="shared" si="184"/>
        <v/>
      </c>
      <c r="GV21" s="52" t="str">
        <f t="shared" si="185"/>
        <v/>
      </c>
      <c r="GW21" s="52" t="str">
        <f t="shared" si="186"/>
        <v/>
      </c>
      <c r="GX21" s="52">
        <f t="shared" si="187"/>
        <v>0</v>
      </c>
      <c r="GY21" s="52">
        <f t="shared" si="188"/>
        <v>127</v>
      </c>
      <c r="GZ21" s="52" t="str">
        <f t="shared" si="189"/>
        <v/>
      </c>
      <c r="HA21" s="52" t="str">
        <f t="shared" si="190"/>
        <v/>
      </c>
      <c r="HC21" s="169"/>
      <c r="HD21" s="1"/>
      <c r="HE21" s="17" t="s">
        <v>25</v>
      </c>
      <c r="HF21" s="2">
        <f>HF55</f>
        <v>45</v>
      </c>
      <c r="HG21" s="103">
        <f t="shared" si="191"/>
        <v>117</v>
      </c>
      <c r="HH21" s="24">
        <f>IF(OR($S21&lt;OPL_MIN,$S21&gt;OPL_MAX),"",VLOOKUP($F21,CleanseResults!$EQ$3:$EU$1772,5,FALSE))</f>
        <v>0.42</v>
      </c>
      <c r="HI21" s="24" t="str">
        <f t="shared" si="192"/>
        <v>VisFave</v>
      </c>
      <c r="HJ21" s="91">
        <f t="shared" si="193"/>
        <v>-138.09523809523813</v>
      </c>
      <c r="HK21" s="91">
        <f t="shared" si="194"/>
        <v>138.09523809523813</v>
      </c>
      <c r="HL21" s="25">
        <f t="shared" si="195"/>
        <v>-1</v>
      </c>
      <c r="HM21" s="53" t="str">
        <f t="shared" si="196"/>
        <v/>
      </c>
      <c r="HN21" s="52" t="str">
        <f t="shared" si="197"/>
        <v/>
      </c>
      <c r="HO21" s="52" t="str">
        <f t="shared" si="198"/>
        <v/>
      </c>
      <c r="HP21" s="52" t="str">
        <f t="shared" si="199"/>
        <v/>
      </c>
      <c r="HQ21" s="52">
        <f t="shared" si="200"/>
        <v>0</v>
      </c>
      <c r="HR21" s="52">
        <f t="shared" si="201"/>
        <v>127</v>
      </c>
      <c r="HS21" s="52" t="str">
        <f t="shared" si="202"/>
        <v/>
      </c>
      <c r="HT21" s="52" t="str">
        <f t="shared" si="203"/>
        <v/>
      </c>
      <c r="HV21" s="169"/>
      <c r="HW21" s="1"/>
      <c r="HX21" s="17" t="s">
        <v>25</v>
      </c>
      <c r="HY21" s="2">
        <f>HY55</f>
        <v>41</v>
      </c>
      <c r="HZ21" s="103">
        <f t="shared" si="204"/>
        <v>117</v>
      </c>
      <c r="IA21" s="24">
        <f>IF(OR($S21&lt;OPL_MIN,$S21&gt;OPL_MAX),"",VLOOKUP($F21,CleanseResults!$FF$3:$FJ$1772,5,FALSE))</f>
        <v>0.44</v>
      </c>
      <c r="IB21" s="24" t="str">
        <f t="shared" si="205"/>
        <v>VisFave</v>
      </c>
      <c r="IC21" s="91">
        <f t="shared" si="206"/>
        <v>-127.27272727272729</v>
      </c>
      <c r="ID21" s="91">
        <f t="shared" si="207"/>
        <v>127.27272727272729</v>
      </c>
      <c r="IE21" s="25">
        <f t="shared" si="208"/>
        <v>-1</v>
      </c>
      <c r="IF21" s="53" t="str">
        <f t="shared" si="209"/>
        <v/>
      </c>
      <c r="IG21" s="52" t="str">
        <f t="shared" si="210"/>
        <v/>
      </c>
      <c r="IH21" s="52" t="str">
        <f t="shared" si="211"/>
        <v/>
      </c>
      <c r="II21" s="52" t="str">
        <f t="shared" si="212"/>
        <v/>
      </c>
      <c r="IJ21" s="52">
        <f t="shared" si="213"/>
        <v>0</v>
      </c>
      <c r="IK21" s="52">
        <f t="shared" si="214"/>
        <v>127</v>
      </c>
      <c r="IL21" s="52" t="str">
        <f t="shared" si="215"/>
        <v/>
      </c>
      <c r="IM21" s="52" t="str">
        <f t="shared" si="216"/>
        <v/>
      </c>
      <c r="IO21" s="169"/>
      <c r="IP21" s="1"/>
      <c r="IQ21" s="17" t="s">
        <v>25</v>
      </c>
      <c r="IR21" s="2">
        <f>IR55</f>
        <v>44</v>
      </c>
      <c r="IS21" s="103">
        <f t="shared" si="217"/>
        <v>117</v>
      </c>
      <c r="IT21" s="24">
        <f>IF(OR($S21&lt;OPL_MIN,$S21&gt;OPL_MAX),"",VLOOKUP($F21,CleanseResults!$FU$3:$FY$1772,5,FALSE))</f>
        <v>0.45</v>
      </c>
      <c r="IU21" s="24" t="str">
        <f t="shared" si="218"/>
        <v>VisFave</v>
      </c>
      <c r="IV21" s="91">
        <f t="shared" si="219"/>
        <v>-122.22222222222226</v>
      </c>
      <c r="IW21" s="91">
        <f t="shared" si="220"/>
        <v>122.22222222222226</v>
      </c>
      <c r="IX21" s="25">
        <f t="shared" si="221"/>
        <v>-1</v>
      </c>
      <c r="IY21" s="53" t="str">
        <f t="shared" si="222"/>
        <v/>
      </c>
      <c r="IZ21" s="52" t="str">
        <f t="shared" si="223"/>
        <v/>
      </c>
      <c r="JA21" s="52" t="str">
        <f t="shared" si="224"/>
        <v/>
      </c>
      <c r="JB21" s="52" t="str">
        <f t="shared" si="225"/>
        <v/>
      </c>
      <c r="JC21" s="52">
        <f t="shared" si="226"/>
        <v>0</v>
      </c>
      <c r="JD21" s="52">
        <f t="shared" si="227"/>
        <v>127</v>
      </c>
      <c r="JE21" s="52" t="str">
        <f t="shared" si="228"/>
        <v/>
      </c>
      <c r="JF21" s="52" t="str">
        <f t="shared" si="229"/>
        <v/>
      </c>
      <c r="JH21" s="169"/>
      <c r="JI21" s="1"/>
      <c r="JJ21" s="17" t="s">
        <v>25</v>
      </c>
      <c r="JK21" s="2">
        <f>JK55</f>
        <v>52</v>
      </c>
      <c r="JL21" s="103">
        <f t="shared" si="230"/>
        <v>117</v>
      </c>
      <c r="JM21" s="24">
        <f>IF(OR($S21&lt;OPL_MIN,$S21&gt;OPL_MAX),"",VLOOKUP($F21,CleanseResults!$GJ$3:$GN$1772,5,FALSE))</f>
        <v>0.41</v>
      </c>
      <c r="JN21" s="24" t="str">
        <f t="shared" si="231"/>
        <v>VisFave</v>
      </c>
      <c r="JO21" s="91">
        <f t="shared" si="232"/>
        <v>-143.90243902439028</v>
      </c>
      <c r="JP21" s="91">
        <f t="shared" si="233"/>
        <v>143.90243902439028</v>
      </c>
      <c r="JQ21" s="25">
        <f t="shared" si="234"/>
        <v>-1</v>
      </c>
      <c r="JR21" s="53" t="str">
        <f t="shared" si="235"/>
        <v/>
      </c>
      <c r="JS21" s="52" t="str">
        <f t="shared" si="236"/>
        <v/>
      </c>
      <c r="JT21" s="52" t="str">
        <f t="shared" si="237"/>
        <v/>
      </c>
      <c r="JU21" s="52" t="str">
        <f t="shared" si="238"/>
        <v/>
      </c>
      <c r="JV21" s="52">
        <f t="shared" si="239"/>
        <v>0</v>
      </c>
      <c r="JW21" s="52">
        <f t="shared" si="240"/>
        <v>127</v>
      </c>
      <c r="JX21" s="52" t="str">
        <f t="shared" si="241"/>
        <v/>
      </c>
      <c r="JY21" s="52" t="str">
        <f t="shared" si="242"/>
        <v/>
      </c>
      <c r="KA21" s="169"/>
      <c r="KB21" s="1"/>
      <c r="KC21" s="17" t="s">
        <v>25</v>
      </c>
      <c r="KD21" s="2">
        <f>KD55</f>
        <v>40</v>
      </c>
      <c r="KE21" s="103">
        <f t="shared" si="243"/>
        <v>117</v>
      </c>
      <c r="KF21" s="24">
        <f>IF(OR($S21&lt;OPL_MIN,$S21&gt;OPL_MAX),"",VLOOKUP($F21,CleanseResults!$GY$3:$HC$1772,5,FALSE))</f>
        <v>0.42</v>
      </c>
      <c r="KG21" s="24" t="str">
        <f t="shared" si="244"/>
        <v>VisFave</v>
      </c>
      <c r="KH21" s="91">
        <f t="shared" si="245"/>
        <v>-138.09523809523813</v>
      </c>
      <c r="KI21" s="91">
        <f t="shared" si="246"/>
        <v>138.09523809523813</v>
      </c>
      <c r="KJ21" s="25">
        <f t="shared" si="247"/>
        <v>-1</v>
      </c>
      <c r="KK21" s="53" t="str">
        <f t="shared" si="248"/>
        <v/>
      </c>
      <c r="KL21" s="52" t="str">
        <f t="shared" si="249"/>
        <v/>
      </c>
      <c r="KM21" s="52" t="str">
        <f t="shared" si="250"/>
        <v/>
      </c>
      <c r="KN21" s="52" t="str">
        <f t="shared" si="251"/>
        <v/>
      </c>
      <c r="KO21" s="52">
        <f t="shared" si="252"/>
        <v>0</v>
      </c>
      <c r="KP21" s="52">
        <f t="shared" si="253"/>
        <v>127</v>
      </c>
      <c r="KQ21" s="52" t="str">
        <f t="shared" si="254"/>
        <v/>
      </c>
      <c r="KR21" s="52" t="str">
        <f t="shared" si="255"/>
        <v/>
      </c>
      <c r="KT21" s="169"/>
      <c r="KU21" s="1"/>
      <c r="KV21" s="17" t="s">
        <v>25</v>
      </c>
      <c r="KW21" s="2">
        <f>KW55</f>
        <v>50</v>
      </c>
      <c r="KX21" s="103">
        <f t="shared" si="256"/>
        <v>117</v>
      </c>
      <c r="KY21" s="24">
        <f>IF(OR($S21&lt;OPL_MIN,$S21&gt;OPL_MAX),"",VLOOKUP($F21,CleanseResults!$HN$3:$HR$1772,5,FALSE))</f>
        <v>0.44</v>
      </c>
      <c r="KZ21" s="24" t="str">
        <f t="shared" si="257"/>
        <v>VisFave</v>
      </c>
      <c r="LA21" s="91">
        <f t="shared" si="258"/>
        <v>-127.27272727272729</v>
      </c>
      <c r="LB21" s="91">
        <f t="shared" si="259"/>
        <v>127.27272727272729</v>
      </c>
      <c r="LC21" s="25">
        <f t="shared" si="260"/>
        <v>-1</v>
      </c>
      <c r="LD21" s="53" t="str">
        <f t="shared" si="261"/>
        <v/>
      </c>
      <c r="LE21" s="52" t="str">
        <f t="shared" si="262"/>
        <v/>
      </c>
      <c r="LF21" s="52" t="str">
        <f t="shared" si="263"/>
        <v/>
      </c>
      <c r="LG21" s="52" t="str">
        <f t="shared" si="264"/>
        <v/>
      </c>
      <c r="LH21" s="52">
        <f t="shared" si="265"/>
        <v>0</v>
      </c>
      <c r="LI21" s="52">
        <f t="shared" si="266"/>
        <v>127</v>
      </c>
      <c r="LJ21" s="52" t="str">
        <f t="shared" si="267"/>
        <v/>
      </c>
      <c r="LK21" s="52" t="str">
        <f t="shared" si="268"/>
        <v/>
      </c>
      <c r="LO21" s="169"/>
      <c r="LP21" s="1"/>
      <c r="LQ21" s="17" t="s">
        <v>285</v>
      </c>
      <c r="LR21" s="2">
        <f>LR55</f>
        <v>0</v>
      </c>
      <c r="LS21" s="129">
        <f t="shared" si="30"/>
        <v>0.45166029599137508</v>
      </c>
      <c r="LT21" s="53">
        <f t="shared" si="269"/>
        <v>0</v>
      </c>
      <c r="LU21" s="53">
        <f t="shared" si="270"/>
        <v>0</v>
      </c>
      <c r="LV21" s="53">
        <f t="shared" si="271"/>
        <v>15</v>
      </c>
      <c r="LW21" s="53">
        <f t="shared" si="272"/>
        <v>0</v>
      </c>
      <c r="LX21" s="24" t="str">
        <f t="shared" si="273"/>
        <v>VisFave</v>
      </c>
      <c r="LY21" s="97">
        <f t="shared" si="32"/>
        <v>100</v>
      </c>
      <c r="LZ21" s="127">
        <f t="shared" si="33"/>
        <v>0.43</v>
      </c>
      <c r="MA21" s="128">
        <f t="shared" si="34"/>
        <v>-2.1660295991375089E-2</v>
      </c>
      <c r="MB21" s="91">
        <f t="shared" si="35"/>
        <v>132.55813953488374</v>
      </c>
      <c r="MC21" s="137" t="str">
        <f t="shared" si="36"/>
        <v>VisFave</v>
      </c>
      <c r="MD21" s="138" t="str">
        <f t="shared" si="37"/>
        <v/>
      </c>
      <c r="ME21" s="130" t="str">
        <f t="shared" si="274"/>
        <v/>
      </c>
      <c r="MF21" s="135" t="str">
        <f t="shared" si="38"/>
        <v/>
      </c>
      <c r="MG21" s="135" t="str">
        <f t="shared" si="39"/>
        <v/>
      </c>
      <c r="MH21" s="135" t="str">
        <f t="shared" si="40"/>
        <v/>
      </c>
      <c r="MI21" s="135" t="str">
        <f t="shared" si="41"/>
        <v/>
      </c>
      <c r="MJ21" s="135" t="str">
        <f t="shared" si="42"/>
        <v/>
      </c>
      <c r="MK21" s="135" t="str">
        <f t="shared" si="43"/>
        <v/>
      </c>
      <c r="ML21" s="135" t="str">
        <f t="shared" si="44"/>
        <v/>
      </c>
      <c r="MM21" s="135" t="str">
        <f t="shared" si="45"/>
        <v/>
      </c>
      <c r="MO21" s="123" t="str">
        <f t="shared" si="46"/>
        <v/>
      </c>
      <c r="MP21" s="123" t="str">
        <f t="shared" si="47"/>
        <v/>
      </c>
      <c r="MS21" s="24" t="str">
        <f t="shared" si="48"/>
        <v/>
      </c>
      <c r="MT21" s="24" t="str">
        <f t="shared" si="49"/>
        <v/>
      </c>
      <c r="MU21" s="24" t="str">
        <f t="shared" si="50"/>
        <v/>
      </c>
      <c r="MV21" s="81" t="str">
        <f t="shared" si="51"/>
        <v/>
      </c>
      <c r="MX21" s="52">
        <f t="shared" si="52"/>
        <v>0.45</v>
      </c>
      <c r="MY21" s="52">
        <f t="shared" si="53"/>
        <v>0.46</v>
      </c>
      <c r="MZ21" s="52">
        <f t="shared" si="54"/>
        <v>0.34</v>
      </c>
      <c r="NA21" s="52">
        <f t="shared" si="55"/>
        <v>0.37</v>
      </c>
      <c r="NB21" s="52">
        <f t="shared" si="56"/>
        <v>0.45</v>
      </c>
      <c r="NC21" s="52">
        <f t="shared" si="57"/>
        <v>0.44</v>
      </c>
      <c r="ND21" s="52">
        <f t="shared" si="58"/>
        <v>0.43</v>
      </c>
      <c r="NE21" s="52">
        <f t="shared" si="59"/>
        <v>0.43</v>
      </c>
      <c r="NF21" s="52">
        <f t="shared" si="60"/>
        <v>0.42</v>
      </c>
      <c r="NG21" s="52">
        <f t="shared" si="61"/>
        <v>0.42</v>
      </c>
      <c r="NH21" s="52">
        <f t="shared" si="62"/>
        <v>0.44</v>
      </c>
      <c r="NI21" s="52">
        <f t="shared" si="63"/>
        <v>0.45</v>
      </c>
      <c r="NJ21" s="52">
        <f t="shared" si="64"/>
        <v>0.41</v>
      </c>
      <c r="NK21" s="52">
        <f t="shared" si="65"/>
        <v>0.42</v>
      </c>
      <c r="NL21" s="52">
        <f t="shared" si="66"/>
        <v>0.44</v>
      </c>
      <c r="NM21" s="109">
        <f t="shared" si="275"/>
        <v>0.43</v>
      </c>
    </row>
    <row r="22" spans="1:377" ht="15" customHeight="1" x14ac:dyDescent="0.2">
      <c r="A22" s="1"/>
      <c r="B22" s="1"/>
      <c r="C22" s="9" t="s">
        <v>162</v>
      </c>
      <c r="D22" s="50">
        <f>COUNTIF($W$3:$W$89,"1")</f>
        <v>33</v>
      </c>
      <c r="E22" s="10">
        <f t="shared" si="276"/>
        <v>1</v>
      </c>
      <c r="F22" s="26">
        <v>777013</v>
      </c>
      <c r="G22" s="49">
        <f>VLOOKUP($F22,Lookup_!$A$2:$AJ$2224,3,FALSE)</f>
        <v>2025</v>
      </c>
      <c r="H22" s="27">
        <f>VLOOKUP($F22,Lookup_!$A$2:$AJ$2224,4,FALSE)</f>
        <v>7.4</v>
      </c>
      <c r="I22" s="86">
        <f>VLOOKUP($F22,Lookup_!$A$2:$AJ$2224,2,FALSE)</f>
        <v>45863</v>
      </c>
      <c r="J22" s="7">
        <f>VLOOKUP($F22,Lookup_!$A$2:$AJ$2224,13,FALSE)</f>
        <v>27</v>
      </c>
      <c r="K22" s="8" t="str">
        <f>VLOOKUP(J22,Lookup_!$AO$3:$AP$32,2,FALSE)</f>
        <v>TB</v>
      </c>
      <c r="L22" s="27">
        <f>VLOOKUP($F22,Lookup_!$A$2:$AJ$2224,14,FALSE)</f>
        <v>-101</v>
      </c>
      <c r="M22" s="12">
        <f>VLOOKUP($F22,Lookup_!$A$2:$AJ$2224,15,FALSE)</f>
        <v>0.50248800000000005</v>
      </c>
      <c r="N22" s="115">
        <f t="shared" si="67"/>
        <v>0.49292718433268334</v>
      </c>
      <c r="O22" s="116">
        <f t="shared" si="68"/>
        <v>102.86972027192687</v>
      </c>
      <c r="P22" s="49">
        <f>VLOOKUP($F22,Lookup_!$A$2:$AJ$2224,7,FALSE)</f>
        <v>6</v>
      </c>
      <c r="Q22" s="8" t="str">
        <f>VLOOKUP(P22,Lookup_!$AO$3:$AP$32,2,FALSE)</f>
        <v>CIN</v>
      </c>
      <c r="R22" s="88">
        <f>VLOOKUP($F22,Lookup_!$A$2:$AJ$2224,12,FALSE)</f>
        <v>0.333208536</v>
      </c>
      <c r="S22" s="27">
        <f>VLOOKUP($F22,Lookup_!$A$2:$AJ$2224,8,FALSE)</f>
        <v>-107</v>
      </c>
      <c r="T22" s="12">
        <f>VLOOKUP($F22,Lookup_!$A$2:$AJ$2224,9,FALSE)</f>
        <v>0.51690800000000003</v>
      </c>
      <c r="U22" s="115">
        <f t="shared" si="69"/>
        <v>0.50707281566731677</v>
      </c>
      <c r="V22" s="116">
        <f t="shared" si="70"/>
        <v>-102.86972027192691</v>
      </c>
      <c r="W22" s="90">
        <f t="shared" si="71"/>
        <v>1</v>
      </c>
      <c r="X22" s="27">
        <f>VLOOKUP($F22,Lookup_!$A$2:$AJ$2224,5,FALSE)</f>
        <v>9.5</v>
      </c>
      <c r="Y22" s="27">
        <f>VLOOKUP($F22,Lookup_!$A$2:$AJ$2224,6,FALSE)</f>
        <v>108.5</v>
      </c>
      <c r="Z22" s="55">
        <f>VLOOKUP($F22,Lookup_!$A$2:$AJ$2224,19,FALSE)</f>
        <v>101.00210160561363</v>
      </c>
      <c r="AA22" s="116">
        <f>VLOOKUP($F22,Lookup_!$A$2:$AJ$2224,25,FALSE)</f>
        <v>-101.82001287611682</v>
      </c>
      <c r="AB22" s="27">
        <f>VLOOKUP($F22,Lookup_!$A$2:$AJ$2224,21,FALSE)</f>
        <v>-103.14953284546024</v>
      </c>
      <c r="AC22" s="116">
        <f>VLOOKUP($F22,Lookup_!$A$2:$AJ$2224,23,FALSE)</f>
        <v>-114.30393011977446</v>
      </c>
      <c r="AD22" s="7">
        <f>VLOOKUP($F22,Lookup_!$A$2:$AJ$2224,31,FALSE)</f>
        <v>2</v>
      </c>
      <c r="AE22" s="8">
        <f>VLOOKUP($F22,Lookup_!$A$2:$AJ$2224,30,FALSE)</f>
        <v>7</v>
      </c>
      <c r="AF22" s="8" t="str">
        <f>VLOOKUP($F22,Lookup_!$A$2:$AJ$2224,32,FALSE)</f>
        <v>FIVE</v>
      </c>
      <c r="AG22" s="28">
        <f>VLOOKUP($F22,Lookup_!$A$2:$AJ$2224,29,FALSE)</f>
        <v>1</v>
      </c>
      <c r="AH22" s="28">
        <f>VLOOKUP($F22,Lookup_!$A$2:$AJ$2224,34,FALSE)</f>
        <v>1</v>
      </c>
      <c r="AI22" s="28" t="str">
        <f>VLOOKUP($F22,Lookup_!$A$2:$AJ$2224,33,FALSE)</f>
        <v>HomFave</v>
      </c>
      <c r="AJ22" s="8">
        <f>VLOOKUP($F22,Lookup_!$A$2:$AJ$2224,35,FALSE)</f>
        <v>9</v>
      </c>
      <c r="AK22" s="28">
        <f>VLOOKUP($F22,Lookup_!$A$2:$AJ$2224,36,FALSE)</f>
        <v>-1</v>
      </c>
      <c r="AL22">
        <f t="shared" si="72"/>
        <v>5</v>
      </c>
      <c r="AM22">
        <f t="shared" si="73"/>
        <v>1</v>
      </c>
      <c r="AN22" s="169"/>
      <c r="AO22" s="1"/>
      <c r="AP22" s="17" t="s">
        <v>86</v>
      </c>
      <c r="AQ22" s="21">
        <f>IF(AQ$4=0,0,AQ21/AQ$4)</f>
        <v>0.50574712643678166</v>
      </c>
      <c r="AR22" s="103">
        <f t="shared" si="74"/>
        <v>-107</v>
      </c>
      <c r="AS22" s="24">
        <f>IF(OR($S22&lt;OPL_MIN,$S22&gt;OPL_MAX),"",VLOOKUP($F22,CleanseResults!$L$3:$P$1772,5,FALSE))</f>
        <v>0.49</v>
      </c>
      <c r="AT22" s="24" t="str">
        <f t="shared" si="75"/>
        <v>VisDog</v>
      </c>
      <c r="AU22" s="91">
        <f t="shared" si="76"/>
        <v>104.08163265306123</v>
      </c>
      <c r="AV22" s="91">
        <f t="shared" si="77"/>
        <v>104.08163265306123</v>
      </c>
      <c r="AW22" s="25">
        <f t="shared" si="78"/>
        <v>-1</v>
      </c>
      <c r="AX22" s="53" t="str">
        <f t="shared" si="79"/>
        <v/>
      </c>
      <c r="AY22" s="52" t="str">
        <f t="shared" si="80"/>
        <v/>
      </c>
      <c r="AZ22" s="52">
        <f t="shared" si="81"/>
        <v>0</v>
      </c>
      <c r="BA22" s="52">
        <f t="shared" si="82"/>
        <v>101</v>
      </c>
      <c r="BB22" s="52" t="str">
        <f t="shared" si="83"/>
        <v/>
      </c>
      <c r="BC22" s="52" t="str">
        <f t="shared" si="84"/>
        <v/>
      </c>
      <c r="BD22" s="52" t="str">
        <f t="shared" si="85"/>
        <v/>
      </c>
      <c r="BE22" s="52" t="str">
        <f t="shared" si="86"/>
        <v/>
      </c>
      <c r="BG22" s="169"/>
      <c r="BH22" s="1"/>
      <c r="BI22" s="17" t="s">
        <v>86</v>
      </c>
      <c r="BJ22" s="21">
        <f>IF(BJ$4=0,0,BJ21/BJ$4)</f>
        <v>0.44827586206896552</v>
      </c>
      <c r="BK22" s="103">
        <f t="shared" si="87"/>
        <v>-107</v>
      </c>
      <c r="BL22" s="24">
        <f>IF(OR($S22&lt;OPL_MIN,$S22&gt;OPL_MAX),"",VLOOKUP($F22,CleanseResults!$AA$3:$AE$1772,5,FALSE))</f>
        <v>0.49</v>
      </c>
      <c r="BM22" s="24" t="str">
        <f t="shared" si="88"/>
        <v>VisDog</v>
      </c>
      <c r="BN22" s="91">
        <f t="shared" si="89"/>
        <v>104.08163265306123</v>
      </c>
      <c r="BO22" s="91">
        <f t="shared" si="90"/>
        <v>104.08163265306123</v>
      </c>
      <c r="BP22" s="25">
        <f t="shared" si="91"/>
        <v>-1</v>
      </c>
      <c r="BQ22" s="53" t="str">
        <f t="shared" si="92"/>
        <v/>
      </c>
      <c r="BR22" s="52" t="str">
        <f t="shared" si="93"/>
        <v/>
      </c>
      <c r="BS22" s="52">
        <f t="shared" si="94"/>
        <v>0</v>
      </c>
      <c r="BT22" s="52">
        <f t="shared" si="95"/>
        <v>101</v>
      </c>
      <c r="BU22" s="52" t="str">
        <f t="shared" si="96"/>
        <v/>
      </c>
      <c r="BV22" s="52" t="str">
        <f t="shared" si="97"/>
        <v/>
      </c>
      <c r="BW22" s="52" t="str">
        <f t="shared" si="98"/>
        <v/>
      </c>
      <c r="BX22" s="52" t="str">
        <f t="shared" si="99"/>
        <v/>
      </c>
      <c r="BZ22" s="169"/>
      <c r="CA22" s="1"/>
      <c r="CB22" s="17" t="s">
        <v>86</v>
      </c>
      <c r="CC22" s="21">
        <f>IF(CC$4=0,0,CC21/CC$4)</f>
        <v>0.42528735632183906</v>
      </c>
      <c r="CD22" s="103">
        <f t="shared" si="100"/>
        <v>-107</v>
      </c>
      <c r="CE22" s="24">
        <f>IF(OR($S22&lt;OPL_MIN,$S22&gt;OPL_MAX),"",VLOOKUP($F22,CleanseResults!$AP$3:$AT$1772,5,FALSE))</f>
        <v>0.18</v>
      </c>
      <c r="CF22" s="24" t="str">
        <f t="shared" si="101"/>
        <v>VisDog</v>
      </c>
      <c r="CG22" s="91">
        <f t="shared" si="102"/>
        <v>455.5555555555556</v>
      </c>
      <c r="CH22" s="91">
        <f t="shared" si="103"/>
        <v>455.5555555555556</v>
      </c>
      <c r="CI22" s="25">
        <f t="shared" si="104"/>
        <v>-1</v>
      </c>
      <c r="CJ22" s="53" t="str">
        <f t="shared" si="105"/>
        <v/>
      </c>
      <c r="CK22" s="52" t="str">
        <f t="shared" si="106"/>
        <v/>
      </c>
      <c r="CL22" s="52">
        <f t="shared" si="107"/>
        <v>0</v>
      </c>
      <c r="CM22" s="52">
        <f t="shared" si="108"/>
        <v>101</v>
      </c>
      <c r="CN22" s="52" t="str">
        <f t="shared" si="109"/>
        <v/>
      </c>
      <c r="CO22" s="52" t="str">
        <f t="shared" si="110"/>
        <v/>
      </c>
      <c r="CP22" s="52" t="str">
        <f t="shared" si="111"/>
        <v/>
      </c>
      <c r="CQ22" s="52" t="str">
        <f t="shared" si="112"/>
        <v/>
      </c>
      <c r="CS22" s="169"/>
      <c r="CT22" s="1"/>
      <c r="CU22" s="17" t="s">
        <v>86</v>
      </c>
      <c r="CV22" s="21">
        <f>IF(CV$4=0,0,CV21/CV$4)</f>
        <v>0.54022988505747127</v>
      </c>
      <c r="CW22" s="103">
        <f t="shared" si="113"/>
        <v>-107</v>
      </c>
      <c r="CX22" s="24">
        <f>IF(OR($S22&lt;OPL_MIN,$S22&gt;OPL_MAX),"",VLOOKUP($F22,CleanseResults!$BE$3:$BI$1772,5,FALSE))</f>
        <v>0.45</v>
      </c>
      <c r="CY22" s="24" t="str">
        <f t="shared" si="114"/>
        <v>VisDog</v>
      </c>
      <c r="CZ22" s="91">
        <f t="shared" si="115"/>
        <v>122.22222222222223</v>
      </c>
      <c r="DA22" s="91">
        <f t="shared" si="116"/>
        <v>122.22222222222223</v>
      </c>
      <c r="DB22" s="25">
        <f t="shared" si="117"/>
        <v>-1</v>
      </c>
      <c r="DC22" s="53" t="str">
        <f t="shared" si="118"/>
        <v/>
      </c>
      <c r="DD22" s="52" t="str">
        <f t="shared" si="119"/>
        <v/>
      </c>
      <c r="DE22" s="52">
        <f t="shared" si="120"/>
        <v>0</v>
      </c>
      <c r="DF22" s="52">
        <f t="shared" si="121"/>
        <v>101</v>
      </c>
      <c r="DG22" s="52" t="str">
        <f t="shared" si="122"/>
        <v/>
      </c>
      <c r="DH22" s="52" t="str">
        <f t="shared" si="123"/>
        <v/>
      </c>
      <c r="DI22" s="52" t="str">
        <f t="shared" si="124"/>
        <v/>
      </c>
      <c r="DJ22" s="52" t="str">
        <f t="shared" si="125"/>
        <v/>
      </c>
      <c r="DL22" s="169"/>
      <c r="DM22" s="1"/>
      <c r="DN22" s="17" t="s">
        <v>86</v>
      </c>
      <c r="DO22" s="21">
        <f>IF(DO$4=0,0,DO21/DO$4)</f>
        <v>0.51724137931034486</v>
      </c>
      <c r="DP22" s="103">
        <f t="shared" si="126"/>
        <v>-107</v>
      </c>
      <c r="DQ22" s="24">
        <f>IF(OR($S22&lt;OPL_MIN,$S22&gt;OPL_MAX),"",VLOOKUP($F22,CleanseResults!$BT$3:$BX$1772,5,FALSE))</f>
        <v>0.31</v>
      </c>
      <c r="DR22" s="24" t="str">
        <f t="shared" si="127"/>
        <v>VisDog</v>
      </c>
      <c r="DS22" s="91">
        <f t="shared" si="128"/>
        <v>222.58064516129031</v>
      </c>
      <c r="DT22" s="91">
        <f t="shared" si="129"/>
        <v>222.58064516129031</v>
      </c>
      <c r="DU22" s="25">
        <f t="shared" si="130"/>
        <v>-1</v>
      </c>
      <c r="DV22" s="53" t="str">
        <f t="shared" si="131"/>
        <v/>
      </c>
      <c r="DW22" s="52" t="str">
        <f t="shared" si="132"/>
        <v/>
      </c>
      <c r="DX22" s="52">
        <f t="shared" si="133"/>
        <v>0</v>
      </c>
      <c r="DY22" s="52">
        <f t="shared" si="134"/>
        <v>101</v>
      </c>
      <c r="DZ22" s="52" t="str">
        <f t="shared" si="135"/>
        <v/>
      </c>
      <c r="EA22" s="52" t="str">
        <f t="shared" si="136"/>
        <v/>
      </c>
      <c r="EB22" s="52" t="str">
        <f t="shared" si="137"/>
        <v/>
      </c>
      <c r="EC22" s="52" t="str">
        <f t="shared" si="138"/>
        <v/>
      </c>
      <c r="EE22" s="169"/>
      <c r="EF22" s="1"/>
      <c r="EG22" s="17" t="s">
        <v>86</v>
      </c>
      <c r="EH22" s="21">
        <f>IF(EH$4=0,0,EH21/EH$4)</f>
        <v>0.55172413793103448</v>
      </c>
      <c r="EI22" s="103">
        <f t="shared" si="139"/>
        <v>-107</v>
      </c>
      <c r="EJ22" s="24">
        <f>IF(OR($S22&lt;OPL_MIN,$S22&gt;OPL_MAX),"",VLOOKUP($F22,CleanseResults!$CI$3:$CM$1772,5,FALSE))</f>
        <v>0.49</v>
      </c>
      <c r="EK22" s="24" t="str">
        <f t="shared" si="140"/>
        <v>VisDog</v>
      </c>
      <c r="EL22" s="91">
        <f t="shared" si="141"/>
        <v>104.08163265306123</v>
      </c>
      <c r="EM22" s="91">
        <f t="shared" si="142"/>
        <v>104.08163265306123</v>
      </c>
      <c r="EN22" s="25">
        <f t="shared" si="143"/>
        <v>-1</v>
      </c>
      <c r="EO22" s="53" t="str">
        <f t="shared" si="144"/>
        <v/>
      </c>
      <c r="EP22" s="52" t="str">
        <f t="shared" si="145"/>
        <v/>
      </c>
      <c r="EQ22" s="52">
        <f t="shared" si="146"/>
        <v>0</v>
      </c>
      <c r="ER22" s="52">
        <f t="shared" si="147"/>
        <v>101</v>
      </c>
      <c r="ES22" s="52" t="str">
        <f t="shared" si="148"/>
        <v/>
      </c>
      <c r="ET22" s="52" t="str">
        <f t="shared" si="149"/>
        <v/>
      </c>
      <c r="EU22" s="52" t="str">
        <f t="shared" si="150"/>
        <v/>
      </c>
      <c r="EV22" s="52" t="str">
        <f t="shared" si="151"/>
        <v/>
      </c>
      <c r="EX22" s="169"/>
      <c r="EY22" s="1"/>
      <c r="EZ22" s="17" t="s">
        <v>86</v>
      </c>
      <c r="FA22" s="21">
        <f>IF(FA$4=0,0,FA21/FA$4)</f>
        <v>0.42528735632183906</v>
      </c>
      <c r="FB22" s="103">
        <f t="shared" si="152"/>
        <v>-107</v>
      </c>
      <c r="FC22" s="24">
        <f>IF(OR($S22&lt;OPL_MIN,$S22&gt;OPL_MAX),"",VLOOKUP($F22,CleanseResults!$CX$3:$DB$1772,5,FALSE))</f>
        <v>0.49</v>
      </c>
      <c r="FD22" s="24" t="str">
        <f t="shared" si="153"/>
        <v>VisDog</v>
      </c>
      <c r="FE22" s="91">
        <f t="shared" si="154"/>
        <v>104.08163265306123</v>
      </c>
      <c r="FF22" s="91">
        <f t="shared" si="155"/>
        <v>104.08163265306123</v>
      </c>
      <c r="FG22" s="25">
        <f t="shared" si="156"/>
        <v>-1</v>
      </c>
      <c r="FH22" s="53" t="str">
        <f t="shared" si="157"/>
        <v/>
      </c>
      <c r="FI22" s="52" t="str">
        <f t="shared" si="158"/>
        <v/>
      </c>
      <c r="FJ22" s="52">
        <f t="shared" si="159"/>
        <v>0</v>
      </c>
      <c r="FK22" s="52">
        <f t="shared" si="160"/>
        <v>101</v>
      </c>
      <c r="FL22" s="52" t="str">
        <f t="shared" si="161"/>
        <v/>
      </c>
      <c r="FM22" s="52" t="str">
        <f t="shared" si="162"/>
        <v/>
      </c>
      <c r="FN22" s="52" t="str">
        <f t="shared" si="163"/>
        <v/>
      </c>
      <c r="FO22" s="52" t="str">
        <f t="shared" si="164"/>
        <v/>
      </c>
      <c r="FQ22" s="169"/>
      <c r="FR22" s="1"/>
      <c r="FS22" s="17" t="s">
        <v>86</v>
      </c>
      <c r="FT22" s="21">
        <f>IF(FT$4=0,0,FT21/FT$4)</f>
        <v>0.51724137931034486</v>
      </c>
      <c r="FU22" s="103">
        <f t="shared" si="165"/>
        <v>-107</v>
      </c>
      <c r="FV22" s="24">
        <f>IF(OR($S22&lt;OPL_MIN,$S22&gt;OPL_MAX),"",VLOOKUP($F22,CleanseResults!$DM$3:$DQ$1772,5,FALSE))</f>
        <v>0.5</v>
      </c>
      <c r="FW22" s="24" t="str">
        <f t="shared" si="166"/>
        <v>HomFave</v>
      </c>
      <c r="FX22" s="91">
        <f t="shared" si="167"/>
        <v>100</v>
      </c>
      <c r="FY22" s="91">
        <f t="shared" si="168"/>
        <v>100</v>
      </c>
      <c r="FZ22" s="25">
        <f t="shared" si="169"/>
        <v>1</v>
      </c>
      <c r="GA22" s="53">
        <f t="shared" si="170"/>
        <v>207</v>
      </c>
      <c r="GB22" s="52">
        <f t="shared" si="171"/>
        <v>107</v>
      </c>
      <c r="GC22" s="52" t="str">
        <f t="shared" si="172"/>
        <v/>
      </c>
      <c r="GD22" s="52" t="str">
        <f t="shared" si="173"/>
        <v/>
      </c>
      <c r="GE22" s="52" t="str">
        <f t="shared" si="174"/>
        <v/>
      </c>
      <c r="GF22" s="52" t="str">
        <f t="shared" si="175"/>
        <v/>
      </c>
      <c r="GG22" s="52" t="str">
        <f t="shared" si="176"/>
        <v/>
      </c>
      <c r="GH22" s="52" t="str">
        <f t="shared" si="177"/>
        <v/>
      </c>
      <c r="GJ22" s="169"/>
      <c r="GK22" s="1"/>
      <c r="GL22" s="17" t="s">
        <v>86</v>
      </c>
      <c r="GM22" s="21">
        <f>IF(GM$4=0,0,GM21/GM$4)</f>
        <v>0.51724137931034486</v>
      </c>
      <c r="GN22" s="103">
        <f t="shared" si="178"/>
        <v>-107</v>
      </c>
      <c r="GO22" s="24">
        <f>IF(OR($S22&lt;OPL_MIN,$S22&gt;OPL_MAX),"",VLOOKUP($F22,CleanseResults!$EB$3:$EF$1772,5,FALSE))</f>
        <v>0.47</v>
      </c>
      <c r="GP22" s="24" t="str">
        <f t="shared" si="179"/>
        <v>VisDog</v>
      </c>
      <c r="GQ22" s="91">
        <f t="shared" si="180"/>
        <v>112.76595744680853</v>
      </c>
      <c r="GR22" s="91">
        <f t="shared" si="181"/>
        <v>112.76595744680853</v>
      </c>
      <c r="GS22" s="25">
        <f t="shared" si="182"/>
        <v>-1</v>
      </c>
      <c r="GT22" s="53" t="str">
        <f t="shared" si="183"/>
        <v/>
      </c>
      <c r="GU22" s="52" t="str">
        <f t="shared" si="184"/>
        <v/>
      </c>
      <c r="GV22" s="52">
        <f t="shared" si="185"/>
        <v>0</v>
      </c>
      <c r="GW22" s="52">
        <f t="shared" si="186"/>
        <v>101</v>
      </c>
      <c r="GX22" s="52" t="str">
        <f t="shared" si="187"/>
        <v/>
      </c>
      <c r="GY22" s="52" t="str">
        <f t="shared" si="188"/>
        <v/>
      </c>
      <c r="GZ22" s="52" t="str">
        <f t="shared" si="189"/>
        <v/>
      </c>
      <c r="HA22" s="52" t="str">
        <f t="shared" si="190"/>
        <v/>
      </c>
      <c r="HC22" s="169"/>
      <c r="HD22" s="1"/>
      <c r="HE22" s="17" t="s">
        <v>86</v>
      </c>
      <c r="HF22" s="21">
        <f>IF(HF$4=0,0,HF21/HF$4)</f>
        <v>0.51724137931034486</v>
      </c>
      <c r="HG22" s="103">
        <f t="shared" si="191"/>
        <v>-107</v>
      </c>
      <c r="HH22" s="24">
        <f>IF(OR($S22&lt;OPL_MIN,$S22&gt;OPL_MAX),"",VLOOKUP($F22,CleanseResults!$EQ$3:$EU$1772,5,FALSE))</f>
        <v>0.47</v>
      </c>
      <c r="HI22" s="24" t="str">
        <f t="shared" si="192"/>
        <v>VisDog</v>
      </c>
      <c r="HJ22" s="91">
        <f t="shared" si="193"/>
        <v>112.76595744680853</v>
      </c>
      <c r="HK22" s="91">
        <f t="shared" si="194"/>
        <v>112.76595744680853</v>
      </c>
      <c r="HL22" s="25">
        <f t="shared" si="195"/>
        <v>-1</v>
      </c>
      <c r="HM22" s="53" t="str">
        <f t="shared" si="196"/>
        <v/>
      </c>
      <c r="HN22" s="52" t="str">
        <f t="shared" si="197"/>
        <v/>
      </c>
      <c r="HO22" s="52">
        <f t="shared" si="198"/>
        <v>0</v>
      </c>
      <c r="HP22" s="52">
        <f t="shared" si="199"/>
        <v>101</v>
      </c>
      <c r="HQ22" s="52" t="str">
        <f t="shared" si="200"/>
        <v/>
      </c>
      <c r="HR22" s="52" t="str">
        <f t="shared" si="201"/>
        <v/>
      </c>
      <c r="HS22" s="52" t="str">
        <f t="shared" si="202"/>
        <v/>
      </c>
      <c r="HT22" s="52" t="str">
        <f t="shared" si="203"/>
        <v/>
      </c>
      <c r="HV22" s="169"/>
      <c r="HW22" s="1"/>
      <c r="HX22" s="17" t="s">
        <v>86</v>
      </c>
      <c r="HY22" s="21">
        <f>IF(HY$4=0,0,HY21/HY$4)</f>
        <v>0.47126436781609193</v>
      </c>
      <c r="HZ22" s="103">
        <f t="shared" si="204"/>
        <v>-107</v>
      </c>
      <c r="IA22" s="24">
        <f>IF(OR($S22&lt;OPL_MIN,$S22&gt;OPL_MAX),"",VLOOKUP($F22,CleanseResults!$FF$3:$FJ$1772,5,FALSE))</f>
        <v>0.5</v>
      </c>
      <c r="IB22" s="24" t="str">
        <f t="shared" si="205"/>
        <v>HomFave</v>
      </c>
      <c r="IC22" s="91">
        <f t="shared" si="206"/>
        <v>100</v>
      </c>
      <c r="ID22" s="91">
        <f t="shared" si="207"/>
        <v>100</v>
      </c>
      <c r="IE22" s="25">
        <f t="shared" si="208"/>
        <v>1</v>
      </c>
      <c r="IF22" s="53">
        <f t="shared" si="209"/>
        <v>207</v>
      </c>
      <c r="IG22" s="52">
        <f t="shared" si="210"/>
        <v>107</v>
      </c>
      <c r="IH22" s="52" t="str">
        <f t="shared" si="211"/>
        <v/>
      </c>
      <c r="II22" s="52" t="str">
        <f t="shared" si="212"/>
        <v/>
      </c>
      <c r="IJ22" s="52" t="str">
        <f t="shared" si="213"/>
        <v/>
      </c>
      <c r="IK22" s="52" t="str">
        <f t="shared" si="214"/>
        <v/>
      </c>
      <c r="IL22" s="52" t="str">
        <f t="shared" si="215"/>
        <v/>
      </c>
      <c r="IM22" s="52" t="str">
        <f t="shared" si="216"/>
        <v/>
      </c>
      <c r="IO22" s="169"/>
      <c r="IP22" s="1"/>
      <c r="IQ22" s="17" t="s">
        <v>86</v>
      </c>
      <c r="IR22" s="21">
        <f>IF(IR$4=0,0,IR21/IR$4)</f>
        <v>0.50574712643678166</v>
      </c>
      <c r="IS22" s="103">
        <f t="shared" si="217"/>
        <v>-107</v>
      </c>
      <c r="IT22" s="24">
        <f>IF(OR($S22&lt;OPL_MIN,$S22&gt;OPL_MAX),"",VLOOKUP($F22,CleanseResults!$FU$3:$FY$1772,5,FALSE))</f>
        <v>0.51</v>
      </c>
      <c r="IU22" s="24" t="str">
        <f t="shared" si="218"/>
        <v>HomFave</v>
      </c>
      <c r="IV22" s="91">
        <f t="shared" si="219"/>
        <v>-104.08163265306123</v>
      </c>
      <c r="IW22" s="91">
        <f t="shared" si="220"/>
        <v>104.08163265306123</v>
      </c>
      <c r="IX22" s="25">
        <f t="shared" si="221"/>
        <v>1</v>
      </c>
      <c r="IY22" s="53">
        <f t="shared" si="222"/>
        <v>207</v>
      </c>
      <c r="IZ22" s="52">
        <f t="shared" si="223"/>
        <v>107</v>
      </c>
      <c r="JA22" s="52" t="str">
        <f t="shared" si="224"/>
        <v/>
      </c>
      <c r="JB22" s="52" t="str">
        <f t="shared" si="225"/>
        <v/>
      </c>
      <c r="JC22" s="52" t="str">
        <f t="shared" si="226"/>
        <v/>
      </c>
      <c r="JD22" s="52" t="str">
        <f t="shared" si="227"/>
        <v/>
      </c>
      <c r="JE22" s="52" t="str">
        <f t="shared" si="228"/>
        <v/>
      </c>
      <c r="JF22" s="52" t="str">
        <f t="shared" si="229"/>
        <v/>
      </c>
      <c r="JH22" s="169"/>
      <c r="JI22" s="1"/>
      <c r="JJ22" s="17" t="s">
        <v>86</v>
      </c>
      <c r="JK22" s="21">
        <f>IF(JK$4=0,0,JK21/JK$4)</f>
        <v>0.5977011494252874</v>
      </c>
      <c r="JL22" s="103">
        <f t="shared" si="230"/>
        <v>-107</v>
      </c>
      <c r="JM22" s="24">
        <f>IF(OR($S22&lt;OPL_MIN,$S22&gt;OPL_MAX),"",VLOOKUP($F22,CleanseResults!$GJ$3:$GN$1772,5,FALSE))</f>
        <v>0.49</v>
      </c>
      <c r="JN22" s="24" t="str">
        <f t="shared" si="231"/>
        <v>VisDog</v>
      </c>
      <c r="JO22" s="91">
        <f t="shared" si="232"/>
        <v>104.08163265306123</v>
      </c>
      <c r="JP22" s="91">
        <f t="shared" si="233"/>
        <v>104.08163265306123</v>
      </c>
      <c r="JQ22" s="25">
        <f t="shared" si="234"/>
        <v>-1</v>
      </c>
      <c r="JR22" s="53" t="str">
        <f t="shared" si="235"/>
        <v/>
      </c>
      <c r="JS22" s="52" t="str">
        <f t="shared" si="236"/>
        <v/>
      </c>
      <c r="JT22" s="52">
        <f t="shared" si="237"/>
        <v>0</v>
      </c>
      <c r="JU22" s="52">
        <f t="shared" si="238"/>
        <v>101</v>
      </c>
      <c r="JV22" s="52" t="str">
        <f t="shared" si="239"/>
        <v/>
      </c>
      <c r="JW22" s="52" t="str">
        <f t="shared" si="240"/>
        <v/>
      </c>
      <c r="JX22" s="52" t="str">
        <f t="shared" si="241"/>
        <v/>
      </c>
      <c r="JY22" s="52" t="str">
        <f t="shared" si="242"/>
        <v/>
      </c>
      <c r="KA22" s="169"/>
      <c r="KB22" s="1"/>
      <c r="KC22" s="17" t="s">
        <v>86</v>
      </c>
      <c r="KD22" s="21">
        <f>IF(KD$4=0,0,KD21/KD$4)</f>
        <v>0.45977011494252873</v>
      </c>
      <c r="KE22" s="103">
        <f t="shared" si="243"/>
        <v>-107</v>
      </c>
      <c r="KF22" s="24">
        <f>IF(OR($S22&lt;OPL_MIN,$S22&gt;OPL_MAX),"",VLOOKUP($F22,CleanseResults!$GY$3:$HC$1772,5,FALSE))</f>
        <v>0.56000000000000005</v>
      </c>
      <c r="KG22" s="24" t="str">
        <f t="shared" si="244"/>
        <v>HomFave</v>
      </c>
      <c r="KH22" s="91">
        <f t="shared" si="245"/>
        <v>-127.27272727272729</v>
      </c>
      <c r="KI22" s="91">
        <f t="shared" si="246"/>
        <v>127.27272727272729</v>
      </c>
      <c r="KJ22" s="25">
        <f t="shared" si="247"/>
        <v>1</v>
      </c>
      <c r="KK22" s="53">
        <f t="shared" si="248"/>
        <v>207</v>
      </c>
      <c r="KL22" s="52">
        <f t="shared" si="249"/>
        <v>107</v>
      </c>
      <c r="KM22" s="52" t="str">
        <f t="shared" si="250"/>
        <v/>
      </c>
      <c r="KN22" s="52" t="str">
        <f t="shared" si="251"/>
        <v/>
      </c>
      <c r="KO22" s="52" t="str">
        <f t="shared" si="252"/>
        <v/>
      </c>
      <c r="KP22" s="52" t="str">
        <f t="shared" si="253"/>
        <v/>
      </c>
      <c r="KQ22" s="52" t="str">
        <f t="shared" si="254"/>
        <v/>
      </c>
      <c r="KR22" s="52" t="str">
        <f t="shared" si="255"/>
        <v/>
      </c>
      <c r="KT22" s="169"/>
      <c r="KU22" s="1"/>
      <c r="KV22" s="17" t="s">
        <v>86</v>
      </c>
      <c r="KW22" s="21">
        <f>IF(KW$4=0,0,KW21/KW$4)</f>
        <v>0.57471264367816088</v>
      </c>
      <c r="KX22" s="103">
        <f t="shared" si="256"/>
        <v>-107</v>
      </c>
      <c r="KY22" s="24">
        <f>IF(OR($S22&lt;OPL_MIN,$S22&gt;OPL_MAX),"",VLOOKUP($F22,CleanseResults!$HN$3:$HR$1772,5,FALSE))</f>
        <v>0.46</v>
      </c>
      <c r="KZ22" s="24" t="str">
        <f t="shared" si="257"/>
        <v>VisDog</v>
      </c>
      <c r="LA22" s="91">
        <f t="shared" si="258"/>
        <v>117.39130434782609</v>
      </c>
      <c r="LB22" s="91">
        <f t="shared" si="259"/>
        <v>117.39130434782609</v>
      </c>
      <c r="LC22" s="25">
        <f t="shared" si="260"/>
        <v>-1</v>
      </c>
      <c r="LD22" s="53" t="str">
        <f t="shared" si="261"/>
        <v/>
      </c>
      <c r="LE22" s="52" t="str">
        <f t="shared" si="262"/>
        <v/>
      </c>
      <c r="LF22" s="52">
        <f t="shared" si="263"/>
        <v>0</v>
      </c>
      <c r="LG22" s="52">
        <f t="shared" si="264"/>
        <v>101</v>
      </c>
      <c r="LH22" s="52" t="str">
        <f t="shared" si="265"/>
        <v/>
      </c>
      <c r="LI22" s="52" t="str">
        <f t="shared" si="266"/>
        <v/>
      </c>
      <c r="LJ22" s="52" t="str">
        <f t="shared" si="267"/>
        <v/>
      </c>
      <c r="LK22" s="52" t="str">
        <f t="shared" si="268"/>
        <v/>
      </c>
      <c r="LO22" s="169"/>
      <c r="LP22" s="1"/>
      <c r="LQ22" s="17" t="s">
        <v>86</v>
      </c>
      <c r="LR22" s="21">
        <f>IF(LR$4=0,0,LR21/LR$4)</f>
        <v>0</v>
      </c>
      <c r="LS22" s="129">
        <f t="shared" si="30"/>
        <v>0.50707281566731677</v>
      </c>
      <c r="LT22" s="53">
        <f t="shared" si="269"/>
        <v>4</v>
      </c>
      <c r="LU22" s="53">
        <f t="shared" si="270"/>
        <v>11</v>
      </c>
      <c r="LV22" s="53">
        <f t="shared" si="271"/>
        <v>0</v>
      </c>
      <c r="LW22" s="53">
        <f t="shared" si="272"/>
        <v>0</v>
      </c>
      <c r="LX22" s="24" t="str">
        <f t="shared" si="273"/>
        <v>VisDog</v>
      </c>
      <c r="LY22" s="97">
        <f t="shared" si="32"/>
        <v>73.333333333333329</v>
      </c>
      <c r="LZ22" s="127">
        <f t="shared" si="33"/>
        <v>0.49</v>
      </c>
      <c r="MA22" s="128">
        <f t="shared" si="34"/>
        <v>-1.7072815667316776E-2</v>
      </c>
      <c r="MB22" s="91">
        <f t="shared" si="35"/>
        <v>104.08163265306123</v>
      </c>
      <c r="MC22" s="137" t="str">
        <f t="shared" si="36"/>
        <v>VisDog</v>
      </c>
      <c r="MD22" s="138">
        <f t="shared" si="37"/>
        <v>-1</v>
      </c>
      <c r="ME22" s="130">
        <f t="shared" si="274"/>
        <v>-1</v>
      </c>
      <c r="MF22" s="135" t="str">
        <f t="shared" si="38"/>
        <v/>
      </c>
      <c r="MG22" s="135" t="str">
        <f t="shared" si="39"/>
        <v/>
      </c>
      <c r="MH22" s="135">
        <f t="shared" si="40"/>
        <v>0</v>
      </c>
      <c r="MI22" s="135">
        <f t="shared" si="41"/>
        <v>1</v>
      </c>
      <c r="MJ22" s="135" t="str">
        <f t="shared" si="42"/>
        <v/>
      </c>
      <c r="MK22" s="135" t="str">
        <f t="shared" si="43"/>
        <v/>
      </c>
      <c r="ML22" s="135" t="str">
        <f t="shared" si="44"/>
        <v/>
      </c>
      <c r="MM22" s="135" t="str">
        <f t="shared" si="45"/>
        <v/>
      </c>
      <c r="MO22" s="123">
        <f t="shared" si="46"/>
        <v>0.99009900990099009</v>
      </c>
      <c r="MP22" s="123">
        <f t="shared" si="47"/>
        <v>1</v>
      </c>
      <c r="MS22" s="24">
        <f t="shared" si="48"/>
        <v>1</v>
      </c>
      <c r="MT22" s="24">
        <f t="shared" si="49"/>
        <v>0</v>
      </c>
      <c r="MU22" s="24">
        <f t="shared" si="50"/>
        <v>-1</v>
      </c>
      <c r="MV22" s="81">
        <f t="shared" si="51"/>
        <v>-1</v>
      </c>
      <c r="MX22" s="52">
        <f t="shared" si="52"/>
        <v>0.49</v>
      </c>
      <c r="MY22" s="52">
        <f t="shared" si="53"/>
        <v>0.49</v>
      </c>
      <c r="MZ22" s="52">
        <f t="shared" si="54"/>
        <v>0.18</v>
      </c>
      <c r="NA22" s="52">
        <f t="shared" si="55"/>
        <v>0.45</v>
      </c>
      <c r="NB22" s="52">
        <f t="shared" si="56"/>
        <v>0.31</v>
      </c>
      <c r="NC22" s="52">
        <f t="shared" si="57"/>
        <v>0.49</v>
      </c>
      <c r="ND22" s="52">
        <f t="shared" si="58"/>
        <v>0.49</v>
      </c>
      <c r="NE22" s="52">
        <f t="shared" si="59"/>
        <v>0.5</v>
      </c>
      <c r="NF22" s="52">
        <f t="shared" si="60"/>
        <v>0.47</v>
      </c>
      <c r="NG22" s="52">
        <f t="shared" si="61"/>
        <v>0.47</v>
      </c>
      <c r="NH22" s="52">
        <f t="shared" si="62"/>
        <v>0.5</v>
      </c>
      <c r="NI22" s="52">
        <f t="shared" si="63"/>
        <v>0.51</v>
      </c>
      <c r="NJ22" s="52">
        <f t="shared" si="64"/>
        <v>0.49</v>
      </c>
      <c r="NK22" s="52">
        <f t="shared" si="65"/>
        <v>0.56000000000000005</v>
      </c>
      <c r="NL22" s="52">
        <f t="shared" si="66"/>
        <v>0.46</v>
      </c>
      <c r="NM22" s="109">
        <f t="shared" si="275"/>
        <v>0.49</v>
      </c>
    </row>
    <row r="23" spans="1:377" ht="15" customHeight="1" x14ac:dyDescent="0.2">
      <c r="A23" s="1"/>
      <c r="B23" s="1"/>
      <c r="C23" s="9" t="s">
        <v>165</v>
      </c>
      <c r="D23" s="15">
        <f>D22/NumGames</f>
        <v>0.37931034482758619</v>
      </c>
      <c r="E23" s="10">
        <f t="shared" si="276"/>
        <v>0</v>
      </c>
      <c r="F23" s="26">
        <v>776881</v>
      </c>
      <c r="G23" s="49">
        <f>VLOOKUP($F23,Lookup_!$A$2:$AJ$2224,3,FALSE)</f>
        <v>2025</v>
      </c>
      <c r="H23" s="27">
        <f>VLOOKUP($F23,Lookup_!$A$2:$AJ$2224,4,FALSE)</f>
        <v>8.1</v>
      </c>
      <c r="I23" s="86">
        <f>VLOOKUP($F23,Lookup_!$A$2:$AJ$2224,2,FALSE)</f>
        <v>45872</v>
      </c>
      <c r="J23" s="7">
        <f>VLOOKUP($F23,Lookup_!$A$2:$AJ$2224,13,FALSE)</f>
        <v>1</v>
      </c>
      <c r="K23" s="8" t="str">
        <f>VLOOKUP(J23,Lookup_!$AO$3:$AP$32,2,FALSE)</f>
        <v>ARZ</v>
      </c>
      <c r="L23" s="27">
        <f>VLOOKUP($F23,Lookup_!$A$2:$AJ$2224,14,FALSE)</f>
        <v>102</v>
      </c>
      <c r="M23" s="12">
        <f>VLOOKUP($F23,Lookup_!$A$2:$AJ$2224,15,FALSE)</f>
        <v>0.49504999999999999</v>
      </c>
      <c r="N23" s="115">
        <f t="shared" si="67"/>
        <v>0.46691069324990775</v>
      </c>
      <c r="O23" s="116">
        <f t="shared" si="68"/>
        <v>114.17371982628019</v>
      </c>
      <c r="P23" s="49">
        <f>VLOOKUP($F23,Lookup_!$A$2:$AJ$2224,7,FALSE)</f>
        <v>20</v>
      </c>
      <c r="Q23" s="8" t="str">
        <f>VLOOKUP(P23,Lookup_!$AO$3:$AP$32,2,FALSE)</f>
        <v>OAK</v>
      </c>
      <c r="R23" s="88">
        <f>VLOOKUP($F23,Lookup_!$A$2:$AJ$2224,12,FALSE)</f>
        <v>0.33728248799999999</v>
      </c>
      <c r="S23" s="27">
        <f>VLOOKUP($F23,Lookup_!$A$2:$AJ$2224,8,FALSE)</f>
        <v>-130</v>
      </c>
      <c r="T23" s="12">
        <f>VLOOKUP($F23,Lookup_!$A$2:$AJ$2224,9,FALSE)</f>
        <v>0.56521699999999997</v>
      </c>
      <c r="U23" s="115">
        <f t="shared" si="69"/>
        <v>0.53308930675009214</v>
      </c>
      <c r="V23" s="116">
        <f t="shared" si="70"/>
        <v>-114.17371982628015</v>
      </c>
      <c r="W23" s="90">
        <f t="shared" si="71"/>
        <v>1</v>
      </c>
      <c r="X23" s="27">
        <f>VLOOKUP($F23,Lookup_!$A$2:$AJ$2224,5,FALSE)</f>
        <v>9.5</v>
      </c>
      <c r="Y23" s="27">
        <f>VLOOKUP($F23,Lookup_!$A$2:$AJ$2224,6,FALSE)</f>
        <v>-120</v>
      </c>
      <c r="Z23" s="55">
        <f>VLOOKUP($F23,Lookup_!$A$2:$AJ$2224,19,FALSE)</f>
        <v>-117.91549248533025</v>
      </c>
      <c r="AA23" s="116">
        <f>VLOOKUP($F23,Lookup_!$A$2:$AJ$2224,25,FALSE)</f>
        <v>-100</v>
      </c>
      <c r="AB23" s="27">
        <f>VLOOKUP($F23,Lookup_!$A$2:$AJ$2224,21,FALSE)</f>
        <v>121.38224436340828</v>
      </c>
      <c r="AC23" s="116">
        <f>VLOOKUP($F23,Lookup_!$A$2:$AJ$2224,23,FALSE)</f>
        <v>-100</v>
      </c>
      <c r="AD23" s="7">
        <f>VLOOKUP($F23,Lookup_!$A$2:$AJ$2224,31,FALSE)</f>
        <v>6</v>
      </c>
      <c r="AE23" s="8">
        <f>VLOOKUP($F23,Lookup_!$A$2:$AJ$2224,30,FALSE)</f>
        <v>4</v>
      </c>
      <c r="AF23" s="8" t="str">
        <f>VLOOKUP($F23,Lookup_!$A$2:$AJ$2224,32,FALSE)</f>
        <v>TWO</v>
      </c>
      <c r="AG23" s="28">
        <f>VLOOKUP($F23,Lookup_!$A$2:$AJ$2224,29,FALSE)</f>
        <v>-1</v>
      </c>
      <c r="AH23" s="28">
        <f>VLOOKUP($F23,Lookup_!$A$2:$AJ$2224,34,FALSE)</f>
        <v>-1</v>
      </c>
      <c r="AI23" s="28" t="str">
        <f>VLOOKUP($F23,Lookup_!$A$2:$AJ$2224,33,FALSE)</f>
        <v>VisDog</v>
      </c>
      <c r="AJ23" s="8">
        <f>VLOOKUP($F23,Lookup_!$A$2:$AJ$2224,35,FALSE)</f>
        <v>10</v>
      </c>
      <c r="AK23" s="28">
        <f>VLOOKUP($F23,Lookup_!$A$2:$AJ$2224,36,FALSE)</f>
        <v>1</v>
      </c>
      <c r="AL23">
        <f t="shared" si="72"/>
        <v>2</v>
      </c>
      <c r="AM23">
        <f t="shared" si="73"/>
        <v>1</v>
      </c>
      <c r="AN23" s="169"/>
      <c r="AO23" s="1"/>
      <c r="AP23" s="17" t="s">
        <v>28</v>
      </c>
      <c r="AQ23" s="2">
        <f>AQ64</f>
        <v>20</v>
      </c>
      <c r="AR23" s="103">
        <f t="shared" si="74"/>
        <v>-130</v>
      </c>
      <c r="AS23" s="24">
        <f>IF(OR($S23&lt;OPL_MIN,$S23&gt;OPL_MAX),"",VLOOKUP($F23,CleanseResults!$L$3:$P$1772,5,FALSE))</f>
        <v>0.55000000000000004</v>
      </c>
      <c r="AT23" s="24" t="str">
        <f t="shared" si="75"/>
        <v>HomFave</v>
      </c>
      <c r="AU23" s="91">
        <f t="shared" si="76"/>
        <v>-122.22222222222226</v>
      </c>
      <c r="AV23" s="91">
        <f t="shared" si="77"/>
        <v>122.22222222222226</v>
      </c>
      <c r="AW23" s="25">
        <f t="shared" si="78"/>
        <v>-1</v>
      </c>
      <c r="AX23" s="53">
        <f t="shared" si="79"/>
        <v>0</v>
      </c>
      <c r="AY23" s="52">
        <f t="shared" si="80"/>
        <v>130</v>
      </c>
      <c r="AZ23" s="52" t="str">
        <f t="shared" si="81"/>
        <v/>
      </c>
      <c r="BA23" s="52" t="str">
        <f t="shared" si="82"/>
        <v/>
      </c>
      <c r="BB23" s="52" t="str">
        <f t="shared" si="83"/>
        <v/>
      </c>
      <c r="BC23" s="52" t="str">
        <f t="shared" si="84"/>
        <v/>
      </c>
      <c r="BD23" s="52" t="str">
        <f t="shared" si="85"/>
        <v/>
      </c>
      <c r="BE23" s="52" t="str">
        <f t="shared" si="86"/>
        <v/>
      </c>
      <c r="BG23" s="169"/>
      <c r="BH23" s="1"/>
      <c r="BI23" s="17" t="s">
        <v>28</v>
      </c>
      <c r="BJ23" s="2">
        <f>BJ64</f>
        <v>15</v>
      </c>
      <c r="BK23" s="103">
        <f t="shared" si="87"/>
        <v>-130</v>
      </c>
      <c r="BL23" s="24">
        <f>IF(OR($S23&lt;OPL_MIN,$S23&gt;OPL_MAX),"",VLOOKUP($F23,CleanseResults!$AA$3:$AE$1772,5,FALSE))</f>
        <v>0.55000000000000004</v>
      </c>
      <c r="BM23" s="24" t="str">
        <f t="shared" si="88"/>
        <v>HomFave</v>
      </c>
      <c r="BN23" s="91">
        <f t="shared" si="89"/>
        <v>-122.22222222222226</v>
      </c>
      <c r="BO23" s="91">
        <f t="shared" si="90"/>
        <v>122.22222222222226</v>
      </c>
      <c r="BP23" s="25">
        <f t="shared" si="91"/>
        <v>-1</v>
      </c>
      <c r="BQ23" s="53">
        <f t="shared" si="92"/>
        <v>0</v>
      </c>
      <c r="BR23" s="52">
        <f t="shared" si="93"/>
        <v>130</v>
      </c>
      <c r="BS23" s="52" t="str">
        <f t="shared" si="94"/>
        <v/>
      </c>
      <c r="BT23" s="52" t="str">
        <f t="shared" si="95"/>
        <v/>
      </c>
      <c r="BU23" s="52" t="str">
        <f t="shared" si="96"/>
        <v/>
      </c>
      <c r="BV23" s="52" t="str">
        <f t="shared" si="97"/>
        <v/>
      </c>
      <c r="BW23" s="52" t="str">
        <f t="shared" si="98"/>
        <v/>
      </c>
      <c r="BX23" s="52" t="str">
        <f t="shared" si="99"/>
        <v/>
      </c>
      <c r="BZ23" s="169"/>
      <c r="CA23" s="1"/>
      <c r="CB23" s="17" t="s">
        <v>28</v>
      </c>
      <c r="CC23" s="2">
        <f>CC64</f>
        <v>16</v>
      </c>
      <c r="CD23" s="103">
        <f t="shared" si="100"/>
        <v>-130</v>
      </c>
      <c r="CE23" s="24">
        <f>IF(OR($S23&lt;OPL_MIN,$S23&gt;OPL_MAX),"",VLOOKUP($F23,CleanseResults!$AP$3:$AT$1772,5,FALSE))</f>
        <v>0.49</v>
      </c>
      <c r="CF23" s="24" t="str">
        <f t="shared" si="101"/>
        <v>VisDog</v>
      </c>
      <c r="CG23" s="91">
        <f t="shared" si="102"/>
        <v>104.08163265306123</v>
      </c>
      <c r="CH23" s="91">
        <f t="shared" si="103"/>
        <v>104.08163265306123</v>
      </c>
      <c r="CI23" s="25">
        <f t="shared" si="104"/>
        <v>1</v>
      </c>
      <c r="CJ23" s="53" t="str">
        <f t="shared" si="105"/>
        <v/>
      </c>
      <c r="CK23" s="52" t="str">
        <f t="shared" si="106"/>
        <v/>
      </c>
      <c r="CL23" s="52">
        <f t="shared" si="107"/>
        <v>202</v>
      </c>
      <c r="CM23" s="52">
        <f t="shared" si="108"/>
        <v>100</v>
      </c>
      <c r="CN23" s="52" t="str">
        <f t="shared" si="109"/>
        <v/>
      </c>
      <c r="CO23" s="52" t="str">
        <f t="shared" si="110"/>
        <v/>
      </c>
      <c r="CP23" s="52" t="str">
        <f t="shared" si="111"/>
        <v/>
      </c>
      <c r="CQ23" s="52" t="str">
        <f t="shared" si="112"/>
        <v/>
      </c>
      <c r="CS23" s="169"/>
      <c r="CT23" s="1"/>
      <c r="CU23" s="17" t="s">
        <v>28</v>
      </c>
      <c r="CV23" s="2">
        <f>CV64</f>
        <v>15</v>
      </c>
      <c r="CW23" s="103">
        <f t="shared" si="113"/>
        <v>-130</v>
      </c>
      <c r="CX23" s="24">
        <f>IF(OR($S23&lt;OPL_MIN,$S23&gt;OPL_MAX),"",VLOOKUP($F23,CleanseResults!$BE$3:$BI$1772,5,FALSE))</f>
        <v>0.56000000000000005</v>
      </c>
      <c r="CY23" s="24" t="str">
        <f t="shared" si="114"/>
        <v>HomFave</v>
      </c>
      <c r="CZ23" s="91">
        <f t="shared" si="115"/>
        <v>-127.27272727272729</v>
      </c>
      <c r="DA23" s="91">
        <f t="shared" si="116"/>
        <v>127.27272727272729</v>
      </c>
      <c r="DB23" s="25">
        <f t="shared" si="117"/>
        <v>-1</v>
      </c>
      <c r="DC23" s="53">
        <f t="shared" si="118"/>
        <v>0</v>
      </c>
      <c r="DD23" s="52">
        <f t="shared" si="119"/>
        <v>130</v>
      </c>
      <c r="DE23" s="52" t="str">
        <f t="shared" si="120"/>
        <v/>
      </c>
      <c r="DF23" s="52" t="str">
        <f t="shared" si="121"/>
        <v/>
      </c>
      <c r="DG23" s="52" t="str">
        <f t="shared" si="122"/>
        <v/>
      </c>
      <c r="DH23" s="52" t="str">
        <f t="shared" si="123"/>
        <v/>
      </c>
      <c r="DI23" s="52" t="str">
        <f t="shared" si="124"/>
        <v/>
      </c>
      <c r="DJ23" s="52" t="str">
        <f t="shared" si="125"/>
        <v/>
      </c>
      <c r="DL23" s="169"/>
      <c r="DM23" s="1"/>
      <c r="DN23" s="17" t="s">
        <v>28</v>
      </c>
      <c r="DO23" s="2">
        <f>DO64</f>
        <v>14</v>
      </c>
      <c r="DP23" s="103">
        <f t="shared" si="126"/>
        <v>-130</v>
      </c>
      <c r="DQ23" s="24">
        <f>IF(OR($S23&lt;OPL_MIN,$S23&gt;OPL_MAX),"",VLOOKUP($F23,CleanseResults!$BT$3:$BX$1772,5,FALSE))</f>
        <v>0.74</v>
      </c>
      <c r="DR23" s="24" t="str">
        <f t="shared" si="127"/>
        <v>HomFave</v>
      </c>
      <c r="DS23" s="91">
        <f t="shared" si="128"/>
        <v>-284.61538461538458</v>
      </c>
      <c r="DT23" s="91">
        <f t="shared" si="129"/>
        <v>284.61538461538458</v>
      </c>
      <c r="DU23" s="25">
        <f t="shared" si="130"/>
        <v>-1</v>
      </c>
      <c r="DV23" s="53">
        <f t="shared" si="131"/>
        <v>0</v>
      </c>
      <c r="DW23" s="52">
        <f t="shared" si="132"/>
        <v>130</v>
      </c>
      <c r="DX23" s="52" t="str">
        <f t="shared" si="133"/>
        <v/>
      </c>
      <c r="DY23" s="52" t="str">
        <f t="shared" si="134"/>
        <v/>
      </c>
      <c r="DZ23" s="52" t="str">
        <f t="shared" si="135"/>
        <v/>
      </c>
      <c r="EA23" s="52" t="str">
        <f t="shared" si="136"/>
        <v/>
      </c>
      <c r="EB23" s="52" t="str">
        <f t="shared" si="137"/>
        <v/>
      </c>
      <c r="EC23" s="52" t="str">
        <f t="shared" si="138"/>
        <v/>
      </c>
      <c r="EE23" s="169"/>
      <c r="EF23" s="1"/>
      <c r="EG23" s="17" t="s">
        <v>28</v>
      </c>
      <c r="EH23" s="2">
        <f>EH64</f>
        <v>12</v>
      </c>
      <c r="EI23" s="103">
        <f t="shared" si="139"/>
        <v>-130</v>
      </c>
      <c r="EJ23" s="24">
        <f>IF(OR($S23&lt;OPL_MIN,$S23&gt;OPL_MAX),"",VLOOKUP($F23,CleanseResults!$CI$3:$CM$1772,5,FALSE))</f>
        <v>0.52</v>
      </c>
      <c r="EK23" s="24" t="str">
        <f t="shared" si="140"/>
        <v>HomFave</v>
      </c>
      <c r="EL23" s="91">
        <f t="shared" si="141"/>
        <v>-108.33333333333334</v>
      </c>
      <c r="EM23" s="91">
        <f t="shared" si="142"/>
        <v>108.33333333333334</v>
      </c>
      <c r="EN23" s="25">
        <f t="shared" si="143"/>
        <v>-1</v>
      </c>
      <c r="EO23" s="53">
        <f t="shared" si="144"/>
        <v>0</v>
      </c>
      <c r="EP23" s="52">
        <f t="shared" si="145"/>
        <v>130</v>
      </c>
      <c r="EQ23" s="52" t="str">
        <f t="shared" si="146"/>
        <v/>
      </c>
      <c r="ER23" s="52" t="str">
        <f t="shared" si="147"/>
        <v/>
      </c>
      <c r="ES23" s="52" t="str">
        <f t="shared" si="148"/>
        <v/>
      </c>
      <c r="ET23" s="52" t="str">
        <f t="shared" si="149"/>
        <v/>
      </c>
      <c r="EU23" s="52" t="str">
        <f t="shared" si="150"/>
        <v/>
      </c>
      <c r="EV23" s="52" t="str">
        <f t="shared" si="151"/>
        <v/>
      </c>
      <c r="EX23" s="169"/>
      <c r="EY23" s="1"/>
      <c r="EZ23" s="17" t="s">
        <v>28</v>
      </c>
      <c r="FA23" s="2">
        <f>FA64</f>
        <v>13</v>
      </c>
      <c r="FB23" s="103">
        <f t="shared" si="152"/>
        <v>-130</v>
      </c>
      <c r="FC23" s="24">
        <f>IF(OR($S23&lt;OPL_MIN,$S23&gt;OPL_MAX),"",VLOOKUP($F23,CleanseResults!$CX$3:$DB$1772,5,FALSE))</f>
        <v>0.5</v>
      </c>
      <c r="FD23" s="24" t="str">
        <f t="shared" si="153"/>
        <v>HomFave</v>
      </c>
      <c r="FE23" s="91">
        <f t="shared" si="154"/>
        <v>100</v>
      </c>
      <c r="FF23" s="91">
        <f t="shared" si="155"/>
        <v>100</v>
      </c>
      <c r="FG23" s="25">
        <f t="shared" si="156"/>
        <v>-1</v>
      </c>
      <c r="FH23" s="53">
        <f t="shared" si="157"/>
        <v>0</v>
      </c>
      <c r="FI23" s="52">
        <f t="shared" si="158"/>
        <v>130</v>
      </c>
      <c r="FJ23" s="52" t="str">
        <f t="shared" si="159"/>
        <v/>
      </c>
      <c r="FK23" s="52" t="str">
        <f t="shared" si="160"/>
        <v/>
      </c>
      <c r="FL23" s="52" t="str">
        <f t="shared" si="161"/>
        <v/>
      </c>
      <c r="FM23" s="52" t="str">
        <f t="shared" si="162"/>
        <v/>
      </c>
      <c r="FN23" s="52" t="str">
        <f t="shared" si="163"/>
        <v/>
      </c>
      <c r="FO23" s="52" t="str">
        <f t="shared" si="164"/>
        <v/>
      </c>
      <c r="FQ23" s="169"/>
      <c r="FR23" s="1"/>
      <c r="FS23" s="17" t="s">
        <v>28</v>
      </c>
      <c r="FT23" s="2">
        <f>FT64</f>
        <v>10</v>
      </c>
      <c r="FU23" s="103">
        <f t="shared" si="165"/>
        <v>-130</v>
      </c>
      <c r="FV23" s="24">
        <f>IF(OR($S23&lt;OPL_MIN,$S23&gt;OPL_MAX),"",VLOOKUP($F23,CleanseResults!$DM$3:$DQ$1772,5,FALSE))</f>
        <v>0.55000000000000004</v>
      </c>
      <c r="FW23" s="24" t="str">
        <f t="shared" si="166"/>
        <v>HomFave</v>
      </c>
      <c r="FX23" s="91">
        <f t="shared" si="167"/>
        <v>-122.22222222222226</v>
      </c>
      <c r="FY23" s="91">
        <f t="shared" si="168"/>
        <v>122.22222222222226</v>
      </c>
      <c r="FZ23" s="25">
        <f t="shared" si="169"/>
        <v>-1</v>
      </c>
      <c r="GA23" s="53">
        <f t="shared" si="170"/>
        <v>0</v>
      </c>
      <c r="GB23" s="52">
        <f t="shared" si="171"/>
        <v>130</v>
      </c>
      <c r="GC23" s="52" t="str">
        <f t="shared" si="172"/>
        <v/>
      </c>
      <c r="GD23" s="52" t="str">
        <f t="shared" si="173"/>
        <v/>
      </c>
      <c r="GE23" s="52" t="str">
        <f t="shared" si="174"/>
        <v/>
      </c>
      <c r="GF23" s="52" t="str">
        <f t="shared" si="175"/>
        <v/>
      </c>
      <c r="GG23" s="52" t="str">
        <f t="shared" si="176"/>
        <v/>
      </c>
      <c r="GH23" s="52" t="str">
        <f t="shared" si="177"/>
        <v/>
      </c>
      <c r="GJ23" s="169"/>
      <c r="GK23" s="1"/>
      <c r="GL23" s="17" t="s">
        <v>28</v>
      </c>
      <c r="GM23" s="2">
        <f>GM64</f>
        <v>19</v>
      </c>
      <c r="GN23" s="103">
        <f t="shared" si="178"/>
        <v>-130</v>
      </c>
      <c r="GO23" s="24">
        <f>IF(OR($S23&lt;OPL_MIN,$S23&gt;OPL_MAX),"",VLOOKUP($F23,CleanseResults!$EB$3:$EF$1772,5,FALSE))</f>
        <v>0.56999999999999995</v>
      </c>
      <c r="GP23" s="24" t="str">
        <f t="shared" si="179"/>
        <v>HomFave</v>
      </c>
      <c r="GQ23" s="91">
        <f t="shared" si="180"/>
        <v>-132.55813953488368</v>
      </c>
      <c r="GR23" s="91">
        <f t="shared" si="181"/>
        <v>132.55813953488368</v>
      </c>
      <c r="GS23" s="25">
        <f t="shared" si="182"/>
        <v>-1</v>
      </c>
      <c r="GT23" s="53">
        <f t="shared" si="183"/>
        <v>0</v>
      </c>
      <c r="GU23" s="52">
        <f t="shared" si="184"/>
        <v>130</v>
      </c>
      <c r="GV23" s="52" t="str">
        <f t="shared" si="185"/>
        <v/>
      </c>
      <c r="GW23" s="52" t="str">
        <f t="shared" si="186"/>
        <v/>
      </c>
      <c r="GX23" s="52" t="str">
        <f t="shared" si="187"/>
        <v/>
      </c>
      <c r="GY23" s="52" t="str">
        <f t="shared" si="188"/>
        <v/>
      </c>
      <c r="GZ23" s="52" t="str">
        <f t="shared" si="189"/>
        <v/>
      </c>
      <c r="HA23" s="52" t="str">
        <f t="shared" si="190"/>
        <v/>
      </c>
      <c r="HC23" s="169"/>
      <c r="HD23" s="1"/>
      <c r="HE23" s="17" t="s">
        <v>28</v>
      </c>
      <c r="HF23" s="2">
        <f>HF64</f>
        <v>19</v>
      </c>
      <c r="HG23" s="103">
        <f t="shared" si="191"/>
        <v>-130</v>
      </c>
      <c r="HH23" s="24">
        <f>IF(OR($S23&lt;OPL_MIN,$S23&gt;OPL_MAX),"",VLOOKUP($F23,CleanseResults!$EQ$3:$EU$1772,5,FALSE))</f>
        <v>0.56999999999999995</v>
      </c>
      <c r="HI23" s="24" t="str">
        <f t="shared" si="192"/>
        <v>HomFave</v>
      </c>
      <c r="HJ23" s="91">
        <f t="shared" si="193"/>
        <v>-132.55813953488368</v>
      </c>
      <c r="HK23" s="91">
        <f t="shared" si="194"/>
        <v>132.55813953488368</v>
      </c>
      <c r="HL23" s="25">
        <f t="shared" si="195"/>
        <v>-1</v>
      </c>
      <c r="HM23" s="53">
        <f t="shared" si="196"/>
        <v>0</v>
      </c>
      <c r="HN23" s="52">
        <f t="shared" si="197"/>
        <v>130</v>
      </c>
      <c r="HO23" s="52" t="str">
        <f t="shared" si="198"/>
        <v/>
      </c>
      <c r="HP23" s="52" t="str">
        <f t="shared" si="199"/>
        <v/>
      </c>
      <c r="HQ23" s="52" t="str">
        <f t="shared" si="200"/>
        <v/>
      </c>
      <c r="HR23" s="52" t="str">
        <f t="shared" si="201"/>
        <v/>
      </c>
      <c r="HS23" s="52" t="str">
        <f t="shared" si="202"/>
        <v/>
      </c>
      <c r="HT23" s="52" t="str">
        <f t="shared" si="203"/>
        <v/>
      </c>
      <c r="HV23" s="169"/>
      <c r="HW23" s="1"/>
      <c r="HX23" s="17" t="s">
        <v>28</v>
      </c>
      <c r="HY23" s="2">
        <f>HY64</f>
        <v>10</v>
      </c>
      <c r="HZ23" s="103">
        <f t="shared" si="204"/>
        <v>-130</v>
      </c>
      <c r="IA23" s="24">
        <f>IF(OR($S23&lt;OPL_MIN,$S23&gt;OPL_MAX),"",VLOOKUP($F23,CleanseResults!$FF$3:$FJ$1772,5,FALSE))</f>
        <v>0.52</v>
      </c>
      <c r="IB23" s="24" t="str">
        <f t="shared" si="205"/>
        <v>HomFave</v>
      </c>
      <c r="IC23" s="91">
        <f t="shared" si="206"/>
        <v>-108.33333333333334</v>
      </c>
      <c r="ID23" s="91">
        <f t="shared" si="207"/>
        <v>108.33333333333334</v>
      </c>
      <c r="IE23" s="25">
        <f t="shared" si="208"/>
        <v>-1</v>
      </c>
      <c r="IF23" s="53">
        <f t="shared" si="209"/>
        <v>0</v>
      </c>
      <c r="IG23" s="52">
        <f t="shared" si="210"/>
        <v>130</v>
      </c>
      <c r="IH23" s="52" t="str">
        <f t="shared" si="211"/>
        <v/>
      </c>
      <c r="II23" s="52" t="str">
        <f t="shared" si="212"/>
        <v/>
      </c>
      <c r="IJ23" s="52" t="str">
        <f t="shared" si="213"/>
        <v/>
      </c>
      <c r="IK23" s="52" t="str">
        <f t="shared" si="214"/>
        <v/>
      </c>
      <c r="IL23" s="52" t="str">
        <f t="shared" si="215"/>
        <v/>
      </c>
      <c r="IM23" s="52" t="str">
        <f t="shared" si="216"/>
        <v/>
      </c>
      <c r="IO23" s="169"/>
      <c r="IP23" s="1"/>
      <c r="IQ23" s="17" t="s">
        <v>28</v>
      </c>
      <c r="IR23" s="2">
        <f>IR64</f>
        <v>11</v>
      </c>
      <c r="IS23" s="103">
        <f t="shared" si="217"/>
        <v>-130</v>
      </c>
      <c r="IT23" s="24">
        <f>IF(OR($S23&lt;OPL_MIN,$S23&gt;OPL_MAX),"",VLOOKUP($F23,CleanseResults!$FU$3:$FY$1772,5,FALSE))</f>
        <v>0.52</v>
      </c>
      <c r="IU23" s="24" t="str">
        <f t="shared" si="218"/>
        <v>HomFave</v>
      </c>
      <c r="IV23" s="91">
        <f t="shared" si="219"/>
        <v>-108.33333333333334</v>
      </c>
      <c r="IW23" s="91">
        <f t="shared" si="220"/>
        <v>108.33333333333334</v>
      </c>
      <c r="IX23" s="25">
        <f t="shared" si="221"/>
        <v>-1</v>
      </c>
      <c r="IY23" s="53">
        <f t="shared" si="222"/>
        <v>0</v>
      </c>
      <c r="IZ23" s="52">
        <f t="shared" si="223"/>
        <v>130</v>
      </c>
      <c r="JA23" s="52" t="str">
        <f t="shared" si="224"/>
        <v/>
      </c>
      <c r="JB23" s="52" t="str">
        <f t="shared" si="225"/>
        <v/>
      </c>
      <c r="JC23" s="52" t="str">
        <f t="shared" si="226"/>
        <v/>
      </c>
      <c r="JD23" s="52" t="str">
        <f t="shared" si="227"/>
        <v/>
      </c>
      <c r="JE23" s="52" t="str">
        <f t="shared" si="228"/>
        <v/>
      </c>
      <c r="JF23" s="52" t="str">
        <f t="shared" si="229"/>
        <v/>
      </c>
      <c r="JH23" s="169"/>
      <c r="JI23" s="1"/>
      <c r="JJ23" s="17" t="s">
        <v>28</v>
      </c>
      <c r="JK23" s="2">
        <f>JK64</f>
        <v>22</v>
      </c>
      <c r="JL23" s="103">
        <f t="shared" si="230"/>
        <v>-130</v>
      </c>
      <c r="JM23" s="24">
        <f>IF(OR($S23&lt;OPL_MIN,$S23&gt;OPL_MAX),"",VLOOKUP($F23,CleanseResults!$GJ$3:$GN$1772,5,FALSE))</f>
        <v>0.54</v>
      </c>
      <c r="JN23" s="24" t="str">
        <f t="shared" si="231"/>
        <v>HomFave</v>
      </c>
      <c r="JO23" s="91">
        <f t="shared" si="232"/>
        <v>-117.39130434782609</v>
      </c>
      <c r="JP23" s="91">
        <f t="shared" si="233"/>
        <v>117.39130434782609</v>
      </c>
      <c r="JQ23" s="25">
        <f t="shared" si="234"/>
        <v>-1</v>
      </c>
      <c r="JR23" s="53">
        <f t="shared" si="235"/>
        <v>0</v>
      </c>
      <c r="JS23" s="52">
        <f t="shared" si="236"/>
        <v>130</v>
      </c>
      <c r="JT23" s="52" t="str">
        <f t="shared" si="237"/>
        <v/>
      </c>
      <c r="JU23" s="52" t="str">
        <f t="shared" si="238"/>
        <v/>
      </c>
      <c r="JV23" s="52" t="str">
        <f t="shared" si="239"/>
        <v/>
      </c>
      <c r="JW23" s="52" t="str">
        <f t="shared" si="240"/>
        <v/>
      </c>
      <c r="JX23" s="52" t="str">
        <f t="shared" si="241"/>
        <v/>
      </c>
      <c r="JY23" s="52" t="str">
        <f t="shared" si="242"/>
        <v/>
      </c>
      <c r="KA23" s="169"/>
      <c r="KB23" s="1"/>
      <c r="KC23" s="17" t="s">
        <v>28</v>
      </c>
      <c r="KD23" s="2">
        <f>KD64</f>
        <v>8</v>
      </c>
      <c r="KE23" s="103">
        <f t="shared" si="243"/>
        <v>-130</v>
      </c>
      <c r="KF23" s="24">
        <f>IF(OR($S23&lt;OPL_MIN,$S23&gt;OPL_MAX),"",VLOOKUP($F23,CleanseResults!$GY$3:$HC$1772,5,FALSE))</f>
        <v>0.57999999999999996</v>
      </c>
      <c r="KG23" s="24" t="str">
        <f t="shared" si="244"/>
        <v>HomFave</v>
      </c>
      <c r="KH23" s="91">
        <f t="shared" si="245"/>
        <v>-138.09523809523807</v>
      </c>
      <c r="KI23" s="91">
        <f t="shared" si="246"/>
        <v>138.09523809523807</v>
      </c>
      <c r="KJ23" s="25">
        <f t="shared" si="247"/>
        <v>-1</v>
      </c>
      <c r="KK23" s="53">
        <f t="shared" si="248"/>
        <v>0</v>
      </c>
      <c r="KL23" s="52">
        <f t="shared" si="249"/>
        <v>130</v>
      </c>
      <c r="KM23" s="52" t="str">
        <f t="shared" si="250"/>
        <v/>
      </c>
      <c r="KN23" s="52" t="str">
        <f t="shared" si="251"/>
        <v/>
      </c>
      <c r="KO23" s="52" t="str">
        <f t="shared" si="252"/>
        <v/>
      </c>
      <c r="KP23" s="52" t="str">
        <f t="shared" si="253"/>
        <v/>
      </c>
      <c r="KQ23" s="52" t="str">
        <f t="shared" si="254"/>
        <v/>
      </c>
      <c r="KR23" s="52" t="str">
        <f t="shared" si="255"/>
        <v/>
      </c>
      <c r="KT23" s="169"/>
      <c r="KU23" s="1"/>
      <c r="KV23" s="17" t="s">
        <v>28</v>
      </c>
      <c r="KW23" s="2">
        <f>KW64</f>
        <v>21</v>
      </c>
      <c r="KX23" s="103">
        <f t="shared" si="256"/>
        <v>-130</v>
      </c>
      <c r="KY23" s="24">
        <f>IF(OR($S23&lt;OPL_MIN,$S23&gt;OPL_MAX),"",VLOOKUP($F23,CleanseResults!$HN$3:$HR$1772,5,FALSE))</f>
        <v>0.52</v>
      </c>
      <c r="KZ23" s="24" t="str">
        <f t="shared" si="257"/>
        <v>HomFave</v>
      </c>
      <c r="LA23" s="91">
        <f t="shared" si="258"/>
        <v>-108.33333333333334</v>
      </c>
      <c r="LB23" s="91">
        <f t="shared" si="259"/>
        <v>108.33333333333334</v>
      </c>
      <c r="LC23" s="25">
        <f t="shared" si="260"/>
        <v>-1</v>
      </c>
      <c r="LD23" s="53">
        <f t="shared" si="261"/>
        <v>0</v>
      </c>
      <c r="LE23" s="52">
        <f t="shared" si="262"/>
        <v>130</v>
      </c>
      <c r="LF23" s="52" t="str">
        <f t="shared" si="263"/>
        <v/>
      </c>
      <c r="LG23" s="52" t="str">
        <f t="shared" si="264"/>
        <v/>
      </c>
      <c r="LH23" s="52" t="str">
        <f t="shared" si="265"/>
        <v/>
      </c>
      <c r="LI23" s="52" t="str">
        <f t="shared" si="266"/>
        <v/>
      </c>
      <c r="LJ23" s="52" t="str">
        <f t="shared" si="267"/>
        <v/>
      </c>
      <c r="LK23" s="52" t="str">
        <f t="shared" si="268"/>
        <v/>
      </c>
      <c r="LO23" s="169"/>
      <c r="LP23" s="1"/>
      <c r="LQ23" s="17" t="s">
        <v>282</v>
      </c>
      <c r="LR23" s="2">
        <f>LR64</f>
        <v>19</v>
      </c>
      <c r="LS23" s="129">
        <f t="shared" si="30"/>
        <v>0.53308930675009214</v>
      </c>
      <c r="LT23" s="53">
        <f t="shared" si="269"/>
        <v>14</v>
      </c>
      <c r="LU23" s="53">
        <f t="shared" si="270"/>
        <v>1</v>
      </c>
      <c r="LV23" s="53">
        <f t="shared" si="271"/>
        <v>0</v>
      </c>
      <c r="LW23" s="53">
        <f t="shared" si="272"/>
        <v>0</v>
      </c>
      <c r="LX23" s="24" t="str">
        <f t="shared" si="273"/>
        <v>HomFave</v>
      </c>
      <c r="LY23" s="97">
        <f t="shared" si="32"/>
        <v>93.333333333333329</v>
      </c>
      <c r="LZ23" s="127">
        <f t="shared" si="33"/>
        <v>0.55000000000000004</v>
      </c>
      <c r="MA23" s="128">
        <f t="shared" si="34"/>
        <v>1.6910693249907904E-2</v>
      </c>
      <c r="MB23" s="91">
        <f t="shared" si="35"/>
        <v>-122.22222222222226</v>
      </c>
      <c r="MC23" s="137" t="str">
        <f t="shared" si="36"/>
        <v>HomFave</v>
      </c>
      <c r="MD23" s="138">
        <f t="shared" si="37"/>
        <v>-1</v>
      </c>
      <c r="ME23" s="130">
        <f t="shared" si="274"/>
        <v>-1</v>
      </c>
      <c r="MF23" s="135">
        <f t="shared" si="38"/>
        <v>0</v>
      </c>
      <c r="MG23" s="135">
        <f t="shared" si="39"/>
        <v>1</v>
      </c>
      <c r="MH23" s="135" t="str">
        <f t="shared" si="40"/>
        <v/>
      </c>
      <c r="MI23" s="135" t="str">
        <f t="shared" si="41"/>
        <v/>
      </c>
      <c r="MJ23" s="135" t="str">
        <f t="shared" si="42"/>
        <v/>
      </c>
      <c r="MK23" s="135" t="str">
        <f t="shared" si="43"/>
        <v/>
      </c>
      <c r="ML23" s="135" t="str">
        <f t="shared" si="44"/>
        <v/>
      </c>
      <c r="MM23" s="135" t="str">
        <f t="shared" si="45"/>
        <v/>
      </c>
      <c r="MO23" s="123">
        <f t="shared" si="46"/>
        <v>0.76923076923076927</v>
      </c>
      <c r="MP23" s="123">
        <f t="shared" si="47"/>
        <v>1</v>
      </c>
      <c r="MS23" s="24">
        <f t="shared" si="48"/>
        <v>1</v>
      </c>
      <c r="MT23" s="24">
        <f t="shared" si="49"/>
        <v>0</v>
      </c>
      <c r="MU23" s="24">
        <f t="shared" si="50"/>
        <v>-1</v>
      </c>
      <c r="MV23" s="81">
        <f t="shared" si="51"/>
        <v>-1</v>
      </c>
      <c r="MX23" s="52">
        <f t="shared" si="52"/>
        <v>0.55000000000000004</v>
      </c>
      <c r="MY23" s="52">
        <f t="shared" si="53"/>
        <v>0.55000000000000004</v>
      </c>
      <c r="MZ23" s="52">
        <f t="shared" si="54"/>
        <v>0.49</v>
      </c>
      <c r="NA23" s="52">
        <f t="shared" si="55"/>
        <v>0.56000000000000005</v>
      </c>
      <c r="NB23" s="52">
        <f t="shared" si="56"/>
        <v>0.74</v>
      </c>
      <c r="NC23" s="52">
        <f t="shared" si="57"/>
        <v>0.52</v>
      </c>
      <c r="ND23" s="52">
        <f t="shared" si="58"/>
        <v>0.5</v>
      </c>
      <c r="NE23" s="52">
        <f t="shared" si="59"/>
        <v>0.55000000000000004</v>
      </c>
      <c r="NF23" s="52">
        <f t="shared" si="60"/>
        <v>0.56999999999999995</v>
      </c>
      <c r="NG23" s="52">
        <f t="shared" si="61"/>
        <v>0.56999999999999995</v>
      </c>
      <c r="NH23" s="52">
        <f t="shared" si="62"/>
        <v>0.52</v>
      </c>
      <c r="NI23" s="52">
        <f t="shared" si="63"/>
        <v>0.52</v>
      </c>
      <c r="NJ23" s="52">
        <f t="shared" si="64"/>
        <v>0.54</v>
      </c>
      <c r="NK23" s="52">
        <f t="shared" si="65"/>
        <v>0.57999999999999996</v>
      </c>
      <c r="NL23" s="52">
        <f t="shared" si="66"/>
        <v>0.52</v>
      </c>
      <c r="NM23" s="109">
        <f t="shared" si="275"/>
        <v>0.55000000000000004</v>
      </c>
    </row>
    <row r="24" spans="1:377" ht="15" customHeight="1" x14ac:dyDescent="0.2">
      <c r="A24" s="1"/>
      <c r="B24" s="1"/>
      <c r="C24" s="9" t="s">
        <v>163</v>
      </c>
      <c r="D24" s="50">
        <f>COUNTIFS($W$3:$W$89,"1",$AG$3:$AG$89,"=1")</f>
        <v>19</v>
      </c>
      <c r="E24" s="10">
        <f t="shared" si="276"/>
        <v>0</v>
      </c>
      <c r="F24" s="26">
        <v>776842</v>
      </c>
      <c r="G24" s="49">
        <f>VLOOKUP($F24,Lookup_!$A$2:$AJ$2224,3,FALSE)</f>
        <v>2025</v>
      </c>
      <c r="H24" s="27">
        <f>VLOOKUP($F24,Lookup_!$A$2:$AJ$2224,4,FALSE)</f>
        <v>8.1</v>
      </c>
      <c r="I24" s="86">
        <f>VLOOKUP($F24,Lookup_!$A$2:$AJ$2224,2,FALSE)</f>
        <v>45876</v>
      </c>
      <c r="J24" s="7">
        <f>VLOOKUP($F24,Lookup_!$A$2:$AJ$2224,13,FALSE)</f>
        <v>11</v>
      </c>
      <c r="K24" s="8" t="str">
        <f>VLOOKUP(J24,Lookup_!$AO$3:$AP$32,2,FALSE)</f>
        <v>FLO</v>
      </c>
      <c r="L24" s="27">
        <f>VLOOKUP($F24,Lookup_!$A$2:$AJ$2224,14,FALSE)</f>
        <v>-127</v>
      </c>
      <c r="M24" s="12">
        <f>VLOOKUP($F24,Lookup_!$A$2:$AJ$2224,15,FALSE)</f>
        <v>0.55947100000000005</v>
      </c>
      <c r="N24" s="115">
        <f t="shared" si="67"/>
        <v>0.54833970400862497</v>
      </c>
      <c r="O24" s="116">
        <f t="shared" si="68"/>
        <v>-121.40533690371052</v>
      </c>
      <c r="P24" s="49">
        <f>VLOOKUP($F24,Lookup_!$A$2:$AJ$2224,7,FALSE)</f>
        <v>0</v>
      </c>
      <c r="Q24" s="8" t="str">
        <f>VLOOKUP(P24,Lookup_!$AO$3:$AP$32,2,FALSE)</f>
        <v>ATL</v>
      </c>
      <c r="R24" s="88">
        <f>VLOOKUP($F24,Lookup_!$A$2:$AJ$2224,12,FALSE)</f>
        <v>0.327106864</v>
      </c>
      <c r="S24" s="27">
        <f>VLOOKUP($F24,Lookup_!$A$2:$AJ$2224,8,FALSE)</f>
        <v>117</v>
      </c>
      <c r="T24" s="12">
        <f>VLOOKUP($F24,Lookup_!$A$2:$AJ$2224,9,FALSE)</f>
        <v>0.46082899999999999</v>
      </c>
      <c r="U24" s="115">
        <f t="shared" si="69"/>
        <v>0.45166029599137508</v>
      </c>
      <c r="V24" s="116">
        <f t="shared" si="70"/>
        <v>121.40533690371046</v>
      </c>
      <c r="W24" s="90">
        <f t="shared" si="71"/>
        <v>-1</v>
      </c>
      <c r="X24" s="27">
        <f>VLOOKUP($F24,Lookup_!$A$2:$AJ$2224,5,FALSE)</f>
        <v>8</v>
      </c>
      <c r="Y24" s="27">
        <f>VLOOKUP($F24,Lookup_!$A$2:$AJ$2224,6,FALSE)</f>
        <v>105</v>
      </c>
      <c r="Z24" s="55">
        <f>VLOOKUP($F24,Lookup_!$A$2:$AJ$2224,19,FALSE)</f>
        <v>111.92743768141773</v>
      </c>
      <c r="AA24" s="116">
        <f>VLOOKUP($F24,Lookup_!$A$2:$AJ$2224,25,FALSE)</f>
        <v>-147.41941549637286</v>
      </c>
      <c r="AB24" s="27">
        <f>VLOOKUP($F24,Lookup_!$A$2:$AJ$2224,21,FALSE)</f>
        <v>121.38520412280354</v>
      </c>
      <c r="AC24" s="116">
        <f>VLOOKUP($F24,Lookup_!$A$2:$AJ$2224,23,FALSE)</f>
        <v>-135.53963307635962</v>
      </c>
      <c r="AD24" s="7">
        <f>VLOOKUP($F24,Lookup_!$A$2:$AJ$2224,31,FALSE)</f>
        <v>6</v>
      </c>
      <c r="AE24" s="8">
        <f>VLOOKUP($F24,Lookup_!$A$2:$AJ$2224,30,FALSE)</f>
        <v>8</v>
      </c>
      <c r="AF24" s="8" t="str">
        <f>VLOOKUP($F24,Lookup_!$A$2:$AJ$2224,32,FALSE)</f>
        <v>TWO</v>
      </c>
      <c r="AG24" s="28">
        <f>VLOOKUP($F24,Lookup_!$A$2:$AJ$2224,29,FALSE)</f>
        <v>1</v>
      </c>
      <c r="AH24" s="28">
        <f>VLOOKUP($F24,Lookup_!$A$2:$AJ$2224,34,FALSE)</f>
        <v>-1</v>
      </c>
      <c r="AI24" s="28" t="str">
        <f>VLOOKUP($F24,Lookup_!$A$2:$AJ$2224,33,FALSE)</f>
        <v>HomDog</v>
      </c>
      <c r="AJ24" s="8">
        <f>VLOOKUP($F24,Lookup_!$A$2:$AJ$2224,35,FALSE)</f>
        <v>14</v>
      </c>
      <c r="AK24" s="28">
        <f>VLOOKUP($F24,Lookup_!$A$2:$AJ$2224,36,FALSE)</f>
        <v>1</v>
      </c>
      <c r="AL24">
        <f t="shared" si="72"/>
        <v>2</v>
      </c>
      <c r="AM24">
        <f t="shared" si="73"/>
        <v>1</v>
      </c>
      <c r="AN24" s="169"/>
      <c r="AO24" s="1"/>
      <c r="AP24" s="17" t="s">
        <v>86</v>
      </c>
      <c r="AQ24" s="21">
        <f>IF(AQ$4=0,0,AQ23/AQ$4)</f>
        <v>0.22988505747126436</v>
      </c>
      <c r="AR24" s="103">
        <f t="shared" si="74"/>
        <v>117</v>
      </c>
      <c r="AS24" s="24">
        <f>IF(OR($S24&lt;OPL_MIN,$S24&gt;OPL_MAX),"",VLOOKUP($F24,CleanseResults!$L$3:$P$1772,5,FALSE))</f>
        <v>0.47</v>
      </c>
      <c r="AT24" s="24" t="str">
        <f t="shared" si="75"/>
        <v>VisFave</v>
      </c>
      <c r="AU24" s="91">
        <f t="shared" si="76"/>
        <v>-112.76595744680853</v>
      </c>
      <c r="AV24" s="91">
        <f t="shared" si="77"/>
        <v>112.76595744680853</v>
      </c>
      <c r="AW24" s="25">
        <f t="shared" si="78"/>
        <v>-1</v>
      </c>
      <c r="AX24" s="53" t="str">
        <f t="shared" si="79"/>
        <v/>
      </c>
      <c r="AY24" s="52" t="str">
        <f t="shared" si="80"/>
        <v/>
      </c>
      <c r="AZ24" s="52" t="str">
        <f t="shared" si="81"/>
        <v/>
      </c>
      <c r="BA24" s="52" t="str">
        <f t="shared" si="82"/>
        <v/>
      </c>
      <c r="BB24" s="52">
        <f t="shared" si="83"/>
        <v>0</v>
      </c>
      <c r="BC24" s="52">
        <f t="shared" si="84"/>
        <v>127</v>
      </c>
      <c r="BD24" s="52" t="str">
        <f t="shared" si="85"/>
        <v/>
      </c>
      <c r="BE24" s="52" t="str">
        <f t="shared" si="86"/>
        <v/>
      </c>
      <c r="BG24" s="169"/>
      <c r="BH24" s="1"/>
      <c r="BI24" s="17" t="s">
        <v>86</v>
      </c>
      <c r="BJ24" s="21">
        <f>IF(BJ$4=0,0,BJ23/BJ$4)</f>
        <v>0.17241379310344829</v>
      </c>
      <c r="BK24" s="103">
        <f t="shared" si="87"/>
        <v>117</v>
      </c>
      <c r="BL24" s="24">
        <f>IF(OR($S24&lt;OPL_MIN,$S24&gt;OPL_MAX),"",VLOOKUP($F24,CleanseResults!$AA$3:$AE$1772,5,FALSE))</f>
        <v>0.35</v>
      </c>
      <c r="BM24" s="24" t="str">
        <f t="shared" si="88"/>
        <v>VisFave</v>
      </c>
      <c r="BN24" s="91">
        <f t="shared" si="89"/>
        <v>-185.71428571428575</v>
      </c>
      <c r="BO24" s="91">
        <f t="shared" si="90"/>
        <v>185.71428571428575</v>
      </c>
      <c r="BP24" s="25">
        <f t="shared" si="91"/>
        <v>-1</v>
      </c>
      <c r="BQ24" s="53" t="str">
        <f t="shared" si="92"/>
        <v/>
      </c>
      <c r="BR24" s="52" t="str">
        <f t="shared" si="93"/>
        <v/>
      </c>
      <c r="BS24" s="52" t="str">
        <f t="shared" si="94"/>
        <v/>
      </c>
      <c r="BT24" s="52" t="str">
        <f t="shared" si="95"/>
        <v/>
      </c>
      <c r="BU24" s="52">
        <f t="shared" si="96"/>
        <v>0</v>
      </c>
      <c r="BV24" s="52">
        <f t="shared" si="97"/>
        <v>127</v>
      </c>
      <c r="BW24" s="52" t="str">
        <f t="shared" si="98"/>
        <v/>
      </c>
      <c r="BX24" s="52" t="str">
        <f t="shared" si="99"/>
        <v/>
      </c>
      <c r="BZ24" s="169"/>
      <c r="CA24" s="1"/>
      <c r="CB24" s="17" t="s">
        <v>86</v>
      </c>
      <c r="CC24" s="21">
        <f>IF(CC$4=0,0,CC23/CC$4)</f>
        <v>0.18390804597701149</v>
      </c>
      <c r="CD24" s="103">
        <f t="shared" si="100"/>
        <v>117</v>
      </c>
      <c r="CE24" s="24">
        <f>IF(OR($S24&lt;OPL_MIN,$S24&gt;OPL_MAX),"",VLOOKUP($F24,CleanseResults!$AP$3:$AT$1772,5,FALSE))</f>
        <v>0.41</v>
      </c>
      <c r="CF24" s="24" t="str">
        <f t="shared" si="101"/>
        <v>VisFave</v>
      </c>
      <c r="CG24" s="91">
        <f t="shared" si="102"/>
        <v>-143.90243902439028</v>
      </c>
      <c r="CH24" s="91">
        <f t="shared" si="103"/>
        <v>143.90243902439028</v>
      </c>
      <c r="CI24" s="25">
        <f t="shared" si="104"/>
        <v>-1</v>
      </c>
      <c r="CJ24" s="53" t="str">
        <f t="shared" si="105"/>
        <v/>
      </c>
      <c r="CK24" s="52" t="str">
        <f t="shared" si="106"/>
        <v/>
      </c>
      <c r="CL24" s="52" t="str">
        <f t="shared" si="107"/>
        <v/>
      </c>
      <c r="CM24" s="52" t="str">
        <f t="shared" si="108"/>
        <v/>
      </c>
      <c r="CN24" s="52">
        <f t="shared" si="109"/>
        <v>0</v>
      </c>
      <c r="CO24" s="52">
        <f t="shared" si="110"/>
        <v>127</v>
      </c>
      <c r="CP24" s="52" t="str">
        <f t="shared" si="111"/>
        <v/>
      </c>
      <c r="CQ24" s="52" t="str">
        <f t="shared" si="112"/>
        <v/>
      </c>
      <c r="CS24" s="169"/>
      <c r="CT24" s="1"/>
      <c r="CU24" s="17" t="s">
        <v>86</v>
      </c>
      <c r="CV24" s="21">
        <f>IF(CV$4=0,0,CV23/CV$4)</f>
        <v>0.17241379310344829</v>
      </c>
      <c r="CW24" s="103">
        <f t="shared" si="113"/>
        <v>117</v>
      </c>
      <c r="CX24" s="24">
        <f>IF(OR($S24&lt;OPL_MIN,$S24&gt;OPL_MAX),"",VLOOKUP($F24,CleanseResults!$BE$3:$BI$1772,5,FALSE))</f>
        <v>0.44</v>
      </c>
      <c r="CY24" s="24" t="str">
        <f t="shared" si="114"/>
        <v>VisFave</v>
      </c>
      <c r="CZ24" s="91">
        <f t="shared" si="115"/>
        <v>-127.27272727272729</v>
      </c>
      <c r="DA24" s="91">
        <f t="shared" si="116"/>
        <v>127.27272727272729</v>
      </c>
      <c r="DB24" s="25">
        <f t="shared" si="117"/>
        <v>-1</v>
      </c>
      <c r="DC24" s="53" t="str">
        <f t="shared" si="118"/>
        <v/>
      </c>
      <c r="DD24" s="52" t="str">
        <f t="shared" si="119"/>
        <v/>
      </c>
      <c r="DE24" s="52" t="str">
        <f t="shared" si="120"/>
        <v/>
      </c>
      <c r="DF24" s="52" t="str">
        <f t="shared" si="121"/>
        <v/>
      </c>
      <c r="DG24" s="52">
        <f t="shared" si="122"/>
        <v>0</v>
      </c>
      <c r="DH24" s="52">
        <f t="shared" si="123"/>
        <v>127</v>
      </c>
      <c r="DI24" s="52" t="str">
        <f t="shared" si="124"/>
        <v/>
      </c>
      <c r="DJ24" s="52" t="str">
        <f t="shared" si="125"/>
        <v/>
      </c>
      <c r="DL24" s="169"/>
      <c r="DM24" s="1"/>
      <c r="DN24" s="17" t="s">
        <v>86</v>
      </c>
      <c r="DO24" s="21">
        <f>IF(DO$4=0,0,DO23/DO$4)</f>
        <v>0.16091954022988506</v>
      </c>
      <c r="DP24" s="103">
        <f t="shared" si="126"/>
        <v>117</v>
      </c>
      <c r="DQ24" s="24">
        <f>IF(OR($S24&lt;OPL_MIN,$S24&gt;OPL_MAX),"",VLOOKUP($F24,CleanseResults!$BT$3:$BX$1772,5,FALSE))</f>
        <v>0.49</v>
      </c>
      <c r="DR24" s="24" t="str">
        <f t="shared" si="127"/>
        <v>VisFave</v>
      </c>
      <c r="DS24" s="91">
        <f t="shared" si="128"/>
        <v>-104.08163265306123</v>
      </c>
      <c r="DT24" s="91">
        <f t="shared" si="129"/>
        <v>104.08163265306123</v>
      </c>
      <c r="DU24" s="25">
        <f t="shared" si="130"/>
        <v>-1</v>
      </c>
      <c r="DV24" s="53" t="str">
        <f t="shared" si="131"/>
        <v/>
      </c>
      <c r="DW24" s="52" t="str">
        <f t="shared" si="132"/>
        <v/>
      </c>
      <c r="DX24" s="52" t="str">
        <f t="shared" si="133"/>
        <v/>
      </c>
      <c r="DY24" s="52" t="str">
        <f t="shared" si="134"/>
        <v/>
      </c>
      <c r="DZ24" s="52">
        <f t="shared" si="135"/>
        <v>0</v>
      </c>
      <c r="EA24" s="52">
        <f t="shared" si="136"/>
        <v>127</v>
      </c>
      <c r="EB24" s="52" t="str">
        <f t="shared" si="137"/>
        <v/>
      </c>
      <c r="EC24" s="52" t="str">
        <f t="shared" si="138"/>
        <v/>
      </c>
      <c r="EE24" s="169"/>
      <c r="EF24" s="1"/>
      <c r="EG24" s="17" t="s">
        <v>86</v>
      </c>
      <c r="EH24" s="21">
        <f>IF(EH$4=0,0,EH23/EH$4)</f>
        <v>0.13793103448275862</v>
      </c>
      <c r="EI24" s="103">
        <f t="shared" si="139"/>
        <v>117</v>
      </c>
      <c r="EJ24" s="24">
        <f>IF(OR($S24&lt;OPL_MIN,$S24&gt;OPL_MAX),"",VLOOKUP($F24,CleanseResults!$CI$3:$CM$1772,5,FALSE))</f>
        <v>0.41</v>
      </c>
      <c r="EK24" s="24" t="str">
        <f t="shared" si="140"/>
        <v>VisFave</v>
      </c>
      <c r="EL24" s="91">
        <f t="shared" si="141"/>
        <v>-143.90243902439028</v>
      </c>
      <c r="EM24" s="91">
        <f t="shared" si="142"/>
        <v>143.90243902439028</v>
      </c>
      <c r="EN24" s="25">
        <f t="shared" si="143"/>
        <v>-1</v>
      </c>
      <c r="EO24" s="53" t="str">
        <f t="shared" si="144"/>
        <v/>
      </c>
      <c r="EP24" s="52" t="str">
        <f t="shared" si="145"/>
        <v/>
      </c>
      <c r="EQ24" s="52" t="str">
        <f t="shared" si="146"/>
        <v/>
      </c>
      <c r="ER24" s="52" t="str">
        <f t="shared" si="147"/>
        <v/>
      </c>
      <c r="ES24" s="52">
        <f t="shared" si="148"/>
        <v>0</v>
      </c>
      <c r="ET24" s="52">
        <f t="shared" si="149"/>
        <v>127</v>
      </c>
      <c r="EU24" s="52" t="str">
        <f t="shared" si="150"/>
        <v/>
      </c>
      <c r="EV24" s="52" t="str">
        <f t="shared" si="151"/>
        <v/>
      </c>
      <c r="EX24" s="169"/>
      <c r="EY24" s="1"/>
      <c r="EZ24" s="17" t="s">
        <v>86</v>
      </c>
      <c r="FA24" s="21">
        <f>IF(FA$4=0,0,FA23/FA$4)</f>
        <v>0.14942528735632185</v>
      </c>
      <c r="FB24" s="103">
        <f t="shared" si="152"/>
        <v>117</v>
      </c>
      <c r="FC24" s="24">
        <f>IF(OR($S24&lt;OPL_MIN,$S24&gt;OPL_MAX),"",VLOOKUP($F24,CleanseResults!$CX$3:$DB$1772,5,FALSE))</f>
        <v>0.44</v>
      </c>
      <c r="FD24" s="24" t="str">
        <f t="shared" si="153"/>
        <v>VisFave</v>
      </c>
      <c r="FE24" s="91">
        <f t="shared" si="154"/>
        <v>-127.27272727272729</v>
      </c>
      <c r="FF24" s="91">
        <f t="shared" si="155"/>
        <v>127.27272727272729</v>
      </c>
      <c r="FG24" s="25">
        <f t="shared" si="156"/>
        <v>-1</v>
      </c>
      <c r="FH24" s="53" t="str">
        <f t="shared" si="157"/>
        <v/>
      </c>
      <c r="FI24" s="52" t="str">
        <f t="shared" si="158"/>
        <v/>
      </c>
      <c r="FJ24" s="52" t="str">
        <f t="shared" si="159"/>
        <v/>
      </c>
      <c r="FK24" s="52" t="str">
        <f t="shared" si="160"/>
        <v/>
      </c>
      <c r="FL24" s="52">
        <f t="shared" si="161"/>
        <v>0</v>
      </c>
      <c r="FM24" s="52">
        <f t="shared" si="162"/>
        <v>127</v>
      </c>
      <c r="FN24" s="52" t="str">
        <f t="shared" si="163"/>
        <v/>
      </c>
      <c r="FO24" s="52" t="str">
        <f t="shared" si="164"/>
        <v/>
      </c>
      <c r="FQ24" s="169"/>
      <c r="FR24" s="1"/>
      <c r="FS24" s="17" t="s">
        <v>86</v>
      </c>
      <c r="FT24" s="21">
        <f>IF(FT$4=0,0,FT23/FT$4)</f>
        <v>0.11494252873563218</v>
      </c>
      <c r="FU24" s="103">
        <f t="shared" si="165"/>
        <v>117</v>
      </c>
      <c r="FV24" s="24">
        <f>IF(OR($S24&lt;OPL_MIN,$S24&gt;OPL_MAX),"",VLOOKUP($F24,CleanseResults!$DM$3:$DQ$1772,5,FALSE))</f>
        <v>0.39</v>
      </c>
      <c r="FW24" s="24" t="str">
        <f t="shared" si="166"/>
        <v>VisFave</v>
      </c>
      <c r="FX24" s="91">
        <f t="shared" si="167"/>
        <v>-156.41025641025641</v>
      </c>
      <c r="FY24" s="91">
        <f t="shared" si="168"/>
        <v>156.41025641025641</v>
      </c>
      <c r="FZ24" s="25">
        <f t="shared" si="169"/>
        <v>-1</v>
      </c>
      <c r="GA24" s="53" t="str">
        <f t="shared" si="170"/>
        <v/>
      </c>
      <c r="GB24" s="52" t="str">
        <f t="shared" si="171"/>
        <v/>
      </c>
      <c r="GC24" s="52" t="str">
        <f t="shared" si="172"/>
        <v/>
      </c>
      <c r="GD24" s="52" t="str">
        <f t="shared" si="173"/>
        <v/>
      </c>
      <c r="GE24" s="52">
        <f t="shared" si="174"/>
        <v>0</v>
      </c>
      <c r="GF24" s="52">
        <f t="shared" si="175"/>
        <v>127</v>
      </c>
      <c r="GG24" s="52" t="str">
        <f t="shared" si="176"/>
        <v/>
      </c>
      <c r="GH24" s="52" t="str">
        <f t="shared" si="177"/>
        <v/>
      </c>
      <c r="GJ24" s="169"/>
      <c r="GK24" s="1"/>
      <c r="GL24" s="17" t="s">
        <v>86</v>
      </c>
      <c r="GM24" s="21">
        <f>IF(GM$4=0,0,GM23/GM$4)</f>
        <v>0.21839080459770116</v>
      </c>
      <c r="GN24" s="103">
        <f t="shared" si="178"/>
        <v>117</v>
      </c>
      <c r="GO24" s="24">
        <f>IF(OR($S24&lt;OPL_MIN,$S24&gt;OPL_MAX),"",VLOOKUP($F24,CleanseResults!$EB$3:$EF$1772,5,FALSE))</f>
        <v>0.42</v>
      </c>
      <c r="GP24" s="24" t="str">
        <f t="shared" si="179"/>
        <v>VisFave</v>
      </c>
      <c r="GQ24" s="91">
        <f t="shared" si="180"/>
        <v>-138.09523809523813</v>
      </c>
      <c r="GR24" s="91">
        <f t="shared" si="181"/>
        <v>138.09523809523813</v>
      </c>
      <c r="GS24" s="25">
        <f t="shared" si="182"/>
        <v>-1</v>
      </c>
      <c r="GT24" s="53" t="str">
        <f t="shared" si="183"/>
        <v/>
      </c>
      <c r="GU24" s="52" t="str">
        <f t="shared" si="184"/>
        <v/>
      </c>
      <c r="GV24" s="52" t="str">
        <f t="shared" si="185"/>
        <v/>
      </c>
      <c r="GW24" s="52" t="str">
        <f t="shared" si="186"/>
        <v/>
      </c>
      <c r="GX24" s="52">
        <f t="shared" si="187"/>
        <v>0</v>
      </c>
      <c r="GY24" s="52">
        <f t="shared" si="188"/>
        <v>127</v>
      </c>
      <c r="GZ24" s="52" t="str">
        <f t="shared" si="189"/>
        <v/>
      </c>
      <c r="HA24" s="52" t="str">
        <f t="shared" si="190"/>
        <v/>
      </c>
      <c r="HC24" s="169"/>
      <c r="HD24" s="1"/>
      <c r="HE24" s="17" t="s">
        <v>86</v>
      </c>
      <c r="HF24" s="21">
        <f>IF(HF$4=0,0,HF23/HF$4)</f>
        <v>0.21839080459770116</v>
      </c>
      <c r="HG24" s="103">
        <f t="shared" si="191"/>
        <v>117</v>
      </c>
      <c r="HH24" s="24">
        <f>IF(OR($S24&lt;OPL_MIN,$S24&gt;OPL_MAX),"",VLOOKUP($F24,CleanseResults!$EQ$3:$EU$1772,5,FALSE))</f>
        <v>0.42</v>
      </c>
      <c r="HI24" s="24" t="str">
        <f t="shared" si="192"/>
        <v>VisFave</v>
      </c>
      <c r="HJ24" s="91">
        <f t="shared" si="193"/>
        <v>-138.09523809523813</v>
      </c>
      <c r="HK24" s="91">
        <f t="shared" si="194"/>
        <v>138.09523809523813</v>
      </c>
      <c r="HL24" s="25">
        <f t="shared" si="195"/>
        <v>-1</v>
      </c>
      <c r="HM24" s="53" t="str">
        <f t="shared" si="196"/>
        <v/>
      </c>
      <c r="HN24" s="52" t="str">
        <f t="shared" si="197"/>
        <v/>
      </c>
      <c r="HO24" s="52" t="str">
        <f t="shared" si="198"/>
        <v/>
      </c>
      <c r="HP24" s="52" t="str">
        <f t="shared" si="199"/>
        <v/>
      </c>
      <c r="HQ24" s="52">
        <f t="shared" si="200"/>
        <v>0</v>
      </c>
      <c r="HR24" s="52">
        <f t="shared" si="201"/>
        <v>127</v>
      </c>
      <c r="HS24" s="52" t="str">
        <f t="shared" si="202"/>
        <v/>
      </c>
      <c r="HT24" s="52" t="str">
        <f t="shared" si="203"/>
        <v/>
      </c>
      <c r="HV24" s="169"/>
      <c r="HW24" s="1"/>
      <c r="HX24" s="17" t="s">
        <v>86</v>
      </c>
      <c r="HY24" s="21">
        <f>IF(HY$4=0,0,HY23/HY$4)</f>
        <v>0.11494252873563218</v>
      </c>
      <c r="HZ24" s="103">
        <f t="shared" si="204"/>
        <v>117</v>
      </c>
      <c r="IA24" s="24">
        <f>IF(OR($S24&lt;OPL_MIN,$S24&gt;OPL_MAX),"",VLOOKUP($F24,CleanseResults!$FF$3:$FJ$1772,5,FALSE))</f>
        <v>0.46</v>
      </c>
      <c r="IB24" s="24" t="str">
        <f t="shared" si="205"/>
        <v>VisFave</v>
      </c>
      <c r="IC24" s="91">
        <f t="shared" si="206"/>
        <v>-117.39130434782609</v>
      </c>
      <c r="ID24" s="91">
        <f t="shared" si="207"/>
        <v>117.39130434782609</v>
      </c>
      <c r="IE24" s="25">
        <f t="shared" si="208"/>
        <v>-1</v>
      </c>
      <c r="IF24" s="53" t="str">
        <f t="shared" si="209"/>
        <v/>
      </c>
      <c r="IG24" s="52" t="str">
        <f t="shared" si="210"/>
        <v/>
      </c>
      <c r="IH24" s="52" t="str">
        <f t="shared" si="211"/>
        <v/>
      </c>
      <c r="II24" s="52" t="str">
        <f t="shared" si="212"/>
        <v/>
      </c>
      <c r="IJ24" s="52">
        <f t="shared" si="213"/>
        <v>0</v>
      </c>
      <c r="IK24" s="52">
        <f t="shared" si="214"/>
        <v>127</v>
      </c>
      <c r="IL24" s="52" t="str">
        <f t="shared" si="215"/>
        <v/>
      </c>
      <c r="IM24" s="52" t="str">
        <f t="shared" si="216"/>
        <v/>
      </c>
      <c r="IO24" s="169"/>
      <c r="IP24" s="1"/>
      <c r="IQ24" s="17" t="s">
        <v>86</v>
      </c>
      <c r="IR24" s="21">
        <f>IF(IR$4=0,0,IR23/IR$4)</f>
        <v>0.12643678160919541</v>
      </c>
      <c r="IS24" s="103">
        <f t="shared" si="217"/>
        <v>117</v>
      </c>
      <c r="IT24" s="24">
        <f>IF(OR($S24&lt;OPL_MIN,$S24&gt;OPL_MAX),"",VLOOKUP($F24,CleanseResults!$FU$3:$FY$1772,5,FALSE))</f>
        <v>0.44</v>
      </c>
      <c r="IU24" s="24" t="str">
        <f t="shared" si="218"/>
        <v>VisFave</v>
      </c>
      <c r="IV24" s="91">
        <f t="shared" si="219"/>
        <v>-127.27272727272729</v>
      </c>
      <c r="IW24" s="91">
        <f t="shared" si="220"/>
        <v>127.27272727272729</v>
      </c>
      <c r="IX24" s="25">
        <f t="shared" si="221"/>
        <v>-1</v>
      </c>
      <c r="IY24" s="53" t="str">
        <f t="shared" si="222"/>
        <v/>
      </c>
      <c r="IZ24" s="52" t="str">
        <f t="shared" si="223"/>
        <v/>
      </c>
      <c r="JA24" s="52" t="str">
        <f t="shared" si="224"/>
        <v/>
      </c>
      <c r="JB24" s="52" t="str">
        <f t="shared" si="225"/>
        <v/>
      </c>
      <c r="JC24" s="52">
        <f t="shared" si="226"/>
        <v>0</v>
      </c>
      <c r="JD24" s="52">
        <f t="shared" si="227"/>
        <v>127</v>
      </c>
      <c r="JE24" s="52" t="str">
        <f t="shared" si="228"/>
        <v/>
      </c>
      <c r="JF24" s="52" t="str">
        <f t="shared" si="229"/>
        <v/>
      </c>
      <c r="JH24" s="169"/>
      <c r="JI24" s="1"/>
      <c r="JJ24" s="17" t="s">
        <v>86</v>
      </c>
      <c r="JK24" s="21">
        <f>IF(JK$4=0,0,JK23/JK$4)</f>
        <v>0.25287356321839083</v>
      </c>
      <c r="JL24" s="103">
        <f t="shared" si="230"/>
        <v>117</v>
      </c>
      <c r="JM24" s="24">
        <f>IF(OR($S24&lt;OPL_MIN,$S24&gt;OPL_MAX),"",VLOOKUP($F24,CleanseResults!$GJ$3:$GN$1772,5,FALSE))</f>
        <v>0.41</v>
      </c>
      <c r="JN24" s="24" t="str">
        <f t="shared" si="231"/>
        <v>VisFave</v>
      </c>
      <c r="JO24" s="91">
        <f t="shared" si="232"/>
        <v>-143.90243902439028</v>
      </c>
      <c r="JP24" s="91">
        <f t="shared" si="233"/>
        <v>143.90243902439028</v>
      </c>
      <c r="JQ24" s="25">
        <f t="shared" si="234"/>
        <v>-1</v>
      </c>
      <c r="JR24" s="53" t="str">
        <f t="shared" si="235"/>
        <v/>
      </c>
      <c r="JS24" s="52" t="str">
        <f t="shared" si="236"/>
        <v/>
      </c>
      <c r="JT24" s="52" t="str">
        <f t="shared" si="237"/>
        <v/>
      </c>
      <c r="JU24" s="52" t="str">
        <f t="shared" si="238"/>
        <v/>
      </c>
      <c r="JV24" s="52">
        <f t="shared" si="239"/>
        <v>0</v>
      </c>
      <c r="JW24" s="52">
        <f t="shared" si="240"/>
        <v>127</v>
      </c>
      <c r="JX24" s="52" t="str">
        <f t="shared" si="241"/>
        <v/>
      </c>
      <c r="JY24" s="52" t="str">
        <f t="shared" si="242"/>
        <v/>
      </c>
      <c r="KA24" s="169"/>
      <c r="KB24" s="1"/>
      <c r="KC24" s="17" t="s">
        <v>86</v>
      </c>
      <c r="KD24" s="21">
        <f>IF(KD$4=0,0,KD23/KD$4)</f>
        <v>9.1954022988505746E-2</v>
      </c>
      <c r="KE24" s="103">
        <f t="shared" si="243"/>
        <v>117</v>
      </c>
      <c r="KF24" s="24">
        <f>IF(OR($S24&lt;OPL_MIN,$S24&gt;OPL_MAX),"",VLOOKUP($F24,CleanseResults!$GY$3:$HC$1772,5,FALSE))</f>
        <v>0.42</v>
      </c>
      <c r="KG24" s="24" t="str">
        <f t="shared" si="244"/>
        <v>VisFave</v>
      </c>
      <c r="KH24" s="91">
        <f t="shared" si="245"/>
        <v>-138.09523809523813</v>
      </c>
      <c r="KI24" s="91">
        <f t="shared" si="246"/>
        <v>138.09523809523813</v>
      </c>
      <c r="KJ24" s="25">
        <f t="shared" si="247"/>
        <v>-1</v>
      </c>
      <c r="KK24" s="53" t="str">
        <f t="shared" si="248"/>
        <v/>
      </c>
      <c r="KL24" s="52" t="str">
        <f t="shared" si="249"/>
        <v/>
      </c>
      <c r="KM24" s="52" t="str">
        <f t="shared" si="250"/>
        <v/>
      </c>
      <c r="KN24" s="52" t="str">
        <f t="shared" si="251"/>
        <v/>
      </c>
      <c r="KO24" s="52">
        <f t="shared" si="252"/>
        <v>0</v>
      </c>
      <c r="KP24" s="52">
        <f t="shared" si="253"/>
        <v>127</v>
      </c>
      <c r="KQ24" s="52" t="str">
        <f t="shared" si="254"/>
        <v/>
      </c>
      <c r="KR24" s="52" t="str">
        <f t="shared" si="255"/>
        <v/>
      </c>
      <c r="KT24" s="169"/>
      <c r="KU24" s="1"/>
      <c r="KV24" s="17" t="s">
        <v>86</v>
      </c>
      <c r="KW24" s="21">
        <f>IF(KW$4=0,0,KW23/KW$4)</f>
        <v>0.2413793103448276</v>
      </c>
      <c r="KX24" s="103">
        <f t="shared" si="256"/>
        <v>117</v>
      </c>
      <c r="KY24" s="24">
        <f>IF(OR($S24&lt;OPL_MIN,$S24&gt;OPL_MAX),"",VLOOKUP($F24,CleanseResults!$HN$3:$HR$1772,5,FALSE))</f>
        <v>0.39</v>
      </c>
      <c r="KZ24" s="24" t="str">
        <f t="shared" si="257"/>
        <v>VisFave</v>
      </c>
      <c r="LA24" s="91">
        <f t="shared" si="258"/>
        <v>-156.41025641025641</v>
      </c>
      <c r="LB24" s="91">
        <f t="shared" si="259"/>
        <v>156.41025641025641</v>
      </c>
      <c r="LC24" s="25">
        <f t="shared" si="260"/>
        <v>-1</v>
      </c>
      <c r="LD24" s="53" t="str">
        <f t="shared" si="261"/>
        <v/>
      </c>
      <c r="LE24" s="52" t="str">
        <f t="shared" si="262"/>
        <v/>
      </c>
      <c r="LF24" s="52" t="str">
        <f t="shared" si="263"/>
        <v/>
      </c>
      <c r="LG24" s="52" t="str">
        <f t="shared" si="264"/>
        <v/>
      </c>
      <c r="LH24" s="52">
        <f t="shared" si="265"/>
        <v>0</v>
      </c>
      <c r="LI24" s="52">
        <f t="shared" si="266"/>
        <v>127</v>
      </c>
      <c r="LJ24" s="52" t="str">
        <f t="shared" si="267"/>
        <v/>
      </c>
      <c r="LK24" s="52" t="str">
        <f t="shared" si="268"/>
        <v/>
      </c>
      <c r="LO24" s="169"/>
      <c r="LP24" s="1"/>
      <c r="LQ24" s="17" t="s">
        <v>86</v>
      </c>
      <c r="LR24" s="21">
        <f>IF(LR$4=0,0,LR23/LR$4)</f>
        <v>0.51351351351351349</v>
      </c>
      <c r="LS24" s="129">
        <f t="shared" si="30"/>
        <v>0.45166029599137508</v>
      </c>
      <c r="LT24" s="53">
        <f t="shared" si="269"/>
        <v>0</v>
      </c>
      <c r="LU24" s="53">
        <f t="shared" si="270"/>
        <v>0</v>
      </c>
      <c r="LV24" s="53">
        <f t="shared" si="271"/>
        <v>15</v>
      </c>
      <c r="LW24" s="53">
        <f t="shared" si="272"/>
        <v>0</v>
      </c>
      <c r="LX24" s="24" t="str">
        <f t="shared" si="273"/>
        <v>VisFave</v>
      </c>
      <c r="LY24" s="97">
        <f t="shared" si="32"/>
        <v>100</v>
      </c>
      <c r="LZ24" s="127">
        <f t="shared" si="33"/>
        <v>0.42</v>
      </c>
      <c r="MA24" s="128">
        <f t="shared" si="34"/>
        <v>-3.1660295991375098E-2</v>
      </c>
      <c r="MB24" s="91">
        <f t="shared" si="35"/>
        <v>138.0952380952381</v>
      </c>
      <c r="MC24" s="137" t="str">
        <f t="shared" si="36"/>
        <v>VisFave</v>
      </c>
      <c r="MD24" s="138" t="str">
        <f t="shared" si="37"/>
        <v/>
      </c>
      <c r="ME24" s="130" t="str">
        <f t="shared" si="274"/>
        <v/>
      </c>
      <c r="MF24" s="135" t="str">
        <f t="shared" si="38"/>
        <v/>
      </c>
      <c r="MG24" s="135" t="str">
        <f t="shared" si="39"/>
        <v/>
      </c>
      <c r="MH24" s="135" t="str">
        <f t="shared" si="40"/>
        <v/>
      </c>
      <c r="MI24" s="135" t="str">
        <f t="shared" si="41"/>
        <v/>
      </c>
      <c r="MJ24" s="135" t="str">
        <f t="shared" si="42"/>
        <v/>
      </c>
      <c r="MK24" s="135" t="str">
        <f t="shared" si="43"/>
        <v/>
      </c>
      <c r="ML24" s="135" t="str">
        <f t="shared" si="44"/>
        <v/>
      </c>
      <c r="MM24" s="135" t="str">
        <f t="shared" si="45"/>
        <v/>
      </c>
      <c r="MO24" s="123" t="str">
        <f t="shared" si="46"/>
        <v/>
      </c>
      <c r="MP24" s="123" t="str">
        <f t="shared" si="47"/>
        <v/>
      </c>
      <c r="MS24" s="24" t="str">
        <f t="shared" si="48"/>
        <v/>
      </c>
      <c r="MT24" s="24" t="str">
        <f t="shared" si="49"/>
        <v/>
      </c>
      <c r="MU24" s="24" t="str">
        <f t="shared" si="50"/>
        <v/>
      </c>
      <c r="MV24" s="81" t="str">
        <f t="shared" si="51"/>
        <v/>
      </c>
      <c r="MX24" s="52">
        <f t="shared" si="52"/>
        <v>0.47</v>
      </c>
      <c r="MY24" s="52">
        <f t="shared" si="53"/>
        <v>0.35</v>
      </c>
      <c r="MZ24" s="52">
        <f t="shared" si="54"/>
        <v>0.41</v>
      </c>
      <c r="NA24" s="52">
        <f t="shared" si="55"/>
        <v>0.44</v>
      </c>
      <c r="NB24" s="52">
        <f t="shared" si="56"/>
        <v>0.49</v>
      </c>
      <c r="NC24" s="52">
        <f t="shared" si="57"/>
        <v>0.41</v>
      </c>
      <c r="ND24" s="52">
        <f t="shared" si="58"/>
        <v>0.44</v>
      </c>
      <c r="NE24" s="52">
        <f t="shared" si="59"/>
        <v>0.39</v>
      </c>
      <c r="NF24" s="52">
        <f t="shared" si="60"/>
        <v>0.42</v>
      </c>
      <c r="NG24" s="52">
        <f t="shared" si="61"/>
        <v>0.42</v>
      </c>
      <c r="NH24" s="52">
        <f t="shared" si="62"/>
        <v>0.46</v>
      </c>
      <c r="NI24" s="52">
        <f t="shared" si="63"/>
        <v>0.44</v>
      </c>
      <c r="NJ24" s="52">
        <f t="shared" si="64"/>
        <v>0.41</v>
      </c>
      <c r="NK24" s="52">
        <f t="shared" si="65"/>
        <v>0.42</v>
      </c>
      <c r="NL24" s="52">
        <f t="shared" si="66"/>
        <v>0.39</v>
      </c>
      <c r="NM24" s="109">
        <f t="shared" si="275"/>
        <v>0.42</v>
      </c>
    </row>
    <row r="25" spans="1:377" ht="15" customHeight="1" x14ac:dyDescent="0.2">
      <c r="A25" s="1"/>
      <c r="B25" s="1"/>
      <c r="C25" s="9" t="s">
        <v>164</v>
      </c>
      <c r="D25" s="15">
        <f>D24/D22</f>
        <v>0.5757575757575758</v>
      </c>
      <c r="E25" s="10">
        <f t="shared" si="276"/>
        <v>1</v>
      </c>
      <c r="F25" s="26">
        <v>776819</v>
      </c>
      <c r="G25" s="49">
        <f>VLOOKUP($F25,Lookup_!$A$2:$AJ$2224,3,FALSE)</f>
        <v>2025</v>
      </c>
      <c r="H25" s="27">
        <f>VLOOKUP($F25,Lookup_!$A$2:$AJ$2224,4,FALSE)</f>
        <v>8.1999999999999993</v>
      </c>
      <c r="I25" s="86">
        <f>VLOOKUP($F25,Lookup_!$A$2:$AJ$2224,2,FALSE)</f>
        <v>45878</v>
      </c>
      <c r="J25" s="7">
        <f>VLOOKUP($F25,Lookup_!$A$2:$AJ$2224,13,FALSE)</f>
        <v>11</v>
      </c>
      <c r="K25" s="8" t="str">
        <f>VLOOKUP(J25,Lookup_!$AO$3:$AP$32,2,FALSE)</f>
        <v>FLO</v>
      </c>
      <c r="L25" s="27">
        <f>VLOOKUP($F25,Lookup_!$A$2:$AJ$2224,14,FALSE)</f>
        <v>-105</v>
      </c>
      <c r="M25" s="12">
        <f>VLOOKUP($F25,Lookup_!$A$2:$AJ$2224,15,FALSE)</f>
        <v>0.51219499999999996</v>
      </c>
      <c r="N25" s="115">
        <f t="shared" si="67"/>
        <v>0.50235684357541888</v>
      </c>
      <c r="O25" s="116">
        <f t="shared" si="68"/>
        <v>-100.9472022452201</v>
      </c>
      <c r="P25" s="49">
        <f>VLOOKUP($F25,Lookup_!$A$2:$AJ$2224,7,FALSE)</f>
        <v>0</v>
      </c>
      <c r="Q25" s="8" t="str">
        <f>VLOOKUP(P25,Lookup_!$AO$3:$AP$32,2,FALSE)</f>
        <v>ATL</v>
      </c>
      <c r="R25" s="88">
        <f>VLOOKUP($F25,Lookup_!$A$2:$AJ$2224,12,FALSE)</f>
        <v>0.327106864</v>
      </c>
      <c r="S25" s="27">
        <f>VLOOKUP($F25,Lookup_!$A$2:$AJ$2224,8,FALSE)</f>
        <v>-103</v>
      </c>
      <c r="T25" s="12">
        <f>VLOOKUP($F25,Lookup_!$A$2:$AJ$2224,9,FALSE)</f>
        <v>0.50738899999999998</v>
      </c>
      <c r="U25" s="115">
        <f t="shared" si="69"/>
        <v>0.49764315642458096</v>
      </c>
      <c r="V25" s="116">
        <f t="shared" si="70"/>
        <v>100.94720224522015</v>
      </c>
      <c r="W25" s="90">
        <f t="shared" si="71"/>
        <v>-1</v>
      </c>
      <c r="X25" s="27">
        <f>VLOOKUP($F25,Lookup_!$A$2:$AJ$2224,5,FALSE)</f>
        <v>8.5</v>
      </c>
      <c r="Y25" s="27">
        <f>VLOOKUP($F25,Lookup_!$A$2:$AJ$2224,6,FALSE)</f>
        <v>104</v>
      </c>
      <c r="Z25" s="55">
        <f>VLOOKUP($F25,Lookup_!$A$2:$AJ$2224,19,FALSE)</f>
        <v>108.86314254281216</v>
      </c>
      <c r="AA25" s="116">
        <f>VLOOKUP($F25,Lookup_!$A$2:$AJ$2224,25,FALSE)</f>
        <v>-131.37918188948868</v>
      </c>
      <c r="AB25" s="27">
        <f>VLOOKUP($F25,Lookup_!$A$2:$AJ$2224,21,FALSE)</f>
        <v>309.06188577823872</v>
      </c>
      <c r="AC25" s="116">
        <f>VLOOKUP($F25,Lookup_!$A$2:$AJ$2224,23,FALSE)</f>
        <v>-120.85488508920328</v>
      </c>
      <c r="AD25" s="7">
        <f>VLOOKUP($F25,Lookup_!$A$2:$AJ$2224,31,FALSE)</f>
        <v>6</v>
      </c>
      <c r="AE25" s="8">
        <f>VLOOKUP($F25,Lookup_!$A$2:$AJ$2224,30,FALSE)</f>
        <v>8</v>
      </c>
      <c r="AF25" s="8" t="str">
        <f>VLOOKUP($F25,Lookup_!$A$2:$AJ$2224,32,FALSE)</f>
        <v>TWO</v>
      </c>
      <c r="AG25" s="28">
        <f>VLOOKUP($F25,Lookup_!$A$2:$AJ$2224,29,FALSE)</f>
        <v>1</v>
      </c>
      <c r="AH25" s="28">
        <f>VLOOKUP($F25,Lookup_!$A$2:$AJ$2224,34,FALSE)</f>
        <v>-1</v>
      </c>
      <c r="AI25" s="28" t="str">
        <f>VLOOKUP($F25,Lookup_!$A$2:$AJ$2224,33,FALSE)</f>
        <v>HomDog</v>
      </c>
      <c r="AJ25" s="8">
        <f>VLOOKUP($F25,Lookup_!$A$2:$AJ$2224,35,FALSE)</f>
        <v>14</v>
      </c>
      <c r="AK25" s="28">
        <f>VLOOKUP($F25,Lookup_!$A$2:$AJ$2224,36,FALSE)</f>
        <v>1</v>
      </c>
      <c r="AL25">
        <f t="shared" si="72"/>
        <v>2</v>
      </c>
      <c r="AM25">
        <f t="shared" si="73"/>
        <v>1</v>
      </c>
      <c r="AN25" s="169"/>
      <c r="AO25" s="1"/>
      <c r="AP25" s="1"/>
      <c r="AQ25" s="1"/>
      <c r="AR25" s="103">
        <f t="shared" si="74"/>
        <v>-103</v>
      </c>
      <c r="AS25" s="24">
        <f>IF(OR($S25&lt;OPL_MIN,$S25&gt;OPL_MAX),"",VLOOKUP($F25,CleanseResults!$L$3:$P$1772,5,FALSE))</f>
        <v>0.51</v>
      </c>
      <c r="AT25" s="24" t="str">
        <f t="shared" si="75"/>
        <v>HomDog</v>
      </c>
      <c r="AU25" s="91">
        <f t="shared" si="76"/>
        <v>104.08163265306123</v>
      </c>
      <c r="AV25" s="91">
        <f t="shared" si="77"/>
        <v>104.08163265306123</v>
      </c>
      <c r="AW25" s="25">
        <f t="shared" si="78"/>
        <v>1</v>
      </c>
      <c r="AX25" s="53" t="str">
        <f t="shared" si="79"/>
        <v/>
      </c>
      <c r="AY25" s="52" t="str">
        <f t="shared" si="80"/>
        <v/>
      </c>
      <c r="AZ25" s="52" t="str">
        <f t="shared" si="81"/>
        <v/>
      </c>
      <c r="BA25" s="52" t="str">
        <f t="shared" si="82"/>
        <v/>
      </c>
      <c r="BB25" s="52" t="str">
        <f t="shared" si="83"/>
        <v/>
      </c>
      <c r="BC25" s="52" t="str">
        <f t="shared" si="84"/>
        <v/>
      </c>
      <c r="BD25" s="52">
        <f t="shared" si="85"/>
        <v>203</v>
      </c>
      <c r="BE25" s="52">
        <f t="shared" si="86"/>
        <v>103</v>
      </c>
      <c r="BG25" s="169"/>
      <c r="BH25" s="1"/>
      <c r="BI25" s="1"/>
      <c r="BJ25" s="1"/>
      <c r="BK25" s="103">
        <f t="shared" si="87"/>
        <v>-103</v>
      </c>
      <c r="BL25" s="24">
        <f>IF(OR($S25&lt;OPL_MIN,$S25&gt;OPL_MAX),"",VLOOKUP($F25,CleanseResults!$AA$3:$AE$1772,5,FALSE))</f>
        <v>0.53</v>
      </c>
      <c r="BM25" s="24" t="str">
        <f t="shared" si="88"/>
        <v>HomDog</v>
      </c>
      <c r="BN25" s="91">
        <f t="shared" si="89"/>
        <v>112.76595744680853</v>
      </c>
      <c r="BO25" s="91">
        <f t="shared" si="90"/>
        <v>112.76595744680853</v>
      </c>
      <c r="BP25" s="25">
        <f t="shared" si="91"/>
        <v>1</v>
      </c>
      <c r="BQ25" s="53" t="str">
        <f t="shared" si="92"/>
        <v/>
      </c>
      <c r="BR25" s="52" t="str">
        <f t="shared" si="93"/>
        <v/>
      </c>
      <c r="BS25" s="52" t="str">
        <f t="shared" si="94"/>
        <v/>
      </c>
      <c r="BT25" s="52" t="str">
        <f t="shared" si="95"/>
        <v/>
      </c>
      <c r="BU25" s="52" t="str">
        <f t="shared" si="96"/>
        <v/>
      </c>
      <c r="BV25" s="52" t="str">
        <f t="shared" si="97"/>
        <v/>
      </c>
      <c r="BW25" s="52">
        <f t="shared" si="98"/>
        <v>203</v>
      </c>
      <c r="BX25" s="52">
        <f t="shared" si="99"/>
        <v>103</v>
      </c>
      <c r="BZ25" s="169"/>
      <c r="CA25" s="1"/>
      <c r="CB25" s="1"/>
      <c r="CC25" s="1"/>
      <c r="CD25" s="103">
        <f t="shared" si="100"/>
        <v>-103</v>
      </c>
      <c r="CE25" s="24">
        <f>IF(OR($S25&lt;OPL_MIN,$S25&gt;OPL_MAX),"",VLOOKUP($F25,CleanseResults!$AP$3:$AT$1772,5,FALSE))</f>
        <v>0.56999999999999995</v>
      </c>
      <c r="CF25" s="24" t="str">
        <f t="shared" si="101"/>
        <v>HomDog</v>
      </c>
      <c r="CG25" s="91">
        <f t="shared" si="102"/>
        <v>132.55813953488368</v>
      </c>
      <c r="CH25" s="91">
        <f t="shared" si="103"/>
        <v>132.55813953488368</v>
      </c>
      <c r="CI25" s="25">
        <f t="shared" si="104"/>
        <v>1</v>
      </c>
      <c r="CJ25" s="53" t="str">
        <f t="shared" si="105"/>
        <v/>
      </c>
      <c r="CK25" s="52" t="str">
        <f t="shared" si="106"/>
        <v/>
      </c>
      <c r="CL25" s="52" t="str">
        <f t="shared" si="107"/>
        <v/>
      </c>
      <c r="CM25" s="52" t="str">
        <f t="shared" si="108"/>
        <v/>
      </c>
      <c r="CN25" s="52" t="str">
        <f t="shared" si="109"/>
        <v/>
      </c>
      <c r="CO25" s="52" t="str">
        <f t="shared" si="110"/>
        <v/>
      </c>
      <c r="CP25" s="52">
        <f t="shared" si="111"/>
        <v>203</v>
      </c>
      <c r="CQ25" s="52">
        <f t="shared" si="112"/>
        <v>103</v>
      </c>
      <c r="CS25" s="169"/>
      <c r="CT25" s="1"/>
      <c r="CU25" s="1"/>
      <c r="CV25" s="1"/>
      <c r="CW25" s="103">
        <f t="shared" si="113"/>
        <v>-103</v>
      </c>
      <c r="CX25" s="24">
        <f>IF(OR($S25&lt;OPL_MIN,$S25&gt;OPL_MAX),"",VLOOKUP($F25,CleanseResults!$BE$3:$BI$1772,5,FALSE))</f>
        <v>0.49</v>
      </c>
      <c r="CY25" s="24" t="str">
        <f t="shared" si="114"/>
        <v>VisFave</v>
      </c>
      <c r="CZ25" s="91">
        <f t="shared" si="115"/>
        <v>-104.08163265306123</v>
      </c>
      <c r="DA25" s="91">
        <f t="shared" si="116"/>
        <v>104.08163265306123</v>
      </c>
      <c r="DB25" s="25">
        <f t="shared" si="117"/>
        <v>-1</v>
      </c>
      <c r="DC25" s="53" t="str">
        <f t="shared" si="118"/>
        <v/>
      </c>
      <c r="DD25" s="52" t="str">
        <f t="shared" si="119"/>
        <v/>
      </c>
      <c r="DE25" s="52" t="str">
        <f t="shared" si="120"/>
        <v/>
      </c>
      <c r="DF25" s="52" t="str">
        <f t="shared" si="121"/>
        <v/>
      </c>
      <c r="DG25" s="52">
        <f t="shared" si="122"/>
        <v>0</v>
      </c>
      <c r="DH25" s="52">
        <f t="shared" si="123"/>
        <v>105</v>
      </c>
      <c r="DI25" s="52" t="str">
        <f t="shared" si="124"/>
        <v/>
      </c>
      <c r="DJ25" s="52" t="str">
        <f t="shared" si="125"/>
        <v/>
      </c>
      <c r="DL25" s="169"/>
      <c r="DM25" s="1"/>
      <c r="DN25" s="1"/>
      <c r="DO25" s="1"/>
      <c r="DP25" s="103">
        <f t="shared" si="126"/>
        <v>-103</v>
      </c>
      <c r="DQ25" s="24">
        <f>IF(OR($S25&lt;OPL_MIN,$S25&gt;OPL_MAX),"",VLOOKUP($F25,CleanseResults!$BT$3:$BX$1772,5,FALSE))</f>
        <v>0.35</v>
      </c>
      <c r="DR25" s="24" t="str">
        <f t="shared" si="127"/>
        <v>VisFave</v>
      </c>
      <c r="DS25" s="91">
        <f t="shared" si="128"/>
        <v>-185.71428571428575</v>
      </c>
      <c r="DT25" s="91">
        <f t="shared" si="129"/>
        <v>185.71428571428575</v>
      </c>
      <c r="DU25" s="25">
        <f t="shared" si="130"/>
        <v>-1</v>
      </c>
      <c r="DV25" s="53" t="str">
        <f t="shared" si="131"/>
        <v/>
      </c>
      <c r="DW25" s="52" t="str">
        <f t="shared" si="132"/>
        <v/>
      </c>
      <c r="DX25" s="52" t="str">
        <f t="shared" si="133"/>
        <v/>
      </c>
      <c r="DY25" s="52" t="str">
        <f t="shared" si="134"/>
        <v/>
      </c>
      <c r="DZ25" s="52">
        <f t="shared" si="135"/>
        <v>0</v>
      </c>
      <c r="EA25" s="52">
        <f t="shared" si="136"/>
        <v>105</v>
      </c>
      <c r="EB25" s="52" t="str">
        <f t="shared" si="137"/>
        <v/>
      </c>
      <c r="EC25" s="52" t="str">
        <f t="shared" si="138"/>
        <v/>
      </c>
      <c r="EE25" s="169"/>
      <c r="EF25" s="1"/>
      <c r="EG25" s="1"/>
      <c r="EH25" s="1"/>
      <c r="EI25" s="103">
        <f t="shared" si="139"/>
        <v>-103</v>
      </c>
      <c r="EJ25" s="24">
        <f>IF(OR($S25&lt;OPL_MIN,$S25&gt;OPL_MAX),"",VLOOKUP($F25,CleanseResults!$CI$3:$CM$1772,5,FALSE))</f>
        <v>0.44</v>
      </c>
      <c r="EK25" s="24" t="str">
        <f t="shared" si="140"/>
        <v>VisFave</v>
      </c>
      <c r="EL25" s="91">
        <f t="shared" si="141"/>
        <v>-127.27272727272729</v>
      </c>
      <c r="EM25" s="91">
        <f t="shared" si="142"/>
        <v>127.27272727272729</v>
      </c>
      <c r="EN25" s="25">
        <f t="shared" si="143"/>
        <v>-1</v>
      </c>
      <c r="EO25" s="53" t="str">
        <f t="shared" si="144"/>
        <v/>
      </c>
      <c r="EP25" s="52" t="str">
        <f t="shared" si="145"/>
        <v/>
      </c>
      <c r="EQ25" s="52" t="str">
        <f t="shared" si="146"/>
        <v/>
      </c>
      <c r="ER25" s="52" t="str">
        <f t="shared" si="147"/>
        <v/>
      </c>
      <c r="ES25" s="52">
        <f t="shared" si="148"/>
        <v>0</v>
      </c>
      <c r="ET25" s="52">
        <f t="shared" si="149"/>
        <v>105</v>
      </c>
      <c r="EU25" s="52" t="str">
        <f t="shared" si="150"/>
        <v/>
      </c>
      <c r="EV25" s="52" t="str">
        <f t="shared" si="151"/>
        <v/>
      </c>
      <c r="EX25" s="169"/>
      <c r="EY25" s="1"/>
      <c r="EZ25" s="1"/>
      <c r="FA25" s="1"/>
      <c r="FB25" s="103">
        <f t="shared" si="152"/>
        <v>-103</v>
      </c>
      <c r="FC25" s="24">
        <f>IF(OR($S25&lt;OPL_MIN,$S25&gt;OPL_MAX),"",VLOOKUP($F25,CleanseResults!$CX$3:$DB$1772,5,FALSE))</f>
        <v>0.47</v>
      </c>
      <c r="FD25" s="24" t="str">
        <f t="shared" si="153"/>
        <v>VisFave</v>
      </c>
      <c r="FE25" s="91">
        <f t="shared" si="154"/>
        <v>-112.76595744680853</v>
      </c>
      <c r="FF25" s="91">
        <f t="shared" si="155"/>
        <v>112.76595744680853</v>
      </c>
      <c r="FG25" s="25">
        <f t="shared" si="156"/>
        <v>-1</v>
      </c>
      <c r="FH25" s="53" t="str">
        <f t="shared" si="157"/>
        <v/>
      </c>
      <c r="FI25" s="52" t="str">
        <f t="shared" si="158"/>
        <v/>
      </c>
      <c r="FJ25" s="52" t="str">
        <f t="shared" si="159"/>
        <v/>
      </c>
      <c r="FK25" s="52" t="str">
        <f t="shared" si="160"/>
        <v/>
      </c>
      <c r="FL25" s="52">
        <f t="shared" si="161"/>
        <v>0</v>
      </c>
      <c r="FM25" s="52">
        <f t="shared" si="162"/>
        <v>105</v>
      </c>
      <c r="FN25" s="52" t="str">
        <f t="shared" si="163"/>
        <v/>
      </c>
      <c r="FO25" s="52" t="str">
        <f t="shared" si="164"/>
        <v/>
      </c>
      <c r="FQ25" s="169"/>
      <c r="FR25" s="1"/>
      <c r="FS25" s="1"/>
      <c r="FT25" s="1"/>
      <c r="FU25" s="103">
        <f t="shared" si="165"/>
        <v>-103</v>
      </c>
      <c r="FV25" s="24">
        <f>IF(OR($S25&lt;OPL_MIN,$S25&gt;OPL_MAX),"",VLOOKUP($F25,CleanseResults!$DM$3:$DQ$1772,5,FALSE))</f>
        <v>0.47</v>
      </c>
      <c r="FW25" s="24" t="str">
        <f t="shared" si="166"/>
        <v>VisFave</v>
      </c>
      <c r="FX25" s="91">
        <f t="shared" si="167"/>
        <v>-112.76595744680853</v>
      </c>
      <c r="FY25" s="91">
        <f t="shared" si="168"/>
        <v>112.76595744680853</v>
      </c>
      <c r="FZ25" s="25">
        <f t="shared" si="169"/>
        <v>-1</v>
      </c>
      <c r="GA25" s="53" t="str">
        <f t="shared" si="170"/>
        <v/>
      </c>
      <c r="GB25" s="52" t="str">
        <f t="shared" si="171"/>
        <v/>
      </c>
      <c r="GC25" s="52" t="str">
        <f t="shared" si="172"/>
        <v/>
      </c>
      <c r="GD25" s="52" t="str">
        <f t="shared" si="173"/>
        <v/>
      </c>
      <c r="GE25" s="52">
        <f t="shared" si="174"/>
        <v>0</v>
      </c>
      <c r="GF25" s="52">
        <f t="shared" si="175"/>
        <v>105</v>
      </c>
      <c r="GG25" s="52" t="str">
        <f t="shared" si="176"/>
        <v/>
      </c>
      <c r="GH25" s="52" t="str">
        <f t="shared" si="177"/>
        <v/>
      </c>
      <c r="GJ25" s="169"/>
      <c r="GK25" s="1"/>
      <c r="GL25" s="1"/>
      <c r="GM25" s="1"/>
      <c r="GN25" s="103">
        <f t="shared" si="178"/>
        <v>-103</v>
      </c>
      <c r="GO25" s="24">
        <f>IF(OR($S25&lt;OPL_MIN,$S25&gt;OPL_MAX),"",VLOOKUP($F25,CleanseResults!$EB$3:$EF$1772,5,FALSE))</f>
        <v>0.45</v>
      </c>
      <c r="GP25" s="24" t="str">
        <f t="shared" si="179"/>
        <v>VisFave</v>
      </c>
      <c r="GQ25" s="91">
        <f t="shared" si="180"/>
        <v>-122.22222222222226</v>
      </c>
      <c r="GR25" s="91">
        <f t="shared" si="181"/>
        <v>122.22222222222226</v>
      </c>
      <c r="GS25" s="25">
        <f t="shared" si="182"/>
        <v>-1</v>
      </c>
      <c r="GT25" s="53" t="str">
        <f t="shared" si="183"/>
        <v/>
      </c>
      <c r="GU25" s="52" t="str">
        <f t="shared" si="184"/>
        <v/>
      </c>
      <c r="GV25" s="52" t="str">
        <f t="shared" si="185"/>
        <v/>
      </c>
      <c r="GW25" s="52" t="str">
        <f t="shared" si="186"/>
        <v/>
      </c>
      <c r="GX25" s="52">
        <f t="shared" si="187"/>
        <v>0</v>
      </c>
      <c r="GY25" s="52">
        <f t="shared" si="188"/>
        <v>105</v>
      </c>
      <c r="GZ25" s="52" t="str">
        <f t="shared" si="189"/>
        <v/>
      </c>
      <c r="HA25" s="52" t="str">
        <f t="shared" si="190"/>
        <v/>
      </c>
      <c r="HC25" s="169"/>
      <c r="HD25" s="1"/>
      <c r="HE25" s="1"/>
      <c r="HF25" s="1"/>
      <c r="HG25" s="103">
        <f t="shared" si="191"/>
        <v>-103</v>
      </c>
      <c r="HH25" s="24">
        <f>IF(OR($S25&lt;OPL_MIN,$S25&gt;OPL_MAX),"",VLOOKUP($F25,CleanseResults!$EQ$3:$EU$1772,5,FALSE))</f>
        <v>0.45</v>
      </c>
      <c r="HI25" s="24" t="str">
        <f t="shared" si="192"/>
        <v>VisFave</v>
      </c>
      <c r="HJ25" s="91">
        <f t="shared" si="193"/>
        <v>-122.22222222222226</v>
      </c>
      <c r="HK25" s="91">
        <f t="shared" si="194"/>
        <v>122.22222222222226</v>
      </c>
      <c r="HL25" s="25">
        <f t="shared" si="195"/>
        <v>-1</v>
      </c>
      <c r="HM25" s="53" t="str">
        <f t="shared" si="196"/>
        <v/>
      </c>
      <c r="HN25" s="52" t="str">
        <f t="shared" si="197"/>
        <v/>
      </c>
      <c r="HO25" s="52" t="str">
        <f t="shared" si="198"/>
        <v/>
      </c>
      <c r="HP25" s="52" t="str">
        <f t="shared" si="199"/>
        <v/>
      </c>
      <c r="HQ25" s="52">
        <f t="shared" si="200"/>
        <v>0</v>
      </c>
      <c r="HR25" s="52">
        <f t="shared" si="201"/>
        <v>105</v>
      </c>
      <c r="HS25" s="52" t="str">
        <f t="shared" si="202"/>
        <v/>
      </c>
      <c r="HT25" s="52" t="str">
        <f t="shared" si="203"/>
        <v/>
      </c>
      <c r="HV25" s="169"/>
      <c r="HW25" s="1"/>
      <c r="HX25" s="1"/>
      <c r="HY25" s="1"/>
      <c r="HZ25" s="103">
        <f t="shared" si="204"/>
        <v>-103</v>
      </c>
      <c r="IA25" s="24">
        <f>IF(OR($S25&lt;OPL_MIN,$S25&gt;OPL_MAX),"",VLOOKUP($F25,CleanseResults!$FF$3:$FJ$1772,5,FALSE))</f>
        <v>0.47</v>
      </c>
      <c r="IB25" s="24" t="str">
        <f t="shared" si="205"/>
        <v>VisFave</v>
      </c>
      <c r="IC25" s="91">
        <f t="shared" si="206"/>
        <v>-112.76595744680853</v>
      </c>
      <c r="ID25" s="91">
        <f t="shared" si="207"/>
        <v>112.76595744680853</v>
      </c>
      <c r="IE25" s="25">
        <f t="shared" si="208"/>
        <v>-1</v>
      </c>
      <c r="IF25" s="53" t="str">
        <f t="shared" si="209"/>
        <v/>
      </c>
      <c r="IG25" s="52" t="str">
        <f t="shared" si="210"/>
        <v/>
      </c>
      <c r="IH25" s="52" t="str">
        <f t="shared" si="211"/>
        <v/>
      </c>
      <c r="II25" s="52" t="str">
        <f t="shared" si="212"/>
        <v/>
      </c>
      <c r="IJ25" s="52">
        <f t="shared" si="213"/>
        <v>0</v>
      </c>
      <c r="IK25" s="52">
        <f t="shared" si="214"/>
        <v>105</v>
      </c>
      <c r="IL25" s="52" t="str">
        <f t="shared" si="215"/>
        <v/>
      </c>
      <c r="IM25" s="52" t="str">
        <f t="shared" si="216"/>
        <v/>
      </c>
      <c r="IO25" s="169"/>
      <c r="IP25" s="1"/>
      <c r="IQ25" s="1"/>
      <c r="IR25" s="1"/>
      <c r="IS25" s="103">
        <f t="shared" si="217"/>
        <v>-103</v>
      </c>
      <c r="IT25" s="24">
        <f>IF(OR($S25&lt;OPL_MIN,$S25&gt;OPL_MAX),"",VLOOKUP($F25,CleanseResults!$FU$3:$FY$1772,5,FALSE))</f>
        <v>0.49</v>
      </c>
      <c r="IU25" s="24" t="str">
        <f t="shared" si="218"/>
        <v>VisFave</v>
      </c>
      <c r="IV25" s="91">
        <f t="shared" si="219"/>
        <v>-104.08163265306123</v>
      </c>
      <c r="IW25" s="91">
        <f t="shared" si="220"/>
        <v>104.08163265306123</v>
      </c>
      <c r="IX25" s="25">
        <f t="shared" si="221"/>
        <v>-1</v>
      </c>
      <c r="IY25" s="53" t="str">
        <f t="shared" si="222"/>
        <v/>
      </c>
      <c r="IZ25" s="52" t="str">
        <f t="shared" si="223"/>
        <v/>
      </c>
      <c r="JA25" s="52" t="str">
        <f t="shared" si="224"/>
        <v/>
      </c>
      <c r="JB25" s="52" t="str">
        <f t="shared" si="225"/>
        <v/>
      </c>
      <c r="JC25" s="52">
        <f t="shared" si="226"/>
        <v>0</v>
      </c>
      <c r="JD25" s="52">
        <f t="shared" si="227"/>
        <v>105</v>
      </c>
      <c r="JE25" s="52" t="str">
        <f t="shared" si="228"/>
        <v/>
      </c>
      <c r="JF25" s="52" t="str">
        <f t="shared" si="229"/>
        <v/>
      </c>
      <c r="JH25" s="169"/>
      <c r="JI25" s="1"/>
      <c r="JJ25" s="1"/>
      <c r="JK25" s="1"/>
      <c r="JL25" s="103">
        <f t="shared" si="230"/>
        <v>-103</v>
      </c>
      <c r="JM25" s="24">
        <f>IF(OR($S25&lt;OPL_MIN,$S25&gt;OPL_MAX),"",VLOOKUP($F25,CleanseResults!$GJ$3:$GN$1772,5,FALSE))</f>
        <v>0.45</v>
      </c>
      <c r="JN25" s="24" t="str">
        <f t="shared" si="231"/>
        <v>VisFave</v>
      </c>
      <c r="JO25" s="91">
        <f t="shared" si="232"/>
        <v>-122.22222222222226</v>
      </c>
      <c r="JP25" s="91">
        <f t="shared" si="233"/>
        <v>122.22222222222226</v>
      </c>
      <c r="JQ25" s="25">
        <f t="shared" si="234"/>
        <v>-1</v>
      </c>
      <c r="JR25" s="53" t="str">
        <f t="shared" si="235"/>
        <v/>
      </c>
      <c r="JS25" s="52" t="str">
        <f t="shared" si="236"/>
        <v/>
      </c>
      <c r="JT25" s="52" t="str">
        <f t="shared" si="237"/>
        <v/>
      </c>
      <c r="JU25" s="52" t="str">
        <f t="shared" si="238"/>
        <v/>
      </c>
      <c r="JV25" s="52">
        <f t="shared" si="239"/>
        <v>0</v>
      </c>
      <c r="JW25" s="52">
        <f t="shared" si="240"/>
        <v>105</v>
      </c>
      <c r="JX25" s="52" t="str">
        <f t="shared" si="241"/>
        <v/>
      </c>
      <c r="JY25" s="52" t="str">
        <f t="shared" si="242"/>
        <v/>
      </c>
      <c r="KA25" s="169"/>
      <c r="KB25" s="1"/>
      <c r="KC25" s="1"/>
      <c r="KD25" s="1"/>
      <c r="KE25" s="103">
        <f t="shared" si="243"/>
        <v>-103</v>
      </c>
      <c r="KF25" s="24">
        <f>IF(OR($S25&lt;OPL_MIN,$S25&gt;OPL_MAX),"",VLOOKUP($F25,CleanseResults!$GY$3:$HC$1772,5,FALSE))</f>
        <v>0.47</v>
      </c>
      <c r="KG25" s="24" t="str">
        <f t="shared" si="244"/>
        <v>VisFave</v>
      </c>
      <c r="KH25" s="91">
        <f t="shared" si="245"/>
        <v>-112.76595744680853</v>
      </c>
      <c r="KI25" s="91">
        <f t="shared" si="246"/>
        <v>112.76595744680853</v>
      </c>
      <c r="KJ25" s="25">
        <f t="shared" si="247"/>
        <v>-1</v>
      </c>
      <c r="KK25" s="53" t="str">
        <f t="shared" si="248"/>
        <v/>
      </c>
      <c r="KL25" s="52" t="str">
        <f t="shared" si="249"/>
        <v/>
      </c>
      <c r="KM25" s="52" t="str">
        <f t="shared" si="250"/>
        <v/>
      </c>
      <c r="KN25" s="52" t="str">
        <f t="shared" si="251"/>
        <v/>
      </c>
      <c r="KO25" s="52">
        <f t="shared" si="252"/>
        <v>0</v>
      </c>
      <c r="KP25" s="52">
        <f t="shared" si="253"/>
        <v>105</v>
      </c>
      <c r="KQ25" s="52" t="str">
        <f t="shared" si="254"/>
        <v/>
      </c>
      <c r="KR25" s="52" t="str">
        <f t="shared" si="255"/>
        <v/>
      </c>
      <c r="KT25" s="169"/>
      <c r="KU25" s="1"/>
      <c r="KV25" s="1"/>
      <c r="KW25" s="1"/>
      <c r="KX25" s="103">
        <f t="shared" si="256"/>
        <v>-103</v>
      </c>
      <c r="KY25" s="24">
        <f>IF(OR($S25&lt;OPL_MIN,$S25&gt;OPL_MAX),"",VLOOKUP($F25,CleanseResults!$HN$3:$HR$1772,5,FALSE))</f>
        <v>0.47</v>
      </c>
      <c r="KZ25" s="24" t="str">
        <f t="shared" si="257"/>
        <v>VisFave</v>
      </c>
      <c r="LA25" s="91">
        <f t="shared" si="258"/>
        <v>-112.76595744680853</v>
      </c>
      <c r="LB25" s="91">
        <f t="shared" si="259"/>
        <v>112.76595744680853</v>
      </c>
      <c r="LC25" s="25">
        <f t="shared" si="260"/>
        <v>-1</v>
      </c>
      <c r="LD25" s="53" t="str">
        <f t="shared" si="261"/>
        <v/>
      </c>
      <c r="LE25" s="52" t="str">
        <f t="shared" si="262"/>
        <v/>
      </c>
      <c r="LF25" s="52" t="str">
        <f t="shared" si="263"/>
        <v/>
      </c>
      <c r="LG25" s="52" t="str">
        <f t="shared" si="264"/>
        <v/>
      </c>
      <c r="LH25" s="52">
        <f t="shared" si="265"/>
        <v>0</v>
      </c>
      <c r="LI25" s="52">
        <f t="shared" si="266"/>
        <v>105</v>
      </c>
      <c r="LJ25" s="52" t="str">
        <f t="shared" si="267"/>
        <v/>
      </c>
      <c r="LK25" s="52" t="str">
        <f t="shared" si="268"/>
        <v/>
      </c>
      <c r="LO25" s="169"/>
      <c r="LP25" s="1"/>
      <c r="LQ25" s="1"/>
      <c r="LR25" s="1"/>
      <c r="LS25" s="129">
        <f t="shared" si="30"/>
        <v>0.49764315642458096</v>
      </c>
      <c r="LT25" s="53">
        <f t="shared" si="269"/>
        <v>0</v>
      </c>
      <c r="LU25" s="53">
        <f t="shared" si="270"/>
        <v>0</v>
      </c>
      <c r="LV25" s="53">
        <f t="shared" si="271"/>
        <v>12</v>
      </c>
      <c r="LW25" s="53">
        <f t="shared" si="272"/>
        <v>3</v>
      </c>
      <c r="LX25" s="24" t="str">
        <f t="shared" si="273"/>
        <v>VisFave</v>
      </c>
      <c r="LY25" s="97">
        <f t="shared" si="32"/>
        <v>80</v>
      </c>
      <c r="LZ25" s="127">
        <f t="shared" si="33"/>
        <v>0.47</v>
      </c>
      <c r="MA25" s="128">
        <f t="shared" si="34"/>
        <v>-2.7643156424580984E-2</v>
      </c>
      <c r="MB25" s="91">
        <f t="shared" si="35"/>
        <v>112.76595744680853</v>
      </c>
      <c r="MC25" s="137" t="str">
        <f t="shared" si="36"/>
        <v>VisFave</v>
      </c>
      <c r="MD25" s="138" t="str">
        <f t="shared" si="37"/>
        <v/>
      </c>
      <c r="ME25" s="130" t="str">
        <f t="shared" si="274"/>
        <v/>
      </c>
      <c r="MF25" s="135" t="str">
        <f t="shared" si="38"/>
        <v/>
      </c>
      <c r="MG25" s="135" t="str">
        <f t="shared" si="39"/>
        <v/>
      </c>
      <c r="MH25" s="135" t="str">
        <f t="shared" si="40"/>
        <v/>
      </c>
      <c r="MI25" s="135" t="str">
        <f t="shared" si="41"/>
        <v/>
      </c>
      <c r="MJ25" s="135" t="str">
        <f t="shared" si="42"/>
        <v/>
      </c>
      <c r="MK25" s="135" t="str">
        <f t="shared" si="43"/>
        <v/>
      </c>
      <c r="ML25" s="135" t="str">
        <f t="shared" si="44"/>
        <v/>
      </c>
      <c r="MM25" s="135" t="str">
        <f t="shared" si="45"/>
        <v/>
      </c>
      <c r="MO25" s="123" t="str">
        <f t="shared" si="46"/>
        <v/>
      </c>
      <c r="MP25" s="123" t="str">
        <f t="shared" si="47"/>
        <v/>
      </c>
      <c r="MS25" s="24" t="str">
        <f t="shared" si="48"/>
        <v/>
      </c>
      <c r="MT25" s="24" t="str">
        <f t="shared" si="49"/>
        <v/>
      </c>
      <c r="MU25" s="24" t="str">
        <f t="shared" si="50"/>
        <v/>
      </c>
      <c r="MV25" s="81" t="str">
        <f t="shared" si="51"/>
        <v/>
      </c>
      <c r="MX25" s="52">
        <f t="shared" si="52"/>
        <v>0.51</v>
      </c>
      <c r="MY25" s="52">
        <f t="shared" si="53"/>
        <v>0.53</v>
      </c>
      <c r="MZ25" s="52">
        <f t="shared" si="54"/>
        <v>0.56999999999999995</v>
      </c>
      <c r="NA25" s="52">
        <f t="shared" si="55"/>
        <v>0.49</v>
      </c>
      <c r="NB25" s="52">
        <f t="shared" si="56"/>
        <v>0.35</v>
      </c>
      <c r="NC25" s="52">
        <f t="shared" si="57"/>
        <v>0.44</v>
      </c>
      <c r="ND25" s="52">
        <f t="shared" si="58"/>
        <v>0.47</v>
      </c>
      <c r="NE25" s="52">
        <f t="shared" si="59"/>
        <v>0.47</v>
      </c>
      <c r="NF25" s="52">
        <f t="shared" si="60"/>
        <v>0.45</v>
      </c>
      <c r="NG25" s="52">
        <f t="shared" si="61"/>
        <v>0.45</v>
      </c>
      <c r="NH25" s="52">
        <f t="shared" si="62"/>
        <v>0.47</v>
      </c>
      <c r="NI25" s="52">
        <f t="shared" si="63"/>
        <v>0.49</v>
      </c>
      <c r="NJ25" s="52">
        <f t="shared" si="64"/>
        <v>0.45</v>
      </c>
      <c r="NK25" s="52">
        <f t="shared" si="65"/>
        <v>0.47</v>
      </c>
      <c r="NL25" s="52">
        <f t="shared" si="66"/>
        <v>0.47</v>
      </c>
      <c r="NM25" s="109">
        <f t="shared" si="275"/>
        <v>0.47</v>
      </c>
    </row>
    <row r="26" spans="1:377" ht="15" customHeight="1" thickBot="1" x14ac:dyDescent="0.25">
      <c r="A26" s="1"/>
      <c r="B26" s="1"/>
      <c r="C26" s="9" t="s">
        <v>243</v>
      </c>
      <c r="D26" s="50">
        <f>COUNTIFS($W$3:$W$89,"-1",$AG$3:$AG$89,"=-1")</f>
        <v>22</v>
      </c>
      <c r="E26" s="10">
        <f t="shared" si="276"/>
        <v>1</v>
      </c>
      <c r="F26" s="26">
        <v>778431</v>
      </c>
      <c r="G26" s="49">
        <f>VLOOKUP($F26,Lookup_!$A$2:$AJ$2224,3,FALSE)</f>
        <v>2025</v>
      </c>
      <c r="H26" s="27">
        <f>VLOOKUP($F26,Lookup_!$A$2:$AJ$2224,4,FALSE)</f>
        <v>8.1999999999999993</v>
      </c>
      <c r="I26" s="86">
        <f>VLOOKUP($F26,Lookup_!$A$2:$AJ$2224,2,FALSE)</f>
        <v>45878</v>
      </c>
      <c r="J26" s="7">
        <f>VLOOKUP($F26,Lookup_!$A$2:$AJ$2224,13,FALSE)</f>
        <v>11</v>
      </c>
      <c r="K26" s="8" t="str">
        <f>VLOOKUP(J26,Lookup_!$AO$3:$AP$32,2,FALSE)</f>
        <v>FLO</v>
      </c>
      <c r="L26" s="27">
        <f>VLOOKUP($F26,Lookup_!$A$2:$AJ$2224,14,FALSE)</f>
        <v>-105</v>
      </c>
      <c r="M26" s="12">
        <f>VLOOKUP($F26,Lookup_!$A$2:$AJ$2224,15,FALSE)</f>
        <v>0.51219499999999996</v>
      </c>
      <c r="N26" s="115">
        <f t="shared" si="67"/>
        <v>0.50235684357541888</v>
      </c>
      <c r="O26" s="116">
        <f t="shared" si="68"/>
        <v>-100.9472022452201</v>
      </c>
      <c r="P26" s="49">
        <f>VLOOKUP($F26,Lookup_!$A$2:$AJ$2224,7,FALSE)</f>
        <v>0</v>
      </c>
      <c r="Q26" s="8" t="str">
        <f>VLOOKUP(P26,Lookup_!$AO$3:$AP$32,2,FALSE)</f>
        <v>ATL</v>
      </c>
      <c r="R26" s="88">
        <f>VLOOKUP($F26,Lookup_!$A$2:$AJ$2224,12,FALSE)</f>
        <v>0.327106864</v>
      </c>
      <c r="S26" s="27">
        <f>VLOOKUP($F26,Lookup_!$A$2:$AJ$2224,8,FALSE)</f>
        <v>-103</v>
      </c>
      <c r="T26" s="12">
        <f>VLOOKUP($F26,Lookup_!$A$2:$AJ$2224,9,FALSE)</f>
        <v>0.50738899999999998</v>
      </c>
      <c r="U26" s="115">
        <f t="shared" si="69"/>
        <v>0.49764315642458096</v>
      </c>
      <c r="V26" s="116">
        <f t="shared" si="70"/>
        <v>100.94720224522015</v>
      </c>
      <c r="W26" s="90">
        <f t="shared" si="71"/>
        <v>-1</v>
      </c>
      <c r="X26" s="27">
        <f>VLOOKUP($F26,Lookup_!$A$2:$AJ$2224,5,FALSE)</f>
        <v>8.5</v>
      </c>
      <c r="Y26" s="27">
        <f>VLOOKUP($F26,Lookup_!$A$2:$AJ$2224,6,FALSE)</f>
        <v>104</v>
      </c>
      <c r="Z26" s="55">
        <f>VLOOKUP($F26,Lookup_!$A$2:$AJ$2224,19,FALSE)</f>
        <v>108.86314254281216</v>
      </c>
      <c r="AA26" s="116">
        <f>VLOOKUP($F26,Lookup_!$A$2:$AJ$2224,25,FALSE)</f>
        <v>-131.37918188948868</v>
      </c>
      <c r="AB26" s="27">
        <f>VLOOKUP($F26,Lookup_!$A$2:$AJ$2224,21,FALSE)</f>
        <v>-103.43480835850075</v>
      </c>
      <c r="AC26" s="116">
        <f>VLOOKUP($F26,Lookup_!$A$2:$AJ$2224,23,FALSE)</f>
        <v>-120.85488508920328</v>
      </c>
      <c r="AD26" s="7">
        <f>VLOOKUP($F26,Lookup_!$A$2:$AJ$2224,31,FALSE)</f>
        <v>1</v>
      </c>
      <c r="AE26" s="8">
        <f>VLOOKUP($F26,Lookup_!$A$2:$AJ$2224,30,FALSE)</f>
        <v>7</v>
      </c>
      <c r="AF26" s="8" t="str">
        <f>VLOOKUP($F26,Lookup_!$A$2:$AJ$2224,32,FALSE)</f>
        <v>SIX</v>
      </c>
      <c r="AG26" s="28">
        <f>VLOOKUP($F26,Lookup_!$A$2:$AJ$2224,29,FALSE)</f>
        <v>1</v>
      </c>
      <c r="AH26" s="28">
        <f>VLOOKUP($F26,Lookup_!$A$2:$AJ$2224,34,FALSE)</f>
        <v>-1</v>
      </c>
      <c r="AI26" s="28" t="str">
        <f>VLOOKUP($F26,Lookup_!$A$2:$AJ$2224,33,FALSE)</f>
        <v>HomDog</v>
      </c>
      <c r="AJ26" s="8">
        <f>VLOOKUP($F26,Lookup_!$A$2:$AJ$2224,35,FALSE)</f>
        <v>8</v>
      </c>
      <c r="AK26" s="28">
        <f>VLOOKUP($F26,Lookup_!$A$2:$AJ$2224,36,FALSE)</f>
        <v>-1</v>
      </c>
      <c r="AL26">
        <f t="shared" si="72"/>
        <v>6</v>
      </c>
      <c r="AM26">
        <f t="shared" si="73"/>
        <v>1</v>
      </c>
      <c r="AN26" s="170"/>
      <c r="AO26" s="18"/>
      <c r="AP26" s="18"/>
      <c r="AQ26" s="18"/>
      <c r="AR26" s="103">
        <f t="shared" si="74"/>
        <v>-103</v>
      </c>
      <c r="AS26" s="24">
        <f>IF(OR($S26&lt;OPL_MIN,$S26&gt;OPL_MAX),"",VLOOKUP($F26,CleanseResults!$L$3:$P$1772,5,FALSE))</f>
        <v>0.51</v>
      </c>
      <c r="AT26" s="24" t="str">
        <f t="shared" si="75"/>
        <v>HomDog</v>
      </c>
      <c r="AU26" s="91">
        <f t="shared" si="76"/>
        <v>104.08163265306123</v>
      </c>
      <c r="AV26" s="91">
        <f t="shared" si="77"/>
        <v>104.08163265306123</v>
      </c>
      <c r="AW26" s="25">
        <f t="shared" si="78"/>
        <v>1</v>
      </c>
      <c r="AX26" s="53" t="str">
        <f t="shared" si="79"/>
        <v/>
      </c>
      <c r="AY26" s="52" t="str">
        <f t="shared" si="80"/>
        <v/>
      </c>
      <c r="AZ26" s="52" t="str">
        <f t="shared" si="81"/>
        <v/>
      </c>
      <c r="BA26" s="52" t="str">
        <f t="shared" si="82"/>
        <v/>
      </c>
      <c r="BB26" s="52" t="str">
        <f t="shared" si="83"/>
        <v/>
      </c>
      <c r="BC26" s="52" t="str">
        <f t="shared" si="84"/>
        <v/>
      </c>
      <c r="BD26" s="52">
        <f t="shared" si="85"/>
        <v>203</v>
      </c>
      <c r="BE26" s="52">
        <f t="shared" si="86"/>
        <v>103</v>
      </c>
      <c r="BG26" s="170"/>
      <c r="BH26" s="18"/>
      <c r="BI26" s="18"/>
      <c r="BJ26" s="18"/>
      <c r="BK26" s="103">
        <f t="shared" si="87"/>
        <v>-103</v>
      </c>
      <c r="BL26" s="24">
        <f>IF(OR($S26&lt;OPL_MIN,$S26&gt;OPL_MAX),"",VLOOKUP($F26,CleanseResults!$AA$3:$AE$1772,5,FALSE))</f>
        <v>0.48</v>
      </c>
      <c r="BM26" s="24" t="str">
        <f t="shared" si="88"/>
        <v>VisFave</v>
      </c>
      <c r="BN26" s="91">
        <f t="shared" si="89"/>
        <v>-108.33333333333334</v>
      </c>
      <c r="BO26" s="91">
        <f t="shared" si="90"/>
        <v>108.33333333333334</v>
      </c>
      <c r="BP26" s="25">
        <f t="shared" si="91"/>
        <v>-1</v>
      </c>
      <c r="BQ26" s="53" t="str">
        <f t="shared" si="92"/>
        <v/>
      </c>
      <c r="BR26" s="52" t="str">
        <f t="shared" si="93"/>
        <v/>
      </c>
      <c r="BS26" s="52" t="str">
        <f t="shared" si="94"/>
        <v/>
      </c>
      <c r="BT26" s="52" t="str">
        <f t="shared" si="95"/>
        <v/>
      </c>
      <c r="BU26" s="52">
        <f t="shared" si="96"/>
        <v>0</v>
      </c>
      <c r="BV26" s="52">
        <f t="shared" si="97"/>
        <v>105</v>
      </c>
      <c r="BW26" s="52" t="str">
        <f t="shared" si="98"/>
        <v/>
      </c>
      <c r="BX26" s="52" t="str">
        <f t="shared" si="99"/>
        <v/>
      </c>
      <c r="BZ26" s="170"/>
      <c r="CA26" s="18"/>
      <c r="CB26" s="18"/>
      <c r="CC26" s="18"/>
      <c r="CD26" s="103">
        <f t="shared" si="100"/>
        <v>-103</v>
      </c>
      <c r="CE26" s="24">
        <f>IF(OR($S26&lt;OPL_MIN,$S26&gt;OPL_MAX),"",VLOOKUP($F26,CleanseResults!$AP$3:$AT$1772,5,FALSE))</f>
        <v>0.55000000000000004</v>
      </c>
      <c r="CF26" s="24" t="str">
        <f t="shared" si="101"/>
        <v>HomDog</v>
      </c>
      <c r="CG26" s="91">
        <f t="shared" si="102"/>
        <v>122.22222222222226</v>
      </c>
      <c r="CH26" s="91">
        <f t="shared" si="103"/>
        <v>122.22222222222226</v>
      </c>
      <c r="CI26" s="25">
        <f t="shared" si="104"/>
        <v>1</v>
      </c>
      <c r="CJ26" s="53" t="str">
        <f t="shared" si="105"/>
        <v/>
      </c>
      <c r="CK26" s="52" t="str">
        <f t="shared" si="106"/>
        <v/>
      </c>
      <c r="CL26" s="52" t="str">
        <f t="shared" si="107"/>
        <v/>
      </c>
      <c r="CM26" s="52" t="str">
        <f t="shared" si="108"/>
        <v/>
      </c>
      <c r="CN26" s="52" t="str">
        <f t="shared" si="109"/>
        <v/>
      </c>
      <c r="CO26" s="52" t="str">
        <f t="shared" si="110"/>
        <v/>
      </c>
      <c r="CP26" s="52">
        <f t="shared" si="111"/>
        <v>203</v>
      </c>
      <c r="CQ26" s="52">
        <f t="shared" si="112"/>
        <v>103</v>
      </c>
      <c r="CS26" s="170"/>
      <c r="CT26" s="18"/>
      <c r="CU26" s="18"/>
      <c r="CV26" s="18"/>
      <c r="CW26" s="103">
        <f t="shared" si="113"/>
        <v>-103</v>
      </c>
      <c r="CX26" s="24">
        <f>IF(OR($S26&lt;OPL_MIN,$S26&gt;OPL_MAX),"",VLOOKUP($F26,CleanseResults!$BE$3:$BI$1772,5,FALSE))</f>
        <v>0.47</v>
      </c>
      <c r="CY26" s="24" t="str">
        <f t="shared" si="114"/>
        <v>VisFave</v>
      </c>
      <c r="CZ26" s="91">
        <f t="shared" si="115"/>
        <v>-112.76595744680853</v>
      </c>
      <c r="DA26" s="91">
        <f t="shared" si="116"/>
        <v>112.76595744680853</v>
      </c>
      <c r="DB26" s="25">
        <f t="shared" si="117"/>
        <v>-1</v>
      </c>
      <c r="DC26" s="53" t="str">
        <f t="shared" si="118"/>
        <v/>
      </c>
      <c r="DD26" s="52" t="str">
        <f t="shared" si="119"/>
        <v/>
      </c>
      <c r="DE26" s="52" t="str">
        <f t="shared" si="120"/>
        <v/>
      </c>
      <c r="DF26" s="52" t="str">
        <f t="shared" si="121"/>
        <v/>
      </c>
      <c r="DG26" s="52">
        <f t="shared" si="122"/>
        <v>0</v>
      </c>
      <c r="DH26" s="52">
        <f t="shared" si="123"/>
        <v>105</v>
      </c>
      <c r="DI26" s="52" t="str">
        <f t="shared" si="124"/>
        <v/>
      </c>
      <c r="DJ26" s="52" t="str">
        <f t="shared" si="125"/>
        <v/>
      </c>
      <c r="DL26" s="170"/>
      <c r="DM26" s="18"/>
      <c r="DN26" s="18"/>
      <c r="DO26" s="18"/>
      <c r="DP26" s="103">
        <f t="shared" si="126"/>
        <v>-103</v>
      </c>
      <c r="DQ26" s="24">
        <f>IF(OR($S26&lt;OPL_MIN,$S26&gt;OPL_MAX),"",VLOOKUP($F26,CleanseResults!$BT$3:$BX$1772,5,FALSE))</f>
        <v>0.43</v>
      </c>
      <c r="DR26" s="24" t="str">
        <f t="shared" si="127"/>
        <v>VisFave</v>
      </c>
      <c r="DS26" s="91">
        <f t="shared" si="128"/>
        <v>-132.55813953488376</v>
      </c>
      <c r="DT26" s="91">
        <f t="shared" si="129"/>
        <v>132.55813953488376</v>
      </c>
      <c r="DU26" s="25">
        <f t="shared" si="130"/>
        <v>-1</v>
      </c>
      <c r="DV26" s="53" t="str">
        <f t="shared" si="131"/>
        <v/>
      </c>
      <c r="DW26" s="52" t="str">
        <f t="shared" si="132"/>
        <v/>
      </c>
      <c r="DX26" s="52" t="str">
        <f t="shared" si="133"/>
        <v/>
      </c>
      <c r="DY26" s="52" t="str">
        <f t="shared" si="134"/>
        <v/>
      </c>
      <c r="DZ26" s="52">
        <f t="shared" si="135"/>
        <v>0</v>
      </c>
      <c r="EA26" s="52">
        <f t="shared" si="136"/>
        <v>105</v>
      </c>
      <c r="EB26" s="52" t="str">
        <f t="shared" si="137"/>
        <v/>
      </c>
      <c r="EC26" s="52" t="str">
        <f t="shared" si="138"/>
        <v/>
      </c>
      <c r="EE26" s="170"/>
      <c r="EF26" s="18"/>
      <c r="EG26" s="18"/>
      <c r="EH26" s="18"/>
      <c r="EI26" s="103">
        <f t="shared" si="139"/>
        <v>-103</v>
      </c>
      <c r="EJ26" s="24">
        <f>IF(OR($S26&lt;OPL_MIN,$S26&gt;OPL_MAX),"",VLOOKUP($F26,CleanseResults!$CI$3:$CM$1772,5,FALSE))</f>
        <v>0.46</v>
      </c>
      <c r="EK26" s="24" t="str">
        <f t="shared" si="140"/>
        <v>VisFave</v>
      </c>
      <c r="EL26" s="91">
        <f t="shared" si="141"/>
        <v>-117.39130434782609</v>
      </c>
      <c r="EM26" s="91">
        <f t="shared" si="142"/>
        <v>117.39130434782609</v>
      </c>
      <c r="EN26" s="25">
        <f t="shared" si="143"/>
        <v>-1</v>
      </c>
      <c r="EO26" s="53" t="str">
        <f t="shared" si="144"/>
        <v/>
      </c>
      <c r="EP26" s="52" t="str">
        <f t="shared" si="145"/>
        <v/>
      </c>
      <c r="EQ26" s="52" t="str">
        <f t="shared" si="146"/>
        <v/>
      </c>
      <c r="ER26" s="52" t="str">
        <f t="shared" si="147"/>
        <v/>
      </c>
      <c r="ES26" s="52">
        <f t="shared" si="148"/>
        <v>0</v>
      </c>
      <c r="ET26" s="52">
        <f t="shared" si="149"/>
        <v>105</v>
      </c>
      <c r="EU26" s="52" t="str">
        <f t="shared" si="150"/>
        <v/>
      </c>
      <c r="EV26" s="52" t="str">
        <f t="shared" si="151"/>
        <v/>
      </c>
      <c r="EX26" s="170"/>
      <c r="EY26" s="18"/>
      <c r="EZ26" s="18"/>
      <c r="FA26" s="18"/>
      <c r="FB26" s="103">
        <f t="shared" si="152"/>
        <v>-103</v>
      </c>
      <c r="FC26" s="24">
        <f>IF(OR($S26&lt;OPL_MIN,$S26&gt;OPL_MAX),"",VLOOKUP($F26,CleanseResults!$CX$3:$DB$1772,5,FALSE))</f>
        <v>0.49</v>
      </c>
      <c r="FD26" s="24" t="str">
        <f t="shared" si="153"/>
        <v>VisFave</v>
      </c>
      <c r="FE26" s="91">
        <f t="shared" si="154"/>
        <v>-104.08163265306123</v>
      </c>
      <c r="FF26" s="91">
        <f t="shared" si="155"/>
        <v>104.08163265306123</v>
      </c>
      <c r="FG26" s="25">
        <f t="shared" si="156"/>
        <v>-1</v>
      </c>
      <c r="FH26" s="53" t="str">
        <f t="shared" si="157"/>
        <v/>
      </c>
      <c r="FI26" s="52" t="str">
        <f t="shared" si="158"/>
        <v/>
      </c>
      <c r="FJ26" s="52" t="str">
        <f t="shared" si="159"/>
        <v/>
      </c>
      <c r="FK26" s="52" t="str">
        <f t="shared" si="160"/>
        <v/>
      </c>
      <c r="FL26" s="52">
        <f t="shared" si="161"/>
        <v>0</v>
      </c>
      <c r="FM26" s="52">
        <f t="shared" si="162"/>
        <v>105</v>
      </c>
      <c r="FN26" s="52" t="str">
        <f t="shared" si="163"/>
        <v/>
      </c>
      <c r="FO26" s="52" t="str">
        <f t="shared" si="164"/>
        <v/>
      </c>
      <c r="FQ26" s="170"/>
      <c r="FR26" s="18"/>
      <c r="FS26" s="18"/>
      <c r="FT26" s="18"/>
      <c r="FU26" s="103">
        <f t="shared" si="165"/>
        <v>-103</v>
      </c>
      <c r="FV26" s="24">
        <f>IF(OR($S26&lt;OPL_MIN,$S26&gt;OPL_MAX),"",VLOOKUP($F26,CleanseResults!$DM$3:$DQ$1772,5,FALSE))</f>
        <v>0.46</v>
      </c>
      <c r="FW26" s="24" t="str">
        <f t="shared" si="166"/>
        <v>VisFave</v>
      </c>
      <c r="FX26" s="91">
        <f t="shared" si="167"/>
        <v>-117.39130434782609</v>
      </c>
      <c r="FY26" s="91">
        <f t="shared" si="168"/>
        <v>117.39130434782609</v>
      </c>
      <c r="FZ26" s="25">
        <f t="shared" si="169"/>
        <v>-1</v>
      </c>
      <c r="GA26" s="53" t="str">
        <f t="shared" si="170"/>
        <v/>
      </c>
      <c r="GB26" s="52" t="str">
        <f t="shared" si="171"/>
        <v/>
      </c>
      <c r="GC26" s="52" t="str">
        <f t="shared" si="172"/>
        <v/>
      </c>
      <c r="GD26" s="52" t="str">
        <f t="shared" si="173"/>
        <v/>
      </c>
      <c r="GE26" s="52">
        <f t="shared" si="174"/>
        <v>0</v>
      </c>
      <c r="GF26" s="52">
        <f t="shared" si="175"/>
        <v>105</v>
      </c>
      <c r="GG26" s="52" t="str">
        <f t="shared" si="176"/>
        <v/>
      </c>
      <c r="GH26" s="52" t="str">
        <f t="shared" si="177"/>
        <v/>
      </c>
      <c r="GJ26" s="170"/>
      <c r="GK26" s="18"/>
      <c r="GL26" s="18"/>
      <c r="GM26" s="18"/>
      <c r="GN26" s="103">
        <f t="shared" si="178"/>
        <v>-103</v>
      </c>
      <c r="GO26" s="24">
        <f>IF(OR($S26&lt;OPL_MIN,$S26&gt;OPL_MAX),"",VLOOKUP($F26,CleanseResults!$EB$3:$EF$1772,5,FALSE))</f>
        <v>0.46</v>
      </c>
      <c r="GP26" s="24" t="str">
        <f t="shared" si="179"/>
        <v>VisFave</v>
      </c>
      <c r="GQ26" s="91">
        <f t="shared" si="180"/>
        <v>-117.39130434782609</v>
      </c>
      <c r="GR26" s="91">
        <f t="shared" si="181"/>
        <v>117.39130434782609</v>
      </c>
      <c r="GS26" s="25">
        <f t="shared" si="182"/>
        <v>-1</v>
      </c>
      <c r="GT26" s="53" t="str">
        <f t="shared" si="183"/>
        <v/>
      </c>
      <c r="GU26" s="52" t="str">
        <f t="shared" si="184"/>
        <v/>
      </c>
      <c r="GV26" s="52" t="str">
        <f t="shared" si="185"/>
        <v/>
      </c>
      <c r="GW26" s="52" t="str">
        <f t="shared" si="186"/>
        <v/>
      </c>
      <c r="GX26" s="52">
        <f t="shared" si="187"/>
        <v>0</v>
      </c>
      <c r="GY26" s="52">
        <f t="shared" si="188"/>
        <v>105</v>
      </c>
      <c r="GZ26" s="52" t="str">
        <f t="shared" si="189"/>
        <v/>
      </c>
      <c r="HA26" s="52" t="str">
        <f t="shared" si="190"/>
        <v/>
      </c>
      <c r="HC26" s="170"/>
      <c r="HD26" s="18"/>
      <c r="HE26" s="18"/>
      <c r="HF26" s="18"/>
      <c r="HG26" s="103">
        <f t="shared" si="191"/>
        <v>-103</v>
      </c>
      <c r="HH26" s="24">
        <f>IF(OR($S26&lt;OPL_MIN,$S26&gt;OPL_MAX),"",VLOOKUP($F26,CleanseResults!$EQ$3:$EU$1772,5,FALSE))</f>
        <v>0.46</v>
      </c>
      <c r="HI26" s="24" t="str">
        <f t="shared" si="192"/>
        <v>VisFave</v>
      </c>
      <c r="HJ26" s="91">
        <f t="shared" si="193"/>
        <v>-117.39130434782609</v>
      </c>
      <c r="HK26" s="91">
        <f t="shared" si="194"/>
        <v>117.39130434782609</v>
      </c>
      <c r="HL26" s="25">
        <f t="shared" si="195"/>
        <v>-1</v>
      </c>
      <c r="HM26" s="53" t="str">
        <f t="shared" si="196"/>
        <v/>
      </c>
      <c r="HN26" s="52" t="str">
        <f t="shared" si="197"/>
        <v/>
      </c>
      <c r="HO26" s="52" t="str">
        <f t="shared" si="198"/>
        <v/>
      </c>
      <c r="HP26" s="52" t="str">
        <f t="shared" si="199"/>
        <v/>
      </c>
      <c r="HQ26" s="52">
        <f t="shared" si="200"/>
        <v>0</v>
      </c>
      <c r="HR26" s="52">
        <f t="shared" si="201"/>
        <v>105</v>
      </c>
      <c r="HS26" s="52" t="str">
        <f t="shared" si="202"/>
        <v/>
      </c>
      <c r="HT26" s="52" t="str">
        <f t="shared" si="203"/>
        <v/>
      </c>
      <c r="HV26" s="170"/>
      <c r="HW26" s="18"/>
      <c r="HX26" s="18"/>
      <c r="HY26" s="18"/>
      <c r="HZ26" s="103">
        <f t="shared" si="204"/>
        <v>-103</v>
      </c>
      <c r="IA26" s="24">
        <f>IF(OR($S26&lt;OPL_MIN,$S26&gt;OPL_MAX),"",VLOOKUP($F26,CleanseResults!$FF$3:$FJ$1772,5,FALSE))</f>
        <v>0.46</v>
      </c>
      <c r="IB26" s="24" t="str">
        <f t="shared" si="205"/>
        <v>VisFave</v>
      </c>
      <c r="IC26" s="91">
        <f t="shared" si="206"/>
        <v>-117.39130434782609</v>
      </c>
      <c r="ID26" s="91">
        <f t="shared" si="207"/>
        <v>117.39130434782609</v>
      </c>
      <c r="IE26" s="25">
        <f t="shared" si="208"/>
        <v>-1</v>
      </c>
      <c r="IF26" s="53" t="str">
        <f t="shared" si="209"/>
        <v/>
      </c>
      <c r="IG26" s="52" t="str">
        <f t="shared" si="210"/>
        <v/>
      </c>
      <c r="IH26" s="52" t="str">
        <f t="shared" si="211"/>
        <v/>
      </c>
      <c r="II26" s="52" t="str">
        <f t="shared" si="212"/>
        <v/>
      </c>
      <c r="IJ26" s="52">
        <f t="shared" si="213"/>
        <v>0</v>
      </c>
      <c r="IK26" s="52">
        <f t="shared" si="214"/>
        <v>105</v>
      </c>
      <c r="IL26" s="52" t="str">
        <f t="shared" si="215"/>
        <v/>
      </c>
      <c r="IM26" s="52" t="str">
        <f t="shared" si="216"/>
        <v/>
      </c>
      <c r="IO26" s="170"/>
      <c r="IP26" s="18"/>
      <c r="IQ26" s="18"/>
      <c r="IR26" s="18"/>
      <c r="IS26" s="103">
        <f t="shared" si="217"/>
        <v>-103</v>
      </c>
      <c r="IT26" s="24">
        <f>IF(OR($S26&lt;OPL_MIN,$S26&gt;OPL_MAX),"",VLOOKUP($F26,CleanseResults!$FU$3:$FY$1772,5,FALSE))</f>
        <v>0.5</v>
      </c>
      <c r="IU26" s="24" t="str">
        <f t="shared" si="218"/>
        <v>HomDog</v>
      </c>
      <c r="IV26" s="91">
        <f t="shared" si="219"/>
        <v>100</v>
      </c>
      <c r="IW26" s="91">
        <f t="shared" si="220"/>
        <v>100</v>
      </c>
      <c r="IX26" s="25">
        <f t="shared" si="221"/>
        <v>1</v>
      </c>
      <c r="IY26" s="53" t="str">
        <f t="shared" si="222"/>
        <v/>
      </c>
      <c r="IZ26" s="52" t="str">
        <f t="shared" si="223"/>
        <v/>
      </c>
      <c r="JA26" s="52" t="str">
        <f t="shared" si="224"/>
        <v/>
      </c>
      <c r="JB26" s="52" t="str">
        <f t="shared" si="225"/>
        <v/>
      </c>
      <c r="JC26" s="52" t="str">
        <f t="shared" si="226"/>
        <v/>
      </c>
      <c r="JD26" s="52" t="str">
        <f t="shared" si="227"/>
        <v/>
      </c>
      <c r="JE26" s="52">
        <f t="shared" si="228"/>
        <v>203</v>
      </c>
      <c r="JF26" s="52">
        <f t="shared" si="229"/>
        <v>103</v>
      </c>
      <c r="JH26" s="170"/>
      <c r="JI26" s="18"/>
      <c r="JJ26" s="18"/>
      <c r="JK26" s="18"/>
      <c r="JL26" s="103">
        <f t="shared" si="230"/>
        <v>-103</v>
      </c>
      <c r="JM26" s="24">
        <f>IF(OR($S26&lt;OPL_MIN,$S26&gt;OPL_MAX),"",VLOOKUP($F26,CleanseResults!$GJ$3:$GN$1772,5,FALSE))</f>
        <v>0.44</v>
      </c>
      <c r="JN26" s="24" t="str">
        <f t="shared" si="231"/>
        <v>VisFave</v>
      </c>
      <c r="JO26" s="91">
        <f t="shared" si="232"/>
        <v>-127.27272727272729</v>
      </c>
      <c r="JP26" s="91">
        <f t="shared" si="233"/>
        <v>127.27272727272729</v>
      </c>
      <c r="JQ26" s="25">
        <f t="shared" si="234"/>
        <v>-1</v>
      </c>
      <c r="JR26" s="53" t="str">
        <f t="shared" si="235"/>
        <v/>
      </c>
      <c r="JS26" s="52" t="str">
        <f t="shared" si="236"/>
        <v/>
      </c>
      <c r="JT26" s="52" t="str">
        <f t="shared" si="237"/>
        <v/>
      </c>
      <c r="JU26" s="52" t="str">
        <f t="shared" si="238"/>
        <v/>
      </c>
      <c r="JV26" s="52">
        <f t="shared" si="239"/>
        <v>0</v>
      </c>
      <c r="JW26" s="52">
        <f t="shared" si="240"/>
        <v>105</v>
      </c>
      <c r="JX26" s="52" t="str">
        <f t="shared" si="241"/>
        <v/>
      </c>
      <c r="JY26" s="52" t="str">
        <f t="shared" si="242"/>
        <v/>
      </c>
      <c r="KA26" s="170"/>
      <c r="KB26" s="18"/>
      <c r="KC26" s="18"/>
      <c r="KD26" s="18"/>
      <c r="KE26" s="103">
        <f t="shared" si="243"/>
        <v>-103</v>
      </c>
      <c r="KF26" s="24">
        <f>IF(OR($S26&lt;OPL_MIN,$S26&gt;OPL_MAX),"",VLOOKUP($F26,CleanseResults!$GY$3:$HC$1772,5,FALSE))</f>
        <v>0.47</v>
      </c>
      <c r="KG26" s="24" t="str">
        <f t="shared" si="244"/>
        <v>VisFave</v>
      </c>
      <c r="KH26" s="91">
        <f t="shared" si="245"/>
        <v>-112.76595744680853</v>
      </c>
      <c r="KI26" s="91">
        <f t="shared" si="246"/>
        <v>112.76595744680853</v>
      </c>
      <c r="KJ26" s="25">
        <f t="shared" si="247"/>
        <v>-1</v>
      </c>
      <c r="KK26" s="53" t="str">
        <f t="shared" si="248"/>
        <v/>
      </c>
      <c r="KL26" s="52" t="str">
        <f t="shared" si="249"/>
        <v/>
      </c>
      <c r="KM26" s="52" t="str">
        <f t="shared" si="250"/>
        <v/>
      </c>
      <c r="KN26" s="52" t="str">
        <f t="shared" si="251"/>
        <v/>
      </c>
      <c r="KO26" s="52">
        <f t="shared" si="252"/>
        <v>0</v>
      </c>
      <c r="KP26" s="52">
        <f t="shared" si="253"/>
        <v>105</v>
      </c>
      <c r="KQ26" s="52" t="str">
        <f t="shared" si="254"/>
        <v/>
      </c>
      <c r="KR26" s="52" t="str">
        <f t="shared" si="255"/>
        <v/>
      </c>
      <c r="KT26" s="170"/>
      <c r="KU26" s="18"/>
      <c r="KV26" s="18"/>
      <c r="KW26" s="18"/>
      <c r="KX26" s="103">
        <f t="shared" si="256"/>
        <v>-103</v>
      </c>
      <c r="KY26" s="24">
        <f>IF(OR($S26&lt;OPL_MIN,$S26&gt;OPL_MAX),"",VLOOKUP($F26,CleanseResults!$HN$3:$HR$1772,5,FALSE))</f>
        <v>0.42</v>
      </c>
      <c r="KZ26" s="24" t="str">
        <f t="shared" si="257"/>
        <v>VisFave</v>
      </c>
      <c r="LA26" s="91">
        <f t="shared" si="258"/>
        <v>-138.09523809523813</v>
      </c>
      <c r="LB26" s="91">
        <f t="shared" si="259"/>
        <v>138.09523809523813</v>
      </c>
      <c r="LC26" s="25">
        <f t="shared" si="260"/>
        <v>-1</v>
      </c>
      <c r="LD26" s="53" t="str">
        <f t="shared" si="261"/>
        <v/>
      </c>
      <c r="LE26" s="52" t="str">
        <f t="shared" si="262"/>
        <v/>
      </c>
      <c r="LF26" s="52" t="str">
        <f t="shared" si="263"/>
        <v/>
      </c>
      <c r="LG26" s="52" t="str">
        <f t="shared" si="264"/>
        <v/>
      </c>
      <c r="LH26" s="52">
        <f t="shared" si="265"/>
        <v>0</v>
      </c>
      <c r="LI26" s="52">
        <f t="shared" si="266"/>
        <v>105</v>
      </c>
      <c r="LJ26" s="52" t="str">
        <f t="shared" si="267"/>
        <v/>
      </c>
      <c r="LK26" s="52" t="str">
        <f t="shared" si="268"/>
        <v/>
      </c>
      <c r="LO26" s="170"/>
      <c r="LP26" s="18"/>
      <c r="LQ26" s="18"/>
      <c r="LR26" s="18"/>
      <c r="LS26" s="129">
        <f t="shared" si="30"/>
        <v>0.49764315642458096</v>
      </c>
      <c r="LT26" s="53">
        <f t="shared" si="269"/>
        <v>0</v>
      </c>
      <c r="LU26" s="53">
        <f t="shared" si="270"/>
        <v>0</v>
      </c>
      <c r="LV26" s="53">
        <f t="shared" si="271"/>
        <v>12</v>
      </c>
      <c r="LW26" s="53">
        <f t="shared" si="272"/>
        <v>3</v>
      </c>
      <c r="LX26" s="24" t="str">
        <f t="shared" si="273"/>
        <v>VisFave</v>
      </c>
      <c r="LY26" s="97">
        <f t="shared" si="32"/>
        <v>80</v>
      </c>
      <c r="LZ26" s="127">
        <f t="shared" si="33"/>
        <v>0.46</v>
      </c>
      <c r="MA26" s="128">
        <f t="shared" si="34"/>
        <v>-3.7643156424580937E-2</v>
      </c>
      <c r="MB26" s="91">
        <f t="shared" si="35"/>
        <v>117.39130434782609</v>
      </c>
      <c r="MC26" s="137" t="str">
        <f t="shared" si="36"/>
        <v>VisFave</v>
      </c>
      <c r="MD26" s="138" t="str">
        <f t="shared" si="37"/>
        <v/>
      </c>
      <c r="ME26" s="130" t="str">
        <f t="shared" si="274"/>
        <v/>
      </c>
      <c r="MF26" s="135" t="str">
        <f t="shared" si="38"/>
        <v/>
      </c>
      <c r="MG26" s="135" t="str">
        <f t="shared" si="39"/>
        <v/>
      </c>
      <c r="MH26" s="135" t="str">
        <f t="shared" si="40"/>
        <v/>
      </c>
      <c r="MI26" s="135" t="str">
        <f t="shared" si="41"/>
        <v/>
      </c>
      <c r="MJ26" s="135" t="str">
        <f t="shared" si="42"/>
        <v/>
      </c>
      <c r="MK26" s="135" t="str">
        <f t="shared" si="43"/>
        <v/>
      </c>
      <c r="ML26" s="135" t="str">
        <f t="shared" si="44"/>
        <v/>
      </c>
      <c r="MM26" s="135" t="str">
        <f t="shared" si="45"/>
        <v/>
      </c>
      <c r="MO26" s="123" t="str">
        <f t="shared" si="46"/>
        <v/>
      </c>
      <c r="MP26" s="123" t="str">
        <f t="shared" si="47"/>
        <v/>
      </c>
      <c r="MS26" s="24" t="str">
        <f t="shared" si="48"/>
        <v/>
      </c>
      <c r="MT26" s="24" t="str">
        <f t="shared" si="49"/>
        <v/>
      </c>
      <c r="MU26" s="24" t="str">
        <f t="shared" si="50"/>
        <v/>
      </c>
      <c r="MV26" s="81" t="str">
        <f t="shared" si="51"/>
        <v/>
      </c>
      <c r="MX26" s="52">
        <f t="shared" si="52"/>
        <v>0.51</v>
      </c>
      <c r="MY26" s="52">
        <f t="shared" si="53"/>
        <v>0.48</v>
      </c>
      <c r="MZ26" s="52">
        <f t="shared" si="54"/>
        <v>0.55000000000000004</v>
      </c>
      <c r="NA26" s="52">
        <f t="shared" si="55"/>
        <v>0.47</v>
      </c>
      <c r="NB26" s="52">
        <f t="shared" si="56"/>
        <v>0.43</v>
      </c>
      <c r="NC26" s="52">
        <f t="shared" si="57"/>
        <v>0.46</v>
      </c>
      <c r="ND26" s="52">
        <f t="shared" si="58"/>
        <v>0.49</v>
      </c>
      <c r="NE26" s="52">
        <f t="shared" si="59"/>
        <v>0.46</v>
      </c>
      <c r="NF26" s="52">
        <f t="shared" si="60"/>
        <v>0.46</v>
      </c>
      <c r="NG26" s="52">
        <f t="shared" si="61"/>
        <v>0.46</v>
      </c>
      <c r="NH26" s="52">
        <f t="shared" si="62"/>
        <v>0.46</v>
      </c>
      <c r="NI26" s="52">
        <f t="shared" si="63"/>
        <v>0.5</v>
      </c>
      <c r="NJ26" s="52">
        <f t="shared" si="64"/>
        <v>0.44</v>
      </c>
      <c r="NK26" s="52">
        <f t="shared" si="65"/>
        <v>0.47</v>
      </c>
      <c r="NL26" s="52">
        <f t="shared" si="66"/>
        <v>0.42</v>
      </c>
      <c r="NM26" s="109">
        <f t="shared" si="275"/>
        <v>0.46</v>
      </c>
    </row>
    <row r="27" spans="1:377" ht="15" customHeight="1" x14ac:dyDescent="0.2">
      <c r="A27" s="1"/>
      <c r="B27" s="1"/>
      <c r="C27" s="9" t="s">
        <v>248</v>
      </c>
      <c r="D27" s="15">
        <f>D26/D22</f>
        <v>0.66666666666666663</v>
      </c>
      <c r="E27" s="10">
        <f t="shared" si="276"/>
        <v>1</v>
      </c>
      <c r="F27" s="26">
        <v>776796</v>
      </c>
      <c r="G27" s="49">
        <f>VLOOKUP($F27,Lookup_!$A$2:$AJ$2224,3,FALSE)</f>
        <v>2025</v>
      </c>
      <c r="H27" s="27">
        <f>VLOOKUP($F27,Lookup_!$A$2:$AJ$2224,4,FALSE)</f>
        <v>8.1999999999999993</v>
      </c>
      <c r="I27" s="86">
        <f>VLOOKUP($F27,Lookup_!$A$2:$AJ$2224,2,FALSE)</f>
        <v>45879</v>
      </c>
      <c r="J27" s="7">
        <f>VLOOKUP($F27,Lookup_!$A$2:$AJ$2224,13,FALSE)</f>
        <v>13</v>
      </c>
      <c r="K27" s="8" t="str">
        <f>VLOOKUP(J27,Lookup_!$AO$3:$AP$32,2,FALSE)</f>
        <v>KC</v>
      </c>
      <c r="L27" s="27">
        <f>VLOOKUP($F27,Lookup_!$A$2:$AJ$2224,14,FALSE)</f>
        <v>-103</v>
      </c>
      <c r="M27" s="12">
        <f>VLOOKUP($F27,Lookup_!$A$2:$AJ$2224,15,FALSE)</f>
        <v>0.50738899999999998</v>
      </c>
      <c r="N27" s="115">
        <f t="shared" si="67"/>
        <v>0.49764315642458096</v>
      </c>
      <c r="O27" s="116">
        <f t="shared" si="68"/>
        <v>100.94720224522015</v>
      </c>
      <c r="P27" s="49">
        <f>VLOOKUP($F27,Lookup_!$A$2:$AJ$2224,7,FALSE)</f>
        <v>15</v>
      </c>
      <c r="Q27" s="8" t="str">
        <f>VLOOKUP(P27,Lookup_!$AO$3:$AP$32,2,FALSE)</f>
        <v>MIN</v>
      </c>
      <c r="R27" s="88">
        <f>VLOOKUP($F27,Lookup_!$A$2:$AJ$2224,12,FALSE)</f>
        <v>0.31912251699999999</v>
      </c>
      <c r="S27" s="27">
        <f>VLOOKUP($F27,Lookup_!$A$2:$AJ$2224,8,FALSE)</f>
        <v>-105</v>
      </c>
      <c r="T27" s="12">
        <f>VLOOKUP($F27,Lookup_!$A$2:$AJ$2224,9,FALSE)</f>
        <v>0.51219499999999996</v>
      </c>
      <c r="U27" s="115">
        <f t="shared" si="69"/>
        <v>0.50235684357541888</v>
      </c>
      <c r="V27" s="116">
        <f t="shared" si="70"/>
        <v>-100.9472022452201</v>
      </c>
      <c r="W27" s="90">
        <f t="shared" si="71"/>
        <v>1</v>
      </c>
      <c r="X27" s="27">
        <f>VLOOKUP($F27,Lookup_!$A$2:$AJ$2224,5,FALSE)</f>
        <v>9.5</v>
      </c>
      <c r="Y27" s="27">
        <f>VLOOKUP($F27,Lookup_!$A$2:$AJ$2224,6,FALSE)</f>
        <v>112.5</v>
      </c>
      <c r="Z27" s="55">
        <f>VLOOKUP($F27,Lookup_!$A$2:$AJ$2224,19,FALSE)</f>
        <v>105.23012261758944</v>
      </c>
      <c r="AA27" s="116">
        <f>VLOOKUP($F27,Lookup_!$A$2:$AJ$2224,25,FALSE)</f>
        <v>-122.27161591464773</v>
      </c>
      <c r="AB27" s="27">
        <f>VLOOKUP($F27,Lookup_!$A$2:$AJ$2224,21,FALSE)</f>
        <v>-141.93363854165057</v>
      </c>
      <c r="AC27" s="116">
        <f>VLOOKUP($F27,Lookup_!$A$2:$AJ$2224,23,FALSE)</f>
        <v>-125.61955128783642</v>
      </c>
      <c r="AD27" s="7">
        <f>VLOOKUP($F27,Lookup_!$A$2:$AJ$2224,31,FALSE)</f>
        <v>3</v>
      </c>
      <c r="AE27" s="8">
        <f>VLOOKUP($F27,Lookup_!$A$2:$AJ$2224,30,FALSE)</f>
        <v>5</v>
      </c>
      <c r="AF27" s="8" t="str">
        <f>VLOOKUP($F27,Lookup_!$A$2:$AJ$2224,32,FALSE)</f>
        <v>TWO</v>
      </c>
      <c r="AG27" s="28">
        <f>VLOOKUP($F27,Lookup_!$A$2:$AJ$2224,29,FALSE)</f>
        <v>1</v>
      </c>
      <c r="AH27" s="28">
        <f>VLOOKUP($F27,Lookup_!$A$2:$AJ$2224,34,FALSE)</f>
        <v>1</v>
      </c>
      <c r="AI27" s="28" t="str">
        <f>VLOOKUP($F27,Lookup_!$A$2:$AJ$2224,33,FALSE)</f>
        <v>HomFave</v>
      </c>
      <c r="AJ27" s="8">
        <f>VLOOKUP($F27,Lookup_!$A$2:$AJ$2224,35,FALSE)</f>
        <v>8</v>
      </c>
      <c r="AK27" s="28">
        <f>VLOOKUP($F27,Lookup_!$A$2:$AJ$2224,36,FALSE)</f>
        <v>-1</v>
      </c>
      <c r="AL27">
        <f t="shared" si="72"/>
        <v>2</v>
      </c>
      <c r="AM27">
        <f t="shared" si="73"/>
        <v>1</v>
      </c>
      <c r="AN27" s="165" t="s">
        <v>5</v>
      </c>
      <c r="AO27" s="20"/>
      <c r="AP27" s="20"/>
      <c r="AQ27" s="20"/>
      <c r="AR27" s="103">
        <f t="shared" si="74"/>
        <v>-105</v>
      </c>
      <c r="AS27" s="24">
        <f>IF(OR($S27&lt;OPL_MIN,$S27&gt;OPL_MAX),"",VLOOKUP($F27,CleanseResults!$L$3:$P$1772,5,FALSE))</f>
        <v>0.52</v>
      </c>
      <c r="AT27" s="24" t="str">
        <f t="shared" si="75"/>
        <v>HomFave</v>
      </c>
      <c r="AU27" s="91">
        <f t="shared" si="76"/>
        <v>-108.33333333333334</v>
      </c>
      <c r="AV27" s="91">
        <f t="shared" si="77"/>
        <v>108.33333333333334</v>
      </c>
      <c r="AW27" s="25">
        <f t="shared" si="78"/>
        <v>1</v>
      </c>
      <c r="AX27" s="53">
        <f t="shared" si="79"/>
        <v>205</v>
      </c>
      <c r="AY27" s="52">
        <f t="shared" si="80"/>
        <v>105</v>
      </c>
      <c r="AZ27" s="52" t="str">
        <f t="shared" si="81"/>
        <v/>
      </c>
      <c r="BA27" s="52" t="str">
        <f t="shared" si="82"/>
        <v/>
      </c>
      <c r="BB27" s="52" t="str">
        <f t="shared" si="83"/>
        <v/>
      </c>
      <c r="BC27" s="52" t="str">
        <f t="shared" si="84"/>
        <v/>
      </c>
      <c r="BD27" s="52" t="str">
        <f t="shared" si="85"/>
        <v/>
      </c>
      <c r="BE27" s="52" t="str">
        <f t="shared" si="86"/>
        <v/>
      </c>
      <c r="BG27" s="165" t="s">
        <v>5</v>
      </c>
      <c r="BH27" s="20"/>
      <c r="BI27" s="20"/>
      <c r="BJ27" s="20"/>
      <c r="BK27" s="103">
        <f t="shared" si="87"/>
        <v>-105</v>
      </c>
      <c r="BL27" s="24">
        <f>IF(OR($S27&lt;OPL_MIN,$S27&gt;OPL_MAX),"",VLOOKUP($F27,CleanseResults!$AA$3:$AE$1772,5,FALSE))</f>
        <v>0.56000000000000005</v>
      </c>
      <c r="BM27" s="24" t="str">
        <f t="shared" si="88"/>
        <v>HomFave</v>
      </c>
      <c r="BN27" s="91">
        <f t="shared" si="89"/>
        <v>-127.27272727272729</v>
      </c>
      <c r="BO27" s="91">
        <f t="shared" si="90"/>
        <v>127.27272727272729</v>
      </c>
      <c r="BP27" s="25">
        <f t="shared" si="91"/>
        <v>1</v>
      </c>
      <c r="BQ27" s="53">
        <f t="shared" si="92"/>
        <v>205</v>
      </c>
      <c r="BR27" s="52">
        <f t="shared" si="93"/>
        <v>105</v>
      </c>
      <c r="BS27" s="52" t="str">
        <f t="shared" si="94"/>
        <v/>
      </c>
      <c r="BT27" s="52" t="str">
        <f t="shared" si="95"/>
        <v/>
      </c>
      <c r="BU27" s="52" t="str">
        <f t="shared" si="96"/>
        <v/>
      </c>
      <c r="BV27" s="52" t="str">
        <f t="shared" si="97"/>
        <v/>
      </c>
      <c r="BW27" s="52" t="str">
        <f t="shared" si="98"/>
        <v/>
      </c>
      <c r="BX27" s="52" t="str">
        <f t="shared" si="99"/>
        <v/>
      </c>
      <c r="BZ27" s="165" t="s">
        <v>5</v>
      </c>
      <c r="CA27" s="20"/>
      <c r="CB27" s="20"/>
      <c r="CC27" s="20"/>
      <c r="CD27" s="103">
        <f t="shared" si="100"/>
        <v>-105</v>
      </c>
      <c r="CE27" s="24">
        <f>IF(OR($S27&lt;OPL_MIN,$S27&gt;OPL_MAX),"",VLOOKUP($F27,CleanseResults!$AP$3:$AT$1772,5,FALSE))</f>
        <v>0.66</v>
      </c>
      <c r="CF27" s="24" t="str">
        <f t="shared" si="101"/>
        <v>HomFave</v>
      </c>
      <c r="CG27" s="91">
        <f t="shared" si="102"/>
        <v>-194.11764705882354</v>
      </c>
      <c r="CH27" s="91">
        <f t="shared" si="103"/>
        <v>194.11764705882354</v>
      </c>
      <c r="CI27" s="25">
        <f t="shared" si="104"/>
        <v>1</v>
      </c>
      <c r="CJ27" s="53">
        <f t="shared" si="105"/>
        <v>205</v>
      </c>
      <c r="CK27" s="52">
        <f t="shared" si="106"/>
        <v>105</v>
      </c>
      <c r="CL27" s="52" t="str">
        <f t="shared" si="107"/>
        <v/>
      </c>
      <c r="CM27" s="52" t="str">
        <f t="shared" si="108"/>
        <v/>
      </c>
      <c r="CN27" s="52" t="str">
        <f t="shared" si="109"/>
        <v/>
      </c>
      <c r="CO27" s="52" t="str">
        <f t="shared" si="110"/>
        <v/>
      </c>
      <c r="CP27" s="52" t="str">
        <f t="shared" si="111"/>
        <v/>
      </c>
      <c r="CQ27" s="52" t="str">
        <f t="shared" si="112"/>
        <v/>
      </c>
      <c r="CS27" s="165" t="s">
        <v>5</v>
      </c>
      <c r="CT27" s="20"/>
      <c r="CU27" s="20"/>
      <c r="CV27" s="20"/>
      <c r="CW27" s="103">
        <f t="shared" si="113"/>
        <v>-105</v>
      </c>
      <c r="CX27" s="24">
        <f>IF(OR($S27&lt;OPL_MIN,$S27&gt;OPL_MAX),"",VLOOKUP($F27,CleanseResults!$BE$3:$BI$1772,5,FALSE))</f>
        <v>0.51</v>
      </c>
      <c r="CY27" s="24" t="str">
        <f t="shared" si="114"/>
        <v>HomFave</v>
      </c>
      <c r="CZ27" s="91">
        <f t="shared" si="115"/>
        <v>-104.08163265306123</v>
      </c>
      <c r="DA27" s="91">
        <f t="shared" si="116"/>
        <v>104.08163265306123</v>
      </c>
      <c r="DB27" s="25">
        <f t="shared" si="117"/>
        <v>1</v>
      </c>
      <c r="DC27" s="53">
        <f t="shared" si="118"/>
        <v>205</v>
      </c>
      <c r="DD27" s="52">
        <f t="shared" si="119"/>
        <v>105</v>
      </c>
      <c r="DE27" s="52" t="str">
        <f t="shared" si="120"/>
        <v/>
      </c>
      <c r="DF27" s="52" t="str">
        <f t="shared" si="121"/>
        <v/>
      </c>
      <c r="DG27" s="52" t="str">
        <f t="shared" si="122"/>
        <v/>
      </c>
      <c r="DH27" s="52" t="str">
        <f t="shared" si="123"/>
        <v/>
      </c>
      <c r="DI27" s="52" t="str">
        <f t="shared" si="124"/>
        <v/>
      </c>
      <c r="DJ27" s="52" t="str">
        <f t="shared" si="125"/>
        <v/>
      </c>
      <c r="DL27" s="165" t="s">
        <v>5</v>
      </c>
      <c r="DM27" s="20"/>
      <c r="DN27" s="20"/>
      <c r="DO27" s="20"/>
      <c r="DP27" s="103">
        <f t="shared" si="126"/>
        <v>-105</v>
      </c>
      <c r="DQ27" s="24">
        <f>IF(OR($S27&lt;OPL_MIN,$S27&gt;OPL_MAX),"",VLOOKUP($F27,CleanseResults!$BT$3:$BX$1772,5,FALSE))</f>
        <v>0.61</v>
      </c>
      <c r="DR27" s="24" t="str">
        <f t="shared" si="127"/>
        <v>HomFave</v>
      </c>
      <c r="DS27" s="91">
        <f t="shared" si="128"/>
        <v>-156.41025641025641</v>
      </c>
      <c r="DT27" s="91">
        <f t="shared" si="129"/>
        <v>156.41025641025641</v>
      </c>
      <c r="DU27" s="25">
        <f t="shared" si="130"/>
        <v>1</v>
      </c>
      <c r="DV27" s="53">
        <f t="shared" si="131"/>
        <v>205</v>
      </c>
      <c r="DW27" s="52">
        <f t="shared" si="132"/>
        <v>105</v>
      </c>
      <c r="DX27" s="52" t="str">
        <f t="shared" si="133"/>
        <v/>
      </c>
      <c r="DY27" s="52" t="str">
        <f t="shared" si="134"/>
        <v/>
      </c>
      <c r="DZ27" s="52" t="str">
        <f t="shared" si="135"/>
        <v/>
      </c>
      <c r="EA27" s="52" t="str">
        <f t="shared" si="136"/>
        <v/>
      </c>
      <c r="EB27" s="52" t="str">
        <f t="shared" si="137"/>
        <v/>
      </c>
      <c r="EC27" s="52" t="str">
        <f t="shared" si="138"/>
        <v/>
      </c>
      <c r="EE27" s="165" t="s">
        <v>5</v>
      </c>
      <c r="EF27" s="20"/>
      <c r="EG27" s="20"/>
      <c r="EH27" s="20"/>
      <c r="EI27" s="103">
        <f t="shared" si="139"/>
        <v>-105</v>
      </c>
      <c r="EJ27" s="24">
        <f>IF(OR($S27&lt;OPL_MIN,$S27&gt;OPL_MAX),"",VLOOKUP($F27,CleanseResults!$CI$3:$CM$1772,5,FALSE))</f>
        <v>0.53</v>
      </c>
      <c r="EK27" s="24" t="str">
        <f t="shared" si="140"/>
        <v>HomFave</v>
      </c>
      <c r="EL27" s="91">
        <f t="shared" si="141"/>
        <v>-112.76595744680853</v>
      </c>
      <c r="EM27" s="91">
        <f t="shared" si="142"/>
        <v>112.76595744680853</v>
      </c>
      <c r="EN27" s="25">
        <f t="shared" si="143"/>
        <v>1</v>
      </c>
      <c r="EO27" s="53">
        <f t="shared" si="144"/>
        <v>205</v>
      </c>
      <c r="EP27" s="52">
        <f t="shared" si="145"/>
        <v>105</v>
      </c>
      <c r="EQ27" s="52" t="str">
        <f t="shared" si="146"/>
        <v/>
      </c>
      <c r="ER27" s="52" t="str">
        <f t="shared" si="147"/>
        <v/>
      </c>
      <c r="ES27" s="52" t="str">
        <f t="shared" si="148"/>
        <v/>
      </c>
      <c r="ET27" s="52" t="str">
        <f t="shared" si="149"/>
        <v/>
      </c>
      <c r="EU27" s="52" t="str">
        <f t="shared" si="150"/>
        <v/>
      </c>
      <c r="EV27" s="52" t="str">
        <f t="shared" si="151"/>
        <v/>
      </c>
      <c r="EX27" s="165" t="s">
        <v>5</v>
      </c>
      <c r="EY27" s="20"/>
      <c r="EZ27" s="20"/>
      <c r="FA27" s="20"/>
      <c r="FB27" s="103">
        <f t="shared" si="152"/>
        <v>-105</v>
      </c>
      <c r="FC27" s="24">
        <f>IF(OR($S27&lt;OPL_MIN,$S27&gt;OPL_MAX),"",VLOOKUP($F27,CleanseResults!$CX$3:$DB$1772,5,FALSE))</f>
        <v>0.52</v>
      </c>
      <c r="FD27" s="24" t="str">
        <f t="shared" si="153"/>
        <v>HomFave</v>
      </c>
      <c r="FE27" s="91">
        <f t="shared" si="154"/>
        <v>-108.33333333333334</v>
      </c>
      <c r="FF27" s="91">
        <f t="shared" si="155"/>
        <v>108.33333333333334</v>
      </c>
      <c r="FG27" s="25">
        <f t="shared" si="156"/>
        <v>1</v>
      </c>
      <c r="FH27" s="53">
        <f t="shared" si="157"/>
        <v>205</v>
      </c>
      <c r="FI27" s="52">
        <f t="shared" si="158"/>
        <v>105</v>
      </c>
      <c r="FJ27" s="52" t="str">
        <f t="shared" si="159"/>
        <v/>
      </c>
      <c r="FK27" s="52" t="str">
        <f t="shared" si="160"/>
        <v/>
      </c>
      <c r="FL27" s="52" t="str">
        <f t="shared" si="161"/>
        <v/>
      </c>
      <c r="FM27" s="52" t="str">
        <f t="shared" si="162"/>
        <v/>
      </c>
      <c r="FN27" s="52" t="str">
        <f t="shared" si="163"/>
        <v/>
      </c>
      <c r="FO27" s="52" t="str">
        <f t="shared" si="164"/>
        <v/>
      </c>
      <c r="FQ27" s="165" t="s">
        <v>5</v>
      </c>
      <c r="FR27" s="20"/>
      <c r="FS27" s="20"/>
      <c r="FT27" s="20"/>
      <c r="FU27" s="103">
        <f t="shared" si="165"/>
        <v>-105</v>
      </c>
      <c r="FV27" s="24">
        <f>IF(OR($S27&lt;OPL_MIN,$S27&gt;OPL_MAX),"",VLOOKUP($F27,CleanseResults!$DM$3:$DQ$1772,5,FALSE))</f>
        <v>0.56000000000000005</v>
      </c>
      <c r="FW27" s="24" t="str">
        <f t="shared" si="166"/>
        <v>HomFave</v>
      </c>
      <c r="FX27" s="91">
        <f t="shared" si="167"/>
        <v>-127.27272727272729</v>
      </c>
      <c r="FY27" s="91">
        <f t="shared" si="168"/>
        <v>127.27272727272729</v>
      </c>
      <c r="FZ27" s="25">
        <f t="shared" si="169"/>
        <v>1</v>
      </c>
      <c r="GA27" s="53">
        <f t="shared" si="170"/>
        <v>205</v>
      </c>
      <c r="GB27" s="52">
        <f t="shared" si="171"/>
        <v>105</v>
      </c>
      <c r="GC27" s="52" t="str">
        <f t="shared" si="172"/>
        <v/>
      </c>
      <c r="GD27" s="52" t="str">
        <f t="shared" si="173"/>
        <v/>
      </c>
      <c r="GE27" s="52" t="str">
        <f t="shared" si="174"/>
        <v/>
      </c>
      <c r="GF27" s="52" t="str">
        <f t="shared" si="175"/>
        <v/>
      </c>
      <c r="GG27" s="52" t="str">
        <f t="shared" si="176"/>
        <v/>
      </c>
      <c r="GH27" s="52" t="str">
        <f t="shared" si="177"/>
        <v/>
      </c>
      <c r="GJ27" s="165" t="s">
        <v>5</v>
      </c>
      <c r="GK27" s="20"/>
      <c r="GL27" s="20"/>
      <c r="GM27" s="20"/>
      <c r="GN27" s="103">
        <f t="shared" si="178"/>
        <v>-105</v>
      </c>
      <c r="GO27" s="24">
        <f>IF(OR($S27&lt;OPL_MIN,$S27&gt;OPL_MAX),"",VLOOKUP($F27,CleanseResults!$EB$3:$EF$1772,5,FALSE))</f>
        <v>0.57999999999999996</v>
      </c>
      <c r="GP27" s="24" t="str">
        <f t="shared" si="179"/>
        <v>HomFave</v>
      </c>
      <c r="GQ27" s="91">
        <f t="shared" si="180"/>
        <v>-138.09523809523807</v>
      </c>
      <c r="GR27" s="91">
        <f t="shared" si="181"/>
        <v>138.09523809523807</v>
      </c>
      <c r="GS27" s="25">
        <f t="shared" si="182"/>
        <v>1</v>
      </c>
      <c r="GT27" s="53">
        <f t="shared" si="183"/>
        <v>205</v>
      </c>
      <c r="GU27" s="52">
        <f t="shared" si="184"/>
        <v>105</v>
      </c>
      <c r="GV27" s="52" t="str">
        <f t="shared" si="185"/>
        <v/>
      </c>
      <c r="GW27" s="52" t="str">
        <f t="shared" si="186"/>
        <v/>
      </c>
      <c r="GX27" s="52" t="str">
        <f t="shared" si="187"/>
        <v/>
      </c>
      <c r="GY27" s="52" t="str">
        <f t="shared" si="188"/>
        <v/>
      </c>
      <c r="GZ27" s="52" t="str">
        <f t="shared" si="189"/>
        <v/>
      </c>
      <c r="HA27" s="52" t="str">
        <f t="shared" si="190"/>
        <v/>
      </c>
      <c r="HC27" s="165" t="s">
        <v>5</v>
      </c>
      <c r="HD27" s="20"/>
      <c r="HE27" s="20"/>
      <c r="HF27" s="20"/>
      <c r="HG27" s="103">
        <f t="shared" si="191"/>
        <v>-105</v>
      </c>
      <c r="HH27" s="24">
        <f>IF(OR($S27&lt;OPL_MIN,$S27&gt;OPL_MAX),"",VLOOKUP($F27,CleanseResults!$EQ$3:$EU$1772,5,FALSE))</f>
        <v>0.57999999999999996</v>
      </c>
      <c r="HI27" s="24" t="str">
        <f t="shared" si="192"/>
        <v>HomFave</v>
      </c>
      <c r="HJ27" s="91">
        <f t="shared" si="193"/>
        <v>-138.09523809523807</v>
      </c>
      <c r="HK27" s="91">
        <f t="shared" si="194"/>
        <v>138.09523809523807</v>
      </c>
      <c r="HL27" s="25">
        <f t="shared" si="195"/>
        <v>1</v>
      </c>
      <c r="HM27" s="53">
        <f t="shared" si="196"/>
        <v>205</v>
      </c>
      <c r="HN27" s="52">
        <f t="shared" si="197"/>
        <v>105</v>
      </c>
      <c r="HO27" s="52" t="str">
        <f t="shared" si="198"/>
        <v/>
      </c>
      <c r="HP27" s="52" t="str">
        <f t="shared" si="199"/>
        <v/>
      </c>
      <c r="HQ27" s="52" t="str">
        <f t="shared" si="200"/>
        <v/>
      </c>
      <c r="HR27" s="52" t="str">
        <f t="shared" si="201"/>
        <v/>
      </c>
      <c r="HS27" s="52" t="str">
        <f t="shared" si="202"/>
        <v/>
      </c>
      <c r="HT27" s="52" t="str">
        <f t="shared" si="203"/>
        <v/>
      </c>
      <c r="HV27" s="165" t="s">
        <v>5</v>
      </c>
      <c r="HW27" s="20"/>
      <c r="HX27" s="20"/>
      <c r="HY27" s="20"/>
      <c r="HZ27" s="103">
        <f t="shared" si="204"/>
        <v>-105</v>
      </c>
      <c r="IA27" s="24">
        <f>IF(OR($S27&lt;OPL_MIN,$S27&gt;OPL_MAX),"",VLOOKUP($F27,CleanseResults!$FF$3:$FJ$1772,5,FALSE))</f>
        <v>0.5</v>
      </c>
      <c r="IB27" s="24" t="str">
        <f t="shared" si="205"/>
        <v>HomFave</v>
      </c>
      <c r="IC27" s="91">
        <f t="shared" si="206"/>
        <v>100</v>
      </c>
      <c r="ID27" s="91">
        <f t="shared" si="207"/>
        <v>100</v>
      </c>
      <c r="IE27" s="25">
        <f t="shared" si="208"/>
        <v>1</v>
      </c>
      <c r="IF27" s="53">
        <f t="shared" si="209"/>
        <v>205</v>
      </c>
      <c r="IG27" s="52">
        <f t="shared" si="210"/>
        <v>105</v>
      </c>
      <c r="IH27" s="52" t="str">
        <f t="shared" si="211"/>
        <v/>
      </c>
      <c r="II27" s="52" t="str">
        <f t="shared" si="212"/>
        <v/>
      </c>
      <c r="IJ27" s="52" t="str">
        <f t="shared" si="213"/>
        <v/>
      </c>
      <c r="IK27" s="52" t="str">
        <f t="shared" si="214"/>
        <v/>
      </c>
      <c r="IL27" s="52" t="str">
        <f t="shared" si="215"/>
        <v/>
      </c>
      <c r="IM27" s="52" t="str">
        <f t="shared" si="216"/>
        <v/>
      </c>
      <c r="IO27" s="165" t="s">
        <v>5</v>
      </c>
      <c r="IP27" s="20"/>
      <c r="IQ27" s="20"/>
      <c r="IR27" s="20"/>
      <c r="IS27" s="103">
        <f t="shared" si="217"/>
        <v>-105</v>
      </c>
      <c r="IT27" s="24">
        <f>IF(OR($S27&lt;OPL_MIN,$S27&gt;OPL_MAX),"",VLOOKUP($F27,CleanseResults!$FU$3:$FY$1772,5,FALSE))</f>
        <v>0.51</v>
      </c>
      <c r="IU27" s="24" t="str">
        <f t="shared" si="218"/>
        <v>HomFave</v>
      </c>
      <c r="IV27" s="91">
        <f t="shared" si="219"/>
        <v>-104.08163265306123</v>
      </c>
      <c r="IW27" s="91">
        <f t="shared" si="220"/>
        <v>104.08163265306123</v>
      </c>
      <c r="IX27" s="25">
        <f t="shared" si="221"/>
        <v>1</v>
      </c>
      <c r="IY27" s="53">
        <f t="shared" si="222"/>
        <v>205</v>
      </c>
      <c r="IZ27" s="52">
        <f t="shared" si="223"/>
        <v>105</v>
      </c>
      <c r="JA27" s="52" t="str">
        <f t="shared" si="224"/>
        <v/>
      </c>
      <c r="JB27" s="52" t="str">
        <f t="shared" si="225"/>
        <v/>
      </c>
      <c r="JC27" s="52" t="str">
        <f t="shared" si="226"/>
        <v/>
      </c>
      <c r="JD27" s="52" t="str">
        <f t="shared" si="227"/>
        <v/>
      </c>
      <c r="JE27" s="52" t="str">
        <f t="shared" si="228"/>
        <v/>
      </c>
      <c r="JF27" s="52" t="str">
        <f t="shared" si="229"/>
        <v/>
      </c>
      <c r="JH27" s="165" t="s">
        <v>5</v>
      </c>
      <c r="JI27" s="20"/>
      <c r="JJ27" s="20"/>
      <c r="JK27" s="20"/>
      <c r="JL27" s="103">
        <f t="shared" si="230"/>
        <v>-105</v>
      </c>
      <c r="JM27" s="24">
        <f>IF(OR($S27&lt;OPL_MIN,$S27&gt;OPL_MAX),"",VLOOKUP($F27,CleanseResults!$GJ$3:$GN$1772,5,FALSE))</f>
        <v>0.51</v>
      </c>
      <c r="JN27" s="24" t="str">
        <f t="shared" si="231"/>
        <v>HomFave</v>
      </c>
      <c r="JO27" s="91">
        <f t="shared" si="232"/>
        <v>-104.08163265306123</v>
      </c>
      <c r="JP27" s="91">
        <f t="shared" si="233"/>
        <v>104.08163265306123</v>
      </c>
      <c r="JQ27" s="25">
        <f t="shared" si="234"/>
        <v>1</v>
      </c>
      <c r="JR27" s="53">
        <f t="shared" si="235"/>
        <v>205</v>
      </c>
      <c r="JS27" s="52">
        <f t="shared" si="236"/>
        <v>105</v>
      </c>
      <c r="JT27" s="52" t="str">
        <f t="shared" si="237"/>
        <v/>
      </c>
      <c r="JU27" s="52" t="str">
        <f t="shared" si="238"/>
        <v/>
      </c>
      <c r="JV27" s="52" t="str">
        <f t="shared" si="239"/>
        <v/>
      </c>
      <c r="JW27" s="52" t="str">
        <f t="shared" si="240"/>
        <v/>
      </c>
      <c r="JX27" s="52" t="str">
        <f t="shared" si="241"/>
        <v/>
      </c>
      <c r="JY27" s="52" t="str">
        <f t="shared" si="242"/>
        <v/>
      </c>
      <c r="KA27" s="165" t="s">
        <v>5</v>
      </c>
      <c r="KB27" s="20"/>
      <c r="KC27" s="20"/>
      <c r="KD27" s="20"/>
      <c r="KE27" s="103">
        <f t="shared" si="243"/>
        <v>-105</v>
      </c>
      <c r="KF27" s="24">
        <f>IF(OR($S27&lt;OPL_MIN,$S27&gt;OPL_MAX),"",VLOOKUP($F27,CleanseResults!$GY$3:$HC$1772,5,FALSE))</f>
        <v>0.5</v>
      </c>
      <c r="KG27" s="24" t="str">
        <f t="shared" si="244"/>
        <v>HomFave</v>
      </c>
      <c r="KH27" s="91">
        <f t="shared" si="245"/>
        <v>100</v>
      </c>
      <c r="KI27" s="91">
        <f t="shared" si="246"/>
        <v>100</v>
      </c>
      <c r="KJ27" s="25">
        <f t="shared" si="247"/>
        <v>1</v>
      </c>
      <c r="KK27" s="53">
        <f t="shared" si="248"/>
        <v>205</v>
      </c>
      <c r="KL27" s="52">
        <f t="shared" si="249"/>
        <v>105</v>
      </c>
      <c r="KM27" s="52" t="str">
        <f t="shared" si="250"/>
        <v/>
      </c>
      <c r="KN27" s="52" t="str">
        <f t="shared" si="251"/>
        <v/>
      </c>
      <c r="KO27" s="52" t="str">
        <f t="shared" si="252"/>
        <v/>
      </c>
      <c r="KP27" s="52" t="str">
        <f t="shared" si="253"/>
        <v/>
      </c>
      <c r="KQ27" s="52" t="str">
        <f t="shared" si="254"/>
        <v/>
      </c>
      <c r="KR27" s="52" t="str">
        <f t="shared" si="255"/>
        <v/>
      </c>
      <c r="KT27" s="165" t="s">
        <v>5</v>
      </c>
      <c r="KU27" s="20"/>
      <c r="KV27" s="20"/>
      <c r="KW27" s="20"/>
      <c r="KX27" s="103">
        <f t="shared" si="256"/>
        <v>-105</v>
      </c>
      <c r="KY27" s="24">
        <f>IF(OR($S27&lt;OPL_MIN,$S27&gt;OPL_MAX),"",VLOOKUP($F27,CleanseResults!$HN$3:$HR$1772,5,FALSE))</f>
        <v>0.54</v>
      </c>
      <c r="KZ27" s="24" t="str">
        <f t="shared" si="257"/>
        <v>HomFave</v>
      </c>
      <c r="LA27" s="91">
        <f t="shared" si="258"/>
        <v>-117.39130434782609</v>
      </c>
      <c r="LB27" s="91">
        <f t="shared" si="259"/>
        <v>117.39130434782609</v>
      </c>
      <c r="LC27" s="25">
        <f t="shared" si="260"/>
        <v>1</v>
      </c>
      <c r="LD27" s="53">
        <f t="shared" si="261"/>
        <v>205</v>
      </c>
      <c r="LE27" s="52">
        <f t="shared" si="262"/>
        <v>105</v>
      </c>
      <c r="LF27" s="52" t="str">
        <f t="shared" si="263"/>
        <v/>
      </c>
      <c r="LG27" s="52" t="str">
        <f t="shared" si="264"/>
        <v/>
      </c>
      <c r="LH27" s="52" t="str">
        <f t="shared" si="265"/>
        <v/>
      </c>
      <c r="LI27" s="52" t="str">
        <f t="shared" si="266"/>
        <v/>
      </c>
      <c r="LJ27" s="52" t="str">
        <f t="shared" si="267"/>
        <v/>
      </c>
      <c r="LK27" s="52" t="str">
        <f t="shared" si="268"/>
        <v/>
      </c>
      <c r="LO27" s="165" t="s">
        <v>5</v>
      </c>
      <c r="LP27" s="20"/>
      <c r="LQ27" s="20"/>
      <c r="LR27" s="20"/>
      <c r="LS27" s="129">
        <f t="shared" si="30"/>
        <v>0.50235684357541888</v>
      </c>
      <c r="LT27" s="53">
        <f t="shared" si="269"/>
        <v>15</v>
      </c>
      <c r="LU27" s="53">
        <f t="shared" si="270"/>
        <v>0</v>
      </c>
      <c r="LV27" s="53">
        <f t="shared" si="271"/>
        <v>0</v>
      </c>
      <c r="LW27" s="53">
        <f t="shared" si="272"/>
        <v>0</v>
      </c>
      <c r="LX27" s="24" t="str">
        <f t="shared" si="273"/>
        <v>HomFave</v>
      </c>
      <c r="LY27" s="97">
        <f t="shared" si="32"/>
        <v>100</v>
      </c>
      <c r="LZ27" s="127">
        <f t="shared" si="33"/>
        <v>0.53</v>
      </c>
      <c r="MA27" s="128">
        <f t="shared" si="34"/>
        <v>2.764315642458115E-2</v>
      </c>
      <c r="MB27" s="91">
        <f t="shared" si="35"/>
        <v>-112.76595744680853</v>
      </c>
      <c r="MC27" s="137" t="str">
        <f t="shared" si="36"/>
        <v>HomFave</v>
      </c>
      <c r="MD27" s="138">
        <f t="shared" si="37"/>
        <v>1</v>
      </c>
      <c r="ME27" s="130">
        <f t="shared" si="274"/>
        <v>1</v>
      </c>
      <c r="MF27" s="135">
        <f t="shared" si="38"/>
        <v>1.9523809523809523</v>
      </c>
      <c r="MG27" s="135">
        <f t="shared" si="39"/>
        <v>1</v>
      </c>
      <c r="MH27" s="135" t="str">
        <f t="shared" si="40"/>
        <v/>
      </c>
      <c r="MI27" s="135" t="str">
        <f t="shared" si="41"/>
        <v/>
      </c>
      <c r="MJ27" s="135" t="str">
        <f t="shared" si="42"/>
        <v/>
      </c>
      <c r="MK27" s="135" t="str">
        <f t="shared" si="43"/>
        <v/>
      </c>
      <c r="ML27" s="135" t="str">
        <f t="shared" si="44"/>
        <v/>
      </c>
      <c r="MM27" s="135" t="str">
        <f t="shared" si="45"/>
        <v/>
      </c>
      <c r="MO27" s="123">
        <f t="shared" si="46"/>
        <v>0.95238095238095233</v>
      </c>
      <c r="MP27" s="123">
        <f t="shared" si="47"/>
        <v>1</v>
      </c>
      <c r="MS27" s="24">
        <f t="shared" si="48"/>
        <v>1</v>
      </c>
      <c r="MT27" s="24">
        <f t="shared" si="49"/>
        <v>1.9523809523809523</v>
      </c>
      <c r="MU27" s="24">
        <f t="shared" si="50"/>
        <v>0.95238095238095233</v>
      </c>
      <c r="MV27" s="81">
        <f t="shared" si="51"/>
        <v>0.95238095238095233</v>
      </c>
      <c r="MX27" s="52">
        <f t="shared" si="52"/>
        <v>0.52</v>
      </c>
      <c r="MY27" s="52">
        <f t="shared" si="53"/>
        <v>0.56000000000000005</v>
      </c>
      <c r="MZ27" s="52">
        <f t="shared" si="54"/>
        <v>0.66</v>
      </c>
      <c r="NA27" s="52">
        <f t="shared" si="55"/>
        <v>0.51</v>
      </c>
      <c r="NB27" s="52">
        <f t="shared" si="56"/>
        <v>0.61</v>
      </c>
      <c r="NC27" s="52">
        <f t="shared" si="57"/>
        <v>0.53</v>
      </c>
      <c r="ND27" s="52">
        <f t="shared" si="58"/>
        <v>0.52</v>
      </c>
      <c r="NE27" s="52">
        <f t="shared" si="59"/>
        <v>0.56000000000000005</v>
      </c>
      <c r="NF27" s="52">
        <f t="shared" si="60"/>
        <v>0.57999999999999996</v>
      </c>
      <c r="NG27" s="52">
        <f t="shared" si="61"/>
        <v>0.57999999999999996</v>
      </c>
      <c r="NH27" s="52">
        <f t="shared" si="62"/>
        <v>0.5</v>
      </c>
      <c r="NI27" s="52">
        <f t="shared" si="63"/>
        <v>0.51</v>
      </c>
      <c r="NJ27" s="52">
        <f t="shared" si="64"/>
        <v>0.51</v>
      </c>
      <c r="NK27" s="52">
        <f t="shared" si="65"/>
        <v>0.5</v>
      </c>
      <c r="NL27" s="52">
        <f t="shared" si="66"/>
        <v>0.54</v>
      </c>
      <c r="NM27" s="109">
        <f t="shared" si="275"/>
        <v>0.53</v>
      </c>
    </row>
    <row r="28" spans="1:377" ht="15" customHeight="1" x14ac:dyDescent="0.2">
      <c r="A28" s="3"/>
      <c r="B28" s="3"/>
      <c r="C28" s="1"/>
      <c r="D28" s="1"/>
      <c r="E28" s="10">
        <f t="shared" si="276"/>
        <v>1</v>
      </c>
      <c r="F28" s="26">
        <v>776799</v>
      </c>
      <c r="G28" s="49">
        <f>VLOOKUP($F28,Lookup_!$A$2:$AJ$2224,3,FALSE)</f>
        <v>2025</v>
      </c>
      <c r="H28" s="27">
        <f>VLOOKUP($F28,Lookup_!$A$2:$AJ$2224,4,FALSE)</f>
        <v>8.1999999999999993</v>
      </c>
      <c r="I28" s="86">
        <f>VLOOKUP($F28,Lookup_!$A$2:$AJ$2224,2,FALSE)</f>
        <v>45879</v>
      </c>
      <c r="J28" s="7">
        <f>VLOOKUP($F28,Lookup_!$A$2:$AJ$2224,13,FALSE)</f>
        <v>18</v>
      </c>
      <c r="K28" s="8" t="str">
        <f>VLOOKUP(J28,Lookup_!$AO$3:$AP$32,2,FALSE)</f>
        <v>NYM</v>
      </c>
      <c r="L28" s="27">
        <f>VLOOKUP($F28,Lookup_!$A$2:$AJ$2224,14,FALSE)</f>
        <v>-103</v>
      </c>
      <c r="M28" s="12">
        <f>VLOOKUP($F28,Lookup_!$A$2:$AJ$2224,15,FALSE)</f>
        <v>0.50738899999999998</v>
      </c>
      <c r="N28" s="115">
        <f t="shared" si="67"/>
        <v>0.49764315642458096</v>
      </c>
      <c r="O28" s="116">
        <f t="shared" si="68"/>
        <v>100.94720224522015</v>
      </c>
      <c r="P28" s="49">
        <f>VLOOKUP($F28,Lookup_!$A$2:$AJ$2224,7,FALSE)</f>
        <v>17</v>
      </c>
      <c r="Q28" s="8" t="str">
        <f>VLOOKUP(P28,Lookup_!$AO$3:$AP$32,2,FALSE)</f>
        <v>MLW</v>
      </c>
      <c r="R28" s="88">
        <f>VLOOKUP($F28,Lookup_!$A$2:$AJ$2224,12,FALSE)</f>
        <v>0.32447985800000001</v>
      </c>
      <c r="S28" s="27">
        <f>VLOOKUP($F28,Lookup_!$A$2:$AJ$2224,8,FALSE)</f>
        <v>-105</v>
      </c>
      <c r="T28" s="12">
        <f>VLOOKUP($F28,Lookup_!$A$2:$AJ$2224,9,FALSE)</f>
        <v>0.51219499999999996</v>
      </c>
      <c r="U28" s="115">
        <f t="shared" si="69"/>
        <v>0.50235684357541888</v>
      </c>
      <c r="V28" s="116">
        <f t="shared" si="70"/>
        <v>-100.9472022452201</v>
      </c>
      <c r="W28" s="90">
        <f t="shared" si="71"/>
        <v>1</v>
      </c>
      <c r="X28" s="27">
        <f>VLOOKUP($F28,Lookup_!$A$2:$AJ$2224,5,FALSE)</f>
        <v>8</v>
      </c>
      <c r="Y28" s="27">
        <f>VLOOKUP($F28,Lookup_!$A$2:$AJ$2224,6,FALSE)</f>
        <v>-107.5</v>
      </c>
      <c r="Z28" s="55">
        <f>VLOOKUP($F28,Lookup_!$A$2:$AJ$2224,19,FALSE)</f>
        <v>-119.56341369695329</v>
      </c>
      <c r="AA28" s="116">
        <f>VLOOKUP($F28,Lookup_!$A$2:$AJ$2224,25,FALSE)</f>
        <v>-118.3906790858166</v>
      </c>
      <c r="AB28" s="27">
        <f>VLOOKUP($F28,Lookup_!$A$2:$AJ$2224,21,FALSE)</f>
        <v>115.41914210188335</v>
      </c>
      <c r="AC28" s="116">
        <f>VLOOKUP($F28,Lookup_!$A$2:$AJ$2224,23,FALSE)</f>
        <v>-102.00795911358908</v>
      </c>
      <c r="AD28" s="7">
        <f>VLOOKUP($F28,Lookup_!$A$2:$AJ$2224,31,FALSE)</f>
        <v>6</v>
      </c>
      <c r="AE28" s="8">
        <f>VLOOKUP($F28,Lookup_!$A$2:$AJ$2224,30,FALSE)</f>
        <v>7</v>
      </c>
      <c r="AF28" s="8" t="str">
        <f>VLOOKUP($F28,Lookup_!$A$2:$AJ$2224,32,FALSE)</f>
        <v>LTE1</v>
      </c>
      <c r="AG28" s="28">
        <f>VLOOKUP($F28,Lookup_!$A$2:$AJ$2224,29,FALSE)</f>
        <v>1</v>
      </c>
      <c r="AH28" s="28">
        <f>VLOOKUP($F28,Lookup_!$A$2:$AJ$2224,34,FALSE)</f>
        <v>1</v>
      </c>
      <c r="AI28" s="28" t="str">
        <f>VLOOKUP($F28,Lookup_!$A$2:$AJ$2224,33,FALSE)</f>
        <v>HomFave</v>
      </c>
      <c r="AJ28" s="8">
        <f>VLOOKUP($F28,Lookup_!$A$2:$AJ$2224,35,FALSE)</f>
        <v>13</v>
      </c>
      <c r="AK28" s="28">
        <f>VLOOKUP($F28,Lookup_!$A$2:$AJ$2224,36,FALSE)</f>
        <v>1</v>
      </c>
      <c r="AL28">
        <f t="shared" si="72"/>
        <v>1</v>
      </c>
      <c r="AM28">
        <f t="shared" si="73"/>
        <v>1</v>
      </c>
      <c r="AN28" s="166"/>
      <c r="AO28" s="1"/>
      <c r="AP28" s="17" t="s">
        <v>19</v>
      </c>
      <c r="AQ28" s="2">
        <f>COUNTIFS(AT$3:AT$89,"=HomFave", AW$3:AW$89,"=1")+COUNTIFS(AT$3:AT$89,"=HomFave", AW$3:AW$89,"=-1")</f>
        <v>13</v>
      </c>
      <c r="AR28" s="103">
        <f t="shared" si="74"/>
        <v>-105</v>
      </c>
      <c r="AS28" s="24">
        <f>IF(OR($S28&lt;OPL_MIN,$S28&gt;OPL_MAX),"",VLOOKUP($F28,CleanseResults!$L$3:$P$1772,5,FALSE))</f>
        <v>0.49</v>
      </c>
      <c r="AT28" s="24" t="str">
        <f t="shared" si="75"/>
        <v>VisDog</v>
      </c>
      <c r="AU28" s="91">
        <f t="shared" si="76"/>
        <v>104.08163265306123</v>
      </c>
      <c r="AV28" s="91">
        <f t="shared" si="77"/>
        <v>104.08163265306123</v>
      </c>
      <c r="AW28" s="25">
        <f t="shared" si="78"/>
        <v>-1</v>
      </c>
      <c r="AX28" s="53" t="str">
        <f t="shared" si="79"/>
        <v/>
      </c>
      <c r="AY28" s="52" t="str">
        <f t="shared" si="80"/>
        <v/>
      </c>
      <c r="AZ28" s="52">
        <f t="shared" si="81"/>
        <v>0</v>
      </c>
      <c r="BA28" s="52">
        <f t="shared" si="82"/>
        <v>103</v>
      </c>
      <c r="BB28" s="52" t="str">
        <f t="shared" si="83"/>
        <v/>
      </c>
      <c r="BC28" s="52" t="str">
        <f t="shared" si="84"/>
        <v/>
      </c>
      <c r="BD28" s="52" t="str">
        <f t="shared" si="85"/>
        <v/>
      </c>
      <c r="BE28" s="52" t="str">
        <f t="shared" si="86"/>
        <v/>
      </c>
      <c r="BG28" s="166"/>
      <c r="BH28" s="1"/>
      <c r="BI28" s="17" t="s">
        <v>19</v>
      </c>
      <c r="BJ28" s="2">
        <f>COUNTIFS(BM$3:BM$89,"=HomFave", BP$3:BP$89,"=1")+COUNTIFS(BM$3:BM$89,"=HomFave", BP$3:BP$89,"=-1")</f>
        <v>18</v>
      </c>
      <c r="BK28" s="103">
        <f t="shared" si="87"/>
        <v>-105</v>
      </c>
      <c r="BL28" s="24">
        <f>IF(OR($S28&lt;OPL_MIN,$S28&gt;OPL_MAX),"",VLOOKUP($F28,CleanseResults!$AA$3:$AE$1772,5,FALSE))</f>
        <v>0.42</v>
      </c>
      <c r="BM28" s="24" t="str">
        <f t="shared" si="88"/>
        <v>VisDog</v>
      </c>
      <c r="BN28" s="91">
        <f t="shared" si="89"/>
        <v>138.0952380952381</v>
      </c>
      <c r="BO28" s="91">
        <f t="shared" si="90"/>
        <v>138.0952380952381</v>
      </c>
      <c r="BP28" s="25">
        <f t="shared" si="91"/>
        <v>-1</v>
      </c>
      <c r="BQ28" s="53" t="str">
        <f t="shared" si="92"/>
        <v/>
      </c>
      <c r="BR28" s="52" t="str">
        <f t="shared" si="93"/>
        <v/>
      </c>
      <c r="BS28" s="52">
        <f t="shared" si="94"/>
        <v>0</v>
      </c>
      <c r="BT28" s="52">
        <f t="shared" si="95"/>
        <v>103</v>
      </c>
      <c r="BU28" s="52" t="str">
        <f t="shared" si="96"/>
        <v/>
      </c>
      <c r="BV28" s="52" t="str">
        <f t="shared" si="97"/>
        <v/>
      </c>
      <c r="BW28" s="52" t="str">
        <f t="shared" si="98"/>
        <v/>
      </c>
      <c r="BX28" s="52" t="str">
        <f t="shared" si="99"/>
        <v/>
      </c>
      <c r="BZ28" s="166"/>
      <c r="CA28" s="1"/>
      <c r="CB28" s="17" t="s">
        <v>19</v>
      </c>
      <c r="CC28" s="2">
        <f>COUNTIFS(CF$3:CF$89,"=HomFave", CI$3:CI$89,"=1")+COUNTIFS(CF$3:CF$89,"=HomFave", CI$3:CI$89,"=-1")</f>
        <v>17</v>
      </c>
      <c r="CD28" s="103">
        <f t="shared" si="100"/>
        <v>-105</v>
      </c>
      <c r="CE28" s="24">
        <f>IF(OR($S28&lt;OPL_MIN,$S28&gt;OPL_MAX),"",VLOOKUP($F28,CleanseResults!$AP$3:$AT$1772,5,FALSE))</f>
        <v>0.68</v>
      </c>
      <c r="CF28" s="24" t="str">
        <f t="shared" si="101"/>
        <v>HomFave</v>
      </c>
      <c r="CG28" s="91">
        <f t="shared" si="102"/>
        <v>-212.50000000000006</v>
      </c>
      <c r="CH28" s="91">
        <f t="shared" si="103"/>
        <v>212.50000000000006</v>
      </c>
      <c r="CI28" s="25">
        <f t="shared" si="104"/>
        <v>1</v>
      </c>
      <c r="CJ28" s="53">
        <f t="shared" si="105"/>
        <v>205</v>
      </c>
      <c r="CK28" s="52">
        <f t="shared" si="106"/>
        <v>105</v>
      </c>
      <c r="CL28" s="52" t="str">
        <f t="shared" si="107"/>
        <v/>
      </c>
      <c r="CM28" s="52" t="str">
        <f t="shared" si="108"/>
        <v/>
      </c>
      <c r="CN28" s="52" t="str">
        <f t="shared" si="109"/>
        <v/>
      </c>
      <c r="CO28" s="52" t="str">
        <f t="shared" si="110"/>
        <v/>
      </c>
      <c r="CP28" s="52" t="str">
        <f t="shared" si="111"/>
        <v/>
      </c>
      <c r="CQ28" s="52" t="str">
        <f t="shared" si="112"/>
        <v/>
      </c>
      <c r="CS28" s="166"/>
      <c r="CT28" s="1"/>
      <c r="CU28" s="17" t="s">
        <v>19</v>
      </c>
      <c r="CV28" s="2">
        <f>COUNTIFS(CY$3:CY$89,"=HomFave", DB$3:DB$89,"=1")+COUNTIFS(CY$3:CY$89,"=HomFave", DB$3:DB$89,"=-1")</f>
        <v>18</v>
      </c>
      <c r="CW28" s="103">
        <f t="shared" si="113"/>
        <v>-105</v>
      </c>
      <c r="CX28" s="24">
        <f>IF(OR($S28&lt;OPL_MIN,$S28&gt;OPL_MAX),"",VLOOKUP($F28,CleanseResults!$BE$3:$BI$1772,5,FALSE))</f>
        <v>0.46</v>
      </c>
      <c r="CY28" s="24" t="str">
        <f t="shared" si="114"/>
        <v>VisDog</v>
      </c>
      <c r="CZ28" s="91">
        <f t="shared" si="115"/>
        <v>117.39130434782609</v>
      </c>
      <c r="DA28" s="91">
        <f t="shared" si="116"/>
        <v>117.39130434782609</v>
      </c>
      <c r="DB28" s="25">
        <f t="shared" si="117"/>
        <v>-1</v>
      </c>
      <c r="DC28" s="53" t="str">
        <f t="shared" si="118"/>
        <v/>
      </c>
      <c r="DD28" s="52" t="str">
        <f t="shared" si="119"/>
        <v/>
      </c>
      <c r="DE28" s="52">
        <f t="shared" si="120"/>
        <v>0</v>
      </c>
      <c r="DF28" s="52">
        <f t="shared" si="121"/>
        <v>103</v>
      </c>
      <c r="DG28" s="52" t="str">
        <f t="shared" si="122"/>
        <v/>
      </c>
      <c r="DH28" s="52" t="str">
        <f t="shared" si="123"/>
        <v/>
      </c>
      <c r="DI28" s="52" t="str">
        <f t="shared" si="124"/>
        <v/>
      </c>
      <c r="DJ28" s="52" t="str">
        <f t="shared" si="125"/>
        <v/>
      </c>
      <c r="DL28" s="166"/>
      <c r="DM28" s="1"/>
      <c r="DN28" s="17" t="s">
        <v>19</v>
      </c>
      <c r="DO28" s="2">
        <f>COUNTIFS(DR$3:DR$89,"=HomFave", DU$3:DU$89,"=1")+COUNTIFS(DR$3:DR$89,"=HomFave", DU$3:DU$89,"=-1")</f>
        <v>19</v>
      </c>
      <c r="DP28" s="103">
        <f t="shared" si="126"/>
        <v>-105</v>
      </c>
      <c r="DQ28" s="24">
        <f>IF(OR($S28&lt;OPL_MIN,$S28&gt;OPL_MAX),"",VLOOKUP($F28,CleanseResults!$BT$3:$BX$1772,5,FALSE))</f>
        <v>0.62</v>
      </c>
      <c r="DR28" s="24" t="str">
        <f t="shared" si="127"/>
        <v>HomFave</v>
      </c>
      <c r="DS28" s="91">
        <f t="shared" si="128"/>
        <v>-163.15789473684211</v>
      </c>
      <c r="DT28" s="91">
        <f t="shared" si="129"/>
        <v>163.15789473684211</v>
      </c>
      <c r="DU28" s="25">
        <f t="shared" si="130"/>
        <v>1</v>
      </c>
      <c r="DV28" s="53">
        <f t="shared" si="131"/>
        <v>205</v>
      </c>
      <c r="DW28" s="52">
        <f t="shared" si="132"/>
        <v>105</v>
      </c>
      <c r="DX28" s="52" t="str">
        <f t="shared" si="133"/>
        <v/>
      </c>
      <c r="DY28" s="52" t="str">
        <f t="shared" si="134"/>
        <v/>
      </c>
      <c r="DZ28" s="52" t="str">
        <f t="shared" si="135"/>
        <v/>
      </c>
      <c r="EA28" s="52" t="str">
        <f t="shared" si="136"/>
        <v/>
      </c>
      <c r="EB28" s="52" t="str">
        <f t="shared" si="137"/>
        <v/>
      </c>
      <c r="EC28" s="52" t="str">
        <f t="shared" si="138"/>
        <v/>
      </c>
      <c r="EE28" s="166"/>
      <c r="EF28" s="1"/>
      <c r="EG28" s="17" t="s">
        <v>19</v>
      </c>
      <c r="EH28" s="2">
        <f>COUNTIFS(EK$3:EK$89,"=HomFave", EN$3:EN$89,"=1")+COUNTIFS(EK$3:EK$89,"=HomFave", EN$3:EN$89,"=-1")</f>
        <v>21</v>
      </c>
      <c r="EI28" s="103">
        <f t="shared" si="139"/>
        <v>-105</v>
      </c>
      <c r="EJ28" s="24">
        <f>IF(OR($S28&lt;OPL_MIN,$S28&gt;OPL_MAX),"",VLOOKUP($F28,CleanseResults!$CI$3:$CM$1772,5,FALSE))</f>
        <v>0.48</v>
      </c>
      <c r="EK28" s="24" t="str">
        <f t="shared" si="140"/>
        <v>VisDog</v>
      </c>
      <c r="EL28" s="91">
        <f t="shared" si="141"/>
        <v>108.33333333333334</v>
      </c>
      <c r="EM28" s="91">
        <f t="shared" si="142"/>
        <v>108.33333333333334</v>
      </c>
      <c r="EN28" s="25">
        <f t="shared" si="143"/>
        <v>-1</v>
      </c>
      <c r="EO28" s="53" t="str">
        <f t="shared" si="144"/>
        <v/>
      </c>
      <c r="EP28" s="52" t="str">
        <f t="shared" si="145"/>
        <v/>
      </c>
      <c r="EQ28" s="52">
        <f t="shared" si="146"/>
        <v>0</v>
      </c>
      <c r="ER28" s="52">
        <f t="shared" si="147"/>
        <v>103</v>
      </c>
      <c r="ES28" s="52" t="str">
        <f t="shared" si="148"/>
        <v/>
      </c>
      <c r="ET28" s="52" t="str">
        <f t="shared" si="149"/>
        <v/>
      </c>
      <c r="EU28" s="52" t="str">
        <f t="shared" si="150"/>
        <v/>
      </c>
      <c r="EV28" s="52" t="str">
        <f t="shared" si="151"/>
        <v/>
      </c>
      <c r="EX28" s="166"/>
      <c r="EY28" s="1"/>
      <c r="EZ28" s="17" t="s">
        <v>19</v>
      </c>
      <c r="FA28" s="2">
        <f>COUNTIFS(FD$3:FD$89,"=HomFave", FG$3:FG$89,"=1")+COUNTIFS(FD$3:FD$89,"=HomFave", FG$3:FG$89,"=-1")</f>
        <v>20</v>
      </c>
      <c r="FB28" s="103">
        <f t="shared" si="152"/>
        <v>-105</v>
      </c>
      <c r="FC28" s="24">
        <f>IF(OR($S28&lt;OPL_MIN,$S28&gt;OPL_MAX),"",VLOOKUP($F28,CleanseResults!$CX$3:$DB$1772,5,FALSE))</f>
        <v>0.52</v>
      </c>
      <c r="FD28" s="24" t="str">
        <f t="shared" si="153"/>
        <v>HomFave</v>
      </c>
      <c r="FE28" s="91">
        <f t="shared" si="154"/>
        <v>-108.33333333333334</v>
      </c>
      <c r="FF28" s="91">
        <f t="shared" si="155"/>
        <v>108.33333333333334</v>
      </c>
      <c r="FG28" s="25">
        <f t="shared" si="156"/>
        <v>1</v>
      </c>
      <c r="FH28" s="53">
        <f t="shared" si="157"/>
        <v>205</v>
      </c>
      <c r="FI28" s="52">
        <f t="shared" si="158"/>
        <v>105</v>
      </c>
      <c r="FJ28" s="52" t="str">
        <f t="shared" si="159"/>
        <v/>
      </c>
      <c r="FK28" s="52" t="str">
        <f t="shared" si="160"/>
        <v/>
      </c>
      <c r="FL28" s="52" t="str">
        <f t="shared" si="161"/>
        <v/>
      </c>
      <c r="FM28" s="52" t="str">
        <f t="shared" si="162"/>
        <v/>
      </c>
      <c r="FN28" s="52" t="str">
        <f t="shared" si="163"/>
        <v/>
      </c>
      <c r="FO28" s="52" t="str">
        <f t="shared" si="164"/>
        <v/>
      </c>
      <c r="FQ28" s="166"/>
      <c r="FR28" s="1"/>
      <c r="FS28" s="17" t="s">
        <v>19</v>
      </c>
      <c r="FT28" s="2">
        <f>COUNTIFS(FW$3:FW$89,"=HomFave", FZ$3:FZ$89,"=1")+COUNTIFS(FW$3:FW$89,"=HomFave", FZ$3:FZ$89,"=-1")</f>
        <v>23</v>
      </c>
      <c r="FU28" s="103">
        <f t="shared" si="165"/>
        <v>-105</v>
      </c>
      <c r="FV28" s="24">
        <f>IF(OR($S28&lt;OPL_MIN,$S28&gt;OPL_MAX),"",VLOOKUP($F28,CleanseResults!$DM$3:$DQ$1772,5,FALSE))</f>
        <v>0.49</v>
      </c>
      <c r="FW28" s="24" t="str">
        <f t="shared" si="166"/>
        <v>VisDog</v>
      </c>
      <c r="FX28" s="91">
        <f t="shared" si="167"/>
        <v>104.08163265306123</v>
      </c>
      <c r="FY28" s="91">
        <f t="shared" si="168"/>
        <v>104.08163265306123</v>
      </c>
      <c r="FZ28" s="25">
        <f t="shared" si="169"/>
        <v>-1</v>
      </c>
      <c r="GA28" s="53" t="str">
        <f t="shared" si="170"/>
        <v/>
      </c>
      <c r="GB28" s="52" t="str">
        <f t="shared" si="171"/>
        <v/>
      </c>
      <c r="GC28" s="52">
        <f t="shared" si="172"/>
        <v>0</v>
      </c>
      <c r="GD28" s="52">
        <f t="shared" si="173"/>
        <v>103</v>
      </c>
      <c r="GE28" s="52" t="str">
        <f t="shared" si="174"/>
        <v/>
      </c>
      <c r="GF28" s="52" t="str">
        <f t="shared" si="175"/>
        <v/>
      </c>
      <c r="GG28" s="52" t="str">
        <f t="shared" si="176"/>
        <v/>
      </c>
      <c r="GH28" s="52" t="str">
        <f t="shared" si="177"/>
        <v/>
      </c>
      <c r="GJ28" s="166"/>
      <c r="GK28" s="1"/>
      <c r="GL28" s="17" t="s">
        <v>19</v>
      </c>
      <c r="GM28" s="2">
        <f>COUNTIFS(GP$3:GP$89,"=HomFave", GS$3:GS$89,"=1")+COUNTIFS(GP$3:GP$89,"=HomFave", GS$3:GS$89,"=-1")</f>
        <v>14</v>
      </c>
      <c r="GN28" s="103">
        <f t="shared" si="178"/>
        <v>-105</v>
      </c>
      <c r="GO28" s="24">
        <f>IF(OR($S28&lt;OPL_MIN,$S28&gt;OPL_MAX),"",VLOOKUP($F28,CleanseResults!$EB$3:$EF$1772,5,FALSE))</f>
        <v>0.49</v>
      </c>
      <c r="GP28" s="24" t="str">
        <f t="shared" si="179"/>
        <v>VisDog</v>
      </c>
      <c r="GQ28" s="91">
        <f t="shared" si="180"/>
        <v>104.08163265306123</v>
      </c>
      <c r="GR28" s="91">
        <f t="shared" si="181"/>
        <v>104.08163265306123</v>
      </c>
      <c r="GS28" s="25">
        <f t="shared" si="182"/>
        <v>-1</v>
      </c>
      <c r="GT28" s="53" t="str">
        <f t="shared" si="183"/>
        <v/>
      </c>
      <c r="GU28" s="52" t="str">
        <f t="shared" si="184"/>
        <v/>
      </c>
      <c r="GV28" s="52">
        <f t="shared" si="185"/>
        <v>0</v>
      </c>
      <c r="GW28" s="52">
        <f t="shared" si="186"/>
        <v>103</v>
      </c>
      <c r="GX28" s="52" t="str">
        <f t="shared" si="187"/>
        <v/>
      </c>
      <c r="GY28" s="52" t="str">
        <f t="shared" si="188"/>
        <v/>
      </c>
      <c r="GZ28" s="52" t="str">
        <f t="shared" si="189"/>
        <v/>
      </c>
      <c r="HA28" s="52" t="str">
        <f t="shared" si="190"/>
        <v/>
      </c>
      <c r="HC28" s="166"/>
      <c r="HD28" s="1"/>
      <c r="HE28" s="17" t="s">
        <v>19</v>
      </c>
      <c r="HF28" s="2">
        <f>COUNTIFS(HI$3:HI$89,"=HomFave", HL$3:HL$89,"=1")+COUNTIFS(HI$3:HI$89,"=HomFave", HL$3:HL$89,"=-1")</f>
        <v>14</v>
      </c>
      <c r="HG28" s="103">
        <f t="shared" si="191"/>
        <v>-105</v>
      </c>
      <c r="HH28" s="24">
        <f>IF(OR($S28&lt;OPL_MIN,$S28&gt;OPL_MAX),"",VLOOKUP($F28,CleanseResults!$EQ$3:$EU$1772,5,FALSE))</f>
        <v>0.49</v>
      </c>
      <c r="HI28" s="24" t="str">
        <f t="shared" si="192"/>
        <v>VisDog</v>
      </c>
      <c r="HJ28" s="91">
        <f t="shared" si="193"/>
        <v>104.08163265306123</v>
      </c>
      <c r="HK28" s="91">
        <f t="shared" si="194"/>
        <v>104.08163265306123</v>
      </c>
      <c r="HL28" s="25">
        <f t="shared" si="195"/>
        <v>-1</v>
      </c>
      <c r="HM28" s="53" t="str">
        <f t="shared" si="196"/>
        <v/>
      </c>
      <c r="HN28" s="52" t="str">
        <f t="shared" si="197"/>
        <v/>
      </c>
      <c r="HO28" s="52">
        <f t="shared" si="198"/>
        <v>0</v>
      </c>
      <c r="HP28" s="52">
        <f t="shared" si="199"/>
        <v>103</v>
      </c>
      <c r="HQ28" s="52" t="str">
        <f t="shared" si="200"/>
        <v/>
      </c>
      <c r="HR28" s="52" t="str">
        <f t="shared" si="201"/>
        <v/>
      </c>
      <c r="HS28" s="52" t="str">
        <f t="shared" si="202"/>
        <v/>
      </c>
      <c r="HT28" s="52" t="str">
        <f t="shared" si="203"/>
        <v/>
      </c>
      <c r="HV28" s="166"/>
      <c r="HW28" s="1"/>
      <c r="HX28" s="17" t="s">
        <v>19</v>
      </c>
      <c r="HY28" s="2">
        <f>COUNTIFS(IB$3:IB$89,"=HomFave", IE$3:IE$89,"=1")+COUNTIFS(IB$3:IB$89,"=HomFave", IE$3:IE$89,"=-1")</f>
        <v>23</v>
      </c>
      <c r="HZ28" s="103">
        <f t="shared" si="204"/>
        <v>-105</v>
      </c>
      <c r="IA28" s="24">
        <f>IF(OR($S28&lt;OPL_MIN,$S28&gt;OPL_MAX),"",VLOOKUP($F28,CleanseResults!$FF$3:$FJ$1772,5,FALSE))</f>
        <v>0.52</v>
      </c>
      <c r="IB28" s="24" t="str">
        <f t="shared" si="205"/>
        <v>HomFave</v>
      </c>
      <c r="IC28" s="91">
        <f t="shared" si="206"/>
        <v>-108.33333333333334</v>
      </c>
      <c r="ID28" s="91">
        <f t="shared" si="207"/>
        <v>108.33333333333334</v>
      </c>
      <c r="IE28" s="25">
        <f t="shared" si="208"/>
        <v>1</v>
      </c>
      <c r="IF28" s="53">
        <f t="shared" si="209"/>
        <v>205</v>
      </c>
      <c r="IG28" s="52">
        <f t="shared" si="210"/>
        <v>105</v>
      </c>
      <c r="IH28" s="52" t="str">
        <f t="shared" si="211"/>
        <v/>
      </c>
      <c r="II28" s="52" t="str">
        <f t="shared" si="212"/>
        <v/>
      </c>
      <c r="IJ28" s="52" t="str">
        <f t="shared" si="213"/>
        <v/>
      </c>
      <c r="IK28" s="52" t="str">
        <f t="shared" si="214"/>
        <v/>
      </c>
      <c r="IL28" s="52" t="str">
        <f t="shared" si="215"/>
        <v/>
      </c>
      <c r="IM28" s="52" t="str">
        <f t="shared" si="216"/>
        <v/>
      </c>
      <c r="IO28" s="166"/>
      <c r="IP28" s="1"/>
      <c r="IQ28" s="17" t="s">
        <v>19</v>
      </c>
      <c r="IR28" s="2">
        <f>COUNTIFS(IU$3:IU$89,"=HomFave", IX$3:IX$89,"=1")+COUNTIFS(IU$3:IU$89,"=HomFave", IX$3:IX$89,"=-1")</f>
        <v>22</v>
      </c>
      <c r="IS28" s="103">
        <f t="shared" si="217"/>
        <v>-105</v>
      </c>
      <c r="IT28" s="24">
        <f>IF(OR($S28&lt;OPL_MIN,$S28&gt;OPL_MAX),"",VLOOKUP($F28,CleanseResults!$FU$3:$FY$1772,5,FALSE))</f>
        <v>0.52</v>
      </c>
      <c r="IU28" s="24" t="str">
        <f t="shared" si="218"/>
        <v>HomFave</v>
      </c>
      <c r="IV28" s="91">
        <f t="shared" si="219"/>
        <v>-108.33333333333334</v>
      </c>
      <c r="IW28" s="91">
        <f t="shared" si="220"/>
        <v>108.33333333333334</v>
      </c>
      <c r="IX28" s="25">
        <f t="shared" si="221"/>
        <v>1</v>
      </c>
      <c r="IY28" s="53">
        <f t="shared" si="222"/>
        <v>205</v>
      </c>
      <c r="IZ28" s="52">
        <f t="shared" si="223"/>
        <v>105</v>
      </c>
      <c r="JA28" s="52" t="str">
        <f t="shared" si="224"/>
        <v/>
      </c>
      <c r="JB28" s="52" t="str">
        <f t="shared" si="225"/>
        <v/>
      </c>
      <c r="JC28" s="52" t="str">
        <f t="shared" si="226"/>
        <v/>
      </c>
      <c r="JD28" s="52" t="str">
        <f t="shared" si="227"/>
        <v/>
      </c>
      <c r="JE28" s="52" t="str">
        <f t="shared" si="228"/>
        <v/>
      </c>
      <c r="JF28" s="52" t="str">
        <f t="shared" si="229"/>
        <v/>
      </c>
      <c r="JH28" s="166"/>
      <c r="JI28" s="1"/>
      <c r="JJ28" s="17" t="s">
        <v>19</v>
      </c>
      <c r="JK28" s="2">
        <f>COUNTIFS(JN$3:JN$89,"=HomFave", JQ$3:JQ$89,"=1")+COUNTIFS(JN$3:JN$89,"=HomFave", JQ$3:JQ$89,"=-1")</f>
        <v>11</v>
      </c>
      <c r="JL28" s="103">
        <f t="shared" si="230"/>
        <v>-105</v>
      </c>
      <c r="JM28" s="24">
        <f>IF(OR($S28&lt;OPL_MIN,$S28&gt;OPL_MAX),"",VLOOKUP($F28,CleanseResults!$GJ$3:$GN$1772,5,FALSE))</f>
        <v>0.47</v>
      </c>
      <c r="JN28" s="24" t="str">
        <f t="shared" si="231"/>
        <v>VisDog</v>
      </c>
      <c r="JO28" s="91">
        <f t="shared" si="232"/>
        <v>112.76595744680853</v>
      </c>
      <c r="JP28" s="91">
        <f t="shared" si="233"/>
        <v>112.76595744680853</v>
      </c>
      <c r="JQ28" s="25">
        <f t="shared" si="234"/>
        <v>-1</v>
      </c>
      <c r="JR28" s="53" t="str">
        <f t="shared" si="235"/>
        <v/>
      </c>
      <c r="JS28" s="52" t="str">
        <f t="shared" si="236"/>
        <v/>
      </c>
      <c r="JT28" s="52">
        <f t="shared" si="237"/>
        <v>0</v>
      </c>
      <c r="JU28" s="52">
        <f t="shared" si="238"/>
        <v>103</v>
      </c>
      <c r="JV28" s="52" t="str">
        <f t="shared" si="239"/>
        <v/>
      </c>
      <c r="JW28" s="52" t="str">
        <f t="shared" si="240"/>
        <v/>
      </c>
      <c r="JX28" s="52" t="str">
        <f t="shared" si="241"/>
        <v/>
      </c>
      <c r="JY28" s="52" t="str">
        <f t="shared" si="242"/>
        <v/>
      </c>
      <c r="KA28" s="166"/>
      <c r="KB28" s="1"/>
      <c r="KC28" s="17" t="s">
        <v>19</v>
      </c>
      <c r="KD28" s="2">
        <f>COUNTIFS(KG$3:KG$89,"=HomFave", KJ$3:KJ$89,"=1")+COUNTIFS(KG$3:KG$89,"=HomFave", KJ$3:KJ$89,"=-1")</f>
        <v>25</v>
      </c>
      <c r="KE28" s="103">
        <f t="shared" si="243"/>
        <v>-105</v>
      </c>
      <c r="KF28" s="24">
        <f>IF(OR($S28&lt;OPL_MIN,$S28&gt;OPL_MAX),"",VLOOKUP($F28,CleanseResults!$GY$3:$HC$1772,5,FALSE))</f>
        <v>0.47</v>
      </c>
      <c r="KG28" s="24" t="str">
        <f t="shared" si="244"/>
        <v>VisDog</v>
      </c>
      <c r="KH28" s="91">
        <f t="shared" si="245"/>
        <v>112.76595744680853</v>
      </c>
      <c r="KI28" s="91">
        <f t="shared" si="246"/>
        <v>112.76595744680853</v>
      </c>
      <c r="KJ28" s="25">
        <f t="shared" si="247"/>
        <v>-1</v>
      </c>
      <c r="KK28" s="53" t="str">
        <f t="shared" si="248"/>
        <v/>
      </c>
      <c r="KL28" s="52" t="str">
        <f t="shared" si="249"/>
        <v/>
      </c>
      <c r="KM28" s="52">
        <f t="shared" si="250"/>
        <v>0</v>
      </c>
      <c r="KN28" s="52">
        <f t="shared" si="251"/>
        <v>103</v>
      </c>
      <c r="KO28" s="52" t="str">
        <f t="shared" si="252"/>
        <v/>
      </c>
      <c r="KP28" s="52" t="str">
        <f t="shared" si="253"/>
        <v/>
      </c>
      <c r="KQ28" s="52" t="str">
        <f t="shared" si="254"/>
        <v/>
      </c>
      <c r="KR28" s="52" t="str">
        <f t="shared" si="255"/>
        <v/>
      </c>
      <c r="KT28" s="166"/>
      <c r="KU28" s="1"/>
      <c r="KV28" s="17" t="s">
        <v>19</v>
      </c>
      <c r="KW28" s="2">
        <f>COUNTIFS(KZ$3:KZ$89,"=HomFave", LC$3:LC$89,"=1")+COUNTIFS(KZ$3:KZ$89,"=HomFave", LC$3:LC$89,"=-1")</f>
        <v>12</v>
      </c>
      <c r="KX28" s="103">
        <f t="shared" si="256"/>
        <v>-105</v>
      </c>
      <c r="KY28" s="24">
        <f>IF(OR($S28&lt;OPL_MIN,$S28&gt;OPL_MAX),"",VLOOKUP($F28,CleanseResults!$HN$3:$HR$1772,5,FALSE))</f>
        <v>0.52</v>
      </c>
      <c r="KZ28" s="24" t="str">
        <f t="shared" si="257"/>
        <v>HomFave</v>
      </c>
      <c r="LA28" s="91">
        <f t="shared" si="258"/>
        <v>-108.33333333333334</v>
      </c>
      <c r="LB28" s="91">
        <f t="shared" si="259"/>
        <v>108.33333333333334</v>
      </c>
      <c r="LC28" s="25">
        <f t="shared" si="260"/>
        <v>1</v>
      </c>
      <c r="LD28" s="53">
        <f t="shared" si="261"/>
        <v>205</v>
      </c>
      <c r="LE28" s="52">
        <f t="shared" si="262"/>
        <v>105</v>
      </c>
      <c r="LF28" s="52" t="str">
        <f t="shared" si="263"/>
        <v/>
      </c>
      <c r="LG28" s="52" t="str">
        <f t="shared" si="264"/>
        <v/>
      </c>
      <c r="LH28" s="52" t="str">
        <f t="shared" si="265"/>
        <v/>
      </c>
      <c r="LI28" s="52" t="str">
        <f t="shared" si="266"/>
        <v/>
      </c>
      <c r="LJ28" s="52" t="str">
        <f t="shared" si="267"/>
        <v/>
      </c>
      <c r="LK28" s="52" t="str">
        <f t="shared" si="268"/>
        <v/>
      </c>
      <c r="LO28" s="166"/>
      <c r="LP28" s="1"/>
      <c r="LQ28" s="17" t="s">
        <v>288</v>
      </c>
      <c r="LR28" s="2">
        <f>COUNTIFS(MC$3:MC$89,"=HomFave", ME$3:ME$89,"=1")+COUNTIFS(MC$3:MC$89,"=HomFave", ME$3:ME$89,"=-1")</f>
        <v>13</v>
      </c>
      <c r="LS28" s="129">
        <f t="shared" si="30"/>
        <v>0.50235684357541888</v>
      </c>
      <c r="LT28" s="53">
        <f t="shared" si="269"/>
        <v>6</v>
      </c>
      <c r="LU28" s="53">
        <f t="shared" si="270"/>
        <v>9</v>
      </c>
      <c r="LV28" s="53">
        <f t="shared" si="271"/>
        <v>0</v>
      </c>
      <c r="LW28" s="53">
        <f t="shared" si="272"/>
        <v>0</v>
      </c>
      <c r="LX28" s="24" t="str">
        <f t="shared" si="273"/>
        <v>VisDog</v>
      </c>
      <c r="LY28" s="97">
        <f t="shared" si="32"/>
        <v>60</v>
      </c>
      <c r="LZ28" s="127">
        <f t="shared" si="33"/>
        <v>0.49</v>
      </c>
      <c r="MA28" s="128">
        <f t="shared" si="34"/>
        <v>-1.2356843575418885E-2</v>
      </c>
      <c r="MB28" s="91">
        <f t="shared" si="35"/>
        <v>104.08163265306123</v>
      </c>
      <c r="MC28" s="137" t="str">
        <f t="shared" si="36"/>
        <v>VisDog</v>
      </c>
      <c r="MD28" s="138">
        <f t="shared" si="37"/>
        <v>-1</v>
      </c>
      <c r="ME28" s="130">
        <f t="shared" si="274"/>
        <v>-1</v>
      </c>
      <c r="MF28" s="135" t="str">
        <f t="shared" si="38"/>
        <v/>
      </c>
      <c r="MG28" s="135" t="str">
        <f t="shared" si="39"/>
        <v/>
      </c>
      <c r="MH28" s="135">
        <f t="shared" si="40"/>
        <v>0</v>
      </c>
      <c r="MI28" s="135">
        <f t="shared" si="41"/>
        <v>1</v>
      </c>
      <c r="MJ28" s="135" t="str">
        <f t="shared" si="42"/>
        <v/>
      </c>
      <c r="MK28" s="135" t="str">
        <f t="shared" si="43"/>
        <v/>
      </c>
      <c r="ML28" s="135" t="str">
        <f t="shared" si="44"/>
        <v/>
      </c>
      <c r="MM28" s="135" t="str">
        <f t="shared" si="45"/>
        <v/>
      </c>
      <c r="MO28" s="123">
        <f t="shared" si="46"/>
        <v>0.970873786407767</v>
      </c>
      <c r="MP28" s="123">
        <f t="shared" si="47"/>
        <v>1</v>
      </c>
      <c r="MS28" s="24">
        <f t="shared" si="48"/>
        <v>1</v>
      </c>
      <c r="MT28" s="24">
        <f t="shared" si="49"/>
        <v>0</v>
      </c>
      <c r="MU28" s="24">
        <f t="shared" si="50"/>
        <v>-1</v>
      </c>
      <c r="MV28" s="81">
        <f t="shared" si="51"/>
        <v>-1</v>
      </c>
      <c r="MX28" s="52">
        <f t="shared" si="52"/>
        <v>0.49</v>
      </c>
      <c r="MY28" s="52">
        <f t="shared" si="53"/>
        <v>0.42</v>
      </c>
      <c r="MZ28" s="52">
        <f t="shared" si="54"/>
        <v>0.68</v>
      </c>
      <c r="NA28" s="52">
        <f t="shared" si="55"/>
        <v>0.46</v>
      </c>
      <c r="NB28" s="52">
        <f t="shared" si="56"/>
        <v>0.62</v>
      </c>
      <c r="NC28" s="52">
        <f t="shared" si="57"/>
        <v>0.48</v>
      </c>
      <c r="ND28" s="52">
        <f t="shared" si="58"/>
        <v>0.52</v>
      </c>
      <c r="NE28" s="52">
        <f t="shared" si="59"/>
        <v>0.49</v>
      </c>
      <c r="NF28" s="52">
        <f t="shared" si="60"/>
        <v>0.49</v>
      </c>
      <c r="NG28" s="52">
        <f t="shared" si="61"/>
        <v>0.49</v>
      </c>
      <c r="NH28" s="52">
        <f t="shared" si="62"/>
        <v>0.52</v>
      </c>
      <c r="NI28" s="52">
        <f t="shared" si="63"/>
        <v>0.52</v>
      </c>
      <c r="NJ28" s="52">
        <f t="shared" si="64"/>
        <v>0.47</v>
      </c>
      <c r="NK28" s="52">
        <f t="shared" si="65"/>
        <v>0.47</v>
      </c>
      <c r="NL28" s="52">
        <f t="shared" si="66"/>
        <v>0.52</v>
      </c>
      <c r="NM28" s="109">
        <f t="shared" si="275"/>
        <v>0.49</v>
      </c>
    </row>
    <row r="29" spans="1:377" ht="15" customHeight="1" x14ac:dyDescent="0.2">
      <c r="A29" s="1"/>
      <c r="B29" s="1"/>
      <c r="C29" s="9" t="s">
        <v>166</v>
      </c>
      <c r="D29" s="50">
        <f>COUNTIF($W$3:$W$89,"-1")</f>
        <v>54</v>
      </c>
      <c r="E29" s="10">
        <f t="shared" si="276"/>
        <v>1</v>
      </c>
      <c r="F29" s="26">
        <v>776769</v>
      </c>
      <c r="G29" s="49">
        <f>VLOOKUP($F29,Lookup_!$A$2:$AJ$2224,3,FALSE)</f>
        <v>2025</v>
      </c>
      <c r="H29" s="27">
        <f>VLOOKUP($F29,Lookup_!$A$2:$AJ$2224,4,FALSE)</f>
        <v>8.1999999999999993</v>
      </c>
      <c r="I29" s="86">
        <f>VLOOKUP($F29,Lookup_!$A$2:$AJ$2224,2,FALSE)</f>
        <v>45881</v>
      </c>
      <c r="J29" s="7">
        <f>VLOOKUP($F29,Lookup_!$A$2:$AJ$2224,13,FALSE)</f>
        <v>3</v>
      </c>
      <c r="K29" s="8" t="str">
        <f>VLOOKUP(J29,Lookup_!$AO$3:$AP$32,2,FALSE)</f>
        <v>BOS</v>
      </c>
      <c r="L29" s="27">
        <f>VLOOKUP($F29,Lookup_!$A$2:$AJ$2224,14,FALSE)</f>
        <v>-105</v>
      </c>
      <c r="M29" s="12">
        <f>VLOOKUP($F29,Lookup_!$A$2:$AJ$2224,15,FALSE)</f>
        <v>0.51219499999999996</v>
      </c>
      <c r="N29" s="115">
        <f t="shared" si="67"/>
        <v>0.50235684357541888</v>
      </c>
      <c r="O29" s="116">
        <f t="shared" si="68"/>
        <v>-100.9472022452201</v>
      </c>
      <c r="P29" s="49">
        <f>VLOOKUP($F29,Lookup_!$A$2:$AJ$2224,7,FALSE)</f>
        <v>12</v>
      </c>
      <c r="Q29" s="8" t="str">
        <f>VLOOKUP(P29,Lookup_!$AO$3:$AP$32,2,FALSE)</f>
        <v>HOU</v>
      </c>
      <c r="R29" s="88">
        <f>VLOOKUP($F29,Lookup_!$A$2:$AJ$2224,12,FALSE)</f>
        <v>0.32174260599999999</v>
      </c>
      <c r="S29" s="27">
        <f>VLOOKUP($F29,Lookup_!$A$2:$AJ$2224,8,FALSE)</f>
        <v>-103</v>
      </c>
      <c r="T29" s="12">
        <f>VLOOKUP($F29,Lookup_!$A$2:$AJ$2224,9,FALSE)</f>
        <v>0.50738899999999998</v>
      </c>
      <c r="U29" s="115">
        <f t="shared" si="69"/>
        <v>0.49764315642458096</v>
      </c>
      <c r="V29" s="116">
        <f t="shared" si="70"/>
        <v>100.94720224522015</v>
      </c>
      <c r="W29" s="90">
        <f t="shared" si="71"/>
        <v>-1</v>
      </c>
      <c r="X29" s="27">
        <f>VLOOKUP($F29,Lookup_!$A$2:$AJ$2224,5,FALSE)</f>
        <v>9</v>
      </c>
      <c r="Y29" s="27">
        <f>VLOOKUP($F29,Lookup_!$A$2:$AJ$2224,6,FALSE)</f>
        <v>110.5</v>
      </c>
      <c r="Z29" s="55">
        <f>VLOOKUP($F29,Lookup_!$A$2:$AJ$2224,19,FALSE)</f>
        <v>104.66547391448893</v>
      </c>
      <c r="AA29" s="116">
        <f>VLOOKUP($F29,Lookup_!$A$2:$AJ$2224,25,FALSE)</f>
        <v>-108.70813836514743</v>
      </c>
      <c r="AB29" s="27">
        <f>VLOOKUP($F29,Lookup_!$A$2:$AJ$2224,21,FALSE)</f>
        <v>-108.61607156435811</v>
      </c>
      <c r="AC29" s="116">
        <f>VLOOKUP($F29,Lookup_!$A$2:$AJ$2224,23,FALSE)</f>
        <v>114.07454503807314</v>
      </c>
      <c r="AD29" s="7">
        <f>VLOOKUP($F29,Lookup_!$A$2:$AJ$2224,31,FALSE)</f>
        <v>14</v>
      </c>
      <c r="AE29" s="8">
        <f>VLOOKUP($F29,Lookup_!$A$2:$AJ$2224,30,FALSE)</f>
        <v>1</v>
      </c>
      <c r="AF29" s="8" t="str">
        <f>VLOOKUP($F29,Lookup_!$A$2:$AJ$2224,32,FALSE)</f>
        <v>GTE9</v>
      </c>
      <c r="AG29" s="28">
        <f>VLOOKUP($F29,Lookup_!$A$2:$AJ$2224,29,FALSE)</f>
        <v>-1</v>
      </c>
      <c r="AH29" s="28">
        <f>VLOOKUP($F29,Lookup_!$A$2:$AJ$2224,34,FALSE)</f>
        <v>1</v>
      </c>
      <c r="AI29" s="28" t="str">
        <f>VLOOKUP($F29,Lookup_!$A$2:$AJ$2224,33,FALSE)</f>
        <v>VisFave</v>
      </c>
      <c r="AJ29" s="8">
        <f>VLOOKUP($F29,Lookup_!$A$2:$AJ$2224,35,FALSE)</f>
        <v>15</v>
      </c>
      <c r="AK29" s="28">
        <f>VLOOKUP($F29,Lookup_!$A$2:$AJ$2224,36,FALSE)</f>
        <v>1</v>
      </c>
      <c r="AL29">
        <f t="shared" si="72"/>
        <v>13</v>
      </c>
      <c r="AM29">
        <f t="shared" si="73"/>
        <v>1</v>
      </c>
      <c r="AN29" s="166"/>
      <c r="AO29" s="1"/>
      <c r="AP29" s="17" t="s">
        <v>20</v>
      </c>
      <c r="AQ29" s="2">
        <f>COUNTIFS(AT$3:AT$89,"=HomFave", AW$3:AW$89,"=1")</f>
        <v>8</v>
      </c>
      <c r="AR29" s="103">
        <f t="shared" si="74"/>
        <v>-103</v>
      </c>
      <c r="AS29" s="24">
        <f>IF(OR($S29&lt;OPL_MIN,$S29&gt;OPL_MAX),"",VLOOKUP($F29,CleanseResults!$L$3:$P$1772,5,FALSE))</f>
        <v>0.46</v>
      </c>
      <c r="AT29" s="24" t="str">
        <f t="shared" si="75"/>
        <v>VisFave</v>
      </c>
      <c r="AU29" s="91">
        <f t="shared" si="76"/>
        <v>-117.39130434782609</v>
      </c>
      <c r="AV29" s="91">
        <f t="shared" si="77"/>
        <v>117.39130434782609</v>
      </c>
      <c r="AW29" s="25">
        <f t="shared" si="78"/>
        <v>1</v>
      </c>
      <c r="AX29" s="53" t="str">
        <f t="shared" si="79"/>
        <v/>
      </c>
      <c r="AY29" s="52" t="str">
        <f t="shared" si="80"/>
        <v/>
      </c>
      <c r="AZ29" s="52" t="str">
        <f t="shared" si="81"/>
        <v/>
      </c>
      <c r="BA29" s="52" t="str">
        <f t="shared" si="82"/>
        <v/>
      </c>
      <c r="BB29" s="52">
        <f t="shared" si="83"/>
        <v>205</v>
      </c>
      <c r="BC29" s="52">
        <f t="shared" si="84"/>
        <v>105</v>
      </c>
      <c r="BD29" s="52" t="str">
        <f t="shared" si="85"/>
        <v/>
      </c>
      <c r="BE29" s="52" t="str">
        <f t="shared" si="86"/>
        <v/>
      </c>
      <c r="BG29" s="166"/>
      <c r="BH29" s="1"/>
      <c r="BI29" s="17" t="s">
        <v>20</v>
      </c>
      <c r="BJ29" s="2">
        <f>COUNTIFS(BM$3:BM$89,"=HomFave", BP$3:BP$89,"=1")</f>
        <v>11</v>
      </c>
      <c r="BK29" s="103">
        <f t="shared" si="87"/>
        <v>-103</v>
      </c>
      <c r="BL29" s="24">
        <f>IF(OR($S29&lt;OPL_MIN,$S29&gt;OPL_MAX),"",VLOOKUP($F29,CleanseResults!$AA$3:$AE$1772,5,FALSE))</f>
        <v>0.42</v>
      </c>
      <c r="BM29" s="24" t="str">
        <f t="shared" si="88"/>
        <v>VisFave</v>
      </c>
      <c r="BN29" s="91">
        <f t="shared" si="89"/>
        <v>-138.09523809523813</v>
      </c>
      <c r="BO29" s="91">
        <f t="shared" si="90"/>
        <v>138.09523809523813</v>
      </c>
      <c r="BP29" s="25">
        <f t="shared" si="91"/>
        <v>1</v>
      </c>
      <c r="BQ29" s="53" t="str">
        <f t="shared" si="92"/>
        <v/>
      </c>
      <c r="BR29" s="52" t="str">
        <f t="shared" si="93"/>
        <v/>
      </c>
      <c r="BS29" s="52" t="str">
        <f t="shared" si="94"/>
        <v/>
      </c>
      <c r="BT29" s="52" t="str">
        <f t="shared" si="95"/>
        <v/>
      </c>
      <c r="BU29" s="52">
        <f t="shared" si="96"/>
        <v>205</v>
      </c>
      <c r="BV29" s="52">
        <f t="shared" si="97"/>
        <v>105</v>
      </c>
      <c r="BW29" s="52" t="str">
        <f t="shared" si="98"/>
        <v/>
      </c>
      <c r="BX29" s="52" t="str">
        <f t="shared" si="99"/>
        <v/>
      </c>
      <c r="BZ29" s="166"/>
      <c r="CA29" s="1"/>
      <c r="CB29" s="17" t="s">
        <v>20</v>
      </c>
      <c r="CC29" s="2">
        <f>COUNTIFS(CF$3:CF$89,"=HomFave", CI$3:CI$89,"=1")</f>
        <v>9</v>
      </c>
      <c r="CD29" s="103">
        <f t="shared" si="100"/>
        <v>-103</v>
      </c>
      <c r="CE29" s="24">
        <f>IF(OR($S29&lt;OPL_MIN,$S29&gt;OPL_MAX),"",VLOOKUP($F29,CleanseResults!$AP$3:$AT$1772,5,FALSE))</f>
        <v>0.42</v>
      </c>
      <c r="CF29" s="24" t="str">
        <f t="shared" si="101"/>
        <v>VisFave</v>
      </c>
      <c r="CG29" s="91">
        <f t="shared" si="102"/>
        <v>-138.09523809523813</v>
      </c>
      <c r="CH29" s="91">
        <f t="shared" si="103"/>
        <v>138.09523809523813</v>
      </c>
      <c r="CI29" s="25">
        <f t="shared" si="104"/>
        <v>1</v>
      </c>
      <c r="CJ29" s="53" t="str">
        <f t="shared" si="105"/>
        <v/>
      </c>
      <c r="CK29" s="52" t="str">
        <f t="shared" si="106"/>
        <v/>
      </c>
      <c r="CL29" s="52" t="str">
        <f t="shared" si="107"/>
        <v/>
      </c>
      <c r="CM29" s="52" t="str">
        <f t="shared" si="108"/>
        <v/>
      </c>
      <c r="CN29" s="52">
        <f t="shared" si="109"/>
        <v>205</v>
      </c>
      <c r="CO29" s="52">
        <f t="shared" si="110"/>
        <v>105</v>
      </c>
      <c r="CP29" s="52" t="str">
        <f t="shared" si="111"/>
        <v/>
      </c>
      <c r="CQ29" s="52" t="str">
        <f t="shared" si="112"/>
        <v/>
      </c>
      <c r="CS29" s="166"/>
      <c r="CT29" s="1"/>
      <c r="CU29" s="17" t="s">
        <v>20</v>
      </c>
      <c r="CV29" s="2">
        <f>COUNTIFS(CY$3:CY$89,"=HomFave", DB$3:DB$89,"=1")</f>
        <v>9</v>
      </c>
      <c r="CW29" s="103">
        <f t="shared" si="113"/>
        <v>-103</v>
      </c>
      <c r="CX29" s="24">
        <f>IF(OR($S29&lt;OPL_MIN,$S29&gt;OPL_MAX),"",VLOOKUP($F29,CleanseResults!$BE$3:$BI$1772,5,FALSE))</f>
        <v>0.47</v>
      </c>
      <c r="CY29" s="24" t="str">
        <f t="shared" si="114"/>
        <v>VisFave</v>
      </c>
      <c r="CZ29" s="91">
        <f t="shared" si="115"/>
        <v>-112.76595744680853</v>
      </c>
      <c r="DA29" s="91">
        <f t="shared" si="116"/>
        <v>112.76595744680853</v>
      </c>
      <c r="DB29" s="25">
        <f t="shared" si="117"/>
        <v>1</v>
      </c>
      <c r="DC29" s="53" t="str">
        <f t="shared" si="118"/>
        <v/>
      </c>
      <c r="DD29" s="52" t="str">
        <f t="shared" si="119"/>
        <v/>
      </c>
      <c r="DE29" s="52" t="str">
        <f t="shared" si="120"/>
        <v/>
      </c>
      <c r="DF29" s="52" t="str">
        <f t="shared" si="121"/>
        <v/>
      </c>
      <c r="DG29" s="52">
        <f t="shared" si="122"/>
        <v>205</v>
      </c>
      <c r="DH29" s="52">
        <f t="shared" si="123"/>
        <v>105</v>
      </c>
      <c r="DI29" s="52" t="str">
        <f t="shared" si="124"/>
        <v/>
      </c>
      <c r="DJ29" s="52" t="str">
        <f t="shared" si="125"/>
        <v/>
      </c>
      <c r="DL29" s="166"/>
      <c r="DM29" s="1"/>
      <c r="DN29" s="17" t="s">
        <v>20</v>
      </c>
      <c r="DO29" s="2">
        <f>COUNTIFS(DR$3:DR$89,"=HomFave", DU$3:DU$89,"=1")</f>
        <v>12</v>
      </c>
      <c r="DP29" s="103">
        <f t="shared" si="126"/>
        <v>-103</v>
      </c>
      <c r="DQ29" s="24">
        <f>IF(OR($S29&lt;OPL_MIN,$S29&gt;OPL_MAX),"",VLOOKUP($F29,CleanseResults!$BT$3:$BX$1772,5,FALSE))</f>
        <v>0.33</v>
      </c>
      <c r="DR29" s="24" t="str">
        <f t="shared" si="127"/>
        <v>VisFave</v>
      </c>
      <c r="DS29" s="91">
        <f t="shared" si="128"/>
        <v>-203.03030303030297</v>
      </c>
      <c r="DT29" s="91">
        <f t="shared" si="129"/>
        <v>203.03030303030297</v>
      </c>
      <c r="DU29" s="25">
        <f t="shared" si="130"/>
        <v>1</v>
      </c>
      <c r="DV29" s="53" t="str">
        <f t="shared" si="131"/>
        <v/>
      </c>
      <c r="DW29" s="52" t="str">
        <f t="shared" si="132"/>
        <v/>
      </c>
      <c r="DX29" s="52" t="str">
        <f t="shared" si="133"/>
        <v/>
      </c>
      <c r="DY29" s="52" t="str">
        <f t="shared" si="134"/>
        <v/>
      </c>
      <c r="DZ29" s="52">
        <f t="shared" si="135"/>
        <v>205</v>
      </c>
      <c r="EA29" s="52">
        <f t="shared" si="136"/>
        <v>105</v>
      </c>
      <c r="EB29" s="52" t="str">
        <f t="shared" si="137"/>
        <v/>
      </c>
      <c r="EC29" s="52" t="str">
        <f t="shared" si="138"/>
        <v/>
      </c>
      <c r="EE29" s="166"/>
      <c r="EF29" s="1"/>
      <c r="EG29" s="17" t="s">
        <v>20</v>
      </c>
      <c r="EH29" s="2">
        <f>COUNTIFS(EK$3:EK$89,"=HomFave", EN$3:EN$89,"=1")</f>
        <v>10</v>
      </c>
      <c r="EI29" s="103">
        <f t="shared" si="139"/>
        <v>-103</v>
      </c>
      <c r="EJ29" s="24">
        <f>IF(OR($S29&lt;OPL_MIN,$S29&gt;OPL_MAX),"",VLOOKUP($F29,CleanseResults!$CI$3:$CM$1772,5,FALSE))</f>
        <v>0.5</v>
      </c>
      <c r="EK29" s="24" t="str">
        <f t="shared" si="140"/>
        <v>HomDog</v>
      </c>
      <c r="EL29" s="91">
        <f t="shared" si="141"/>
        <v>100</v>
      </c>
      <c r="EM29" s="91">
        <f t="shared" si="142"/>
        <v>100</v>
      </c>
      <c r="EN29" s="25">
        <f t="shared" si="143"/>
        <v>-1</v>
      </c>
      <c r="EO29" s="53" t="str">
        <f t="shared" si="144"/>
        <v/>
      </c>
      <c r="EP29" s="52" t="str">
        <f t="shared" si="145"/>
        <v/>
      </c>
      <c r="EQ29" s="52" t="str">
        <f t="shared" si="146"/>
        <v/>
      </c>
      <c r="ER29" s="52" t="str">
        <f t="shared" si="147"/>
        <v/>
      </c>
      <c r="ES29" s="52" t="str">
        <f t="shared" si="148"/>
        <v/>
      </c>
      <c r="ET29" s="52" t="str">
        <f t="shared" si="149"/>
        <v/>
      </c>
      <c r="EU29" s="52">
        <f t="shared" si="150"/>
        <v>0</v>
      </c>
      <c r="EV29" s="52">
        <f t="shared" si="151"/>
        <v>103</v>
      </c>
      <c r="EX29" s="166"/>
      <c r="EY29" s="1"/>
      <c r="EZ29" s="17" t="s">
        <v>20</v>
      </c>
      <c r="FA29" s="2">
        <f>COUNTIFS(FD$3:FD$89,"=HomFave", FG$3:FG$89,"=1")</f>
        <v>11</v>
      </c>
      <c r="FB29" s="103">
        <f t="shared" si="152"/>
        <v>-103</v>
      </c>
      <c r="FC29" s="24">
        <f>IF(OR($S29&lt;OPL_MIN,$S29&gt;OPL_MAX),"",VLOOKUP($F29,CleanseResults!$CX$3:$DB$1772,5,FALSE))</f>
        <v>0.51</v>
      </c>
      <c r="FD29" s="24" t="str">
        <f t="shared" si="153"/>
        <v>HomDog</v>
      </c>
      <c r="FE29" s="91">
        <f t="shared" si="154"/>
        <v>104.08163265306123</v>
      </c>
      <c r="FF29" s="91">
        <f t="shared" si="155"/>
        <v>104.08163265306123</v>
      </c>
      <c r="FG29" s="25">
        <f t="shared" si="156"/>
        <v>-1</v>
      </c>
      <c r="FH29" s="53" t="str">
        <f t="shared" si="157"/>
        <v/>
      </c>
      <c r="FI29" s="52" t="str">
        <f t="shared" si="158"/>
        <v/>
      </c>
      <c r="FJ29" s="52" t="str">
        <f t="shared" si="159"/>
        <v/>
      </c>
      <c r="FK29" s="52" t="str">
        <f t="shared" si="160"/>
        <v/>
      </c>
      <c r="FL29" s="52" t="str">
        <f t="shared" si="161"/>
        <v/>
      </c>
      <c r="FM29" s="52" t="str">
        <f t="shared" si="162"/>
        <v/>
      </c>
      <c r="FN29" s="52">
        <f t="shared" si="163"/>
        <v>0</v>
      </c>
      <c r="FO29" s="52">
        <f t="shared" si="164"/>
        <v>103</v>
      </c>
      <c r="FQ29" s="166"/>
      <c r="FR29" s="1"/>
      <c r="FS29" s="17" t="s">
        <v>20</v>
      </c>
      <c r="FT29" s="2">
        <f>COUNTIFS(FW$3:FW$89,"=HomFave", FZ$3:FZ$89,"=1")</f>
        <v>11</v>
      </c>
      <c r="FU29" s="103">
        <f t="shared" si="165"/>
        <v>-103</v>
      </c>
      <c r="FV29" s="24">
        <f>IF(OR($S29&lt;OPL_MIN,$S29&gt;OPL_MAX),"",VLOOKUP($F29,CleanseResults!$DM$3:$DQ$1772,5,FALSE))</f>
        <v>0.51</v>
      </c>
      <c r="FW29" s="24" t="str">
        <f t="shared" si="166"/>
        <v>HomDog</v>
      </c>
      <c r="FX29" s="91">
        <f t="shared" si="167"/>
        <v>104.08163265306123</v>
      </c>
      <c r="FY29" s="91">
        <f t="shared" si="168"/>
        <v>104.08163265306123</v>
      </c>
      <c r="FZ29" s="25">
        <f t="shared" si="169"/>
        <v>-1</v>
      </c>
      <c r="GA29" s="53" t="str">
        <f t="shared" si="170"/>
        <v/>
      </c>
      <c r="GB29" s="52" t="str">
        <f t="shared" si="171"/>
        <v/>
      </c>
      <c r="GC29" s="52" t="str">
        <f t="shared" si="172"/>
        <v/>
      </c>
      <c r="GD29" s="52" t="str">
        <f t="shared" si="173"/>
        <v/>
      </c>
      <c r="GE29" s="52" t="str">
        <f t="shared" si="174"/>
        <v/>
      </c>
      <c r="GF29" s="52" t="str">
        <f t="shared" si="175"/>
        <v/>
      </c>
      <c r="GG29" s="52">
        <f t="shared" si="176"/>
        <v>0</v>
      </c>
      <c r="GH29" s="52">
        <f t="shared" si="177"/>
        <v>103</v>
      </c>
      <c r="GJ29" s="166"/>
      <c r="GK29" s="1"/>
      <c r="GL29" s="17" t="s">
        <v>20</v>
      </c>
      <c r="GM29" s="2">
        <f>COUNTIFS(GP$3:GP$89,"=HomFave", GS$3:GS$89,"=1")</f>
        <v>6</v>
      </c>
      <c r="GN29" s="103">
        <f t="shared" si="178"/>
        <v>-103</v>
      </c>
      <c r="GO29" s="24">
        <f>IF(OR($S29&lt;OPL_MIN,$S29&gt;OPL_MAX),"",VLOOKUP($F29,CleanseResults!$EB$3:$EF$1772,5,FALSE))</f>
        <v>0.49</v>
      </c>
      <c r="GP29" s="24" t="str">
        <f t="shared" si="179"/>
        <v>VisFave</v>
      </c>
      <c r="GQ29" s="91">
        <f t="shared" si="180"/>
        <v>-104.08163265306123</v>
      </c>
      <c r="GR29" s="91">
        <f t="shared" si="181"/>
        <v>104.08163265306123</v>
      </c>
      <c r="GS29" s="25">
        <f t="shared" si="182"/>
        <v>1</v>
      </c>
      <c r="GT29" s="53" t="str">
        <f t="shared" si="183"/>
        <v/>
      </c>
      <c r="GU29" s="52" t="str">
        <f t="shared" si="184"/>
        <v/>
      </c>
      <c r="GV29" s="52" t="str">
        <f t="shared" si="185"/>
        <v/>
      </c>
      <c r="GW29" s="52" t="str">
        <f t="shared" si="186"/>
        <v/>
      </c>
      <c r="GX29" s="52">
        <f t="shared" si="187"/>
        <v>205</v>
      </c>
      <c r="GY29" s="52">
        <f t="shared" si="188"/>
        <v>105</v>
      </c>
      <c r="GZ29" s="52" t="str">
        <f t="shared" si="189"/>
        <v/>
      </c>
      <c r="HA29" s="52" t="str">
        <f t="shared" si="190"/>
        <v/>
      </c>
      <c r="HC29" s="166"/>
      <c r="HD29" s="1"/>
      <c r="HE29" s="17" t="s">
        <v>20</v>
      </c>
      <c r="HF29" s="2">
        <f>COUNTIFS(HI$3:HI$89,"=HomFave", HL$3:HL$89,"=1")</f>
        <v>6</v>
      </c>
      <c r="HG29" s="103">
        <f t="shared" si="191"/>
        <v>-103</v>
      </c>
      <c r="HH29" s="24">
        <f>IF(OR($S29&lt;OPL_MIN,$S29&gt;OPL_MAX),"",VLOOKUP($F29,CleanseResults!$EQ$3:$EU$1772,5,FALSE))</f>
        <v>0.49</v>
      </c>
      <c r="HI29" s="24" t="str">
        <f t="shared" si="192"/>
        <v>VisFave</v>
      </c>
      <c r="HJ29" s="91">
        <f t="shared" si="193"/>
        <v>-104.08163265306123</v>
      </c>
      <c r="HK29" s="91">
        <f t="shared" si="194"/>
        <v>104.08163265306123</v>
      </c>
      <c r="HL29" s="25">
        <f t="shared" si="195"/>
        <v>1</v>
      </c>
      <c r="HM29" s="53" t="str">
        <f t="shared" si="196"/>
        <v/>
      </c>
      <c r="HN29" s="52" t="str">
        <f t="shared" si="197"/>
        <v/>
      </c>
      <c r="HO29" s="52" t="str">
        <f t="shared" si="198"/>
        <v/>
      </c>
      <c r="HP29" s="52" t="str">
        <f t="shared" si="199"/>
        <v/>
      </c>
      <c r="HQ29" s="52">
        <f t="shared" si="200"/>
        <v>205</v>
      </c>
      <c r="HR29" s="52">
        <f t="shared" si="201"/>
        <v>105</v>
      </c>
      <c r="HS29" s="52" t="str">
        <f t="shared" si="202"/>
        <v/>
      </c>
      <c r="HT29" s="52" t="str">
        <f t="shared" si="203"/>
        <v/>
      </c>
      <c r="HV29" s="166"/>
      <c r="HW29" s="1"/>
      <c r="HX29" s="17" t="s">
        <v>20</v>
      </c>
      <c r="HY29" s="2">
        <f>COUNTIFS(IB$3:IB$89,"=HomFave", IE$3:IE$89,"=1")</f>
        <v>13</v>
      </c>
      <c r="HZ29" s="103">
        <f t="shared" si="204"/>
        <v>-103</v>
      </c>
      <c r="IA29" s="24">
        <f>IF(OR($S29&lt;OPL_MIN,$S29&gt;OPL_MAX),"",VLOOKUP($F29,CleanseResults!$FF$3:$FJ$1772,5,FALSE))</f>
        <v>0.51</v>
      </c>
      <c r="IB29" s="24" t="str">
        <f t="shared" si="205"/>
        <v>HomDog</v>
      </c>
      <c r="IC29" s="91">
        <f t="shared" si="206"/>
        <v>104.08163265306123</v>
      </c>
      <c r="ID29" s="91">
        <f t="shared" si="207"/>
        <v>104.08163265306123</v>
      </c>
      <c r="IE29" s="25">
        <f t="shared" si="208"/>
        <v>-1</v>
      </c>
      <c r="IF29" s="53" t="str">
        <f t="shared" si="209"/>
        <v/>
      </c>
      <c r="IG29" s="52" t="str">
        <f t="shared" si="210"/>
        <v/>
      </c>
      <c r="IH29" s="52" t="str">
        <f t="shared" si="211"/>
        <v/>
      </c>
      <c r="II29" s="52" t="str">
        <f t="shared" si="212"/>
        <v/>
      </c>
      <c r="IJ29" s="52" t="str">
        <f t="shared" si="213"/>
        <v/>
      </c>
      <c r="IK29" s="52" t="str">
        <f t="shared" si="214"/>
        <v/>
      </c>
      <c r="IL29" s="52">
        <f t="shared" si="215"/>
        <v>0</v>
      </c>
      <c r="IM29" s="52">
        <f t="shared" si="216"/>
        <v>103</v>
      </c>
      <c r="IO29" s="166"/>
      <c r="IP29" s="1"/>
      <c r="IQ29" s="17" t="s">
        <v>20</v>
      </c>
      <c r="IR29" s="2">
        <f>COUNTIFS(IU$3:IU$89,"=HomFave", IX$3:IX$89,"=1")</f>
        <v>13</v>
      </c>
      <c r="IS29" s="103">
        <f t="shared" si="217"/>
        <v>-103</v>
      </c>
      <c r="IT29" s="24">
        <f>IF(OR($S29&lt;OPL_MIN,$S29&gt;OPL_MAX),"",VLOOKUP($F29,CleanseResults!$FU$3:$FY$1772,5,FALSE))</f>
        <v>0.5</v>
      </c>
      <c r="IU29" s="24" t="str">
        <f t="shared" si="218"/>
        <v>HomDog</v>
      </c>
      <c r="IV29" s="91">
        <f t="shared" si="219"/>
        <v>100</v>
      </c>
      <c r="IW29" s="91">
        <f t="shared" si="220"/>
        <v>100</v>
      </c>
      <c r="IX29" s="25">
        <f t="shared" si="221"/>
        <v>-1</v>
      </c>
      <c r="IY29" s="53" t="str">
        <f t="shared" si="222"/>
        <v/>
      </c>
      <c r="IZ29" s="52" t="str">
        <f t="shared" si="223"/>
        <v/>
      </c>
      <c r="JA29" s="52" t="str">
        <f t="shared" si="224"/>
        <v/>
      </c>
      <c r="JB29" s="52" t="str">
        <f t="shared" si="225"/>
        <v/>
      </c>
      <c r="JC29" s="52" t="str">
        <f t="shared" si="226"/>
        <v/>
      </c>
      <c r="JD29" s="52" t="str">
        <f t="shared" si="227"/>
        <v/>
      </c>
      <c r="JE29" s="52">
        <f t="shared" si="228"/>
        <v>0</v>
      </c>
      <c r="JF29" s="52">
        <f t="shared" si="229"/>
        <v>103</v>
      </c>
      <c r="JH29" s="166"/>
      <c r="JI29" s="1"/>
      <c r="JJ29" s="17" t="s">
        <v>20</v>
      </c>
      <c r="JK29" s="2">
        <f>COUNTIFS(JN$3:JN$89,"=HomFave", JQ$3:JQ$89,"=1")</f>
        <v>6</v>
      </c>
      <c r="JL29" s="103">
        <f t="shared" si="230"/>
        <v>-103</v>
      </c>
      <c r="JM29" s="24">
        <f>IF(OR($S29&lt;OPL_MIN,$S29&gt;OPL_MAX),"",VLOOKUP($F29,CleanseResults!$GJ$3:$GN$1772,5,FALSE))</f>
        <v>0.46</v>
      </c>
      <c r="JN29" s="24" t="str">
        <f t="shared" si="231"/>
        <v>VisFave</v>
      </c>
      <c r="JO29" s="91">
        <f t="shared" si="232"/>
        <v>-117.39130434782609</v>
      </c>
      <c r="JP29" s="91">
        <f t="shared" si="233"/>
        <v>117.39130434782609</v>
      </c>
      <c r="JQ29" s="25">
        <f t="shared" si="234"/>
        <v>1</v>
      </c>
      <c r="JR29" s="53" t="str">
        <f t="shared" si="235"/>
        <v/>
      </c>
      <c r="JS29" s="52" t="str">
        <f t="shared" si="236"/>
        <v/>
      </c>
      <c r="JT29" s="52" t="str">
        <f t="shared" si="237"/>
        <v/>
      </c>
      <c r="JU29" s="52" t="str">
        <f t="shared" si="238"/>
        <v/>
      </c>
      <c r="JV29" s="52">
        <f t="shared" si="239"/>
        <v>205</v>
      </c>
      <c r="JW29" s="52">
        <f t="shared" si="240"/>
        <v>105</v>
      </c>
      <c r="JX29" s="52" t="str">
        <f t="shared" si="241"/>
        <v/>
      </c>
      <c r="JY29" s="52" t="str">
        <f t="shared" si="242"/>
        <v/>
      </c>
      <c r="KA29" s="166"/>
      <c r="KB29" s="1"/>
      <c r="KC29" s="17" t="s">
        <v>20</v>
      </c>
      <c r="KD29" s="2">
        <f>COUNTIFS(KG$3:KG$89,"=HomFave", KJ$3:KJ$89,"=1")</f>
        <v>15</v>
      </c>
      <c r="KE29" s="103">
        <f t="shared" si="243"/>
        <v>-103</v>
      </c>
      <c r="KF29" s="24">
        <f>IF(OR($S29&lt;OPL_MIN,$S29&gt;OPL_MAX),"",VLOOKUP($F29,CleanseResults!$GY$3:$HC$1772,5,FALSE))</f>
        <v>0.48</v>
      </c>
      <c r="KG29" s="24" t="str">
        <f t="shared" si="244"/>
        <v>VisFave</v>
      </c>
      <c r="KH29" s="91">
        <f t="shared" si="245"/>
        <v>-108.33333333333334</v>
      </c>
      <c r="KI29" s="91">
        <f t="shared" si="246"/>
        <v>108.33333333333334</v>
      </c>
      <c r="KJ29" s="25">
        <f t="shared" si="247"/>
        <v>1</v>
      </c>
      <c r="KK29" s="53" t="str">
        <f t="shared" si="248"/>
        <v/>
      </c>
      <c r="KL29" s="52" t="str">
        <f t="shared" si="249"/>
        <v/>
      </c>
      <c r="KM29" s="52" t="str">
        <f t="shared" si="250"/>
        <v/>
      </c>
      <c r="KN29" s="52" t="str">
        <f t="shared" si="251"/>
        <v/>
      </c>
      <c r="KO29" s="52">
        <f t="shared" si="252"/>
        <v>205</v>
      </c>
      <c r="KP29" s="52">
        <f t="shared" si="253"/>
        <v>105</v>
      </c>
      <c r="KQ29" s="52" t="str">
        <f t="shared" si="254"/>
        <v/>
      </c>
      <c r="KR29" s="52" t="str">
        <f t="shared" si="255"/>
        <v/>
      </c>
      <c r="KT29" s="166"/>
      <c r="KU29" s="1"/>
      <c r="KV29" s="17" t="s">
        <v>20</v>
      </c>
      <c r="KW29" s="2">
        <f>COUNTIFS(KZ$3:KZ$89,"=HomFave", LC$3:LC$89,"=1")</f>
        <v>7</v>
      </c>
      <c r="KX29" s="103">
        <f t="shared" si="256"/>
        <v>-103</v>
      </c>
      <c r="KY29" s="24">
        <f>IF(OR($S29&lt;OPL_MIN,$S29&gt;OPL_MAX),"",VLOOKUP($F29,CleanseResults!$HN$3:$HR$1772,5,FALSE))</f>
        <v>0.46</v>
      </c>
      <c r="KZ29" s="24" t="str">
        <f t="shared" si="257"/>
        <v>VisFave</v>
      </c>
      <c r="LA29" s="91">
        <f t="shared" si="258"/>
        <v>-117.39130434782609</v>
      </c>
      <c r="LB29" s="91">
        <f t="shared" si="259"/>
        <v>117.39130434782609</v>
      </c>
      <c r="LC29" s="25">
        <f t="shared" si="260"/>
        <v>1</v>
      </c>
      <c r="LD29" s="53" t="str">
        <f t="shared" si="261"/>
        <v/>
      </c>
      <c r="LE29" s="52" t="str">
        <f t="shared" si="262"/>
        <v/>
      </c>
      <c r="LF29" s="52" t="str">
        <f t="shared" si="263"/>
        <v/>
      </c>
      <c r="LG29" s="52" t="str">
        <f t="shared" si="264"/>
        <v/>
      </c>
      <c r="LH29" s="52">
        <f t="shared" si="265"/>
        <v>205</v>
      </c>
      <c r="LI29" s="52">
        <f t="shared" si="266"/>
        <v>105</v>
      </c>
      <c r="LJ29" s="52" t="str">
        <f t="shared" si="267"/>
        <v/>
      </c>
      <c r="LK29" s="52" t="str">
        <f t="shared" si="268"/>
        <v/>
      </c>
      <c r="LO29" s="166"/>
      <c r="LP29" s="1"/>
      <c r="LQ29" s="17" t="s">
        <v>289</v>
      </c>
      <c r="LR29" s="2">
        <f>COUNTIFS(MC$3:MC$89,"=HomFave", ME$3:ME$89,"=1")</f>
        <v>6</v>
      </c>
      <c r="LS29" s="129">
        <f t="shared" si="30"/>
        <v>0.49764315642458096</v>
      </c>
      <c r="LT29" s="53">
        <f t="shared" si="269"/>
        <v>0</v>
      </c>
      <c r="LU29" s="53">
        <f t="shared" si="270"/>
        <v>0</v>
      </c>
      <c r="LV29" s="53">
        <f t="shared" si="271"/>
        <v>10</v>
      </c>
      <c r="LW29" s="53">
        <f t="shared" si="272"/>
        <v>5</v>
      </c>
      <c r="LX29" s="24" t="str">
        <f t="shared" si="273"/>
        <v>VisFave</v>
      </c>
      <c r="LY29" s="97">
        <f t="shared" si="32"/>
        <v>66.666666666666657</v>
      </c>
      <c r="LZ29" s="127">
        <f t="shared" si="33"/>
        <v>0.48</v>
      </c>
      <c r="MA29" s="128">
        <f t="shared" si="34"/>
        <v>-1.7643156424580975E-2</v>
      </c>
      <c r="MB29" s="91">
        <f t="shared" si="35"/>
        <v>108.33333333333334</v>
      </c>
      <c r="MC29" s="137" t="str">
        <f t="shared" si="36"/>
        <v>VisFave</v>
      </c>
      <c r="MD29" s="138" t="str">
        <f t="shared" si="37"/>
        <v/>
      </c>
      <c r="ME29" s="130" t="str">
        <f t="shared" si="274"/>
        <v/>
      </c>
      <c r="MF29" s="135" t="str">
        <f t="shared" si="38"/>
        <v/>
      </c>
      <c r="MG29" s="135" t="str">
        <f t="shared" si="39"/>
        <v/>
      </c>
      <c r="MH29" s="135" t="str">
        <f t="shared" si="40"/>
        <v/>
      </c>
      <c r="MI29" s="135" t="str">
        <f t="shared" si="41"/>
        <v/>
      </c>
      <c r="MJ29" s="135" t="str">
        <f t="shared" si="42"/>
        <v/>
      </c>
      <c r="MK29" s="135" t="str">
        <f t="shared" si="43"/>
        <v/>
      </c>
      <c r="ML29" s="135" t="str">
        <f t="shared" si="44"/>
        <v/>
      </c>
      <c r="MM29" s="135" t="str">
        <f t="shared" si="45"/>
        <v/>
      </c>
      <c r="MO29" s="123" t="str">
        <f t="shared" si="46"/>
        <v/>
      </c>
      <c r="MP29" s="123" t="str">
        <f t="shared" si="47"/>
        <v/>
      </c>
      <c r="MS29" s="24" t="str">
        <f t="shared" si="48"/>
        <v/>
      </c>
      <c r="MT29" s="24" t="str">
        <f t="shared" si="49"/>
        <v/>
      </c>
      <c r="MU29" s="24" t="str">
        <f t="shared" si="50"/>
        <v/>
      </c>
      <c r="MV29" s="81" t="str">
        <f t="shared" si="51"/>
        <v/>
      </c>
      <c r="MX29" s="52">
        <f t="shared" si="52"/>
        <v>0.46</v>
      </c>
      <c r="MY29" s="52">
        <f t="shared" si="53"/>
        <v>0.42</v>
      </c>
      <c r="MZ29" s="52">
        <f t="shared" si="54"/>
        <v>0.42</v>
      </c>
      <c r="NA29" s="52">
        <f t="shared" si="55"/>
        <v>0.47</v>
      </c>
      <c r="NB29" s="52">
        <f t="shared" si="56"/>
        <v>0.33</v>
      </c>
      <c r="NC29" s="52">
        <f t="shared" si="57"/>
        <v>0.5</v>
      </c>
      <c r="ND29" s="52">
        <f t="shared" si="58"/>
        <v>0.51</v>
      </c>
      <c r="NE29" s="52">
        <f t="shared" si="59"/>
        <v>0.51</v>
      </c>
      <c r="NF29" s="52">
        <f t="shared" si="60"/>
        <v>0.49</v>
      </c>
      <c r="NG29" s="52">
        <f t="shared" si="61"/>
        <v>0.49</v>
      </c>
      <c r="NH29" s="52">
        <f t="shared" si="62"/>
        <v>0.51</v>
      </c>
      <c r="NI29" s="52">
        <f t="shared" si="63"/>
        <v>0.5</v>
      </c>
      <c r="NJ29" s="52">
        <f t="shared" si="64"/>
        <v>0.46</v>
      </c>
      <c r="NK29" s="52">
        <f t="shared" si="65"/>
        <v>0.48</v>
      </c>
      <c r="NL29" s="52">
        <f t="shared" si="66"/>
        <v>0.46</v>
      </c>
      <c r="NM29" s="109">
        <f t="shared" si="275"/>
        <v>0.48</v>
      </c>
    </row>
    <row r="30" spans="1:377" ht="15" customHeight="1" x14ac:dyDescent="0.2">
      <c r="A30" s="1"/>
      <c r="B30" s="1"/>
      <c r="C30" s="9" t="s">
        <v>165</v>
      </c>
      <c r="D30" s="15">
        <f>D29/NumGames</f>
        <v>0.62068965517241381</v>
      </c>
      <c r="E30" s="51">
        <f>D30+D23</f>
        <v>1</v>
      </c>
      <c r="F30" s="26">
        <v>776735</v>
      </c>
      <c r="G30" s="49">
        <f>VLOOKUP($F30,Lookup_!$A$2:$AJ$2224,3,FALSE)</f>
        <v>2025</v>
      </c>
      <c r="H30" s="27">
        <f>VLOOKUP($F30,Lookup_!$A$2:$AJ$2224,4,FALSE)</f>
        <v>8.3000000000000007</v>
      </c>
      <c r="I30" s="86">
        <f>VLOOKUP($F30,Lookup_!$A$2:$AJ$2224,2,FALSE)</f>
        <v>45884</v>
      </c>
      <c r="J30" s="7">
        <f>VLOOKUP($F30,Lookup_!$A$2:$AJ$2224,13,FALSE)</f>
        <v>28</v>
      </c>
      <c r="K30" s="8" t="str">
        <f>VLOOKUP(J30,Lookup_!$AO$3:$AP$32,2,FALSE)</f>
        <v>TEX</v>
      </c>
      <c r="L30" s="27">
        <f>VLOOKUP($F30,Lookup_!$A$2:$AJ$2224,14,FALSE)</f>
        <v>-106</v>
      </c>
      <c r="M30" s="12">
        <f>VLOOKUP($F30,Lookup_!$A$2:$AJ$2224,15,FALSE)</f>
        <v>0.51456299999999999</v>
      </c>
      <c r="N30" s="115">
        <f t="shared" si="67"/>
        <v>0.50471450584739974</v>
      </c>
      <c r="O30" s="116">
        <f t="shared" si="68"/>
        <v>-101.90375284681654</v>
      </c>
      <c r="P30" s="49">
        <f>VLOOKUP($F30,Lookup_!$A$2:$AJ$2224,7,FALSE)</f>
        <v>29</v>
      </c>
      <c r="Q30" s="8" t="str">
        <f>VLOOKUP(P30,Lookup_!$AO$3:$AP$32,2,FALSE)</f>
        <v>TOR</v>
      </c>
      <c r="R30" s="88">
        <f>VLOOKUP($F30,Lookup_!$A$2:$AJ$2224,12,FALSE)</f>
        <v>0.33360588699999999</v>
      </c>
      <c r="S30" s="27">
        <f>VLOOKUP($F30,Lookup_!$A$2:$AJ$2224,8,FALSE)</f>
        <v>-102</v>
      </c>
      <c r="T30" s="12">
        <f>VLOOKUP($F30,Lookup_!$A$2:$AJ$2224,9,FALSE)</f>
        <v>0.50495000000000001</v>
      </c>
      <c r="U30" s="115">
        <f t="shared" si="69"/>
        <v>0.49528549415260037</v>
      </c>
      <c r="V30" s="116">
        <f t="shared" si="70"/>
        <v>101.9037528468165</v>
      </c>
      <c r="W30" s="90">
        <f t="shared" si="71"/>
        <v>-1</v>
      </c>
      <c r="X30" s="27">
        <f>VLOOKUP($F30,Lookup_!$A$2:$AJ$2224,5,FALSE)</f>
        <v>7.5</v>
      </c>
      <c r="Y30" s="27">
        <f>VLOOKUP($F30,Lookup_!$A$2:$AJ$2224,6,FALSE)</f>
        <v>107</v>
      </c>
      <c r="Z30" s="55">
        <f>VLOOKUP($F30,Lookup_!$A$2:$AJ$2224,19,FALSE)</f>
        <v>-112.55339365160782</v>
      </c>
      <c r="AA30" s="116">
        <f>VLOOKUP($F30,Lookup_!$A$2:$AJ$2224,25,FALSE)</f>
        <v>-106.41240786266144</v>
      </c>
      <c r="AB30" s="27">
        <f>VLOOKUP($F30,Lookup_!$A$2:$AJ$2224,21,FALSE)</f>
        <v>117.64077603361889</v>
      </c>
      <c r="AC30" s="116">
        <f>VLOOKUP($F30,Lookup_!$A$2:$AJ$2224,23,FALSE)</f>
        <v>109.10221962006128</v>
      </c>
      <c r="AD30" s="7">
        <f>VLOOKUP($F30,Lookup_!$A$2:$AJ$2224,31,FALSE)</f>
        <v>5</v>
      </c>
      <c r="AE30" s="8">
        <f>VLOOKUP($F30,Lookup_!$A$2:$AJ$2224,30,FALSE)</f>
        <v>6</v>
      </c>
      <c r="AF30" s="8" t="str">
        <f>VLOOKUP($F30,Lookup_!$A$2:$AJ$2224,32,FALSE)</f>
        <v>LTE1</v>
      </c>
      <c r="AG30" s="28">
        <f>VLOOKUP($F30,Lookup_!$A$2:$AJ$2224,29,FALSE)</f>
        <v>1</v>
      </c>
      <c r="AH30" s="28">
        <f>VLOOKUP($F30,Lookup_!$A$2:$AJ$2224,34,FALSE)</f>
        <v>-1</v>
      </c>
      <c r="AI30" s="28" t="str">
        <f>VLOOKUP($F30,Lookup_!$A$2:$AJ$2224,33,FALSE)</f>
        <v>HomDog</v>
      </c>
      <c r="AJ30" s="8">
        <f>VLOOKUP($F30,Lookup_!$A$2:$AJ$2224,35,FALSE)</f>
        <v>11</v>
      </c>
      <c r="AK30" s="28">
        <f>VLOOKUP($F30,Lookup_!$A$2:$AJ$2224,36,FALSE)</f>
        <v>1</v>
      </c>
      <c r="AL30">
        <f t="shared" si="72"/>
        <v>1</v>
      </c>
      <c r="AM30">
        <f t="shared" si="73"/>
        <v>1</v>
      </c>
      <c r="AN30" s="166"/>
      <c r="AO30" s="1"/>
      <c r="AP30" s="17" t="s">
        <v>21</v>
      </c>
      <c r="AQ30" s="21">
        <f>IF(AQ28=0,0,AQ29/AQ28)</f>
        <v>0.61538461538461542</v>
      </c>
      <c r="AR30" s="103">
        <f t="shared" si="74"/>
        <v>-102</v>
      </c>
      <c r="AS30" s="24">
        <f>IF(OR($S30&lt;OPL_MIN,$S30&gt;OPL_MAX),"",VLOOKUP($F30,CleanseResults!$L$3:$P$1772,5,FALSE))</f>
        <v>0.51</v>
      </c>
      <c r="AT30" s="24" t="str">
        <f t="shared" si="75"/>
        <v>HomDog</v>
      </c>
      <c r="AU30" s="91">
        <f t="shared" si="76"/>
        <v>104.08163265306123</v>
      </c>
      <c r="AV30" s="91">
        <f t="shared" si="77"/>
        <v>104.08163265306123</v>
      </c>
      <c r="AW30" s="25">
        <f t="shared" si="78"/>
        <v>1</v>
      </c>
      <c r="AX30" s="53" t="str">
        <f t="shared" si="79"/>
        <v/>
      </c>
      <c r="AY30" s="52" t="str">
        <f t="shared" si="80"/>
        <v/>
      </c>
      <c r="AZ30" s="52" t="str">
        <f t="shared" si="81"/>
        <v/>
      </c>
      <c r="BA30" s="52" t="str">
        <f t="shared" si="82"/>
        <v/>
      </c>
      <c r="BB30" s="52" t="str">
        <f t="shared" si="83"/>
        <v/>
      </c>
      <c r="BC30" s="52" t="str">
        <f t="shared" si="84"/>
        <v/>
      </c>
      <c r="BD30" s="52">
        <f t="shared" si="85"/>
        <v>202</v>
      </c>
      <c r="BE30" s="52">
        <f t="shared" si="86"/>
        <v>102</v>
      </c>
      <c r="BG30" s="166"/>
      <c r="BH30" s="1"/>
      <c r="BI30" s="17" t="s">
        <v>21</v>
      </c>
      <c r="BJ30" s="21">
        <f>IF(BJ28=0,0,BJ29/BJ28)</f>
        <v>0.61111111111111116</v>
      </c>
      <c r="BK30" s="103">
        <f t="shared" si="87"/>
        <v>-102</v>
      </c>
      <c r="BL30" s="24">
        <f>IF(OR($S30&lt;OPL_MIN,$S30&gt;OPL_MAX),"",VLOOKUP($F30,CleanseResults!$AA$3:$AE$1772,5,FALSE))</f>
        <v>0.45</v>
      </c>
      <c r="BM30" s="24" t="str">
        <f t="shared" si="88"/>
        <v>VisFave</v>
      </c>
      <c r="BN30" s="91">
        <f t="shared" si="89"/>
        <v>-122.22222222222226</v>
      </c>
      <c r="BO30" s="91">
        <f t="shared" si="90"/>
        <v>122.22222222222226</v>
      </c>
      <c r="BP30" s="25">
        <f t="shared" si="91"/>
        <v>-1</v>
      </c>
      <c r="BQ30" s="53" t="str">
        <f t="shared" si="92"/>
        <v/>
      </c>
      <c r="BR30" s="52" t="str">
        <f t="shared" si="93"/>
        <v/>
      </c>
      <c r="BS30" s="52" t="str">
        <f t="shared" si="94"/>
        <v/>
      </c>
      <c r="BT30" s="52" t="str">
        <f t="shared" si="95"/>
        <v/>
      </c>
      <c r="BU30" s="52">
        <f t="shared" si="96"/>
        <v>0</v>
      </c>
      <c r="BV30" s="52">
        <f t="shared" si="97"/>
        <v>106</v>
      </c>
      <c r="BW30" s="52" t="str">
        <f t="shared" si="98"/>
        <v/>
      </c>
      <c r="BX30" s="52" t="str">
        <f t="shared" si="99"/>
        <v/>
      </c>
      <c r="BZ30" s="166"/>
      <c r="CA30" s="1"/>
      <c r="CB30" s="17" t="s">
        <v>21</v>
      </c>
      <c r="CC30" s="21">
        <f>IF(CC28=0,0,CC29/CC28)</f>
        <v>0.52941176470588236</v>
      </c>
      <c r="CD30" s="103">
        <f t="shared" si="100"/>
        <v>-102</v>
      </c>
      <c r="CE30" s="24">
        <f>IF(OR($S30&lt;OPL_MIN,$S30&gt;OPL_MAX),"",VLOOKUP($F30,CleanseResults!$AP$3:$AT$1772,5,FALSE))</f>
        <v>0.4</v>
      </c>
      <c r="CF30" s="24" t="str">
        <f t="shared" si="101"/>
        <v>VisFave</v>
      </c>
      <c r="CG30" s="91">
        <f t="shared" si="102"/>
        <v>-149.99999999999997</v>
      </c>
      <c r="CH30" s="91">
        <f t="shared" si="103"/>
        <v>149.99999999999997</v>
      </c>
      <c r="CI30" s="25">
        <f t="shared" si="104"/>
        <v>-1</v>
      </c>
      <c r="CJ30" s="53" t="str">
        <f t="shared" si="105"/>
        <v/>
      </c>
      <c r="CK30" s="52" t="str">
        <f t="shared" si="106"/>
        <v/>
      </c>
      <c r="CL30" s="52" t="str">
        <f t="shared" si="107"/>
        <v/>
      </c>
      <c r="CM30" s="52" t="str">
        <f t="shared" si="108"/>
        <v/>
      </c>
      <c r="CN30" s="52">
        <f t="shared" si="109"/>
        <v>0</v>
      </c>
      <c r="CO30" s="52">
        <f t="shared" si="110"/>
        <v>106</v>
      </c>
      <c r="CP30" s="52" t="str">
        <f t="shared" si="111"/>
        <v/>
      </c>
      <c r="CQ30" s="52" t="str">
        <f t="shared" si="112"/>
        <v/>
      </c>
      <c r="CS30" s="166"/>
      <c r="CT30" s="1"/>
      <c r="CU30" s="17" t="s">
        <v>21</v>
      </c>
      <c r="CV30" s="21">
        <f>IF(CV28=0,0,CV29/CV28)</f>
        <v>0.5</v>
      </c>
      <c r="CW30" s="103">
        <f t="shared" si="113"/>
        <v>-102</v>
      </c>
      <c r="CX30" s="24">
        <f>IF(OR($S30&lt;OPL_MIN,$S30&gt;OPL_MAX),"",VLOOKUP($F30,CleanseResults!$BE$3:$BI$1772,5,FALSE))</f>
        <v>0.45</v>
      </c>
      <c r="CY30" s="24" t="str">
        <f t="shared" si="114"/>
        <v>VisFave</v>
      </c>
      <c r="CZ30" s="91">
        <f t="shared" si="115"/>
        <v>-122.22222222222226</v>
      </c>
      <c r="DA30" s="91">
        <f t="shared" si="116"/>
        <v>122.22222222222226</v>
      </c>
      <c r="DB30" s="25">
        <f t="shared" si="117"/>
        <v>-1</v>
      </c>
      <c r="DC30" s="53" t="str">
        <f t="shared" si="118"/>
        <v/>
      </c>
      <c r="DD30" s="52" t="str">
        <f t="shared" si="119"/>
        <v/>
      </c>
      <c r="DE30" s="52" t="str">
        <f t="shared" si="120"/>
        <v/>
      </c>
      <c r="DF30" s="52" t="str">
        <f t="shared" si="121"/>
        <v/>
      </c>
      <c r="DG30" s="52">
        <f t="shared" si="122"/>
        <v>0</v>
      </c>
      <c r="DH30" s="52">
        <f t="shared" si="123"/>
        <v>106</v>
      </c>
      <c r="DI30" s="52" t="str">
        <f t="shared" si="124"/>
        <v/>
      </c>
      <c r="DJ30" s="52" t="str">
        <f t="shared" si="125"/>
        <v/>
      </c>
      <c r="DL30" s="166"/>
      <c r="DM30" s="1"/>
      <c r="DN30" s="17" t="s">
        <v>21</v>
      </c>
      <c r="DO30" s="21">
        <f>IF(DO28=0,0,DO29/DO28)</f>
        <v>0.63157894736842102</v>
      </c>
      <c r="DP30" s="103">
        <f t="shared" si="126"/>
        <v>-102</v>
      </c>
      <c r="DQ30" s="24">
        <f>IF(OR($S30&lt;OPL_MIN,$S30&gt;OPL_MAX),"",VLOOKUP($F30,CleanseResults!$BT$3:$BX$1772,5,FALSE))</f>
        <v>0.39</v>
      </c>
      <c r="DR30" s="24" t="str">
        <f t="shared" si="127"/>
        <v>VisFave</v>
      </c>
      <c r="DS30" s="91">
        <f t="shared" si="128"/>
        <v>-156.41025641025641</v>
      </c>
      <c r="DT30" s="91">
        <f t="shared" si="129"/>
        <v>156.41025641025641</v>
      </c>
      <c r="DU30" s="25">
        <f t="shared" si="130"/>
        <v>-1</v>
      </c>
      <c r="DV30" s="53" t="str">
        <f t="shared" si="131"/>
        <v/>
      </c>
      <c r="DW30" s="52" t="str">
        <f t="shared" si="132"/>
        <v/>
      </c>
      <c r="DX30" s="52" t="str">
        <f t="shared" si="133"/>
        <v/>
      </c>
      <c r="DY30" s="52" t="str">
        <f t="shared" si="134"/>
        <v/>
      </c>
      <c r="DZ30" s="52">
        <f t="shared" si="135"/>
        <v>0</v>
      </c>
      <c r="EA30" s="52">
        <f t="shared" si="136"/>
        <v>106</v>
      </c>
      <c r="EB30" s="52" t="str">
        <f t="shared" si="137"/>
        <v/>
      </c>
      <c r="EC30" s="52" t="str">
        <f t="shared" si="138"/>
        <v/>
      </c>
      <c r="EE30" s="166"/>
      <c r="EF30" s="1"/>
      <c r="EG30" s="17" t="s">
        <v>21</v>
      </c>
      <c r="EH30" s="21">
        <f>IF(EH28=0,0,EH29/EH28)</f>
        <v>0.47619047619047616</v>
      </c>
      <c r="EI30" s="103">
        <f t="shared" si="139"/>
        <v>-102</v>
      </c>
      <c r="EJ30" s="24">
        <f>IF(OR($S30&lt;OPL_MIN,$S30&gt;OPL_MAX),"",VLOOKUP($F30,CleanseResults!$CI$3:$CM$1772,5,FALSE))</f>
        <v>0.46</v>
      </c>
      <c r="EK30" s="24" t="str">
        <f t="shared" si="140"/>
        <v>VisFave</v>
      </c>
      <c r="EL30" s="91">
        <f t="shared" si="141"/>
        <v>-117.39130434782609</v>
      </c>
      <c r="EM30" s="91">
        <f t="shared" si="142"/>
        <v>117.39130434782609</v>
      </c>
      <c r="EN30" s="25">
        <f t="shared" si="143"/>
        <v>-1</v>
      </c>
      <c r="EO30" s="53" t="str">
        <f t="shared" si="144"/>
        <v/>
      </c>
      <c r="EP30" s="52" t="str">
        <f t="shared" si="145"/>
        <v/>
      </c>
      <c r="EQ30" s="52" t="str">
        <f t="shared" si="146"/>
        <v/>
      </c>
      <c r="ER30" s="52" t="str">
        <f t="shared" si="147"/>
        <v/>
      </c>
      <c r="ES30" s="52">
        <f t="shared" si="148"/>
        <v>0</v>
      </c>
      <c r="ET30" s="52">
        <f t="shared" si="149"/>
        <v>106</v>
      </c>
      <c r="EU30" s="52" t="str">
        <f t="shared" si="150"/>
        <v/>
      </c>
      <c r="EV30" s="52" t="str">
        <f t="shared" si="151"/>
        <v/>
      </c>
      <c r="EX30" s="166"/>
      <c r="EY30" s="1"/>
      <c r="EZ30" s="17" t="s">
        <v>21</v>
      </c>
      <c r="FA30" s="21">
        <f>IF(FA28=0,0,FA29/FA28)</f>
        <v>0.55000000000000004</v>
      </c>
      <c r="FB30" s="103">
        <f t="shared" si="152"/>
        <v>-102</v>
      </c>
      <c r="FC30" s="24">
        <f>IF(OR($S30&lt;OPL_MIN,$S30&gt;OPL_MAX),"",VLOOKUP($F30,CleanseResults!$CX$3:$DB$1772,5,FALSE))</f>
        <v>0.49</v>
      </c>
      <c r="FD30" s="24" t="str">
        <f t="shared" si="153"/>
        <v>VisFave</v>
      </c>
      <c r="FE30" s="91">
        <f t="shared" si="154"/>
        <v>-104.08163265306123</v>
      </c>
      <c r="FF30" s="91">
        <f t="shared" si="155"/>
        <v>104.08163265306123</v>
      </c>
      <c r="FG30" s="25">
        <f t="shared" si="156"/>
        <v>-1</v>
      </c>
      <c r="FH30" s="53" t="str">
        <f t="shared" si="157"/>
        <v/>
      </c>
      <c r="FI30" s="52" t="str">
        <f t="shared" si="158"/>
        <v/>
      </c>
      <c r="FJ30" s="52" t="str">
        <f t="shared" si="159"/>
        <v/>
      </c>
      <c r="FK30" s="52" t="str">
        <f t="shared" si="160"/>
        <v/>
      </c>
      <c r="FL30" s="52">
        <f t="shared" si="161"/>
        <v>0</v>
      </c>
      <c r="FM30" s="52">
        <f t="shared" si="162"/>
        <v>106</v>
      </c>
      <c r="FN30" s="52" t="str">
        <f t="shared" si="163"/>
        <v/>
      </c>
      <c r="FO30" s="52" t="str">
        <f t="shared" si="164"/>
        <v/>
      </c>
      <c r="FQ30" s="166"/>
      <c r="FR30" s="1"/>
      <c r="FS30" s="17" t="s">
        <v>21</v>
      </c>
      <c r="FT30" s="21">
        <f>IF(FT28=0,0,FT29/FT28)</f>
        <v>0.47826086956521741</v>
      </c>
      <c r="FU30" s="103">
        <f t="shared" si="165"/>
        <v>-102</v>
      </c>
      <c r="FV30" s="24">
        <f>IF(OR($S30&lt;OPL_MIN,$S30&gt;OPL_MAX),"",VLOOKUP($F30,CleanseResults!$DM$3:$DQ$1772,5,FALSE))</f>
        <v>0.5</v>
      </c>
      <c r="FW30" s="24" t="str">
        <f t="shared" si="166"/>
        <v>HomDog</v>
      </c>
      <c r="FX30" s="91">
        <f t="shared" si="167"/>
        <v>100</v>
      </c>
      <c r="FY30" s="91">
        <f t="shared" si="168"/>
        <v>100</v>
      </c>
      <c r="FZ30" s="25">
        <f t="shared" si="169"/>
        <v>1</v>
      </c>
      <c r="GA30" s="53" t="str">
        <f t="shared" si="170"/>
        <v/>
      </c>
      <c r="GB30" s="52" t="str">
        <f t="shared" si="171"/>
        <v/>
      </c>
      <c r="GC30" s="52" t="str">
        <f t="shared" si="172"/>
        <v/>
      </c>
      <c r="GD30" s="52" t="str">
        <f t="shared" si="173"/>
        <v/>
      </c>
      <c r="GE30" s="52" t="str">
        <f t="shared" si="174"/>
        <v/>
      </c>
      <c r="GF30" s="52" t="str">
        <f t="shared" si="175"/>
        <v/>
      </c>
      <c r="GG30" s="52">
        <f t="shared" si="176"/>
        <v>202</v>
      </c>
      <c r="GH30" s="52">
        <f t="shared" si="177"/>
        <v>102</v>
      </c>
      <c r="GJ30" s="166"/>
      <c r="GK30" s="1"/>
      <c r="GL30" s="17" t="s">
        <v>21</v>
      </c>
      <c r="GM30" s="21">
        <f>IF(GM28=0,0,GM29/GM28)</f>
        <v>0.42857142857142855</v>
      </c>
      <c r="GN30" s="103">
        <f t="shared" si="178"/>
        <v>-102</v>
      </c>
      <c r="GO30" s="24">
        <f>IF(OR($S30&lt;OPL_MIN,$S30&gt;OPL_MAX),"",VLOOKUP($F30,CleanseResults!$EB$3:$EF$1772,5,FALSE))</f>
        <v>0.47</v>
      </c>
      <c r="GP30" s="24" t="str">
        <f t="shared" si="179"/>
        <v>VisFave</v>
      </c>
      <c r="GQ30" s="91">
        <f t="shared" si="180"/>
        <v>-112.76595744680853</v>
      </c>
      <c r="GR30" s="91">
        <f t="shared" si="181"/>
        <v>112.76595744680853</v>
      </c>
      <c r="GS30" s="25">
        <f t="shared" si="182"/>
        <v>-1</v>
      </c>
      <c r="GT30" s="53" t="str">
        <f t="shared" si="183"/>
        <v/>
      </c>
      <c r="GU30" s="52" t="str">
        <f t="shared" si="184"/>
        <v/>
      </c>
      <c r="GV30" s="52" t="str">
        <f t="shared" si="185"/>
        <v/>
      </c>
      <c r="GW30" s="52" t="str">
        <f t="shared" si="186"/>
        <v/>
      </c>
      <c r="GX30" s="52">
        <f t="shared" si="187"/>
        <v>0</v>
      </c>
      <c r="GY30" s="52">
        <f t="shared" si="188"/>
        <v>106</v>
      </c>
      <c r="GZ30" s="52" t="str">
        <f t="shared" si="189"/>
        <v/>
      </c>
      <c r="HA30" s="52" t="str">
        <f t="shared" si="190"/>
        <v/>
      </c>
      <c r="HC30" s="166"/>
      <c r="HD30" s="1"/>
      <c r="HE30" s="17" t="s">
        <v>21</v>
      </c>
      <c r="HF30" s="21">
        <f>IF(HF28=0,0,HF29/HF28)</f>
        <v>0.42857142857142855</v>
      </c>
      <c r="HG30" s="103">
        <f t="shared" si="191"/>
        <v>-102</v>
      </c>
      <c r="HH30" s="24">
        <f>IF(OR($S30&lt;OPL_MIN,$S30&gt;OPL_MAX),"",VLOOKUP($F30,CleanseResults!$EQ$3:$EU$1772,5,FALSE))</f>
        <v>0.47</v>
      </c>
      <c r="HI30" s="24" t="str">
        <f t="shared" si="192"/>
        <v>VisFave</v>
      </c>
      <c r="HJ30" s="91">
        <f t="shared" si="193"/>
        <v>-112.76595744680853</v>
      </c>
      <c r="HK30" s="91">
        <f t="shared" si="194"/>
        <v>112.76595744680853</v>
      </c>
      <c r="HL30" s="25">
        <f t="shared" si="195"/>
        <v>-1</v>
      </c>
      <c r="HM30" s="53" t="str">
        <f t="shared" si="196"/>
        <v/>
      </c>
      <c r="HN30" s="52" t="str">
        <f t="shared" si="197"/>
        <v/>
      </c>
      <c r="HO30" s="52" t="str">
        <f t="shared" si="198"/>
        <v/>
      </c>
      <c r="HP30" s="52" t="str">
        <f t="shared" si="199"/>
        <v/>
      </c>
      <c r="HQ30" s="52">
        <f t="shared" si="200"/>
        <v>0</v>
      </c>
      <c r="HR30" s="52">
        <f t="shared" si="201"/>
        <v>106</v>
      </c>
      <c r="HS30" s="52" t="str">
        <f t="shared" si="202"/>
        <v/>
      </c>
      <c r="HT30" s="52" t="str">
        <f t="shared" si="203"/>
        <v/>
      </c>
      <c r="HV30" s="166"/>
      <c r="HW30" s="1"/>
      <c r="HX30" s="17" t="s">
        <v>21</v>
      </c>
      <c r="HY30" s="21">
        <f>IF(HY28=0,0,HY29/HY28)</f>
        <v>0.56521739130434778</v>
      </c>
      <c r="HZ30" s="103">
        <f t="shared" si="204"/>
        <v>-102</v>
      </c>
      <c r="IA30" s="24">
        <f>IF(OR($S30&lt;OPL_MIN,$S30&gt;OPL_MAX),"",VLOOKUP($F30,CleanseResults!$FF$3:$FJ$1772,5,FALSE))</f>
        <v>0.47</v>
      </c>
      <c r="IB30" s="24" t="str">
        <f t="shared" si="205"/>
        <v>VisFave</v>
      </c>
      <c r="IC30" s="91">
        <f t="shared" si="206"/>
        <v>-112.76595744680853</v>
      </c>
      <c r="ID30" s="91">
        <f t="shared" si="207"/>
        <v>112.76595744680853</v>
      </c>
      <c r="IE30" s="25">
        <f t="shared" si="208"/>
        <v>-1</v>
      </c>
      <c r="IF30" s="53" t="str">
        <f t="shared" si="209"/>
        <v/>
      </c>
      <c r="IG30" s="52" t="str">
        <f t="shared" si="210"/>
        <v/>
      </c>
      <c r="IH30" s="52" t="str">
        <f t="shared" si="211"/>
        <v/>
      </c>
      <c r="II30" s="52" t="str">
        <f t="shared" si="212"/>
        <v/>
      </c>
      <c r="IJ30" s="52">
        <f t="shared" si="213"/>
        <v>0</v>
      </c>
      <c r="IK30" s="52">
        <f t="shared" si="214"/>
        <v>106</v>
      </c>
      <c r="IL30" s="52" t="str">
        <f t="shared" si="215"/>
        <v/>
      </c>
      <c r="IM30" s="52" t="str">
        <f t="shared" si="216"/>
        <v/>
      </c>
      <c r="IO30" s="166"/>
      <c r="IP30" s="1"/>
      <c r="IQ30" s="17" t="s">
        <v>21</v>
      </c>
      <c r="IR30" s="21">
        <f>IF(IR28=0,0,IR29/IR28)</f>
        <v>0.59090909090909094</v>
      </c>
      <c r="IS30" s="103">
        <f t="shared" si="217"/>
        <v>-102</v>
      </c>
      <c r="IT30" s="24">
        <f>IF(OR($S30&lt;OPL_MIN,$S30&gt;OPL_MAX),"",VLOOKUP($F30,CleanseResults!$FU$3:$FY$1772,5,FALSE))</f>
        <v>0.48</v>
      </c>
      <c r="IU30" s="24" t="str">
        <f t="shared" si="218"/>
        <v>VisFave</v>
      </c>
      <c r="IV30" s="91">
        <f t="shared" si="219"/>
        <v>-108.33333333333334</v>
      </c>
      <c r="IW30" s="91">
        <f t="shared" si="220"/>
        <v>108.33333333333334</v>
      </c>
      <c r="IX30" s="25">
        <f t="shared" si="221"/>
        <v>-1</v>
      </c>
      <c r="IY30" s="53" t="str">
        <f t="shared" si="222"/>
        <v/>
      </c>
      <c r="IZ30" s="52" t="str">
        <f t="shared" si="223"/>
        <v/>
      </c>
      <c r="JA30" s="52" t="str">
        <f t="shared" si="224"/>
        <v/>
      </c>
      <c r="JB30" s="52" t="str">
        <f t="shared" si="225"/>
        <v/>
      </c>
      <c r="JC30" s="52">
        <f t="shared" si="226"/>
        <v>0</v>
      </c>
      <c r="JD30" s="52">
        <f t="shared" si="227"/>
        <v>106</v>
      </c>
      <c r="JE30" s="52" t="str">
        <f t="shared" si="228"/>
        <v/>
      </c>
      <c r="JF30" s="52" t="str">
        <f t="shared" si="229"/>
        <v/>
      </c>
      <c r="JH30" s="166"/>
      <c r="JI30" s="1"/>
      <c r="JJ30" s="17" t="s">
        <v>21</v>
      </c>
      <c r="JK30" s="21">
        <f>IF(JK28=0,0,JK29/JK28)</f>
        <v>0.54545454545454541</v>
      </c>
      <c r="JL30" s="103">
        <f t="shared" si="230"/>
        <v>-102</v>
      </c>
      <c r="JM30" s="24">
        <f>IF(OR($S30&lt;OPL_MIN,$S30&gt;OPL_MAX),"",VLOOKUP($F30,CleanseResults!$GJ$3:$GN$1772,5,FALSE))</f>
        <v>0.46</v>
      </c>
      <c r="JN30" s="24" t="str">
        <f t="shared" si="231"/>
        <v>VisFave</v>
      </c>
      <c r="JO30" s="91">
        <f t="shared" si="232"/>
        <v>-117.39130434782609</v>
      </c>
      <c r="JP30" s="91">
        <f t="shared" si="233"/>
        <v>117.39130434782609</v>
      </c>
      <c r="JQ30" s="25">
        <f t="shared" si="234"/>
        <v>-1</v>
      </c>
      <c r="JR30" s="53" t="str">
        <f t="shared" si="235"/>
        <v/>
      </c>
      <c r="JS30" s="52" t="str">
        <f t="shared" si="236"/>
        <v/>
      </c>
      <c r="JT30" s="52" t="str">
        <f t="shared" si="237"/>
        <v/>
      </c>
      <c r="JU30" s="52" t="str">
        <f t="shared" si="238"/>
        <v/>
      </c>
      <c r="JV30" s="52">
        <f t="shared" si="239"/>
        <v>0</v>
      </c>
      <c r="JW30" s="52">
        <f t="shared" si="240"/>
        <v>106</v>
      </c>
      <c r="JX30" s="52" t="str">
        <f t="shared" si="241"/>
        <v/>
      </c>
      <c r="JY30" s="52" t="str">
        <f t="shared" si="242"/>
        <v/>
      </c>
      <c r="KA30" s="166"/>
      <c r="KB30" s="1"/>
      <c r="KC30" s="17" t="s">
        <v>21</v>
      </c>
      <c r="KD30" s="21">
        <f>IF(KD28=0,0,KD29/KD28)</f>
        <v>0.6</v>
      </c>
      <c r="KE30" s="103">
        <f t="shared" si="243"/>
        <v>-102</v>
      </c>
      <c r="KF30" s="24">
        <f>IF(OR($S30&lt;OPL_MIN,$S30&gt;OPL_MAX),"",VLOOKUP($F30,CleanseResults!$GY$3:$HC$1772,5,FALSE))</f>
        <v>0.49</v>
      </c>
      <c r="KG30" s="24" t="str">
        <f t="shared" si="244"/>
        <v>VisFave</v>
      </c>
      <c r="KH30" s="91">
        <f t="shared" si="245"/>
        <v>-104.08163265306123</v>
      </c>
      <c r="KI30" s="91">
        <f t="shared" si="246"/>
        <v>104.08163265306123</v>
      </c>
      <c r="KJ30" s="25">
        <f t="shared" si="247"/>
        <v>-1</v>
      </c>
      <c r="KK30" s="53" t="str">
        <f t="shared" si="248"/>
        <v/>
      </c>
      <c r="KL30" s="52" t="str">
        <f t="shared" si="249"/>
        <v/>
      </c>
      <c r="KM30" s="52" t="str">
        <f t="shared" si="250"/>
        <v/>
      </c>
      <c r="KN30" s="52" t="str">
        <f t="shared" si="251"/>
        <v/>
      </c>
      <c r="KO30" s="52">
        <f t="shared" si="252"/>
        <v>0</v>
      </c>
      <c r="KP30" s="52">
        <f t="shared" si="253"/>
        <v>106</v>
      </c>
      <c r="KQ30" s="52" t="str">
        <f t="shared" si="254"/>
        <v/>
      </c>
      <c r="KR30" s="52" t="str">
        <f t="shared" si="255"/>
        <v/>
      </c>
      <c r="KT30" s="166"/>
      <c r="KU30" s="1"/>
      <c r="KV30" s="17" t="s">
        <v>21</v>
      </c>
      <c r="KW30" s="21">
        <f>IF(KW28=0,0,KW29/KW28)</f>
        <v>0.58333333333333337</v>
      </c>
      <c r="KX30" s="103">
        <f t="shared" si="256"/>
        <v>-102</v>
      </c>
      <c r="KY30" s="24">
        <f>IF(OR($S30&lt;OPL_MIN,$S30&gt;OPL_MAX),"",VLOOKUP($F30,CleanseResults!$HN$3:$HR$1772,5,FALSE))</f>
        <v>0.51</v>
      </c>
      <c r="KZ30" s="24" t="str">
        <f t="shared" si="257"/>
        <v>HomDog</v>
      </c>
      <c r="LA30" s="91">
        <f t="shared" si="258"/>
        <v>104.08163265306123</v>
      </c>
      <c r="LB30" s="91">
        <f t="shared" si="259"/>
        <v>104.08163265306123</v>
      </c>
      <c r="LC30" s="25">
        <f t="shared" si="260"/>
        <v>1</v>
      </c>
      <c r="LD30" s="53" t="str">
        <f t="shared" si="261"/>
        <v/>
      </c>
      <c r="LE30" s="52" t="str">
        <f t="shared" si="262"/>
        <v/>
      </c>
      <c r="LF30" s="52" t="str">
        <f t="shared" si="263"/>
        <v/>
      </c>
      <c r="LG30" s="52" t="str">
        <f t="shared" si="264"/>
        <v/>
      </c>
      <c r="LH30" s="52" t="str">
        <f t="shared" si="265"/>
        <v/>
      </c>
      <c r="LI30" s="52" t="str">
        <f t="shared" si="266"/>
        <v/>
      </c>
      <c r="LJ30" s="52">
        <f t="shared" si="267"/>
        <v>202</v>
      </c>
      <c r="LK30" s="52">
        <f t="shared" si="268"/>
        <v>102</v>
      </c>
      <c r="LO30" s="166"/>
      <c r="LP30" s="1"/>
      <c r="LQ30" s="17" t="s">
        <v>290</v>
      </c>
      <c r="LR30" s="21">
        <f>IF(LR28=0,0,LR29/LR28)</f>
        <v>0.46153846153846156</v>
      </c>
      <c r="LS30" s="129">
        <f t="shared" si="30"/>
        <v>0.49528549415260037</v>
      </c>
      <c r="LT30" s="53">
        <f t="shared" si="269"/>
        <v>0</v>
      </c>
      <c r="LU30" s="53">
        <f t="shared" si="270"/>
        <v>0</v>
      </c>
      <c r="LV30" s="53">
        <f t="shared" si="271"/>
        <v>12</v>
      </c>
      <c r="LW30" s="53">
        <f t="shared" si="272"/>
        <v>3</v>
      </c>
      <c r="LX30" s="24" t="str">
        <f t="shared" si="273"/>
        <v>VisFave</v>
      </c>
      <c r="LY30" s="97">
        <f t="shared" si="32"/>
        <v>80</v>
      </c>
      <c r="LZ30" s="127">
        <f t="shared" si="33"/>
        <v>0.47</v>
      </c>
      <c r="MA30" s="128">
        <f t="shared" si="34"/>
        <v>-2.5285494152600396E-2</v>
      </c>
      <c r="MB30" s="91">
        <f t="shared" si="35"/>
        <v>112.76595744680853</v>
      </c>
      <c r="MC30" s="137" t="str">
        <f t="shared" si="36"/>
        <v>VisFave</v>
      </c>
      <c r="MD30" s="138" t="str">
        <f t="shared" si="37"/>
        <v/>
      </c>
      <c r="ME30" s="130" t="str">
        <f t="shared" si="274"/>
        <v/>
      </c>
      <c r="MF30" s="135" t="str">
        <f t="shared" si="38"/>
        <v/>
      </c>
      <c r="MG30" s="135" t="str">
        <f t="shared" si="39"/>
        <v/>
      </c>
      <c r="MH30" s="135" t="str">
        <f t="shared" si="40"/>
        <v/>
      </c>
      <c r="MI30" s="135" t="str">
        <f t="shared" si="41"/>
        <v/>
      </c>
      <c r="MJ30" s="135" t="str">
        <f t="shared" si="42"/>
        <v/>
      </c>
      <c r="MK30" s="135" t="str">
        <f t="shared" si="43"/>
        <v/>
      </c>
      <c r="ML30" s="135" t="str">
        <f t="shared" si="44"/>
        <v/>
      </c>
      <c r="MM30" s="135" t="str">
        <f t="shared" si="45"/>
        <v/>
      </c>
      <c r="MO30" s="123" t="str">
        <f t="shared" si="46"/>
        <v/>
      </c>
      <c r="MP30" s="123" t="str">
        <f t="shared" si="47"/>
        <v/>
      </c>
      <c r="MS30" s="24" t="str">
        <f t="shared" si="48"/>
        <v/>
      </c>
      <c r="MT30" s="24" t="str">
        <f t="shared" si="49"/>
        <v/>
      </c>
      <c r="MU30" s="24" t="str">
        <f t="shared" si="50"/>
        <v/>
      </c>
      <c r="MV30" s="81" t="str">
        <f t="shared" si="51"/>
        <v/>
      </c>
      <c r="MX30" s="52">
        <f t="shared" si="52"/>
        <v>0.51</v>
      </c>
      <c r="MY30" s="52">
        <f t="shared" si="53"/>
        <v>0.45</v>
      </c>
      <c r="MZ30" s="52">
        <f t="shared" si="54"/>
        <v>0.4</v>
      </c>
      <c r="NA30" s="52">
        <f t="shared" si="55"/>
        <v>0.45</v>
      </c>
      <c r="NB30" s="52">
        <f t="shared" si="56"/>
        <v>0.39</v>
      </c>
      <c r="NC30" s="52">
        <f t="shared" si="57"/>
        <v>0.46</v>
      </c>
      <c r="ND30" s="52">
        <f t="shared" si="58"/>
        <v>0.49</v>
      </c>
      <c r="NE30" s="52">
        <f t="shared" si="59"/>
        <v>0.5</v>
      </c>
      <c r="NF30" s="52">
        <f t="shared" si="60"/>
        <v>0.47</v>
      </c>
      <c r="NG30" s="52">
        <f t="shared" si="61"/>
        <v>0.47</v>
      </c>
      <c r="NH30" s="52">
        <f t="shared" si="62"/>
        <v>0.47</v>
      </c>
      <c r="NI30" s="52">
        <f t="shared" si="63"/>
        <v>0.48</v>
      </c>
      <c r="NJ30" s="52">
        <f t="shared" si="64"/>
        <v>0.46</v>
      </c>
      <c r="NK30" s="52">
        <f t="shared" si="65"/>
        <v>0.49</v>
      </c>
      <c r="NL30" s="52">
        <f t="shared" si="66"/>
        <v>0.51</v>
      </c>
      <c r="NM30" s="109">
        <f t="shared" si="275"/>
        <v>0.47</v>
      </c>
    </row>
    <row r="31" spans="1:377" ht="15" customHeight="1" x14ac:dyDescent="0.2">
      <c r="A31" s="1"/>
      <c r="B31" s="1"/>
      <c r="C31" s="9" t="s">
        <v>167</v>
      </c>
      <c r="D31" s="50">
        <f>COUNTIFS($W$3:$W$89,"-1",$AG$3:$AG$89,"-1")</f>
        <v>22</v>
      </c>
      <c r="E31" s="10">
        <f t="shared" si="276"/>
        <v>0</v>
      </c>
      <c r="F31" s="26">
        <v>776711</v>
      </c>
      <c r="G31" s="49">
        <f>VLOOKUP($F31,Lookup_!$A$2:$AJ$2224,3,FALSE)</f>
        <v>2025</v>
      </c>
      <c r="H31" s="27">
        <f>VLOOKUP($F31,Lookup_!$A$2:$AJ$2224,4,FALSE)</f>
        <v>8.3000000000000007</v>
      </c>
      <c r="I31" s="86">
        <f>VLOOKUP($F31,Lookup_!$A$2:$AJ$2224,2,FALSE)</f>
        <v>45885</v>
      </c>
      <c r="J31" s="7">
        <f>VLOOKUP($F31,Lookup_!$A$2:$AJ$2224,13,FALSE)</f>
        <v>27</v>
      </c>
      <c r="K31" s="8" t="str">
        <f>VLOOKUP(J31,Lookup_!$AO$3:$AP$32,2,FALSE)</f>
        <v>TB</v>
      </c>
      <c r="L31" s="27">
        <f>VLOOKUP($F31,Lookup_!$A$2:$AJ$2224,14,FALSE)</f>
        <v>-110</v>
      </c>
      <c r="M31" s="12">
        <f>VLOOKUP($F31,Lookup_!$A$2:$AJ$2224,15,FALSE)</f>
        <v>0.52381</v>
      </c>
      <c r="N31" s="115">
        <f t="shared" si="67"/>
        <v>0.51287449012162667</v>
      </c>
      <c r="O31" s="116">
        <f t="shared" si="68"/>
        <v>-105.28590265159433</v>
      </c>
      <c r="P31" s="49">
        <f>VLOOKUP($F31,Lookup_!$A$2:$AJ$2224,7,FALSE)</f>
        <v>25</v>
      </c>
      <c r="Q31" s="8" t="str">
        <f>VLOOKUP(P31,Lookup_!$AO$3:$AP$32,2,FALSE)</f>
        <v>SF</v>
      </c>
      <c r="R31" s="88">
        <f>VLOOKUP($F31,Lookup_!$A$2:$AJ$2224,12,FALSE)</f>
        <v>0.32085561499999998</v>
      </c>
      <c r="S31" s="27">
        <f>VLOOKUP($F31,Lookup_!$A$2:$AJ$2224,8,FALSE)</f>
        <v>101</v>
      </c>
      <c r="T31" s="12">
        <f>VLOOKUP($F31,Lookup_!$A$2:$AJ$2224,9,FALSE)</f>
        <v>0.49751200000000001</v>
      </c>
      <c r="U31" s="115">
        <f t="shared" si="69"/>
        <v>0.48712550987837333</v>
      </c>
      <c r="V31" s="116">
        <f t="shared" si="70"/>
        <v>105.28590265159433</v>
      </c>
      <c r="W31" s="90">
        <f t="shared" si="71"/>
        <v>-1</v>
      </c>
      <c r="X31" s="27">
        <f>VLOOKUP($F31,Lookup_!$A$2:$AJ$2224,5,FALSE)</f>
        <v>8</v>
      </c>
      <c r="Y31" s="27">
        <f>VLOOKUP($F31,Lookup_!$A$2:$AJ$2224,6,FALSE)</f>
        <v>107.5</v>
      </c>
      <c r="Z31" s="55">
        <f>VLOOKUP($F31,Lookup_!$A$2:$AJ$2224,19,FALSE)</f>
        <v>103.08623696168335</v>
      </c>
      <c r="AA31" s="116">
        <f>VLOOKUP($F31,Lookup_!$A$2:$AJ$2224,25,FALSE)</f>
        <v>-117.08879583015843</v>
      </c>
      <c r="AB31" s="27">
        <f>VLOOKUP($F31,Lookup_!$A$2:$AJ$2224,21,FALSE)</f>
        <v>-122.41999363216006</v>
      </c>
      <c r="AC31" s="116">
        <f>VLOOKUP($F31,Lookup_!$A$2:$AJ$2224,23,FALSE)</f>
        <v>-164.41455972331659</v>
      </c>
      <c r="AD31" s="7">
        <f>VLOOKUP($F31,Lookup_!$A$2:$AJ$2224,31,FALSE)</f>
        <v>2</v>
      </c>
      <c r="AE31" s="8">
        <f>VLOOKUP($F31,Lookup_!$A$2:$AJ$2224,30,FALSE)</f>
        <v>1</v>
      </c>
      <c r="AF31" s="8" t="str">
        <f>VLOOKUP($F31,Lookup_!$A$2:$AJ$2224,32,FALSE)</f>
        <v>LTE1</v>
      </c>
      <c r="AG31" s="28">
        <f>VLOOKUP($F31,Lookup_!$A$2:$AJ$2224,29,FALSE)</f>
        <v>-1</v>
      </c>
      <c r="AH31" s="28">
        <f>VLOOKUP($F31,Lookup_!$A$2:$AJ$2224,34,FALSE)</f>
        <v>1</v>
      </c>
      <c r="AI31" s="28" t="str">
        <f>VLOOKUP($F31,Lookup_!$A$2:$AJ$2224,33,FALSE)</f>
        <v>VisFave</v>
      </c>
      <c r="AJ31" s="8">
        <f>VLOOKUP($F31,Lookup_!$A$2:$AJ$2224,35,FALSE)</f>
        <v>3</v>
      </c>
      <c r="AK31" s="28">
        <f>VLOOKUP($F31,Lookup_!$A$2:$AJ$2224,36,FALSE)</f>
        <v>-1</v>
      </c>
      <c r="AL31">
        <f t="shared" si="72"/>
        <v>1</v>
      </c>
      <c r="AM31">
        <f t="shared" si="73"/>
        <v>1</v>
      </c>
      <c r="AN31" s="166"/>
      <c r="AO31" s="1"/>
      <c r="AP31" s="17" t="s">
        <v>39</v>
      </c>
      <c r="AQ31" s="32">
        <f>AY90</f>
        <v>14.61</v>
      </c>
      <c r="AR31" s="103">
        <f t="shared" si="74"/>
        <v>101</v>
      </c>
      <c r="AS31" s="24">
        <f>IF(OR($S31&lt;OPL_MIN,$S31&gt;OPL_MAX),"",VLOOKUP($F31,CleanseResults!$L$3:$P$1772,5,FALSE))</f>
        <v>0.47</v>
      </c>
      <c r="AT31" s="24" t="str">
        <f t="shared" si="75"/>
        <v>VisFave</v>
      </c>
      <c r="AU31" s="91">
        <f t="shared" si="76"/>
        <v>-112.76595744680853</v>
      </c>
      <c r="AV31" s="91">
        <f t="shared" si="77"/>
        <v>112.76595744680853</v>
      </c>
      <c r="AW31" s="25">
        <f t="shared" si="78"/>
        <v>1</v>
      </c>
      <c r="AX31" s="53" t="str">
        <f t="shared" si="79"/>
        <v/>
      </c>
      <c r="AY31" s="52" t="str">
        <f t="shared" si="80"/>
        <v/>
      </c>
      <c r="AZ31" s="52" t="str">
        <f t="shared" si="81"/>
        <v/>
      </c>
      <c r="BA31" s="52" t="str">
        <f t="shared" si="82"/>
        <v/>
      </c>
      <c r="BB31" s="52">
        <f t="shared" si="83"/>
        <v>210</v>
      </c>
      <c r="BC31" s="52">
        <f t="shared" si="84"/>
        <v>110</v>
      </c>
      <c r="BD31" s="52" t="str">
        <f t="shared" si="85"/>
        <v/>
      </c>
      <c r="BE31" s="52" t="str">
        <f t="shared" si="86"/>
        <v/>
      </c>
      <c r="BG31" s="166"/>
      <c r="BH31" s="1"/>
      <c r="BI31" s="17" t="s">
        <v>39</v>
      </c>
      <c r="BJ31" s="32">
        <f>BR90</f>
        <v>20.11</v>
      </c>
      <c r="BK31" s="103">
        <f t="shared" si="87"/>
        <v>101</v>
      </c>
      <c r="BL31" s="24">
        <f>IF(OR($S31&lt;OPL_MIN,$S31&gt;OPL_MAX),"",VLOOKUP($F31,CleanseResults!$AA$3:$AE$1772,5,FALSE))</f>
        <v>0.5</v>
      </c>
      <c r="BM31" s="24" t="str">
        <f t="shared" si="88"/>
        <v>HomDog</v>
      </c>
      <c r="BN31" s="91">
        <f t="shared" si="89"/>
        <v>100</v>
      </c>
      <c r="BO31" s="91">
        <f t="shared" si="90"/>
        <v>100</v>
      </c>
      <c r="BP31" s="25">
        <f t="shared" si="91"/>
        <v>-1</v>
      </c>
      <c r="BQ31" s="53" t="str">
        <f t="shared" si="92"/>
        <v/>
      </c>
      <c r="BR31" s="52" t="str">
        <f t="shared" si="93"/>
        <v/>
      </c>
      <c r="BS31" s="52" t="str">
        <f t="shared" si="94"/>
        <v/>
      </c>
      <c r="BT31" s="52" t="str">
        <f t="shared" si="95"/>
        <v/>
      </c>
      <c r="BU31" s="52" t="str">
        <f t="shared" si="96"/>
        <v/>
      </c>
      <c r="BV31" s="52" t="str">
        <f t="shared" si="97"/>
        <v/>
      </c>
      <c r="BW31" s="52">
        <f t="shared" si="98"/>
        <v>0</v>
      </c>
      <c r="BX31" s="52">
        <f t="shared" si="99"/>
        <v>100</v>
      </c>
      <c r="BZ31" s="166"/>
      <c r="CA31" s="1"/>
      <c r="CB31" s="17" t="s">
        <v>39</v>
      </c>
      <c r="CC31" s="32">
        <f>CK90</f>
        <v>18.75</v>
      </c>
      <c r="CD31" s="103">
        <f t="shared" si="100"/>
        <v>101</v>
      </c>
      <c r="CE31" s="24">
        <f>IF(OR($S31&lt;OPL_MIN,$S31&gt;OPL_MAX),"",VLOOKUP($F31,CleanseResults!$AP$3:$AT$1772,5,FALSE))</f>
        <v>0.42</v>
      </c>
      <c r="CF31" s="24" t="str">
        <f t="shared" si="101"/>
        <v>VisFave</v>
      </c>
      <c r="CG31" s="91">
        <f t="shared" si="102"/>
        <v>-138.09523809523813</v>
      </c>
      <c r="CH31" s="91">
        <f t="shared" si="103"/>
        <v>138.09523809523813</v>
      </c>
      <c r="CI31" s="25">
        <f t="shared" si="104"/>
        <v>1</v>
      </c>
      <c r="CJ31" s="53" t="str">
        <f t="shared" si="105"/>
        <v/>
      </c>
      <c r="CK31" s="52" t="str">
        <f t="shared" si="106"/>
        <v/>
      </c>
      <c r="CL31" s="52" t="str">
        <f t="shared" si="107"/>
        <v/>
      </c>
      <c r="CM31" s="52" t="str">
        <f t="shared" si="108"/>
        <v/>
      </c>
      <c r="CN31" s="52">
        <f t="shared" si="109"/>
        <v>210</v>
      </c>
      <c r="CO31" s="52">
        <f t="shared" si="110"/>
        <v>110</v>
      </c>
      <c r="CP31" s="52" t="str">
        <f t="shared" si="111"/>
        <v/>
      </c>
      <c r="CQ31" s="52" t="str">
        <f t="shared" si="112"/>
        <v/>
      </c>
      <c r="CS31" s="166"/>
      <c r="CT31" s="1"/>
      <c r="CU31" s="17" t="s">
        <v>39</v>
      </c>
      <c r="CV31" s="32">
        <f>DD90</f>
        <v>19.98</v>
      </c>
      <c r="CW31" s="103">
        <f t="shared" si="113"/>
        <v>101</v>
      </c>
      <c r="CX31" s="24">
        <f>IF(OR($S31&lt;OPL_MIN,$S31&gt;OPL_MAX),"",VLOOKUP($F31,CleanseResults!$BE$3:$BI$1772,5,FALSE))</f>
        <v>0.38</v>
      </c>
      <c r="CY31" s="24" t="str">
        <f t="shared" si="114"/>
        <v>VisFave</v>
      </c>
      <c r="CZ31" s="91">
        <f t="shared" si="115"/>
        <v>-163.15789473684211</v>
      </c>
      <c r="DA31" s="91">
        <f t="shared" si="116"/>
        <v>163.15789473684211</v>
      </c>
      <c r="DB31" s="25">
        <f t="shared" si="117"/>
        <v>1</v>
      </c>
      <c r="DC31" s="53" t="str">
        <f t="shared" si="118"/>
        <v/>
      </c>
      <c r="DD31" s="52" t="str">
        <f t="shared" si="119"/>
        <v/>
      </c>
      <c r="DE31" s="52" t="str">
        <f t="shared" si="120"/>
        <v/>
      </c>
      <c r="DF31" s="52" t="str">
        <f t="shared" si="121"/>
        <v/>
      </c>
      <c r="DG31" s="52">
        <f t="shared" si="122"/>
        <v>210</v>
      </c>
      <c r="DH31" s="52">
        <f t="shared" si="123"/>
        <v>110</v>
      </c>
      <c r="DI31" s="52" t="str">
        <f t="shared" si="124"/>
        <v/>
      </c>
      <c r="DJ31" s="52" t="str">
        <f t="shared" si="125"/>
        <v/>
      </c>
      <c r="DL31" s="166"/>
      <c r="DM31" s="1"/>
      <c r="DN31" s="17" t="s">
        <v>39</v>
      </c>
      <c r="DO31" s="32">
        <f>DW90</f>
        <v>21.22</v>
      </c>
      <c r="DP31" s="103">
        <f t="shared" si="126"/>
        <v>101</v>
      </c>
      <c r="DQ31" s="24">
        <f>IF(OR($S31&lt;OPL_MIN,$S31&gt;OPL_MAX),"",VLOOKUP($F31,CleanseResults!$BT$3:$BX$1772,5,FALSE))</f>
        <v>0.36</v>
      </c>
      <c r="DR31" s="24" t="str">
        <f t="shared" si="127"/>
        <v>VisFave</v>
      </c>
      <c r="DS31" s="91">
        <f t="shared" si="128"/>
        <v>-177.7777777777778</v>
      </c>
      <c r="DT31" s="91">
        <f t="shared" si="129"/>
        <v>177.7777777777778</v>
      </c>
      <c r="DU31" s="25">
        <f t="shared" si="130"/>
        <v>1</v>
      </c>
      <c r="DV31" s="53" t="str">
        <f t="shared" si="131"/>
        <v/>
      </c>
      <c r="DW31" s="52" t="str">
        <f t="shared" si="132"/>
        <v/>
      </c>
      <c r="DX31" s="52" t="str">
        <f t="shared" si="133"/>
        <v/>
      </c>
      <c r="DY31" s="52" t="str">
        <f t="shared" si="134"/>
        <v/>
      </c>
      <c r="DZ31" s="52">
        <f t="shared" si="135"/>
        <v>210</v>
      </c>
      <c r="EA31" s="52">
        <f t="shared" si="136"/>
        <v>110</v>
      </c>
      <c r="EB31" s="52" t="str">
        <f t="shared" si="137"/>
        <v/>
      </c>
      <c r="EC31" s="52" t="str">
        <f t="shared" si="138"/>
        <v/>
      </c>
      <c r="EE31" s="166"/>
      <c r="EF31" s="1"/>
      <c r="EG31" s="17" t="s">
        <v>39</v>
      </c>
      <c r="EH31" s="32">
        <f>EP90</f>
        <v>23.31</v>
      </c>
      <c r="EI31" s="103">
        <f t="shared" si="139"/>
        <v>101</v>
      </c>
      <c r="EJ31" s="24">
        <f>IF(OR($S31&lt;OPL_MIN,$S31&gt;OPL_MAX),"",VLOOKUP($F31,CleanseResults!$CI$3:$CM$1772,5,FALSE))</f>
        <v>0.47</v>
      </c>
      <c r="EK31" s="24" t="str">
        <f t="shared" si="140"/>
        <v>VisFave</v>
      </c>
      <c r="EL31" s="91">
        <f t="shared" si="141"/>
        <v>-112.76595744680853</v>
      </c>
      <c r="EM31" s="91">
        <f t="shared" si="142"/>
        <v>112.76595744680853</v>
      </c>
      <c r="EN31" s="25">
        <f t="shared" si="143"/>
        <v>1</v>
      </c>
      <c r="EO31" s="53" t="str">
        <f t="shared" si="144"/>
        <v/>
      </c>
      <c r="EP31" s="52" t="str">
        <f t="shared" si="145"/>
        <v/>
      </c>
      <c r="EQ31" s="52" t="str">
        <f t="shared" si="146"/>
        <v/>
      </c>
      <c r="ER31" s="52" t="str">
        <f t="shared" si="147"/>
        <v/>
      </c>
      <c r="ES31" s="52">
        <f t="shared" si="148"/>
        <v>210</v>
      </c>
      <c r="ET31" s="52">
        <f t="shared" si="149"/>
        <v>110</v>
      </c>
      <c r="EU31" s="52" t="str">
        <f t="shared" si="150"/>
        <v/>
      </c>
      <c r="EV31" s="52" t="str">
        <f t="shared" si="151"/>
        <v/>
      </c>
      <c r="EX31" s="166"/>
      <c r="EY31" s="1"/>
      <c r="EZ31" s="17" t="s">
        <v>39</v>
      </c>
      <c r="FA31" s="32">
        <f>FI90</f>
        <v>22.14</v>
      </c>
      <c r="FB31" s="103">
        <f t="shared" si="152"/>
        <v>101</v>
      </c>
      <c r="FC31" s="24">
        <f>IF(OR($S31&lt;OPL_MIN,$S31&gt;OPL_MAX),"",VLOOKUP($F31,CleanseResults!$CX$3:$DB$1772,5,FALSE))</f>
        <v>0.48</v>
      </c>
      <c r="FD31" s="24" t="str">
        <f t="shared" si="153"/>
        <v>VisFave</v>
      </c>
      <c r="FE31" s="91">
        <f t="shared" si="154"/>
        <v>-108.33333333333334</v>
      </c>
      <c r="FF31" s="91">
        <f t="shared" si="155"/>
        <v>108.33333333333334</v>
      </c>
      <c r="FG31" s="25">
        <f t="shared" si="156"/>
        <v>1</v>
      </c>
      <c r="FH31" s="53" t="str">
        <f t="shared" si="157"/>
        <v/>
      </c>
      <c r="FI31" s="52" t="str">
        <f t="shared" si="158"/>
        <v/>
      </c>
      <c r="FJ31" s="52" t="str">
        <f t="shared" si="159"/>
        <v/>
      </c>
      <c r="FK31" s="52" t="str">
        <f t="shared" si="160"/>
        <v/>
      </c>
      <c r="FL31" s="52">
        <f t="shared" si="161"/>
        <v>210</v>
      </c>
      <c r="FM31" s="52">
        <f t="shared" si="162"/>
        <v>110</v>
      </c>
      <c r="FN31" s="52" t="str">
        <f t="shared" si="163"/>
        <v/>
      </c>
      <c r="FO31" s="52" t="str">
        <f t="shared" si="164"/>
        <v/>
      </c>
      <c r="FQ31" s="166"/>
      <c r="FR31" s="1"/>
      <c r="FS31" s="17" t="s">
        <v>39</v>
      </c>
      <c r="FT31" s="32">
        <f>GB90</f>
        <v>25.71</v>
      </c>
      <c r="FU31" s="103">
        <f t="shared" si="165"/>
        <v>101</v>
      </c>
      <c r="FV31" s="24">
        <f>IF(OR($S31&lt;OPL_MIN,$S31&gt;OPL_MAX),"",VLOOKUP($F31,CleanseResults!$DM$3:$DQ$1772,5,FALSE))</f>
        <v>0.45</v>
      </c>
      <c r="FW31" s="24" t="str">
        <f t="shared" si="166"/>
        <v>VisFave</v>
      </c>
      <c r="FX31" s="91">
        <f t="shared" si="167"/>
        <v>-122.22222222222226</v>
      </c>
      <c r="FY31" s="91">
        <f t="shared" si="168"/>
        <v>122.22222222222226</v>
      </c>
      <c r="FZ31" s="25">
        <f t="shared" si="169"/>
        <v>1</v>
      </c>
      <c r="GA31" s="53" t="str">
        <f t="shared" si="170"/>
        <v/>
      </c>
      <c r="GB31" s="52" t="str">
        <f t="shared" si="171"/>
        <v/>
      </c>
      <c r="GC31" s="52" t="str">
        <f t="shared" si="172"/>
        <v/>
      </c>
      <c r="GD31" s="52" t="str">
        <f t="shared" si="173"/>
        <v/>
      </c>
      <c r="GE31" s="52">
        <f t="shared" si="174"/>
        <v>210</v>
      </c>
      <c r="GF31" s="52">
        <f t="shared" si="175"/>
        <v>110</v>
      </c>
      <c r="GG31" s="52" t="str">
        <f t="shared" si="176"/>
        <v/>
      </c>
      <c r="GH31" s="52" t="str">
        <f t="shared" si="177"/>
        <v/>
      </c>
      <c r="GJ31" s="166"/>
      <c r="GK31" s="1"/>
      <c r="GL31" s="17" t="s">
        <v>39</v>
      </c>
      <c r="GM31" s="32">
        <f>GU90</f>
        <v>15.76</v>
      </c>
      <c r="GN31" s="103">
        <f t="shared" si="178"/>
        <v>101</v>
      </c>
      <c r="GO31" s="24">
        <f>IF(OR($S31&lt;OPL_MIN,$S31&gt;OPL_MAX),"",VLOOKUP($F31,CleanseResults!$EB$3:$EF$1772,5,FALSE))</f>
        <v>0.48</v>
      </c>
      <c r="GP31" s="24" t="str">
        <f t="shared" si="179"/>
        <v>VisFave</v>
      </c>
      <c r="GQ31" s="91">
        <f t="shared" si="180"/>
        <v>-108.33333333333334</v>
      </c>
      <c r="GR31" s="91">
        <f t="shared" si="181"/>
        <v>108.33333333333334</v>
      </c>
      <c r="GS31" s="25">
        <f t="shared" si="182"/>
        <v>1</v>
      </c>
      <c r="GT31" s="53" t="str">
        <f t="shared" si="183"/>
        <v/>
      </c>
      <c r="GU31" s="52" t="str">
        <f t="shared" si="184"/>
        <v/>
      </c>
      <c r="GV31" s="52" t="str">
        <f t="shared" si="185"/>
        <v/>
      </c>
      <c r="GW31" s="52" t="str">
        <f t="shared" si="186"/>
        <v/>
      </c>
      <c r="GX31" s="52">
        <f t="shared" si="187"/>
        <v>210</v>
      </c>
      <c r="GY31" s="52">
        <f t="shared" si="188"/>
        <v>110</v>
      </c>
      <c r="GZ31" s="52" t="str">
        <f t="shared" si="189"/>
        <v/>
      </c>
      <c r="HA31" s="52" t="str">
        <f t="shared" si="190"/>
        <v/>
      </c>
      <c r="HC31" s="166"/>
      <c r="HD31" s="1"/>
      <c r="HE31" s="17" t="s">
        <v>39</v>
      </c>
      <c r="HF31" s="32">
        <f>HN90</f>
        <v>15.76</v>
      </c>
      <c r="HG31" s="103">
        <f t="shared" si="191"/>
        <v>101</v>
      </c>
      <c r="HH31" s="24">
        <f>IF(OR($S31&lt;OPL_MIN,$S31&gt;OPL_MAX),"",VLOOKUP($F31,CleanseResults!$EQ$3:$EU$1772,5,FALSE))</f>
        <v>0.48</v>
      </c>
      <c r="HI31" s="24" t="str">
        <f t="shared" si="192"/>
        <v>VisFave</v>
      </c>
      <c r="HJ31" s="91">
        <f t="shared" si="193"/>
        <v>-108.33333333333334</v>
      </c>
      <c r="HK31" s="91">
        <f t="shared" si="194"/>
        <v>108.33333333333334</v>
      </c>
      <c r="HL31" s="25">
        <f t="shared" si="195"/>
        <v>1</v>
      </c>
      <c r="HM31" s="53" t="str">
        <f t="shared" si="196"/>
        <v/>
      </c>
      <c r="HN31" s="52" t="str">
        <f t="shared" si="197"/>
        <v/>
      </c>
      <c r="HO31" s="52" t="str">
        <f t="shared" si="198"/>
        <v/>
      </c>
      <c r="HP31" s="52" t="str">
        <f t="shared" si="199"/>
        <v/>
      </c>
      <c r="HQ31" s="52">
        <f t="shared" si="200"/>
        <v>210</v>
      </c>
      <c r="HR31" s="52">
        <f t="shared" si="201"/>
        <v>110</v>
      </c>
      <c r="HS31" s="52" t="str">
        <f t="shared" si="202"/>
        <v/>
      </c>
      <c r="HT31" s="52" t="str">
        <f t="shared" si="203"/>
        <v/>
      </c>
      <c r="HV31" s="166"/>
      <c r="HW31" s="1"/>
      <c r="HX31" s="17" t="s">
        <v>39</v>
      </c>
      <c r="HY31" s="32">
        <f>IG90</f>
        <v>25.64</v>
      </c>
      <c r="HZ31" s="103">
        <f t="shared" si="204"/>
        <v>101</v>
      </c>
      <c r="IA31" s="24">
        <f>IF(OR($S31&lt;OPL_MIN,$S31&gt;OPL_MAX),"",VLOOKUP($F31,CleanseResults!$FF$3:$FJ$1772,5,FALSE))</f>
        <v>0.48</v>
      </c>
      <c r="IB31" s="24" t="str">
        <f t="shared" si="205"/>
        <v>VisFave</v>
      </c>
      <c r="IC31" s="91">
        <f t="shared" si="206"/>
        <v>-108.33333333333334</v>
      </c>
      <c r="ID31" s="91">
        <f t="shared" si="207"/>
        <v>108.33333333333334</v>
      </c>
      <c r="IE31" s="25">
        <f t="shared" si="208"/>
        <v>1</v>
      </c>
      <c r="IF31" s="53" t="str">
        <f t="shared" si="209"/>
        <v/>
      </c>
      <c r="IG31" s="52" t="str">
        <f t="shared" si="210"/>
        <v/>
      </c>
      <c r="IH31" s="52" t="str">
        <f t="shared" si="211"/>
        <v/>
      </c>
      <c r="II31" s="52" t="str">
        <f t="shared" si="212"/>
        <v/>
      </c>
      <c r="IJ31" s="52">
        <f t="shared" si="213"/>
        <v>210</v>
      </c>
      <c r="IK31" s="52">
        <f t="shared" si="214"/>
        <v>110</v>
      </c>
      <c r="IL31" s="52" t="str">
        <f t="shared" si="215"/>
        <v/>
      </c>
      <c r="IM31" s="52" t="str">
        <f t="shared" si="216"/>
        <v/>
      </c>
      <c r="IO31" s="166"/>
      <c r="IP31" s="1"/>
      <c r="IQ31" s="17" t="s">
        <v>39</v>
      </c>
      <c r="IR31" s="32">
        <f>IZ90</f>
        <v>24.39</v>
      </c>
      <c r="IS31" s="103">
        <f t="shared" si="217"/>
        <v>101</v>
      </c>
      <c r="IT31" s="24">
        <f>IF(OR($S31&lt;OPL_MIN,$S31&gt;OPL_MAX),"",VLOOKUP($F31,CleanseResults!$FU$3:$FY$1772,5,FALSE))</f>
        <v>0.49</v>
      </c>
      <c r="IU31" s="24" t="str">
        <f t="shared" si="218"/>
        <v>VisFave</v>
      </c>
      <c r="IV31" s="91">
        <f t="shared" si="219"/>
        <v>-104.08163265306123</v>
      </c>
      <c r="IW31" s="91">
        <f t="shared" si="220"/>
        <v>104.08163265306123</v>
      </c>
      <c r="IX31" s="25">
        <f t="shared" si="221"/>
        <v>1</v>
      </c>
      <c r="IY31" s="53" t="str">
        <f t="shared" si="222"/>
        <v/>
      </c>
      <c r="IZ31" s="52" t="str">
        <f t="shared" si="223"/>
        <v/>
      </c>
      <c r="JA31" s="52" t="str">
        <f t="shared" si="224"/>
        <v/>
      </c>
      <c r="JB31" s="52" t="str">
        <f t="shared" si="225"/>
        <v/>
      </c>
      <c r="JC31" s="52">
        <f t="shared" si="226"/>
        <v>210</v>
      </c>
      <c r="JD31" s="52">
        <f t="shared" si="227"/>
        <v>110</v>
      </c>
      <c r="JE31" s="52" t="str">
        <f t="shared" si="228"/>
        <v/>
      </c>
      <c r="JF31" s="52" t="str">
        <f t="shared" si="229"/>
        <v/>
      </c>
      <c r="JH31" s="166"/>
      <c r="JI31" s="1"/>
      <c r="JJ31" s="17" t="s">
        <v>39</v>
      </c>
      <c r="JK31" s="32">
        <f>JS90</f>
        <v>12.49</v>
      </c>
      <c r="JL31" s="103">
        <f t="shared" si="230"/>
        <v>101</v>
      </c>
      <c r="JM31" s="24">
        <f>IF(OR($S31&lt;OPL_MIN,$S31&gt;OPL_MAX),"",VLOOKUP($F31,CleanseResults!$GJ$3:$GN$1772,5,FALSE))</f>
        <v>0.46</v>
      </c>
      <c r="JN31" s="24" t="str">
        <f t="shared" si="231"/>
        <v>VisFave</v>
      </c>
      <c r="JO31" s="91">
        <f t="shared" si="232"/>
        <v>-117.39130434782609</v>
      </c>
      <c r="JP31" s="91">
        <f t="shared" si="233"/>
        <v>117.39130434782609</v>
      </c>
      <c r="JQ31" s="25">
        <f t="shared" si="234"/>
        <v>1</v>
      </c>
      <c r="JR31" s="53" t="str">
        <f t="shared" si="235"/>
        <v/>
      </c>
      <c r="JS31" s="52" t="str">
        <f t="shared" si="236"/>
        <v/>
      </c>
      <c r="JT31" s="52" t="str">
        <f t="shared" si="237"/>
        <v/>
      </c>
      <c r="JU31" s="52" t="str">
        <f t="shared" si="238"/>
        <v/>
      </c>
      <c r="JV31" s="52">
        <f t="shared" si="239"/>
        <v>210</v>
      </c>
      <c r="JW31" s="52">
        <f t="shared" si="240"/>
        <v>110</v>
      </c>
      <c r="JX31" s="52" t="str">
        <f t="shared" si="241"/>
        <v/>
      </c>
      <c r="JY31" s="52" t="str">
        <f t="shared" si="242"/>
        <v/>
      </c>
      <c r="KA31" s="166"/>
      <c r="KB31" s="1"/>
      <c r="KC31" s="17" t="s">
        <v>39</v>
      </c>
      <c r="KD31" s="32">
        <f>KL90</f>
        <v>27.68</v>
      </c>
      <c r="KE31" s="103">
        <f t="shared" si="243"/>
        <v>101</v>
      </c>
      <c r="KF31" s="24">
        <f>IF(OR($S31&lt;OPL_MIN,$S31&gt;OPL_MAX),"",VLOOKUP($F31,CleanseResults!$GY$3:$HC$1772,5,FALSE))</f>
        <v>0.5</v>
      </c>
      <c r="KG31" s="24" t="str">
        <f t="shared" si="244"/>
        <v>HomDog</v>
      </c>
      <c r="KH31" s="91">
        <f t="shared" si="245"/>
        <v>100</v>
      </c>
      <c r="KI31" s="91">
        <f t="shared" si="246"/>
        <v>100</v>
      </c>
      <c r="KJ31" s="25">
        <f t="shared" si="247"/>
        <v>-1</v>
      </c>
      <c r="KK31" s="53" t="str">
        <f t="shared" si="248"/>
        <v/>
      </c>
      <c r="KL31" s="52" t="str">
        <f t="shared" si="249"/>
        <v/>
      </c>
      <c r="KM31" s="52" t="str">
        <f t="shared" si="250"/>
        <v/>
      </c>
      <c r="KN31" s="52" t="str">
        <f t="shared" si="251"/>
        <v/>
      </c>
      <c r="KO31" s="52" t="str">
        <f t="shared" si="252"/>
        <v/>
      </c>
      <c r="KP31" s="52" t="str">
        <f t="shared" si="253"/>
        <v/>
      </c>
      <c r="KQ31" s="52">
        <f t="shared" si="254"/>
        <v>0</v>
      </c>
      <c r="KR31" s="52">
        <f t="shared" si="255"/>
        <v>100</v>
      </c>
      <c r="KT31" s="166"/>
      <c r="KU31" s="1"/>
      <c r="KV31" s="17" t="s">
        <v>39</v>
      </c>
      <c r="KW31" s="32">
        <f>LE90</f>
        <v>13.56</v>
      </c>
      <c r="KX31" s="103">
        <f t="shared" si="256"/>
        <v>101</v>
      </c>
      <c r="KY31" s="24">
        <f>IF(OR($S31&lt;OPL_MIN,$S31&gt;OPL_MAX),"",VLOOKUP($F31,CleanseResults!$HN$3:$HR$1772,5,FALSE))</f>
        <v>0.51</v>
      </c>
      <c r="KZ31" s="24" t="str">
        <f t="shared" si="257"/>
        <v>HomDog</v>
      </c>
      <c r="LA31" s="91">
        <f t="shared" si="258"/>
        <v>104.08163265306123</v>
      </c>
      <c r="LB31" s="91">
        <f t="shared" si="259"/>
        <v>104.08163265306123</v>
      </c>
      <c r="LC31" s="25">
        <f t="shared" si="260"/>
        <v>-1</v>
      </c>
      <c r="LD31" s="53" t="str">
        <f t="shared" si="261"/>
        <v/>
      </c>
      <c r="LE31" s="52" t="str">
        <f t="shared" si="262"/>
        <v/>
      </c>
      <c r="LF31" s="52" t="str">
        <f t="shared" si="263"/>
        <v/>
      </c>
      <c r="LG31" s="52" t="str">
        <f t="shared" si="264"/>
        <v/>
      </c>
      <c r="LH31" s="52" t="str">
        <f t="shared" si="265"/>
        <v/>
      </c>
      <c r="LI31" s="52" t="str">
        <f t="shared" si="266"/>
        <v/>
      </c>
      <c r="LJ31" s="52">
        <f t="shared" si="267"/>
        <v>0</v>
      </c>
      <c r="LK31" s="52">
        <f t="shared" si="268"/>
        <v>100</v>
      </c>
      <c r="LO31" s="166"/>
      <c r="LP31" s="1"/>
      <c r="LQ31" s="17" t="s">
        <v>391</v>
      </c>
      <c r="LR31" s="121">
        <f>MG90</f>
        <v>13</v>
      </c>
      <c r="LS31" s="129">
        <f t="shared" si="30"/>
        <v>0.48712550987837333</v>
      </c>
      <c r="LT31" s="53">
        <f t="shared" si="269"/>
        <v>0</v>
      </c>
      <c r="LU31" s="53">
        <f t="shared" si="270"/>
        <v>0</v>
      </c>
      <c r="LV31" s="53">
        <f t="shared" si="271"/>
        <v>12</v>
      </c>
      <c r="LW31" s="53">
        <f t="shared" si="272"/>
        <v>3</v>
      </c>
      <c r="LX31" s="24" t="str">
        <f t="shared" si="273"/>
        <v>VisFave</v>
      </c>
      <c r="LY31" s="97">
        <f t="shared" si="32"/>
        <v>80</v>
      </c>
      <c r="LZ31" s="127">
        <f t="shared" si="33"/>
        <v>0.48</v>
      </c>
      <c r="MA31" s="128">
        <f t="shared" si="34"/>
        <v>-7.1255098783733484E-3</v>
      </c>
      <c r="MB31" s="91">
        <f t="shared" si="35"/>
        <v>108.33333333333334</v>
      </c>
      <c r="MC31" s="137" t="str">
        <f t="shared" si="36"/>
        <v>VisFave</v>
      </c>
      <c r="MD31" s="138" t="str">
        <f t="shared" si="37"/>
        <v/>
      </c>
      <c r="ME31" s="130" t="str">
        <f t="shared" si="274"/>
        <v/>
      </c>
      <c r="MF31" s="135" t="str">
        <f t="shared" si="38"/>
        <v/>
      </c>
      <c r="MG31" s="135" t="str">
        <f t="shared" si="39"/>
        <v/>
      </c>
      <c r="MH31" s="135" t="str">
        <f t="shared" si="40"/>
        <v/>
      </c>
      <c r="MI31" s="135" t="str">
        <f t="shared" si="41"/>
        <v/>
      </c>
      <c r="MJ31" s="135" t="str">
        <f t="shared" si="42"/>
        <v/>
      </c>
      <c r="MK31" s="135" t="str">
        <f t="shared" si="43"/>
        <v/>
      </c>
      <c r="ML31" s="135" t="str">
        <f t="shared" si="44"/>
        <v/>
      </c>
      <c r="MM31" s="135" t="str">
        <f t="shared" si="45"/>
        <v/>
      </c>
      <c r="MO31" s="123" t="str">
        <f t="shared" si="46"/>
        <v/>
      </c>
      <c r="MP31" s="123" t="str">
        <f t="shared" si="47"/>
        <v/>
      </c>
      <c r="MS31" s="24" t="str">
        <f t="shared" si="48"/>
        <v/>
      </c>
      <c r="MT31" s="24" t="str">
        <f t="shared" si="49"/>
        <v/>
      </c>
      <c r="MU31" s="24" t="str">
        <f t="shared" si="50"/>
        <v/>
      </c>
      <c r="MV31" s="81" t="str">
        <f t="shared" si="51"/>
        <v/>
      </c>
      <c r="MX31" s="52">
        <f t="shared" si="52"/>
        <v>0.47</v>
      </c>
      <c r="MY31" s="52">
        <f t="shared" si="53"/>
        <v>0.5</v>
      </c>
      <c r="MZ31" s="52">
        <f t="shared" si="54"/>
        <v>0.42</v>
      </c>
      <c r="NA31" s="52">
        <f t="shared" si="55"/>
        <v>0.38</v>
      </c>
      <c r="NB31" s="52">
        <f t="shared" si="56"/>
        <v>0.36</v>
      </c>
      <c r="NC31" s="52">
        <f t="shared" si="57"/>
        <v>0.47</v>
      </c>
      <c r="ND31" s="52">
        <f t="shared" si="58"/>
        <v>0.48</v>
      </c>
      <c r="NE31" s="52">
        <f t="shared" si="59"/>
        <v>0.45</v>
      </c>
      <c r="NF31" s="52">
        <f t="shared" si="60"/>
        <v>0.48</v>
      </c>
      <c r="NG31" s="52">
        <f t="shared" si="61"/>
        <v>0.48</v>
      </c>
      <c r="NH31" s="52">
        <f t="shared" si="62"/>
        <v>0.48</v>
      </c>
      <c r="NI31" s="52">
        <f t="shared" si="63"/>
        <v>0.49</v>
      </c>
      <c r="NJ31" s="52">
        <f t="shared" si="64"/>
        <v>0.46</v>
      </c>
      <c r="NK31" s="52">
        <f t="shared" si="65"/>
        <v>0.5</v>
      </c>
      <c r="NL31" s="52">
        <f t="shared" si="66"/>
        <v>0.51</v>
      </c>
      <c r="NM31" s="109">
        <f t="shared" si="275"/>
        <v>0.48</v>
      </c>
    </row>
    <row r="32" spans="1:377" ht="15" customHeight="1" x14ac:dyDescent="0.2">
      <c r="A32" s="1"/>
      <c r="B32" s="1"/>
      <c r="C32" s="9" t="s">
        <v>168</v>
      </c>
      <c r="D32" s="15">
        <f>D31/D29</f>
        <v>0.40740740740740738</v>
      </c>
      <c r="E32" s="10">
        <f t="shared" si="276"/>
        <v>1</v>
      </c>
      <c r="F32" s="26">
        <v>776675</v>
      </c>
      <c r="G32" s="49">
        <f>VLOOKUP($F32,Lookup_!$A$2:$AJ$2224,3,FALSE)</f>
        <v>2025</v>
      </c>
      <c r="H32" s="27">
        <f>VLOOKUP($F32,Lookup_!$A$2:$AJ$2224,4,FALSE)</f>
        <v>8.3000000000000007</v>
      </c>
      <c r="I32" s="86">
        <f>VLOOKUP($F32,Lookup_!$A$2:$AJ$2224,2,FALSE)</f>
        <v>45888</v>
      </c>
      <c r="J32" s="7">
        <f>VLOOKUP($F32,Lookup_!$A$2:$AJ$2224,13,FALSE)</f>
        <v>28</v>
      </c>
      <c r="K32" s="8" t="str">
        <f>VLOOKUP(J32,Lookup_!$AO$3:$AP$32,2,FALSE)</f>
        <v>TEX</v>
      </c>
      <c r="L32" s="27">
        <f>VLOOKUP($F32,Lookup_!$A$2:$AJ$2224,14,FALSE)</f>
        <v>-106</v>
      </c>
      <c r="M32" s="12">
        <f>VLOOKUP($F32,Lookup_!$A$2:$AJ$2224,15,FALSE)</f>
        <v>0.51456299999999999</v>
      </c>
      <c r="N32" s="115">
        <f t="shared" si="67"/>
        <v>0.50471450584739974</v>
      </c>
      <c r="O32" s="116">
        <f t="shared" si="68"/>
        <v>-101.90375284681654</v>
      </c>
      <c r="P32" s="49">
        <f>VLOOKUP($F32,Lookup_!$A$2:$AJ$2224,7,FALSE)</f>
        <v>13</v>
      </c>
      <c r="Q32" s="8" t="str">
        <f>VLOOKUP(P32,Lookup_!$AO$3:$AP$32,2,FALSE)</f>
        <v>KC</v>
      </c>
      <c r="R32" s="88">
        <f>VLOOKUP($F32,Lookup_!$A$2:$AJ$2224,12,FALSE)</f>
        <v>0.32365466500000001</v>
      </c>
      <c r="S32" s="27">
        <f>VLOOKUP($F32,Lookup_!$A$2:$AJ$2224,8,FALSE)</f>
        <v>-102</v>
      </c>
      <c r="T32" s="12">
        <f>VLOOKUP($F32,Lookup_!$A$2:$AJ$2224,9,FALSE)</f>
        <v>0.50495000000000001</v>
      </c>
      <c r="U32" s="115">
        <f t="shared" si="69"/>
        <v>0.49528549415260037</v>
      </c>
      <c r="V32" s="116">
        <f t="shared" si="70"/>
        <v>101.9037528468165</v>
      </c>
      <c r="W32" s="90">
        <f t="shared" si="71"/>
        <v>-1</v>
      </c>
      <c r="X32" s="27">
        <f>VLOOKUP($F32,Lookup_!$A$2:$AJ$2224,5,FALSE)</f>
        <v>8.5</v>
      </c>
      <c r="Y32" s="27">
        <f>VLOOKUP($F32,Lookup_!$A$2:$AJ$2224,6,FALSE)</f>
        <v>-100</v>
      </c>
      <c r="Z32" s="55">
        <f>VLOOKUP($F32,Lookup_!$A$2:$AJ$2224,19,FALSE)</f>
        <v>-108.91306796741405</v>
      </c>
      <c r="AA32" s="116">
        <f>VLOOKUP($F32,Lookup_!$A$2:$AJ$2224,25,FALSE)</f>
        <v>105.26083520633846</v>
      </c>
      <c r="AB32" s="27">
        <f>VLOOKUP($F32,Lookup_!$A$2:$AJ$2224,21,FALSE)</f>
        <v>-101.34901950386812</v>
      </c>
      <c r="AC32" s="116">
        <f>VLOOKUP($F32,Lookup_!$A$2:$AJ$2224,23,FALSE)</f>
        <v>-104.17496978210448</v>
      </c>
      <c r="AD32" s="7">
        <f>VLOOKUP($F32,Lookup_!$A$2:$AJ$2224,31,FALSE)</f>
        <v>2</v>
      </c>
      <c r="AE32" s="8">
        <f>VLOOKUP($F32,Lookup_!$A$2:$AJ$2224,30,FALSE)</f>
        <v>5</v>
      </c>
      <c r="AF32" s="8" t="str">
        <f>VLOOKUP($F32,Lookup_!$A$2:$AJ$2224,32,FALSE)</f>
        <v>THREE</v>
      </c>
      <c r="AG32" s="28">
        <f>VLOOKUP($F32,Lookup_!$A$2:$AJ$2224,29,FALSE)</f>
        <v>1</v>
      </c>
      <c r="AH32" s="28">
        <f>VLOOKUP($F32,Lookup_!$A$2:$AJ$2224,34,FALSE)</f>
        <v>-1</v>
      </c>
      <c r="AI32" s="28" t="str">
        <f>VLOOKUP($F32,Lookup_!$A$2:$AJ$2224,33,FALSE)</f>
        <v>HomDog</v>
      </c>
      <c r="AJ32" s="8">
        <f>VLOOKUP($F32,Lookup_!$A$2:$AJ$2224,35,FALSE)</f>
        <v>7</v>
      </c>
      <c r="AK32" s="28">
        <f>VLOOKUP($F32,Lookup_!$A$2:$AJ$2224,36,FALSE)</f>
        <v>-1</v>
      </c>
      <c r="AL32">
        <f t="shared" si="72"/>
        <v>3</v>
      </c>
      <c r="AM32">
        <f t="shared" si="73"/>
        <v>1</v>
      </c>
      <c r="AN32" s="166"/>
      <c r="AO32" s="1"/>
      <c r="AP32" s="17" t="s">
        <v>40</v>
      </c>
      <c r="AQ32" s="32">
        <f>AX90</f>
        <v>16.829999999999998</v>
      </c>
      <c r="AR32" s="103">
        <f t="shared" si="74"/>
        <v>-102</v>
      </c>
      <c r="AS32" s="24">
        <f>IF(OR($S32&lt;OPL_MIN,$S32&gt;OPL_MAX),"",VLOOKUP($F32,CleanseResults!$L$3:$P$1772,5,FALSE))</f>
        <v>0.49</v>
      </c>
      <c r="AT32" s="24" t="str">
        <f t="shared" si="75"/>
        <v>VisFave</v>
      </c>
      <c r="AU32" s="91">
        <f t="shared" si="76"/>
        <v>-104.08163265306123</v>
      </c>
      <c r="AV32" s="91">
        <f t="shared" si="77"/>
        <v>104.08163265306123</v>
      </c>
      <c r="AW32" s="25">
        <f t="shared" si="78"/>
        <v>-1</v>
      </c>
      <c r="AX32" s="53" t="str">
        <f t="shared" si="79"/>
        <v/>
      </c>
      <c r="AY32" s="52" t="str">
        <f t="shared" si="80"/>
        <v/>
      </c>
      <c r="AZ32" s="52" t="str">
        <f t="shared" si="81"/>
        <v/>
      </c>
      <c r="BA32" s="52" t="str">
        <f t="shared" si="82"/>
        <v/>
      </c>
      <c r="BB32" s="52">
        <f t="shared" si="83"/>
        <v>0</v>
      </c>
      <c r="BC32" s="52">
        <f t="shared" si="84"/>
        <v>106</v>
      </c>
      <c r="BD32" s="52" t="str">
        <f t="shared" si="85"/>
        <v/>
      </c>
      <c r="BE32" s="52" t="str">
        <f t="shared" si="86"/>
        <v/>
      </c>
      <c r="BG32" s="166"/>
      <c r="BH32" s="1"/>
      <c r="BI32" s="17" t="s">
        <v>40</v>
      </c>
      <c r="BJ32" s="32">
        <f>BQ90</f>
        <v>23.09</v>
      </c>
      <c r="BK32" s="103">
        <f t="shared" si="87"/>
        <v>-102</v>
      </c>
      <c r="BL32" s="24">
        <f>IF(OR($S32&lt;OPL_MIN,$S32&gt;OPL_MAX),"",VLOOKUP($F32,CleanseResults!$AA$3:$AE$1772,5,FALSE))</f>
        <v>0.51</v>
      </c>
      <c r="BM32" s="24" t="str">
        <f t="shared" si="88"/>
        <v>HomDog</v>
      </c>
      <c r="BN32" s="91">
        <f t="shared" si="89"/>
        <v>104.08163265306123</v>
      </c>
      <c r="BO32" s="91">
        <f t="shared" si="90"/>
        <v>104.08163265306123</v>
      </c>
      <c r="BP32" s="25">
        <f t="shared" si="91"/>
        <v>1</v>
      </c>
      <c r="BQ32" s="53" t="str">
        <f t="shared" si="92"/>
        <v/>
      </c>
      <c r="BR32" s="52" t="str">
        <f t="shared" si="93"/>
        <v/>
      </c>
      <c r="BS32" s="52" t="str">
        <f t="shared" si="94"/>
        <v/>
      </c>
      <c r="BT32" s="52" t="str">
        <f t="shared" si="95"/>
        <v/>
      </c>
      <c r="BU32" s="52" t="str">
        <f t="shared" si="96"/>
        <v/>
      </c>
      <c r="BV32" s="52" t="str">
        <f t="shared" si="97"/>
        <v/>
      </c>
      <c r="BW32" s="52">
        <f t="shared" si="98"/>
        <v>202</v>
      </c>
      <c r="BX32" s="52">
        <f t="shared" si="99"/>
        <v>102</v>
      </c>
      <c r="BZ32" s="166"/>
      <c r="CA32" s="1"/>
      <c r="CB32" s="17" t="s">
        <v>40</v>
      </c>
      <c r="CC32" s="32">
        <f>CJ90</f>
        <v>18.82</v>
      </c>
      <c r="CD32" s="103">
        <f t="shared" si="100"/>
        <v>-102</v>
      </c>
      <c r="CE32" s="24">
        <f>IF(OR($S32&lt;OPL_MIN,$S32&gt;OPL_MAX),"",VLOOKUP($F32,CleanseResults!$AP$3:$AT$1772,5,FALSE))</f>
        <v>0.46</v>
      </c>
      <c r="CF32" s="24" t="str">
        <f t="shared" si="101"/>
        <v>VisFave</v>
      </c>
      <c r="CG32" s="91">
        <f t="shared" si="102"/>
        <v>-117.39130434782609</v>
      </c>
      <c r="CH32" s="91">
        <f t="shared" si="103"/>
        <v>117.39130434782609</v>
      </c>
      <c r="CI32" s="25">
        <f t="shared" si="104"/>
        <v>-1</v>
      </c>
      <c r="CJ32" s="53" t="str">
        <f t="shared" si="105"/>
        <v/>
      </c>
      <c r="CK32" s="52" t="str">
        <f t="shared" si="106"/>
        <v/>
      </c>
      <c r="CL32" s="52" t="str">
        <f t="shared" si="107"/>
        <v/>
      </c>
      <c r="CM32" s="52" t="str">
        <f t="shared" si="108"/>
        <v/>
      </c>
      <c r="CN32" s="52">
        <f t="shared" si="109"/>
        <v>0</v>
      </c>
      <c r="CO32" s="52">
        <f t="shared" si="110"/>
        <v>106</v>
      </c>
      <c r="CP32" s="52" t="str">
        <f t="shared" si="111"/>
        <v/>
      </c>
      <c r="CQ32" s="52" t="str">
        <f t="shared" si="112"/>
        <v/>
      </c>
      <c r="CS32" s="166"/>
      <c r="CT32" s="1"/>
      <c r="CU32" s="17" t="s">
        <v>40</v>
      </c>
      <c r="CV32" s="32">
        <f>DC90</f>
        <v>18.850000000000001</v>
      </c>
      <c r="CW32" s="103">
        <f t="shared" si="113"/>
        <v>-102</v>
      </c>
      <c r="CX32" s="24">
        <f>IF(OR($S32&lt;OPL_MIN,$S32&gt;OPL_MAX),"",VLOOKUP($F32,CleanseResults!$BE$3:$BI$1772,5,FALSE))</f>
        <v>0.42</v>
      </c>
      <c r="CY32" s="24" t="str">
        <f t="shared" si="114"/>
        <v>VisFave</v>
      </c>
      <c r="CZ32" s="91">
        <f t="shared" si="115"/>
        <v>-138.09523809523813</v>
      </c>
      <c r="DA32" s="91">
        <f t="shared" si="116"/>
        <v>138.09523809523813</v>
      </c>
      <c r="DB32" s="25">
        <f t="shared" si="117"/>
        <v>-1</v>
      </c>
      <c r="DC32" s="53" t="str">
        <f t="shared" si="118"/>
        <v/>
      </c>
      <c r="DD32" s="52" t="str">
        <f t="shared" si="119"/>
        <v/>
      </c>
      <c r="DE32" s="52" t="str">
        <f t="shared" si="120"/>
        <v/>
      </c>
      <c r="DF32" s="52" t="str">
        <f t="shared" si="121"/>
        <v/>
      </c>
      <c r="DG32" s="52">
        <f t="shared" si="122"/>
        <v>0</v>
      </c>
      <c r="DH32" s="52">
        <f t="shared" si="123"/>
        <v>106</v>
      </c>
      <c r="DI32" s="52" t="str">
        <f t="shared" si="124"/>
        <v/>
      </c>
      <c r="DJ32" s="52" t="str">
        <f t="shared" si="125"/>
        <v/>
      </c>
      <c r="DL32" s="166"/>
      <c r="DM32" s="1"/>
      <c r="DN32" s="17" t="s">
        <v>40</v>
      </c>
      <c r="DO32" s="32">
        <f>DV90</f>
        <v>25.16</v>
      </c>
      <c r="DP32" s="103">
        <f t="shared" si="126"/>
        <v>-102</v>
      </c>
      <c r="DQ32" s="24">
        <f>IF(OR($S32&lt;OPL_MIN,$S32&gt;OPL_MAX),"",VLOOKUP($F32,CleanseResults!$BT$3:$BX$1772,5,FALSE))</f>
        <v>0.39</v>
      </c>
      <c r="DR32" s="24" t="str">
        <f t="shared" si="127"/>
        <v>VisFave</v>
      </c>
      <c r="DS32" s="91">
        <f t="shared" si="128"/>
        <v>-156.41025641025641</v>
      </c>
      <c r="DT32" s="91">
        <f t="shared" si="129"/>
        <v>156.41025641025641</v>
      </c>
      <c r="DU32" s="25">
        <f t="shared" si="130"/>
        <v>-1</v>
      </c>
      <c r="DV32" s="53" t="str">
        <f t="shared" si="131"/>
        <v/>
      </c>
      <c r="DW32" s="52" t="str">
        <f t="shared" si="132"/>
        <v/>
      </c>
      <c r="DX32" s="52" t="str">
        <f t="shared" si="133"/>
        <v/>
      </c>
      <c r="DY32" s="52" t="str">
        <f t="shared" si="134"/>
        <v/>
      </c>
      <c r="DZ32" s="52">
        <f t="shared" si="135"/>
        <v>0</v>
      </c>
      <c r="EA32" s="52">
        <f t="shared" si="136"/>
        <v>106</v>
      </c>
      <c r="EB32" s="52" t="str">
        <f t="shared" si="137"/>
        <v/>
      </c>
      <c r="EC32" s="52" t="str">
        <f t="shared" si="138"/>
        <v/>
      </c>
      <c r="EE32" s="166"/>
      <c r="EF32" s="1"/>
      <c r="EG32" s="17" t="s">
        <v>40</v>
      </c>
      <c r="EH32" s="32">
        <f>EO90</f>
        <v>20.95</v>
      </c>
      <c r="EI32" s="103">
        <f t="shared" si="139"/>
        <v>-102</v>
      </c>
      <c r="EJ32" s="24">
        <f>IF(OR($S32&lt;OPL_MIN,$S32&gt;OPL_MAX),"",VLOOKUP($F32,CleanseResults!$CI$3:$CM$1772,5,FALSE))</f>
        <v>0.49</v>
      </c>
      <c r="EK32" s="24" t="str">
        <f t="shared" si="140"/>
        <v>VisFave</v>
      </c>
      <c r="EL32" s="91">
        <f t="shared" si="141"/>
        <v>-104.08163265306123</v>
      </c>
      <c r="EM32" s="91">
        <f t="shared" si="142"/>
        <v>104.08163265306123</v>
      </c>
      <c r="EN32" s="25">
        <f t="shared" si="143"/>
        <v>-1</v>
      </c>
      <c r="EO32" s="53" t="str">
        <f t="shared" si="144"/>
        <v/>
      </c>
      <c r="EP32" s="52" t="str">
        <f t="shared" si="145"/>
        <v/>
      </c>
      <c r="EQ32" s="52" t="str">
        <f t="shared" si="146"/>
        <v/>
      </c>
      <c r="ER32" s="52" t="str">
        <f t="shared" si="147"/>
        <v/>
      </c>
      <c r="ES32" s="52">
        <f t="shared" si="148"/>
        <v>0</v>
      </c>
      <c r="ET32" s="52">
        <f t="shared" si="149"/>
        <v>106</v>
      </c>
      <c r="EU32" s="52" t="str">
        <f t="shared" si="150"/>
        <v/>
      </c>
      <c r="EV32" s="52" t="str">
        <f t="shared" si="151"/>
        <v/>
      </c>
      <c r="EX32" s="166"/>
      <c r="EY32" s="1"/>
      <c r="EZ32" s="17" t="s">
        <v>40</v>
      </c>
      <c r="FA32" s="32">
        <f>FH90</f>
        <v>22.93</v>
      </c>
      <c r="FB32" s="103">
        <f t="shared" si="152"/>
        <v>-102</v>
      </c>
      <c r="FC32" s="24">
        <f>IF(OR($S32&lt;OPL_MIN,$S32&gt;OPL_MAX),"",VLOOKUP($F32,CleanseResults!$CX$3:$DB$1772,5,FALSE))</f>
        <v>0.49</v>
      </c>
      <c r="FD32" s="24" t="str">
        <f t="shared" si="153"/>
        <v>VisFave</v>
      </c>
      <c r="FE32" s="91">
        <f t="shared" si="154"/>
        <v>-104.08163265306123</v>
      </c>
      <c r="FF32" s="91">
        <f t="shared" si="155"/>
        <v>104.08163265306123</v>
      </c>
      <c r="FG32" s="25">
        <f t="shared" si="156"/>
        <v>-1</v>
      </c>
      <c r="FH32" s="53" t="str">
        <f t="shared" si="157"/>
        <v/>
      </c>
      <c r="FI32" s="52" t="str">
        <f t="shared" si="158"/>
        <v/>
      </c>
      <c r="FJ32" s="52" t="str">
        <f t="shared" si="159"/>
        <v/>
      </c>
      <c r="FK32" s="52" t="str">
        <f t="shared" si="160"/>
        <v/>
      </c>
      <c r="FL32" s="52">
        <f t="shared" si="161"/>
        <v>0</v>
      </c>
      <c r="FM32" s="52">
        <f t="shared" si="162"/>
        <v>106</v>
      </c>
      <c r="FN32" s="52" t="str">
        <f t="shared" si="163"/>
        <v/>
      </c>
      <c r="FO32" s="52" t="str">
        <f t="shared" si="164"/>
        <v/>
      </c>
      <c r="FQ32" s="166"/>
      <c r="FR32" s="1"/>
      <c r="FS32" s="17" t="s">
        <v>40</v>
      </c>
      <c r="FT32" s="32">
        <f>GA90</f>
        <v>23.14</v>
      </c>
      <c r="FU32" s="103">
        <f t="shared" si="165"/>
        <v>-102</v>
      </c>
      <c r="FV32" s="24">
        <f>IF(OR($S32&lt;OPL_MIN,$S32&gt;OPL_MAX),"",VLOOKUP($F32,CleanseResults!$DM$3:$DQ$1772,5,FALSE))</f>
        <v>0.5</v>
      </c>
      <c r="FW32" s="24" t="str">
        <f t="shared" si="166"/>
        <v>HomDog</v>
      </c>
      <c r="FX32" s="91">
        <f t="shared" si="167"/>
        <v>100</v>
      </c>
      <c r="FY32" s="91">
        <f t="shared" si="168"/>
        <v>100</v>
      </c>
      <c r="FZ32" s="25">
        <f t="shared" si="169"/>
        <v>1</v>
      </c>
      <c r="GA32" s="53" t="str">
        <f t="shared" si="170"/>
        <v/>
      </c>
      <c r="GB32" s="52" t="str">
        <f t="shared" si="171"/>
        <v/>
      </c>
      <c r="GC32" s="52" t="str">
        <f t="shared" si="172"/>
        <v/>
      </c>
      <c r="GD32" s="52" t="str">
        <f t="shared" si="173"/>
        <v/>
      </c>
      <c r="GE32" s="52" t="str">
        <f t="shared" si="174"/>
        <v/>
      </c>
      <c r="GF32" s="52" t="str">
        <f t="shared" si="175"/>
        <v/>
      </c>
      <c r="GG32" s="52">
        <f t="shared" si="176"/>
        <v>202</v>
      </c>
      <c r="GH32" s="52">
        <f t="shared" si="177"/>
        <v>102</v>
      </c>
      <c r="GJ32" s="166"/>
      <c r="GK32" s="1"/>
      <c r="GL32" s="17" t="s">
        <v>40</v>
      </c>
      <c r="GM32" s="32">
        <f>GT90</f>
        <v>12.62</v>
      </c>
      <c r="GN32" s="103">
        <f t="shared" si="178"/>
        <v>-102</v>
      </c>
      <c r="GO32" s="24">
        <f>IF(OR($S32&lt;OPL_MIN,$S32&gt;OPL_MAX),"",VLOOKUP($F32,CleanseResults!$EB$3:$EF$1772,5,FALSE))</f>
        <v>0.48</v>
      </c>
      <c r="GP32" s="24" t="str">
        <f t="shared" si="179"/>
        <v>VisFave</v>
      </c>
      <c r="GQ32" s="91">
        <f t="shared" si="180"/>
        <v>-108.33333333333334</v>
      </c>
      <c r="GR32" s="91">
        <f t="shared" si="181"/>
        <v>108.33333333333334</v>
      </c>
      <c r="GS32" s="25">
        <f t="shared" si="182"/>
        <v>-1</v>
      </c>
      <c r="GT32" s="53" t="str">
        <f t="shared" si="183"/>
        <v/>
      </c>
      <c r="GU32" s="52" t="str">
        <f t="shared" si="184"/>
        <v/>
      </c>
      <c r="GV32" s="52" t="str">
        <f t="shared" si="185"/>
        <v/>
      </c>
      <c r="GW32" s="52" t="str">
        <f t="shared" si="186"/>
        <v/>
      </c>
      <c r="GX32" s="52">
        <f t="shared" si="187"/>
        <v>0</v>
      </c>
      <c r="GY32" s="52">
        <f t="shared" si="188"/>
        <v>106</v>
      </c>
      <c r="GZ32" s="52" t="str">
        <f t="shared" si="189"/>
        <v/>
      </c>
      <c r="HA32" s="52" t="str">
        <f t="shared" si="190"/>
        <v/>
      </c>
      <c r="HC32" s="166"/>
      <c r="HD32" s="1"/>
      <c r="HE32" s="17" t="s">
        <v>40</v>
      </c>
      <c r="HF32" s="32">
        <f>HM90</f>
        <v>12.62</v>
      </c>
      <c r="HG32" s="103">
        <f t="shared" si="191"/>
        <v>-102</v>
      </c>
      <c r="HH32" s="24">
        <f>IF(OR($S32&lt;OPL_MIN,$S32&gt;OPL_MAX),"",VLOOKUP($F32,CleanseResults!$EQ$3:$EU$1772,5,FALSE))</f>
        <v>0.48</v>
      </c>
      <c r="HI32" s="24" t="str">
        <f t="shared" si="192"/>
        <v>VisFave</v>
      </c>
      <c r="HJ32" s="91">
        <f t="shared" si="193"/>
        <v>-108.33333333333334</v>
      </c>
      <c r="HK32" s="91">
        <f t="shared" si="194"/>
        <v>108.33333333333334</v>
      </c>
      <c r="HL32" s="25">
        <f t="shared" si="195"/>
        <v>-1</v>
      </c>
      <c r="HM32" s="53" t="str">
        <f t="shared" si="196"/>
        <v/>
      </c>
      <c r="HN32" s="52" t="str">
        <f t="shared" si="197"/>
        <v/>
      </c>
      <c r="HO32" s="52" t="str">
        <f t="shared" si="198"/>
        <v/>
      </c>
      <c r="HP32" s="52" t="str">
        <f t="shared" si="199"/>
        <v/>
      </c>
      <c r="HQ32" s="52">
        <f t="shared" si="200"/>
        <v>0</v>
      </c>
      <c r="HR32" s="52">
        <f t="shared" si="201"/>
        <v>106</v>
      </c>
      <c r="HS32" s="52" t="str">
        <f t="shared" si="202"/>
        <v/>
      </c>
      <c r="HT32" s="52" t="str">
        <f t="shared" si="203"/>
        <v/>
      </c>
      <c r="HV32" s="166"/>
      <c r="HW32" s="1"/>
      <c r="HX32" s="17" t="s">
        <v>40</v>
      </c>
      <c r="HY32" s="32">
        <f>IF90</f>
        <v>27.23</v>
      </c>
      <c r="HZ32" s="103">
        <f t="shared" si="204"/>
        <v>-102</v>
      </c>
      <c r="IA32" s="24">
        <f>IF(OR($S32&lt;OPL_MIN,$S32&gt;OPL_MAX),"",VLOOKUP($F32,CleanseResults!$FF$3:$FJ$1772,5,FALSE))</f>
        <v>0.48</v>
      </c>
      <c r="IB32" s="24" t="str">
        <f t="shared" si="205"/>
        <v>VisFave</v>
      </c>
      <c r="IC32" s="91">
        <f t="shared" si="206"/>
        <v>-108.33333333333334</v>
      </c>
      <c r="ID32" s="91">
        <f t="shared" si="207"/>
        <v>108.33333333333334</v>
      </c>
      <c r="IE32" s="25">
        <f t="shared" si="208"/>
        <v>-1</v>
      </c>
      <c r="IF32" s="53" t="str">
        <f t="shared" si="209"/>
        <v/>
      </c>
      <c r="IG32" s="52" t="str">
        <f t="shared" si="210"/>
        <v/>
      </c>
      <c r="IH32" s="52" t="str">
        <f t="shared" si="211"/>
        <v/>
      </c>
      <c r="II32" s="52" t="str">
        <f t="shared" si="212"/>
        <v/>
      </c>
      <c r="IJ32" s="52">
        <f t="shared" si="213"/>
        <v>0</v>
      </c>
      <c r="IK32" s="52">
        <f t="shared" si="214"/>
        <v>106</v>
      </c>
      <c r="IL32" s="52" t="str">
        <f t="shared" si="215"/>
        <v/>
      </c>
      <c r="IM32" s="52" t="str">
        <f t="shared" si="216"/>
        <v/>
      </c>
      <c r="IO32" s="166"/>
      <c r="IP32" s="1"/>
      <c r="IQ32" s="17" t="s">
        <v>40</v>
      </c>
      <c r="IR32" s="32">
        <f>IY90</f>
        <v>27.18</v>
      </c>
      <c r="IS32" s="103">
        <f t="shared" si="217"/>
        <v>-102</v>
      </c>
      <c r="IT32" s="24">
        <f>IF(OR($S32&lt;OPL_MIN,$S32&gt;OPL_MAX),"",VLOOKUP($F32,CleanseResults!$FU$3:$FY$1772,5,FALSE))</f>
        <v>0.48</v>
      </c>
      <c r="IU32" s="24" t="str">
        <f t="shared" si="218"/>
        <v>VisFave</v>
      </c>
      <c r="IV32" s="91">
        <f t="shared" si="219"/>
        <v>-108.33333333333334</v>
      </c>
      <c r="IW32" s="91">
        <f t="shared" si="220"/>
        <v>108.33333333333334</v>
      </c>
      <c r="IX32" s="25">
        <f t="shared" si="221"/>
        <v>-1</v>
      </c>
      <c r="IY32" s="53" t="str">
        <f t="shared" si="222"/>
        <v/>
      </c>
      <c r="IZ32" s="52" t="str">
        <f t="shared" si="223"/>
        <v/>
      </c>
      <c r="JA32" s="52" t="str">
        <f t="shared" si="224"/>
        <v/>
      </c>
      <c r="JB32" s="52" t="str">
        <f t="shared" si="225"/>
        <v/>
      </c>
      <c r="JC32" s="52">
        <f t="shared" si="226"/>
        <v>0</v>
      </c>
      <c r="JD32" s="52">
        <f t="shared" si="227"/>
        <v>106</v>
      </c>
      <c r="JE32" s="52" t="str">
        <f t="shared" si="228"/>
        <v/>
      </c>
      <c r="JF32" s="52" t="str">
        <f t="shared" si="229"/>
        <v/>
      </c>
      <c r="JH32" s="166"/>
      <c r="JI32" s="1"/>
      <c r="JJ32" s="17" t="s">
        <v>40</v>
      </c>
      <c r="JK32" s="32">
        <f>JR90</f>
        <v>12.63</v>
      </c>
      <c r="JL32" s="103">
        <f t="shared" si="230"/>
        <v>-102</v>
      </c>
      <c r="JM32" s="24">
        <f>IF(OR($S32&lt;OPL_MIN,$S32&gt;OPL_MAX),"",VLOOKUP($F32,CleanseResults!$GJ$3:$GN$1772,5,FALSE))</f>
        <v>0.47</v>
      </c>
      <c r="JN32" s="24" t="str">
        <f t="shared" si="231"/>
        <v>VisFave</v>
      </c>
      <c r="JO32" s="91">
        <f t="shared" si="232"/>
        <v>-112.76595744680853</v>
      </c>
      <c r="JP32" s="91">
        <f t="shared" si="233"/>
        <v>112.76595744680853</v>
      </c>
      <c r="JQ32" s="25">
        <f t="shared" si="234"/>
        <v>-1</v>
      </c>
      <c r="JR32" s="53" t="str">
        <f t="shared" si="235"/>
        <v/>
      </c>
      <c r="JS32" s="52" t="str">
        <f t="shared" si="236"/>
        <v/>
      </c>
      <c r="JT32" s="52" t="str">
        <f t="shared" si="237"/>
        <v/>
      </c>
      <c r="JU32" s="52" t="str">
        <f t="shared" si="238"/>
        <v/>
      </c>
      <c r="JV32" s="52">
        <f t="shared" si="239"/>
        <v>0</v>
      </c>
      <c r="JW32" s="52">
        <f t="shared" si="240"/>
        <v>106</v>
      </c>
      <c r="JX32" s="52" t="str">
        <f t="shared" si="241"/>
        <v/>
      </c>
      <c r="JY32" s="52" t="str">
        <f t="shared" si="242"/>
        <v/>
      </c>
      <c r="KA32" s="166"/>
      <c r="KB32" s="1"/>
      <c r="KC32" s="17" t="s">
        <v>40</v>
      </c>
      <c r="KD32" s="32">
        <f>KK90</f>
        <v>31.32</v>
      </c>
      <c r="KE32" s="103">
        <f t="shared" si="243"/>
        <v>-102</v>
      </c>
      <c r="KF32" s="24">
        <f>IF(OR($S32&lt;OPL_MIN,$S32&gt;OPL_MAX),"",VLOOKUP($F32,CleanseResults!$GY$3:$HC$1772,5,FALSE))</f>
        <v>0.45</v>
      </c>
      <c r="KG32" s="24" t="str">
        <f t="shared" si="244"/>
        <v>VisFave</v>
      </c>
      <c r="KH32" s="91">
        <f t="shared" si="245"/>
        <v>-122.22222222222226</v>
      </c>
      <c r="KI32" s="91">
        <f t="shared" si="246"/>
        <v>122.22222222222226</v>
      </c>
      <c r="KJ32" s="25">
        <f t="shared" si="247"/>
        <v>-1</v>
      </c>
      <c r="KK32" s="53" t="str">
        <f t="shared" si="248"/>
        <v/>
      </c>
      <c r="KL32" s="52" t="str">
        <f t="shared" si="249"/>
        <v/>
      </c>
      <c r="KM32" s="52" t="str">
        <f t="shared" si="250"/>
        <v/>
      </c>
      <c r="KN32" s="52" t="str">
        <f t="shared" si="251"/>
        <v/>
      </c>
      <c r="KO32" s="52">
        <f t="shared" si="252"/>
        <v>0</v>
      </c>
      <c r="KP32" s="52">
        <f t="shared" si="253"/>
        <v>106</v>
      </c>
      <c r="KQ32" s="52" t="str">
        <f t="shared" si="254"/>
        <v/>
      </c>
      <c r="KR32" s="52" t="str">
        <f t="shared" si="255"/>
        <v/>
      </c>
      <c r="KT32" s="166"/>
      <c r="KU32" s="1"/>
      <c r="KV32" s="17" t="s">
        <v>40</v>
      </c>
      <c r="KW32" s="32">
        <f>LD90</f>
        <v>14.71</v>
      </c>
      <c r="KX32" s="103">
        <f t="shared" si="256"/>
        <v>-102</v>
      </c>
      <c r="KY32" s="24">
        <f>IF(OR($S32&lt;OPL_MIN,$S32&gt;OPL_MAX),"",VLOOKUP($F32,CleanseResults!$HN$3:$HR$1772,5,FALSE))</f>
        <v>0.42</v>
      </c>
      <c r="KZ32" s="24" t="str">
        <f t="shared" si="257"/>
        <v>VisFave</v>
      </c>
      <c r="LA32" s="91">
        <f t="shared" si="258"/>
        <v>-138.09523809523813</v>
      </c>
      <c r="LB32" s="91">
        <f t="shared" si="259"/>
        <v>138.09523809523813</v>
      </c>
      <c r="LC32" s="25">
        <f t="shared" si="260"/>
        <v>-1</v>
      </c>
      <c r="LD32" s="53" t="str">
        <f t="shared" si="261"/>
        <v/>
      </c>
      <c r="LE32" s="52" t="str">
        <f t="shared" si="262"/>
        <v/>
      </c>
      <c r="LF32" s="52" t="str">
        <f t="shared" si="263"/>
        <v/>
      </c>
      <c r="LG32" s="52" t="str">
        <f t="shared" si="264"/>
        <v/>
      </c>
      <c r="LH32" s="52">
        <f t="shared" si="265"/>
        <v>0</v>
      </c>
      <c r="LI32" s="52">
        <f t="shared" si="266"/>
        <v>106</v>
      </c>
      <c r="LJ32" s="52" t="str">
        <f t="shared" si="267"/>
        <v/>
      </c>
      <c r="LK32" s="52" t="str">
        <f t="shared" si="268"/>
        <v/>
      </c>
      <c r="LO32" s="166"/>
      <c r="LP32" s="1"/>
      <c r="LQ32" s="17" t="s">
        <v>392</v>
      </c>
      <c r="LR32" s="121">
        <f>MF90</f>
        <v>11.443224796673073</v>
      </c>
      <c r="LS32" s="129">
        <f t="shared" si="30"/>
        <v>0.49528549415260037</v>
      </c>
      <c r="LT32" s="53">
        <f t="shared" si="269"/>
        <v>0</v>
      </c>
      <c r="LU32" s="53">
        <f t="shared" si="270"/>
        <v>0</v>
      </c>
      <c r="LV32" s="53">
        <f t="shared" si="271"/>
        <v>13</v>
      </c>
      <c r="LW32" s="53">
        <f t="shared" si="272"/>
        <v>2</v>
      </c>
      <c r="LX32" s="24" t="str">
        <f t="shared" si="273"/>
        <v>VisFave</v>
      </c>
      <c r="LY32" s="97">
        <f t="shared" si="32"/>
        <v>86.666666666666671</v>
      </c>
      <c r="LZ32" s="127">
        <f t="shared" si="33"/>
        <v>0.48</v>
      </c>
      <c r="MA32" s="128">
        <f t="shared" si="34"/>
        <v>-1.5285494152600387E-2</v>
      </c>
      <c r="MB32" s="91">
        <f t="shared" si="35"/>
        <v>108.33333333333334</v>
      </c>
      <c r="MC32" s="137" t="str">
        <f t="shared" si="36"/>
        <v>VisFave</v>
      </c>
      <c r="MD32" s="138" t="str">
        <f t="shared" si="37"/>
        <v/>
      </c>
      <c r="ME32" s="130" t="str">
        <f t="shared" si="274"/>
        <v/>
      </c>
      <c r="MF32" s="135" t="str">
        <f t="shared" si="38"/>
        <v/>
      </c>
      <c r="MG32" s="135" t="str">
        <f t="shared" si="39"/>
        <v/>
      </c>
      <c r="MH32" s="135" t="str">
        <f t="shared" si="40"/>
        <v/>
      </c>
      <c r="MI32" s="135" t="str">
        <f t="shared" si="41"/>
        <v/>
      </c>
      <c r="MJ32" s="135" t="str">
        <f t="shared" si="42"/>
        <v/>
      </c>
      <c r="MK32" s="135" t="str">
        <f t="shared" si="43"/>
        <v/>
      </c>
      <c r="ML32" s="135" t="str">
        <f t="shared" si="44"/>
        <v/>
      </c>
      <c r="MM32" s="135" t="str">
        <f t="shared" si="45"/>
        <v/>
      </c>
      <c r="MO32" s="123" t="str">
        <f t="shared" si="46"/>
        <v/>
      </c>
      <c r="MP32" s="123" t="str">
        <f t="shared" si="47"/>
        <v/>
      </c>
      <c r="MS32" s="24" t="str">
        <f t="shared" si="48"/>
        <v/>
      </c>
      <c r="MT32" s="24" t="str">
        <f t="shared" si="49"/>
        <v/>
      </c>
      <c r="MU32" s="24" t="str">
        <f t="shared" si="50"/>
        <v/>
      </c>
      <c r="MV32" s="81" t="str">
        <f t="shared" si="51"/>
        <v/>
      </c>
      <c r="MX32" s="52">
        <f t="shared" si="52"/>
        <v>0.49</v>
      </c>
      <c r="MY32" s="52">
        <f t="shared" si="53"/>
        <v>0.51</v>
      </c>
      <c r="MZ32" s="52">
        <f t="shared" si="54"/>
        <v>0.46</v>
      </c>
      <c r="NA32" s="52">
        <f t="shared" si="55"/>
        <v>0.42</v>
      </c>
      <c r="NB32" s="52">
        <f t="shared" si="56"/>
        <v>0.39</v>
      </c>
      <c r="NC32" s="52">
        <f t="shared" si="57"/>
        <v>0.49</v>
      </c>
      <c r="ND32" s="52">
        <f t="shared" si="58"/>
        <v>0.49</v>
      </c>
      <c r="NE32" s="52">
        <f t="shared" si="59"/>
        <v>0.5</v>
      </c>
      <c r="NF32" s="52">
        <f t="shared" si="60"/>
        <v>0.48</v>
      </c>
      <c r="NG32" s="52">
        <f t="shared" si="61"/>
        <v>0.48</v>
      </c>
      <c r="NH32" s="52">
        <f t="shared" si="62"/>
        <v>0.48</v>
      </c>
      <c r="NI32" s="52">
        <f t="shared" si="63"/>
        <v>0.48</v>
      </c>
      <c r="NJ32" s="52">
        <f t="shared" si="64"/>
        <v>0.47</v>
      </c>
      <c r="NK32" s="52">
        <f t="shared" si="65"/>
        <v>0.45</v>
      </c>
      <c r="NL32" s="52">
        <f t="shared" si="66"/>
        <v>0.42</v>
      </c>
      <c r="NM32" s="109">
        <f t="shared" si="275"/>
        <v>0.48</v>
      </c>
    </row>
    <row r="33" spans="1:377" ht="15" customHeight="1" x14ac:dyDescent="0.2">
      <c r="A33" s="1"/>
      <c r="B33" s="1"/>
      <c r="C33" s="9" t="s">
        <v>241</v>
      </c>
      <c r="D33" s="50">
        <f>COUNTIFS($W$3:$W$89,"-1",$AG$3:$AG$89,"=1")</f>
        <v>32</v>
      </c>
      <c r="E33" s="10">
        <f t="shared" si="276"/>
        <v>0</v>
      </c>
      <c r="F33" s="26">
        <v>776603</v>
      </c>
      <c r="G33" s="49">
        <f>VLOOKUP($F33,Lookup_!$A$2:$AJ$2224,3,FALSE)</f>
        <v>2025</v>
      </c>
      <c r="H33" s="27">
        <f>VLOOKUP($F33,Lookup_!$A$2:$AJ$2224,4,FALSE)</f>
        <v>8.4</v>
      </c>
      <c r="I33" s="86">
        <f>VLOOKUP($F33,Lookup_!$A$2:$AJ$2224,2,FALSE)</f>
        <v>45893</v>
      </c>
      <c r="J33" s="7">
        <f>VLOOKUP($F33,Lookup_!$A$2:$AJ$2224,13,FALSE)</f>
        <v>14</v>
      </c>
      <c r="K33" s="8" t="str">
        <f>VLOOKUP(J33,Lookup_!$AO$3:$AP$32,2,FALSE)</f>
        <v>LA</v>
      </c>
      <c r="L33" s="27">
        <f>VLOOKUP($F33,Lookup_!$A$2:$AJ$2224,14,FALSE)</f>
        <v>-113</v>
      </c>
      <c r="M33" s="12">
        <f>VLOOKUP($F33,Lookup_!$A$2:$AJ$2224,15,FALSE)</f>
        <v>0.53051599999999999</v>
      </c>
      <c r="N33" s="115">
        <f t="shared" si="67"/>
        <v>0.52097128508594048</v>
      </c>
      <c r="O33" s="116">
        <f t="shared" si="68"/>
        <v>-108.7557528110618</v>
      </c>
      <c r="P33" s="49">
        <f>VLOOKUP($F33,Lookup_!$A$2:$AJ$2224,7,FALSE)</f>
        <v>23</v>
      </c>
      <c r="Q33" s="8" t="str">
        <f>VLOOKUP(P33,Lookup_!$AO$3:$AP$32,2,FALSE)</f>
        <v>SD</v>
      </c>
      <c r="R33" s="88">
        <f>VLOOKUP($F33,Lookup_!$A$2:$AJ$2224,12,FALSE)</f>
        <v>0.30313439199999997</v>
      </c>
      <c r="S33" s="27">
        <f>VLOOKUP($F33,Lookup_!$A$2:$AJ$2224,8,FALSE)</f>
        <v>105</v>
      </c>
      <c r="T33" s="12">
        <f>VLOOKUP($F33,Lookup_!$A$2:$AJ$2224,9,FALSE)</f>
        <v>0.48780499999999999</v>
      </c>
      <c r="U33" s="115">
        <f t="shared" si="69"/>
        <v>0.47902871491405952</v>
      </c>
      <c r="V33" s="116">
        <f t="shared" si="70"/>
        <v>108.7557528110618</v>
      </c>
      <c r="W33" s="90">
        <f t="shared" si="71"/>
        <v>-1</v>
      </c>
      <c r="X33" s="27">
        <f>VLOOKUP($F33,Lookup_!$A$2:$AJ$2224,5,FALSE)</f>
        <v>8</v>
      </c>
      <c r="Y33" s="27">
        <f>VLOOKUP($F33,Lookup_!$A$2:$AJ$2224,6,FALSE)</f>
        <v>102</v>
      </c>
      <c r="Z33" s="55">
        <f>VLOOKUP($F33,Lookup_!$A$2:$AJ$2224,19,FALSE)</f>
        <v>-113.75031585349799</v>
      </c>
      <c r="AA33" s="116">
        <f>VLOOKUP($F33,Lookup_!$A$2:$AJ$2224,25,FALSE)</f>
        <v>-106.45885894317841</v>
      </c>
      <c r="AB33" s="27">
        <f>VLOOKUP($F33,Lookup_!$A$2:$AJ$2224,21,FALSE)</f>
        <v>-106.38778278108545</v>
      </c>
      <c r="AC33" s="116">
        <f>VLOOKUP($F33,Lookup_!$A$2:$AJ$2224,23,FALSE)</f>
        <v>128.74030427035277</v>
      </c>
      <c r="AD33" s="7">
        <f>VLOOKUP($F33,Lookup_!$A$2:$AJ$2224,31,FALSE)</f>
        <v>8</v>
      </c>
      <c r="AE33" s="8">
        <f>VLOOKUP($F33,Lookup_!$A$2:$AJ$2224,30,FALSE)</f>
        <v>2</v>
      </c>
      <c r="AF33" s="8" t="str">
        <f>VLOOKUP($F33,Lookup_!$A$2:$AJ$2224,32,FALSE)</f>
        <v>SIX</v>
      </c>
      <c r="AG33" s="28">
        <f>VLOOKUP($F33,Lookup_!$A$2:$AJ$2224,29,FALSE)</f>
        <v>-1</v>
      </c>
      <c r="AH33" s="28">
        <f>VLOOKUP($F33,Lookup_!$A$2:$AJ$2224,34,FALSE)</f>
        <v>1</v>
      </c>
      <c r="AI33" s="28" t="str">
        <f>VLOOKUP($F33,Lookup_!$A$2:$AJ$2224,33,FALSE)</f>
        <v>VisFave</v>
      </c>
      <c r="AJ33" s="8">
        <f>VLOOKUP($F33,Lookup_!$A$2:$AJ$2224,35,FALSE)</f>
        <v>10</v>
      </c>
      <c r="AK33" s="28">
        <f>VLOOKUP($F33,Lookup_!$A$2:$AJ$2224,36,FALSE)</f>
        <v>1</v>
      </c>
      <c r="AL33">
        <f t="shared" si="72"/>
        <v>6</v>
      </c>
      <c r="AM33">
        <f t="shared" si="73"/>
        <v>1</v>
      </c>
      <c r="AN33" s="166"/>
      <c r="AO33" s="1"/>
      <c r="AP33" s="17" t="s">
        <v>41</v>
      </c>
      <c r="AQ33" s="32">
        <f>AQ32-AQ31</f>
        <v>2.2199999999999989</v>
      </c>
      <c r="AR33" s="103">
        <f t="shared" si="74"/>
        <v>105</v>
      </c>
      <c r="AS33" s="24">
        <f>IF(OR($S33&lt;OPL_MIN,$S33&gt;OPL_MAX),"",VLOOKUP($F33,CleanseResults!$L$3:$P$1772,5,FALSE))</f>
        <v>0.48</v>
      </c>
      <c r="AT33" s="24" t="str">
        <f t="shared" si="75"/>
        <v>VisFave</v>
      </c>
      <c r="AU33" s="91">
        <f t="shared" si="76"/>
        <v>-108.33333333333334</v>
      </c>
      <c r="AV33" s="91">
        <f t="shared" si="77"/>
        <v>108.33333333333334</v>
      </c>
      <c r="AW33" s="25">
        <f t="shared" si="78"/>
        <v>1</v>
      </c>
      <c r="AX33" s="53" t="str">
        <f t="shared" si="79"/>
        <v/>
      </c>
      <c r="AY33" s="52" t="str">
        <f t="shared" si="80"/>
        <v/>
      </c>
      <c r="AZ33" s="52" t="str">
        <f t="shared" si="81"/>
        <v/>
      </c>
      <c r="BA33" s="52" t="str">
        <f t="shared" si="82"/>
        <v/>
      </c>
      <c r="BB33" s="52">
        <f t="shared" si="83"/>
        <v>213</v>
      </c>
      <c r="BC33" s="52">
        <f t="shared" si="84"/>
        <v>113</v>
      </c>
      <c r="BD33" s="52" t="str">
        <f t="shared" si="85"/>
        <v/>
      </c>
      <c r="BE33" s="52" t="str">
        <f t="shared" si="86"/>
        <v/>
      </c>
      <c r="BG33" s="166"/>
      <c r="BH33" s="1"/>
      <c r="BI33" s="17" t="s">
        <v>41</v>
      </c>
      <c r="BJ33" s="32">
        <f>BJ32-BJ31</f>
        <v>2.9800000000000004</v>
      </c>
      <c r="BK33" s="103">
        <f t="shared" si="87"/>
        <v>105</v>
      </c>
      <c r="BL33" s="24">
        <f>IF(OR($S33&lt;OPL_MIN,$S33&gt;OPL_MAX),"",VLOOKUP($F33,CleanseResults!$AA$3:$AE$1772,5,FALSE))</f>
        <v>0.5</v>
      </c>
      <c r="BM33" s="24" t="str">
        <f t="shared" si="88"/>
        <v>HomDog</v>
      </c>
      <c r="BN33" s="91">
        <f t="shared" si="89"/>
        <v>100</v>
      </c>
      <c r="BO33" s="91">
        <f t="shared" si="90"/>
        <v>100</v>
      </c>
      <c r="BP33" s="25">
        <f t="shared" si="91"/>
        <v>-1</v>
      </c>
      <c r="BQ33" s="53" t="str">
        <f t="shared" si="92"/>
        <v/>
      </c>
      <c r="BR33" s="52" t="str">
        <f t="shared" si="93"/>
        <v/>
      </c>
      <c r="BS33" s="52" t="str">
        <f t="shared" si="94"/>
        <v/>
      </c>
      <c r="BT33" s="52" t="str">
        <f t="shared" si="95"/>
        <v/>
      </c>
      <c r="BU33" s="52" t="str">
        <f t="shared" si="96"/>
        <v/>
      </c>
      <c r="BV33" s="52" t="str">
        <f t="shared" si="97"/>
        <v/>
      </c>
      <c r="BW33" s="52">
        <f t="shared" si="98"/>
        <v>0</v>
      </c>
      <c r="BX33" s="52">
        <f t="shared" si="99"/>
        <v>100</v>
      </c>
      <c r="BZ33" s="166"/>
      <c r="CA33" s="1"/>
      <c r="CB33" s="17" t="s">
        <v>41</v>
      </c>
      <c r="CC33" s="32">
        <f>CC32-CC31</f>
        <v>7.0000000000000284E-2</v>
      </c>
      <c r="CD33" s="103">
        <f t="shared" si="100"/>
        <v>105</v>
      </c>
      <c r="CE33" s="24">
        <f>IF(OR($S33&lt;OPL_MIN,$S33&gt;OPL_MAX),"",VLOOKUP($F33,CleanseResults!$AP$3:$AT$1772,5,FALSE))</f>
        <v>0.31</v>
      </c>
      <c r="CF33" s="24" t="str">
        <f t="shared" si="101"/>
        <v>VisFave</v>
      </c>
      <c r="CG33" s="91">
        <f t="shared" si="102"/>
        <v>-222.58064516129025</v>
      </c>
      <c r="CH33" s="91">
        <f t="shared" si="103"/>
        <v>222.58064516129025</v>
      </c>
      <c r="CI33" s="25">
        <f t="shared" si="104"/>
        <v>1</v>
      </c>
      <c r="CJ33" s="53" t="str">
        <f t="shared" si="105"/>
        <v/>
      </c>
      <c r="CK33" s="52" t="str">
        <f t="shared" si="106"/>
        <v/>
      </c>
      <c r="CL33" s="52" t="str">
        <f t="shared" si="107"/>
        <v/>
      </c>
      <c r="CM33" s="52" t="str">
        <f t="shared" si="108"/>
        <v/>
      </c>
      <c r="CN33" s="52">
        <f t="shared" si="109"/>
        <v>213</v>
      </c>
      <c r="CO33" s="52">
        <f t="shared" si="110"/>
        <v>113</v>
      </c>
      <c r="CP33" s="52" t="str">
        <f t="shared" si="111"/>
        <v/>
      </c>
      <c r="CQ33" s="52" t="str">
        <f t="shared" si="112"/>
        <v/>
      </c>
      <c r="CS33" s="166"/>
      <c r="CT33" s="1"/>
      <c r="CU33" s="17" t="s">
        <v>41</v>
      </c>
      <c r="CV33" s="32">
        <f>CV32-CV31</f>
        <v>-1.129999999999999</v>
      </c>
      <c r="CW33" s="103">
        <f t="shared" si="113"/>
        <v>105</v>
      </c>
      <c r="CX33" s="24">
        <f>IF(OR($S33&lt;OPL_MIN,$S33&gt;OPL_MAX),"",VLOOKUP($F33,CleanseResults!$BE$3:$BI$1772,5,FALSE))</f>
        <v>0.31</v>
      </c>
      <c r="CY33" s="24" t="str">
        <f t="shared" si="114"/>
        <v>VisFave</v>
      </c>
      <c r="CZ33" s="91">
        <f t="shared" si="115"/>
        <v>-222.58064516129025</v>
      </c>
      <c r="DA33" s="91">
        <f t="shared" si="116"/>
        <v>222.58064516129025</v>
      </c>
      <c r="DB33" s="25">
        <f t="shared" si="117"/>
        <v>1</v>
      </c>
      <c r="DC33" s="53" t="str">
        <f t="shared" si="118"/>
        <v/>
      </c>
      <c r="DD33" s="52" t="str">
        <f t="shared" si="119"/>
        <v/>
      </c>
      <c r="DE33" s="52" t="str">
        <f t="shared" si="120"/>
        <v/>
      </c>
      <c r="DF33" s="52" t="str">
        <f t="shared" si="121"/>
        <v/>
      </c>
      <c r="DG33" s="52">
        <f t="shared" si="122"/>
        <v>213</v>
      </c>
      <c r="DH33" s="52">
        <f t="shared" si="123"/>
        <v>113</v>
      </c>
      <c r="DI33" s="52" t="str">
        <f t="shared" si="124"/>
        <v/>
      </c>
      <c r="DJ33" s="52" t="str">
        <f t="shared" si="125"/>
        <v/>
      </c>
      <c r="DL33" s="166"/>
      <c r="DM33" s="1"/>
      <c r="DN33" s="17" t="s">
        <v>41</v>
      </c>
      <c r="DO33" s="32">
        <f>DO32-DO31</f>
        <v>3.9400000000000013</v>
      </c>
      <c r="DP33" s="103">
        <f t="shared" si="126"/>
        <v>105</v>
      </c>
      <c r="DQ33" s="24">
        <f>IF(OR($S33&lt;OPL_MIN,$S33&gt;OPL_MAX),"",VLOOKUP($F33,CleanseResults!$BT$3:$BX$1772,5,FALSE))</f>
        <v>0.46</v>
      </c>
      <c r="DR33" s="24" t="str">
        <f t="shared" si="127"/>
        <v>VisFave</v>
      </c>
      <c r="DS33" s="91">
        <f t="shared" si="128"/>
        <v>-117.39130434782609</v>
      </c>
      <c r="DT33" s="91">
        <f t="shared" si="129"/>
        <v>117.39130434782609</v>
      </c>
      <c r="DU33" s="25">
        <f t="shared" si="130"/>
        <v>1</v>
      </c>
      <c r="DV33" s="53" t="str">
        <f t="shared" si="131"/>
        <v/>
      </c>
      <c r="DW33" s="52" t="str">
        <f t="shared" si="132"/>
        <v/>
      </c>
      <c r="DX33" s="52" t="str">
        <f t="shared" si="133"/>
        <v/>
      </c>
      <c r="DY33" s="52" t="str">
        <f t="shared" si="134"/>
        <v/>
      </c>
      <c r="DZ33" s="52">
        <f t="shared" si="135"/>
        <v>213</v>
      </c>
      <c r="EA33" s="52">
        <f t="shared" si="136"/>
        <v>113</v>
      </c>
      <c r="EB33" s="52" t="str">
        <f t="shared" si="137"/>
        <v/>
      </c>
      <c r="EC33" s="52" t="str">
        <f t="shared" si="138"/>
        <v/>
      </c>
      <c r="EE33" s="166"/>
      <c r="EF33" s="1"/>
      <c r="EG33" s="17" t="s">
        <v>41</v>
      </c>
      <c r="EH33" s="32">
        <f>EH32-EH31</f>
        <v>-2.3599999999999994</v>
      </c>
      <c r="EI33" s="103">
        <f t="shared" si="139"/>
        <v>105</v>
      </c>
      <c r="EJ33" s="24">
        <f>IF(OR($S33&lt;OPL_MIN,$S33&gt;OPL_MAX),"",VLOOKUP($F33,CleanseResults!$CI$3:$CM$1772,5,FALSE))</f>
        <v>0.49</v>
      </c>
      <c r="EK33" s="24" t="str">
        <f t="shared" si="140"/>
        <v>VisFave</v>
      </c>
      <c r="EL33" s="91">
        <f t="shared" si="141"/>
        <v>-104.08163265306123</v>
      </c>
      <c r="EM33" s="91">
        <f t="shared" si="142"/>
        <v>104.08163265306123</v>
      </c>
      <c r="EN33" s="25">
        <f t="shared" si="143"/>
        <v>1</v>
      </c>
      <c r="EO33" s="53" t="str">
        <f t="shared" si="144"/>
        <v/>
      </c>
      <c r="EP33" s="52" t="str">
        <f t="shared" si="145"/>
        <v/>
      </c>
      <c r="EQ33" s="52" t="str">
        <f t="shared" si="146"/>
        <v/>
      </c>
      <c r="ER33" s="52" t="str">
        <f t="shared" si="147"/>
        <v/>
      </c>
      <c r="ES33" s="52">
        <f t="shared" si="148"/>
        <v>213</v>
      </c>
      <c r="ET33" s="52">
        <f t="shared" si="149"/>
        <v>113</v>
      </c>
      <c r="EU33" s="52" t="str">
        <f t="shared" si="150"/>
        <v/>
      </c>
      <c r="EV33" s="52" t="str">
        <f t="shared" si="151"/>
        <v/>
      </c>
      <c r="EX33" s="166"/>
      <c r="EY33" s="1"/>
      <c r="EZ33" s="17" t="s">
        <v>41</v>
      </c>
      <c r="FA33" s="32">
        <f>FA32-FA31</f>
        <v>0.78999999999999915</v>
      </c>
      <c r="FB33" s="103">
        <f t="shared" si="152"/>
        <v>105</v>
      </c>
      <c r="FC33" s="24">
        <f>IF(OR($S33&lt;OPL_MIN,$S33&gt;OPL_MAX),"",VLOOKUP($F33,CleanseResults!$CX$3:$DB$1772,5,FALSE))</f>
        <v>0.47</v>
      </c>
      <c r="FD33" s="24" t="str">
        <f t="shared" si="153"/>
        <v>VisFave</v>
      </c>
      <c r="FE33" s="91">
        <f t="shared" si="154"/>
        <v>-112.76595744680853</v>
      </c>
      <c r="FF33" s="91">
        <f t="shared" si="155"/>
        <v>112.76595744680853</v>
      </c>
      <c r="FG33" s="25">
        <f t="shared" si="156"/>
        <v>1</v>
      </c>
      <c r="FH33" s="53" t="str">
        <f t="shared" si="157"/>
        <v/>
      </c>
      <c r="FI33" s="52" t="str">
        <f t="shared" si="158"/>
        <v/>
      </c>
      <c r="FJ33" s="52" t="str">
        <f t="shared" si="159"/>
        <v/>
      </c>
      <c r="FK33" s="52" t="str">
        <f t="shared" si="160"/>
        <v/>
      </c>
      <c r="FL33" s="52">
        <f t="shared" si="161"/>
        <v>213</v>
      </c>
      <c r="FM33" s="52">
        <f t="shared" si="162"/>
        <v>113</v>
      </c>
      <c r="FN33" s="52" t="str">
        <f t="shared" si="163"/>
        <v/>
      </c>
      <c r="FO33" s="52" t="str">
        <f t="shared" si="164"/>
        <v/>
      </c>
      <c r="FQ33" s="166"/>
      <c r="FR33" s="1"/>
      <c r="FS33" s="17" t="s">
        <v>41</v>
      </c>
      <c r="FT33" s="32">
        <f>FT32-FT31</f>
        <v>-2.5700000000000003</v>
      </c>
      <c r="FU33" s="103">
        <f t="shared" si="165"/>
        <v>105</v>
      </c>
      <c r="FV33" s="24">
        <f>IF(OR($S33&lt;OPL_MIN,$S33&gt;OPL_MAX),"",VLOOKUP($F33,CleanseResults!$DM$3:$DQ$1772,5,FALSE))</f>
        <v>0.46</v>
      </c>
      <c r="FW33" s="24" t="str">
        <f t="shared" si="166"/>
        <v>VisFave</v>
      </c>
      <c r="FX33" s="91">
        <f t="shared" si="167"/>
        <v>-117.39130434782609</v>
      </c>
      <c r="FY33" s="91">
        <f t="shared" si="168"/>
        <v>117.39130434782609</v>
      </c>
      <c r="FZ33" s="25">
        <f t="shared" si="169"/>
        <v>1</v>
      </c>
      <c r="GA33" s="53" t="str">
        <f t="shared" si="170"/>
        <v/>
      </c>
      <c r="GB33" s="52" t="str">
        <f t="shared" si="171"/>
        <v/>
      </c>
      <c r="GC33" s="52" t="str">
        <f t="shared" si="172"/>
        <v/>
      </c>
      <c r="GD33" s="52" t="str">
        <f t="shared" si="173"/>
        <v/>
      </c>
      <c r="GE33" s="52">
        <f t="shared" si="174"/>
        <v>213</v>
      </c>
      <c r="GF33" s="52">
        <f t="shared" si="175"/>
        <v>113</v>
      </c>
      <c r="GG33" s="52" t="str">
        <f t="shared" si="176"/>
        <v/>
      </c>
      <c r="GH33" s="52" t="str">
        <f t="shared" si="177"/>
        <v/>
      </c>
      <c r="GJ33" s="166"/>
      <c r="GK33" s="1"/>
      <c r="GL33" s="17" t="s">
        <v>41</v>
      </c>
      <c r="GM33" s="32">
        <f>GM32-GM31</f>
        <v>-3.1400000000000006</v>
      </c>
      <c r="GN33" s="103">
        <f t="shared" si="178"/>
        <v>105</v>
      </c>
      <c r="GO33" s="24">
        <f>IF(OR($S33&lt;OPL_MIN,$S33&gt;OPL_MAX),"",VLOOKUP($F33,CleanseResults!$EB$3:$EF$1772,5,FALSE))</f>
        <v>0.47</v>
      </c>
      <c r="GP33" s="24" t="str">
        <f t="shared" si="179"/>
        <v>VisFave</v>
      </c>
      <c r="GQ33" s="91">
        <f t="shared" si="180"/>
        <v>-112.76595744680853</v>
      </c>
      <c r="GR33" s="91">
        <f t="shared" si="181"/>
        <v>112.76595744680853</v>
      </c>
      <c r="GS33" s="25">
        <f t="shared" si="182"/>
        <v>1</v>
      </c>
      <c r="GT33" s="53" t="str">
        <f t="shared" si="183"/>
        <v/>
      </c>
      <c r="GU33" s="52" t="str">
        <f t="shared" si="184"/>
        <v/>
      </c>
      <c r="GV33" s="52" t="str">
        <f t="shared" si="185"/>
        <v/>
      </c>
      <c r="GW33" s="52" t="str">
        <f t="shared" si="186"/>
        <v/>
      </c>
      <c r="GX33" s="52">
        <f t="shared" si="187"/>
        <v>213</v>
      </c>
      <c r="GY33" s="52">
        <f t="shared" si="188"/>
        <v>113</v>
      </c>
      <c r="GZ33" s="52" t="str">
        <f t="shared" si="189"/>
        <v/>
      </c>
      <c r="HA33" s="52" t="str">
        <f t="shared" si="190"/>
        <v/>
      </c>
      <c r="HC33" s="166"/>
      <c r="HD33" s="1"/>
      <c r="HE33" s="17" t="s">
        <v>41</v>
      </c>
      <c r="HF33" s="32">
        <f>HF32-HF31</f>
        <v>-3.1400000000000006</v>
      </c>
      <c r="HG33" s="103">
        <f t="shared" si="191"/>
        <v>105</v>
      </c>
      <c r="HH33" s="24">
        <f>IF(OR($S33&lt;OPL_MIN,$S33&gt;OPL_MAX),"",VLOOKUP($F33,CleanseResults!$EQ$3:$EU$1772,5,FALSE))</f>
        <v>0.47</v>
      </c>
      <c r="HI33" s="24" t="str">
        <f t="shared" si="192"/>
        <v>VisFave</v>
      </c>
      <c r="HJ33" s="91">
        <f t="shared" si="193"/>
        <v>-112.76595744680853</v>
      </c>
      <c r="HK33" s="91">
        <f t="shared" si="194"/>
        <v>112.76595744680853</v>
      </c>
      <c r="HL33" s="25">
        <f t="shared" si="195"/>
        <v>1</v>
      </c>
      <c r="HM33" s="53" t="str">
        <f t="shared" si="196"/>
        <v/>
      </c>
      <c r="HN33" s="52" t="str">
        <f t="shared" si="197"/>
        <v/>
      </c>
      <c r="HO33" s="52" t="str">
        <f t="shared" si="198"/>
        <v/>
      </c>
      <c r="HP33" s="52" t="str">
        <f t="shared" si="199"/>
        <v/>
      </c>
      <c r="HQ33" s="52">
        <f t="shared" si="200"/>
        <v>213</v>
      </c>
      <c r="HR33" s="52">
        <f t="shared" si="201"/>
        <v>113</v>
      </c>
      <c r="HS33" s="52" t="str">
        <f t="shared" si="202"/>
        <v/>
      </c>
      <c r="HT33" s="52" t="str">
        <f t="shared" si="203"/>
        <v/>
      </c>
      <c r="HV33" s="166"/>
      <c r="HW33" s="1"/>
      <c r="HX33" s="17" t="s">
        <v>41</v>
      </c>
      <c r="HY33" s="32">
        <f>HY32-HY31</f>
        <v>1.5899999999999999</v>
      </c>
      <c r="HZ33" s="103">
        <f t="shared" si="204"/>
        <v>105</v>
      </c>
      <c r="IA33" s="24">
        <f>IF(OR($S33&lt;OPL_MIN,$S33&gt;OPL_MAX),"",VLOOKUP($F33,CleanseResults!$FF$3:$FJ$1772,5,FALSE))</f>
        <v>0.5</v>
      </c>
      <c r="IB33" s="24" t="str">
        <f t="shared" si="205"/>
        <v>HomDog</v>
      </c>
      <c r="IC33" s="91">
        <f t="shared" si="206"/>
        <v>100</v>
      </c>
      <c r="ID33" s="91">
        <f t="shared" si="207"/>
        <v>100</v>
      </c>
      <c r="IE33" s="25">
        <f t="shared" si="208"/>
        <v>-1</v>
      </c>
      <c r="IF33" s="53" t="str">
        <f t="shared" si="209"/>
        <v/>
      </c>
      <c r="IG33" s="52" t="str">
        <f t="shared" si="210"/>
        <v/>
      </c>
      <c r="IH33" s="52" t="str">
        <f t="shared" si="211"/>
        <v/>
      </c>
      <c r="II33" s="52" t="str">
        <f t="shared" si="212"/>
        <v/>
      </c>
      <c r="IJ33" s="52" t="str">
        <f t="shared" si="213"/>
        <v/>
      </c>
      <c r="IK33" s="52" t="str">
        <f t="shared" si="214"/>
        <v/>
      </c>
      <c r="IL33" s="52">
        <f t="shared" si="215"/>
        <v>0</v>
      </c>
      <c r="IM33" s="52">
        <f t="shared" si="216"/>
        <v>100</v>
      </c>
      <c r="IO33" s="166"/>
      <c r="IP33" s="1"/>
      <c r="IQ33" s="17" t="s">
        <v>41</v>
      </c>
      <c r="IR33" s="32">
        <f>IR32-IR31</f>
        <v>2.7899999999999991</v>
      </c>
      <c r="IS33" s="103">
        <f t="shared" si="217"/>
        <v>105</v>
      </c>
      <c r="IT33" s="24">
        <f>IF(OR($S33&lt;OPL_MIN,$S33&gt;OPL_MAX),"",VLOOKUP($F33,CleanseResults!$FU$3:$FY$1772,5,FALSE))</f>
        <v>0.49</v>
      </c>
      <c r="IU33" s="24" t="str">
        <f t="shared" si="218"/>
        <v>VisFave</v>
      </c>
      <c r="IV33" s="91">
        <f t="shared" si="219"/>
        <v>-104.08163265306123</v>
      </c>
      <c r="IW33" s="91">
        <f t="shared" si="220"/>
        <v>104.08163265306123</v>
      </c>
      <c r="IX33" s="25">
        <f t="shared" si="221"/>
        <v>1</v>
      </c>
      <c r="IY33" s="53" t="str">
        <f t="shared" si="222"/>
        <v/>
      </c>
      <c r="IZ33" s="52" t="str">
        <f t="shared" si="223"/>
        <v/>
      </c>
      <c r="JA33" s="52" t="str">
        <f t="shared" si="224"/>
        <v/>
      </c>
      <c r="JB33" s="52" t="str">
        <f t="shared" si="225"/>
        <v/>
      </c>
      <c r="JC33" s="52">
        <f t="shared" si="226"/>
        <v>213</v>
      </c>
      <c r="JD33" s="52">
        <f t="shared" si="227"/>
        <v>113</v>
      </c>
      <c r="JE33" s="52" t="str">
        <f t="shared" si="228"/>
        <v/>
      </c>
      <c r="JF33" s="52" t="str">
        <f t="shared" si="229"/>
        <v/>
      </c>
      <c r="JH33" s="166"/>
      <c r="JI33" s="1"/>
      <c r="JJ33" s="17" t="s">
        <v>41</v>
      </c>
      <c r="JK33" s="32">
        <f>JK32-JK31</f>
        <v>0.14000000000000057</v>
      </c>
      <c r="JL33" s="103">
        <f t="shared" si="230"/>
        <v>105</v>
      </c>
      <c r="JM33" s="24">
        <f>IF(OR($S33&lt;OPL_MIN,$S33&gt;OPL_MAX),"",VLOOKUP($F33,CleanseResults!$GJ$3:$GN$1772,5,FALSE))</f>
        <v>0.47</v>
      </c>
      <c r="JN33" s="24" t="str">
        <f t="shared" si="231"/>
        <v>VisFave</v>
      </c>
      <c r="JO33" s="91">
        <f t="shared" si="232"/>
        <v>-112.76595744680853</v>
      </c>
      <c r="JP33" s="91">
        <f t="shared" si="233"/>
        <v>112.76595744680853</v>
      </c>
      <c r="JQ33" s="25">
        <f t="shared" si="234"/>
        <v>1</v>
      </c>
      <c r="JR33" s="53" t="str">
        <f t="shared" si="235"/>
        <v/>
      </c>
      <c r="JS33" s="52" t="str">
        <f t="shared" si="236"/>
        <v/>
      </c>
      <c r="JT33" s="52" t="str">
        <f t="shared" si="237"/>
        <v/>
      </c>
      <c r="JU33" s="52" t="str">
        <f t="shared" si="238"/>
        <v/>
      </c>
      <c r="JV33" s="52">
        <f t="shared" si="239"/>
        <v>213</v>
      </c>
      <c r="JW33" s="52">
        <f t="shared" si="240"/>
        <v>113</v>
      </c>
      <c r="JX33" s="52" t="str">
        <f t="shared" si="241"/>
        <v/>
      </c>
      <c r="JY33" s="52" t="str">
        <f t="shared" si="242"/>
        <v/>
      </c>
      <c r="KA33" s="166"/>
      <c r="KB33" s="1"/>
      <c r="KC33" s="17" t="s">
        <v>41</v>
      </c>
      <c r="KD33" s="32">
        <f>KD32-KD31</f>
        <v>3.6400000000000006</v>
      </c>
      <c r="KE33" s="103">
        <f t="shared" si="243"/>
        <v>105</v>
      </c>
      <c r="KF33" s="24">
        <f>IF(OR($S33&lt;OPL_MIN,$S33&gt;OPL_MAX),"",VLOOKUP($F33,CleanseResults!$GY$3:$HC$1772,5,FALSE))</f>
        <v>0.46</v>
      </c>
      <c r="KG33" s="24" t="str">
        <f t="shared" si="244"/>
        <v>VisFave</v>
      </c>
      <c r="KH33" s="91">
        <f t="shared" si="245"/>
        <v>-117.39130434782609</v>
      </c>
      <c r="KI33" s="91">
        <f t="shared" si="246"/>
        <v>117.39130434782609</v>
      </c>
      <c r="KJ33" s="25">
        <f t="shared" si="247"/>
        <v>1</v>
      </c>
      <c r="KK33" s="53" t="str">
        <f t="shared" si="248"/>
        <v/>
      </c>
      <c r="KL33" s="52" t="str">
        <f t="shared" si="249"/>
        <v/>
      </c>
      <c r="KM33" s="52" t="str">
        <f t="shared" si="250"/>
        <v/>
      </c>
      <c r="KN33" s="52" t="str">
        <f t="shared" si="251"/>
        <v/>
      </c>
      <c r="KO33" s="52">
        <f t="shared" si="252"/>
        <v>213</v>
      </c>
      <c r="KP33" s="52">
        <f t="shared" si="253"/>
        <v>113</v>
      </c>
      <c r="KQ33" s="52" t="str">
        <f t="shared" si="254"/>
        <v/>
      </c>
      <c r="KR33" s="52" t="str">
        <f t="shared" si="255"/>
        <v/>
      </c>
      <c r="KT33" s="166"/>
      <c r="KU33" s="1"/>
      <c r="KV33" s="17" t="s">
        <v>41</v>
      </c>
      <c r="KW33" s="32">
        <f>KW32-KW31</f>
        <v>1.1500000000000004</v>
      </c>
      <c r="KX33" s="103">
        <f t="shared" si="256"/>
        <v>105</v>
      </c>
      <c r="KY33" s="24">
        <f>IF(OR($S33&lt;OPL_MIN,$S33&gt;OPL_MAX),"",VLOOKUP($F33,CleanseResults!$HN$3:$HR$1772,5,FALSE))</f>
        <v>0.43</v>
      </c>
      <c r="KZ33" s="24" t="str">
        <f t="shared" si="257"/>
        <v>VisFave</v>
      </c>
      <c r="LA33" s="91">
        <f t="shared" si="258"/>
        <v>-132.55813953488376</v>
      </c>
      <c r="LB33" s="91">
        <f t="shared" si="259"/>
        <v>132.55813953488376</v>
      </c>
      <c r="LC33" s="25">
        <f t="shared" si="260"/>
        <v>1</v>
      </c>
      <c r="LD33" s="53" t="str">
        <f t="shared" si="261"/>
        <v/>
      </c>
      <c r="LE33" s="52" t="str">
        <f t="shared" si="262"/>
        <v/>
      </c>
      <c r="LF33" s="52" t="str">
        <f t="shared" si="263"/>
        <v/>
      </c>
      <c r="LG33" s="52" t="str">
        <f t="shared" si="264"/>
        <v/>
      </c>
      <c r="LH33" s="52">
        <f t="shared" si="265"/>
        <v>213</v>
      </c>
      <c r="LI33" s="52">
        <f t="shared" si="266"/>
        <v>113</v>
      </c>
      <c r="LJ33" s="52" t="str">
        <f t="shared" si="267"/>
        <v/>
      </c>
      <c r="LK33" s="52" t="str">
        <f t="shared" si="268"/>
        <v/>
      </c>
      <c r="LO33" s="166"/>
      <c r="LP33" s="1"/>
      <c r="LQ33" s="17" t="s">
        <v>393</v>
      </c>
      <c r="LR33" s="121">
        <f>LR32-LR31</f>
        <v>-1.5567752033269269</v>
      </c>
      <c r="LS33" s="129">
        <f t="shared" si="30"/>
        <v>0.47902871491405952</v>
      </c>
      <c r="LT33" s="53">
        <f t="shared" si="269"/>
        <v>0</v>
      </c>
      <c r="LU33" s="53">
        <f t="shared" si="270"/>
        <v>0</v>
      </c>
      <c r="LV33" s="53">
        <f t="shared" si="271"/>
        <v>13</v>
      </c>
      <c r="LW33" s="53">
        <f t="shared" si="272"/>
        <v>2</v>
      </c>
      <c r="LX33" s="24" t="str">
        <f t="shared" si="273"/>
        <v>VisFave</v>
      </c>
      <c r="LY33" s="97">
        <f t="shared" si="32"/>
        <v>86.666666666666671</v>
      </c>
      <c r="LZ33" s="127">
        <f t="shared" si="33"/>
        <v>0.47</v>
      </c>
      <c r="MA33" s="128">
        <f t="shared" si="34"/>
        <v>-9.0287149140595435E-3</v>
      </c>
      <c r="MB33" s="91">
        <f t="shared" si="35"/>
        <v>112.76595744680853</v>
      </c>
      <c r="MC33" s="137" t="str">
        <f t="shared" si="36"/>
        <v>VisFave</v>
      </c>
      <c r="MD33" s="138" t="str">
        <f t="shared" si="37"/>
        <v/>
      </c>
      <c r="ME33" s="130" t="str">
        <f t="shared" si="274"/>
        <v/>
      </c>
      <c r="MF33" s="135" t="str">
        <f t="shared" si="38"/>
        <v/>
      </c>
      <c r="MG33" s="135" t="str">
        <f t="shared" si="39"/>
        <v/>
      </c>
      <c r="MH33" s="135" t="str">
        <f t="shared" si="40"/>
        <v/>
      </c>
      <c r="MI33" s="135" t="str">
        <f t="shared" si="41"/>
        <v/>
      </c>
      <c r="MJ33" s="135" t="str">
        <f t="shared" si="42"/>
        <v/>
      </c>
      <c r="MK33" s="135" t="str">
        <f t="shared" si="43"/>
        <v/>
      </c>
      <c r="ML33" s="135" t="str">
        <f t="shared" si="44"/>
        <v/>
      </c>
      <c r="MM33" s="135" t="str">
        <f t="shared" si="45"/>
        <v/>
      </c>
      <c r="MO33" s="123" t="str">
        <f t="shared" si="46"/>
        <v/>
      </c>
      <c r="MP33" s="123" t="str">
        <f t="shared" si="47"/>
        <v/>
      </c>
      <c r="MS33" s="24" t="str">
        <f t="shared" si="48"/>
        <v/>
      </c>
      <c r="MT33" s="24" t="str">
        <f t="shared" si="49"/>
        <v/>
      </c>
      <c r="MU33" s="24" t="str">
        <f t="shared" si="50"/>
        <v/>
      </c>
      <c r="MV33" s="81" t="str">
        <f t="shared" si="51"/>
        <v/>
      </c>
      <c r="MX33" s="52">
        <f t="shared" si="52"/>
        <v>0.48</v>
      </c>
      <c r="MY33" s="52">
        <f t="shared" si="53"/>
        <v>0.5</v>
      </c>
      <c r="MZ33" s="52">
        <f t="shared" si="54"/>
        <v>0.31</v>
      </c>
      <c r="NA33" s="52">
        <f t="shared" si="55"/>
        <v>0.31</v>
      </c>
      <c r="NB33" s="52">
        <f t="shared" si="56"/>
        <v>0.46</v>
      </c>
      <c r="NC33" s="52">
        <f t="shared" si="57"/>
        <v>0.49</v>
      </c>
      <c r="ND33" s="52">
        <f t="shared" si="58"/>
        <v>0.47</v>
      </c>
      <c r="NE33" s="52">
        <f t="shared" si="59"/>
        <v>0.46</v>
      </c>
      <c r="NF33" s="52">
        <f t="shared" si="60"/>
        <v>0.47</v>
      </c>
      <c r="NG33" s="52">
        <f t="shared" si="61"/>
        <v>0.47</v>
      </c>
      <c r="NH33" s="52">
        <f t="shared" si="62"/>
        <v>0.5</v>
      </c>
      <c r="NI33" s="52">
        <f t="shared" si="63"/>
        <v>0.49</v>
      </c>
      <c r="NJ33" s="52">
        <f t="shared" si="64"/>
        <v>0.47</v>
      </c>
      <c r="NK33" s="52">
        <f t="shared" si="65"/>
        <v>0.46</v>
      </c>
      <c r="NL33" s="52">
        <f t="shared" si="66"/>
        <v>0.43</v>
      </c>
      <c r="NM33" s="109">
        <f t="shared" si="275"/>
        <v>0.47</v>
      </c>
    </row>
    <row r="34" spans="1:377" ht="15" customHeight="1" x14ac:dyDescent="0.2">
      <c r="A34" s="1"/>
      <c r="B34" s="1"/>
      <c r="C34" s="9" t="s">
        <v>242</v>
      </c>
      <c r="D34" s="15">
        <f>D33/D29</f>
        <v>0.59259259259259256</v>
      </c>
      <c r="E34" s="51"/>
      <c r="F34" s="26">
        <v>776599</v>
      </c>
      <c r="G34" s="49">
        <f>VLOOKUP($F34,Lookup_!$A$2:$AJ$2224,3,FALSE)</f>
        <v>2025</v>
      </c>
      <c r="H34" s="27">
        <f>VLOOKUP($F34,Lookup_!$A$2:$AJ$2224,4,FALSE)</f>
        <v>8.4</v>
      </c>
      <c r="I34" s="86">
        <f>VLOOKUP($F34,Lookup_!$A$2:$AJ$2224,2,FALSE)</f>
        <v>45894</v>
      </c>
      <c r="J34" s="7">
        <f>VLOOKUP($F34,Lookup_!$A$2:$AJ$2224,13,FALSE)</f>
        <v>13</v>
      </c>
      <c r="K34" s="8" t="str">
        <f>VLOOKUP(J34,Lookup_!$AO$3:$AP$32,2,FALSE)</f>
        <v>KC</v>
      </c>
      <c r="L34" s="27">
        <f>VLOOKUP($F34,Lookup_!$A$2:$AJ$2224,14,FALSE)</f>
        <v>-134</v>
      </c>
      <c r="M34" s="12">
        <f>VLOOKUP($F34,Lookup_!$A$2:$AJ$2224,15,FALSE)</f>
        <v>0.57264999999999999</v>
      </c>
      <c r="N34" s="115">
        <f t="shared" si="67"/>
        <v>0.56192895742135784</v>
      </c>
      <c r="O34" s="116">
        <f t="shared" si="68"/>
        <v>-128.27347685746219</v>
      </c>
      <c r="P34" s="49">
        <f>VLOOKUP($F34,Lookup_!$A$2:$AJ$2224,7,FALSE)</f>
        <v>9</v>
      </c>
      <c r="Q34" s="8" t="str">
        <f>VLOOKUP(P34,Lookup_!$AO$3:$AP$32,2,FALSE)</f>
        <v>CWS</v>
      </c>
      <c r="R34" s="88">
        <f>VLOOKUP($F34,Lookup_!$A$2:$AJ$2224,12,FALSE)</f>
        <v>0.33585476600000003</v>
      </c>
      <c r="S34" s="27">
        <f>VLOOKUP($F34,Lookup_!$A$2:$AJ$2224,8,FALSE)</f>
        <v>124</v>
      </c>
      <c r="T34" s="12">
        <f>VLOOKUP($F34,Lookup_!$A$2:$AJ$2224,9,FALSE)</f>
        <v>0.44642900000000002</v>
      </c>
      <c r="U34" s="115">
        <f t="shared" si="69"/>
        <v>0.4380710425786421</v>
      </c>
      <c r="V34" s="116">
        <f t="shared" si="70"/>
        <v>128.27347685746221</v>
      </c>
      <c r="W34" s="90">
        <f t="shared" si="71"/>
        <v>-1</v>
      </c>
      <c r="X34" s="27">
        <f>VLOOKUP($F34,Lookup_!$A$2:$AJ$2224,5,FALSE)</f>
        <v>8.5</v>
      </c>
      <c r="Y34" s="27">
        <f>VLOOKUP($F34,Lookup_!$A$2:$AJ$2224,6,FALSE)</f>
        <v>108.5</v>
      </c>
      <c r="Z34" s="55">
        <f>VLOOKUP($F34,Lookup_!$A$2:$AJ$2224,19,FALSE)</f>
        <v>108.38758921288898</v>
      </c>
      <c r="AA34" s="116">
        <f>VLOOKUP($F34,Lookup_!$A$2:$AJ$2224,25,FALSE)</f>
        <v>116.20780164231448</v>
      </c>
      <c r="AB34" s="27">
        <f>VLOOKUP($F34,Lookup_!$A$2:$AJ$2224,21,FALSE)</f>
        <v>-102.67643474121198</v>
      </c>
      <c r="AC34" s="116">
        <f>VLOOKUP($F34,Lookup_!$A$2:$AJ$2224,23,FALSE)</f>
        <v>136.05727693767614</v>
      </c>
      <c r="AD34" s="7">
        <f>VLOOKUP($F34,Lookup_!$A$2:$AJ$2224,31,FALSE)</f>
        <v>0</v>
      </c>
      <c r="AE34" s="8">
        <f>VLOOKUP($F34,Lookup_!$A$2:$AJ$2224,30,FALSE)</f>
        <v>7</v>
      </c>
      <c r="AF34" s="8" t="str">
        <f>VLOOKUP($F34,Lookup_!$A$2:$AJ$2224,32,FALSE)</f>
        <v>SEVEN</v>
      </c>
      <c r="AG34" s="28">
        <f>VLOOKUP($F34,Lookup_!$A$2:$AJ$2224,29,FALSE)</f>
        <v>1</v>
      </c>
      <c r="AH34" s="28">
        <f>VLOOKUP($F34,Lookup_!$A$2:$AJ$2224,34,FALSE)</f>
        <v>-1</v>
      </c>
      <c r="AI34" s="28" t="str">
        <f>VLOOKUP($F34,Lookup_!$A$2:$AJ$2224,33,FALSE)</f>
        <v>HomDog</v>
      </c>
      <c r="AJ34" s="8">
        <f>VLOOKUP($F34,Lookup_!$A$2:$AJ$2224,35,FALSE)</f>
        <v>7</v>
      </c>
      <c r="AK34" s="28">
        <f>VLOOKUP($F34,Lookup_!$A$2:$AJ$2224,36,FALSE)</f>
        <v>-1</v>
      </c>
      <c r="AL34">
        <f t="shared" si="72"/>
        <v>7</v>
      </c>
      <c r="AM34">
        <f t="shared" si="73"/>
        <v>1</v>
      </c>
      <c r="AN34" s="166"/>
      <c r="AO34" s="1"/>
      <c r="AP34" s="17" t="s">
        <v>42</v>
      </c>
      <c r="AQ34" s="21">
        <f>IF(AQ31=0,0,AQ33/AQ31)</f>
        <v>0.15195071868583154</v>
      </c>
      <c r="AR34" s="103">
        <f t="shared" si="74"/>
        <v>124</v>
      </c>
      <c r="AS34" s="24">
        <f>IF(OR($S34&lt;OPL_MIN,$S34&gt;OPL_MAX),"",VLOOKUP($F34,CleanseResults!$L$3:$P$1772,5,FALSE))</f>
        <v>0.41</v>
      </c>
      <c r="AT34" s="24" t="str">
        <f t="shared" si="75"/>
        <v>VisFave</v>
      </c>
      <c r="AU34" s="91">
        <f t="shared" si="76"/>
        <v>-143.90243902439028</v>
      </c>
      <c r="AV34" s="91">
        <f t="shared" si="77"/>
        <v>143.90243902439028</v>
      </c>
      <c r="AW34" s="25">
        <f t="shared" si="78"/>
        <v>-1</v>
      </c>
      <c r="AX34" s="53" t="str">
        <f t="shared" si="79"/>
        <v/>
      </c>
      <c r="AY34" s="52" t="str">
        <f t="shared" si="80"/>
        <v/>
      </c>
      <c r="AZ34" s="52" t="str">
        <f t="shared" si="81"/>
        <v/>
      </c>
      <c r="BA34" s="52" t="str">
        <f t="shared" si="82"/>
        <v/>
      </c>
      <c r="BB34" s="52">
        <f t="shared" si="83"/>
        <v>0</v>
      </c>
      <c r="BC34" s="52">
        <f t="shared" si="84"/>
        <v>134</v>
      </c>
      <c r="BD34" s="52" t="str">
        <f t="shared" si="85"/>
        <v/>
      </c>
      <c r="BE34" s="52" t="str">
        <f t="shared" si="86"/>
        <v/>
      </c>
      <c r="BG34" s="166"/>
      <c r="BH34" s="1"/>
      <c r="BI34" s="17" t="s">
        <v>42</v>
      </c>
      <c r="BJ34" s="21">
        <f>IF(BJ31=0,0,BJ33/BJ31)</f>
        <v>0.14818498259572355</v>
      </c>
      <c r="BK34" s="103">
        <f t="shared" si="87"/>
        <v>124</v>
      </c>
      <c r="BL34" s="24">
        <f>IF(OR($S34&lt;OPL_MIN,$S34&gt;OPL_MAX),"",VLOOKUP($F34,CleanseResults!$AA$3:$AE$1772,5,FALSE))</f>
        <v>0.42</v>
      </c>
      <c r="BM34" s="24" t="str">
        <f t="shared" si="88"/>
        <v>VisFave</v>
      </c>
      <c r="BN34" s="91">
        <f t="shared" si="89"/>
        <v>-138.09523809523813</v>
      </c>
      <c r="BO34" s="91">
        <f t="shared" si="90"/>
        <v>138.09523809523813</v>
      </c>
      <c r="BP34" s="25">
        <f t="shared" si="91"/>
        <v>-1</v>
      </c>
      <c r="BQ34" s="53" t="str">
        <f t="shared" si="92"/>
        <v/>
      </c>
      <c r="BR34" s="52" t="str">
        <f t="shared" si="93"/>
        <v/>
      </c>
      <c r="BS34" s="52" t="str">
        <f t="shared" si="94"/>
        <v/>
      </c>
      <c r="BT34" s="52" t="str">
        <f t="shared" si="95"/>
        <v/>
      </c>
      <c r="BU34" s="52">
        <f t="shared" si="96"/>
        <v>0</v>
      </c>
      <c r="BV34" s="52">
        <f t="shared" si="97"/>
        <v>134</v>
      </c>
      <c r="BW34" s="52" t="str">
        <f t="shared" si="98"/>
        <v/>
      </c>
      <c r="BX34" s="52" t="str">
        <f t="shared" si="99"/>
        <v/>
      </c>
      <c r="BZ34" s="166"/>
      <c r="CA34" s="1"/>
      <c r="CB34" s="17" t="s">
        <v>42</v>
      </c>
      <c r="CC34" s="21">
        <f>IF(CC31=0,0,CC33/CC31)</f>
        <v>3.7333333333333485E-3</v>
      </c>
      <c r="CD34" s="103">
        <f t="shared" si="100"/>
        <v>124</v>
      </c>
      <c r="CE34" s="24">
        <f>IF(OR($S34&lt;OPL_MIN,$S34&gt;OPL_MAX),"",VLOOKUP($F34,CleanseResults!$AP$3:$AT$1772,5,FALSE))</f>
        <v>0.56000000000000005</v>
      </c>
      <c r="CF34" s="24" t="str">
        <f t="shared" si="101"/>
        <v>HomDog</v>
      </c>
      <c r="CG34" s="91">
        <f t="shared" si="102"/>
        <v>127.27272727272729</v>
      </c>
      <c r="CH34" s="91">
        <f t="shared" si="103"/>
        <v>127.27272727272729</v>
      </c>
      <c r="CI34" s="25">
        <f t="shared" si="104"/>
        <v>1</v>
      </c>
      <c r="CJ34" s="53" t="str">
        <f t="shared" si="105"/>
        <v/>
      </c>
      <c r="CK34" s="52" t="str">
        <f t="shared" si="106"/>
        <v/>
      </c>
      <c r="CL34" s="52" t="str">
        <f t="shared" si="107"/>
        <v/>
      </c>
      <c r="CM34" s="52" t="str">
        <f t="shared" si="108"/>
        <v/>
      </c>
      <c r="CN34" s="52" t="str">
        <f t="shared" si="109"/>
        <v/>
      </c>
      <c r="CO34" s="52" t="str">
        <f t="shared" si="110"/>
        <v/>
      </c>
      <c r="CP34" s="52">
        <f t="shared" si="111"/>
        <v>224</v>
      </c>
      <c r="CQ34" s="52">
        <f t="shared" si="112"/>
        <v>100</v>
      </c>
      <c r="CS34" s="166"/>
      <c r="CT34" s="1"/>
      <c r="CU34" s="17" t="s">
        <v>42</v>
      </c>
      <c r="CV34" s="21">
        <f>IF(CV31=0,0,CV33/CV31)</f>
        <v>-5.6556556556556503E-2</v>
      </c>
      <c r="CW34" s="103">
        <f t="shared" si="113"/>
        <v>124</v>
      </c>
      <c r="CX34" s="24">
        <f>IF(OR($S34&lt;OPL_MIN,$S34&gt;OPL_MAX),"",VLOOKUP($F34,CleanseResults!$BE$3:$BI$1772,5,FALSE))</f>
        <v>0.4</v>
      </c>
      <c r="CY34" s="24" t="str">
        <f t="shared" si="114"/>
        <v>VisFave</v>
      </c>
      <c r="CZ34" s="91">
        <f t="shared" si="115"/>
        <v>-149.99999999999997</v>
      </c>
      <c r="DA34" s="91">
        <f t="shared" si="116"/>
        <v>149.99999999999997</v>
      </c>
      <c r="DB34" s="25">
        <f t="shared" si="117"/>
        <v>-1</v>
      </c>
      <c r="DC34" s="53" t="str">
        <f t="shared" si="118"/>
        <v/>
      </c>
      <c r="DD34" s="52" t="str">
        <f t="shared" si="119"/>
        <v/>
      </c>
      <c r="DE34" s="52" t="str">
        <f t="shared" si="120"/>
        <v/>
      </c>
      <c r="DF34" s="52" t="str">
        <f t="shared" si="121"/>
        <v/>
      </c>
      <c r="DG34" s="52">
        <f t="shared" si="122"/>
        <v>0</v>
      </c>
      <c r="DH34" s="52">
        <f t="shared" si="123"/>
        <v>134</v>
      </c>
      <c r="DI34" s="52" t="str">
        <f t="shared" si="124"/>
        <v/>
      </c>
      <c r="DJ34" s="52" t="str">
        <f t="shared" si="125"/>
        <v/>
      </c>
      <c r="DL34" s="166"/>
      <c r="DM34" s="1"/>
      <c r="DN34" s="17" t="s">
        <v>42</v>
      </c>
      <c r="DO34" s="21">
        <f>IF(DO31=0,0,DO33/DO31)</f>
        <v>0.18567389255419423</v>
      </c>
      <c r="DP34" s="103">
        <f t="shared" si="126"/>
        <v>124</v>
      </c>
      <c r="DQ34" s="24">
        <f>IF(OR($S34&lt;OPL_MIN,$S34&gt;OPL_MAX),"",VLOOKUP($F34,CleanseResults!$BT$3:$BX$1772,5,FALSE))</f>
        <v>0.39</v>
      </c>
      <c r="DR34" s="24" t="str">
        <f t="shared" si="127"/>
        <v>VisFave</v>
      </c>
      <c r="DS34" s="91">
        <f t="shared" si="128"/>
        <v>-156.41025641025641</v>
      </c>
      <c r="DT34" s="91">
        <f t="shared" si="129"/>
        <v>156.41025641025641</v>
      </c>
      <c r="DU34" s="25">
        <f t="shared" si="130"/>
        <v>-1</v>
      </c>
      <c r="DV34" s="53" t="str">
        <f t="shared" si="131"/>
        <v/>
      </c>
      <c r="DW34" s="52" t="str">
        <f t="shared" si="132"/>
        <v/>
      </c>
      <c r="DX34" s="52" t="str">
        <f t="shared" si="133"/>
        <v/>
      </c>
      <c r="DY34" s="52" t="str">
        <f t="shared" si="134"/>
        <v/>
      </c>
      <c r="DZ34" s="52">
        <f t="shared" si="135"/>
        <v>0</v>
      </c>
      <c r="EA34" s="52">
        <f t="shared" si="136"/>
        <v>134</v>
      </c>
      <c r="EB34" s="52" t="str">
        <f t="shared" si="137"/>
        <v/>
      </c>
      <c r="EC34" s="52" t="str">
        <f t="shared" si="138"/>
        <v/>
      </c>
      <c r="EE34" s="166"/>
      <c r="EF34" s="1"/>
      <c r="EG34" s="17" t="s">
        <v>42</v>
      </c>
      <c r="EH34" s="21">
        <f>IF(EH31=0,0,EH33/EH31)</f>
        <v>-0.10124410124410123</v>
      </c>
      <c r="EI34" s="103">
        <f t="shared" si="139"/>
        <v>124</v>
      </c>
      <c r="EJ34" s="24">
        <f>IF(OR($S34&lt;OPL_MIN,$S34&gt;OPL_MAX),"",VLOOKUP($F34,CleanseResults!$CI$3:$CM$1772,5,FALSE))</f>
        <v>0.42</v>
      </c>
      <c r="EK34" s="24" t="str">
        <f t="shared" si="140"/>
        <v>VisFave</v>
      </c>
      <c r="EL34" s="91">
        <f t="shared" si="141"/>
        <v>-138.09523809523813</v>
      </c>
      <c r="EM34" s="91">
        <f t="shared" si="142"/>
        <v>138.09523809523813</v>
      </c>
      <c r="EN34" s="25">
        <f t="shared" si="143"/>
        <v>-1</v>
      </c>
      <c r="EO34" s="53" t="str">
        <f t="shared" si="144"/>
        <v/>
      </c>
      <c r="EP34" s="52" t="str">
        <f t="shared" si="145"/>
        <v/>
      </c>
      <c r="EQ34" s="52" t="str">
        <f t="shared" si="146"/>
        <v/>
      </c>
      <c r="ER34" s="52" t="str">
        <f t="shared" si="147"/>
        <v/>
      </c>
      <c r="ES34" s="52">
        <f t="shared" si="148"/>
        <v>0</v>
      </c>
      <c r="ET34" s="52">
        <f t="shared" si="149"/>
        <v>134</v>
      </c>
      <c r="EU34" s="52" t="str">
        <f t="shared" si="150"/>
        <v/>
      </c>
      <c r="EV34" s="52" t="str">
        <f t="shared" si="151"/>
        <v/>
      </c>
      <c r="EX34" s="166"/>
      <c r="EY34" s="1"/>
      <c r="EZ34" s="17" t="s">
        <v>42</v>
      </c>
      <c r="FA34" s="21">
        <f>IF(FA31=0,0,FA33/FA31)</f>
        <v>3.5682023486901498E-2</v>
      </c>
      <c r="FB34" s="103">
        <f t="shared" si="152"/>
        <v>124</v>
      </c>
      <c r="FC34" s="24">
        <f>IF(OR($S34&lt;OPL_MIN,$S34&gt;OPL_MAX),"",VLOOKUP($F34,CleanseResults!$CX$3:$DB$1772,5,FALSE))</f>
        <v>0.43</v>
      </c>
      <c r="FD34" s="24" t="str">
        <f t="shared" si="153"/>
        <v>VisFave</v>
      </c>
      <c r="FE34" s="91">
        <f t="shared" si="154"/>
        <v>-132.55813953488376</v>
      </c>
      <c r="FF34" s="91">
        <f t="shared" si="155"/>
        <v>132.55813953488376</v>
      </c>
      <c r="FG34" s="25">
        <f t="shared" si="156"/>
        <v>-1</v>
      </c>
      <c r="FH34" s="53" t="str">
        <f t="shared" si="157"/>
        <v/>
      </c>
      <c r="FI34" s="52" t="str">
        <f t="shared" si="158"/>
        <v/>
      </c>
      <c r="FJ34" s="52" t="str">
        <f t="shared" si="159"/>
        <v/>
      </c>
      <c r="FK34" s="52" t="str">
        <f t="shared" si="160"/>
        <v/>
      </c>
      <c r="FL34" s="52">
        <f t="shared" si="161"/>
        <v>0</v>
      </c>
      <c r="FM34" s="52">
        <f t="shared" si="162"/>
        <v>134</v>
      </c>
      <c r="FN34" s="52" t="str">
        <f t="shared" si="163"/>
        <v/>
      </c>
      <c r="FO34" s="52" t="str">
        <f t="shared" si="164"/>
        <v/>
      </c>
      <c r="FQ34" s="166"/>
      <c r="FR34" s="1"/>
      <c r="FS34" s="17" t="s">
        <v>42</v>
      </c>
      <c r="FT34" s="21">
        <f>IF(FT31=0,0,FT33/FT31)</f>
        <v>-9.9961104628549208E-2</v>
      </c>
      <c r="FU34" s="103">
        <f t="shared" si="165"/>
        <v>124</v>
      </c>
      <c r="FV34" s="24">
        <f>IF(OR($S34&lt;OPL_MIN,$S34&gt;OPL_MAX),"",VLOOKUP($F34,CleanseResults!$DM$3:$DQ$1772,5,FALSE))</f>
        <v>0.41</v>
      </c>
      <c r="FW34" s="24" t="str">
        <f t="shared" si="166"/>
        <v>VisFave</v>
      </c>
      <c r="FX34" s="91">
        <f t="shared" si="167"/>
        <v>-143.90243902439028</v>
      </c>
      <c r="FY34" s="91">
        <f t="shared" si="168"/>
        <v>143.90243902439028</v>
      </c>
      <c r="FZ34" s="25">
        <f t="shared" si="169"/>
        <v>-1</v>
      </c>
      <c r="GA34" s="53" t="str">
        <f t="shared" si="170"/>
        <v/>
      </c>
      <c r="GB34" s="52" t="str">
        <f t="shared" si="171"/>
        <v/>
      </c>
      <c r="GC34" s="52" t="str">
        <f t="shared" si="172"/>
        <v/>
      </c>
      <c r="GD34" s="52" t="str">
        <f t="shared" si="173"/>
        <v/>
      </c>
      <c r="GE34" s="52">
        <f t="shared" si="174"/>
        <v>0</v>
      </c>
      <c r="GF34" s="52">
        <f t="shared" si="175"/>
        <v>134</v>
      </c>
      <c r="GG34" s="52" t="str">
        <f t="shared" si="176"/>
        <v/>
      </c>
      <c r="GH34" s="52" t="str">
        <f t="shared" si="177"/>
        <v/>
      </c>
      <c r="GJ34" s="166"/>
      <c r="GK34" s="1"/>
      <c r="GL34" s="17" t="s">
        <v>42</v>
      </c>
      <c r="GM34" s="21">
        <f>IF(GM31=0,0,GM33/GM31)</f>
        <v>-0.19923857868020309</v>
      </c>
      <c r="GN34" s="103">
        <f t="shared" si="178"/>
        <v>124</v>
      </c>
      <c r="GO34" s="24">
        <f>IF(OR($S34&lt;OPL_MIN,$S34&gt;OPL_MAX),"",VLOOKUP($F34,CleanseResults!$EB$3:$EF$1772,5,FALSE))</f>
        <v>0.44</v>
      </c>
      <c r="GP34" s="24" t="str">
        <f t="shared" si="179"/>
        <v>VisFave</v>
      </c>
      <c r="GQ34" s="91">
        <f t="shared" si="180"/>
        <v>-127.27272727272729</v>
      </c>
      <c r="GR34" s="91">
        <f t="shared" si="181"/>
        <v>127.27272727272729</v>
      </c>
      <c r="GS34" s="25">
        <f t="shared" si="182"/>
        <v>-1</v>
      </c>
      <c r="GT34" s="53" t="str">
        <f t="shared" si="183"/>
        <v/>
      </c>
      <c r="GU34" s="52" t="str">
        <f t="shared" si="184"/>
        <v/>
      </c>
      <c r="GV34" s="52" t="str">
        <f t="shared" si="185"/>
        <v/>
      </c>
      <c r="GW34" s="52" t="str">
        <f t="shared" si="186"/>
        <v/>
      </c>
      <c r="GX34" s="52">
        <f t="shared" si="187"/>
        <v>0</v>
      </c>
      <c r="GY34" s="52">
        <f t="shared" si="188"/>
        <v>134</v>
      </c>
      <c r="GZ34" s="52" t="str">
        <f t="shared" si="189"/>
        <v/>
      </c>
      <c r="HA34" s="52" t="str">
        <f t="shared" si="190"/>
        <v/>
      </c>
      <c r="HC34" s="166"/>
      <c r="HD34" s="1"/>
      <c r="HE34" s="17" t="s">
        <v>42</v>
      </c>
      <c r="HF34" s="21">
        <f>IF(HF31=0,0,HF33/HF31)</f>
        <v>-0.19923857868020309</v>
      </c>
      <c r="HG34" s="103">
        <f t="shared" si="191"/>
        <v>124</v>
      </c>
      <c r="HH34" s="24">
        <f>IF(OR($S34&lt;OPL_MIN,$S34&gt;OPL_MAX),"",VLOOKUP($F34,CleanseResults!$EQ$3:$EU$1772,5,FALSE))</f>
        <v>0.44</v>
      </c>
      <c r="HI34" s="24" t="str">
        <f t="shared" si="192"/>
        <v>VisFave</v>
      </c>
      <c r="HJ34" s="91">
        <f t="shared" si="193"/>
        <v>-127.27272727272729</v>
      </c>
      <c r="HK34" s="91">
        <f t="shared" si="194"/>
        <v>127.27272727272729</v>
      </c>
      <c r="HL34" s="25">
        <f t="shared" si="195"/>
        <v>-1</v>
      </c>
      <c r="HM34" s="53" t="str">
        <f t="shared" si="196"/>
        <v/>
      </c>
      <c r="HN34" s="52" t="str">
        <f t="shared" si="197"/>
        <v/>
      </c>
      <c r="HO34" s="52" t="str">
        <f t="shared" si="198"/>
        <v/>
      </c>
      <c r="HP34" s="52" t="str">
        <f t="shared" si="199"/>
        <v/>
      </c>
      <c r="HQ34" s="52">
        <f t="shared" si="200"/>
        <v>0</v>
      </c>
      <c r="HR34" s="52">
        <f t="shared" si="201"/>
        <v>134</v>
      </c>
      <c r="HS34" s="52" t="str">
        <f t="shared" si="202"/>
        <v/>
      </c>
      <c r="HT34" s="52" t="str">
        <f t="shared" si="203"/>
        <v/>
      </c>
      <c r="HV34" s="166"/>
      <c r="HW34" s="1"/>
      <c r="HX34" s="17" t="s">
        <v>42</v>
      </c>
      <c r="HY34" s="21">
        <f>IF(HY31=0,0,HY33/HY31)</f>
        <v>6.2012480499219959E-2</v>
      </c>
      <c r="HZ34" s="103">
        <f t="shared" si="204"/>
        <v>124</v>
      </c>
      <c r="IA34" s="24">
        <f>IF(OR($S34&lt;OPL_MIN,$S34&gt;OPL_MAX),"",VLOOKUP($F34,CleanseResults!$FF$3:$FJ$1772,5,FALSE))</f>
        <v>0.43</v>
      </c>
      <c r="IB34" s="24" t="str">
        <f t="shared" si="205"/>
        <v>VisFave</v>
      </c>
      <c r="IC34" s="91">
        <f t="shared" si="206"/>
        <v>-132.55813953488376</v>
      </c>
      <c r="ID34" s="91">
        <f t="shared" si="207"/>
        <v>132.55813953488376</v>
      </c>
      <c r="IE34" s="25">
        <f t="shared" si="208"/>
        <v>-1</v>
      </c>
      <c r="IF34" s="53" t="str">
        <f t="shared" si="209"/>
        <v/>
      </c>
      <c r="IG34" s="52" t="str">
        <f t="shared" si="210"/>
        <v/>
      </c>
      <c r="IH34" s="52" t="str">
        <f t="shared" si="211"/>
        <v/>
      </c>
      <c r="II34" s="52" t="str">
        <f t="shared" si="212"/>
        <v/>
      </c>
      <c r="IJ34" s="52">
        <f t="shared" si="213"/>
        <v>0</v>
      </c>
      <c r="IK34" s="52">
        <f t="shared" si="214"/>
        <v>134</v>
      </c>
      <c r="IL34" s="52" t="str">
        <f t="shared" si="215"/>
        <v/>
      </c>
      <c r="IM34" s="52" t="str">
        <f t="shared" si="216"/>
        <v/>
      </c>
      <c r="IO34" s="166"/>
      <c r="IP34" s="1"/>
      <c r="IQ34" s="17" t="s">
        <v>42</v>
      </c>
      <c r="IR34" s="21">
        <f>IF(IR31=0,0,IR33/IR31)</f>
        <v>0.11439114391143908</v>
      </c>
      <c r="IS34" s="103">
        <f t="shared" si="217"/>
        <v>124</v>
      </c>
      <c r="IT34" s="24">
        <f>IF(OR($S34&lt;OPL_MIN,$S34&gt;OPL_MAX),"",VLOOKUP($F34,CleanseResults!$FU$3:$FY$1772,5,FALSE))</f>
        <v>0.46</v>
      </c>
      <c r="IU34" s="24" t="str">
        <f t="shared" si="218"/>
        <v>VisFave</v>
      </c>
      <c r="IV34" s="91">
        <f t="shared" si="219"/>
        <v>-117.39130434782609</v>
      </c>
      <c r="IW34" s="91">
        <f t="shared" si="220"/>
        <v>117.39130434782609</v>
      </c>
      <c r="IX34" s="25">
        <f t="shared" si="221"/>
        <v>-1</v>
      </c>
      <c r="IY34" s="53" t="str">
        <f t="shared" si="222"/>
        <v/>
      </c>
      <c r="IZ34" s="52" t="str">
        <f t="shared" si="223"/>
        <v/>
      </c>
      <c r="JA34" s="52" t="str">
        <f t="shared" si="224"/>
        <v/>
      </c>
      <c r="JB34" s="52" t="str">
        <f t="shared" si="225"/>
        <v/>
      </c>
      <c r="JC34" s="52">
        <f t="shared" si="226"/>
        <v>0</v>
      </c>
      <c r="JD34" s="52">
        <f t="shared" si="227"/>
        <v>134</v>
      </c>
      <c r="JE34" s="52" t="str">
        <f t="shared" si="228"/>
        <v/>
      </c>
      <c r="JF34" s="52" t="str">
        <f t="shared" si="229"/>
        <v/>
      </c>
      <c r="JH34" s="166"/>
      <c r="JI34" s="1"/>
      <c r="JJ34" s="17" t="s">
        <v>42</v>
      </c>
      <c r="JK34" s="21">
        <f>IF(JK31=0,0,JK33/JK31)</f>
        <v>1.1208967173739037E-2</v>
      </c>
      <c r="JL34" s="103">
        <f t="shared" si="230"/>
        <v>124</v>
      </c>
      <c r="JM34" s="24">
        <f>IF(OR($S34&lt;OPL_MIN,$S34&gt;OPL_MAX),"",VLOOKUP($F34,CleanseResults!$GJ$3:$GN$1772,5,FALSE))</f>
        <v>0.41</v>
      </c>
      <c r="JN34" s="24" t="str">
        <f t="shared" si="231"/>
        <v>VisFave</v>
      </c>
      <c r="JO34" s="91">
        <f t="shared" si="232"/>
        <v>-143.90243902439028</v>
      </c>
      <c r="JP34" s="91">
        <f t="shared" si="233"/>
        <v>143.90243902439028</v>
      </c>
      <c r="JQ34" s="25">
        <f t="shared" si="234"/>
        <v>-1</v>
      </c>
      <c r="JR34" s="53" t="str">
        <f t="shared" si="235"/>
        <v/>
      </c>
      <c r="JS34" s="52" t="str">
        <f t="shared" si="236"/>
        <v/>
      </c>
      <c r="JT34" s="52" t="str">
        <f t="shared" si="237"/>
        <v/>
      </c>
      <c r="JU34" s="52" t="str">
        <f t="shared" si="238"/>
        <v/>
      </c>
      <c r="JV34" s="52">
        <f t="shared" si="239"/>
        <v>0</v>
      </c>
      <c r="JW34" s="52">
        <f t="shared" si="240"/>
        <v>134</v>
      </c>
      <c r="JX34" s="52" t="str">
        <f t="shared" si="241"/>
        <v/>
      </c>
      <c r="JY34" s="52" t="str">
        <f t="shared" si="242"/>
        <v/>
      </c>
      <c r="KA34" s="166"/>
      <c r="KB34" s="1"/>
      <c r="KC34" s="17" t="s">
        <v>42</v>
      </c>
      <c r="KD34" s="21">
        <f>IF(KD31=0,0,KD33/KD31)</f>
        <v>0.13150289017341044</v>
      </c>
      <c r="KE34" s="103">
        <f t="shared" si="243"/>
        <v>124</v>
      </c>
      <c r="KF34" s="24">
        <f>IF(OR($S34&lt;OPL_MIN,$S34&gt;OPL_MAX),"",VLOOKUP($F34,CleanseResults!$GY$3:$HC$1772,5,FALSE))</f>
        <v>0.42</v>
      </c>
      <c r="KG34" s="24" t="str">
        <f t="shared" si="244"/>
        <v>VisFave</v>
      </c>
      <c r="KH34" s="91">
        <f t="shared" si="245"/>
        <v>-138.09523809523813</v>
      </c>
      <c r="KI34" s="91">
        <f t="shared" si="246"/>
        <v>138.09523809523813</v>
      </c>
      <c r="KJ34" s="25">
        <f t="shared" si="247"/>
        <v>-1</v>
      </c>
      <c r="KK34" s="53" t="str">
        <f t="shared" si="248"/>
        <v/>
      </c>
      <c r="KL34" s="52" t="str">
        <f t="shared" si="249"/>
        <v/>
      </c>
      <c r="KM34" s="52" t="str">
        <f t="shared" si="250"/>
        <v/>
      </c>
      <c r="KN34" s="52" t="str">
        <f t="shared" si="251"/>
        <v/>
      </c>
      <c r="KO34" s="52">
        <f t="shared" si="252"/>
        <v>0</v>
      </c>
      <c r="KP34" s="52">
        <f t="shared" si="253"/>
        <v>134</v>
      </c>
      <c r="KQ34" s="52" t="str">
        <f t="shared" si="254"/>
        <v/>
      </c>
      <c r="KR34" s="52" t="str">
        <f t="shared" si="255"/>
        <v/>
      </c>
      <c r="KT34" s="166"/>
      <c r="KU34" s="1"/>
      <c r="KV34" s="17" t="s">
        <v>42</v>
      </c>
      <c r="KW34" s="21">
        <f>IF(KW31=0,0,KW33/KW31)</f>
        <v>8.4808259587020665E-2</v>
      </c>
      <c r="KX34" s="103">
        <f t="shared" si="256"/>
        <v>124</v>
      </c>
      <c r="KY34" s="24">
        <f>IF(OR($S34&lt;OPL_MIN,$S34&gt;OPL_MAX),"",VLOOKUP($F34,CleanseResults!$HN$3:$HR$1772,5,FALSE))</f>
        <v>0.35</v>
      </c>
      <c r="KZ34" s="24" t="str">
        <f t="shared" si="257"/>
        <v>VisFave</v>
      </c>
      <c r="LA34" s="91">
        <f t="shared" si="258"/>
        <v>-185.71428571428575</v>
      </c>
      <c r="LB34" s="91">
        <f t="shared" si="259"/>
        <v>185.71428571428575</v>
      </c>
      <c r="LC34" s="25">
        <f t="shared" si="260"/>
        <v>-1</v>
      </c>
      <c r="LD34" s="53" t="str">
        <f t="shared" si="261"/>
        <v/>
      </c>
      <c r="LE34" s="52" t="str">
        <f t="shared" si="262"/>
        <v/>
      </c>
      <c r="LF34" s="52" t="str">
        <f t="shared" si="263"/>
        <v/>
      </c>
      <c r="LG34" s="52" t="str">
        <f t="shared" si="264"/>
        <v/>
      </c>
      <c r="LH34" s="52">
        <f t="shared" si="265"/>
        <v>0</v>
      </c>
      <c r="LI34" s="52">
        <f t="shared" si="266"/>
        <v>134</v>
      </c>
      <c r="LJ34" s="52" t="str">
        <f t="shared" si="267"/>
        <v/>
      </c>
      <c r="LK34" s="52" t="str">
        <f t="shared" si="268"/>
        <v/>
      </c>
      <c r="LO34" s="166"/>
      <c r="LP34" s="1"/>
      <c r="LQ34" s="17" t="s">
        <v>42</v>
      </c>
      <c r="LR34" s="21">
        <f>IF(LR31=0,0,LR33/LR31)</f>
        <v>-0.11975193871745592</v>
      </c>
      <c r="LS34" s="129">
        <f t="shared" si="30"/>
        <v>0.4380710425786421</v>
      </c>
      <c r="LT34" s="53">
        <f t="shared" si="269"/>
        <v>0</v>
      </c>
      <c r="LU34" s="53">
        <f t="shared" si="270"/>
        <v>0</v>
      </c>
      <c r="LV34" s="53">
        <f t="shared" si="271"/>
        <v>14</v>
      </c>
      <c r="LW34" s="53">
        <f t="shared" si="272"/>
        <v>1</v>
      </c>
      <c r="LX34" s="24" t="str">
        <f t="shared" si="273"/>
        <v>VisFave</v>
      </c>
      <c r="LY34" s="97">
        <f t="shared" si="32"/>
        <v>93.333333333333329</v>
      </c>
      <c r="LZ34" s="127">
        <f t="shared" si="33"/>
        <v>0.42</v>
      </c>
      <c r="MA34" s="128">
        <f t="shared" si="34"/>
        <v>-1.8071042578642116E-2</v>
      </c>
      <c r="MB34" s="91">
        <f t="shared" si="35"/>
        <v>138.0952380952381</v>
      </c>
      <c r="MC34" s="137" t="str">
        <f t="shared" si="36"/>
        <v>VisFave</v>
      </c>
      <c r="MD34" s="138" t="str">
        <f t="shared" si="37"/>
        <v/>
      </c>
      <c r="ME34" s="130" t="str">
        <f t="shared" si="274"/>
        <v/>
      </c>
      <c r="MF34" s="135" t="str">
        <f t="shared" si="38"/>
        <v/>
      </c>
      <c r="MG34" s="135" t="str">
        <f t="shared" si="39"/>
        <v/>
      </c>
      <c r="MH34" s="135" t="str">
        <f t="shared" si="40"/>
        <v/>
      </c>
      <c r="MI34" s="135" t="str">
        <f t="shared" si="41"/>
        <v/>
      </c>
      <c r="MJ34" s="135" t="str">
        <f t="shared" si="42"/>
        <v/>
      </c>
      <c r="MK34" s="135" t="str">
        <f t="shared" si="43"/>
        <v/>
      </c>
      <c r="ML34" s="135" t="str">
        <f t="shared" si="44"/>
        <v/>
      </c>
      <c r="MM34" s="135" t="str">
        <f t="shared" si="45"/>
        <v/>
      </c>
      <c r="MO34" s="123" t="str">
        <f t="shared" si="46"/>
        <v/>
      </c>
      <c r="MP34" s="123" t="str">
        <f t="shared" si="47"/>
        <v/>
      </c>
      <c r="MS34" s="24" t="str">
        <f t="shared" si="48"/>
        <v/>
      </c>
      <c r="MT34" s="24" t="str">
        <f t="shared" si="49"/>
        <v/>
      </c>
      <c r="MU34" s="24" t="str">
        <f t="shared" si="50"/>
        <v/>
      </c>
      <c r="MV34" s="81" t="str">
        <f t="shared" si="51"/>
        <v/>
      </c>
      <c r="MX34" s="52">
        <f t="shared" si="52"/>
        <v>0.41</v>
      </c>
      <c r="MY34" s="52">
        <f t="shared" si="53"/>
        <v>0.42</v>
      </c>
      <c r="MZ34" s="52">
        <f t="shared" si="54"/>
        <v>0.56000000000000005</v>
      </c>
      <c r="NA34" s="52">
        <f t="shared" si="55"/>
        <v>0.4</v>
      </c>
      <c r="NB34" s="52">
        <f t="shared" si="56"/>
        <v>0.39</v>
      </c>
      <c r="NC34" s="52">
        <f t="shared" si="57"/>
        <v>0.42</v>
      </c>
      <c r="ND34" s="52">
        <f t="shared" si="58"/>
        <v>0.43</v>
      </c>
      <c r="NE34" s="52">
        <f t="shared" si="59"/>
        <v>0.41</v>
      </c>
      <c r="NF34" s="52">
        <f t="shared" si="60"/>
        <v>0.44</v>
      </c>
      <c r="NG34" s="52">
        <f t="shared" si="61"/>
        <v>0.44</v>
      </c>
      <c r="NH34" s="52">
        <f t="shared" si="62"/>
        <v>0.43</v>
      </c>
      <c r="NI34" s="52">
        <f t="shared" si="63"/>
        <v>0.46</v>
      </c>
      <c r="NJ34" s="52">
        <f t="shared" si="64"/>
        <v>0.41</v>
      </c>
      <c r="NK34" s="52">
        <f t="shared" si="65"/>
        <v>0.42</v>
      </c>
      <c r="NL34" s="52">
        <f t="shared" si="66"/>
        <v>0.35</v>
      </c>
      <c r="NM34" s="109">
        <f t="shared" si="275"/>
        <v>0.42</v>
      </c>
    </row>
    <row r="35" spans="1:377" ht="15" customHeight="1" x14ac:dyDescent="0.2">
      <c r="A35" s="89"/>
      <c r="B35" s="3"/>
      <c r="C35" s="1"/>
      <c r="D35" s="1"/>
      <c r="E35" s="10">
        <f t="shared" si="276"/>
        <v>0</v>
      </c>
      <c r="F35" s="26">
        <v>776604</v>
      </c>
      <c r="G35" s="49">
        <f>VLOOKUP($F35,Lookup_!$A$2:$AJ$2224,3,FALSE)</f>
        <v>2025</v>
      </c>
      <c r="H35" s="27">
        <f>VLOOKUP($F35,Lookup_!$A$2:$AJ$2224,4,FALSE)</f>
        <v>8.4</v>
      </c>
      <c r="I35" s="86">
        <f>VLOOKUP($F35,Lookup_!$A$2:$AJ$2224,2,FALSE)</f>
        <v>45894</v>
      </c>
      <c r="J35" s="7">
        <f>VLOOKUP($F35,Lookup_!$A$2:$AJ$2224,13,FALSE)</f>
        <v>3</v>
      </c>
      <c r="K35" s="8" t="str">
        <f>VLOOKUP(J35,Lookup_!$AO$3:$AP$32,2,FALSE)</f>
        <v>BOS</v>
      </c>
      <c r="L35" s="27">
        <f>VLOOKUP($F35,Lookup_!$A$2:$AJ$2224,14,FALSE)</f>
        <v>-112</v>
      </c>
      <c r="M35" s="12">
        <f>VLOOKUP($F35,Lookup_!$A$2:$AJ$2224,15,FALSE)</f>
        <v>0.52830200000000005</v>
      </c>
      <c r="N35" s="115">
        <f t="shared" si="67"/>
        <v>0.517479941973508</v>
      </c>
      <c r="O35" s="116">
        <f t="shared" si="68"/>
        <v>-107.24527060906068</v>
      </c>
      <c r="P35" s="49">
        <f>VLOOKUP($F35,Lookup_!$A$2:$AJ$2224,7,FALSE)</f>
        <v>2</v>
      </c>
      <c r="Q35" s="8" t="str">
        <f>VLOOKUP(P35,Lookup_!$AO$3:$AP$32,2,FALSE)</f>
        <v>BAL</v>
      </c>
      <c r="R35" s="88">
        <f>VLOOKUP($F35,Lookup_!$A$2:$AJ$2224,12,FALSE)</f>
        <v>0.32065001999999998</v>
      </c>
      <c r="S35" s="27">
        <f>VLOOKUP($F35,Lookup_!$A$2:$AJ$2224,8,FALSE)</f>
        <v>103</v>
      </c>
      <c r="T35" s="12">
        <f>VLOOKUP($F35,Lookup_!$A$2:$AJ$2224,9,FALSE)</f>
        <v>0.49261100000000002</v>
      </c>
      <c r="U35" s="115">
        <f t="shared" si="69"/>
        <v>0.48252005802649189</v>
      </c>
      <c r="V35" s="116">
        <f t="shared" si="70"/>
        <v>107.24527060906073</v>
      </c>
      <c r="W35" s="90">
        <f t="shared" si="71"/>
        <v>-1</v>
      </c>
      <c r="X35" s="27">
        <f>VLOOKUP($F35,Lookup_!$A$2:$AJ$2224,5,FALSE)</f>
        <v>9</v>
      </c>
      <c r="Y35" s="27">
        <f>VLOOKUP($F35,Lookup_!$A$2:$AJ$2224,6,FALSE)</f>
        <v>108.5</v>
      </c>
      <c r="Z35" s="55">
        <f>VLOOKUP($F35,Lookup_!$A$2:$AJ$2224,19,FALSE)</f>
        <v>104.5005089588217</v>
      </c>
      <c r="AA35" s="116">
        <f>VLOOKUP($F35,Lookup_!$A$2:$AJ$2224,25,FALSE)</f>
        <v>104.89829872942563</v>
      </c>
      <c r="AB35" s="27">
        <f>VLOOKUP($F35,Lookup_!$A$2:$AJ$2224,21,FALSE)</f>
        <v>-174.43168107824511</v>
      </c>
      <c r="AC35" s="116">
        <f>VLOOKUP($F35,Lookup_!$A$2:$AJ$2224,23,FALSE)</f>
        <v>-118.29914404905617</v>
      </c>
      <c r="AD35" s="7">
        <f>VLOOKUP($F35,Lookup_!$A$2:$AJ$2224,31,FALSE)</f>
        <v>4</v>
      </c>
      <c r="AE35" s="8">
        <f>VLOOKUP($F35,Lookup_!$A$2:$AJ$2224,30,FALSE)</f>
        <v>3</v>
      </c>
      <c r="AF35" s="8" t="str">
        <f>VLOOKUP($F35,Lookup_!$A$2:$AJ$2224,32,FALSE)</f>
        <v>LTE1</v>
      </c>
      <c r="AG35" s="28">
        <f>VLOOKUP($F35,Lookup_!$A$2:$AJ$2224,29,FALSE)</f>
        <v>-1</v>
      </c>
      <c r="AH35" s="28">
        <f>VLOOKUP($F35,Lookup_!$A$2:$AJ$2224,34,FALSE)</f>
        <v>1</v>
      </c>
      <c r="AI35" s="28" t="str">
        <f>VLOOKUP($F35,Lookup_!$A$2:$AJ$2224,33,FALSE)</f>
        <v>VisFave</v>
      </c>
      <c r="AJ35" s="8">
        <f>VLOOKUP($F35,Lookup_!$A$2:$AJ$2224,35,FALSE)</f>
        <v>7</v>
      </c>
      <c r="AK35" s="28">
        <f>VLOOKUP($F35,Lookup_!$A$2:$AJ$2224,36,FALSE)</f>
        <v>-1</v>
      </c>
      <c r="AL35">
        <f t="shared" si="72"/>
        <v>1</v>
      </c>
      <c r="AM35">
        <f t="shared" si="73"/>
        <v>1</v>
      </c>
      <c r="AN35" s="166"/>
      <c r="AO35" s="1"/>
      <c r="AP35" s="1"/>
      <c r="AQ35" s="1"/>
      <c r="AR35" s="103">
        <f t="shared" si="74"/>
        <v>103</v>
      </c>
      <c r="AS35" s="24">
        <f>IF(OR($S35&lt;OPL_MIN,$S35&gt;OPL_MAX),"",VLOOKUP($F35,CleanseResults!$L$3:$P$1772,5,FALSE))</f>
        <v>0.48</v>
      </c>
      <c r="AT35" s="24" t="str">
        <f t="shared" si="75"/>
        <v>VisFave</v>
      </c>
      <c r="AU35" s="91">
        <f t="shared" si="76"/>
        <v>-108.33333333333334</v>
      </c>
      <c r="AV35" s="91">
        <f t="shared" si="77"/>
        <v>108.33333333333334</v>
      </c>
      <c r="AW35" s="25">
        <f t="shared" si="78"/>
        <v>1</v>
      </c>
      <c r="AX35" s="53" t="str">
        <f t="shared" si="79"/>
        <v/>
      </c>
      <c r="AY35" s="52" t="str">
        <f t="shared" si="80"/>
        <v/>
      </c>
      <c r="AZ35" s="52" t="str">
        <f t="shared" si="81"/>
        <v/>
      </c>
      <c r="BA35" s="52" t="str">
        <f t="shared" si="82"/>
        <v/>
      </c>
      <c r="BB35" s="52">
        <f t="shared" si="83"/>
        <v>212</v>
      </c>
      <c r="BC35" s="52">
        <f t="shared" si="84"/>
        <v>112</v>
      </c>
      <c r="BD35" s="52" t="str">
        <f t="shared" si="85"/>
        <v/>
      </c>
      <c r="BE35" s="52" t="str">
        <f t="shared" si="86"/>
        <v/>
      </c>
      <c r="BG35" s="166"/>
      <c r="BH35" s="1"/>
      <c r="BI35" s="1"/>
      <c r="BJ35" s="1"/>
      <c r="BK35" s="103">
        <f t="shared" si="87"/>
        <v>103</v>
      </c>
      <c r="BL35" s="24">
        <f>IF(OR($S35&lt;OPL_MIN,$S35&gt;OPL_MAX),"",VLOOKUP($F35,CleanseResults!$AA$3:$AE$1772,5,FALSE))</f>
        <v>0.53</v>
      </c>
      <c r="BM35" s="24" t="str">
        <f t="shared" si="88"/>
        <v>HomDog</v>
      </c>
      <c r="BN35" s="91">
        <f t="shared" si="89"/>
        <v>112.76595744680853</v>
      </c>
      <c r="BO35" s="91">
        <f t="shared" si="90"/>
        <v>112.76595744680853</v>
      </c>
      <c r="BP35" s="25">
        <f t="shared" si="91"/>
        <v>-1</v>
      </c>
      <c r="BQ35" s="53" t="str">
        <f t="shared" si="92"/>
        <v/>
      </c>
      <c r="BR35" s="52" t="str">
        <f t="shared" si="93"/>
        <v/>
      </c>
      <c r="BS35" s="52" t="str">
        <f t="shared" si="94"/>
        <v/>
      </c>
      <c r="BT35" s="52" t="str">
        <f t="shared" si="95"/>
        <v/>
      </c>
      <c r="BU35" s="52" t="str">
        <f t="shared" si="96"/>
        <v/>
      </c>
      <c r="BV35" s="52" t="str">
        <f t="shared" si="97"/>
        <v/>
      </c>
      <c r="BW35" s="52">
        <f t="shared" si="98"/>
        <v>0</v>
      </c>
      <c r="BX35" s="52">
        <f t="shared" si="99"/>
        <v>100</v>
      </c>
      <c r="BZ35" s="166"/>
      <c r="CA35" s="1"/>
      <c r="CB35" s="1"/>
      <c r="CC35" s="1"/>
      <c r="CD35" s="103">
        <f t="shared" si="100"/>
        <v>103</v>
      </c>
      <c r="CE35" s="24">
        <f>IF(OR($S35&lt;OPL_MIN,$S35&gt;OPL_MAX),"",VLOOKUP($F35,CleanseResults!$AP$3:$AT$1772,5,FALSE))</f>
        <v>0.52</v>
      </c>
      <c r="CF35" s="24" t="str">
        <f t="shared" si="101"/>
        <v>HomDog</v>
      </c>
      <c r="CG35" s="91">
        <f t="shared" si="102"/>
        <v>108.33333333333334</v>
      </c>
      <c r="CH35" s="91">
        <f t="shared" si="103"/>
        <v>108.33333333333334</v>
      </c>
      <c r="CI35" s="25">
        <f t="shared" si="104"/>
        <v>-1</v>
      </c>
      <c r="CJ35" s="53" t="str">
        <f t="shared" si="105"/>
        <v/>
      </c>
      <c r="CK35" s="52" t="str">
        <f t="shared" si="106"/>
        <v/>
      </c>
      <c r="CL35" s="52" t="str">
        <f t="shared" si="107"/>
        <v/>
      </c>
      <c r="CM35" s="52" t="str">
        <f t="shared" si="108"/>
        <v/>
      </c>
      <c r="CN35" s="52" t="str">
        <f t="shared" si="109"/>
        <v/>
      </c>
      <c r="CO35" s="52" t="str">
        <f t="shared" si="110"/>
        <v/>
      </c>
      <c r="CP35" s="52">
        <f t="shared" si="111"/>
        <v>0</v>
      </c>
      <c r="CQ35" s="52">
        <f t="shared" si="112"/>
        <v>100</v>
      </c>
      <c r="CS35" s="166"/>
      <c r="CT35" s="1"/>
      <c r="CU35" s="1"/>
      <c r="CV35" s="1"/>
      <c r="CW35" s="103">
        <f t="shared" si="113"/>
        <v>103</v>
      </c>
      <c r="CX35" s="24">
        <f>IF(OR($S35&lt;OPL_MIN,$S35&gt;OPL_MAX),"",VLOOKUP($F35,CleanseResults!$BE$3:$BI$1772,5,FALSE))</f>
        <v>0.43</v>
      </c>
      <c r="CY35" s="24" t="str">
        <f t="shared" si="114"/>
        <v>VisFave</v>
      </c>
      <c r="CZ35" s="91">
        <f t="shared" si="115"/>
        <v>-132.55813953488376</v>
      </c>
      <c r="DA35" s="91">
        <f t="shared" si="116"/>
        <v>132.55813953488376</v>
      </c>
      <c r="DB35" s="25">
        <f t="shared" si="117"/>
        <v>1</v>
      </c>
      <c r="DC35" s="53" t="str">
        <f t="shared" si="118"/>
        <v/>
      </c>
      <c r="DD35" s="52" t="str">
        <f t="shared" si="119"/>
        <v/>
      </c>
      <c r="DE35" s="52" t="str">
        <f t="shared" si="120"/>
        <v/>
      </c>
      <c r="DF35" s="52" t="str">
        <f t="shared" si="121"/>
        <v/>
      </c>
      <c r="DG35" s="52">
        <f t="shared" si="122"/>
        <v>212</v>
      </c>
      <c r="DH35" s="52">
        <f t="shared" si="123"/>
        <v>112</v>
      </c>
      <c r="DI35" s="52" t="str">
        <f t="shared" si="124"/>
        <v/>
      </c>
      <c r="DJ35" s="52" t="str">
        <f t="shared" si="125"/>
        <v/>
      </c>
      <c r="DL35" s="166"/>
      <c r="DM35" s="1"/>
      <c r="DN35" s="1"/>
      <c r="DO35" s="1"/>
      <c r="DP35" s="103">
        <f t="shared" si="126"/>
        <v>103</v>
      </c>
      <c r="DQ35" s="24">
        <f>IF(OR($S35&lt;OPL_MIN,$S35&gt;OPL_MAX),"",VLOOKUP($F35,CleanseResults!$BT$3:$BX$1772,5,FALSE))</f>
        <v>0.4</v>
      </c>
      <c r="DR35" s="24" t="str">
        <f t="shared" si="127"/>
        <v>VisFave</v>
      </c>
      <c r="DS35" s="91">
        <f t="shared" si="128"/>
        <v>-149.99999999999997</v>
      </c>
      <c r="DT35" s="91">
        <f t="shared" si="129"/>
        <v>149.99999999999997</v>
      </c>
      <c r="DU35" s="25">
        <f t="shared" si="130"/>
        <v>1</v>
      </c>
      <c r="DV35" s="53" t="str">
        <f t="shared" si="131"/>
        <v/>
      </c>
      <c r="DW35" s="52" t="str">
        <f t="shared" si="132"/>
        <v/>
      </c>
      <c r="DX35" s="52" t="str">
        <f t="shared" si="133"/>
        <v/>
      </c>
      <c r="DY35" s="52" t="str">
        <f t="shared" si="134"/>
        <v/>
      </c>
      <c r="DZ35" s="52">
        <f t="shared" si="135"/>
        <v>212</v>
      </c>
      <c r="EA35" s="52">
        <f t="shared" si="136"/>
        <v>112</v>
      </c>
      <c r="EB35" s="52" t="str">
        <f t="shared" si="137"/>
        <v/>
      </c>
      <c r="EC35" s="52" t="str">
        <f t="shared" si="138"/>
        <v/>
      </c>
      <c r="EE35" s="166"/>
      <c r="EF35" s="1"/>
      <c r="EG35" s="1"/>
      <c r="EH35" s="1"/>
      <c r="EI35" s="103">
        <f t="shared" si="139"/>
        <v>103</v>
      </c>
      <c r="EJ35" s="24">
        <f>IF(OR($S35&lt;OPL_MIN,$S35&gt;OPL_MAX),"",VLOOKUP($F35,CleanseResults!$CI$3:$CM$1772,5,FALSE))</f>
        <v>0.46</v>
      </c>
      <c r="EK35" s="24" t="str">
        <f t="shared" si="140"/>
        <v>VisFave</v>
      </c>
      <c r="EL35" s="91">
        <f t="shared" si="141"/>
        <v>-117.39130434782609</v>
      </c>
      <c r="EM35" s="91">
        <f t="shared" si="142"/>
        <v>117.39130434782609</v>
      </c>
      <c r="EN35" s="25">
        <f t="shared" si="143"/>
        <v>1</v>
      </c>
      <c r="EO35" s="53" t="str">
        <f t="shared" si="144"/>
        <v/>
      </c>
      <c r="EP35" s="52" t="str">
        <f t="shared" si="145"/>
        <v/>
      </c>
      <c r="EQ35" s="52" t="str">
        <f t="shared" si="146"/>
        <v/>
      </c>
      <c r="ER35" s="52" t="str">
        <f t="shared" si="147"/>
        <v/>
      </c>
      <c r="ES35" s="52">
        <f t="shared" si="148"/>
        <v>212</v>
      </c>
      <c r="ET35" s="52">
        <f t="shared" si="149"/>
        <v>112</v>
      </c>
      <c r="EU35" s="52" t="str">
        <f t="shared" si="150"/>
        <v/>
      </c>
      <c r="EV35" s="52" t="str">
        <f t="shared" si="151"/>
        <v/>
      </c>
      <c r="EX35" s="166"/>
      <c r="EY35" s="1"/>
      <c r="EZ35" s="1"/>
      <c r="FA35" s="1"/>
      <c r="FB35" s="103">
        <f t="shared" si="152"/>
        <v>103</v>
      </c>
      <c r="FC35" s="24">
        <f>IF(OR($S35&lt;OPL_MIN,$S35&gt;OPL_MAX),"",VLOOKUP($F35,CleanseResults!$CX$3:$DB$1772,5,FALSE))</f>
        <v>0.5</v>
      </c>
      <c r="FD35" s="24" t="str">
        <f t="shared" si="153"/>
        <v>HomDog</v>
      </c>
      <c r="FE35" s="91">
        <f t="shared" si="154"/>
        <v>100</v>
      </c>
      <c r="FF35" s="91">
        <f t="shared" si="155"/>
        <v>100</v>
      </c>
      <c r="FG35" s="25">
        <f t="shared" si="156"/>
        <v>-1</v>
      </c>
      <c r="FH35" s="53" t="str">
        <f t="shared" si="157"/>
        <v/>
      </c>
      <c r="FI35" s="52" t="str">
        <f t="shared" si="158"/>
        <v/>
      </c>
      <c r="FJ35" s="52" t="str">
        <f t="shared" si="159"/>
        <v/>
      </c>
      <c r="FK35" s="52" t="str">
        <f t="shared" si="160"/>
        <v/>
      </c>
      <c r="FL35" s="52" t="str">
        <f t="shared" si="161"/>
        <v/>
      </c>
      <c r="FM35" s="52" t="str">
        <f t="shared" si="162"/>
        <v/>
      </c>
      <c r="FN35" s="52">
        <f t="shared" si="163"/>
        <v>0</v>
      </c>
      <c r="FO35" s="52">
        <f t="shared" si="164"/>
        <v>100</v>
      </c>
      <c r="FQ35" s="166"/>
      <c r="FR35" s="1"/>
      <c r="FS35" s="1"/>
      <c r="FT35" s="1"/>
      <c r="FU35" s="103">
        <f t="shared" si="165"/>
        <v>103</v>
      </c>
      <c r="FV35" s="24">
        <f>IF(OR($S35&lt;OPL_MIN,$S35&gt;OPL_MAX),"",VLOOKUP($F35,CleanseResults!$DM$3:$DQ$1772,5,FALSE))</f>
        <v>0.47</v>
      </c>
      <c r="FW35" s="24" t="str">
        <f t="shared" si="166"/>
        <v>VisFave</v>
      </c>
      <c r="FX35" s="91">
        <f t="shared" si="167"/>
        <v>-112.76595744680853</v>
      </c>
      <c r="FY35" s="91">
        <f t="shared" si="168"/>
        <v>112.76595744680853</v>
      </c>
      <c r="FZ35" s="25">
        <f t="shared" si="169"/>
        <v>1</v>
      </c>
      <c r="GA35" s="53" t="str">
        <f t="shared" si="170"/>
        <v/>
      </c>
      <c r="GB35" s="52" t="str">
        <f t="shared" si="171"/>
        <v/>
      </c>
      <c r="GC35" s="52" t="str">
        <f t="shared" si="172"/>
        <v/>
      </c>
      <c r="GD35" s="52" t="str">
        <f t="shared" si="173"/>
        <v/>
      </c>
      <c r="GE35" s="52">
        <f t="shared" si="174"/>
        <v>212</v>
      </c>
      <c r="GF35" s="52">
        <f t="shared" si="175"/>
        <v>112</v>
      </c>
      <c r="GG35" s="52" t="str">
        <f t="shared" si="176"/>
        <v/>
      </c>
      <c r="GH35" s="52" t="str">
        <f t="shared" si="177"/>
        <v/>
      </c>
      <c r="GJ35" s="166"/>
      <c r="GK35" s="1"/>
      <c r="GL35" s="1"/>
      <c r="GM35" s="1"/>
      <c r="GN35" s="103">
        <f t="shared" si="178"/>
        <v>103</v>
      </c>
      <c r="GO35" s="24">
        <f>IF(OR($S35&lt;OPL_MIN,$S35&gt;OPL_MAX),"",VLOOKUP($F35,CleanseResults!$EB$3:$EF$1772,5,FALSE))</f>
        <v>0.48</v>
      </c>
      <c r="GP35" s="24" t="str">
        <f t="shared" si="179"/>
        <v>VisFave</v>
      </c>
      <c r="GQ35" s="91">
        <f t="shared" si="180"/>
        <v>-108.33333333333334</v>
      </c>
      <c r="GR35" s="91">
        <f t="shared" si="181"/>
        <v>108.33333333333334</v>
      </c>
      <c r="GS35" s="25">
        <f t="shared" si="182"/>
        <v>1</v>
      </c>
      <c r="GT35" s="53" t="str">
        <f t="shared" si="183"/>
        <v/>
      </c>
      <c r="GU35" s="52" t="str">
        <f t="shared" si="184"/>
        <v/>
      </c>
      <c r="GV35" s="52" t="str">
        <f t="shared" si="185"/>
        <v/>
      </c>
      <c r="GW35" s="52" t="str">
        <f t="shared" si="186"/>
        <v/>
      </c>
      <c r="GX35" s="52">
        <f t="shared" si="187"/>
        <v>212</v>
      </c>
      <c r="GY35" s="52">
        <f t="shared" si="188"/>
        <v>112</v>
      </c>
      <c r="GZ35" s="52" t="str">
        <f t="shared" si="189"/>
        <v/>
      </c>
      <c r="HA35" s="52" t="str">
        <f t="shared" si="190"/>
        <v/>
      </c>
      <c r="HC35" s="166"/>
      <c r="HD35" s="1"/>
      <c r="HE35" s="1"/>
      <c r="HF35" s="1"/>
      <c r="HG35" s="103">
        <f t="shared" si="191"/>
        <v>103</v>
      </c>
      <c r="HH35" s="24">
        <f>IF(OR($S35&lt;OPL_MIN,$S35&gt;OPL_MAX),"",VLOOKUP($F35,CleanseResults!$EQ$3:$EU$1772,5,FALSE))</f>
        <v>0.48</v>
      </c>
      <c r="HI35" s="24" t="str">
        <f t="shared" si="192"/>
        <v>VisFave</v>
      </c>
      <c r="HJ35" s="91">
        <f t="shared" si="193"/>
        <v>-108.33333333333334</v>
      </c>
      <c r="HK35" s="91">
        <f t="shared" si="194"/>
        <v>108.33333333333334</v>
      </c>
      <c r="HL35" s="25">
        <f t="shared" si="195"/>
        <v>1</v>
      </c>
      <c r="HM35" s="53" t="str">
        <f t="shared" si="196"/>
        <v/>
      </c>
      <c r="HN35" s="52" t="str">
        <f t="shared" si="197"/>
        <v/>
      </c>
      <c r="HO35" s="52" t="str">
        <f t="shared" si="198"/>
        <v/>
      </c>
      <c r="HP35" s="52" t="str">
        <f t="shared" si="199"/>
        <v/>
      </c>
      <c r="HQ35" s="52">
        <f t="shared" si="200"/>
        <v>212</v>
      </c>
      <c r="HR35" s="52">
        <f t="shared" si="201"/>
        <v>112</v>
      </c>
      <c r="HS35" s="52" t="str">
        <f t="shared" si="202"/>
        <v/>
      </c>
      <c r="HT35" s="52" t="str">
        <f t="shared" si="203"/>
        <v/>
      </c>
      <c r="HV35" s="166"/>
      <c r="HW35" s="1"/>
      <c r="HX35" s="1"/>
      <c r="HY35" s="1"/>
      <c r="HZ35" s="103">
        <f t="shared" si="204"/>
        <v>103</v>
      </c>
      <c r="IA35" s="24">
        <f>IF(OR($S35&lt;OPL_MIN,$S35&gt;OPL_MAX),"",VLOOKUP($F35,CleanseResults!$FF$3:$FJ$1772,5,FALSE))</f>
        <v>0.5</v>
      </c>
      <c r="IB35" s="24" t="str">
        <f t="shared" si="205"/>
        <v>HomDog</v>
      </c>
      <c r="IC35" s="91">
        <f t="shared" si="206"/>
        <v>100</v>
      </c>
      <c r="ID35" s="91">
        <f t="shared" si="207"/>
        <v>100</v>
      </c>
      <c r="IE35" s="25">
        <f t="shared" si="208"/>
        <v>-1</v>
      </c>
      <c r="IF35" s="53" t="str">
        <f t="shared" si="209"/>
        <v/>
      </c>
      <c r="IG35" s="52" t="str">
        <f t="shared" si="210"/>
        <v/>
      </c>
      <c r="IH35" s="52" t="str">
        <f t="shared" si="211"/>
        <v/>
      </c>
      <c r="II35" s="52" t="str">
        <f t="shared" si="212"/>
        <v/>
      </c>
      <c r="IJ35" s="52" t="str">
        <f t="shared" si="213"/>
        <v/>
      </c>
      <c r="IK35" s="52" t="str">
        <f t="shared" si="214"/>
        <v/>
      </c>
      <c r="IL35" s="52">
        <f t="shared" si="215"/>
        <v>0</v>
      </c>
      <c r="IM35" s="52">
        <f t="shared" si="216"/>
        <v>100</v>
      </c>
      <c r="IO35" s="166"/>
      <c r="IP35" s="1"/>
      <c r="IQ35" s="1"/>
      <c r="IR35" s="1"/>
      <c r="IS35" s="103">
        <f t="shared" si="217"/>
        <v>103</v>
      </c>
      <c r="IT35" s="24">
        <f>IF(OR($S35&lt;OPL_MIN,$S35&gt;OPL_MAX),"",VLOOKUP($F35,CleanseResults!$FU$3:$FY$1772,5,FALSE))</f>
        <v>0.47</v>
      </c>
      <c r="IU35" s="24" t="str">
        <f t="shared" si="218"/>
        <v>VisFave</v>
      </c>
      <c r="IV35" s="91">
        <f t="shared" si="219"/>
        <v>-112.76595744680853</v>
      </c>
      <c r="IW35" s="91">
        <f t="shared" si="220"/>
        <v>112.76595744680853</v>
      </c>
      <c r="IX35" s="25">
        <f t="shared" si="221"/>
        <v>1</v>
      </c>
      <c r="IY35" s="53" t="str">
        <f t="shared" si="222"/>
        <v/>
      </c>
      <c r="IZ35" s="52" t="str">
        <f t="shared" si="223"/>
        <v/>
      </c>
      <c r="JA35" s="52" t="str">
        <f t="shared" si="224"/>
        <v/>
      </c>
      <c r="JB35" s="52" t="str">
        <f t="shared" si="225"/>
        <v/>
      </c>
      <c r="JC35" s="52">
        <f t="shared" si="226"/>
        <v>212</v>
      </c>
      <c r="JD35" s="52">
        <f t="shared" si="227"/>
        <v>112</v>
      </c>
      <c r="JE35" s="52" t="str">
        <f t="shared" si="228"/>
        <v/>
      </c>
      <c r="JF35" s="52" t="str">
        <f t="shared" si="229"/>
        <v/>
      </c>
      <c r="JH35" s="166"/>
      <c r="JI35" s="1"/>
      <c r="JJ35" s="1"/>
      <c r="JK35" s="1"/>
      <c r="JL35" s="103">
        <f t="shared" si="230"/>
        <v>103</v>
      </c>
      <c r="JM35" s="24">
        <f>IF(OR($S35&lt;OPL_MIN,$S35&gt;OPL_MAX),"",VLOOKUP($F35,CleanseResults!$GJ$3:$GN$1772,5,FALSE))</f>
        <v>0.46</v>
      </c>
      <c r="JN35" s="24" t="str">
        <f t="shared" si="231"/>
        <v>VisFave</v>
      </c>
      <c r="JO35" s="91">
        <f t="shared" si="232"/>
        <v>-117.39130434782609</v>
      </c>
      <c r="JP35" s="91">
        <f t="shared" si="233"/>
        <v>117.39130434782609</v>
      </c>
      <c r="JQ35" s="25">
        <f t="shared" si="234"/>
        <v>1</v>
      </c>
      <c r="JR35" s="53" t="str">
        <f t="shared" si="235"/>
        <v/>
      </c>
      <c r="JS35" s="52" t="str">
        <f t="shared" si="236"/>
        <v/>
      </c>
      <c r="JT35" s="52" t="str">
        <f t="shared" si="237"/>
        <v/>
      </c>
      <c r="JU35" s="52" t="str">
        <f t="shared" si="238"/>
        <v/>
      </c>
      <c r="JV35" s="52">
        <f t="shared" si="239"/>
        <v>212</v>
      </c>
      <c r="JW35" s="52">
        <f t="shared" si="240"/>
        <v>112</v>
      </c>
      <c r="JX35" s="52" t="str">
        <f t="shared" si="241"/>
        <v/>
      </c>
      <c r="JY35" s="52" t="str">
        <f t="shared" si="242"/>
        <v/>
      </c>
      <c r="KA35" s="166"/>
      <c r="KB35" s="1"/>
      <c r="KC35" s="1"/>
      <c r="KD35" s="1"/>
      <c r="KE35" s="103">
        <f t="shared" si="243"/>
        <v>103</v>
      </c>
      <c r="KF35" s="24">
        <f>IF(OR($S35&lt;OPL_MIN,$S35&gt;OPL_MAX),"",VLOOKUP($F35,CleanseResults!$GY$3:$HC$1772,5,FALSE))</f>
        <v>0.46</v>
      </c>
      <c r="KG35" s="24" t="str">
        <f t="shared" si="244"/>
        <v>VisFave</v>
      </c>
      <c r="KH35" s="91">
        <f t="shared" si="245"/>
        <v>-117.39130434782609</v>
      </c>
      <c r="KI35" s="91">
        <f t="shared" si="246"/>
        <v>117.39130434782609</v>
      </c>
      <c r="KJ35" s="25">
        <f t="shared" si="247"/>
        <v>1</v>
      </c>
      <c r="KK35" s="53" t="str">
        <f t="shared" si="248"/>
        <v/>
      </c>
      <c r="KL35" s="52" t="str">
        <f t="shared" si="249"/>
        <v/>
      </c>
      <c r="KM35" s="52" t="str">
        <f t="shared" si="250"/>
        <v/>
      </c>
      <c r="KN35" s="52" t="str">
        <f t="shared" si="251"/>
        <v/>
      </c>
      <c r="KO35" s="52">
        <f t="shared" si="252"/>
        <v>212</v>
      </c>
      <c r="KP35" s="52">
        <f t="shared" si="253"/>
        <v>112</v>
      </c>
      <c r="KQ35" s="52" t="str">
        <f t="shared" si="254"/>
        <v/>
      </c>
      <c r="KR35" s="52" t="str">
        <f t="shared" si="255"/>
        <v/>
      </c>
      <c r="KT35" s="166"/>
      <c r="KU35" s="1"/>
      <c r="KV35" s="1"/>
      <c r="KW35" s="1"/>
      <c r="KX35" s="103">
        <f t="shared" si="256"/>
        <v>103</v>
      </c>
      <c r="KY35" s="24">
        <f>IF(OR($S35&lt;OPL_MIN,$S35&gt;OPL_MAX),"",VLOOKUP($F35,CleanseResults!$HN$3:$HR$1772,5,FALSE))</f>
        <v>0.42</v>
      </c>
      <c r="KZ35" s="24" t="str">
        <f t="shared" si="257"/>
        <v>VisFave</v>
      </c>
      <c r="LA35" s="91">
        <f t="shared" si="258"/>
        <v>-138.09523809523813</v>
      </c>
      <c r="LB35" s="91">
        <f t="shared" si="259"/>
        <v>138.09523809523813</v>
      </c>
      <c r="LC35" s="25">
        <f t="shared" si="260"/>
        <v>1</v>
      </c>
      <c r="LD35" s="53" t="str">
        <f t="shared" si="261"/>
        <v/>
      </c>
      <c r="LE35" s="52" t="str">
        <f t="shared" si="262"/>
        <v/>
      </c>
      <c r="LF35" s="52" t="str">
        <f t="shared" si="263"/>
        <v/>
      </c>
      <c r="LG35" s="52" t="str">
        <f t="shared" si="264"/>
        <v/>
      </c>
      <c r="LH35" s="52">
        <f t="shared" si="265"/>
        <v>212</v>
      </c>
      <c r="LI35" s="52">
        <f t="shared" si="266"/>
        <v>112</v>
      </c>
      <c r="LJ35" s="52" t="str">
        <f t="shared" si="267"/>
        <v/>
      </c>
      <c r="LK35" s="52" t="str">
        <f t="shared" si="268"/>
        <v/>
      </c>
      <c r="LO35" s="166"/>
      <c r="LP35" s="1"/>
      <c r="LQ35" s="1"/>
      <c r="LR35" s="1"/>
      <c r="LS35" s="129">
        <f t="shared" si="30"/>
        <v>0.48252005802649189</v>
      </c>
      <c r="LT35" s="53">
        <f t="shared" si="269"/>
        <v>0</v>
      </c>
      <c r="LU35" s="53">
        <f t="shared" si="270"/>
        <v>0</v>
      </c>
      <c r="LV35" s="53">
        <f t="shared" si="271"/>
        <v>11</v>
      </c>
      <c r="LW35" s="53">
        <f t="shared" si="272"/>
        <v>4</v>
      </c>
      <c r="LX35" s="24" t="str">
        <f t="shared" si="273"/>
        <v>VisFave</v>
      </c>
      <c r="LY35" s="97">
        <f t="shared" si="32"/>
        <v>73.333333333333329</v>
      </c>
      <c r="LZ35" s="127">
        <f t="shared" si="33"/>
        <v>0.47</v>
      </c>
      <c r="MA35" s="128">
        <f t="shared" si="34"/>
        <v>-1.252005802649192E-2</v>
      </c>
      <c r="MB35" s="91">
        <f t="shared" si="35"/>
        <v>112.76595744680853</v>
      </c>
      <c r="MC35" s="137" t="str">
        <f t="shared" si="36"/>
        <v>VisFave</v>
      </c>
      <c r="MD35" s="138" t="str">
        <f t="shared" si="37"/>
        <v/>
      </c>
      <c r="ME35" s="130" t="str">
        <f t="shared" si="274"/>
        <v/>
      </c>
      <c r="MF35" s="135" t="str">
        <f t="shared" si="38"/>
        <v/>
      </c>
      <c r="MG35" s="135" t="str">
        <f t="shared" si="39"/>
        <v/>
      </c>
      <c r="MH35" s="135" t="str">
        <f t="shared" si="40"/>
        <v/>
      </c>
      <c r="MI35" s="135" t="str">
        <f t="shared" si="41"/>
        <v/>
      </c>
      <c r="MJ35" s="135" t="str">
        <f t="shared" si="42"/>
        <v/>
      </c>
      <c r="MK35" s="135" t="str">
        <f t="shared" si="43"/>
        <v/>
      </c>
      <c r="ML35" s="135" t="str">
        <f t="shared" si="44"/>
        <v/>
      </c>
      <c r="MM35" s="135" t="str">
        <f t="shared" si="45"/>
        <v/>
      </c>
      <c r="MO35" s="123" t="str">
        <f t="shared" si="46"/>
        <v/>
      </c>
      <c r="MP35" s="123" t="str">
        <f t="shared" si="47"/>
        <v/>
      </c>
      <c r="MS35" s="24" t="str">
        <f t="shared" si="48"/>
        <v/>
      </c>
      <c r="MT35" s="24" t="str">
        <f t="shared" si="49"/>
        <v/>
      </c>
      <c r="MU35" s="24" t="str">
        <f t="shared" si="50"/>
        <v/>
      </c>
      <c r="MV35" s="81" t="str">
        <f t="shared" si="51"/>
        <v/>
      </c>
      <c r="MX35" s="52">
        <f t="shared" si="52"/>
        <v>0.48</v>
      </c>
      <c r="MY35" s="52">
        <f t="shared" si="53"/>
        <v>0.53</v>
      </c>
      <c r="MZ35" s="52">
        <f t="shared" si="54"/>
        <v>0.52</v>
      </c>
      <c r="NA35" s="52">
        <f t="shared" si="55"/>
        <v>0.43</v>
      </c>
      <c r="NB35" s="52">
        <f t="shared" si="56"/>
        <v>0.4</v>
      </c>
      <c r="NC35" s="52">
        <f t="shared" si="57"/>
        <v>0.46</v>
      </c>
      <c r="ND35" s="52">
        <f t="shared" si="58"/>
        <v>0.5</v>
      </c>
      <c r="NE35" s="52">
        <f t="shared" si="59"/>
        <v>0.47</v>
      </c>
      <c r="NF35" s="52">
        <f t="shared" si="60"/>
        <v>0.48</v>
      </c>
      <c r="NG35" s="52">
        <f t="shared" si="61"/>
        <v>0.48</v>
      </c>
      <c r="NH35" s="52">
        <f t="shared" si="62"/>
        <v>0.5</v>
      </c>
      <c r="NI35" s="52">
        <f t="shared" si="63"/>
        <v>0.47</v>
      </c>
      <c r="NJ35" s="52">
        <f t="shared" si="64"/>
        <v>0.46</v>
      </c>
      <c r="NK35" s="52">
        <f t="shared" si="65"/>
        <v>0.46</v>
      </c>
      <c r="NL35" s="52">
        <f t="shared" si="66"/>
        <v>0.42</v>
      </c>
      <c r="NM35" s="109">
        <f t="shared" si="275"/>
        <v>0.47</v>
      </c>
    </row>
    <row r="36" spans="1:377" ht="15" customHeight="1" x14ac:dyDescent="0.2">
      <c r="A36" s="1"/>
      <c r="B36" s="1"/>
      <c r="C36" s="9" t="s">
        <v>244</v>
      </c>
      <c r="D36" s="50">
        <f>D31+D24</f>
        <v>41</v>
      </c>
      <c r="E36" s="10">
        <f t="shared" si="276"/>
        <v>1</v>
      </c>
      <c r="F36" s="26">
        <v>776498</v>
      </c>
      <c r="G36" s="49">
        <f>VLOOKUP($F36,Lookup_!$A$2:$AJ$2224,3,FALSE)</f>
        <v>2025</v>
      </c>
      <c r="H36" s="27">
        <f>VLOOKUP($F36,Lookup_!$A$2:$AJ$2224,4,FALSE)</f>
        <v>9.1</v>
      </c>
      <c r="I36" s="86">
        <f>VLOOKUP($F36,Lookup_!$A$2:$AJ$2224,2,FALSE)</f>
        <v>45901</v>
      </c>
      <c r="J36" s="7">
        <f>VLOOKUP($F36,Lookup_!$A$2:$AJ$2224,13,FALSE)</f>
        <v>11</v>
      </c>
      <c r="K36" s="8" t="str">
        <f>VLOOKUP(J36,Lookup_!$AO$3:$AP$32,2,FALSE)</f>
        <v>FLO</v>
      </c>
      <c r="L36" s="27">
        <f>VLOOKUP($F36,Lookup_!$A$2:$AJ$2224,14,FALSE)</f>
        <v>-104</v>
      </c>
      <c r="M36" s="12">
        <f>VLOOKUP($F36,Lookup_!$A$2:$AJ$2224,15,FALSE)</f>
        <v>0.50980400000000003</v>
      </c>
      <c r="N36" s="115">
        <f t="shared" si="67"/>
        <v>0.49109050520852404</v>
      </c>
      <c r="O36" s="116">
        <f t="shared" si="68"/>
        <v>103.62845328793024</v>
      </c>
      <c r="P36" s="49">
        <f>VLOOKUP($F36,Lookup_!$A$2:$AJ$2224,7,FALSE)</f>
        <v>16</v>
      </c>
      <c r="Q36" s="8" t="str">
        <f>VLOOKUP(P36,Lookup_!$AO$3:$AP$32,2,FALSE)</f>
        <v>WAS</v>
      </c>
      <c r="R36" s="88">
        <f>VLOOKUP($F36,Lookup_!$A$2:$AJ$2224,12,FALSE)</f>
        <v>0.34988272100000001</v>
      </c>
      <c r="S36" s="27">
        <f>VLOOKUP($F36,Lookup_!$A$2:$AJ$2224,8,FALSE)</f>
        <v>-112</v>
      </c>
      <c r="T36" s="12">
        <f>VLOOKUP($F36,Lookup_!$A$2:$AJ$2224,9,FALSE)</f>
        <v>0.52830200000000005</v>
      </c>
      <c r="U36" s="115">
        <f t="shared" si="69"/>
        <v>0.50890949479147607</v>
      </c>
      <c r="V36" s="116">
        <f t="shared" si="70"/>
        <v>-103.62845328793028</v>
      </c>
      <c r="W36" s="90">
        <f t="shared" si="71"/>
        <v>1</v>
      </c>
      <c r="X36" s="27">
        <f>VLOOKUP($F36,Lookup_!$A$2:$AJ$2224,5,FALSE)</f>
        <v>9</v>
      </c>
      <c r="Y36" s="27">
        <f>VLOOKUP($F36,Lookup_!$A$2:$AJ$2224,6,FALSE)</f>
        <v>-112</v>
      </c>
      <c r="Z36" s="55">
        <f>VLOOKUP($F36,Lookup_!$A$2:$AJ$2224,19,FALSE)</f>
        <v>100.2375810890118</v>
      </c>
      <c r="AA36" s="116">
        <f>VLOOKUP($F36,Lookup_!$A$2:$AJ$2224,25,FALSE)</f>
        <v>-100</v>
      </c>
      <c r="AB36" s="27">
        <f>VLOOKUP($F36,Lookup_!$A$2:$AJ$2224,21,FALSE)</f>
        <v>-101.95958354520155</v>
      </c>
      <c r="AC36" s="116">
        <f>VLOOKUP($F36,Lookup_!$A$2:$AJ$2224,23,FALSE)</f>
        <v>-100</v>
      </c>
      <c r="AD36" s="7">
        <f>VLOOKUP($F36,Lookup_!$A$2:$AJ$2224,31,FALSE)</f>
        <v>0</v>
      </c>
      <c r="AE36" s="8">
        <f>VLOOKUP($F36,Lookup_!$A$2:$AJ$2224,30,FALSE)</f>
        <v>2</v>
      </c>
      <c r="AF36" s="8" t="str">
        <f>VLOOKUP($F36,Lookup_!$A$2:$AJ$2224,32,FALSE)</f>
        <v>TWO</v>
      </c>
      <c r="AG36" s="28">
        <f>VLOOKUP($F36,Lookup_!$A$2:$AJ$2224,29,FALSE)</f>
        <v>1</v>
      </c>
      <c r="AH36" s="28">
        <f>VLOOKUP($F36,Lookup_!$A$2:$AJ$2224,34,FALSE)</f>
        <v>1</v>
      </c>
      <c r="AI36" s="28" t="str">
        <f>VLOOKUP($F36,Lookup_!$A$2:$AJ$2224,33,FALSE)</f>
        <v>HomFave</v>
      </c>
      <c r="AJ36" s="8">
        <f>VLOOKUP($F36,Lookup_!$A$2:$AJ$2224,35,FALSE)</f>
        <v>2</v>
      </c>
      <c r="AK36" s="28">
        <f>VLOOKUP($F36,Lookup_!$A$2:$AJ$2224,36,FALSE)</f>
        <v>-1</v>
      </c>
      <c r="AL36">
        <f t="shared" si="72"/>
        <v>2</v>
      </c>
      <c r="AM36">
        <f t="shared" si="73"/>
        <v>1</v>
      </c>
      <c r="AN36" s="166"/>
      <c r="AO36" s="1"/>
      <c r="AP36" s="1"/>
      <c r="AQ36" s="1"/>
      <c r="AR36" s="103">
        <f t="shared" si="74"/>
        <v>-112</v>
      </c>
      <c r="AS36" s="24">
        <f>IF(OR($S36&lt;OPL_MIN,$S36&gt;OPL_MAX),"",VLOOKUP($F36,CleanseResults!$L$3:$P$1772,5,FALSE))</f>
        <v>0.51</v>
      </c>
      <c r="AT36" s="24" t="str">
        <f t="shared" si="75"/>
        <v>HomFave</v>
      </c>
      <c r="AU36" s="91">
        <f t="shared" si="76"/>
        <v>-104.08163265306123</v>
      </c>
      <c r="AV36" s="91">
        <f t="shared" si="77"/>
        <v>104.08163265306123</v>
      </c>
      <c r="AW36" s="25">
        <f t="shared" si="78"/>
        <v>1</v>
      </c>
      <c r="AX36" s="53">
        <f t="shared" si="79"/>
        <v>212</v>
      </c>
      <c r="AY36" s="52">
        <f t="shared" si="80"/>
        <v>112</v>
      </c>
      <c r="AZ36" s="52" t="str">
        <f t="shared" si="81"/>
        <v/>
      </c>
      <c r="BA36" s="52" t="str">
        <f t="shared" si="82"/>
        <v/>
      </c>
      <c r="BB36" s="52" t="str">
        <f t="shared" si="83"/>
        <v/>
      </c>
      <c r="BC36" s="52" t="str">
        <f t="shared" si="84"/>
        <v/>
      </c>
      <c r="BD36" s="52" t="str">
        <f t="shared" si="85"/>
        <v/>
      </c>
      <c r="BE36" s="52" t="str">
        <f t="shared" si="86"/>
        <v/>
      </c>
      <c r="BG36" s="166"/>
      <c r="BH36" s="1"/>
      <c r="BI36" s="1"/>
      <c r="BJ36" s="1"/>
      <c r="BK36" s="103">
        <f t="shared" si="87"/>
        <v>-112</v>
      </c>
      <c r="BL36" s="24">
        <f>IF(OR($S36&lt;OPL_MIN,$S36&gt;OPL_MAX),"",VLOOKUP($F36,CleanseResults!$AA$3:$AE$1772,5,FALSE))</f>
        <v>0.61</v>
      </c>
      <c r="BM36" s="24" t="str">
        <f t="shared" si="88"/>
        <v>HomFave</v>
      </c>
      <c r="BN36" s="91">
        <f t="shared" si="89"/>
        <v>-156.41025641025641</v>
      </c>
      <c r="BO36" s="91">
        <f t="shared" si="90"/>
        <v>156.41025641025641</v>
      </c>
      <c r="BP36" s="25">
        <f t="shared" si="91"/>
        <v>1</v>
      </c>
      <c r="BQ36" s="53">
        <f t="shared" si="92"/>
        <v>212</v>
      </c>
      <c r="BR36" s="52">
        <f t="shared" si="93"/>
        <v>112</v>
      </c>
      <c r="BS36" s="52" t="str">
        <f t="shared" si="94"/>
        <v/>
      </c>
      <c r="BT36" s="52" t="str">
        <f t="shared" si="95"/>
        <v/>
      </c>
      <c r="BU36" s="52" t="str">
        <f t="shared" si="96"/>
        <v/>
      </c>
      <c r="BV36" s="52" t="str">
        <f t="shared" si="97"/>
        <v/>
      </c>
      <c r="BW36" s="52" t="str">
        <f t="shared" si="98"/>
        <v/>
      </c>
      <c r="BX36" s="52" t="str">
        <f t="shared" si="99"/>
        <v/>
      </c>
      <c r="BZ36" s="166"/>
      <c r="CA36" s="1"/>
      <c r="CB36" s="1"/>
      <c r="CC36" s="1"/>
      <c r="CD36" s="103">
        <f t="shared" si="100"/>
        <v>-112</v>
      </c>
      <c r="CE36" s="24">
        <f>IF(OR($S36&lt;OPL_MIN,$S36&gt;OPL_MAX),"",VLOOKUP($F36,CleanseResults!$AP$3:$AT$1772,5,FALSE))</f>
        <v>0.67</v>
      </c>
      <c r="CF36" s="24" t="str">
        <f t="shared" si="101"/>
        <v>HomFave</v>
      </c>
      <c r="CG36" s="91">
        <f t="shared" si="102"/>
        <v>-203.03030303030306</v>
      </c>
      <c r="CH36" s="91">
        <f t="shared" si="103"/>
        <v>203.03030303030306</v>
      </c>
      <c r="CI36" s="25">
        <f t="shared" si="104"/>
        <v>1</v>
      </c>
      <c r="CJ36" s="53">
        <f t="shared" si="105"/>
        <v>212</v>
      </c>
      <c r="CK36" s="52">
        <f t="shared" si="106"/>
        <v>112</v>
      </c>
      <c r="CL36" s="52" t="str">
        <f t="shared" si="107"/>
        <v/>
      </c>
      <c r="CM36" s="52" t="str">
        <f t="shared" si="108"/>
        <v/>
      </c>
      <c r="CN36" s="52" t="str">
        <f t="shared" si="109"/>
        <v/>
      </c>
      <c r="CO36" s="52" t="str">
        <f t="shared" si="110"/>
        <v/>
      </c>
      <c r="CP36" s="52" t="str">
        <f t="shared" si="111"/>
        <v/>
      </c>
      <c r="CQ36" s="52" t="str">
        <f t="shared" si="112"/>
        <v/>
      </c>
      <c r="CS36" s="166"/>
      <c r="CT36" s="1"/>
      <c r="CU36" s="1"/>
      <c r="CV36" s="1"/>
      <c r="CW36" s="103">
        <f t="shared" si="113"/>
        <v>-112</v>
      </c>
      <c r="CX36" s="24">
        <f>IF(OR($S36&lt;OPL_MIN,$S36&gt;OPL_MAX),"",VLOOKUP($F36,CleanseResults!$BE$3:$BI$1772,5,FALSE))</f>
        <v>0.57999999999999996</v>
      </c>
      <c r="CY36" s="24" t="str">
        <f t="shared" si="114"/>
        <v>HomFave</v>
      </c>
      <c r="CZ36" s="91">
        <f t="shared" si="115"/>
        <v>-138.09523809523807</v>
      </c>
      <c r="DA36" s="91">
        <f t="shared" si="116"/>
        <v>138.09523809523807</v>
      </c>
      <c r="DB36" s="25">
        <f t="shared" si="117"/>
        <v>1</v>
      </c>
      <c r="DC36" s="53">
        <f t="shared" si="118"/>
        <v>212</v>
      </c>
      <c r="DD36" s="52">
        <f t="shared" si="119"/>
        <v>112</v>
      </c>
      <c r="DE36" s="52" t="str">
        <f t="shared" si="120"/>
        <v/>
      </c>
      <c r="DF36" s="52" t="str">
        <f t="shared" si="121"/>
        <v/>
      </c>
      <c r="DG36" s="52" t="str">
        <f t="shared" si="122"/>
        <v/>
      </c>
      <c r="DH36" s="52" t="str">
        <f t="shared" si="123"/>
        <v/>
      </c>
      <c r="DI36" s="52" t="str">
        <f t="shared" si="124"/>
        <v/>
      </c>
      <c r="DJ36" s="52" t="str">
        <f t="shared" si="125"/>
        <v/>
      </c>
      <c r="DL36" s="166"/>
      <c r="DM36" s="1"/>
      <c r="DN36" s="1"/>
      <c r="DO36" s="1"/>
      <c r="DP36" s="103">
        <f t="shared" si="126"/>
        <v>-112</v>
      </c>
      <c r="DQ36" s="24">
        <f>IF(OR($S36&lt;OPL_MIN,$S36&gt;OPL_MAX),"",VLOOKUP($F36,CleanseResults!$BT$3:$BX$1772,5,FALSE))</f>
        <v>0.51</v>
      </c>
      <c r="DR36" s="24" t="str">
        <f t="shared" si="127"/>
        <v>HomFave</v>
      </c>
      <c r="DS36" s="91">
        <f t="shared" si="128"/>
        <v>-104.08163265306123</v>
      </c>
      <c r="DT36" s="91">
        <f t="shared" si="129"/>
        <v>104.08163265306123</v>
      </c>
      <c r="DU36" s="25">
        <f t="shared" si="130"/>
        <v>1</v>
      </c>
      <c r="DV36" s="53">
        <f t="shared" si="131"/>
        <v>212</v>
      </c>
      <c r="DW36" s="52">
        <f t="shared" si="132"/>
        <v>112</v>
      </c>
      <c r="DX36" s="52" t="str">
        <f t="shared" si="133"/>
        <v/>
      </c>
      <c r="DY36" s="52" t="str">
        <f t="shared" si="134"/>
        <v/>
      </c>
      <c r="DZ36" s="52" t="str">
        <f t="shared" si="135"/>
        <v/>
      </c>
      <c r="EA36" s="52" t="str">
        <f t="shared" si="136"/>
        <v/>
      </c>
      <c r="EB36" s="52" t="str">
        <f t="shared" si="137"/>
        <v/>
      </c>
      <c r="EC36" s="52" t="str">
        <f t="shared" si="138"/>
        <v/>
      </c>
      <c r="EE36" s="166"/>
      <c r="EF36" s="1"/>
      <c r="EG36" s="1"/>
      <c r="EH36" s="1"/>
      <c r="EI36" s="103">
        <f t="shared" si="139"/>
        <v>-112</v>
      </c>
      <c r="EJ36" s="24">
        <f>IF(OR($S36&lt;OPL_MIN,$S36&gt;OPL_MAX),"",VLOOKUP($F36,CleanseResults!$CI$3:$CM$1772,5,FALSE))</f>
        <v>0.52</v>
      </c>
      <c r="EK36" s="24" t="str">
        <f t="shared" si="140"/>
        <v>HomFave</v>
      </c>
      <c r="EL36" s="91">
        <f t="shared" si="141"/>
        <v>-108.33333333333334</v>
      </c>
      <c r="EM36" s="91">
        <f t="shared" si="142"/>
        <v>108.33333333333334</v>
      </c>
      <c r="EN36" s="25">
        <f t="shared" si="143"/>
        <v>1</v>
      </c>
      <c r="EO36" s="53">
        <f t="shared" si="144"/>
        <v>212</v>
      </c>
      <c r="EP36" s="52">
        <f t="shared" si="145"/>
        <v>112</v>
      </c>
      <c r="EQ36" s="52" t="str">
        <f t="shared" si="146"/>
        <v/>
      </c>
      <c r="ER36" s="52" t="str">
        <f t="shared" si="147"/>
        <v/>
      </c>
      <c r="ES36" s="52" t="str">
        <f t="shared" si="148"/>
        <v/>
      </c>
      <c r="ET36" s="52" t="str">
        <f t="shared" si="149"/>
        <v/>
      </c>
      <c r="EU36" s="52" t="str">
        <f t="shared" si="150"/>
        <v/>
      </c>
      <c r="EV36" s="52" t="str">
        <f t="shared" si="151"/>
        <v/>
      </c>
      <c r="EX36" s="166"/>
      <c r="EY36" s="1"/>
      <c r="EZ36" s="1"/>
      <c r="FA36" s="1"/>
      <c r="FB36" s="103">
        <f t="shared" si="152"/>
        <v>-112</v>
      </c>
      <c r="FC36" s="24">
        <f>IF(OR($S36&lt;OPL_MIN,$S36&gt;OPL_MAX),"",VLOOKUP($F36,CleanseResults!$CX$3:$DB$1772,5,FALSE))</f>
        <v>0.52</v>
      </c>
      <c r="FD36" s="24" t="str">
        <f t="shared" si="153"/>
        <v>HomFave</v>
      </c>
      <c r="FE36" s="91">
        <f t="shared" si="154"/>
        <v>-108.33333333333334</v>
      </c>
      <c r="FF36" s="91">
        <f t="shared" si="155"/>
        <v>108.33333333333334</v>
      </c>
      <c r="FG36" s="25">
        <f t="shared" si="156"/>
        <v>1</v>
      </c>
      <c r="FH36" s="53">
        <f t="shared" si="157"/>
        <v>212</v>
      </c>
      <c r="FI36" s="52">
        <f t="shared" si="158"/>
        <v>112</v>
      </c>
      <c r="FJ36" s="52" t="str">
        <f t="shared" si="159"/>
        <v/>
      </c>
      <c r="FK36" s="52" t="str">
        <f t="shared" si="160"/>
        <v/>
      </c>
      <c r="FL36" s="52" t="str">
        <f t="shared" si="161"/>
        <v/>
      </c>
      <c r="FM36" s="52" t="str">
        <f t="shared" si="162"/>
        <v/>
      </c>
      <c r="FN36" s="52" t="str">
        <f t="shared" si="163"/>
        <v/>
      </c>
      <c r="FO36" s="52" t="str">
        <f t="shared" si="164"/>
        <v/>
      </c>
      <c r="FQ36" s="166"/>
      <c r="FR36" s="1"/>
      <c r="FS36" s="1"/>
      <c r="FT36" s="1"/>
      <c r="FU36" s="103">
        <f t="shared" si="165"/>
        <v>-112</v>
      </c>
      <c r="FV36" s="24">
        <f>IF(OR($S36&lt;OPL_MIN,$S36&gt;OPL_MAX),"",VLOOKUP($F36,CleanseResults!$DM$3:$DQ$1772,5,FALSE))</f>
        <v>0.53</v>
      </c>
      <c r="FW36" s="24" t="str">
        <f t="shared" si="166"/>
        <v>HomFave</v>
      </c>
      <c r="FX36" s="91">
        <f t="shared" si="167"/>
        <v>-112.76595744680853</v>
      </c>
      <c r="FY36" s="91">
        <f t="shared" si="168"/>
        <v>112.76595744680853</v>
      </c>
      <c r="FZ36" s="25">
        <f t="shared" si="169"/>
        <v>1</v>
      </c>
      <c r="GA36" s="53">
        <f t="shared" si="170"/>
        <v>212</v>
      </c>
      <c r="GB36" s="52">
        <f t="shared" si="171"/>
        <v>112</v>
      </c>
      <c r="GC36" s="52" t="str">
        <f t="shared" si="172"/>
        <v/>
      </c>
      <c r="GD36" s="52" t="str">
        <f t="shared" si="173"/>
        <v/>
      </c>
      <c r="GE36" s="52" t="str">
        <f t="shared" si="174"/>
        <v/>
      </c>
      <c r="GF36" s="52" t="str">
        <f t="shared" si="175"/>
        <v/>
      </c>
      <c r="GG36" s="52" t="str">
        <f t="shared" si="176"/>
        <v/>
      </c>
      <c r="GH36" s="52" t="str">
        <f t="shared" si="177"/>
        <v/>
      </c>
      <c r="GJ36" s="166"/>
      <c r="GK36" s="1"/>
      <c r="GL36" s="1"/>
      <c r="GM36" s="1"/>
      <c r="GN36" s="103">
        <f t="shared" si="178"/>
        <v>-112</v>
      </c>
      <c r="GO36" s="24">
        <f>IF(OR($S36&lt;OPL_MIN,$S36&gt;OPL_MAX),"",VLOOKUP($F36,CleanseResults!$EB$3:$EF$1772,5,FALSE))</f>
        <v>0.51</v>
      </c>
      <c r="GP36" s="24" t="str">
        <f t="shared" si="179"/>
        <v>HomFave</v>
      </c>
      <c r="GQ36" s="91">
        <f t="shared" si="180"/>
        <v>-104.08163265306123</v>
      </c>
      <c r="GR36" s="91">
        <f t="shared" si="181"/>
        <v>104.08163265306123</v>
      </c>
      <c r="GS36" s="25">
        <f t="shared" si="182"/>
        <v>1</v>
      </c>
      <c r="GT36" s="53">
        <f t="shared" si="183"/>
        <v>212</v>
      </c>
      <c r="GU36" s="52">
        <f t="shared" si="184"/>
        <v>112</v>
      </c>
      <c r="GV36" s="52" t="str">
        <f t="shared" si="185"/>
        <v/>
      </c>
      <c r="GW36" s="52" t="str">
        <f t="shared" si="186"/>
        <v/>
      </c>
      <c r="GX36" s="52" t="str">
        <f t="shared" si="187"/>
        <v/>
      </c>
      <c r="GY36" s="52" t="str">
        <f t="shared" si="188"/>
        <v/>
      </c>
      <c r="GZ36" s="52" t="str">
        <f t="shared" si="189"/>
        <v/>
      </c>
      <c r="HA36" s="52" t="str">
        <f t="shared" si="190"/>
        <v/>
      </c>
      <c r="HC36" s="166"/>
      <c r="HD36" s="1"/>
      <c r="HE36" s="1"/>
      <c r="HF36" s="1"/>
      <c r="HG36" s="103">
        <f t="shared" si="191"/>
        <v>-112</v>
      </c>
      <c r="HH36" s="24">
        <f>IF(OR($S36&lt;OPL_MIN,$S36&gt;OPL_MAX),"",VLOOKUP($F36,CleanseResults!$EQ$3:$EU$1772,5,FALSE))</f>
        <v>0.51</v>
      </c>
      <c r="HI36" s="24" t="str">
        <f t="shared" si="192"/>
        <v>HomFave</v>
      </c>
      <c r="HJ36" s="91">
        <f t="shared" si="193"/>
        <v>-104.08163265306123</v>
      </c>
      <c r="HK36" s="91">
        <f t="shared" si="194"/>
        <v>104.08163265306123</v>
      </c>
      <c r="HL36" s="25">
        <f t="shared" si="195"/>
        <v>1</v>
      </c>
      <c r="HM36" s="53">
        <f t="shared" si="196"/>
        <v>212</v>
      </c>
      <c r="HN36" s="52">
        <f t="shared" si="197"/>
        <v>112</v>
      </c>
      <c r="HO36" s="52" t="str">
        <f t="shared" si="198"/>
        <v/>
      </c>
      <c r="HP36" s="52" t="str">
        <f t="shared" si="199"/>
        <v/>
      </c>
      <c r="HQ36" s="52" t="str">
        <f t="shared" si="200"/>
        <v/>
      </c>
      <c r="HR36" s="52" t="str">
        <f t="shared" si="201"/>
        <v/>
      </c>
      <c r="HS36" s="52" t="str">
        <f t="shared" si="202"/>
        <v/>
      </c>
      <c r="HT36" s="52" t="str">
        <f t="shared" si="203"/>
        <v/>
      </c>
      <c r="HV36" s="166"/>
      <c r="HW36" s="1"/>
      <c r="HX36" s="1"/>
      <c r="HY36" s="1"/>
      <c r="HZ36" s="103">
        <f t="shared" si="204"/>
        <v>-112</v>
      </c>
      <c r="IA36" s="24">
        <f>IF(OR($S36&lt;OPL_MIN,$S36&gt;OPL_MAX),"",VLOOKUP($F36,CleanseResults!$FF$3:$FJ$1772,5,FALSE))</f>
        <v>0.52</v>
      </c>
      <c r="IB36" s="24" t="str">
        <f t="shared" si="205"/>
        <v>HomFave</v>
      </c>
      <c r="IC36" s="91">
        <f t="shared" si="206"/>
        <v>-108.33333333333334</v>
      </c>
      <c r="ID36" s="91">
        <f t="shared" si="207"/>
        <v>108.33333333333334</v>
      </c>
      <c r="IE36" s="25">
        <f t="shared" si="208"/>
        <v>1</v>
      </c>
      <c r="IF36" s="53">
        <f t="shared" si="209"/>
        <v>212</v>
      </c>
      <c r="IG36" s="52">
        <f t="shared" si="210"/>
        <v>112</v>
      </c>
      <c r="IH36" s="52" t="str">
        <f t="shared" si="211"/>
        <v/>
      </c>
      <c r="II36" s="52" t="str">
        <f t="shared" si="212"/>
        <v/>
      </c>
      <c r="IJ36" s="52" t="str">
        <f t="shared" si="213"/>
        <v/>
      </c>
      <c r="IK36" s="52" t="str">
        <f t="shared" si="214"/>
        <v/>
      </c>
      <c r="IL36" s="52" t="str">
        <f t="shared" si="215"/>
        <v/>
      </c>
      <c r="IM36" s="52" t="str">
        <f t="shared" si="216"/>
        <v/>
      </c>
      <c r="IO36" s="166"/>
      <c r="IP36" s="1"/>
      <c r="IQ36" s="1"/>
      <c r="IR36" s="1"/>
      <c r="IS36" s="103">
        <f t="shared" si="217"/>
        <v>-112</v>
      </c>
      <c r="IT36" s="24">
        <f>IF(OR($S36&lt;OPL_MIN,$S36&gt;OPL_MAX),"",VLOOKUP($F36,CleanseResults!$FU$3:$FY$1772,5,FALSE))</f>
        <v>0.52</v>
      </c>
      <c r="IU36" s="24" t="str">
        <f t="shared" si="218"/>
        <v>HomFave</v>
      </c>
      <c r="IV36" s="91">
        <f t="shared" si="219"/>
        <v>-108.33333333333334</v>
      </c>
      <c r="IW36" s="91">
        <f t="shared" si="220"/>
        <v>108.33333333333334</v>
      </c>
      <c r="IX36" s="25">
        <f t="shared" si="221"/>
        <v>1</v>
      </c>
      <c r="IY36" s="53">
        <f t="shared" si="222"/>
        <v>212</v>
      </c>
      <c r="IZ36" s="52">
        <f t="shared" si="223"/>
        <v>112</v>
      </c>
      <c r="JA36" s="52" t="str">
        <f t="shared" si="224"/>
        <v/>
      </c>
      <c r="JB36" s="52" t="str">
        <f t="shared" si="225"/>
        <v/>
      </c>
      <c r="JC36" s="52" t="str">
        <f t="shared" si="226"/>
        <v/>
      </c>
      <c r="JD36" s="52" t="str">
        <f t="shared" si="227"/>
        <v/>
      </c>
      <c r="JE36" s="52" t="str">
        <f t="shared" si="228"/>
        <v/>
      </c>
      <c r="JF36" s="52" t="str">
        <f t="shared" si="229"/>
        <v/>
      </c>
      <c r="JH36" s="166"/>
      <c r="JI36" s="1"/>
      <c r="JJ36" s="1"/>
      <c r="JK36" s="1"/>
      <c r="JL36" s="103">
        <f t="shared" si="230"/>
        <v>-112</v>
      </c>
      <c r="JM36" s="24">
        <f>IF(OR($S36&lt;OPL_MIN,$S36&gt;OPL_MAX),"",VLOOKUP($F36,CleanseResults!$GJ$3:$GN$1772,5,FALSE))</f>
        <v>0.5</v>
      </c>
      <c r="JN36" s="24" t="str">
        <f t="shared" si="231"/>
        <v>HomFave</v>
      </c>
      <c r="JO36" s="91">
        <f t="shared" si="232"/>
        <v>100</v>
      </c>
      <c r="JP36" s="91">
        <f t="shared" si="233"/>
        <v>100</v>
      </c>
      <c r="JQ36" s="25">
        <f t="shared" si="234"/>
        <v>1</v>
      </c>
      <c r="JR36" s="53">
        <f t="shared" si="235"/>
        <v>212</v>
      </c>
      <c r="JS36" s="52">
        <f t="shared" si="236"/>
        <v>112</v>
      </c>
      <c r="JT36" s="52" t="str">
        <f t="shared" si="237"/>
        <v/>
      </c>
      <c r="JU36" s="52" t="str">
        <f t="shared" si="238"/>
        <v/>
      </c>
      <c r="JV36" s="52" t="str">
        <f t="shared" si="239"/>
        <v/>
      </c>
      <c r="JW36" s="52" t="str">
        <f t="shared" si="240"/>
        <v/>
      </c>
      <c r="JX36" s="52" t="str">
        <f t="shared" si="241"/>
        <v/>
      </c>
      <c r="JY36" s="52" t="str">
        <f t="shared" si="242"/>
        <v/>
      </c>
      <c r="KA36" s="166"/>
      <c r="KB36" s="1"/>
      <c r="KC36" s="1"/>
      <c r="KD36" s="1"/>
      <c r="KE36" s="103">
        <f t="shared" si="243"/>
        <v>-112</v>
      </c>
      <c r="KF36" s="24">
        <f>IF(OR($S36&lt;OPL_MIN,$S36&gt;OPL_MAX),"",VLOOKUP($F36,CleanseResults!$GY$3:$HC$1772,5,FALSE))</f>
        <v>0.56000000000000005</v>
      </c>
      <c r="KG36" s="24" t="str">
        <f t="shared" si="244"/>
        <v>HomFave</v>
      </c>
      <c r="KH36" s="91">
        <f t="shared" si="245"/>
        <v>-127.27272727272729</v>
      </c>
      <c r="KI36" s="91">
        <f t="shared" si="246"/>
        <v>127.27272727272729</v>
      </c>
      <c r="KJ36" s="25">
        <f t="shared" si="247"/>
        <v>1</v>
      </c>
      <c r="KK36" s="53">
        <f t="shared" si="248"/>
        <v>212</v>
      </c>
      <c r="KL36" s="52">
        <f t="shared" si="249"/>
        <v>112</v>
      </c>
      <c r="KM36" s="52" t="str">
        <f t="shared" si="250"/>
        <v/>
      </c>
      <c r="KN36" s="52" t="str">
        <f t="shared" si="251"/>
        <v/>
      </c>
      <c r="KO36" s="52" t="str">
        <f t="shared" si="252"/>
        <v/>
      </c>
      <c r="KP36" s="52" t="str">
        <f t="shared" si="253"/>
        <v/>
      </c>
      <c r="KQ36" s="52" t="str">
        <f t="shared" si="254"/>
        <v/>
      </c>
      <c r="KR36" s="52" t="str">
        <f t="shared" si="255"/>
        <v/>
      </c>
      <c r="KT36" s="166"/>
      <c r="KU36" s="1"/>
      <c r="KV36" s="1"/>
      <c r="KW36" s="1"/>
      <c r="KX36" s="103">
        <f t="shared" si="256"/>
        <v>-112</v>
      </c>
      <c r="KY36" s="24">
        <f>IF(OR($S36&lt;OPL_MIN,$S36&gt;OPL_MAX),"",VLOOKUP($F36,CleanseResults!$HN$3:$HR$1772,5,FALSE))</f>
        <v>0.5</v>
      </c>
      <c r="KZ36" s="24" t="str">
        <f t="shared" si="257"/>
        <v>HomFave</v>
      </c>
      <c r="LA36" s="91">
        <f t="shared" si="258"/>
        <v>100</v>
      </c>
      <c r="LB36" s="91">
        <f t="shared" si="259"/>
        <v>100</v>
      </c>
      <c r="LC36" s="25">
        <f t="shared" si="260"/>
        <v>1</v>
      </c>
      <c r="LD36" s="53">
        <f t="shared" si="261"/>
        <v>212</v>
      </c>
      <c r="LE36" s="52">
        <f t="shared" si="262"/>
        <v>112</v>
      </c>
      <c r="LF36" s="52" t="str">
        <f t="shared" si="263"/>
        <v/>
      </c>
      <c r="LG36" s="52" t="str">
        <f t="shared" si="264"/>
        <v/>
      </c>
      <c r="LH36" s="52" t="str">
        <f t="shared" si="265"/>
        <v/>
      </c>
      <c r="LI36" s="52" t="str">
        <f t="shared" si="266"/>
        <v/>
      </c>
      <c r="LJ36" s="52" t="str">
        <f t="shared" si="267"/>
        <v/>
      </c>
      <c r="LK36" s="52" t="str">
        <f t="shared" si="268"/>
        <v/>
      </c>
      <c r="LO36" s="166"/>
      <c r="LP36" s="1"/>
      <c r="LQ36" s="1"/>
      <c r="LR36" s="1"/>
      <c r="LS36" s="129">
        <f t="shared" si="30"/>
        <v>0.50890949479147607</v>
      </c>
      <c r="LT36" s="53">
        <f t="shared" si="269"/>
        <v>15</v>
      </c>
      <c r="LU36" s="53">
        <f t="shared" si="270"/>
        <v>0</v>
      </c>
      <c r="LV36" s="53">
        <f t="shared" si="271"/>
        <v>0</v>
      </c>
      <c r="LW36" s="53">
        <f t="shared" si="272"/>
        <v>0</v>
      </c>
      <c r="LX36" s="24" t="str">
        <f t="shared" si="273"/>
        <v>HomFave</v>
      </c>
      <c r="LY36" s="97">
        <f t="shared" si="32"/>
        <v>100</v>
      </c>
      <c r="LZ36" s="127">
        <f t="shared" si="33"/>
        <v>0.52</v>
      </c>
      <c r="MA36" s="128">
        <f t="shared" si="34"/>
        <v>1.1090505208523949E-2</v>
      </c>
      <c r="MB36" s="91">
        <f t="shared" si="35"/>
        <v>-108.33333333333334</v>
      </c>
      <c r="MC36" s="137" t="str">
        <f t="shared" si="36"/>
        <v>HomFave</v>
      </c>
      <c r="MD36" s="138">
        <f t="shared" si="37"/>
        <v>1</v>
      </c>
      <c r="ME36" s="130">
        <f t="shared" si="274"/>
        <v>1</v>
      </c>
      <c r="MF36" s="135">
        <f t="shared" si="38"/>
        <v>1.8928571428571428</v>
      </c>
      <c r="MG36" s="135">
        <f t="shared" si="39"/>
        <v>1</v>
      </c>
      <c r="MH36" s="135" t="str">
        <f t="shared" si="40"/>
        <v/>
      </c>
      <c r="MI36" s="135" t="str">
        <f t="shared" si="41"/>
        <v/>
      </c>
      <c r="MJ36" s="135" t="str">
        <f t="shared" si="42"/>
        <v/>
      </c>
      <c r="MK36" s="135" t="str">
        <f t="shared" si="43"/>
        <v/>
      </c>
      <c r="ML36" s="135" t="str">
        <f t="shared" si="44"/>
        <v/>
      </c>
      <c r="MM36" s="135" t="str">
        <f t="shared" si="45"/>
        <v/>
      </c>
      <c r="MO36" s="123">
        <f t="shared" si="46"/>
        <v>0.8928571428571429</v>
      </c>
      <c r="MP36" s="123">
        <f t="shared" si="47"/>
        <v>1</v>
      </c>
      <c r="MS36" s="24">
        <f t="shared" si="48"/>
        <v>1</v>
      </c>
      <c r="MT36" s="24">
        <f t="shared" si="49"/>
        <v>1.8928571428571428</v>
      </c>
      <c r="MU36" s="24">
        <f t="shared" si="50"/>
        <v>0.8928571428571429</v>
      </c>
      <c r="MV36" s="81">
        <f t="shared" si="51"/>
        <v>0.8928571428571429</v>
      </c>
      <c r="MX36" s="52">
        <f t="shared" si="52"/>
        <v>0.51</v>
      </c>
      <c r="MY36" s="52">
        <f t="shared" si="53"/>
        <v>0.61</v>
      </c>
      <c r="MZ36" s="52">
        <f t="shared" si="54"/>
        <v>0.67</v>
      </c>
      <c r="NA36" s="52">
        <f t="shared" si="55"/>
        <v>0.57999999999999996</v>
      </c>
      <c r="NB36" s="52">
        <f t="shared" si="56"/>
        <v>0.51</v>
      </c>
      <c r="NC36" s="52">
        <f t="shared" si="57"/>
        <v>0.52</v>
      </c>
      <c r="ND36" s="52">
        <f t="shared" si="58"/>
        <v>0.52</v>
      </c>
      <c r="NE36" s="52">
        <f t="shared" si="59"/>
        <v>0.53</v>
      </c>
      <c r="NF36" s="52">
        <f t="shared" si="60"/>
        <v>0.51</v>
      </c>
      <c r="NG36" s="52">
        <f t="shared" si="61"/>
        <v>0.51</v>
      </c>
      <c r="NH36" s="52">
        <f t="shared" si="62"/>
        <v>0.52</v>
      </c>
      <c r="NI36" s="52">
        <f t="shared" si="63"/>
        <v>0.52</v>
      </c>
      <c r="NJ36" s="52">
        <f t="shared" si="64"/>
        <v>0.5</v>
      </c>
      <c r="NK36" s="52">
        <f t="shared" si="65"/>
        <v>0.56000000000000005</v>
      </c>
      <c r="NL36" s="52">
        <f t="shared" si="66"/>
        <v>0.5</v>
      </c>
      <c r="NM36" s="109">
        <f t="shared" si="275"/>
        <v>0.52</v>
      </c>
    </row>
    <row r="37" spans="1:377" ht="15" customHeight="1" x14ac:dyDescent="0.2">
      <c r="A37" s="1"/>
      <c r="B37" s="1"/>
      <c r="C37" s="9" t="s">
        <v>245</v>
      </c>
      <c r="D37" s="15">
        <f>D36/NumGames</f>
        <v>0.47126436781609193</v>
      </c>
      <c r="E37" s="10">
        <f t="shared" si="276"/>
        <v>0</v>
      </c>
      <c r="F37" s="26">
        <v>776501</v>
      </c>
      <c r="G37" s="49">
        <f>VLOOKUP($F37,Lookup_!$A$2:$AJ$2224,3,FALSE)</f>
        <v>2025</v>
      </c>
      <c r="H37" s="27">
        <f>VLOOKUP($F37,Lookup_!$A$2:$AJ$2224,4,FALSE)</f>
        <v>9.1</v>
      </c>
      <c r="I37" s="86">
        <f>VLOOKUP($F37,Lookup_!$A$2:$AJ$2224,2,FALSE)</f>
        <v>45901</v>
      </c>
      <c r="J37" s="7">
        <f>VLOOKUP($F37,Lookup_!$A$2:$AJ$2224,13,FALSE)</f>
        <v>18</v>
      </c>
      <c r="K37" s="8" t="str">
        <f>VLOOKUP(J37,Lookup_!$AO$3:$AP$32,2,FALSE)</f>
        <v>NYM</v>
      </c>
      <c r="L37" s="27">
        <f>VLOOKUP($F37,Lookup_!$A$2:$AJ$2224,14,FALSE)</f>
        <v>-117</v>
      </c>
      <c r="M37" s="12">
        <f>VLOOKUP($F37,Lookup_!$A$2:$AJ$2224,15,FALSE)</f>
        <v>0.53917099999999996</v>
      </c>
      <c r="N37" s="115">
        <f t="shared" si="67"/>
        <v>0.52863011549698991</v>
      </c>
      <c r="O37" s="116">
        <f t="shared" si="68"/>
        <v>-112.14762183085843</v>
      </c>
      <c r="P37" s="49">
        <f>VLOOKUP($F37,Lookup_!$A$2:$AJ$2224,7,FALSE)</f>
        <v>10</v>
      </c>
      <c r="Q37" s="8" t="str">
        <f>VLOOKUP(P37,Lookup_!$AO$3:$AP$32,2,FALSE)</f>
        <v>DET</v>
      </c>
      <c r="R37" s="88">
        <f>VLOOKUP($F37,Lookup_!$A$2:$AJ$2224,12,FALSE)</f>
        <v>0.34727845299999999</v>
      </c>
      <c r="S37" s="27">
        <f>VLOOKUP($F37,Lookup_!$A$2:$AJ$2224,8,FALSE)</f>
        <v>108</v>
      </c>
      <c r="T37" s="12">
        <f>VLOOKUP($F37,Lookup_!$A$2:$AJ$2224,9,FALSE)</f>
        <v>0.480769</v>
      </c>
      <c r="U37" s="115">
        <f t="shared" si="69"/>
        <v>0.47136988450300993</v>
      </c>
      <c r="V37" s="116">
        <f t="shared" si="70"/>
        <v>112.14762183085851</v>
      </c>
      <c r="W37" s="90">
        <f t="shared" si="71"/>
        <v>-1</v>
      </c>
      <c r="X37" s="27">
        <f>VLOOKUP($F37,Lookup_!$A$2:$AJ$2224,5,FALSE)</f>
        <v>9</v>
      </c>
      <c r="Y37" s="27">
        <f>VLOOKUP($F37,Lookup_!$A$2:$AJ$2224,6,FALSE)</f>
        <v>-111.5</v>
      </c>
      <c r="Z37" s="55">
        <f>VLOOKUP($F37,Lookup_!$A$2:$AJ$2224,19,FALSE)</f>
        <v>103.37826345591775</v>
      </c>
      <c r="AA37" s="116">
        <f>VLOOKUP($F37,Lookup_!$A$2:$AJ$2224,25,FALSE)</f>
        <v>113.26918196339876</v>
      </c>
      <c r="AB37" s="27">
        <f>VLOOKUP($F37,Lookup_!$A$2:$AJ$2224,21,FALSE)</f>
        <v>-136.6388902461444</v>
      </c>
      <c r="AC37" s="116">
        <f>VLOOKUP($F37,Lookup_!$A$2:$AJ$2224,23,FALSE)</f>
        <v>-119.40746819140232</v>
      </c>
      <c r="AD37" s="7">
        <f>VLOOKUP($F37,Lookup_!$A$2:$AJ$2224,31,FALSE)</f>
        <v>10</v>
      </c>
      <c r="AE37" s="8">
        <f>VLOOKUP($F37,Lookup_!$A$2:$AJ$2224,30,FALSE)</f>
        <v>8</v>
      </c>
      <c r="AF37" s="8" t="str">
        <f>VLOOKUP($F37,Lookup_!$A$2:$AJ$2224,32,FALSE)</f>
        <v>TWO</v>
      </c>
      <c r="AG37" s="28">
        <f>VLOOKUP($F37,Lookup_!$A$2:$AJ$2224,29,FALSE)</f>
        <v>-1</v>
      </c>
      <c r="AH37" s="28">
        <f>VLOOKUP($F37,Lookup_!$A$2:$AJ$2224,34,FALSE)</f>
        <v>1</v>
      </c>
      <c r="AI37" s="28" t="str">
        <f>VLOOKUP($F37,Lookup_!$A$2:$AJ$2224,33,FALSE)</f>
        <v>VisFave</v>
      </c>
      <c r="AJ37" s="8">
        <f>VLOOKUP($F37,Lookup_!$A$2:$AJ$2224,35,FALSE)</f>
        <v>18</v>
      </c>
      <c r="AK37" s="28">
        <f>VLOOKUP($F37,Lookup_!$A$2:$AJ$2224,36,FALSE)</f>
        <v>1</v>
      </c>
      <c r="AL37">
        <f t="shared" si="72"/>
        <v>2</v>
      </c>
      <c r="AM37">
        <f t="shared" si="73"/>
        <v>1</v>
      </c>
      <c r="AN37" s="166"/>
      <c r="AO37" s="1"/>
      <c r="AP37" s="17" t="s">
        <v>22</v>
      </c>
      <c r="AQ37" s="2">
        <f>COUNTIFS(AT$3:AT$89,"=HomDog", AW$3:AW$89,"=1")+COUNTIFS(AT$3:AT$89,"=HomDog", AW$3:AW$89,"=-1")</f>
        <v>10</v>
      </c>
      <c r="AR37" s="103">
        <f t="shared" si="74"/>
        <v>108</v>
      </c>
      <c r="AS37" s="24">
        <f>IF(OR($S37&lt;OPL_MIN,$S37&gt;OPL_MAX),"",VLOOKUP($F37,CleanseResults!$L$3:$P$1772,5,FALSE))</f>
        <v>0.48</v>
      </c>
      <c r="AT37" s="24" t="str">
        <f t="shared" si="75"/>
        <v>VisFave</v>
      </c>
      <c r="AU37" s="91">
        <f t="shared" si="76"/>
        <v>-108.33333333333334</v>
      </c>
      <c r="AV37" s="91">
        <f t="shared" si="77"/>
        <v>108.33333333333334</v>
      </c>
      <c r="AW37" s="25">
        <f t="shared" si="78"/>
        <v>1</v>
      </c>
      <c r="AX37" s="53" t="str">
        <f t="shared" si="79"/>
        <v/>
      </c>
      <c r="AY37" s="52" t="str">
        <f t="shared" si="80"/>
        <v/>
      </c>
      <c r="AZ37" s="52" t="str">
        <f t="shared" si="81"/>
        <v/>
      </c>
      <c r="BA37" s="52" t="str">
        <f t="shared" si="82"/>
        <v/>
      </c>
      <c r="BB37" s="52">
        <f t="shared" si="83"/>
        <v>217</v>
      </c>
      <c r="BC37" s="52">
        <f t="shared" si="84"/>
        <v>117</v>
      </c>
      <c r="BD37" s="52" t="str">
        <f t="shared" si="85"/>
        <v/>
      </c>
      <c r="BE37" s="52" t="str">
        <f t="shared" si="86"/>
        <v/>
      </c>
      <c r="BG37" s="166"/>
      <c r="BH37" s="1"/>
      <c r="BI37" s="17" t="s">
        <v>22</v>
      </c>
      <c r="BJ37" s="2">
        <f>COUNTIFS(BM$3:BM$89,"=HomDog", BP$3:BP$89,"=1")+COUNTIFS(BM$3:BM$89,"=HomDog", BP$3:BP$89,"=-1")</f>
        <v>15</v>
      </c>
      <c r="BK37" s="103">
        <f t="shared" si="87"/>
        <v>108</v>
      </c>
      <c r="BL37" s="24">
        <f>IF(OR($S37&lt;OPL_MIN,$S37&gt;OPL_MAX),"",VLOOKUP($F37,CleanseResults!$AA$3:$AE$1772,5,FALSE))</f>
        <v>0.44</v>
      </c>
      <c r="BM37" s="24" t="str">
        <f t="shared" si="88"/>
        <v>VisFave</v>
      </c>
      <c r="BN37" s="91">
        <f t="shared" si="89"/>
        <v>-127.27272727272729</v>
      </c>
      <c r="BO37" s="91">
        <f t="shared" si="90"/>
        <v>127.27272727272729</v>
      </c>
      <c r="BP37" s="25">
        <f t="shared" si="91"/>
        <v>1</v>
      </c>
      <c r="BQ37" s="53" t="str">
        <f t="shared" si="92"/>
        <v/>
      </c>
      <c r="BR37" s="52" t="str">
        <f t="shared" si="93"/>
        <v/>
      </c>
      <c r="BS37" s="52" t="str">
        <f t="shared" si="94"/>
        <v/>
      </c>
      <c r="BT37" s="52" t="str">
        <f t="shared" si="95"/>
        <v/>
      </c>
      <c r="BU37" s="52">
        <f t="shared" si="96"/>
        <v>217</v>
      </c>
      <c r="BV37" s="52">
        <f t="shared" si="97"/>
        <v>117</v>
      </c>
      <c r="BW37" s="52" t="str">
        <f t="shared" si="98"/>
        <v/>
      </c>
      <c r="BX37" s="52" t="str">
        <f t="shared" si="99"/>
        <v/>
      </c>
      <c r="BZ37" s="166"/>
      <c r="CA37" s="1"/>
      <c r="CB37" s="17" t="s">
        <v>22</v>
      </c>
      <c r="CC37" s="2">
        <f>COUNTIFS(CF$3:CF$89,"=HomDog", CI$3:CI$89,"=1")+COUNTIFS(CF$3:CF$89,"=HomDog", CI$3:CI$89,"=-1")</f>
        <v>17</v>
      </c>
      <c r="CD37" s="103">
        <f t="shared" si="100"/>
        <v>108</v>
      </c>
      <c r="CE37" s="24">
        <f>IF(OR($S37&lt;OPL_MIN,$S37&gt;OPL_MAX),"",VLOOKUP($F37,CleanseResults!$AP$3:$AT$1772,5,FALSE))</f>
        <v>0.41</v>
      </c>
      <c r="CF37" s="24" t="str">
        <f t="shared" si="101"/>
        <v>VisFave</v>
      </c>
      <c r="CG37" s="91">
        <f t="shared" si="102"/>
        <v>-143.90243902439028</v>
      </c>
      <c r="CH37" s="91">
        <f t="shared" si="103"/>
        <v>143.90243902439028</v>
      </c>
      <c r="CI37" s="25">
        <f t="shared" si="104"/>
        <v>1</v>
      </c>
      <c r="CJ37" s="53" t="str">
        <f t="shared" si="105"/>
        <v/>
      </c>
      <c r="CK37" s="52" t="str">
        <f t="shared" si="106"/>
        <v/>
      </c>
      <c r="CL37" s="52" t="str">
        <f t="shared" si="107"/>
        <v/>
      </c>
      <c r="CM37" s="52" t="str">
        <f t="shared" si="108"/>
        <v/>
      </c>
      <c r="CN37" s="52">
        <f t="shared" si="109"/>
        <v>217</v>
      </c>
      <c r="CO37" s="52">
        <f t="shared" si="110"/>
        <v>117</v>
      </c>
      <c r="CP37" s="52" t="str">
        <f t="shared" si="111"/>
        <v/>
      </c>
      <c r="CQ37" s="52" t="str">
        <f t="shared" si="112"/>
        <v/>
      </c>
      <c r="CS37" s="166"/>
      <c r="CT37" s="1"/>
      <c r="CU37" s="17" t="s">
        <v>22</v>
      </c>
      <c r="CV37" s="2">
        <f>COUNTIFS(CY$3:CY$89,"=HomDog", DB$3:DB$89,"=1")+COUNTIFS(CY$3:CY$89,"=HomDog", DB$3:DB$89,"=-1")</f>
        <v>7</v>
      </c>
      <c r="CW37" s="103">
        <f t="shared" si="113"/>
        <v>108</v>
      </c>
      <c r="CX37" s="24">
        <f>IF(OR($S37&lt;OPL_MIN,$S37&gt;OPL_MAX),"",VLOOKUP($F37,CleanseResults!$BE$3:$BI$1772,5,FALSE))</f>
        <v>0.47</v>
      </c>
      <c r="CY37" s="24" t="str">
        <f t="shared" si="114"/>
        <v>VisFave</v>
      </c>
      <c r="CZ37" s="91">
        <f t="shared" si="115"/>
        <v>-112.76595744680853</v>
      </c>
      <c r="DA37" s="91">
        <f t="shared" si="116"/>
        <v>112.76595744680853</v>
      </c>
      <c r="DB37" s="25">
        <f t="shared" si="117"/>
        <v>1</v>
      </c>
      <c r="DC37" s="53" t="str">
        <f t="shared" si="118"/>
        <v/>
      </c>
      <c r="DD37" s="52" t="str">
        <f t="shared" si="119"/>
        <v/>
      </c>
      <c r="DE37" s="52" t="str">
        <f t="shared" si="120"/>
        <v/>
      </c>
      <c r="DF37" s="52" t="str">
        <f t="shared" si="121"/>
        <v/>
      </c>
      <c r="DG37" s="52">
        <f t="shared" si="122"/>
        <v>217</v>
      </c>
      <c r="DH37" s="52">
        <f t="shared" si="123"/>
        <v>117</v>
      </c>
      <c r="DI37" s="52" t="str">
        <f t="shared" si="124"/>
        <v/>
      </c>
      <c r="DJ37" s="52" t="str">
        <f t="shared" si="125"/>
        <v/>
      </c>
      <c r="DL37" s="166"/>
      <c r="DM37" s="1"/>
      <c r="DN37" s="17" t="s">
        <v>22</v>
      </c>
      <c r="DO37" s="2">
        <f>COUNTIFS(DR$3:DR$89,"=HomDog", DU$3:DU$89,"=1")+COUNTIFS(DR$3:DR$89,"=HomDog", DU$3:DU$89,"=-1")</f>
        <v>9</v>
      </c>
      <c r="DP37" s="103">
        <f t="shared" si="126"/>
        <v>108</v>
      </c>
      <c r="DQ37" s="24">
        <f>IF(OR($S37&lt;OPL_MIN,$S37&gt;OPL_MAX),"",VLOOKUP($F37,CleanseResults!$BT$3:$BX$1772,5,FALSE))</f>
        <v>0.49</v>
      </c>
      <c r="DR37" s="24" t="str">
        <f t="shared" si="127"/>
        <v>VisFave</v>
      </c>
      <c r="DS37" s="91">
        <f t="shared" si="128"/>
        <v>-104.08163265306123</v>
      </c>
      <c r="DT37" s="91">
        <f t="shared" si="129"/>
        <v>104.08163265306123</v>
      </c>
      <c r="DU37" s="25">
        <f t="shared" si="130"/>
        <v>1</v>
      </c>
      <c r="DV37" s="53" t="str">
        <f t="shared" si="131"/>
        <v/>
      </c>
      <c r="DW37" s="52" t="str">
        <f t="shared" si="132"/>
        <v/>
      </c>
      <c r="DX37" s="52" t="str">
        <f t="shared" si="133"/>
        <v/>
      </c>
      <c r="DY37" s="52" t="str">
        <f t="shared" si="134"/>
        <v/>
      </c>
      <c r="DZ37" s="52">
        <f t="shared" si="135"/>
        <v>217</v>
      </c>
      <c r="EA37" s="52">
        <f t="shared" si="136"/>
        <v>117</v>
      </c>
      <c r="EB37" s="52" t="str">
        <f t="shared" si="137"/>
        <v/>
      </c>
      <c r="EC37" s="52" t="str">
        <f t="shared" si="138"/>
        <v/>
      </c>
      <c r="EE37" s="166"/>
      <c r="EF37" s="1"/>
      <c r="EG37" s="17" t="s">
        <v>22</v>
      </c>
      <c r="EH37" s="2">
        <f>COUNTIFS(EK$3:EK$89,"=HomDog", EN$3:EN$89,"=1")+COUNTIFS(EK$3:EK$89,"=HomDog", EN$3:EN$89,"=-1")</f>
        <v>6</v>
      </c>
      <c r="EI37" s="103">
        <f t="shared" si="139"/>
        <v>108</v>
      </c>
      <c r="EJ37" s="24">
        <f>IF(OR($S37&lt;OPL_MIN,$S37&gt;OPL_MAX),"",VLOOKUP($F37,CleanseResults!$CI$3:$CM$1772,5,FALSE))</f>
        <v>0.45</v>
      </c>
      <c r="EK37" s="24" t="str">
        <f t="shared" si="140"/>
        <v>VisFave</v>
      </c>
      <c r="EL37" s="91">
        <f t="shared" si="141"/>
        <v>-122.22222222222226</v>
      </c>
      <c r="EM37" s="91">
        <f t="shared" si="142"/>
        <v>122.22222222222226</v>
      </c>
      <c r="EN37" s="25">
        <f t="shared" si="143"/>
        <v>1</v>
      </c>
      <c r="EO37" s="53" t="str">
        <f t="shared" si="144"/>
        <v/>
      </c>
      <c r="EP37" s="52" t="str">
        <f t="shared" si="145"/>
        <v/>
      </c>
      <c r="EQ37" s="52" t="str">
        <f t="shared" si="146"/>
        <v/>
      </c>
      <c r="ER37" s="52" t="str">
        <f t="shared" si="147"/>
        <v/>
      </c>
      <c r="ES37" s="52">
        <f t="shared" si="148"/>
        <v>217</v>
      </c>
      <c r="ET37" s="52">
        <f t="shared" si="149"/>
        <v>117</v>
      </c>
      <c r="EU37" s="52" t="str">
        <f t="shared" si="150"/>
        <v/>
      </c>
      <c r="EV37" s="52" t="str">
        <f t="shared" si="151"/>
        <v/>
      </c>
      <c r="EX37" s="166"/>
      <c r="EY37" s="1"/>
      <c r="EZ37" s="17" t="s">
        <v>22</v>
      </c>
      <c r="FA37" s="2">
        <f>COUNTIFS(FD$3:FD$89,"=HomDog", FG$3:FG$89,"=1")+COUNTIFS(FD$3:FD$89,"=HomDog", FG$3:FG$89,"=-1")</f>
        <v>17</v>
      </c>
      <c r="FB37" s="103">
        <f t="shared" si="152"/>
        <v>108</v>
      </c>
      <c r="FC37" s="24">
        <f>IF(OR($S37&lt;OPL_MIN,$S37&gt;OPL_MAX),"",VLOOKUP($F37,CleanseResults!$CX$3:$DB$1772,5,FALSE))</f>
        <v>0.48</v>
      </c>
      <c r="FD37" s="24" t="str">
        <f t="shared" si="153"/>
        <v>VisFave</v>
      </c>
      <c r="FE37" s="91">
        <f t="shared" si="154"/>
        <v>-108.33333333333334</v>
      </c>
      <c r="FF37" s="91">
        <f t="shared" si="155"/>
        <v>108.33333333333334</v>
      </c>
      <c r="FG37" s="25">
        <f t="shared" si="156"/>
        <v>1</v>
      </c>
      <c r="FH37" s="53" t="str">
        <f t="shared" si="157"/>
        <v/>
      </c>
      <c r="FI37" s="52" t="str">
        <f t="shared" si="158"/>
        <v/>
      </c>
      <c r="FJ37" s="52" t="str">
        <f t="shared" si="159"/>
        <v/>
      </c>
      <c r="FK37" s="52" t="str">
        <f t="shared" si="160"/>
        <v/>
      </c>
      <c r="FL37" s="52">
        <f t="shared" si="161"/>
        <v>217</v>
      </c>
      <c r="FM37" s="52">
        <f t="shared" si="162"/>
        <v>117</v>
      </c>
      <c r="FN37" s="52" t="str">
        <f t="shared" si="163"/>
        <v/>
      </c>
      <c r="FO37" s="52" t="str">
        <f t="shared" si="164"/>
        <v/>
      </c>
      <c r="FQ37" s="166"/>
      <c r="FR37" s="1"/>
      <c r="FS37" s="17" t="s">
        <v>22</v>
      </c>
      <c r="FT37" s="2">
        <f>COUNTIFS(FW$3:FW$89,"=HomDog", FZ$3:FZ$89,"=1")+COUNTIFS(FW$3:FW$89,"=HomDog", FZ$3:FZ$89,"=-1")</f>
        <v>9</v>
      </c>
      <c r="FU37" s="103">
        <f t="shared" si="165"/>
        <v>108</v>
      </c>
      <c r="FV37" s="24">
        <f>IF(OR($S37&lt;OPL_MIN,$S37&gt;OPL_MAX),"",VLOOKUP($F37,CleanseResults!$DM$3:$DQ$1772,5,FALSE))</f>
        <v>0.44</v>
      </c>
      <c r="FW37" s="24" t="str">
        <f t="shared" si="166"/>
        <v>VisFave</v>
      </c>
      <c r="FX37" s="91">
        <f t="shared" si="167"/>
        <v>-127.27272727272729</v>
      </c>
      <c r="FY37" s="91">
        <f t="shared" si="168"/>
        <v>127.27272727272729</v>
      </c>
      <c r="FZ37" s="25">
        <f t="shared" si="169"/>
        <v>1</v>
      </c>
      <c r="GA37" s="53" t="str">
        <f t="shared" si="170"/>
        <v/>
      </c>
      <c r="GB37" s="52" t="str">
        <f t="shared" si="171"/>
        <v/>
      </c>
      <c r="GC37" s="52" t="str">
        <f t="shared" si="172"/>
        <v/>
      </c>
      <c r="GD37" s="52" t="str">
        <f t="shared" si="173"/>
        <v/>
      </c>
      <c r="GE37" s="52">
        <f t="shared" si="174"/>
        <v>217</v>
      </c>
      <c r="GF37" s="52">
        <f t="shared" si="175"/>
        <v>117</v>
      </c>
      <c r="GG37" s="52" t="str">
        <f t="shared" si="176"/>
        <v/>
      </c>
      <c r="GH37" s="52" t="str">
        <f t="shared" si="177"/>
        <v/>
      </c>
      <c r="GJ37" s="166"/>
      <c r="GK37" s="1"/>
      <c r="GL37" s="17" t="s">
        <v>22</v>
      </c>
      <c r="GM37" s="2">
        <f>COUNTIFS(GP$3:GP$89,"=HomDog", GS$3:GS$89,"=1")+COUNTIFS(GP$3:GP$89,"=HomDog", GS$3:GS$89,"=-1")</f>
        <v>9</v>
      </c>
      <c r="GN37" s="103">
        <f t="shared" si="178"/>
        <v>108</v>
      </c>
      <c r="GO37" s="24">
        <f>IF(OR($S37&lt;OPL_MIN,$S37&gt;OPL_MAX),"",VLOOKUP($F37,CleanseResults!$EB$3:$EF$1772,5,FALSE))</f>
        <v>0.44</v>
      </c>
      <c r="GP37" s="24" t="str">
        <f t="shared" si="179"/>
        <v>VisFave</v>
      </c>
      <c r="GQ37" s="91">
        <f t="shared" si="180"/>
        <v>-127.27272727272729</v>
      </c>
      <c r="GR37" s="91">
        <f t="shared" si="181"/>
        <v>127.27272727272729</v>
      </c>
      <c r="GS37" s="25">
        <f t="shared" si="182"/>
        <v>1</v>
      </c>
      <c r="GT37" s="53" t="str">
        <f t="shared" si="183"/>
        <v/>
      </c>
      <c r="GU37" s="52" t="str">
        <f t="shared" si="184"/>
        <v/>
      </c>
      <c r="GV37" s="52" t="str">
        <f t="shared" si="185"/>
        <v/>
      </c>
      <c r="GW37" s="52" t="str">
        <f t="shared" si="186"/>
        <v/>
      </c>
      <c r="GX37" s="52">
        <f t="shared" si="187"/>
        <v>217</v>
      </c>
      <c r="GY37" s="52">
        <f t="shared" si="188"/>
        <v>117</v>
      </c>
      <c r="GZ37" s="52" t="str">
        <f t="shared" si="189"/>
        <v/>
      </c>
      <c r="HA37" s="52" t="str">
        <f t="shared" si="190"/>
        <v/>
      </c>
      <c r="HC37" s="166"/>
      <c r="HD37" s="1"/>
      <c r="HE37" s="17" t="s">
        <v>22</v>
      </c>
      <c r="HF37" s="2">
        <f>COUNTIFS(HI$3:HI$89,"=HomDog", HL$3:HL$89,"=1")+COUNTIFS(HI$3:HI$89,"=HomDog", HL$3:HL$89,"=-1")</f>
        <v>9</v>
      </c>
      <c r="HG37" s="103">
        <f t="shared" si="191"/>
        <v>108</v>
      </c>
      <c r="HH37" s="24">
        <f>IF(OR($S37&lt;OPL_MIN,$S37&gt;OPL_MAX),"",VLOOKUP($F37,CleanseResults!$EQ$3:$EU$1772,5,FALSE))</f>
        <v>0.44</v>
      </c>
      <c r="HI37" s="24" t="str">
        <f t="shared" si="192"/>
        <v>VisFave</v>
      </c>
      <c r="HJ37" s="91">
        <f t="shared" si="193"/>
        <v>-127.27272727272729</v>
      </c>
      <c r="HK37" s="91">
        <f t="shared" si="194"/>
        <v>127.27272727272729</v>
      </c>
      <c r="HL37" s="25">
        <f t="shared" si="195"/>
        <v>1</v>
      </c>
      <c r="HM37" s="53" t="str">
        <f t="shared" si="196"/>
        <v/>
      </c>
      <c r="HN37" s="52" t="str">
        <f t="shared" si="197"/>
        <v/>
      </c>
      <c r="HO37" s="52" t="str">
        <f t="shared" si="198"/>
        <v/>
      </c>
      <c r="HP37" s="52" t="str">
        <f t="shared" si="199"/>
        <v/>
      </c>
      <c r="HQ37" s="52">
        <f t="shared" si="200"/>
        <v>217</v>
      </c>
      <c r="HR37" s="52">
        <f t="shared" si="201"/>
        <v>117</v>
      </c>
      <c r="HS37" s="52" t="str">
        <f t="shared" si="202"/>
        <v/>
      </c>
      <c r="HT37" s="52" t="str">
        <f t="shared" si="203"/>
        <v/>
      </c>
      <c r="HV37" s="166"/>
      <c r="HW37" s="1"/>
      <c r="HX37" s="17" t="s">
        <v>22</v>
      </c>
      <c r="HY37" s="2">
        <f>COUNTIFS(IB$3:IB$89,"=HomDog", IE$3:IE$89,"=1")+COUNTIFS(IB$3:IB$89,"=HomDog", IE$3:IE$89,"=-1")</f>
        <v>13</v>
      </c>
      <c r="HZ37" s="103">
        <f t="shared" si="204"/>
        <v>108</v>
      </c>
      <c r="IA37" s="24">
        <f>IF(OR($S37&lt;OPL_MIN,$S37&gt;OPL_MAX),"",VLOOKUP($F37,CleanseResults!$FF$3:$FJ$1772,5,FALSE))</f>
        <v>0.48</v>
      </c>
      <c r="IB37" s="24" t="str">
        <f t="shared" si="205"/>
        <v>VisFave</v>
      </c>
      <c r="IC37" s="91">
        <f t="shared" si="206"/>
        <v>-108.33333333333334</v>
      </c>
      <c r="ID37" s="91">
        <f t="shared" si="207"/>
        <v>108.33333333333334</v>
      </c>
      <c r="IE37" s="25">
        <f t="shared" si="208"/>
        <v>1</v>
      </c>
      <c r="IF37" s="53" t="str">
        <f t="shared" si="209"/>
        <v/>
      </c>
      <c r="IG37" s="52" t="str">
        <f t="shared" si="210"/>
        <v/>
      </c>
      <c r="IH37" s="52" t="str">
        <f t="shared" si="211"/>
        <v/>
      </c>
      <c r="II37" s="52" t="str">
        <f t="shared" si="212"/>
        <v/>
      </c>
      <c r="IJ37" s="52">
        <f t="shared" si="213"/>
        <v>217</v>
      </c>
      <c r="IK37" s="52">
        <f t="shared" si="214"/>
        <v>117</v>
      </c>
      <c r="IL37" s="52" t="str">
        <f t="shared" si="215"/>
        <v/>
      </c>
      <c r="IM37" s="52" t="str">
        <f t="shared" si="216"/>
        <v/>
      </c>
      <c r="IO37" s="166"/>
      <c r="IP37" s="1"/>
      <c r="IQ37" s="17" t="s">
        <v>22</v>
      </c>
      <c r="IR37" s="2">
        <f>COUNTIFS(IU$3:IU$89,"=HomDog", IX$3:IX$89,"=1")+COUNTIFS(IU$3:IU$89,"=HomDog", IX$3:IX$89,"=-1")</f>
        <v>10</v>
      </c>
      <c r="IS37" s="103">
        <f t="shared" si="217"/>
        <v>108</v>
      </c>
      <c r="IT37" s="24">
        <f>IF(OR($S37&lt;OPL_MIN,$S37&gt;OPL_MAX),"",VLOOKUP($F37,CleanseResults!$FU$3:$FY$1772,5,FALSE))</f>
        <v>0.47</v>
      </c>
      <c r="IU37" s="24" t="str">
        <f t="shared" si="218"/>
        <v>VisFave</v>
      </c>
      <c r="IV37" s="91">
        <f t="shared" si="219"/>
        <v>-112.76595744680853</v>
      </c>
      <c r="IW37" s="91">
        <f t="shared" si="220"/>
        <v>112.76595744680853</v>
      </c>
      <c r="IX37" s="25">
        <f t="shared" si="221"/>
        <v>1</v>
      </c>
      <c r="IY37" s="53" t="str">
        <f t="shared" si="222"/>
        <v/>
      </c>
      <c r="IZ37" s="52" t="str">
        <f t="shared" si="223"/>
        <v/>
      </c>
      <c r="JA37" s="52" t="str">
        <f t="shared" si="224"/>
        <v/>
      </c>
      <c r="JB37" s="52" t="str">
        <f t="shared" si="225"/>
        <v/>
      </c>
      <c r="JC37" s="52">
        <f t="shared" si="226"/>
        <v>217</v>
      </c>
      <c r="JD37" s="52">
        <f t="shared" si="227"/>
        <v>117</v>
      </c>
      <c r="JE37" s="52" t="str">
        <f t="shared" si="228"/>
        <v/>
      </c>
      <c r="JF37" s="52" t="str">
        <f t="shared" si="229"/>
        <v/>
      </c>
      <c r="JH37" s="166"/>
      <c r="JI37" s="1"/>
      <c r="JJ37" s="17" t="s">
        <v>22</v>
      </c>
      <c r="JK37" s="2">
        <f>COUNTIFS(JN$3:JN$89,"=HomDog", JQ$3:JQ$89,"=1")+COUNTIFS(JN$3:JN$89,"=HomDog", JQ$3:JQ$89,"=-1")</f>
        <v>2</v>
      </c>
      <c r="JL37" s="103">
        <f t="shared" si="230"/>
        <v>108</v>
      </c>
      <c r="JM37" s="24">
        <f>IF(OR($S37&lt;OPL_MIN,$S37&gt;OPL_MAX),"",VLOOKUP($F37,CleanseResults!$GJ$3:$GN$1772,5,FALSE))</f>
        <v>0.44</v>
      </c>
      <c r="JN37" s="24" t="str">
        <f t="shared" si="231"/>
        <v>VisFave</v>
      </c>
      <c r="JO37" s="91">
        <f t="shared" si="232"/>
        <v>-127.27272727272729</v>
      </c>
      <c r="JP37" s="91">
        <f t="shared" si="233"/>
        <v>127.27272727272729</v>
      </c>
      <c r="JQ37" s="25">
        <f t="shared" si="234"/>
        <v>1</v>
      </c>
      <c r="JR37" s="53" t="str">
        <f t="shared" si="235"/>
        <v/>
      </c>
      <c r="JS37" s="52" t="str">
        <f t="shared" si="236"/>
        <v/>
      </c>
      <c r="JT37" s="52" t="str">
        <f t="shared" si="237"/>
        <v/>
      </c>
      <c r="JU37" s="52" t="str">
        <f t="shared" si="238"/>
        <v/>
      </c>
      <c r="JV37" s="52">
        <f t="shared" si="239"/>
        <v>217</v>
      </c>
      <c r="JW37" s="52">
        <f t="shared" si="240"/>
        <v>117</v>
      </c>
      <c r="JX37" s="52" t="str">
        <f t="shared" si="241"/>
        <v/>
      </c>
      <c r="JY37" s="52" t="str">
        <f t="shared" si="242"/>
        <v/>
      </c>
      <c r="KA37" s="166"/>
      <c r="KB37" s="1"/>
      <c r="KC37" s="17" t="s">
        <v>22</v>
      </c>
      <c r="KD37" s="2">
        <f>COUNTIFS(KG$3:KG$89,"=HomDog", KJ$3:KJ$89,"=1")+COUNTIFS(KG$3:KG$89,"=HomDog", KJ$3:KJ$89,"=-1")</f>
        <v>14</v>
      </c>
      <c r="KE37" s="103">
        <f t="shared" si="243"/>
        <v>108</v>
      </c>
      <c r="KF37" s="24">
        <f>IF(OR($S37&lt;OPL_MIN,$S37&gt;OPL_MAX),"",VLOOKUP($F37,CleanseResults!$GY$3:$HC$1772,5,FALSE))</f>
        <v>0.46</v>
      </c>
      <c r="KG37" s="24" t="str">
        <f t="shared" si="244"/>
        <v>VisFave</v>
      </c>
      <c r="KH37" s="91">
        <f t="shared" si="245"/>
        <v>-117.39130434782609</v>
      </c>
      <c r="KI37" s="91">
        <f t="shared" si="246"/>
        <v>117.39130434782609</v>
      </c>
      <c r="KJ37" s="25">
        <f t="shared" si="247"/>
        <v>1</v>
      </c>
      <c r="KK37" s="53" t="str">
        <f t="shared" si="248"/>
        <v/>
      </c>
      <c r="KL37" s="52" t="str">
        <f t="shared" si="249"/>
        <v/>
      </c>
      <c r="KM37" s="52" t="str">
        <f t="shared" si="250"/>
        <v/>
      </c>
      <c r="KN37" s="52" t="str">
        <f t="shared" si="251"/>
        <v/>
      </c>
      <c r="KO37" s="52">
        <f t="shared" si="252"/>
        <v>217</v>
      </c>
      <c r="KP37" s="52">
        <f t="shared" si="253"/>
        <v>117</v>
      </c>
      <c r="KQ37" s="52" t="str">
        <f t="shared" si="254"/>
        <v/>
      </c>
      <c r="KR37" s="52" t="str">
        <f t="shared" si="255"/>
        <v/>
      </c>
      <c r="KT37" s="166"/>
      <c r="KU37" s="1"/>
      <c r="KV37" s="17" t="s">
        <v>22</v>
      </c>
      <c r="KW37" s="2">
        <f>COUNTIFS(KZ$3:KZ$89,"=HomDog", LC$3:LC$89,"=1")+COUNTIFS(KZ$3:KZ$89,"=HomDog", LC$3:LC$89,"=-1")</f>
        <v>4</v>
      </c>
      <c r="KX37" s="103">
        <f t="shared" si="256"/>
        <v>108</v>
      </c>
      <c r="KY37" s="24">
        <f>IF(OR($S37&lt;OPL_MIN,$S37&gt;OPL_MAX),"",VLOOKUP($F37,CleanseResults!$HN$3:$HR$1772,5,FALSE))</f>
        <v>0.42</v>
      </c>
      <c r="KZ37" s="24" t="str">
        <f t="shared" si="257"/>
        <v>VisFave</v>
      </c>
      <c r="LA37" s="91">
        <f t="shared" si="258"/>
        <v>-138.09523809523813</v>
      </c>
      <c r="LB37" s="91">
        <f t="shared" si="259"/>
        <v>138.09523809523813</v>
      </c>
      <c r="LC37" s="25">
        <f t="shared" si="260"/>
        <v>1</v>
      </c>
      <c r="LD37" s="53" t="str">
        <f t="shared" si="261"/>
        <v/>
      </c>
      <c r="LE37" s="52" t="str">
        <f t="shared" si="262"/>
        <v/>
      </c>
      <c r="LF37" s="52" t="str">
        <f t="shared" si="263"/>
        <v/>
      </c>
      <c r="LG37" s="52" t="str">
        <f t="shared" si="264"/>
        <v/>
      </c>
      <c r="LH37" s="52">
        <f t="shared" si="265"/>
        <v>217</v>
      </c>
      <c r="LI37" s="52">
        <f t="shared" si="266"/>
        <v>117</v>
      </c>
      <c r="LJ37" s="52" t="str">
        <f t="shared" si="267"/>
        <v/>
      </c>
      <c r="LK37" s="52" t="str">
        <f t="shared" si="268"/>
        <v/>
      </c>
      <c r="LO37" s="166"/>
      <c r="LP37" s="1"/>
      <c r="LQ37" s="17" t="s">
        <v>279</v>
      </c>
      <c r="LR37" s="2">
        <f>COUNTIFS(MC$3:MC$89,"=HomDog", ME$3:ME$89,"=1")+COUNTIFS(MC$3:MC$89,"=HomDog", ME$3:ME$89,"=-1")</f>
        <v>5</v>
      </c>
      <c r="LS37" s="129">
        <f t="shared" si="30"/>
        <v>0.47136988450300993</v>
      </c>
      <c r="LT37" s="53">
        <f t="shared" si="269"/>
        <v>0</v>
      </c>
      <c r="LU37" s="53">
        <f t="shared" si="270"/>
        <v>0</v>
      </c>
      <c r="LV37" s="53">
        <f t="shared" si="271"/>
        <v>15</v>
      </c>
      <c r="LW37" s="53">
        <f t="shared" si="272"/>
        <v>0</v>
      </c>
      <c r="LX37" s="24" t="str">
        <f t="shared" si="273"/>
        <v>VisFave</v>
      </c>
      <c r="LY37" s="97">
        <f t="shared" si="32"/>
        <v>100</v>
      </c>
      <c r="LZ37" s="127">
        <f t="shared" si="33"/>
        <v>0.45</v>
      </c>
      <c r="MA37" s="128">
        <f t="shared" si="34"/>
        <v>-2.1369884503009917E-2</v>
      </c>
      <c r="MB37" s="91">
        <f t="shared" si="35"/>
        <v>122.22222222222223</v>
      </c>
      <c r="MC37" s="137" t="str">
        <f t="shared" si="36"/>
        <v>VisFave</v>
      </c>
      <c r="MD37" s="138" t="str">
        <f t="shared" si="37"/>
        <v/>
      </c>
      <c r="ME37" s="130" t="str">
        <f t="shared" si="274"/>
        <v/>
      </c>
      <c r="MF37" s="135" t="str">
        <f t="shared" si="38"/>
        <v/>
      </c>
      <c r="MG37" s="135" t="str">
        <f t="shared" si="39"/>
        <v/>
      </c>
      <c r="MH37" s="135" t="str">
        <f t="shared" si="40"/>
        <v/>
      </c>
      <c r="MI37" s="135" t="str">
        <f t="shared" si="41"/>
        <v/>
      </c>
      <c r="MJ37" s="135" t="str">
        <f t="shared" si="42"/>
        <v/>
      </c>
      <c r="MK37" s="135" t="str">
        <f t="shared" si="43"/>
        <v/>
      </c>
      <c r="ML37" s="135" t="str">
        <f t="shared" si="44"/>
        <v/>
      </c>
      <c r="MM37" s="135" t="str">
        <f t="shared" si="45"/>
        <v/>
      </c>
      <c r="MO37" s="123" t="str">
        <f t="shared" si="46"/>
        <v/>
      </c>
      <c r="MP37" s="123" t="str">
        <f t="shared" si="47"/>
        <v/>
      </c>
      <c r="MS37" s="24" t="str">
        <f t="shared" si="48"/>
        <v/>
      </c>
      <c r="MT37" s="24" t="str">
        <f t="shared" si="49"/>
        <v/>
      </c>
      <c r="MU37" s="24" t="str">
        <f t="shared" si="50"/>
        <v/>
      </c>
      <c r="MV37" s="81" t="str">
        <f t="shared" si="51"/>
        <v/>
      </c>
      <c r="MX37" s="52">
        <f t="shared" si="52"/>
        <v>0.48</v>
      </c>
      <c r="MY37" s="52">
        <f t="shared" si="53"/>
        <v>0.44</v>
      </c>
      <c r="MZ37" s="52">
        <f t="shared" si="54"/>
        <v>0.41</v>
      </c>
      <c r="NA37" s="52">
        <f t="shared" si="55"/>
        <v>0.47</v>
      </c>
      <c r="NB37" s="52">
        <f t="shared" si="56"/>
        <v>0.49</v>
      </c>
      <c r="NC37" s="52">
        <f t="shared" si="57"/>
        <v>0.45</v>
      </c>
      <c r="ND37" s="52">
        <f t="shared" si="58"/>
        <v>0.48</v>
      </c>
      <c r="NE37" s="52">
        <f t="shared" si="59"/>
        <v>0.44</v>
      </c>
      <c r="NF37" s="52">
        <f t="shared" si="60"/>
        <v>0.44</v>
      </c>
      <c r="NG37" s="52">
        <f t="shared" si="61"/>
        <v>0.44</v>
      </c>
      <c r="NH37" s="52">
        <f t="shared" si="62"/>
        <v>0.48</v>
      </c>
      <c r="NI37" s="52">
        <f t="shared" si="63"/>
        <v>0.47</v>
      </c>
      <c r="NJ37" s="52">
        <f t="shared" si="64"/>
        <v>0.44</v>
      </c>
      <c r="NK37" s="52">
        <f t="shared" si="65"/>
        <v>0.46</v>
      </c>
      <c r="NL37" s="52">
        <f t="shared" si="66"/>
        <v>0.42</v>
      </c>
      <c r="NM37" s="109">
        <f t="shared" si="275"/>
        <v>0.45</v>
      </c>
    </row>
    <row r="38" spans="1:377" ht="15" customHeight="1" x14ac:dyDescent="0.2">
      <c r="A38" s="1"/>
      <c r="B38" s="1"/>
      <c r="C38" s="9" t="s">
        <v>246</v>
      </c>
      <c r="D38" s="50">
        <f>D26+D33</f>
        <v>54</v>
      </c>
      <c r="E38" s="10">
        <f t="shared" si="276"/>
        <v>0</v>
      </c>
      <c r="F38" s="26">
        <v>776457</v>
      </c>
      <c r="G38" s="49">
        <f>VLOOKUP($F38,Lookup_!$A$2:$AJ$2224,3,FALSE)</f>
        <v>2025</v>
      </c>
      <c r="H38" s="27">
        <f>VLOOKUP($F38,Lookup_!$A$2:$AJ$2224,4,FALSE)</f>
        <v>9.1</v>
      </c>
      <c r="I38" s="86">
        <f>VLOOKUP($F38,Lookup_!$A$2:$AJ$2224,2,FALSE)</f>
        <v>45905</v>
      </c>
      <c r="J38" s="7">
        <f>VLOOKUP($F38,Lookup_!$A$2:$AJ$2224,13,FALSE)</f>
        <v>29</v>
      </c>
      <c r="K38" s="8" t="str">
        <f>VLOOKUP(J38,Lookup_!$AO$3:$AP$32,2,FALSE)</f>
        <v>TOR</v>
      </c>
      <c r="L38" s="27">
        <f>VLOOKUP($F38,Lookup_!$A$2:$AJ$2224,14,FALSE)</f>
        <v>105</v>
      </c>
      <c r="M38" s="12">
        <f>VLOOKUP($F38,Lookup_!$A$2:$AJ$2224,15,FALSE)</f>
        <v>0.48780499999999999</v>
      </c>
      <c r="N38" s="115">
        <f t="shared" si="67"/>
        <v>0.47902871491405952</v>
      </c>
      <c r="O38" s="116">
        <f t="shared" si="68"/>
        <v>108.7557528110618</v>
      </c>
      <c r="P38" s="49">
        <f>VLOOKUP($F38,Lookup_!$A$2:$AJ$2224,7,FALSE)</f>
        <v>19</v>
      </c>
      <c r="Q38" s="8" t="str">
        <f>VLOOKUP(P38,Lookup_!$AO$3:$AP$32,2,FALSE)</f>
        <v>NYY</v>
      </c>
      <c r="R38" s="88">
        <f>VLOOKUP($F38,Lookup_!$A$2:$AJ$2224,12,FALSE)</f>
        <v>0.32247815699999999</v>
      </c>
      <c r="S38" s="27">
        <f>VLOOKUP($F38,Lookup_!$A$2:$AJ$2224,8,FALSE)</f>
        <v>-113</v>
      </c>
      <c r="T38" s="12">
        <f>VLOOKUP($F38,Lookup_!$A$2:$AJ$2224,9,FALSE)</f>
        <v>0.53051599999999999</v>
      </c>
      <c r="U38" s="115">
        <f t="shared" si="69"/>
        <v>0.52097128508594048</v>
      </c>
      <c r="V38" s="116">
        <f t="shared" si="70"/>
        <v>-108.7557528110618</v>
      </c>
      <c r="W38" s="90">
        <f t="shared" si="71"/>
        <v>1</v>
      </c>
      <c r="X38" s="27">
        <f>VLOOKUP($F38,Lookup_!$A$2:$AJ$2224,5,FALSE)</f>
        <v>9</v>
      </c>
      <c r="Y38" s="27">
        <f>VLOOKUP($F38,Lookup_!$A$2:$AJ$2224,6,FALSE)</f>
        <v>-104</v>
      </c>
      <c r="Z38" s="55">
        <f>VLOOKUP($F38,Lookup_!$A$2:$AJ$2224,19,FALSE)</f>
        <v>-111.03678934706545</v>
      </c>
      <c r="AA38" s="116">
        <f>VLOOKUP($F38,Lookup_!$A$2:$AJ$2224,25,FALSE)</f>
        <v>-154.25495670038086</v>
      </c>
      <c r="AB38" s="27">
        <f>VLOOKUP($F38,Lookup_!$A$2:$AJ$2224,21,FALSE)</f>
        <v>-100.77375716416479</v>
      </c>
      <c r="AC38" s="116">
        <f>VLOOKUP($F38,Lookup_!$A$2:$AJ$2224,23,FALSE)</f>
        <v>-124.66306157340527</v>
      </c>
      <c r="AD38" s="7">
        <f>VLOOKUP($F38,Lookup_!$A$2:$AJ$2224,31,FALSE)</f>
        <v>7</v>
      </c>
      <c r="AE38" s="8">
        <f>VLOOKUP($F38,Lookup_!$A$2:$AJ$2224,30,FALSE)</f>
        <v>1</v>
      </c>
      <c r="AF38" s="8" t="str">
        <f>VLOOKUP($F38,Lookup_!$A$2:$AJ$2224,32,FALSE)</f>
        <v>SIX</v>
      </c>
      <c r="AG38" s="28">
        <f>VLOOKUP($F38,Lookup_!$A$2:$AJ$2224,29,FALSE)</f>
        <v>-1</v>
      </c>
      <c r="AH38" s="28">
        <f>VLOOKUP($F38,Lookup_!$A$2:$AJ$2224,34,FALSE)</f>
        <v>-1</v>
      </c>
      <c r="AI38" s="28" t="str">
        <f>VLOOKUP($F38,Lookup_!$A$2:$AJ$2224,33,FALSE)</f>
        <v>VisDog</v>
      </c>
      <c r="AJ38" s="8">
        <f>VLOOKUP($F38,Lookup_!$A$2:$AJ$2224,35,FALSE)</f>
        <v>8</v>
      </c>
      <c r="AK38" s="28">
        <f>VLOOKUP($F38,Lookup_!$A$2:$AJ$2224,36,FALSE)</f>
        <v>-1</v>
      </c>
      <c r="AL38">
        <f t="shared" si="72"/>
        <v>6</v>
      </c>
      <c r="AM38">
        <f t="shared" si="73"/>
        <v>1</v>
      </c>
      <c r="AN38" s="166"/>
      <c r="AO38" s="1"/>
      <c r="AP38" s="17" t="s">
        <v>23</v>
      </c>
      <c r="AQ38" s="2">
        <f>COUNTIFS(AT$3:AT$89,"=HomDog", AW$3:AW$89,"=1")</f>
        <v>6</v>
      </c>
      <c r="AR38" s="103">
        <f t="shared" si="74"/>
        <v>-113</v>
      </c>
      <c r="AS38" s="24">
        <f>IF(OR($S38&lt;OPL_MIN,$S38&gt;OPL_MAX),"",VLOOKUP($F38,CleanseResults!$L$3:$P$1772,5,FALSE))</f>
        <v>0.45</v>
      </c>
      <c r="AT38" s="24" t="str">
        <f t="shared" si="75"/>
        <v>VisDog</v>
      </c>
      <c r="AU38" s="91">
        <f t="shared" si="76"/>
        <v>122.22222222222223</v>
      </c>
      <c r="AV38" s="91">
        <f t="shared" si="77"/>
        <v>122.22222222222223</v>
      </c>
      <c r="AW38" s="25">
        <f t="shared" si="78"/>
        <v>1</v>
      </c>
      <c r="AX38" s="53" t="str">
        <f t="shared" si="79"/>
        <v/>
      </c>
      <c r="AY38" s="52" t="str">
        <f t="shared" si="80"/>
        <v/>
      </c>
      <c r="AZ38" s="52">
        <f t="shared" si="81"/>
        <v>205</v>
      </c>
      <c r="BA38" s="52">
        <f t="shared" si="82"/>
        <v>100</v>
      </c>
      <c r="BB38" s="52" t="str">
        <f t="shared" si="83"/>
        <v/>
      </c>
      <c r="BC38" s="52" t="str">
        <f t="shared" si="84"/>
        <v/>
      </c>
      <c r="BD38" s="52" t="str">
        <f t="shared" si="85"/>
        <v/>
      </c>
      <c r="BE38" s="52" t="str">
        <f t="shared" si="86"/>
        <v/>
      </c>
      <c r="BG38" s="166"/>
      <c r="BH38" s="1"/>
      <c r="BI38" s="17" t="s">
        <v>23</v>
      </c>
      <c r="BJ38" s="2">
        <f>COUNTIFS(BM$3:BM$89,"=HomDog", BP$3:BP$89,"=1")</f>
        <v>10</v>
      </c>
      <c r="BK38" s="103">
        <f t="shared" si="87"/>
        <v>-113</v>
      </c>
      <c r="BL38" s="24">
        <f>IF(OR($S38&lt;OPL_MIN,$S38&gt;OPL_MAX),"",VLOOKUP($F38,CleanseResults!$AA$3:$AE$1772,5,FALSE))</f>
        <v>0.44</v>
      </c>
      <c r="BM38" s="24" t="str">
        <f t="shared" si="88"/>
        <v>VisDog</v>
      </c>
      <c r="BN38" s="91">
        <f t="shared" si="89"/>
        <v>127.27272727272729</v>
      </c>
      <c r="BO38" s="91">
        <f t="shared" si="90"/>
        <v>127.27272727272729</v>
      </c>
      <c r="BP38" s="25">
        <f t="shared" si="91"/>
        <v>1</v>
      </c>
      <c r="BQ38" s="53" t="str">
        <f t="shared" si="92"/>
        <v/>
      </c>
      <c r="BR38" s="52" t="str">
        <f t="shared" si="93"/>
        <v/>
      </c>
      <c r="BS38" s="52">
        <f t="shared" si="94"/>
        <v>205</v>
      </c>
      <c r="BT38" s="52">
        <f t="shared" si="95"/>
        <v>100</v>
      </c>
      <c r="BU38" s="52" t="str">
        <f t="shared" si="96"/>
        <v/>
      </c>
      <c r="BV38" s="52" t="str">
        <f t="shared" si="97"/>
        <v/>
      </c>
      <c r="BW38" s="52" t="str">
        <f t="shared" si="98"/>
        <v/>
      </c>
      <c r="BX38" s="52" t="str">
        <f t="shared" si="99"/>
        <v/>
      </c>
      <c r="BZ38" s="166"/>
      <c r="CA38" s="1"/>
      <c r="CB38" s="17" t="s">
        <v>23</v>
      </c>
      <c r="CC38" s="2">
        <f>COUNTIFS(CF$3:CF$89,"=HomDog", CI$3:CI$89,"=1")</f>
        <v>13</v>
      </c>
      <c r="CD38" s="103">
        <f t="shared" si="100"/>
        <v>-113</v>
      </c>
      <c r="CE38" s="24">
        <f>IF(OR($S38&lt;OPL_MIN,$S38&gt;OPL_MAX),"",VLOOKUP($F38,CleanseResults!$AP$3:$AT$1772,5,FALSE))</f>
        <v>0.38</v>
      </c>
      <c r="CF38" s="24" t="str">
        <f t="shared" si="101"/>
        <v>VisDog</v>
      </c>
      <c r="CG38" s="91">
        <f t="shared" si="102"/>
        <v>163.15789473684211</v>
      </c>
      <c r="CH38" s="91">
        <f t="shared" si="103"/>
        <v>163.15789473684211</v>
      </c>
      <c r="CI38" s="25">
        <f t="shared" si="104"/>
        <v>1</v>
      </c>
      <c r="CJ38" s="53" t="str">
        <f t="shared" si="105"/>
        <v/>
      </c>
      <c r="CK38" s="52" t="str">
        <f t="shared" si="106"/>
        <v/>
      </c>
      <c r="CL38" s="52">
        <f t="shared" si="107"/>
        <v>205</v>
      </c>
      <c r="CM38" s="52">
        <f t="shared" si="108"/>
        <v>100</v>
      </c>
      <c r="CN38" s="52" t="str">
        <f t="shared" si="109"/>
        <v/>
      </c>
      <c r="CO38" s="52" t="str">
        <f t="shared" si="110"/>
        <v/>
      </c>
      <c r="CP38" s="52" t="str">
        <f t="shared" si="111"/>
        <v/>
      </c>
      <c r="CQ38" s="52" t="str">
        <f t="shared" si="112"/>
        <v/>
      </c>
      <c r="CS38" s="166"/>
      <c r="CT38" s="1"/>
      <c r="CU38" s="17" t="s">
        <v>23</v>
      </c>
      <c r="CV38" s="2">
        <f>COUNTIFS(CY$3:CY$89,"=HomDog", DB$3:DB$89,"=1")</f>
        <v>4</v>
      </c>
      <c r="CW38" s="103">
        <f t="shared" si="113"/>
        <v>-113</v>
      </c>
      <c r="CX38" s="24">
        <f>IF(OR($S38&lt;OPL_MIN,$S38&gt;OPL_MAX),"",VLOOKUP($F38,CleanseResults!$BE$3:$BI$1772,5,FALSE))</f>
        <v>0.45</v>
      </c>
      <c r="CY38" s="24" t="str">
        <f t="shared" si="114"/>
        <v>VisDog</v>
      </c>
      <c r="CZ38" s="91">
        <f t="shared" si="115"/>
        <v>122.22222222222223</v>
      </c>
      <c r="DA38" s="91">
        <f t="shared" si="116"/>
        <v>122.22222222222223</v>
      </c>
      <c r="DB38" s="25">
        <f t="shared" si="117"/>
        <v>1</v>
      </c>
      <c r="DC38" s="53" t="str">
        <f t="shared" si="118"/>
        <v/>
      </c>
      <c r="DD38" s="52" t="str">
        <f t="shared" si="119"/>
        <v/>
      </c>
      <c r="DE38" s="52">
        <f t="shared" si="120"/>
        <v>205</v>
      </c>
      <c r="DF38" s="52">
        <f t="shared" si="121"/>
        <v>100</v>
      </c>
      <c r="DG38" s="52" t="str">
        <f t="shared" si="122"/>
        <v/>
      </c>
      <c r="DH38" s="52" t="str">
        <f t="shared" si="123"/>
        <v/>
      </c>
      <c r="DI38" s="52" t="str">
        <f t="shared" si="124"/>
        <v/>
      </c>
      <c r="DJ38" s="52" t="str">
        <f t="shared" si="125"/>
        <v/>
      </c>
      <c r="DL38" s="166"/>
      <c r="DM38" s="1"/>
      <c r="DN38" s="17" t="s">
        <v>23</v>
      </c>
      <c r="DO38" s="2">
        <f>COUNTIFS(DR$3:DR$89,"=HomDog", DU$3:DU$89,"=1")</f>
        <v>7</v>
      </c>
      <c r="DP38" s="103">
        <f t="shared" si="126"/>
        <v>-113</v>
      </c>
      <c r="DQ38" s="24">
        <f>IF(OR($S38&lt;OPL_MIN,$S38&gt;OPL_MAX),"",VLOOKUP($F38,CleanseResults!$BT$3:$BX$1772,5,FALSE))</f>
        <v>0.37</v>
      </c>
      <c r="DR38" s="24" t="str">
        <f t="shared" si="127"/>
        <v>VisDog</v>
      </c>
      <c r="DS38" s="91">
        <f t="shared" si="128"/>
        <v>170.27027027027026</v>
      </c>
      <c r="DT38" s="91">
        <f t="shared" si="129"/>
        <v>170.27027027027026</v>
      </c>
      <c r="DU38" s="25">
        <f t="shared" si="130"/>
        <v>1</v>
      </c>
      <c r="DV38" s="53" t="str">
        <f t="shared" si="131"/>
        <v/>
      </c>
      <c r="DW38" s="52" t="str">
        <f t="shared" si="132"/>
        <v/>
      </c>
      <c r="DX38" s="52">
        <f t="shared" si="133"/>
        <v>205</v>
      </c>
      <c r="DY38" s="52">
        <f t="shared" si="134"/>
        <v>100</v>
      </c>
      <c r="DZ38" s="52" t="str">
        <f t="shared" si="135"/>
        <v/>
      </c>
      <c r="EA38" s="52" t="str">
        <f t="shared" si="136"/>
        <v/>
      </c>
      <c r="EB38" s="52" t="str">
        <f t="shared" si="137"/>
        <v/>
      </c>
      <c r="EC38" s="52" t="str">
        <f t="shared" si="138"/>
        <v/>
      </c>
      <c r="EE38" s="166"/>
      <c r="EF38" s="1"/>
      <c r="EG38" s="17" t="s">
        <v>23</v>
      </c>
      <c r="EH38" s="2">
        <f>COUNTIFS(EK$3:EK$89,"=HomDog", EN$3:EN$89,"=1")</f>
        <v>3</v>
      </c>
      <c r="EI38" s="103">
        <f t="shared" si="139"/>
        <v>-113</v>
      </c>
      <c r="EJ38" s="24">
        <f>IF(OR($S38&lt;OPL_MIN,$S38&gt;OPL_MAX),"",VLOOKUP($F38,CleanseResults!$CI$3:$CM$1772,5,FALSE))</f>
        <v>0.48</v>
      </c>
      <c r="EK38" s="24" t="str">
        <f t="shared" si="140"/>
        <v>VisDog</v>
      </c>
      <c r="EL38" s="91">
        <f t="shared" si="141"/>
        <v>108.33333333333334</v>
      </c>
      <c r="EM38" s="91">
        <f t="shared" si="142"/>
        <v>108.33333333333334</v>
      </c>
      <c r="EN38" s="25">
        <f t="shared" si="143"/>
        <v>1</v>
      </c>
      <c r="EO38" s="53" t="str">
        <f t="shared" si="144"/>
        <v/>
      </c>
      <c r="EP38" s="52" t="str">
        <f t="shared" si="145"/>
        <v/>
      </c>
      <c r="EQ38" s="52">
        <f t="shared" si="146"/>
        <v>205</v>
      </c>
      <c r="ER38" s="52">
        <f t="shared" si="147"/>
        <v>100</v>
      </c>
      <c r="ES38" s="52" t="str">
        <f t="shared" si="148"/>
        <v/>
      </c>
      <c r="ET38" s="52" t="str">
        <f t="shared" si="149"/>
        <v/>
      </c>
      <c r="EU38" s="52" t="str">
        <f t="shared" si="150"/>
        <v/>
      </c>
      <c r="EV38" s="52" t="str">
        <f t="shared" si="151"/>
        <v/>
      </c>
      <c r="EX38" s="166"/>
      <c r="EY38" s="1"/>
      <c r="EZ38" s="17" t="s">
        <v>23</v>
      </c>
      <c r="FA38" s="2">
        <f>COUNTIFS(FD$3:FD$89,"=HomDog", FG$3:FG$89,"=1")</f>
        <v>7</v>
      </c>
      <c r="FB38" s="103">
        <f t="shared" si="152"/>
        <v>-113</v>
      </c>
      <c r="FC38" s="24">
        <f>IF(OR($S38&lt;OPL_MIN,$S38&gt;OPL_MAX),"",VLOOKUP($F38,CleanseResults!$CX$3:$DB$1772,5,FALSE))</f>
        <v>0.49</v>
      </c>
      <c r="FD38" s="24" t="str">
        <f t="shared" si="153"/>
        <v>VisDog</v>
      </c>
      <c r="FE38" s="91">
        <f t="shared" si="154"/>
        <v>104.08163265306123</v>
      </c>
      <c r="FF38" s="91">
        <f t="shared" si="155"/>
        <v>104.08163265306123</v>
      </c>
      <c r="FG38" s="25">
        <f t="shared" si="156"/>
        <v>1</v>
      </c>
      <c r="FH38" s="53" t="str">
        <f t="shared" si="157"/>
        <v/>
      </c>
      <c r="FI38" s="52" t="str">
        <f t="shared" si="158"/>
        <v/>
      </c>
      <c r="FJ38" s="52">
        <f t="shared" si="159"/>
        <v>205</v>
      </c>
      <c r="FK38" s="52">
        <f t="shared" si="160"/>
        <v>100</v>
      </c>
      <c r="FL38" s="52" t="str">
        <f t="shared" si="161"/>
        <v/>
      </c>
      <c r="FM38" s="52" t="str">
        <f t="shared" si="162"/>
        <v/>
      </c>
      <c r="FN38" s="52" t="str">
        <f t="shared" si="163"/>
        <v/>
      </c>
      <c r="FO38" s="52" t="str">
        <f t="shared" si="164"/>
        <v/>
      </c>
      <c r="FQ38" s="166"/>
      <c r="FR38" s="1"/>
      <c r="FS38" s="17" t="s">
        <v>23</v>
      </c>
      <c r="FT38" s="2">
        <f>COUNTIFS(FW$3:FW$89,"=HomDog", FZ$3:FZ$89,"=1")</f>
        <v>6</v>
      </c>
      <c r="FU38" s="103">
        <f t="shared" si="165"/>
        <v>-113</v>
      </c>
      <c r="FV38" s="24">
        <f>IF(OR($S38&lt;OPL_MIN,$S38&gt;OPL_MAX),"",VLOOKUP($F38,CleanseResults!$DM$3:$DQ$1772,5,FALSE))</f>
        <v>0.51</v>
      </c>
      <c r="FW38" s="24" t="str">
        <f t="shared" si="166"/>
        <v>HomFave</v>
      </c>
      <c r="FX38" s="91">
        <f t="shared" si="167"/>
        <v>-104.08163265306123</v>
      </c>
      <c r="FY38" s="91">
        <f t="shared" si="168"/>
        <v>104.08163265306123</v>
      </c>
      <c r="FZ38" s="25">
        <f t="shared" si="169"/>
        <v>-1</v>
      </c>
      <c r="GA38" s="53">
        <f t="shared" si="170"/>
        <v>0</v>
      </c>
      <c r="GB38" s="52">
        <f t="shared" si="171"/>
        <v>113</v>
      </c>
      <c r="GC38" s="52" t="str">
        <f t="shared" si="172"/>
        <v/>
      </c>
      <c r="GD38" s="52" t="str">
        <f t="shared" si="173"/>
        <v/>
      </c>
      <c r="GE38" s="52" t="str">
        <f t="shared" si="174"/>
        <v/>
      </c>
      <c r="GF38" s="52" t="str">
        <f t="shared" si="175"/>
        <v/>
      </c>
      <c r="GG38" s="52" t="str">
        <f t="shared" si="176"/>
        <v/>
      </c>
      <c r="GH38" s="52" t="str">
        <f t="shared" si="177"/>
        <v/>
      </c>
      <c r="GJ38" s="166"/>
      <c r="GK38" s="1"/>
      <c r="GL38" s="17" t="s">
        <v>23</v>
      </c>
      <c r="GM38" s="2">
        <f>COUNTIFS(GP$3:GP$89,"=HomDog", GS$3:GS$89,"=1")</f>
        <v>5</v>
      </c>
      <c r="GN38" s="103">
        <f t="shared" si="178"/>
        <v>-113</v>
      </c>
      <c r="GO38" s="24">
        <f>IF(OR($S38&lt;OPL_MIN,$S38&gt;OPL_MAX),"",VLOOKUP($F38,CleanseResults!$EB$3:$EF$1772,5,FALSE))</f>
        <v>0.49</v>
      </c>
      <c r="GP38" s="24" t="str">
        <f t="shared" si="179"/>
        <v>VisDog</v>
      </c>
      <c r="GQ38" s="91">
        <f t="shared" si="180"/>
        <v>104.08163265306123</v>
      </c>
      <c r="GR38" s="91">
        <f t="shared" si="181"/>
        <v>104.08163265306123</v>
      </c>
      <c r="GS38" s="25">
        <f t="shared" si="182"/>
        <v>1</v>
      </c>
      <c r="GT38" s="53" t="str">
        <f t="shared" si="183"/>
        <v/>
      </c>
      <c r="GU38" s="52" t="str">
        <f t="shared" si="184"/>
        <v/>
      </c>
      <c r="GV38" s="52">
        <f t="shared" si="185"/>
        <v>205</v>
      </c>
      <c r="GW38" s="52">
        <f t="shared" si="186"/>
        <v>100</v>
      </c>
      <c r="GX38" s="52" t="str">
        <f t="shared" si="187"/>
        <v/>
      </c>
      <c r="GY38" s="52" t="str">
        <f t="shared" si="188"/>
        <v/>
      </c>
      <c r="GZ38" s="52" t="str">
        <f t="shared" si="189"/>
        <v/>
      </c>
      <c r="HA38" s="52" t="str">
        <f t="shared" si="190"/>
        <v/>
      </c>
      <c r="HC38" s="166"/>
      <c r="HD38" s="1"/>
      <c r="HE38" s="17" t="s">
        <v>23</v>
      </c>
      <c r="HF38" s="2">
        <f>COUNTIFS(HI$3:HI$89,"=HomDog", HL$3:HL$89,"=1")</f>
        <v>5</v>
      </c>
      <c r="HG38" s="103">
        <f t="shared" si="191"/>
        <v>-113</v>
      </c>
      <c r="HH38" s="24">
        <f>IF(OR($S38&lt;OPL_MIN,$S38&gt;OPL_MAX),"",VLOOKUP($F38,CleanseResults!$EQ$3:$EU$1772,5,FALSE))</f>
        <v>0.49</v>
      </c>
      <c r="HI38" s="24" t="str">
        <f t="shared" si="192"/>
        <v>VisDog</v>
      </c>
      <c r="HJ38" s="91">
        <f t="shared" si="193"/>
        <v>104.08163265306123</v>
      </c>
      <c r="HK38" s="91">
        <f t="shared" si="194"/>
        <v>104.08163265306123</v>
      </c>
      <c r="HL38" s="25">
        <f t="shared" si="195"/>
        <v>1</v>
      </c>
      <c r="HM38" s="53" t="str">
        <f t="shared" si="196"/>
        <v/>
      </c>
      <c r="HN38" s="52" t="str">
        <f t="shared" si="197"/>
        <v/>
      </c>
      <c r="HO38" s="52">
        <f t="shared" si="198"/>
        <v>205</v>
      </c>
      <c r="HP38" s="52">
        <f t="shared" si="199"/>
        <v>100</v>
      </c>
      <c r="HQ38" s="52" t="str">
        <f t="shared" si="200"/>
        <v/>
      </c>
      <c r="HR38" s="52" t="str">
        <f t="shared" si="201"/>
        <v/>
      </c>
      <c r="HS38" s="52" t="str">
        <f t="shared" si="202"/>
        <v/>
      </c>
      <c r="HT38" s="52" t="str">
        <f t="shared" si="203"/>
        <v/>
      </c>
      <c r="HV38" s="166"/>
      <c r="HW38" s="1"/>
      <c r="HX38" s="17" t="s">
        <v>23</v>
      </c>
      <c r="HY38" s="2">
        <f>COUNTIFS(IB$3:IB$89,"=HomDog", IE$3:IE$89,"=1")</f>
        <v>5</v>
      </c>
      <c r="HZ38" s="103">
        <f t="shared" si="204"/>
        <v>-113</v>
      </c>
      <c r="IA38" s="24">
        <f>IF(OR($S38&lt;OPL_MIN,$S38&gt;OPL_MAX),"",VLOOKUP($F38,CleanseResults!$FF$3:$FJ$1772,5,FALSE))</f>
        <v>0.5</v>
      </c>
      <c r="IB38" s="24" t="str">
        <f t="shared" si="205"/>
        <v>HomFave</v>
      </c>
      <c r="IC38" s="91">
        <f t="shared" si="206"/>
        <v>100</v>
      </c>
      <c r="ID38" s="91">
        <f t="shared" si="207"/>
        <v>100</v>
      </c>
      <c r="IE38" s="25">
        <f t="shared" si="208"/>
        <v>-1</v>
      </c>
      <c r="IF38" s="53">
        <f t="shared" si="209"/>
        <v>0</v>
      </c>
      <c r="IG38" s="52">
        <f t="shared" si="210"/>
        <v>113</v>
      </c>
      <c r="IH38" s="52" t="str">
        <f t="shared" si="211"/>
        <v/>
      </c>
      <c r="II38" s="52" t="str">
        <f t="shared" si="212"/>
        <v/>
      </c>
      <c r="IJ38" s="52" t="str">
        <f t="shared" si="213"/>
        <v/>
      </c>
      <c r="IK38" s="52" t="str">
        <f t="shared" si="214"/>
        <v/>
      </c>
      <c r="IL38" s="52" t="str">
        <f t="shared" si="215"/>
        <v/>
      </c>
      <c r="IM38" s="52" t="str">
        <f t="shared" si="216"/>
        <v/>
      </c>
      <c r="IO38" s="166"/>
      <c r="IP38" s="1"/>
      <c r="IQ38" s="17" t="s">
        <v>23</v>
      </c>
      <c r="IR38" s="2">
        <f>COUNTIFS(IU$3:IU$89,"=HomDog", IX$3:IX$89,"=1")</f>
        <v>5</v>
      </c>
      <c r="IS38" s="103">
        <f t="shared" si="217"/>
        <v>-113</v>
      </c>
      <c r="IT38" s="24">
        <f>IF(OR($S38&lt;OPL_MIN,$S38&gt;OPL_MAX),"",VLOOKUP($F38,CleanseResults!$FU$3:$FY$1772,5,FALSE))</f>
        <v>0.49</v>
      </c>
      <c r="IU38" s="24" t="str">
        <f t="shared" si="218"/>
        <v>VisDog</v>
      </c>
      <c r="IV38" s="91">
        <f t="shared" si="219"/>
        <v>104.08163265306123</v>
      </c>
      <c r="IW38" s="91">
        <f t="shared" si="220"/>
        <v>104.08163265306123</v>
      </c>
      <c r="IX38" s="25">
        <f t="shared" si="221"/>
        <v>1</v>
      </c>
      <c r="IY38" s="53" t="str">
        <f t="shared" si="222"/>
        <v/>
      </c>
      <c r="IZ38" s="52" t="str">
        <f t="shared" si="223"/>
        <v/>
      </c>
      <c r="JA38" s="52">
        <f t="shared" si="224"/>
        <v>205</v>
      </c>
      <c r="JB38" s="52">
        <f t="shared" si="225"/>
        <v>100</v>
      </c>
      <c r="JC38" s="52" t="str">
        <f t="shared" si="226"/>
        <v/>
      </c>
      <c r="JD38" s="52" t="str">
        <f t="shared" si="227"/>
        <v/>
      </c>
      <c r="JE38" s="52" t="str">
        <f t="shared" si="228"/>
        <v/>
      </c>
      <c r="JF38" s="52" t="str">
        <f t="shared" si="229"/>
        <v/>
      </c>
      <c r="JH38" s="166"/>
      <c r="JI38" s="1"/>
      <c r="JJ38" s="17" t="s">
        <v>23</v>
      </c>
      <c r="JK38" s="2">
        <f>COUNTIFS(JN$3:JN$89,"=HomDog", JQ$3:JQ$89,"=1")</f>
        <v>1</v>
      </c>
      <c r="JL38" s="103">
        <f t="shared" si="230"/>
        <v>-113</v>
      </c>
      <c r="JM38" s="24">
        <f>IF(OR($S38&lt;OPL_MIN,$S38&gt;OPL_MAX),"",VLOOKUP($F38,CleanseResults!$GJ$3:$GN$1772,5,FALSE))</f>
        <v>0.48</v>
      </c>
      <c r="JN38" s="24" t="str">
        <f t="shared" si="231"/>
        <v>VisDog</v>
      </c>
      <c r="JO38" s="91">
        <f t="shared" si="232"/>
        <v>108.33333333333334</v>
      </c>
      <c r="JP38" s="91">
        <f t="shared" si="233"/>
        <v>108.33333333333334</v>
      </c>
      <c r="JQ38" s="25">
        <f t="shared" si="234"/>
        <v>1</v>
      </c>
      <c r="JR38" s="53" t="str">
        <f t="shared" si="235"/>
        <v/>
      </c>
      <c r="JS38" s="52" t="str">
        <f t="shared" si="236"/>
        <v/>
      </c>
      <c r="JT38" s="52">
        <f t="shared" si="237"/>
        <v>205</v>
      </c>
      <c r="JU38" s="52">
        <f t="shared" si="238"/>
        <v>100</v>
      </c>
      <c r="JV38" s="52" t="str">
        <f t="shared" si="239"/>
        <v/>
      </c>
      <c r="JW38" s="52" t="str">
        <f t="shared" si="240"/>
        <v/>
      </c>
      <c r="JX38" s="52" t="str">
        <f t="shared" si="241"/>
        <v/>
      </c>
      <c r="JY38" s="52" t="str">
        <f t="shared" si="242"/>
        <v/>
      </c>
      <c r="KA38" s="166"/>
      <c r="KB38" s="1"/>
      <c r="KC38" s="17" t="s">
        <v>23</v>
      </c>
      <c r="KD38" s="2">
        <f>COUNTIFS(KG$3:KG$89,"=HomDog", KJ$3:KJ$89,"=1")</f>
        <v>8</v>
      </c>
      <c r="KE38" s="103">
        <f t="shared" si="243"/>
        <v>-113</v>
      </c>
      <c r="KF38" s="24">
        <f>IF(OR($S38&lt;OPL_MIN,$S38&gt;OPL_MAX),"",VLOOKUP($F38,CleanseResults!$GY$3:$HC$1772,5,FALSE))</f>
        <v>0.5</v>
      </c>
      <c r="KG38" s="24" t="str">
        <f t="shared" si="244"/>
        <v>HomFave</v>
      </c>
      <c r="KH38" s="91">
        <f t="shared" si="245"/>
        <v>100</v>
      </c>
      <c r="KI38" s="91">
        <f t="shared" si="246"/>
        <v>100</v>
      </c>
      <c r="KJ38" s="25">
        <f t="shared" si="247"/>
        <v>-1</v>
      </c>
      <c r="KK38" s="53">
        <f t="shared" si="248"/>
        <v>0</v>
      </c>
      <c r="KL38" s="52">
        <f t="shared" si="249"/>
        <v>113</v>
      </c>
      <c r="KM38" s="52" t="str">
        <f t="shared" si="250"/>
        <v/>
      </c>
      <c r="KN38" s="52" t="str">
        <f t="shared" si="251"/>
        <v/>
      </c>
      <c r="KO38" s="52" t="str">
        <f t="shared" si="252"/>
        <v/>
      </c>
      <c r="KP38" s="52" t="str">
        <f t="shared" si="253"/>
        <v/>
      </c>
      <c r="KQ38" s="52" t="str">
        <f t="shared" si="254"/>
        <v/>
      </c>
      <c r="KR38" s="52" t="str">
        <f t="shared" si="255"/>
        <v/>
      </c>
      <c r="KT38" s="166"/>
      <c r="KU38" s="1"/>
      <c r="KV38" s="17" t="s">
        <v>23</v>
      </c>
      <c r="KW38" s="2">
        <f>COUNTIFS(KZ$3:KZ$89,"=HomDog", LC$3:LC$89,"=1")</f>
        <v>3</v>
      </c>
      <c r="KX38" s="103">
        <f t="shared" si="256"/>
        <v>-113</v>
      </c>
      <c r="KY38" s="24">
        <f>IF(OR($S38&lt;OPL_MIN,$S38&gt;OPL_MAX),"",VLOOKUP($F38,CleanseResults!$HN$3:$HR$1772,5,FALSE))</f>
        <v>0.46</v>
      </c>
      <c r="KZ38" s="24" t="str">
        <f t="shared" si="257"/>
        <v>VisDog</v>
      </c>
      <c r="LA38" s="91">
        <f t="shared" si="258"/>
        <v>117.39130434782609</v>
      </c>
      <c r="LB38" s="91">
        <f t="shared" si="259"/>
        <v>117.39130434782609</v>
      </c>
      <c r="LC38" s="25">
        <f t="shared" si="260"/>
        <v>1</v>
      </c>
      <c r="LD38" s="53" t="str">
        <f t="shared" si="261"/>
        <v/>
      </c>
      <c r="LE38" s="52" t="str">
        <f t="shared" si="262"/>
        <v/>
      </c>
      <c r="LF38" s="52">
        <f t="shared" si="263"/>
        <v>205</v>
      </c>
      <c r="LG38" s="52">
        <f t="shared" si="264"/>
        <v>100</v>
      </c>
      <c r="LH38" s="52" t="str">
        <f t="shared" si="265"/>
        <v/>
      </c>
      <c r="LI38" s="52" t="str">
        <f t="shared" si="266"/>
        <v/>
      </c>
      <c r="LJ38" s="52" t="str">
        <f t="shared" si="267"/>
        <v/>
      </c>
      <c r="LK38" s="52" t="str">
        <f t="shared" si="268"/>
        <v/>
      </c>
      <c r="LO38" s="166"/>
      <c r="LP38" s="1"/>
      <c r="LQ38" s="17" t="s">
        <v>280</v>
      </c>
      <c r="LR38" s="2">
        <f>COUNTIFS(MC$3:MC$89,"=HomDog", ME$3:ME$89,"=1")</f>
        <v>3</v>
      </c>
      <c r="LS38" s="129">
        <f t="shared" si="30"/>
        <v>0.52097128508594048</v>
      </c>
      <c r="LT38" s="53">
        <f t="shared" si="269"/>
        <v>3</v>
      </c>
      <c r="LU38" s="53">
        <f t="shared" si="270"/>
        <v>12</v>
      </c>
      <c r="LV38" s="53">
        <f t="shared" si="271"/>
        <v>0</v>
      </c>
      <c r="LW38" s="53">
        <f t="shared" si="272"/>
        <v>0</v>
      </c>
      <c r="LX38" s="24" t="str">
        <f t="shared" si="273"/>
        <v>VisDog</v>
      </c>
      <c r="LY38" s="97">
        <f t="shared" si="32"/>
        <v>80</v>
      </c>
      <c r="LZ38" s="127">
        <f t="shared" si="33"/>
        <v>0.48</v>
      </c>
      <c r="MA38" s="128">
        <f t="shared" si="34"/>
        <v>-4.0971285085940501E-2</v>
      </c>
      <c r="MB38" s="91">
        <f t="shared" si="35"/>
        <v>108.33333333333334</v>
      </c>
      <c r="MC38" s="137" t="str">
        <f t="shared" si="36"/>
        <v>VisDog</v>
      </c>
      <c r="MD38" s="138">
        <f t="shared" si="37"/>
        <v>1</v>
      </c>
      <c r="ME38" s="130">
        <f t="shared" si="274"/>
        <v>1</v>
      </c>
      <c r="MF38" s="135" t="str">
        <f t="shared" si="38"/>
        <v/>
      </c>
      <c r="MG38" s="135" t="str">
        <f t="shared" si="39"/>
        <v/>
      </c>
      <c r="MH38" s="135">
        <f t="shared" si="40"/>
        <v>2.0499999999999998</v>
      </c>
      <c r="MI38" s="135">
        <f t="shared" si="41"/>
        <v>1</v>
      </c>
      <c r="MJ38" s="135" t="str">
        <f t="shared" si="42"/>
        <v/>
      </c>
      <c r="MK38" s="135" t="str">
        <f t="shared" si="43"/>
        <v/>
      </c>
      <c r="ML38" s="135" t="str">
        <f t="shared" si="44"/>
        <v/>
      </c>
      <c r="MM38" s="135" t="str">
        <f t="shared" si="45"/>
        <v/>
      </c>
      <c r="MO38" s="123">
        <f t="shared" si="46"/>
        <v>1.05</v>
      </c>
      <c r="MP38" s="123">
        <f t="shared" si="47"/>
        <v>1</v>
      </c>
      <c r="MS38" s="24">
        <f t="shared" si="48"/>
        <v>1</v>
      </c>
      <c r="MT38" s="24">
        <f t="shared" si="49"/>
        <v>2.0499999999999998</v>
      </c>
      <c r="MU38" s="24">
        <f t="shared" si="50"/>
        <v>1.05</v>
      </c>
      <c r="MV38" s="81">
        <f t="shared" si="51"/>
        <v>1.05</v>
      </c>
      <c r="MX38" s="52">
        <f t="shared" si="52"/>
        <v>0.45</v>
      </c>
      <c r="MY38" s="52">
        <f t="shared" si="53"/>
        <v>0.44</v>
      </c>
      <c r="MZ38" s="52">
        <f t="shared" si="54"/>
        <v>0.38</v>
      </c>
      <c r="NA38" s="52">
        <f t="shared" si="55"/>
        <v>0.45</v>
      </c>
      <c r="NB38" s="52">
        <f t="shared" si="56"/>
        <v>0.37</v>
      </c>
      <c r="NC38" s="52">
        <f t="shared" si="57"/>
        <v>0.48</v>
      </c>
      <c r="ND38" s="52">
        <f t="shared" si="58"/>
        <v>0.49</v>
      </c>
      <c r="NE38" s="52">
        <f t="shared" si="59"/>
        <v>0.51</v>
      </c>
      <c r="NF38" s="52">
        <f t="shared" si="60"/>
        <v>0.49</v>
      </c>
      <c r="NG38" s="52">
        <f t="shared" si="61"/>
        <v>0.49</v>
      </c>
      <c r="NH38" s="52">
        <f t="shared" si="62"/>
        <v>0.5</v>
      </c>
      <c r="NI38" s="52">
        <f t="shared" si="63"/>
        <v>0.49</v>
      </c>
      <c r="NJ38" s="52">
        <f t="shared" si="64"/>
        <v>0.48</v>
      </c>
      <c r="NK38" s="52">
        <f t="shared" si="65"/>
        <v>0.5</v>
      </c>
      <c r="NL38" s="52">
        <f t="shared" si="66"/>
        <v>0.46</v>
      </c>
      <c r="NM38" s="109">
        <f t="shared" si="275"/>
        <v>0.48</v>
      </c>
    </row>
    <row r="39" spans="1:377" ht="15" customHeight="1" x14ac:dyDescent="0.2">
      <c r="A39" s="3"/>
      <c r="B39" s="3"/>
      <c r="C39" s="9" t="s">
        <v>247</v>
      </c>
      <c r="D39" s="15">
        <f>D38/NumGames</f>
        <v>0.62068965517241381</v>
      </c>
      <c r="E39" s="10">
        <f t="shared" si="276"/>
        <v>0</v>
      </c>
      <c r="F39" s="26">
        <v>776434</v>
      </c>
      <c r="G39" s="49">
        <f>VLOOKUP($F39,Lookup_!$A$2:$AJ$2224,3,FALSE)</f>
        <v>2025</v>
      </c>
      <c r="H39" s="27">
        <f>VLOOKUP($F39,Lookup_!$A$2:$AJ$2224,4,FALSE)</f>
        <v>9.1</v>
      </c>
      <c r="I39" s="86">
        <f>VLOOKUP($F39,Lookup_!$A$2:$AJ$2224,2,FALSE)</f>
        <v>45906</v>
      </c>
      <c r="J39" s="7">
        <f>VLOOKUP($F39,Lookup_!$A$2:$AJ$2224,13,FALSE)</f>
        <v>15</v>
      </c>
      <c r="K39" s="8" t="str">
        <f>VLOOKUP(J39,Lookup_!$AO$3:$AP$32,2,FALSE)</f>
        <v>MIN</v>
      </c>
      <c r="L39" s="27">
        <f>VLOOKUP($F39,Lookup_!$A$2:$AJ$2224,14,FALSE)</f>
        <v>-122</v>
      </c>
      <c r="M39" s="12">
        <f>VLOOKUP($F39,Lookup_!$A$2:$AJ$2224,15,FALSE)</f>
        <v>0.54954999999999998</v>
      </c>
      <c r="N39" s="115">
        <f t="shared" si="67"/>
        <v>0.53928524465326966</v>
      </c>
      <c r="O39" s="116">
        <f t="shared" si="68"/>
        <v>-117.05404231028108</v>
      </c>
      <c r="P39" s="49">
        <f>VLOOKUP($F39,Lookup_!$A$2:$AJ$2224,7,FALSE)</f>
        <v>13</v>
      </c>
      <c r="Q39" s="8" t="str">
        <f>VLOOKUP(P39,Lookup_!$AO$3:$AP$32,2,FALSE)</f>
        <v>KC</v>
      </c>
      <c r="R39" s="88">
        <f>VLOOKUP($F39,Lookup_!$A$2:$AJ$2224,12,FALSE)</f>
        <v>0.32365466500000001</v>
      </c>
      <c r="S39" s="27">
        <f>VLOOKUP($F39,Lookup_!$A$2:$AJ$2224,8,FALSE)</f>
        <v>113</v>
      </c>
      <c r="T39" s="12">
        <f>VLOOKUP($F39,Lookup_!$A$2:$AJ$2224,9,FALSE)</f>
        <v>0.46948400000000001</v>
      </c>
      <c r="U39" s="115">
        <f t="shared" si="69"/>
        <v>0.46071475534673034</v>
      </c>
      <c r="V39" s="116">
        <f t="shared" si="70"/>
        <v>117.05404231028108</v>
      </c>
      <c r="W39" s="90">
        <f t="shared" si="71"/>
        <v>-1</v>
      </c>
      <c r="X39" s="27">
        <f>VLOOKUP($F39,Lookup_!$A$2:$AJ$2224,5,FALSE)</f>
        <v>8.5</v>
      </c>
      <c r="Y39" s="27">
        <f>VLOOKUP($F39,Lookup_!$A$2:$AJ$2224,6,FALSE)</f>
        <v>107.5</v>
      </c>
      <c r="Z39" s="55">
        <f>VLOOKUP($F39,Lookup_!$A$2:$AJ$2224,19,FALSE)</f>
        <v>-106.0291573205145</v>
      </c>
      <c r="AA39" s="116">
        <f>VLOOKUP($F39,Lookup_!$A$2:$AJ$2224,25,FALSE)</f>
        <v>-103.87401401429972</v>
      </c>
      <c r="AB39" s="27">
        <f>VLOOKUP($F39,Lookup_!$A$2:$AJ$2224,21,FALSE)</f>
        <v>203.65126987720194</v>
      </c>
      <c r="AC39" s="116">
        <f>VLOOKUP($F39,Lookup_!$A$2:$AJ$2224,23,FALSE)</f>
        <v>114.39076576093714</v>
      </c>
      <c r="AD39" s="7">
        <f>VLOOKUP($F39,Lookup_!$A$2:$AJ$2224,31,FALSE)</f>
        <v>2</v>
      </c>
      <c r="AE39" s="8">
        <f>VLOOKUP($F39,Lookup_!$A$2:$AJ$2224,30,FALSE)</f>
        <v>11</v>
      </c>
      <c r="AF39" s="8" t="str">
        <f>VLOOKUP($F39,Lookup_!$A$2:$AJ$2224,32,FALSE)</f>
        <v>GTE9</v>
      </c>
      <c r="AG39" s="28">
        <f>VLOOKUP($F39,Lookup_!$A$2:$AJ$2224,29,FALSE)</f>
        <v>1</v>
      </c>
      <c r="AH39" s="28">
        <f>VLOOKUP($F39,Lookup_!$A$2:$AJ$2224,34,FALSE)</f>
        <v>-1</v>
      </c>
      <c r="AI39" s="28" t="str">
        <f>VLOOKUP($F39,Lookup_!$A$2:$AJ$2224,33,FALSE)</f>
        <v>HomDog</v>
      </c>
      <c r="AJ39" s="8">
        <f>VLOOKUP($F39,Lookup_!$A$2:$AJ$2224,35,FALSE)</f>
        <v>13</v>
      </c>
      <c r="AK39" s="28">
        <f>VLOOKUP($F39,Lookup_!$A$2:$AJ$2224,36,FALSE)</f>
        <v>1</v>
      </c>
      <c r="AL39">
        <f t="shared" si="72"/>
        <v>9</v>
      </c>
      <c r="AM39">
        <f t="shared" si="73"/>
        <v>1</v>
      </c>
      <c r="AN39" s="166"/>
      <c r="AO39" s="1"/>
      <c r="AP39" s="17" t="s">
        <v>24</v>
      </c>
      <c r="AQ39" s="21">
        <f>IF(AQ37=0,0,AQ38/AQ37)</f>
        <v>0.6</v>
      </c>
      <c r="AR39" s="103">
        <f t="shared" si="74"/>
        <v>113</v>
      </c>
      <c r="AS39" s="24">
        <f>IF(OR($S39&lt;OPL_MIN,$S39&gt;OPL_MAX),"",VLOOKUP($F39,CleanseResults!$L$3:$P$1772,5,FALSE))</f>
        <v>0.42</v>
      </c>
      <c r="AT39" s="24" t="str">
        <f t="shared" si="75"/>
        <v>VisFave</v>
      </c>
      <c r="AU39" s="91">
        <f t="shared" si="76"/>
        <v>-138.09523809523813</v>
      </c>
      <c r="AV39" s="91">
        <f t="shared" si="77"/>
        <v>138.09523809523813</v>
      </c>
      <c r="AW39" s="25">
        <f t="shared" si="78"/>
        <v>-1</v>
      </c>
      <c r="AX39" s="53" t="str">
        <f t="shared" si="79"/>
        <v/>
      </c>
      <c r="AY39" s="52" t="str">
        <f t="shared" si="80"/>
        <v/>
      </c>
      <c r="AZ39" s="52" t="str">
        <f t="shared" si="81"/>
        <v/>
      </c>
      <c r="BA39" s="52" t="str">
        <f t="shared" si="82"/>
        <v/>
      </c>
      <c r="BB39" s="52">
        <f t="shared" si="83"/>
        <v>0</v>
      </c>
      <c r="BC39" s="52">
        <f t="shared" si="84"/>
        <v>122</v>
      </c>
      <c r="BD39" s="52" t="str">
        <f t="shared" si="85"/>
        <v/>
      </c>
      <c r="BE39" s="52" t="str">
        <f t="shared" si="86"/>
        <v/>
      </c>
      <c r="BG39" s="166"/>
      <c r="BH39" s="1"/>
      <c r="BI39" s="17" t="s">
        <v>24</v>
      </c>
      <c r="BJ39" s="21">
        <f>IF(BJ37=0,0,BJ38/BJ37)</f>
        <v>0.66666666666666663</v>
      </c>
      <c r="BK39" s="103">
        <f t="shared" si="87"/>
        <v>113</v>
      </c>
      <c r="BL39" s="24">
        <f>IF(OR($S39&lt;OPL_MIN,$S39&gt;OPL_MAX),"",VLOOKUP($F39,CleanseResults!$AA$3:$AE$1772,5,FALSE))</f>
        <v>0.46</v>
      </c>
      <c r="BM39" s="24" t="str">
        <f t="shared" si="88"/>
        <v>VisFave</v>
      </c>
      <c r="BN39" s="91">
        <f t="shared" si="89"/>
        <v>-117.39130434782609</v>
      </c>
      <c r="BO39" s="91">
        <f t="shared" si="90"/>
        <v>117.39130434782609</v>
      </c>
      <c r="BP39" s="25">
        <f t="shared" si="91"/>
        <v>-1</v>
      </c>
      <c r="BQ39" s="53" t="str">
        <f t="shared" si="92"/>
        <v/>
      </c>
      <c r="BR39" s="52" t="str">
        <f t="shared" si="93"/>
        <v/>
      </c>
      <c r="BS39" s="52" t="str">
        <f t="shared" si="94"/>
        <v/>
      </c>
      <c r="BT39" s="52" t="str">
        <f t="shared" si="95"/>
        <v/>
      </c>
      <c r="BU39" s="52">
        <f t="shared" si="96"/>
        <v>0</v>
      </c>
      <c r="BV39" s="52">
        <f t="shared" si="97"/>
        <v>122</v>
      </c>
      <c r="BW39" s="52" t="str">
        <f t="shared" si="98"/>
        <v/>
      </c>
      <c r="BX39" s="52" t="str">
        <f t="shared" si="99"/>
        <v/>
      </c>
      <c r="BZ39" s="166"/>
      <c r="CA39" s="1"/>
      <c r="CB39" s="17" t="s">
        <v>24</v>
      </c>
      <c r="CC39" s="21">
        <f>IF(CC37=0,0,CC38/CC37)</f>
        <v>0.76470588235294112</v>
      </c>
      <c r="CD39" s="103">
        <f t="shared" si="100"/>
        <v>113</v>
      </c>
      <c r="CE39" s="24">
        <f>IF(OR($S39&lt;OPL_MIN,$S39&gt;OPL_MAX),"",VLOOKUP($F39,CleanseResults!$AP$3:$AT$1772,5,FALSE))</f>
        <v>0.32</v>
      </c>
      <c r="CF39" s="24" t="str">
        <f t="shared" si="101"/>
        <v>VisFave</v>
      </c>
      <c r="CG39" s="91">
        <f t="shared" si="102"/>
        <v>-212.49999999999994</v>
      </c>
      <c r="CH39" s="91">
        <f t="shared" si="103"/>
        <v>212.49999999999994</v>
      </c>
      <c r="CI39" s="25">
        <f t="shared" si="104"/>
        <v>-1</v>
      </c>
      <c r="CJ39" s="53" t="str">
        <f t="shared" si="105"/>
        <v/>
      </c>
      <c r="CK39" s="52" t="str">
        <f t="shared" si="106"/>
        <v/>
      </c>
      <c r="CL39" s="52" t="str">
        <f t="shared" si="107"/>
        <v/>
      </c>
      <c r="CM39" s="52" t="str">
        <f t="shared" si="108"/>
        <v/>
      </c>
      <c r="CN39" s="52">
        <f t="shared" si="109"/>
        <v>0</v>
      </c>
      <c r="CO39" s="52">
        <f t="shared" si="110"/>
        <v>122</v>
      </c>
      <c r="CP39" s="52" t="str">
        <f t="shared" si="111"/>
        <v/>
      </c>
      <c r="CQ39" s="52" t="str">
        <f t="shared" si="112"/>
        <v/>
      </c>
      <c r="CS39" s="166"/>
      <c r="CT39" s="1"/>
      <c r="CU39" s="17" t="s">
        <v>24</v>
      </c>
      <c r="CV39" s="21">
        <f>IF(CV37=0,0,CV38/CV37)</f>
        <v>0.5714285714285714</v>
      </c>
      <c r="CW39" s="103">
        <f t="shared" si="113"/>
        <v>113</v>
      </c>
      <c r="CX39" s="24">
        <f>IF(OR($S39&lt;OPL_MIN,$S39&gt;OPL_MAX),"",VLOOKUP($F39,CleanseResults!$BE$3:$BI$1772,5,FALSE))</f>
        <v>0.35</v>
      </c>
      <c r="CY39" s="24" t="str">
        <f t="shared" si="114"/>
        <v>VisFave</v>
      </c>
      <c r="CZ39" s="91">
        <f t="shared" si="115"/>
        <v>-185.71428571428575</v>
      </c>
      <c r="DA39" s="91">
        <f t="shared" si="116"/>
        <v>185.71428571428575</v>
      </c>
      <c r="DB39" s="25">
        <f t="shared" si="117"/>
        <v>-1</v>
      </c>
      <c r="DC39" s="53" t="str">
        <f t="shared" si="118"/>
        <v/>
      </c>
      <c r="DD39" s="52" t="str">
        <f t="shared" si="119"/>
        <v/>
      </c>
      <c r="DE39" s="52" t="str">
        <f t="shared" si="120"/>
        <v/>
      </c>
      <c r="DF39" s="52" t="str">
        <f t="shared" si="121"/>
        <v/>
      </c>
      <c r="DG39" s="52">
        <f t="shared" si="122"/>
        <v>0</v>
      </c>
      <c r="DH39" s="52">
        <f t="shared" si="123"/>
        <v>122</v>
      </c>
      <c r="DI39" s="52" t="str">
        <f t="shared" si="124"/>
        <v/>
      </c>
      <c r="DJ39" s="52" t="str">
        <f t="shared" si="125"/>
        <v/>
      </c>
      <c r="DL39" s="166"/>
      <c r="DM39" s="1"/>
      <c r="DN39" s="17" t="s">
        <v>24</v>
      </c>
      <c r="DO39" s="21">
        <f>IF(DO37=0,0,DO38/DO37)</f>
        <v>0.77777777777777779</v>
      </c>
      <c r="DP39" s="103">
        <f t="shared" si="126"/>
        <v>113</v>
      </c>
      <c r="DQ39" s="24">
        <f>IF(OR($S39&lt;OPL_MIN,$S39&gt;OPL_MAX),"",VLOOKUP($F39,CleanseResults!$BT$3:$BX$1772,5,FALSE))</f>
        <v>0.3</v>
      </c>
      <c r="DR39" s="24" t="str">
        <f t="shared" si="127"/>
        <v>VisFave</v>
      </c>
      <c r="DS39" s="91">
        <f t="shared" si="128"/>
        <v>-233.33333333333331</v>
      </c>
      <c r="DT39" s="91">
        <f t="shared" si="129"/>
        <v>233.33333333333331</v>
      </c>
      <c r="DU39" s="25">
        <f t="shared" si="130"/>
        <v>-1</v>
      </c>
      <c r="DV39" s="53" t="str">
        <f t="shared" si="131"/>
        <v/>
      </c>
      <c r="DW39" s="52" t="str">
        <f t="shared" si="132"/>
        <v/>
      </c>
      <c r="DX39" s="52" t="str">
        <f t="shared" si="133"/>
        <v/>
      </c>
      <c r="DY39" s="52" t="str">
        <f t="shared" si="134"/>
        <v/>
      </c>
      <c r="DZ39" s="52">
        <f t="shared" si="135"/>
        <v>0</v>
      </c>
      <c r="EA39" s="52">
        <f t="shared" si="136"/>
        <v>122</v>
      </c>
      <c r="EB39" s="52" t="str">
        <f t="shared" si="137"/>
        <v/>
      </c>
      <c r="EC39" s="52" t="str">
        <f t="shared" si="138"/>
        <v/>
      </c>
      <c r="EE39" s="166"/>
      <c r="EF39" s="1"/>
      <c r="EG39" s="17" t="s">
        <v>24</v>
      </c>
      <c r="EH39" s="21">
        <f>IF(EH37=0,0,EH38/EH37)</f>
        <v>0.5</v>
      </c>
      <c r="EI39" s="103">
        <f t="shared" si="139"/>
        <v>113</v>
      </c>
      <c r="EJ39" s="24">
        <f>IF(OR($S39&lt;OPL_MIN,$S39&gt;OPL_MAX),"",VLOOKUP($F39,CleanseResults!$CI$3:$CM$1772,5,FALSE))</f>
        <v>0.42</v>
      </c>
      <c r="EK39" s="24" t="str">
        <f t="shared" si="140"/>
        <v>VisFave</v>
      </c>
      <c r="EL39" s="91">
        <f t="shared" si="141"/>
        <v>-138.09523809523813</v>
      </c>
      <c r="EM39" s="91">
        <f t="shared" si="142"/>
        <v>138.09523809523813</v>
      </c>
      <c r="EN39" s="25">
        <f t="shared" si="143"/>
        <v>-1</v>
      </c>
      <c r="EO39" s="53" t="str">
        <f t="shared" si="144"/>
        <v/>
      </c>
      <c r="EP39" s="52" t="str">
        <f t="shared" si="145"/>
        <v/>
      </c>
      <c r="EQ39" s="52" t="str">
        <f t="shared" si="146"/>
        <v/>
      </c>
      <c r="ER39" s="52" t="str">
        <f t="shared" si="147"/>
        <v/>
      </c>
      <c r="ES39" s="52">
        <f t="shared" si="148"/>
        <v>0</v>
      </c>
      <c r="ET39" s="52">
        <f t="shared" si="149"/>
        <v>122</v>
      </c>
      <c r="EU39" s="52" t="str">
        <f t="shared" si="150"/>
        <v/>
      </c>
      <c r="EV39" s="52" t="str">
        <f t="shared" si="151"/>
        <v/>
      </c>
      <c r="EX39" s="166"/>
      <c r="EY39" s="1"/>
      <c r="EZ39" s="17" t="s">
        <v>24</v>
      </c>
      <c r="FA39" s="21">
        <f>IF(FA37=0,0,FA38/FA37)</f>
        <v>0.41176470588235292</v>
      </c>
      <c r="FB39" s="103">
        <f t="shared" si="152"/>
        <v>113</v>
      </c>
      <c r="FC39" s="24">
        <f>IF(OR($S39&lt;OPL_MIN,$S39&gt;OPL_MAX),"",VLOOKUP($F39,CleanseResults!$CX$3:$DB$1772,5,FALSE))</f>
        <v>0.47</v>
      </c>
      <c r="FD39" s="24" t="str">
        <f t="shared" si="153"/>
        <v>VisFave</v>
      </c>
      <c r="FE39" s="91">
        <f t="shared" si="154"/>
        <v>-112.76595744680853</v>
      </c>
      <c r="FF39" s="91">
        <f t="shared" si="155"/>
        <v>112.76595744680853</v>
      </c>
      <c r="FG39" s="25">
        <f t="shared" si="156"/>
        <v>-1</v>
      </c>
      <c r="FH39" s="53" t="str">
        <f t="shared" si="157"/>
        <v/>
      </c>
      <c r="FI39" s="52" t="str">
        <f t="shared" si="158"/>
        <v/>
      </c>
      <c r="FJ39" s="52" t="str">
        <f t="shared" si="159"/>
        <v/>
      </c>
      <c r="FK39" s="52" t="str">
        <f t="shared" si="160"/>
        <v/>
      </c>
      <c r="FL39" s="52">
        <f t="shared" si="161"/>
        <v>0</v>
      </c>
      <c r="FM39" s="52">
        <f t="shared" si="162"/>
        <v>122</v>
      </c>
      <c r="FN39" s="52" t="str">
        <f t="shared" si="163"/>
        <v/>
      </c>
      <c r="FO39" s="52" t="str">
        <f t="shared" si="164"/>
        <v/>
      </c>
      <c r="FQ39" s="166"/>
      <c r="FR39" s="1"/>
      <c r="FS39" s="17" t="s">
        <v>24</v>
      </c>
      <c r="FT39" s="21">
        <f>IF(FT37=0,0,FT38/FT37)</f>
        <v>0.66666666666666663</v>
      </c>
      <c r="FU39" s="103">
        <f t="shared" si="165"/>
        <v>113</v>
      </c>
      <c r="FV39" s="24">
        <f>IF(OR($S39&lt;OPL_MIN,$S39&gt;OPL_MAX),"",VLOOKUP($F39,CleanseResults!$DM$3:$DQ$1772,5,FALSE))</f>
        <v>0.41</v>
      </c>
      <c r="FW39" s="24" t="str">
        <f t="shared" si="166"/>
        <v>VisFave</v>
      </c>
      <c r="FX39" s="91">
        <f t="shared" si="167"/>
        <v>-143.90243902439028</v>
      </c>
      <c r="FY39" s="91">
        <f t="shared" si="168"/>
        <v>143.90243902439028</v>
      </c>
      <c r="FZ39" s="25">
        <f t="shared" si="169"/>
        <v>-1</v>
      </c>
      <c r="GA39" s="53" t="str">
        <f t="shared" si="170"/>
        <v/>
      </c>
      <c r="GB39" s="52" t="str">
        <f t="shared" si="171"/>
        <v/>
      </c>
      <c r="GC39" s="52" t="str">
        <f t="shared" si="172"/>
        <v/>
      </c>
      <c r="GD39" s="52" t="str">
        <f t="shared" si="173"/>
        <v/>
      </c>
      <c r="GE39" s="52">
        <f t="shared" si="174"/>
        <v>0</v>
      </c>
      <c r="GF39" s="52">
        <f t="shared" si="175"/>
        <v>122</v>
      </c>
      <c r="GG39" s="52" t="str">
        <f t="shared" si="176"/>
        <v/>
      </c>
      <c r="GH39" s="52" t="str">
        <f t="shared" si="177"/>
        <v/>
      </c>
      <c r="GJ39" s="166"/>
      <c r="GK39" s="1"/>
      <c r="GL39" s="17" t="s">
        <v>24</v>
      </c>
      <c r="GM39" s="21">
        <f>IF(GM37=0,0,GM38/GM37)</f>
        <v>0.55555555555555558</v>
      </c>
      <c r="GN39" s="103">
        <f t="shared" si="178"/>
        <v>113</v>
      </c>
      <c r="GO39" s="24">
        <f>IF(OR($S39&lt;OPL_MIN,$S39&gt;OPL_MAX),"",VLOOKUP($F39,CleanseResults!$EB$3:$EF$1772,5,FALSE))</f>
        <v>0.42</v>
      </c>
      <c r="GP39" s="24" t="str">
        <f t="shared" si="179"/>
        <v>VisFave</v>
      </c>
      <c r="GQ39" s="91">
        <f t="shared" si="180"/>
        <v>-138.09523809523813</v>
      </c>
      <c r="GR39" s="91">
        <f t="shared" si="181"/>
        <v>138.09523809523813</v>
      </c>
      <c r="GS39" s="25">
        <f t="shared" si="182"/>
        <v>-1</v>
      </c>
      <c r="GT39" s="53" t="str">
        <f t="shared" si="183"/>
        <v/>
      </c>
      <c r="GU39" s="52" t="str">
        <f t="shared" si="184"/>
        <v/>
      </c>
      <c r="GV39" s="52" t="str">
        <f t="shared" si="185"/>
        <v/>
      </c>
      <c r="GW39" s="52" t="str">
        <f t="shared" si="186"/>
        <v/>
      </c>
      <c r="GX39" s="52">
        <f t="shared" si="187"/>
        <v>0</v>
      </c>
      <c r="GY39" s="52">
        <f t="shared" si="188"/>
        <v>122</v>
      </c>
      <c r="GZ39" s="52" t="str">
        <f t="shared" si="189"/>
        <v/>
      </c>
      <c r="HA39" s="52" t="str">
        <f t="shared" si="190"/>
        <v/>
      </c>
      <c r="HC39" s="166"/>
      <c r="HD39" s="1"/>
      <c r="HE39" s="17" t="s">
        <v>24</v>
      </c>
      <c r="HF39" s="21">
        <f>IF(HF37=0,0,HF38/HF37)</f>
        <v>0.55555555555555558</v>
      </c>
      <c r="HG39" s="103">
        <f t="shared" si="191"/>
        <v>113</v>
      </c>
      <c r="HH39" s="24">
        <f>IF(OR($S39&lt;OPL_MIN,$S39&gt;OPL_MAX),"",VLOOKUP($F39,CleanseResults!$EQ$3:$EU$1772,5,FALSE))</f>
        <v>0.42</v>
      </c>
      <c r="HI39" s="24" t="str">
        <f t="shared" si="192"/>
        <v>VisFave</v>
      </c>
      <c r="HJ39" s="91">
        <f t="shared" si="193"/>
        <v>-138.09523809523813</v>
      </c>
      <c r="HK39" s="91">
        <f t="shared" si="194"/>
        <v>138.09523809523813</v>
      </c>
      <c r="HL39" s="25">
        <f t="shared" si="195"/>
        <v>-1</v>
      </c>
      <c r="HM39" s="53" t="str">
        <f t="shared" si="196"/>
        <v/>
      </c>
      <c r="HN39" s="52" t="str">
        <f t="shared" si="197"/>
        <v/>
      </c>
      <c r="HO39" s="52" t="str">
        <f t="shared" si="198"/>
        <v/>
      </c>
      <c r="HP39" s="52" t="str">
        <f t="shared" si="199"/>
        <v/>
      </c>
      <c r="HQ39" s="52">
        <f t="shared" si="200"/>
        <v>0</v>
      </c>
      <c r="HR39" s="52">
        <f t="shared" si="201"/>
        <v>122</v>
      </c>
      <c r="HS39" s="52" t="str">
        <f t="shared" si="202"/>
        <v/>
      </c>
      <c r="HT39" s="52" t="str">
        <f t="shared" si="203"/>
        <v/>
      </c>
      <c r="HV39" s="166"/>
      <c r="HW39" s="1"/>
      <c r="HX39" s="17" t="s">
        <v>24</v>
      </c>
      <c r="HY39" s="21">
        <f>IF(HY37=0,0,HY38/HY37)</f>
        <v>0.38461538461538464</v>
      </c>
      <c r="HZ39" s="103">
        <f t="shared" si="204"/>
        <v>113</v>
      </c>
      <c r="IA39" s="24">
        <f>IF(OR($S39&lt;OPL_MIN,$S39&gt;OPL_MAX),"",VLOOKUP($F39,CleanseResults!$FF$3:$FJ$1772,5,FALSE))</f>
        <v>0.48</v>
      </c>
      <c r="IB39" s="24" t="str">
        <f t="shared" si="205"/>
        <v>VisFave</v>
      </c>
      <c r="IC39" s="91">
        <f t="shared" si="206"/>
        <v>-108.33333333333334</v>
      </c>
      <c r="ID39" s="91">
        <f t="shared" si="207"/>
        <v>108.33333333333334</v>
      </c>
      <c r="IE39" s="25">
        <f t="shared" si="208"/>
        <v>-1</v>
      </c>
      <c r="IF39" s="53" t="str">
        <f t="shared" si="209"/>
        <v/>
      </c>
      <c r="IG39" s="52" t="str">
        <f t="shared" si="210"/>
        <v/>
      </c>
      <c r="IH39" s="52" t="str">
        <f t="shared" si="211"/>
        <v/>
      </c>
      <c r="II39" s="52" t="str">
        <f t="shared" si="212"/>
        <v/>
      </c>
      <c r="IJ39" s="52">
        <f t="shared" si="213"/>
        <v>0</v>
      </c>
      <c r="IK39" s="52">
        <f t="shared" si="214"/>
        <v>122</v>
      </c>
      <c r="IL39" s="52" t="str">
        <f t="shared" si="215"/>
        <v/>
      </c>
      <c r="IM39" s="52" t="str">
        <f t="shared" si="216"/>
        <v/>
      </c>
      <c r="IO39" s="166"/>
      <c r="IP39" s="1"/>
      <c r="IQ39" s="17" t="s">
        <v>24</v>
      </c>
      <c r="IR39" s="21">
        <f>IF(IR37=0,0,IR38/IR37)</f>
        <v>0.5</v>
      </c>
      <c r="IS39" s="103">
        <f t="shared" si="217"/>
        <v>113</v>
      </c>
      <c r="IT39" s="24">
        <f>IF(OR($S39&lt;OPL_MIN,$S39&gt;OPL_MAX),"",VLOOKUP($F39,CleanseResults!$FU$3:$FY$1772,5,FALSE))</f>
        <v>0.5</v>
      </c>
      <c r="IU39" s="24" t="str">
        <f t="shared" si="218"/>
        <v>HomDog</v>
      </c>
      <c r="IV39" s="91">
        <f t="shared" si="219"/>
        <v>100</v>
      </c>
      <c r="IW39" s="91">
        <f t="shared" si="220"/>
        <v>100</v>
      </c>
      <c r="IX39" s="25">
        <f t="shared" si="221"/>
        <v>1</v>
      </c>
      <c r="IY39" s="53" t="str">
        <f t="shared" si="222"/>
        <v/>
      </c>
      <c r="IZ39" s="52" t="str">
        <f t="shared" si="223"/>
        <v/>
      </c>
      <c r="JA39" s="52" t="str">
        <f t="shared" si="224"/>
        <v/>
      </c>
      <c r="JB39" s="52" t="str">
        <f t="shared" si="225"/>
        <v/>
      </c>
      <c r="JC39" s="52" t="str">
        <f t="shared" si="226"/>
        <v/>
      </c>
      <c r="JD39" s="52" t="str">
        <f t="shared" si="227"/>
        <v/>
      </c>
      <c r="JE39" s="52">
        <f t="shared" si="228"/>
        <v>213</v>
      </c>
      <c r="JF39" s="52">
        <f t="shared" si="229"/>
        <v>100</v>
      </c>
      <c r="JH39" s="166"/>
      <c r="JI39" s="1"/>
      <c r="JJ39" s="17" t="s">
        <v>24</v>
      </c>
      <c r="JK39" s="21">
        <f>IF(JK37=0,0,JK38/JK37)</f>
        <v>0.5</v>
      </c>
      <c r="JL39" s="103">
        <f t="shared" si="230"/>
        <v>113</v>
      </c>
      <c r="JM39" s="24">
        <f>IF(OR($S39&lt;OPL_MIN,$S39&gt;OPL_MAX),"",VLOOKUP($F39,CleanseResults!$GJ$3:$GN$1772,5,FALSE))</f>
        <v>0.44</v>
      </c>
      <c r="JN39" s="24" t="str">
        <f t="shared" si="231"/>
        <v>VisFave</v>
      </c>
      <c r="JO39" s="91">
        <f t="shared" si="232"/>
        <v>-127.27272727272729</v>
      </c>
      <c r="JP39" s="91">
        <f t="shared" si="233"/>
        <v>127.27272727272729</v>
      </c>
      <c r="JQ39" s="25">
        <f t="shared" si="234"/>
        <v>-1</v>
      </c>
      <c r="JR39" s="53" t="str">
        <f t="shared" si="235"/>
        <v/>
      </c>
      <c r="JS39" s="52" t="str">
        <f t="shared" si="236"/>
        <v/>
      </c>
      <c r="JT39" s="52" t="str">
        <f t="shared" si="237"/>
        <v/>
      </c>
      <c r="JU39" s="52" t="str">
        <f t="shared" si="238"/>
        <v/>
      </c>
      <c r="JV39" s="52">
        <f t="shared" si="239"/>
        <v>0</v>
      </c>
      <c r="JW39" s="52">
        <f t="shared" si="240"/>
        <v>122</v>
      </c>
      <c r="JX39" s="52" t="str">
        <f t="shared" si="241"/>
        <v/>
      </c>
      <c r="JY39" s="52" t="str">
        <f t="shared" si="242"/>
        <v/>
      </c>
      <c r="KA39" s="166"/>
      <c r="KB39" s="1"/>
      <c r="KC39" s="17" t="s">
        <v>24</v>
      </c>
      <c r="KD39" s="21">
        <f>IF(KD37=0,0,KD38/KD37)</f>
        <v>0.5714285714285714</v>
      </c>
      <c r="KE39" s="103">
        <f t="shared" si="243"/>
        <v>113</v>
      </c>
      <c r="KF39" s="24">
        <f>IF(OR($S39&lt;OPL_MIN,$S39&gt;OPL_MAX),"",VLOOKUP($F39,CleanseResults!$GY$3:$HC$1772,5,FALSE))</f>
        <v>0.53</v>
      </c>
      <c r="KG39" s="24" t="str">
        <f t="shared" si="244"/>
        <v>HomDog</v>
      </c>
      <c r="KH39" s="91">
        <f t="shared" si="245"/>
        <v>112.76595744680853</v>
      </c>
      <c r="KI39" s="91">
        <f t="shared" si="246"/>
        <v>112.76595744680853</v>
      </c>
      <c r="KJ39" s="25">
        <f t="shared" si="247"/>
        <v>1</v>
      </c>
      <c r="KK39" s="53" t="str">
        <f t="shared" si="248"/>
        <v/>
      </c>
      <c r="KL39" s="52" t="str">
        <f t="shared" si="249"/>
        <v/>
      </c>
      <c r="KM39" s="52" t="str">
        <f t="shared" si="250"/>
        <v/>
      </c>
      <c r="KN39" s="52" t="str">
        <f t="shared" si="251"/>
        <v/>
      </c>
      <c r="KO39" s="52" t="str">
        <f t="shared" si="252"/>
        <v/>
      </c>
      <c r="KP39" s="52" t="str">
        <f t="shared" si="253"/>
        <v/>
      </c>
      <c r="KQ39" s="52">
        <f t="shared" si="254"/>
        <v>213</v>
      </c>
      <c r="KR39" s="52">
        <f t="shared" si="255"/>
        <v>100</v>
      </c>
      <c r="KT39" s="166"/>
      <c r="KU39" s="1"/>
      <c r="KV39" s="17" t="s">
        <v>24</v>
      </c>
      <c r="KW39" s="21">
        <f>IF(KW37=0,0,KW38/KW37)</f>
        <v>0.75</v>
      </c>
      <c r="KX39" s="103">
        <f t="shared" si="256"/>
        <v>113</v>
      </c>
      <c r="KY39" s="24">
        <f>IF(OR($S39&lt;OPL_MIN,$S39&gt;OPL_MAX),"",VLOOKUP($F39,CleanseResults!$HN$3:$HR$1772,5,FALSE))</f>
        <v>0.36</v>
      </c>
      <c r="KZ39" s="24" t="str">
        <f t="shared" si="257"/>
        <v>VisFave</v>
      </c>
      <c r="LA39" s="91">
        <f t="shared" si="258"/>
        <v>-177.7777777777778</v>
      </c>
      <c r="LB39" s="91">
        <f t="shared" si="259"/>
        <v>177.7777777777778</v>
      </c>
      <c r="LC39" s="25">
        <f t="shared" si="260"/>
        <v>-1</v>
      </c>
      <c r="LD39" s="53" t="str">
        <f t="shared" si="261"/>
        <v/>
      </c>
      <c r="LE39" s="52" t="str">
        <f t="shared" si="262"/>
        <v/>
      </c>
      <c r="LF39" s="52" t="str">
        <f t="shared" si="263"/>
        <v/>
      </c>
      <c r="LG39" s="52" t="str">
        <f t="shared" si="264"/>
        <v/>
      </c>
      <c r="LH39" s="52">
        <f t="shared" si="265"/>
        <v>0</v>
      </c>
      <c r="LI39" s="52">
        <f t="shared" si="266"/>
        <v>122</v>
      </c>
      <c r="LJ39" s="52" t="str">
        <f t="shared" si="267"/>
        <v/>
      </c>
      <c r="LK39" s="52" t="str">
        <f t="shared" si="268"/>
        <v/>
      </c>
      <c r="LO39" s="166"/>
      <c r="LP39" s="1"/>
      <c r="LQ39" s="17" t="s">
        <v>281</v>
      </c>
      <c r="LR39" s="21">
        <f>IF(LR37=0,0,LR38/LR37)</f>
        <v>0.6</v>
      </c>
      <c r="LS39" s="129">
        <f t="shared" si="30"/>
        <v>0.46071475534673034</v>
      </c>
      <c r="LT39" s="53">
        <f t="shared" si="269"/>
        <v>0</v>
      </c>
      <c r="LU39" s="53">
        <f t="shared" si="270"/>
        <v>0</v>
      </c>
      <c r="LV39" s="53">
        <f t="shared" si="271"/>
        <v>13</v>
      </c>
      <c r="LW39" s="53">
        <f t="shared" si="272"/>
        <v>2</v>
      </c>
      <c r="LX39" s="24" t="str">
        <f t="shared" si="273"/>
        <v>VisFave</v>
      </c>
      <c r="LY39" s="97">
        <f t="shared" si="32"/>
        <v>86.666666666666671</v>
      </c>
      <c r="LZ39" s="127">
        <f t="shared" si="33"/>
        <v>0.42</v>
      </c>
      <c r="MA39" s="128">
        <f t="shared" si="34"/>
        <v>-4.0714755346730358E-2</v>
      </c>
      <c r="MB39" s="91">
        <f t="shared" si="35"/>
        <v>138.0952380952381</v>
      </c>
      <c r="MC39" s="137" t="str">
        <f t="shared" si="36"/>
        <v>VisFave</v>
      </c>
      <c r="MD39" s="138" t="str">
        <f t="shared" si="37"/>
        <v/>
      </c>
      <c r="ME39" s="130" t="str">
        <f t="shared" si="274"/>
        <v/>
      </c>
      <c r="MF39" s="135" t="str">
        <f t="shared" si="38"/>
        <v/>
      </c>
      <c r="MG39" s="135" t="str">
        <f t="shared" si="39"/>
        <v/>
      </c>
      <c r="MH39" s="135" t="str">
        <f t="shared" si="40"/>
        <v/>
      </c>
      <c r="MI39" s="135" t="str">
        <f t="shared" si="41"/>
        <v/>
      </c>
      <c r="MJ39" s="135" t="str">
        <f t="shared" si="42"/>
        <v/>
      </c>
      <c r="MK39" s="135" t="str">
        <f t="shared" si="43"/>
        <v/>
      </c>
      <c r="ML39" s="135" t="str">
        <f t="shared" si="44"/>
        <v/>
      </c>
      <c r="MM39" s="135" t="str">
        <f t="shared" si="45"/>
        <v/>
      </c>
      <c r="MO39" s="123" t="str">
        <f t="shared" si="46"/>
        <v/>
      </c>
      <c r="MP39" s="123" t="str">
        <f t="shared" si="47"/>
        <v/>
      </c>
      <c r="MS39" s="24" t="str">
        <f t="shared" si="48"/>
        <v/>
      </c>
      <c r="MT39" s="24" t="str">
        <f t="shared" si="49"/>
        <v/>
      </c>
      <c r="MU39" s="24" t="str">
        <f t="shared" si="50"/>
        <v/>
      </c>
      <c r="MV39" s="81" t="str">
        <f t="shared" si="51"/>
        <v/>
      </c>
      <c r="MX39" s="52">
        <f t="shared" si="52"/>
        <v>0.42</v>
      </c>
      <c r="MY39" s="52">
        <f t="shared" si="53"/>
        <v>0.46</v>
      </c>
      <c r="MZ39" s="52">
        <f t="shared" si="54"/>
        <v>0.32</v>
      </c>
      <c r="NA39" s="52">
        <f t="shared" si="55"/>
        <v>0.35</v>
      </c>
      <c r="NB39" s="52">
        <f t="shared" si="56"/>
        <v>0.3</v>
      </c>
      <c r="NC39" s="52">
        <f t="shared" si="57"/>
        <v>0.42</v>
      </c>
      <c r="ND39" s="52">
        <f t="shared" si="58"/>
        <v>0.47</v>
      </c>
      <c r="NE39" s="52">
        <f t="shared" si="59"/>
        <v>0.41</v>
      </c>
      <c r="NF39" s="52">
        <f t="shared" si="60"/>
        <v>0.42</v>
      </c>
      <c r="NG39" s="52">
        <f t="shared" si="61"/>
        <v>0.42</v>
      </c>
      <c r="NH39" s="52">
        <f t="shared" si="62"/>
        <v>0.48</v>
      </c>
      <c r="NI39" s="52">
        <f t="shared" si="63"/>
        <v>0.5</v>
      </c>
      <c r="NJ39" s="52">
        <f t="shared" si="64"/>
        <v>0.44</v>
      </c>
      <c r="NK39" s="52">
        <f t="shared" si="65"/>
        <v>0.53</v>
      </c>
      <c r="NL39" s="52">
        <f t="shared" si="66"/>
        <v>0.36</v>
      </c>
      <c r="NM39" s="109">
        <f t="shared" si="275"/>
        <v>0.42</v>
      </c>
    </row>
    <row r="40" spans="1:377" ht="15" customHeight="1" x14ac:dyDescent="0.2">
      <c r="A40" s="3"/>
      <c r="B40" s="3"/>
      <c r="C40" s="1"/>
      <c r="D40" s="1"/>
      <c r="E40" s="10">
        <f t="shared" si="276"/>
        <v>0</v>
      </c>
      <c r="F40" s="26">
        <v>776422</v>
      </c>
      <c r="G40" s="49">
        <f>VLOOKUP($F40,Lookup_!$A$2:$AJ$2224,3,FALSE)</f>
        <v>2025</v>
      </c>
      <c r="H40" s="27">
        <f>VLOOKUP($F40,Lookup_!$A$2:$AJ$2224,4,FALSE)</f>
        <v>9.1</v>
      </c>
      <c r="I40" s="86">
        <f>VLOOKUP($F40,Lookup_!$A$2:$AJ$2224,2,FALSE)</f>
        <v>45907</v>
      </c>
      <c r="J40" s="7">
        <f>VLOOKUP($F40,Lookup_!$A$2:$AJ$2224,13,FALSE)</f>
        <v>15</v>
      </c>
      <c r="K40" s="8" t="str">
        <f>VLOOKUP(J40,Lookup_!$AO$3:$AP$32,2,FALSE)</f>
        <v>MIN</v>
      </c>
      <c r="L40" s="27">
        <f>VLOOKUP($F40,Lookup_!$A$2:$AJ$2224,14,FALSE)</f>
        <v>101</v>
      </c>
      <c r="M40" s="12">
        <f>VLOOKUP($F40,Lookup_!$A$2:$AJ$2224,15,FALSE)</f>
        <v>0.49751200000000001</v>
      </c>
      <c r="N40" s="115">
        <f t="shared" si="67"/>
        <v>0.48821492321717536</v>
      </c>
      <c r="O40" s="116">
        <f t="shared" si="68"/>
        <v>104.82782324848445</v>
      </c>
      <c r="P40" s="49">
        <f>VLOOKUP($F40,Lookup_!$A$2:$AJ$2224,7,FALSE)</f>
        <v>13</v>
      </c>
      <c r="Q40" s="8" t="str">
        <f>VLOOKUP(P40,Lookup_!$AO$3:$AP$32,2,FALSE)</f>
        <v>KC</v>
      </c>
      <c r="R40" s="88">
        <f>VLOOKUP($F40,Lookup_!$A$2:$AJ$2224,12,FALSE)</f>
        <v>0.32365466500000001</v>
      </c>
      <c r="S40" s="27">
        <f>VLOOKUP($F40,Lookup_!$A$2:$AJ$2224,8,FALSE)</f>
        <v>-109</v>
      </c>
      <c r="T40" s="12">
        <f>VLOOKUP($F40,Lookup_!$A$2:$AJ$2224,9,FALSE)</f>
        <v>0.52153099999999997</v>
      </c>
      <c r="U40" s="115">
        <f t="shared" si="69"/>
        <v>0.5117850767828247</v>
      </c>
      <c r="V40" s="116">
        <f t="shared" si="70"/>
        <v>-104.82782324848448</v>
      </c>
      <c r="W40" s="90">
        <f t="shared" si="71"/>
        <v>1</v>
      </c>
      <c r="X40" s="27">
        <f>VLOOKUP($F40,Lookup_!$A$2:$AJ$2224,5,FALSE)</f>
        <v>8.5</v>
      </c>
      <c r="Y40" s="27">
        <f>VLOOKUP($F40,Lookup_!$A$2:$AJ$2224,6,FALSE)</f>
        <v>-102</v>
      </c>
      <c r="Z40" s="55">
        <f>VLOOKUP($F40,Lookup_!$A$2:$AJ$2224,19,FALSE)</f>
        <v>-110.48453926124648</v>
      </c>
      <c r="AA40" s="116">
        <f>VLOOKUP($F40,Lookup_!$A$2:$AJ$2224,25,FALSE)</f>
        <v>-112.6998847166625</v>
      </c>
      <c r="AB40" s="27">
        <f>VLOOKUP($F40,Lookup_!$A$2:$AJ$2224,21,FALSE)</f>
        <v>-102.16206342839594</v>
      </c>
      <c r="AC40" s="116">
        <f>VLOOKUP($F40,Lookup_!$A$2:$AJ$2224,23,FALSE)</f>
        <v>108.80226842784418</v>
      </c>
      <c r="AD40" s="7">
        <f>VLOOKUP($F40,Lookup_!$A$2:$AJ$2224,31,FALSE)</f>
        <v>5</v>
      </c>
      <c r="AE40" s="8">
        <f>VLOOKUP($F40,Lookup_!$A$2:$AJ$2224,30,FALSE)</f>
        <v>1</v>
      </c>
      <c r="AF40" s="8" t="str">
        <f>VLOOKUP($F40,Lookup_!$A$2:$AJ$2224,32,FALSE)</f>
        <v>FOUR</v>
      </c>
      <c r="AG40" s="28">
        <f>VLOOKUP($F40,Lookup_!$A$2:$AJ$2224,29,FALSE)</f>
        <v>-1</v>
      </c>
      <c r="AH40" s="28">
        <f>VLOOKUP($F40,Lookup_!$A$2:$AJ$2224,34,FALSE)</f>
        <v>-1</v>
      </c>
      <c r="AI40" s="28" t="str">
        <f>VLOOKUP($F40,Lookup_!$A$2:$AJ$2224,33,FALSE)</f>
        <v>VisDog</v>
      </c>
      <c r="AJ40" s="8">
        <f>VLOOKUP($F40,Lookup_!$A$2:$AJ$2224,35,FALSE)</f>
        <v>6</v>
      </c>
      <c r="AK40" s="28">
        <f>VLOOKUP($F40,Lookup_!$A$2:$AJ$2224,36,FALSE)</f>
        <v>-1</v>
      </c>
      <c r="AL40">
        <f t="shared" si="72"/>
        <v>4</v>
      </c>
      <c r="AM40">
        <f t="shared" si="73"/>
        <v>1</v>
      </c>
      <c r="AN40" s="166"/>
      <c r="AO40" s="1"/>
      <c r="AP40" s="17" t="s">
        <v>43</v>
      </c>
      <c r="AQ40" s="32">
        <f>BE90</f>
        <v>10.29</v>
      </c>
      <c r="AR40" s="103">
        <f t="shared" si="74"/>
        <v>-109</v>
      </c>
      <c r="AS40" s="24">
        <f>IF(OR($S40&lt;OPL_MIN,$S40&gt;OPL_MAX),"",VLOOKUP($F40,CleanseResults!$L$3:$P$1772,5,FALSE))</f>
        <v>0.45</v>
      </c>
      <c r="AT40" s="24" t="str">
        <f t="shared" si="75"/>
        <v>VisDog</v>
      </c>
      <c r="AU40" s="91">
        <f t="shared" si="76"/>
        <v>122.22222222222223</v>
      </c>
      <c r="AV40" s="91">
        <f t="shared" si="77"/>
        <v>122.22222222222223</v>
      </c>
      <c r="AW40" s="25">
        <f t="shared" si="78"/>
        <v>1</v>
      </c>
      <c r="AX40" s="53" t="str">
        <f t="shared" si="79"/>
        <v/>
      </c>
      <c r="AY40" s="52" t="str">
        <f t="shared" si="80"/>
        <v/>
      </c>
      <c r="AZ40" s="52">
        <f t="shared" si="81"/>
        <v>201</v>
      </c>
      <c r="BA40" s="52">
        <f t="shared" si="82"/>
        <v>100</v>
      </c>
      <c r="BB40" s="52" t="str">
        <f t="shared" si="83"/>
        <v/>
      </c>
      <c r="BC40" s="52" t="str">
        <f t="shared" si="84"/>
        <v/>
      </c>
      <c r="BD40" s="52" t="str">
        <f t="shared" si="85"/>
        <v/>
      </c>
      <c r="BE40" s="52" t="str">
        <f t="shared" si="86"/>
        <v/>
      </c>
      <c r="BG40" s="166"/>
      <c r="BH40" s="1"/>
      <c r="BI40" s="17" t="s">
        <v>43</v>
      </c>
      <c r="BJ40" s="32">
        <f>BX90</f>
        <v>15.36</v>
      </c>
      <c r="BK40" s="103">
        <f t="shared" si="87"/>
        <v>-109</v>
      </c>
      <c r="BL40" s="24">
        <f>IF(OR($S40&lt;OPL_MIN,$S40&gt;OPL_MAX),"",VLOOKUP($F40,CleanseResults!$AA$3:$AE$1772,5,FALSE))</f>
        <v>0.37</v>
      </c>
      <c r="BM40" s="24" t="str">
        <f t="shared" si="88"/>
        <v>VisDog</v>
      </c>
      <c r="BN40" s="91">
        <f t="shared" si="89"/>
        <v>170.27027027027026</v>
      </c>
      <c r="BO40" s="91">
        <f t="shared" si="90"/>
        <v>170.27027027027026</v>
      </c>
      <c r="BP40" s="25">
        <f t="shared" si="91"/>
        <v>1</v>
      </c>
      <c r="BQ40" s="53" t="str">
        <f t="shared" si="92"/>
        <v/>
      </c>
      <c r="BR40" s="52" t="str">
        <f t="shared" si="93"/>
        <v/>
      </c>
      <c r="BS40" s="52">
        <f t="shared" si="94"/>
        <v>201</v>
      </c>
      <c r="BT40" s="52">
        <f t="shared" si="95"/>
        <v>100</v>
      </c>
      <c r="BU40" s="52" t="str">
        <f t="shared" si="96"/>
        <v/>
      </c>
      <c r="BV40" s="52" t="str">
        <f t="shared" si="97"/>
        <v/>
      </c>
      <c r="BW40" s="52" t="str">
        <f t="shared" si="98"/>
        <v/>
      </c>
      <c r="BX40" s="52" t="str">
        <f t="shared" si="99"/>
        <v/>
      </c>
      <c r="BZ40" s="166"/>
      <c r="CA40" s="1"/>
      <c r="CB40" s="17" t="s">
        <v>43</v>
      </c>
      <c r="CC40" s="32">
        <f>CQ90</f>
        <v>17.420000000000002</v>
      </c>
      <c r="CD40" s="103">
        <f t="shared" si="100"/>
        <v>-109</v>
      </c>
      <c r="CE40" s="24">
        <f>IF(OR($S40&lt;OPL_MIN,$S40&gt;OPL_MAX),"",VLOOKUP($F40,CleanseResults!$AP$3:$AT$1772,5,FALSE))</f>
        <v>0.46</v>
      </c>
      <c r="CF40" s="24" t="str">
        <f t="shared" si="101"/>
        <v>VisDog</v>
      </c>
      <c r="CG40" s="91">
        <f t="shared" si="102"/>
        <v>117.39130434782609</v>
      </c>
      <c r="CH40" s="91">
        <f t="shared" si="103"/>
        <v>117.39130434782609</v>
      </c>
      <c r="CI40" s="25">
        <f t="shared" si="104"/>
        <v>1</v>
      </c>
      <c r="CJ40" s="53" t="str">
        <f t="shared" si="105"/>
        <v/>
      </c>
      <c r="CK40" s="52" t="str">
        <f t="shared" si="106"/>
        <v/>
      </c>
      <c r="CL40" s="52">
        <f t="shared" si="107"/>
        <v>201</v>
      </c>
      <c r="CM40" s="52">
        <f t="shared" si="108"/>
        <v>100</v>
      </c>
      <c r="CN40" s="52" t="str">
        <f t="shared" si="109"/>
        <v/>
      </c>
      <c r="CO40" s="52" t="str">
        <f t="shared" si="110"/>
        <v/>
      </c>
      <c r="CP40" s="52" t="str">
        <f t="shared" si="111"/>
        <v/>
      </c>
      <c r="CQ40" s="52" t="str">
        <f t="shared" si="112"/>
        <v/>
      </c>
      <c r="CS40" s="166"/>
      <c r="CT40" s="1"/>
      <c r="CU40" s="17" t="s">
        <v>43</v>
      </c>
      <c r="CV40" s="32">
        <f>DJ90</f>
        <v>7.23</v>
      </c>
      <c r="CW40" s="103">
        <f t="shared" si="113"/>
        <v>-109</v>
      </c>
      <c r="CX40" s="24">
        <f>IF(OR($S40&lt;OPL_MIN,$S40&gt;OPL_MAX),"",VLOOKUP($F40,CleanseResults!$BE$3:$BI$1772,5,FALSE))</f>
        <v>0.5</v>
      </c>
      <c r="CY40" s="24" t="str">
        <f t="shared" si="114"/>
        <v>HomFave</v>
      </c>
      <c r="CZ40" s="91">
        <f t="shared" si="115"/>
        <v>100</v>
      </c>
      <c r="DA40" s="91">
        <f t="shared" si="116"/>
        <v>100</v>
      </c>
      <c r="DB40" s="25">
        <f t="shared" si="117"/>
        <v>-1</v>
      </c>
      <c r="DC40" s="53">
        <f t="shared" si="118"/>
        <v>0</v>
      </c>
      <c r="DD40" s="52">
        <f t="shared" si="119"/>
        <v>109</v>
      </c>
      <c r="DE40" s="52" t="str">
        <f t="shared" si="120"/>
        <v/>
      </c>
      <c r="DF40" s="52" t="str">
        <f t="shared" si="121"/>
        <v/>
      </c>
      <c r="DG40" s="52" t="str">
        <f t="shared" si="122"/>
        <v/>
      </c>
      <c r="DH40" s="52" t="str">
        <f t="shared" si="123"/>
        <v/>
      </c>
      <c r="DI40" s="52" t="str">
        <f t="shared" si="124"/>
        <v/>
      </c>
      <c r="DJ40" s="52" t="str">
        <f t="shared" si="125"/>
        <v/>
      </c>
      <c r="DL40" s="166"/>
      <c r="DM40" s="1"/>
      <c r="DN40" s="17" t="s">
        <v>43</v>
      </c>
      <c r="DO40" s="32">
        <f>EC90</f>
        <v>9.27</v>
      </c>
      <c r="DP40" s="103">
        <f t="shared" si="126"/>
        <v>-109</v>
      </c>
      <c r="DQ40" s="24">
        <f>IF(OR($S40&lt;OPL_MIN,$S40&gt;OPL_MAX),"",VLOOKUP($F40,CleanseResults!$BT$3:$BX$1772,5,FALSE))</f>
        <v>0.37</v>
      </c>
      <c r="DR40" s="24" t="str">
        <f t="shared" si="127"/>
        <v>VisDog</v>
      </c>
      <c r="DS40" s="91">
        <f t="shared" si="128"/>
        <v>170.27027027027026</v>
      </c>
      <c r="DT40" s="91">
        <f t="shared" si="129"/>
        <v>170.27027027027026</v>
      </c>
      <c r="DU40" s="25">
        <f t="shared" si="130"/>
        <v>1</v>
      </c>
      <c r="DV40" s="53" t="str">
        <f t="shared" si="131"/>
        <v/>
      </c>
      <c r="DW40" s="52" t="str">
        <f t="shared" si="132"/>
        <v/>
      </c>
      <c r="DX40" s="52">
        <f t="shared" si="133"/>
        <v>201</v>
      </c>
      <c r="DY40" s="52">
        <f t="shared" si="134"/>
        <v>100</v>
      </c>
      <c r="DZ40" s="52" t="str">
        <f t="shared" si="135"/>
        <v/>
      </c>
      <c r="EA40" s="52" t="str">
        <f t="shared" si="136"/>
        <v/>
      </c>
      <c r="EB40" s="52" t="str">
        <f t="shared" si="137"/>
        <v/>
      </c>
      <c r="EC40" s="52" t="str">
        <f t="shared" si="138"/>
        <v/>
      </c>
      <c r="EE40" s="166"/>
      <c r="EF40" s="1"/>
      <c r="EG40" s="17" t="s">
        <v>43</v>
      </c>
      <c r="EH40" s="32">
        <f>EV90</f>
        <v>6.3</v>
      </c>
      <c r="EI40" s="103">
        <f t="shared" si="139"/>
        <v>-109</v>
      </c>
      <c r="EJ40" s="24">
        <f>IF(OR($S40&lt;OPL_MIN,$S40&gt;OPL_MAX),"",VLOOKUP($F40,CleanseResults!$CI$3:$CM$1772,5,FALSE))</f>
        <v>0.51</v>
      </c>
      <c r="EK40" s="24" t="str">
        <f t="shared" si="140"/>
        <v>HomFave</v>
      </c>
      <c r="EL40" s="91">
        <f t="shared" si="141"/>
        <v>-104.08163265306123</v>
      </c>
      <c r="EM40" s="91">
        <f t="shared" si="142"/>
        <v>104.08163265306123</v>
      </c>
      <c r="EN40" s="25">
        <f t="shared" si="143"/>
        <v>-1</v>
      </c>
      <c r="EO40" s="53">
        <f t="shared" si="144"/>
        <v>0</v>
      </c>
      <c r="EP40" s="52">
        <f t="shared" si="145"/>
        <v>109</v>
      </c>
      <c r="EQ40" s="52" t="str">
        <f t="shared" si="146"/>
        <v/>
      </c>
      <c r="ER40" s="52" t="str">
        <f t="shared" si="147"/>
        <v/>
      </c>
      <c r="ES40" s="52" t="str">
        <f t="shared" si="148"/>
        <v/>
      </c>
      <c r="ET40" s="52" t="str">
        <f t="shared" si="149"/>
        <v/>
      </c>
      <c r="EU40" s="52" t="str">
        <f t="shared" si="150"/>
        <v/>
      </c>
      <c r="EV40" s="52" t="str">
        <f t="shared" si="151"/>
        <v/>
      </c>
      <c r="EX40" s="166"/>
      <c r="EY40" s="1"/>
      <c r="EZ40" s="17" t="s">
        <v>43</v>
      </c>
      <c r="FA40" s="32">
        <f>FO90</f>
        <v>17.420000000000002</v>
      </c>
      <c r="FB40" s="103">
        <f t="shared" si="152"/>
        <v>-109</v>
      </c>
      <c r="FC40" s="24">
        <f>IF(OR($S40&lt;OPL_MIN,$S40&gt;OPL_MAX),"",VLOOKUP($F40,CleanseResults!$CX$3:$DB$1772,5,FALSE))</f>
        <v>0.51</v>
      </c>
      <c r="FD40" s="24" t="str">
        <f t="shared" si="153"/>
        <v>HomFave</v>
      </c>
      <c r="FE40" s="91">
        <f t="shared" si="154"/>
        <v>-104.08163265306123</v>
      </c>
      <c r="FF40" s="91">
        <f t="shared" si="155"/>
        <v>104.08163265306123</v>
      </c>
      <c r="FG40" s="25">
        <f t="shared" si="156"/>
        <v>-1</v>
      </c>
      <c r="FH40" s="53">
        <f t="shared" si="157"/>
        <v>0</v>
      </c>
      <c r="FI40" s="52">
        <f t="shared" si="158"/>
        <v>109</v>
      </c>
      <c r="FJ40" s="52" t="str">
        <f t="shared" si="159"/>
        <v/>
      </c>
      <c r="FK40" s="52" t="str">
        <f t="shared" si="160"/>
        <v/>
      </c>
      <c r="FL40" s="52" t="str">
        <f t="shared" si="161"/>
        <v/>
      </c>
      <c r="FM40" s="52" t="str">
        <f t="shared" si="162"/>
        <v/>
      </c>
      <c r="FN40" s="52" t="str">
        <f t="shared" si="163"/>
        <v/>
      </c>
      <c r="FO40" s="52" t="str">
        <f t="shared" si="164"/>
        <v/>
      </c>
      <c r="FQ40" s="166"/>
      <c r="FR40" s="1"/>
      <c r="FS40" s="17" t="s">
        <v>43</v>
      </c>
      <c r="FT40" s="32">
        <f>GH90</f>
        <v>9.2799999999999994</v>
      </c>
      <c r="FU40" s="103">
        <f t="shared" si="165"/>
        <v>-109</v>
      </c>
      <c r="FV40" s="24">
        <f>IF(OR($S40&lt;OPL_MIN,$S40&gt;OPL_MAX),"",VLOOKUP($F40,CleanseResults!$DM$3:$DQ$1772,5,FALSE))</f>
        <v>0.48</v>
      </c>
      <c r="FW40" s="24" t="str">
        <f t="shared" si="166"/>
        <v>VisDog</v>
      </c>
      <c r="FX40" s="91">
        <f t="shared" si="167"/>
        <v>108.33333333333334</v>
      </c>
      <c r="FY40" s="91">
        <f t="shared" si="168"/>
        <v>108.33333333333334</v>
      </c>
      <c r="FZ40" s="25">
        <f t="shared" si="169"/>
        <v>1</v>
      </c>
      <c r="GA40" s="53" t="str">
        <f t="shared" si="170"/>
        <v/>
      </c>
      <c r="GB40" s="52" t="str">
        <f t="shared" si="171"/>
        <v/>
      </c>
      <c r="GC40" s="52">
        <f t="shared" si="172"/>
        <v>201</v>
      </c>
      <c r="GD40" s="52">
        <f t="shared" si="173"/>
        <v>100</v>
      </c>
      <c r="GE40" s="52" t="str">
        <f t="shared" si="174"/>
        <v/>
      </c>
      <c r="GF40" s="52" t="str">
        <f t="shared" si="175"/>
        <v/>
      </c>
      <c r="GG40" s="52" t="str">
        <f t="shared" si="176"/>
        <v/>
      </c>
      <c r="GH40" s="52" t="str">
        <f t="shared" si="177"/>
        <v/>
      </c>
      <c r="GJ40" s="166"/>
      <c r="GK40" s="1"/>
      <c r="GL40" s="17" t="s">
        <v>43</v>
      </c>
      <c r="GM40" s="32">
        <f>HA90</f>
        <v>9.32</v>
      </c>
      <c r="GN40" s="103">
        <f t="shared" si="178"/>
        <v>-109</v>
      </c>
      <c r="GO40" s="24">
        <f>IF(OR($S40&lt;OPL_MIN,$S40&gt;OPL_MAX),"",VLOOKUP($F40,CleanseResults!$EB$3:$EF$1772,5,FALSE))</f>
        <v>0.47</v>
      </c>
      <c r="GP40" s="24" t="str">
        <f t="shared" si="179"/>
        <v>VisDog</v>
      </c>
      <c r="GQ40" s="91">
        <f t="shared" si="180"/>
        <v>112.76595744680853</v>
      </c>
      <c r="GR40" s="91">
        <f t="shared" si="181"/>
        <v>112.76595744680853</v>
      </c>
      <c r="GS40" s="25">
        <f t="shared" si="182"/>
        <v>1</v>
      </c>
      <c r="GT40" s="53" t="str">
        <f t="shared" si="183"/>
        <v/>
      </c>
      <c r="GU40" s="52" t="str">
        <f t="shared" si="184"/>
        <v/>
      </c>
      <c r="GV40" s="52">
        <f t="shared" si="185"/>
        <v>201</v>
      </c>
      <c r="GW40" s="52">
        <f t="shared" si="186"/>
        <v>100</v>
      </c>
      <c r="GX40" s="52" t="str">
        <f t="shared" si="187"/>
        <v/>
      </c>
      <c r="GY40" s="52" t="str">
        <f t="shared" si="188"/>
        <v/>
      </c>
      <c r="GZ40" s="52" t="str">
        <f t="shared" si="189"/>
        <v/>
      </c>
      <c r="HA40" s="52" t="str">
        <f t="shared" si="190"/>
        <v/>
      </c>
      <c r="HC40" s="166"/>
      <c r="HD40" s="1"/>
      <c r="HE40" s="17" t="s">
        <v>43</v>
      </c>
      <c r="HF40" s="32">
        <f>HT90</f>
        <v>9.32</v>
      </c>
      <c r="HG40" s="103">
        <f t="shared" si="191"/>
        <v>-109</v>
      </c>
      <c r="HH40" s="24">
        <f>IF(OR($S40&lt;OPL_MIN,$S40&gt;OPL_MAX),"",VLOOKUP($F40,CleanseResults!$EQ$3:$EU$1772,5,FALSE))</f>
        <v>0.47</v>
      </c>
      <c r="HI40" s="24" t="str">
        <f t="shared" si="192"/>
        <v>VisDog</v>
      </c>
      <c r="HJ40" s="91">
        <f t="shared" si="193"/>
        <v>112.76595744680853</v>
      </c>
      <c r="HK40" s="91">
        <f t="shared" si="194"/>
        <v>112.76595744680853</v>
      </c>
      <c r="HL40" s="25">
        <f t="shared" si="195"/>
        <v>1</v>
      </c>
      <c r="HM40" s="53" t="str">
        <f t="shared" si="196"/>
        <v/>
      </c>
      <c r="HN40" s="52" t="str">
        <f t="shared" si="197"/>
        <v/>
      </c>
      <c r="HO40" s="52">
        <f t="shared" si="198"/>
        <v>201</v>
      </c>
      <c r="HP40" s="52">
        <f t="shared" si="199"/>
        <v>100</v>
      </c>
      <c r="HQ40" s="52" t="str">
        <f t="shared" si="200"/>
        <v/>
      </c>
      <c r="HR40" s="52" t="str">
        <f t="shared" si="201"/>
        <v/>
      </c>
      <c r="HS40" s="52" t="str">
        <f t="shared" si="202"/>
        <v/>
      </c>
      <c r="HT40" s="52" t="str">
        <f t="shared" si="203"/>
        <v/>
      </c>
      <c r="HV40" s="166"/>
      <c r="HW40" s="1"/>
      <c r="HX40" s="17" t="s">
        <v>43</v>
      </c>
      <c r="HY40" s="32">
        <f>IM90</f>
        <v>13.32</v>
      </c>
      <c r="HZ40" s="103">
        <f t="shared" si="204"/>
        <v>-109</v>
      </c>
      <c r="IA40" s="24">
        <f>IF(OR($S40&lt;OPL_MIN,$S40&gt;OPL_MAX),"",VLOOKUP($F40,CleanseResults!$FF$3:$FJ$1772,5,FALSE))</f>
        <v>0.52</v>
      </c>
      <c r="IB40" s="24" t="str">
        <f t="shared" si="205"/>
        <v>HomFave</v>
      </c>
      <c r="IC40" s="91">
        <f t="shared" si="206"/>
        <v>-108.33333333333334</v>
      </c>
      <c r="ID40" s="91">
        <f t="shared" si="207"/>
        <v>108.33333333333334</v>
      </c>
      <c r="IE40" s="25">
        <f t="shared" si="208"/>
        <v>-1</v>
      </c>
      <c r="IF40" s="53">
        <f t="shared" si="209"/>
        <v>0</v>
      </c>
      <c r="IG40" s="52">
        <f t="shared" si="210"/>
        <v>109</v>
      </c>
      <c r="IH40" s="52" t="str">
        <f t="shared" si="211"/>
        <v/>
      </c>
      <c r="II40" s="52" t="str">
        <f t="shared" si="212"/>
        <v/>
      </c>
      <c r="IJ40" s="52" t="str">
        <f t="shared" si="213"/>
        <v/>
      </c>
      <c r="IK40" s="52" t="str">
        <f t="shared" si="214"/>
        <v/>
      </c>
      <c r="IL40" s="52" t="str">
        <f t="shared" si="215"/>
        <v/>
      </c>
      <c r="IM40" s="52" t="str">
        <f t="shared" si="216"/>
        <v/>
      </c>
      <c r="IO40" s="166"/>
      <c r="IP40" s="1"/>
      <c r="IQ40" s="17" t="s">
        <v>43</v>
      </c>
      <c r="IR40" s="32">
        <f>JF90</f>
        <v>10.3</v>
      </c>
      <c r="IS40" s="103">
        <f t="shared" si="217"/>
        <v>-109</v>
      </c>
      <c r="IT40" s="24">
        <f>IF(OR($S40&lt;OPL_MIN,$S40&gt;OPL_MAX),"",VLOOKUP($F40,CleanseResults!$FU$3:$FY$1772,5,FALSE))</f>
        <v>0.48</v>
      </c>
      <c r="IU40" s="24" t="str">
        <f t="shared" si="218"/>
        <v>VisDog</v>
      </c>
      <c r="IV40" s="91">
        <f t="shared" si="219"/>
        <v>108.33333333333334</v>
      </c>
      <c r="IW40" s="91">
        <f t="shared" si="220"/>
        <v>108.33333333333334</v>
      </c>
      <c r="IX40" s="25">
        <f t="shared" si="221"/>
        <v>1</v>
      </c>
      <c r="IY40" s="53" t="str">
        <f t="shared" si="222"/>
        <v/>
      </c>
      <c r="IZ40" s="52" t="str">
        <f t="shared" si="223"/>
        <v/>
      </c>
      <c r="JA40" s="52">
        <f t="shared" si="224"/>
        <v>201</v>
      </c>
      <c r="JB40" s="52">
        <f t="shared" si="225"/>
        <v>100</v>
      </c>
      <c r="JC40" s="52" t="str">
        <f t="shared" si="226"/>
        <v/>
      </c>
      <c r="JD40" s="52" t="str">
        <f t="shared" si="227"/>
        <v/>
      </c>
      <c r="JE40" s="52" t="str">
        <f t="shared" si="228"/>
        <v/>
      </c>
      <c r="JF40" s="52" t="str">
        <f t="shared" si="229"/>
        <v/>
      </c>
      <c r="JH40" s="166"/>
      <c r="JI40" s="1"/>
      <c r="JJ40" s="17" t="s">
        <v>43</v>
      </c>
      <c r="JK40" s="32">
        <f>JY90</f>
        <v>2.11</v>
      </c>
      <c r="JL40" s="103">
        <f t="shared" si="230"/>
        <v>-109</v>
      </c>
      <c r="JM40" s="24">
        <f>IF(OR($S40&lt;OPL_MIN,$S40&gt;OPL_MAX),"",VLOOKUP($F40,CleanseResults!$GJ$3:$GN$1772,5,FALSE))</f>
        <v>0.48</v>
      </c>
      <c r="JN40" s="24" t="str">
        <f t="shared" si="231"/>
        <v>VisDog</v>
      </c>
      <c r="JO40" s="91">
        <f t="shared" si="232"/>
        <v>108.33333333333334</v>
      </c>
      <c r="JP40" s="91">
        <f t="shared" si="233"/>
        <v>108.33333333333334</v>
      </c>
      <c r="JQ40" s="25">
        <f t="shared" si="234"/>
        <v>1</v>
      </c>
      <c r="JR40" s="53" t="str">
        <f t="shared" si="235"/>
        <v/>
      </c>
      <c r="JS40" s="52" t="str">
        <f t="shared" si="236"/>
        <v/>
      </c>
      <c r="JT40" s="52">
        <f t="shared" si="237"/>
        <v>201</v>
      </c>
      <c r="JU40" s="52">
        <f t="shared" si="238"/>
        <v>100</v>
      </c>
      <c r="JV40" s="52" t="str">
        <f t="shared" si="239"/>
        <v/>
      </c>
      <c r="JW40" s="52" t="str">
        <f t="shared" si="240"/>
        <v/>
      </c>
      <c r="JX40" s="52" t="str">
        <f t="shared" si="241"/>
        <v/>
      </c>
      <c r="JY40" s="52" t="str">
        <f t="shared" si="242"/>
        <v/>
      </c>
      <c r="KA40" s="166"/>
      <c r="KB40" s="1"/>
      <c r="KC40" s="17" t="s">
        <v>43</v>
      </c>
      <c r="KD40" s="32">
        <f>KR90</f>
        <v>14.33</v>
      </c>
      <c r="KE40" s="103">
        <f t="shared" si="243"/>
        <v>-109</v>
      </c>
      <c r="KF40" s="24">
        <f>IF(OR($S40&lt;OPL_MIN,$S40&gt;OPL_MAX),"",VLOOKUP($F40,CleanseResults!$GY$3:$HC$1772,5,FALSE))</f>
        <v>0.56000000000000005</v>
      </c>
      <c r="KG40" s="24" t="str">
        <f t="shared" si="244"/>
        <v>HomFave</v>
      </c>
      <c r="KH40" s="91">
        <f t="shared" si="245"/>
        <v>-127.27272727272729</v>
      </c>
      <c r="KI40" s="91">
        <f t="shared" si="246"/>
        <v>127.27272727272729</v>
      </c>
      <c r="KJ40" s="25">
        <f t="shared" si="247"/>
        <v>-1</v>
      </c>
      <c r="KK40" s="53">
        <f t="shared" si="248"/>
        <v>0</v>
      </c>
      <c r="KL40" s="52">
        <f t="shared" si="249"/>
        <v>109</v>
      </c>
      <c r="KM40" s="52" t="str">
        <f t="shared" si="250"/>
        <v/>
      </c>
      <c r="KN40" s="52" t="str">
        <f t="shared" si="251"/>
        <v/>
      </c>
      <c r="KO40" s="52" t="str">
        <f t="shared" si="252"/>
        <v/>
      </c>
      <c r="KP40" s="52" t="str">
        <f t="shared" si="253"/>
        <v/>
      </c>
      <c r="KQ40" s="52" t="str">
        <f t="shared" si="254"/>
        <v/>
      </c>
      <c r="KR40" s="52" t="str">
        <f t="shared" si="255"/>
        <v/>
      </c>
      <c r="KT40" s="166"/>
      <c r="KU40" s="1"/>
      <c r="KV40" s="17" t="s">
        <v>43</v>
      </c>
      <c r="KW40" s="32">
        <f>LK90</f>
        <v>4.0999999999999996</v>
      </c>
      <c r="KX40" s="103">
        <f t="shared" si="256"/>
        <v>-109</v>
      </c>
      <c r="KY40" s="24">
        <f>IF(OR($S40&lt;OPL_MIN,$S40&gt;OPL_MAX),"",VLOOKUP($F40,CleanseResults!$HN$3:$HR$1772,5,FALSE))</f>
        <v>0.42</v>
      </c>
      <c r="KZ40" s="24" t="str">
        <f t="shared" si="257"/>
        <v>VisDog</v>
      </c>
      <c r="LA40" s="91">
        <f t="shared" si="258"/>
        <v>138.0952380952381</v>
      </c>
      <c r="LB40" s="91">
        <f t="shared" si="259"/>
        <v>138.0952380952381</v>
      </c>
      <c r="LC40" s="25">
        <f t="shared" si="260"/>
        <v>1</v>
      </c>
      <c r="LD40" s="53" t="str">
        <f t="shared" si="261"/>
        <v/>
      </c>
      <c r="LE40" s="52" t="str">
        <f t="shared" si="262"/>
        <v/>
      </c>
      <c r="LF40" s="52">
        <f t="shared" si="263"/>
        <v>201</v>
      </c>
      <c r="LG40" s="52">
        <f t="shared" si="264"/>
        <v>100</v>
      </c>
      <c r="LH40" s="52" t="str">
        <f t="shared" si="265"/>
        <v/>
      </c>
      <c r="LI40" s="52" t="str">
        <f t="shared" si="266"/>
        <v/>
      </c>
      <c r="LJ40" s="52" t="str">
        <f t="shared" si="267"/>
        <v/>
      </c>
      <c r="LK40" s="52" t="str">
        <f t="shared" si="268"/>
        <v/>
      </c>
      <c r="LO40" s="166"/>
      <c r="LP40" s="1"/>
      <c r="LQ40" s="17" t="s">
        <v>394</v>
      </c>
      <c r="LR40" s="121">
        <f>MM90</f>
        <v>5</v>
      </c>
      <c r="LS40" s="129">
        <f t="shared" si="30"/>
        <v>0.5117850767828247</v>
      </c>
      <c r="LT40" s="53">
        <f t="shared" si="269"/>
        <v>5</v>
      </c>
      <c r="LU40" s="53">
        <f t="shared" si="270"/>
        <v>10</v>
      </c>
      <c r="LV40" s="53">
        <f t="shared" si="271"/>
        <v>0</v>
      </c>
      <c r="LW40" s="53">
        <f t="shared" si="272"/>
        <v>0</v>
      </c>
      <c r="LX40" s="24" t="str">
        <f t="shared" si="273"/>
        <v>VisDog</v>
      </c>
      <c r="LY40" s="97">
        <f t="shared" si="32"/>
        <v>66.666666666666657</v>
      </c>
      <c r="LZ40" s="127">
        <f t="shared" si="33"/>
        <v>0.48</v>
      </c>
      <c r="MA40" s="128">
        <f t="shared" si="34"/>
        <v>-3.1785076782824717E-2</v>
      </c>
      <c r="MB40" s="91">
        <f t="shared" si="35"/>
        <v>108.33333333333334</v>
      </c>
      <c r="MC40" s="137" t="str">
        <f t="shared" si="36"/>
        <v>VisDog</v>
      </c>
      <c r="MD40" s="138">
        <f t="shared" si="37"/>
        <v>1</v>
      </c>
      <c r="ME40" s="130">
        <f t="shared" si="274"/>
        <v>1</v>
      </c>
      <c r="MF40" s="135" t="str">
        <f t="shared" si="38"/>
        <v/>
      </c>
      <c r="MG40" s="135" t="str">
        <f t="shared" si="39"/>
        <v/>
      </c>
      <c r="MH40" s="135">
        <f t="shared" si="40"/>
        <v>2.0099999999999998</v>
      </c>
      <c r="MI40" s="135">
        <f t="shared" si="41"/>
        <v>1</v>
      </c>
      <c r="MJ40" s="135" t="str">
        <f t="shared" si="42"/>
        <v/>
      </c>
      <c r="MK40" s="135" t="str">
        <f t="shared" si="43"/>
        <v/>
      </c>
      <c r="ML40" s="135" t="str">
        <f t="shared" si="44"/>
        <v/>
      </c>
      <c r="MM40" s="135" t="str">
        <f t="shared" si="45"/>
        <v/>
      </c>
      <c r="MO40" s="123">
        <f t="shared" si="46"/>
        <v>1.01</v>
      </c>
      <c r="MP40" s="123">
        <f t="shared" si="47"/>
        <v>1</v>
      </c>
      <c r="MS40" s="24">
        <f t="shared" si="48"/>
        <v>1</v>
      </c>
      <c r="MT40" s="24">
        <f t="shared" si="49"/>
        <v>2.0099999999999998</v>
      </c>
      <c r="MU40" s="24">
        <f t="shared" si="50"/>
        <v>1.01</v>
      </c>
      <c r="MV40" s="81">
        <f t="shared" si="51"/>
        <v>1.01</v>
      </c>
      <c r="MX40" s="52">
        <f t="shared" si="52"/>
        <v>0.45</v>
      </c>
      <c r="MY40" s="52">
        <f t="shared" si="53"/>
        <v>0.37</v>
      </c>
      <c r="MZ40" s="52">
        <f t="shared" si="54"/>
        <v>0.46</v>
      </c>
      <c r="NA40" s="52">
        <f t="shared" si="55"/>
        <v>0.5</v>
      </c>
      <c r="NB40" s="52">
        <f t="shared" si="56"/>
        <v>0.37</v>
      </c>
      <c r="NC40" s="52">
        <f t="shared" si="57"/>
        <v>0.51</v>
      </c>
      <c r="ND40" s="52">
        <f t="shared" si="58"/>
        <v>0.51</v>
      </c>
      <c r="NE40" s="52">
        <f t="shared" si="59"/>
        <v>0.48</v>
      </c>
      <c r="NF40" s="52">
        <f t="shared" si="60"/>
        <v>0.47</v>
      </c>
      <c r="NG40" s="52">
        <f t="shared" si="61"/>
        <v>0.47</v>
      </c>
      <c r="NH40" s="52">
        <f t="shared" si="62"/>
        <v>0.52</v>
      </c>
      <c r="NI40" s="52">
        <f t="shared" si="63"/>
        <v>0.48</v>
      </c>
      <c r="NJ40" s="52">
        <f t="shared" si="64"/>
        <v>0.48</v>
      </c>
      <c r="NK40" s="52">
        <f t="shared" si="65"/>
        <v>0.56000000000000005</v>
      </c>
      <c r="NL40" s="52">
        <f t="shared" si="66"/>
        <v>0.42</v>
      </c>
      <c r="NM40" s="109">
        <f t="shared" si="275"/>
        <v>0.48</v>
      </c>
    </row>
    <row r="41" spans="1:377" ht="15.75" customHeight="1" x14ac:dyDescent="0.2">
      <c r="A41" s="180" t="s">
        <v>169</v>
      </c>
      <c r="B41" s="180"/>
      <c r="C41" s="180"/>
      <c r="D41" s="180"/>
      <c r="E41" s="10">
        <f t="shared" si="276"/>
        <v>0</v>
      </c>
      <c r="F41" s="26">
        <v>776405</v>
      </c>
      <c r="G41" s="49">
        <f>VLOOKUP($F41,Lookup_!$A$2:$AJ$2224,3,FALSE)</f>
        <v>2025</v>
      </c>
      <c r="H41" s="27">
        <f>VLOOKUP($F41,Lookup_!$A$2:$AJ$2224,4,FALSE)</f>
        <v>9.1999999999999993</v>
      </c>
      <c r="I41" s="86">
        <f>VLOOKUP($F41,Lookup_!$A$2:$AJ$2224,2,FALSE)</f>
        <v>45908</v>
      </c>
      <c r="J41" s="7">
        <f>VLOOKUP($F41,Lookup_!$A$2:$AJ$2224,13,FALSE)</f>
        <v>18</v>
      </c>
      <c r="K41" s="8" t="str">
        <f>VLOOKUP(J41,Lookup_!$AO$3:$AP$32,2,FALSE)</f>
        <v>NYM</v>
      </c>
      <c r="L41" s="27">
        <f>VLOOKUP($F41,Lookup_!$A$2:$AJ$2224,14,FALSE)</f>
        <v>-113</v>
      </c>
      <c r="M41" s="12">
        <f>VLOOKUP($F41,Lookup_!$A$2:$AJ$2224,15,FALSE)</f>
        <v>0.53051599999999999</v>
      </c>
      <c r="N41" s="115">
        <f t="shared" si="67"/>
        <v>0.52097128508594048</v>
      </c>
      <c r="O41" s="116">
        <f t="shared" si="68"/>
        <v>-108.7557528110618</v>
      </c>
      <c r="P41" s="49">
        <f>VLOOKUP($F41,Lookup_!$A$2:$AJ$2224,7,FALSE)</f>
        <v>21</v>
      </c>
      <c r="Q41" s="8" t="str">
        <f>VLOOKUP(P41,Lookup_!$AO$3:$AP$32,2,FALSE)</f>
        <v>PHI</v>
      </c>
      <c r="R41" s="88">
        <f>VLOOKUP($F41,Lookup_!$A$2:$AJ$2224,12,FALSE)</f>
        <v>0.323198667</v>
      </c>
      <c r="S41" s="27">
        <f>VLOOKUP($F41,Lookup_!$A$2:$AJ$2224,8,FALSE)</f>
        <v>105</v>
      </c>
      <c r="T41" s="12">
        <f>VLOOKUP($F41,Lookup_!$A$2:$AJ$2224,9,FALSE)</f>
        <v>0.48780499999999999</v>
      </c>
      <c r="U41" s="115">
        <f t="shared" si="69"/>
        <v>0.47902871491405952</v>
      </c>
      <c r="V41" s="116">
        <f t="shared" si="70"/>
        <v>108.7557528110618</v>
      </c>
      <c r="W41" s="90">
        <f t="shared" si="71"/>
        <v>-1</v>
      </c>
      <c r="X41" s="27">
        <f>VLOOKUP($F41,Lookup_!$A$2:$AJ$2224,5,FALSE)</f>
        <v>9</v>
      </c>
      <c r="Y41" s="27">
        <f>VLOOKUP($F41,Lookup_!$A$2:$AJ$2224,6,FALSE)</f>
        <v>109.5</v>
      </c>
      <c r="Z41" s="55">
        <f>VLOOKUP($F41,Lookup_!$A$2:$AJ$2224,19,FALSE)</f>
        <v>105.97489758382261</v>
      </c>
      <c r="AA41" s="116">
        <f>VLOOKUP($F41,Lookup_!$A$2:$AJ$2224,25,FALSE)</f>
        <v>-114.55820320378309</v>
      </c>
      <c r="AB41" s="27">
        <f>VLOOKUP($F41,Lookup_!$A$2:$AJ$2224,21,FALSE)</f>
        <v>119.02309688794202</v>
      </c>
      <c r="AC41" s="116">
        <f>VLOOKUP($F41,Lookup_!$A$2:$AJ$2224,23,FALSE)</f>
        <v>-130.4636005789246</v>
      </c>
      <c r="AD41" s="7">
        <f>VLOOKUP($F41,Lookup_!$A$2:$AJ$2224,31,FALSE)</f>
        <v>0</v>
      </c>
      <c r="AE41" s="8">
        <f>VLOOKUP($F41,Lookup_!$A$2:$AJ$2224,30,FALSE)</f>
        <v>1</v>
      </c>
      <c r="AF41" s="8" t="str">
        <f>VLOOKUP($F41,Lookup_!$A$2:$AJ$2224,32,FALSE)</f>
        <v>LTE1</v>
      </c>
      <c r="AG41" s="28">
        <f>VLOOKUP($F41,Lookup_!$A$2:$AJ$2224,29,FALSE)</f>
        <v>1</v>
      </c>
      <c r="AH41" s="28">
        <f>VLOOKUP($F41,Lookup_!$A$2:$AJ$2224,34,FALSE)</f>
        <v>-1</v>
      </c>
      <c r="AI41" s="28" t="str">
        <f>VLOOKUP($F41,Lookup_!$A$2:$AJ$2224,33,FALSE)</f>
        <v>HomDog</v>
      </c>
      <c r="AJ41" s="8">
        <f>VLOOKUP($F41,Lookup_!$A$2:$AJ$2224,35,FALSE)</f>
        <v>1</v>
      </c>
      <c r="AK41" s="28">
        <f>VLOOKUP($F41,Lookup_!$A$2:$AJ$2224,36,FALSE)</f>
        <v>-1</v>
      </c>
      <c r="AL41">
        <f t="shared" si="72"/>
        <v>1</v>
      </c>
      <c r="AM41">
        <f t="shared" si="73"/>
        <v>1</v>
      </c>
      <c r="AN41" s="166"/>
      <c r="AO41" s="1"/>
      <c r="AP41" s="17" t="s">
        <v>44</v>
      </c>
      <c r="AQ41" s="32">
        <f>BD90</f>
        <v>12.17</v>
      </c>
      <c r="AR41" s="103">
        <f t="shared" si="74"/>
        <v>105</v>
      </c>
      <c r="AS41" s="24">
        <f>IF(OR($S41&lt;OPL_MIN,$S41&gt;OPL_MAX),"",VLOOKUP($F41,CleanseResults!$L$3:$P$1772,5,FALSE))</f>
        <v>0.45</v>
      </c>
      <c r="AT41" s="24" t="str">
        <f t="shared" si="75"/>
        <v>VisFave</v>
      </c>
      <c r="AU41" s="91">
        <f t="shared" si="76"/>
        <v>-122.22222222222226</v>
      </c>
      <c r="AV41" s="91">
        <f t="shared" si="77"/>
        <v>122.22222222222226</v>
      </c>
      <c r="AW41" s="25">
        <f t="shared" si="78"/>
        <v>-1</v>
      </c>
      <c r="AX41" s="53" t="str">
        <f t="shared" si="79"/>
        <v/>
      </c>
      <c r="AY41" s="52" t="str">
        <f t="shared" si="80"/>
        <v/>
      </c>
      <c r="AZ41" s="52" t="str">
        <f t="shared" si="81"/>
        <v/>
      </c>
      <c r="BA41" s="52" t="str">
        <f t="shared" si="82"/>
        <v/>
      </c>
      <c r="BB41" s="52">
        <f t="shared" si="83"/>
        <v>0</v>
      </c>
      <c r="BC41" s="52">
        <f t="shared" si="84"/>
        <v>113</v>
      </c>
      <c r="BD41" s="52" t="str">
        <f t="shared" si="85"/>
        <v/>
      </c>
      <c r="BE41" s="52" t="str">
        <f t="shared" si="86"/>
        <v/>
      </c>
      <c r="BG41" s="166"/>
      <c r="BH41" s="1"/>
      <c r="BI41" s="17" t="s">
        <v>44</v>
      </c>
      <c r="BJ41" s="32">
        <f>BW90</f>
        <v>20.46</v>
      </c>
      <c r="BK41" s="103">
        <f t="shared" si="87"/>
        <v>105</v>
      </c>
      <c r="BL41" s="24">
        <f>IF(OR($S41&lt;OPL_MIN,$S41&gt;OPL_MAX),"",VLOOKUP($F41,CleanseResults!$AA$3:$AE$1772,5,FALSE))</f>
        <v>0.47</v>
      </c>
      <c r="BM41" s="24" t="str">
        <f t="shared" si="88"/>
        <v>VisFave</v>
      </c>
      <c r="BN41" s="91">
        <f t="shared" si="89"/>
        <v>-112.76595744680853</v>
      </c>
      <c r="BO41" s="91">
        <f t="shared" si="90"/>
        <v>112.76595744680853</v>
      </c>
      <c r="BP41" s="25">
        <f t="shared" si="91"/>
        <v>-1</v>
      </c>
      <c r="BQ41" s="53" t="str">
        <f t="shared" si="92"/>
        <v/>
      </c>
      <c r="BR41" s="52" t="str">
        <f t="shared" si="93"/>
        <v/>
      </c>
      <c r="BS41" s="52" t="str">
        <f t="shared" si="94"/>
        <v/>
      </c>
      <c r="BT41" s="52" t="str">
        <f t="shared" si="95"/>
        <v/>
      </c>
      <c r="BU41" s="52">
        <f t="shared" si="96"/>
        <v>0</v>
      </c>
      <c r="BV41" s="52">
        <f t="shared" si="97"/>
        <v>113</v>
      </c>
      <c r="BW41" s="52" t="str">
        <f t="shared" si="98"/>
        <v/>
      </c>
      <c r="BX41" s="52" t="str">
        <f t="shared" si="99"/>
        <v/>
      </c>
      <c r="BZ41" s="166"/>
      <c r="CA41" s="1"/>
      <c r="CB41" s="17" t="s">
        <v>44</v>
      </c>
      <c r="CC41" s="32">
        <f>CP90</f>
        <v>26.6</v>
      </c>
      <c r="CD41" s="103">
        <f t="shared" si="100"/>
        <v>105</v>
      </c>
      <c r="CE41" s="24">
        <f>IF(OR($S41&lt;OPL_MIN,$S41&gt;OPL_MAX),"",VLOOKUP($F41,CleanseResults!$AP$3:$AT$1772,5,FALSE))</f>
        <v>0.49</v>
      </c>
      <c r="CF41" s="24" t="str">
        <f t="shared" si="101"/>
        <v>VisFave</v>
      </c>
      <c r="CG41" s="91">
        <f t="shared" si="102"/>
        <v>-104.08163265306123</v>
      </c>
      <c r="CH41" s="91">
        <f t="shared" si="103"/>
        <v>104.08163265306123</v>
      </c>
      <c r="CI41" s="25">
        <f t="shared" si="104"/>
        <v>-1</v>
      </c>
      <c r="CJ41" s="53" t="str">
        <f t="shared" si="105"/>
        <v/>
      </c>
      <c r="CK41" s="52" t="str">
        <f t="shared" si="106"/>
        <v/>
      </c>
      <c r="CL41" s="52" t="str">
        <f t="shared" si="107"/>
        <v/>
      </c>
      <c r="CM41" s="52" t="str">
        <f t="shared" si="108"/>
        <v/>
      </c>
      <c r="CN41" s="52">
        <f t="shared" si="109"/>
        <v>0</v>
      </c>
      <c r="CO41" s="52">
        <f t="shared" si="110"/>
        <v>113</v>
      </c>
      <c r="CP41" s="52" t="str">
        <f t="shared" si="111"/>
        <v/>
      </c>
      <c r="CQ41" s="52" t="str">
        <f t="shared" si="112"/>
        <v/>
      </c>
      <c r="CS41" s="166"/>
      <c r="CT41" s="1"/>
      <c r="CU41" s="17" t="s">
        <v>44</v>
      </c>
      <c r="CV41" s="32">
        <f>DI90</f>
        <v>8.1199999999999992</v>
      </c>
      <c r="CW41" s="103">
        <f t="shared" si="113"/>
        <v>105</v>
      </c>
      <c r="CX41" s="24">
        <f>IF(OR($S41&lt;OPL_MIN,$S41&gt;OPL_MAX),"",VLOOKUP($F41,CleanseResults!$BE$3:$BI$1772,5,FALSE))</f>
        <v>0.44</v>
      </c>
      <c r="CY41" s="24" t="str">
        <f t="shared" si="114"/>
        <v>VisFave</v>
      </c>
      <c r="CZ41" s="91">
        <f t="shared" si="115"/>
        <v>-127.27272727272729</v>
      </c>
      <c r="DA41" s="91">
        <f t="shared" si="116"/>
        <v>127.27272727272729</v>
      </c>
      <c r="DB41" s="25">
        <f t="shared" si="117"/>
        <v>-1</v>
      </c>
      <c r="DC41" s="53" t="str">
        <f t="shared" si="118"/>
        <v/>
      </c>
      <c r="DD41" s="52" t="str">
        <f t="shared" si="119"/>
        <v/>
      </c>
      <c r="DE41" s="52" t="str">
        <f t="shared" si="120"/>
        <v/>
      </c>
      <c r="DF41" s="52" t="str">
        <f t="shared" si="121"/>
        <v/>
      </c>
      <c r="DG41" s="52">
        <f t="shared" si="122"/>
        <v>0</v>
      </c>
      <c r="DH41" s="52">
        <f t="shared" si="123"/>
        <v>113</v>
      </c>
      <c r="DI41" s="52" t="str">
        <f t="shared" si="124"/>
        <v/>
      </c>
      <c r="DJ41" s="52" t="str">
        <f t="shared" si="125"/>
        <v/>
      </c>
      <c r="DL41" s="166"/>
      <c r="DM41" s="1"/>
      <c r="DN41" s="17" t="s">
        <v>44</v>
      </c>
      <c r="DO41" s="32">
        <f>EB90</f>
        <v>14.22</v>
      </c>
      <c r="DP41" s="103">
        <f t="shared" si="126"/>
        <v>105</v>
      </c>
      <c r="DQ41" s="24">
        <f>IF(OR($S41&lt;OPL_MIN,$S41&gt;OPL_MAX),"",VLOOKUP($F41,CleanseResults!$BT$3:$BX$1772,5,FALSE))</f>
        <v>0.59</v>
      </c>
      <c r="DR41" s="24" t="str">
        <f t="shared" si="127"/>
        <v>HomDog</v>
      </c>
      <c r="DS41" s="91">
        <f t="shared" si="128"/>
        <v>143.90243902439022</v>
      </c>
      <c r="DT41" s="91">
        <f t="shared" si="129"/>
        <v>143.90243902439022</v>
      </c>
      <c r="DU41" s="25">
        <f t="shared" si="130"/>
        <v>1</v>
      </c>
      <c r="DV41" s="53" t="str">
        <f t="shared" si="131"/>
        <v/>
      </c>
      <c r="DW41" s="52" t="str">
        <f t="shared" si="132"/>
        <v/>
      </c>
      <c r="DX41" s="52" t="str">
        <f t="shared" si="133"/>
        <v/>
      </c>
      <c r="DY41" s="52" t="str">
        <f t="shared" si="134"/>
        <v/>
      </c>
      <c r="DZ41" s="52" t="str">
        <f t="shared" si="135"/>
        <v/>
      </c>
      <c r="EA41" s="52" t="str">
        <f t="shared" si="136"/>
        <v/>
      </c>
      <c r="EB41" s="52">
        <f t="shared" si="137"/>
        <v>205</v>
      </c>
      <c r="EC41" s="52">
        <f t="shared" si="138"/>
        <v>100</v>
      </c>
      <c r="EE41" s="166"/>
      <c r="EF41" s="1"/>
      <c r="EG41" s="17" t="s">
        <v>44</v>
      </c>
      <c r="EH41" s="32">
        <f>EU90</f>
        <v>6.15</v>
      </c>
      <c r="EI41" s="103">
        <f t="shared" si="139"/>
        <v>105</v>
      </c>
      <c r="EJ41" s="24">
        <f>IF(OR($S41&lt;OPL_MIN,$S41&gt;OPL_MAX),"",VLOOKUP($F41,CleanseResults!$CI$3:$CM$1772,5,FALSE))</f>
        <v>0.45</v>
      </c>
      <c r="EK41" s="24" t="str">
        <f t="shared" si="140"/>
        <v>VisFave</v>
      </c>
      <c r="EL41" s="91">
        <f t="shared" si="141"/>
        <v>-122.22222222222226</v>
      </c>
      <c r="EM41" s="91">
        <f t="shared" si="142"/>
        <v>122.22222222222226</v>
      </c>
      <c r="EN41" s="25">
        <f t="shared" si="143"/>
        <v>-1</v>
      </c>
      <c r="EO41" s="53" t="str">
        <f t="shared" si="144"/>
        <v/>
      </c>
      <c r="EP41" s="52" t="str">
        <f t="shared" si="145"/>
        <v/>
      </c>
      <c r="EQ41" s="52" t="str">
        <f t="shared" si="146"/>
        <v/>
      </c>
      <c r="ER41" s="52" t="str">
        <f t="shared" si="147"/>
        <v/>
      </c>
      <c r="ES41" s="52">
        <f t="shared" si="148"/>
        <v>0</v>
      </c>
      <c r="ET41" s="52">
        <f t="shared" si="149"/>
        <v>113</v>
      </c>
      <c r="EU41" s="52" t="str">
        <f t="shared" si="150"/>
        <v/>
      </c>
      <c r="EV41" s="52" t="str">
        <f t="shared" si="151"/>
        <v/>
      </c>
      <c r="EX41" s="166"/>
      <c r="EY41" s="1"/>
      <c r="EZ41" s="17" t="s">
        <v>44</v>
      </c>
      <c r="FA41" s="32">
        <f>FN90</f>
        <v>14.23</v>
      </c>
      <c r="FB41" s="103">
        <f t="shared" si="152"/>
        <v>105</v>
      </c>
      <c r="FC41" s="24">
        <f>IF(OR($S41&lt;OPL_MIN,$S41&gt;OPL_MAX),"",VLOOKUP($F41,CleanseResults!$CX$3:$DB$1772,5,FALSE))</f>
        <v>0.47</v>
      </c>
      <c r="FD41" s="24" t="str">
        <f t="shared" si="153"/>
        <v>VisFave</v>
      </c>
      <c r="FE41" s="91">
        <f t="shared" si="154"/>
        <v>-112.76595744680853</v>
      </c>
      <c r="FF41" s="91">
        <f t="shared" si="155"/>
        <v>112.76595744680853</v>
      </c>
      <c r="FG41" s="25">
        <f t="shared" si="156"/>
        <v>-1</v>
      </c>
      <c r="FH41" s="53" t="str">
        <f t="shared" si="157"/>
        <v/>
      </c>
      <c r="FI41" s="52" t="str">
        <f t="shared" si="158"/>
        <v/>
      </c>
      <c r="FJ41" s="52" t="str">
        <f t="shared" si="159"/>
        <v/>
      </c>
      <c r="FK41" s="52" t="str">
        <f t="shared" si="160"/>
        <v/>
      </c>
      <c r="FL41" s="52">
        <f t="shared" si="161"/>
        <v>0</v>
      </c>
      <c r="FM41" s="52">
        <f t="shared" si="162"/>
        <v>113</v>
      </c>
      <c r="FN41" s="52" t="str">
        <f t="shared" si="163"/>
        <v/>
      </c>
      <c r="FO41" s="52" t="str">
        <f t="shared" si="164"/>
        <v/>
      </c>
      <c r="FQ41" s="166"/>
      <c r="FR41" s="1"/>
      <c r="FS41" s="17" t="s">
        <v>44</v>
      </c>
      <c r="FT41" s="32">
        <f>GG90</f>
        <v>12.18</v>
      </c>
      <c r="FU41" s="103">
        <f t="shared" si="165"/>
        <v>105</v>
      </c>
      <c r="FV41" s="24">
        <f>IF(OR($S41&lt;OPL_MIN,$S41&gt;OPL_MAX),"",VLOOKUP($F41,CleanseResults!$DM$3:$DQ$1772,5,FALSE))</f>
        <v>0.44</v>
      </c>
      <c r="FW41" s="24" t="str">
        <f t="shared" si="166"/>
        <v>VisFave</v>
      </c>
      <c r="FX41" s="91">
        <f t="shared" si="167"/>
        <v>-127.27272727272729</v>
      </c>
      <c r="FY41" s="91">
        <f t="shared" si="168"/>
        <v>127.27272727272729</v>
      </c>
      <c r="FZ41" s="25">
        <f t="shared" si="169"/>
        <v>-1</v>
      </c>
      <c r="GA41" s="53" t="str">
        <f t="shared" si="170"/>
        <v/>
      </c>
      <c r="GB41" s="52" t="str">
        <f t="shared" si="171"/>
        <v/>
      </c>
      <c r="GC41" s="52" t="str">
        <f t="shared" si="172"/>
        <v/>
      </c>
      <c r="GD41" s="52" t="str">
        <f t="shared" si="173"/>
        <v/>
      </c>
      <c r="GE41" s="52">
        <f t="shared" si="174"/>
        <v>0</v>
      </c>
      <c r="GF41" s="52">
        <f t="shared" si="175"/>
        <v>113</v>
      </c>
      <c r="GG41" s="52" t="str">
        <f t="shared" si="176"/>
        <v/>
      </c>
      <c r="GH41" s="52" t="str">
        <f t="shared" si="177"/>
        <v/>
      </c>
      <c r="GJ41" s="166"/>
      <c r="GK41" s="1"/>
      <c r="GL41" s="17" t="s">
        <v>44</v>
      </c>
      <c r="GM41" s="32">
        <f>GZ90</f>
        <v>10.17</v>
      </c>
      <c r="GN41" s="103">
        <f t="shared" si="178"/>
        <v>105</v>
      </c>
      <c r="GO41" s="24">
        <f>IF(OR($S41&lt;OPL_MIN,$S41&gt;OPL_MAX),"",VLOOKUP($F41,CleanseResults!$EB$3:$EF$1772,5,FALSE))</f>
        <v>0.44</v>
      </c>
      <c r="GP41" s="24" t="str">
        <f t="shared" si="179"/>
        <v>VisFave</v>
      </c>
      <c r="GQ41" s="91">
        <f t="shared" si="180"/>
        <v>-127.27272727272729</v>
      </c>
      <c r="GR41" s="91">
        <f t="shared" si="181"/>
        <v>127.27272727272729</v>
      </c>
      <c r="GS41" s="25">
        <f t="shared" si="182"/>
        <v>-1</v>
      </c>
      <c r="GT41" s="53" t="str">
        <f t="shared" si="183"/>
        <v/>
      </c>
      <c r="GU41" s="52" t="str">
        <f t="shared" si="184"/>
        <v/>
      </c>
      <c r="GV41" s="52" t="str">
        <f t="shared" si="185"/>
        <v/>
      </c>
      <c r="GW41" s="52" t="str">
        <f t="shared" si="186"/>
        <v/>
      </c>
      <c r="GX41" s="52">
        <f t="shared" si="187"/>
        <v>0</v>
      </c>
      <c r="GY41" s="52">
        <f t="shared" si="188"/>
        <v>113</v>
      </c>
      <c r="GZ41" s="52" t="str">
        <f t="shared" si="189"/>
        <v/>
      </c>
      <c r="HA41" s="52" t="str">
        <f t="shared" si="190"/>
        <v/>
      </c>
      <c r="HC41" s="166"/>
      <c r="HD41" s="1"/>
      <c r="HE41" s="17" t="s">
        <v>44</v>
      </c>
      <c r="HF41" s="32">
        <f>HS90</f>
        <v>10.17</v>
      </c>
      <c r="HG41" s="103">
        <f t="shared" si="191"/>
        <v>105</v>
      </c>
      <c r="HH41" s="24">
        <f>IF(OR($S41&lt;OPL_MIN,$S41&gt;OPL_MAX),"",VLOOKUP($F41,CleanseResults!$EQ$3:$EU$1772,5,FALSE))</f>
        <v>0.44</v>
      </c>
      <c r="HI41" s="24" t="str">
        <f t="shared" si="192"/>
        <v>VisFave</v>
      </c>
      <c r="HJ41" s="91">
        <f t="shared" si="193"/>
        <v>-127.27272727272729</v>
      </c>
      <c r="HK41" s="91">
        <f t="shared" si="194"/>
        <v>127.27272727272729</v>
      </c>
      <c r="HL41" s="25">
        <f t="shared" si="195"/>
        <v>-1</v>
      </c>
      <c r="HM41" s="53" t="str">
        <f t="shared" si="196"/>
        <v/>
      </c>
      <c r="HN41" s="52" t="str">
        <f t="shared" si="197"/>
        <v/>
      </c>
      <c r="HO41" s="52" t="str">
        <f t="shared" si="198"/>
        <v/>
      </c>
      <c r="HP41" s="52" t="str">
        <f t="shared" si="199"/>
        <v/>
      </c>
      <c r="HQ41" s="52">
        <f t="shared" si="200"/>
        <v>0</v>
      </c>
      <c r="HR41" s="52">
        <f t="shared" si="201"/>
        <v>113</v>
      </c>
      <c r="HS41" s="52" t="str">
        <f t="shared" si="202"/>
        <v/>
      </c>
      <c r="HT41" s="52" t="str">
        <f t="shared" si="203"/>
        <v/>
      </c>
      <c r="HV41" s="166"/>
      <c r="HW41" s="1"/>
      <c r="HX41" s="17" t="s">
        <v>44</v>
      </c>
      <c r="HY41" s="32">
        <f>IL90</f>
        <v>10.19</v>
      </c>
      <c r="HZ41" s="103">
        <f t="shared" si="204"/>
        <v>105</v>
      </c>
      <c r="IA41" s="24">
        <f>IF(OR($S41&lt;OPL_MIN,$S41&gt;OPL_MAX),"",VLOOKUP($F41,CleanseResults!$FF$3:$FJ$1772,5,FALSE))</f>
        <v>0.49</v>
      </c>
      <c r="IB41" s="24" t="str">
        <f t="shared" si="205"/>
        <v>VisFave</v>
      </c>
      <c r="IC41" s="91">
        <f t="shared" si="206"/>
        <v>-104.08163265306123</v>
      </c>
      <c r="ID41" s="91">
        <f t="shared" si="207"/>
        <v>104.08163265306123</v>
      </c>
      <c r="IE41" s="25">
        <f t="shared" si="208"/>
        <v>-1</v>
      </c>
      <c r="IF41" s="53" t="str">
        <f t="shared" si="209"/>
        <v/>
      </c>
      <c r="IG41" s="52" t="str">
        <f t="shared" si="210"/>
        <v/>
      </c>
      <c r="IH41" s="52" t="str">
        <f t="shared" si="211"/>
        <v/>
      </c>
      <c r="II41" s="52" t="str">
        <f t="shared" si="212"/>
        <v/>
      </c>
      <c r="IJ41" s="52">
        <f t="shared" si="213"/>
        <v>0</v>
      </c>
      <c r="IK41" s="52">
        <f t="shared" si="214"/>
        <v>113</v>
      </c>
      <c r="IL41" s="52" t="str">
        <f t="shared" si="215"/>
        <v/>
      </c>
      <c r="IM41" s="52" t="str">
        <f t="shared" si="216"/>
        <v/>
      </c>
      <c r="IO41" s="166"/>
      <c r="IP41" s="1"/>
      <c r="IQ41" s="17" t="s">
        <v>44</v>
      </c>
      <c r="IR41" s="32">
        <f>JE90</f>
        <v>10.26</v>
      </c>
      <c r="IS41" s="103">
        <f t="shared" si="217"/>
        <v>105</v>
      </c>
      <c r="IT41" s="24">
        <f>IF(OR($S41&lt;OPL_MIN,$S41&gt;OPL_MAX),"",VLOOKUP($F41,CleanseResults!$FU$3:$FY$1772,5,FALSE))</f>
        <v>0.47</v>
      </c>
      <c r="IU41" s="24" t="str">
        <f t="shared" si="218"/>
        <v>VisFave</v>
      </c>
      <c r="IV41" s="91">
        <f t="shared" si="219"/>
        <v>-112.76595744680853</v>
      </c>
      <c r="IW41" s="91">
        <f t="shared" si="220"/>
        <v>112.76595744680853</v>
      </c>
      <c r="IX41" s="25">
        <f t="shared" si="221"/>
        <v>-1</v>
      </c>
      <c r="IY41" s="53" t="str">
        <f t="shared" si="222"/>
        <v/>
      </c>
      <c r="IZ41" s="52" t="str">
        <f t="shared" si="223"/>
        <v/>
      </c>
      <c r="JA41" s="52" t="str">
        <f t="shared" si="224"/>
        <v/>
      </c>
      <c r="JB41" s="52" t="str">
        <f t="shared" si="225"/>
        <v/>
      </c>
      <c r="JC41" s="52">
        <f t="shared" si="226"/>
        <v>0</v>
      </c>
      <c r="JD41" s="52">
        <f t="shared" si="227"/>
        <v>113</v>
      </c>
      <c r="JE41" s="52" t="str">
        <f t="shared" si="228"/>
        <v/>
      </c>
      <c r="JF41" s="52" t="str">
        <f t="shared" si="229"/>
        <v/>
      </c>
      <c r="JH41" s="166"/>
      <c r="JI41" s="1"/>
      <c r="JJ41" s="17" t="s">
        <v>44</v>
      </c>
      <c r="JK41" s="32">
        <f>JX90</f>
        <v>2.0299999999999998</v>
      </c>
      <c r="JL41" s="103">
        <f t="shared" si="230"/>
        <v>105</v>
      </c>
      <c r="JM41" s="24">
        <f>IF(OR($S41&lt;OPL_MIN,$S41&gt;OPL_MAX),"",VLOOKUP($F41,CleanseResults!$GJ$3:$GN$1772,5,FALSE))</f>
        <v>0.45</v>
      </c>
      <c r="JN41" s="24" t="str">
        <f t="shared" si="231"/>
        <v>VisFave</v>
      </c>
      <c r="JO41" s="91">
        <f t="shared" si="232"/>
        <v>-122.22222222222226</v>
      </c>
      <c r="JP41" s="91">
        <f t="shared" si="233"/>
        <v>122.22222222222226</v>
      </c>
      <c r="JQ41" s="25">
        <f t="shared" si="234"/>
        <v>-1</v>
      </c>
      <c r="JR41" s="53" t="str">
        <f t="shared" si="235"/>
        <v/>
      </c>
      <c r="JS41" s="52" t="str">
        <f t="shared" si="236"/>
        <v/>
      </c>
      <c r="JT41" s="52" t="str">
        <f t="shared" si="237"/>
        <v/>
      </c>
      <c r="JU41" s="52" t="str">
        <f t="shared" si="238"/>
        <v/>
      </c>
      <c r="JV41" s="52">
        <f t="shared" si="239"/>
        <v>0</v>
      </c>
      <c r="JW41" s="52">
        <f t="shared" si="240"/>
        <v>113</v>
      </c>
      <c r="JX41" s="52" t="str">
        <f t="shared" si="241"/>
        <v/>
      </c>
      <c r="JY41" s="52" t="str">
        <f t="shared" si="242"/>
        <v/>
      </c>
      <c r="KA41" s="166"/>
      <c r="KB41" s="1"/>
      <c r="KC41" s="17" t="s">
        <v>44</v>
      </c>
      <c r="KD41" s="32">
        <f>KQ90</f>
        <v>16.690000000000001</v>
      </c>
      <c r="KE41" s="103">
        <f t="shared" si="243"/>
        <v>105</v>
      </c>
      <c r="KF41" s="24">
        <f>IF(OR($S41&lt;OPL_MIN,$S41&gt;OPL_MAX),"",VLOOKUP($F41,CleanseResults!$GY$3:$HC$1772,5,FALSE))</f>
        <v>0.46</v>
      </c>
      <c r="KG41" s="24" t="str">
        <f t="shared" si="244"/>
        <v>VisFave</v>
      </c>
      <c r="KH41" s="91">
        <f t="shared" si="245"/>
        <v>-117.39130434782609</v>
      </c>
      <c r="KI41" s="91">
        <f t="shared" si="246"/>
        <v>117.39130434782609</v>
      </c>
      <c r="KJ41" s="25">
        <f t="shared" si="247"/>
        <v>-1</v>
      </c>
      <c r="KK41" s="53" t="str">
        <f t="shared" si="248"/>
        <v/>
      </c>
      <c r="KL41" s="52" t="str">
        <f t="shared" si="249"/>
        <v/>
      </c>
      <c r="KM41" s="52" t="str">
        <f t="shared" si="250"/>
        <v/>
      </c>
      <c r="KN41" s="52" t="str">
        <f t="shared" si="251"/>
        <v/>
      </c>
      <c r="KO41" s="52">
        <f t="shared" si="252"/>
        <v>0</v>
      </c>
      <c r="KP41" s="52">
        <f t="shared" si="253"/>
        <v>113</v>
      </c>
      <c r="KQ41" s="52" t="str">
        <f t="shared" si="254"/>
        <v/>
      </c>
      <c r="KR41" s="52" t="str">
        <f t="shared" si="255"/>
        <v/>
      </c>
      <c r="KT41" s="166"/>
      <c r="KU41" s="1"/>
      <c r="KV41" s="17" t="s">
        <v>44</v>
      </c>
      <c r="KW41" s="32">
        <f>LJ90</f>
        <v>6.3</v>
      </c>
      <c r="KX41" s="103">
        <f t="shared" si="256"/>
        <v>105</v>
      </c>
      <c r="KY41" s="24">
        <f>IF(OR($S41&lt;OPL_MIN,$S41&gt;OPL_MAX),"",VLOOKUP($F41,CleanseResults!$HN$3:$HR$1772,5,FALSE))</f>
        <v>0.45</v>
      </c>
      <c r="KZ41" s="24" t="str">
        <f t="shared" si="257"/>
        <v>VisFave</v>
      </c>
      <c r="LA41" s="91">
        <f t="shared" si="258"/>
        <v>-122.22222222222226</v>
      </c>
      <c r="LB41" s="91">
        <f t="shared" si="259"/>
        <v>122.22222222222226</v>
      </c>
      <c r="LC41" s="25">
        <f t="shared" si="260"/>
        <v>-1</v>
      </c>
      <c r="LD41" s="53" t="str">
        <f t="shared" si="261"/>
        <v/>
      </c>
      <c r="LE41" s="52" t="str">
        <f t="shared" si="262"/>
        <v/>
      </c>
      <c r="LF41" s="52" t="str">
        <f t="shared" si="263"/>
        <v/>
      </c>
      <c r="LG41" s="52" t="str">
        <f t="shared" si="264"/>
        <v/>
      </c>
      <c r="LH41" s="52">
        <f t="shared" si="265"/>
        <v>0</v>
      </c>
      <c r="LI41" s="52">
        <f t="shared" si="266"/>
        <v>113</v>
      </c>
      <c r="LJ41" s="52" t="str">
        <f t="shared" si="267"/>
        <v/>
      </c>
      <c r="LK41" s="52" t="str">
        <f t="shared" si="268"/>
        <v/>
      </c>
      <c r="LO41" s="166"/>
      <c r="LP41" s="1"/>
      <c r="LQ41" s="17" t="s">
        <v>395</v>
      </c>
      <c r="LR41" s="121">
        <f>ML90</f>
        <v>5.896799712333693</v>
      </c>
      <c r="LS41" s="129">
        <f t="shared" si="30"/>
        <v>0.47902871491405952</v>
      </c>
      <c r="LT41" s="53">
        <f t="shared" si="269"/>
        <v>0</v>
      </c>
      <c r="LU41" s="53">
        <f t="shared" si="270"/>
        <v>0</v>
      </c>
      <c r="LV41" s="53">
        <f t="shared" si="271"/>
        <v>14</v>
      </c>
      <c r="LW41" s="53">
        <f t="shared" si="272"/>
        <v>1</v>
      </c>
      <c r="LX41" s="24" t="str">
        <f t="shared" si="273"/>
        <v>VisFave</v>
      </c>
      <c r="LY41" s="97">
        <f t="shared" si="32"/>
        <v>93.333333333333329</v>
      </c>
      <c r="LZ41" s="127">
        <f t="shared" si="33"/>
        <v>0.45</v>
      </c>
      <c r="MA41" s="128">
        <f t="shared" si="34"/>
        <v>-2.9028714914059506E-2</v>
      </c>
      <c r="MB41" s="91">
        <f t="shared" si="35"/>
        <v>122.22222222222223</v>
      </c>
      <c r="MC41" s="137" t="str">
        <f t="shared" si="36"/>
        <v>VisFave</v>
      </c>
      <c r="MD41" s="138" t="str">
        <f t="shared" si="37"/>
        <v/>
      </c>
      <c r="ME41" s="130" t="str">
        <f t="shared" si="274"/>
        <v/>
      </c>
      <c r="MF41" s="135" t="str">
        <f t="shared" si="38"/>
        <v/>
      </c>
      <c r="MG41" s="135" t="str">
        <f t="shared" si="39"/>
        <v/>
      </c>
      <c r="MH41" s="135" t="str">
        <f t="shared" si="40"/>
        <v/>
      </c>
      <c r="MI41" s="135" t="str">
        <f t="shared" si="41"/>
        <v/>
      </c>
      <c r="MJ41" s="135" t="str">
        <f t="shared" si="42"/>
        <v/>
      </c>
      <c r="MK41" s="135" t="str">
        <f t="shared" si="43"/>
        <v/>
      </c>
      <c r="ML41" s="135" t="str">
        <f t="shared" si="44"/>
        <v/>
      </c>
      <c r="MM41" s="135" t="str">
        <f t="shared" si="45"/>
        <v/>
      </c>
      <c r="MO41" s="123" t="str">
        <f t="shared" si="46"/>
        <v/>
      </c>
      <c r="MP41" s="123" t="str">
        <f t="shared" si="47"/>
        <v/>
      </c>
      <c r="MS41" s="24" t="str">
        <f t="shared" si="48"/>
        <v/>
      </c>
      <c r="MT41" s="24" t="str">
        <f t="shared" si="49"/>
        <v/>
      </c>
      <c r="MU41" s="24" t="str">
        <f t="shared" si="50"/>
        <v/>
      </c>
      <c r="MV41" s="81" t="str">
        <f t="shared" si="51"/>
        <v/>
      </c>
      <c r="MX41" s="52">
        <f t="shared" si="52"/>
        <v>0.45</v>
      </c>
      <c r="MY41" s="52">
        <f t="shared" si="53"/>
        <v>0.47</v>
      </c>
      <c r="MZ41" s="52">
        <f t="shared" si="54"/>
        <v>0.49</v>
      </c>
      <c r="NA41" s="52">
        <f t="shared" si="55"/>
        <v>0.44</v>
      </c>
      <c r="NB41" s="52">
        <f t="shared" si="56"/>
        <v>0.59</v>
      </c>
      <c r="NC41" s="52">
        <f t="shared" si="57"/>
        <v>0.45</v>
      </c>
      <c r="ND41" s="52">
        <f t="shared" si="58"/>
        <v>0.47</v>
      </c>
      <c r="NE41" s="52">
        <f t="shared" si="59"/>
        <v>0.44</v>
      </c>
      <c r="NF41" s="52">
        <f t="shared" si="60"/>
        <v>0.44</v>
      </c>
      <c r="NG41" s="52">
        <f t="shared" si="61"/>
        <v>0.44</v>
      </c>
      <c r="NH41" s="52">
        <f t="shared" si="62"/>
        <v>0.49</v>
      </c>
      <c r="NI41" s="52">
        <f t="shared" si="63"/>
        <v>0.47</v>
      </c>
      <c r="NJ41" s="52">
        <f t="shared" si="64"/>
        <v>0.45</v>
      </c>
      <c r="NK41" s="52">
        <f t="shared" si="65"/>
        <v>0.46</v>
      </c>
      <c r="NL41" s="52">
        <f t="shared" si="66"/>
        <v>0.45</v>
      </c>
      <c r="NM41" s="109">
        <f t="shared" si="275"/>
        <v>0.45</v>
      </c>
    </row>
    <row r="42" spans="1:377" ht="15" customHeight="1" x14ac:dyDescent="0.2">
      <c r="A42" s="1"/>
      <c r="B42" s="1"/>
      <c r="C42" s="9" t="s">
        <v>77</v>
      </c>
      <c r="D42" s="2">
        <f>MIN(AJ3:AJ89)</f>
        <v>1</v>
      </c>
      <c r="E42" s="10">
        <f t="shared" si="276"/>
        <v>1</v>
      </c>
      <c r="F42" s="26">
        <v>776390</v>
      </c>
      <c r="G42" s="49">
        <f>VLOOKUP($F42,Lookup_!$A$2:$AJ$2224,3,FALSE)</f>
        <v>2025</v>
      </c>
      <c r="H42" s="27">
        <f>VLOOKUP($F42,Lookup_!$A$2:$AJ$2224,4,FALSE)</f>
        <v>9.1999999999999993</v>
      </c>
      <c r="I42" s="86">
        <f>VLOOKUP($F42,Lookup_!$A$2:$AJ$2224,2,FALSE)</f>
        <v>45909</v>
      </c>
      <c r="J42" s="7">
        <f>VLOOKUP($F42,Lookup_!$A$2:$AJ$2224,13,FALSE)</f>
        <v>15</v>
      </c>
      <c r="K42" s="8" t="str">
        <f>VLOOKUP(J42,Lookup_!$AO$3:$AP$32,2,FALSE)</f>
        <v>MIN</v>
      </c>
      <c r="L42" s="27">
        <f>VLOOKUP($F42,Lookup_!$A$2:$AJ$2224,14,FALSE)</f>
        <v>-105</v>
      </c>
      <c r="M42" s="12">
        <f>VLOOKUP($F42,Lookup_!$A$2:$AJ$2224,15,FALSE)</f>
        <v>0.51219499999999996</v>
      </c>
      <c r="N42" s="115">
        <f t="shared" si="67"/>
        <v>0.50235684357541888</v>
      </c>
      <c r="O42" s="116">
        <f t="shared" si="68"/>
        <v>-100.9472022452201</v>
      </c>
      <c r="P42" s="49">
        <f>VLOOKUP($F42,Lookup_!$A$2:$AJ$2224,7,FALSE)</f>
        <v>4</v>
      </c>
      <c r="Q42" s="8" t="str">
        <f>VLOOKUP(P42,Lookup_!$AO$3:$AP$32,2,FALSE)</f>
        <v>LAA</v>
      </c>
      <c r="R42" s="88">
        <f>VLOOKUP($F42,Lookup_!$A$2:$AJ$2224,12,FALSE)</f>
        <v>0.34782608700000001</v>
      </c>
      <c r="S42" s="27">
        <f>VLOOKUP($F42,Lookup_!$A$2:$AJ$2224,8,FALSE)</f>
        <v>-103</v>
      </c>
      <c r="T42" s="12">
        <f>VLOOKUP($F42,Lookup_!$A$2:$AJ$2224,9,FALSE)</f>
        <v>0.50738899999999998</v>
      </c>
      <c r="U42" s="115">
        <f t="shared" si="69"/>
        <v>0.49764315642458096</v>
      </c>
      <c r="V42" s="116">
        <f t="shared" si="70"/>
        <v>100.94720224522015</v>
      </c>
      <c r="W42" s="90">
        <f t="shared" si="71"/>
        <v>-1</v>
      </c>
      <c r="X42" s="27">
        <f>VLOOKUP($F42,Lookup_!$A$2:$AJ$2224,5,FALSE)</f>
        <v>9</v>
      </c>
      <c r="Y42" s="27">
        <f>VLOOKUP($F42,Lookup_!$A$2:$AJ$2224,6,FALSE)</f>
        <v>105</v>
      </c>
      <c r="Z42" s="55">
        <f>VLOOKUP($F42,Lookup_!$A$2:$AJ$2224,19,FALSE)</f>
        <v>108.98077929793604</v>
      </c>
      <c r="AA42" s="116">
        <f>VLOOKUP($F42,Lookup_!$A$2:$AJ$2224,25,FALSE)</f>
        <v>110.35714435969389</v>
      </c>
      <c r="AB42" s="27">
        <f>VLOOKUP($F42,Lookup_!$A$2:$AJ$2224,21,FALSE)</f>
        <v>153.52085710006861</v>
      </c>
      <c r="AC42" s="116">
        <f>VLOOKUP($F42,Lookup_!$A$2:$AJ$2224,23,FALSE)</f>
        <v>111.99196126482882</v>
      </c>
      <c r="AD42" s="7">
        <f>VLOOKUP($F42,Lookup_!$A$2:$AJ$2224,31,FALSE)</f>
        <v>2</v>
      </c>
      <c r="AE42" s="8">
        <f>VLOOKUP($F42,Lookup_!$A$2:$AJ$2224,30,FALSE)</f>
        <v>12</v>
      </c>
      <c r="AF42" s="8" t="str">
        <f>VLOOKUP($F42,Lookup_!$A$2:$AJ$2224,32,FALSE)</f>
        <v>GTE9</v>
      </c>
      <c r="AG42" s="28">
        <f>VLOOKUP($F42,Lookup_!$A$2:$AJ$2224,29,FALSE)</f>
        <v>1</v>
      </c>
      <c r="AH42" s="28">
        <f>VLOOKUP($F42,Lookup_!$A$2:$AJ$2224,34,FALSE)</f>
        <v>-1</v>
      </c>
      <c r="AI42" s="28" t="str">
        <f>VLOOKUP($F42,Lookup_!$A$2:$AJ$2224,33,FALSE)</f>
        <v>HomDog</v>
      </c>
      <c r="AJ42" s="8">
        <f>VLOOKUP($F42,Lookup_!$A$2:$AJ$2224,35,FALSE)</f>
        <v>14</v>
      </c>
      <c r="AK42" s="28">
        <f>VLOOKUP($F42,Lookup_!$A$2:$AJ$2224,36,FALSE)</f>
        <v>1</v>
      </c>
      <c r="AL42">
        <f t="shared" si="72"/>
        <v>10</v>
      </c>
      <c r="AM42">
        <f t="shared" si="73"/>
        <v>1</v>
      </c>
      <c r="AN42" s="166"/>
      <c r="AO42" s="1"/>
      <c r="AP42" s="17" t="s">
        <v>45</v>
      </c>
      <c r="AQ42" s="32">
        <f>AQ41-AQ40</f>
        <v>1.8800000000000008</v>
      </c>
      <c r="AR42" s="103">
        <f t="shared" si="74"/>
        <v>-103</v>
      </c>
      <c r="AS42" s="24">
        <f>IF(OR($S42&lt;OPL_MIN,$S42&gt;OPL_MAX),"",VLOOKUP($F42,CleanseResults!$L$3:$P$1772,5,FALSE))</f>
        <v>0.51</v>
      </c>
      <c r="AT42" s="24" t="str">
        <f t="shared" si="75"/>
        <v>HomDog</v>
      </c>
      <c r="AU42" s="91">
        <f t="shared" si="76"/>
        <v>104.08163265306123</v>
      </c>
      <c r="AV42" s="91">
        <f t="shared" si="77"/>
        <v>104.08163265306123</v>
      </c>
      <c r="AW42" s="25">
        <f t="shared" si="78"/>
        <v>1</v>
      </c>
      <c r="AX42" s="53" t="str">
        <f t="shared" si="79"/>
        <v/>
      </c>
      <c r="AY42" s="52" t="str">
        <f t="shared" si="80"/>
        <v/>
      </c>
      <c r="AZ42" s="52" t="str">
        <f t="shared" si="81"/>
        <v/>
      </c>
      <c r="BA42" s="52" t="str">
        <f t="shared" si="82"/>
        <v/>
      </c>
      <c r="BB42" s="52" t="str">
        <f t="shared" si="83"/>
        <v/>
      </c>
      <c r="BC42" s="52" t="str">
        <f t="shared" si="84"/>
        <v/>
      </c>
      <c r="BD42" s="52">
        <f t="shared" si="85"/>
        <v>203</v>
      </c>
      <c r="BE42" s="52">
        <f t="shared" si="86"/>
        <v>103</v>
      </c>
      <c r="BG42" s="166"/>
      <c r="BH42" s="1"/>
      <c r="BI42" s="17" t="s">
        <v>45</v>
      </c>
      <c r="BJ42" s="32">
        <f>BJ41-BJ40</f>
        <v>5.1000000000000014</v>
      </c>
      <c r="BK42" s="103">
        <f t="shared" si="87"/>
        <v>-103</v>
      </c>
      <c r="BL42" s="24">
        <f>IF(OR($S42&lt;OPL_MIN,$S42&gt;OPL_MAX),"",VLOOKUP($F42,CleanseResults!$AA$3:$AE$1772,5,FALSE))</f>
        <v>0.64</v>
      </c>
      <c r="BM42" s="24" t="str">
        <f t="shared" si="88"/>
        <v>HomDog</v>
      </c>
      <c r="BN42" s="91">
        <f t="shared" si="89"/>
        <v>177.7777777777778</v>
      </c>
      <c r="BO42" s="91">
        <f t="shared" si="90"/>
        <v>177.7777777777778</v>
      </c>
      <c r="BP42" s="25">
        <f t="shared" si="91"/>
        <v>1</v>
      </c>
      <c r="BQ42" s="53" t="str">
        <f t="shared" si="92"/>
        <v/>
      </c>
      <c r="BR42" s="52" t="str">
        <f t="shared" si="93"/>
        <v/>
      </c>
      <c r="BS42" s="52" t="str">
        <f t="shared" si="94"/>
        <v/>
      </c>
      <c r="BT42" s="52" t="str">
        <f t="shared" si="95"/>
        <v/>
      </c>
      <c r="BU42" s="52" t="str">
        <f t="shared" si="96"/>
        <v/>
      </c>
      <c r="BV42" s="52" t="str">
        <f t="shared" si="97"/>
        <v/>
      </c>
      <c r="BW42" s="52">
        <f t="shared" si="98"/>
        <v>203</v>
      </c>
      <c r="BX42" s="52">
        <f t="shared" si="99"/>
        <v>103</v>
      </c>
      <c r="BZ42" s="166"/>
      <c r="CA42" s="1"/>
      <c r="CB42" s="17" t="s">
        <v>45</v>
      </c>
      <c r="CC42" s="32">
        <f>CC41-CC40</f>
        <v>9.18</v>
      </c>
      <c r="CD42" s="103">
        <f t="shared" si="100"/>
        <v>-103</v>
      </c>
      <c r="CE42" s="24">
        <f>IF(OR($S42&lt;OPL_MIN,$S42&gt;OPL_MAX),"",VLOOKUP($F42,CleanseResults!$AP$3:$AT$1772,5,FALSE))</f>
        <v>0.72</v>
      </c>
      <c r="CF42" s="24" t="str">
        <f t="shared" si="101"/>
        <v>HomDog</v>
      </c>
      <c r="CG42" s="91">
        <f t="shared" si="102"/>
        <v>257.14285714285711</v>
      </c>
      <c r="CH42" s="91">
        <f t="shared" si="103"/>
        <v>257.14285714285711</v>
      </c>
      <c r="CI42" s="25">
        <f t="shared" si="104"/>
        <v>1</v>
      </c>
      <c r="CJ42" s="53" t="str">
        <f t="shared" si="105"/>
        <v/>
      </c>
      <c r="CK42" s="52" t="str">
        <f t="shared" si="106"/>
        <v/>
      </c>
      <c r="CL42" s="52" t="str">
        <f t="shared" si="107"/>
        <v/>
      </c>
      <c r="CM42" s="52" t="str">
        <f t="shared" si="108"/>
        <v/>
      </c>
      <c r="CN42" s="52" t="str">
        <f t="shared" si="109"/>
        <v/>
      </c>
      <c r="CO42" s="52" t="str">
        <f t="shared" si="110"/>
        <v/>
      </c>
      <c r="CP42" s="52">
        <f t="shared" si="111"/>
        <v>203</v>
      </c>
      <c r="CQ42" s="52">
        <f t="shared" si="112"/>
        <v>103</v>
      </c>
      <c r="CS42" s="166"/>
      <c r="CT42" s="1"/>
      <c r="CU42" s="17" t="s">
        <v>45</v>
      </c>
      <c r="CV42" s="32">
        <f>CV41-CV40</f>
        <v>0.88999999999999879</v>
      </c>
      <c r="CW42" s="103">
        <f t="shared" si="113"/>
        <v>-103</v>
      </c>
      <c r="CX42" s="24">
        <f>IF(OR($S42&lt;OPL_MIN,$S42&gt;OPL_MAX),"",VLOOKUP($F42,CleanseResults!$BE$3:$BI$1772,5,FALSE))</f>
        <v>0.66</v>
      </c>
      <c r="CY42" s="24" t="str">
        <f t="shared" si="114"/>
        <v>HomDog</v>
      </c>
      <c r="CZ42" s="91">
        <f t="shared" si="115"/>
        <v>194.11764705882354</v>
      </c>
      <c r="DA42" s="91">
        <f t="shared" si="116"/>
        <v>194.11764705882354</v>
      </c>
      <c r="DB42" s="25">
        <f t="shared" si="117"/>
        <v>1</v>
      </c>
      <c r="DC42" s="53" t="str">
        <f t="shared" si="118"/>
        <v/>
      </c>
      <c r="DD42" s="52" t="str">
        <f t="shared" si="119"/>
        <v/>
      </c>
      <c r="DE42" s="52" t="str">
        <f t="shared" si="120"/>
        <v/>
      </c>
      <c r="DF42" s="52" t="str">
        <f t="shared" si="121"/>
        <v/>
      </c>
      <c r="DG42" s="52" t="str">
        <f t="shared" si="122"/>
        <v/>
      </c>
      <c r="DH42" s="52" t="str">
        <f t="shared" si="123"/>
        <v/>
      </c>
      <c r="DI42" s="52">
        <f t="shared" si="124"/>
        <v>203</v>
      </c>
      <c r="DJ42" s="52">
        <f t="shared" si="125"/>
        <v>103</v>
      </c>
      <c r="DL42" s="166"/>
      <c r="DM42" s="1"/>
      <c r="DN42" s="17" t="s">
        <v>45</v>
      </c>
      <c r="DO42" s="32">
        <f>DO41-DO40</f>
        <v>4.9500000000000011</v>
      </c>
      <c r="DP42" s="103">
        <f t="shared" si="126"/>
        <v>-103</v>
      </c>
      <c r="DQ42" s="24">
        <f>IF(OR($S42&lt;OPL_MIN,$S42&gt;OPL_MAX),"",VLOOKUP($F42,CleanseResults!$BT$3:$BX$1772,5,FALSE))</f>
        <v>0.61</v>
      </c>
      <c r="DR42" s="24" t="str">
        <f t="shared" si="127"/>
        <v>HomDog</v>
      </c>
      <c r="DS42" s="91">
        <f t="shared" si="128"/>
        <v>156.41025641025641</v>
      </c>
      <c r="DT42" s="91">
        <f t="shared" si="129"/>
        <v>156.41025641025641</v>
      </c>
      <c r="DU42" s="25">
        <f t="shared" si="130"/>
        <v>1</v>
      </c>
      <c r="DV42" s="53" t="str">
        <f t="shared" si="131"/>
        <v/>
      </c>
      <c r="DW42" s="52" t="str">
        <f t="shared" si="132"/>
        <v/>
      </c>
      <c r="DX42" s="52" t="str">
        <f t="shared" si="133"/>
        <v/>
      </c>
      <c r="DY42" s="52" t="str">
        <f t="shared" si="134"/>
        <v/>
      </c>
      <c r="DZ42" s="52" t="str">
        <f t="shared" si="135"/>
        <v/>
      </c>
      <c r="EA42" s="52" t="str">
        <f t="shared" si="136"/>
        <v/>
      </c>
      <c r="EB42" s="52">
        <f t="shared" si="137"/>
        <v>203</v>
      </c>
      <c r="EC42" s="52">
        <f t="shared" si="138"/>
        <v>103</v>
      </c>
      <c r="EE42" s="166"/>
      <c r="EF42" s="1"/>
      <c r="EG42" s="17" t="s">
        <v>45</v>
      </c>
      <c r="EH42" s="32">
        <f>EH41-EH40</f>
        <v>-0.14999999999999947</v>
      </c>
      <c r="EI42" s="103">
        <f t="shared" si="139"/>
        <v>-103</v>
      </c>
      <c r="EJ42" s="24">
        <f>IF(OR($S42&lt;OPL_MIN,$S42&gt;OPL_MAX),"",VLOOKUP($F42,CleanseResults!$CI$3:$CM$1772,5,FALSE))</f>
        <v>0.51</v>
      </c>
      <c r="EK42" s="24" t="str">
        <f t="shared" si="140"/>
        <v>HomDog</v>
      </c>
      <c r="EL42" s="91">
        <f t="shared" si="141"/>
        <v>104.08163265306123</v>
      </c>
      <c r="EM42" s="91">
        <f t="shared" si="142"/>
        <v>104.08163265306123</v>
      </c>
      <c r="EN42" s="25">
        <f t="shared" si="143"/>
        <v>1</v>
      </c>
      <c r="EO42" s="53" t="str">
        <f t="shared" si="144"/>
        <v/>
      </c>
      <c r="EP42" s="52" t="str">
        <f t="shared" si="145"/>
        <v/>
      </c>
      <c r="EQ42" s="52" t="str">
        <f t="shared" si="146"/>
        <v/>
      </c>
      <c r="ER42" s="52" t="str">
        <f t="shared" si="147"/>
        <v/>
      </c>
      <c r="ES42" s="52" t="str">
        <f t="shared" si="148"/>
        <v/>
      </c>
      <c r="ET42" s="52" t="str">
        <f t="shared" si="149"/>
        <v/>
      </c>
      <c r="EU42" s="52">
        <f t="shared" si="150"/>
        <v>203</v>
      </c>
      <c r="EV42" s="52">
        <f t="shared" si="151"/>
        <v>103</v>
      </c>
      <c r="EX42" s="166"/>
      <c r="EY42" s="1"/>
      <c r="EZ42" s="17" t="s">
        <v>45</v>
      </c>
      <c r="FA42" s="32">
        <f>FA41-FA40</f>
        <v>-3.1900000000000013</v>
      </c>
      <c r="FB42" s="103">
        <f t="shared" si="152"/>
        <v>-103</v>
      </c>
      <c r="FC42" s="24">
        <f>IF(OR($S42&lt;OPL_MIN,$S42&gt;OPL_MAX),"",VLOOKUP($F42,CleanseResults!$CX$3:$DB$1772,5,FALSE))</f>
        <v>0.5</v>
      </c>
      <c r="FD42" s="24" t="str">
        <f t="shared" si="153"/>
        <v>HomDog</v>
      </c>
      <c r="FE42" s="91">
        <f t="shared" si="154"/>
        <v>100</v>
      </c>
      <c r="FF42" s="91">
        <f t="shared" si="155"/>
        <v>100</v>
      </c>
      <c r="FG42" s="25">
        <f t="shared" si="156"/>
        <v>1</v>
      </c>
      <c r="FH42" s="53" t="str">
        <f t="shared" si="157"/>
        <v/>
      </c>
      <c r="FI42" s="52" t="str">
        <f t="shared" si="158"/>
        <v/>
      </c>
      <c r="FJ42" s="52" t="str">
        <f t="shared" si="159"/>
        <v/>
      </c>
      <c r="FK42" s="52" t="str">
        <f t="shared" si="160"/>
        <v/>
      </c>
      <c r="FL42" s="52" t="str">
        <f t="shared" si="161"/>
        <v/>
      </c>
      <c r="FM42" s="52" t="str">
        <f t="shared" si="162"/>
        <v/>
      </c>
      <c r="FN42" s="52">
        <f t="shared" si="163"/>
        <v>203</v>
      </c>
      <c r="FO42" s="52">
        <f t="shared" si="164"/>
        <v>103</v>
      </c>
      <c r="FQ42" s="166"/>
      <c r="FR42" s="1"/>
      <c r="FS42" s="17" t="s">
        <v>45</v>
      </c>
      <c r="FT42" s="32">
        <f>FT41-FT40</f>
        <v>2.9000000000000004</v>
      </c>
      <c r="FU42" s="103">
        <f t="shared" si="165"/>
        <v>-103</v>
      </c>
      <c r="FV42" s="24">
        <f>IF(OR($S42&lt;OPL_MIN,$S42&gt;OPL_MAX),"",VLOOKUP($F42,CleanseResults!$DM$3:$DQ$1772,5,FALSE))</f>
        <v>0.51</v>
      </c>
      <c r="FW42" s="24" t="str">
        <f t="shared" si="166"/>
        <v>HomDog</v>
      </c>
      <c r="FX42" s="91">
        <f t="shared" si="167"/>
        <v>104.08163265306123</v>
      </c>
      <c r="FY42" s="91">
        <f t="shared" si="168"/>
        <v>104.08163265306123</v>
      </c>
      <c r="FZ42" s="25">
        <f t="shared" si="169"/>
        <v>1</v>
      </c>
      <c r="GA42" s="53" t="str">
        <f t="shared" si="170"/>
        <v/>
      </c>
      <c r="GB42" s="52" t="str">
        <f t="shared" si="171"/>
        <v/>
      </c>
      <c r="GC42" s="52" t="str">
        <f t="shared" si="172"/>
        <v/>
      </c>
      <c r="GD42" s="52" t="str">
        <f t="shared" si="173"/>
        <v/>
      </c>
      <c r="GE42" s="52" t="str">
        <f t="shared" si="174"/>
        <v/>
      </c>
      <c r="GF42" s="52" t="str">
        <f t="shared" si="175"/>
        <v/>
      </c>
      <c r="GG42" s="52">
        <f t="shared" si="176"/>
        <v>203</v>
      </c>
      <c r="GH42" s="52">
        <f t="shared" si="177"/>
        <v>103</v>
      </c>
      <c r="GJ42" s="166"/>
      <c r="GK42" s="1"/>
      <c r="GL42" s="17" t="s">
        <v>45</v>
      </c>
      <c r="GM42" s="32">
        <f>GM41-GM40</f>
        <v>0.84999999999999964</v>
      </c>
      <c r="GN42" s="103">
        <f t="shared" si="178"/>
        <v>-103</v>
      </c>
      <c r="GO42" s="24">
        <f>IF(OR($S42&lt;OPL_MIN,$S42&gt;OPL_MAX),"",VLOOKUP($F42,CleanseResults!$EB$3:$EF$1772,5,FALSE))</f>
        <v>0.51</v>
      </c>
      <c r="GP42" s="24" t="str">
        <f t="shared" si="179"/>
        <v>HomDog</v>
      </c>
      <c r="GQ42" s="91">
        <f t="shared" si="180"/>
        <v>104.08163265306123</v>
      </c>
      <c r="GR42" s="91">
        <f t="shared" si="181"/>
        <v>104.08163265306123</v>
      </c>
      <c r="GS42" s="25">
        <f t="shared" si="182"/>
        <v>1</v>
      </c>
      <c r="GT42" s="53" t="str">
        <f t="shared" si="183"/>
        <v/>
      </c>
      <c r="GU42" s="52" t="str">
        <f t="shared" si="184"/>
        <v/>
      </c>
      <c r="GV42" s="52" t="str">
        <f t="shared" si="185"/>
        <v/>
      </c>
      <c r="GW42" s="52" t="str">
        <f t="shared" si="186"/>
        <v/>
      </c>
      <c r="GX42" s="52" t="str">
        <f t="shared" si="187"/>
        <v/>
      </c>
      <c r="GY42" s="52" t="str">
        <f t="shared" si="188"/>
        <v/>
      </c>
      <c r="GZ42" s="52">
        <f t="shared" si="189"/>
        <v>203</v>
      </c>
      <c r="HA42" s="52">
        <f t="shared" si="190"/>
        <v>103</v>
      </c>
      <c r="HC42" s="166"/>
      <c r="HD42" s="1"/>
      <c r="HE42" s="17" t="s">
        <v>45</v>
      </c>
      <c r="HF42" s="32">
        <f>HF41-HF40</f>
        <v>0.84999999999999964</v>
      </c>
      <c r="HG42" s="103">
        <f t="shared" si="191"/>
        <v>-103</v>
      </c>
      <c r="HH42" s="24">
        <f>IF(OR($S42&lt;OPL_MIN,$S42&gt;OPL_MAX),"",VLOOKUP($F42,CleanseResults!$EQ$3:$EU$1772,5,FALSE))</f>
        <v>0.51</v>
      </c>
      <c r="HI42" s="24" t="str">
        <f t="shared" si="192"/>
        <v>HomDog</v>
      </c>
      <c r="HJ42" s="91">
        <f t="shared" si="193"/>
        <v>104.08163265306123</v>
      </c>
      <c r="HK42" s="91">
        <f t="shared" si="194"/>
        <v>104.08163265306123</v>
      </c>
      <c r="HL42" s="25">
        <f t="shared" si="195"/>
        <v>1</v>
      </c>
      <c r="HM42" s="53" t="str">
        <f t="shared" si="196"/>
        <v/>
      </c>
      <c r="HN42" s="52" t="str">
        <f t="shared" si="197"/>
        <v/>
      </c>
      <c r="HO42" s="52" t="str">
        <f t="shared" si="198"/>
        <v/>
      </c>
      <c r="HP42" s="52" t="str">
        <f t="shared" si="199"/>
        <v/>
      </c>
      <c r="HQ42" s="52" t="str">
        <f t="shared" si="200"/>
        <v/>
      </c>
      <c r="HR42" s="52" t="str">
        <f t="shared" si="201"/>
        <v/>
      </c>
      <c r="HS42" s="52">
        <f t="shared" si="202"/>
        <v>203</v>
      </c>
      <c r="HT42" s="52">
        <f t="shared" si="203"/>
        <v>103</v>
      </c>
      <c r="HV42" s="166"/>
      <c r="HW42" s="1"/>
      <c r="HX42" s="17" t="s">
        <v>45</v>
      </c>
      <c r="HY42" s="32">
        <f>HY41-HY40</f>
        <v>-3.1300000000000008</v>
      </c>
      <c r="HZ42" s="103">
        <f t="shared" si="204"/>
        <v>-103</v>
      </c>
      <c r="IA42" s="24">
        <f>IF(OR($S42&lt;OPL_MIN,$S42&gt;OPL_MAX),"",VLOOKUP($F42,CleanseResults!$FF$3:$FJ$1772,5,FALSE))</f>
        <v>0.5</v>
      </c>
      <c r="IB42" s="24" t="str">
        <f t="shared" si="205"/>
        <v>HomDog</v>
      </c>
      <c r="IC42" s="91">
        <f t="shared" si="206"/>
        <v>100</v>
      </c>
      <c r="ID42" s="91">
        <f t="shared" si="207"/>
        <v>100</v>
      </c>
      <c r="IE42" s="25">
        <f t="shared" si="208"/>
        <v>1</v>
      </c>
      <c r="IF42" s="53" t="str">
        <f t="shared" si="209"/>
        <v/>
      </c>
      <c r="IG42" s="52" t="str">
        <f t="shared" si="210"/>
        <v/>
      </c>
      <c r="IH42" s="52" t="str">
        <f t="shared" si="211"/>
        <v/>
      </c>
      <c r="II42" s="52" t="str">
        <f t="shared" si="212"/>
        <v/>
      </c>
      <c r="IJ42" s="52" t="str">
        <f t="shared" si="213"/>
        <v/>
      </c>
      <c r="IK42" s="52" t="str">
        <f t="shared" si="214"/>
        <v/>
      </c>
      <c r="IL42" s="52">
        <f t="shared" si="215"/>
        <v>203</v>
      </c>
      <c r="IM42" s="52">
        <f t="shared" si="216"/>
        <v>103</v>
      </c>
      <c r="IO42" s="166"/>
      <c r="IP42" s="1"/>
      <c r="IQ42" s="17" t="s">
        <v>45</v>
      </c>
      <c r="IR42" s="32">
        <f>IR41-IR40</f>
        <v>-4.0000000000000924E-2</v>
      </c>
      <c r="IS42" s="103">
        <f t="shared" si="217"/>
        <v>-103</v>
      </c>
      <c r="IT42" s="24">
        <f>IF(OR($S42&lt;OPL_MIN,$S42&gt;OPL_MAX),"",VLOOKUP($F42,CleanseResults!$FU$3:$FY$1772,5,FALSE))</f>
        <v>0.49</v>
      </c>
      <c r="IU42" s="24" t="str">
        <f t="shared" si="218"/>
        <v>VisFave</v>
      </c>
      <c r="IV42" s="91">
        <f t="shared" si="219"/>
        <v>-104.08163265306123</v>
      </c>
      <c r="IW42" s="91">
        <f t="shared" si="220"/>
        <v>104.08163265306123</v>
      </c>
      <c r="IX42" s="25">
        <f t="shared" si="221"/>
        <v>-1</v>
      </c>
      <c r="IY42" s="53" t="str">
        <f t="shared" si="222"/>
        <v/>
      </c>
      <c r="IZ42" s="52" t="str">
        <f t="shared" si="223"/>
        <v/>
      </c>
      <c r="JA42" s="52" t="str">
        <f t="shared" si="224"/>
        <v/>
      </c>
      <c r="JB42" s="52" t="str">
        <f t="shared" si="225"/>
        <v/>
      </c>
      <c r="JC42" s="52">
        <f t="shared" si="226"/>
        <v>0</v>
      </c>
      <c r="JD42" s="52">
        <f t="shared" si="227"/>
        <v>105</v>
      </c>
      <c r="JE42" s="52" t="str">
        <f t="shared" si="228"/>
        <v/>
      </c>
      <c r="JF42" s="52" t="str">
        <f t="shared" si="229"/>
        <v/>
      </c>
      <c r="JH42" s="166"/>
      <c r="JI42" s="1"/>
      <c r="JJ42" s="17" t="s">
        <v>45</v>
      </c>
      <c r="JK42" s="32">
        <f>JK41-JK40</f>
        <v>-8.0000000000000071E-2</v>
      </c>
      <c r="JL42" s="103">
        <f t="shared" si="230"/>
        <v>-103</v>
      </c>
      <c r="JM42" s="24">
        <f>IF(OR($S42&lt;OPL_MIN,$S42&gt;OPL_MAX),"",VLOOKUP($F42,CleanseResults!$GJ$3:$GN$1772,5,FALSE))</f>
        <v>0.5</v>
      </c>
      <c r="JN42" s="24" t="str">
        <f t="shared" si="231"/>
        <v>HomDog</v>
      </c>
      <c r="JO42" s="91">
        <f t="shared" si="232"/>
        <v>100</v>
      </c>
      <c r="JP42" s="91">
        <f t="shared" si="233"/>
        <v>100</v>
      </c>
      <c r="JQ42" s="25">
        <f t="shared" si="234"/>
        <v>1</v>
      </c>
      <c r="JR42" s="53" t="str">
        <f t="shared" si="235"/>
        <v/>
      </c>
      <c r="JS42" s="52" t="str">
        <f t="shared" si="236"/>
        <v/>
      </c>
      <c r="JT42" s="52" t="str">
        <f t="shared" si="237"/>
        <v/>
      </c>
      <c r="JU42" s="52" t="str">
        <f t="shared" si="238"/>
        <v/>
      </c>
      <c r="JV42" s="52" t="str">
        <f t="shared" si="239"/>
        <v/>
      </c>
      <c r="JW42" s="52" t="str">
        <f t="shared" si="240"/>
        <v/>
      </c>
      <c r="JX42" s="52">
        <f t="shared" si="241"/>
        <v>203</v>
      </c>
      <c r="JY42" s="52">
        <f t="shared" si="242"/>
        <v>103</v>
      </c>
      <c r="KA42" s="166"/>
      <c r="KB42" s="1"/>
      <c r="KC42" s="17" t="s">
        <v>45</v>
      </c>
      <c r="KD42" s="32">
        <f>KD41-KD40</f>
        <v>2.3600000000000012</v>
      </c>
      <c r="KE42" s="103">
        <f t="shared" si="243"/>
        <v>-103</v>
      </c>
      <c r="KF42" s="24">
        <f>IF(OR($S42&lt;OPL_MIN,$S42&gt;OPL_MAX),"",VLOOKUP($F42,CleanseResults!$GY$3:$HC$1772,5,FALSE))</f>
        <v>0.52</v>
      </c>
      <c r="KG42" s="24" t="str">
        <f t="shared" si="244"/>
        <v>HomDog</v>
      </c>
      <c r="KH42" s="91">
        <f t="shared" si="245"/>
        <v>108.33333333333334</v>
      </c>
      <c r="KI42" s="91">
        <f t="shared" si="246"/>
        <v>108.33333333333334</v>
      </c>
      <c r="KJ42" s="25">
        <f t="shared" si="247"/>
        <v>1</v>
      </c>
      <c r="KK42" s="53" t="str">
        <f t="shared" si="248"/>
        <v/>
      </c>
      <c r="KL42" s="52" t="str">
        <f t="shared" si="249"/>
        <v/>
      </c>
      <c r="KM42" s="52" t="str">
        <f t="shared" si="250"/>
        <v/>
      </c>
      <c r="KN42" s="52" t="str">
        <f t="shared" si="251"/>
        <v/>
      </c>
      <c r="KO42" s="52" t="str">
        <f t="shared" si="252"/>
        <v/>
      </c>
      <c r="KP42" s="52" t="str">
        <f t="shared" si="253"/>
        <v/>
      </c>
      <c r="KQ42" s="52">
        <f t="shared" si="254"/>
        <v>203</v>
      </c>
      <c r="KR42" s="52">
        <f t="shared" si="255"/>
        <v>103</v>
      </c>
      <c r="KT42" s="166"/>
      <c r="KU42" s="1"/>
      <c r="KV42" s="17" t="s">
        <v>45</v>
      </c>
      <c r="KW42" s="32">
        <f>KW41-KW40</f>
        <v>2.2000000000000002</v>
      </c>
      <c r="KX42" s="103">
        <f t="shared" si="256"/>
        <v>-103</v>
      </c>
      <c r="KY42" s="24">
        <f>IF(OR($S42&lt;OPL_MIN,$S42&gt;OPL_MAX),"",VLOOKUP($F42,CleanseResults!$HN$3:$HR$1772,5,FALSE))</f>
        <v>0.48</v>
      </c>
      <c r="KZ42" s="24" t="str">
        <f t="shared" si="257"/>
        <v>VisFave</v>
      </c>
      <c r="LA42" s="91">
        <f t="shared" si="258"/>
        <v>-108.33333333333334</v>
      </c>
      <c r="LB42" s="91">
        <f t="shared" si="259"/>
        <v>108.33333333333334</v>
      </c>
      <c r="LC42" s="25">
        <f t="shared" si="260"/>
        <v>-1</v>
      </c>
      <c r="LD42" s="53" t="str">
        <f t="shared" si="261"/>
        <v/>
      </c>
      <c r="LE42" s="52" t="str">
        <f t="shared" si="262"/>
        <v/>
      </c>
      <c r="LF42" s="52" t="str">
        <f t="shared" si="263"/>
        <v/>
      </c>
      <c r="LG42" s="52" t="str">
        <f t="shared" si="264"/>
        <v/>
      </c>
      <c r="LH42" s="52">
        <f t="shared" si="265"/>
        <v>0</v>
      </c>
      <c r="LI42" s="52">
        <f t="shared" si="266"/>
        <v>105</v>
      </c>
      <c r="LJ42" s="52" t="str">
        <f t="shared" si="267"/>
        <v/>
      </c>
      <c r="LK42" s="52" t="str">
        <f t="shared" si="268"/>
        <v/>
      </c>
      <c r="LO42" s="166"/>
      <c r="LP42" s="1"/>
      <c r="LQ42" s="17" t="s">
        <v>396</v>
      </c>
      <c r="LR42" s="121">
        <f>LR41-LR40</f>
        <v>0.89679971233369304</v>
      </c>
      <c r="LS42" s="129">
        <f t="shared" si="30"/>
        <v>0.49764315642458096</v>
      </c>
      <c r="LT42" s="53">
        <f t="shared" si="269"/>
        <v>0</v>
      </c>
      <c r="LU42" s="53">
        <f t="shared" si="270"/>
        <v>0</v>
      </c>
      <c r="LV42" s="53">
        <f t="shared" si="271"/>
        <v>2</v>
      </c>
      <c r="LW42" s="53">
        <f t="shared" si="272"/>
        <v>13</v>
      </c>
      <c r="LX42" s="24" t="str">
        <f t="shared" si="273"/>
        <v>HomDog</v>
      </c>
      <c r="LY42" s="97">
        <f t="shared" si="32"/>
        <v>86.666666666666671</v>
      </c>
      <c r="LZ42" s="127">
        <f t="shared" si="33"/>
        <v>0.51</v>
      </c>
      <c r="MA42" s="128">
        <f t="shared" si="34"/>
        <v>1.2356843575419052E-2</v>
      </c>
      <c r="MB42" s="91">
        <f t="shared" si="35"/>
        <v>-104.08163265306123</v>
      </c>
      <c r="MC42" s="137" t="str">
        <f t="shared" si="36"/>
        <v>HomDog</v>
      </c>
      <c r="MD42" s="138">
        <f t="shared" si="37"/>
        <v>1</v>
      </c>
      <c r="ME42" s="130">
        <f t="shared" si="274"/>
        <v>1</v>
      </c>
      <c r="MF42" s="135" t="str">
        <f t="shared" si="38"/>
        <v/>
      </c>
      <c r="MG42" s="135" t="str">
        <f t="shared" si="39"/>
        <v/>
      </c>
      <c r="MH42" s="135" t="str">
        <f t="shared" si="40"/>
        <v/>
      </c>
      <c r="MI42" s="135" t="str">
        <f t="shared" si="41"/>
        <v/>
      </c>
      <c r="MJ42" s="135" t="str">
        <f t="shared" si="42"/>
        <v/>
      </c>
      <c r="MK42" s="135" t="str">
        <f t="shared" si="43"/>
        <v/>
      </c>
      <c r="ML42" s="135">
        <f t="shared" si="44"/>
        <v>1.970873786407767</v>
      </c>
      <c r="MM42" s="135">
        <f t="shared" si="45"/>
        <v>1</v>
      </c>
      <c r="MO42" s="123">
        <f t="shared" si="46"/>
        <v>0.970873786407767</v>
      </c>
      <c r="MP42" s="123">
        <f t="shared" si="47"/>
        <v>1</v>
      </c>
      <c r="MS42" s="24">
        <f t="shared" si="48"/>
        <v>1</v>
      </c>
      <c r="MT42" s="24">
        <f t="shared" si="49"/>
        <v>1.970873786407767</v>
      </c>
      <c r="MU42" s="24">
        <f t="shared" si="50"/>
        <v>0.970873786407767</v>
      </c>
      <c r="MV42" s="81">
        <f t="shared" si="51"/>
        <v>0.970873786407767</v>
      </c>
      <c r="MX42" s="52">
        <f t="shared" si="52"/>
        <v>0.51</v>
      </c>
      <c r="MY42" s="52">
        <f t="shared" si="53"/>
        <v>0.64</v>
      </c>
      <c r="MZ42" s="52">
        <f t="shared" si="54"/>
        <v>0.72</v>
      </c>
      <c r="NA42" s="52">
        <f t="shared" si="55"/>
        <v>0.66</v>
      </c>
      <c r="NB42" s="52">
        <f t="shared" si="56"/>
        <v>0.61</v>
      </c>
      <c r="NC42" s="52">
        <f t="shared" si="57"/>
        <v>0.51</v>
      </c>
      <c r="ND42" s="52">
        <f t="shared" si="58"/>
        <v>0.5</v>
      </c>
      <c r="NE42" s="52">
        <f t="shared" si="59"/>
        <v>0.51</v>
      </c>
      <c r="NF42" s="52">
        <f t="shared" si="60"/>
        <v>0.51</v>
      </c>
      <c r="NG42" s="52">
        <f t="shared" si="61"/>
        <v>0.51</v>
      </c>
      <c r="NH42" s="52">
        <f t="shared" si="62"/>
        <v>0.5</v>
      </c>
      <c r="NI42" s="52">
        <f t="shared" si="63"/>
        <v>0.49</v>
      </c>
      <c r="NJ42" s="52">
        <f t="shared" si="64"/>
        <v>0.5</v>
      </c>
      <c r="NK42" s="52">
        <f t="shared" si="65"/>
        <v>0.52</v>
      </c>
      <c r="NL42" s="52">
        <f t="shared" si="66"/>
        <v>0.48</v>
      </c>
      <c r="NM42" s="109">
        <f t="shared" si="275"/>
        <v>0.51</v>
      </c>
    </row>
    <row r="43" spans="1:377" ht="15" customHeight="1" x14ac:dyDescent="0.2">
      <c r="A43" s="39"/>
      <c r="B43" s="39"/>
      <c r="C43" s="9" t="s">
        <v>78</v>
      </c>
      <c r="D43" s="29">
        <f>AVERAGE(AJ3:AJ89)</f>
        <v>9.2068965517241388</v>
      </c>
      <c r="E43" s="10">
        <f t="shared" si="276"/>
        <v>1</v>
      </c>
      <c r="F43" s="26">
        <v>776396</v>
      </c>
      <c r="G43" s="49">
        <f>VLOOKUP($F43,Lookup_!$A$2:$AJ$2224,3,FALSE)</f>
        <v>2025</v>
      </c>
      <c r="H43" s="27">
        <f>VLOOKUP($F43,Lookup_!$A$2:$AJ$2224,4,FALSE)</f>
        <v>9.1999999999999993</v>
      </c>
      <c r="I43" s="86">
        <f>VLOOKUP($F43,Lookup_!$A$2:$AJ$2224,2,FALSE)</f>
        <v>45909</v>
      </c>
      <c r="J43" s="7">
        <f>VLOOKUP($F43,Lookup_!$A$2:$AJ$2224,13,FALSE)</f>
        <v>3</v>
      </c>
      <c r="K43" s="8" t="str">
        <f>VLOOKUP(J43,Lookup_!$AO$3:$AP$32,2,FALSE)</f>
        <v>BOS</v>
      </c>
      <c r="L43" s="27">
        <f>VLOOKUP($F43,Lookup_!$A$2:$AJ$2224,14,FALSE)</f>
        <v>-108</v>
      </c>
      <c r="M43" s="12">
        <f>VLOOKUP($F43,Lookup_!$A$2:$AJ$2224,15,FALSE)</f>
        <v>0.519231</v>
      </c>
      <c r="N43" s="115">
        <f t="shared" si="67"/>
        <v>0.5</v>
      </c>
      <c r="O43" s="116">
        <f t="shared" si="68"/>
        <v>100</v>
      </c>
      <c r="P43" s="49">
        <f>VLOOKUP($F43,Lookup_!$A$2:$AJ$2224,7,FALSE)</f>
        <v>20</v>
      </c>
      <c r="Q43" s="8" t="str">
        <f>VLOOKUP(P43,Lookup_!$AO$3:$AP$32,2,FALSE)</f>
        <v>OAK</v>
      </c>
      <c r="R43" s="88">
        <f>VLOOKUP($F43,Lookup_!$A$2:$AJ$2224,12,FALSE)</f>
        <v>0.33728248799999999</v>
      </c>
      <c r="S43" s="27">
        <f>VLOOKUP($F43,Lookup_!$A$2:$AJ$2224,8,FALSE)</f>
        <v>-108</v>
      </c>
      <c r="T43" s="12">
        <f>VLOOKUP($F43,Lookup_!$A$2:$AJ$2224,9,FALSE)</f>
        <v>0.519231</v>
      </c>
      <c r="U43" s="115">
        <f t="shared" si="69"/>
        <v>0.5</v>
      </c>
      <c r="V43" s="116">
        <f t="shared" si="70"/>
        <v>100</v>
      </c>
      <c r="W43" s="90">
        <f t="shared" si="71"/>
        <v>-1</v>
      </c>
      <c r="X43" s="27">
        <f>VLOOKUP($F43,Lookup_!$A$2:$AJ$2224,5,FALSE)</f>
        <v>10.5</v>
      </c>
      <c r="Y43" s="27">
        <f>VLOOKUP($F43,Lookup_!$A$2:$AJ$2224,6,FALSE)</f>
        <v>102</v>
      </c>
      <c r="Z43" s="55">
        <f>VLOOKUP($F43,Lookup_!$A$2:$AJ$2224,19,FALSE)</f>
        <v>-100.81303857692971</v>
      </c>
      <c r="AA43" s="116">
        <f>VLOOKUP($F43,Lookup_!$A$2:$AJ$2224,25,FALSE)</f>
        <v>-100</v>
      </c>
      <c r="AB43" s="27">
        <f>VLOOKUP($F43,Lookup_!$A$2:$AJ$2224,21,FALSE)</f>
        <v>116.50600283027907</v>
      </c>
      <c r="AC43" s="116">
        <f>VLOOKUP($F43,Lookup_!$A$2:$AJ$2224,23,FALSE)</f>
        <v>-100</v>
      </c>
      <c r="AD43" s="7">
        <f>VLOOKUP($F43,Lookup_!$A$2:$AJ$2224,31,FALSE)</f>
        <v>6</v>
      </c>
      <c r="AE43" s="8">
        <f>VLOOKUP($F43,Lookup_!$A$2:$AJ$2224,30,FALSE)</f>
        <v>0</v>
      </c>
      <c r="AF43" s="8" t="str">
        <f>VLOOKUP($F43,Lookup_!$A$2:$AJ$2224,32,FALSE)</f>
        <v>SIX</v>
      </c>
      <c r="AG43" s="28">
        <f>VLOOKUP($F43,Lookup_!$A$2:$AJ$2224,29,FALSE)</f>
        <v>-1</v>
      </c>
      <c r="AH43" s="28">
        <f>VLOOKUP($F43,Lookup_!$A$2:$AJ$2224,34,FALSE)</f>
        <v>1</v>
      </c>
      <c r="AI43" s="28" t="str">
        <f>VLOOKUP($F43,Lookup_!$A$2:$AJ$2224,33,FALSE)</f>
        <v>VisFave</v>
      </c>
      <c r="AJ43" s="8">
        <f>VLOOKUP($F43,Lookup_!$A$2:$AJ$2224,35,FALSE)</f>
        <v>6</v>
      </c>
      <c r="AK43" s="28">
        <f>VLOOKUP($F43,Lookup_!$A$2:$AJ$2224,36,FALSE)</f>
        <v>-1</v>
      </c>
      <c r="AL43">
        <f t="shared" si="72"/>
        <v>6</v>
      </c>
      <c r="AM43">
        <f t="shared" si="73"/>
        <v>1</v>
      </c>
      <c r="AN43" s="166"/>
      <c r="AO43" s="1"/>
      <c r="AP43" s="17" t="s">
        <v>42</v>
      </c>
      <c r="AQ43" s="21">
        <f>IF(AQ40=0,0,AQ42/AQ40)</f>
        <v>0.18270165208940728</v>
      </c>
      <c r="AR43" s="103">
        <f t="shared" si="74"/>
        <v>-108</v>
      </c>
      <c r="AS43" s="24">
        <f>IF(OR($S43&lt;OPL_MIN,$S43&gt;OPL_MAX),"",VLOOKUP($F43,CleanseResults!$L$3:$P$1772,5,FALSE))</f>
        <v>0.51</v>
      </c>
      <c r="AT43" s="24" t="str">
        <f t="shared" si="75"/>
        <v>HomDog</v>
      </c>
      <c r="AU43" s="91">
        <f t="shared" si="76"/>
        <v>104.08163265306123</v>
      </c>
      <c r="AV43" s="91">
        <f t="shared" si="77"/>
        <v>104.08163265306123</v>
      </c>
      <c r="AW43" s="25">
        <f t="shared" si="78"/>
        <v>-1</v>
      </c>
      <c r="AX43" s="53" t="str">
        <f t="shared" si="79"/>
        <v/>
      </c>
      <c r="AY43" s="52" t="str">
        <f t="shared" si="80"/>
        <v/>
      </c>
      <c r="AZ43" s="52" t="str">
        <f t="shared" si="81"/>
        <v/>
      </c>
      <c r="BA43" s="52" t="str">
        <f t="shared" si="82"/>
        <v/>
      </c>
      <c r="BB43" s="52" t="str">
        <f t="shared" si="83"/>
        <v/>
      </c>
      <c r="BC43" s="52" t="str">
        <f t="shared" si="84"/>
        <v/>
      </c>
      <c r="BD43" s="52">
        <f t="shared" si="85"/>
        <v>0</v>
      </c>
      <c r="BE43" s="52">
        <f t="shared" si="86"/>
        <v>108</v>
      </c>
      <c r="BG43" s="166"/>
      <c r="BH43" s="1"/>
      <c r="BI43" s="17" t="s">
        <v>42</v>
      </c>
      <c r="BJ43" s="21">
        <f>IF(BJ40=0,0,BJ42/BJ40)</f>
        <v>0.33203125000000011</v>
      </c>
      <c r="BK43" s="103">
        <f t="shared" si="87"/>
        <v>-108</v>
      </c>
      <c r="BL43" s="24">
        <f>IF(OR($S43&lt;OPL_MIN,$S43&gt;OPL_MAX),"",VLOOKUP($F43,CleanseResults!$AA$3:$AE$1772,5,FALSE))</f>
        <v>0.54</v>
      </c>
      <c r="BM43" s="24" t="str">
        <f t="shared" si="88"/>
        <v>HomDog</v>
      </c>
      <c r="BN43" s="91">
        <f t="shared" si="89"/>
        <v>117.39130434782609</v>
      </c>
      <c r="BO43" s="91">
        <f t="shared" si="90"/>
        <v>117.39130434782609</v>
      </c>
      <c r="BP43" s="25">
        <f t="shared" si="91"/>
        <v>-1</v>
      </c>
      <c r="BQ43" s="53" t="str">
        <f t="shared" si="92"/>
        <v/>
      </c>
      <c r="BR43" s="52" t="str">
        <f t="shared" si="93"/>
        <v/>
      </c>
      <c r="BS43" s="52" t="str">
        <f t="shared" si="94"/>
        <v/>
      </c>
      <c r="BT43" s="52" t="str">
        <f t="shared" si="95"/>
        <v/>
      </c>
      <c r="BU43" s="52" t="str">
        <f t="shared" si="96"/>
        <v/>
      </c>
      <c r="BV43" s="52" t="str">
        <f t="shared" si="97"/>
        <v/>
      </c>
      <c r="BW43" s="52">
        <f t="shared" si="98"/>
        <v>0</v>
      </c>
      <c r="BX43" s="52">
        <f t="shared" si="99"/>
        <v>108</v>
      </c>
      <c r="BZ43" s="166"/>
      <c r="CA43" s="1"/>
      <c r="CB43" s="17" t="s">
        <v>42</v>
      </c>
      <c r="CC43" s="21">
        <f>IF(CC40=0,0,CC42/CC40)</f>
        <v>0.52698048220436278</v>
      </c>
      <c r="CD43" s="103">
        <f t="shared" si="100"/>
        <v>-108</v>
      </c>
      <c r="CE43" s="24">
        <f>IF(OR($S43&lt;OPL_MIN,$S43&gt;OPL_MAX),"",VLOOKUP($F43,CleanseResults!$AP$3:$AT$1772,5,FALSE))</f>
        <v>0.73</v>
      </c>
      <c r="CF43" s="24" t="str">
        <f t="shared" si="101"/>
        <v>HomDog</v>
      </c>
      <c r="CG43" s="91">
        <f t="shared" si="102"/>
        <v>270.37037037037032</v>
      </c>
      <c r="CH43" s="91">
        <f t="shared" si="103"/>
        <v>270.37037037037032</v>
      </c>
      <c r="CI43" s="25">
        <f t="shared" si="104"/>
        <v>-1</v>
      </c>
      <c r="CJ43" s="53" t="str">
        <f t="shared" si="105"/>
        <v/>
      </c>
      <c r="CK43" s="52" t="str">
        <f t="shared" si="106"/>
        <v/>
      </c>
      <c r="CL43" s="52" t="str">
        <f t="shared" si="107"/>
        <v/>
      </c>
      <c r="CM43" s="52" t="str">
        <f t="shared" si="108"/>
        <v/>
      </c>
      <c r="CN43" s="52" t="str">
        <f t="shared" si="109"/>
        <v/>
      </c>
      <c r="CO43" s="52" t="str">
        <f t="shared" si="110"/>
        <v/>
      </c>
      <c r="CP43" s="52">
        <f t="shared" si="111"/>
        <v>0</v>
      </c>
      <c r="CQ43" s="52">
        <f t="shared" si="112"/>
        <v>108</v>
      </c>
      <c r="CS43" s="166"/>
      <c r="CT43" s="1"/>
      <c r="CU43" s="17" t="s">
        <v>42</v>
      </c>
      <c r="CV43" s="21">
        <f>IF(CV40=0,0,CV42/CV40)</f>
        <v>0.12309820193637604</v>
      </c>
      <c r="CW43" s="103">
        <f t="shared" si="113"/>
        <v>-108</v>
      </c>
      <c r="CX43" s="24">
        <f>IF(OR($S43&lt;OPL_MIN,$S43&gt;OPL_MAX),"",VLOOKUP($F43,CleanseResults!$BE$3:$BI$1772,5,FALSE))</f>
        <v>0.52</v>
      </c>
      <c r="CY43" s="24" t="str">
        <f t="shared" si="114"/>
        <v>HomDog</v>
      </c>
      <c r="CZ43" s="91">
        <f t="shared" si="115"/>
        <v>108.33333333333334</v>
      </c>
      <c r="DA43" s="91">
        <f t="shared" si="116"/>
        <v>108.33333333333334</v>
      </c>
      <c r="DB43" s="25">
        <f t="shared" si="117"/>
        <v>-1</v>
      </c>
      <c r="DC43" s="53" t="str">
        <f t="shared" si="118"/>
        <v/>
      </c>
      <c r="DD43" s="52" t="str">
        <f t="shared" si="119"/>
        <v/>
      </c>
      <c r="DE43" s="52" t="str">
        <f t="shared" si="120"/>
        <v/>
      </c>
      <c r="DF43" s="52" t="str">
        <f t="shared" si="121"/>
        <v/>
      </c>
      <c r="DG43" s="52" t="str">
        <f t="shared" si="122"/>
        <v/>
      </c>
      <c r="DH43" s="52" t="str">
        <f t="shared" si="123"/>
        <v/>
      </c>
      <c r="DI43" s="52">
        <f t="shared" si="124"/>
        <v>0</v>
      </c>
      <c r="DJ43" s="52">
        <f t="shared" si="125"/>
        <v>108</v>
      </c>
      <c r="DL43" s="166"/>
      <c r="DM43" s="1"/>
      <c r="DN43" s="17" t="s">
        <v>42</v>
      </c>
      <c r="DO43" s="21">
        <f>IF(DO40=0,0,DO42/DO40)</f>
        <v>0.53398058252427194</v>
      </c>
      <c r="DP43" s="103">
        <f t="shared" si="126"/>
        <v>-108</v>
      </c>
      <c r="DQ43" s="24">
        <f>IF(OR($S43&lt;OPL_MIN,$S43&gt;OPL_MAX),"",VLOOKUP($F43,CleanseResults!$BT$3:$BX$1772,5,FALSE))</f>
        <v>0.61</v>
      </c>
      <c r="DR43" s="24" t="str">
        <f t="shared" si="127"/>
        <v>HomDog</v>
      </c>
      <c r="DS43" s="91">
        <f t="shared" si="128"/>
        <v>156.41025641025641</v>
      </c>
      <c r="DT43" s="91">
        <f t="shared" si="129"/>
        <v>156.41025641025641</v>
      </c>
      <c r="DU43" s="25">
        <f t="shared" si="130"/>
        <v>-1</v>
      </c>
      <c r="DV43" s="53" t="str">
        <f t="shared" si="131"/>
        <v/>
      </c>
      <c r="DW43" s="52" t="str">
        <f t="shared" si="132"/>
        <v/>
      </c>
      <c r="DX43" s="52" t="str">
        <f t="shared" si="133"/>
        <v/>
      </c>
      <c r="DY43" s="52" t="str">
        <f t="shared" si="134"/>
        <v/>
      </c>
      <c r="DZ43" s="52" t="str">
        <f t="shared" si="135"/>
        <v/>
      </c>
      <c r="EA43" s="52" t="str">
        <f t="shared" si="136"/>
        <v/>
      </c>
      <c r="EB43" s="52">
        <f t="shared" si="137"/>
        <v>0</v>
      </c>
      <c r="EC43" s="52">
        <f t="shared" si="138"/>
        <v>108</v>
      </c>
      <c r="EE43" s="166"/>
      <c r="EF43" s="1"/>
      <c r="EG43" s="17" t="s">
        <v>42</v>
      </c>
      <c r="EH43" s="21">
        <f>IF(EH40=0,0,EH42/EH40)</f>
        <v>-2.3809523809523725E-2</v>
      </c>
      <c r="EI43" s="103">
        <f t="shared" si="139"/>
        <v>-108</v>
      </c>
      <c r="EJ43" s="24">
        <f>IF(OR($S43&lt;OPL_MIN,$S43&gt;OPL_MAX),"",VLOOKUP($F43,CleanseResults!$CI$3:$CM$1772,5,FALSE))</f>
        <v>0.52</v>
      </c>
      <c r="EK43" s="24" t="str">
        <f t="shared" si="140"/>
        <v>HomDog</v>
      </c>
      <c r="EL43" s="91">
        <f t="shared" si="141"/>
        <v>108.33333333333334</v>
      </c>
      <c r="EM43" s="91">
        <f t="shared" si="142"/>
        <v>108.33333333333334</v>
      </c>
      <c r="EN43" s="25">
        <f t="shared" si="143"/>
        <v>-1</v>
      </c>
      <c r="EO43" s="53" t="str">
        <f t="shared" si="144"/>
        <v/>
      </c>
      <c r="EP43" s="52" t="str">
        <f t="shared" si="145"/>
        <v/>
      </c>
      <c r="EQ43" s="52" t="str">
        <f t="shared" si="146"/>
        <v/>
      </c>
      <c r="ER43" s="52" t="str">
        <f t="shared" si="147"/>
        <v/>
      </c>
      <c r="ES43" s="52" t="str">
        <f t="shared" si="148"/>
        <v/>
      </c>
      <c r="ET43" s="52" t="str">
        <f t="shared" si="149"/>
        <v/>
      </c>
      <c r="EU43" s="52">
        <f t="shared" si="150"/>
        <v>0</v>
      </c>
      <c r="EV43" s="52">
        <f t="shared" si="151"/>
        <v>108</v>
      </c>
      <c r="EX43" s="166"/>
      <c r="EY43" s="1"/>
      <c r="EZ43" s="17" t="s">
        <v>42</v>
      </c>
      <c r="FA43" s="21">
        <f>IF(FA40=0,0,FA42/FA40)</f>
        <v>-0.18312284730195183</v>
      </c>
      <c r="FB43" s="103">
        <f t="shared" si="152"/>
        <v>-108</v>
      </c>
      <c r="FC43" s="24">
        <f>IF(OR($S43&lt;OPL_MIN,$S43&gt;OPL_MAX),"",VLOOKUP($F43,CleanseResults!$CX$3:$DB$1772,5,FALSE))</f>
        <v>0.51</v>
      </c>
      <c r="FD43" s="24" t="str">
        <f t="shared" si="153"/>
        <v>HomDog</v>
      </c>
      <c r="FE43" s="91">
        <f t="shared" si="154"/>
        <v>104.08163265306123</v>
      </c>
      <c r="FF43" s="91">
        <f t="shared" si="155"/>
        <v>104.08163265306123</v>
      </c>
      <c r="FG43" s="25">
        <f t="shared" si="156"/>
        <v>-1</v>
      </c>
      <c r="FH43" s="53" t="str">
        <f t="shared" si="157"/>
        <v/>
      </c>
      <c r="FI43" s="52" t="str">
        <f t="shared" si="158"/>
        <v/>
      </c>
      <c r="FJ43" s="52" t="str">
        <f t="shared" si="159"/>
        <v/>
      </c>
      <c r="FK43" s="52" t="str">
        <f t="shared" si="160"/>
        <v/>
      </c>
      <c r="FL43" s="52" t="str">
        <f t="shared" si="161"/>
        <v/>
      </c>
      <c r="FM43" s="52" t="str">
        <f t="shared" si="162"/>
        <v/>
      </c>
      <c r="FN43" s="52">
        <f t="shared" si="163"/>
        <v>0</v>
      </c>
      <c r="FO43" s="52">
        <f t="shared" si="164"/>
        <v>108</v>
      </c>
      <c r="FQ43" s="166"/>
      <c r="FR43" s="1"/>
      <c r="FS43" s="17" t="s">
        <v>42</v>
      </c>
      <c r="FT43" s="21">
        <f>IF(FT40=0,0,FT42/FT40)</f>
        <v>0.31250000000000006</v>
      </c>
      <c r="FU43" s="103">
        <f t="shared" si="165"/>
        <v>-108</v>
      </c>
      <c r="FV43" s="24">
        <f>IF(OR($S43&lt;OPL_MIN,$S43&gt;OPL_MAX),"",VLOOKUP($F43,CleanseResults!$DM$3:$DQ$1772,5,FALSE))</f>
        <v>0.52</v>
      </c>
      <c r="FW43" s="24" t="str">
        <f t="shared" si="166"/>
        <v>HomDog</v>
      </c>
      <c r="FX43" s="91">
        <f t="shared" si="167"/>
        <v>108.33333333333334</v>
      </c>
      <c r="FY43" s="91">
        <f t="shared" si="168"/>
        <v>108.33333333333334</v>
      </c>
      <c r="FZ43" s="25">
        <f t="shared" si="169"/>
        <v>-1</v>
      </c>
      <c r="GA43" s="53" t="str">
        <f t="shared" si="170"/>
        <v/>
      </c>
      <c r="GB43" s="52" t="str">
        <f t="shared" si="171"/>
        <v/>
      </c>
      <c r="GC43" s="52" t="str">
        <f t="shared" si="172"/>
        <v/>
      </c>
      <c r="GD43" s="52" t="str">
        <f t="shared" si="173"/>
        <v/>
      </c>
      <c r="GE43" s="52" t="str">
        <f t="shared" si="174"/>
        <v/>
      </c>
      <c r="GF43" s="52" t="str">
        <f t="shared" si="175"/>
        <v/>
      </c>
      <c r="GG43" s="52">
        <f t="shared" si="176"/>
        <v>0</v>
      </c>
      <c r="GH43" s="52">
        <f t="shared" si="177"/>
        <v>108</v>
      </c>
      <c r="GJ43" s="166"/>
      <c r="GK43" s="1"/>
      <c r="GL43" s="17" t="s">
        <v>42</v>
      </c>
      <c r="GM43" s="21">
        <f>IF(GM40=0,0,GM42/GM40)</f>
        <v>9.120171673819738E-2</v>
      </c>
      <c r="GN43" s="103">
        <f t="shared" si="178"/>
        <v>-108</v>
      </c>
      <c r="GO43" s="24">
        <f>IF(OR($S43&lt;OPL_MIN,$S43&gt;OPL_MAX),"",VLOOKUP($F43,CleanseResults!$EB$3:$EF$1772,5,FALSE))</f>
        <v>0.53</v>
      </c>
      <c r="GP43" s="24" t="str">
        <f t="shared" si="179"/>
        <v>HomDog</v>
      </c>
      <c r="GQ43" s="91">
        <f t="shared" si="180"/>
        <v>112.76595744680853</v>
      </c>
      <c r="GR43" s="91">
        <f t="shared" si="181"/>
        <v>112.76595744680853</v>
      </c>
      <c r="GS43" s="25">
        <f t="shared" si="182"/>
        <v>-1</v>
      </c>
      <c r="GT43" s="53" t="str">
        <f t="shared" si="183"/>
        <v/>
      </c>
      <c r="GU43" s="52" t="str">
        <f t="shared" si="184"/>
        <v/>
      </c>
      <c r="GV43" s="52" t="str">
        <f t="shared" si="185"/>
        <v/>
      </c>
      <c r="GW43" s="52" t="str">
        <f t="shared" si="186"/>
        <v/>
      </c>
      <c r="GX43" s="52" t="str">
        <f t="shared" si="187"/>
        <v/>
      </c>
      <c r="GY43" s="52" t="str">
        <f t="shared" si="188"/>
        <v/>
      </c>
      <c r="GZ43" s="52">
        <f t="shared" si="189"/>
        <v>0</v>
      </c>
      <c r="HA43" s="52">
        <f t="shared" si="190"/>
        <v>108</v>
      </c>
      <c r="HC43" s="166"/>
      <c r="HD43" s="1"/>
      <c r="HE43" s="17" t="s">
        <v>42</v>
      </c>
      <c r="HF43" s="21">
        <f>IF(HF40=0,0,HF42/HF40)</f>
        <v>9.120171673819738E-2</v>
      </c>
      <c r="HG43" s="103">
        <f t="shared" si="191"/>
        <v>-108</v>
      </c>
      <c r="HH43" s="24">
        <f>IF(OR($S43&lt;OPL_MIN,$S43&gt;OPL_MAX),"",VLOOKUP($F43,CleanseResults!$EQ$3:$EU$1772,5,FALSE))</f>
        <v>0.53</v>
      </c>
      <c r="HI43" s="24" t="str">
        <f t="shared" si="192"/>
        <v>HomDog</v>
      </c>
      <c r="HJ43" s="91">
        <f t="shared" si="193"/>
        <v>112.76595744680853</v>
      </c>
      <c r="HK43" s="91">
        <f t="shared" si="194"/>
        <v>112.76595744680853</v>
      </c>
      <c r="HL43" s="25">
        <f t="shared" si="195"/>
        <v>-1</v>
      </c>
      <c r="HM43" s="53" t="str">
        <f t="shared" si="196"/>
        <v/>
      </c>
      <c r="HN43" s="52" t="str">
        <f t="shared" si="197"/>
        <v/>
      </c>
      <c r="HO43" s="52" t="str">
        <f t="shared" si="198"/>
        <v/>
      </c>
      <c r="HP43" s="52" t="str">
        <f t="shared" si="199"/>
        <v/>
      </c>
      <c r="HQ43" s="52" t="str">
        <f t="shared" si="200"/>
        <v/>
      </c>
      <c r="HR43" s="52" t="str">
        <f t="shared" si="201"/>
        <v/>
      </c>
      <c r="HS43" s="52">
        <f t="shared" si="202"/>
        <v>0</v>
      </c>
      <c r="HT43" s="52">
        <f t="shared" si="203"/>
        <v>108</v>
      </c>
      <c r="HV43" s="166"/>
      <c r="HW43" s="1"/>
      <c r="HX43" s="17" t="s">
        <v>42</v>
      </c>
      <c r="HY43" s="21">
        <f>IF(HY40=0,0,HY42/HY40)</f>
        <v>-0.23498498498498505</v>
      </c>
      <c r="HZ43" s="103">
        <f t="shared" si="204"/>
        <v>-108</v>
      </c>
      <c r="IA43" s="24">
        <f>IF(OR($S43&lt;OPL_MIN,$S43&gt;OPL_MAX),"",VLOOKUP($F43,CleanseResults!$FF$3:$FJ$1772,5,FALSE))</f>
        <v>0.5</v>
      </c>
      <c r="IB43" s="24" t="str">
        <f t="shared" si="205"/>
        <v>HomDog</v>
      </c>
      <c r="IC43" s="91">
        <f t="shared" si="206"/>
        <v>100</v>
      </c>
      <c r="ID43" s="91">
        <f t="shared" si="207"/>
        <v>100</v>
      </c>
      <c r="IE43" s="25">
        <f t="shared" si="208"/>
        <v>-1</v>
      </c>
      <c r="IF43" s="53" t="str">
        <f t="shared" si="209"/>
        <v/>
      </c>
      <c r="IG43" s="52" t="str">
        <f t="shared" si="210"/>
        <v/>
      </c>
      <c r="IH43" s="52" t="str">
        <f t="shared" si="211"/>
        <v/>
      </c>
      <c r="II43" s="52" t="str">
        <f t="shared" si="212"/>
        <v/>
      </c>
      <c r="IJ43" s="52" t="str">
        <f t="shared" si="213"/>
        <v/>
      </c>
      <c r="IK43" s="52" t="str">
        <f t="shared" si="214"/>
        <v/>
      </c>
      <c r="IL43" s="52">
        <f t="shared" si="215"/>
        <v>0</v>
      </c>
      <c r="IM43" s="52">
        <f t="shared" si="216"/>
        <v>108</v>
      </c>
      <c r="IO43" s="166"/>
      <c r="IP43" s="1"/>
      <c r="IQ43" s="17" t="s">
        <v>42</v>
      </c>
      <c r="IR43" s="21">
        <f>IF(IR40=0,0,IR42/IR40)</f>
        <v>-3.8834951456311576E-3</v>
      </c>
      <c r="IS43" s="103">
        <f t="shared" si="217"/>
        <v>-108</v>
      </c>
      <c r="IT43" s="24">
        <f>IF(OR($S43&lt;OPL_MIN,$S43&gt;OPL_MAX),"",VLOOKUP($F43,CleanseResults!$FU$3:$FY$1772,5,FALSE))</f>
        <v>0.52</v>
      </c>
      <c r="IU43" s="24" t="str">
        <f t="shared" si="218"/>
        <v>HomDog</v>
      </c>
      <c r="IV43" s="91">
        <f t="shared" si="219"/>
        <v>108.33333333333334</v>
      </c>
      <c r="IW43" s="91">
        <f t="shared" si="220"/>
        <v>108.33333333333334</v>
      </c>
      <c r="IX43" s="25">
        <f t="shared" si="221"/>
        <v>-1</v>
      </c>
      <c r="IY43" s="53" t="str">
        <f t="shared" si="222"/>
        <v/>
      </c>
      <c r="IZ43" s="52" t="str">
        <f t="shared" si="223"/>
        <v/>
      </c>
      <c r="JA43" s="52" t="str">
        <f t="shared" si="224"/>
        <v/>
      </c>
      <c r="JB43" s="52" t="str">
        <f t="shared" si="225"/>
        <v/>
      </c>
      <c r="JC43" s="52" t="str">
        <f t="shared" si="226"/>
        <v/>
      </c>
      <c r="JD43" s="52" t="str">
        <f t="shared" si="227"/>
        <v/>
      </c>
      <c r="JE43" s="52">
        <f t="shared" si="228"/>
        <v>0</v>
      </c>
      <c r="JF43" s="52">
        <f t="shared" si="229"/>
        <v>108</v>
      </c>
      <c r="JH43" s="166"/>
      <c r="JI43" s="1"/>
      <c r="JJ43" s="17" t="s">
        <v>42</v>
      </c>
      <c r="JK43" s="21">
        <f>IF(JK40=0,0,JK42/JK40)</f>
        <v>-3.7914691943128E-2</v>
      </c>
      <c r="JL43" s="103">
        <f t="shared" si="230"/>
        <v>-108</v>
      </c>
      <c r="JM43" s="24">
        <f>IF(OR($S43&lt;OPL_MIN,$S43&gt;OPL_MAX),"",VLOOKUP($F43,CleanseResults!$GJ$3:$GN$1772,5,FALSE))</f>
        <v>0.51</v>
      </c>
      <c r="JN43" s="24" t="str">
        <f t="shared" si="231"/>
        <v>HomDog</v>
      </c>
      <c r="JO43" s="91">
        <f t="shared" si="232"/>
        <v>104.08163265306123</v>
      </c>
      <c r="JP43" s="91">
        <f t="shared" si="233"/>
        <v>104.08163265306123</v>
      </c>
      <c r="JQ43" s="25">
        <f t="shared" si="234"/>
        <v>-1</v>
      </c>
      <c r="JR43" s="53" t="str">
        <f t="shared" si="235"/>
        <v/>
      </c>
      <c r="JS43" s="52" t="str">
        <f t="shared" si="236"/>
        <v/>
      </c>
      <c r="JT43" s="52" t="str">
        <f t="shared" si="237"/>
        <v/>
      </c>
      <c r="JU43" s="52" t="str">
        <f t="shared" si="238"/>
        <v/>
      </c>
      <c r="JV43" s="52" t="str">
        <f t="shared" si="239"/>
        <v/>
      </c>
      <c r="JW43" s="52" t="str">
        <f t="shared" si="240"/>
        <v/>
      </c>
      <c r="JX43" s="52">
        <f t="shared" si="241"/>
        <v>0</v>
      </c>
      <c r="JY43" s="52">
        <f t="shared" si="242"/>
        <v>108</v>
      </c>
      <c r="KA43" s="166"/>
      <c r="KB43" s="1"/>
      <c r="KC43" s="17" t="s">
        <v>42</v>
      </c>
      <c r="KD43" s="21">
        <f>IF(KD40=0,0,KD42/KD40)</f>
        <v>0.16468946266573631</v>
      </c>
      <c r="KE43" s="103">
        <f t="shared" si="243"/>
        <v>-108</v>
      </c>
      <c r="KF43" s="24">
        <f>IF(OR($S43&lt;OPL_MIN,$S43&gt;OPL_MAX),"",VLOOKUP($F43,CleanseResults!$GY$3:$HC$1772,5,FALSE))</f>
        <v>0.55000000000000004</v>
      </c>
      <c r="KG43" s="24" t="str">
        <f t="shared" si="244"/>
        <v>HomDog</v>
      </c>
      <c r="KH43" s="91">
        <f t="shared" si="245"/>
        <v>122.22222222222226</v>
      </c>
      <c r="KI43" s="91">
        <f t="shared" si="246"/>
        <v>122.22222222222226</v>
      </c>
      <c r="KJ43" s="25">
        <f t="shared" si="247"/>
        <v>-1</v>
      </c>
      <c r="KK43" s="53" t="str">
        <f t="shared" si="248"/>
        <v/>
      </c>
      <c r="KL43" s="52" t="str">
        <f t="shared" si="249"/>
        <v/>
      </c>
      <c r="KM43" s="52" t="str">
        <f t="shared" si="250"/>
        <v/>
      </c>
      <c r="KN43" s="52" t="str">
        <f t="shared" si="251"/>
        <v/>
      </c>
      <c r="KO43" s="52" t="str">
        <f t="shared" si="252"/>
        <v/>
      </c>
      <c r="KP43" s="52" t="str">
        <f t="shared" si="253"/>
        <v/>
      </c>
      <c r="KQ43" s="52">
        <f t="shared" si="254"/>
        <v>0</v>
      </c>
      <c r="KR43" s="52">
        <f t="shared" si="255"/>
        <v>108</v>
      </c>
      <c r="KT43" s="166"/>
      <c r="KU43" s="1"/>
      <c r="KV43" s="17" t="s">
        <v>42</v>
      </c>
      <c r="KW43" s="21">
        <f>IF(KW40=0,0,KW42/KW40)</f>
        <v>0.53658536585365868</v>
      </c>
      <c r="KX43" s="103">
        <f t="shared" si="256"/>
        <v>-108</v>
      </c>
      <c r="KY43" s="24">
        <f>IF(OR($S43&lt;OPL_MIN,$S43&gt;OPL_MAX),"",VLOOKUP($F43,CleanseResults!$HN$3:$HR$1772,5,FALSE))</f>
        <v>0.48</v>
      </c>
      <c r="KZ43" s="24" t="str">
        <f t="shared" si="257"/>
        <v>VisFave</v>
      </c>
      <c r="LA43" s="91">
        <f t="shared" si="258"/>
        <v>-108.33333333333334</v>
      </c>
      <c r="LB43" s="91">
        <f t="shared" si="259"/>
        <v>108.33333333333334</v>
      </c>
      <c r="LC43" s="25">
        <f t="shared" si="260"/>
        <v>1</v>
      </c>
      <c r="LD43" s="53" t="str">
        <f t="shared" si="261"/>
        <v/>
      </c>
      <c r="LE43" s="52" t="str">
        <f t="shared" si="262"/>
        <v/>
      </c>
      <c r="LF43" s="52" t="str">
        <f t="shared" si="263"/>
        <v/>
      </c>
      <c r="LG43" s="52" t="str">
        <f t="shared" si="264"/>
        <v/>
      </c>
      <c r="LH43" s="52">
        <f t="shared" si="265"/>
        <v>208</v>
      </c>
      <c r="LI43" s="52">
        <f t="shared" si="266"/>
        <v>108</v>
      </c>
      <c r="LJ43" s="52" t="str">
        <f t="shared" si="267"/>
        <v/>
      </c>
      <c r="LK43" s="52" t="str">
        <f t="shared" si="268"/>
        <v/>
      </c>
      <c r="LO43" s="166"/>
      <c r="LP43" s="1"/>
      <c r="LQ43" s="17" t="s">
        <v>42</v>
      </c>
      <c r="LR43" s="21">
        <f>IF(LR40=0,0,LR42/LR40)</f>
        <v>0.17935994246673861</v>
      </c>
      <c r="LS43" s="129">
        <f t="shared" si="30"/>
        <v>0.5</v>
      </c>
      <c r="LT43" s="53">
        <f t="shared" si="269"/>
        <v>0</v>
      </c>
      <c r="LU43" s="53">
        <f t="shared" si="270"/>
        <v>0</v>
      </c>
      <c r="LV43" s="53">
        <f t="shared" si="271"/>
        <v>1</v>
      </c>
      <c r="LW43" s="53">
        <f t="shared" si="272"/>
        <v>14</v>
      </c>
      <c r="LX43" s="24" t="str">
        <f t="shared" si="273"/>
        <v>HomDog</v>
      </c>
      <c r="LY43" s="97">
        <f t="shared" si="32"/>
        <v>93.333333333333329</v>
      </c>
      <c r="LZ43" s="127">
        <f t="shared" si="33"/>
        <v>0.52</v>
      </c>
      <c r="MA43" s="128">
        <f t="shared" si="34"/>
        <v>2.0000000000000018E-2</v>
      </c>
      <c r="MB43" s="91">
        <f t="shared" si="35"/>
        <v>-108.33333333333334</v>
      </c>
      <c r="MC43" s="137" t="str">
        <f t="shared" si="36"/>
        <v>HomDog</v>
      </c>
      <c r="MD43" s="138">
        <f t="shared" si="37"/>
        <v>-1</v>
      </c>
      <c r="ME43" s="130">
        <f t="shared" si="274"/>
        <v>-1</v>
      </c>
      <c r="MF43" s="135" t="str">
        <f t="shared" si="38"/>
        <v/>
      </c>
      <c r="MG43" s="135" t="str">
        <f t="shared" si="39"/>
        <v/>
      </c>
      <c r="MH43" s="135" t="str">
        <f t="shared" si="40"/>
        <v/>
      </c>
      <c r="MI43" s="135" t="str">
        <f t="shared" si="41"/>
        <v/>
      </c>
      <c r="MJ43" s="135" t="str">
        <f t="shared" si="42"/>
        <v/>
      </c>
      <c r="MK43" s="135" t="str">
        <f t="shared" si="43"/>
        <v/>
      </c>
      <c r="ML43" s="135">
        <f t="shared" si="44"/>
        <v>0</v>
      </c>
      <c r="MM43" s="135">
        <f t="shared" si="45"/>
        <v>1</v>
      </c>
      <c r="MO43" s="123">
        <f t="shared" si="46"/>
        <v>0.92592592592592593</v>
      </c>
      <c r="MP43" s="123">
        <f t="shared" si="47"/>
        <v>1</v>
      </c>
      <c r="MS43" s="24">
        <f t="shared" si="48"/>
        <v>1</v>
      </c>
      <c r="MT43" s="24">
        <f t="shared" si="49"/>
        <v>0</v>
      </c>
      <c r="MU43" s="24">
        <f t="shared" si="50"/>
        <v>-1</v>
      </c>
      <c r="MV43" s="81">
        <f t="shared" si="51"/>
        <v>-1</v>
      </c>
      <c r="MX43" s="52">
        <f t="shared" si="52"/>
        <v>0.51</v>
      </c>
      <c r="MY43" s="52">
        <f t="shared" si="53"/>
        <v>0.54</v>
      </c>
      <c r="MZ43" s="52">
        <f t="shared" si="54"/>
        <v>0.73</v>
      </c>
      <c r="NA43" s="52">
        <f t="shared" si="55"/>
        <v>0.52</v>
      </c>
      <c r="NB43" s="52">
        <f t="shared" si="56"/>
        <v>0.61</v>
      </c>
      <c r="NC43" s="52">
        <f t="shared" si="57"/>
        <v>0.52</v>
      </c>
      <c r="ND43" s="52">
        <f t="shared" si="58"/>
        <v>0.51</v>
      </c>
      <c r="NE43" s="52">
        <f t="shared" si="59"/>
        <v>0.52</v>
      </c>
      <c r="NF43" s="52">
        <f t="shared" si="60"/>
        <v>0.53</v>
      </c>
      <c r="NG43" s="52">
        <f t="shared" si="61"/>
        <v>0.53</v>
      </c>
      <c r="NH43" s="52">
        <f t="shared" si="62"/>
        <v>0.5</v>
      </c>
      <c r="NI43" s="52">
        <f t="shared" si="63"/>
        <v>0.52</v>
      </c>
      <c r="NJ43" s="52">
        <f t="shared" si="64"/>
        <v>0.51</v>
      </c>
      <c r="NK43" s="52">
        <f t="shared" si="65"/>
        <v>0.55000000000000004</v>
      </c>
      <c r="NL43" s="52">
        <f t="shared" si="66"/>
        <v>0.48</v>
      </c>
      <c r="NM43" s="109">
        <f t="shared" si="275"/>
        <v>0.52</v>
      </c>
    </row>
    <row r="44" spans="1:377" ht="15" customHeight="1" x14ac:dyDescent="0.2">
      <c r="A44" s="3"/>
      <c r="B44" s="3"/>
      <c r="C44" s="9" t="s">
        <v>79</v>
      </c>
      <c r="D44" s="2">
        <f>MAX(AJ3:AJ89)</f>
        <v>22</v>
      </c>
      <c r="E44" s="10">
        <f t="shared" si="276"/>
        <v>0</v>
      </c>
      <c r="F44" s="26">
        <v>776379</v>
      </c>
      <c r="G44" s="49">
        <f>VLOOKUP($F44,Lookup_!$A$2:$AJ$2224,3,FALSE)</f>
        <v>2025</v>
      </c>
      <c r="H44" s="27">
        <f>VLOOKUP($F44,Lookup_!$A$2:$AJ$2224,4,FALSE)</f>
        <v>9.1999999999999993</v>
      </c>
      <c r="I44" s="86">
        <f>VLOOKUP($F44,Lookup_!$A$2:$AJ$2224,2,FALSE)</f>
        <v>45910</v>
      </c>
      <c r="J44" s="7">
        <f>VLOOKUP($F44,Lookup_!$A$2:$AJ$2224,13,FALSE)</f>
        <v>3</v>
      </c>
      <c r="K44" s="8" t="str">
        <f>VLOOKUP(J44,Lookup_!$AO$3:$AP$32,2,FALSE)</f>
        <v>BOS</v>
      </c>
      <c r="L44" s="27">
        <f>VLOOKUP($F44,Lookup_!$A$2:$AJ$2224,14,FALSE)</f>
        <v>-108</v>
      </c>
      <c r="M44" s="12">
        <f>VLOOKUP($F44,Lookup_!$A$2:$AJ$2224,15,FALSE)</f>
        <v>0.519231</v>
      </c>
      <c r="N44" s="115">
        <f t="shared" si="67"/>
        <v>0.50943407333568147</v>
      </c>
      <c r="O44" s="116">
        <f t="shared" si="68"/>
        <v>-103.84619999999998</v>
      </c>
      <c r="P44" s="49">
        <f>VLOOKUP($F44,Lookup_!$A$2:$AJ$2224,7,FALSE)</f>
        <v>20</v>
      </c>
      <c r="Q44" s="8" t="str">
        <f>VLOOKUP(P44,Lookup_!$AO$3:$AP$32,2,FALSE)</f>
        <v>OAK</v>
      </c>
      <c r="R44" s="88">
        <f>VLOOKUP($F44,Lookup_!$A$2:$AJ$2224,12,FALSE)</f>
        <v>0.33728248799999999</v>
      </c>
      <c r="S44" s="27">
        <f>VLOOKUP($F44,Lookup_!$A$2:$AJ$2224,8,FALSE)</f>
        <v>100</v>
      </c>
      <c r="T44" s="12">
        <f>VLOOKUP($F44,Lookup_!$A$2:$AJ$2224,9,FALSE)</f>
        <v>0.5</v>
      </c>
      <c r="U44" s="115">
        <f t="shared" si="69"/>
        <v>0.49056592666431847</v>
      </c>
      <c r="V44" s="116">
        <f t="shared" si="70"/>
        <v>103.8462</v>
      </c>
      <c r="W44" s="90">
        <f t="shared" si="71"/>
        <v>-1</v>
      </c>
      <c r="X44" s="27">
        <f>VLOOKUP($F44,Lookup_!$A$2:$AJ$2224,5,FALSE)</f>
        <v>10.5</v>
      </c>
      <c r="Y44" s="27">
        <f>VLOOKUP($F44,Lookup_!$A$2:$AJ$2224,6,FALSE)</f>
        <v>-100</v>
      </c>
      <c r="Z44" s="55">
        <f>VLOOKUP($F44,Lookup_!$A$2:$AJ$2224,19,FALSE)</f>
        <v>103.20522593121073</v>
      </c>
      <c r="AA44" s="116">
        <f>VLOOKUP($F44,Lookup_!$A$2:$AJ$2224,25,FALSE)</f>
        <v>-111.74328244436447</v>
      </c>
      <c r="AB44" s="27">
        <f>VLOOKUP($F44,Lookup_!$A$2:$AJ$2224,21,FALSE)</f>
        <v>109.3666129632232</v>
      </c>
      <c r="AC44" s="116">
        <f>VLOOKUP($F44,Lookup_!$A$2:$AJ$2224,23,FALSE)</f>
        <v>148.52994537311801</v>
      </c>
      <c r="AD44" s="7">
        <f>VLOOKUP($F44,Lookup_!$A$2:$AJ$2224,31,FALSE)</f>
        <v>4</v>
      </c>
      <c r="AE44" s="8">
        <f>VLOOKUP($F44,Lookup_!$A$2:$AJ$2224,30,FALSE)</f>
        <v>5</v>
      </c>
      <c r="AF44" s="8" t="str">
        <f>VLOOKUP($F44,Lookup_!$A$2:$AJ$2224,32,FALSE)</f>
        <v>LTE1</v>
      </c>
      <c r="AG44" s="28">
        <f>VLOOKUP($F44,Lookup_!$A$2:$AJ$2224,29,FALSE)</f>
        <v>1</v>
      </c>
      <c r="AH44" s="28">
        <f>VLOOKUP($F44,Lookup_!$A$2:$AJ$2224,34,FALSE)</f>
        <v>-1</v>
      </c>
      <c r="AI44" s="28" t="str">
        <f>VLOOKUP($F44,Lookup_!$A$2:$AJ$2224,33,FALSE)</f>
        <v>HomDog</v>
      </c>
      <c r="AJ44" s="8">
        <f>VLOOKUP($F44,Lookup_!$A$2:$AJ$2224,35,FALSE)</f>
        <v>9</v>
      </c>
      <c r="AK44" s="28">
        <f>VLOOKUP($F44,Lookup_!$A$2:$AJ$2224,36,FALSE)</f>
        <v>-1</v>
      </c>
      <c r="AL44">
        <f t="shared" si="72"/>
        <v>1</v>
      </c>
      <c r="AM44">
        <f t="shared" si="73"/>
        <v>1</v>
      </c>
      <c r="AN44" s="166"/>
      <c r="AO44" s="1"/>
      <c r="AP44" s="1"/>
      <c r="AQ44" s="1"/>
      <c r="AR44" s="103">
        <f t="shared" si="74"/>
        <v>100</v>
      </c>
      <c r="AS44" s="24">
        <f>IF(OR($S44&lt;OPL_MIN,$S44&gt;OPL_MAX),"",VLOOKUP($F44,CleanseResults!$L$3:$P$1772,5,FALSE))</f>
        <v>0.49</v>
      </c>
      <c r="AT44" s="24" t="str">
        <f t="shared" si="75"/>
        <v>VisFave</v>
      </c>
      <c r="AU44" s="91">
        <f t="shared" si="76"/>
        <v>-104.08163265306123</v>
      </c>
      <c r="AV44" s="91">
        <f t="shared" si="77"/>
        <v>104.08163265306123</v>
      </c>
      <c r="AW44" s="25">
        <f t="shared" si="78"/>
        <v>-1</v>
      </c>
      <c r="AX44" s="53" t="str">
        <f t="shared" si="79"/>
        <v/>
      </c>
      <c r="AY44" s="52" t="str">
        <f t="shared" si="80"/>
        <v/>
      </c>
      <c r="AZ44" s="52" t="str">
        <f t="shared" si="81"/>
        <v/>
      </c>
      <c r="BA44" s="52" t="str">
        <f t="shared" si="82"/>
        <v/>
      </c>
      <c r="BB44" s="52">
        <f t="shared" si="83"/>
        <v>0</v>
      </c>
      <c r="BC44" s="52">
        <f t="shared" si="84"/>
        <v>108</v>
      </c>
      <c r="BD44" s="52" t="str">
        <f t="shared" si="85"/>
        <v/>
      </c>
      <c r="BE44" s="52" t="str">
        <f t="shared" si="86"/>
        <v/>
      </c>
      <c r="BG44" s="166"/>
      <c r="BH44" s="1"/>
      <c r="BI44" s="1"/>
      <c r="BJ44" s="1"/>
      <c r="BK44" s="103">
        <f t="shared" si="87"/>
        <v>100</v>
      </c>
      <c r="BL44" s="24">
        <f>IF(OR($S44&lt;OPL_MIN,$S44&gt;OPL_MAX),"",VLOOKUP($F44,CleanseResults!$AA$3:$AE$1772,5,FALSE))</f>
        <v>0.52</v>
      </c>
      <c r="BM44" s="24" t="str">
        <f t="shared" si="88"/>
        <v>HomDog</v>
      </c>
      <c r="BN44" s="91">
        <f t="shared" si="89"/>
        <v>108.33333333333334</v>
      </c>
      <c r="BO44" s="91">
        <f t="shared" si="90"/>
        <v>108.33333333333334</v>
      </c>
      <c r="BP44" s="25">
        <f t="shared" si="91"/>
        <v>1</v>
      </c>
      <c r="BQ44" s="53" t="str">
        <f t="shared" si="92"/>
        <v/>
      </c>
      <c r="BR44" s="52" t="str">
        <f t="shared" si="93"/>
        <v/>
      </c>
      <c r="BS44" s="52" t="str">
        <f t="shared" si="94"/>
        <v/>
      </c>
      <c r="BT44" s="52" t="str">
        <f t="shared" si="95"/>
        <v/>
      </c>
      <c r="BU44" s="52" t="str">
        <f t="shared" si="96"/>
        <v/>
      </c>
      <c r="BV44" s="52" t="str">
        <f t="shared" si="97"/>
        <v/>
      </c>
      <c r="BW44" s="52">
        <f t="shared" si="98"/>
        <v>200</v>
      </c>
      <c r="BX44" s="52">
        <f t="shared" si="99"/>
        <v>100</v>
      </c>
      <c r="BZ44" s="166"/>
      <c r="CA44" s="1"/>
      <c r="CB44" s="1"/>
      <c r="CC44" s="1"/>
      <c r="CD44" s="103">
        <f t="shared" si="100"/>
        <v>100</v>
      </c>
      <c r="CE44" s="24">
        <f>IF(OR($S44&lt;OPL_MIN,$S44&gt;OPL_MAX),"",VLOOKUP($F44,CleanseResults!$AP$3:$AT$1772,5,FALSE))</f>
        <v>0.56999999999999995</v>
      </c>
      <c r="CF44" s="24" t="str">
        <f t="shared" si="101"/>
        <v>HomDog</v>
      </c>
      <c r="CG44" s="91">
        <f t="shared" si="102"/>
        <v>132.55813953488368</v>
      </c>
      <c r="CH44" s="91">
        <f t="shared" si="103"/>
        <v>132.55813953488368</v>
      </c>
      <c r="CI44" s="25">
        <f t="shared" si="104"/>
        <v>1</v>
      </c>
      <c r="CJ44" s="53" t="str">
        <f t="shared" si="105"/>
        <v/>
      </c>
      <c r="CK44" s="52" t="str">
        <f t="shared" si="106"/>
        <v/>
      </c>
      <c r="CL44" s="52" t="str">
        <f t="shared" si="107"/>
        <v/>
      </c>
      <c r="CM44" s="52" t="str">
        <f t="shared" si="108"/>
        <v/>
      </c>
      <c r="CN44" s="52" t="str">
        <f t="shared" si="109"/>
        <v/>
      </c>
      <c r="CO44" s="52" t="str">
        <f t="shared" si="110"/>
        <v/>
      </c>
      <c r="CP44" s="52">
        <f t="shared" si="111"/>
        <v>200</v>
      </c>
      <c r="CQ44" s="52">
        <f t="shared" si="112"/>
        <v>100</v>
      </c>
      <c r="CS44" s="166"/>
      <c r="CT44" s="1"/>
      <c r="CU44" s="1"/>
      <c r="CV44" s="1"/>
      <c r="CW44" s="103">
        <f t="shared" si="113"/>
        <v>100</v>
      </c>
      <c r="CX44" s="24">
        <f>IF(OR($S44&lt;OPL_MIN,$S44&gt;OPL_MAX),"",VLOOKUP($F44,CleanseResults!$BE$3:$BI$1772,5,FALSE))</f>
        <v>0.54</v>
      </c>
      <c r="CY44" s="24" t="str">
        <f t="shared" si="114"/>
        <v>HomDog</v>
      </c>
      <c r="CZ44" s="91">
        <f t="shared" si="115"/>
        <v>117.39130434782609</v>
      </c>
      <c r="DA44" s="91">
        <f t="shared" si="116"/>
        <v>117.39130434782609</v>
      </c>
      <c r="DB44" s="25">
        <f t="shared" si="117"/>
        <v>1</v>
      </c>
      <c r="DC44" s="53" t="str">
        <f t="shared" si="118"/>
        <v/>
      </c>
      <c r="DD44" s="52" t="str">
        <f t="shared" si="119"/>
        <v/>
      </c>
      <c r="DE44" s="52" t="str">
        <f t="shared" si="120"/>
        <v/>
      </c>
      <c r="DF44" s="52" t="str">
        <f t="shared" si="121"/>
        <v/>
      </c>
      <c r="DG44" s="52" t="str">
        <f t="shared" si="122"/>
        <v/>
      </c>
      <c r="DH44" s="52" t="str">
        <f t="shared" si="123"/>
        <v/>
      </c>
      <c r="DI44" s="52">
        <f t="shared" si="124"/>
        <v>200</v>
      </c>
      <c r="DJ44" s="52">
        <f t="shared" si="125"/>
        <v>100</v>
      </c>
      <c r="DL44" s="166"/>
      <c r="DM44" s="1"/>
      <c r="DN44" s="1"/>
      <c r="DO44" s="1"/>
      <c r="DP44" s="103">
        <f t="shared" si="126"/>
        <v>100</v>
      </c>
      <c r="DQ44" s="24">
        <f>IF(OR($S44&lt;OPL_MIN,$S44&gt;OPL_MAX),"",VLOOKUP($F44,CleanseResults!$BT$3:$BX$1772,5,FALSE))</f>
        <v>0.56000000000000005</v>
      </c>
      <c r="DR44" s="24" t="str">
        <f t="shared" si="127"/>
        <v>HomDog</v>
      </c>
      <c r="DS44" s="91">
        <f t="shared" si="128"/>
        <v>127.27272727272729</v>
      </c>
      <c r="DT44" s="91">
        <f t="shared" si="129"/>
        <v>127.27272727272729</v>
      </c>
      <c r="DU44" s="25">
        <f t="shared" si="130"/>
        <v>1</v>
      </c>
      <c r="DV44" s="53" t="str">
        <f t="shared" si="131"/>
        <v/>
      </c>
      <c r="DW44" s="52" t="str">
        <f t="shared" si="132"/>
        <v/>
      </c>
      <c r="DX44" s="52" t="str">
        <f t="shared" si="133"/>
        <v/>
      </c>
      <c r="DY44" s="52" t="str">
        <f t="shared" si="134"/>
        <v/>
      </c>
      <c r="DZ44" s="52" t="str">
        <f t="shared" si="135"/>
        <v/>
      </c>
      <c r="EA44" s="52" t="str">
        <f t="shared" si="136"/>
        <v/>
      </c>
      <c r="EB44" s="52">
        <f t="shared" si="137"/>
        <v>200</v>
      </c>
      <c r="EC44" s="52">
        <f t="shared" si="138"/>
        <v>100</v>
      </c>
      <c r="EE44" s="166"/>
      <c r="EF44" s="1"/>
      <c r="EG44" s="1"/>
      <c r="EH44" s="1"/>
      <c r="EI44" s="103">
        <f t="shared" si="139"/>
        <v>100</v>
      </c>
      <c r="EJ44" s="24">
        <f>IF(OR($S44&lt;OPL_MIN,$S44&gt;OPL_MAX),"",VLOOKUP($F44,CleanseResults!$CI$3:$CM$1772,5,FALSE))</f>
        <v>0.48</v>
      </c>
      <c r="EK44" s="24" t="str">
        <f t="shared" si="140"/>
        <v>VisFave</v>
      </c>
      <c r="EL44" s="91">
        <f t="shared" si="141"/>
        <v>-108.33333333333334</v>
      </c>
      <c r="EM44" s="91">
        <f t="shared" si="142"/>
        <v>108.33333333333334</v>
      </c>
      <c r="EN44" s="25">
        <f t="shared" si="143"/>
        <v>-1</v>
      </c>
      <c r="EO44" s="53" t="str">
        <f t="shared" si="144"/>
        <v/>
      </c>
      <c r="EP44" s="52" t="str">
        <f t="shared" si="145"/>
        <v/>
      </c>
      <c r="EQ44" s="52" t="str">
        <f t="shared" si="146"/>
        <v/>
      </c>
      <c r="ER44" s="52" t="str">
        <f t="shared" si="147"/>
        <v/>
      </c>
      <c r="ES44" s="52">
        <f t="shared" si="148"/>
        <v>0</v>
      </c>
      <c r="ET44" s="52">
        <f t="shared" si="149"/>
        <v>108</v>
      </c>
      <c r="EU44" s="52" t="str">
        <f t="shared" si="150"/>
        <v/>
      </c>
      <c r="EV44" s="52" t="str">
        <f t="shared" si="151"/>
        <v/>
      </c>
      <c r="EX44" s="166"/>
      <c r="EY44" s="1"/>
      <c r="EZ44" s="1"/>
      <c r="FA44" s="1"/>
      <c r="FB44" s="103">
        <f t="shared" si="152"/>
        <v>100</v>
      </c>
      <c r="FC44" s="24">
        <f>IF(OR($S44&lt;OPL_MIN,$S44&gt;OPL_MAX),"",VLOOKUP($F44,CleanseResults!$CX$3:$DB$1772,5,FALSE))</f>
        <v>0.5</v>
      </c>
      <c r="FD44" s="24" t="str">
        <f t="shared" si="153"/>
        <v>HomDog</v>
      </c>
      <c r="FE44" s="91">
        <f t="shared" si="154"/>
        <v>100</v>
      </c>
      <c r="FF44" s="91">
        <f t="shared" si="155"/>
        <v>100</v>
      </c>
      <c r="FG44" s="25">
        <f t="shared" si="156"/>
        <v>1</v>
      </c>
      <c r="FH44" s="53" t="str">
        <f t="shared" si="157"/>
        <v/>
      </c>
      <c r="FI44" s="52" t="str">
        <f t="shared" si="158"/>
        <v/>
      </c>
      <c r="FJ44" s="52" t="str">
        <f t="shared" si="159"/>
        <v/>
      </c>
      <c r="FK44" s="52" t="str">
        <f t="shared" si="160"/>
        <v/>
      </c>
      <c r="FL44" s="52" t="str">
        <f t="shared" si="161"/>
        <v/>
      </c>
      <c r="FM44" s="52" t="str">
        <f t="shared" si="162"/>
        <v/>
      </c>
      <c r="FN44" s="52">
        <f t="shared" si="163"/>
        <v>200</v>
      </c>
      <c r="FO44" s="52">
        <f t="shared" si="164"/>
        <v>100</v>
      </c>
      <c r="FQ44" s="166"/>
      <c r="FR44" s="1"/>
      <c r="FS44" s="1"/>
      <c r="FT44" s="1"/>
      <c r="FU44" s="103">
        <f t="shared" si="165"/>
        <v>100</v>
      </c>
      <c r="FV44" s="24">
        <f>IF(OR($S44&lt;OPL_MIN,$S44&gt;OPL_MAX),"",VLOOKUP($F44,CleanseResults!$DM$3:$DQ$1772,5,FALSE))</f>
        <v>0.5</v>
      </c>
      <c r="FW44" s="24" t="str">
        <f t="shared" si="166"/>
        <v>HomDog</v>
      </c>
      <c r="FX44" s="91">
        <f t="shared" si="167"/>
        <v>100</v>
      </c>
      <c r="FY44" s="91">
        <f t="shared" si="168"/>
        <v>100</v>
      </c>
      <c r="FZ44" s="25">
        <f t="shared" si="169"/>
        <v>1</v>
      </c>
      <c r="GA44" s="53" t="str">
        <f t="shared" si="170"/>
        <v/>
      </c>
      <c r="GB44" s="52" t="str">
        <f t="shared" si="171"/>
        <v/>
      </c>
      <c r="GC44" s="52" t="str">
        <f t="shared" si="172"/>
        <v/>
      </c>
      <c r="GD44" s="52" t="str">
        <f t="shared" si="173"/>
        <v/>
      </c>
      <c r="GE44" s="52" t="str">
        <f t="shared" si="174"/>
        <v/>
      </c>
      <c r="GF44" s="52" t="str">
        <f t="shared" si="175"/>
        <v/>
      </c>
      <c r="GG44" s="52">
        <f t="shared" si="176"/>
        <v>200</v>
      </c>
      <c r="GH44" s="52">
        <f t="shared" si="177"/>
        <v>100</v>
      </c>
      <c r="GJ44" s="166"/>
      <c r="GK44" s="1"/>
      <c r="GL44" s="1"/>
      <c r="GM44" s="1"/>
      <c r="GN44" s="103">
        <f t="shared" si="178"/>
        <v>100</v>
      </c>
      <c r="GO44" s="24">
        <f>IF(OR($S44&lt;OPL_MIN,$S44&gt;OPL_MAX),"",VLOOKUP($F44,CleanseResults!$EB$3:$EF$1772,5,FALSE))</f>
        <v>0.5</v>
      </c>
      <c r="GP44" s="24" t="str">
        <f t="shared" si="179"/>
        <v>HomDog</v>
      </c>
      <c r="GQ44" s="91">
        <f t="shared" si="180"/>
        <v>100</v>
      </c>
      <c r="GR44" s="91">
        <f t="shared" si="181"/>
        <v>100</v>
      </c>
      <c r="GS44" s="25">
        <f t="shared" si="182"/>
        <v>1</v>
      </c>
      <c r="GT44" s="53" t="str">
        <f t="shared" si="183"/>
        <v/>
      </c>
      <c r="GU44" s="52" t="str">
        <f t="shared" si="184"/>
        <v/>
      </c>
      <c r="GV44" s="52" t="str">
        <f t="shared" si="185"/>
        <v/>
      </c>
      <c r="GW44" s="52" t="str">
        <f t="shared" si="186"/>
        <v/>
      </c>
      <c r="GX44" s="52" t="str">
        <f t="shared" si="187"/>
        <v/>
      </c>
      <c r="GY44" s="52" t="str">
        <f t="shared" si="188"/>
        <v/>
      </c>
      <c r="GZ44" s="52">
        <f t="shared" si="189"/>
        <v>200</v>
      </c>
      <c r="HA44" s="52">
        <f t="shared" si="190"/>
        <v>100</v>
      </c>
      <c r="HC44" s="166"/>
      <c r="HD44" s="1"/>
      <c r="HE44" s="1"/>
      <c r="HF44" s="1"/>
      <c r="HG44" s="103">
        <f t="shared" si="191"/>
        <v>100</v>
      </c>
      <c r="HH44" s="24">
        <f>IF(OR($S44&lt;OPL_MIN,$S44&gt;OPL_MAX),"",VLOOKUP($F44,CleanseResults!$EQ$3:$EU$1772,5,FALSE))</f>
        <v>0.5</v>
      </c>
      <c r="HI44" s="24" t="str">
        <f t="shared" si="192"/>
        <v>HomDog</v>
      </c>
      <c r="HJ44" s="91">
        <f t="shared" si="193"/>
        <v>100</v>
      </c>
      <c r="HK44" s="91">
        <f t="shared" si="194"/>
        <v>100</v>
      </c>
      <c r="HL44" s="25">
        <f t="shared" si="195"/>
        <v>1</v>
      </c>
      <c r="HM44" s="53" t="str">
        <f t="shared" si="196"/>
        <v/>
      </c>
      <c r="HN44" s="52" t="str">
        <f t="shared" si="197"/>
        <v/>
      </c>
      <c r="HO44" s="52" t="str">
        <f t="shared" si="198"/>
        <v/>
      </c>
      <c r="HP44" s="52" t="str">
        <f t="shared" si="199"/>
        <v/>
      </c>
      <c r="HQ44" s="52" t="str">
        <f t="shared" si="200"/>
        <v/>
      </c>
      <c r="HR44" s="52" t="str">
        <f t="shared" si="201"/>
        <v/>
      </c>
      <c r="HS44" s="52">
        <f t="shared" si="202"/>
        <v>200</v>
      </c>
      <c r="HT44" s="52">
        <f t="shared" si="203"/>
        <v>100</v>
      </c>
      <c r="HV44" s="166"/>
      <c r="HW44" s="1"/>
      <c r="HX44" s="1"/>
      <c r="HY44" s="1"/>
      <c r="HZ44" s="103">
        <f t="shared" si="204"/>
        <v>100</v>
      </c>
      <c r="IA44" s="24">
        <f>IF(OR($S44&lt;OPL_MIN,$S44&gt;OPL_MAX),"",VLOOKUP($F44,CleanseResults!$FF$3:$FJ$1772,5,FALSE))</f>
        <v>0.46</v>
      </c>
      <c r="IB44" s="24" t="str">
        <f t="shared" si="205"/>
        <v>VisFave</v>
      </c>
      <c r="IC44" s="91">
        <f t="shared" si="206"/>
        <v>-117.39130434782609</v>
      </c>
      <c r="ID44" s="91">
        <f t="shared" si="207"/>
        <v>117.39130434782609</v>
      </c>
      <c r="IE44" s="25">
        <f t="shared" si="208"/>
        <v>-1</v>
      </c>
      <c r="IF44" s="53" t="str">
        <f t="shared" si="209"/>
        <v/>
      </c>
      <c r="IG44" s="52" t="str">
        <f t="shared" si="210"/>
        <v/>
      </c>
      <c r="IH44" s="52" t="str">
        <f t="shared" si="211"/>
        <v/>
      </c>
      <c r="II44" s="52" t="str">
        <f t="shared" si="212"/>
        <v/>
      </c>
      <c r="IJ44" s="52">
        <f t="shared" si="213"/>
        <v>0</v>
      </c>
      <c r="IK44" s="52">
        <f t="shared" si="214"/>
        <v>108</v>
      </c>
      <c r="IL44" s="52" t="str">
        <f t="shared" si="215"/>
        <v/>
      </c>
      <c r="IM44" s="52" t="str">
        <f t="shared" si="216"/>
        <v/>
      </c>
      <c r="IO44" s="166"/>
      <c r="IP44" s="1"/>
      <c r="IQ44" s="1"/>
      <c r="IR44" s="1"/>
      <c r="IS44" s="103">
        <f t="shared" si="217"/>
        <v>100</v>
      </c>
      <c r="IT44" s="24">
        <f>IF(OR($S44&lt;OPL_MIN,$S44&gt;OPL_MAX),"",VLOOKUP($F44,CleanseResults!$FU$3:$FY$1772,5,FALSE))</f>
        <v>0.5</v>
      </c>
      <c r="IU44" s="24" t="str">
        <f t="shared" si="218"/>
        <v>HomDog</v>
      </c>
      <c r="IV44" s="91">
        <f t="shared" si="219"/>
        <v>100</v>
      </c>
      <c r="IW44" s="91">
        <f t="shared" si="220"/>
        <v>100</v>
      </c>
      <c r="IX44" s="25">
        <f t="shared" si="221"/>
        <v>1</v>
      </c>
      <c r="IY44" s="53" t="str">
        <f t="shared" si="222"/>
        <v/>
      </c>
      <c r="IZ44" s="52" t="str">
        <f t="shared" si="223"/>
        <v/>
      </c>
      <c r="JA44" s="52" t="str">
        <f t="shared" si="224"/>
        <v/>
      </c>
      <c r="JB44" s="52" t="str">
        <f t="shared" si="225"/>
        <v/>
      </c>
      <c r="JC44" s="52" t="str">
        <f t="shared" si="226"/>
        <v/>
      </c>
      <c r="JD44" s="52" t="str">
        <f t="shared" si="227"/>
        <v/>
      </c>
      <c r="JE44" s="52">
        <f t="shared" si="228"/>
        <v>200</v>
      </c>
      <c r="JF44" s="52">
        <f t="shared" si="229"/>
        <v>100</v>
      </c>
      <c r="JH44" s="166"/>
      <c r="JI44" s="1"/>
      <c r="JJ44" s="1"/>
      <c r="JK44" s="1"/>
      <c r="JL44" s="103">
        <f t="shared" si="230"/>
        <v>100</v>
      </c>
      <c r="JM44" s="24">
        <f>IF(OR($S44&lt;OPL_MIN,$S44&gt;OPL_MAX),"",VLOOKUP($F44,CleanseResults!$GJ$3:$GN$1772,5,FALSE))</f>
        <v>0.48</v>
      </c>
      <c r="JN44" s="24" t="str">
        <f t="shared" si="231"/>
        <v>VisFave</v>
      </c>
      <c r="JO44" s="91">
        <f t="shared" si="232"/>
        <v>-108.33333333333334</v>
      </c>
      <c r="JP44" s="91">
        <f t="shared" si="233"/>
        <v>108.33333333333334</v>
      </c>
      <c r="JQ44" s="25">
        <f t="shared" si="234"/>
        <v>-1</v>
      </c>
      <c r="JR44" s="53" t="str">
        <f t="shared" si="235"/>
        <v/>
      </c>
      <c r="JS44" s="52" t="str">
        <f t="shared" si="236"/>
        <v/>
      </c>
      <c r="JT44" s="52" t="str">
        <f t="shared" si="237"/>
        <v/>
      </c>
      <c r="JU44" s="52" t="str">
        <f t="shared" si="238"/>
        <v/>
      </c>
      <c r="JV44" s="52">
        <f t="shared" si="239"/>
        <v>0</v>
      </c>
      <c r="JW44" s="52">
        <f t="shared" si="240"/>
        <v>108</v>
      </c>
      <c r="JX44" s="52" t="str">
        <f t="shared" si="241"/>
        <v/>
      </c>
      <c r="JY44" s="52" t="str">
        <f t="shared" si="242"/>
        <v/>
      </c>
      <c r="KA44" s="166"/>
      <c r="KB44" s="1"/>
      <c r="KC44" s="1"/>
      <c r="KD44" s="1"/>
      <c r="KE44" s="103">
        <f t="shared" si="243"/>
        <v>100</v>
      </c>
      <c r="KF44" s="24">
        <f>IF(OR($S44&lt;OPL_MIN,$S44&gt;OPL_MAX),"",VLOOKUP($F44,CleanseResults!$GY$3:$HC$1772,5,FALSE))</f>
        <v>0.49</v>
      </c>
      <c r="KG44" s="24" t="str">
        <f t="shared" si="244"/>
        <v>VisFave</v>
      </c>
      <c r="KH44" s="91">
        <f t="shared" si="245"/>
        <v>-104.08163265306123</v>
      </c>
      <c r="KI44" s="91">
        <f t="shared" si="246"/>
        <v>104.08163265306123</v>
      </c>
      <c r="KJ44" s="25">
        <f t="shared" si="247"/>
        <v>-1</v>
      </c>
      <c r="KK44" s="53" t="str">
        <f t="shared" si="248"/>
        <v/>
      </c>
      <c r="KL44" s="52" t="str">
        <f t="shared" si="249"/>
        <v/>
      </c>
      <c r="KM44" s="52" t="str">
        <f t="shared" si="250"/>
        <v/>
      </c>
      <c r="KN44" s="52" t="str">
        <f t="shared" si="251"/>
        <v/>
      </c>
      <c r="KO44" s="52">
        <f t="shared" si="252"/>
        <v>0</v>
      </c>
      <c r="KP44" s="52">
        <f t="shared" si="253"/>
        <v>108</v>
      </c>
      <c r="KQ44" s="52" t="str">
        <f t="shared" si="254"/>
        <v/>
      </c>
      <c r="KR44" s="52" t="str">
        <f t="shared" si="255"/>
        <v/>
      </c>
      <c r="KT44" s="166"/>
      <c r="KU44" s="1"/>
      <c r="KV44" s="1"/>
      <c r="KW44" s="1"/>
      <c r="KX44" s="103">
        <f t="shared" si="256"/>
        <v>100</v>
      </c>
      <c r="KY44" s="24">
        <f>IF(OR($S44&lt;OPL_MIN,$S44&gt;OPL_MAX),"",VLOOKUP($F44,CleanseResults!$HN$3:$HR$1772,5,FALSE))</f>
        <v>0.43</v>
      </c>
      <c r="KZ44" s="24" t="str">
        <f t="shared" si="257"/>
        <v>VisFave</v>
      </c>
      <c r="LA44" s="91">
        <f t="shared" si="258"/>
        <v>-132.55813953488376</v>
      </c>
      <c r="LB44" s="91">
        <f t="shared" si="259"/>
        <v>132.55813953488376</v>
      </c>
      <c r="LC44" s="25">
        <f t="shared" si="260"/>
        <v>-1</v>
      </c>
      <c r="LD44" s="53" t="str">
        <f t="shared" si="261"/>
        <v/>
      </c>
      <c r="LE44" s="52" t="str">
        <f t="shared" si="262"/>
        <v/>
      </c>
      <c r="LF44" s="52" t="str">
        <f t="shared" si="263"/>
        <v/>
      </c>
      <c r="LG44" s="52" t="str">
        <f t="shared" si="264"/>
        <v/>
      </c>
      <c r="LH44" s="52">
        <f t="shared" si="265"/>
        <v>0</v>
      </c>
      <c r="LI44" s="52">
        <f t="shared" si="266"/>
        <v>108</v>
      </c>
      <c r="LJ44" s="52" t="str">
        <f t="shared" si="267"/>
        <v/>
      </c>
      <c r="LK44" s="52" t="str">
        <f t="shared" si="268"/>
        <v/>
      </c>
      <c r="LO44" s="166"/>
      <c r="LP44" s="1"/>
      <c r="LQ44" s="1"/>
      <c r="LR44" s="1"/>
      <c r="LS44" s="129">
        <f t="shared" si="30"/>
        <v>0.49056592666431847</v>
      </c>
      <c r="LT44" s="53">
        <f t="shared" si="269"/>
        <v>0</v>
      </c>
      <c r="LU44" s="53">
        <f t="shared" si="270"/>
        <v>0</v>
      </c>
      <c r="LV44" s="53">
        <f t="shared" si="271"/>
        <v>6</v>
      </c>
      <c r="LW44" s="53">
        <f t="shared" si="272"/>
        <v>9</v>
      </c>
      <c r="LX44" s="24" t="str">
        <f t="shared" si="273"/>
        <v>HomDog</v>
      </c>
      <c r="LY44" s="97">
        <f t="shared" si="32"/>
        <v>60</v>
      </c>
      <c r="LZ44" s="127">
        <f t="shared" si="33"/>
        <v>0.5</v>
      </c>
      <c r="MA44" s="128">
        <f t="shared" si="34"/>
        <v>9.4340733356815254E-3</v>
      </c>
      <c r="MB44" s="91">
        <f t="shared" si="35"/>
        <v>100</v>
      </c>
      <c r="MC44" s="137" t="str">
        <f t="shared" si="36"/>
        <v>HomDog</v>
      </c>
      <c r="MD44" s="138">
        <f t="shared" si="37"/>
        <v>1</v>
      </c>
      <c r="ME44" s="130">
        <f t="shared" si="274"/>
        <v>1</v>
      </c>
      <c r="MF44" s="135" t="str">
        <f t="shared" si="38"/>
        <v/>
      </c>
      <c r="MG44" s="135" t="str">
        <f t="shared" si="39"/>
        <v/>
      </c>
      <c r="MH44" s="135" t="str">
        <f t="shared" si="40"/>
        <v/>
      </c>
      <c r="MI44" s="135" t="str">
        <f t="shared" si="41"/>
        <v/>
      </c>
      <c r="MJ44" s="135" t="str">
        <f t="shared" si="42"/>
        <v/>
      </c>
      <c r="MK44" s="135" t="str">
        <f t="shared" si="43"/>
        <v/>
      </c>
      <c r="ML44" s="135">
        <f t="shared" si="44"/>
        <v>2</v>
      </c>
      <c r="MM44" s="135">
        <f t="shared" si="45"/>
        <v>1</v>
      </c>
      <c r="MO44" s="123">
        <f t="shared" si="46"/>
        <v>1</v>
      </c>
      <c r="MP44" s="123">
        <f t="shared" si="47"/>
        <v>1</v>
      </c>
      <c r="MS44" s="24">
        <f t="shared" si="48"/>
        <v>1</v>
      </c>
      <c r="MT44" s="24">
        <f t="shared" si="49"/>
        <v>2</v>
      </c>
      <c r="MU44" s="24">
        <f t="shared" si="50"/>
        <v>1</v>
      </c>
      <c r="MV44" s="81">
        <f t="shared" si="51"/>
        <v>1</v>
      </c>
      <c r="MX44" s="52">
        <f t="shared" si="52"/>
        <v>0.49</v>
      </c>
      <c r="MY44" s="52">
        <f t="shared" si="53"/>
        <v>0.52</v>
      </c>
      <c r="MZ44" s="52">
        <f t="shared" si="54"/>
        <v>0.56999999999999995</v>
      </c>
      <c r="NA44" s="52">
        <f t="shared" si="55"/>
        <v>0.54</v>
      </c>
      <c r="NB44" s="52">
        <f t="shared" si="56"/>
        <v>0.56000000000000005</v>
      </c>
      <c r="NC44" s="52">
        <f t="shared" si="57"/>
        <v>0.48</v>
      </c>
      <c r="ND44" s="52">
        <f t="shared" si="58"/>
        <v>0.5</v>
      </c>
      <c r="NE44" s="52">
        <f t="shared" si="59"/>
        <v>0.5</v>
      </c>
      <c r="NF44" s="52">
        <f t="shared" si="60"/>
        <v>0.5</v>
      </c>
      <c r="NG44" s="52">
        <f t="shared" si="61"/>
        <v>0.5</v>
      </c>
      <c r="NH44" s="52">
        <f t="shared" si="62"/>
        <v>0.46</v>
      </c>
      <c r="NI44" s="52">
        <f t="shared" si="63"/>
        <v>0.5</v>
      </c>
      <c r="NJ44" s="52">
        <f t="shared" si="64"/>
        <v>0.48</v>
      </c>
      <c r="NK44" s="52">
        <f t="shared" si="65"/>
        <v>0.49</v>
      </c>
      <c r="NL44" s="52">
        <f t="shared" si="66"/>
        <v>0.43</v>
      </c>
      <c r="NM44" s="109">
        <f t="shared" si="275"/>
        <v>0.5</v>
      </c>
    </row>
    <row r="45" spans="1:377" ht="15" customHeight="1" x14ac:dyDescent="0.2">
      <c r="A45" s="3"/>
      <c r="B45" s="3"/>
      <c r="C45" s="9" t="s">
        <v>80</v>
      </c>
      <c r="D45" s="29">
        <f>STDEV(AJ3:AJ89)</f>
        <v>4.6634100983066</v>
      </c>
      <c r="E45" s="10">
        <f t="shared" si="276"/>
        <v>0</v>
      </c>
      <c r="F45" s="26">
        <v>776371</v>
      </c>
      <c r="G45" s="49">
        <f>VLOOKUP($F45,Lookup_!$A$2:$AJ$2224,3,FALSE)</f>
        <v>2025</v>
      </c>
      <c r="H45" s="27">
        <f>VLOOKUP($F45,Lookup_!$A$2:$AJ$2224,4,FALSE)</f>
        <v>9.1999999999999993</v>
      </c>
      <c r="I45" s="86">
        <f>VLOOKUP($F45,Lookup_!$A$2:$AJ$2224,2,FALSE)</f>
        <v>45911</v>
      </c>
      <c r="J45" s="7">
        <f>VLOOKUP($F45,Lookup_!$A$2:$AJ$2224,13,FALSE)</f>
        <v>18</v>
      </c>
      <c r="K45" s="8" t="str">
        <f>VLOOKUP(J45,Lookup_!$AO$3:$AP$32,2,FALSE)</f>
        <v>NYM</v>
      </c>
      <c r="L45" s="27">
        <f>VLOOKUP($F45,Lookup_!$A$2:$AJ$2224,14,FALSE)</f>
        <v>102</v>
      </c>
      <c r="M45" s="12">
        <f>VLOOKUP($F45,Lookup_!$A$2:$AJ$2224,15,FALSE)</f>
        <v>0.49504999999999999</v>
      </c>
      <c r="N45" s="115">
        <f t="shared" si="67"/>
        <v>0.4858861865221914</v>
      </c>
      <c r="O45" s="116">
        <f t="shared" si="68"/>
        <v>105.80951419048583</v>
      </c>
      <c r="P45" s="49">
        <f>VLOOKUP($F45,Lookup_!$A$2:$AJ$2224,7,FALSE)</f>
        <v>21</v>
      </c>
      <c r="Q45" s="8" t="str">
        <f>VLOOKUP(P45,Lookup_!$AO$3:$AP$32,2,FALSE)</f>
        <v>PHI</v>
      </c>
      <c r="R45" s="88">
        <f>VLOOKUP($F45,Lookup_!$A$2:$AJ$2224,12,FALSE)</f>
        <v>0.323198667</v>
      </c>
      <c r="S45" s="27">
        <f>VLOOKUP($F45,Lookup_!$A$2:$AJ$2224,8,FALSE)</f>
        <v>-110</v>
      </c>
      <c r="T45" s="12">
        <f>VLOOKUP($F45,Lookup_!$A$2:$AJ$2224,9,FALSE)</f>
        <v>0.52381</v>
      </c>
      <c r="U45" s="115">
        <f t="shared" si="69"/>
        <v>0.51411381347780849</v>
      </c>
      <c r="V45" s="116">
        <f t="shared" si="70"/>
        <v>-105.80951419048579</v>
      </c>
      <c r="W45" s="90">
        <f t="shared" si="71"/>
        <v>1</v>
      </c>
      <c r="X45" s="27">
        <f>VLOOKUP($F45,Lookup_!$A$2:$AJ$2224,5,FALSE)</f>
        <v>8</v>
      </c>
      <c r="Y45" s="27">
        <f>VLOOKUP($F45,Lookup_!$A$2:$AJ$2224,6,FALSE)</f>
        <v>-100</v>
      </c>
      <c r="Z45" s="55">
        <f>VLOOKUP($F45,Lookup_!$A$2:$AJ$2224,19,FALSE)</f>
        <v>-102.16105681762583</v>
      </c>
      <c r="AA45" s="116">
        <f>VLOOKUP($F45,Lookup_!$A$2:$AJ$2224,25,FALSE)</f>
        <v>-132.80935707367948</v>
      </c>
      <c r="AB45" s="27">
        <f>VLOOKUP($F45,Lookup_!$A$2:$AJ$2224,21,FALSE)</f>
        <v>-120.58014470635412</v>
      </c>
      <c r="AC45" s="116">
        <f>VLOOKUP($F45,Lookup_!$A$2:$AJ$2224,23,FALSE)</f>
        <v>-111.49965948554825</v>
      </c>
      <c r="AD45" s="7">
        <f>VLOOKUP($F45,Lookup_!$A$2:$AJ$2224,31,FALSE)</f>
        <v>4</v>
      </c>
      <c r="AE45" s="8">
        <f>VLOOKUP($F45,Lookup_!$A$2:$AJ$2224,30,FALSE)</f>
        <v>6</v>
      </c>
      <c r="AF45" s="8" t="str">
        <f>VLOOKUP($F45,Lookup_!$A$2:$AJ$2224,32,FALSE)</f>
        <v>TWO</v>
      </c>
      <c r="AG45" s="28">
        <f>VLOOKUP($F45,Lookup_!$A$2:$AJ$2224,29,FALSE)</f>
        <v>1</v>
      </c>
      <c r="AH45" s="28">
        <f>VLOOKUP($F45,Lookup_!$A$2:$AJ$2224,34,FALSE)</f>
        <v>1</v>
      </c>
      <c r="AI45" s="28" t="str">
        <f>VLOOKUP($F45,Lookup_!$A$2:$AJ$2224,33,FALSE)</f>
        <v>HomFave</v>
      </c>
      <c r="AJ45" s="8">
        <f>VLOOKUP($F45,Lookup_!$A$2:$AJ$2224,35,FALSE)</f>
        <v>10</v>
      </c>
      <c r="AK45" s="28">
        <f>VLOOKUP($F45,Lookup_!$A$2:$AJ$2224,36,FALSE)</f>
        <v>1</v>
      </c>
      <c r="AL45">
        <f t="shared" si="72"/>
        <v>2</v>
      </c>
      <c r="AM45">
        <f t="shared" si="73"/>
        <v>1</v>
      </c>
      <c r="AN45" s="166"/>
      <c r="AO45" s="18"/>
      <c r="AP45" s="18"/>
      <c r="AQ45" s="18"/>
      <c r="AR45" s="103">
        <f t="shared" si="74"/>
        <v>-110</v>
      </c>
      <c r="AS45" s="24">
        <f>IF(OR($S45&lt;OPL_MIN,$S45&gt;OPL_MAX),"",VLOOKUP($F45,CleanseResults!$L$3:$P$1772,5,FALSE))</f>
        <v>0.5</v>
      </c>
      <c r="AT45" s="24" t="str">
        <f t="shared" si="75"/>
        <v>HomFave</v>
      </c>
      <c r="AU45" s="91">
        <f t="shared" si="76"/>
        <v>100</v>
      </c>
      <c r="AV45" s="91">
        <f t="shared" si="77"/>
        <v>100</v>
      </c>
      <c r="AW45" s="25">
        <f t="shared" si="78"/>
        <v>1</v>
      </c>
      <c r="AX45" s="53">
        <f t="shared" si="79"/>
        <v>210</v>
      </c>
      <c r="AY45" s="52">
        <f t="shared" si="80"/>
        <v>110</v>
      </c>
      <c r="AZ45" s="52" t="str">
        <f t="shared" si="81"/>
        <v/>
      </c>
      <c r="BA45" s="52" t="str">
        <f t="shared" si="82"/>
        <v/>
      </c>
      <c r="BB45" s="52" t="str">
        <f t="shared" si="83"/>
        <v/>
      </c>
      <c r="BC45" s="52" t="str">
        <f t="shared" si="84"/>
        <v/>
      </c>
      <c r="BD45" s="52" t="str">
        <f t="shared" si="85"/>
        <v/>
      </c>
      <c r="BE45" s="52" t="str">
        <f t="shared" si="86"/>
        <v/>
      </c>
      <c r="BG45" s="166"/>
      <c r="BH45" s="18"/>
      <c r="BI45" s="18"/>
      <c r="BJ45" s="18"/>
      <c r="BK45" s="103">
        <f t="shared" si="87"/>
        <v>-110</v>
      </c>
      <c r="BL45" s="24">
        <f>IF(OR($S45&lt;OPL_MIN,$S45&gt;OPL_MAX),"",VLOOKUP($F45,CleanseResults!$AA$3:$AE$1772,5,FALSE))</f>
        <v>0.33</v>
      </c>
      <c r="BM45" s="24" t="str">
        <f t="shared" si="88"/>
        <v>VisDog</v>
      </c>
      <c r="BN45" s="91">
        <f t="shared" si="89"/>
        <v>203.03030303030297</v>
      </c>
      <c r="BO45" s="91">
        <f t="shared" si="90"/>
        <v>203.03030303030297</v>
      </c>
      <c r="BP45" s="25">
        <f t="shared" si="91"/>
        <v>-1</v>
      </c>
      <c r="BQ45" s="53" t="str">
        <f t="shared" si="92"/>
        <v/>
      </c>
      <c r="BR45" s="52" t="str">
        <f t="shared" si="93"/>
        <v/>
      </c>
      <c r="BS45" s="52">
        <f t="shared" si="94"/>
        <v>0</v>
      </c>
      <c r="BT45" s="52">
        <f t="shared" si="95"/>
        <v>100</v>
      </c>
      <c r="BU45" s="52" t="str">
        <f t="shared" si="96"/>
        <v/>
      </c>
      <c r="BV45" s="52" t="str">
        <f t="shared" si="97"/>
        <v/>
      </c>
      <c r="BW45" s="52" t="str">
        <f t="shared" si="98"/>
        <v/>
      </c>
      <c r="BX45" s="52" t="str">
        <f t="shared" si="99"/>
        <v/>
      </c>
      <c r="BZ45" s="166"/>
      <c r="CA45" s="18"/>
      <c r="CB45" s="18"/>
      <c r="CC45" s="18"/>
      <c r="CD45" s="103">
        <f t="shared" si="100"/>
        <v>-110</v>
      </c>
      <c r="CE45" s="24">
        <f>IF(OR($S45&lt;OPL_MIN,$S45&gt;OPL_MAX),"",VLOOKUP($F45,CleanseResults!$AP$3:$AT$1772,5,FALSE))</f>
        <v>0.47</v>
      </c>
      <c r="CF45" s="24" t="str">
        <f t="shared" si="101"/>
        <v>VisDog</v>
      </c>
      <c r="CG45" s="91">
        <f t="shared" si="102"/>
        <v>112.76595744680853</v>
      </c>
      <c r="CH45" s="91">
        <f t="shared" si="103"/>
        <v>112.76595744680853</v>
      </c>
      <c r="CI45" s="25">
        <f t="shared" si="104"/>
        <v>-1</v>
      </c>
      <c r="CJ45" s="53" t="str">
        <f t="shared" si="105"/>
        <v/>
      </c>
      <c r="CK45" s="52" t="str">
        <f t="shared" si="106"/>
        <v/>
      </c>
      <c r="CL45" s="52">
        <f t="shared" si="107"/>
        <v>0</v>
      </c>
      <c r="CM45" s="52">
        <f t="shared" si="108"/>
        <v>100</v>
      </c>
      <c r="CN45" s="52" t="str">
        <f t="shared" si="109"/>
        <v/>
      </c>
      <c r="CO45" s="52" t="str">
        <f t="shared" si="110"/>
        <v/>
      </c>
      <c r="CP45" s="52" t="str">
        <f t="shared" si="111"/>
        <v/>
      </c>
      <c r="CQ45" s="52" t="str">
        <f t="shared" si="112"/>
        <v/>
      </c>
      <c r="CS45" s="166"/>
      <c r="CT45" s="18"/>
      <c r="CU45" s="18"/>
      <c r="CV45" s="18"/>
      <c r="CW45" s="103">
        <f t="shared" si="113"/>
        <v>-110</v>
      </c>
      <c r="CX45" s="24">
        <f>IF(OR($S45&lt;OPL_MIN,$S45&gt;OPL_MAX),"",VLOOKUP($F45,CleanseResults!$BE$3:$BI$1772,5,FALSE))</f>
        <v>0.42</v>
      </c>
      <c r="CY45" s="24" t="str">
        <f t="shared" si="114"/>
        <v>VisDog</v>
      </c>
      <c r="CZ45" s="91">
        <f t="shared" si="115"/>
        <v>138.0952380952381</v>
      </c>
      <c r="DA45" s="91">
        <f t="shared" si="116"/>
        <v>138.0952380952381</v>
      </c>
      <c r="DB45" s="25">
        <f t="shared" si="117"/>
        <v>-1</v>
      </c>
      <c r="DC45" s="53" t="str">
        <f t="shared" si="118"/>
        <v/>
      </c>
      <c r="DD45" s="52" t="str">
        <f t="shared" si="119"/>
        <v/>
      </c>
      <c r="DE45" s="52">
        <f t="shared" si="120"/>
        <v>0</v>
      </c>
      <c r="DF45" s="52">
        <f t="shared" si="121"/>
        <v>100</v>
      </c>
      <c r="DG45" s="52" t="str">
        <f t="shared" si="122"/>
        <v/>
      </c>
      <c r="DH45" s="52" t="str">
        <f t="shared" si="123"/>
        <v/>
      </c>
      <c r="DI45" s="52" t="str">
        <f t="shared" si="124"/>
        <v/>
      </c>
      <c r="DJ45" s="52" t="str">
        <f t="shared" si="125"/>
        <v/>
      </c>
      <c r="DL45" s="166"/>
      <c r="DM45" s="18"/>
      <c r="DN45" s="18"/>
      <c r="DO45" s="18"/>
      <c r="DP45" s="103">
        <f t="shared" si="126"/>
        <v>-110</v>
      </c>
      <c r="DQ45" s="24">
        <f>IF(OR($S45&lt;OPL_MIN,$S45&gt;OPL_MAX),"",VLOOKUP($F45,CleanseResults!$BT$3:$BX$1772,5,FALSE))</f>
        <v>0.5</v>
      </c>
      <c r="DR45" s="24" t="str">
        <f t="shared" si="127"/>
        <v>HomFave</v>
      </c>
      <c r="DS45" s="91">
        <f t="shared" si="128"/>
        <v>100</v>
      </c>
      <c r="DT45" s="91">
        <f t="shared" si="129"/>
        <v>100</v>
      </c>
      <c r="DU45" s="25">
        <f t="shared" si="130"/>
        <v>1</v>
      </c>
      <c r="DV45" s="53">
        <f t="shared" si="131"/>
        <v>210</v>
      </c>
      <c r="DW45" s="52">
        <f t="shared" si="132"/>
        <v>110</v>
      </c>
      <c r="DX45" s="52" t="str">
        <f t="shared" si="133"/>
        <v/>
      </c>
      <c r="DY45" s="52" t="str">
        <f t="shared" si="134"/>
        <v/>
      </c>
      <c r="DZ45" s="52" t="str">
        <f t="shared" si="135"/>
        <v/>
      </c>
      <c r="EA45" s="52" t="str">
        <f t="shared" si="136"/>
        <v/>
      </c>
      <c r="EB45" s="52" t="str">
        <f t="shared" si="137"/>
        <v/>
      </c>
      <c r="EC45" s="52" t="str">
        <f t="shared" si="138"/>
        <v/>
      </c>
      <c r="EE45" s="166"/>
      <c r="EF45" s="18"/>
      <c r="EG45" s="18"/>
      <c r="EH45" s="18"/>
      <c r="EI45" s="103">
        <f t="shared" si="139"/>
        <v>-110</v>
      </c>
      <c r="EJ45" s="24">
        <f>IF(OR($S45&lt;OPL_MIN,$S45&gt;OPL_MAX),"",VLOOKUP($F45,CleanseResults!$CI$3:$CM$1772,5,FALSE))</f>
        <v>0.5</v>
      </c>
      <c r="EK45" s="24" t="str">
        <f t="shared" si="140"/>
        <v>HomFave</v>
      </c>
      <c r="EL45" s="91">
        <f t="shared" si="141"/>
        <v>100</v>
      </c>
      <c r="EM45" s="91">
        <f t="shared" si="142"/>
        <v>100</v>
      </c>
      <c r="EN45" s="25">
        <f t="shared" si="143"/>
        <v>1</v>
      </c>
      <c r="EO45" s="53">
        <f t="shared" si="144"/>
        <v>210</v>
      </c>
      <c r="EP45" s="52">
        <f t="shared" si="145"/>
        <v>110</v>
      </c>
      <c r="EQ45" s="52" t="str">
        <f t="shared" si="146"/>
        <v/>
      </c>
      <c r="ER45" s="52" t="str">
        <f t="shared" si="147"/>
        <v/>
      </c>
      <c r="ES45" s="52" t="str">
        <f t="shared" si="148"/>
        <v/>
      </c>
      <c r="ET45" s="52" t="str">
        <f t="shared" si="149"/>
        <v/>
      </c>
      <c r="EU45" s="52" t="str">
        <f t="shared" si="150"/>
        <v/>
      </c>
      <c r="EV45" s="52" t="str">
        <f t="shared" si="151"/>
        <v/>
      </c>
      <c r="EX45" s="166"/>
      <c r="EY45" s="18"/>
      <c r="EZ45" s="18"/>
      <c r="FA45" s="18"/>
      <c r="FB45" s="103">
        <f t="shared" si="152"/>
        <v>-110</v>
      </c>
      <c r="FC45" s="24">
        <f>IF(OR($S45&lt;OPL_MIN,$S45&gt;OPL_MAX),"",VLOOKUP($F45,CleanseResults!$CX$3:$DB$1772,5,FALSE))</f>
        <v>0.51</v>
      </c>
      <c r="FD45" s="24" t="str">
        <f t="shared" si="153"/>
        <v>HomFave</v>
      </c>
      <c r="FE45" s="91">
        <f t="shared" si="154"/>
        <v>-104.08163265306123</v>
      </c>
      <c r="FF45" s="91">
        <f t="shared" si="155"/>
        <v>104.08163265306123</v>
      </c>
      <c r="FG45" s="25">
        <f t="shared" si="156"/>
        <v>1</v>
      </c>
      <c r="FH45" s="53">
        <f t="shared" si="157"/>
        <v>210</v>
      </c>
      <c r="FI45" s="52">
        <f t="shared" si="158"/>
        <v>110</v>
      </c>
      <c r="FJ45" s="52" t="str">
        <f t="shared" si="159"/>
        <v/>
      </c>
      <c r="FK45" s="52" t="str">
        <f t="shared" si="160"/>
        <v/>
      </c>
      <c r="FL45" s="52" t="str">
        <f t="shared" si="161"/>
        <v/>
      </c>
      <c r="FM45" s="52" t="str">
        <f t="shared" si="162"/>
        <v/>
      </c>
      <c r="FN45" s="52" t="str">
        <f t="shared" si="163"/>
        <v/>
      </c>
      <c r="FO45" s="52" t="str">
        <f t="shared" si="164"/>
        <v/>
      </c>
      <c r="FQ45" s="166"/>
      <c r="FR45" s="18"/>
      <c r="FS45" s="18"/>
      <c r="FT45" s="18"/>
      <c r="FU45" s="103">
        <f t="shared" si="165"/>
        <v>-110</v>
      </c>
      <c r="FV45" s="24">
        <f>IF(OR($S45&lt;OPL_MIN,$S45&gt;OPL_MAX),"",VLOOKUP($F45,CleanseResults!$DM$3:$DQ$1772,5,FALSE))</f>
        <v>0.49</v>
      </c>
      <c r="FW45" s="24" t="str">
        <f t="shared" si="166"/>
        <v>VisDog</v>
      </c>
      <c r="FX45" s="91">
        <f t="shared" si="167"/>
        <v>104.08163265306123</v>
      </c>
      <c r="FY45" s="91">
        <f t="shared" si="168"/>
        <v>104.08163265306123</v>
      </c>
      <c r="FZ45" s="25">
        <f t="shared" si="169"/>
        <v>-1</v>
      </c>
      <c r="GA45" s="53" t="str">
        <f t="shared" si="170"/>
        <v/>
      </c>
      <c r="GB45" s="52" t="str">
        <f t="shared" si="171"/>
        <v/>
      </c>
      <c r="GC45" s="52">
        <f t="shared" si="172"/>
        <v>0</v>
      </c>
      <c r="GD45" s="52">
        <f t="shared" si="173"/>
        <v>100</v>
      </c>
      <c r="GE45" s="52" t="str">
        <f t="shared" si="174"/>
        <v/>
      </c>
      <c r="GF45" s="52" t="str">
        <f t="shared" si="175"/>
        <v/>
      </c>
      <c r="GG45" s="52" t="str">
        <f t="shared" si="176"/>
        <v/>
      </c>
      <c r="GH45" s="52" t="str">
        <f t="shared" si="177"/>
        <v/>
      </c>
      <c r="GJ45" s="166"/>
      <c r="GK45" s="18"/>
      <c r="GL45" s="18"/>
      <c r="GM45" s="18"/>
      <c r="GN45" s="103">
        <f t="shared" si="178"/>
        <v>-110</v>
      </c>
      <c r="GO45" s="24">
        <f>IF(OR($S45&lt;OPL_MIN,$S45&gt;OPL_MAX),"",VLOOKUP($F45,CleanseResults!$EB$3:$EF$1772,5,FALSE))</f>
        <v>0.47</v>
      </c>
      <c r="GP45" s="24" t="str">
        <f t="shared" si="179"/>
        <v>VisDog</v>
      </c>
      <c r="GQ45" s="91">
        <f t="shared" si="180"/>
        <v>112.76595744680853</v>
      </c>
      <c r="GR45" s="91">
        <f t="shared" si="181"/>
        <v>112.76595744680853</v>
      </c>
      <c r="GS45" s="25">
        <f t="shared" si="182"/>
        <v>-1</v>
      </c>
      <c r="GT45" s="53" t="str">
        <f t="shared" si="183"/>
        <v/>
      </c>
      <c r="GU45" s="52" t="str">
        <f t="shared" si="184"/>
        <v/>
      </c>
      <c r="GV45" s="52">
        <f t="shared" si="185"/>
        <v>0</v>
      </c>
      <c r="GW45" s="52">
        <f t="shared" si="186"/>
        <v>100</v>
      </c>
      <c r="GX45" s="52" t="str">
        <f t="shared" si="187"/>
        <v/>
      </c>
      <c r="GY45" s="52" t="str">
        <f t="shared" si="188"/>
        <v/>
      </c>
      <c r="GZ45" s="52" t="str">
        <f t="shared" si="189"/>
        <v/>
      </c>
      <c r="HA45" s="52" t="str">
        <f t="shared" si="190"/>
        <v/>
      </c>
      <c r="HC45" s="166"/>
      <c r="HD45" s="18"/>
      <c r="HE45" s="18"/>
      <c r="HF45" s="18"/>
      <c r="HG45" s="103">
        <f t="shared" si="191"/>
        <v>-110</v>
      </c>
      <c r="HH45" s="24">
        <f>IF(OR($S45&lt;OPL_MIN,$S45&gt;OPL_MAX),"",VLOOKUP($F45,CleanseResults!$EQ$3:$EU$1772,5,FALSE))</f>
        <v>0.47</v>
      </c>
      <c r="HI45" s="24" t="str">
        <f t="shared" si="192"/>
        <v>VisDog</v>
      </c>
      <c r="HJ45" s="91">
        <f t="shared" si="193"/>
        <v>112.76595744680853</v>
      </c>
      <c r="HK45" s="91">
        <f t="shared" si="194"/>
        <v>112.76595744680853</v>
      </c>
      <c r="HL45" s="25">
        <f t="shared" si="195"/>
        <v>-1</v>
      </c>
      <c r="HM45" s="53" t="str">
        <f t="shared" si="196"/>
        <v/>
      </c>
      <c r="HN45" s="52" t="str">
        <f t="shared" si="197"/>
        <v/>
      </c>
      <c r="HO45" s="52">
        <f t="shared" si="198"/>
        <v>0</v>
      </c>
      <c r="HP45" s="52">
        <f t="shared" si="199"/>
        <v>100</v>
      </c>
      <c r="HQ45" s="52" t="str">
        <f t="shared" si="200"/>
        <v/>
      </c>
      <c r="HR45" s="52" t="str">
        <f t="shared" si="201"/>
        <v/>
      </c>
      <c r="HS45" s="52" t="str">
        <f t="shared" si="202"/>
        <v/>
      </c>
      <c r="HT45" s="52" t="str">
        <f t="shared" si="203"/>
        <v/>
      </c>
      <c r="HV45" s="166"/>
      <c r="HW45" s="18"/>
      <c r="HX45" s="18"/>
      <c r="HY45" s="18"/>
      <c r="HZ45" s="103">
        <f t="shared" si="204"/>
        <v>-110</v>
      </c>
      <c r="IA45" s="24">
        <f>IF(OR($S45&lt;OPL_MIN,$S45&gt;OPL_MAX),"",VLOOKUP($F45,CleanseResults!$FF$3:$FJ$1772,5,FALSE))</f>
        <v>0.53</v>
      </c>
      <c r="IB45" s="24" t="str">
        <f t="shared" si="205"/>
        <v>HomFave</v>
      </c>
      <c r="IC45" s="91">
        <f t="shared" si="206"/>
        <v>-112.76595744680853</v>
      </c>
      <c r="ID45" s="91">
        <f t="shared" si="207"/>
        <v>112.76595744680853</v>
      </c>
      <c r="IE45" s="25">
        <f t="shared" si="208"/>
        <v>1</v>
      </c>
      <c r="IF45" s="53">
        <f t="shared" si="209"/>
        <v>210</v>
      </c>
      <c r="IG45" s="52">
        <f t="shared" si="210"/>
        <v>110</v>
      </c>
      <c r="IH45" s="52" t="str">
        <f t="shared" si="211"/>
        <v/>
      </c>
      <c r="II45" s="52" t="str">
        <f t="shared" si="212"/>
        <v/>
      </c>
      <c r="IJ45" s="52" t="str">
        <f t="shared" si="213"/>
        <v/>
      </c>
      <c r="IK45" s="52" t="str">
        <f t="shared" si="214"/>
        <v/>
      </c>
      <c r="IL45" s="52" t="str">
        <f t="shared" si="215"/>
        <v/>
      </c>
      <c r="IM45" s="52" t="str">
        <f t="shared" si="216"/>
        <v/>
      </c>
      <c r="IO45" s="166"/>
      <c r="IP45" s="18"/>
      <c r="IQ45" s="18"/>
      <c r="IR45" s="18"/>
      <c r="IS45" s="103">
        <f t="shared" si="217"/>
        <v>-110</v>
      </c>
      <c r="IT45" s="24">
        <f>IF(OR($S45&lt;OPL_MIN,$S45&gt;OPL_MAX),"",VLOOKUP($F45,CleanseResults!$FU$3:$FY$1772,5,FALSE))</f>
        <v>0.53</v>
      </c>
      <c r="IU45" s="24" t="str">
        <f t="shared" si="218"/>
        <v>HomFave</v>
      </c>
      <c r="IV45" s="91">
        <f t="shared" si="219"/>
        <v>-112.76595744680853</v>
      </c>
      <c r="IW45" s="91">
        <f t="shared" si="220"/>
        <v>112.76595744680853</v>
      </c>
      <c r="IX45" s="25">
        <f t="shared" si="221"/>
        <v>1</v>
      </c>
      <c r="IY45" s="53">
        <f t="shared" si="222"/>
        <v>210</v>
      </c>
      <c r="IZ45" s="52">
        <f t="shared" si="223"/>
        <v>110</v>
      </c>
      <c r="JA45" s="52" t="str">
        <f t="shared" si="224"/>
        <v/>
      </c>
      <c r="JB45" s="52" t="str">
        <f t="shared" si="225"/>
        <v/>
      </c>
      <c r="JC45" s="52" t="str">
        <f t="shared" si="226"/>
        <v/>
      </c>
      <c r="JD45" s="52" t="str">
        <f t="shared" si="227"/>
        <v/>
      </c>
      <c r="JE45" s="52" t="str">
        <f t="shared" si="228"/>
        <v/>
      </c>
      <c r="JF45" s="52" t="str">
        <f t="shared" si="229"/>
        <v/>
      </c>
      <c r="JH45" s="166"/>
      <c r="JI45" s="18"/>
      <c r="JJ45" s="18"/>
      <c r="JK45" s="18"/>
      <c r="JL45" s="103">
        <f t="shared" si="230"/>
        <v>-110</v>
      </c>
      <c r="JM45" s="24">
        <f>IF(OR($S45&lt;OPL_MIN,$S45&gt;OPL_MAX),"",VLOOKUP($F45,CleanseResults!$GJ$3:$GN$1772,5,FALSE))</f>
        <v>0.49</v>
      </c>
      <c r="JN45" s="24" t="str">
        <f t="shared" si="231"/>
        <v>VisDog</v>
      </c>
      <c r="JO45" s="91">
        <f t="shared" si="232"/>
        <v>104.08163265306123</v>
      </c>
      <c r="JP45" s="91">
        <f t="shared" si="233"/>
        <v>104.08163265306123</v>
      </c>
      <c r="JQ45" s="25">
        <f t="shared" si="234"/>
        <v>-1</v>
      </c>
      <c r="JR45" s="53" t="str">
        <f t="shared" si="235"/>
        <v/>
      </c>
      <c r="JS45" s="52" t="str">
        <f t="shared" si="236"/>
        <v/>
      </c>
      <c r="JT45" s="52">
        <f t="shared" si="237"/>
        <v>0</v>
      </c>
      <c r="JU45" s="52">
        <f t="shared" si="238"/>
        <v>100</v>
      </c>
      <c r="JV45" s="52" t="str">
        <f t="shared" si="239"/>
        <v/>
      </c>
      <c r="JW45" s="52" t="str">
        <f t="shared" si="240"/>
        <v/>
      </c>
      <c r="JX45" s="52" t="str">
        <f t="shared" si="241"/>
        <v/>
      </c>
      <c r="JY45" s="52" t="str">
        <f t="shared" si="242"/>
        <v/>
      </c>
      <c r="KA45" s="166"/>
      <c r="KB45" s="18"/>
      <c r="KC45" s="18"/>
      <c r="KD45" s="18"/>
      <c r="KE45" s="103">
        <f t="shared" si="243"/>
        <v>-110</v>
      </c>
      <c r="KF45" s="24">
        <f>IF(OR($S45&lt;OPL_MIN,$S45&gt;OPL_MAX),"",VLOOKUP($F45,CleanseResults!$GY$3:$HC$1772,5,FALSE))</f>
        <v>0.53</v>
      </c>
      <c r="KG45" s="24" t="str">
        <f t="shared" si="244"/>
        <v>HomFave</v>
      </c>
      <c r="KH45" s="91">
        <f t="shared" si="245"/>
        <v>-112.76595744680853</v>
      </c>
      <c r="KI45" s="91">
        <f t="shared" si="246"/>
        <v>112.76595744680853</v>
      </c>
      <c r="KJ45" s="25">
        <f t="shared" si="247"/>
        <v>1</v>
      </c>
      <c r="KK45" s="53">
        <f t="shared" si="248"/>
        <v>210</v>
      </c>
      <c r="KL45" s="52">
        <f t="shared" si="249"/>
        <v>110</v>
      </c>
      <c r="KM45" s="52" t="str">
        <f t="shared" si="250"/>
        <v/>
      </c>
      <c r="KN45" s="52" t="str">
        <f t="shared" si="251"/>
        <v/>
      </c>
      <c r="KO45" s="52" t="str">
        <f t="shared" si="252"/>
        <v/>
      </c>
      <c r="KP45" s="52" t="str">
        <f t="shared" si="253"/>
        <v/>
      </c>
      <c r="KQ45" s="52" t="str">
        <f t="shared" si="254"/>
        <v/>
      </c>
      <c r="KR45" s="52" t="str">
        <f t="shared" si="255"/>
        <v/>
      </c>
      <c r="KT45" s="166"/>
      <c r="KU45" s="18"/>
      <c r="KV45" s="18"/>
      <c r="KW45" s="18"/>
      <c r="KX45" s="103">
        <f t="shared" si="256"/>
        <v>-110</v>
      </c>
      <c r="KY45" s="24">
        <f>IF(OR($S45&lt;OPL_MIN,$S45&gt;OPL_MAX),"",VLOOKUP($F45,CleanseResults!$HN$3:$HR$1772,5,FALSE))</f>
        <v>0.42</v>
      </c>
      <c r="KZ45" s="24" t="str">
        <f t="shared" si="257"/>
        <v>VisDog</v>
      </c>
      <c r="LA45" s="91">
        <f t="shared" si="258"/>
        <v>138.0952380952381</v>
      </c>
      <c r="LB45" s="91">
        <f t="shared" si="259"/>
        <v>138.0952380952381</v>
      </c>
      <c r="LC45" s="25">
        <f t="shared" si="260"/>
        <v>-1</v>
      </c>
      <c r="LD45" s="53" t="str">
        <f t="shared" si="261"/>
        <v/>
      </c>
      <c r="LE45" s="52" t="str">
        <f t="shared" si="262"/>
        <v/>
      </c>
      <c r="LF45" s="52">
        <f t="shared" si="263"/>
        <v>0</v>
      </c>
      <c r="LG45" s="52">
        <f t="shared" si="264"/>
        <v>100</v>
      </c>
      <c r="LH45" s="52" t="str">
        <f t="shared" si="265"/>
        <v/>
      </c>
      <c r="LI45" s="52" t="str">
        <f t="shared" si="266"/>
        <v/>
      </c>
      <c r="LJ45" s="52" t="str">
        <f t="shared" si="267"/>
        <v/>
      </c>
      <c r="LK45" s="52" t="str">
        <f t="shared" si="268"/>
        <v/>
      </c>
      <c r="LO45" s="166"/>
      <c r="LP45" s="18"/>
      <c r="LQ45" s="18"/>
      <c r="LR45" s="18"/>
      <c r="LS45" s="129">
        <f t="shared" si="30"/>
        <v>0.51411381347780849</v>
      </c>
      <c r="LT45" s="53">
        <f t="shared" si="269"/>
        <v>7</v>
      </c>
      <c r="LU45" s="53">
        <f t="shared" si="270"/>
        <v>8</v>
      </c>
      <c r="LV45" s="53">
        <f t="shared" si="271"/>
        <v>0</v>
      </c>
      <c r="LW45" s="53">
        <f t="shared" si="272"/>
        <v>0</v>
      </c>
      <c r="LX45" s="24" t="str">
        <f t="shared" si="273"/>
        <v>VisDog</v>
      </c>
      <c r="LY45" s="97">
        <f t="shared" si="32"/>
        <v>53.333333333333336</v>
      </c>
      <c r="LZ45" s="127">
        <f t="shared" si="33"/>
        <v>0.49</v>
      </c>
      <c r="MA45" s="128">
        <f t="shared" si="34"/>
        <v>-2.4113813477808499E-2</v>
      </c>
      <c r="MB45" s="91">
        <f t="shared" si="35"/>
        <v>104.08163265306123</v>
      </c>
      <c r="MC45" s="137" t="str">
        <f t="shared" si="36"/>
        <v>VisDog</v>
      </c>
      <c r="MD45" s="138">
        <f t="shared" si="37"/>
        <v>-1</v>
      </c>
      <c r="ME45" s="130">
        <f t="shared" si="274"/>
        <v>-1</v>
      </c>
      <c r="MF45" s="135" t="str">
        <f t="shared" si="38"/>
        <v/>
      </c>
      <c r="MG45" s="135" t="str">
        <f t="shared" si="39"/>
        <v/>
      </c>
      <c r="MH45" s="135">
        <f t="shared" si="40"/>
        <v>0</v>
      </c>
      <c r="MI45" s="135">
        <f t="shared" si="41"/>
        <v>1</v>
      </c>
      <c r="MJ45" s="135" t="str">
        <f t="shared" si="42"/>
        <v/>
      </c>
      <c r="MK45" s="135" t="str">
        <f t="shared" si="43"/>
        <v/>
      </c>
      <c r="ML45" s="135" t="str">
        <f t="shared" si="44"/>
        <v/>
      </c>
      <c r="MM45" s="135" t="str">
        <f t="shared" si="45"/>
        <v/>
      </c>
      <c r="MO45" s="123">
        <f t="shared" si="46"/>
        <v>1.02</v>
      </c>
      <c r="MP45" s="123">
        <f t="shared" si="47"/>
        <v>1</v>
      </c>
      <c r="MS45" s="24">
        <f t="shared" si="48"/>
        <v>1</v>
      </c>
      <c r="MT45" s="24">
        <f t="shared" si="49"/>
        <v>0</v>
      </c>
      <c r="MU45" s="24">
        <f t="shared" si="50"/>
        <v>-1</v>
      </c>
      <c r="MV45" s="81">
        <f t="shared" si="51"/>
        <v>-1</v>
      </c>
      <c r="MX45" s="52">
        <f t="shared" si="52"/>
        <v>0.5</v>
      </c>
      <c r="MY45" s="52">
        <f t="shared" si="53"/>
        <v>0.33</v>
      </c>
      <c r="MZ45" s="52">
        <f t="shared" si="54"/>
        <v>0.47</v>
      </c>
      <c r="NA45" s="52">
        <f t="shared" si="55"/>
        <v>0.42</v>
      </c>
      <c r="NB45" s="52">
        <f t="shared" si="56"/>
        <v>0.5</v>
      </c>
      <c r="NC45" s="52">
        <f t="shared" si="57"/>
        <v>0.5</v>
      </c>
      <c r="ND45" s="52">
        <f t="shared" si="58"/>
        <v>0.51</v>
      </c>
      <c r="NE45" s="52">
        <f t="shared" si="59"/>
        <v>0.49</v>
      </c>
      <c r="NF45" s="52">
        <f t="shared" si="60"/>
        <v>0.47</v>
      </c>
      <c r="NG45" s="52">
        <f t="shared" si="61"/>
        <v>0.47</v>
      </c>
      <c r="NH45" s="52">
        <f t="shared" si="62"/>
        <v>0.53</v>
      </c>
      <c r="NI45" s="52">
        <f t="shared" si="63"/>
        <v>0.53</v>
      </c>
      <c r="NJ45" s="52">
        <f t="shared" si="64"/>
        <v>0.49</v>
      </c>
      <c r="NK45" s="52">
        <f t="shared" si="65"/>
        <v>0.53</v>
      </c>
      <c r="NL45" s="52">
        <f t="shared" si="66"/>
        <v>0.42</v>
      </c>
      <c r="NM45" s="109">
        <f t="shared" si="275"/>
        <v>0.49</v>
      </c>
    </row>
    <row r="46" spans="1:377" ht="15" customHeight="1" x14ac:dyDescent="0.2">
      <c r="A46" s="3"/>
      <c r="B46" s="3"/>
      <c r="C46" s="1"/>
      <c r="D46" s="1"/>
      <c r="E46" s="10">
        <f t="shared" si="276"/>
        <v>0</v>
      </c>
      <c r="F46" s="26">
        <v>776290</v>
      </c>
      <c r="G46" s="49">
        <f>VLOOKUP($F46,Lookup_!$A$2:$AJ$2224,3,FALSE)</f>
        <v>2025</v>
      </c>
      <c r="H46" s="27">
        <f>VLOOKUP($F46,Lookup_!$A$2:$AJ$2224,4,FALSE)</f>
        <v>9.3000000000000007</v>
      </c>
      <c r="I46" s="86">
        <f>VLOOKUP($F46,Lookup_!$A$2:$AJ$2224,2,FALSE)</f>
        <v>45917</v>
      </c>
      <c r="J46" s="7">
        <f>VLOOKUP($F46,Lookup_!$A$2:$AJ$2224,13,FALSE)</f>
        <v>29</v>
      </c>
      <c r="K46" s="8" t="str">
        <f>VLOOKUP(J46,Lookup_!$AO$3:$AP$32,2,FALSE)</f>
        <v>TOR</v>
      </c>
      <c r="L46" s="27">
        <f>VLOOKUP($F46,Lookup_!$A$2:$AJ$2224,14,FALSE)</f>
        <v>-128</v>
      </c>
      <c r="M46" s="12">
        <f>VLOOKUP($F46,Lookup_!$A$2:$AJ$2224,15,FALSE)</f>
        <v>0.56140400000000001</v>
      </c>
      <c r="N46" s="115">
        <f t="shared" si="67"/>
        <v>0.55033133356859987</v>
      </c>
      <c r="O46" s="116">
        <f t="shared" si="68"/>
        <v>-122.38596430035147</v>
      </c>
      <c r="P46" s="49">
        <f>VLOOKUP($F46,Lookup_!$A$2:$AJ$2224,7,FALSE)</f>
        <v>27</v>
      </c>
      <c r="Q46" s="8" t="str">
        <f>VLOOKUP(P46,Lookup_!$AO$3:$AP$32,2,FALSE)</f>
        <v>TB</v>
      </c>
      <c r="R46" s="88">
        <f>VLOOKUP($F46,Lookup_!$A$2:$AJ$2224,12,FALSE)</f>
        <v>0.32069846699999999</v>
      </c>
      <c r="S46" s="27">
        <f>VLOOKUP($F46,Lookup_!$A$2:$AJ$2224,8,FALSE)</f>
        <v>118</v>
      </c>
      <c r="T46" s="12">
        <f>VLOOKUP($F46,Lookup_!$A$2:$AJ$2224,9,FALSE)</f>
        <v>0.45871600000000001</v>
      </c>
      <c r="U46" s="115">
        <f t="shared" si="69"/>
        <v>0.4496686664314003</v>
      </c>
      <c r="V46" s="116">
        <f t="shared" si="70"/>
        <v>122.3859643003514</v>
      </c>
      <c r="W46" s="90">
        <f t="shared" si="71"/>
        <v>-1</v>
      </c>
      <c r="X46" s="27">
        <f>VLOOKUP($F46,Lookup_!$A$2:$AJ$2224,5,FALSE)</f>
        <v>7</v>
      </c>
      <c r="Y46" s="27">
        <f>VLOOKUP($F46,Lookup_!$A$2:$AJ$2224,6,FALSE)</f>
        <v>-116</v>
      </c>
      <c r="Z46" s="55">
        <f>VLOOKUP($F46,Lookup_!$A$2:$AJ$2224,19,FALSE)</f>
        <v>107.18916526802414</v>
      </c>
      <c r="AA46" s="116">
        <f>VLOOKUP($F46,Lookup_!$A$2:$AJ$2224,25,FALSE)</f>
        <v>112.635209413786</v>
      </c>
      <c r="AB46" s="27">
        <f>VLOOKUP($F46,Lookup_!$A$2:$AJ$2224,21,FALSE)</f>
        <v>-117.51271379756946</v>
      </c>
      <c r="AC46" s="116">
        <f>VLOOKUP($F46,Lookup_!$A$2:$AJ$2224,23,FALSE)</f>
        <v>-103.1698560947909</v>
      </c>
      <c r="AD46" s="7">
        <f>VLOOKUP($F46,Lookup_!$A$2:$AJ$2224,31,FALSE)</f>
        <v>1</v>
      </c>
      <c r="AE46" s="8">
        <f>VLOOKUP($F46,Lookup_!$A$2:$AJ$2224,30,FALSE)</f>
        <v>2</v>
      </c>
      <c r="AF46" s="8" t="str">
        <f>VLOOKUP($F46,Lookup_!$A$2:$AJ$2224,32,FALSE)</f>
        <v>LTE1</v>
      </c>
      <c r="AG46" s="28">
        <f>VLOOKUP($F46,Lookup_!$A$2:$AJ$2224,29,FALSE)</f>
        <v>1</v>
      </c>
      <c r="AH46" s="28">
        <f>VLOOKUP($F46,Lookup_!$A$2:$AJ$2224,34,FALSE)</f>
        <v>-1</v>
      </c>
      <c r="AI46" s="28" t="str">
        <f>VLOOKUP($F46,Lookup_!$A$2:$AJ$2224,33,FALSE)</f>
        <v>HomDog</v>
      </c>
      <c r="AJ46" s="8">
        <f>VLOOKUP($F46,Lookup_!$A$2:$AJ$2224,35,FALSE)</f>
        <v>3</v>
      </c>
      <c r="AK46" s="28">
        <f>VLOOKUP($F46,Lookup_!$A$2:$AJ$2224,36,FALSE)</f>
        <v>-1</v>
      </c>
      <c r="AL46">
        <f t="shared" si="72"/>
        <v>1</v>
      </c>
      <c r="AM46">
        <f t="shared" si="73"/>
        <v>1</v>
      </c>
      <c r="AN46" s="166"/>
      <c r="AO46" s="1"/>
      <c r="AP46" s="17" t="s">
        <v>31</v>
      </c>
      <c r="AQ46" s="2">
        <f>AQ28+AQ37</f>
        <v>23</v>
      </c>
      <c r="AR46" s="103">
        <f t="shared" si="74"/>
        <v>118</v>
      </c>
      <c r="AS46" s="24">
        <f>IF(OR($S46&lt;OPL_MIN,$S46&gt;OPL_MAX),"",VLOOKUP($F46,CleanseResults!$L$3:$P$1772,5,FALSE))</f>
        <v>0.41</v>
      </c>
      <c r="AT46" s="24" t="str">
        <f t="shared" si="75"/>
        <v>VisFave</v>
      </c>
      <c r="AU46" s="91">
        <f t="shared" si="76"/>
        <v>-143.90243902439028</v>
      </c>
      <c r="AV46" s="91">
        <f t="shared" si="77"/>
        <v>143.90243902439028</v>
      </c>
      <c r="AW46" s="25">
        <f t="shared" si="78"/>
        <v>-1</v>
      </c>
      <c r="AX46" s="53" t="str">
        <f t="shared" si="79"/>
        <v/>
      </c>
      <c r="AY46" s="52" t="str">
        <f t="shared" si="80"/>
        <v/>
      </c>
      <c r="AZ46" s="52" t="str">
        <f t="shared" si="81"/>
        <v/>
      </c>
      <c r="BA46" s="52" t="str">
        <f t="shared" si="82"/>
        <v/>
      </c>
      <c r="BB46" s="52">
        <f t="shared" si="83"/>
        <v>0</v>
      </c>
      <c r="BC46" s="52">
        <f t="shared" si="84"/>
        <v>128</v>
      </c>
      <c r="BD46" s="52" t="str">
        <f t="shared" si="85"/>
        <v/>
      </c>
      <c r="BE46" s="52" t="str">
        <f t="shared" si="86"/>
        <v/>
      </c>
      <c r="BG46" s="166"/>
      <c r="BH46" s="1"/>
      <c r="BI46" s="17" t="s">
        <v>31</v>
      </c>
      <c r="BJ46" s="2">
        <f>BJ28+BJ37</f>
        <v>33</v>
      </c>
      <c r="BK46" s="103">
        <f t="shared" si="87"/>
        <v>118</v>
      </c>
      <c r="BL46" s="24">
        <f>IF(OR($S46&lt;OPL_MIN,$S46&gt;OPL_MAX),"",VLOOKUP($F46,CleanseResults!$AA$3:$AE$1772,5,FALSE))</f>
        <v>0.42</v>
      </c>
      <c r="BM46" s="24" t="str">
        <f t="shared" si="88"/>
        <v>VisFave</v>
      </c>
      <c r="BN46" s="91">
        <f t="shared" si="89"/>
        <v>-138.09523809523813</v>
      </c>
      <c r="BO46" s="91">
        <f t="shared" si="90"/>
        <v>138.09523809523813</v>
      </c>
      <c r="BP46" s="25">
        <f t="shared" si="91"/>
        <v>-1</v>
      </c>
      <c r="BQ46" s="53" t="str">
        <f t="shared" si="92"/>
        <v/>
      </c>
      <c r="BR46" s="52" t="str">
        <f t="shared" si="93"/>
        <v/>
      </c>
      <c r="BS46" s="52" t="str">
        <f t="shared" si="94"/>
        <v/>
      </c>
      <c r="BT46" s="52" t="str">
        <f t="shared" si="95"/>
        <v/>
      </c>
      <c r="BU46" s="52">
        <f t="shared" si="96"/>
        <v>0</v>
      </c>
      <c r="BV46" s="52">
        <f t="shared" si="97"/>
        <v>128</v>
      </c>
      <c r="BW46" s="52" t="str">
        <f t="shared" si="98"/>
        <v/>
      </c>
      <c r="BX46" s="52" t="str">
        <f t="shared" si="99"/>
        <v/>
      </c>
      <c r="BZ46" s="166"/>
      <c r="CA46" s="1"/>
      <c r="CB46" s="17" t="s">
        <v>31</v>
      </c>
      <c r="CC46" s="2">
        <f>CC28+CC37</f>
        <v>34</v>
      </c>
      <c r="CD46" s="103">
        <f t="shared" si="100"/>
        <v>118</v>
      </c>
      <c r="CE46" s="24">
        <f>IF(OR($S46&lt;OPL_MIN,$S46&gt;OPL_MAX),"",VLOOKUP($F46,CleanseResults!$AP$3:$AT$1772,5,FALSE))</f>
        <v>0.21</v>
      </c>
      <c r="CF46" s="24" t="str">
        <f t="shared" si="101"/>
        <v>VisFave</v>
      </c>
      <c r="CG46" s="91">
        <f t="shared" si="102"/>
        <v>-376.19047619047626</v>
      </c>
      <c r="CH46" s="91">
        <f t="shared" si="103"/>
        <v>376.19047619047626</v>
      </c>
      <c r="CI46" s="25">
        <f t="shared" si="104"/>
        <v>-1</v>
      </c>
      <c r="CJ46" s="53" t="str">
        <f t="shared" si="105"/>
        <v/>
      </c>
      <c r="CK46" s="52" t="str">
        <f t="shared" si="106"/>
        <v/>
      </c>
      <c r="CL46" s="52" t="str">
        <f t="shared" si="107"/>
        <v/>
      </c>
      <c r="CM46" s="52" t="str">
        <f t="shared" si="108"/>
        <v/>
      </c>
      <c r="CN46" s="52">
        <f t="shared" si="109"/>
        <v>0</v>
      </c>
      <c r="CO46" s="52">
        <f t="shared" si="110"/>
        <v>128</v>
      </c>
      <c r="CP46" s="52" t="str">
        <f t="shared" si="111"/>
        <v/>
      </c>
      <c r="CQ46" s="52" t="str">
        <f t="shared" si="112"/>
        <v/>
      </c>
      <c r="CS46" s="166"/>
      <c r="CT46" s="1"/>
      <c r="CU46" s="17" t="s">
        <v>31</v>
      </c>
      <c r="CV46" s="2">
        <f>CV28+CV37</f>
        <v>25</v>
      </c>
      <c r="CW46" s="103">
        <f t="shared" si="113"/>
        <v>118</v>
      </c>
      <c r="CX46" s="24">
        <f>IF(OR($S46&lt;OPL_MIN,$S46&gt;OPL_MAX),"",VLOOKUP($F46,CleanseResults!$BE$3:$BI$1772,5,FALSE))</f>
        <v>0.46</v>
      </c>
      <c r="CY46" s="24" t="str">
        <f t="shared" si="114"/>
        <v>VisFave</v>
      </c>
      <c r="CZ46" s="91">
        <f t="shared" si="115"/>
        <v>-117.39130434782609</v>
      </c>
      <c r="DA46" s="91">
        <f t="shared" si="116"/>
        <v>117.39130434782609</v>
      </c>
      <c r="DB46" s="25">
        <f t="shared" si="117"/>
        <v>-1</v>
      </c>
      <c r="DC46" s="53" t="str">
        <f t="shared" si="118"/>
        <v/>
      </c>
      <c r="DD46" s="52" t="str">
        <f t="shared" si="119"/>
        <v/>
      </c>
      <c r="DE46" s="52" t="str">
        <f t="shared" si="120"/>
        <v/>
      </c>
      <c r="DF46" s="52" t="str">
        <f t="shared" si="121"/>
        <v/>
      </c>
      <c r="DG46" s="52">
        <f t="shared" si="122"/>
        <v>0</v>
      </c>
      <c r="DH46" s="52">
        <f t="shared" si="123"/>
        <v>128</v>
      </c>
      <c r="DI46" s="52" t="str">
        <f t="shared" si="124"/>
        <v/>
      </c>
      <c r="DJ46" s="52" t="str">
        <f t="shared" si="125"/>
        <v/>
      </c>
      <c r="DL46" s="166"/>
      <c r="DM46" s="1"/>
      <c r="DN46" s="17" t="s">
        <v>31</v>
      </c>
      <c r="DO46" s="2">
        <f>DO28+DO37</f>
        <v>28</v>
      </c>
      <c r="DP46" s="103">
        <f t="shared" si="126"/>
        <v>118</v>
      </c>
      <c r="DQ46" s="24">
        <f>IF(OR($S46&lt;OPL_MIN,$S46&gt;OPL_MAX),"",VLOOKUP($F46,CleanseResults!$BT$3:$BX$1772,5,FALSE))</f>
        <v>0.28999999999999998</v>
      </c>
      <c r="DR46" s="24" t="str">
        <f t="shared" si="127"/>
        <v>VisFave</v>
      </c>
      <c r="DS46" s="91">
        <f t="shared" si="128"/>
        <v>-244.82758620689654</v>
      </c>
      <c r="DT46" s="91">
        <f t="shared" si="129"/>
        <v>244.82758620689654</v>
      </c>
      <c r="DU46" s="25">
        <f t="shared" si="130"/>
        <v>-1</v>
      </c>
      <c r="DV46" s="53" t="str">
        <f t="shared" si="131"/>
        <v/>
      </c>
      <c r="DW46" s="52" t="str">
        <f t="shared" si="132"/>
        <v/>
      </c>
      <c r="DX46" s="52" t="str">
        <f t="shared" si="133"/>
        <v/>
      </c>
      <c r="DY46" s="52" t="str">
        <f t="shared" si="134"/>
        <v/>
      </c>
      <c r="DZ46" s="52">
        <f t="shared" si="135"/>
        <v>0</v>
      </c>
      <c r="EA46" s="52">
        <f t="shared" si="136"/>
        <v>128</v>
      </c>
      <c r="EB46" s="52" t="str">
        <f t="shared" si="137"/>
        <v/>
      </c>
      <c r="EC46" s="52" t="str">
        <f t="shared" si="138"/>
        <v/>
      </c>
      <c r="EE46" s="166"/>
      <c r="EF46" s="1"/>
      <c r="EG46" s="17" t="s">
        <v>31</v>
      </c>
      <c r="EH46" s="2">
        <f>EH28+EH37</f>
        <v>27</v>
      </c>
      <c r="EI46" s="103">
        <f t="shared" si="139"/>
        <v>118</v>
      </c>
      <c r="EJ46" s="24">
        <f>IF(OR($S46&lt;OPL_MIN,$S46&gt;OPL_MAX),"",VLOOKUP($F46,CleanseResults!$CI$3:$CM$1772,5,FALSE))</f>
        <v>0.43</v>
      </c>
      <c r="EK46" s="24" t="str">
        <f t="shared" si="140"/>
        <v>VisFave</v>
      </c>
      <c r="EL46" s="91">
        <f t="shared" si="141"/>
        <v>-132.55813953488376</v>
      </c>
      <c r="EM46" s="91">
        <f t="shared" si="142"/>
        <v>132.55813953488376</v>
      </c>
      <c r="EN46" s="25">
        <f t="shared" si="143"/>
        <v>-1</v>
      </c>
      <c r="EO46" s="53" t="str">
        <f t="shared" si="144"/>
        <v/>
      </c>
      <c r="EP46" s="52" t="str">
        <f t="shared" si="145"/>
        <v/>
      </c>
      <c r="EQ46" s="52" t="str">
        <f t="shared" si="146"/>
        <v/>
      </c>
      <c r="ER46" s="52" t="str">
        <f t="shared" si="147"/>
        <v/>
      </c>
      <c r="ES46" s="52">
        <f t="shared" si="148"/>
        <v>0</v>
      </c>
      <c r="ET46" s="52">
        <f t="shared" si="149"/>
        <v>128</v>
      </c>
      <c r="EU46" s="52" t="str">
        <f t="shared" si="150"/>
        <v/>
      </c>
      <c r="EV46" s="52" t="str">
        <f t="shared" si="151"/>
        <v/>
      </c>
      <c r="EX46" s="166"/>
      <c r="EY46" s="1"/>
      <c r="EZ46" s="17" t="s">
        <v>31</v>
      </c>
      <c r="FA46" s="2">
        <f>FA28+FA37</f>
        <v>37</v>
      </c>
      <c r="FB46" s="103">
        <f t="shared" si="152"/>
        <v>118</v>
      </c>
      <c r="FC46" s="24">
        <f>IF(OR($S46&lt;OPL_MIN,$S46&gt;OPL_MAX),"",VLOOKUP($F46,CleanseResults!$CX$3:$DB$1772,5,FALSE))</f>
        <v>0.43</v>
      </c>
      <c r="FD46" s="24" t="str">
        <f t="shared" si="153"/>
        <v>VisFave</v>
      </c>
      <c r="FE46" s="91">
        <f t="shared" si="154"/>
        <v>-132.55813953488376</v>
      </c>
      <c r="FF46" s="91">
        <f t="shared" si="155"/>
        <v>132.55813953488376</v>
      </c>
      <c r="FG46" s="25">
        <f t="shared" si="156"/>
        <v>-1</v>
      </c>
      <c r="FH46" s="53" t="str">
        <f t="shared" si="157"/>
        <v/>
      </c>
      <c r="FI46" s="52" t="str">
        <f t="shared" si="158"/>
        <v/>
      </c>
      <c r="FJ46" s="52" t="str">
        <f t="shared" si="159"/>
        <v/>
      </c>
      <c r="FK46" s="52" t="str">
        <f t="shared" si="160"/>
        <v/>
      </c>
      <c r="FL46" s="52">
        <f t="shared" si="161"/>
        <v>0</v>
      </c>
      <c r="FM46" s="52">
        <f t="shared" si="162"/>
        <v>128</v>
      </c>
      <c r="FN46" s="52" t="str">
        <f t="shared" si="163"/>
        <v/>
      </c>
      <c r="FO46" s="52" t="str">
        <f t="shared" si="164"/>
        <v/>
      </c>
      <c r="FQ46" s="166"/>
      <c r="FR46" s="1"/>
      <c r="FS46" s="17" t="s">
        <v>31</v>
      </c>
      <c r="FT46" s="2">
        <f>FT28+FT37</f>
        <v>32</v>
      </c>
      <c r="FU46" s="103">
        <f t="shared" si="165"/>
        <v>118</v>
      </c>
      <c r="FV46" s="24">
        <f>IF(OR($S46&lt;OPL_MIN,$S46&gt;OPL_MAX),"",VLOOKUP($F46,CleanseResults!$DM$3:$DQ$1772,5,FALSE))</f>
        <v>0.41</v>
      </c>
      <c r="FW46" s="24" t="str">
        <f t="shared" si="166"/>
        <v>VisFave</v>
      </c>
      <c r="FX46" s="91">
        <f t="shared" si="167"/>
        <v>-143.90243902439028</v>
      </c>
      <c r="FY46" s="91">
        <f t="shared" si="168"/>
        <v>143.90243902439028</v>
      </c>
      <c r="FZ46" s="25">
        <f t="shared" si="169"/>
        <v>-1</v>
      </c>
      <c r="GA46" s="53" t="str">
        <f t="shared" si="170"/>
        <v/>
      </c>
      <c r="GB46" s="52" t="str">
        <f t="shared" si="171"/>
        <v/>
      </c>
      <c r="GC46" s="52" t="str">
        <f t="shared" si="172"/>
        <v/>
      </c>
      <c r="GD46" s="52" t="str">
        <f t="shared" si="173"/>
        <v/>
      </c>
      <c r="GE46" s="52">
        <f t="shared" si="174"/>
        <v>0</v>
      </c>
      <c r="GF46" s="52">
        <f t="shared" si="175"/>
        <v>128</v>
      </c>
      <c r="GG46" s="52" t="str">
        <f t="shared" si="176"/>
        <v/>
      </c>
      <c r="GH46" s="52" t="str">
        <f t="shared" si="177"/>
        <v/>
      </c>
      <c r="GJ46" s="166"/>
      <c r="GK46" s="1"/>
      <c r="GL46" s="17" t="s">
        <v>31</v>
      </c>
      <c r="GM46" s="2">
        <f>GM28+GM37</f>
        <v>23</v>
      </c>
      <c r="GN46" s="103">
        <f t="shared" si="178"/>
        <v>118</v>
      </c>
      <c r="GO46" s="24">
        <f>IF(OR($S46&lt;OPL_MIN,$S46&gt;OPL_MAX),"",VLOOKUP($F46,CleanseResults!$EB$3:$EF$1772,5,FALSE))</f>
        <v>0.42</v>
      </c>
      <c r="GP46" s="24" t="str">
        <f t="shared" si="179"/>
        <v>VisFave</v>
      </c>
      <c r="GQ46" s="91">
        <f t="shared" si="180"/>
        <v>-138.09523809523813</v>
      </c>
      <c r="GR46" s="91">
        <f t="shared" si="181"/>
        <v>138.09523809523813</v>
      </c>
      <c r="GS46" s="25">
        <f t="shared" si="182"/>
        <v>-1</v>
      </c>
      <c r="GT46" s="53" t="str">
        <f t="shared" si="183"/>
        <v/>
      </c>
      <c r="GU46" s="52" t="str">
        <f t="shared" si="184"/>
        <v/>
      </c>
      <c r="GV46" s="52" t="str">
        <f t="shared" si="185"/>
        <v/>
      </c>
      <c r="GW46" s="52" t="str">
        <f t="shared" si="186"/>
        <v/>
      </c>
      <c r="GX46" s="52">
        <f t="shared" si="187"/>
        <v>0</v>
      </c>
      <c r="GY46" s="52">
        <f t="shared" si="188"/>
        <v>128</v>
      </c>
      <c r="GZ46" s="52" t="str">
        <f t="shared" si="189"/>
        <v/>
      </c>
      <c r="HA46" s="52" t="str">
        <f t="shared" si="190"/>
        <v/>
      </c>
      <c r="HC46" s="166"/>
      <c r="HD46" s="1"/>
      <c r="HE46" s="17" t="s">
        <v>31</v>
      </c>
      <c r="HF46" s="2">
        <f>HF28+HF37</f>
        <v>23</v>
      </c>
      <c r="HG46" s="103">
        <f t="shared" si="191"/>
        <v>118</v>
      </c>
      <c r="HH46" s="24">
        <f>IF(OR($S46&lt;OPL_MIN,$S46&gt;OPL_MAX),"",VLOOKUP($F46,CleanseResults!$EQ$3:$EU$1772,5,FALSE))</f>
        <v>0.42</v>
      </c>
      <c r="HI46" s="24" t="str">
        <f t="shared" si="192"/>
        <v>VisFave</v>
      </c>
      <c r="HJ46" s="91">
        <f t="shared" si="193"/>
        <v>-138.09523809523813</v>
      </c>
      <c r="HK46" s="91">
        <f t="shared" si="194"/>
        <v>138.09523809523813</v>
      </c>
      <c r="HL46" s="25">
        <f t="shared" si="195"/>
        <v>-1</v>
      </c>
      <c r="HM46" s="53" t="str">
        <f t="shared" si="196"/>
        <v/>
      </c>
      <c r="HN46" s="52" t="str">
        <f t="shared" si="197"/>
        <v/>
      </c>
      <c r="HO46" s="52" t="str">
        <f t="shared" si="198"/>
        <v/>
      </c>
      <c r="HP46" s="52" t="str">
        <f t="shared" si="199"/>
        <v/>
      </c>
      <c r="HQ46" s="52">
        <f t="shared" si="200"/>
        <v>0</v>
      </c>
      <c r="HR46" s="52">
        <f t="shared" si="201"/>
        <v>128</v>
      </c>
      <c r="HS46" s="52" t="str">
        <f t="shared" si="202"/>
        <v/>
      </c>
      <c r="HT46" s="52" t="str">
        <f t="shared" si="203"/>
        <v/>
      </c>
      <c r="HV46" s="166"/>
      <c r="HW46" s="1"/>
      <c r="HX46" s="17" t="s">
        <v>31</v>
      </c>
      <c r="HY46" s="2">
        <f>HY28+HY37</f>
        <v>36</v>
      </c>
      <c r="HZ46" s="103">
        <f t="shared" si="204"/>
        <v>118</v>
      </c>
      <c r="IA46" s="24">
        <f>IF(OR($S46&lt;OPL_MIN,$S46&gt;OPL_MAX),"",VLOOKUP($F46,CleanseResults!$FF$3:$FJ$1772,5,FALSE))</f>
        <v>0.44</v>
      </c>
      <c r="IB46" s="24" t="str">
        <f t="shared" si="205"/>
        <v>VisFave</v>
      </c>
      <c r="IC46" s="91">
        <f t="shared" si="206"/>
        <v>-127.27272727272729</v>
      </c>
      <c r="ID46" s="91">
        <f t="shared" si="207"/>
        <v>127.27272727272729</v>
      </c>
      <c r="IE46" s="25">
        <f t="shared" si="208"/>
        <v>-1</v>
      </c>
      <c r="IF46" s="53" t="str">
        <f t="shared" si="209"/>
        <v/>
      </c>
      <c r="IG46" s="52" t="str">
        <f t="shared" si="210"/>
        <v/>
      </c>
      <c r="IH46" s="52" t="str">
        <f t="shared" si="211"/>
        <v/>
      </c>
      <c r="II46" s="52" t="str">
        <f t="shared" si="212"/>
        <v/>
      </c>
      <c r="IJ46" s="52">
        <f t="shared" si="213"/>
        <v>0</v>
      </c>
      <c r="IK46" s="52">
        <f t="shared" si="214"/>
        <v>128</v>
      </c>
      <c r="IL46" s="52" t="str">
        <f t="shared" si="215"/>
        <v/>
      </c>
      <c r="IM46" s="52" t="str">
        <f t="shared" si="216"/>
        <v/>
      </c>
      <c r="IO46" s="166"/>
      <c r="IP46" s="1"/>
      <c r="IQ46" s="17" t="s">
        <v>31</v>
      </c>
      <c r="IR46" s="2">
        <f>IR28+IR37</f>
        <v>32</v>
      </c>
      <c r="IS46" s="103">
        <f t="shared" si="217"/>
        <v>118</v>
      </c>
      <c r="IT46" s="24">
        <f>IF(OR($S46&lt;OPL_MIN,$S46&gt;OPL_MAX),"",VLOOKUP($F46,CleanseResults!$FU$3:$FY$1772,5,FALSE))</f>
        <v>0.44</v>
      </c>
      <c r="IU46" s="24" t="str">
        <f t="shared" si="218"/>
        <v>VisFave</v>
      </c>
      <c r="IV46" s="91">
        <f t="shared" si="219"/>
        <v>-127.27272727272729</v>
      </c>
      <c r="IW46" s="91">
        <f t="shared" si="220"/>
        <v>127.27272727272729</v>
      </c>
      <c r="IX46" s="25">
        <f t="shared" si="221"/>
        <v>-1</v>
      </c>
      <c r="IY46" s="53" t="str">
        <f t="shared" si="222"/>
        <v/>
      </c>
      <c r="IZ46" s="52" t="str">
        <f t="shared" si="223"/>
        <v/>
      </c>
      <c r="JA46" s="52" t="str">
        <f t="shared" si="224"/>
        <v/>
      </c>
      <c r="JB46" s="52" t="str">
        <f t="shared" si="225"/>
        <v/>
      </c>
      <c r="JC46" s="52">
        <f t="shared" si="226"/>
        <v>0</v>
      </c>
      <c r="JD46" s="52">
        <f t="shared" si="227"/>
        <v>128</v>
      </c>
      <c r="JE46" s="52" t="str">
        <f t="shared" si="228"/>
        <v/>
      </c>
      <c r="JF46" s="52" t="str">
        <f t="shared" si="229"/>
        <v/>
      </c>
      <c r="JH46" s="166"/>
      <c r="JI46" s="1"/>
      <c r="JJ46" s="17" t="s">
        <v>31</v>
      </c>
      <c r="JK46" s="2">
        <f>JK28+JK37</f>
        <v>13</v>
      </c>
      <c r="JL46" s="103">
        <f t="shared" si="230"/>
        <v>118</v>
      </c>
      <c r="JM46" s="24">
        <f>IF(OR($S46&lt;OPL_MIN,$S46&gt;OPL_MAX),"",VLOOKUP($F46,CleanseResults!$GJ$3:$GN$1772,5,FALSE))</f>
        <v>0.41</v>
      </c>
      <c r="JN46" s="24" t="str">
        <f t="shared" si="231"/>
        <v>VisFave</v>
      </c>
      <c r="JO46" s="91">
        <f t="shared" si="232"/>
        <v>-143.90243902439028</v>
      </c>
      <c r="JP46" s="91">
        <f t="shared" si="233"/>
        <v>143.90243902439028</v>
      </c>
      <c r="JQ46" s="25">
        <f t="shared" si="234"/>
        <v>-1</v>
      </c>
      <c r="JR46" s="53" t="str">
        <f t="shared" si="235"/>
        <v/>
      </c>
      <c r="JS46" s="52" t="str">
        <f t="shared" si="236"/>
        <v/>
      </c>
      <c r="JT46" s="52" t="str">
        <f t="shared" si="237"/>
        <v/>
      </c>
      <c r="JU46" s="52" t="str">
        <f t="shared" si="238"/>
        <v/>
      </c>
      <c r="JV46" s="52">
        <f t="shared" si="239"/>
        <v>0</v>
      </c>
      <c r="JW46" s="52">
        <f t="shared" si="240"/>
        <v>128</v>
      </c>
      <c r="JX46" s="52" t="str">
        <f t="shared" si="241"/>
        <v/>
      </c>
      <c r="JY46" s="52" t="str">
        <f t="shared" si="242"/>
        <v/>
      </c>
      <c r="KA46" s="166"/>
      <c r="KB46" s="1"/>
      <c r="KC46" s="17" t="s">
        <v>31</v>
      </c>
      <c r="KD46" s="2">
        <f>KD28+KD37</f>
        <v>39</v>
      </c>
      <c r="KE46" s="103">
        <f t="shared" si="243"/>
        <v>118</v>
      </c>
      <c r="KF46" s="24">
        <f>IF(OR($S46&lt;OPL_MIN,$S46&gt;OPL_MAX),"",VLOOKUP($F46,CleanseResults!$GY$3:$HC$1772,5,FALSE))</f>
        <v>0.42</v>
      </c>
      <c r="KG46" s="24" t="str">
        <f t="shared" si="244"/>
        <v>VisFave</v>
      </c>
      <c r="KH46" s="91">
        <f t="shared" si="245"/>
        <v>-138.09523809523813</v>
      </c>
      <c r="KI46" s="91">
        <f t="shared" si="246"/>
        <v>138.09523809523813</v>
      </c>
      <c r="KJ46" s="25">
        <f t="shared" si="247"/>
        <v>-1</v>
      </c>
      <c r="KK46" s="53" t="str">
        <f t="shared" si="248"/>
        <v/>
      </c>
      <c r="KL46" s="52" t="str">
        <f t="shared" si="249"/>
        <v/>
      </c>
      <c r="KM46" s="52" t="str">
        <f t="shared" si="250"/>
        <v/>
      </c>
      <c r="KN46" s="52" t="str">
        <f t="shared" si="251"/>
        <v/>
      </c>
      <c r="KO46" s="52">
        <f t="shared" si="252"/>
        <v>0</v>
      </c>
      <c r="KP46" s="52">
        <f t="shared" si="253"/>
        <v>128</v>
      </c>
      <c r="KQ46" s="52" t="str">
        <f t="shared" si="254"/>
        <v/>
      </c>
      <c r="KR46" s="52" t="str">
        <f t="shared" si="255"/>
        <v/>
      </c>
      <c r="KT46" s="166"/>
      <c r="KU46" s="1"/>
      <c r="KV46" s="17" t="s">
        <v>31</v>
      </c>
      <c r="KW46" s="2">
        <f>KW28+KW37</f>
        <v>16</v>
      </c>
      <c r="KX46" s="103">
        <f t="shared" si="256"/>
        <v>118</v>
      </c>
      <c r="KY46" s="24">
        <f>IF(OR($S46&lt;OPL_MIN,$S46&gt;OPL_MAX),"",VLOOKUP($F46,CleanseResults!$HN$3:$HR$1772,5,FALSE))</f>
        <v>0.42</v>
      </c>
      <c r="KZ46" s="24" t="str">
        <f t="shared" si="257"/>
        <v>VisFave</v>
      </c>
      <c r="LA46" s="91">
        <f t="shared" si="258"/>
        <v>-138.09523809523813</v>
      </c>
      <c r="LB46" s="91">
        <f t="shared" si="259"/>
        <v>138.09523809523813</v>
      </c>
      <c r="LC46" s="25">
        <f t="shared" si="260"/>
        <v>-1</v>
      </c>
      <c r="LD46" s="53" t="str">
        <f t="shared" si="261"/>
        <v/>
      </c>
      <c r="LE46" s="52" t="str">
        <f t="shared" si="262"/>
        <v/>
      </c>
      <c r="LF46" s="52" t="str">
        <f t="shared" si="263"/>
        <v/>
      </c>
      <c r="LG46" s="52" t="str">
        <f t="shared" si="264"/>
        <v/>
      </c>
      <c r="LH46" s="52">
        <f t="shared" si="265"/>
        <v>0</v>
      </c>
      <c r="LI46" s="52">
        <f t="shared" si="266"/>
        <v>128</v>
      </c>
      <c r="LJ46" s="52" t="str">
        <f t="shared" si="267"/>
        <v/>
      </c>
      <c r="LK46" s="52" t="str">
        <f t="shared" si="268"/>
        <v/>
      </c>
      <c r="LO46" s="166"/>
      <c r="LP46" s="1"/>
      <c r="LQ46" s="17" t="s">
        <v>31</v>
      </c>
      <c r="LR46" s="2">
        <f>LR28+LR37</f>
        <v>18</v>
      </c>
      <c r="LS46" s="129">
        <f t="shared" si="30"/>
        <v>0.4496686664314003</v>
      </c>
      <c r="LT46" s="53">
        <f t="shared" si="269"/>
        <v>0</v>
      </c>
      <c r="LU46" s="53">
        <f t="shared" si="270"/>
        <v>0</v>
      </c>
      <c r="LV46" s="53">
        <f t="shared" si="271"/>
        <v>15</v>
      </c>
      <c r="LW46" s="53">
        <f t="shared" si="272"/>
        <v>0</v>
      </c>
      <c r="LX46" s="24" t="str">
        <f t="shared" si="273"/>
        <v>VisFave</v>
      </c>
      <c r="LY46" s="97">
        <f t="shared" si="32"/>
        <v>100</v>
      </c>
      <c r="LZ46" s="127">
        <f t="shared" si="33"/>
        <v>0.42</v>
      </c>
      <c r="MA46" s="128">
        <f t="shared" si="34"/>
        <v>-2.9668666431400315E-2</v>
      </c>
      <c r="MB46" s="91">
        <f t="shared" si="35"/>
        <v>138.0952380952381</v>
      </c>
      <c r="MC46" s="137" t="str">
        <f t="shared" si="36"/>
        <v>VisFave</v>
      </c>
      <c r="MD46" s="138" t="str">
        <f t="shared" si="37"/>
        <v/>
      </c>
      <c r="ME46" s="130" t="str">
        <f t="shared" si="274"/>
        <v/>
      </c>
      <c r="MF46" s="135" t="str">
        <f t="shared" si="38"/>
        <v/>
      </c>
      <c r="MG46" s="135" t="str">
        <f t="shared" si="39"/>
        <v/>
      </c>
      <c r="MH46" s="135" t="str">
        <f t="shared" si="40"/>
        <v/>
      </c>
      <c r="MI46" s="135" t="str">
        <f t="shared" si="41"/>
        <v/>
      </c>
      <c r="MJ46" s="135" t="str">
        <f t="shared" si="42"/>
        <v/>
      </c>
      <c r="MK46" s="135" t="str">
        <f t="shared" si="43"/>
        <v/>
      </c>
      <c r="ML46" s="135" t="str">
        <f t="shared" si="44"/>
        <v/>
      </c>
      <c r="MM46" s="135" t="str">
        <f t="shared" si="45"/>
        <v/>
      </c>
      <c r="MO46" s="123" t="str">
        <f t="shared" si="46"/>
        <v/>
      </c>
      <c r="MP46" s="123" t="str">
        <f t="shared" si="47"/>
        <v/>
      </c>
      <c r="MS46" s="24" t="str">
        <f t="shared" si="48"/>
        <v/>
      </c>
      <c r="MT46" s="24" t="str">
        <f t="shared" si="49"/>
        <v/>
      </c>
      <c r="MU46" s="24" t="str">
        <f t="shared" si="50"/>
        <v/>
      </c>
      <c r="MV46" s="81" t="str">
        <f t="shared" si="51"/>
        <v/>
      </c>
      <c r="MX46" s="52">
        <f t="shared" si="52"/>
        <v>0.41</v>
      </c>
      <c r="MY46" s="52">
        <f t="shared" si="53"/>
        <v>0.42</v>
      </c>
      <c r="MZ46" s="52">
        <f t="shared" si="54"/>
        <v>0.21</v>
      </c>
      <c r="NA46" s="52">
        <f t="shared" si="55"/>
        <v>0.46</v>
      </c>
      <c r="NB46" s="52">
        <f t="shared" si="56"/>
        <v>0.28999999999999998</v>
      </c>
      <c r="NC46" s="52">
        <f t="shared" si="57"/>
        <v>0.43</v>
      </c>
      <c r="ND46" s="52">
        <f t="shared" si="58"/>
        <v>0.43</v>
      </c>
      <c r="NE46" s="52">
        <f t="shared" si="59"/>
        <v>0.41</v>
      </c>
      <c r="NF46" s="52">
        <f t="shared" si="60"/>
        <v>0.42</v>
      </c>
      <c r="NG46" s="52">
        <f t="shared" si="61"/>
        <v>0.42</v>
      </c>
      <c r="NH46" s="52">
        <f t="shared" si="62"/>
        <v>0.44</v>
      </c>
      <c r="NI46" s="52">
        <f t="shared" si="63"/>
        <v>0.44</v>
      </c>
      <c r="NJ46" s="52">
        <f t="shared" si="64"/>
        <v>0.41</v>
      </c>
      <c r="NK46" s="52">
        <f t="shared" si="65"/>
        <v>0.42</v>
      </c>
      <c r="NL46" s="52">
        <f t="shared" si="66"/>
        <v>0.42</v>
      </c>
      <c r="NM46" s="109">
        <f t="shared" si="275"/>
        <v>0.42</v>
      </c>
    </row>
    <row r="47" spans="1:377" ht="15" customHeight="1" x14ac:dyDescent="0.2">
      <c r="A47" s="180" t="s">
        <v>250</v>
      </c>
      <c r="B47" s="180"/>
      <c r="C47" s="180"/>
      <c r="D47" s="180"/>
      <c r="E47" s="10">
        <f t="shared" si="276"/>
        <v>1</v>
      </c>
      <c r="F47" s="26">
        <v>776247</v>
      </c>
      <c r="G47" s="49">
        <f>VLOOKUP($F47,Lookup_!$A$2:$AJ$2224,3,FALSE)</f>
        <v>2025</v>
      </c>
      <c r="H47" s="27">
        <f>VLOOKUP($F47,Lookup_!$A$2:$AJ$2224,4,FALSE)</f>
        <v>9.3000000000000007</v>
      </c>
      <c r="I47" s="86">
        <f>VLOOKUP($F47,Lookup_!$A$2:$AJ$2224,2,FALSE)</f>
        <v>45920</v>
      </c>
      <c r="J47" s="7">
        <f>VLOOKUP($F47,Lookup_!$A$2:$AJ$2224,13,FALSE)</f>
        <v>3</v>
      </c>
      <c r="K47" s="8" t="str">
        <f>VLOOKUP(J47,Lookup_!$AO$3:$AP$32,2,FALSE)</f>
        <v>BOS</v>
      </c>
      <c r="L47" s="27">
        <f>VLOOKUP($F47,Lookup_!$A$2:$AJ$2224,14,FALSE)</f>
        <v>-104</v>
      </c>
      <c r="M47" s="12">
        <f>VLOOKUP($F47,Lookup_!$A$2:$AJ$2224,15,FALSE)</f>
        <v>0.50980400000000003</v>
      </c>
      <c r="N47" s="115">
        <f t="shared" si="67"/>
        <v>0.49109050520852404</v>
      </c>
      <c r="O47" s="116">
        <f t="shared" si="68"/>
        <v>103.62845328793024</v>
      </c>
      <c r="P47" s="49">
        <f>VLOOKUP($F47,Lookup_!$A$2:$AJ$2224,7,FALSE)</f>
        <v>27</v>
      </c>
      <c r="Q47" s="8" t="str">
        <f>VLOOKUP(P47,Lookup_!$AO$3:$AP$32,2,FALSE)</f>
        <v>TB</v>
      </c>
      <c r="R47" s="88">
        <f>VLOOKUP($F47,Lookup_!$A$2:$AJ$2224,12,FALSE)</f>
        <v>0.32069846699999999</v>
      </c>
      <c r="S47" s="27">
        <f>VLOOKUP($F47,Lookup_!$A$2:$AJ$2224,8,FALSE)</f>
        <v>-112</v>
      </c>
      <c r="T47" s="12">
        <f>VLOOKUP($F47,Lookup_!$A$2:$AJ$2224,9,FALSE)</f>
        <v>0.52830200000000005</v>
      </c>
      <c r="U47" s="115">
        <f t="shared" si="69"/>
        <v>0.50890949479147607</v>
      </c>
      <c r="V47" s="116">
        <f t="shared" si="70"/>
        <v>-103.62845328793028</v>
      </c>
      <c r="W47" s="90">
        <f t="shared" si="71"/>
        <v>1</v>
      </c>
      <c r="X47" s="27">
        <f>VLOOKUP($F47,Lookup_!$A$2:$AJ$2224,5,FALSE)</f>
        <v>8</v>
      </c>
      <c r="Y47" s="27">
        <f>VLOOKUP($F47,Lookup_!$A$2:$AJ$2224,6,FALSE)</f>
        <v>-102</v>
      </c>
      <c r="Z47" s="55">
        <f>VLOOKUP($F47,Lookup_!$A$2:$AJ$2224,19,FALSE)</f>
        <v>-107.02405155538173</v>
      </c>
      <c r="AA47" s="116">
        <f>VLOOKUP($F47,Lookup_!$A$2:$AJ$2224,25,FALSE)</f>
        <v>-100</v>
      </c>
      <c r="AB47" s="27">
        <f>VLOOKUP($F47,Lookup_!$A$2:$AJ$2224,21,FALSE)</f>
        <v>107.79762154094314</v>
      </c>
      <c r="AC47" s="116">
        <f>VLOOKUP($F47,Lookup_!$A$2:$AJ$2224,23,FALSE)</f>
        <v>-100</v>
      </c>
      <c r="AD47" s="7">
        <f>VLOOKUP($F47,Lookup_!$A$2:$AJ$2224,31,FALSE)</f>
        <v>6</v>
      </c>
      <c r="AE47" s="8">
        <f>VLOOKUP($F47,Lookup_!$A$2:$AJ$2224,30,FALSE)</f>
        <v>3</v>
      </c>
      <c r="AF47" s="8" t="str">
        <f>VLOOKUP($F47,Lookup_!$A$2:$AJ$2224,32,FALSE)</f>
        <v>THREE</v>
      </c>
      <c r="AG47" s="28">
        <f>VLOOKUP($F47,Lookup_!$A$2:$AJ$2224,29,FALSE)</f>
        <v>-1</v>
      </c>
      <c r="AH47" s="28">
        <f>VLOOKUP($F47,Lookup_!$A$2:$AJ$2224,34,FALSE)</f>
        <v>-1</v>
      </c>
      <c r="AI47" s="28" t="str">
        <f>VLOOKUP($F47,Lookup_!$A$2:$AJ$2224,33,FALSE)</f>
        <v>VisDog</v>
      </c>
      <c r="AJ47" s="8">
        <f>VLOOKUP($F47,Lookup_!$A$2:$AJ$2224,35,FALSE)</f>
        <v>9</v>
      </c>
      <c r="AK47" s="28">
        <f>VLOOKUP($F47,Lookup_!$A$2:$AJ$2224,36,FALSE)</f>
        <v>1</v>
      </c>
      <c r="AL47">
        <f t="shared" si="72"/>
        <v>3</v>
      </c>
      <c r="AM47">
        <f t="shared" si="73"/>
        <v>1</v>
      </c>
      <c r="AN47" s="166"/>
      <c r="AO47" s="1"/>
      <c r="AP47" s="17" t="s">
        <v>32</v>
      </c>
      <c r="AQ47" s="2">
        <f>AQ29+AQ38</f>
        <v>14</v>
      </c>
      <c r="AR47" s="103">
        <f t="shared" si="74"/>
        <v>-112</v>
      </c>
      <c r="AS47" s="24">
        <f>IF(OR($S47&lt;OPL_MIN,$S47&gt;OPL_MAX),"",VLOOKUP($F47,CleanseResults!$L$3:$P$1772,5,FALSE))</f>
        <v>0.54</v>
      </c>
      <c r="AT47" s="24" t="str">
        <f t="shared" si="75"/>
        <v>HomFave</v>
      </c>
      <c r="AU47" s="91">
        <f t="shared" si="76"/>
        <v>-117.39130434782609</v>
      </c>
      <c r="AV47" s="91">
        <f t="shared" si="77"/>
        <v>117.39130434782609</v>
      </c>
      <c r="AW47" s="25">
        <f t="shared" si="78"/>
        <v>-1</v>
      </c>
      <c r="AX47" s="53">
        <f t="shared" si="79"/>
        <v>0</v>
      </c>
      <c r="AY47" s="52">
        <f t="shared" si="80"/>
        <v>112</v>
      </c>
      <c r="AZ47" s="52" t="str">
        <f t="shared" si="81"/>
        <v/>
      </c>
      <c r="BA47" s="52" t="str">
        <f t="shared" si="82"/>
        <v/>
      </c>
      <c r="BB47" s="52" t="str">
        <f t="shared" si="83"/>
        <v/>
      </c>
      <c r="BC47" s="52" t="str">
        <f t="shared" si="84"/>
        <v/>
      </c>
      <c r="BD47" s="52" t="str">
        <f t="shared" si="85"/>
        <v/>
      </c>
      <c r="BE47" s="52" t="str">
        <f t="shared" si="86"/>
        <v/>
      </c>
      <c r="BG47" s="166"/>
      <c r="BH47" s="1"/>
      <c r="BI47" s="17" t="s">
        <v>32</v>
      </c>
      <c r="BJ47" s="2">
        <f>BJ29+BJ38</f>
        <v>21</v>
      </c>
      <c r="BK47" s="103">
        <f t="shared" si="87"/>
        <v>-112</v>
      </c>
      <c r="BL47" s="24">
        <f>IF(OR($S47&lt;OPL_MIN,$S47&gt;OPL_MAX),"",VLOOKUP($F47,CleanseResults!$AA$3:$AE$1772,5,FALSE))</f>
        <v>0.45</v>
      </c>
      <c r="BM47" s="24" t="str">
        <f t="shared" si="88"/>
        <v>VisDog</v>
      </c>
      <c r="BN47" s="91">
        <f t="shared" si="89"/>
        <v>122.22222222222223</v>
      </c>
      <c r="BO47" s="91">
        <f t="shared" si="90"/>
        <v>122.22222222222223</v>
      </c>
      <c r="BP47" s="25">
        <f t="shared" si="91"/>
        <v>1</v>
      </c>
      <c r="BQ47" s="53" t="str">
        <f t="shared" si="92"/>
        <v/>
      </c>
      <c r="BR47" s="52" t="str">
        <f t="shared" si="93"/>
        <v/>
      </c>
      <c r="BS47" s="52">
        <f t="shared" si="94"/>
        <v>204</v>
      </c>
      <c r="BT47" s="52">
        <f t="shared" si="95"/>
        <v>104</v>
      </c>
      <c r="BU47" s="52" t="str">
        <f t="shared" si="96"/>
        <v/>
      </c>
      <c r="BV47" s="52" t="str">
        <f t="shared" si="97"/>
        <v/>
      </c>
      <c r="BW47" s="52" t="str">
        <f t="shared" si="98"/>
        <v/>
      </c>
      <c r="BX47" s="52" t="str">
        <f t="shared" si="99"/>
        <v/>
      </c>
      <c r="BZ47" s="166"/>
      <c r="CA47" s="1"/>
      <c r="CB47" s="17" t="s">
        <v>32</v>
      </c>
      <c r="CC47" s="2">
        <f>CC29+CC38</f>
        <v>22</v>
      </c>
      <c r="CD47" s="103">
        <f t="shared" si="100"/>
        <v>-112</v>
      </c>
      <c r="CE47" s="24">
        <f>IF(OR($S47&lt;OPL_MIN,$S47&gt;OPL_MAX),"",VLOOKUP($F47,CleanseResults!$AP$3:$AT$1772,5,FALSE))</f>
        <v>0.57999999999999996</v>
      </c>
      <c r="CF47" s="24" t="str">
        <f t="shared" si="101"/>
        <v>HomFave</v>
      </c>
      <c r="CG47" s="91">
        <f t="shared" si="102"/>
        <v>-138.09523809523807</v>
      </c>
      <c r="CH47" s="91">
        <f t="shared" si="103"/>
        <v>138.09523809523807</v>
      </c>
      <c r="CI47" s="25">
        <f t="shared" si="104"/>
        <v>-1</v>
      </c>
      <c r="CJ47" s="53">
        <f t="shared" si="105"/>
        <v>0</v>
      </c>
      <c r="CK47" s="52">
        <f t="shared" si="106"/>
        <v>112</v>
      </c>
      <c r="CL47" s="52" t="str">
        <f t="shared" si="107"/>
        <v/>
      </c>
      <c r="CM47" s="52" t="str">
        <f t="shared" si="108"/>
        <v/>
      </c>
      <c r="CN47" s="52" t="str">
        <f t="shared" si="109"/>
        <v/>
      </c>
      <c r="CO47" s="52" t="str">
        <f t="shared" si="110"/>
        <v/>
      </c>
      <c r="CP47" s="52" t="str">
        <f t="shared" si="111"/>
        <v/>
      </c>
      <c r="CQ47" s="52" t="str">
        <f t="shared" si="112"/>
        <v/>
      </c>
      <c r="CS47" s="166"/>
      <c r="CT47" s="1"/>
      <c r="CU47" s="17" t="s">
        <v>32</v>
      </c>
      <c r="CV47" s="2">
        <f>CV29+CV38</f>
        <v>13</v>
      </c>
      <c r="CW47" s="103">
        <f t="shared" si="113"/>
        <v>-112</v>
      </c>
      <c r="CX47" s="24">
        <f>IF(OR($S47&lt;OPL_MIN,$S47&gt;OPL_MAX),"",VLOOKUP($F47,CleanseResults!$BE$3:$BI$1772,5,FALSE))</f>
        <v>0.55000000000000004</v>
      </c>
      <c r="CY47" s="24" t="str">
        <f t="shared" si="114"/>
        <v>HomFave</v>
      </c>
      <c r="CZ47" s="91">
        <f t="shared" si="115"/>
        <v>-122.22222222222226</v>
      </c>
      <c r="DA47" s="91">
        <f t="shared" si="116"/>
        <v>122.22222222222226</v>
      </c>
      <c r="DB47" s="25">
        <f t="shared" si="117"/>
        <v>-1</v>
      </c>
      <c r="DC47" s="53">
        <f t="shared" si="118"/>
        <v>0</v>
      </c>
      <c r="DD47" s="52">
        <f t="shared" si="119"/>
        <v>112</v>
      </c>
      <c r="DE47" s="52" t="str">
        <f t="shared" si="120"/>
        <v/>
      </c>
      <c r="DF47" s="52" t="str">
        <f t="shared" si="121"/>
        <v/>
      </c>
      <c r="DG47" s="52" t="str">
        <f t="shared" si="122"/>
        <v/>
      </c>
      <c r="DH47" s="52" t="str">
        <f t="shared" si="123"/>
        <v/>
      </c>
      <c r="DI47" s="52" t="str">
        <f t="shared" si="124"/>
        <v/>
      </c>
      <c r="DJ47" s="52" t="str">
        <f t="shared" si="125"/>
        <v/>
      </c>
      <c r="DL47" s="166"/>
      <c r="DM47" s="1"/>
      <c r="DN47" s="17" t="s">
        <v>32</v>
      </c>
      <c r="DO47" s="2">
        <f>DO29+DO38</f>
        <v>19</v>
      </c>
      <c r="DP47" s="103">
        <f t="shared" si="126"/>
        <v>-112</v>
      </c>
      <c r="DQ47" s="24">
        <f>IF(OR($S47&lt;OPL_MIN,$S47&gt;OPL_MAX),"",VLOOKUP($F47,CleanseResults!$BT$3:$BX$1772,5,FALSE))</f>
        <v>0.52</v>
      </c>
      <c r="DR47" s="24" t="str">
        <f t="shared" si="127"/>
        <v>HomFave</v>
      </c>
      <c r="DS47" s="91">
        <f t="shared" si="128"/>
        <v>-108.33333333333334</v>
      </c>
      <c r="DT47" s="91">
        <f t="shared" si="129"/>
        <v>108.33333333333334</v>
      </c>
      <c r="DU47" s="25">
        <f t="shared" si="130"/>
        <v>-1</v>
      </c>
      <c r="DV47" s="53">
        <f t="shared" si="131"/>
        <v>0</v>
      </c>
      <c r="DW47" s="52">
        <f t="shared" si="132"/>
        <v>112</v>
      </c>
      <c r="DX47" s="52" t="str">
        <f t="shared" si="133"/>
        <v/>
      </c>
      <c r="DY47" s="52" t="str">
        <f t="shared" si="134"/>
        <v/>
      </c>
      <c r="DZ47" s="52" t="str">
        <f t="shared" si="135"/>
        <v/>
      </c>
      <c r="EA47" s="52" t="str">
        <f t="shared" si="136"/>
        <v/>
      </c>
      <c r="EB47" s="52" t="str">
        <f t="shared" si="137"/>
        <v/>
      </c>
      <c r="EC47" s="52" t="str">
        <f t="shared" si="138"/>
        <v/>
      </c>
      <c r="EE47" s="166"/>
      <c r="EF47" s="1"/>
      <c r="EG47" s="17" t="s">
        <v>32</v>
      </c>
      <c r="EH47" s="2">
        <f>EH29+EH38</f>
        <v>13</v>
      </c>
      <c r="EI47" s="103">
        <f t="shared" si="139"/>
        <v>-112</v>
      </c>
      <c r="EJ47" s="24">
        <f>IF(OR($S47&lt;OPL_MIN,$S47&gt;OPL_MAX),"",VLOOKUP($F47,CleanseResults!$CI$3:$CM$1772,5,FALSE))</f>
        <v>0.53</v>
      </c>
      <c r="EK47" s="24" t="str">
        <f t="shared" si="140"/>
        <v>HomFave</v>
      </c>
      <c r="EL47" s="91">
        <f t="shared" si="141"/>
        <v>-112.76595744680853</v>
      </c>
      <c r="EM47" s="91">
        <f t="shared" si="142"/>
        <v>112.76595744680853</v>
      </c>
      <c r="EN47" s="25">
        <f t="shared" si="143"/>
        <v>-1</v>
      </c>
      <c r="EO47" s="53">
        <f t="shared" si="144"/>
        <v>0</v>
      </c>
      <c r="EP47" s="52">
        <f t="shared" si="145"/>
        <v>112</v>
      </c>
      <c r="EQ47" s="52" t="str">
        <f t="shared" si="146"/>
        <v/>
      </c>
      <c r="ER47" s="52" t="str">
        <f t="shared" si="147"/>
        <v/>
      </c>
      <c r="ES47" s="52" t="str">
        <f t="shared" si="148"/>
        <v/>
      </c>
      <c r="ET47" s="52" t="str">
        <f t="shared" si="149"/>
        <v/>
      </c>
      <c r="EU47" s="52" t="str">
        <f t="shared" si="150"/>
        <v/>
      </c>
      <c r="EV47" s="52" t="str">
        <f t="shared" si="151"/>
        <v/>
      </c>
      <c r="EX47" s="166"/>
      <c r="EY47" s="1"/>
      <c r="EZ47" s="17" t="s">
        <v>32</v>
      </c>
      <c r="FA47" s="2">
        <f>FA29+FA38</f>
        <v>18</v>
      </c>
      <c r="FB47" s="103">
        <f t="shared" si="152"/>
        <v>-112</v>
      </c>
      <c r="FC47" s="24">
        <f>IF(OR($S47&lt;OPL_MIN,$S47&gt;OPL_MAX),"",VLOOKUP($F47,CleanseResults!$CX$3:$DB$1772,5,FALSE))</f>
        <v>0.5</v>
      </c>
      <c r="FD47" s="24" t="str">
        <f t="shared" si="153"/>
        <v>HomFave</v>
      </c>
      <c r="FE47" s="91">
        <f t="shared" si="154"/>
        <v>100</v>
      </c>
      <c r="FF47" s="91">
        <f t="shared" si="155"/>
        <v>100</v>
      </c>
      <c r="FG47" s="25">
        <f t="shared" si="156"/>
        <v>-1</v>
      </c>
      <c r="FH47" s="53">
        <f t="shared" si="157"/>
        <v>0</v>
      </c>
      <c r="FI47" s="52">
        <f t="shared" si="158"/>
        <v>112</v>
      </c>
      <c r="FJ47" s="52" t="str">
        <f t="shared" si="159"/>
        <v/>
      </c>
      <c r="FK47" s="52" t="str">
        <f t="shared" si="160"/>
        <v/>
      </c>
      <c r="FL47" s="52" t="str">
        <f t="shared" si="161"/>
        <v/>
      </c>
      <c r="FM47" s="52" t="str">
        <f t="shared" si="162"/>
        <v/>
      </c>
      <c r="FN47" s="52" t="str">
        <f t="shared" si="163"/>
        <v/>
      </c>
      <c r="FO47" s="52" t="str">
        <f t="shared" si="164"/>
        <v/>
      </c>
      <c r="FQ47" s="166"/>
      <c r="FR47" s="1"/>
      <c r="FS47" s="17" t="s">
        <v>32</v>
      </c>
      <c r="FT47" s="2">
        <f>FT29+FT38</f>
        <v>17</v>
      </c>
      <c r="FU47" s="103">
        <f t="shared" si="165"/>
        <v>-112</v>
      </c>
      <c r="FV47" s="24">
        <f>IF(OR($S47&lt;OPL_MIN,$S47&gt;OPL_MAX),"",VLOOKUP($F47,CleanseResults!$DM$3:$DQ$1772,5,FALSE))</f>
        <v>0.52</v>
      </c>
      <c r="FW47" s="24" t="str">
        <f t="shared" si="166"/>
        <v>HomFave</v>
      </c>
      <c r="FX47" s="91">
        <f t="shared" si="167"/>
        <v>-108.33333333333334</v>
      </c>
      <c r="FY47" s="91">
        <f t="shared" si="168"/>
        <v>108.33333333333334</v>
      </c>
      <c r="FZ47" s="25">
        <f t="shared" si="169"/>
        <v>-1</v>
      </c>
      <c r="GA47" s="53">
        <f t="shared" si="170"/>
        <v>0</v>
      </c>
      <c r="GB47" s="52">
        <f t="shared" si="171"/>
        <v>112</v>
      </c>
      <c r="GC47" s="52" t="str">
        <f t="shared" si="172"/>
        <v/>
      </c>
      <c r="GD47" s="52" t="str">
        <f t="shared" si="173"/>
        <v/>
      </c>
      <c r="GE47" s="52" t="str">
        <f t="shared" si="174"/>
        <v/>
      </c>
      <c r="GF47" s="52" t="str">
        <f t="shared" si="175"/>
        <v/>
      </c>
      <c r="GG47" s="52" t="str">
        <f t="shared" si="176"/>
        <v/>
      </c>
      <c r="GH47" s="52" t="str">
        <f t="shared" si="177"/>
        <v/>
      </c>
      <c r="GJ47" s="166"/>
      <c r="GK47" s="1"/>
      <c r="GL47" s="17" t="s">
        <v>32</v>
      </c>
      <c r="GM47" s="2">
        <f>GM29+GM38</f>
        <v>11</v>
      </c>
      <c r="GN47" s="103">
        <f t="shared" si="178"/>
        <v>-112</v>
      </c>
      <c r="GO47" s="24">
        <f>IF(OR($S47&lt;OPL_MIN,$S47&gt;OPL_MAX),"",VLOOKUP($F47,CleanseResults!$EB$3:$EF$1772,5,FALSE))</f>
        <v>0.5</v>
      </c>
      <c r="GP47" s="24" t="str">
        <f t="shared" si="179"/>
        <v>HomFave</v>
      </c>
      <c r="GQ47" s="91">
        <f t="shared" si="180"/>
        <v>100</v>
      </c>
      <c r="GR47" s="91">
        <f t="shared" si="181"/>
        <v>100</v>
      </c>
      <c r="GS47" s="25">
        <f t="shared" si="182"/>
        <v>-1</v>
      </c>
      <c r="GT47" s="53">
        <f t="shared" si="183"/>
        <v>0</v>
      </c>
      <c r="GU47" s="52">
        <f t="shared" si="184"/>
        <v>112</v>
      </c>
      <c r="GV47" s="52" t="str">
        <f t="shared" si="185"/>
        <v/>
      </c>
      <c r="GW47" s="52" t="str">
        <f t="shared" si="186"/>
        <v/>
      </c>
      <c r="GX47" s="52" t="str">
        <f t="shared" si="187"/>
        <v/>
      </c>
      <c r="GY47" s="52" t="str">
        <f t="shared" si="188"/>
        <v/>
      </c>
      <c r="GZ47" s="52" t="str">
        <f t="shared" si="189"/>
        <v/>
      </c>
      <c r="HA47" s="52" t="str">
        <f t="shared" si="190"/>
        <v/>
      </c>
      <c r="HC47" s="166"/>
      <c r="HD47" s="1"/>
      <c r="HE47" s="17" t="s">
        <v>32</v>
      </c>
      <c r="HF47" s="2">
        <f>HF29+HF38</f>
        <v>11</v>
      </c>
      <c r="HG47" s="103">
        <f t="shared" si="191"/>
        <v>-112</v>
      </c>
      <c r="HH47" s="24">
        <f>IF(OR($S47&lt;OPL_MIN,$S47&gt;OPL_MAX),"",VLOOKUP($F47,CleanseResults!$EQ$3:$EU$1772,5,FALSE))</f>
        <v>0.5</v>
      </c>
      <c r="HI47" s="24" t="str">
        <f t="shared" si="192"/>
        <v>HomFave</v>
      </c>
      <c r="HJ47" s="91">
        <f t="shared" si="193"/>
        <v>100</v>
      </c>
      <c r="HK47" s="91">
        <f t="shared" si="194"/>
        <v>100</v>
      </c>
      <c r="HL47" s="25">
        <f t="shared" si="195"/>
        <v>-1</v>
      </c>
      <c r="HM47" s="53">
        <f t="shared" si="196"/>
        <v>0</v>
      </c>
      <c r="HN47" s="52">
        <f t="shared" si="197"/>
        <v>112</v>
      </c>
      <c r="HO47" s="52" t="str">
        <f t="shared" si="198"/>
        <v/>
      </c>
      <c r="HP47" s="52" t="str">
        <f t="shared" si="199"/>
        <v/>
      </c>
      <c r="HQ47" s="52" t="str">
        <f t="shared" si="200"/>
        <v/>
      </c>
      <c r="HR47" s="52" t="str">
        <f t="shared" si="201"/>
        <v/>
      </c>
      <c r="HS47" s="52" t="str">
        <f t="shared" si="202"/>
        <v/>
      </c>
      <c r="HT47" s="52" t="str">
        <f t="shared" si="203"/>
        <v/>
      </c>
      <c r="HV47" s="166"/>
      <c r="HW47" s="1"/>
      <c r="HX47" s="17" t="s">
        <v>32</v>
      </c>
      <c r="HY47" s="2">
        <f>HY29+HY38</f>
        <v>18</v>
      </c>
      <c r="HZ47" s="103">
        <f t="shared" si="204"/>
        <v>-112</v>
      </c>
      <c r="IA47" s="24">
        <f>IF(OR($S47&lt;OPL_MIN,$S47&gt;OPL_MAX),"",VLOOKUP($F47,CleanseResults!$FF$3:$FJ$1772,5,FALSE))</f>
        <v>0.51</v>
      </c>
      <c r="IB47" s="24" t="str">
        <f t="shared" si="205"/>
        <v>HomFave</v>
      </c>
      <c r="IC47" s="91">
        <f t="shared" si="206"/>
        <v>-104.08163265306123</v>
      </c>
      <c r="ID47" s="91">
        <f t="shared" si="207"/>
        <v>104.08163265306123</v>
      </c>
      <c r="IE47" s="25">
        <f t="shared" si="208"/>
        <v>-1</v>
      </c>
      <c r="IF47" s="53">
        <f t="shared" si="209"/>
        <v>0</v>
      </c>
      <c r="IG47" s="52">
        <f t="shared" si="210"/>
        <v>112</v>
      </c>
      <c r="IH47" s="52" t="str">
        <f t="shared" si="211"/>
        <v/>
      </c>
      <c r="II47" s="52" t="str">
        <f t="shared" si="212"/>
        <v/>
      </c>
      <c r="IJ47" s="52" t="str">
        <f t="shared" si="213"/>
        <v/>
      </c>
      <c r="IK47" s="52" t="str">
        <f t="shared" si="214"/>
        <v/>
      </c>
      <c r="IL47" s="52" t="str">
        <f t="shared" si="215"/>
        <v/>
      </c>
      <c r="IM47" s="52" t="str">
        <f t="shared" si="216"/>
        <v/>
      </c>
      <c r="IO47" s="166"/>
      <c r="IP47" s="1"/>
      <c r="IQ47" s="17" t="s">
        <v>32</v>
      </c>
      <c r="IR47" s="2">
        <f>IR29+IR38</f>
        <v>18</v>
      </c>
      <c r="IS47" s="103">
        <f t="shared" si="217"/>
        <v>-112</v>
      </c>
      <c r="IT47" s="24">
        <f>IF(OR($S47&lt;OPL_MIN,$S47&gt;OPL_MAX),"",VLOOKUP($F47,CleanseResults!$FU$3:$FY$1772,5,FALSE))</f>
        <v>0.52</v>
      </c>
      <c r="IU47" s="24" t="str">
        <f t="shared" si="218"/>
        <v>HomFave</v>
      </c>
      <c r="IV47" s="91">
        <f t="shared" si="219"/>
        <v>-108.33333333333334</v>
      </c>
      <c r="IW47" s="91">
        <f t="shared" si="220"/>
        <v>108.33333333333334</v>
      </c>
      <c r="IX47" s="25">
        <f t="shared" si="221"/>
        <v>-1</v>
      </c>
      <c r="IY47" s="53">
        <f t="shared" si="222"/>
        <v>0</v>
      </c>
      <c r="IZ47" s="52">
        <f t="shared" si="223"/>
        <v>112</v>
      </c>
      <c r="JA47" s="52" t="str">
        <f t="shared" si="224"/>
        <v/>
      </c>
      <c r="JB47" s="52" t="str">
        <f t="shared" si="225"/>
        <v/>
      </c>
      <c r="JC47" s="52" t="str">
        <f t="shared" si="226"/>
        <v/>
      </c>
      <c r="JD47" s="52" t="str">
        <f t="shared" si="227"/>
        <v/>
      </c>
      <c r="JE47" s="52" t="str">
        <f t="shared" si="228"/>
        <v/>
      </c>
      <c r="JF47" s="52" t="str">
        <f t="shared" si="229"/>
        <v/>
      </c>
      <c r="JH47" s="166"/>
      <c r="JI47" s="1"/>
      <c r="JJ47" s="17" t="s">
        <v>32</v>
      </c>
      <c r="JK47" s="2">
        <f>JK29+JK38</f>
        <v>7</v>
      </c>
      <c r="JL47" s="103">
        <f t="shared" si="230"/>
        <v>-112</v>
      </c>
      <c r="JM47" s="24">
        <f>IF(OR($S47&lt;OPL_MIN,$S47&gt;OPL_MAX),"",VLOOKUP($F47,CleanseResults!$GJ$3:$GN$1772,5,FALSE))</f>
        <v>0.49</v>
      </c>
      <c r="JN47" s="24" t="str">
        <f t="shared" si="231"/>
        <v>VisDog</v>
      </c>
      <c r="JO47" s="91">
        <f t="shared" si="232"/>
        <v>104.08163265306123</v>
      </c>
      <c r="JP47" s="91">
        <f t="shared" si="233"/>
        <v>104.08163265306123</v>
      </c>
      <c r="JQ47" s="25">
        <f t="shared" si="234"/>
        <v>1</v>
      </c>
      <c r="JR47" s="53" t="str">
        <f t="shared" si="235"/>
        <v/>
      </c>
      <c r="JS47" s="52" t="str">
        <f t="shared" si="236"/>
        <v/>
      </c>
      <c r="JT47" s="52">
        <f t="shared" si="237"/>
        <v>204</v>
      </c>
      <c r="JU47" s="52">
        <f t="shared" si="238"/>
        <v>104</v>
      </c>
      <c r="JV47" s="52" t="str">
        <f t="shared" si="239"/>
        <v/>
      </c>
      <c r="JW47" s="52" t="str">
        <f t="shared" si="240"/>
        <v/>
      </c>
      <c r="JX47" s="52" t="str">
        <f t="shared" si="241"/>
        <v/>
      </c>
      <c r="JY47" s="52" t="str">
        <f t="shared" si="242"/>
        <v/>
      </c>
      <c r="KA47" s="166"/>
      <c r="KB47" s="1"/>
      <c r="KC47" s="17" t="s">
        <v>32</v>
      </c>
      <c r="KD47" s="2">
        <f>KD29+KD38</f>
        <v>23</v>
      </c>
      <c r="KE47" s="103">
        <f t="shared" si="243"/>
        <v>-112</v>
      </c>
      <c r="KF47" s="24">
        <f>IF(OR($S47&lt;OPL_MIN,$S47&gt;OPL_MAX),"",VLOOKUP($F47,CleanseResults!$GY$3:$HC$1772,5,FALSE))</f>
        <v>0.55000000000000004</v>
      </c>
      <c r="KG47" s="24" t="str">
        <f t="shared" si="244"/>
        <v>HomFave</v>
      </c>
      <c r="KH47" s="91">
        <f t="shared" si="245"/>
        <v>-122.22222222222226</v>
      </c>
      <c r="KI47" s="91">
        <f t="shared" si="246"/>
        <v>122.22222222222226</v>
      </c>
      <c r="KJ47" s="25">
        <f t="shared" si="247"/>
        <v>-1</v>
      </c>
      <c r="KK47" s="53">
        <f t="shared" si="248"/>
        <v>0</v>
      </c>
      <c r="KL47" s="52">
        <f t="shared" si="249"/>
        <v>112</v>
      </c>
      <c r="KM47" s="52" t="str">
        <f t="shared" si="250"/>
        <v/>
      </c>
      <c r="KN47" s="52" t="str">
        <f t="shared" si="251"/>
        <v/>
      </c>
      <c r="KO47" s="52" t="str">
        <f t="shared" si="252"/>
        <v/>
      </c>
      <c r="KP47" s="52" t="str">
        <f t="shared" si="253"/>
        <v/>
      </c>
      <c r="KQ47" s="52" t="str">
        <f t="shared" si="254"/>
        <v/>
      </c>
      <c r="KR47" s="52" t="str">
        <f t="shared" si="255"/>
        <v/>
      </c>
      <c r="KT47" s="166"/>
      <c r="KU47" s="1"/>
      <c r="KV47" s="17" t="s">
        <v>32</v>
      </c>
      <c r="KW47" s="2">
        <f>KW29+KW38</f>
        <v>10</v>
      </c>
      <c r="KX47" s="103">
        <f t="shared" si="256"/>
        <v>-112</v>
      </c>
      <c r="KY47" s="24">
        <f>IF(OR($S47&lt;OPL_MIN,$S47&gt;OPL_MAX),"",VLOOKUP($F47,CleanseResults!$HN$3:$HR$1772,5,FALSE))</f>
        <v>0.43</v>
      </c>
      <c r="KZ47" s="24" t="str">
        <f t="shared" si="257"/>
        <v>VisDog</v>
      </c>
      <c r="LA47" s="91">
        <f t="shared" si="258"/>
        <v>132.55813953488374</v>
      </c>
      <c r="LB47" s="91">
        <f t="shared" si="259"/>
        <v>132.55813953488374</v>
      </c>
      <c r="LC47" s="25">
        <f t="shared" si="260"/>
        <v>1</v>
      </c>
      <c r="LD47" s="53" t="str">
        <f t="shared" si="261"/>
        <v/>
      </c>
      <c r="LE47" s="52" t="str">
        <f t="shared" si="262"/>
        <v/>
      </c>
      <c r="LF47" s="52">
        <f t="shared" si="263"/>
        <v>204</v>
      </c>
      <c r="LG47" s="52">
        <f t="shared" si="264"/>
        <v>104</v>
      </c>
      <c r="LH47" s="52" t="str">
        <f t="shared" si="265"/>
        <v/>
      </c>
      <c r="LI47" s="52" t="str">
        <f t="shared" si="266"/>
        <v/>
      </c>
      <c r="LJ47" s="52" t="str">
        <f t="shared" si="267"/>
        <v/>
      </c>
      <c r="LK47" s="52" t="str">
        <f t="shared" si="268"/>
        <v/>
      </c>
      <c r="LO47" s="166"/>
      <c r="LP47" s="1"/>
      <c r="LQ47" s="17" t="s">
        <v>32</v>
      </c>
      <c r="LR47" s="2">
        <f>LR29+LR38</f>
        <v>9</v>
      </c>
      <c r="LS47" s="129">
        <f t="shared" si="30"/>
        <v>0.50890949479147607</v>
      </c>
      <c r="LT47" s="53">
        <f t="shared" si="269"/>
        <v>12</v>
      </c>
      <c r="LU47" s="53">
        <f t="shared" si="270"/>
        <v>3</v>
      </c>
      <c r="LV47" s="53">
        <f t="shared" si="271"/>
        <v>0</v>
      </c>
      <c r="LW47" s="53">
        <f t="shared" si="272"/>
        <v>0</v>
      </c>
      <c r="LX47" s="24" t="str">
        <f t="shared" si="273"/>
        <v>HomFave</v>
      </c>
      <c r="LY47" s="97">
        <f t="shared" si="32"/>
        <v>80</v>
      </c>
      <c r="LZ47" s="127">
        <f t="shared" si="33"/>
        <v>0.52</v>
      </c>
      <c r="MA47" s="128">
        <f t="shared" si="34"/>
        <v>1.1090505208523949E-2</v>
      </c>
      <c r="MB47" s="91">
        <f t="shared" si="35"/>
        <v>-108.33333333333334</v>
      </c>
      <c r="MC47" s="137" t="str">
        <f t="shared" si="36"/>
        <v>HomFave</v>
      </c>
      <c r="MD47" s="138">
        <f t="shared" si="37"/>
        <v>-1</v>
      </c>
      <c r="ME47" s="130">
        <f t="shared" si="274"/>
        <v>-1</v>
      </c>
      <c r="MF47" s="135">
        <f t="shared" si="38"/>
        <v>0</v>
      </c>
      <c r="MG47" s="135">
        <f t="shared" si="39"/>
        <v>1</v>
      </c>
      <c r="MH47" s="135" t="str">
        <f t="shared" si="40"/>
        <v/>
      </c>
      <c r="MI47" s="135" t="str">
        <f t="shared" si="41"/>
        <v/>
      </c>
      <c r="MJ47" s="135" t="str">
        <f t="shared" si="42"/>
        <v/>
      </c>
      <c r="MK47" s="135" t="str">
        <f t="shared" si="43"/>
        <v/>
      </c>
      <c r="ML47" s="135" t="str">
        <f t="shared" si="44"/>
        <v/>
      </c>
      <c r="MM47" s="135" t="str">
        <f t="shared" si="45"/>
        <v/>
      </c>
      <c r="MO47" s="123">
        <f t="shared" si="46"/>
        <v>0.8928571428571429</v>
      </c>
      <c r="MP47" s="123">
        <f t="shared" si="47"/>
        <v>1</v>
      </c>
      <c r="MS47" s="24">
        <f t="shared" si="48"/>
        <v>1</v>
      </c>
      <c r="MT47" s="24">
        <f t="shared" si="49"/>
        <v>0</v>
      </c>
      <c r="MU47" s="24">
        <f t="shared" si="50"/>
        <v>-1</v>
      </c>
      <c r="MV47" s="81">
        <f t="shared" si="51"/>
        <v>-1</v>
      </c>
      <c r="MX47" s="52">
        <f t="shared" si="52"/>
        <v>0.54</v>
      </c>
      <c r="MY47" s="52">
        <f t="shared" si="53"/>
        <v>0.45</v>
      </c>
      <c r="MZ47" s="52">
        <f t="shared" si="54"/>
        <v>0.57999999999999996</v>
      </c>
      <c r="NA47" s="52">
        <f t="shared" si="55"/>
        <v>0.55000000000000004</v>
      </c>
      <c r="NB47" s="52">
        <f t="shared" si="56"/>
        <v>0.52</v>
      </c>
      <c r="NC47" s="52">
        <f t="shared" si="57"/>
        <v>0.53</v>
      </c>
      <c r="ND47" s="52">
        <f t="shared" si="58"/>
        <v>0.5</v>
      </c>
      <c r="NE47" s="52">
        <f t="shared" si="59"/>
        <v>0.52</v>
      </c>
      <c r="NF47" s="52">
        <f t="shared" si="60"/>
        <v>0.5</v>
      </c>
      <c r="NG47" s="52">
        <f t="shared" si="61"/>
        <v>0.5</v>
      </c>
      <c r="NH47" s="52">
        <f t="shared" si="62"/>
        <v>0.51</v>
      </c>
      <c r="NI47" s="52">
        <f t="shared" si="63"/>
        <v>0.52</v>
      </c>
      <c r="NJ47" s="52">
        <f t="shared" si="64"/>
        <v>0.49</v>
      </c>
      <c r="NK47" s="52">
        <f t="shared" si="65"/>
        <v>0.55000000000000004</v>
      </c>
      <c r="NL47" s="52">
        <f t="shared" si="66"/>
        <v>0.43</v>
      </c>
      <c r="NM47" s="109">
        <f t="shared" si="275"/>
        <v>0.52</v>
      </c>
    </row>
    <row r="48" spans="1:377" ht="15" customHeight="1" x14ac:dyDescent="0.2">
      <c r="A48" s="1"/>
      <c r="B48" s="1"/>
      <c r="C48" s="9" t="s">
        <v>172</v>
      </c>
      <c r="D48" s="43">
        <f>COUNTIF($AK$3:$AK$89,"-1")</f>
        <v>42</v>
      </c>
      <c r="E48" s="10">
        <f t="shared" si="276"/>
        <v>1</v>
      </c>
      <c r="F48" s="26">
        <v>776254</v>
      </c>
      <c r="G48" s="49">
        <f>VLOOKUP($F48,Lookup_!$A$2:$AJ$2224,3,FALSE)</f>
        <v>2025</v>
      </c>
      <c r="H48" s="27">
        <f>VLOOKUP($F48,Lookup_!$A$2:$AJ$2224,4,FALSE)</f>
        <v>9.3000000000000007</v>
      </c>
      <c r="I48" s="86">
        <f>VLOOKUP($F48,Lookup_!$A$2:$AJ$2224,2,FALSE)</f>
        <v>45920</v>
      </c>
      <c r="J48" s="7">
        <f>VLOOKUP($F48,Lookup_!$A$2:$AJ$2224,13,FALSE)</f>
        <v>5</v>
      </c>
      <c r="K48" s="8" t="str">
        <f>VLOOKUP(J48,Lookup_!$AO$3:$AP$32,2,FALSE)</f>
        <v>CHC</v>
      </c>
      <c r="L48" s="27">
        <f>VLOOKUP($F48,Lookup_!$A$2:$AJ$2224,14,FALSE)</f>
        <v>-102</v>
      </c>
      <c r="M48" s="12">
        <f>VLOOKUP($F48,Lookup_!$A$2:$AJ$2224,15,FALSE)</f>
        <v>0.50495000000000001</v>
      </c>
      <c r="N48" s="115">
        <f t="shared" si="67"/>
        <v>0.49528549415260037</v>
      </c>
      <c r="O48" s="116">
        <f t="shared" si="68"/>
        <v>101.9037528468165</v>
      </c>
      <c r="P48" s="49">
        <f>VLOOKUP($F48,Lookup_!$A$2:$AJ$2224,7,FALSE)</f>
        <v>6</v>
      </c>
      <c r="Q48" s="8" t="str">
        <f>VLOOKUP(P48,Lookup_!$AO$3:$AP$32,2,FALSE)</f>
        <v>CIN</v>
      </c>
      <c r="R48" s="88">
        <f>VLOOKUP($F48,Lookup_!$A$2:$AJ$2224,12,FALSE)</f>
        <v>0.333208536</v>
      </c>
      <c r="S48" s="27">
        <f>VLOOKUP($F48,Lookup_!$A$2:$AJ$2224,8,FALSE)</f>
        <v>-106</v>
      </c>
      <c r="T48" s="12">
        <f>VLOOKUP($F48,Lookup_!$A$2:$AJ$2224,9,FALSE)</f>
        <v>0.51456299999999999</v>
      </c>
      <c r="U48" s="115">
        <f t="shared" si="69"/>
        <v>0.50471450584739974</v>
      </c>
      <c r="V48" s="116">
        <f t="shared" si="70"/>
        <v>-101.90375284681654</v>
      </c>
      <c r="W48" s="90">
        <f t="shared" si="71"/>
        <v>1</v>
      </c>
      <c r="X48" s="27">
        <f>VLOOKUP($F48,Lookup_!$A$2:$AJ$2224,5,FALSE)</f>
        <v>9</v>
      </c>
      <c r="Y48" s="27">
        <f>VLOOKUP($F48,Lookup_!$A$2:$AJ$2224,6,FALSE)</f>
        <v>104</v>
      </c>
      <c r="Z48" s="55">
        <f>VLOOKUP($F48,Lookup_!$A$2:$AJ$2224,19,FALSE)</f>
        <v>112.4673495049995</v>
      </c>
      <c r="AA48" s="116">
        <f>VLOOKUP($F48,Lookup_!$A$2:$AJ$2224,25,FALSE)</f>
        <v>104.93693065958949</v>
      </c>
      <c r="AB48" s="27">
        <f>VLOOKUP($F48,Lookup_!$A$2:$AJ$2224,21,FALSE)</f>
        <v>-136.99390934184771</v>
      </c>
      <c r="AC48" s="116">
        <f>VLOOKUP($F48,Lookup_!$A$2:$AJ$2224,23,FALSE)</f>
        <v>-118.86004556666148</v>
      </c>
      <c r="AD48" s="7">
        <f>VLOOKUP($F48,Lookup_!$A$2:$AJ$2224,31,FALSE)</f>
        <v>3</v>
      </c>
      <c r="AE48" s="8">
        <f>VLOOKUP($F48,Lookup_!$A$2:$AJ$2224,30,FALSE)</f>
        <v>6</v>
      </c>
      <c r="AF48" s="8" t="str">
        <f>VLOOKUP($F48,Lookup_!$A$2:$AJ$2224,32,FALSE)</f>
        <v>THREE</v>
      </c>
      <c r="AG48" s="28">
        <f>VLOOKUP($F48,Lookup_!$A$2:$AJ$2224,29,FALSE)</f>
        <v>1</v>
      </c>
      <c r="AH48" s="28">
        <f>VLOOKUP($F48,Lookup_!$A$2:$AJ$2224,34,FALSE)</f>
        <v>1</v>
      </c>
      <c r="AI48" s="28" t="str">
        <f>VLOOKUP($F48,Lookup_!$A$2:$AJ$2224,33,FALSE)</f>
        <v>HomFave</v>
      </c>
      <c r="AJ48" s="8">
        <f>VLOOKUP($F48,Lookup_!$A$2:$AJ$2224,35,FALSE)</f>
        <v>9</v>
      </c>
      <c r="AK48" s="28">
        <f>VLOOKUP($F48,Lookup_!$A$2:$AJ$2224,36,FALSE)</f>
        <v>0</v>
      </c>
      <c r="AL48">
        <f t="shared" si="72"/>
        <v>3</v>
      </c>
      <c r="AM48">
        <f t="shared" si="73"/>
        <v>1</v>
      </c>
      <c r="AN48" s="166"/>
      <c r="AO48" s="1"/>
      <c r="AP48" s="17" t="s">
        <v>33</v>
      </c>
      <c r="AQ48" s="21">
        <f>IF(AQ46=0,0,AQ47/AQ46)</f>
        <v>0.60869565217391308</v>
      </c>
      <c r="AR48" s="103">
        <f t="shared" si="74"/>
        <v>-106</v>
      </c>
      <c r="AS48" s="24">
        <f>IF(OR($S48&lt;OPL_MIN,$S48&gt;OPL_MAX),"",VLOOKUP($F48,CleanseResults!$L$3:$P$1772,5,FALSE))</f>
        <v>0.49</v>
      </c>
      <c r="AT48" s="24" t="str">
        <f t="shared" si="75"/>
        <v>VisDog</v>
      </c>
      <c r="AU48" s="91">
        <f t="shared" si="76"/>
        <v>104.08163265306123</v>
      </c>
      <c r="AV48" s="91">
        <f t="shared" si="77"/>
        <v>104.08163265306123</v>
      </c>
      <c r="AW48" s="25">
        <f t="shared" si="78"/>
        <v>-1</v>
      </c>
      <c r="AX48" s="53" t="str">
        <f t="shared" si="79"/>
        <v/>
      </c>
      <c r="AY48" s="52" t="str">
        <f t="shared" si="80"/>
        <v/>
      </c>
      <c r="AZ48" s="52">
        <f t="shared" si="81"/>
        <v>0</v>
      </c>
      <c r="BA48" s="52">
        <f t="shared" si="82"/>
        <v>102</v>
      </c>
      <c r="BB48" s="52" t="str">
        <f t="shared" si="83"/>
        <v/>
      </c>
      <c r="BC48" s="52" t="str">
        <f t="shared" si="84"/>
        <v/>
      </c>
      <c r="BD48" s="52" t="str">
        <f t="shared" si="85"/>
        <v/>
      </c>
      <c r="BE48" s="52" t="str">
        <f t="shared" si="86"/>
        <v/>
      </c>
      <c r="BG48" s="166"/>
      <c r="BH48" s="1"/>
      <c r="BI48" s="17" t="s">
        <v>33</v>
      </c>
      <c r="BJ48" s="21">
        <f>IF(BJ46=0,0,BJ47/BJ46)</f>
        <v>0.63636363636363635</v>
      </c>
      <c r="BK48" s="103">
        <f t="shared" si="87"/>
        <v>-106</v>
      </c>
      <c r="BL48" s="24">
        <f>IF(OR($S48&lt;OPL_MIN,$S48&gt;OPL_MAX),"",VLOOKUP($F48,CleanseResults!$AA$3:$AE$1772,5,FALSE))</f>
        <v>0.55000000000000004</v>
      </c>
      <c r="BM48" s="24" t="str">
        <f t="shared" si="88"/>
        <v>HomFave</v>
      </c>
      <c r="BN48" s="91">
        <f t="shared" si="89"/>
        <v>-122.22222222222226</v>
      </c>
      <c r="BO48" s="91">
        <f t="shared" si="90"/>
        <v>122.22222222222226</v>
      </c>
      <c r="BP48" s="25">
        <f t="shared" si="91"/>
        <v>1</v>
      </c>
      <c r="BQ48" s="53">
        <f t="shared" si="92"/>
        <v>206</v>
      </c>
      <c r="BR48" s="52">
        <f t="shared" si="93"/>
        <v>106</v>
      </c>
      <c r="BS48" s="52" t="str">
        <f t="shared" si="94"/>
        <v/>
      </c>
      <c r="BT48" s="52" t="str">
        <f t="shared" si="95"/>
        <v/>
      </c>
      <c r="BU48" s="52" t="str">
        <f t="shared" si="96"/>
        <v/>
      </c>
      <c r="BV48" s="52" t="str">
        <f t="shared" si="97"/>
        <v/>
      </c>
      <c r="BW48" s="52" t="str">
        <f t="shared" si="98"/>
        <v/>
      </c>
      <c r="BX48" s="52" t="str">
        <f t="shared" si="99"/>
        <v/>
      </c>
      <c r="BZ48" s="166"/>
      <c r="CA48" s="1"/>
      <c r="CB48" s="17" t="s">
        <v>33</v>
      </c>
      <c r="CC48" s="21">
        <f>IF(CC46=0,0,CC47/CC46)</f>
        <v>0.6470588235294118</v>
      </c>
      <c r="CD48" s="103">
        <f t="shared" si="100"/>
        <v>-106</v>
      </c>
      <c r="CE48" s="24">
        <f>IF(OR($S48&lt;OPL_MIN,$S48&gt;OPL_MAX),"",VLOOKUP($F48,CleanseResults!$AP$3:$AT$1772,5,FALSE))</f>
        <v>0.41</v>
      </c>
      <c r="CF48" s="24" t="str">
        <f t="shared" si="101"/>
        <v>VisDog</v>
      </c>
      <c r="CG48" s="91">
        <f t="shared" si="102"/>
        <v>143.90243902439028</v>
      </c>
      <c r="CH48" s="91">
        <f t="shared" si="103"/>
        <v>143.90243902439028</v>
      </c>
      <c r="CI48" s="25">
        <f t="shared" si="104"/>
        <v>-1</v>
      </c>
      <c r="CJ48" s="53" t="str">
        <f t="shared" si="105"/>
        <v/>
      </c>
      <c r="CK48" s="52" t="str">
        <f t="shared" si="106"/>
        <v/>
      </c>
      <c r="CL48" s="52">
        <f t="shared" si="107"/>
        <v>0</v>
      </c>
      <c r="CM48" s="52">
        <f t="shared" si="108"/>
        <v>102</v>
      </c>
      <c r="CN48" s="52" t="str">
        <f t="shared" si="109"/>
        <v/>
      </c>
      <c r="CO48" s="52" t="str">
        <f t="shared" si="110"/>
        <v/>
      </c>
      <c r="CP48" s="52" t="str">
        <f t="shared" si="111"/>
        <v/>
      </c>
      <c r="CQ48" s="52" t="str">
        <f t="shared" si="112"/>
        <v/>
      </c>
      <c r="CS48" s="166"/>
      <c r="CT48" s="1"/>
      <c r="CU48" s="17" t="s">
        <v>33</v>
      </c>
      <c r="CV48" s="21">
        <f>IF(CV46=0,0,CV47/CV46)</f>
        <v>0.52</v>
      </c>
      <c r="CW48" s="103">
        <f t="shared" si="113"/>
        <v>-106</v>
      </c>
      <c r="CX48" s="24">
        <f>IF(OR($S48&lt;OPL_MIN,$S48&gt;OPL_MAX),"",VLOOKUP($F48,CleanseResults!$BE$3:$BI$1772,5,FALSE))</f>
        <v>0.55000000000000004</v>
      </c>
      <c r="CY48" s="24" t="str">
        <f t="shared" si="114"/>
        <v>HomFave</v>
      </c>
      <c r="CZ48" s="91">
        <f t="shared" si="115"/>
        <v>-122.22222222222226</v>
      </c>
      <c r="DA48" s="91">
        <f t="shared" si="116"/>
        <v>122.22222222222226</v>
      </c>
      <c r="DB48" s="25">
        <f t="shared" si="117"/>
        <v>1</v>
      </c>
      <c r="DC48" s="53">
        <f t="shared" si="118"/>
        <v>206</v>
      </c>
      <c r="DD48" s="52">
        <f t="shared" si="119"/>
        <v>106</v>
      </c>
      <c r="DE48" s="52" t="str">
        <f t="shared" si="120"/>
        <v/>
      </c>
      <c r="DF48" s="52" t="str">
        <f t="shared" si="121"/>
        <v/>
      </c>
      <c r="DG48" s="52" t="str">
        <f t="shared" si="122"/>
        <v/>
      </c>
      <c r="DH48" s="52" t="str">
        <f t="shared" si="123"/>
        <v/>
      </c>
      <c r="DI48" s="52" t="str">
        <f t="shared" si="124"/>
        <v/>
      </c>
      <c r="DJ48" s="52" t="str">
        <f t="shared" si="125"/>
        <v/>
      </c>
      <c r="DL48" s="166"/>
      <c r="DM48" s="1"/>
      <c r="DN48" s="17" t="s">
        <v>33</v>
      </c>
      <c r="DO48" s="21">
        <f>IF(DO46=0,0,DO47/DO46)</f>
        <v>0.6785714285714286</v>
      </c>
      <c r="DP48" s="103">
        <f t="shared" si="126"/>
        <v>-106</v>
      </c>
      <c r="DQ48" s="24">
        <f>IF(OR($S48&lt;OPL_MIN,$S48&gt;OPL_MAX),"",VLOOKUP($F48,CleanseResults!$BT$3:$BX$1772,5,FALSE))</f>
        <v>0.46</v>
      </c>
      <c r="DR48" s="24" t="str">
        <f t="shared" si="127"/>
        <v>VisDog</v>
      </c>
      <c r="DS48" s="91">
        <f t="shared" si="128"/>
        <v>117.39130434782609</v>
      </c>
      <c r="DT48" s="91">
        <f t="shared" si="129"/>
        <v>117.39130434782609</v>
      </c>
      <c r="DU48" s="25">
        <f t="shared" si="130"/>
        <v>-1</v>
      </c>
      <c r="DV48" s="53" t="str">
        <f t="shared" si="131"/>
        <v/>
      </c>
      <c r="DW48" s="52" t="str">
        <f t="shared" si="132"/>
        <v/>
      </c>
      <c r="DX48" s="52">
        <f t="shared" si="133"/>
        <v>0</v>
      </c>
      <c r="DY48" s="52">
        <f t="shared" si="134"/>
        <v>102</v>
      </c>
      <c r="DZ48" s="52" t="str">
        <f t="shared" si="135"/>
        <v/>
      </c>
      <c r="EA48" s="52" t="str">
        <f t="shared" si="136"/>
        <v/>
      </c>
      <c r="EB48" s="52" t="str">
        <f t="shared" si="137"/>
        <v/>
      </c>
      <c r="EC48" s="52" t="str">
        <f t="shared" si="138"/>
        <v/>
      </c>
      <c r="EE48" s="166"/>
      <c r="EF48" s="1"/>
      <c r="EG48" s="17" t="s">
        <v>33</v>
      </c>
      <c r="EH48" s="21">
        <f>IF(EH46=0,0,EH47/EH46)</f>
        <v>0.48148148148148145</v>
      </c>
      <c r="EI48" s="103">
        <f t="shared" si="139"/>
        <v>-106</v>
      </c>
      <c r="EJ48" s="24">
        <f>IF(OR($S48&lt;OPL_MIN,$S48&gt;OPL_MAX),"",VLOOKUP($F48,CleanseResults!$CI$3:$CM$1772,5,FALSE))</f>
        <v>0.49</v>
      </c>
      <c r="EK48" s="24" t="str">
        <f t="shared" si="140"/>
        <v>VisDog</v>
      </c>
      <c r="EL48" s="91">
        <f t="shared" si="141"/>
        <v>104.08163265306123</v>
      </c>
      <c r="EM48" s="91">
        <f t="shared" si="142"/>
        <v>104.08163265306123</v>
      </c>
      <c r="EN48" s="25">
        <f t="shared" si="143"/>
        <v>-1</v>
      </c>
      <c r="EO48" s="53" t="str">
        <f t="shared" si="144"/>
        <v/>
      </c>
      <c r="EP48" s="52" t="str">
        <f t="shared" si="145"/>
        <v/>
      </c>
      <c r="EQ48" s="52">
        <f t="shared" si="146"/>
        <v>0</v>
      </c>
      <c r="ER48" s="52">
        <f t="shared" si="147"/>
        <v>102</v>
      </c>
      <c r="ES48" s="52" t="str">
        <f t="shared" si="148"/>
        <v/>
      </c>
      <c r="ET48" s="52" t="str">
        <f t="shared" si="149"/>
        <v/>
      </c>
      <c r="EU48" s="52" t="str">
        <f t="shared" si="150"/>
        <v/>
      </c>
      <c r="EV48" s="52" t="str">
        <f t="shared" si="151"/>
        <v/>
      </c>
      <c r="EX48" s="166"/>
      <c r="EY48" s="1"/>
      <c r="EZ48" s="17" t="s">
        <v>33</v>
      </c>
      <c r="FA48" s="21">
        <f>IF(FA46=0,0,FA47/FA46)</f>
        <v>0.48648648648648651</v>
      </c>
      <c r="FB48" s="103">
        <f t="shared" si="152"/>
        <v>-106</v>
      </c>
      <c r="FC48" s="24">
        <f>IF(OR($S48&lt;OPL_MIN,$S48&gt;OPL_MAX),"",VLOOKUP($F48,CleanseResults!$CX$3:$DB$1772,5,FALSE))</f>
        <v>0.51</v>
      </c>
      <c r="FD48" s="24" t="str">
        <f t="shared" si="153"/>
        <v>HomFave</v>
      </c>
      <c r="FE48" s="91">
        <f t="shared" si="154"/>
        <v>-104.08163265306123</v>
      </c>
      <c r="FF48" s="91">
        <f t="shared" si="155"/>
        <v>104.08163265306123</v>
      </c>
      <c r="FG48" s="25">
        <f t="shared" si="156"/>
        <v>1</v>
      </c>
      <c r="FH48" s="53">
        <f t="shared" si="157"/>
        <v>206</v>
      </c>
      <c r="FI48" s="52">
        <f t="shared" si="158"/>
        <v>106</v>
      </c>
      <c r="FJ48" s="52" t="str">
        <f t="shared" si="159"/>
        <v/>
      </c>
      <c r="FK48" s="52" t="str">
        <f t="shared" si="160"/>
        <v/>
      </c>
      <c r="FL48" s="52" t="str">
        <f t="shared" si="161"/>
        <v/>
      </c>
      <c r="FM48" s="52" t="str">
        <f t="shared" si="162"/>
        <v/>
      </c>
      <c r="FN48" s="52" t="str">
        <f t="shared" si="163"/>
        <v/>
      </c>
      <c r="FO48" s="52" t="str">
        <f t="shared" si="164"/>
        <v/>
      </c>
      <c r="FQ48" s="166"/>
      <c r="FR48" s="1"/>
      <c r="FS48" s="17" t="s">
        <v>33</v>
      </c>
      <c r="FT48" s="21">
        <f>IF(FT46=0,0,FT47/FT46)</f>
        <v>0.53125</v>
      </c>
      <c r="FU48" s="103">
        <f t="shared" si="165"/>
        <v>-106</v>
      </c>
      <c r="FV48" s="24">
        <f>IF(OR($S48&lt;OPL_MIN,$S48&gt;OPL_MAX),"",VLOOKUP($F48,CleanseResults!$DM$3:$DQ$1772,5,FALSE))</f>
        <v>0.48</v>
      </c>
      <c r="FW48" s="24" t="str">
        <f t="shared" si="166"/>
        <v>VisDog</v>
      </c>
      <c r="FX48" s="91">
        <f t="shared" si="167"/>
        <v>108.33333333333334</v>
      </c>
      <c r="FY48" s="91">
        <f t="shared" si="168"/>
        <v>108.33333333333334</v>
      </c>
      <c r="FZ48" s="25">
        <f t="shared" si="169"/>
        <v>-1</v>
      </c>
      <c r="GA48" s="53" t="str">
        <f t="shared" si="170"/>
        <v/>
      </c>
      <c r="GB48" s="52" t="str">
        <f t="shared" si="171"/>
        <v/>
      </c>
      <c r="GC48" s="52">
        <f t="shared" si="172"/>
        <v>0</v>
      </c>
      <c r="GD48" s="52">
        <f t="shared" si="173"/>
        <v>102</v>
      </c>
      <c r="GE48" s="52" t="str">
        <f t="shared" si="174"/>
        <v/>
      </c>
      <c r="GF48" s="52" t="str">
        <f t="shared" si="175"/>
        <v/>
      </c>
      <c r="GG48" s="52" t="str">
        <f t="shared" si="176"/>
        <v/>
      </c>
      <c r="GH48" s="52" t="str">
        <f t="shared" si="177"/>
        <v/>
      </c>
      <c r="GJ48" s="166"/>
      <c r="GK48" s="1"/>
      <c r="GL48" s="17" t="s">
        <v>33</v>
      </c>
      <c r="GM48" s="21">
        <f>IF(GM46=0,0,GM47/GM46)</f>
        <v>0.47826086956521741</v>
      </c>
      <c r="GN48" s="103">
        <f t="shared" si="178"/>
        <v>-106</v>
      </c>
      <c r="GO48" s="24">
        <f>IF(OR($S48&lt;OPL_MIN,$S48&gt;OPL_MAX),"",VLOOKUP($F48,CleanseResults!$EB$3:$EF$1772,5,FALSE))</f>
        <v>0.45</v>
      </c>
      <c r="GP48" s="24" t="str">
        <f t="shared" si="179"/>
        <v>VisDog</v>
      </c>
      <c r="GQ48" s="91">
        <f t="shared" si="180"/>
        <v>122.22222222222223</v>
      </c>
      <c r="GR48" s="91">
        <f t="shared" si="181"/>
        <v>122.22222222222223</v>
      </c>
      <c r="GS48" s="25">
        <f t="shared" si="182"/>
        <v>-1</v>
      </c>
      <c r="GT48" s="53" t="str">
        <f t="shared" si="183"/>
        <v/>
      </c>
      <c r="GU48" s="52" t="str">
        <f t="shared" si="184"/>
        <v/>
      </c>
      <c r="GV48" s="52">
        <f t="shared" si="185"/>
        <v>0</v>
      </c>
      <c r="GW48" s="52">
        <f t="shared" si="186"/>
        <v>102</v>
      </c>
      <c r="GX48" s="52" t="str">
        <f t="shared" si="187"/>
        <v/>
      </c>
      <c r="GY48" s="52" t="str">
        <f t="shared" si="188"/>
        <v/>
      </c>
      <c r="GZ48" s="52" t="str">
        <f t="shared" si="189"/>
        <v/>
      </c>
      <c r="HA48" s="52" t="str">
        <f t="shared" si="190"/>
        <v/>
      </c>
      <c r="HC48" s="166"/>
      <c r="HD48" s="1"/>
      <c r="HE48" s="17" t="s">
        <v>33</v>
      </c>
      <c r="HF48" s="21">
        <f>IF(HF46=0,0,HF47/HF46)</f>
        <v>0.47826086956521741</v>
      </c>
      <c r="HG48" s="103">
        <f t="shared" si="191"/>
        <v>-106</v>
      </c>
      <c r="HH48" s="24">
        <f>IF(OR($S48&lt;OPL_MIN,$S48&gt;OPL_MAX),"",VLOOKUP($F48,CleanseResults!$EQ$3:$EU$1772,5,FALSE))</f>
        <v>0.45</v>
      </c>
      <c r="HI48" s="24" t="str">
        <f t="shared" si="192"/>
        <v>VisDog</v>
      </c>
      <c r="HJ48" s="91">
        <f t="shared" si="193"/>
        <v>122.22222222222223</v>
      </c>
      <c r="HK48" s="91">
        <f t="shared" si="194"/>
        <v>122.22222222222223</v>
      </c>
      <c r="HL48" s="25">
        <f t="shared" si="195"/>
        <v>-1</v>
      </c>
      <c r="HM48" s="53" t="str">
        <f t="shared" si="196"/>
        <v/>
      </c>
      <c r="HN48" s="52" t="str">
        <f t="shared" si="197"/>
        <v/>
      </c>
      <c r="HO48" s="52">
        <f t="shared" si="198"/>
        <v>0</v>
      </c>
      <c r="HP48" s="52">
        <f t="shared" si="199"/>
        <v>102</v>
      </c>
      <c r="HQ48" s="52" t="str">
        <f t="shared" si="200"/>
        <v/>
      </c>
      <c r="HR48" s="52" t="str">
        <f t="shared" si="201"/>
        <v/>
      </c>
      <c r="HS48" s="52" t="str">
        <f t="shared" si="202"/>
        <v/>
      </c>
      <c r="HT48" s="52" t="str">
        <f t="shared" si="203"/>
        <v/>
      </c>
      <c r="HV48" s="166"/>
      <c r="HW48" s="1"/>
      <c r="HX48" s="17" t="s">
        <v>33</v>
      </c>
      <c r="HY48" s="21">
        <f>IF(HY46=0,0,HY47/HY46)</f>
        <v>0.5</v>
      </c>
      <c r="HZ48" s="103">
        <f t="shared" si="204"/>
        <v>-106</v>
      </c>
      <c r="IA48" s="24">
        <f>IF(OR($S48&lt;OPL_MIN,$S48&gt;OPL_MAX),"",VLOOKUP($F48,CleanseResults!$FF$3:$FJ$1772,5,FALSE))</f>
        <v>0.49</v>
      </c>
      <c r="IB48" s="24" t="str">
        <f t="shared" si="205"/>
        <v>VisDog</v>
      </c>
      <c r="IC48" s="91">
        <f t="shared" si="206"/>
        <v>104.08163265306123</v>
      </c>
      <c r="ID48" s="91">
        <f t="shared" si="207"/>
        <v>104.08163265306123</v>
      </c>
      <c r="IE48" s="25">
        <f t="shared" si="208"/>
        <v>-1</v>
      </c>
      <c r="IF48" s="53" t="str">
        <f t="shared" si="209"/>
        <v/>
      </c>
      <c r="IG48" s="52" t="str">
        <f t="shared" si="210"/>
        <v/>
      </c>
      <c r="IH48" s="52">
        <f t="shared" si="211"/>
        <v>0</v>
      </c>
      <c r="II48" s="52">
        <f t="shared" si="212"/>
        <v>102</v>
      </c>
      <c r="IJ48" s="52" t="str">
        <f t="shared" si="213"/>
        <v/>
      </c>
      <c r="IK48" s="52" t="str">
        <f t="shared" si="214"/>
        <v/>
      </c>
      <c r="IL48" s="52" t="str">
        <f t="shared" si="215"/>
        <v/>
      </c>
      <c r="IM48" s="52" t="str">
        <f t="shared" si="216"/>
        <v/>
      </c>
      <c r="IO48" s="166"/>
      <c r="IP48" s="1"/>
      <c r="IQ48" s="17" t="s">
        <v>33</v>
      </c>
      <c r="IR48" s="21">
        <f>IF(IR46=0,0,IR47/IR46)</f>
        <v>0.5625</v>
      </c>
      <c r="IS48" s="103">
        <f t="shared" si="217"/>
        <v>-106</v>
      </c>
      <c r="IT48" s="24">
        <f>IF(OR($S48&lt;OPL_MIN,$S48&gt;OPL_MAX),"",VLOOKUP($F48,CleanseResults!$FU$3:$FY$1772,5,FALSE))</f>
        <v>0.5</v>
      </c>
      <c r="IU48" s="24" t="str">
        <f t="shared" si="218"/>
        <v>HomFave</v>
      </c>
      <c r="IV48" s="91">
        <f t="shared" si="219"/>
        <v>100</v>
      </c>
      <c r="IW48" s="91">
        <f t="shared" si="220"/>
        <v>100</v>
      </c>
      <c r="IX48" s="25">
        <f t="shared" si="221"/>
        <v>1</v>
      </c>
      <c r="IY48" s="53">
        <f t="shared" si="222"/>
        <v>206</v>
      </c>
      <c r="IZ48" s="52">
        <f t="shared" si="223"/>
        <v>106</v>
      </c>
      <c r="JA48" s="52" t="str">
        <f t="shared" si="224"/>
        <v/>
      </c>
      <c r="JB48" s="52" t="str">
        <f t="shared" si="225"/>
        <v/>
      </c>
      <c r="JC48" s="52" t="str">
        <f t="shared" si="226"/>
        <v/>
      </c>
      <c r="JD48" s="52" t="str">
        <f t="shared" si="227"/>
        <v/>
      </c>
      <c r="JE48" s="52" t="str">
        <f t="shared" si="228"/>
        <v/>
      </c>
      <c r="JF48" s="52" t="str">
        <f t="shared" si="229"/>
        <v/>
      </c>
      <c r="JH48" s="166"/>
      <c r="JI48" s="1"/>
      <c r="JJ48" s="17" t="s">
        <v>33</v>
      </c>
      <c r="JK48" s="21">
        <f>IF(JK46=0,0,JK47/JK46)</f>
        <v>0.53846153846153844</v>
      </c>
      <c r="JL48" s="103">
        <f t="shared" si="230"/>
        <v>-106</v>
      </c>
      <c r="JM48" s="24">
        <f>IF(OR($S48&lt;OPL_MIN,$S48&gt;OPL_MAX),"",VLOOKUP($F48,CleanseResults!$GJ$3:$GN$1772,5,FALSE))</f>
        <v>0.45</v>
      </c>
      <c r="JN48" s="24" t="str">
        <f t="shared" si="231"/>
        <v>VisDog</v>
      </c>
      <c r="JO48" s="91">
        <f t="shared" si="232"/>
        <v>122.22222222222223</v>
      </c>
      <c r="JP48" s="91">
        <f t="shared" si="233"/>
        <v>122.22222222222223</v>
      </c>
      <c r="JQ48" s="25">
        <f t="shared" si="234"/>
        <v>-1</v>
      </c>
      <c r="JR48" s="53" t="str">
        <f t="shared" si="235"/>
        <v/>
      </c>
      <c r="JS48" s="52" t="str">
        <f t="shared" si="236"/>
        <v/>
      </c>
      <c r="JT48" s="52">
        <f t="shared" si="237"/>
        <v>0</v>
      </c>
      <c r="JU48" s="52">
        <f t="shared" si="238"/>
        <v>102</v>
      </c>
      <c r="JV48" s="52" t="str">
        <f t="shared" si="239"/>
        <v/>
      </c>
      <c r="JW48" s="52" t="str">
        <f t="shared" si="240"/>
        <v/>
      </c>
      <c r="JX48" s="52" t="str">
        <f t="shared" si="241"/>
        <v/>
      </c>
      <c r="JY48" s="52" t="str">
        <f t="shared" si="242"/>
        <v/>
      </c>
      <c r="KA48" s="166"/>
      <c r="KB48" s="1"/>
      <c r="KC48" s="17" t="s">
        <v>33</v>
      </c>
      <c r="KD48" s="21">
        <f>IF(KD46=0,0,KD47/KD46)</f>
        <v>0.58974358974358976</v>
      </c>
      <c r="KE48" s="103">
        <f t="shared" si="243"/>
        <v>-106</v>
      </c>
      <c r="KF48" s="24">
        <f>IF(OR($S48&lt;OPL_MIN,$S48&gt;OPL_MAX),"",VLOOKUP($F48,CleanseResults!$GY$3:$HC$1772,5,FALSE))</f>
        <v>0.51</v>
      </c>
      <c r="KG48" s="24" t="str">
        <f t="shared" si="244"/>
        <v>HomFave</v>
      </c>
      <c r="KH48" s="91">
        <f t="shared" si="245"/>
        <v>-104.08163265306123</v>
      </c>
      <c r="KI48" s="91">
        <f t="shared" si="246"/>
        <v>104.08163265306123</v>
      </c>
      <c r="KJ48" s="25">
        <f t="shared" si="247"/>
        <v>1</v>
      </c>
      <c r="KK48" s="53">
        <f t="shared" si="248"/>
        <v>206</v>
      </c>
      <c r="KL48" s="52">
        <f t="shared" si="249"/>
        <v>106</v>
      </c>
      <c r="KM48" s="52" t="str">
        <f t="shared" si="250"/>
        <v/>
      </c>
      <c r="KN48" s="52" t="str">
        <f t="shared" si="251"/>
        <v/>
      </c>
      <c r="KO48" s="52" t="str">
        <f t="shared" si="252"/>
        <v/>
      </c>
      <c r="KP48" s="52" t="str">
        <f t="shared" si="253"/>
        <v/>
      </c>
      <c r="KQ48" s="52" t="str">
        <f t="shared" si="254"/>
        <v/>
      </c>
      <c r="KR48" s="52" t="str">
        <f t="shared" si="255"/>
        <v/>
      </c>
      <c r="KT48" s="166"/>
      <c r="KU48" s="1"/>
      <c r="KV48" s="17" t="s">
        <v>33</v>
      </c>
      <c r="KW48" s="21">
        <f>IF(KW46=0,0,KW47/KW46)</f>
        <v>0.625</v>
      </c>
      <c r="KX48" s="103">
        <f t="shared" si="256"/>
        <v>-106</v>
      </c>
      <c r="KY48" s="24">
        <f>IF(OR($S48&lt;OPL_MIN,$S48&gt;OPL_MAX),"",VLOOKUP($F48,CleanseResults!$HN$3:$HR$1772,5,FALSE))</f>
        <v>0.46</v>
      </c>
      <c r="KZ48" s="24" t="str">
        <f t="shared" si="257"/>
        <v>VisDog</v>
      </c>
      <c r="LA48" s="91">
        <f t="shared" si="258"/>
        <v>117.39130434782609</v>
      </c>
      <c r="LB48" s="91">
        <f t="shared" si="259"/>
        <v>117.39130434782609</v>
      </c>
      <c r="LC48" s="25">
        <f t="shared" si="260"/>
        <v>-1</v>
      </c>
      <c r="LD48" s="53" t="str">
        <f t="shared" si="261"/>
        <v/>
      </c>
      <c r="LE48" s="52" t="str">
        <f t="shared" si="262"/>
        <v/>
      </c>
      <c r="LF48" s="52">
        <f t="shared" si="263"/>
        <v>0</v>
      </c>
      <c r="LG48" s="52">
        <f t="shared" si="264"/>
        <v>102</v>
      </c>
      <c r="LH48" s="52" t="str">
        <f t="shared" si="265"/>
        <v/>
      </c>
      <c r="LI48" s="52" t="str">
        <f t="shared" si="266"/>
        <v/>
      </c>
      <c r="LJ48" s="52" t="str">
        <f t="shared" si="267"/>
        <v/>
      </c>
      <c r="LK48" s="52" t="str">
        <f t="shared" si="268"/>
        <v/>
      </c>
      <c r="LO48" s="166"/>
      <c r="LP48" s="1"/>
      <c r="LQ48" s="17" t="s">
        <v>33</v>
      </c>
      <c r="LR48" s="21">
        <f>IF(LR46=0,0,LR47/LR46)</f>
        <v>0.5</v>
      </c>
      <c r="LS48" s="129">
        <f t="shared" si="30"/>
        <v>0.50471450584739974</v>
      </c>
      <c r="LT48" s="53">
        <f t="shared" si="269"/>
        <v>5</v>
      </c>
      <c r="LU48" s="53">
        <f t="shared" si="270"/>
        <v>10</v>
      </c>
      <c r="LV48" s="53">
        <f t="shared" si="271"/>
        <v>0</v>
      </c>
      <c r="LW48" s="53">
        <f t="shared" si="272"/>
        <v>0</v>
      </c>
      <c r="LX48" s="24" t="str">
        <f t="shared" si="273"/>
        <v>VisDog</v>
      </c>
      <c r="LY48" s="97">
        <f t="shared" si="32"/>
        <v>66.666666666666657</v>
      </c>
      <c r="LZ48" s="127">
        <f t="shared" si="33"/>
        <v>0.49</v>
      </c>
      <c r="MA48" s="128">
        <f t="shared" si="34"/>
        <v>-1.471450584739975E-2</v>
      </c>
      <c r="MB48" s="91">
        <f t="shared" si="35"/>
        <v>104.08163265306123</v>
      </c>
      <c r="MC48" s="137" t="str">
        <f t="shared" si="36"/>
        <v>VisDog</v>
      </c>
      <c r="MD48" s="138">
        <f t="shared" si="37"/>
        <v>-1</v>
      </c>
      <c r="ME48" s="130">
        <f t="shared" si="274"/>
        <v>-1</v>
      </c>
      <c r="MF48" s="135" t="str">
        <f t="shared" si="38"/>
        <v/>
      </c>
      <c r="MG48" s="135" t="str">
        <f t="shared" si="39"/>
        <v/>
      </c>
      <c r="MH48" s="135">
        <f t="shared" si="40"/>
        <v>0</v>
      </c>
      <c r="MI48" s="135">
        <f t="shared" si="41"/>
        <v>1</v>
      </c>
      <c r="MJ48" s="135" t="str">
        <f t="shared" si="42"/>
        <v/>
      </c>
      <c r="MK48" s="135" t="str">
        <f t="shared" si="43"/>
        <v/>
      </c>
      <c r="ML48" s="135" t="str">
        <f t="shared" si="44"/>
        <v/>
      </c>
      <c r="MM48" s="135" t="str">
        <f t="shared" si="45"/>
        <v/>
      </c>
      <c r="MO48" s="123">
        <f t="shared" si="46"/>
        <v>0.98039215686274506</v>
      </c>
      <c r="MP48" s="123">
        <f t="shared" si="47"/>
        <v>1</v>
      </c>
      <c r="MS48" s="24">
        <f t="shared" si="48"/>
        <v>1</v>
      </c>
      <c r="MT48" s="24">
        <f t="shared" si="49"/>
        <v>0</v>
      </c>
      <c r="MU48" s="24">
        <f t="shared" si="50"/>
        <v>-1</v>
      </c>
      <c r="MV48" s="81">
        <f t="shared" si="51"/>
        <v>-1</v>
      </c>
      <c r="MX48" s="52">
        <f t="shared" si="52"/>
        <v>0.49</v>
      </c>
      <c r="MY48" s="52">
        <f t="shared" si="53"/>
        <v>0.55000000000000004</v>
      </c>
      <c r="MZ48" s="52">
        <f t="shared" si="54"/>
        <v>0.41</v>
      </c>
      <c r="NA48" s="52">
        <f t="shared" si="55"/>
        <v>0.55000000000000004</v>
      </c>
      <c r="NB48" s="52">
        <f t="shared" si="56"/>
        <v>0.46</v>
      </c>
      <c r="NC48" s="52">
        <f t="shared" si="57"/>
        <v>0.49</v>
      </c>
      <c r="ND48" s="52">
        <f t="shared" si="58"/>
        <v>0.51</v>
      </c>
      <c r="NE48" s="52">
        <f t="shared" si="59"/>
        <v>0.48</v>
      </c>
      <c r="NF48" s="52">
        <f t="shared" si="60"/>
        <v>0.45</v>
      </c>
      <c r="NG48" s="52">
        <f t="shared" si="61"/>
        <v>0.45</v>
      </c>
      <c r="NH48" s="52">
        <f t="shared" si="62"/>
        <v>0.49</v>
      </c>
      <c r="NI48" s="52">
        <f t="shared" si="63"/>
        <v>0.5</v>
      </c>
      <c r="NJ48" s="52">
        <f t="shared" si="64"/>
        <v>0.45</v>
      </c>
      <c r="NK48" s="52">
        <f t="shared" si="65"/>
        <v>0.51</v>
      </c>
      <c r="NL48" s="52">
        <f t="shared" si="66"/>
        <v>0.46</v>
      </c>
      <c r="NM48" s="109">
        <f t="shared" si="275"/>
        <v>0.49</v>
      </c>
    </row>
    <row r="49" spans="1:377" ht="15" customHeight="1" x14ac:dyDescent="0.2">
      <c r="A49" s="39"/>
      <c r="B49" s="39"/>
      <c r="C49" s="9" t="s">
        <v>173</v>
      </c>
      <c r="D49" s="15">
        <f>D48/NumGames</f>
        <v>0.48275862068965519</v>
      </c>
      <c r="E49" s="10">
        <f t="shared" si="276"/>
        <v>0</v>
      </c>
      <c r="F49" s="26">
        <v>776209</v>
      </c>
      <c r="G49" s="49">
        <f>VLOOKUP($F49,Lookup_!$A$2:$AJ$2224,3,FALSE)</f>
        <v>2025</v>
      </c>
      <c r="H49" s="27">
        <f>VLOOKUP($F49,Lookup_!$A$2:$AJ$2224,4,FALSE)</f>
        <v>9.4</v>
      </c>
      <c r="I49" s="86">
        <f>VLOOKUP($F49,Lookup_!$A$2:$AJ$2224,2,FALSE)</f>
        <v>45923</v>
      </c>
      <c r="J49" s="7">
        <f>VLOOKUP($F49,Lookup_!$A$2:$AJ$2224,13,FALSE)</f>
        <v>18</v>
      </c>
      <c r="K49" s="8" t="str">
        <f>VLOOKUP(J49,Lookup_!$AO$3:$AP$32,2,FALSE)</f>
        <v>NYM</v>
      </c>
      <c r="L49" s="27">
        <f>VLOOKUP($F49,Lookup_!$A$2:$AJ$2224,14,FALSE)</f>
        <v>100</v>
      </c>
      <c r="M49" s="12">
        <f>VLOOKUP($F49,Lookup_!$A$2:$AJ$2224,15,FALSE)</f>
        <v>0.5</v>
      </c>
      <c r="N49" s="115">
        <f t="shared" si="67"/>
        <v>0.49056592666431847</v>
      </c>
      <c r="O49" s="116">
        <f t="shared" si="68"/>
        <v>103.8462</v>
      </c>
      <c r="P49" s="49">
        <f>VLOOKUP($F49,Lookup_!$A$2:$AJ$2224,7,FALSE)</f>
        <v>5</v>
      </c>
      <c r="Q49" s="8" t="str">
        <f>VLOOKUP(P49,Lookup_!$AO$3:$AP$32,2,FALSE)</f>
        <v>CHC</v>
      </c>
      <c r="R49" s="88">
        <f>VLOOKUP($F49,Lookup_!$A$2:$AJ$2224,12,FALSE)</f>
        <v>0.31173380000000001</v>
      </c>
      <c r="S49" s="27">
        <f>VLOOKUP($F49,Lookup_!$A$2:$AJ$2224,8,FALSE)</f>
        <v>-108</v>
      </c>
      <c r="T49" s="12">
        <f>VLOOKUP($F49,Lookup_!$A$2:$AJ$2224,9,FALSE)</f>
        <v>0.519231</v>
      </c>
      <c r="U49" s="115">
        <f t="shared" si="69"/>
        <v>0.50943407333568147</v>
      </c>
      <c r="V49" s="116">
        <f t="shared" si="70"/>
        <v>-103.84619999999998</v>
      </c>
      <c r="W49" s="90">
        <f t="shared" si="71"/>
        <v>1</v>
      </c>
      <c r="X49" s="27">
        <f>VLOOKUP($F49,Lookup_!$A$2:$AJ$2224,5,FALSE)</f>
        <v>7</v>
      </c>
      <c r="Y49" s="27">
        <f>VLOOKUP($F49,Lookup_!$A$2:$AJ$2224,6,FALSE)</f>
        <v>-108.5</v>
      </c>
      <c r="Z49" s="55">
        <f>VLOOKUP($F49,Lookup_!$A$2:$AJ$2224,19,FALSE)</f>
        <v>-111.66942157241104</v>
      </c>
      <c r="AA49" s="116">
        <f>VLOOKUP($F49,Lookup_!$A$2:$AJ$2224,25,FALSE)</f>
        <v>-106.56206363764056</v>
      </c>
      <c r="AB49" s="27">
        <f>VLOOKUP($F49,Lookup_!$A$2:$AJ$2224,21,FALSE)</f>
        <v>105.94163911739025</v>
      </c>
      <c r="AC49" s="116">
        <f>VLOOKUP($F49,Lookup_!$A$2:$AJ$2224,23,FALSE)</f>
        <v>-111.07689320142435</v>
      </c>
      <c r="AD49" s="7">
        <f>VLOOKUP($F49,Lookup_!$A$2:$AJ$2224,31,FALSE)</f>
        <v>9</v>
      </c>
      <c r="AE49" s="8">
        <f>VLOOKUP($F49,Lookup_!$A$2:$AJ$2224,30,FALSE)</f>
        <v>7</v>
      </c>
      <c r="AF49" s="8" t="str">
        <f>VLOOKUP($F49,Lookup_!$A$2:$AJ$2224,32,FALSE)</f>
        <v>TWO</v>
      </c>
      <c r="AG49" s="28">
        <f>VLOOKUP($F49,Lookup_!$A$2:$AJ$2224,29,FALSE)</f>
        <v>-1</v>
      </c>
      <c r="AH49" s="28">
        <f>VLOOKUP($F49,Lookup_!$A$2:$AJ$2224,34,FALSE)</f>
        <v>-1</v>
      </c>
      <c r="AI49" s="28" t="str">
        <f>VLOOKUP($F49,Lookup_!$A$2:$AJ$2224,33,FALSE)</f>
        <v>VisDog</v>
      </c>
      <c r="AJ49" s="8">
        <f>VLOOKUP($F49,Lookup_!$A$2:$AJ$2224,35,FALSE)</f>
        <v>16</v>
      </c>
      <c r="AK49" s="28">
        <f>VLOOKUP($F49,Lookup_!$A$2:$AJ$2224,36,FALSE)</f>
        <v>1</v>
      </c>
      <c r="AL49">
        <f t="shared" si="72"/>
        <v>2</v>
      </c>
      <c r="AM49">
        <f t="shared" si="73"/>
        <v>1</v>
      </c>
      <c r="AN49" s="166"/>
      <c r="AO49" s="1"/>
      <c r="AP49" s="17" t="s">
        <v>46</v>
      </c>
      <c r="AQ49" s="32">
        <f>AQ40+AQ31</f>
        <v>24.9</v>
      </c>
      <c r="AR49" s="103">
        <f t="shared" si="74"/>
        <v>-108</v>
      </c>
      <c r="AS49" s="24">
        <f>IF(OR($S49&lt;OPL_MIN,$S49&gt;OPL_MAX),"",VLOOKUP($F49,CleanseResults!$L$3:$P$1772,5,FALSE))</f>
        <v>0.48</v>
      </c>
      <c r="AT49" s="24" t="str">
        <f t="shared" si="75"/>
        <v>VisDog</v>
      </c>
      <c r="AU49" s="91">
        <f t="shared" si="76"/>
        <v>108.33333333333334</v>
      </c>
      <c r="AV49" s="91">
        <f t="shared" si="77"/>
        <v>108.33333333333334</v>
      </c>
      <c r="AW49" s="25">
        <f t="shared" si="78"/>
        <v>1</v>
      </c>
      <c r="AX49" s="53" t="str">
        <f t="shared" si="79"/>
        <v/>
      </c>
      <c r="AY49" s="52" t="str">
        <f t="shared" si="80"/>
        <v/>
      </c>
      <c r="AZ49" s="52">
        <f t="shared" si="81"/>
        <v>200</v>
      </c>
      <c r="BA49" s="52">
        <f t="shared" si="82"/>
        <v>100</v>
      </c>
      <c r="BB49" s="52" t="str">
        <f t="shared" si="83"/>
        <v/>
      </c>
      <c r="BC49" s="52" t="str">
        <f t="shared" si="84"/>
        <v/>
      </c>
      <c r="BD49" s="52" t="str">
        <f t="shared" si="85"/>
        <v/>
      </c>
      <c r="BE49" s="52" t="str">
        <f t="shared" si="86"/>
        <v/>
      </c>
      <c r="BG49" s="166"/>
      <c r="BH49" s="1"/>
      <c r="BI49" s="17" t="s">
        <v>46</v>
      </c>
      <c r="BJ49" s="32">
        <f>BJ40+BJ31</f>
        <v>35.47</v>
      </c>
      <c r="BK49" s="103">
        <f t="shared" si="87"/>
        <v>-108</v>
      </c>
      <c r="BL49" s="24">
        <f>IF(OR($S49&lt;OPL_MIN,$S49&gt;OPL_MAX),"",VLOOKUP($F49,CleanseResults!$AA$3:$AE$1772,5,FALSE))</f>
        <v>0.42</v>
      </c>
      <c r="BM49" s="24" t="str">
        <f t="shared" si="88"/>
        <v>VisDog</v>
      </c>
      <c r="BN49" s="91">
        <f t="shared" si="89"/>
        <v>138.0952380952381</v>
      </c>
      <c r="BO49" s="91">
        <f t="shared" si="90"/>
        <v>138.0952380952381</v>
      </c>
      <c r="BP49" s="25">
        <f t="shared" si="91"/>
        <v>1</v>
      </c>
      <c r="BQ49" s="53" t="str">
        <f t="shared" si="92"/>
        <v/>
      </c>
      <c r="BR49" s="52" t="str">
        <f t="shared" si="93"/>
        <v/>
      </c>
      <c r="BS49" s="52">
        <f t="shared" si="94"/>
        <v>200</v>
      </c>
      <c r="BT49" s="52">
        <f t="shared" si="95"/>
        <v>100</v>
      </c>
      <c r="BU49" s="52" t="str">
        <f t="shared" si="96"/>
        <v/>
      </c>
      <c r="BV49" s="52" t="str">
        <f t="shared" si="97"/>
        <v/>
      </c>
      <c r="BW49" s="52" t="str">
        <f t="shared" si="98"/>
        <v/>
      </c>
      <c r="BX49" s="52" t="str">
        <f t="shared" si="99"/>
        <v/>
      </c>
      <c r="BZ49" s="166"/>
      <c r="CA49" s="1"/>
      <c r="CB49" s="17" t="s">
        <v>46</v>
      </c>
      <c r="CC49" s="32">
        <f>CC40+CC31</f>
        <v>36.17</v>
      </c>
      <c r="CD49" s="103">
        <f t="shared" si="100"/>
        <v>-108</v>
      </c>
      <c r="CE49" s="24">
        <f>IF(OR($S49&lt;OPL_MIN,$S49&gt;OPL_MAX),"",VLOOKUP($F49,CleanseResults!$AP$3:$AT$1772,5,FALSE))</f>
        <v>0.42</v>
      </c>
      <c r="CF49" s="24" t="str">
        <f t="shared" si="101"/>
        <v>VisDog</v>
      </c>
      <c r="CG49" s="91">
        <f t="shared" si="102"/>
        <v>138.0952380952381</v>
      </c>
      <c r="CH49" s="91">
        <f t="shared" si="103"/>
        <v>138.0952380952381</v>
      </c>
      <c r="CI49" s="25">
        <f t="shared" si="104"/>
        <v>1</v>
      </c>
      <c r="CJ49" s="53" t="str">
        <f t="shared" si="105"/>
        <v/>
      </c>
      <c r="CK49" s="52" t="str">
        <f t="shared" si="106"/>
        <v/>
      </c>
      <c r="CL49" s="52">
        <f t="shared" si="107"/>
        <v>200</v>
      </c>
      <c r="CM49" s="52">
        <f t="shared" si="108"/>
        <v>100</v>
      </c>
      <c r="CN49" s="52" t="str">
        <f t="shared" si="109"/>
        <v/>
      </c>
      <c r="CO49" s="52" t="str">
        <f t="shared" si="110"/>
        <v/>
      </c>
      <c r="CP49" s="52" t="str">
        <f t="shared" si="111"/>
        <v/>
      </c>
      <c r="CQ49" s="52" t="str">
        <f t="shared" si="112"/>
        <v/>
      </c>
      <c r="CS49" s="166"/>
      <c r="CT49" s="1"/>
      <c r="CU49" s="17" t="s">
        <v>46</v>
      </c>
      <c r="CV49" s="32">
        <f>CV40+CV31</f>
        <v>27.21</v>
      </c>
      <c r="CW49" s="103">
        <f t="shared" si="113"/>
        <v>-108</v>
      </c>
      <c r="CX49" s="24">
        <f>IF(OR($S49&lt;OPL_MIN,$S49&gt;OPL_MAX),"",VLOOKUP($F49,CleanseResults!$BE$3:$BI$1772,5,FALSE))</f>
        <v>0.45</v>
      </c>
      <c r="CY49" s="24" t="str">
        <f t="shared" si="114"/>
        <v>VisDog</v>
      </c>
      <c r="CZ49" s="91">
        <f t="shared" si="115"/>
        <v>122.22222222222223</v>
      </c>
      <c r="DA49" s="91">
        <f t="shared" si="116"/>
        <v>122.22222222222223</v>
      </c>
      <c r="DB49" s="25">
        <f t="shared" si="117"/>
        <v>1</v>
      </c>
      <c r="DC49" s="53" t="str">
        <f t="shared" si="118"/>
        <v/>
      </c>
      <c r="DD49" s="52" t="str">
        <f t="shared" si="119"/>
        <v/>
      </c>
      <c r="DE49" s="52">
        <f t="shared" si="120"/>
        <v>200</v>
      </c>
      <c r="DF49" s="52">
        <f t="shared" si="121"/>
        <v>100</v>
      </c>
      <c r="DG49" s="52" t="str">
        <f t="shared" si="122"/>
        <v/>
      </c>
      <c r="DH49" s="52" t="str">
        <f t="shared" si="123"/>
        <v/>
      </c>
      <c r="DI49" s="52" t="str">
        <f t="shared" si="124"/>
        <v/>
      </c>
      <c r="DJ49" s="52" t="str">
        <f t="shared" si="125"/>
        <v/>
      </c>
      <c r="DL49" s="166"/>
      <c r="DM49" s="1"/>
      <c r="DN49" s="17" t="s">
        <v>46</v>
      </c>
      <c r="DO49" s="32">
        <f>DO40+DO31</f>
        <v>30.49</v>
      </c>
      <c r="DP49" s="103">
        <f t="shared" si="126"/>
        <v>-108</v>
      </c>
      <c r="DQ49" s="24">
        <f>IF(OR($S49&lt;OPL_MIN,$S49&gt;OPL_MAX),"",VLOOKUP($F49,CleanseResults!$BT$3:$BX$1772,5,FALSE))</f>
        <v>0.44</v>
      </c>
      <c r="DR49" s="24" t="str">
        <f t="shared" si="127"/>
        <v>VisDog</v>
      </c>
      <c r="DS49" s="91">
        <f t="shared" si="128"/>
        <v>127.27272727272729</v>
      </c>
      <c r="DT49" s="91">
        <f t="shared" si="129"/>
        <v>127.27272727272729</v>
      </c>
      <c r="DU49" s="25">
        <f t="shared" si="130"/>
        <v>1</v>
      </c>
      <c r="DV49" s="53" t="str">
        <f t="shared" si="131"/>
        <v/>
      </c>
      <c r="DW49" s="52" t="str">
        <f t="shared" si="132"/>
        <v/>
      </c>
      <c r="DX49" s="52">
        <f t="shared" si="133"/>
        <v>200</v>
      </c>
      <c r="DY49" s="52">
        <f t="shared" si="134"/>
        <v>100</v>
      </c>
      <c r="DZ49" s="52" t="str">
        <f t="shared" si="135"/>
        <v/>
      </c>
      <c r="EA49" s="52" t="str">
        <f t="shared" si="136"/>
        <v/>
      </c>
      <c r="EB49" s="52" t="str">
        <f t="shared" si="137"/>
        <v/>
      </c>
      <c r="EC49" s="52" t="str">
        <f t="shared" si="138"/>
        <v/>
      </c>
      <c r="EE49" s="166"/>
      <c r="EF49" s="1"/>
      <c r="EG49" s="17" t="s">
        <v>46</v>
      </c>
      <c r="EH49" s="32">
        <f>EH40+EH31</f>
        <v>29.61</v>
      </c>
      <c r="EI49" s="103">
        <f t="shared" si="139"/>
        <v>-108</v>
      </c>
      <c r="EJ49" s="24">
        <f>IF(OR($S49&lt;OPL_MIN,$S49&gt;OPL_MAX),"",VLOOKUP($F49,CleanseResults!$CI$3:$CM$1772,5,FALSE))</f>
        <v>0.51</v>
      </c>
      <c r="EK49" s="24" t="str">
        <f t="shared" si="140"/>
        <v>HomFave</v>
      </c>
      <c r="EL49" s="91">
        <f t="shared" si="141"/>
        <v>-104.08163265306123</v>
      </c>
      <c r="EM49" s="91">
        <f t="shared" si="142"/>
        <v>104.08163265306123</v>
      </c>
      <c r="EN49" s="25">
        <f t="shared" si="143"/>
        <v>-1</v>
      </c>
      <c r="EO49" s="53">
        <f t="shared" si="144"/>
        <v>0</v>
      </c>
      <c r="EP49" s="52">
        <f t="shared" si="145"/>
        <v>108</v>
      </c>
      <c r="EQ49" s="52" t="str">
        <f t="shared" si="146"/>
        <v/>
      </c>
      <c r="ER49" s="52" t="str">
        <f t="shared" si="147"/>
        <v/>
      </c>
      <c r="ES49" s="52" t="str">
        <f t="shared" si="148"/>
        <v/>
      </c>
      <c r="ET49" s="52" t="str">
        <f t="shared" si="149"/>
        <v/>
      </c>
      <c r="EU49" s="52" t="str">
        <f t="shared" si="150"/>
        <v/>
      </c>
      <c r="EV49" s="52" t="str">
        <f t="shared" si="151"/>
        <v/>
      </c>
      <c r="EX49" s="166"/>
      <c r="EY49" s="1"/>
      <c r="EZ49" s="17" t="s">
        <v>46</v>
      </c>
      <c r="FA49" s="32">
        <f>FA40+FA31</f>
        <v>39.56</v>
      </c>
      <c r="FB49" s="103">
        <f t="shared" si="152"/>
        <v>-108</v>
      </c>
      <c r="FC49" s="24">
        <f>IF(OR($S49&lt;OPL_MIN,$S49&gt;OPL_MAX),"",VLOOKUP($F49,CleanseResults!$CX$3:$DB$1772,5,FALSE))</f>
        <v>0.51</v>
      </c>
      <c r="FD49" s="24" t="str">
        <f t="shared" si="153"/>
        <v>HomFave</v>
      </c>
      <c r="FE49" s="91">
        <f t="shared" si="154"/>
        <v>-104.08163265306123</v>
      </c>
      <c r="FF49" s="91">
        <f t="shared" si="155"/>
        <v>104.08163265306123</v>
      </c>
      <c r="FG49" s="25">
        <f t="shared" si="156"/>
        <v>-1</v>
      </c>
      <c r="FH49" s="53">
        <f t="shared" si="157"/>
        <v>0</v>
      </c>
      <c r="FI49" s="52">
        <f t="shared" si="158"/>
        <v>108</v>
      </c>
      <c r="FJ49" s="52" t="str">
        <f t="shared" si="159"/>
        <v/>
      </c>
      <c r="FK49" s="52" t="str">
        <f t="shared" si="160"/>
        <v/>
      </c>
      <c r="FL49" s="52" t="str">
        <f t="shared" si="161"/>
        <v/>
      </c>
      <c r="FM49" s="52" t="str">
        <f t="shared" si="162"/>
        <v/>
      </c>
      <c r="FN49" s="52" t="str">
        <f t="shared" si="163"/>
        <v/>
      </c>
      <c r="FO49" s="52" t="str">
        <f t="shared" si="164"/>
        <v/>
      </c>
      <c r="FQ49" s="166"/>
      <c r="FR49" s="1"/>
      <c r="FS49" s="17" t="s">
        <v>46</v>
      </c>
      <c r="FT49" s="32">
        <f>FT40+FT31</f>
        <v>34.99</v>
      </c>
      <c r="FU49" s="103">
        <f t="shared" si="165"/>
        <v>-108</v>
      </c>
      <c r="FV49" s="24">
        <f>IF(OR($S49&lt;OPL_MIN,$S49&gt;OPL_MAX),"",VLOOKUP($F49,CleanseResults!$DM$3:$DQ$1772,5,FALSE))</f>
        <v>0.5</v>
      </c>
      <c r="FW49" s="24" t="str">
        <f t="shared" si="166"/>
        <v>HomFave</v>
      </c>
      <c r="FX49" s="91">
        <f t="shared" si="167"/>
        <v>100</v>
      </c>
      <c r="FY49" s="91">
        <f t="shared" si="168"/>
        <v>100</v>
      </c>
      <c r="FZ49" s="25">
        <f t="shared" si="169"/>
        <v>-1</v>
      </c>
      <c r="GA49" s="53">
        <f t="shared" si="170"/>
        <v>0</v>
      </c>
      <c r="GB49" s="52">
        <f t="shared" si="171"/>
        <v>108</v>
      </c>
      <c r="GC49" s="52" t="str">
        <f t="shared" si="172"/>
        <v/>
      </c>
      <c r="GD49" s="52" t="str">
        <f t="shared" si="173"/>
        <v/>
      </c>
      <c r="GE49" s="52" t="str">
        <f t="shared" si="174"/>
        <v/>
      </c>
      <c r="GF49" s="52" t="str">
        <f t="shared" si="175"/>
        <v/>
      </c>
      <c r="GG49" s="52" t="str">
        <f t="shared" si="176"/>
        <v/>
      </c>
      <c r="GH49" s="52" t="str">
        <f t="shared" si="177"/>
        <v/>
      </c>
      <c r="GJ49" s="166"/>
      <c r="GK49" s="1"/>
      <c r="GL49" s="17" t="s">
        <v>46</v>
      </c>
      <c r="GM49" s="32">
        <f>GM40+GM31</f>
        <v>25.08</v>
      </c>
      <c r="GN49" s="103">
        <f t="shared" si="178"/>
        <v>-108</v>
      </c>
      <c r="GO49" s="24">
        <f>IF(OR($S49&lt;OPL_MIN,$S49&gt;OPL_MAX),"",VLOOKUP($F49,CleanseResults!$EB$3:$EF$1772,5,FALSE))</f>
        <v>0.46</v>
      </c>
      <c r="GP49" s="24" t="str">
        <f t="shared" si="179"/>
        <v>VisDog</v>
      </c>
      <c r="GQ49" s="91">
        <f t="shared" si="180"/>
        <v>117.39130434782609</v>
      </c>
      <c r="GR49" s="91">
        <f t="shared" si="181"/>
        <v>117.39130434782609</v>
      </c>
      <c r="GS49" s="25">
        <f t="shared" si="182"/>
        <v>1</v>
      </c>
      <c r="GT49" s="53" t="str">
        <f t="shared" si="183"/>
        <v/>
      </c>
      <c r="GU49" s="52" t="str">
        <f t="shared" si="184"/>
        <v/>
      </c>
      <c r="GV49" s="52">
        <f t="shared" si="185"/>
        <v>200</v>
      </c>
      <c r="GW49" s="52">
        <f t="shared" si="186"/>
        <v>100</v>
      </c>
      <c r="GX49" s="52" t="str">
        <f t="shared" si="187"/>
        <v/>
      </c>
      <c r="GY49" s="52" t="str">
        <f t="shared" si="188"/>
        <v/>
      </c>
      <c r="GZ49" s="52" t="str">
        <f t="shared" si="189"/>
        <v/>
      </c>
      <c r="HA49" s="52" t="str">
        <f t="shared" si="190"/>
        <v/>
      </c>
      <c r="HC49" s="166"/>
      <c r="HD49" s="1"/>
      <c r="HE49" s="17" t="s">
        <v>46</v>
      </c>
      <c r="HF49" s="32">
        <f>HF40+HF31</f>
        <v>25.08</v>
      </c>
      <c r="HG49" s="103">
        <f t="shared" si="191"/>
        <v>-108</v>
      </c>
      <c r="HH49" s="24">
        <f>IF(OR($S49&lt;OPL_MIN,$S49&gt;OPL_MAX),"",VLOOKUP($F49,CleanseResults!$EQ$3:$EU$1772,5,FALSE))</f>
        <v>0.46</v>
      </c>
      <c r="HI49" s="24" t="str">
        <f t="shared" si="192"/>
        <v>VisDog</v>
      </c>
      <c r="HJ49" s="91">
        <f t="shared" si="193"/>
        <v>117.39130434782609</v>
      </c>
      <c r="HK49" s="91">
        <f t="shared" si="194"/>
        <v>117.39130434782609</v>
      </c>
      <c r="HL49" s="25">
        <f t="shared" si="195"/>
        <v>1</v>
      </c>
      <c r="HM49" s="53" t="str">
        <f t="shared" si="196"/>
        <v/>
      </c>
      <c r="HN49" s="52" t="str">
        <f t="shared" si="197"/>
        <v/>
      </c>
      <c r="HO49" s="52">
        <f t="shared" si="198"/>
        <v>200</v>
      </c>
      <c r="HP49" s="52">
        <f t="shared" si="199"/>
        <v>100</v>
      </c>
      <c r="HQ49" s="52" t="str">
        <f t="shared" si="200"/>
        <v/>
      </c>
      <c r="HR49" s="52" t="str">
        <f t="shared" si="201"/>
        <v/>
      </c>
      <c r="HS49" s="52" t="str">
        <f t="shared" si="202"/>
        <v/>
      </c>
      <c r="HT49" s="52" t="str">
        <f t="shared" si="203"/>
        <v/>
      </c>
      <c r="HV49" s="166"/>
      <c r="HW49" s="1"/>
      <c r="HX49" s="17" t="s">
        <v>46</v>
      </c>
      <c r="HY49" s="32">
        <f>HY40+HY31</f>
        <v>38.96</v>
      </c>
      <c r="HZ49" s="103">
        <f t="shared" si="204"/>
        <v>-108</v>
      </c>
      <c r="IA49" s="24">
        <f>IF(OR($S49&lt;OPL_MIN,$S49&gt;OPL_MAX),"",VLOOKUP($F49,CleanseResults!$FF$3:$FJ$1772,5,FALSE))</f>
        <v>0.52</v>
      </c>
      <c r="IB49" s="24" t="str">
        <f t="shared" si="205"/>
        <v>HomFave</v>
      </c>
      <c r="IC49" s="91">
        <f t="shared" si="206"/>
        <v>-108.33333333333334</v>
      </c>
      <c r="ID49" s="91">
        <f t="shared" si="207"/>
        <v>108.33333333333334</v>
      </c>
      <c r="IE49" s="25">
        <f t="shared" si="208"/>
        <v>-1</v>
      </c>
      <c r="IF49" s="53">
        <f t="shared" si="209"/>
        <v>0</v>
      </c>
      <c r="IG49" s="52">
        <f t="shared" si="210"/>
        <v>108</v>
      </c>
      <c r="IH49" s="52" t="str">
        <f t="shared" si="211"/>
        <v/>
      </c>
      <c r="II49" s="52" t="str">
        <f t="shared" si="212"/>
        <v/>
      </c>
      <c r="IJ49" s="52" t="str">
        <f t="shared" si="213"/>
        <v/>
      </c>
      <c r="IK49" s="52" t="str">
        <f t="shared" si="214"/>
        <v/>
      </c>
      <c r="IL49" s="52" t="str">
        <f t="shared" si="215"/>
        <v/>
      </c>
      <c r="IM49" s="52" t="str">
        <f t="shared" si="216"/>
        <v/>
      </c>
      <c r="IO49" s="166"/>
      <c r="IP49" s="1"/>
      <c r="IQ49" s="17" t="s">
        <v>46</v>
      </c>
      <c r="IR49" s="32">
        <f>IR40+IR31</f>
        <v>34.69</v>
      </c>
      <c r="IS49" s="103">
        <f t="shared" si="217"/>
        <v>-108</v>
      </c>
      <c r="IT49" s="24">
        <f>IF(OR($S49&lt;OPL_MIN,$S49&gt;OPL_MAX),"",VLOOKUP($F49,CleanseResults!$FU$3:$FY$1772,5,FALSE))</f>
        <v>0.51</v>
      </c>
      <c r="IU49" s="24" t="str">
        <f t="shared" si="218"/>
        <v>HomFave</v>
      </c>
      <c r="IV49" s="91">
        <f t="shared" si="219"/>
        <v>-104.08163265306123</v>
      </c>
      <c r="IW49" s="91">
        <f t="shared" si="220"/>
        <v>104.08163265306123</v>
      </c>
      <c r="IX49" s="25">
        <f t="shared" si="221"/>
        <v>-1</v>
      </c>
      <c r="IY49" s="53">
        <f t="shared" si="222"/>
        <v>0</v>
      </c>
      <c r="IZ49" s="52">
        <f t="shared" si="223"/>
        <v>108</v>
      </c>
      <c r="JA49" s="52" t="str">
        <f t="shared" si="224"/>
        <v/>
      </c>
      <c r="JB49" s="52" t="str">
        <f t="shared" si="225"/>
        <v/>
      </c>
      <c r="JC49" s="52" t="str">
        <f t="shared" si="226"/>
        <v/>
      </c>
      <c r="JD49" s="52" t="str">
        <f t="shared" si="227"/>
        <v/>
      </c>
      <c r="JE49" s="52" t="str">
        <f t="shared" si="228"/>
        <v/>
      </c>
      <c r="JF49" s="52" t="str">
        <f t="shared" si="229"/>
        <v/>
      </c>
      <c r="JH49" s="166"/>
      <c r="JI49" s="1"/>
      <c r="JJ49" s="17" t="s">
        <v>46</v>
      </c>
      <c r="JK49" s="32">
        <f>JK40+JK31</f>
        <v>14.6</v>
      </c>
      <c r="JL49" s="103">
        <f t="shared" si="230"/>
        <v>-108</v>
      </c>
      <c r="JM49" s="24">
        <f>IF(OR($S49&lt;OPL_MIN,$S49&gt;OPL_MAX),"",VLOOKUP($F49,CleanseResults!$GJ$3:$GN$1772,5,FALSE))</f>
        <v>0.49</v>
      </c>
      <c r="JN49" s="24" t="str">
        <f t="shared" si="231"/>
        <v>VisDog</v>
      </c>
      <c r="JO49" s="91">
        <f t="shared" si="232"/>
        <v>104.08163265306123</v>
      </c>
      <c r="JP49" s="91">
        <f t="shared" si="233"/>
        <v>104.08163265306123</v>
      </c>
      <c r="JQ49" s="25">
        <f t="shared" si="234"/>
        <v>1</v>
      </c>
      <c r="JR49" s="53" t="str">
        <f t="shared" si="235"/>
        <v/>
      </c>
      <c r="JS49" s="52" t="str">
        <f t="shared" si="236"/>
        <v/>
      </c>
      <c r="JT49" s="52">
        <f t="shared" si="237"/>
        <v>200</v>
      </c>
      <c r="JU49" s="52">
        <f t="shared" si="238"/>
        <v>100</v>
      </c>
      <c r="JV49" s="52" t="str">
        <f t="shared" si="239"/>
        <v/>
      </c>
      <c r="JW49" s="52" t="str">
        <f t="shared" si="240"/>
        <v/>
      </c>
      <c r="JX49" s="52" t="str">
        <f t="shared" si="241"/>
        <v/>
      </c>
      <c r="JY49" s="52" t="str">
        <f t="shared" si="242"/>
        <v/>
      </c>
      <c r="KA49" s="166"/>
      <c r="KB49" s="1"/>
      <c r="KC49" s="17" t="s">
        <v>46</v>
      </c>
      <c r="KD49" s="32">
        <f>KD40+KD31</f>
        <v>42.01</v>
      </c>
      <c r="KE49" s="103">
        <f t="shared" si="243"/>
        <v>-108</v>
      </c>
      <c r="KF49" s="24">
        <f>IF(OR($S49&lt;OPL_MIN,$S49&gt;OPL_MAX),"",VLOOKUP($F49,CleanseResults!$GY$3:$HC$1772,5,FALSE))</f>
        <v>0.51</v>
      </c>
      <c r="KG49" s="24" t="str">
        <f t="shared" si="244"/>
        <v>HomFave</v>
      </c>
      <c r="KH49" s="91">
        <f t="shared" si="245"/>
        <v>-104.08163265306123</v>
      </c>
      <c r="KI49" s="91">
        <f t="shared" si="246"/>
        <v>104.08163265306123</v>
      </c>
      <c r="KJ49" s="25">
        <f t="shared" si="247"/>
        <v>-1</v>
      </c>
      <c r="KK49" s="53">
        <f t="shared" si="248"/>
        <v>0</v>
      </c>
      <c r="KL49" s="52">
        <f t="shared" si="249"/>
        <v>108</v>
      </c>
      <c r="KM49" s="52" t="str">
        <f t="shared" si="250"/>
        <v/>
      </c>
      <c r="KN49" s="52" t="str">
        <f t="shared" si="251"/>
        <v/>
      </c>
      <c r="KO49" s="52" t="str">
        <f t="shared" si="252"/>
        <v/>
      </c>
      <c r="KP49" s="52" t="str">
        <f t="shared" si="253"/>
        <v/>
      </c>
      <c r="KQ49" s="52" t="str">
        <f t="shared" si="254"/>
        <v/>
      </c>
      <c r="KR49" s="52" t="str">
        <f t="shared" si="255"/>
        <v/>
      </c>
      <c r="KT49" s="166"/>
      <c r="KU49" s="1"/>
      <c r="KV49" s="17" t="s">
        <v>46</v>
      </c>
      <c r="KW49" s="32">
        <f>KW40+KW31</f>
        <v>17.66</v>
      </c>
      <c r="KX49" s="103">
        <f t="shared" si="256"/>
        <v>-108</v>
      </c>
      <c r="KY49" s="24">
        <f>IF(OR($S49&lt;OPL_MIN,$S49&gt;OPL_MAX),"",VLOOKUP($F49,CleanseResults!$HN$3:$HR$1772,5,FALSE))</f>
        <v>0.48</v>
      </c>
      <c r="KZ49" s="24" t="str">
        <f t="shared" si="257"/>
        <v>VisDog</v>
      </c>
      <c r="LA49" s="91">
        <f t="shared" si="258"/>
        <v>108.33333333333334</v>
      </c>
      <c r="LB49" s="91">
        <f t="shared" si="259"/>
        <v>108.33333333333334</v>
      </c>
      <c r="LC49" s="25">
        <f t="shared" si="260"/>
        <v>1</v>
      </c>
      <c r="LD49" s="53" t="str">
        <f t="shared" si="261"/>
        <v/>
      </c>
      <c r="LE49" s="52" t="str">
        <f t="shared" si="262"/>
        <v/>
      </c>
      <c r="LF49" s="52">
        <f t="shared" si="263"/>
        <v>200</v>
      </c>
      <c r="LG49" s="52">
        <f t="shared" si="264"/>
        <v>100</v>
      </c>
      <c r="LH49" s="52" t="str">
        <f t="shared" si="265"/>
        <v/>
      </c>
      <c r="LI49" s="52" t="str">
        <f t="shared" si="266"/>
        <v/>
      </c>
      <c r="LJ49" s="52" t="str">
        <f t="shared" si="267"/>
        <v/>
      </c>
      <c r="LK49" s="52" t="str">
        <f t="shared" si="268"/>
        <v/>
      </c>
      <c r="LO49" s="166"/>
      <c r="LP49" s="1"/>
      <c r="LQ49" s="17" t="s">
        <v>403</v>
      </c>
      <c r="LR49" s="121">
        <f>LR40+LR31</f>
        <v>18</v>
      </c>
      <c r="LS49" s="129">
        <f t="shared" si="30"/>
        <v>0.50943407333568147</v>
      </c>
      <c r="LT49" s="53">
        <f t="shared" si="269"/>
        <v>6</v>
      </c>
      <c r="LU49" s="53">
        <f t="shared" si="270"/>
        <v>9</v>
      </c>
      <c r="LV49" s="53">
        <f t="shared" si="271"/>
        <v>0</v>
      </c>
      <c r="LW49" s="53">
        <f t="shared" si="272"/>
        <v>0</v>
      </c>
      <c r="LX49" s="24" t="str">
        <f t="shared" si="273"/>
        <v>VisDog</v>
      </c>
      <c r="LY49" s="97">
        <f t="shared" si="32"/>
        <v>60</v>
      </c>
      <c r="LZ49" s="127">
        <f t="shared" si="33"/>
        <v>0.48</v>
      </c>
      <c r="MA49" s="128">
        <f t="shared" si="34"/>
        <v>-2.9434073335681488E-2</v>
      </c>
      <c r="MB49" s="91">
        <f t="shared" si="35"/>
        <v>108.33333333333334</v>
      </c>
      <c r="MC49" s="137" t="str">
        <f t="shared" si="36"/>
        <v>VisDog</v>
      </c>
      <c r="MD49" s="138">
        <f t="shared" si="37"/>
        <v>1</v>
      </c>
      <c r="ME49" s="130">
        <f t="shared" si="274"/>
        <v>1</v>
      </c>
      <c r="MF49" s="135" t="str">
        <f t="shared" si="38"/>
        <v/>
      </c>
      <c r="MG49" s="135" t="str">
        <f t="shared" si="39"/>
        <v/>
      </c>
      <c r="MH49" s="135">
        <f t="shared" si="40"/>
        <v>2</v>
      </c>
      <c r="MI49" s="135">
        <f t="shared" si="41"/>
        <v>1</v>
      </c>
      <c r="MJ49" s="135" t="str">
        <f t="shared" si="42"/>
        <v/>
      </c>
      <c r="MK49" s="135" t="str">
        <f t="shared" si="43"/>
        <v/>
      </c>
      <c r="ML49" s="135" t="str">
        <f t="shared" si="44"/>
        <v/>
      </c>
      <c r="MM49" s="135" t="str">
        <f t="shared" si="45"/>
        <v/>
      </c>
      <c r="MO49" s="123">
        <f t="shared" si="46"/>
        <v>1</v>
      </c>
      <c r="MP49" s="123">
        <f t="shared" si="47"/>
        <v>1</v>
      </c>
      <c r="MS49" s="24">
        <f t="shared" si="48"/>
        <v>1</v>
      </c>
      <c r="MT49" s="24">
        <f t="shared" si="49"/>
        <v>2</v>
      </c>
      <c r="MU49" s="24">
        <f t="shared" si="50"/>
        <v>1</v>
      </c>
      <c r="MV49" s="81">
        <f t="shared" si="51"/>
        <v>1</v>
      </c>
      <c r="MX49" s="52">
        <f t="shared" si="52"/>
        <v>0.48</v>
      </c>
      <c r="MY49" s="52">
        <f t="shared" si="53"/>
        <v>0.42</v>
      </c>
      <c r="MZ49" s="52">
        <f t="shared" si="54"/>
        <v>0.42</v>
      </c>
      <c r="NA49" s="52">
        <f t="shared" si="55"/>
        <v>0.45</v>
      </c>
      <c r="NB49" s="52">
        <f t="shared" si="56"/>
        <v>0.44</v>
      </c>
      <c r="NC49" s="52">
        <f t="shared" si="57"/>
        <v>0.51</v>
      </c>
      <c r="ND49" s="52">
        <f t="shared" si="58"/>
        <v>0.51</v>
      </c>
      <c r="NE49" s="52">
        <f t="shared" si="59"/>
        <v>0.5</v>
      </c>
      <c r="NF49" s="52">
        <f t="shared" si="60"/>
        <v>0.46</v>
      </c>
      <c r="NG49" s="52">
        <f t="shared" si="61"/>
        <v>0.46</v>
      </c>
      <c r="NH49" s="52">
        <f t="shared" si="62"/>
        <v>0.52</v>
      </c>
      <c r="NI49" s="52">
        <f t="shared" si="63"/>
        <v>0.51</v>
      </c>
      <c r="NJ49" s="52">
        <f t="shared" si="64"/>
        <v>0.49</v>
      </c>
      <c r="NK49" s="52">
        <f t="shared" si="65"/>
        <v>0.51</v>
      </c>
      <c r="NL49" s="52">
        <f t="shared" si="66"/>
        <v>0.48</v>
      </c>
      <c r="NM49" s="109">
        <f t="shared" si="275"/>
        <v>0.48</v>
      </c>
    </row>
    <row r="50" spans="1:377" ht="15" customHeight="1" x14ac:dyDescent="0.2">
      <c r="A50" s="3"/>
      <c r="B50" s="3"/>
      <c r="C50" s="9" t="s">
        <v>174</v>
      </c>
      <c r="D50" s="43">
        <f>COUNTIF($AK$3:$AK$89,"1")</f>
        <v>42</v>
      </c>
      <c r="E50" s="10">
        <f t="shared" si="276"/>
        <v>0</v>
      </c>
      <c r="F50" s="26">
        <v>776139</v>
      </c>
      <c r="G50" s="49">
        <f>VLOOKUP($F50,Lookup_!$A$2:$AJ$2224,3,FALSE)</f>
        <v>2025</v>
      </c>
      <c r="H50" s="27">
        <f>VLOOKUP($F50,Lookup_!$A$2:$AJ$2224,4,FALSE)</f>
        <v>9.4</v>
      </c>
      <c r="I50" s="86">
        <f>VLOOKUP($F50,Lookup_!$A$2:$AJ$2224,2,FALSE)</f>
        <v>45928</v>
      </c>
      <c r="J50" s="7">
        <f>VLOOKUP($F50,Lookup_!$A$2:$AJ$2224,13,FALSE)</f>
        <v>14</v>
      </c>
      <c r="K50" s="8" t="str">
        <f>VLOOKUP(J50,Lookup_!$AO$3:$AP$32,2,FALSE)</f>
        <v>LA</v>
      </c>
      <c r="L50" s="27">
        <f>VLOOKUP($F50,Lookup_!$A$2:$AJ$2224,14,FALSE)</f>
        <v>-129</v>
      </c>
      <c r="M50" s="12">
        <f>VLOOKUP($F50,Lookup_!$A$2:$AJ$2224,15,FALSE)</f>
        <v>0.56331900000000001</v>
      </c>
      <c r="N50" s="115">
        <f t="shared" si="67"/>
        <v>0.55230601800105883</v>
      </c>
      <c r="O50" s="116">
        <f t="shared" si="68"/>
        <v>-123.3668622336686</v>
      </c>
      <c r="P50" s="49">
        <f>VLOOKUP($F50,Lookup_!$A$2:$AJ$2224,7,FALSE)</f>
        <v>24</v>
      </c>
      <c r="Q50" s="8" t="str">
        <f>VLOOKUP(P50,Lookup_!$AO$3:$AP$32,2,FALSE)</f>
        <v>SEA</v>
      </c>
      <c r="R50" s="88">
        <f>VLOOKUP($F50,Lookup_!$A$2:$AJ$2224,12,FALSE)</f>
        <v>0.30915287200000002</v>
      </c>
      <c r="S50" s="27">
        <f>VLOOKUP($F50,Lookup_!$A$2:$AJ$2224,8,FALSE)</f>
        <v>119</v>
      </c>
      <c r="T50" s="12">
        <f>VLOOKUP($F50,Lookup_!$A$2:$AJ$2224,9,FALSE)</f>
        <v>0.456621</v>
      </c>
      <c r="U50" s="115">
        <f t="shared" si="69"/>
        <v>0.44769398199894106</v>
      </c>
      <c r="V50" s="116">
        <f t="shared" si="70"/>
        <v>123.36686223366864</v>
      </c>
      <c r="W50" s="90">
        <f t="shared" si="71"/>
        <v>-1</v>
      </c>
      <c r="X50" s="27">
        <f>VLOOKUP($F50,Lookup_!$A$2:$AJ$2224,5,FALSE)</f>
        <v>7.5</v>
      </c>
      <c r="Y50" s="27">
        <f>VLOOKUP($F50,Lookup_!$A$2:$AJ$2224,6,FALSE)</f>
        <v>-105</v>
      </c>
      <c r="Z50" s="55">
        <f>VLOOKUP($F50,Lookup_!$A$2:$AJ$2224,19,FALSE)</f>
        <v>-108.98398406933481</v>
      </c>
      <c r="AA50" s="116">
        <f>VLOOKUP($F50,Lookup_!$A$2:$AJ$2224,25,FALSE)</f>
        <v>100.45784571962361</v>
      </c>
      <c r="AB50" s="27">
        <f>VLOOKUP($F50,Lookup_!$A$2:$AJ$2224,21,FALSE)</f>
        <v>-119.71820129979574</v>
      </c>
      <c r="AC50" s="116">
        <f>VLOOKUP($F50,Lookup_!$A$2:$AJ$2224,23,FALSE)</f>
        <v>107.54983271483482</v>
      </c>
      <c r="AD50" s="7">
        <f>VLOOKUP($F50,Lookup_!$A$2:$AJ$2224,31,FALSE)</f>
        <v>6</v>
      </c>
      <c r="AE50" s="8">
        <f>VLOOKUP($F50,Lookup_!$A$2:$AJ$2224,30,FALSE)</f>
        <v>1</v>
      </c>
      <c r="AF50" s="8" t="str">
        <f>VLOOKUP($F50,Lookup_!$A$2:$AJ$2224,32,FALSE)</f>
        <v>FIVE</v>
      </c>
      <c r="AG50" s="28">
        <f>VLOOKUP($F50,Lookup_!$A$2:$AJ$2224,29,FALSE)</f>
        <v>-1</v>
      </c>
      <c r="AH50" s="28">
        <f>VLOOKUP($F50,Lookup_!$A$2:$AJ$2224,34,FALSE)</f>
        <v>1</v>
      </c>
      <c r="AI50" s="28" t="str">
        <f>VLOOKUP($F50,Lookup_!$A$2:$AJ$2224,33,FALSE)</f>
        <v>VisFave</v>
      </c>
      <c r="AJ50" s="8">
        <f>VLOOKUP($F50,Lookup_!$A$2:$AJ$2224,35,FALSE)</f>
        <v>7</v>
      </c>
      <c r="AK50" s="28">
        <f>VLOOKUP($F50,Lookup_!$A$2:$AJ$2224,36,FALSE)</f>
        <v>-1</v>
      </c>
      <c r="AL50">
        <f t="shared" si="72"/>
        <v>5</v>
      </c>
      <c r="AM50">
        <f t="shared" si="73"/>
        <v>1</v>
      </c>
      <c r="AN50" s="166"/>
      <c r="AO50" s="1"/>
      <c r="AP50" s="17" t="s">
        <v>47</v>
      </c>
      <c r="AQ50" s="32">
        <f>AQ41+AQ32</f>
        <v>29</v>
      </c>
      <c r="AR50" s="103">
        <f t="shared" si="74"/>
        <v>119</v>
      </c>
      <c r="AS50" s="24">
        <f>IF(OR($S50&lt;OPL_MIN,$S50&gt;OPL_MAX),"",VLOOKUP($F50,CleanseResults!$L$3:$P$1772,5,FALSE))</f>
        <v>0.44</v>
      </c>
      <c r="AT50" s="24" t="str">
        <f t="shared" si="75"/>
        <v>VisFave</v>
      </c>
      <c r="AU50" s="91">
        <f t="shared" si="76"/>
        <v>-127.27272727272729</v>
      </c>
      <c r="AV50" s="91">
        <f t="shared" si="77"/>
        <v>127.27272727272729</v>
      </c>
      <c r="AW50" s="25">
        <f t="shared" si="78"/>
        <v>1</v>
      </c>
      <c r="AX50" s="53" t="str">
        <f t="shared" si="79"/>
        <v/>
      </c>
      <c r="AY50" s="52" t="str">
        <f t="shared" si="80"/>
        <v/>
      </c>
      <c r="AZ50" s="52" t="str">
        <f t="shared" si="81"/>
        <v/>
      </c>
      <c r="BA50" s="52" t="str">
        <f t="shared" si="82"/>
        <v/>
      </c>
      <c r="BB50" s="52">
        <f t="shared" si="83"/>
        <v>229</v>
      </c>
      <c r="BC50" s="52">
        <f t="shared" si="84"/>
        <v>129</v>
      </c>
      <c r="BD50" s="52" t="str">
        <f t="shared" si="85"/>
        <v/>
      </c>
      <c r="BE50" s="52" t="str">
        <f t="shared" si="86"/>
        <v/>
      </c>
      <c r="BG50" s="166"/>
      <c r="BH50" s="1"/>
      <c r="BI50" s="17" t="s">
        <v>47</v>
      </c>
      <c r="BJ50" s="32">
        <f>BJ41+BJ32</f>
        <v>43.55</v>
      </c>
      <c r="BK50" s="103">
        <f t="shared" si="87"/>
        <v>119</v>
      </c>
      <c r="BL50" s="24">
        <f>IF(OR($S50&lt;OPL_MIN,$S50&gt;OPL_MAX),"",VLOOKUP($F50,CleanseResults!$AA$3:$AE$1772,5,FALSE))</f>
        <v>0.33</v>
      </c>
      <c r="BM50" s="24" t="str">
        <f t="shared" si="88"/>
        <v>VisFave</v>
      </c>
      <c r="BN50" s="91">
        <f t="shared" si="89"/>
        <v>-203.03030303030297</v>
      </c>
      <c r="BO50" s="91">
        <f t="shared" si="90"/>
        <v>203.03030303030297</v>
      </c>
      <c r="BP50" s="25">
        <f t="shared" si="91"/>
        <v>1</v>
      </c>
      <c r="BQ50" s="53" t="str">
        <f t="shared" si="92"/>
        <v/>
      </c>
      <c r="BR50" s="52" t="str">
        <f t="shared" si="93"/>
        <v/>
      </c>
      <c r="BS50" s="52" t="str">
        <f t="shared" si="94"/>
        <v/>
      </c>
      <c r="BT50" s="52" t="str">
        <f t="shared" si="95"/>
        <v/>
      </c>
      <c r="BU50" s="52">
        <f t="shared" si="96"/>
        <v>229</v>
      </c>
      <c r="BV50" s="52">
        <f t="shared" si="97"/>
        <v>129</v>
      </c>
      <c r="BW50" s="52" t="str">
        <f t="shared" si="98"/>
        <v/>
      </c>
      <c r="BX50" s="52" t="str">
        <f t="shared" si="99"/>
        <v/>
      </c>
      <c r="BZ50" s="166"/>
      <c r="CA50" s="1"/>
      <c r="CB50" s="17" t="s">
        <v>47</v>
      </c>
      <c r="CC50" s="32">
        <f>CC41+CC32</f>
        <v>45.42</v>
      </c>
      <c r="CD50" s="103">
        <f t="shared" si="100"/>
        <v>119</v>
      </c>
      <c r="CE50" s="24">
        <f>IF(OR($S50&lt;OPL_MIN,$S50&gt;OPL_MAX),"",VLOOKUP($F50,CleanseResults!$AP$3:$AT$1772,5,FALSE))</f>
        <v>0.42</v>
      </c>
      <c r="CF50" s="24" t="str">
        <f t="shared" si="101"/>
        <v>VisFave</v>
      </c>
      <c r="CG50" s="91">
        <f t="shared" si="102"/>
        <v>-138.09523809523813</v>
      </c>
      <c r="CH50" s="91">
        <f t="shared" si="103"/>
        <v>138.09523809523813</v>
      </c>
      <c r="CI50" s="25">
        <f t="shared" si="104"/>
        <v>1</v>
      </c>
      <c r="CJ50" s="53" t="str">
        <f t="shared" si="105"/>
        <v/>
      </c>
      <c r="CK50" s="52" t="str">
        <f t="shared" si="106"/>
        <v/>
      </c>
      <c r="CL50" s="52" t="str">
        <f t="shared" si="107"/>
        <v/>
      </c>
      <c r="CM50" s="52" t="str">
        <f t="shared" si="108"/>
        <v/>
      </c>
      <c r="CN50" s="52">
        <f t="shared" si="109"/>
        <v>229</v>
      </c>
      <c r="CO50" s="52">
        <f t="shared" si="110"/>
        <v>129</v>
      </c>
      <c r="CP50" s="52" t="str">
        <f t="shared" si="111"/>
        <v/>
      </c>
      <c r="CQ50" s="52" t="str">
        <f t="shared" si="112"/>
        <v/>
      </c>
      <c r="CS50" s="166"/>
      <c r="CT50" s="1"/>
      <c r="CU50" s="17" t="s">
        <v>47</v>
      </c>
      <c r="CV50" s="32">
        <f>CV41+CV32</f>
        <v>26.97</v>
      </c>
      <c r="CW50" s="103">
        <f t="shared" si="113"/>
        <v>119</v>
      </c>
      <c r="CX50" s="24">
        <f>IF(OR($S50&lt;OPL_MIN,$S50&gt;OPL_MAX),"",VLOOKUP($F50,CleanseResults!$BE$3:$BI$1772,5,FALSE))</f>
        <v>0.42</v>
      </c>
      <c r="CY50" s="24" t="str">
        <f t="shared" si="114"/>
        <v>VisFave</v>
      </c>
      <c r="CZ50" s="91">
        <f t="shared" si="115"/>
        <v>-138.09523809523813</v>
      </c>
      <c r="DA50" s="91">
        <f t="shared" si="116"/>
        <v>138.09523809523813</v>
      </c>
      <c r="DB50" s="25">
        <f t="shared" si="117"/>
        <v>1</v>
      </c>
      <c r="DC50" s="53" t="str">
        <f t="shared" si="118"/>
        <v/>
      </c>
      <c r="DD50" s="52" t="str">
        <f t="shared" si="119"/>
        <v/>
      </c>
      <c r="DE50" s="52" t="str">
        <f t="shared" si="120"/>
        <v/>
      </c>
      <c r="DF50" s="52" t="str">
        <f t="shared" si="121"/>
        <v/>
      </c>
      <c r="DG50" s="52">
        <f t="shared" si="122"/>
        <v>229</v>
      </c>
      <c r="DH50" s="52">
        <f t="shared" si="123"/>
        <v>129</v>
      </c>
      <c r="DI50" s="52" t="str">
        <f t="shared" si="124"/>
        <v/>
      </c>
      <c r="DJ50" s="52" t="str">
        <f t="shared" si="125"/>
        <v/>
      </c>
      <c r="DL50" s="166"/>
      <c r="DM50" s="1"/>
      <c r="DN50" s="17" t="s">
        <v>47</v>
      </c>
      <c r="DO50" s="32">
        <f>DO41+DO32</f>
        <v>39.380000000000003</v>
      </c>
      <c r="DP50" s="103">
        <f t="shared" si="126"/>
        <v>119</v>
      </c>
      <c r="DQ50" s="24">
        <f>IF(OR($S50&lt;OPL_MIN,$S50&gt;OPL_MAX),"",VLOOKUP($F50,CleanseResults!$BT$3:$BX$1772,5,FALSE))</f>
        <v>0.46</v>
      </c>
      <c r="DR50" s="24" t="str">
        <f t="shared" si="127"/>
        <v>VisFave</v>
      </c>
      <c r="DS50" s="91">
        <f t="shared" si="128"/>
        <v>-117.39130434782609</v>
      </c>
      <c r="DT50" s="91">
        <f t="shared" si="129"/>
        <v>117.39130434782609</v>
      </c>
      <c r="DU50" s="25">
        <f t="shared" si="130"/>
        <v>1</v>
      </c>
      <c r="DV50" s="53" t="str">
        <f t="shared" si="131"/>
        <v/>
      </c>
      <c r="DW50" s="52" t="str">
        <f t="shared" si="132"/>
        <v/>
      </c>
      <c r="DX50" s="52" t="str">
        <f t="shared" si="133"/>
        <v/>
      </c>
      <c r="DY50" s="52" t="str">
        <f t="shared" si="134"/>
        <v/>
      </c>
      <c r="DZ50" s="52">
        <f t="shared" si="135"/>
        <v>229</v>
      </c>
      <c r="EA50" s="52">
        <f t="shared" si="136"/>
        <v>129</v>
      </c>
      <c r="EB50" s="52" t="str">
        <f t="shared" si="137"/>
        <v/>
      </c>
      <c r="EC50" s="52" t="str">
        <f t="shared" si="138"/>
        <v/>
      </c>
      <c r="EE50" s="166"/>
      <c r="EF50" s="1"/>
      <c r="EG50" s="17" t="s">
        <v>47</v>
      </c>
      <c r="EH50" s="32">
        <f>EH41+EH32</f>
        <v>27.1</v>
      </c>
      <c r="EI50" s="103">
        <f t="shared" si="139"/>
        <v>119</v>
      </c>
      <c r="EJ50" s="24">
        <f>IF(OR($S50&lt;OPL_MIN,$S50&gt;OPL_MAX),"",VLOOKUP($F50,CleanseResults!$CI$3:$CM$1772,5,FALSE))</f>
        <v>0.44</v>
      </c>
      <c r="EK50" s="24" t="str">
        <f t="shared" si="140"/>
        <v>VisFave</v>
      </c>
      <c r="EL50" s="91">
        <f t="shared" si="141"/>
        <v>-127.27272727272729</v>
      </c>
      <c r="EM50" s="91">
        <f t="shared" si="142"/>
        <v>127.27272727272729</v>
      </c>
      <c r="EN50" s="25">
        <f t="shared" si="143"/>
        <v>1</v>
      </c>
      <c r="EO50" s="53" t="str">
        <f t="shared" si="144"/>
        <v/>
      </c>
      <c r="EP50" s="52" t="str">
        <f t="shared" si="145"/>
        <v/>
      </c>
      <c r="EQ50" s="52" t="str">
        <f t="shared" si="146"/>
        <v/>
      </c>
      <c r="ER50" s="52" t="str">
        <f t="shared" si="147"/>
        <v/>
      </c>
      <c r="ES50" s="52">
        <f t="shared" si="148"/>
        <v>229</v>
      </c>
      <c r="ET50" s="52">
        <f t="shared" si="149"/>
        <v>129</v>
      </c>
      <c r="EU50" s="52" t="str">
        <f t="shared" si="150"/>
        <v/>
      </c>
      <c r="EV50" s="52" t="str">
        <f t="shared" si="151"/>
        <v/>
      </c>
      <c r="EX50" s="166"/>
      <c r="EY50" s="1"/>
      <c r="EZ50" s="17" t="s">
        <v>47</v>
      </c>
      <c r="FA50" s="32">
        <f>FA41+FA32</f>
        <v>37.159999999999997</v>
      </c>
      <c r="FB50" s="103">
        <f t="shared" si="152"/>
        <v>119</v>
      </c>
      <c r="FC50" s="24">
        <f>IF(OR($S50&lt;OPL_MIN,$S50&gt;OPL_MAX),"",VLOOKUP($F50,CleanseResults!$CX$3:$DB$1772,5,FALSE))</f>
        <v>0.48</v>
      </c>
      <c r="FD50" s="24" t="str">
        <f t="shared" si="153"/>
        <v>VisFave</v>
      </c>
      <c r="FE50" s="91">
        <f t="shared" si="154"/>
        <v>-108.33333333333334</v>
      </c>
      <c r="FF50" s="91">
        <f t="shared" si="155"/>
        <v>108.33333333333334</v>
      </c>
      <c r="FG50" s="25">
        <f t="shared" si="156"/>
        <v>1</v>
      </c>
      <c r="FH50" s="53" t="str">
        <f t="shared" si="157"/>
        <v/>
      </c>
      <c r="FI50" s="52" t="str">
        <f t="shared" si="158"/>
        <v/>
      </c>
      <c r="FJ50" s="52" t="str">
        <f t="shared" si="159"/>
        <v/>
      </c>
      <c r="FK50" s="52" t="str">
        <f t="shared" si="160"/>
        <v/>
      </c>
      <c r="FL50" s="52">
        <f t="shared" si="161"/>
        <v>229</v>
      </c>
      <c r="FM50" s="52">
        <f t="shared" si="162"/>
        <v>129</v>
      </c>
      <c r="FN50" s="52" t="str">
        <f t="shared" si="163"/>
        <v/>
      </c>
      <c r="FO50" s="52" t="str">
        <f t="shared" si="164"/>
        <v/>
      </c>
      <c r="FQ50" s="166"/>
      <c r="FR50" s="1"/>
      <c r="FS50" s="17" t="s">
        <v>47</v>
      </c>
      <c r="FT50" s="32">
        <f>FT41+FT32</f>
        <v>35.32</v>
      </c>
      <c r="FU50" s="103">
        <f t="shared" si="165"/>
        <v>119</v>
      </c>
      <c r="FV50" s="24">
        <f>IF(OR($S50&lt;OPL_MIN,$S50&gt;OPL_MAX),"",VLOOKUP($F50,CleanseResults!$DM$3:$DQ$1772,5,FALSE))</f>
        <v>0.42</v>
      </c>
      <c r="FW50" s="24" t="str">
        <f t="shared" si="166"/>
        <v>VisFave</v>
      </c>
      <c r="FX50" s="91">
        <f t="shared" si="167"/>
        <v>-138.09523809523813</v>
      </c>
      <c r="FY50" s="91">
        <f t="shared" si="168"/>
        <v>138.09523809523813</v>
      </c>
      <c r="FZ50" s="25">
        <f t="shared" si="169"/>
        <v>1</v>
      </c>
      <c r="GA50" s="53" t="str">
        <f t="shared" si="170"/>
        <v/>
      </c>
      <c r="GB50" s="52" t="str">
        <f t="shared" si="171"/>
        <v/>
      </c>
      <c r="GC50" s="52" t="str">
        <f t="shared" si="172"/>
        <v/>
      </c>
      <c r="GD50" s="52" t="str">
        <f t="shared" si="173"/>
        <v/>
      </c>
      <c r="GE50" s="52">
        <f t="shared" si="174"/>
        <v>229</v>
      </c>
      <c r="GF50" s="52">
        <f t="shared" si="175"/>
        <v>129</v>
      </c>
      <c r="GG50" s="52" t="str">
        <f t="shared" si="176"/>
        <v/>
      </c>
      <c r="GH50" s="52" t="str">
        <f t="shared" si="177"/>
        <v/>
      </c>
      <c r="GJ50" s="166"/>
      <c r="GK50" s="1"/>
      <c r="GL50" s="17" t="s">
        <v>47</v>
      </c>
      <c r="GM50" s="32">
        <f>GM41+GM32</f>
        <v>22.79</v>
      </c>
      <c r="GN50" s="103">
        <f t="shared" si="178"/>
        <v>119</v>
      </c>
      <c r="GO50" s="24">
        <f>IF(OR($S50&lt;OPL_MIN,$S50&gt;OPL_MAX),"",VLOOKUP($F50,CleanseResults!$EB$3:$EF$1772,5,FALSE))</f>
        <v>0.43</v>
      </c>
      <c r="GP50" s="24" t="str">
        <f t="shared" si="179"/>
        <v>VisFave</v>
      </c>
      <c r="GQ50" s="91">
        <f t="shared" si="180"/>
        <v>-132.55813953488376</v>
      </c>
      <c r="GR50" s="91">
        <f t="shared" si="181"/>
        <v>132.55813953488376</v>
      </c>
      <c r="GS50" s="25">
        <f t="shared" si="182"/>
        <v>1</v>
      </c>
      <c r="GT50" s="53" t="str">
        <f t="shared" si="183"/>
        <v/>
      </c>
      <c r="GU50" s="52" t="str">
        <f t="shared" si="184"/>
        <v/>
      </c>
      <c r="GV50" s="52" t="str">
        <f t="shared" si="185"/>
        <v/>
      </c>
      <c r="GW50" s="52" t="str">
        <f t="shared" si="186"/>
        <v/>
      </c>
      <c r="GX50" s="52">
        <f t="shared" si="187"/>
        <v>229</v>
      </c>
      <c r="GY50" s="52">
        <f t="shared" si="188"/>
        <v>129</v>
      </c>
      <c r="GZ50" s="52" t="str">
        <f t="shared" si="189"/>
        <v/>
      </c>
      <c r="HA50" s="52" t="str">
        <f t="shared" si="190"/>
        <v/>
      </c>
      <c r="HC50" s="166"/>
      <c r="HD50" s="1"/>
      <c r="HE50" s="17" t="s">
        <v>47</v>
      </c>
      <c r="HF50" s="32">
        <f>HF41+HF32</f>
        <v>22.79</v>
      </c>
      <c r="HG50" s="103">
        <f t="shared" si="191"/>
        <v>119</v>
      </c>
      <c r="HH50" s="24">
        <f>IF(OR($S50&lt;OPL_MIN,$S50&gt;OPL_MAX),"",VLOOKUP($F50,CleanseResults!$EQ$3:$EU$1772,5,FALSE))</f>
        <v>0.43</v>
      </c>
      <c r="HI50" s="24" t="str">
        <f t="shared" si="192"/>
        <v>VisFave</v>
      </c>
      <c r="HJ50" s="91">
        <f t="shared" si="193"/>
        <v>-132.55813953488376</v>
      </c>
      <c r="HK50" s="91">
        <f t="shared" si="194"/>
        <v>132.55813953488376</v>
      </c>
      <c r="HL50" s="25">
        <f t="shared" si="195"/>
        <v>1</v>
      </c>
      <c r="HM50" s="53" t="str">
        <f t="shared" si="196"/>
        <v/>
      </c>
      <c r="HN50" s="52" t="str">
        <f t="shared" si="197"/>
        <v/>
      </c>
      <c r="HO50" s="52" t="str">
        <f t="shared" si="198"/>
        <v/>
      </c>
      <c r="HP50" s="52" t="str">
        <f t="shared" si="199"/>
        <v/>
      </c>
      <c r="HQ50" s="52">
        <f t="shared" si="200"/>
        <v>229</v>
      </c>
      <c r="HR50" s="52">
        <f t="shared" si="201"/>
        <v>129</v>
      </c>
      <c r="HS50" s="52" t="str">
        <f t="shared" si="202"/>
        <v/>
      </c>
      <c r="HT50" s="52" t="str">
        <f t="shared" si="203"/>
        <v/>
      </c>
      <c r="HV50" s="166"/>
      <c r="HW50" s="1"/>
      <c r="HX50" s="17" t="s">
        <v>47</v>
      </c>
      <c r="HY50" s="32">
        <f>HY41+HY32</f>
        <v>37.42</v>
      </c>
      <c r="HZ50" s="103">
        <f t="shared" si="204"/>
        <v>119</v>
      </c>
      <c r="IA50" s="24">
        <f>IF(OR($S50&lt;OPL_MIN,$S50&gt;OPL_MAX),"",VLOOKUP($F50,CleanseResults!$FF$3:$FJ$1772,5,FALSE))</f>
        <v>0.48</v>
      </c>
      <c r="IB50" s="24" t="str">
        <f t="shared" si="205"/>
        <v>VisFave</v>
      </c>
      <c r="IC50" s="91">
        <f t="shared" si="206"/>
        <v>-108.33333333333334</v>
      </c>
      <c r="ID50" s="91">
        <f t="shared" si="207"/>
        <v>108.33333333333334</v>
      </c>
      <c r="IE50" s="25">
        <f t="shared" si="208"/>
        <v>1</v>
      </c>
      <c r="IF50" s="53" t="str">
        <f t="shared" si="209"/>
        <v/>
      </c>
      <c r="IG50" s="52" t="str">
        <f t="shared" si="210"/>
        <v/>
      </c>
      <c r="IH50" s="52" t="str">
        <f t="shared" si="211"/>
        <v/>
      </c>
      <c r="II50" s="52" t="str">
        <f t="shared" si="212"/>
        <v/>
      </c>
      <c r="IJ50" s="52">
        <f t="shared" si="213"/>
        <v>229</v>
      </c>
      <c r="IK50" s="52">
        <f t="shared" si="214"/>
        <v>129</v>
      </c>
      <c r="IL50" s="52" t="str">
        <f t="shared" si="215"/>
        <v/>
      </c>
      <c r="IM50" s="52" t="str">
        <f t="shared" si="216"/>
        <v/>
      </c>
      <c r="IO50" s="166"/>
      <c r="IP50" s="1"/>
      <c r="IQ50" s="17" t="s">
        <v>47</v>
      </c>
      <c r="IR50" s="32">
        <f>IR41+IR32</f>
        <v>37.44</v>
      </c>
      <c r="IS50" s="103">
        <f t="shared" si="217"/>
        <v>119</v>
      </c>
      <c r="IT50" s="24">
        <f>IF(OR($S50&lt;OPL_MIN,$S50&gt;OPL_MAX),"",VLOOKUP($F50,CleanseResults!$FU$3:$FY$1772,5,FALSE))</f>
        <v>0.49</v>
      </c>
      <c r="IU50" s="24" t="str">
        <f t="shared" si="218"/>
        <v>VisFave</v>
      </c>
      <c r="IV50" s="91">
        <f t="shared" si="219"/>
        <v>-104.08163265306123</v>
      </c>
      <c r="IW50" s="91">
        <f t="shared" si="220"/>
        <v>104.08163265306123</v>
      </c>
      <c r="IX50" s="25">
        <f t="shared" si="221"/>
        <v>1</v>
      </c>
      <c r="IY50" s="53" t="str">
        <f t="shared" si="222"/>
        <v/>
      </c>
      <c r="IZ50" s="52" t="str">
        <f t="shared" si="223"/>
        <v/>
      </c>
      <c r="JA50" s="52" t="str">
        <f t="shared" si="224"/>
        <v/>
      </c>
      <c r="JB50" s="52" t="str">
        <f t="shared" si="225"/>
        <v/>
      </c>
      <c r="JC50" s="52">
        <f t="shared" si="226"/>
        <v>229</v>
      </c>
      <c r="JD50" s="52">
        <f t="shared" si="227"/>
        <v>129</v>
      </c>
      <c r="JE50" s="52" t="str">
        <f t="shared" si="228"/>
        <v/>
      </c>
      <c r="JF50" s="52" t="str">
        <f t="shared" si="229"/>
        <v/>
      </c>
      <c r="JH50" s="166"/>
      <c r="JI50" s="1"/>
      <c r="JJ50" s="17" t="s">
        <v>47</v>
      </c>
      <c r="JK50" s="32">
        <f>JK41+JK32</f>
        <v>14.66</v>
      </c>
      <c r="JL50" s="103">
        <f t="shared" si="230"/>
        <v>119</v>
      </c>
      <c r="JM50" s="24">
        <f>IF(OR($S50&lt;OPL_MIN,$S50&gt;OPL_MAX),"",VLOOKUP($F50,CleanseResults!$GJ$3:$GN$1772,5,FALSE))</f>
        <v>0.42</v>
      </c>
      <c r="JN50" s="24" t="str">
        <f t="shared" si="231"/>
        <v>VisFave</v>
      </c>
      <c r="JO50" s="91">
        <f t="shared" si="232"/>
        <v>-138.09523809523813</v>
      </c>
      <c r="JP50" s="91">
        <f t="shared" si="233"/>
        <v>138.09523809523813</v>
      </c>
      <c r="JQ50" s="25">
        <f t="shared" si="234"/>
        <v>1</v>
      </c>
      <c r="JR50" s="53" t="str">
        <f t="shared" si="235"/>
        <v/>
      </c>
      <c r="JS50" s="52" t="str">
        <f t="shared" si="236"/>
        <v/>
      </c>
      <c r="JT50" s="52" t="str">
        <f t="shared" si="237"/>
        <v/>
      </c>
      <c r="JU50" s="52" t="str">
        <f t="shared" si="238"/>
        <v/>
      </c>
      <c r="JV50" s="52">
        <f t="shared" si="239"/>
        <v>229</v>
      </c>
      <c r="JW50" s="52">
        <f t="shared" si="240"/>
        <v>129</v>
      </c>
      <c r="JX50" s="52" t="str">
        <f t="shared" si="241"/>
        <v/>
      </c>
      <c r="JY50" s="52" t="str">
        <f t="shared" si="242"/>
        <v/>
      </c>
      <c r="KA50" s="166"/>
      <c r="KB50" s="1"/>
      <c r="KC50" s="17" t="s">
        <v>47</v>
      </c>
      <c r="KD50" s="32">
        <f>KD41+KD32</f>
        <v>48.010000000000005</v>
      </c>
      <c r="KE50" s="103">
        <f t="shared" si="243"/>
        <v>119</v>
      </c>
      <c r="KF50" s="24">
        <f>IF(OR($S50&lt;OPL_MIN,$S50&gt;OPL_MAX),"",VLOOKUP($F50,CleanseResults!$GY$3:$HC$1772,5,FALSE))</f>
        <v>0.47</v>
      </c>
      <c r="KG50" s="24" t="str">
        <f t="shared" si="244"/>
        <v>VisFave</v>
      </c>
      <c r="KH50" s="91">
        <f t="shared" si="245"/>
        <v>-112.76595744680853</v>
      </c>
      <c r="KI50" s="91">
        <f t="shared" si="246"/>
        <v>112.76595744680853</v>
      </c>
      <c r="KJ50" s="25">
        <f t="shared" si="247"/>
        <v>1</v>
      </c>
      <c r="KK50" s="53" t="str">
        <f t="shared" si="248"/>
        <v/>
      </c>
      <c r="KL50" s="52" t="str">
        <f t="shared" si="249"/>
        <v/>
      </c>
      <c r="KM50" s="52" t="str">
        <f t="shared" si="250"/>
        <v/>
      </c>
      <c r="KN50" s="52" t="str">
        <f t="shared" si="251"/>
        <v/>
      </c>
      <c r="KO50" s="52">
        <f t="shared" si="252"/>
        <v>229</v>
      </c>
      <c r="KP50" s="52">
        <f t="shared" si="253"/>
        <v>129</v>
      </c>
      <c r="KQ50" s="52" t="str">
        <f t="shared" si="254"/>
        <v/>
      </c>
      <c r="KR50" s="52" t="str">
        <f t="shared" si="255"/>
        <v/>
      </c>
      <c r="KT50" s="166"/>
      <c r="KU50" s="1"/>
      <c r="KV50" s="17" t="s">
        <v>47</v>
      </c>
      <c r="KW50" s="32">
        <f>KW41+KW32</f>
        <v>21.01</v>
      </c>
      <c r="KX50" s="103">
        <f t="shared" si="256"/>
        <v>119</v>
      </c>
      <c r="KY50" s="24">
        <f>IF(OR($S50&lt;OPL_MIN,$S50&gt;OPL_MAX),"",VLOOKUP($F50,CleanseResults!$HN$3:$HR$1772,5,FALSE))</f>
        <v>0.41</v>
      </c>
      <c r="KZ50" s="24" t="str">
        <f t="shared" si="257"/>
        <v>VisFave</v>
      </c>
      <c r="LA50" s="91">
        <f t="shared" si="258"/>
        <v>-143.90243902439028</v>
      </c>
      <c r="LB50" s="91">
        <f t="shared" si="259"/>
        <v>143.90243902439028</v>
      </c>
      <c r="LC50" s="25">
        <f t="shared" si="260"/>
        <v>1</v>
      </c>
      <c r="LD50" s="53" t="str">
        <f t="shared" si="261"/>
        <v/>
      </c>
      <c r="LE50" s="52" t="str">
        <f t="shared" si="262"/>
        <v/>
      </c>
      <c r="LF50" s="52" t="str">
        <f t="shared" si="263"/>
        <v/>
      </c>
      <c r="LG50" s="52" t="str">
        <f t="shared" si="264"/>
        <v/>
      </c>
      <c r="LH50" s="52">
        <f t="shared" si="265"/>
        <v>229</v>
      </c>
      <c r="LI50" s="52">
        <f t="shared" si="266"/>
        <v>129</v>
      </c>
      <c r="LJ50" s="52" t="str">
        <f t="shared" si="267"/>
        <v/>
      </c>
      <c r="LK50" s="52" t="str">
        <f t="shared" si="268"/>
        <v/>
      </c>
      <c r="LO50" s="166"/>
      <c r="LP50" s="1"/>
      <c r="LQ50" s="17" t="s">
        <v>404</v>
      </c>
      <c r="LR50" s="121">
        <f>LR41+LR32</f>
        <v>17.340024509006767</v>
      </c>
      <c r="LS50" s="129">
        <f t="shared" si="30"/>
        <v>0.44769398199894106</v>
      </c>
      <c r="LT50" s="53">
        <f t="shared" si="269"/>
        <v>0</v>
      </c>
      <c r="LU50" s="53">
        <f t="shared" si="270"/>
        <v>0</v>
      </c>
      <c r="LV50" s="53">
        <f t="shared" si="271"/>
        <v>15</v>
      </c>
      <c r="LW50" s="53">
        <f t="shared" si="272"/>
        <v>0</v>
      </c>
      <c r="LX50" s="24" t="str">
        <f t="shared" si="273"/>
        <v>VisFave</v>
      </c>
      <c r="LY50" s="97">
        <f t="shared" si="32"/>
        <v>100</v>
      </c>
      <c r="LZ50" s="127">
        <f t="shared" si="33"/>
        <v>0.43</v>
      </c>
      <c r="MA50" s="128">
        <f t="shared" si="34"/>
        <v>-1.7693981998941066E-2</v>
      </c>
      <c r="MB50" s="91">
        <f t="shared" si="35"/>
        <v>132.55813953488374</v>
      </c>
      <c r="MC50" s="137" t="str">
        <f t="shared" si="36"/>
        <v>VisFave</v>
      </c>
      <c r="MD50" s="138" t="str">
        <f t="shared" si="37"/>
        <v/>
      </c>
      <c r="ME50" s="130" t="str">
        <f t="shared" si="274"/>
        <v/>
      </c>
      <c r="MF50" s="135" t="str">
        <f t="shared" si="38"/>
        <v/>
      </c>
      <c r="MG50" s="135" t="str">
        <f t="shared" si="39"/>
        <v/>
      </c>
      <c r="MH50" s="135" t="str">
        <f t="shared" si="40"/>
        <v/>
      </c>
      <c r="MI50" s="135" t="str">
        <f t="shared" si="41"/>
        <v/>
      </c>
      <c r="MJ50" s="135" t="str">
        <f t="shared" si="42"/>
        <v/>
      </c>
      <c r="MK50" s="135" t="str">
        <f t="shared" si="43"/>
        <v/>
      </c>
      <c r="ML50" s="135" t="str">
        <f t="shared" si="44"/>
        <v/>
      </c>
      <c r="MM50" s="135" t="str">
        <f t="shared" si="45"/>
        <v/>
      </c>
      <c r="MO50" s="123" t="str">
        <f t="shared" si="46"/>
        <v/>
      </c>
      <c r="MP50" s="123" t="str">
        <f t="shared" si="47"/>
        <v/>
      </c>
      <c r="MS50" s="24" t="str">
        <f t="shared" si="48"/>
        <v/>
      </c>
      <c r="MT50" s="24" t="str">
        <f t="shared" si="49"/>
        <v/>
      </c>
      <c r="MU50" s="24" t="str">
        <f t="shared" si="50"/>
        <v/>
      </c>
      <c r="MV50" s="81" t="str">
        <f t="shared" si="51"/>
        <v/>
      </c>
      <c r="MX50" s="52">
        <f t="shared" si="52"/>
        <v>0.44</v>
      </c>
      <c r="MY50" s="52">
        <f t="shared" si="53"/>
        <v>0.33</v>
      </c>
      <c r="MZ50" s="52">
        <f t="shared" si="54"/>
        <v>0.42</v>
      </c>
      <c r="NA50" s="52">
        <f t="shared" si="55"/>
        <v>0.42</v>
      </c>
      <c r="NB50" s="52">
        <f t="shared" si="56"/>
        <v>0.46</v>
      </c>
      <c r="NC50" s="52">
        <f t="shared" si="57"/>
        <v>0.44</v>
      </c>
      <c r="ND50" s="52">
        <f t="shared" si="58"/>
        <v>0.48</v>
      </c>
      <c r="NE50" s="52">
        <f t="shared" si="59"/>
        <v>0.42</v>
      </c>
      <c r="NF50" s="52">
        <f t="shared" si="60"/>
        <v>0.43</v>
      </c>
      <c r="NG50" s="52">
        <f t="shared" si="61"/>
        <v>0.43</v>
      </c>
      <c r="NH50" s="52">
        <f t="shared" si="62"/>
        <v>0.48</v>
      </c>
      <c r="NI50" s="52">
        <f t="shared" si="63"/>
        <v>0.49</v>
      </c>
      <c r="NJ50" s="52">
        <f t="shared" si="64"/>
        <v>0.42</v>
      </c>
      <c r="NK50" s="52">
        <f t="shared" si="65"/>
        <v>0.47</v>
      </c>
      <c r="NL50" s="52">
        <f t="shared" si="66"/>
        <v>0.41</v>
      </c>
      <c r="NM50" s="109">
        <f t="shared" si="275"/>
        <v>0.43</v>
      </c>
    </row>
    <row r="51" spans="1:377" ht="15" customHeight="1" x14ac:dyDescent="0.2">
      <c r="A51" s="3"/>
      <c r="B51" s="3"/>
      <c r="C51" s="9" t="s">
        <v>175</v>
      </c>
      <c r="D51" s="15">
        <f>D50/NumGames</f>
        <v>0.48275862068965519</v>
      </c>
      <c r="E51" s="51">
        <f>D51+D49</f>
        <v>0.96551724137931039</v>
      </c>
      <c r="F51" s="26">
        <v>813064</v>
      </c>
      <c r="G51" s="49">
        <f>VLOOKUP($F51,Lookup_!$A$2:$AJ$2224,3,FALSE)</f>
        <v>2025</v>
      </c>
      <c r="H51" s="27">
        <f>VLOOKUP($F51,Lookup_!$A$2:$AJ$2224,4,FALSE)</f>
        <v>10.1</v>
      </c>
      <c r="I51" s="86">
        <f>VLOOKUP($F51,Lookup_!$A$2:$AJ$2224,2,FALSE)</f>
        <v>45931</v>
      </c>
      <c r="J51" s="7">
        <f>VLOOKUP($F51,Lookup_!$A$2:$AJ$2224,13,FALSE)</f>
        <v>23</v>
      </c>
      <c r="K51" s="8" t="str">
        <f>VLOOKUP(J51,Lookup_!$AO$3:$AP$32,2,FALSE)</f>
        <v>SD</v>
      </c>
      <c r="L51" s="27">
        <f>VLOOKUP($F51,Lookup_!$A$2:$AJ$2224,14,FALSE)</f>
        <v>-105</v>
      </c>
      <c r="M51" s="12">
        <f>VLOOKUP($F51,Lookup_!$A$2:$AJ$2224,15,FALSE)</f>
        <v>0.51219499999999996</v>
      </c>
      <c r="N51" s="115">
        <f t="shared" si="67"/>
        <v>0.48916557394427729</v>
      </c>
      <c r="O51" s="116">
        <f t="shared" si="68"/>
        <v>104.42975819756151</v>
      </c>
      <c r="P51" s="49">
        <f>VLOOKUP($F51,Lookup_!$A$2:$AJ$2224,7,FALSE)</f>
        <v>5</v>
      </c>
      <c r="Q51" s="8" t="str">
        <f>VLOOKUP(P51,Lookup_!$AO$3:$AP$32,2,FALSE)</f>
        <v>CHC</v>
      </c>
      <c r="R51" s="88">
        <f>VLOOKUP($F51,Lookup_!$A$2:$AJ$2224,12,FALSE)</f>
        <v>0.31173380000000001</v>
      </c>
      <c r="S51" s="27">
        <f>VLOOKUP($F51,Lookup_!$A$2:$AJ$2224,8,FALSE)</f>
        <v>-115</v>
      </c>
      <c r="T51" s="12">
        <f>VLOOKUP($F51,Lookup_!$A$2:$AJ$2224,9,FALSE)</f>
        <v>0.53488400000000003</v>
      </c>
      <c r="U51" s="115">
        <f t="shared" si="69"/>
        <v>0.5108344260557226</v>
      </c>
      <c r="V51" s="116">
        <f t="shared" si="70"/>
        <v>-104.42975819756145</v>
      </c>
      <c r="W51" s="90">
        <f t="shared" si="71"/>
        <v>1</v>
      </c>
      <c r="X51" s="27">
        <f>VLOOKUP($F51,Lookup_!$A$2:$AJ$2224,5,FALSE)</f>
        <v>6.5</v>
      </c>
      <c r="Y51" s="27">
        <f>VLOOKUP($F51,Lookup_!$A$2:$AJ$2224,6,FALSE)</f>
        <v>-115</v>
      </c>
      <c r="Z51" s="55">
        <f>VLOOKUP($F51,Lookup_!$A$2:$AJ$2224,19,FALSE)</f>
        <v>-110.68951633238161</v>
      </c>
      <c r="AA51" s="116">
        <f>VLOOKUP($F51,Lookup_!$A$2:$AJ$2224,25,FALSE)</f>
        <v>-100</v>
      </c>
      <c r="AB51" s="27">
        <f>VLOOKUP($F51,Lookup_!$A$2:$AJ$2224,21,FALSE)</f>
        <v>124.32521930919526</v>
      </c>
      <c r="AC51" s="116">
        <f>VLOOKUP($F51,Lookup_!$A$2:$AJ$2224,23,FALSE)</f>
        <v>-100</v>
      </c>
      <c r="AD51" s="7">
        <f>VLOOKUP($F51,Lookup_!$A$2:$AJ$2224,31,FALSE)</f>
        <v>3</v>
      </c>
      <c r="AE51" s="8">
        <f>VLOOKUP($F51,Lookup_!$A$2:$AJ$2224,30,FALSE)</f>
        <v>0</v>
      </c>
      <c r="AF51" s="8" t="str">
        <f>VLOOKUP($F51,Lookup_!$A$2:$AJ$2224,32,FALSE)</f>
        <v>THREE</v>
      </c>
      <c r="AG51" s="28">
        <f>VLOOKUP($F51,Lookup_!$A$2:$AJ$2224,29,FALSE)</f>
        <v>-1</v>
      </c>
      <c r="AH51" s="28">
        <f>VLOOKUP($F51,Lookup_!$A$2:$AJ$2224,34,FALSE)</f>
        <v>-1</v>
      </c>
      <c r="AI51" s="28" t="str">
        <f>VLOOKUP($F51,Lookup_!$A$2:$AJ$2224,33,FALSE)</f>
        <v>VisDog</v>
      </c>
      <c r="AJ51" s="8">
        <f>VLOOKUP($F51,Lookup_!$A$2:$AJ$2224,35,FALSE)</f>
        <v>3</v>
      </c>
      <c r="AK51" s="28">
        <f>VLOOKUP($F51,Lookup_!$A$2:$AJ$2224,36,FALSE)</f>
        <v>-1</v>
      </c>
      <c r="AL51">
        <f t="shared" si="72"/>
        <v>3</v>
      </c>
      <c r="AM51">
        <f t="shared" si="73"/>
        <v>1</v>
      </c>
      <c r="AN51" s="166"/>
      <c r="AO51" s="1"/>
      <c r="AP51" s="17" t="s">
        <v>48</v>
      </c>
      <c r="AQ51" s="32">
        <f>AQ50-AQ49</f>
        <v>4.1000000000000014</v>
      </c>
      <c r="AR51" s="103">
        <f t="shared" si="74"/>
        <v>-115</v>
      </c>
      <c r="AS51" s="24">
        <f>IF(OR($S51&lt;OPL_MIN,$S51&gt;OPL_MAX),"",VLOOKUP($F51,CleanseResults!$L$3:$P$1772,5,FALSE))</f>
        <v>0.53</v>
      </c>
      <c r="AT51" s="24" t="str">
        <f t="shared" si="75"/>
        <v>HomFave</v>
      </c>
      <c r="AU51" s="91">
        <f t="shared" si="76"/>
        <v>-112.76595744680853</v>
      </c>
      <c r="AV51" s="91">
        <f t="shared" si="77"/>
        <v>112.76595744680853</v>
      </c>
      <c r="AW51" s="25">
        <f t="shared" si="78"/>
        <v>-1</v>
      </c>
      <c r="AX51" s="53">
        <f t="shared" si="79"/>
        <v>0</v>
      </c>
      <c r="AY51" s="52">
        <f t="shared" si="80"/>
        <v>115</v>
      </c>
      <c r="AZ51" s="52" t="str">
        <f t="shared" si="81"/>
        <v/>
      </c>
      <c r="BA51" s="52" t="str">
        <f t="shared" si="82"/>
        <v/>
      </c>
      <c r="BB51" s="52" t="str">
        <f t="shared" si="83"/>
        <v/>
      </c>
      <c r="BC51" s="52" t="str">
        <f t="shared" si="84"/>
        <v/>
      </c>
      <c r="BD51" s="52" t="str">
        <f t="shared" si="85"/>
        <v/>
      </c>
      <c r="BE51" s="52" t="str">
        <f t="shared" si="86"/>
        <v/>
      </c>
      <c r="BG51" s="166"/>
      <c r="BH51" s="1"/>
      <c r="BI51" s="17" t="s">
        <v>48</v>
      </c>
      <c r="BJ51" s="32">
        <f>BJ50-BJ49</f>
        <v>8.0799999999999983</v>
      </c>
      <c r="BK51" s="103">
        <f t="shared" si="87"/>
        <v>-115</v>
      </c>
      <c r="BL51" s="24">
        <f>IF(OR($S51&lt;OPL_MIN,$S51&gt;OPL_MAX),"",VLOOKUP($F51,CleanseResults!$AA$3:$AE$1772,5,FALSE))</f>
        <v>0.54</v>
      </c>
      <c r="BM51" s="24" t="str">
        <f t="shared" si="88"/>
        <v>HomFave</v>
      </c>
      <c r="BN51" s="91">
        <f t="shared" si="89"/>
        <v>-117.39130434782609</v>
      </c>
      <c r="BO51" s="91">
        <f t="shared" si="90"/>
        <v>117.39130434782609</v>
      </c>
      <c r="BP51" s="25">
        <f t="shared" si="91"/>
        <v>-1</v>
      </c>
      <c r="BQ51" s="53">
        <f t="shared" si="92"/>
        <v>0</v>
      </c>
      <c r="BR51" s="52">
        <f t="shared" si="93"/>
        <v>115</v>
      </c>
      <c r="BS51" s="52" t="str">
        <f t="shared" si="94"/>
        <v/>
      </c>
      <c r="BT51" s="52" t="str">
        <f t="shared" si="95"/>
        <v/>
      </c>
      <c r="BU51" s="52" t="str">
        <f t="shared" si="96"/>
        <v/>
      </c>
      <c r="BV51" s="52" t="str">
        <f t="shared" si="97"/>
        <v/>
      </c>
      <c r="BW51" s="52" t="str">
        <f t="shared" si="98"/>
        <v/>
      </c>
      <c r="BX51" s="52" t="str">
        <f t="shared" si="99"/>
        <v/>
      </c>
      <c r="BZ51" s="166"/>
      <c r="CA51" s="1"/>
      <c r="CB51" s="17" t="s">
        <v>48</v>
      </c>
      <c r="CC51" s="32">
        <f>CC50-CC49</f>
        <v>9.25</v>
      </c>
      <c r="CD51" s="103">
        <f t="shared" si="100"/>
        <v>-115</v>
      </c>
      <c r="CE51" s="24">
        <f>IF(OR($S51&lt;OPL_MIN,$S51&gt;OPL_MAX),"",VLOOKUP($F51,CleanseResults!$AP$3:$AT$1772,5,FALSE))</f>
        <v>0.52</v>
      </c>
      <c r="CF51" s="24" t="str">
        <f t="shared" si="101"/>
        <v>HomFave</v>
      </c>
      <c r="CG51" s="91">
        <f t="shared" si="102"/>
        <v>-108.33333333333334</v>
      </c>
      <c r="CH51" s="91">
        <f t="shared" si="103"/>
        <v>108.33333333333334</v>
      </c>
      <c r="CI51" s="25">
        <f t="shared" si="104"/>
        <v>-1</v>
      </c>
      <c r="CJ51" s="53">
        <f t="shared" si="105"/>
        <v>0</v>
      </c>
      <c r="CK51" s="52">
        <f t="shared" si="106"/>
        <v>115</v>
      </c>
      <c r="CL51" s="52" t="str">
        <f t="shared" si="107"/>
        <v/>
      </c>
      <c r="CM51" s="52" t="str">
        <f t="shared" si="108"/>
        <v/>
      </c>
      <c r="CN51" s="52" t="str">
        <f t="shared" si="109"/>
        <v/>
      </c>
      <c r="CO51" s="52" t="str">
        <f t="shared" si="110"/>
        <v/>
      </c>
      <c r="CP51" s="52" t="str">
        <f t="shared" si="111"/>
        <v/>
      </c>
      <c r="CQ51" s="52" t="str">
        <f t="shared" si="112"/>
        <v/>
      </c>
      <c r="CS51" s="166"/>
      <c r="CT51" s="1"/>
      <c r="CU51" s="17" t="s">
        <v>48</v>
      </c>
      <c r="CV51" s="32">
        <f>CV50-CV49</f>
        <v>-0.24000000000000199</v>
      </c>
      <c r="CW51" s="103">
        <f t="shared" si="113"/>
        <v>-115</v>
      </c>
      <c r="CX51" s="24">
        <f>IF(OR($S51&lt;OPL_MIN,$S51&gt;OPL_MAX),"",VLOOKUP($F51,CleanseResults!$BE$3:$BI$1772,5,FALSE))</f>
        <v>0.48</v>
      </c>
      <c r="CY51" s="24" t="str">
        <f t="shared" si="114"/>
        <v>VisDog</v>
      </c>
      <c r="CZ51" s="91">
        <f t="shared" si="115"/>
        <v>108.33333333333334</v>
      </c>
      <c r="DA51" s="91">
        <f t="shared" si="116"/>
        <v>108.33333333333334</v>
      </c>
      <c r="DB51" s="25">
        <f t="shared" si="117"/>
        <v>1</v>
      </c>
      <c r="DC51" s="53" t="str">
        <f t="shared" si="118"/>
        <v/>
      </c>
      <c r="DD51" s="52" t="str">
        <f t="shared" si="119"/>
        <v/>
      </c>
      <c r="DE51" s="52">
        <f t="shared" si="120"/>
        <v>205</v>
      </c>
      <c r="DF51" s="52">
        <f t="shared" si="121"/>
        <v>105</v>
      </c>
      <c r="DG51" s="52" t="str">
        <f t="shared" si="122"/>
        <v/>
      </c>
      <c r="DH51" s="52" t="str">
        <f t="shared" si="123"/>
        <v/>
      </c>
      <c r="DI51" s="52" t="str">
        <f t="shared" si="124"/>
        <v/>
      </c>
      <c r="DJ51" s="52" t="str">
        <f t="shared" si="125"/>
        <v/>
      </c>
      <c r="DL51" s="166"/>
      <c r="DM51" s="1"/>
      <c r="DN51" s="17" t="s">
        <v>48</v>
      </c>
      <c r="DO51" s="32">
        <f>DO50-DO49</f>
        <v>8.8900000000000041</v>
      </c>
      <c r="DP51" s="103">
        <f t="shared" si="126"/>
        <v>-115</v>
      </c>
      <c r="DQ51" s="24">
        <f>IF(OR($S51&lt;OPL_MIN,$S51&gt;OPL_MAX),"",VLOOKUP($F51,CleanseResults!$BT$3:$BX$1772,5,FALSE))</f>
        <v>0.35</v>
      </c>
      <c r="DR51" s="24" t="str">
        <f t="shared" si="127"/>
        <v>VisDog</v>
      </c>
      <c r="DS51" s="91">
        <f t="shared" si="128"/>
        <v>185.71428571428575</v>
      </c>
      <c r="DT51" s="91">
        <f t="shared" si="129"/>
        <v>185.71428571428575</v>
      </c>
      <c r="DU51" s="25">
        <f t="shared" si="130"/>
        <v>1</v>
      </c>
      <c r="DV51" s="53" t="str">
        <f t="shared" si="131"/>
        <v/>
      </c>
      <c r="DW51" s="52" t="str">
        <f t="shared" si="132"/>
        <v/>
      </c>
      <c r="DX51" s="52">
        <f t="shared" si="133"/>
        <v>205</v>
      </c>
      <c r="DY51" s="52">
        <f t="shared" si="134"/>
        <v>105</v>
      </c>
      <c r="DZ51" s="52" t="str">
        <f t="shared" si="135"/>
        <v/>
      </c>
      <c r="EA51" s="52" t="str">
        <f t="shared" si="136"/>
        <v/>
      </c>
      <c r="EB51" s="52" t="str">
        <f t="shared" si="137"/>
        <v/>
      </c>
      <c r="EC51" s="52" t="str">
        <f t="shared" si="138"/>
        <v/>
      </c>
      <c r="EE51" s="166"/>
      <c r="EF51" s="1"/>
      <c r="EG51" s="17" t="s">
        <v>48</v>
      </c>
      <c r="EH51" s="32">
        <f>EH50-EH49</f>
        <v>-2.509999999999998</v>
      </c>
      <c r="EI51" s="103">
        <f t="shared" si="139"/>
        <v>-115</v>
      </c>
      <c r="EJ51" s="24">
        <f>IF(OR($S51&lt;OPL_MIN,$S51&gt;OPL_MAX),"",VLOOKUP($F51,CleanseResults!$CI$3:$CM$1772,5,FALSE))</f>
        <v>0.54</v>
      </c>
      <c r="EK51" s="24" t="str">
        <f t="shared" si="140"/>
        <v>HomFave</v>
      </c>
      <c r="EL51" s="91">
        <f t="shared" si="141"/>
        <v>-117.39130434782609</v>
      </c>
      <c r="EM51" s="91">
        <f t="shared" si="142"/>
        <v>117.39130434782609</v>
      </c>
      <c r="EN51" s="25">
        <f t="shared" si="143"/>
        <v>-1</v>
      </c>
      <c r="EO51" s="53">
        <f t="shared" si="144"/>
        <v>0</v>
      </c>
      <c r="EP51" s="52">
        <f t="shared" si="145"/>
        <v>115</v>
      </c>
      <c r="EQ51" s="52" t="str">
        <f t="shared" si="146"/>
        <v/>
      </c>
      <c r="ER51" s="52" t="str">
        <f t="shared" si="147"/>
        <v/>
      </c>
      <c r="ES51" s="52" t="str">
        <f t="shared" si="148"/>
        <v/>
      </c>
      <c r="ET51" s="52" t="str">
        <f t="shared" si="149"/>
        <v/>
      </c>
      <c r="EU51" s="52" t="str">
        <f t="shared" si="150"/>
        <v/>
      </c>
      <c r="EV51" s="52" t="str">
        <f t="shared" si="151"/>
        <v/>
      </c>
      <c r="EX51" s="166"/>
      <c r="EY51" s="1"/>
      <c r="EZ51" s="17" t="s">
        <v>48</v>
      </c>
      <c r="FA51" s="32">
        <f>FA50-FA49</f>
        <v>-2.4000000000000057</v>
      </c>
      <c r="FB51" s="103">
        <f t="shared" si="152"/>
        <v>-115</v>
      </c>
      <c r="FC51" s="24">
        <f>IF(OR($S51&lt;OPL_MIN,$S51&gt;OPL_MAX),"",VLOOKUP($F51,CleanseResults!$CX$3:$DB$1772,5,FALSE))</f>
        <v>0.52</v>
      </c>
      <c r="FD51" s="24" t="str">
        <f t="shared" si="153"/>
        <v>HomFave</v>
      </c>
      <c r="FE51" s="91">
        <f t="shared" si="154"/>
        <v>-108.33333333333334</v>
      </c>
      <c r="FF51" s="91">
        <f t="shared" si="155"/>
        <v>108.33333333333334</v>
      </c>
      <c r="FG51" s="25">
        <f t="shared" si="156"/>
        <v>-1</v>
      </c>
      <c r="FH51" s="53">
        <f t="shared" si="157"/>
        <v>0</v>
      </c>
      <c r="FI51" s="52">
        <f t="shared" si="158"/>
        <v>115</v>
      </c>
      <c r="FJ51" s="52" t="str">
        <f t="shared" si="159"/>
        <v/>
      </c>
      <c r="FK51" s="52" t="str">
        <f t="shared" si="160"/>
        <v/>
      </c>
      <c r="FL51" s="52" t="str">
        <f t="shared" si="161"/>
        <v/>
      </c>
      <c r="FM51" s="52" t="str">
        <f t="shared" si="162"/>
        <v/>
      </c>
      <c r="FN51" s="52" t="str">
        <f t="shared" si="163"/>
        <v/>
      </c>
      <c r="FO51" s="52" t="str">
        <f t="shared" si="164"/>
        <v/>
      </c>
      <c r="FQ51" s="166"/>
      <c r="FR51" s="1"/>
      <c r="FS51" s="17" t="s">
        <v>48</v>
      </c>
      <c r="FT51" s="32">
        <f>FT50-FT49</f>
        <v>0.32999999999999829</v>
      </c>
      <c r="FU51" s="103">
        <f t="shared" si="165"/>
        <v>-115</v>
      </c>
      <c r="FV51" s="24">
        <f>IF(OR($S51&lt;OPL_MIN,$S51&gt;OPL_MAX),"",VLOOKUP($F51,CleanseResults!$DM$3:$DQ$1772,5,FALSE))</f>
        <v>0.53</v>
      </c>
      <c r="FW51" s="24" t="str">
        <f t="shared" si="166"/>
        <v>HomFave</v>
      </c>
      <c r="FX51" s="91">
        <f t="shared" si="167"/>
        <v>-112.76595744680853</v>
      </c>
      <c r="FY51" s="91">
        <f t="shared" si="168"/>
        <v>112.76595744680853</v>
      </c>
      <c r="FZ51" s="25">
        <f t="shared" si="169"/>
        <v>-1</v>
      </c>
      <c r="GA51" s="53">
        <f t="shared" si="170"/>
        <v>0</v>
      </c>
      <c r="GB51" s="52">
        <f t="shared" si="171"/>
        <v>115</v>
      </c>
      <c r="GC51" s="52" t="str">
        <f t="shared" si="172"/>
        <v/>
      </c>
      <c r="GD51" s="52" t="str">
        <f t="shared" si="173"/>
        <v/>
      </c>
      <c r="GE51" s="52" t="str">
        <f t="shared" si="174"/>
        <v/>
      </c>
      <c r="GF51" s="52" t="str">
        <f t="shared" si="175"/>
        <v/>
      </c>
      <c r="GG51" s="52" t="str">
        <f t="shared" si="176"/>
        <v/>
      </c>
      <c r="GH51" s="52" t="str">
        <f t="shared" si="177"/>
        <v/>
      </c>
      <c r="GJ51" s="166"/>
      <c r="GK51" s="1"/>
      <c r="GL51" s="17" t="s">
        <v>48</v>
      </c>
      <c r="GM51" s="32">
        <f>GM50-GM49</f>
        <v>-2.2899999999999991</v>
      </c>
      <c r="GN51" s="103">
        <f t="shared" si="178"/>
        <v>-115</v>
      </c>
      <c r="GO51" s="24">
        <f>IF(OR($S51&lt;OPL_MIN,$S51&gt;OPL_MAX),"",VLOOKUP($F51,CleanseResults!$EB$3:$EF$1772,5,FALSE))</f>
        <v>0.51</v>
      </c>
      <c r="GP51" s="24" t="str">
        <f t="shared" si="179"/>
        <v>HomFave</v>
      </c>
      <c r="GQ51" s="91">
        <f t="shared" si="180"/>
        <v>-104.08163265306123</v>
      </c>
      <c r="GR51" s="91">
        <f t="shared" si="181"/>
        <v>104.08163265306123</v>
      </c>
      <c r="GS51" s="25">
        <f t="shared" si="182"/>
        <v>-1</v>
      </c>
      <c r="GT51" s="53">
        <f t="shared" si="183"/>
        <v>0</v>
      </c>
      <c r="GU51" s="52">
        <f t="shared" si="184"/>
        <v>115</v>
      </c>
      <c r="GV51" s="52" t="str">
        <f t="shared" si="185"/>
        <v/>
      </c>
      <c r="GW51" s="52" t="str">
        <f t="shared" si="186"/>
        <v/>
      </c>
      <c r="GX51" s="52" t="str">
        <f t="shared" si="187"/>
        <v/>
      </c>
      <c r="GY51" s="52" t="str">
        <f t="shared" si="188"/>
        <v/>
      </c>
      <c r="GZ51" s="52" t="str">
        <f t="shared" si="189"/>
        <v/>
      </c>
      <c r="HA51" s="52" t="str">
        <f t="shared" si="190"/>
        <v/>
      </c>
      <c r="HC51" s="166"/>
      <c r="HD51" s="1"/>
      <c r="HE51" s="17" t="s">
        <v>48</v>
      </c>
      <c r="HF51" s="32">
        <f>HF50-HF49</f>
        <v>-2.2899999999999991</v>
      </c>
      <c r="HG51" s="103">
        <f t="shared" si="191"/>
        <v>-115</v>
      </c>
      <c r="HH51" s="24">
        <f>IF(OR($S51&lt;OPL_MIN,$S51&gt;OPL_MAX),"",VLOOKUP($F51,CleanseResults!$EQ$3:$EU$1772,5,FALSE))</f>
        <v>0.51</v>
      </c>
      <c r="HI51" s="24" t="str">
        <f t="shared" si="192"/>
        <v>HomFave</v>
      </c>
      <c r="HJ51" s="91">
        <f t="shared" si="193"/>
        <v>-104.08163265306123</v>
      </c>
      <c r="HK51" s="91">
        <f t="shared" si="194"/>
        <v>104.08163265306123</v>
      </c>
      <c r="HL51" s="25">
        <f t="shared" si="195"/>
        <v>-1</v>
      </c>
      <c r="HM51" s="53">
        <f t="shared" si="196"/>
        <v>0</v>
      </c>
      <c r="HN51" s="52">
        <f t="shared" si="197"/>
        <v>115</v>
      </c>
      <c r="HO51" s="52" t="str">
        <f t="shared" si="198"/>
        <v/>
      </c>
      <c r="HP51" s="52" t="str">
        <f t="shared" si="199"/>
        <v/>
      </c>
      <c r="HQ51" s="52" t="str">
        <f t="shared" si="200"/>
        <v/>
      </c>
      <c r="HR51" s="52" t="str">
        <f t="shared" si="201"/>
        <v/>
      </c>
      <c r="HS51" s="52" t="str">
        <f t="shared" si="202"/>
        <v/>
      </c>
      <c r="HT51" s="52" t="str">
        <f t="shared" si="203"/>
        <v/>
      </c>
      <c r="HV51" s="166"/>
      <c r="HW51" s="1"/>
      <c r="HX51" s="17" t="s">
        <v>48</v>
      </c>
      <c r="HY51" s="32">
        <f>HY50-HY49</f>
        <v>-1.5399999999999991</v>
      </c>
      <c r="HZ51" s="103">
        <f t="shared" si="204"/>
        <v>-115</v>
      </c>
      <c r="IA51" s="24">
        <f>IF(OR($S51&lt;OPL_MIN,$S51&gt;OPL_MAX),"",VLOOKUP($F51,CleanseResults!$FF$3:$FJ$1772,5,FALSE))</f>
        <v>0.52</v>
      </c>
      <c r="IB51" s="24" t="str">
        <f t="shared" si="205"/>
        <v>HomFave</v>
      </c>
      <c r="IC51" s="91">
        <f t="shared" si="206"/>
        <v>-108.33333333333334</v>
      </c>
      <c r="ID51" s="91">
        <f t="shared" si="207"/>
        <v>108.33333333333334</v>
      </c>
      <c r="IE51" s="25">
        <f t="shared" si="208"/>
        <v>-1</v>
      </c>
      <c r="IF51" s="53">
        <f t="shared" si="209"/>
        <v>0</v>
      </c>
      <c r="IG51" s="52">
        <f t="shared" si="210"/>
        <v>115</v>
      </c>
      <c r="IH51" s="52" t="str">
        <f t="shared" si="211"/>
        <v/>
      </c>
      <c r="II51" s="52" t="str">
        <f t="shared" si="212"/>
        <v/>
      </c>
      <c r="IJ51" s="52" t="str">
        <f t="shared" si="213"/>
        <v/>
      </c>
      <c r="IK51" s="52" t="str">
        <f t="shared" si="214"/>
        <v/>
      </c>
      <c r="IL51" s="52" t="str">
        <f t="shared" si="215"/>
        <v/>
      </c>
      <c r="IM51" s="52" t="str">
        <f t="shared" si="216"/>
        <v/>
      </c>
      <c r="IO51" s="166"/>
      <c r="IP51" s="1"/>
      <c r="IQ51" s="17" t="s">
        <v>48</v>
      </c>
      <c r="IR51" s="32">
        <f>IR50-IR49</f>
        <v>2.75</v>
      </c>
      <c r="IS51" s="103">
        <f t="shared" si="217"/>
        <v>-115</v>
      </c>
      <c r="IT51" s="24">
        <f>IF(OR($S51&lt;OPL_MIN,$S51&gt;OPL_MAX),"",VLOOKUP($F51,CleanseResults!$FU$3:$FY$1772,5,FALSE))</f>
        <v>0.51</v>
      </c>
      <c r="IU51" s="24" t="str">
        <f t="shared" si="218"/>
        <v>HomFave</v>
      </c>
      <c r="IV51" s="91">
        <f t="shared" si="219"/>
        <v>-104.08163265306123</v>
      </c>
      <c r="IW51" s="91">
        <f t="shared" si="220"/>
        <v>104.08163265306123</v>
      </c>
      <c r="IX51" s="25">
        <f t="shared" si="221"/>
        <v>-1</v>
      </c>
      <c r="IY51" s="53">
        <f t="shared" si="222"/>
        <v>0</v>
      </c>
      <c r="IZ51" s="52">
        <f t="shared" si="223"/>
        <v>115</v>
      </c>
      <c r="JA51" s="52" t="str">
        <f t="shared" si="224"/>
        <v/>
      </c>
      <c r="JB51" s="52" t="str">
        <f t="shared" si="225"/>
        <v/>
      </c>
      <c r="JC51" s="52" t="str">
        <f t="shared" si="226"/>
        <v/>
      </c>
      <c r="JD51" s="52" t="str">
        <f t="shared" si="227"/>
        <v/>
      </c>
      <c r="JE51" s="52" t="str">
        <f t="shared" si="228"/>
        <v/>
      </c>
      <c r="JF51" s="52" t="str">
        <f t="shared" si="229"/>
        <v/>
      </c>
      <c r="JH51" s="166"/>
      <c r="JI51" s="1"/>
      <c r="JJ51" s="17" t="s">
        <v>48</v>
      </c>
      <c r="JK51" s="32">
        <f>JK50-JK49</f>
        <v>6.0000000000000497E-2</v>
      </c>
      <c r="JL51" s="103">
        <f t="shared" si="230"/>
        <v>-115</v>
      </c>
      <c r="JM51" s="24">
        <f>IF(OR($S51&lt;OPL_MIN,$S51&gt;OPL_MAX),"",VLOOKUP($F51,CleanseResults!$GJ$3:$GN$1772,5,FALSE))</f>
        <v>0.5</v>
      </c>
      <c r="JN51" s="24" t="str">
        <f t="shared" si="231"/>
        <v>HomFave</v>
      </c>
      <c r="JO51" s="91">
        <f t="shared" si="232"/>
        <v>100</v>
      </c>
      <c r="JP51" s="91">
        <f t="shared" si="233"/>
        <v>100</v>
      </c>
      <c r="JQ51" s="25">
        <f t="shared" si="234"/>
        <v>-1</v>
      </c>
      <c r="JR51" s="53">
        <f t="shared" si="235"/>
        <v>0</v>
      </c>
      <c r="JS51" s="52">
        <f t="shared" si="236"/>
        <v>115</v>
      </c>
      <c r="JT51" s="52" t="str">
        <f t="shared" si="237"/>
        <v/>
      </c>
      <c r="JU51" s="52" t="str">
        <f t="shared" si="238"/>
        <v/>
      </c>
      <c r="JV51" s="52" t="str">
        <f t="shared" si="239"/>
        <v/>
      </c>
      <c r="JW51" s="52" t="str">
        <f t="shared" si="240"/>
        <v/>
      </c>
      <c r="JX51" s="52" t="str">
        <f t="shared" si="241"/>
        <v/>
      </c>
      <c r="JY51" s="52" t="str">
        <f t="shared" si="242"/>
        <v/>
      </c>
      <c r="KA51" s="166"/>
      <c r="KB51" s="1"/>
      <c r="KC51" s="17" t="s">
        <v>48</v>
      </c>
      <c r="KD51" s="32">
        <f>KD50-KD49</f>
        <v>6.0000000000000071</v>
      </c>
      <c r="KE51" s="103">
        <f t="shared" si="243"/>
        <v>-115</v>
      </c>
      <c r="KF51" s="24">
        <f>IF(OR($S51&lt;OPL_MIN,$S51&gt;OPL_MAX),"",VLOOKUP($F51,CleanseResults!$GY$3:$HC$1772,5,FALSE))</f>
        <v>0.52</v>
      </c>
      <c r="KG51" s="24" t="str">
        <f t="shared" si="244"/>
        <v>HomFave</v>
      </c>
      <c r="KH51" s="91">
        <f t="shared" si="245"/>
        <v>-108.33333333333334</v>
      </c>
      <c r="KI51" s="91">
        <f t="shared" si="246"/>
        <v>108.33333333333334</v>
      </c>
      <c r="KJ51" s="25">
        <f t="shared" si="247"/>
        <v>-1</v>
      </c>
      <c r="KK51" s="53">
        <f t="shared" si="248"/>
        <v>0</v>
      </c>
      <c r="KL51" s="52">
        <f t="shared" si="249"/>
        <v>115</v>
      </c>
      <c r="KM51" s="52" t="str">
        <f t="shared" si="250"/>
        <v/>
      </c>
      <c r="KN51" s="52" t="str">
        <f t="shared" si="251"/>
        <v/>
      </c>
      <c r="KO51" s="52" t="str">
        <f t="shared" si="252"/>
        <v/>
      </c>
      <c r="KP51" s="52" t="str">
        <f t="shared" si="253"/>
        <v/>
      </c>
      <c r="KQ51" s="52" t="str">
        <f t="shared" si="254"/>
        <v/>
      </c>
      <c r="KR51" s="52" t="str">
        <f t="shared" si="255"/>
        <v/>
      </c>
      <c r="KT51" s="166"/>
      <c r="KU51" s="1"/>
      <c r="KV51" s="17" t="s">
        <v>48</v>
      </c>
      <c r="KW51" s="32">
        <f>KW50-KW49</f>
        <v>3.3500000000000014</v>
      </c>
      <c r="KX51" s="103">
        <f t="shared" si="256"/>
        <v>-115</v>
      </c>
      <c r="KY51" s="24">
        <f>IF(OR($S51&lt;OPL_MIN,$S51&gt;OPL_MAX),"",VLOOKUP($F51,CleanseResults!$HN$3:$HR$1772,5,FALSE))</f>
        <v>0.51</v>
      </c>
      <c r="KZ51" s="24" t="str">
        <f t="shared" si="257"/>
        <v>HomFave</v>
      </c>
      <c r="LA51" s="91">
        <f t="shared" si="258"/>
        <v>-104.08163265306123</v>
      </c>
      <c r="LB51" s="91">
        <f t="shared" si="259"/>
        <v>104.08163265306123</v>
      </c>
      <c r="LC51" s="25">
        <f t="shared" si="260"/>
        <v>-1</v>
      </c>
      <c r="LD51" s="53">
        <f t="shared" si="261"/>
        <v>0</v>
      </c>
      <c r="LE51" s="52">
        <f t="shared" si="262"/>
        <v>115</v>
      </c>
      <c r="LF51" s="52" t="str">
        <f t="shared" si="263"/>
        <v/>
      </c>
      <c r="LG51" s="52" t="str">
        <f t="shared" si="264"/>
        <v/>
      </c>
      <c r="LH51" s="52" t="str">
        <f t="shared" si="265"/>
        <v/>
      </c>
      <c r="LI51" s="52" t="str">
        <f t="shared" si="266"/>
        <v/>
      </c>
      <c r="LJ51" s="52" t="str">
        <f t="shared" si="267"/>
        <v/>
      </c>
      <c r="LK51" s="52" t="str">
        <f t="shared" si="268"/>
        <v/>
      </c>
      <c r="LO51" s="166"/>
      <c r="LP51" s="1"/>
      <c r="LQ51" s="17" t="s">
        <v>405</v>
      </c>
      <c r="LR51" s="121">
        <f>LR50-LR49</f>
        <v>-0.65997549099323294</v>
      </c>
      <c r="LS51" s="129">
        <f t="shared" si="30"/>
        <v>0.5108344260557226</v>
      </c>
      <c r="LT51" s="53">
        <f t="shared" si="269"/>
        <v>13</v>
      </c>
      <c r="LU51" s="53">
        <f t="shared" si="270"/>
        <v>2</v>
      </c>
      <c r="LV51" s="53">
        <f t="shared" si="271"/>
        <v>0</v>
      </c>
      <c r="LW51" s="53">
        <f t="shared" si="272"/>
        <v>0</v>
      </c>
      <c r="LX51" s="24" t="str">
        <f t="shared" si="273"/>
        <v>HomFave</v>
      </c>
      <c r="LY51" s="97">
        <f t="shared" si="32"/>
        <v>86.666666666666671</v>
      </c>
      <c r="LZ51" s="127">
        <f t="shared" si="33"/>
        <v>0.52</v>
      </c>
      <c r="MA51" s="128">
        <f t="shared" si="34"/>
        <v>9.1655739442774165E-3</v>
      </c>
      <c r="MB51" s="91">
        <f t="shared" si="35"/>
        <v>-108.33333333333334</v>
      </c>
      <c r="MC51" s="137" t="str">
        <f t="shared" si="36"/>
        <v>HomFave</v>
      </c>
      <c r="MD51" s="138">
        <f t="shared" si="37"/>
        <v>-1</v>
      </c>
      <c r="ME51" s="130">
        <f t="shared" si="274"/>
        <v>-1</v>
      </c>
      <c r="MF51" s="135">
        <f t="shared" si="38"/>
        <v>0</v>
      </c>
      <c r="MG51" s="135">
        <f t="shared" si="39"/>
        <v>1</v>
      </c>
      <c r="MH51" s="135" t="str">
        <f t="shared" si="40"/>
        <v/>
      </c>
      <c r="MI51" s="135" t="str">
        <f t="shared" si="41"/>
        <v/>
      </c>
      <c r="MJ51" s="135" t="str">
        <f t="shared" si="42"/>
        <v/>
      </c>
      <c r="MK51" s="135" t="str">
        <f t="shared" si="43"/>
        <v/>
      </c>
      <c r="ML51" s="135" t="str">
        <f t="shared" si="44"/>
        <v/>
      </c>
      <c r="MM51" s="135" t="str">
        <f t="shared" si="45"/>
        <v/>
      </c>
      <c r="MO51" s="123">
        <f t="shared" si="46"/>
        <v>0.86956521739130432</v>
      </c>
      <c r="MP51" s="123">
        <f t="shared" si="47"/>
        <v>1</v>
      </c>
      <c r="MS51" s="24">
        <f t="shared" si="48"/>
        <v>1</v>
      </c>
      <c r="MT51" s="24">
        <f t="shared" si="49"/>
        <v>0</v>
      </c>
      <c r="MU51" s="24">
        <f t="shared" si="50"/>
        <v>-1</v>
      </c>
      <c r="MV51" s="81">
        <f t="shared" si="51"/>
        <v>-1</v>
      </c>
      <c r="MX51" s="52">
        <f t="shared" si="52"/>
        <v>0.53</v>
      </c>
      <c r="MY51" s="52">
        <f t="shared" si="53"/>
        <v>0.54</v>
      </c>
      <c r="MZ51" s="52">
        <f t="shared" si="54"/>
        <v>0.52</v>
      </c>
      <c r="NA51" s="52">
        <f t="shared" si="55"/>
        <v>0.48</v>
      </c>
      <c r="NB51" s="52">
        <f t="shared" si="56"/>
        <v>0.35</v>
      </c>
      <c r="NC51" s="52">
        <f t="shared" si="57"/>
        <v>0.54</v>
      </c>
      <c r="ND51" s="52">
        <f t="shared" si="58"/>
        <v>0.52</v>
      </c>
      <c r="NE51" s="52">
        <f t="shared" si="59"/>
        <v>0.53</v>
      </c>
      <c r="NF51" s="52">
        <f t="shared" si="60"/>
        <v>0.51</v>
      </c>
      <c r="NG51" s="52">
        <f t="shared" si="61"/>
        <v>0.51</v>
      </c>
      <c r="NH51" s="52">
        <f t="shared" si="62"/>
        <v>0.52</v>
      </c>
      <c r="NI51" s="52">
        <f t="shared" si="63"/>
        <v>0.51</v>
      </c>
      <c r="NJ51" s="52">
        <f t="shared" si="64"/>
        <v>0.5</v>
      </c>
      <c r="NK51" s="52">
        <f t="shared" si="65"/>
        <v>0.52</v>
      </c>
      <c r="NL51" s="52">
        <f t="shared" si="66"/>
        <v>0.51</v>
      </c>
      <c r="NM51" s="109">
        <f t="shared" si="275"/>
        <v>0.52</v>
      </c>
    </row>
    <row r="52" spans="1:377" ht="15" customHeight="1" x14ac:dyDescent="0.2">
      <c r="A52" s="3"/>
      <c r="B52" s="3"/>
      <c r="C52" s="1"/>
      <c r="D52" s="1"/>
      <c r="E52" s="10">
        <f t="shared" si="276"/>
        <v>0</v>
      </c>
      <c r="F52" s="26">
        <v>813063</v>
      </c>
      <c r="G52" s="49">
        <f>VLOOKUP($F52,Lookup_!$A$2:$AJ$2224,3,FALSE)</f>
        <v>2025</v>
      </c>
      <c r="H52" s="27">
        <f>VLOOKUP($F52,Lookup_!$A$2:$AJ$2224,4,FALSE)</f>
        <v>10.1</v>
      </c>
      <c r="I52" s="86">
        <f>VLOOKUP($F52,Lookup_!$A$2:$AJ$2224,2,FALSE)</f>
        <v>45934</v>
      </c>
      <c r="J52" s="7">
        <f>VLOOKUP($F52,Lookup_!$A$2:$AJ$2224,13,FALSE)</f>
        <v>19</v>
      </c>
      <c r="K52" s="8" t="str">
        <f>VLOOKUP(J52,Lookup_!$AO$3:$AP$32,2,FALSE)</f>
        <v>NYY</v>
      </c>
      <c r="L52" s="27">
        <f>VLOOKUP($F52,Lookup_!$A$2:$AJ$2224,14,FALSE)</f>
        <v>101</v>
      </c>
      <c r="M52" s="12">
        <f>VLOOKUP($F52,Lookup_!$A$2:$AJ$2224,15,FALSE)</f>
        <v>0.49751200000000001</v>
      </c>
      <c r="N52" s="115">
        <f t="shared" si="67"/>
        <v>0.48821492321717536</v>
      </c>
      <c r="O52" s="116">
        <f t="shared" si="68"/>
        <v>104.82782324848445</v>
      </c>
      <c r="P52" s="49">
        <f>VLOOKUP($F52,Lookup_!$A$2:$AJ$2224,7,FALSE)</f>
        <v>29</v>
      </c>
      <c r="Q52" s="8" t="str">
        <f>VLOOKUP(P52,Lookup_!$AO$3:$AP$32,2,FALSE)</f>
        <v>TOR</v>
      </c>
      <c r="R52" s="88">
        <f>VLOOKUP($F52,Lookup_!$A$2:$AJ$2224,12,FALSE)</f>
        <v>0.33360588699999999</v>
      </c>
      <c r="S52" s="27">
        <f>VLOOKUP($F52,Lookup_!$A$2:$AJ$2224,8,FALSE)</f>
        <v>-109</v>
      </c>
      <c r="T52" s="12">
        <f>VLOOKUP($F52,Lookup_!$A$2:$AJ$2224,9,FALSE)</f>
        <v>0.52153099999999997</v>
      </c>
      <c r="U52" s="115">
        <f t="shared" si="69"/>
        <v>0.5117850767828247</v>
      </c>
      <c r="V52" s="116">
        <f t="shared" si="70"/>
        <v>-104.82782324848448</v>
      </c>
      <c r="W52" s="90">
        <f t="shared" si="71"/>
        <v>1</v>
      </c>
      <c r="X52" s="27">
        <f>VLOOKUP($F52,Lookup_!$A$2:$AJ$2224,5,FALSE)</f>
        <v>8</v>
      </c>
      <c r="Y52" s="27">
        <f>VLOOKUP($F52,Lookup_!$A$2:$AJ$2224,6,FALSE)</f>
        <v>-104</v>
      </c>
      <c r="Z52" s="55">
        <f>VLOOKUP($F52,Lookup_!$A$2:$AJ$2224,19,FALSE)</f>
        <v>126.46911602617938</v>
      </c>
      <c r="AA52" s="116">
        <f>VLOOKUP($F52,Lookup_!$A$2:$AJ$2224,25,FALSE)</f>
        <v>107.78443611459727</v>
      </c>
      <c r="AB52" s="27">
        <f>VLOOKUP($F52,Lookup_!$A$2:$AJ$2224,21,FALSE)</f>
        <v>-175.26430500077754</v>
      </c>
      <c r="AC52" s="116">
        <f>VLOOKUP($F52,Lookup_!$A$2:$AJ$2224,23,FALSE)</f>
        <v>-100.5394511235223</v>
      </c>
      <c r="AD52" s="7">
        <f>VLOOKUP($F52,Lookup_!$A$2:$AJ$2224,31,FALSE)</f>
        <v>1</v>
      </c>
      <c r="AE52" s="8">
        <f>VLOOKUP($F52,Lookup_!$A$2:$AJ$2224,30,FALSE)</f>
        <v>10</v>
      </c>
      <c r="AF52" s="8" t="str">
        <f>VLOOKUP($F52,Lookup_!$A$2:$AJ$2224,32,FALSE)</f>
        <v>GTE9</v>
      </c>
      <c r="AG52" s="28">
        <f>VLOOKUP($F52,Lookup_!$A$2:$AJ$2224,29,FALSE)</f>
        <v>1</v>
      </c>
      <c r="AH52" s="28">
        <f>VLOOKUP($F52,Lookup_!$A$2:$AJ$2224,34,FALSE)</f>
        <v>1</v>
      </c>
      <c r="AI52" s="28" t="str">
        <f>VLOOKUP($F52,Lookup_!$A$2:$AJ$2224,33,FALSE)</f>
        <v>HomFave</v>
      </c>
      <c r="AJ52" s="8">
        <f>VLOOKUP($F52,Lookup_!$A$2:$AJ$2224,35,FALSE)</f>
        <v>11</v>
      </c>
      <c r="AK52" s="28">
        <f>VLOOKUP($F52,Lookup_!$A$2:$AJ$2224,36,FALSE)</f>
        <v>1</v>
      </c>
      <c r="AL52">
        <f t="shared" si="72"/>
        <v>9</v>
      </c>
      <c r="AM52">
        <f t="shared" si="73"/>
        <v>1</v>
      </c>
      <c r="AN52" s="166"/>
      <c r="AO52" s="1"/>
      <c r="AP52" s="17" t="s">
        <v>42</v>
      </c>
      <c r="AQ52" s="21">
        <f>IF(AQ49=0,0,AQ51/AQ49)</f>
        <v>0.16465863453815269</v>
      </c>
      <c r="AR52" s="103">
        <f t="shared" si="74"/>
        <v>-109</v>
      </c>
      <c r="AS52" s="24">
        <f>IF(OR($S52&lt;OPL_MIN,$S52&gt;OPL_MAX),"",VLOOKUP($F52,CleanseResults!$L$3:$P$1772,5,FALSE))</f>
        <v>0.47</v>
      </c>
      <c r="AT52" s="24" t="str">
        <f t="shared" si="75"/>
        <v>VisDog</v>
      </c>
      <c r="AU52" s="91">
        <f t="shared" si="76"/>
        <v>112.76595744680853</v>
      </c>
      <c r="AV52" s="91">
        <f t="shared" si="77"/>
        <v>112.76595744680853</v>
      </c>
      <c r="AW52" s="25">
        <f t="shared" si="78"/>
        <v>-1</v>
      </c>
      <c r="AX52" s="53" t="str">
        <f t="shared" si="79"/>
        <v/>
      </c>
      <c r="AY52" s="52" t="str">
        <f t="shared" si="80"/>
        <v/>
      </c>
      <c r="AZ52" s="52">
        <f t="shared" si="81"/>
        <v>0</v>
      </c>
      <c r="BA52" s="52">
        <f t="shared" si="82"/>
        <v>100</v>
      </c>
      <c r="BB52" s="52" t="str">
        <f t="shared" si="83"/>
        <v/>
      </c>
      <c r="BC52" s="52" t="str">
        <f t="shared" si="84"/>
        <v/>
      </c>
      <c r="BD52" s="52" t="str">
        <f t="shared" si="85"/>
        <v/>
      </c>
      <c r="BE52" s="52" t="str">
        <f t="shared" si="86"/>
        <v/>
      </c>
      <c r="BG52" s="166"/>
      <c r="BH52" s="1"/>
      <c r="BI52" s="17" t="s">
        <v>42</v>
      </c>
      <c r="BJ52" s="21">
        <f>IF(BJ49=0,0,BJ51/BJ49)</f>
        <v>0.22779813927262471</v>
      </c>
      <c r="BK52" s="103">
        <f t="shared" si="87"/>
        <v>-109</v>
      </c>
      <c r="BL52" s="24">
        <f>IF(OR($S52&lt;OPL_MIN,$S52&gt;OPL_MAX),"",VLOOKUP($F52,CleanseResults!$AA$3:$AE$1772,5,FALSE))</f>
        <v>0.5</v>
      </c>
      <c r="BM52" s="24" t="str">
        <f t="shared" si="88"/>
        <v>HomFave</v>
      </c>
      <c r="BN52" s="91">
        <f t="shared" si="89"/>
        <v>100</v>
      </c>
      <c r="BO52" s="91">
        <f t="shared" si="90"/>
        <v>100</v>
      </c>
      <c r="BP52" s="25">
        <f t="shared" si="91"/>
        <v>1</v>
      </c>
      <c r="BQ52" s="53">
        <f t="shared" si="92"/>
        <v>209</v>
      </c>
      <c r="BR52" s="52">
        <f t="shared" si="93"/>
        <v>109</v>
      </c>
      <c r="BS52" s="52" t="str">
        <f t="shared" si="94"/>
        <v/>
      </c>
      <c r="BT52" s="52" t="str">
        <f t="shared" si="95"/>
        <v/>
      </c>
      <c r="BU52" s="52" t="str">
        <f t="shared" si="96"/>
        <v/>
      </c>
      <c r="BV52" s="52" t="str">
        <f t="shared" si="97"/>
        <v/>
      </c>
      <c r="BW52" s="52" t="str">
        <f t="shared" si="98"/>
        <v/>
      </c>
      <c r="BX52" s="52" t="str">
        <f t="shared" si="99"/>
        <v/>
      </c>
      <c r="BZ52" s="166"/>
      <c r="CA52" s="1"/>
      <c r="CB52" s="17" t="s">
        <v>42</v>
      </c>
      <c r="CC52" s="21">
        <f>IF(CC49=0,0,CC51/CC49)</f>
        <v>0.25573679845175556</v>
      </c>
      <c r="CD52" s="103">
        <f t="shared" si="100"/>
        <v>-109</v>
      </c>
      <c r="CE52" s="24">
        <f>IF(OR($S52&lt;OPL_MIN,$S52&gt;OPL_MAX),"",VLOOKUP($F52,CleanseResults!$AP$3:$AT$1772,5,FALSE))</f>
        <v>0.51</v>
      </c>
      <c r="CF52" s="24" t="str">
        <f t="shared" si="101"/>
        <v>HomFave</v>
      </c>
      <c r="CG52" s="91">
        <f t="shared" si="102"/>
        <v>-104.08163265306123</v>
      </c>
      <c r="CH52" s="91">
        <f t="shared" si="103"/>
        <v>104.08163265306123</v>
      </c>
      <c r="CI52" s="25">
        <f t="shared" si="104"/>
        <v>1</v>
      </c>
      <c r="CJ52" s="53">
        <f t="shared" si="105"/>
        <v>209</v>
      </c>
      <c r="CK52" s="52">
        <f t="shared" si="106"/>
        <v>109</v>
      </c>
      <c r="CL52" s="52" t="str">
        <f t="shared" si="107"/>
        <v/>
      </c>
      <c r="CM52" s="52" t="str">
        <f t="shared" si="108"/>
        <v/>
      </c>
      <c r="CN52" s="52" t="str">
        <f t="shared" si="109"/>
        <v/>
      </c>
      <c r="CO52" s="52" t="str">
        <f t="shared" si="110"/>
        <v/>
      </c>
      <c r="CP52" s="52" t="str">
        <f t="shared" si="111"/>
        <v/>
      </c>
      <c r="CQ52" s="52" t="str">
        <f t="shared" si="112"/>
        <v/>
      </c>
      <c r="CS52" s="166"/>
      <c r="CT52" s="1"/>
      <c r="CU52" s="17" t="s">
        <v>42</v>
      </c>
      <c r="CV52" s="21">
        <f>IF(CV49=0,0,CV51/CV49)</f>
        <v>-8.8202866593165008E-3</v>
      </c>
      <c r="CW52" s="103">
        <f t="shared" si="113"/>
        <v>-109</v>
      </c>
      <c r="CX52" s="24">
        <f>IF(OR($S52&lt;OPL_MIN,$S52&gt;OPL_MAX),"",VLOOKUP($F52,CleanseResults!$BE$3:$BI$1772,5,FALSE))</f>
        <v>0.44</v>
      </c>
      <c r="CY52" s="24" t="str">
        <f t="shared" si="114"/>
        <v>VisDog</v>
      </c>
      <c r="CZ52" s="91">
        <f t="shared" si="115"/>
        <v>127.27272727272729</v>
      </c>
      <c r="DA52" s="91">
        <f t="shared" si="116"/>
        <v>127.27272727272729</v>
      </c>
      <c r="DB52" s="25">
        <f t="shared" si="117"/>
        <v>-1</v>
      </c>
      <c r="DC52" s="53" t="str">
        <f t="shared" si="118"/>
        <v/>
      </c>
      <c r="DD52" s="52" t="str">
        <f t="shared" si="119"/>
        <v/>
      </c>
      <c r="DE52" s="52">
        <f t="shared" si="120"/>
        <v>0</v>
      </c>
      <c r="DF52" s="52">
        <f t="shared" si="121"/>
        <v>100</v>
      </c>
      <c r="DG52" s="52" t="str">
        <f t="shared" si="122"/>
        <v/>
      </c>
      <c r="DH52" s="52" t="str">
        <f t="shared" si="123"/>
        <v/>
      </c>
      <c r="DI52" s="52" t="str">
        <f t="shared" si="124"/>
        <v/>
      </c>
      <c r="DJ52" s="52" t="str">
        <f t="shared" si="125"/>
        <v/>
      </c>
      <c r="DL52" s="166"/>
      <c r="DM52" s="1"/>
      <c r="DN52" s="17" t="s">
        <v>42</v>
      </c>
      <c r="DO52" s="21">
        <f>IF(DO49=0,0,DO51/DO49)</f>
        <v>0.29157100688750426</v>
      </c>
      <c r="DP52" s="103">
        <f t="shared" si="126"/>
        <v>-109</v>
      </c>
      <c r="DQ52" s="24">
        <f>IF(OR($S52&lt;OPL_MIN,$S52&gt;OPL_MAX),"",VLOOKUP($F52,CleanseResults!$BT$3:$BX$1772,5,FALSE))</f>
        <v>0.51</v>
      </c>
      <c r="DR52" s="24" t="str">
        <f t="shared" si="127"/>
        <v>HomFave</v>
      </c>
      <c r="DS52" s="91">
        <f t="shared" si="128"/>
        <v>-104.08163265306123</v>
      </c>
      <c r="DT52" s="91">
        <f t="shared" si="129"/>
        <v>104.08163265306123</v>
      </c>
      <c r="DU52" s="25">
        <f t="shared" si="130"/>
        <v>1</v>
      </c>
      <c r="DV52" s="53">
        <f t="shared" si="131"/>
        <v>209</v>
      </c>
      <c r="DW52" s="52">
        <f t="shared" si="132"/>
        <v>109</v>
      </c>
      <c r="DX52" s="52" t="str">
        <f t="shared" si="133"/>
        <v/>
      </c>
      <c r="DY52" s="52" t="str">
        <f t="shared" si="134"/>
        <v/>
      </c>
      <c r="DZ52" s="52" t="str">
        <f t="shared" si="135"/>
        <v/>
      </c>
      <c r="EA52" s="52" t="str">
        <f t="shared" si="136"/>
        <v/>
      </c>
      <c r="EB52" s="52" t="str">
        <f t="shared" si="137"/>
        <v/>
      </c>
      <c r="EC52" s="52" t="str">
        <f t="shared" si="138"/>
        <v/>
      </c>
      <c r="EE52" s="166"/>
      <c r="EF52" s="1"/>
      <c r="EG52" s="17" t="s">
        <v>42</v>
      </c>
      <c r="EH52" s="21">
        <f>IF(EH49=0,0,EH51/EH49)</f>
        <v>-8.4768659236744273E-2</v>
      </c>
      <c r="EI52" s="103">
        <f t="shared" si="139"/>
        <v>-109</v>
      </c>
      <c r="EJ52" s="24">
        <f>IF(OR($S52&lt;OPL_MIN,$S52&gt;OPL_MAX),"",VLOOKUP($F52,CleanseResults!$CI$3:$CM$1772,5,FALSE))</f>
        <v>0.49</v>
      </c>
      <c r="EK52" s="24" t="str">
        <f t="shared" si="140"/>
        <v>VisDog</v>
      </c>
      <c r="EL52" s="91">
        <f t="shared" si="141"/>
        <v>104.08163265306123</v>
      </c>
      <c r="EM52" s="91">
        <f t="shared" si="142"/>
        <v>104.08163265306123</v>
      </c>
      <c r="EN52" s="25">
        <f t="shared" si="143"/>
        <v>-1</v>
      </c>
      <c r="EO52" s="53" t="str">
        <f t="shared" si="144"/>
        <v/>
      </c>
      <c r="EP52" s="52" t="str">
        <f t="shared" si="145"/>
        <v/>
      </c>
      <c r="EQ52" s="52">
        <f t="shared" si="146"/>
        <v>0</v>
      </c>
      <c r="ER52" s="52">
        <f t="shared" si="147"/>
        <v>100</v>
      </c>
      <c r="ES52" s="52" t="str">
        <f t="shared" si="148"/>
        <v/>
      </c>
      <c r="ET52" s="52" t="str">
        <f t="shared" si="149"/>
        <v/>
      </c>
      <c r="EU52" s="52" t="str">
        <f t="shared" si="150"/>
        <v/>
      </c>
      <c r="EV52" s="52" t="str">
        <f t="shared" si="151"/>
        <v/>
      </c>
      <c r="EX52" s="166"/>
      <c r="EY52" s="1"/>
      <c r="EZ52" s="17" t="s">
        <v>42</v>
      </c>
      <c r="FA52" s="21">
        <f>IF(FA49=0,0,FA51/FA49)</f>
        <v>-6.0667340748230679E-2</v>
      </c>
      <c r="FB52" s="103">
        <f t="shared" si="152"/>
        <v>-109</v>
      </c>
      <c r="FC52" s="24">
        <f>IF(OR($S52&lt;OPL_MIN,$S52&gt;OPL_MAX),"",VLOOKUP($F52,CleanseResults!$CX$3:$DB$1772,5,FALSE))</f>
        <v>0.48</v>
      </c>
      <c r="FD52" s="24" t="str">
        <f t="shared" si="153"/>
        <v>VisDog</v>
      </c>
      <c r="FE52" s="91">
        <f t="shared" si="154"/>
        <v>108.33333333333334</v>
      </c>
      <c r="FF52" s="91">
        <f t="shared" si="155"/>
        <v>108.33333333333334</v>
      </c>
      <c r="FG52" s="25">
        <f t="shared" si="156"/>
        <v>-1</v>
      </c>
      <c r="FH52" s="53" t="str">
        <f t="shared" si="157"/>
        <v/>
      </c>
      <c r="FI52" s="52" t="str">
        <f t="shared" si="158"/>
        <v/>
      </c>
      <c r="FJ52" s="52">
        <f t="shared" si="159"/>
        <v>0</v>
      </c>
      <c r="FK52" s="52">
        <f t="shared" si="160"/>
        <v>100</v>
      </c>
      <c r="FL52" s="52" t="str">
        <f t="shared" si="161"/>
        <v/>
      </c>
      <c r="FM52" s="52" t="str">
        <f t="shared" si="162"/>
        <v/>
      </c>
      <c r="FN52" s="52" t="str">
        <f t="shared" si="163"/>
        <v/>
      </c>
      <c r="FO52" s="52" t="str">
        <f t="shared" si="164"/>
        <v/>
      </c>
      <c r="FQ52" s="166"/>
      <c r="FR52" s="1"/>
      <c r="FS52" s="17" t="s">
        <v>42</v>
      </c>
      <c r="FT52" s="21">
        <f>IF(FT49=0,0,FT51/FT49)</f>
        <v>9.4312660760216705E-3</v>
      </c>
      <c r="FU52" s="103">
        <f t="shared" si="165"/>
        <v>-109</v>
      </c>
      <c r="FV52" s="24">
        <f>IF(OR($S52&lt;OPL_MIN,$S52&gt;OPL_MAX),"",VLOOKUP($F52,CleanseResults!$DM$3:$DQ$1772,5,FALSE))</f>
        <v>0.51</v>
      </c>
      <c r="FW52" s="24" t="str">
        <f t="shared" si="166"/>
        <v>HomFave</v>
      </c>
      <c r="FX52" s="91">
        <f t="shared" si="167"/>
        <v>-104.08163265306123</v>
      </c>
      <c r="FY52" s="91">
        <f t="shared" si="168"/>
        <v>104.08163265306123</v>
      </c>
      <c r="FZ52" s="25">
        <f t="shared" si="169"/>
        <v>1</v>
      </c>
      <c r="GA52" s="53">
        <f t="shared" si="170"/>
        <v>209</v>
      </c>
      <c r="GB52" s="52">
        <f t="shared" si="171"/>
        <v>109</v>
      </c>
      <c r="GC52" s="52" t="str">
        <f t="shared" si="172"/>
        <v/>
      </c>
      <c r="GD52" s="52" t="str">
        <f t="shared" si="173"/>
        <v/>
      </c>
      <c r="GE52" s="52" t="str">
        <f t="shared" si="174"/>
        <v/>
      </c>
      <c r="GF52" s="52" t="str">
        <f t="shared" si="175"/>
        <v/>
      </c>
      <c r="GG52" s="52" t="str">
        <f t="shared" si="176"/>
        <v/>
      </c>
      <c r="GH52" s="52" t="str">
        <f t="shared" si="177"/>
        <v/>
      </c>
      <c r="GJ52" s="166"/>
      <c r="GK52" s="1"/>
      <c r="GL52" s="17" t="s">
        <v>42</v>
      </c>
      <c r="GM52" s="21">
        <f>IF(GM49=0,0,GM51/GM49)</f>
        <v>-9.1307814992025491E-2</v>
      </c>
      <c r="GN52" s="103">
        <f t="shared" si="178"/>
        <v>-109</v>
      </c>
      <c r="GO52" s="24">
        <f>IF(OR($S52&lt;OPL_MIN,$S52&gt;OPL_MAX),"",VLOOKUP($F52,CleanseResults!$EB$3:$EF$1772,5,FALSE))</f>
        <v>0.46</v>
      </c>
      <c r="GP52" s="24" t="str">
        <f t="shared" si="179"/>
        <v>VisDog</v>
      </c>
      <c r="GQ52" s="91">
        <f t="shared" si="180"/>
        <v>117.39130434782609</v>
      </c>
      <c r="GR52" s="91">
        <f t="shared" si="181"/>
        <v>117.39130434782609</v>
      </c>
      <c r="GS52" s="25">
        <f t="shared" si="182"/>
        <v>-1</v>
      </c>
      <c r="GT52" s="53" t="str">
        <f t="shared" si="183"/>
        <v/>
      </c>
      <c r="GU52" s="52" t="str">
        <f t="shared" si="184"/>
        <v/>
      </c>
      <c r="GV52" s="52">
        <f t="shared" si="185"/>
        <v>0</v>
      </c>
      <c r="GW52" s="52">
        <f t="shared" si="186"/>
        <v>100</v>
      </c>
      <c r="GX52" s="52" t="str">
        <f t="shared" si="187"/>
        <v/>
      </c>
      <c r="GY52" s="52" t="str">
        <f t="shared" si="188"/>
        <v/>
      </c>
      <c r="GZ52" s="52" t="str">
        <f t="shared" si="189"/>
        <v/>
      </c>
      <c r="HA52" s="52" t="str">
        <f t="shared" si="190"/>
        <v/>
      </c>
      <c r="HC52" s="166"/>
      <c r="HD52" s="1"/>
      <c r="HE52" s="17" t="s">
        <v>42</v>
      </c>
      <c r="HF52" s="21">
        <f>IF(HF49=0,0,HF51/HF49)</f>
        <v>-9.1307814992025491E-2</v>
      </c>
      <c r="HG52" s="103">
        <f t="shared" si="191"/>
        <v>-109</v>
      </c>
      <c r="HH52" s="24">
        <f>IF(OR($S52&lt;OPL_MIN,$S52&gt;OPL_MAX),"",VLOOKUP($F52,CleanseResults!$EQ$3:$EU$1772,5,FALSE))</f>
        <v>0.46</v>
      </c>
      <c r="HI52" s="24" t="str">
        <f t="shared" si="192"/>
        <v>VisDog</v>
      </c>
      <c r="HJ52" s="91">
        <f t="shared" si="193"/>
        <v>117.39130434782609</v>
      </c>
      <c r="HK52" s="91">
        <f t="shared" si="194"/>
        <v>117.39130434782609</v>
      </c>
      <c r="HL52" s="25">
        <f t="shared" si="195"/>
        <v>-1</v>
      </c>
      <c r="HM52" s="53" t="str">
        <f t="shared" si="196"/>
        <v/>
      </c>
      <c r="HN52" s="52" t="str">
        <f t="shared" si="197"/>
        <v/>
      </c>
      <c r="HO52" s="52">
        <f t="shared" si="198"/>
        <v>0</v>
      </c>
      <c r="HP52" s="52">
        <f t="shared" si="199"/>
        <v>100</v>
      </c>
      <c r="HQ52" s="52" t="str">
        <f t="shared" si="200"/>
        <v/>
      </c>
      <c r="HR52" s="52" t="str">
        <f t="shared" si="201"/>
        <v/>
      </c>
      <c r="HS52" s="52" t="str">
        <f t="shared" si="202"/>
        <v/>
      </c>
      <c r="HT52" s="52" t="str">
        <f t="shared" si="203"/>
        <v/>
      </c>
      <c r="HV52" s="166"/>
      <c r="HW52" s="1"/>
      <c r="HX52" s="17" t="s">
        <v>42</v>
      </c>
      <c r="HY52" s="21">
        <f>IF(HY49=0,0,HY51/HY49)</f>
        <v>-3.9527720739219688E-2</v>
      </c>
      <c r="HZ52" s="103">
        <f t="shared" si="204"/>
        <v>-109</v>
      </c>
      <c r="IA52" s="24">
        <f>IF(OR($S52&lt;OPL_MIN,$S52&gt;OPL_MAX),"",VLOOKUP($F52,CleanseResults!$FF$3:$FJ$1772,5,FALSE))</f>
        <v>0.5</v>
      </c>
      <c r="IB52" s="24" t="str">
        <f t="shared" si="205"/>
        <v>HomFave</v>
      </c>
      <c r="IC52" s="91">
        <f t="shared" si="206"/>
        <v>100</v>
      </c>
      <c r="ID52" s="91">
        <f t="shared" si="207"/>
        <v>100</v>
      </c>
      <c r="IE52" s="25">
        <f t="shared" si="208"/>
        <v>1</v>
      </c>
      <c r="IF52" s="53">
        <f t="shared" si="209"/>
        <v>209</v>
      </c>
      <c r="IG52" s="52">
        <f t="shared" si="210"/>
        <v>109</v>
      </c>
      <c r="IH52" s="52" t="str">
        <f t="shared" si="211"/>
        <v/>
      </c>
      <c r="II52" s="52" t="str">
        <f t="shared" si="212"/>
        <v/>
      </c>
      <c r="IJ52" s="52" t="str">
        <f t="shared" si="213"/>
        <v/>
      </c>
      <c r="IK52" s="52" t="str">
        <f t="shared" si="214"/>
        <v/>
      </c>
      <c r="IL52" s="52" t="str">
        <f t="shared" si="215"/>
        <v/>
      </c>
      <c r="IM52" s="52" t="str">
        <f t="shared" si="216"/>
        <v/>
      </c>
      <c r="IO52" s="166"/>
      <c r="IP52" s="1"/>
      <c r="IQ52" s="17" t="s">
        <v>42</v>
      </c>
      <c r="IR52" s="21">
        <f>IF(IR49=0,0,IR51/IR49)</f>
        <v>7.9273565869126553E-2</v>
      </c>
      <c r="IS52" s="103">
        <f t="shared" si="217"/>
        <v>-109</v>
      </c>
      <c r="IT52" s="24">
        <f>IF(OR($S52&lt;OPL_MIN,$S52&gt;OPL_MAX),"",VLOOKUP($F52,CleanseResults!$FU$3:$FY$1772,5,FALSE))</f>
        <v>0.52</v>
      </c>
      <c r="IU52" s="24" t="str">
        <f t="shared" si="218"/>
        <v>HomFave</v>
      </c>
      <c r="IV52" s="91">
        <f t="shared" si="219"/>
        <v>-108.33333333333334</v>
      </c>
      <c r="IW52" s="91">
        <f t="shared" si="220"/>
        <v>108.33333333333334</v>
      </c>
      <c r="IX52" s="25">
        <f t="shared" si="221"/>
        <v>1</v>
      </c>
      <c r="IY52" s="53">
        <f t="shared" si="222"/>
        <v>209</v>
      </c>
      <c r="IZ52" s="52">
        <f t="shared" si="223"/>
        <v>109</v>
      </c>
      <c r="JA52" s="52" t="str">
        <f t="shared" si="224"/>
        <v/>
      </c>
      <c r="JB52" s="52" t="str">
        <f t="shared" si="225"/>
        <v/>
      </c>
      <c r="JC52" s="52" t="str">
        <f t="shared" si="226"/>
        <v/>
      </c>
      <c r="JD52" s="52" t="str">
        <f t="shared" si="227"/>
        <v/>
      </c>
      <c r="JE52" s="52" t="str">
        <f t="shared" si="228"/>
        <v/>
      </c>
      <c r="JF52" s="52" t="str">
        <f t="shared" si="229"/>
        <v/>
      </c>
      <c r="JH52" s="166"/>
      <c r="JI52" s="1"/>
      <c r="JJ52" s="17" t="s">
        <v>42</v>
      </c>
      <c r="JK52" s="21">
        <f>IF(JK49=0,0,JK51/JK49)</f>
        <v>4.1095890410959247E-3</v>
      </c>
      <c r="JL52" s="103">
        <f t="shared" si="230"/>
        <v>-109</v>
      </c>
      <c r="JM52" s="24">
        <f>IF(OR($S52&lt;OPL_MIN,$S52&gt;OPL_MAX),"",VLOOKUP($F52,CleanseResults!$GJ$3:$GN$1772,5,FALSE))</f>
        <v>0.46</v>
      </c>
      <c r="JN52" s="24" t="str">
        <f t="shared" si="231"/>
        <v>VisDog</v>
      </c>
      <c r="JO52" s="91">
        <f t="shared" si="232"/>
        <v>117.39130434782609</v>
      </c>
      <c r="JP52" s="91">
        <f t="shared" si="233"/>
        <v>117.39130434782609</v>
      </c>
      <c r="JQ52" s="25">
        <f t="shared" si="234"/>
        <v>-1</v>
      </c>
      <c r="JR52" s="53" t="str">
        <f t="shared" si="235"/>
        <v/>
      </c>
      <c r="JS52" s="52" t="str">
        <f t="shared" si="236"/>
        <v/>
      </c>
      <c r="JT52" s="52">
        <f t="shared" si="237"/>
        <v>0</v>
      </c>
      <c r="JU52" s="52">
        <f t="shared" si="238"/>
        <v>100</v>
      </c>
      <c r="JV52" s="52" t="str">
        <f t="shared" si="239"/>
        <v/>
      </c>
      <c r="JW52" s="52" t="str">
        <f t="shared" si="240"/>
        <v/>
      </c>
      <c r="JX52" s="52" t="str">
        <f t="shared" si="241"/>
        <v/>
      </c>
      <c r="JY52" s="52" t="str">
        <f t="shared" si="242"/>
        <v/>
      </c>
      <c r="KA52" s="166"/>
      <c r="KB52" s="1"/>
      <c r="KC52" s="17" t="s">
        <v>42</v>
      </c>
      <c r="KD52" s="21">
        <f>IF(KD49=0,0,KD51/KD49)</f>
        <v>0.14282313734825058</v>
      </c>
      <c r="KE52" s="103">
        <f t="shared" si="243"/>
        <v>-109</v>
      </c>
      <c r="KF52" s="24">
        <f>IF(OR($S52&lt;OPL_MIN,$S52&gt;OPL_MAX),"",VLOOKUP($F52,CleanseResults!$GY$3:$HC$1772,5,FALSE))</f>
        <v>0.56999999999999995</v>
      </c>
      <c r="KG52" s="24" t="str">
        <f t="shared" si="244"/>
        <v>HomFave</v>
      </c>
      <c r="KH52" s="91">
        <f t="shared" si="245"/>
        <v>-132.55813953488368</v>
      </c>
      <c r="KI52" s="91">
        <f t="shared" si="246"/>
        <v>132.55813953488368</v>
      </c>
      <c r="KJ52" s="25">
        <f t="shared" si="247"/>
        <v>1</v>
      </c>
      <c r="KK52" s="53">
        <f t="shared" si="248"/>
        <v>209</v>
      </c>
      <c r="KL52" s="52">
        <f t="shared" si="249"/>
        <v>109</v>
      </c>
      <c r="KM52" s="52" t="str">
        <f t="shared" si="250"/>
        <v/>
      </c>
      <c r="KN52" s="52" t="str">
        <f t="shared" si="251"/>
        <v/>
      </c>
      <c r="KO52" s="52" t="str">
        <f t="shared" si="252"/>
        <v/>
      </c>
      <c r="KP52" s="52" t="str">
        <f t="shared" si="253"/>
        <v/>
      </c>
      <c r="KQ52" s="52" t="str">
        <f t="shared" si="254"/>
        <v/>
      </c>
      <c r="KR52" s="52" t="str">
        <f t="shared" si="255"/>
        <v/>
      </c>
      <c r="KT52" s="166"/>
      <c r="KU52" s="1"/>
      <c r="KV52" s="17" t="s">
        <v>42</v>
      </c>
      <c r="KW52" s="21">
        <f>IF(KW49=0,0,KW51/KW49)</f>
        <v>0.18969422423556068</v>
      </c>
      <c r="KX52" s="103">
        <f t="shared" si="256"/>
        <v>-109</v>
      </c>
      <c r="KY52" s="24">
        <f>IF(OR($S52&lt;OPL_MIN,$S52&gt;OPL_MAX),"",VLOOKUP($F52,CleanseResults!$HN$3:$HR$1772,5,FALSE))</f>
        <v>0.49</v>
      </c>
      <c r="KZ52" s="24" t="str">
        <f t="shared" si="257"/>
        <v>VisDog</v>
      </c>
      <c r="LA52" s="91">
        <f t="shared" si="258"/>
        <v>104.08163265306123</v>
      </c>
      <c r="LB52" s="91">
        <f t="shared" si="259"/>
        <v>104.08163265306123</v>
      </c>
      <c r="LC52" s="25">
        <f t="shared" si="260"/>
        <v>-1</v>
      </c>
      <c r="LD52" s="53" t="str">
        <f t="shared" si="261"/>
        <v/>
      </c>
      <c r="LE52" s="52" t="str">
        <f t="shared" si="262"/>
        <v/>
      </c>
      <c r="LF52" s="52">
        <f t="shared" si="263"/>
        <v>0</v>
      </c>
      <c r="LG52" s="52">
        <f t="shared" si="264"/>
        <v>100</v>
      </c>
      <c r="LH52" s="52" t="str">
        <f t="shared" si="265"/>
        <v/>
      </c>
      <c r="LI52" s="52" t="str">
        <f t="shared" si="266"/>
        <v/>
      </c>
      <c r="LJ52" s="52" t="str">
        <f t="shared" si="267"/>
        <v/>
      </c>
      <c r="LK52" s="52" t="str">
        <f t="shared" si="268"/>
        <v/>
      </c>
      <c r="LO52" s="166"/>
      <c r="LP52" s="1"/>
      <c r="LQ52" s="17" t="s">
        <v>42</v>
      </c>
      <c r="LR52" s="21">
        <f>IF(LR49=0,0,LR51/LR49)</f>
        <v>-3.6665305055179606E-2</v>
      </c>
      <c r="LS52" s="129">
        <f t="shared" si="30"/>
        <v>0.5117850767828247</v>
      </c>
      <c r="LT52" s="53">
        <f t="shared" si="269"/>
        <v>7</v>
      </c>
      <c r="LU52" s="53">
        <f t="shared" si="270"/>
        <v>8</v>
      </c>
      <c r="LV52" s="53">
        <f t="shared" si="271"/>
        <v>0</v>
      </c>
      <c r="LW52" s="53">
        <f t="shared" si="272"/>
        <v>0</v>
      </c>
      <c r="LX52" s="24" t="str">
        <f t="shared" si="273"/>
        <v>VisDog</v>
      </c>
      <c r="LY52" s="97">
        <f t="shared" si="32"/>
        <v>53.333333333333336</v>
      </c>
      <c r="LZ52" s="127">
        <f t="shared" si="33"/>
        <v>0.49</v>
      </c>
      <c r="MA52" s="128">
        <f t="shared" si="34"/>
        <v>-2.1785076782824708E-2</v>
      </c>
      <c r="MB52" s="91">
        <f t="shared" si="35"/>
        <v>104.08163265306123</v>
      </c>
      <c r="MC52" s="137" t="str">
        <f t="shared" si="36"/>
        <v>VisDog</v>
      </c>
      <c r="MD52" s="138">
        <f t="shared" si="37"/>
        <v>-1</v>
      </c>
      <c r="ME52" s="130">
        <f t="shared" si="274"/>
        <v>-1</v>
      </c>
      <c r="MF52" s="135" t="str">
        <f t="shared" si="38"/>
        <v/>
      </c>
      <c r="MG52" s="135" t="str">
        <f t="shared" si="39"/>
        <v/>
      </c>
      <c r="MH52" s="135">
        <f t="shared" si="40"/>
        <v>0</v>
      </c>
      <c r="MI52" s="135">
        <f t="shared" si="41"/>
        <v>1</v>
      </c>
      <c r="MJ52" s="135" t="str">
        <f t="shared" si="42"/>
        <v/>
      </c>
      <c r="MK52" s="135" t="str">
        <f t="shared" si="43"/>
        <v/>
      </c>
      <c r="ML52" s="135" t="str">
        <f t="shared" si="44"/>
        <v/>
      </c>
      <c r="MM52" s="135" t="str">
        <f t="shared" si="45"/>
        <v/>
      </c>
      <c r="MO52" s="123">
        <f t="shared" si="46"/>
        <v>1.01</v>
      </c>
      <c r="MP52" s="123">
        <f t="shared" si="47"/>
        <v>1</v>
      </c>
      <c r="MS52" s="24">
        <f t="shared" si="48"/>
        <v>1</v>
      </c>
      <c r="MT52" s="24">
        <f t="shared" si="49"/>
        <v>0</v>
      </c>
      <c r="MU52" s="24">
        <f t="shared" si="50"/>
        <v>-1</v>
      </c>
      <c r="MV52" s="81">
        <f t="shared" si="51"/>
        <v>-1</v>
      </c>
      <c r="MX52" s="52">
        <f t="shared" si="52"/>
        <v>0.47</v>
      </c>
      <c r="MY52" s="52">
        <f t="shared" si="53"/>
        <v>0.5</v>
      </c>
      <c r="MZ52" s="52">
        <f t="shared" si="54"/>
        <v>0.51</v>
      </c>
      <c r="NA52" s="52">
        <f t="shared" si="55"/>
        <v>0.44</v>
      </c>
      <c r="NB52" s="52">
        <f t="shared" si="56"/>
        <v>0.51</v>
      </c>
      <c r="NC52" s="52">
        <f t="shared" si="57"/>
        <v>0.49</v>
      </c>
      <c r="ND52" s="52">
        <f t="shared" si="58"/>
        <v>0.48</v>
      </c>
      <c r="NE52" s="52">
        <f t="shared" si="59"/>
        <v>0.51</v>
      </c>
      <c r="NF52" s="52">
        <f t="shared" si="60"/>
        <v>0.46</v>
      </c>
      <c r="NG52" s="52">
        <f t="shared" si="61"/>
        <v>0.46</v>
      </c>
      <c r="NH52" s="52">
        <f t="shared" si="62"/>
        <v>0.5</v>
      </c>
      <c r="NI52" s="52">
        <f t="shared" si="63"/>
        <v>0.52</v>
      </c>
      <c r="NJ52" s="52">
        <f t="shared" si="64"/>
        <v>0.46</v>
      </c>
      <c r="NK52" s="52">
        <f t="shared" si="65"/>
        <v>0.56999999999999995</v>
      </c>
      <c r="NL52" s="52">
        <f t="shared" si="66"/>
        <v>0.49</v>
      </c>
      <c r="NM52" s="109">
        <f t="shared" si="275"/>
        <v>0.49</v>
      </c>
    </row>
    <row r="53" spans="1:377" ht="15" customHeight="1" thickBot="1" x14ac:dyDescent="0.25">
      <c r="A53" s="3" t="s">
        <v>3</v>
      </c>
      <c r="B53" s="3"/>
      <c r="C53" s="3"/>
      <c r="D53" s="3"/>
      <c r="E53" s="10">
        <f t="shared" si="276"/>
        <v>1</v>
      </c>
      <c r="F53" s="26">
        <v>823323</v>
      </c>
      <c r="G53" s="49">
        <f>VLOOKUP($F53,Lookup_!$A$2:$AJ$2224,3,FALSE)</f>
        <v>2026</v>
      </c>
      <c r="H53" s="27">
        <f>VLOOKUP($F53,Lookup_!$A$2:$AJ$2224,4,FALSE)</f>
        <v>3.4</v>
      </c>
      <c r="I53" s="86">
        <f>VLOOKUP($F53,Lookup_!$A$2:$AJ$2224,2,FALSE)</f>
        <v>46109</v>
      </c>
      <c r="J53" s="7">
        <f>VLOOKUP($F53,Lookup_!$A$2:$AJ$2224,13,FALSE)</f>
        <v>10</v>
      </c>
      <c r="K53" s="8" t="str">
        <f>VLOOKUP(J53,Lookup_!$AO$3:$AP$32,2,FALSE)</f>
        <v>DET</v>
      </c>
      <c r="L53" s="27">
        <f>VLOOKUP($F53,Lookup_!$A$2:$AJ$2224,14,FALSE)</f>
        <v>-108</v>
      </c>
      <c r="M53" s="12">
        <f>VLOOKUP($F53,Lookup_!$A$2:$AJ$2224,15,FALSE)</f>
        <v>0.519231</v>
      </c>
      <c r="N53" s="115">
        <f t="shared" si="67"/>
        <v>0.5</v>
      </c>
      <c r="O53" s="116">
        <f t="shared" si="68"/>
        <v>100</v>
      </c>
      <c r="P53" s="49">
        <f>VLOOKUP($F53,Lookup_!$A$2:$AJ$2224,7,FALSE)</f>
        <v>23</v>
      </c>
      <c r="Q53" s="8" t="str">
        <f>VLOOKUP(P53,Lookup_!$AO$3:$AP$32,2,FALSE)</f>
        <v>SD</v>
      </c>
      <c r="R53" s="88">
        <f>VLOOKUP($F53,Lookup_!$A$2:$AJ$2224,12,FALSE)</f>
        <v>0.30313439199999997</v>
      </c>
      <c r="S53" s="27">
        <f>VLOOKUP($F53,Lookup_!$A$2:$AJ$2224,8,FALSE)</f>
        <v>-108</v>
      </c>
      <c r="T53" s="12">
        <f>VLOOKUP($F53,Lookup_!$A$2:$AJ$2224,9,FALSE)</f>
        <v>0.519231</v>
      </c>
      <c r="U53" s="115">
        <f t="shared" si="69"/>
        <v>0.5</v>
      </c>
      <c r="V53" s="116">
        <f t="shared" si="70"/>
        <v>100</v>
      </c>
      <c r="W53" s="90">
        <f t="shared" si="71"/>
        <v>-1</v>
      </c>
      <c r="X53" s="27">
        <f>VLOOKUP($F53,Lookup_!$A$2:$AJ$2224,5,FALSE)</f>
        <v>8</v>
      </c>
      <c r="Y53" s="27">
        <f>VLOOKUP($F53,Lookup_!$A$2:$AJ$2224,6,FALSE)</f>
        <v>-118</v>
      </c>
      <c r="Z53" s="55">
        <f>VLOOKUP($F53,Lookup_!$A$2:$AJ$2224,19,FALSE)</f>
        <v>-100.19920301177756</v>
      </c>
      <c r="AA53" s="116">
        <f>VLOOKUP($F53,Lookup_!$A$2:$AJ$2224,25,FALSE)</f>
        <v>-100</v>
      </c>
      <c r="AB53" s="27">
        <f>VLOOKUP($F53,Lookup_!$A$2:$AJ$2224,21,FALSE)</f>
        <v>217.69994390372088</v>
      </c>
      <c r="AC53" s="116">
        <f>VLOOKUP($F53,Lookup_!$A$2:$AJ$2224,23,FALSE)</f>
        <v>-100</v>
      </c>
      <c r="AD53" s="7">
        <f>VLOOKUP($F53,Lookup_!$A$2:$AJ$2224,31,FALSE)</f>
        <v>0</v>
      </c>
      <c r="AE53" s="8">
        <f>VLOOKUP($F53,Lookup_!$A$2:$AJ$2224,30,FALSE)</f>
        <v>3</v>
      </c>
      <c r="AF53" s="8" t="str">
        <f>VLOOKUP($F53,Lookup_!$A$2:$AJ$2224,32,FALSE)</f>
        <v>THREE</v>
      </c>
      <c r="AG53" s="28">
        <f>VLOOKUP($F53,Lookup_!$A$2:$AJ$2224,29,FALSE)</f>
        <v>1</v>
      </c>
      <c r="AH53" s="28">
        <f>VLOOKUP($F53,Lookup_!$A$2:$AJ$2224,34,FALSE)</f>
        <v>-1</v>
      </c>
      <c r="AI53" s="28" t="str">
        <f>VLOOKUP($F53,Lookup_!$A$2:$AJ$2224,33,FALSE)</f>
        <v>HomDog</v>
      </c>
      <c r="AJ53" s="8">
        <f>VLOOKUP($F53,Lookup_!$A$2:$AJ$2224,35,FALSE)</f>
        <v>3</v>
      </c>
      <c r="AK53" s="28">
        <f>VLOOKUP($F53,Lookup_!$A$2:$AJ$2224,36,FALSE)</f>
        <v>-1</v>
      </c>
      <c r="AL53">
        <f t="shared" si="72"/>
        <v>3</v>
      </c>
      <c r="AM53">
        <f t="shared" si="73"/>
        <v>1</v>
      </c>
      <c r="AN53" s="167"/>
      <c r="AO53" s="22"/>
      <c r="AP53" s="22"/>
      <c r="AQ53" s="22"/>
      <c r="AR53" s="103">
        <f t="shared" si="74"/>
        <v>-108</v>
      </c>
      <c r="AS53" s="24">
        <f>IF(OR($S53&lt;OPL_MIN,$S53&gt;OPL_MAX),"",VLOOKUP($F53,CleanseResults!$L$3:$P$1772,5,FALSE))</f>
        <v>0.48</v>
      </c>
      <c r="AT53" s="24" t="str">
        <f t="shared" si="75"/>
        <v>VisFave</v>
      </c>
      <c r="AU53" s="91">
        <f t="shared" si="76"/>
        <v>-108.33333333333334</v>
      </c>
      <c r="AV53" s="91">
        <f t="shared" si="77"/>
        <v>108.33333333333334</v>
      </c>
      <c r="AW53" s="25">
        <f t="shared" si="78"/>
        <v>-1</v>
      </c>
      <c r="AX53" s="53" t="str">
        <f t="shared" si="79"/>
        <v/>
      </c>
      <c r="AY53" s="52" t="str">
        <f t="shared" si="80"/>
        <v/>
      </c>
      <c r="AZ53" s="52" t="str">
        <f t="shared" si="81"/>
        <v/>
      </c>
      <c r="BA53" s="52" t="str">
        <f t="shared" si="82"/>
        <v/>
      </c>
      <c r="BB53" s="52">
        <f t="shared" si="83"/>
        <v>0</v>
      </c>
      <c r="BC53" s="52">
        <f t="shared" si="84"/>
        <v>108</v>
      </c>
      <c r="BD53" s="52" t="str">
        <f t="shared" si="85"/>
        <v/>
      </c>
      <c r="BE53" s="52" t="str">
        <f t="shared" si="86"/>
        <v/>
      </c>
      <c r="BG53" s="167"/>
      <c r="BH53" s="22"/>
      <c r="BI53" s="22"/>
      <c r="BJ53" s="22"/>
      <c r="BK53" s="103">
        <f t="shared" si="87"/>
        <v>-108</v>
      </c>
      <c r="BL53" s="24">
        <f>IF(OR($S53&lt;OPL_MIN,$S53&gt;OPL_MAX),"",VLOOKUP($F53,CleanseResults!$AA$3:$AE$1772,5,FALSE))</f>
        <v>0.53</v>
      </c>
      <c r="BM53" s="24" t="str">
        <f t="shared" si="88"/>
        <v>HomDog</v>
      </c>
      <c r="BN53" s="91">
        <f t="shared" si="89"/>
        <v>112.76595744680853</v>
      </c>
      <c r="BO53" s="91">
        <f t="shared" si="90"/>
        <v>112.76595744680853</v>
      </c>
      <c r="BP53" s="25">
        <f t="shared" si="91"/>
        <v>1</v>
      </c>
      <c r="BQ53" s="53" t="str">
        <f t="shared" si="92"/>
        <v/>
      </c>
      <c r="BR53" s="52" t="str">
        <f t="shared" si="93"/>
        <v/>
      </c>
      <c r="BS53" s="52" t="str">
        <f t="shared" si="94"/>
        <v/>
      </c>
      <c r="BT53" s="52" t="str">
        <f t="shared" si="95"/>
        <v/>
      </c>
      <c r="BU53" s="52" t="str">
        <f t="shared" si="96"/>
        <v/>
      </c>
      <c r="BV53" s="52" t="str">
        <f t="shared" si="97"/>
        <v/>
      </c>
      <c r="BW53" s="52">
        <f t="shared" si="98"/>
        <v>208</v>
      </c>
      <c r="BX53" s="52">
        <f t="shared" si="99"/>
        <v>108</v>
      </c>
      <c r="BZ53" s="167"/>
      <c r="CA53" s="22"/>
      <c r="CB53" s="22"/>
      <c r="CC53" s="22"/>
      <c r="CD53" s="103">
        <f t="shared" si="100"/>
        <v>-108</v>
      </c>
      <c r="CE53" s="24">
        <f>IF(OR($S53&lt;OPL_MIN,$S53&gt;OPL_MAX),"",VLOOKUP($F53,CleanseResults!$AP$3:$AT$1772,5,FALSE))</f>
        <v>0.73</v>
      </c>
      <c r="CF53" s="24" t="str">
        <f t="shared" si="101"/>
        <v>HomDog</v>
      </c>
      <c r="CG53" s="91">
        <f t="shared" si="102"/>
        <v>270.37037037037032</v>
      </c>
      <c r="CH53" s="91">
        <f t="shared" si="103"/>
        <v>270.37037037037032</v>
      </c>
      <c r="CI53" s="25">
        <f t="shared" si="104"/>
        <v>1</v>
      </c>
      <c r="CJ53" s="53" t="str">
        <f t="shared" si="105"/>
        <v/>
      </c>
      <c r="CK53" s="52" t="str">
        <f t="shared" si="106"/>
        <v/>
      </c>
      <c r="CL53" s="52" t="str">
        <f t="shared" si="107"/>
        <v/>
      </c>
      <c r="CM53" s="52" t="str">
        <f t="shared" si="108"/>
        <v/>
      </c>
      <c r="CN53" s="52" t="str">
        <f t="shared" si="109"/>
        <v/>
      </c>
      <c r="CO53" s="52" t="str">
        <f t="shared" si="110"/>
        <v/>
      </c>
      <c r="CP53" s="52">
        <f t="shared" si="111"/>
        <v>208</v>
      </c>
      <c r="CQ53" s="52">
        <f t="shared" si="112"/>
        <v>108</v>
      </c>
      <c r="CS53" s="167"/>
      <c r="CT53" s="22"/>
      <c r="CU53" s="22"/>
      <c r="CV53" s="22"/>
      <c r="CW53" s="103">
        <f t="shared" si="113"/>
        <v>-108</v>
      </c>
      <c r="CX53" s="24">
        <f>IF(OR($S53&lt;OPL_MIN,$S53&gt;OPL_MAX),"",VLOOKUP($F53,CleanseResults!$BE$3:$BI$1772,5,FALSE))</f>
        <v>0.51</v>
      </c>
      <c r="CY53" s="24" t="str">
        <f t="shared" si="114"/>
        <v>HomDog</v>
      </c>
      <c r="CZ53" s="91">
        <f t="shared" si="115"/>
        <v>104.08163265306123</v>
      </c>
      <c r="DA53" s="91">
        <f t="shared" si="116"/>
        <v>104.08163265306123</v>
      </c>
      <c r="DB53" s="25">
        <f t="shared" si="117"/>
        <v>1</v>
      </c>
      <c r="DC53" s="53" t="str">
        <f t="shared" si="118"/>
        <v/>
      </c>
      <c r="DD53" s="52" t="str">
        <f t="shared" si="119"/>
        <v/>
      </c>
      <c r="DE53" s="52" t="str">
        <f t="shared" si="120"/>
        <v/>
      </c>
      <c r="DF53" s="52" t="str">
        <f t="shared" si="121"/>
        <v/>
      </c>
      <c r="DG53" s="52" t="str">
        <f t="shared" si="122"/>
        <v/>
      </c>
      <c r="DH53" s="52" t="str">
        <f t="shared" si="123"/>
        <v/>
      </c>
      <c r="DI53" s="52">
        <f t="shared" si="124"/>
        <v>208</v>
      </c>
      <c r="DJ53" s="52">
        <f t="shared" si="125"/>
        <v>108</v>
      </c>
      <c r="DL53" s="167"/>
      <c r="DM53" s="22"/>
      <c r="DN53" s="22"/>
      <c r="DO53" s="22"/>
      <c r="DP53" s="103">
        <f t="shared" si="126"/>
        <v>-108</v>
      </c>
      <c r="DQ53" s="24">
        <f>IF(OR($S53&lt;OPL_MIN,$S53&gt;OPL_MAX),"",VLOOKUP($F53,CleanseResults!$BT$3:$BX$1772,5,FALSE))</f>
        <v>0.55000000000000004</v>
      </c>
      <c r="DR53" s="24" t="str">
        <f t="shared" si="127"/>
        <v>HomDog</v>
      </c>
      <c r="DS53" s="91">
        <f t="shared" si="128"/>
        <v>122.22222222222226</v>
      </c>
      <c r="DT53" s="91">
        <f t="shared" si="129"/>
        <v>122.22222222222226</v>
      </c>
      <c r="DU53" s="25">
        <f t="shared" si="130"/>
        <v>1</v>
      </c>
      <c r="DV53" s="53" t="str">
        <f t="shared" si="131"/>
        <v/>
      </c>
      <c r="DW53" s="52" t="str">
        <f t="shared" si="132"/>
        <v/>
      </c>
      <c r="DX53" s="52" t="str">
        <f t="shared" si="133"/>
        <v/>
      </c>
      <c r="DY53" s="52" t="str">
        <f t="shared" si="134"/>
        <v/>
      </c>
      <c r="DZ53" s="52" t="str">
        <f t="shared" si="135"/>
        <v/>
      </c>
      <c r="EA53" s="52" t="str">
        <f t="shared" si="136"/>
        <v/>
      </c>
      <c r="EB53" s="52">
        <f t="shared" si="137"/>
        <v>208</v>
      </c>
      <c r="EC53" s="52">
        <f t="shared" si="138"/>
        <v>108</v>
      </c>
      <c r="EE53" s="167"/>
      <c r="EF53" s="22"/>
      <c r="EG53" s="22"/>
      <c r="EH53" s="22"/>
      <c r="EI53" s="103">
        <f t="shared" si="139"/>
        <v>-108</v>
      </c>
      <c r="EJ53" s="24">
        <f>IF(OR($S53&lt;OPL_MIN,$S53&gt;OPL_MAX),"",VLOOKUP($F53,CleanseResults!$CI$3:$CM$1772,5,FALSE))</f>
        <v>0.52</v>
      </c>
      <c r="EK53" s="24" t="str">
        <f t="shared" si="140"/>
        <v>HomDog</v>
      </c>
      <c r="EL53" s="91">
        <f t="shared" si="141"/>
        <v>108.33333333333334</v>
      </c>
      <c r="EM53" s="91">
        <f t="shared" si="142"/>
        <v>108.33333333333334</v>
      </c>
      <c r="EN53" s="25">
        <f t="shared" si="143"/>
        <v>1</v>
      </c>
      <c r="EO53" s="53" t="str">
        <f t="shared" si="144"/>
        <v/>
      </c>
      <c r="EP53" s="52" t="str">
        <f t="shared" si="145"/>
        <v/>
      </c>
      <c r="EQ53" s="52" t="str">
        <f t="shared" si="146"/>
        <v/>
      </c>
      <c r="ER53" s="52" t="str">
        <f t="shared" si="147"/>
        <v/>
      </c>
      <c r="ES53" s="52" t="str">
        <f t="shared" si="148"/>
        <v/>
      </c>
      <c r="ET53" s="52" t="str">
        <f t="shared" si="149"/>
        <v/>
      </c>
      <c r="EU53" s="52">
        <f t="shared" si="150"/>
        <v>208</v>
      </c>
      <c r="EV53" s="52">
        <f t="shared" si="151"/>
        <v>108</v>
      </c>
      <c r="EX53" s="167"/>
      <c r="EY53" s="22"/>
      <c r="EZ53" s="22"/>
      <c r="FA53" s="22"/>
      <c r="FB53" s="103">
        <f t="shared" si="152"/>
        <v>-108</v>
      </c>
      <c r="FC53" s="24">
        <f>IF(OR($S53&lt;OPL_MIN,$S53&gt;OPL_MAX),"",VLOOKUP($F53,CleanseResults!$CX$3:$DB$1772,5,FALSE))</f>
        <v>0.51</v>
      </c>
      <c r="FD53" s="24" t="str">
        <f t="shared" si="153"/>
        <v>HomDog</v>
      </c>
      <c r="FE53" s="91">
        <f t="shared" si="154"/>
        <v>104.08163265306123</v>
      </c>
      <c r="FF53" s="91">
        <f t="shared" si="155"/>
        <v>104.08163265306123</v>
      </c>
      <c r="FG53" s="25">
        <f t="shared" si="156"/>
        <v>1</v>
      </c>
      <c r="FH53" s="53" t="str">
        <f t="shared" si="157"/>
        <v/>
      </c>
      <c r="FI53" s="52" t="str">
        <f t="shared" si="158"/>
        <v/>
      </c>
      <c r="FJ53" s="52" t="str">
        <f t="shared" si="159"/>
        <v/>
      </c>
      <c r="FK53" s="52" t="str">
        <f t="shared" si="160"/>
        <v/>
      </c>
      <c r="FL53" s="52" t="str">
        <f t="shared" si="161"/>
        <v/>
      </c>
      <c r="FM53" s="52" t="str">
        <f t="shared" si="162"/>
        <v/>
      </c>
      <c r="FN53" s="52">
        <f t="shared" si="163"/>
        <v>208</v>
      </c>
      <c r="FO53" s="52">
        <f t="shared" si="164"/>
        <v>108</v>
      </c>
      <c r="FQ53" s="167"/>
      <c r="FR53" s="22"/>
      <c r="FS53" s="22"/>
      <c r="FT53" s="22"/>
      <c r="FU53" s="103">
        <f t="shared" si="165"/>
        <v>-108</v>
      </c>
      <c r="FV53" s="24">
        <f>IF(OR($S53&lt;OPL_MIN,$S53&gt;OPL_MAX),"",VLOOKUP($F53,CleanseResults!$DM$3:$DQ$1772,5,FALSE))</f>
        <v>0.52</v>
      </c>
      <c r="FW53" s="24" t="str">
        <f t="shared" si="166"/>
        <v>HomDog</v>
      </c>
      <c r="FX53" s="91">
        <f t="shared" si="167"/>
        <v>108.33333333333334</v>
      </c>
      <c r="FY53" s="91">
        <f t="shared" si="168"/>
        <v>108.33333333333334</v>
      </c>
      <c r="FZ53" s="25">
        <f t="shared" si="169"/>
        <v>1</v>
      </c>
      <c r="GA53" s="53" t="str">
        <f t="shared" si="170"/>
        <v/>
      </c>
      <c r="GB53" s="52" t="str">
        <f t="shared" si="171"/>
        <v/>
      </c>
      <c r="GC53" s="52" t="str">
        <f t="shared" si="172"/>
        <v/>
      </c>
      <c r="GD53" s="52" t="str">
        <f t="shared" si="173"/>
        <v/>
      </c>
      <c r="GE53" s="52" t="str">
        <f t="shared" si="174"/>
        <v/>
      </c>
      <c r="GF53" s="52" t="str">
        <f t="shared" si="175"/>
        <v/>
      </c>
      <c r="GG53" s="52">
        <f t="shared" si="176"/>
        <v>208</v>
      </c>
      <c r="GH53" s="52">
        <f t="shared" si="177"/>
        <v>108</v>
      </c>
      <c r="GJ53" s="167"/>
      <c r="GK53" s="22"/>
      <c r="GL53" s="22"/>
      <c r="GM53" s="22"/>
      <c r="GN53" s="103">
        <f t="shared" si="178"/>
        <v>-108</v>
      </c>
      <c r="GO53" s="24">
        <f>IF(OR($S53&lt;OPL_MIN,$S53&gt;OPL_MAX),"",VLOOKUP($F53,CleanseResults!$EB$3:$EF$1772,5,FALSE))</f>
        <v>0.5</v>
      </c>
      <c r="GP53" s="24" t="str">
        <f t="shared" si="179"/>
        <v>HomDog</v>
      </c>
      <c r="GQ53" s="91">
        <f t="shared" si="180"/>
        <v>100</v>
      </c>
      <c r="GR53" s="91">
        <f t="shared" si="181"/>
        <v>100</v>
      </c>
      <c r="GS53" s="25">
        <f t="shared" si="182"/>
        <v>1</v>
      </c>
      <c r="GT53" s="53" t="str">
        <f t="shared" si="183"/>
        <v/>
      </c>
      <c r="GU53" s="52" t="str">
        <f t="shared" si="184"/>
        <v/>
      </c>
      <c r="GV53" s="52" t="str">
        <f t="shared" si="185"/>
        <v/>
      </c>
      <c r="GW53" s="52" t="str">
        <f t="shared" si="186"/>
        <v/>
      </c>
      <c r="GX53" s="52" t="str">
        <f t="shared" si="187"/>
        <v/>
      </c>
      <c r="GY53" s="52" t="str">
        <f t="shared" si="188"/>
        <v/>
      </c>
      <c r="GZ53" s="52">
        <f t="shared" si="189"/>
        <v>208</v>
      </c>
      <c r="HA53" s="52">
        <f t="shared" si="190"/>
        <v>108</v>
      </c>
      <c r="HC53" s="167"/>
      <c r="HD53" s="22"/>
      <c r="HE53" s="22"/>
      <c r="HF53" s="22"/>
      <c r="HG53" s="103">
        <f t="shared" si="191"/>
        <v>-108</v>
      </c>
      <c r="HH53" s="24">
        <f>IF(OR($S53&lt;OPL_MIN,$S53&gt;OPL_MAX),"",VLOOKUP($F53,CleanseResults!$EQ$3:$EU$1772,5,FALSE))</f>
        <v>0.5</v>
      </c>
      <c r="HI53" s="24" t="str">
        <f t="shared" si="192"/>
        <v>HomDog</v>
      </c>
      <c r="HJ53" s="91">
        <f t="shared" si="193"/>
        <v>100</v>
      </c>
      <c r="HK53" s="91">
        <f t="shared" si="194"/>
        <v>100</v>
      </c>
      <c r="HL53" s="25">
        <f t="shared" si="195"/>
        <v>1</v>
      </c>
      <c r="HM53" s="53" t="str">
        <f t="shared" si="196"/>
        <v/>
      </c>
      <c r="HN53" s="52" t="str">
        <f t="shared" si="197"/>
        <v/>
      </c>
      <c r="HO53" s="52" t="str">
        <f t="shared" si="198"/>
        <v/>
      </c>
      <c r="HP53" s="52" t="str">
        <f t="shared" si="199"/>
        <v/>
      </c>
      <c r="HQ53" s="52" t="str">
        <f t="shared" si="200"/>
        <v/>
      </c>
      <c r="HR53" s="52" t="str">
        <f t="shared" si="201"/>
        <v/>
      </c>
      <c r="HS53" s="52">
        <f t="shared" si="202"/>
        <v>208</v>
      </c>
      <c r="HT53" s="52">
        <f t="shared" si="203"/>
        <v>108</v>
      </c>
      <c r="HV53" s="167"/>
      <c r="HW53" s="22"/>
      <c r="HX53" s="22"/>
      <c r="HY53" s="22"/>
      <c r="HZ53" s="103">
        <f t="shared" si="204"/>
        <v>-108</v>
      </c>
      <c r="IA53" s="24">
        <f>IF(OR($S53&lt;OPL_MIN,$S53&gt;OPL_MAX),"",VLOOKUP($F53,CleanseResults!$FF$3:$FJ$1772,5,FALSE))</f>
        <v>0.53</v>
      </c>
      <c r="IB53" s="24" t="str">
        <f t="shared" si="205"/>
        <v>HomDog</v>
      </c>
      <c r="IC53" s="91">
        <f t="shared" si="206"/>
        <v>112.76595744680853</v>
      </c>
      <c r="ID53" s="91">
        <f t="shared" si="207"/>
        <v>112.76595744680853</v>
      </c>
      <c r="IE53" s="25">
        <f t="shared" si="208"/>
        <v>1</v>
      </c>
      <c r="IF53" s="53" t="str">
        <f t="shared" si="209"/>
        <v/>
      </c>
      <c r="IG53" s="52" t="str">
        <f t="shared" si="210"/>
        <v/>
      </c>
      <c r="IH53" s="52" t="str">
        <f t="shared" si="211"/>
        <v/>
      </c>
      <c r="II53" s="52" t="str">
        <f t="shared" si="212"/>
        <v/>
      </c>
      <c r="IJ53" s="52" t="str">
        <f t="shared" si="213"/>
        <v/>
      </c>
      <c r="IK53" s="52" t="str">
        <f t="shared" si="214"/>
        <v/>
      </c>
      <c r="IL53" s="52">
        <f t="shared" si="215"/>
        <v>208</v>
      </c>
      <c r="IM53" s="52">
        <f t="shared" si="216"/>
        <v>108</v>
      </c>
      <c r="IO53" s="167"/>
      <c r="IP53" s="22"/>
      <c r="IQ53" s="22"/>
      <c r="IR53" s="22"/>
      <c r="IS53" s="103">
        <f t="shared" si="217"/>
        <v>-108</v>
      </c>
      <c r="IT53" s="24">
        <f>IF(OR($S53&lt;OPL_MIN,$S53&gt;OPL_MAX),"",VLOOKUP($F53,CleanseResults!$FU$3:$FY$1772,5,FALSE))</f>
        <v>0.52</v>
      </c>
      <c r="IU53" s="24" t="str">
        <f t="shared" si="218"/>
        <v>HomDog</v>
      </c>
      <c r="IV53" s="91">
        <f t="shared" si="219"/>
        <v>108.33333333333334</v>
      </c>
      <c r="IW53" s="91">
        <f t="shared" si="220"/>
        <v>108.33333333333334</v>
      </c>
      <c r="IX53" s="25">
        <f t="shared" si="221"/>
        <v>1</v>
      </c>
      <c r="IY53" s="53" t="str">
        <f t="shared" si="222"/>
        <v/>
      </c>
      <c r="IZ53" s="52" t="str">
        <f t="shared" si="223"/>
        <v/>
      </c>
      <c r="JA53" s="52" t="str">
        <f t="shared" si="224"/>
        <v/>
      </c>
      <c r="JB53" s="52" t="str">
        <f t="shared" si="225"/>
        <v/>
      </c>
      <c r="JC53" s="52" t="str">
        <f t="shared" si="226"/>
        <v/>
      </c>
      <c r="JD53" s="52" t="str">
        <f t="shared" si="227"/>
        <v/>
      </c>
      <c r="JE53" s="52">
        <f t="shared" si="228"/>
        <v>208</v>
      </c>
      <c r="JF53" s="52">
        <f t="shared" si="229"/>
        <v>108</v>
      </c>
      <c r="JH53" s="167"/>
      <c r="JI53" s="22"/>
      <c r="JJ53" s="22"/>
      <c r="JK53" s="22"/>
      <c r="JL53" s="103">
        <f t="shared" si="230"/>
        <v>-108</v>
      </c>
      <c r="JM53" s="24">
        <f>IF(OR($S53&lt;OPL_MIN,$S53&gt;OPL_MAX),"",VLOOKUP($F53,CleanseResults!$GJ$3:$GN$1772,5,FALSE))</f>
        <v>0.49</v>
      </c>
      <c r="JN53" s="24" t="str">
        <f t="shared" si="231"/>
        <v>VisFave</v>
      </c>
      <c r="JO53" s="91">
        <f t="shared" si="232"/>
        <v>-104.08163265306123</v>
      </c>
      <c r="JP53" s="91">
        <f t="shared" si="233"/>
        <v>104.08163265306123</v>
      </c>
      <c r="JQ53" s="25">
        <f t="shared" si="234"/>
        <v>-1</v>
      </c>
      <c r="JR53" s="53" t="str">
        <f t="shared" si="235"/>
        <v/>
      </c>
      <c r="JS53" s="52" t="str">
        <f t="shared" si="236"/>
        <v/>
      </c>
      <c r="JT53" s="52" t="str">
        <f t="shared" si="237"/>
        <v/>
      </c>
      <c r="JU53" s="52" t="str">
        <f t="shared" si="238"/>
        <v/>
      </c>
      <c r="JV53" s="52">
        <f t="shared" si="239"/>
        <v>0</v>
      </c>
      <c r="JW53" s="52">
        <f t="shared" si="240"/>
        <v>108</v>
      </c>
      <c r="JX53" s="52" t="str">
        <f t="shared" si="241"/>
        <v/>
      </c>
      <c r="JY53" s="52" t="str">
        <f t="shared" si="242"/>
        <v/>
      </c>
      <c r="KA53" s="167"/>
      <c r="KB53" s="22"/>
      <c r="KC53" s="22"/>
      <c r="KD53" s="22"/>
      <c r="KE53" s="103">
        <f t="shared" si="243"/>
        <v>-108</v>
      </c>
      <c r="KF53" s="24">
        <f>IF(OR($S53&lt;OPL_MIN,$S53&gt;OPL_MAX),"",VLOOKUP($F53,CleanseResults!$GY$3:$HC$1772,5,FALSE))</f>
        <v>0.55000000000000004</v>
      </c>
      <c r="KG53" s="24" t="str">
        <f t="shared" si="244"/>
        <v>HomDog</v>
      </c>
      <c r="KH53" s="91">
        <f t="shared" si="245"/>
        <v>122.22222222222226</v>
      </c>
      <c r="KI53" s="91">
        <f t="shared" si="246"/>
        <v>122.22222222222226</v>
      </c>
      <c r="KJ53" s="25">
        <f t="shared" si="247"/>
        <v>1</v>
      </c>
      <c r="KK53" s="53" t="str">
        <f t="shared" si="248"/>
        <v/>
      </c>
      <c r="KL53" s="52" t="str">
        <f t="shared" si="249"/>
        <v/>
      </c>
      <c r="KM53" s="52" t="str">
        <f t="shared" si="250"/>
        <v/>
      </c>
      <c r="KN53" s="52" t="str">
        <f t="shared" si="251"/>
        <v/>
      </c>
      <c r="KO53" s="52" t="str">
        <f t="shared" si="252"/>
        <v/>
      </c>
      <c r="KP53" s="52" t="str">
        <f t="shared" si="253"/>
        <v/>
      </c>
      <c r="KQ53" s="52">
        <f t="shared" si="254"/>
        <v>208</v>
      </c>
      <c r="KR53" s="52">
        <f t="shared" si="255"/>
        <v>108</v>
      </c>
      <c r="KT53" s="167"/>
      <c r="KU53" s="22"/>
      <c r="KV53" s="22"/>
      <c r="KW53" s="22"/>
      <c r="KX53" s="103">
        <f t="shared" si="256"/>
        <v>-108</v>
      </c>
      <c r="KY53" s="24">
        <f>IF(OR($S53&lt;OPL_MIN,$S53&gt;OPL_MAX),"",VLOOKUP($F53,CleanseResults!$HN$3:$HR$1772,5,FALSE))</f>
        <v>0.5</v>
      </c>
      <c r="KZ53" s="24" t="str">
        <f t="shared" si="257"/>
        <v>HomDog</v>
      </c>
      <c r="LA53" s="91">
        <f t="shared" si="258"/>
        <v>100</v>
      </c>
      <c r="LB53" s="91">
        <f t="shared" si="259"/>
        <v>100</v>
      </c>
      <c r="LC53" s="25">
        <f t="shared" si="260"/>
        <v>1</v>
      </c>
      <c r="LD53" s="53" t="str">
        <f t="shared" si="261"/>
        <v/>
      </c>
      <c r="LE53" s="52" t="str">
        <f t="shared" si="262"/>
        <v/>
      </c>
      <c r="LF53" s="52" t="str">
        <f t="shared" si="263"/>
        <v/>
      </c>
      <c r="LG53" s="52" t="str">
        <f t="shared" si="264"/>
        <v/>
      </c>
      <c r="LH53" s="52" t="str">
        <f t="shared" si="265"/>
        <v/>
      </c>
      <c r="LI53" s="52" t="str">
        <f t="shared" si="266"/>
        <v/>
      </c>
      <c r="LJ53" s="52">
        <f t="shared" si="267"/>
        <v>208</v>
      </c>
      <c r="LK53" s="52">
        <f t="shared" si="268"/>
        <v>108</v>
      </c>
      <c r="LO53" s="167"/>
      <c r="LP53" s="22"/>
      <c r="LQ53" s="22"/>
      <c r="LR53" s="22"/>
      <c r="LS53" s="129">
        <f t="shared" si="30"/>
        <v>0.5</v>
      </c>
      <c r="LT53" s="53">
        <f t="shared" si="269"/>
        <v>0</v>
      </c>
      <c r="LU53" s="53">
        <f t="shared" si="270"/>
        <v>0</v>
      </c>
      <c r="LV53" s="53">
        <f t="shared" si="271"/>
        <v>2</v>
      </c>
      <c r="LW53" s="53">
        <f t="shared" si="272"/>
        <v>13</v>
      </c>
      <c r="LX53" s="24" t="str">
        <f t="shared" si="273"/>
        <v>HomDog</v>
      </c>
      <c r="LY53" s="97">
        <f t="shared" si="32"/>
        <v>86.666666666666671</v>
      </c>
      <c r="LZ53" s="127">
        <f t="shared" si="33"/>
        <v>0.52</v>
      </c>
      <c r="MA53" s="128">
        <f t="shared" si="34"/>
        <v>2.0000000000000018E-2</v>
      </c>
      <c r="MB53" s="91">
        <f t="shared" si="35"/>
        <v>-108.33333333333334</v>
      </c>
      <c r="MC53" s="137" t="str">
        <f t="shared" si="36"/>
        <v>HomDog</v>
      </c>
      <c r="MD53" s="138">
        <f t="shared" si="37"/>
        <v>1</v>
      </c>
      <c r="ME53" s="130">
        <f t="shared" si="274"/>
        <v>1</v>
      </c>
      <c r="MF53" s="135" t="str">
        <f t="shared" si="38"/>
        <v/>
      </c>
      <c r="MG53" s="135" t="str">
        <f t="shared" si="39"/>
        <v/>
      </c>
      <c r="MH53" s="135" t="str">
        <f t="shared" si="40"/>
        <v/>
      </c>
      <c r="MI53" s="135" t="str">
        <f t="shared" si="41"/>
        <v/>
      </c>
      <c r="MJ53" s="135" t="str">
        <f t="shared" si="42"/>
        <v/>
      </c>
      <c r="MK53" s="135" t="str">
        <f t="shared" si="43"/>
        <v/>
      </c>
      <c r="ML53" s="135">
        <f t="shared" si="44"/>
        <v>1.925925925925926</v>
      </c>
      <c r="MM53" s="135">
        <f t="shared" si="45"/>
        <v>1</v>
      </c>
      <c r="MO53" s="123">
        <f t="shared" si="46"/>
        <v>0.92592592592592593</v>
      </c>
      <c r="MP53" s="123">
        <f t="shared" si="47"/>
        <v>1</v>
      </c>
      <c r="MS53" s="24">
        <f t="shared" si="48"/>
        <v>1</v>
      </c>
      <c r="MT53" s="24">
        <f t="shared" si="49"/>
        <v>1.925925925925926</v>
      </c>
      <c r="MU53" s="24">
        <f t="shared" si="50"/>
        <v>0.92592592592592593</v>
      </c>
      <c r="MV53" s="81">
        <f t="shared" si="51"/>
        <v>0.92592592592592593</v>
      </c>
      <c r="MX53" s="52">
        <f t="shared" si="52"/>
        <v>0.48</v>
      </c>
      <c r="MY53" s="52">
        <f t="shared" si="53"/>
        <v>0.53</v>
      </c>
      <c r="MZ53" s="52">
        <f t="shared" si="54"/>
        <v>0.73</v>
      </c>
      <c r="NA53" s="52">
        <f t="shared" si="55"/>
        <v>0.51</v>
      </c>
      <c r="NB53" s="52">
        <f t="shared" si="56"/>
        <v>0.55000000000000004</v>
      </c>
      <c r="NC53" s="52">
        <f t="shared" si="57"/>
        <v>0.52</v>
      </c>
      <c r="ND53" s="52">
        <f t="shared" si="58"/>
        <v>0.51</v>
      </c>
      <c r="NE53" s="52">
        <f t="shared" si="59"/>
        <v>0.52</v>
      </c>
      <c r="NF53" s="52">
        <f t="shared" si="60"/>
        <v>0.5</v>
      </c>
      <c r="NG53" s="52">
        <f t="shared" si="61"/>
        <v>0.5</v>
      </c>
      <c r="NH53" s="52">
        <f t="shared" si="62"/>
        <v>0.53</v>
      </c>
      <c r="NI53" s="52">
        <f t="shared" si="63"/>
        <v>0.52</v>
      </c>
      <c r="NJ53" s="52">
        <f t="shared" si="64"/>
        <v>0.49</v>
      </c>
      <c r="NK53" s="52">
        <f t="shared" si="65"/>
        <v>0.55000000000000004</v>
      </c>
      <c r="NL53" s="52">
        <f t="shared" si="66"/>
        <v>0.5</v>
      </c>
      <c r="NM53" s="109">
        <f t="shared" si="275"/>
        <v>0.52</v>
      </c>
    </row>
    <row r="54" spans="1:377" ht="15" customHeight="1" x14ac:dyDescent="0.2">
      <c r="A54" s="14"/>
      <c r="B54" s="14"/>
      <c r="C54" s="14"/>
      <c r="D54" s="14"/>
      <c r="E54" s="10">
        <f t="shared" si="276"/>
        <v>1</v>
      </c>
      <c r="F54" s="26">
        <v>823159</v>
      </c>
      <c r="G54" s="49">
        <f>VLOOKUP($F54,Lookup_!$A$2:$AJ$2224,3,FALSE)</f>
        <v>2026</v>
      </c>
      <c r="H54" s="27">
        <f>VLOOKUP($F54,Lookup_!$A$2:$AJ$2224,4,FALSE)</f>
        <v>3.5</v>
      </c>
      <c r="I54" s="86">
        <f>VLOOKUP($F54,Lookup_!$A$2:$AJ$2224,2,FALSE)</f>
        <v>46111</v>
      </c>
      <c r="J54" s="7">
        <f>VLOOKUP($F54,Lookup_!$A$2:$AJ$2224,13,FALSE)</f>
        <v>19</v>
      </c>
      <c r="K54" s="8" t="str">
        <f>VLOOKUP(J54,Lookup_!$AO$3:$AP$32,2,FALSE)</f>
        <v>NYY</v>
      </c>
      <c r="L54" s="27">
        <f>VLOOKUP($F54,Lookup_!$A$2:$AJ$2224,14,FALSE)</f>
        <v>-116</v>
      </c>
      <c r="M54" s="12">
        <f>VLOOKUP($F54,Lookup_!$A$2:$AJ$2224,15,FALSE)</f>
        <v>0.53703699999999999</v>
      </c>
      <c r="N54" s="115">
        <f t="shared" si="67"/>
        <v>0.51539702510683916</v>
      </c>
      <c r="O54" s="116">
        <f t="shared" si="68"/>
        <v>-106.35449054361818</v>
      </c>
      <c r="P54" s="49">
        <f>VLOOKUP($F54,Lookup_!$A$2:$AJ$2224,7,FALSE)</f>
        <v>24</v>
      </c>
      <c r="Q54" s="8" t="str">
        <f>VLOOKUP(P54,Lookup_!$AO$3:$AP$32,2,FALSE)</f>
        <v>SEA</v>
      </c>
      <c r="R54" s="88">
        <f>VLOOKUP($F54,Lookup_!$A$2:$AJ$2224,12,FALSE)</f>
        <v>0.30915287200000002</v>
      </c>
      <c r="S54" s="27">
        <f>VLOOKUP($F54,Lookup_!$A$2:$AJ$2224,8,FALSE)</f>
        <v>-102</v>
      </c>
      <c r="T54" s="12">
        <f>VLOOKUP($F54,Lookup_!$A$2:$AJ$2224,9,FALSE)</f>
        <v>0.50495000000000001</v>
      </c>
      <c r="U54" s="115">
        <f t="shared" si="69"/>
        <v>0.48460297489316084</v>
      </c>
      <c r="V54" s="116">
        <f t="shared" si="70"/>
        <v>106.35449054361818</v>
      </c>
      <c r="W54" s="90">
        <f t="shared" si="71"/>
        <v>-1</v>
      </c>
      <c r="X54" s="27">
        <f>VLOOKUP($F54,Lookup_!$A$2:$AJ$2224,5,FALSE)</f>
        <v>7.5</v>
      </c>
      <c r="Y54" s="27">
        <f>VLOOKUP($F54,Lookup_!$A$2:$AJ$2224,6,FALSE)</f>
        <v>-110</v>
      </c>
      <c r="Z54" s="55">
        <f>VLOOKUP($F54,Lookup_!$A$2:$AJ$2224,19,FALSE)</f>
        <v>113.90626809580182</v>
      </c>
      <c r="AA54" s="116">
        <f>VLOOKUP($F54,Lookup_!$A$2:$AJ$2224,25,FALSE)</f>
        <v>-100</v>
      </c>
      <c r="AB54" s="27">
        <f>VLOOKUP($F54,Lookup_!$A$2:$AJ$2224,21,FALSE)</f>
        <v>104.39746051771273</v>
      </c>
      <c r="AC54" s="116">
        <f>VLOOKUP($F54,Lookup_!$A$2:$AJ$2224,23,FALSE)</f>
        <v>-100</v>
      </c>
      <c r="AD54" s="7">
        <f>VLOOKUP($F54,Lookup_!$A$2:$AJ$2224,31,FALSE)</f>
        <v>1</v>
      </c>
      <c r="AE54" s="8">
        <f>VLOOKUP($F54,Lookup_!$A$2:$AJ$2224,30,FALSE)</f>
        <v>2</v>
      </c>
      <c r="AF54" s="8" t="str">
        <f>VLOOKUP($F54,Lookup_!$A$2:$AJ$2224,32,FALSE)</f>
        <v>LTE1</v>
      </c>
      <c r="AG54" s="28">
        <f>VLOOKUP($F54,Lookup_!$A$2:$AJ$2224,29,FALSE)</f>
        <v>1</v>
      </c>
      <c r="AH54" s="28">
        <f>VLOOKUP($F54,Lookup_!$A$2:$AJ$2224,34,FALSE)</f>
        <v>-1</v>
      </c>
      <c r="AI54" s="28" t="str">
        <f>VLOOKUP($F54,Lookup_!$A$2:$AJ$2224,33,FALSE)</f>
        <v>HomDog</v>
      </c>
      <c r="AJ54" s="8">
        <f>VLOOKUP($F54,Lookup_!$A$2:$AJ$2224,35,FALSE)</f>
        <v>3</v>
      </c>
      <c r="AK54" s="28">
        <f>VLOOKUP($F54,Lookup_!$A$2:$AJ$2224,36,FALSE)</f>
        <v>-1</v>
      </c>
      <c r="AL54">
        <f t="shared" si="72"/>
        <v>1</v>
      </c>
      <c r="AM54">
        <f t="shared" si="73"/>
        <v>1</v>
      </c>
      <c r="AN54" s="165" t="s">
        <v>58</v>
      </c>
      <c r="AO54" s="20"/>
      <c r="AP54" s="20"/>
      <c r="AQ54" s="20"/>
      <c r="AR54" s="103">
        <f t="shared" si="74"/>
        <v>-102</v>
      </c>
      <c r="AS54" s="24">
        <f>IF(OR($S54&lt;OPL_MIN,$S54&gt;OPL_MAX),"",VLOOKUP($F54,CleanseResults!$L$3:$P$1772,5,FALSE))</f>
        <v>0.45</v>
      </c>
      <c r="AT54" s="24" t="str">
        <f t="shared" si="75"/>
        <v>VisFave</v>
      </c>
      <c r="AU54" s="91">
        <f t="shared" si="76"/>
        <v>-122.22222222222226</v>
      </c>
      <c r="AV54" s="91">
        <f t="shared" si="77"/>
        <v>122.22222222222226</v>
      </c>
      <c r="AW54" s="25">
        <f t="shared" si="78"/>
        <v>-1</v>
      </c>
      <c r="AX54" s="53" t="str">
        <f t="shared" si="79"/>
        <v/>
      </c>
      <c r="AY54" s="52" t="str">
        <f t="shared" si="80"/>
        <v/>
      </c>
      <c r="AZ54" s="52" t="str">
        <f t="shared" si="81"/>
        <v/>
      </c>
      <c r="BA54" s="52" t="str">
        <f t="shared" si="82"/>
        <v/>
      </c>
      <c r="BB54" s="52">
        <f t="shared" si="83"/>
        <v>0</v>
      </c>
      <c r="BC54" s="52">
        <f t="shared" si="84"/>
        <v>116</v>
      </c>
      <c r="BD54" s="52" t="str">
        <f t="shared" si="85"/>
        <v/>
      </c>
      <c r="BE54" s="52" t="str">
        <f t="shared" si="86"/>
        <v/>
      </c>
      <c r="BG54" s="165" t="s">
        <v>58</v>
      </c>
      <c r="BH54" s="20"/>
      <c r="BI54" s="20"/>
      <c r="BJ54" s="20"/>
      <c r="BK54" s="103">
        <f t="shared" si="87"/>
        <v>-102</v>
      </c>
      <c r="BL54" s="24">
        <f>IF(OR($S54&lt;OPL_MIN,$S54&gt;OPL_MAX),"",VLOOKUP($F54,CleanseResults!$AA$3:$AE$1772,5,FALSE))</f>
        <v>0.5</v>
      </c>
      <c r="BM54" s="24" t="str">
        <f t="shared" si="88"/>
        <v>HomDog</v>
      </c>
      <c r="BN54" s="91">
        <f t="shared" si="89"/>
        <v>100</v>
      </c>
      <c r="BO54" s="91">
        <f t="shared" si="90"/>
        <v>100</v>
      </c>
      <c r="BP54" s="25">
        <f t="shared" si="91"/>
        <v>1</v>
      </c>
      <c r="BQ54" s="53" t="str">
        <f t="shared" si="92"/>
        <v/>
      </c>
      <c r="BR54" s="52" t="str">
        <f t="shared" si="93"/>
        <v/>
      </c>
      <c r="BS54" s="52" t="str">
        <f t="shared" si="94"/>
        <v/>
      </c>
      <c r="BT54" s="52" t="str">
        <f t="shared" si="95"/>
        <v/>
      </c>
      <c r="BU54" s="52" t="str">
        <f t="shared" si="96"/>
        <v/>
      </c>
      <c r="BV54" s="52" t="str">
        <f t="shared" si="97"/>
        <v/>
      </c>
      <c r="BW54" s="52">
        <f t="shared" si="98"/>
        <v>202</v>
      </c>
      <c r="BX54" s="52">
        <f t="shared" si="99"/>
        <v>102</v>
      </c>
      <c r="BZ54" s="165" t="s">
        <v>58</v>
      </c>
      <c r="CA54" s="20"/>
      <c r="CB54" s="20"/>
      <c r="CC54" s="20"/>
      <c r="CD54" s="103">
        <f t="shared" si="100"/>
        <v>-102</v>
      </c>
      <c r="CE54" s="24">
        <f>IF(OR($S54&lt;OPL_MIN,$S54&gt;OPL_MAX),"",VLOOKUP($F54,CleanseResults!$AP$3:$AT$1772,5,FALSE))</f>
        <v>0.51</v>
      </c>
      <c r="CF54" s="24" t="str">
        <f t="shared" si="101"/>
        <v>HomDog</v>
      </c>
      <c r="CG54" s="91">
        <f t="shared" si="102"/>
        <v>104.08163265306123</v>
      </c>
      <c r="CH54" s="91">
        <f t="shared" si="103"/>
        <v>104.08163265306123</v>
      </c>
      <c r="CI54" s="25">
        <f t="shared" si="104"/>
        <v>1</v>
      </c>
      <c r="CJ54" s="53" t="str">
        <f t="shared" si="105"/>
        <v/>
      </c>
      <c r="CK54" s="52" t="str">
        <f t="shared" si="106"/>
        <v/>
      </c>
      <c r="CL54" s="52" t="str">
        <f t="shared" si="107"/>
        <v/>
      </c>
      <c r="CM54" s="52" t="str">
        <f t="shared" si="108"/>
        <v/>
      </c>
      <c r="CN54" s="52" t="str">
        <f t="shared" si="109"/>
        <v/>
      </c>
      <c r="CO54" s="52" t="str">
        <f t="shared" si="110"/>
        <v/>
      </c>
      <c r="CP54" s="52">
        <f t="shared" si="111"/>
        <v>202</v>
      </c>
      <c r="CQ54" s="52">
        <f t="shared" si="112"/>
        <v>102</v>
      </c>
      <c r="CS54" s="165" t="s">
        <v>58</v>
      </c>
      <c r="CT54" s="20"/>
      <c r="CU54" s="20"/>
      <c r="CV54" s="20"/>
      <c r="CW54" s="103">
        <f t="shared" si="113"/>
        <v>-102</v>
      </c>
      <c r="CX54" s="24">
        <f>IF(OR($S54&lt;OPL_MIN,$S54&gt;OPL_MAX),"",VLOOKUP($F54,CleanseResults!$BE$3:$BI$1772,5,FALSE))</f>
        <v>0.49</v>
      </c>
      <c r="CY54" s="24" t="str">
        <f t="shared" si="114"/>
        <v>VisFave</v>
      </c>
      <c r="CZ54" s="91">
        <f t="shared" si="115"/>
        <v>-104.08163265306123</v>
      </c>
      <c r="DA54" s="91">
        <f t="shared" si="116"/>
        <v>104.08163265306123</v>
      </c>
      <c r="DB54" s="25">
        <f t="shared" si="117"/>
        <v>-1</v>
      </c>
      <c r="DC54" s="53" t="str">
        <f t="shared" si="118"/>
        <v/>
      </c>
      <c r="DD54" s="52" t="str">
        <f t="shared" si="119"/>
        <v/>
      </c>
      <c r="DE54" s="52" t="str">
        <f t="shared" si="120"/>
        <v/>
      </c>
      <c r="DF54" s="52" t="str">
        <f t="shared" si="121"/>
        <v/>
      </c>
      <c r="DG54" s="52">
        <f t="shared" si="122"/>
        <v>0</v>
      </c>
      <c r="DH54" s="52">
        <f t="shared" si="123"/>
        <v>116</v>
      </c>
      <c r="DI54" s="52" t="str">
        <f t="shared" si="124"/>
        <v/>
      </c>
      <c r="DJ54" s="52" t="str">
        <f t="shared" si="125"/>
        <v/>
      </c>
      <c r="DL54" s="165" t="s">
        <v>58</v>
      </c>
      <c r="DM54" s="20"/>
      <c r="DN54" s="20"/>
      <c r="DO54" s="20"/>
      <c r="DP54" s="103">
        <f t="shared" si="126"/>
        <v>-102</v>
      </c>
      <c r="DQ54" s="24">
        <f>IF(OR($S54&lt;OPL_MIN,$S54&gt;OPL_MAX),"",VLOOKUP($F54,CleanseResults!$BT$3:$BX$1772,5,FALSE))</f>
        <v>0.34</v>
      </c>
      <c r="DR54" s="24" t="str">
        <f t="shared" si="127"/>
        <v>VisFave</v>
      </c>
      <c r="DS54" s="91">
        <f t="shared" si="128"/>
        <v>-194.11764705882345</v>
      </c>
      <c r="DT54" s="91">
        <f t="shared" si="129"/>
        <v>194.11764705882345</v>
      </c>
      <c r="DU54" s="25">
        <f t="shared" si="130"/>
        <v>-1</v>
      </c>
      <c r="DV54" s="53" t="str">
        <f t="shared" si="131"/>
        <v/>
      </c>
      <c r="DW54" s="52" t="str">
        <f t="shared" si="132"/>
        <v/>
      </c>
      <c r="DX54" s="52" t="str">
        <f t="shared" si="133"/>
        <v/>
      </c>
      <c r="DY54" s="52" t="str">
        <f t="shared" si="134"/>
        <v/>
      </c>
      <c r="DZ54" s="52">
        <f t="shared" si="135"/>
        <v>0</v>
      </c>
      <c r="EA54" s="52">
        <f t="shared" si="136"/>
        <v>116</v>
      </c>
      <c r="EB54" s="52" t="str">
        <f t="shared" si="137"/>
        <v/>
      </c>
      <c r="EC54" s="52" t="str">
        <f t="shared" si="138"/>
        <v/>
      </c>
      <c r="EE54" s="165" t="s">
        <v>58</v>
      </c>
      <c r="EF54" s="20"/>
      <c r="EG54" s="20"/>
      <c r="EH54" s="20"/>
      <c r="EI54" s="103">
        <f t="shared" si="139"/>
        <v>-102</v>
      </c>
      <c r="EJ54" s="24">
        <f>IF(OR($S54&lt;OPL_MIN,$S54&gt;OPL_MAX),"",VLOOKUP($F54,CleanseResults!$CI$3:$CM$1772,5,FALSE))</f>
        <v>0.47</v>
      </c>
      <c r="EK54" s="24" t="str">
        <f t="shared" si="140"/>
        <v>VisFave</v>
      </c>
      <c r="EL54" s="91">
        <f t="shared" si="141"/>
        <v>-112.76595744680853</v>
      </c>
      <c r="EM54" s="91">
        <f t="shared" si="142"/>
        <v>112.76595744680853</v>
      </c>
      <c r="EN54" s="25">
        <f t="shared" si="143"/>
        <v>-1</v>
      </c>
      <c r="EO54" s="53" t="str">
        <f t="shared" si="144"/>
        <v/>
      </c>
      <c r="EP54" s="52" t="str">
        <f t="shared" si="145"/>
        <v/>
      </c>
      <c r="EQ54" s="52" t="str">
        <f t="shared" si="146"/>
        <v/>
      </c>
      <c r="ER54" s="52" t="str">
        <f t="shared" si="147"/>
        <v/>
      </c>
      <c r="ES54" s="52">
        <f t="shared" si="148"/>
        <v>0</v>
      </c>
      <c r="ET54" s="52">
        <f t="shared" si="149"/>
        <v>116</v>
      </c>
      <c r="EU54" s="52" t="str">
        <f t="shared" si="150"/>
        <v/>
      </c>
      <c r="EV54" s="52" t="str">
        <f t="shared" si="151"/>
        <v/>
      </c>
      <c r="EX54" s="165" t="s">
        <v>58</v>
      </c>
      <c r="EY54" s="20"/>
      <c r="EZ54" s="20"/>
      <c r="FA54" s="20"/>
      <c r="FB54" s="103">
        <f t="shared" si="152"/>
        <v>-102</v>
      </c>
      <c r="FC54" s="24">
        <f>IF(OR($S54&lt;OPL_MIN,$S54&gt;OPL_MAX),"",VLOOKUP($F54,CleanseResults!$CX$3:$DB$1772,5,FALSE))</f>
        <v>0.49</v>
      </c>
      <c r="FD54" s="24" t="str">
        <f t="shared" si="153"/>
        <v>VisFave</v>
      </c>
      <c r="FE54" s="91">
        <f t="shared" si="154"/>
        <v>-104.08163265306123</v>
      </c>
      <c r="FF54" s="91">
        <f t="shared" si="155"/>
        <v>104.08163265306123</v>
      </c>
      <c r="FG54" s="25">
        <f t="shared" si="156"/>
        <v>-1</v>
      </c>
      <c r="FH54" s="53" t="str">
        <f t="shared" si="157"/>
        <v/>
      </c>
      <c r="FI54" s="52" t="str">
        <f t="shared" si="158"/>
        <v/>
      </c>
      <c r="FJ54" s="52" t="str">
        <f t="shared" si="159"/>
        <v/>
      </c>
      <c r="FK54" s="52" t="str">
        <f t="shared" si="160"/>
        <v/>
      </c>
      <c r="FL54" s="52">
        <f t="shared" si="161"/>
        <v>0</v>
      </c>
      <c r="FM54" s="52">
        <f t="shared" si="162"/>
        <v>116</v>
      </c>
      <c r="FN54" s="52" t="str">
        <f t="shared" si="163"/>
        <v/>
      </c>
      <c r="FO54" s="52" t="str">
        <f t="shared" si="164"/>
        <v/>
      </c>
      <c r="FQ54" s="165" t="s">
        <v>58</v>
      </c>
      <c r="FR54" s="20"/>
      <c r="FS54" s="20"/>
      <c r="FT54" s="20"/>
      <c r="FU54" s="103">
        <f t="shared" si="165"/>
        <v>-102</v>
      </c>
      <c r="FV54" s="24">
        <f>IF(OR($S54&lt;OPL_MIN,$S54&gt;OPL_MAX),"",VLOOKUP($F54,CleanseResults!$DM$3:$DQ$1772,5,FALSE))</f>
        <v>0.49</v>
      </c>
      <c r="FW54" s="24" t="str">
        <f t="shared" si="166"/>
        <v>VisFave</v>
      </c>
      <c r="FX54" s="91">
        <f t="shared" si="167"/>
        <v>-104.08163265306123</v>
      </c>
      <c r="FY54" s="91">
        <f t="shared" si="168"/>
        <v>104.08163265306123</v>
      </c>
      <c r="FZ54" s="25">
        <f t="shared" si="169"/>
        <v>-1</v>
      </c>
      <c r="GA54" s="53" t="str">
        <f t="shared" si="170"/>
        <v/>
      </c>
      <c r="GB54" s="52" t="str">
        <f t="shared" si="171"/>
        <v/>
      </c>
      <c r="GC54" s="52" t="str">
        <f t="shared" si="172"/>
        <v/>
      </c>
      <c r="GD54" s="52" t="str">
        <f t="shared" si="173"/>
        <v/>
      </c>
      <c r="GE54" s="52">
        <f t="shared" si="174"/>
        <v>0</v>
      </c>
      <c r="GF54" s="52">
        <f t="shared" si="175"/>
        <v>116</v>
      </c>
      <c r="GG54" s="52" t="str">
        <f t="shared" si="176"/>
        <v/>
      </c>
      <c r="GH54" s="52" t="str">
        <f t="shared" si="177"/>
        <v/>
      </c>
      <c r="GJ54" s="165" t="s">
        <v>58</v>
      </c>
      <c r="GK54" s="20"/>
      <c r="GL54" s="20"/>
      <c r="GM54" s="20"/>
      <c r="GN54" s="103">
        <f t="shared" si="178"/>
        <v>-102</v>
      </c>
      <c r="GO54" s="24">
        <f>IF(OR($S54&lt;OPL_MIN,$S54&gt;OPL_MAX),"",VLOOKUP($F54,CleanseResults!$EB$3:$EF$1772,5,FALSE))</f>
        <v>0.45</v>
      </c>
      <c r="GP54" s="24" t="str">
        <f t="shared" si="179"/>
        <v>VisFave</v>
      </c>
      <c r="GQ54" s="91">
        <f t="shared" si="180"/>
        <v>-122.22222222222226</v>
      </c>
      <c r="GR54" s="91">
        <f t="shared" si="181"/>
        <v>122.22222222222226</v>
      </c>
      <c r="GS54" s="25">
        <f t="shared" si="182"/>
        <v>-1</v>
      </c>
      <c r="GT54" s="53" t="str">
        <f t="shared" si="183"/>
        <v/>
      </c>
      <c r="GU54" s="52" t="str">
        <f t="shared" si="184"/>
        <v/>
      </c>
      <c r="GV54" s="52" t="str">
        <f t="shared" si="185"/>
        <v/>
      </c>
      <c r="GW54" s="52" t="str">
        <f t="shared" si="186"/>
        <v/>
      </c>
      <c r="GX54" s="52">
        <f t="shared" si="187"/>
        <v>0</v>
      </c>
      <c r="GY54" s="52">
        <f t="shared" si="188"/>
        <v>116</v>
      </c>
      <c r="GZ54" s="52" t="str">
        <f t="shared" si="189"/>
        <v/>
      </c>
      <c r="HA54" s="52" t="str">
        <f t="shared" si="190"/>
        <v/>
      </c>
      <c r="HC54" s="165" t="s">
        <v>58</v>
      </c>
      <c r="HD54" s="20"/>
      <c r="HE54" s="20"/>
      <c r="HF54" s="20"/>
      <c r="HG54" s="103">
        <f t="shared" si="191"/>
        <v>-102</v>
      </c>
      <c r="HH54" s="24">
        <f>IF(OR($S54&lt;OPL_MIN,$S54&gt;OPL_MAX),"",VLOOKUP($F54,CleanseResults!$EQ$3:$EU$1772,5,FALSE))</f>
        <v>0.45</v>
      </c>
      <c r="HI54" s="24" t="str">
        <f t="shared" si="192"/>
        <v>VisFave</v>
      </c>
      <c r="HJ54" s="91">
        <f t="shared" si="193"/>
        <v>-122.22222222222226</v>
      </c>
      <c r="HK54" s="91">
        <f t="shared" si="194"/>
        <v>122.22222222222226</v>
      </c>
      <c r="HL54" s="25">
        <f t="shared" si="195"/>
        <v>-1</v>
      </c>
      <c r="HM54" s="53" t="str">
        <f t="shared" si="196"/>
        <v/>
      </c>
      <c r="HN54" s="52" t="str">
        <f t="shared" si="197"/>
        <v/>
      </c>
      <c r="HO54" s="52" t="str">
        <f t="shared" si="198"/>
        <v/>
      </c>
      <c r="HP54" s="52" t="str">
        <f t="shared" si="199"/>
        <v/>
      </c>
      <c r="HQ54" s="52">
        <f t="shared" si="200"/>
        <v>0</v>
      </c>
      <c r="HR54" s="52">
        <f t="shared" si="201"/>
        <v>116</v>
      </c>
      <c r="HS54" s="52" t="str">
        <f t="shared" si="202"/>
        <v/>
      </c>
      <c r="HT54" s="52" t="str">
        <f t="shared" si="203"/>
        <v/>
      </c>
      <c r="HV54" s="165" t="s">
        <v>58</v>
      </c>
      <c r="HW54" s="20"/>
      <c r="HX54" s="20"/>
      <c r="HY54" s="20"/>
      <c r="HZ54" s="103">
        <f t="shared" si="204"/>
        <v>-102</v>
      </c>
      <c r="IA54" s="24">
        <f>IF(OR($S54&lt;OPL_MIN,$S54&gt;OPL_MAX),"",VLOOKUP($F54,CleanseResults!$FF$3:$FJ$1772,5,FALSE))</f>
        <v>0.49</v>
      </c>
      <c r="IB54" s="24" t="str">
        <f t="shared" si="205"/>
        <v>VisFave</v>
      </c>
      <c r="IC54" s="91">
        <f t="shared" si="206"/>
        <v>-104.08163265306123</v>
      </c>
      <c r="ID54" s="91">
        <f t="shared" si="207"/>
        <v>104.08163265306123</v>
      </c>
      <c r="IE54" s="25">
        <f t="shared" si="208"/>
        <v>-1</v>
      </c>
      <c r="IF54" s="53" t="str">
        <f t="shared" si="209"/>
        <v/>
      </c>
      <c r="IG54" s="52" t="str">
        <f t="shared" si="210"/>
        <v/>
      </c>
      <c r="IH54" s="52" t="str">
        <f t="shared" si="211"/>
        <v/>
      </c>
      <c r="II54" s="52" t="str">
        <f t="shared" si="212"/>
        <v/>
      </c>
      <c r="IJ54" s="52">
        <f t="shared" si="213"/>
        <v>0</v>
      </c>
      <c r="IK54" s="52">
        <f t="shared" si="214"/>
        <v>116</v>
      </c>
      <c r="IL54" s="52" t="str">
        <f t="shared" si="215"/>
        <v/>
      </c>
      <c r="IM54" s="52" t="str">
        <f t="shared" si="216"/>
        <v/>
      </c>
      <c r="IO54" s="165" t="s">
        <v>58</v>
      </c>
      <c r="IP54" s="20"/>
      <c r="IQ54" s="20"/>
      <c r="IR54" s="20"/>
      <c r="IS54" s="103">
        <f t="shared" si="217"/>
        <v>-102</v>
      </c>
      <c r="IT54" s="24">
        <f>IF(OR($S54&lt;OPL_MIN,$S54&gt;OPL_MAX),"",VLOOKUP($F54,CleanseResults!$FU$3:$FY$1772,5,FALSE))</f>
        <v>0.49</v>
      </c>
      <c r="IU54" s="24" t="str">
        <f t="shared" si="218"/>
        <v>VisFave</v>
      </c>
      <c r="IV54" s="91">
        <f t="shared" si="219"/>
        <v>-104.08163265306123</v>
      </c>
      <c r="IW54" s="91">
        <f t="shared" si="220"/>
        <v>104.08163265306123</v>
      </c>
      <c r="IX54" s="25">
        <f t="shared" si="221"/>
        <v>-1</v>
      </c>
      <c r="IY54" s="53" t="str">
        <f t="shared" si="222"/>
        <v/>
      </c>
      <c r="IZ54" s="52" t="str">
        <f t="shared" si="223"/>
        <v/>
      </c>
      <c r="JA54" s="52" t="str">
        <f t="shared" si="224"/>
        <v/>
      </c>
      <c r="JB54" s="52" t="str">
        <f t="shared" si="225"/>
        <v/>
      </c>
      <c r="JC54" s="52">
        <f t="shared" si="226"/>
        <v>0</v>
      </c>
      <c r="JD54" s="52">
        <f t="shared" si="227"/>
        <v>116</v>
      </c>
      <c r="JE54" s="52" t="str">
        <f t="shared" si="228"/>
        <v/>
      </c>
      <c r="JF54" s="52" t="str">
        <f t="shared" si="229"/>
        <v/>
      </c>
      <c r="JH54" s="165" t="s">
        <v>58</v>
      </c>
      <c r="JI54" s="20"/>
      <c r="JJ54" s="20"/>
      <c r="JK54" s="20"/>
      <c r="JL54" s="103">
        <f t="shared" si="230"/>
        <v>-102</v>
      </c>
      <c r="JM54" s="24">
        <f>IF(OR($S54&lt;OPL_MIN,$S54&gt;OPL_MAX),"",VLOOKUP($F54,CleanseResults!$GJ$3:$GN$1772,5,FALSE))</f>
        <v>0.45</v>
      </c>
      <c r="JN54" s="24" t="str">
        <f t="shared" si="231"/>
        <v>VisFave</v>
      </c>
      <c r="JO54" s="91">
        <f t="shared" si="232"/>
        <v>-122.22222222222226</v>
      </c>
      <c r="JP54" s="91">
        <f t="shared" si="233"/>
        <v>122.22222222222226</v>
      </c>
      <c r="JQ54" s="25">
        <f t="shared" si="234"/>
        <v>-1</v>
      </c>
      <c r="JR54" s="53" t="str">
        <f t="shared" si="235"/>
        <v/>
      </c>
      <c r="JS54" s="52" t="str">
        <f t="shared" si="236"/>
        <v/>
      </c>
      <c r="JT54" s="52" t="str">
        <f t="shared" si="237"/>
        <v/>
      </c>
      <c r="JU54" s="52" t="str">
        <f t="shared" si="238"/>
        <v/>
      </c>
      <c r="JV54" s="52">
        <f t="shared" si="239"/>
        <v>0</v>
      </c>
      <c r="JW54" s="52">
        <f t="shared" si="240"/>
        <v>116</v>
      </c>
      <c r="JX54" s="52" t="str">
        <f t="shared" si="241"/>
        <v/>
      </c>
      <c r="JY54" s="52" t="str">
        <f t="shared" si="242"/>
        <v/>
      </c>
      <c r="KA54" s="165" t="s">
        <v>58</v>
      </c>
      <c r="KB54" s="20"/>
      <c r="KC54" s="20"/>
      <c r="KD54" s="20"/>
      <c r="KE54" s="103">
        <f t="shared" si="243"/>
        <v>-102</v>
      </c>
      <c r="KF54" s="24">
        <f>IF(OR($S54&lt;OPL_MIN,$S54&gt;OPL_MAX),"",VLOOKUP($F54,CleanseResults!$GY$3:$HC$1772,5,FALSE))</f>
        <v>0.46</v>
      </c>
      <c r="KG54" s="24" t="str">
        <f t="shared" si="244"/>
        <v>VisFave</v>
      </c>
      <c r="KH54" s="91">
        <f t="shared" si="245"/>
        <v>-117.39130434782609</v>
      </c>
      <c r="KI54" s="91">
        <f t="shared" si="246"/>
        <v>117.39130434782609</v>
      </c>
      <c r="KJ54" s="25">
        <f t="shared" si="247"/>
        <v>-1</v>
      </c>
      <c r="KK54" s="53" t="str">
        <f t="shared" si="248"/>
        <v/>
      </c>
      <c r="KL54" s="52" t="str">
        <f t="shared" si="249"/>
        <v/>
      </c>
      <c r="KM54" s="52" t="str">
        <f t="shared" si="250"/>
        <v/>
      </c>
      <c r="KN54" s="52" t="str">
        <f t="shared" si="251"/>
        <v/>
      </c>
      <c r="KO54" s="52">
        <f t="shared" si="252"/>
        <v>0</v>
      </c>
      <c r="KP54" s="52">
        <f t="shared" si="253"/>
        <v>116</v>
      </c>
      <c r="KQ54" s="52" t="str">
        <f t="shared" si="254"/>
        <v/>
      </c>
      <c r="KR54" s="52" t="str">
        <f t="shared" si="255"/>
        <v/>
      </c>
      <c r="KT54" s="165" t="s">
        <v>58</v>
      </c>
      <c r="KU54" s="20"/>
      <c r="KV54" s="20"/>
      <c r="KW54" s="20"/>
      <c r="KX54" s="103">
        <f t="shared" si="256"/>
        <v>-102</v>
      </c>
      <c r="KY54" s="24">
        <f>IF(OR($S54&lt;OPL_MIN,$S54&gt;OPL_MAX),"",VLOOKUP($F54,CleanseResults!$HN$3:$HR$1772,5,FALSE))</f>
        <v>0.44</v>
      </c>
      <c r="KZ54" s="24" t="str">
        <f t="shared" si="257"/>
        <v>VisFave</v>
      </c>
      <c r="LA54" s="91">
        <f t="shared" si="258"/>
        <v>-127.27272727272729</v>
      </c>
      <c r="LB54" s="91">
        <f t="shared" si="259"/>
        <v>127.27272727272729</v>
      </c>
      <c r="LC54" s="25">
        <f t="shared" si="260"/>
        <v>-1</v>
      </c>
      <c r="LD54" s="53" t="str">
        <f t="shared" si="261"/>
        <v/>
      </c>
      <c r="LE54" s="52" t="str">
        <f t="shared" si="262"/>
        <v/>
      </c>
      <c r="LF54" s="52" t="str">
        <f t="shared" si="263"/>
        <v/>
      </c>
      <c r="LG54" s="52" t="str">
        <f t="shared" si="264"/>
        <v/>
      </c>
      <c r="LH54" s="52">
        <f t="shared" si="265"/>
        <v>0</v>
      </c>
      <c r="LI54" s="52">
        <f t="shared" si="266"/>
        <v>116</v>
      </c>
      <c r="LJ54" s="52" t="str">
        <f t="shared" si="267"/>
        <v/>
      </c>
      <c r="LK54" s="52" t="str">
        <f t="shared" si="268"/>
        <v/>
      </c>
      <c r="LO54" s="165" t="s">
        <v>58</v>
      </c>
      <c r="LP54" s="20"/>
      <c r="LQ54" s="20"/>
      <c r="LR54" s="20"/>
      <c r="LS54" s="129">
        <f t="shared" si="30"/>
        <v>0.48460297489316084</v>
      </c>
      <c r="LT54" s="53">
        <f t="shared" si="269"/>
        <v>0</v>
      </c>
      <c r="LU54" s="53">
        <f t="shared" si="270"/>
        <v>0</v>
      </c>
      <c r="LV54" s="53">
        <f t="shared" si="271"/>
        <v>13</v>
      </c>
      <c r="LW54" s="53">
        <f t="shared" si="272"/>
        <v>2</v>
      </c>
      <c r="LX54" s="24" t="str">
        <f t="shared" si="273"/>
        <v>VisFave</v>
      </c>
      <c r="LY54" s="97">
        <f t="shared" si="32"/>
        <v>86.666666666666671</v>
      </c>
      <c r="LZ54" s="127">
        <f t="shared" si="33"/>
        <v>0.47</v>
      </c>
      <c r="MA54" s="128">
        <f t="shared" si="34"/>
        <v>-1.4602974893160869E-2</v>
      </c>
      <c r="MB54" s="91">
        <f t="shared" si="35"/>
        <v>112.76595744680853</v>
      </c>
      <c r="MC54" s="137" t="str">
        <f t="shared" si="36"/>
        <v>VisFave</v>
      </c>
      <c r="MD54" s="138" t="str">
        <f t="shared" si="37"/>
        <v/>
      </c>
      <c r="ME54" s="130" t="str">
        <f t="shared" si="274"/>
        <v/>
      </c>
      <c r="MF54" s="135" t="str">
        <f t="shared" si="38"/>
        <v/>
      </c>
      <c r="MG54" s="135" t="str">
        <f t="shared" si="39"/>
        <v/>
      </c>
      <c r="MH54" s="135" t="str">
        <f t="shared" si="40"/>
        <v/>
      </c>
      <c r="MI54" s="135" t="str">
        <f t="shared" si="41"/>
        <v/>
      </c>
      <c r="MJ54" s="135" t="str">
        <f t="shared" si="42"/>
        <v/>
      </c>
      <c r="MK54" s="135" t="str">
        <f t="shared" si="43"/>
        <v/>
      </c>
      <c r="ML54" s="135" t="str">
        <f t="shared" si="44"/>
        <v/>
      </c>
      <c r="MM54" s="135" t="str">
        <f t="shared" si="45"/>
        <v/>
      </c>
      <c r="MO54" s="123" t="str">
        <f t="shared" si="46"/>
        <v/>
      </c>
      <c r="MP54" s="123" t="str">
        <f t="shared" si="47"/>
        <v/>
      </c>
      <c r="MS54" s="24" t="str">
        <f t="shared" si="48"/>
        <v/>
      </c>
      <c r="MT54" s="24" t="str">
        <f t="shared" si="49"/>
        <v/>
      </c>
      <c r="MU54" s="24" t="str">
        <f t="shared" si="50"/>
        <v/>
      </c>
      <c r="MV54" s="81" t="str">
        <f t="shared" si="51"/>
        <v/>
      </c>
      <c r="MX54" s="52">
        <f t="shared" si="52"/>
        <v>0.45</v>
      </c>
      <c r="MY54" s="52">
        <f t="shared" si="53"/>
        <v>0.5</v>
      </c>
      <c r="MZ54" s="52">
        <f t="shared" si="54"/>
        <v>0.51</v>
      </c>
      <c r="NA54" s="52">
        <f t="shared" si="55"/>
        <v>0.49</v>
      </c>
      <c r="NB54" s="52">
        <f t="shared" si="56"/>
        <v>0.34</v>
      </c>
      <c r="NC54" s="52">
        <f t="shared" si="57"/>
        <v>0.47</v>
      </c>
      <c r="ND54" s="52">
        <f t="shared" si="58"/>
        <v>0.49</v>
      </c>
      <c r="NE54" s="52">
        <f t="shared" si="59"/>
        <v>0.49</v>
      </c>
      <c r="NF54" s="52">
        <f t="shared" si="60"/>
        <v>0.45</v>
      </c>
      <c r="NG54" s="52">
        <f t="shared" si="61"/>
        <v>0.45</v>
      </c>
      <c r="NH54" s="52">
        <f t="shared" si="62"/>
        <v>0.49</v>
      </c>
      <c r="NI54" s="52">
        <f t="shared" si="63"/>
        <v>0.49</v>
      </c>
      <c r="NJ54" s="52">
        <f t="shared" si="64"/>
        <v>0.45</v>
      </c>
      <c r="NK54" s="52">
        <f t="shared" si="65"/>
        <v>0.46</v>
      </c>
      <c r="NL54" s="52">
        <f t="shared" si="66"/>
        <v>0.44</v>
      </c>
      <c r="NM54" s="109">
        <f t="shared" si="275"/>
        <v>0.47</v>
      </c>
    </row>
    <row r="55" spans="1:377" ht="15" customHeight="1" x14ac:dyDescent="0.2">
      <c r="A55" s="14"/>
      <c r="B55" s="14"/>
      <c r="C55" s="14"/>
      <c r="D55" s="14"/>
      <c r="E55" s="10">
        <f t="shared" si="276"/>
        <v>1</v>
      </c>
      <c r="F55" s="26">
        <v>823158</v>
      </c>
      <c r="G55" s="49">
        <f>VLOOKUP($F55,Lookup_!$A$2:$AJ$2224,3,FALSE)</f>
        <v>2026</v>
      </c>
      <c r="H55" s="27">
        <f>VLOOKUP($F55,Lookup_!$A$2:$AJ$2224,4,FALSE)</f>
        <v>3.5</v>
      </c>
      <c r="I55" s="86">
        <f>VLOOKUP($F55,Lookup_!$A$2:$AJ$2224,2,FALSE)</f>
        <v>46112</v>
      </c>
      <c r="J55" s="7">
        <f>VLOOKUP($F55,Lookup_!$A$2:$AJ$2224,13,FALSE)</f>
        <v>19</v>
      </c>
      <c r="K55" s="8" t="str">
        <f>VLOOKUP(J55,Lookup_!$AO$3:$AP$32,2,FALSE)</f>
        <v>NYY</v>
      </c>
      <c r="L55" s="27">
        <f>VLOOKUP($F55,Lookup_!$A$2:$AJ$2224,14,FALSE)</f>
        <v>-112</v>
      </c>
      <c r="M55" s="12">
        <f>VLOOKUP($F55,Lookup_!$A$2:$AJ$2224,15,FALSE)</f>
        <v>0.52830200000000005</v>
      </c>
      <c r="N55" s="115">
        <f t="shared" si="67"/>
        <v>0.50890949479147607</v>
      </c>
      <c r="O55" s="116">
        <f t="shared" si="68"/>
        <v>-103.62845328793028</v>
      </c>
      <c r="P55" s="49">
        <f>VLOOKUP($F55,Lookup_!$A$2:$AJ$2224,7,FALSE)</f>
        <v>24</v>
      </c>
      <c r="Q55" s="8" t="str">
        <f>VLOOKUP(P55,Lookup_!$AO$3:$AP$32,2,FALSE)</f>
        <v>SEA</v>
      </c>
      <c r="R55" s="88">
        <f>VLOOKUP($F55,Lookup_!$A$2:$AJ$2224,12,FALSE)</f>
        <v>0.30915287200000002</v>
      </c>
      <c r="S55" s="27">
        <f>VLOOKUP($F55,Lookup_!$A$2:$AJ$2224,8,FALSE)</f>
        <v>-104</v>
      </c>
      <c r="T55" s="12">
        <f>VLOOKUP($F55,Lookup_!$A$2:$AJ$2224,9,FALSE)</f>
        <v>0.50980400000000003</v>
      </c>
      <c r="U55" s="115">
        <f t="shared" si="69"/>
        <v>0.49109050520852404</v>
      </c>
      <c r="V55" s="116">
        <f t="shared" si="70"/>
        <v>103.62845328793024</v>
      </c>
      <c r="W55" s="90">
        <f t="shared" si="71"/>
        <v>-1</v>
      </c>
      <c r="X55" s="27">
        <f>VLOOKUP($F55,Lookup_!$A$2:$AJ$2224,5,FALSE)</f>
        <v>7</v>
      </c>
      <c r="Y55" s="27">
        <f>VLOOKUP($F55,Lookup_!$A$2:$AJ$2224,6,FALSE)</f>
        <v>-102</v>
      </c>
      <c r="Z55" s="55">
        <f>VLOOKUP($F55,Lookup_!$A$2:$AJ$2224,19,FALSE)</f>
        <v>111.00495632284972</v>
      </c>
      <c r="AA55" s="116">
        <f>VLOOKUP($F55,Lookup_!$A$2:$AJ$2224,25,FALSE)</f>
        <v>-100</v>
      </c>
      <c r="AB55" s="27">
        <f>VLOOKUP($F55,Lookup_!$A$2:$AJ$2224,21,FALSE)</f>
        <v>-112.30769219663905</v>
      </c>
      <c r="AC55" s="116">
        <f>VLOOKUP($F55,Lookup_!$A$2:$AJ$2224,23,FALSE)</f>
        <v>-100</v>
      </c>
      <c r="AD55" s="7">
        <f>VLOOKUP($F55,Lookup_!$A$2:$AJ$2224,31,FALSE)</f>
        <v>5</v>
      </c>
      <c r="AE55" s="8">
        <f>VLOOKUP($F55,Lookup_!$A$2:$AJ$2224,30,FALSE)</f>
        <v>0</v>
      </c>
      <c r="AF55" s="8" t="str">
        <f>VLOOKUP($F55,Lookup_!$A$2:$AJ$2224,32,FALSE)</f>
        <v>FIVE</v>
      </c>
      <c r="AG55" s="28">
        <f>VLOOKUP($F55,Lookup_!$A$2:$AJ$2224,29,FALSE)</f>
        <v>-1</v>
      </c>
      <c r="AH55" s="28">
        <f>VLOOKUP($F55,Lookup_!$A$2:$AJ$2224,34,FALSE)</f>
        <v>1</v>
      </c>
      <c r="AI55" s="28" t="str">
        <f>VLOOKUP($F55,Lookup_!$A$2:$AJ$2224,33,FALSE)</f>
        <v>VisFave</v>
      </c>
      <c r="AJ55" s="8">
        <f>VLOOKUP($F55,Lookup_!$A$2:$AJ$2224,35,FALSE)</f>
        <v>5</v>
      </c>
      <c r="AK55" s="28">
        <f>VLOOKUP($F55,Lookup_!$A$2:$AJ$2224,36,FALSE)</f>
        <v>-1</v>
      </c>
      <c r="AL55">
        <f t="shared" si="72"/>
        <v>5</v>
      </c>
      <c r="AM55">
        <f t="shared" si="73"/>
        <v>1</v>
      </c>
      <c r="AN55" s="166"/>
      <c r="AO55" s="1"/>
      <c r="AP55" s="17" t="s">
        <v>25</v>
      </c>
      <c r="AQ55" s="2">
        <f>COUNTIFS(AT$3:AT$89,"=VisFave", AW$3:AW$89,"=1")+COUNTIFS(AT$3:AT$89,"=VisFave", AW$3:AW$89,"=-1")</f>
        <v>44</v>
      </c>
      <c r="AR55" s="103">
        <f t="shared" si="74"/>
        <v>-104</v>
      </c>
      <c r="AS55" s="24">
        <f>IF(OR($S55&lt;OPL_MIN,$S55&gt;OPL_MAX),"",VLOOKUP($F55,CleanseResults!$L$3:$P$1772,5,FALSE))</f>
        <v>0.48</v>
      </c>
      <c r="AT55" s="24" t="str">
        <f t="shared" si="75"/>
        <v>VisFave</v>
      </c>
      <c r="AU55" s="91">
        <f t="shared" si="76"/>
        <v>-108.33333333333334</v>
      </c>
      <c r="AV55" s="91">
        <f t="shared" si="77"/>
        <v>108.33333333333334</v>
      </c>
      <c r="AW55" s="25">
        <f t="shared" si="78"/>
        <v>1</v>
      </c>
      <c r="AX55" s="53" t="str">
        <f t="shared" si="79"/>
        <v/>
      </c>
      <c r="AY55" s="52" t="str">
        <f t="shared" si="80"/>
        <v/>
      </c>
      <c r="AZ55" s="52" t="str">
        <f t="shared" si="81"/>
        <v/>
      </c>
      <c r="BA55" s="52" t="str">
        <f t="shared" si="82"/>
        <v/>
      </c>
      <c r="BB55" s="52">
        <f t="shared" si="83"/>
        <v>212</v>
      </c>
      <c r="BC55" s="52">
        <f t="shared" si="84"/>
        <v>112</v>
      </c>
      <c r="BD55" s="52" t="str">
        <f t="shared" si="85"/>
        <v/>
      </c>
      <c r="BE55" s="52" t="str">
        <f t="shared" si="86"/>
        <v/>
      </c>
      <c r="BG55" s="166"/>
      <c r="BH55" s="1"/>
      <c r="BI55" s="17" t="s">
        <v>25</v>
      </c>
      <c r="BJ55" s="2">
        <f>COUNTIFS(BM$3:BM$89,"=VisFave", BP$3:BP$89,"=1")+COUNTIFS(BM$3:BM$89,"=VisFave", BP$3:BP$89,"=-1")</f>
        <v>39</v>
      </c>
      <c r="BK55" s="103">
        <f t="shared" si="87"/>
        <v>-104</v>
      </c>
      <c r="BL55" s="24">
        <f>IF(OR($S55&lt;OPL_MIN,$S55&gt;OPL_MAX),"",VLOOKUP($F55,CleanseResults!$AA$3:$AE$1772,5,FALSE))</f>
        <v>0.52</v>
      </c>
      <c r="BM55" s="24" t="str">
        <f t="shared" si="88"/>
        <v>HomDog</v>
      </c>
      <c r="BN55" s="91">
        <f t="shared" si="89"/>
        <v>108.33333333333334</v>
      </c>
      <c r="BO55" s="91">
        <f t="shared" si="90"/>
        <v>108.33333333333334</v>
      </c>
      <c r="BP55" s="25">
        <f t="shared" si="91"/>
        <v>-1</v>
      </c>
      <c r="BQ55" s="53" t="str">
        <f t="shared" si="92"/>
        <v/>
      </c>
      <c r="BR55" s="52" t="str">
        <f t="shared" si="93"/>
        <v/>
      </c>
      <c r="BS55" s="52" t="str">
        <f t="shared" si="94"/>
        <v/>
      </c>
      <c r="BT55" s="52" t="str">
        <f t="shared" si="95"/>
        <v/>
      </c>
      <c r="BU55" s="52" t="str">
        <f t="shared" si="96"/>
        <v/>
      </c>
      <c r="BV55" s="52" t="str">
        <f t="shared" si="97"/>
        <v/>
      </c>
      <c r="BW55" s="52">
        <f t="shared" si="98"/>
        <v>0</v>
      </c>
      <c r="BX55" s="52">
        <f t="shared" si="99"/>
        <v>104</v>
      </c>
      <c r="BZ55" s="166"/>
      <c r="CA55" s="1"/>
      <c r="CB55" s="17" t="s">
        <v>25</v>
      </c>
      <c r="CC55" s="2">
        <f>COUNTIFS(CF$3:CF$89,"=VisFave", CI$3:CI$89,"=1")+COUNTIFS(CF$3:CF$89,"=VisFave", CI$3:CI$89,"=-1")</f>
        <v>37</v>
      </c>
      <c r="CD55" s="103">
        <f t="shared" si="100"/>
        <v>-104</v>
      </c>
      <c r="CE55" s="24">
        <f>IF(OR($S55&lt;OPL_MIN,$S55&gt;OPL_MAX),"",VLOOKUP($F55,CleanseResults!$AP$3:$AT$1772,5,FALSE))</f>
        <v>0.46</v>
      </c>
      <c r="CF55" s="24" t="str">
        <f t="shared" si="101"/>
        <v>VisFave</v>
      </c>
      <c r="CG55" s="91">
        <f t="shared" si="102"/>
        <v>-117.39130434782609</v>
      </c>
      <c r="CH55" s="91">
        <f t="shared" si="103"/>
        <v>117.39130434782609</v>
      </c>
      <c r="CI55" s="25">
        <f t="shared" si="104"/>
        <v>1</v>
      </c>
      <c r="CJ55" s="53" t="str">
        <f t="shared" si="105"/>
        <v/>
      </c>
      <c r="CK55" s="52" t="str">
        <f t="shared" si="106"/>
        <v/>
      </c>
      <c r="CL55" s="52" t="str">
        <f t="shared" si="107"/>
        <v/>
      </c>
      <c r="CM55" s="52" t="str">
        <f t="shared" si="108"/>
        <v/>
      </c>
      <c r="CN55" s="52">
        <f t="shared" si="109"/>
        <v>212</v>
      </c>
      <c r="CO55" s="52">
        <f t="shared" si="110"/>
        <v>112</v>
      </c>
      <c r="CP55" s="52" t="str">
        <f t="shared" si="111"/>
        <v/>
      </c>
      <c r="CQ55" s="52" t="str">
        <f t="shared" si="112"/>
        <v/>
      </c>
      <c r="CS55" s="166"/>
      <c r="CT55" s="1"/>
      <c r="CU55" s="17" t="s">
        <v>25</v>
      </c>
      <c r="CV55" s="2">
        <f>COUNTIFS(CY$3:CY$89,"=VisFave", DB$3:DB$89,"=1")+COUNTIFS(CY$3:CY$89,"=VisFave", DB$3:DB$89,"=-1")</f>
        <v>47</v>
      </c>
      <c r="CW55" s="103">
        <f t="shared" si="113"/>
        <v>-104</v>
      </c>
      <c r="CX55" s="24">
        <f>IF(OR($S55&lt;OPL_MIN,$S55&gt;OPL_MAX),"",VLOOKUP($F55,CleanseResults!$BE$3:$BI$1772,5,FALSE))</f>
        <v>0.55000000000000004</v>
      </c>
      <c r="CY55" s="24" t="str">
        <f t="shared" si="114"/>
        <v>HomDog</v>
      </c>
      <c r="CZ55" s="91">
        <f t="shared" si="115"/>
        <v>122.22222222222226</v>
      </c>
      <c r="DA55" s="91">
        <f t="shared" si="116"/>
        <v>122.22222222222226</v>
      </c>
      <c r="DB55" s="25">
        <f t="shared" si="117"/>
        <v>-1</v>
      </c>
      <c r="DC55" s="53" t="str">
        <f t="shared" si="118"/>
        <v/>
      </c>
      <c r="DD55" s="52" t="str">
        <f t="shared" si="119"/>
        <v/>
      </c>
      <c r="DE55" s="52" t="str">
        <f t="shared" si="120"/>
        <v/>
      </c>
      <c r="DF55" s="52" t="str">
        <f t="shared" si="121"/>
        <v/>
      </c>
      <c r="DG55" s="52" t="str">
        <f t="shared" si="122"/>
        <v/>
      </c>
      <c r="DH55" s="52" t="str">
        <f t="shared" si="123"/>
        <v/>
      </c>
      <c r="DI55" s="52">
        <f t="shared" si="124"/>
        <v>0</v>
      </c>
      <c r="DJ55" s="52">
        <f t="shared" si="125"/>
        <v>104</v>
      </c>
      <c r="DL55" s="166"/>
      <c r="DM55" s="1"/>
      <c r="DN55" s="17" t="s">
        <v>25</v>
      </c>
      <c r="DO55" s="2">
        <f>COUNTIFS(DR$3:DR$89,"=VisFave", DU$3:DU$89,"=1")+COUNTIFS(DR$3:DR$89,"=VisFave", DU$3:DU$89,"=-1")</f>
        <v>45</v>
      </c>
      <c r="DP55" s="103">
        <f t="shared" si="126"/>
        <v>-104</v>
      </c>
      <c r="DQ55" s="24">
        <f>IF(OR($S55&lt;OPL_MIN,$S55&gt;OPL_MAX),"",VLOOKUP($F55,CleanseResults!$BT$3:$BX$1772,5,FALSE))</f>
        <v>0.51</v>
      </c>
      <c r="DR55" s="24" t="str">
        <f t="shared" si="127"/>
        <v>HomDog</v>
      </c>
      <c r="DS55" s="91">
        <f t="shared" si="128"/>
        <v>104.08163265306123</v>
      </c>
      <c r="DT55" s="91">
        <f t="shared" si="129"/>
        <v>104.08163265306123</v>
      </c>
      <c r="DU55" s="25">
        <f t="shared" si="130"/>
        <v>-1</v>
      </c>
      <c r="DV55" s="53" t="str">
        <f t="shared" si="131"/>
        <v/>
      </c>
      <c r="DW55" s="52" t="str">
        <f t="shared" si="132"/>
        <v/>
      </c>
      <c r="DX55" s="52" t="str">
        <f t="shared" si="133"/>
        <v/>
      </c>
      <c r="DY55" s="52" t="str">
        <f t="shared" si="134"/>
        <v/>
      </c>
      <c r="DZ55" s="52" t="str">
        <f t="shared" si="135"/>
        <v/>
      </c>
      <c r="EA55" s="52" t="str">
        <f t="shared" si="136"/>
        <v/>
      </c>
      <c r="EB55" s="52">
        <f t="shared" si="137"/>
        <v>0</v>
      </c>
      <c r="EC55" s="52">
        <f t="shared" si="138"/>
        <v>104</v>
      </c>
      <c r="EE55" s="166"/>
      <c r="EF55" s="1"/>
      <c r="EG55" s="17" t="s">
        <v>25</v>
      </c>
      <c r="EH55" s="2">
        <f>COUNTIFS(EK$3:EK$89,"=VisFave", EN$3:EN$89,"=1")+COUNTIFS(EK$3:EK$89,"=VisFave", EN$3:EN$89,"=-1")</f>
        <v>48</v>
      </c>
      <c r="EI55" s="103">
        <f t="shared" si="139"/>
        <v>-104</v>
      </c>
      <c r="EJ55" s="24">
        <f>IF(OR($S55&lt;OPL_MIN,$S55&gt;OPL_MAX),"",VLOOKUP($F55,CleanseResults!$CI$3:$CM$1772,5,FALSE))</f>
        <v>0.51</v>
      </c>
      <c r="EK55" s="24" t="str">
        <f t="shared" si="140"/>
        <v>HomDog</v>
      </c>
      <c r="EL55" s="91">
        <f t="shared" si="141"/>
        <v>104.08163265306123</v>
      </c>
      <c r="EM55" s="91">
        <f t="shared" si="142"/>
        <v>104.08163265306123</v>
      </c>
      <c r="EN55" s="25">
        <f t="shared" si="143"/>
        <v>-1</v>
      </c>
      <c r="EO55" s="53" t="str">
        <f t="shared" si="144"/>
        <v/>
      </c>
      <c r="EP55" s="52" t="str">
        <f t="shared" si="145"/>
        <v/>
      </c>
      <c r="EQ55" s="52" t="str">
        <f t="shared" si="146"/>
        <v/>
      </c>
      <c r="ER55" s="52" t="str">
        <f t="shared" si="147"/>
        <v/>
      </c>
      <c r="ES55" s="52" t="str">
        <f t="shared" si="148"/>
        <v/>
      </c>
      <c r="ET55" s="52" t="str">
        <f t="shared" si="149"/>
        <v/>
      </c>
      <c r="EU55" s="52">
        <f t="shared" si="150"/>
        <v>0</v>
      </c>
      <c r="EV55" s="52">
        <f t="shared" si="151"/>
        <v>104</v>
      </c>
      <c r="EX55" s="166"/>
      <c r="EY55" s="1"/>
      <c r="EZ55" s="17" t="s">
        <v>25</v>
      </c>
      <c r="FA55" s="2">
        <f>COUNTIFS(FD$3:FD$89,"=VisFave", FG$3:FG$89,"=1")+COUNTIFS(FD$3:FD$89,"=VisFave", FG$3:FG$89,"=-1")</f>
        <v>37</v>
      </c>
      <c r="FB55" s="103">
        <f t="shared" si="152"/>
        <v>-104</v>
      </c>
      <c r="FC55" s="24">
        <f>IF(OR($S55&lt;OPL_MIN,$S55&gt;OPL_MAX),"",VLOOKUP($F55,CleanseResults!$CX$3:$DB$1772,5,FALSE))</f>
        <v>0.51</v>
      </c>
      <c r="FD55" s="24" t="str">
        <f t="shared" si="153"/>
        <v>HomDog</v>
      </c>
      <c r="FE55" s="91">
        <f t="shared" si="154"/>
        <v>104.08163265306123</v>
      </c>
      <c r="FF55" s="91">
        <f t="shared" si="155"/>
        <v>104.08163265306123</v>
      </c>
      <c r="FG55" s="25">
        <f t="shared" si="156"/>
        <v>-1</v>
      </c>
      <c r="FH55" s="53" t="str">
        <f t="shared" si="157"/>
        <v/>
      </c>
      <c r="FI55" s="52" t="str">
        <f t="shared" si="158"/>
        <v/>
      </c>
      <c r="FJ55" s="52" t="str">
        <f t="shared" si="159"/>
        <v/>
      </c>
      <c r="FK55" s="52" t="str">
        <f t="shared" si="160"/>
        <v/>
      </c>
      <c r="FL55" s="52" t="str">
        <f t="shared" si="161"/>
        <v/>
      </c>
      <c r="FM55" s="52" t="str">
        <f t="shared" si="162"/>
        <v/>
      </c>
      <c r="FN55" s="52">
        <f t="shared" si="163"/>
        <v>0</v>
      </c>
      <c r="FO55" s="52">
        <f t="shared" si="164"/>
        <v>104</v>
      </c>
      <c r="FQ55" s="166"/>
      <c r="FR55" s="1"/>
      <c r="FS55" s="17" t="s">
        <v>25</v>
      </c>
      <c r="FT55" s="2">
        <f>COUNTIFS(FW$3:FW$89,"=VisFave", FZ$3:FZ$89,"=1")+COUNTIFS(FW$3:FW$89,"=VisFave", FZ$3:FZ$89,"=-1")</f>
        <v>45</v>
      </c>
      <c r="FU55" s="103">
        <f t="shared" si="165"/>
        <v>-104</v>
      </c>
      <c r="FV55" s="24">
        <f>IF(OR($S55&lt;OPL_MIN,$S55&gt;OPL_MAX),"",VLOOKUP($F55,CleanseResults!$DM$3:$DQ$1772,5,FALSE))</f>
        <v>0.49</v>
      </c>
      <c r="FW55" s="24" t="str">
        <f t="shared" si="166"/>
        <v>VisFave</v>
      </c>
      <c r="FX55" s="91">
        <f t="shared" si="167"/>
        <v>-104.08163265306123</v>
      </c>
      <c r="FY55" s="91">
        <f t="shared" si="168"/>
        <v>104.08163265306123</v>
      </c>
      <c r="FZ55" s="25">
        <f t="shared" si="169"/>
        <v>1</v>
      </c>
      <c r="GA55" s="53" t="str">
        <f t="shared" si="170"/>
        <v/>
      </c>
      <c r="GB55" s="52" t="str">
        <f t="shared" si="171"/>
        <v/>
      </c>
      <c r="GC55" s="52" t="str">
        <f t="shared" si="172"/>
        <v/>
      </c>
      <c r="GD55" s="52" t="str">
        <f t="shared" si="173"/>
        <v/>
      </c>
      <c r="GE55" s="52">
        <f t="shared" si="174"/>
        <v>212</v>
      </c>
      <c r="GF55" s="52">
        <f t="shared" si="175"/>
        <v>112</v>
      </c>
      <c r="GG55" s="52" t="str">
        <f t="shared" si="176"/>
        <v/>
      </c>
      <c r="GH55" s="52" t="str">
        <f t="shared" si="177"/>
        <v/>
      </c>
      <c r="GJ55" s="166"/>
      <c r="GK55" s="1"/>
      <c r="GL55" s="17" t="s">
        <v>25</v>
      </c>
      <c r="GM55" s="2">
        <f>COUNTIFS(GP$3:GP$89,"=VisFave", GS$3:GS$89,"=1")+COUNTIFS(GP$3:GP$89,"=VisFave", GS$3:GS$89,"=-1")</f>
        <v>45</v>
      </c>
      <c r="GN55" s="103">
        <f t="shared" si="178"/>
        <v>-104</v>
      </c>
      <c r="GO55" s="24">
        <f>IF(OR($S55&lt;OPL_MIN,$S55&gt;OPL_MAX),"",VLOOKUP($F55,CleanseResults!$EB$3:$EF$1772,5,FALSE))</f>
        <v>0.5</v>
      </c>
      <c r="GP55" s="24" t="str">
        <f t="shared" si="179"/>
        <v>HomDog</v>
      </c>
      <c r="GQ55" s="91">
        <f t="shared" si="180"/>
        <v>100</v>
      </c>
      <c r="GR55" s="91">
        <f t="shared" si="181"/>
        <v>100</v>
      </c>
      <c r="GS55" s="25">
        <f t="shared" si="182"/>
        <v>-1</v>
      </c>
      <c r="GT55" s="53" t="str">
        <f t="shared" si="183"/>
        <v/>
      </c>
      <c r="GU55" s="52" t="str">
        <f t="shared" si="184"/>
        <v/>
      </c>
      <c r="GV55" s="52" t="str">
        <f t="shared" si="185"/>
        <v/>
      </c>
      <c r="GW55" s="52" t="str">
        <f t="shared" si="186"/>
        <v/>
      </c>
      <c r="GX55" s="52" t="str">
        <f t="shared" si="187"/>
        <v/>
      </c>
      <c r="GY55" s="52" t="str">
        <f t="shared" si="188"/>
        <v/>
      </c>
      <c r="GZ55" s="52">
        <f t="shared" si="189"/>
        <v>0</v>
      </c>
      <c r="HA55" s="52">
        <f t="shared" si="190"/>
        <v>104</v>
      </c>
      <c r="HC55" s="166"/>
      <c r="HD55" s="1"/>
      <c r="HE55" s="17" t="s">
        <v>25</v>
      </c>
      <c r="HF55" s="2">
        <f>COUNTIFS(HI$3:HI$89,"=VisFave", HL$3:HL$89,"=1")+COUNTIFS(HI$3:HI$89,"=VisFave", HL$3:HL$89,"=-1")</f>
        <v>45</v>
      </c>
      <c r="HG55" s="103">
        <f t="shared" si="191"/>
        <v>-104</v>
      </c>
      <c r="HH55" s="24">
        <f>IF(OR($S55&lt;OPL_MIN,$S55&gt;OPL_MAX),"",VLOOKUP($F55,CleanseResults!$EQ$3:$EU$1772,5,FALSE))</f>
        <v>0.5</v>
      </c>
      <c r="HI55" s="24" t="str">
        <f t="shared" si="192"/>
        <v>HomDog</v>
      </c>
      <c r="HJ55" s="91">
        <f t="shared" si="193"/>
        <v>100</v>
      </c>
      <c r="HK55" s="91">
        <f t="shared" si="194"/>
        <v>100</v>
      </c>
      <c r="HL55" s="25">
        <f t="shared" si="195"/>
        <v>-1</v>
      </c>
      <c r="HM55" s="53" t="str">
        <f t="shared" si="196"/>
        <v/>
      </c>
      <c r="HN55" s="52" t="str">
        <f t="shared" si="197"/>
        <v/>
      </c>
      <c r="HO55" s="52" t="str">
        <f t="shared" si="198"/>
        <v/>
      </c>
      <c r="HP55" s="52" t="str">
        <f t="shared" si="199"/>
        <v/>
      </c>
      <c r="HQ55" s="52" t="str">
        <f t="shared" si="200"/>
        <v/>
      </c>
      <c r="HR55" s="52" t="str">
        <f t="shared" si="201"/>
        <v/>
      </c>
      <c r="HS55" s="52">
        <f t="shared" si="202"/>
        <v>0</v>
      </c>
      <c r="HT55" s="52">
        <f t="shared" si="203"/>
        <v>104</v>
      </c>
      <c r="HV55" s="166"/>
      <c r="HW55" s="1"/>
      <c r="HX55" s="17" t="s">
        <v>25</v>
      </c>
      <c r="HY55" s="2">
        <f>COUNTIFS(IB$3:IB$89,"=VisFave", IE$3:IE$89,"=1")+COUNTIFS(IB$3:IB$89,"=VisFave", IE$3:IE$89,"=-1")</f>
        <v>41</v>
      </c>
      <c r="HZ55" s="103">
        <f t="shared" si="204"/>
        <v>-104</v>
      </c>
      <c r="IA55" s="24">
        <f>IF(OR($S55&lt;OPL_MIN,$S55&gt;OPL_MAX),"",VLOOKUP($F55,CleanseResults!$FF$3:$FJ$1772,5,FALSE))</f>
        <v>0.52</v>
      </c>
      <c r="IB55" s="24" t="str">
        <f t="shared" si="205"/>
        <v>HomDog</v>
      </c>
      <c r="IC55" s="91">
        <f t="shared" si="206"/>
        <v>108.33333333333334</v>
      </c>
      <c r="ID55" s="91">
        <f t="shared" si="207"/>
        <v>108.33333333333334</v>
      </c>
      <c r="IE55" s="25">
        <f t="shared" si="208"/>
        <v>-1</v>
      </c>
      <c r="IF55" s="53" t="str">
        <f t="shared" si="209"/>
        <v/>
      </c>
      <c r="IG55" s="52" t="str">
        <f t="shared" si="210"/>
        <v/>
      </c>
      <c r="IH55" s="52" t="str">
        <f t="shared" si="211"/>
        <v/>
      </c>
      <c r="II55" s="52" t="str">
        <f t="shared" si="212"/>
        <v/>
      </c>
      <c r="IJ55" s="52" t="str">
        <f t="shared" si="213"/>
        <v/>
      </c>
      <c r="IK55" s="52" t="str">
        <f t="shared" si="214"/>
        <v/>
      </c>
      <c r="IL55" s="52">
        <f t="shared" si="215"/>
        <v>0</v>
      </c>
      <c r="IM55" s="52">
        <f t="shared" si="216"/>
        <v>104</v>
      </c>
      <c r="IO55" s="166"/>
      <c r="IP55" s="1"/>
      <c r="IQ55" s="17" t="s">
        <v>25</v>
      </c>
      <c r="IR55" s="2">
        <f>COUNTIFS(IU$3:IU$89,"=VisFave", IX$3:IX$89,"=1")+COUNTIFS(IU$3:IU$89,"=VisFave", IX$3:IX$89,"=-1")</f>
        <v>44</v>
      </c>
      <c r="IS55" s="103">
        <f t="shared" si="217"/>
        <v>-104</v>
      </c>
      <c r="IT55" s="24">
        <f>IF(OR($S55&lt;OPL_MIN,$S55&gt;OPL_MAX),"",VLOOKUP($F55,CleanseResults!$FU$3:$FY$1772,5,FALSE))</f>
        <v>0.49</v>
      </c>
      <c r="IU55" s="24" t="str">
        <f t="shared" si="218"/>
        <v>VisFave</v>
      </c>
      <c r="IV55" s="91">
        <f t="shared" si="219"/>
        <v>-104.08163265306123</v>
      </c>
      <c r="IW55" s="91">
        <f t="shared" si="220"/>
        <v>104.08163265306123</v>
      </c>
      <c r="IX55" s="25">
        <f t="shared" si="221"/>
        <v>1</v>
      </c>
      <c r="IY55" s="53" t="str">
        <f t="shared" si="222"/>
        <v/>
      </c>
      <c r="IZ55" s="52" t="str">
        <f t="shared" si="223"/>
        <v/>
      </c>
      <c r="JA55" s="52" t="str">
        <f t="shared" si="224"/>
        <v/>
      </c>
      <c r="JB55" s="52" t="str">
        <f t="shared" si="225"/>
        <v/>
      </c>
      <c r="JC55" s="52">
        <f t="shared" si="226"/>
        <v>212</v>
      </c>
      <c r="JD55" s="52">
        <f t="shared" si="227"/>
        <v>112</v>
      </c>
      <c r="JE55" s="52" t="str">
        <f t="shared" si="228"/>
        <v/>
      </c>
      <c r="JF55" s="52" t="str">
        <f t="shared" si="229"/>
        <v/>
      </c>
      <c r="JH55" s="166"/>
      <c r="JI55" s="1"/>
      <c r="JJ55" s="17" t="s">
        <v>25</v>
      </c>
      <c r="JK55" s="2">
        <f>COUNTIFS(JN$3:JN$89,"=VisFave", JQ$3:JQ$89,"=1")+COUNTIFS(JN$3:JN$89,"=VisFave", JQ$3:JQ$89,"=-1")</f>
        <v>52</v>
      </c>
      <c r="JL55" s="103">
        <f t="shared" si="230"/>
        <v>-104</v>
      </c>
      <c r="JM55" s="24">
        <f>IF(OR($S55&lt;OPL_MIN,$S55&gt;OPL_MAX),"",VLOOKUP($F55,CleanseResults!$GJ$3:$GN$1772,5,FALSE))</f>
        <v>0.47</v>
      </c>
      <c r="JN55" s="24" t="str">
        <f t="shared" si="231"/>
        <v>VisFave</v>
      </c>
      <c r="JO55" s="91">
        <f t="shared" si="232"/>
        <v>-112.76595744680853</v>
      </c>
      <c r="JP55" s="91">
        <f t="shared" si="233"/>
        <v>112.76595744680853</v>
      </c>
      <c r="JQ55" s="25">
        <f t="shared" si="234"/>
        <v>1</v>
      </c>
      <c r="JR55" s="53" t="str">
        <f t="shared" si="235"/>
        <v/>
      </c>
      <c r="JS55" s="52" t="str">
        <f t="shared" si="236"/>
        <v/>
      </c>
      <c r="JT55" s="52" t="str">
        <f t="shared" si="237"/>
        <v/>
      </c>
      <c r="JU55" s="52" t="str">
        <f t="shared" si="238"/>
        <v/>
      </c>
      <c r="JV55" s="52">
        <f t="shared" si="239"/>
        <v>212</v>
      </c>
      <c r="JW55" s="52">
        <f t="shared" si="240"/>
        <v>112</v>
      </c>
      <c r="JX55" s="52" t="str">
        <f t="shared" si="241"/>
        <v/>
      </c>
      <c r="JY55" s="52" t="str">
        <f t="shared" si="242"/>
        <v/>
      </c>
      <c r="KA55" s="166"/>
      <c r="KB55" s="1"/>
      <c r="KC55" s="17" t="s">
        <v>25</v>
      </c>
      <c r="KD55" s="2">
        <f>COUNTIFS(KG$3:KG$89,"=VisFave", KJ$3:KJ$89,"=1")+COUNTIFS(KG$3:KG$89,"=VisFave", KJ$3:KJ$89,"=-1")</f>
        <v>40</v>
      </c>
      <c r="KE55" s="103">
        <f t="shared" si="243"/>
        <v>-104</v>
      </c>
      <c r="KF55" s="24">
        <f>IF(OR($S55&lt;OPL_MIN,$S55&gt;OPL_MAX),"",VLOOKUP($F55,CleanseResults!$GY$3:$HC$1772,5,FALSE))</f>
        <v>0.47</v>
      </c>
      <c r="KG55" s="24" t="str">
        <f t="shared" si="244"/>
        <v>VisFave</v>
      </c>
      <c r="KH55" s="91">
        <f t="shared" si="245"/>
        <v>-112.76595744680853</v>
      </c>
      <c r="KI55" s="91">
        <f t="shared" si="246"/>
        <v>112.76595744680853</v>
      </c>
      <c r="KJ55" s="25">
        <f t="shared" si="247"/>
        <v>1</v>
      </c>
      <c r="KK55" s="53" t="str">
        <f t="shared" si="248"/>
        <v/>
      </c>
      <c r="KL55" s="52" t="str">
        <f t="shared" si="249"/>
        <v/>
      </c>
      <c r="KM55" s="52" t="str">
        <f t="shared" si="250"/>
        <v/>
      </c>
      <c r="KN55" s="52" t="str">
        <f t="shared" si="251"/>
        <v/>
      </c>
      <c r="KO55" s="52">
        <f t="shared" si="252"/>
        <v>212</v>
      </c>
      <c r="KP55" s="52">
        <f t="shared" si="253"/>
        <v>112</v>
      </c>
      <c r="KQ55" s="52" t="str">
        <f t="shared" si="254"/>
        <v/>
      </c>
      <c r="KR55" s="52" t="str">
        <f t="shared" si="255"/>
        <v/>
      </c>
      <c r="KT55" s="166"/>
      <c r="KU55" s="1"/>
      <c r="KV55" s="17" t="s">
        <v>25</v>
      </c>
      <c r="KW55" s="2">
        <f>COUNTIFS(KZ$3:KZ$89,"=VisFave", LC$3:LC$89,"=1")+COUNTIFS(KZ$3:KZ$89,"=VisFave", LC$3:LC$89,"=-1")</f>
        <v>50</v>
      </c>
      <c r="KX55" s="103">
        <f t="shared" si="256"/>
        <v>-104</v>
      </c>
      <c r="KY55" s="24">
        <f>IF(OR($S55&lt;OPL_MIN,$S55&gt;OPL_MAX),"",VLOOKUP($F55,CleanseResults!$HN$3:$HR$1772,5,FALSE))</f>
        <v>0.48</v>
      </c>
      <c r="KZ55" s="24" t="str">
        <f t="shared" si="257"/>
        <v>VisFave</v>
      </c>
      <c r="LA55" s="91">
        <f t="shared" si="258"/>
        <v>-108.33333333333334</v>
      </c>
      <c r="LB55" s="91">
        <f t="shared" si="259"/>
        <v>108.33333333333334</v>
      </c>
      <c r="LC55" s="25">
        <f t="shared" si="260"/>
        <v>1</v>
      </c>
      <c r="LD55" s="53" t="str">
        <f t="shared" si="261"/>
        <v/>
      </c>
      <c r="LE55" s="52" t="str">
        <f t="shared" si="262"/>
        <v/>
      </c>
      <c r="LF55" s="52" t="str">
        <f t="shared" si="263"/>
        <v/>
      </c>
      <c r="LG55" s="52" t="str">
        <f t="shared" si="264"/>
        <v/>
      </c>
      <c r="LH55" s="52">
        <f t="shared" si="265"/>
        <v>212</v>
      </c>
      <c r="LI55" s="52">
        <f t="shared" si="266"/>
        <v>112</v>
      </c>
      <c r="LJ55" s="52" t="str">
        <f t="shared" si="267"/>
        <v/>
      </c>
      <c r="LK55" s="52" t="str">
        <f t="shared" si="268"/>
        <v/>
      </c>
      <c r="LO55" s="166"/>
      <c r="LP55" s="1"/>
      <c r="LQ55" s="17" t="s">
        <v>285</v>
      </c>
      <c r="LR55" s="2">
        <f>COUNTIFS(MC$3:MC$89,"=VisFave", ME$3:ME$89,"=1")+COUNTIFS(MC$3:MC$89,"=VisFave", ME$3:ME$89,"=-1")</f>
        <v>0</v>
      </c>
      <c r="LS55" s="129">
        <f t="shared" si="30"/>
        <v>0.49109050520852404</v>
      </c>
      <c r="LT55" s="53">
        <f t="shared" si="269"/>
        <v>0</v>
      </c>
      <c r="LU55" s="53">
        <f t="shared" si="270"/>
        <v>0</v>
      </c>
      <c r="LV55" s="53">
        <f t="shared" si="271"/>
        <v>7</v>
      </c>
      <c r="LW55" s="53">
        <f t="shared" si="272"/>
        <v>8</v>
      </c>
      <c r="LX55" s="24" t="str">
        <f t="shared" si="273"/>
        <v>HomDog</v>
      </c>
      <c r="LY55" s="97">
        <f t="shared" si="32"/>
        <v>53.333333333333336</v>
      </c>
      <c r="LZ55" s="127">
        <f t="shared" si="33"/>
        <v>0.5</v>
      </c>
      <c r="MA55" s="128">
        <f t="shared" si="34"/>
        <v>8.9094947914759581E-3</v>
      </c>
      <c r="MB55" s="91">
        <f t="shared" si="35"/>
        <v>100</v>
      </c>
      <c r="MC55" s="137" t="str">
        <f t="shared" si="36"/>
        <v>HomDog</v>
      </c>
      <c r="MD55" s="138">
        <f t="shared" si="37"/>
        <v>-1</v>
      </c>
      <c r="ME55" s="130">
        <f t="shared" si="274"/>
        <v>-1</v>
      </c>
      <c r="MF55" s="135" t="str">
        <f t="shared" si="38"/>
        <v/>
      </c>
      <c r="MG55" s="135" t="str">
        <f t="shared" si="39"/>
        <v/>
      </c>
      <c r="MH55" s="135" t="str">
        <f t="shared" si="40"/>
        <v/>
      </c>
      <c r="MI55" s="135" t="str">
        <f t="shared" si="41"/>
        <v/>
      </c>
      <c r="MJ55" s="135" t="str">
        <f t="shared" si="42"/>
        <v/>
      </c>
      <c r="MK55" s="135" t="str">
        <f t="shared" si="43"/>
        <v/>
      </c>
      <c r="ML55" s="135">
        <f t="shared" si="44"/>
        <v>0</v>
      </c>
      <c r="MM55" s="135">
        <f t="shared" si="45"/>
        <v>1</v>
      </c>
      <c r="MO55" s="123">
        <f t="shared" si="46"/>
        <v>0.96153846153846156</v>
      </c>
      <c r="MP55" s="123">
        <f t="shared" si="47"/>
        <v>1</v>
      </c>
      <c r="MS55" s="24">
        <f t="shared" si="48"/>
        <v>1</v>
      </c>
      <c r="MT55" s="24">
        <f t="shared" si="49"/>
        <v>0</v>
      </c>
      <c r="MU55" s="24">
        <f t="shared" si="50"/>
        <v>-1</v>
      </c>
      <c r="MV55" s="81">
        <f t="shared" si="51"/>
        <v>-1</v>
      </c>
      <c r="MX55" s="52">
        <f t="shared" si="52"/>
        <v>0.48</v>
      </c>
      <c r="MY55" s="52">
        <f t="shared" si="53"/>
        <v>0.52</v>
      </c>
      <c r="MZ55" s="52">
        <f t="shared" si="54"/>
        <v>0.46</v>
      </c>
      <c r="NA55" s="52">
        <f t="shared" si="55"/>
        <v>0.55000000000000004</v>
      </c>
      <c r="NB55" s="52">
        <f t="shared" si="56"/>
        <v>0.51</v>
      </c>
      <c r="NC55" s="52">
        <f t="shared" si="57"/>
        <v>0.51</v>
      </c>
      <c r="ND55" s="52">
        <f t="shared" si="58"/>
        <v>0.51</v>
      </c>
      <c r="NE55" s="52">
        <f t="shared" si="59"/>
        <v>0.49</v>
      </c>
      <c r="NF55" s="52">
        <f t="shared" si="60"/>
        <v>0.5</v>
      </c>
      <c r="NG55" s="52">
        <f t="shared" si="61"/>
        <v>0.5</v>
      </c>
      <c r="NH55" s="52">
        <f t="shared" si="62"/>
        <v>0.52</v>
      </c>
      <c r="NI55" s="52">
        <f t="shared" si="63"/>
        <v>0.49</v>
      </c>
      <c r="NJ55" s="52">
        <f t="shared" si="64"/>
        <v>0.47</v>
      </c>
      <c r="NK55" s="52">
        <f t="shared" si="65"/>
        <v>0.47</v>
      </c>
      <c r="NL55" s="52">
        <f t="shared" si="66"/>
        <v>0.48</v>
      </c>
      <c r="NM55" s="109">
        <f t="shared" si="275"/>
        <v>0.5</v>
      </c>
    </row>
    <row r="56" spans="1:377" ht="15" customHeight="1" x14ac:dyDescent="0.2">
      <c r="A56" s="14"/>
      <c r="B56" s="14"/>
      <c r="C56" s="14"/>
      <c r="D56" s="14"/>
      <c r="E56" s="10">
        <f t="shared" si="276"/>
        <v>1</v>
      </c>
      <c r="F56" s="26">
        <v>824136</v>
      </c>
      <c r="G56" s="49">
        <f>VLOOKUP($F56,Lookup_!$A$2:$AJ$2224,3,FALSE)</f>
        <v>2026</v>
      </c>
      <c r="H56" s="27">
        <f>VLOOKUP($F56,Lookup_!$A$2:$AJ$2224,4,FALSE)</f>
        <v>4.0999999999999996</v>
      </c>
      <c r="I56" s="86">
        <f>VLOOKUP($F56,Lookup_!$A$2:$AJ$2224,2,FALSE)</f>
        <v>46113</v>
      </c>
      <c r="J56" s="7">
        <f>VLOOKUP($F56,Lookup_!$A$2:$AJ$2224,13,FALSE)</f>
        <v>15</v>
      </c>
      <c r="K56" s="8" t="str">
        <f>VLOOKUP(J56,Lookup_!$AO$3:$AP$32,2,FALSE)</f>
        <v>MIN</v>
      </c>
      <c r="L56" s="27">
        <f>VLOOKUP($F56,Lookup_!$A$2:$AJ$2224,14,FALSE)</f>
        <v>-110</v>
      </c>
      <c r="M56" s="12">
        <f>VLOOKUP($F56,Lookup_!$A$2:$AJ$2224,15,FALSE)</f>
        <v>0.52381</v>
      </c>
      <c r="N56" s="115">
        <f t="shared" si="67"/>
        <v>0.50445263888795255</v>
      </c>
      <c r="O56" s="116">
        <f t="shared" si="68"/>
        <v>-101.79705886354051</v>
      </c>
      <c r="P56" s="49">
        <f>VLOOKUP($F56,Lookup_!$A$2:$AJ$2224,7,FALSE)</f>
        <v>13</v>
      </c>
      <c r="Q56" s="8" t="str">
        <f>VLOOKUP(P56,Lookup_!$AO$3:$AP$32,2,FALSE)</f>
        <v>KC</v>
      </c>
      <c r="R56" s="88">
        <f>VLOOKUP($F56,Lookup_!$A$2:$AJ$2224,12,FALSE)</f>
        <v>0.32365466500000001</v>
      </c>
      <c r="S56" s="27">
        <f>VLOOKUP($F56,Lookup_!$A$2:$AJ$2224,8,FALSE)</f>
        <v>-106</v>
      </c>
      <c r="T56" s="12">
        <f>VLOOKUP($F56,Lookup_!$A$2:$AJ$2224,9,FALSE)</f>
        <v>0.51456299999999999</v>
      </c>
      <c r="U56" s="115">
        <f t="shared" si="69"/>
        <v>0.49554736111204739</v>
      </c>
      <c r="V56" s="116">
        <f t="shared" si="70"/>
        <v>101.79705886354054</v>
      </c>
      <c r="W56" s="90">
        <f t="shared" si="71"/>
        <v>-1</v>
      </c>
      <c r="X56" s="27">
        <f>VLOOKUP($F56,Lookup_!$A$2:$AJ$2224,5,FALSE)</f>
        <v>7.5</v>
      </c>
      <c r="Y56" s="27">
        <f>VLOOKUP($F56,Lookup_!$A$2:$AJ$2224,6,FALSE)</f>
        <v>-115</v>
      </c>
      <c r="Z56" s="55">
        <f>VLOOKUP($F56,Lookup_!$A$2:$AJ$2224,19,FALSE)</f>
        <v>-107.92458262669558</v>
      </c>
      <c r="AA56" s="116">
        <f>VLOOKUP($F56,Lookup_!$A$2:$AJ$2224,25,FALSE)</f>
        <v>-100</v>
      </c>
      <c r="AB56" s="27">
        <f>VLOOKUP($F56,Lookup_!$A$2:$AJ$2224,21,FALSE)</f>
        <v>123.6928385945665</v>
      </c>
      <c r="AC56" s="116">
        <f>VLOOKUP($F56,Lookup_!$A$2:$AJ$2224,23,FALSE)</f>
        <v>-100</v>
      </c>
      <c r="AD56" s="7">
        <f>VLOOKUP($F56,Lookup_!$A$2:$AJ$2224,31,FALSE)</f>
        <v>9</v>
      </c>
      <c r="AE56" s="8">
        <f>VLOOKUP($F56,Lookup_!$A$2:$AJ$2224,30,FALSE)</f>
        <v>13</v>
      </c>
      <c r="AF56" s="8" t="str">
        <f>VLOOKUP($F56,Lookup_!$A$2:$AJ$2224,32,FALSE)</f>
        <v>FOUR</v>
      </c>
      <c r="AG56" s="28">
        <f>VLOOKUP($F56,Lookup_!$A$2:$AJ$2224,29,FALSE)</f>
        <v>1</v>
      </c>
      <c r="AH56" s="28">
        <f>VLOOKUP($F56,Lookup_!$A$2:$AJ$2224,34,FALSE)</f>
        <v>-1</v>
      </c>
      <c r="AI56" s="28" t="str">
        <f>VLOOKUP($F56,Lookup_!$A$2:$AJ$2224,33,FALSE)</f>
        <v>HomDog</v>
      </c>
      <c r="AJ56" s="8">
        <f>VLOOKUP($F56,Lookup_!$A$2:$AJ$2224,35,FALSE)</f>
        <v>22</v>
      </c>
      <c r="AK56" s="28">
        <f>VLOOKUP($F56,Lookup_!$A$2:$AJ$2224,36,FALSE)</f>
        <v>1</v>
      </c>
      <c r="AL56">
        <f t="shared" si="72"/>
        <v>4</v>
      </c>
      <c r="AM56">
        <f t="shared" si="73"/>
        <v>1</v>
      </c>
      <c r="AN56" s="166"/>
      <c r="AO56" s="1"/>
      <c r="AP56" s="17" t="s">
        <v>26</v>
      </c>
      <c r="AQ56" s="2">
        <f>COUNTIFS(AT$3:AT$89,"=VisFave", AW$3:AW$89,"=1")</f>
        <v>18</v>
      </c>
      <c r="AR56" s="103">
        <f t="shared" si="74"/>
        <v>-106</v>
      </c>
      <c r="AS56" s="24">
        <f>IF(OR($S56&lt;OPL_MIN,$S56&gt;OPL_MAX),"",VLOOKUP($F56,CleanseResults!$L$3:$P$1772,5,FALSE))</f>
        <v>0.49</v>
      </c>
      <c r="AT56" s="24" t="str">
        <f t="shared" si="75"/>
        <v>VisFave</v>
      </c>
      <c r="AU56" s="91">
        <f t="shared" si="76"/>
        <v>-104.08163265306123</v>
      </c>
      <c r="AV56" s="91">
        <f t="shared" si="77"/>
        <v>104.08163265306123</v>
      </c>
      <c r="AW56" s="25">
        <f t="shared" si="78"/>
        <v>-1</v>
      </c>
      <c r="AX56" s="53" t="str">
        <f t="shared" si="79"/>
        <v/>
      </c>
      <c r="AY56" s="52" t="str">
        <f t="shared" si="80"/>
        <v/>
      </c>
      <c r="AZ56" s="52" t="str">
        <f t="shared" si="81"/>
        <v/>
      </c>
      <c r="BA56" s="52" t="str">
        <f t="shared" si="82"/>
        <v/>
      </c>
      <c r="BB56" s="52">
        <f t="shared" si="83"/>
        <v>0</v>
      </c>
      <c r="BC56" s="52">
        <f t="shared" si="84"/>
        <v>110</v>
      </c>
      <c r="BD56" s="52" t="str">
        <f t="shared" si="85"/>
        <v/>
      </c>
      <c r="BE56" s="52" t="str">
        <f t="shared" si="86"/>
        <v/>
      </c>
      <c r="BG56" s="166"/>
      <c r="BH56" s="1"/>
      <c r="BI56" s="17" t="s">
        <v>26</v>
      </c>
      <c r="BJ56" s="2">
        <f>COUNTIFS(BM$3:BM$89,"=VisFave", BP$3:BP$89,"=1")</f>
        <v>17</v>
      </c>
      <c r="BK56" s="103">
        <f t="shared" si="87"/>
        <v>-106</v>
      </c>
      <c r="BL56" s="24">
        <f>IF(OR($S56&lt;OPL_MIN,$S56&gt;OPL_MAX),"",VLOOKUP($F56,CleanseResults!$AA$3:$AE$1772,5,FALSE))</f>
        <v>0.5</v>
      </c>
      <c r="BM56" s="24" t="str">
        <f t="shared" si="88"/>
        <v>HomDog</v>
      </c>
      <c r="BN56" s="91">
        <f t="shared" si="89"/>
        <v>100</v>
      </c>
      <c r="BO56" s="91">
        <f t="shared" si="90"/>
        <v>100</v>
      </c>
      <c r="BP56" s="25">
        <f t="shared" si="91"/>
        <v>1</v>
      </c>
      <c r="BQ56" s="53" t="str">
        <f t="shared" si="92"/>
        <v/>
      </c>
      <c r="BR56" s="52" t="str">
        <f t="shared" si="93"/>
        <v/>
      </c>
      <c r="BS56" s="52" t="str">
        <f t="shared" si="94"/>
        <v/>
      </c>
      <c r="BT56" s="52" t="str">
        <f t="shared" si="95"/>
        <v/>
      </c>
      <c r="BU56" s="52" t="str">
        <f t="shared" si="96"/>
        <v/>
      </c>
      <c r="BV56" s="52" t="str">
        <f t="shared" si="97"/>
        <v/>
      </c>
      <c r="BW56" s="52">
        <f t="shared" si="98"/>
        <v>206</v>
      </c>
      <c r="BX56" s="52">
        <f t="shared" si="99"/>
        <v>106</v>
      </c>
      <c r="BZ56" s="166"/>
      <c r="CA56" s="1"/>
      <c r="CB56" s="17" t="s">
        <v>26</v>
      </c>
      <c r="CC56" s="2">
        <f>COUNTIFS(CF$3:CF$89,"=VisFave", CI$3:CI$89,"=1")</f>
        <v>18</v>
      </c>
      <c r="CD56" s="103">
        <f t="shared" si="100"/>
        <v>-106</v>
      </c>
      <c r="CE56" s="24">
        <f>IF(OR($S56&lt;OPL_MIN,$S56&gt;OPL_MAX),"",VLOOKUP($F56,CleanseResults!$AP$3:$AT$1772,5,FALSE))</f>
        <v>0.57999999999999996</v>
      </c>
      <c r="CF56" s="24" t="str">
        <f t="shared" si="101"/>
        <v>HomDog</v>
      </c>
      <c r="CG56" s="91">
        <f t="shared" si="102"/>
        <v>138.09523809523807</v>
      </c>
      <c r="CH56" s="91">
        <f t="shared" si="103"/>
        <v>138.09523809523807</v>
      </c>
      <c r="CI56" s="25">
        <f t="shared" si="104"/>
        <v>1</v>
      </c>
      <c r="CJ56" s="53" t="str">
        <f t="shared" si="105"/>
        <v/>
      </c>
      <c r="CK56" s="52" t="str">
        <f t="shared" si="106"/>
        <v/>
      </c>
      <c r="CL56" s="52" t="str">
        <f t="shared" si="107"/>
        <v/>
      </c>
      <c r="CM56" s="52" t="str">
        <f t="shared" si="108"/>
        <v/>
      </c>
      <c r="CN56" s="52" t="str">
        <f t="shared" si="109"/>
        <v/>
      </c>
      <c r="CO56" s="52" t="str">
        <f t="shared" si="110"/>
        <v/>
      </c>
      <c r="CP56" s="52">
        <f t="shared" si="111"/>
        <v>206</v>
      </c>
      <c r="CQ56" s="52">
        <f t="shared" si="112"/>
        <v>106</v>
      </c>
      <c r="CS56" s="166"/>
      <c r="CT56" s="1"/>
      <c r="CU56" s="17" t="s">
        <v>26</v>
      </c>
      <c r="CV56" s="2">
        <f>COUNTIFS(CY$3:CY$89,"=VisFave", DB$3:DB$89,"=1")</f>
        <v>19</v>
      </c>
      <c r="CW56" s="103">
        <f t="shared" si="113"/>
        <v>-106</v>
      </c>
      <c r="CX56" s="24">
        <f>IF(OR($S56&lt;OPL_MIN,$S56&gt;OPL_MAX),"",VLOOKUP($F56,CleanseResults!$BE$3:$BI$1772,5,FALSE))</f>
        <v>0.43</v>
      </c>
      <c r="CY56" s="24" t="str">
        <f t="shared" si="114"/>
        <v>VisFave</v>
      </c>
      <c r="CZ56" s="91">
        <f t="shared" si="115"/>
        <v>-132.55813953488376</v>
      </c>
      <c r="DA56" s="91">
        <f t="shared" si="116"/>
        <v>132.55813953488376</v>
      </c>
      <c r="DB56" s="25">
        <f t="shared" si="117"/>
        <v>-1</v>
      </c>
      <c r="DC56" s="53" t="str">
        <f t="shared" si="118"/>
        <v/>
      </c>
      <c r="DD56" s="52" t="str">
        <f t="shared" si="119"/>
        <v/>
      </c>
      <c r="DE56" s="52" t="str">
        <f t="shared" si="120"/>
        <v/>
      </c>
      <c r="DF56" s="52" t="str">
        <f t="shared" si="121"/>
        <v/>
      </c>
      <c r="DG56" s="52">
        <f t="shared" si="122"/>
        <v>0</v>
      </c>
      <c r="DH56" s="52">
        <f t="shared" si="123"/>
        <v>110</v>
      </c>
      <c r="DI56" s="52" t="str">
        <f t="shared" si="124"/>
        <v/>
      </c>
      <c r="DJ56" s="52" t="str">
        <f t="shared" si="125"/>
        <v/>
      </c>
      <c r="DL56" s="166"/>
      <c r="DM56" s="1"/>
      <c r="DN56" s="17" t="s">
        <v>26</v>
      </c>
      <c r="DO56" s="2">
        <f>COUNTIFS(DR$3:DR$89,"=VisFave", DU$3:DU$89,"=1")</f>
        <v>20</v>
      </c>
      <c r="DP56" s="103">
        <f t="shared" si="126"/>
        <v>-106</v>
      </c>
      <c r="DQ56" s="24">
        <f>IF(OR($S56&lt;OPL_MIN,$S56&gt;OPL_MAX),"",VLOOKUP($F56,CleanseResults!$BT$3:$BX$1772,5,FALSE))</f>
        <v>0.39</v>
      </c>
      <c r="DR56" s="24" t="str">
        <f t="shared" si="127"/>
        <v>VisFave</v>
      </c>
      <c r="DS56" s="91">
        <f t="shared" si="128"/>
        <v>-156.41025641025641</v>
      </c>
      <c r="DT56" s="91">
        <f t="shared" si="129"/>
        <v>156.41025641025641</v>
      </c>
      <c r="DU56" s="25">
        <f t="shared" si="130"/>
        <v>-1</v>
      </c>
      <c r="DV56" s="53" t="str">
        <f t="shared" si="131"/>
        <v/>
      </c>
      <c r="DW56" s="52" t="str">
        <f t="shared" si="132"/>
        <v/>
      </c>
      <c r="DX56" s="52" t="str">
        <f t="shared" si="133"/>
        <v/>
      </c>
      <c r="DY56" s="52" t="str">
        <f t="shared" si="134"/>
        <v/>
      </c>
      <c r="DZ56" s="52">
        <f t="shared" si="135"/>
        <v>0</v>
      </c>
      <c r="EA56" s="52">
        <f t="shared" si="136"/>
        <v>110</v>
      </c>
      <c r="EB56" s="52" t="str">
        <f t="shared" si="137"/>
        <v/>
      </c>
      <c r="EC56" s="52" t="str">
        <f t="shared" si="138"/>
        <v/>
      </c>
      <c r="EE56" s="166"/>
      <c r="EF56" s="1"/>
      <c r="EG56" s="17" t="s">
        <v>26</v>
      </c>
      <c r="EH56" s="2">
        <f>COUNTIFS(EK$3:EK$89,"=VisFave", EN$3:EN$89,"=1")</f>
        <v>19</v>
      </c>
      <c r="EI56" s="103">
        <f t="shared" si="139"/>
        <v>-106</v>
      </c>
      <c r="EJ56" s="24">
        <f>IF(OR($S56&lt;OPL_MIN,$S56&gt;OPL_MAX),"",VLOOKUP($F56,CleanseResults!$CI$3:$CM$1772,5,FALSE))</f>
        <v>0.46</v>
      </c>
      <c r="EK56" s="24" t="str">
        <f t="shared" si="140"/>
        <v>VisFave</v>
      </c>
      <c r="EL56" s="91">
        <f t="shared" si="141"/>
        <v>-117.39130434782609</v>
      </c>
      <c r="EM56" s="91">
        <f t="shared" si="142"/>
        <v>117.39130434782609</v>
      </c>
      <c r="EN56" s="25">
        <f t="shared" si="143"/>
        <v>-1</v>
      </c>
      <c r="EO56" s="53" t="str">
        <f t="shared" si="144"/>
        <v/>
      </c>
      <c r="EP56" s="52" t="str">
        <f t="shared" si="145"/>
        <v/>
      </c>
      <c r="EQ56" s="52" t="str">
        <f t="shared" si="146"/>
        <v/>
      </c>
      <c r="ER56" s="52" t="str">
        <f t="shared" si="147"/>
        <v/>
      </c>
      <c r="ES56" s="52">
        <f t="shared" si="148"/>
        <v>0</v>
      </c>
      <c r="ET56" s="52">
        <f t="shared" si="149"/>
        <v>110</v>
      </c>
      <c r="EU56" s="52" t="str">
        <f t="shared" si="150"/>
        <v/>
      </c>
      <c r="EV56" s="52" t="str">
        <f t="shared" si="151"/>
        <v/>
      </c>
      <c r="EX56" s="166"/>
      <c r="EY56" s="1"/>
      <c r="EZ56" s="17" t="s">
        <v>26</v>
      </c>
      <c r="FA56" s="2">
        <f>COUNTIFS(FD$3:FD$89,"=VisFave", FG$3:FG$89,"=1")</f>
        <v>12</v>
      </c>
      <c r="FB56" s="103">
        <f t="shared" si="152"/>
        <v>-106</v>
      </c>
      <c r="FC56" s="24">
        <f>IF(OR($S56&lt;OPL_MIN,$S56&gt;OPL_MAX),"",VLOOKUP($F56,CleanseResults!$CX$3:$DB$1772,5,FALSE))</f>
        <v>0.51</v>
      </c>
      <c r="FD56" s="24" t="str">
        <f t="shared" si="153"/>
        <v>HomDog</v>
      </c>
      <c r="FE56" s="91">
        <f t="shared" si="154"/>
        <v>104.08163265306123</v>
      </c>
      <c r="FF56" s="91">
        <f t="shared" si="155"/>
        <v>104.08163265306123</v>
      </c>
      <c r="FG56" s="25">
        <f t="shared" si="156"/>
        <v>1</v>
      </c>
      <c r="FH56" s="53" t="str">
        <f t="shared" si="157"/>
        <v/>
      </c>
      <c r="FI56" s="52" t="str">
        <f t="shared" si="158"/>
        <v/>
      </c>
      <c r="FJ56" s="52" t="str">
        <f t="shared" si="159"/>
        <v/>
      </c>
      <c r="FK56" s="52" t="str">
        <f t="shared" si="160"/>
        <v/>
      </c>
      <c r="FL56" s="52" t="str">
        <f t="shared" si="161"/>
        <v/>
      </c>
      <c r="FM56" s="52" t="str">
        <f t="shared" si="162"/>
        <v/>
      </c>
      <c r="FN56" s="52">
        <f t="shared" si="163"/>
        <v>206</v>
      </c>
      <c r="FO56" s="52">
        <f t="shared" si="164"/>
        <v>106</v>
      </c>
      <c r="FQ56" s="166"/>
      <c r="FR56" s="1"/>
      <c r="FS56" s="17" t="s">
        <v>26</v>
      </c>
      <c r="FT56" s="2">
        <f>COUNTIFS(FW$3:FW$89,"=VisFave", FZ$3:FZ$89,"=1")</f>
        <v>19</v>
      </c>
      <c r="FU56" s="103">
        <f t="shared" si="165"/>
        <v>-106</v>
      </c>
      <c r="FV56" s="24">
        <f>IF(OR($S56&lt;OPL_MIN,$S56&gt;OPL_MAX),"",VLOOKUP($F56,CleanseResults!$DM$3:$DQ$1772,5,FALSE))</f>
        <v>0.47</v>
      </c>
      <c r="FW56" s="24" t="str">
        <f t="shared" si="166"/>
        <v>VisFave</v>
      </c>
      <c r="FX56" s="91">
        <f t="shared" si="167"/>
        <v>-112.76595744680853</v>
      </c>
      <c r="FY56" s="91">
        <f t="shared" si="168"/>
        <v>112.76595744680853</v>
      </c>
      <c r="FZ56" s="25">
        <f t="shared" si="169"/>
        <v>-1</v>
      </c>
      <c r="GA56" s="53" t="str">
        <f t="shared" si="170"/>
        <v/>
      </c>
      <c r="GB56" s="52" t="str">
        <f t="shared" si="171"/>
        <v/>
      </c>
      <c r="GC56" s="52" t="str">
        <f t="shared" si="172"/>
        <v/>
      </c>
      <c r="GD56" s="52" t="str">
        <f t="shared" si="173"/>
        <v/>
      </c>
      <c r="GE56" s="52">
        <f t="shared" si="174"/>
        <v>0</v>
      </c>
      <c r="GF56" s="52">
        <f t="shared" si="175"/>
        <v>110</v>
      </c>
      <c r="GG56" s="52" t="str">
        <f t="shared" si="176"/>
        <v/>
      </c>
      <c r="GH56" s="52" t="str">
        <f t="shared" si="177"/>
        <v/>
      </c>
      <c r="GJ56" s="166"/>
      <c r="GK56" s="1"/>
      <c r="GL56" s="17" t="s">
        <v>26</v>
      </c>
      <c r="GM56" s="2">
        <f>COUNTIFS(GP$3:GP$89,"=VisFave", GS$3:GS$89,"=1")</f>
        <v>18</v>
      </c>
      <c r="GN56" s="103">
        <f t="shared" si="178"/>
        <v>-106</v>
      </c>
      <c r="GO56" s="24">
        <f>IF(OR($S56&lt;OPL_MIN,$S56&gt;OPL_MAX),"",VLOOKUP($F56,CleanseResults!$EB$3:$EF$1772,5,FALSE))</f>
        <v>0.49</v>
      </c>
      <c r="GP56" s="24" t="str">
        <f t="shared" si="179"/>
        <v>VisFave</v>
      </c>
      <c r="GQ56" s="91">
        <f t="shared" si="180"/>
        <v>-104.08163265306123</v>
      </c>
      <c r="GR56" s="91">
        <f t="shared" si="181"/>
        <v>104.08163265306123</v>
      </c>
      <c r="GS56" s="25">
        <f t="shared" si="182"/>
        <v>-1</v>
      </c>
      <c r="GT56" s="53" t="str">
        <f t="shared" si="183"/>
        <v/>
      </c>
      <c r="GU56" s="52" t="str">
        <f t="shared" si="184"/>
        <v/>
      </c>
      <c r="GV56" s="52" t="str">
        <f t="shared" si="185"/>
        <v/>
      </c>
      <c r="GW56" s="52" t="str">
        <f t="shared" si="186"/>
        <v/>
      </c>
      <c r="GX56" s="52">
        <f t="shared" si="187"/>
        <v>0</v>
      </c>
      <c r="GY56" s="52">
        <f t="shared" si="188"/>
        <v>110</v>
      </c>
      <c r="GZ56" s="52" t="str">
        <f t="shared" si="189"/>
        <v/>
      </c>
      <c r="HA56" s="52" t="str">
        <f t="shared" si="190"/>
        <v/>
      </c>
      <c r="HC56" s="166"/>
      <c r="HD56" s="1"/>
      <c r="HE56" s="17" t="s">
        <v>26</v>
      </c>
      <c r="HF56" s="2">
        <f>COUNTIFS(HI$3:HI$89,"=VisFave", HL$3:HL$89,"=1")</f>
        <v>18</v>
      </c>
      <c r="HG56" s="103">
        <f t="shared" si="191"/>
        <v>-106</v>
      </c>
      <c r="HH56" s="24">
        <f>IF(OR($S56&lt;OPL_MIN,$S56&gt;OPL_MAX),"",VLOOKUP($F56,CleanseResults!$EQ$3:$EU$1772,5,FALSE))</f>
        <v>0.49</v>
      </c>
      <c r="HI56" s="24" t="str">
        <f t="shared" si="192"/>
        <v>VisFave</v>
      </c>
      <c r="HJ56" s="91">
        <f t="shared" si="193"/>
        <v>-104.08163265306123</v>
      </c>
      <c r="HK56" s="91">
        <f t="shared" si="194"/>
        <v>104.08163265306123</v>
      </c>
      <c r="HL56" s="25">
        <f t="shared" si="195"/>
        <v>-1</v>
      </c>
      <c r="HM56" s="53" t="str">
        <f t="shared" si="196"/>
        <v/>
      </c>
      <c r="HN56" s="52" t="str">
        <f t="shared" si="197"/>
        <v/>
      </c>
      <c r="HO56" s="52" t="str">
        <f t="shared" si="198"/>
        <v/>
      </c>
      <c r="HP56" s="52" t="str">
        <f t="shared" si="199"/>
        <v/>
      </c>
      <c r="HQ56" s="52">
        <f t="shared" si="200"/>
        <v>0</v>
      </c>
      <c r="HR56" s="52">
        <f t="shared" si="201"/>
        <v>110</v>
      </c>
      <c r="HS56" s="52" t="str">
        <f t="shared" si="202"/>
        <v/>
      </c>
      <c r="HT56" s="52" t="str">
        <f t="shared" si="203"/>
        <v/>
      </c>
      <c r="HV56" s="166"/>
      <c r="HW56" s="1"/>
      <c r="HX56" s="17" t="s">
        <v>26</v>
      </c>
      <c r="HY56" s="2">
        <f>COUNTIFS(IB$3:IB$89,"=VisFave", IE$3:IE$89,"=1")</f>
        <v>14</v>
      </c>
      <c r="HZ56" s="103">
        <f t="shared" si="204"/>
        <v>-106</v>
      </c>
      <c r="IA56" s="24">
        <f>IF(OR($S56&lt;OPL_MIN,$S56&gt;OPL_MAX),"",VLOOKUP($F56,CleanseResults!$FF$3:$FJ$1772,5,FALSE))</f>
        <v>0.48</v>
      </c>
      <c r="IB56" s="24" t="str">
        <f t="shared" si="205"/>
        <v>VisFave</v>
      </c>
      <c r="IC56" s="91">
        <f t="shared" si="206"/>
        <v>-108.33333333333334</v>
      </c>
      <c r="ID56" s="91">
        <f t="shared" si="207"/>
        <v>108.33333333333334</v>
      </c>
      <c r="IE56" s="25">
        <f t="shared" si="208"/>
        <v>-1</v>
      </c>
      <c r="IF56" s="53" t="str">
        <f t="shared" si="209"/>
        <v/>
      </c>
      <c r="IG56" s="52" t="str">
        <f t="shared" si="210"/>
        <v/>
      </c>
      <c r="IH56" s="52" t="str">
        <f t="shared" si="211"/>
        <v/>
      </c>
      <c r="II56" s="52" t="str">
        <f t="shared" si="212"/>
        <v/>
      </c>
      <c r="IJ56" s="52">
        <f t="shared" si="213"/>
        <v>0</v>
      </c>
      <c r="IK56" s="52">
        <f t="shared" si="214"/>
        <v>110</v>
      </c>
      <c r="IL56" s="52" t="str">
        <f t="shared" si="215"/>
        <v/>
      </c>
      <c r="IM56" s="52" t="str">
        <f t="shared" si="216"/>
        <v/>
      </c>
      <c r="IO56" s="166"/>
      <c r="IP56" s="1"/>
      <c r="IQ56" s="17" t="s">
        <v>26</v>
      </c>
      <c r="IR56" s="2">
        <f>COUNTIFS(IU$3:IU$89,"=VisFave", IX$3:IX$89,"=1")</f>
        <v>17</v>
      </c>
      <c r="IS56" s="103">
        <f t="shared" si="217"/>
        <v>-106</v>
      </c>
      <c r="IT56" s="24">
        <f>IF(OR($S56&lt;OPL_MIN,$S56&gt;OPL_MAX),"",VLOOKUP($F56,CleanseResults!$FU$3:$FY$1772,5,FALSE))</f>
        <v>0.49</v>
      </c>
      <c r="IU56" s="24" t="str">
        <f t="shared" si="218"/>
        <v>VisFave</v>
      </c>
      <c r="IV56" s="91">
        <f t="shared" si="219"/>
        <v>-104.08163265306123</v>
      </c>
      <c r="IW56" s="91">
        <f t="shared" si="220"/>
        <v>104.08163265306123</v>
      </c>
      <c r="IX56" s="25">
        <f t="shared" si="221"/>
        <v>-1</v>
      </c>
      <c r="IY56" s="53" t="str">
        <f t="shared" si="222"/>
        <v/>
      </c>
      <c r="IZ56" s="52" t="str">
        <f t="shared" si="223"/>
        <v/>
      </c>
      <c r="JA56" s="52" t="str">
        <f t="shared" si="224"/>
        <v/>
      </c>
      <c r="JB56" s="52" t="str">
        <f t="shared" si="225"/>
        <v/>
      </c>
      <c r="JC56" s="52">
        <f t="shared" si="226"/>
        <v>0</v>
      </c>
      <c r="JD56" s="52">
        <f t="shared" si="227"/>
        <v>110</v>
      </c>
      <c r="JE56" s="52" t="str">
        <f t="shared" si="228"/>
        <v/>
      </c>
      <c r="JF56" s="52" t="str">
        <f t="shared" si="229"/>
        <v/>
      </c>
      <c r="JH56" s="166"/>
      <c r="JI56" s="1"/>
      <c r="JJ56" s="17" t="s">
        <v>26</v>
      </c>
      <c r="JK56" s="2">
        <f>COUNTIFS(JN$3:JN$89,"=VisFave", JQ$3:JQ$89,"=1")</f>
        <v>21</v>
      </c>
      <c r="JL56" s="103">
        <f t="shared" si="230"/>
        <v>-106</v>
      </c>
      <c r="JM56" s="24">
        <f>IF(OR($S56&lt;OPL_MIN,$S56&gt;OPL_MAX),"",VLOOKUP($F56,CleanseResults!$GJ$3:$GN$1772,5,FALSE))</f>
        <v>0.46</v>
      </c>
      <c r="JN56" s="24" t="str">
        <f t="shared" si="231"/>
        <v>VisFave</v>
      </c>
      <c r="JO56" s="91">
        <f t="shared" si="232"/>
        <v>-117.39130434782609</v>
      </c>
      <c r="JP56" s="91">
        <f t="shared" si="233"/>
        <v>117.39130434782609</v>
      </c>
      <c r="JQ56" s="25">
        <f t="shared" si="234"/>
        <v>-1</v>
      </c>
      <c r="JR56" s="53" t="str">
        <f t="shared" si="235"/>
        <v/>
      </c>
      <c r="JS56" s="52" t="str">
        <f t="shared" si="236"/>
        <v/>
      </c>
      <c r="JT56" s="52" t="str">
        <f t="shared" si="237"/>
        <v/>
      </c>
      <c r="JU56" s="52" t="str">
        <f t="shared" si="238"/>
        <v/>
      </c>
      <c r="JV56" s="52">
        <f t="shared" si="239"/>
        <v>0</v>
      </c>
      <c r="JW56" s="52">
        <f t="shared" si="240"/>
        <v>110</v>
      </c>
      <c r="JX56" s="52" t="str">
        <f t="shared" si="241"/>
        <v/>
      </c>
      <c r="JY56" s="52" t="str">
        <f t="shared" si="242"/>
        <v/>
      </c>
      <c r="KA56" s="166"/>
      <c r="KB56" s="1"/>
      <c r="KC56" s="17" t="s">
        <v>26</v>
      </c>
      <c r="KD56" s="2">
        <f>COUNTIFS(KG$3:KG$89,"=VisFave", KJ$3:KJ$89,"=1")</f>
        <v>16</v>
      </c>
      <c r="KE56" s="103">
        <f t="shared" si="243"/>
        <v>-106</v>
      </c>
      <c r="KF56" s="24">
        <f>IF(OR($S56&lt;OPL_MIN,$S56&gt;OPL_MAX),"",VLOOKUP($F56,CleanseResults!$GY$3:$HC$1772,5,FALSE))</f>
        <v>0.47</v>
      </c>
      <c r="KG56" s="24" t="str">
        <f t="shared" si="244"/>
        <v>VisFave</v>
      </c>
      <c r="KH56" s="91">
        <f t="shared" si="245"/>
        <v>-112.76595744680853</v>
      </c>
      <c r="KI56" s="91">
        <f t="shared" si="246"/>
        <v>112.76595744680853</v>
      </c>
      <c r="KJ56" s="25">
        <f t="shared" si="247"/>
        <v>-1</v>
      </c>
      <c r="KK56" s="53" t="str">
        <f t="shared" si="248"/>
        <v/>
      </c>
      <c r="KL56" s="52" t="str">
        <f t="shared" si="249"/>
        <v/>
      </c>
      <c r="KM56" s="52" t="str">
        <f t="shared" si="250"/>
        <v/>
      </c>
      <c r="KN56" s="52" t="str">
        <f t="shared" si="251"/>
        <v/>
      </c>
      <c r="KO56" s="52">
        <f t="shared" si="252"/>
        <v>0</v>
      </c>
      <c r="KP56" s="52">
        <f t="shared" si="253"/>
        <v>110</v>
      </c>
      <c r="KQ56" s="52" t="str">
        <f t="shared" si="254"/>
        <v/>
      </c>
      <c r="KR56" s="52" t="str">
        <f t="shared" si="255"/>
        <v/>
      </c>
      <c r="KT56" s="166"/>
      <c r="KU56" s="1"/>
      <c r="KV56" s="17" t="s">
        <v>26</v>
      </c>
      <c r="KW56" s="2">
        <f>COUNTIFS(KZ$3:KZ$89,"=VisFave", LC$3:LC$89,"=1")</f>
        <v>21</v>
      </c>
      <c r="KX56" s="103">
        <f t="shared" si="256"/>
        <v>-106</v>
      </c>
      <c r="KY56" s="24">
        <f>IF(OR($S56&lt;OPL_MIN,$S56&gt;OPL_MAX),"",VLOOKUP($F56,CleanseResults!$HN$3:$HR$1772,5,FALSE))</f>
        <v>0.4</v>
      </c>
      <c r="KZ56" s="24" t="str">
        <f t="shared" si="257"/>
        <v>VisFave</v>
      </c>
      <c r="LA56" s="91">
        <f t="shared" si="258"/>
        <v>-149.99999999999997</v>
      </c>
      <c r="LB56" s="91">
        <f t="shared" si="259"/>
        <v>149.99999999999997</v>
      </c>
      <c r="LC56" s="25">
        <f t="shared" si="260"/>
        <v>-1</v>
      </c>
      <c r="LD56" s="53" t="str">
        <f t="shared" si="261"/>
        <v/>
      </c>
      <c r="LE56" s="52" t="str">
        <f t="shared" si="262"/>
        <v/>
      </c>
      <c r="LF56" s="52" t="str">
        <f t="shared" si="263"/>
        <v/>
      </c>
      <c r="LG56" s="52" t="str">
        <f t="shared" si="264"/>
        <v/>
      </c>
      <c r="LH56" s="52">
        <f t="shared" si="265"/>
        <v>0</v>
      </c>
      <c r="LI56" s="52">
        <f t="shared" si="266"/>
        <v>110</v>
      </c>
      <c r="LJ56" s="52" t="str">
        <f t="shared" si="267"/>
        <v/>
      </c>
      <c r="LK56" s="52" t="str">
        <f t="shared" si="268"/>
        <v/>
      </c>
      <c r="LO56" s="166"/>
      <c r="LP56" s="1"/>
      <c r="LQ56" s="17" t="s">
        <v>286</v>
      </c>
      <c r="LR56" s="2">
        <f>COUNTIFS(MC$3:MC$89,"=VisFave", ME$3:ME$89,"=1")</f>
        <v>0</v>
      </c>
      <c r="LS56" s="129">
        <f t="shared" si="30"/>
        <v>0.49554736111204739</v>
      </c>
      <c r="LT56" s="53">
        <f t="shared" si="269"/>
        <v>0</v>
      </c>
      <c r="LU56" s="53">
        <f t="shared" si="270"/>
        <v>0</v>
      </c>
      <c r="LV56" s="53">
        <f t="shared" si="271"/>
        <v>12</v>
      </c>
      <c r="LW56" s="53">
        <f t="shared" si="272"/>
        <v>3</v>
      </c>
      <c r="LX56" s="24" t="str">
        <f t="shared" si="273"/>
        <v>VisFave</v>
      </c>
      <c r="LY56" s="97">
        <f t="shared" si="32"/>
        <v>80</v>
      </c>
      <c r="LZ56" s="127">
        <f t="shared" si="33"/>
        <v>0.48</v>
      </c>
      <c r="MA56" s="128">
        <f t="shared" si="34"/>
        <v>-1.5547361112047409E-2</v>
      </c>
      <c r="MB56" s="91">
        <f t="shared" si="35"/>
        <v>108.33333333333334</v>
      </c>
      <c r="MC56" s="137" t="str">
        <f t="shared" si="36"/>
        <v>VisFave</v>
      </c>
      <c r="MD56" s="138" t="str">
        <f t="shared" si="37"/>
        <v/>
      </c>
      <c r="ME56" s="130" t="str">
        <f t="shared" si="274"/>
        <v/>
      </c>
      <c r="MF56" s="135" t="str">
        <f t="shared" si="38"/>
        <v/>
      </c>
      <c r="MG56" s="135" t="str">
        <f t="shared" si="39"/>
        <v/>
      </c>
      <c r="MH56" s="135" t="str">
        <f t="shared" si="40"/>
        <v/>
      </c>
      <c r="MI56" s="135" t="str">
        <f t="shared" si="41"/>
        <v/>
      </c>
      <c r="MJ56" s="135" t="str">
        <f t="shared" si="42"/>
        <v/>
      </c>
      <c r="MK56" s="135" t="str">
        <f t="shared" si="43"/>
        <v/>
      </c>
      <c r="ML56" s="135" t="str">
        <f t="shared" si="44"/>
        <v/>
      </c>
      <c r="MM56" s="135" t="str">
        <f t="shared" si="45"/>
        <v/>
      </c>
      <c r="MO56" s="123" t="str">
        <f t="shared" si="46"/>
        <v/>
      </c>
      <c r="MP56" s="123" t="str">
        <f t="shared" si="47"/>
        <v/>
      </c>
      <c r="MS56" s="24" t="str">
        <f t="shared" si="48"/>
        <v/>
      </c>
      <c r="MT56" s="24" t="str">
        <f t="shared" si="49"/>
        <v/>
      </c>
      <c r="MU56" s="24" t="str">
        <f t="shared" si="50"/>
        <v/>
      </c>
      <c r="MV56" s="81" t="str">
        <f t="shared" si="51"/>
        <v/>
      </c>
      <c r="MX56" s="52">
        <f t="shared" si="52"/>
        <v>0.49</v>
      </c>
      <c r="MY56" s="52">
        <f t="shared" si="53"/>
        <v>0.5</v>
      </c>
      <c r="MZ56" s="52">
        <f t="shared" si="54"/>
        <v>0.57999999999999996</v>
      </c>
      <c r="NA56" s="52">
        <f t="shared" si="55"/>
        <v>0.43</v>
      </c>
      <c r="NB56" s="52">
        <f t="shared" si="56"/>
        <v>0.39</v>
      </c>
      <c r="NC56" s="52">
        <f t="shared" si="57"/>
        <v>0.46</v>
      </c>
      <c r="ND56" s="52">
        <f t="shared" si="58"/>
        <v>0.51</v>
      </c>
      <c r="NE56" s="52">
        <f t="shared" si="59"/>
        <v>0.47</v>
      </c>
      <c r="NF56" s="52">
        <f t="shared" si="60"/>
        <v>0.49</v>
      </c>
      <c r="NG56" s="52">
        <f t="shared" si="61"/>
        <v>0.49</v>
      </c>
      <c r="NH56" s="52">
        <f t="shared" si="62"/>
        <v>0.48</v>
      </c>
      <c r="NI56" s="52">
        <f t="shared" si="63"/>
        <v>0.49</v>
      </c>
      <c r="NJ56" s="52">
        <f t="shared" si="64"/>
        <v>0.46</v>
      </c>
      <c r="NK56" s="52">
        <f t="shared" si="65"/>
        <v>0.47</v>
      </c>
      <c r="NL56" s="52">
        <f t="shared" si="66"/>
        <v>0.4</v>
      </c>
      <c r="NM56" s="109">
        <f t="shared" si="275"/>
        <v>0.48</v>
      </c>
    </row>
    <row r="57" spans="1:377" ht="15" customHeight="1" x14ac:dyDescent="0.2">
      <c r="A57" s="14"/>
      <c r="B57" s="14"/>
      <c r="C57" s="14"/>
      <c r="D57" s="14"/>
      <c r="E57" s="10">
        <f t="shared" si="276"/>
        <v>0</v>
      </c>
      <c r="F57" s="26">
        <v>824860</v>
      </c>
      <c r="G57" s="49">
        <f>VLOOKUP($F57,Lookup_!$A$2:$AJ$2224,3,FALSE)</f>
        <v>2026</v>
      </c>
      <c r="H57" s="27">
        <f>VLOOKUP($F57,Lookup_!$A$2:$AJ$2224,4,FALSE)</f>
        <v>4.0999999999999996</v>
      </c>
      <c r="I57" s="86">
        <f>VLOOKUP($F57,Lookup_!$A$2:$AJ$2224,2,FALSE)</f>
        <v>46113</v>
      </c>
      <c r="J57" s="7">
        <f>VLOOKUP($F57,Lookup_!$A$2:$AJ$2224,13,FALSE)</f>
        <v>28</v>
      </c>
      <c r="K57" s="8" t="str">
        <f>VLOOKUP(J57,Lookup_!$AO$3:$AP$32,2,FALSE)</f>
        <v>TEX</v>
      </c>
      <c r="L57" s="27">
        <f>VLOOKUP($F57,Lookup_!$A$2:$AJ$2224,14,FALSE)</f>
        <v>105</v>
      </c>
      <c r="M57" s="12">
        <f>VLOOKUP($F57,Lookup_!$A$2:$AJ$2224,15,FALSE)</f>
        <v>0.48780499999999999</v>
      </c>
      <c r="N57" s="115">
        <f t="shared" si="67"/>
        <v>0.47598068775479535</v>
      </c>
      <c r="O57" s="116">
        <f t="shared" si="68"/>
        <v>110.09255747686062</v>
      </c>
      <c r="P57" s="49">
        <f>VLOOKUP($F57,Lookup_!$A$2:$AJ$2224,7,FALSE)</f>
        <v>2</v>
      </c>
      <c r="Q57" s="8" t="str">
        <f>VLOOKUP(P57,Lookup_!$AO$3:$AP$32,2,FALSE)</f>
        <v>BAL</v>
      </c>
      <c r="R57" s="88">
        <f>VLOOKUP($F57,Lookup_!$A$2:$AJ$2224,12,FALSE)</f>
        <v>0.32065001999999998</v>
      </c>
      <c r="S57" s="27">
        <f>VLOOKUP($F57,Lookup_!$A$2:$AJ$2224,8,FALSE)</f>
        <v>-116</v>
      </c>
      <c r="T57" s="12">
        <f>VLOOKUP($F57,Lookup_!$A$2:$AJ$2224,9,FALSE)</f>
        <v>0.53703699999999999</v>
      </c>
      <c r="U57" s="115">
        <f t="shared" si="69"/>
        <v>0.52401931224520459</v>
      </c>
      <c r="V57" s="116">
        <f t="shared" si="70"/>
        <v>-110.09255747686062</v>
      </c>
      <c r="W57" s="90">
        <f t="shared" si="71"/>
        <v>1</v>
      </c>
      <c r="X57" s="27">
        <f>VLOOKUP($F57,Lookup_!$A$2:$AJ$2224,5,FALSE)</f>
        <v>8</v>
      </c>
      <c r="Y57" s="27">
        <f>VLOOKUP($F57,Lookup_!$A$2:$AJ$2224,6,FALSE)</f>
        <v>-105.5</v>
      </c>
      <c r="Z57" s="55">
        <f>VLOOKUP($F57,Lookup_!$A$2:$AJ$2224,19,FALSE)</f>
        <v>103.32081942486771</v>
      </c>
      <c r="AA57" s="116">
        <f>VLOOKUP($F57,Lookup_!$A$2:$AJ$2224,25,FALSE)</f>
        <v>104.6542468826042</v>
      </c>
      <c r="AB57" s="27">
        <f>VLOOKUP($F57,Lookup_!$A$2:$AJ$2224,21,FALSE)</f>
        <v>101.72384768171965</v>
      </c>
      <c r="AC57" s="116">
        <f>VLOOKUP($F57,Lookup_!$A$2:$AJ$2224,23,FALSE)</f>
        <v>-106.72817518972477</v>
      </c>
      <c r="AD57" s="7">
        <f>VLOOKUP($F57,Lookup_!$A$2:$AJ$2224,31,FALSE)</f>
        <v>3</v>
      </c>
      <c r="AE57" s="8">
        <f>VLOOKUP($F57,Lookup_!$A$2:$AJ$2224,30,FALSE)</f>
        <v>8</v>
      </c>
      <c r="AF57" s="8" t="str">
        <f>VLOOKUP($F57,Lookup_!$A$2:$AJ$2224,32,FALSE)</f>
        <v>FIVE</v>
      </c>
      <c r="AG57" s="28">
        <f>VLOOKUP($F57,Lookup_!$A$2:$AJ$2224,29,FALSE)</f>
        <v>1</v>
      </c>
      <c r="AH57" s="28">
        <f>VLOOKUP($F57,Lookup_!$A$2:$AJ$2224,34,FALSE)</f>
        <v>1</v>
      </c>
      <c r="AI57" s="28" t="str">
        <f>VLOOKUP($F57,Lookup_!$A$2:$AJ$2224,33,FALSE)</f>
        <v>HomFave</v>
      </c>
      <c r="AJ57" s="8">
        <f>VLOOKUP($F57,Lookup_!$A$2:$AJ$2224,35,FALSE)</f>
        <v>11</v>
      </c>
      <c r="AK57" s="28">
        <f>VLOOKUP($F57,Lookup_!$A$2:$AJ$2224,36,FALSE)</f>
        <v>1</v>
      </c>
      <c r="AL57">
        <f t="shared" si="72"/>
        <v>5</v>
      </c>
      <c r="AM57">
        <f t="shared" si="73"/>
        <v>1</v>
      </c>
      <c r="AN57" s="166"/>
      <c r="AO57" s="1"/>
      <c r="AP57" s="17" t="s">
        <v>27</v>
      </c>
      <c r="AQ57" s="21">
        <f>IF(AQ55=0,0,AQ56/AQ55)</f>
        <v>0.40909090909090912</v>
      </c>
      <c r="AR57" s="103">
        <f t="shared" si="74"/>
        <v>-116</v>
      </c>
      <c r="AS57" s="24">
        <f>IF(OR($S57&lt;OPL_MIN,$S57&gt;OPL_MAX),"",VLOOKUP($F57,CleanseResults!$L$3:$P$1772,5,FALSE))</f>
        <v>0.56000000000000005</v>
      </c>
      <c r="AT57" s="24" t="str">
        <f t="shared" si="75"/>
        <v>HomFave</v>
      </c>
      <c r="AU57" s="91">
        <f t="shared" si="76"/>
        <v>-127.27272727272729</v>
      </c>
      <c r="AV57" s="91">
        <f t="shared" si="77"/>
        <v>127.27272727272729</v>
      </c>
      <c r="AW57" s="25">
        <f t="shared" si="78"/>
        <v>1</v>
      </c>
      <c r="AX57" s="53">
        <f t="shared" si="79"/>
        <v>216</v>
      </c>
      <c r="AY57" s="52">
        <f t="shared" si="80"/>
        <v>116</v>
      </c>
      <c r="AZ57" s="52" t="str">
        <f t="shared" si="81"/>
        <v/>
      </c>
      <c r="BA57" s="52" t="str">
        <f t="shared" si="82"/>
        <v/>
      </c>
      <c r="BB57" s="52" t="str">
        <f t="shared" si="83"/>
        <v/>
      </c>
      <c r="BC57" s="52" t="str">
        <f t="shared" si="84"/>
        <v/>
      </c>
      <c r="BD57" s="52" t="str">
        <f t="shared" si="85"/>
        <v/>
      </c>
      <c r="BE57" s="52" t="str">
        <f t="shared" si="86"/>
        <v/>
      </c>
      <c r="BG57" s="166"/>
      <c r="BH57" s="1"/>
      <c r="BI57" s="17" t="s">
        <v>27</v>
      </c>
      <c r="BJ57" s="21">
        <f>IF(BJ55=0,0,BJ56/BJ55)</f>
        <v>0.4358974358974359</v>
      </c>
      <c r="BK57" s="103">
        <f t="shared" si="87"/>
        <v>-116</v>
      </c>
      <c r="BL57" s="24">
        <f>IF(OR($S57&lt;OPL_MIN,$S57&gt;OPL_MAX),"",VLOOKUP($F57,CleanseResults!$AA$3:$AE$1772,5,FALSE))</f>
        <v>0.56000000000000005</v>
      </c>
      <c r="BM57" s="24" t="str">
        <f t="shared" si="88"/>
        <v>HomFave</v>
      </c>
      <c r="BN57" s="91">
        <f t="shared" si="89"/>
        <v>-127.27272727272729</v>
      </c>
      <c r="BO57" s="91">
        <f t="shared" si="90"/>
        <v>127.27272727272729</v>
      </c>
      <c r="BP57" s="25">
        <f t="shared" si="91"/>
        <v>1</v>
      </c>
      <c r="BQ57" s="53">
        <f t="shared" si="92"/>
        <v>216</v>
      </c>
      <c r="BR57" s="52">
        <f t="shared" si="93"/>
        <v>116</v>
      </c>
      <c r="BS57" s="52" t="str">
        <f t="shared" si="94"/>
        <v/>
      </c>
      <c r="BT57" s="52" t="str">
        <f t="shared" si="95"/>
        <v/>
      </c>
      <c r="BU57" s="52" t="str">
        <f t="shared" si="96"/>
        <v/>
      </c>
      <c r="BV57" s="52" t="str">
        <f t="shared" si="97"/>
        <v/>
      </c>
      <c r="BW57" s="52" t="str">
        <f t="shared" si="98"/>
        <v/>
      </c>
      <c r="BX57" s="52" t="str">
        <f t="shared" si="99"/>
        <v/>
      </c>
      <c r="BZ57" s="166"/>
      <c r="CA57" s="1"/>
      <c r="CB57" s="17" t="s">
        <v>27</v>
      </c>
      <c r="CC57" s="21">
        <f>IF(CC55=0,0,CC56/CC55)</f>
        <v>0.48648648648648651</v>
      </c>
      <c r="CD57" s="103">
        <f t="shared" si="100"/>
        <v>-116</v>
      </c>
      <c r="CE57" s="24">
        <f>IF(OR($S57&lt;OPL_MIN,$S57&gt;OPL_MAX),"",VLOOKUP($F57,CleanseResults!$AP$3:$AT$1772,5,FALSE))</f>
        <v>0.62</v>
      </c>
      <c r="CF57" s="24" t="str">
        <f t="shared" si="101"/>
        <v>HomFave</v>
      </c>
      <c r="CG57" s="91">
        <f t="shared" si="102"/>
        <v>-163.15789473684211</v>
      </c>
      <c r="CH57" s="91">
        <f t="shared" si="103"/>
        <v>163.15789473684211</v>
      </c>
      <c r="CI57" s="25">
        <f t="shared" si="104"/>
        <v>1</v>
      </c>
      <c r="CJ57" s="53">
        <f t="shared" si="105"/>
        <v>216</v>
      </c>
      <c r="CK57" s="52">
        <f t="shared" si="106"/>
        <v>116</v>
      </c>
      <c r="CL57" s="52" t="str">
        <f t="shared" si="107"/>
        <v/>
      </c>
      <c r="CM57" s="52" t="str">
        <f t="shared" si="108"/>
        <v/>
      </c>
      <c r="CN57" s="52" t="str">
        <f t="shared" si="109"/>
        <v/>
      </c>
      <c r="CO57" s="52" t="str">
        <f t="shared" si="110"/>
        <v/>
      </c>
      <c r="CP57" s="52" t="str">
        <f t="shared" si="111"/>
        <v/>
      </c>
      <c r="CQ57" s="52" t="str">
        <f t="shared" si="112"/>
        <v/>
      </c>
      <c r="CS57" s="166"/>
      <c r="CT57" s="1"/>
      <c r="CU57" s="17" t="s">
        <v>27</v>
      </c>
      <c r="CV57" s="21">
        <f>IF(CV55=0,0,CV56/CV55)</f>
        <v>0.40425531914893614</v>
      </c>
      <c r="CW57" s="103">
        <f t="shared" si="113"/>
        <v>-116</v>
      </c>
      <c r="CX57" s="24">
        <f>IF(OR($S57&lt;OPL_MIN,$S57&gt;OPL_MAX),"",VLOOKUP($F57,CleanseResults!$BE$3:$BI$1772,5,FALSE))</f>
        <v>0.59</v>
      </c>
      <c r="CY57" s="24" t="str">
        <f t="shared" si="114"/>
        <v>HomFave</v>
      </c>
      <c r="CZ57" s="91">
        <f t="shared" si="115"/>
        <v>-143.90243902439022</v>
      </c>
      <c r="DA57" s="91">
        <f t="shared" si="116"/>
        <v>143.90243902439022</v>
      </c>
      <c r="DB57" s="25">
        <f t="shared" si="117"/>
        <v>1</v>
      </c>
      <c r="DC57" s="53">
        <f t="shared" si="118"/>
        <v>216</v>
      </c>
      <c r="DD57" s="52">
        <f t="shared" si="119"/>
        <v>116</v>
      </c>
      <c r="DE57" s="52" t="str">
        <f t="shared" si="120"/>
        <v/>
      </c>
      <c r="DF57" s="52" t="str">
        <f t="shared" si="121"/>
        <v/>
      </c>
      <c r="DG57" s="52" t="str">
        <f t="shared" si="122"/>
        <v/>
      </c>
      <c r="DH57" s="52" t="str">
        <f t="shared" si="123"/>
        <v/>
      </c>
      <c r="DI57" s="52" t="str">
        <f t="shared" si="124"/>
        <v/>
      </c>
      <c r="DJ57" s="52" t="str">
        <f t="shared" si="125"/>
        <v/>
      </c>
      <c r="DL57" s="166"/>
      <c r="DM57" s="1"/>
      <c r="DN57" s="17" t="s">
        <v>27</v>
      </c>
      <c r="DO57" s="21">
        <f>IF(DO55=0,0,DO56/DO55)</f>
        <v>0.44444444444444442</v>
      </c>
      <c r="DP57" s="103">
        <f t="shared" si="126"/>
        <v>-116</v>
      </c>
      <c r="DQ57" s="24">
        <f>IF(OR($S57&lt;OPL_MIN,$S57&gt;OPL_MAX),"",VLOOKUP($F57,CleanseResults!$BT$3:$BX$1772,5,FALSE))</f>
        <v>0.57999999999999996</v>
      </c>
      <c r="DR57" s="24" t="str">
        <f t="shared" si="127"/>
        <v>HomFave</v>
      </c>
      <c r="DS57" s="91">
        <f t="shared" si="128"/>
        <v>-138.09523809523807</v>
      </c>
      <c r="DT57" s="91">
        <f t="shared" si="129"/>
        <v>138.09523809523807</v>
      </c>
      <c r="DU57" s="25">
        <f t="shared" si="130"/>
        <v>1</v>
      </c>
      <c r="DV57" s="53">
        <f t="shared" si="131"/>
        <v>216</v>
      </c>
      <c r="DW57" s="52">
        <f t="shared" si="132"/>
        <v>116</v>
      </c>
      <c r="DX57" s="52" t="str">
        <f t="shared" si="133"/>
        <v/>
      </c>
      <c r="DY57" s="52" t="str">
        <f t="shared" si="134"/>
        <v/>
      </c>
      <c r="DZ57" s="52" t="str">
        <f t="shared" si="135"/>
        <v/>
      </c>
      <c r="EA57" s="52" t="str">
        <f t="shared" si="136"/>
        <v/>
      </c>
      <c r="EB57" s="52" t="str">
        <f t="shared" si="137"/>
        <v/>
      </c>
      <c r="EC57" s="52" t="str">
        <f t="shared" si="138"/>
        <v/>
      </c>
      <c r="EE57" s="166"/>
      <c r="EF57" s="1"/>
      <c r="EG57" s="17" t="s">
        <v>27</v>
      </c>
      <c r="EH57" s="21">
        <f>IF(EH55=0,0,EH56/EH55)</f>
        <v>0.39583333333333331</v>
      </c>
      <c r="EI57" s="103">
        <f t="shared" si="139"/>
        <v>-116</v>
      </c>
      <c r="EJ57" s="24">
        <f>IF(OR($S57&lt;OPL_MIN,$S57&gt;OPL_MAX),"",VLOOKUP($F57,CleanseResults!$CI$3:$CM$1772,5,FALSE))</f>
        <v>0.54</v>
      </c>
      <c r="EK57" s="24" t="str">
        <f t="shared" si="140"/>
        <v>HomFave</v>
      </c>
      <c r="EL57" s="91">
        <f t="shared" si="141"/>
        <v>-117.39130434782609</v>
      </c>
      <c r="EM57" s="91">
        <f t="shared" si="142"/>
        <v>117.39130434782609</v>
      </c>
      <c r="EN57" s="25">
        <f t="shared" si="143"/>
        <v>1</v>
      </c>
      <c r="EO57" s="53">
        <f t="shared" si="144"/>
        <v>216</v>
      </c>
      <c r="EP57" s="52">
        <f t="shared" si="145"/>
        <v>116</v>
      </c>
      <c r="EQ57" s="52" t="str">
        <f t="shared" si="146"/>
        <v/>
      </c>
      <c r="ER57" s="52" t="str">
        <f t="shared" si="147"/>
        <v/>
      </c>
      <c r="ES57" s="52" t="str">
        <f t="shared" si="148"/>
        <v/>
      </c>
      <c r="ET57" s="52" t="str">
        <f t="shared" si="149"/>
        <v/>
      </c>
      <c r="EU57" s="52" t="str">
        <f t="shared" si="150"/>
        <v/>
      </c>
      <c r="EV57" s="52" t="str">
        <f t="shared" si="151"/>
        <v/>
      </c>
      <c r="EX57" s="166"/>
      <c r="EY57" s="1"/>
      <c r="EZ57" s="17" t="s">
        <v>27</v>
      </c>
      <c r="FA57" s="21">
        <f>IF(FA55=0,0,FA56/FA55)</f>
        <v>0.32432432432432434</v>
      </c>
      <c r="FB57" s="103">
        <f t="shared" si="152"/>
        <v>-116</v>
      </c>
      <c r="FC57" s="24">
        <f>IF(OR($S57&lt;OPL_MIN,$S57&gt;OPL_MAX),"",VLOOKUP($F57,CleanseResults!$CX$3:$DB$1772,5,FALSE))</f>
        <v>0.52</v>
      </c>
      <c r="FD57" s="24" t="str">
        <f t="shared" si="153"/>
        <v>HomFave</v>
      </c>
      <c r="FE57" s="91">
        <f t="shared" si="154"/>
        <v>-108.33333333333334</v>
      </c>
      <c r="FF57" s="91">
        <f t="shared" si="155"/>
        <v>108.33333333333334</v>
      </c>
      <c r="FG57" s="25">
        <f t="shared" si="156"/>
        <v>1</v>
      </c>
      <c r="FH57" s="53">
        <f t="shared" si="157"/>
        <v>216</v>
      </c>
      <c r="FI57" s="52">
        <f t="shared" si="158"/>
        <v>116</v>
      </c>
      <c r="FJ57" s="52" t="str">
        <f t="shared" si="159"/>
        <v/>
      </c>
      <c r="FK57" s="52" t="str">
        <f t="shared" si="160"/>
        <v/>
      </c>
      <c r="FL57" s="52" t="str">
        <f t="shared" si="161"/>
        <v/>
      </c>
      <c r="FM57" s="52" t="str">
        <f t="shared" si="162"/>
        <v/>
      </c>
      <c r="FN57" s="52" t="str">
        <f t="shared" si="163"/>
        <v/>
      </c>
      <c r="FO57" s="52" t="str">
        <f t="shared" si="164"/>
        <v/>
      </c>
      <c r="FQ57" s="166"/>
      <c r="FR57" s="1"/>
      <c r="FS57" s="17" t="s">
        <v>27</v>
      </c>
      <c r="FT57" s="21">
        <f>IF(FT55=0,0,FT56/FT55)</f>
        <v>0.42222222222222222</v>
      </c>
      <c r="FU57" s="103">
        <f t="shared" si="165"/>
        <v>-116</v>
      </c>
      <c r="FV57" s="24">
        <f>IF(OR($S57&lt;OPL_MIN,$S57&gt;OPL_MAX),"",VLOOKUP($F57,CleanseResults!$DM$3:$DQ$1772,5,FALSE))</f>
        <v>0.52</v>
      </c>
      <c r="FW57" s="24" t="str">
        <f t="shared" si="166"/>
        <v>HomFave</v>
      </c>
      <c r="FX57" s="91">
        <f t="shared" si="167"/>
        <v>-108.33333333333334</v>
      </c>
      <c r="FY57" s="91">
        <f t="shared" si="168"/>
        <v>108.33333333333334</v>
      </c>
      <c r="FZ57" s="25">
        <f t="shared" si="169"/>
        <v>1</v>
      </c>
      <c r="GA57" s="53">
        <f t="shared" si="170"/>
        <v>216</v>
      </c>
      <c r="GB57" s="52">
        <f t="shared" si="171"/>
        <v>116</v>
      </c>
      <c r="GC57" s="52" t="str">
        <f t="shared" si="172"/>
        <v/>
      </c>
      <c r="GD57" s="52" t="str">
        <f t="shared" si="173"/>
        <v/>
      </c>
      <c r="GE57" s="52" t="str">
        <f t="shared" si="174"/>
        <v/>
      </c>
      <c r="GF57" s="52" t="str">
        <f t="shared" si="175"/>
        <v/>
      </c>
      <c r="GG57" s="52" t="str">
        <f t="shared" si="176"/>
        <v/>
      </c>
      <c r="GH57" s="52" t="str">
        <f t="shared" si="177"/>
        <v/>
      </c>
      <c r="GJ57" s="166"/>
      <c r="GK57" s="1"/>
      <c r="GL57" s="17" t="s">
        <v>27</v>
      </c>
      <c r="GM57" s="21">
        <f>IF(GM55=0,0,GM56/GM55)</f>
        <v>0.4</v>
      </c>
      <c r="GN57" s="103">
        <f t="shared" si="178"/>
        <v>-116</v>
      </c>
      <c r="GO57" s="24">
        <f>IF(OR($S57&lt;OPL_MIN,$S57&gt;OPL_MAX),"",VLOOKUP($F57,CleanseResults!$EB$3:$EF$1772,5,FALSE))</f>
        <v>0.56999999999999995</v>
      </c>
      <c r="GP57" s="24" t="str">
        <f t="shared" si="179"/>
        <v>HomFave</v>
      </c>
      <c r="GQ57" s="91">
        <f t="shared" si="180"/>
        <v>-132.55813953488368</v>
      </c>
      <c r="GR57" s="91">
        <f t="shared" si="181"/>
        <v>132.55813953488368</v>
      </c>
      <c r="GS57" s="25">
        <f t="shared" si="182"/>
        <v>1</v>
      </c>
      <c r="GT57" s="53">
        <f t="shared" si="183"/>
        <v>216</v>
      </c>
      <c r="GU57" s="52">
        <f t="shared" si="184"/>
        <v>116</v>
      </c>
      <c r="GV57" s="52" t="str">
        <f t="shared" si="185"/>
        <v/>
      </c>
      <c r="GW57" s="52" t="str">
        <f t="shared" si="186"/>
        <v/>
      </c>
      <c r="GX57" s="52" t="str">
        <f t="shared" si="187"/>
        <v/>
      </c>
      <c r="GY57" s="52" t="str">
        <f t="shared" si="188"/>
        <v/>
      </c>
      <c r="GZ57" s="52" t="str">
        <f t="shared" si="189"/>
        <v/>
      </c>
      <c r="HA57" s="52" t="str">
        <f t="shared" si="190"/>
        <v/>
      </c>
      <c r="HC57" s="166"/>
      <c r="HD57" s="1"/>
      <c r="HE57" s="17" t="s">
        <v>27</v>
      </c>
      <c r="HF57" s="21">
        <f>IF(HF55=0,0,HF56/HF55)</f>
        <v>0.4</v>
      </c>
      <c r="HG57" s="103">
        <f t="shared" si="191"/>
        <v>-116</v>
      </c>
      <c r="HH57" s="24">
        <f>IF(OR($S57&lt;OPL_MIN,$S57&gt;OPL_MAX),"",VLOOKUP($F57,CleanseResults!$EQ$3:$EU$1772,5,FALSE))</f>
        <v>0.56999999999999995</v>
      </c>
      <c r="HI57" s="24" t="str">
        <f t="shared" si="192"/>
        <v>HomFave</v>
      </c>
      <c r="HJ57" s="91">
        <f t="shared" si="193"/>
        <v>-132.55813953488368</v>
      </c>
      <c r="HK57" s="91">
        <f t="shared" si="194"/>
        <v>132.55813953488368</v>
      </c>
      <c r="HL57" s="25">
        <f t="shared" si="195"/>
        <v>1</v>
      </c>
      <c r="HM57" s="53">
        <f t="shared" si="196"/>
        <v>216</v>
      </c>
      <c r="HN57" s="52">
        <f t="shared" si="197"/>
        <v>116</v>
      </c>
      <c r="HO57" s="52" t="str">
        <f t="shared" si="198"/>
        <v/>
      </c>
      <c r="HP57" s="52" t="str">
        <f t="shared" si="199"/>
        <v/>
      </c>
      <c r="HQ57" s="52" t="str">
        <f t="shared" si="200"/>
        <v/>
      </c>
      <c r="HR57" s="52" t="str">
        <f t="shared" si="201"/>
        <v/>
      </c>
      <c r="HS57" s="52" t="str">
        <f t="shared" si="202"/>
        <v/>
      </c>
      <c r="HT57" s="52" t="str">
        <f t="shared" si="203"/>
        <v/>
      </c>
      <c r="HV57" s="166"/>
      <c r="HW57" s="1"/>
      <c r="HX57" s="17" t="s">
        <v>27</v>
      </c>
      <c r="HY57" s="21">
        <f>IF(HY55=0,0,HY56/HY55)</f>
        <v>0.34146341463414637</v>
      </c>
      <c r="HZ57" s="103">
        <f t="shared" si="204"/>
        <v>-116</v>
      </c>
      <c r="IA57" s="24">
        <f>IF(OR($S57&lt;OPL_MIN,$S57&gt;OPL_MAX),"",VLOOKUP($F57,CleanseResults!$FF$3:$FJ$1772,5,FALSE))</f>
        <v>0.52</v>
      </c>
      <c r="IB57" s="24" t="str">
        <f t="shared" si="205"/>
        <v>HomFave</v>
      </c>
      <c r="IC57" s="91">
        <f t="shared" si="206"/>
        <v>-108.33333333333334</v>
      </c>
      <c r="ID57" s="91">
        <f t="shared" si="207"/>
        <v>108.33333333333334</v>
      </c>
      <c r="IE57" s="25">
        <f t="shared" si="208"/>
        <v>1</v>
      </c>
      <c r="IF57" s="53">
        <f t="shared" si="209"/>
        <v>216</v>
      </c>
      <c r="IG57" s="52">
        <f t="shared" si="210"/>
        <v>116</v>
      </c>
      <c r="IH57" s="52" t="str">
        <f t="shared" si="211"/>
        <v/>
      </c>
      <c r="II57" s="52" t="str">
        <f t="shared" si="212"/>
        <v/>
      </c>
      <c r="IJ57" s="52" t="str">
        <f t="shared" si="213"/>
        <v/>
      </c>
      <c r="IK57" s="52" t="str">
        <f t="shared" si="214"/>
        <v/>
      </c>
      <c r="IL57" s="52" t="str">
        <f t="shared" si="215"/>
        <v/>
      </c>
      <c r="IM57" s="52" t="str">
        <f t="shared" si="216"/>
        <v/>
      </c>
      <c r="IO57" s="166"/>
      <c r="IP57" s="1"/>
      <c r="IQ57" s="17" t="s">
        <v>27</v>
      </c>
      <c r="IR57" s="21">
        <f>IF(IR55=0,0,IR56/IR55)</f>
        <v>0.38636363636363635</v>
      </c>
      <c r="IS57" s="103">
        <f t="shared" si="217"/>
        <v>-116</v>
      </c>
      <c r="IT57" s="24">
        <f>IF(OR($S57&lt;OPL_MIN,$S57&gt;OPL_MAX),"",VLOOKUP($F57,CleanseResults!$FU$3:$FY$1772,5,FALSE))</f>
        <v>0.51</v>
      </c>
      <c r="IU57" s="24" t="str">
        <f t="shared" si="218"/>
        <v>HomFave</v>
      </c>
      <c r="IV57" s="91">
        <f t="shared" si="219"/>
        <v>-104.08163265306123</v>
      </c>
      <c r="IW57" s="91">
        <f t="shared" si="220"/>
        <v>104.08163265306123</v>
      </c>
      <c r="IX57" s="25">
        <f t="shared" si="221"/>
        <v>1</v>
      </c>
      <c r="IY57" s="53">
        <f t="shared" si="222"/>
        <v>216</v>
      </c>
      <c r="IZ57" s="52">
        <f t="shared" si="223"/>
        <v>116</v>
      </c>
      <c r="JA57" s="52" t="str">
        <f t="shared" si="224"/>
        <v/>
      </c>
      <c r="JB57" s="52" t="str">
        <f t="shared" si="225"/>
        <v/>
      </c>
      <c r="JC57" s="52" t="str">
        <f t="shared" si="226"/>
        <v/>
      </c>
      <c r="JD57" s="52" t="str">
        <f t="shared" si="227"/>
        <v/>
      </c>
      <c r="JE57" s="52" t="str">
        <f t="shared" si="228"/>
        <v/>
      </c>
      <c r="JF57" s="52" t="str">
        <f t="shared" si="229"/>
        <v/>
      </c>
      <c r="JH57" s="166"/>
      <c r="JI57" s="1"/>
      <c r="JJ57" s="17" t="s">
        <v>27</v>
      </c>
      <c r="JK57" s="21">
        <f>IF(JK55=0,0,JK56/JK55)</f>
        <v>0.40384615384615385</v>
      </c>
      <c r="JL57" s="103">
        <f t="shared" si="230"/>
        <v>-116</v>
      </c>
      <c r="JM57" s="24">
        <f>IF(OR($S57&lt;OPL_MIN,$S57&gt;OPL_MAX),"",VLOOKUP($F57,CleanseResults!$GJ$3:$GN$1772,5,FALSE))</f>
        <v>0.51</v>
      </c>
      <c r="JN57" s="24" t="str">
        <f t="shared" si="231"/>
        <v>HomFave</v>
      </c>
      <c r="JO57" s="91">
        <f t="shared" si="232"/>
        <v>-104.08163265306123</v>
      </c>
      <c r="JP57" s="91">
        <f t="shared" si="233"/>
        <v>104.08163265306123</v>
      </c>
      <c r="JQ57" s="25">
        <f t="shared" si="234"/>
        <v>1</v>
      </c>
      <c r="JR57" s="53">
        <f t="shared" si="235"/>
        <v>216</v>
      </c>
      <c r="JS57" s="52">
        <f t="shared" si="236"/>
        <v>116</v>
      </c>
      <c r="JT57" s="52" t="str">
        <f t="shared" si="237"/>
        <v/>
      </c>
      <c r="JU57" s="52" t="str">
        <f t="shared" si="238"/>
        <v/>
      </c>
      <c r="JV57" s="52" t="str">
        <f t="shared" si="239"/>
        <v/>
      </c>
      <c r="JW57" s="52" t="str">
        <f t="shared" si="240"/>
        <v/>
      </c>
      <c r="JX57" s="52" t="str">
        <f t="shared" si="241"/>
        <v/>
      </c>
      <c r="JY57" s="52" t="str">
        <f t="shared" si="242"/>
        <v/>
      </c>
      <c r="KA57" s="166"/>
      <c r="KB57" s="1"/>
      <c r="KC57" s="17" t="s">
        <v>27</v>
      </c>
      <c r="KD57" s="21">
        <f>IF(KD55=0,0,KD56/KD55)</f>
        <v>0.4</v>
      </c>
      <c r="KE57" s="103">
        <f t="shared" si="243"/>
        <v>-116</v>
      </c>
      <c r="KF57" s="24">
        <f>IF(OR($S57&lt;OPL_MIN,$S57&gt;OPL_MAX),"",VLOOKUP($F57,CleanseResults!$GY$3:$HC$1772,5,FALSE))</f>
        <v>0.54</v>
      </c>
      <c r="KG57" s="24" t="str">
        <f t="shared" si="244"/>
        <v>HomFave</v>
      </c>
      <c r="KH57" s="91">
        <f t="shared" si="245"/>
        <v>-117.39130434782609</v>
      </c>
      <c r="KI57" s="91">
        <f t="shared" si="246"/>
        <v>117.39130434782609</v>
      </c>
      <c r="KJ57" s="25">
        <f t="shared" si="247"/>
        <v>1</v>
      </c>
      <c r="KK57" s="53">
        <f t="shared" si="248"/>
        <v>216</v>
      </c>
      <c r="KL57" s="52">
        <f t="shared" si="249"/>
        <v>116</v>
      </c>
      <c r="KM57" s="52" t="str">
        <f t="shared" si="250"/>
        <v/>
      </c>
      <c r="KN57" s="52" t="str">
        <f t="shared" si="251"/>
        <v/>
      </c>
      <c r="KO57" s="52" t="str">
        <f t="shared" si="252"/>
        <v/>
      </c>
      <c r="KP57" s="52" t="str">
        <f t="shared" si="253"/>
        <v/>
      </c>
      <c r="KQ57" s="52" t="str">
        <f t="shared" si="254"/>
        <v/>
      </c>
      <c r="KR57" s="52" t="str">
        <f t="shared" si="255"/>
        <v/>
      </c>
      <c r="KT57" s="166"/>
      <c r="KU57" s="1"/>
      <c r="KV57" s="17" t="s">
        <v>27</v>
      </c>
      <c r="KW57" s="21">
        <f>IF(KW55=0,0,KW56/KW55)</f>
        <v>0.42</v>
      </c>
      <c r="KX57" s="103">
        <f t="shared" si="256"/>
        <v>-116</v>
      </c>
      <c r="KY57" s="24">
        <f>IF(OR($S57&lt;OPL_MIN,$S57&gt;OPL_MAX),"",VLOOKUP($F57,CleanseResults!$HN$3:$HR$1772,5,FALSE))</f>
        <v>0.51</v>
      </c>
      <c r="KZ57" s="24" t="str">
        <f t="shared" si="257"/>
        <v>HomFave</v>
      </c>
      <c r="LA57" s="91">
        <f t="shared" si="258"/>
        <v>-104.08163265306123</v>
      </c>
      <c r="LB57" s="91">
        <f t="shared" si="259"/>
        <v>104.08163265306123</v>
      </c>
      <c r="LC57" s="25">
        <f t="shared" si="260"/>
        <v>1</v>
      </c>
      <c r="LD57" s="53">
        <f t="shared" si="261"/>
        <v>216</v>
      </c>
      <c r="LE57" s="52">
        <f t="shared" si="262"/>
        <v>116</v>
      </c>
      <c r="LF57" s="52" t="str">
        <f t="shared" si="263"/>
        <v/>
      </c>
      <c r="LG57" s="52" t="str">
        <f t="shared" si="264"/>
        <v/>
      </c>
      <c r="LH57" s="52" t="str">
        <f t="shared" si="265"/>
        <v/>
      </c>
      <c r="LI57" s="52" t="str">
        <f t="shared" si="266"/>
        <v/>
      </c>
      <c r="LJ57" s="52" t="str">
        <f t="shared" si="267"/>
        <v/>
      </c>
      <c r="LK57" s="52" t="str">
        <f t="shared" si="268"/>
        <v/>
      </c>
      <c r="LO57" s="166"/>
      <c r="LP57" s="1"/>
      <c r="LQ57" s="17" t="s">
        <v>287</v>
      </c>
      <c r="LR57" s="21">
        <f>IF(LR55=0,0,LR56/LR55)</f>
        <v>0</v>
      </c>
      <c r="LS57" s="129">
        <f t="shared" si="30"/>
        <v>0.52401931224520459</v>
      </c>
      <c r="LT57" s="53">
        <f t="shared" si="269"/>
        <v>15</v>
      </c>
      <c r="LU57" s="53">
        <f t="shared" si="270"/>
        <v>0</v>
      </c>
      <c r="LV57" s="53">
        <f t="shared" si="271"/>
        <v>0</v>
      </c>
      <c r="LW57" s="53">
        <f t="shared" si="272"/>
        <v>0</v>
      </c>
      <c r="LX57" s="24" t="str">
        <f t="shared" si="273"/>
        <v>HomFave</v>
      </c>
      <c r="LY57" s="97">
        <f t="shared" si="32"/>
        <v>100</v>
      </c>
      <c r="LZ57" s="127">
        <f t="shared" si="33"/>
        <v>0.54</v>
      </c>
      <c r="MA57" s="128">
        <f t="shared" si="34"/>
        <v>1.5980687754795442E-2</v>
      </c>
      <c r="MB57" s="91">
        <f t="shared" si="35"/>
        <v>-117.39130434782609</v>
      </c>
      <c r="MC57" s="137" t="str">
        <f t="shared" si="36"/>
        <v>HomFave</v>
      </c>
      <c r="MD57" s="138">
        <f t="shared" si="37"/>
        <v>1</v>
      </c>
      <c r="ME57" s="130">
        <f t="shared" si="274"/>
        <v>1</v>
      </c>
      <c r="MF57" s="135">
        <f t="shared" si="38"/>
        <v>1.8620689655172413</v>
      </c>
      <c r="MG57" s="135">
        <f t="shared" si="39"/>
        <v>1</v>
      </c>
      <c r="MH57" s="135" t="str">
        <f t="shared" si="40"/>
        <v/>
      </c>
      <c r="MI57" s="135" t="str">
        <f t="shared" si="41"/>
        <v/>
      </c>
      <c r="MJ57" s="135" t="str">
        <f t="shared" si="42"/>
        <v/>
      </c>
      <c r="MK57" s="135" t="str">
        <f t="shared" si="43"/>
        <v/>
      </c>
      <c r="ML57" s="135" t="str">
        <f t="shared" si="44"/>
        <v/>
      </c>
      <c r="MM57" s="135" t="str">
        <f t="shared" si="45"/>
        <v/>
      </c>
      <c r="MO57" s="123">
        <f t="shared" si="46"/>
        <v>0.86206896551724133</v>
      </c>
      <c r="MP57" s="123">
        <f t="shared" si="47"/>
        <v>1</v>
      </c>
      <c r="MS57" s="24">
        <f t="shared" si="48"/>
        <v>1</v>
      </c>
      <c r="MT57" s="24">
        <f t="shared" si="49"/>
        <v>1.8620689655172413</v>
      </c>
      <c r="MU57" s="24">
        <f t="shared" si="50"/>
        <v>0.86206896551724133</v>
      </c>
      <c r="MV57" s="81">
        <f t="shared" si="51"/>
        <v>0.86206896551724133</v>
      </c>
      <c r="MX57" s="52">
        <f t="shared" si="52"/>
        <v>0.56000000000000005</v>
      </c>
      <c r="MY57" s="52">
        <f t="shared" si="53"/>
        <v>0.56000000000000005</v>
      </c>
      <c r="MZ57" s="52">
        <f t="shared" si="54"/>
        <v>0.62</v>
      </c>
      <c r="NA57" s="52">
        <f t="shared" si="55"/>
        <v>0.59</v>
      </c>
      <c r="NB57" s="52">
        <f t="shared" si="56"/>
        <v>0.57999999999999996</v>
      </c>
      <c r="NC57" s="52">
        <f t="shared" si="57"/>
        <v>0.54</v>
      </c>
      <c r="ND57" s="52">
        <f t="shared" si="58"/>
        <v>0.52</v>
      </c>
      <c r="NE57" s="52">
        <f t="shared" si="59"/>
        <v>0.52</v>
      </c>
      <c r="NF57" s="52">
        <f t="shared" si="60"/>
        <v>0.56999999999999995</v>
      </c>
      <c r="NG57" s="52">
        <f t="shared" si="61"/>
        <v>0.56999999999999995</v>
      </c>
      <c r="NH57" s="52">
        <f t="shared" si="62"/>
        <v>0.52</v>
      </c>
      <c r="NI57" s="52">
        <f t="shared" si="63"/>
        <v>0.51</v>
      </c>
      <c r="NJ57" s="52">
        <f t="shared" si="64"/>
        <v>0.51</v>
      </c>
      <c r="NK57" s="52">
        <f t="shared" si="65"/>
        <v>0.54</v>
      </c>
      <c r="NL57" s="52">
        <f t="shared" si="66"/>
        <v>0.51</v>
      </c>
      <c r="NM57" s="109">
        <f t="shared" si="275"/>
        <v>0.54</v>
      </c>
    </row>
    <row r="58" spans="1:377" ht="15" customHeight="1" x14ac:dyDescent="0.2">
      <c r="A58" s="14"/>
      <c r="B58" s="14"/>
      <c r="C58" s="14"/>
      <c r="D58" s="14"/>
      <c r="E58" s="10">
        <f t="shared" si="276"/>
        <v>1</v>
      </c>
      <c r="F58" s="26">
        <v>825105</v>
      </c>
      <c r="G58" s="49">
        <f>VLOOKUP($F58,Lookup_!$A$2:$AJ$2224,3,FALSE)</f>
        <v>2026</v>
      </c>
      <c r="H58" s="27">
        <f>VLOOKUP($F58,Lookup_!$A$2:$AJ$2224,4,FALSE)</f>
        <v>4.0999999999999996</v>
      </c>
      <c r="I58" s="86">
        <f>VLOOKUP($F58,Lookup_!$A$2:$AJ$2224,2,FALSE)</f>
        <v>46114</v>
      </c>
      <c r="J58" s="7">
        <f>VLOOKUP($F58,Lookup_!$A$2:$AJ$2224,13,FALSE)</f>
        <v>0</v>
      </c>
      <c r="K58" s="8" t="str">
        <f>VLOOKUP(J58,Lookup_!$AO$3:$AP$32,2,FALSE)</f>
        <v>ATL</v>
      </c>
      <c r="L58" s="27">
        <f>VLOOKUP($F58,Lookup_!$A$2:$AJ$2224,14,FALSE)</f>
        <v>-108</v>
      </c>
      <c r="M58" s="12">
        <f>VLOOKUP($F58,Lookup_!$A$2:$AJ$2224,15,FALSE)</f>
        <v>0.519231</v>
      </c>
      <c r="N58" s="115">
        <f t="shared" si="67"/>
        <v>0.50697191219130211</v>
      </c>
      <c r="O58" s="116">
        <f t="shared" si="68"/>
        <v>-102.82820081196158</v>
      </c>
      <c r="P58" s="49">
        <f>VLOOKUP($F58,Lookup_!$A$2:$AJ$2224,7,FALSE)</f>
        <v>1</v>
      </c>
      <c r="Q58" s="8" t="str">
        <f>VLOOKUP(P58,Lookup_!$AO$3:$AP$32,2,FALSE)</f>
        <v>ARZ</v>
      </c>
      <c r="R58" s="88">
        <f>VLOOKUP($F58,Lookup_!$A$2:$AJ$2224,12,FALSE)</f>
        <v>0.340368381</v>
      </c>
      <c r="S58" s="27">
        <f>VLOOKUP($F58,Lookup_!$A$2:$AJ$2224,8,FALSE)</f>
        <v>-102</v>
      </c>
      <c r="T58" s="12">
        <f>VLOOKUP($F58,Lookup_!$A$2:$AJ$2224,9,FALSE)</f>
        <v>0.50495000000000001</v>
      </c>
      <c r="U58" s="115">
        <f t="shared" si="69"/>
        <v>0.49302808780869789</v>
      </c>
      <c r="V58" s="116">
        <f t="shared" si="70"/>
        <v>102.82820081196158</v>
      </c>
      <c r="W58" s="90">
        <f t="shared" si="71"/>
        <v>-1</v>
      </c>
      <c r="X58" s="27">
        <f>VLOOKUP($F58,Lookup_!$A$2:$AJ$2224,5,FALSE)</f>
        <v>9</v>
      </c>
      <c r="Y58" s="27">
        <f>VLOOKUP($F58,Lookup_!$A$2:$AJ$2224,6,FALSE)</f>
        <v>-105.5</v>
      </c>
      <c r="Z58" s="55">
        <f>VLOOKUP($F58,Lookup_!$A$2:$AJ$2224,19,FALSE)</f>
        <v>108.7033208413265</v>
      </c>
      <c r="AA58" s="116">
        <f>VLOOKUP($F58,Lookup_!$A$2:$AJ$2224,25,FALSE)</f>
        <v>119.34346115207961</v>
      </c>
      <c r="AB58" s="27">
        <f>VLOOKUP($F58,Lookup_!$A$2:$AJ$2224,21,FALSE)</f>
        <v>-168.2549764839103</v>
      </c>
      <c r="AC58" s="116">
        <f>VLOOKUP($F58,Lookup_!$A$2:$AJ$2224,23,FALSE)</f>
        <v>-100.12447742495831</v>
      </c>
      <c r="AD58" s="7">
        <f>VLOOKUP($F58,Lookup_!$A$2:$AJ$2224,31,FALSE)</f>
        <v>17</v>
      </c>
      <c r="AE58" s="8">
        <f>VLOOKUP($F58,Lookup_!$A$2:$AJ$2224,30,FALSE)</f>
        <v>2</v>
      </c>
      <c r="AF58" s="8" t="str">
        <f>VLOOKUP($F58,Lookup_!$A$2:$AJ$2224,32,FALSE)</f>
        <v>GTE9</v>
      </c>
      <c r="AG58" s="28">
        <f>VLOOKUP($F58,Lookup_!$A$2:$AJ$2224,29,FALSE)</f>
        <v>-1</v>
      </c>
      <c r="AH58" s="28">
        <f>VLOOKUP($F58,Lookup_!$A$2:$AJ$2224,34,FALSE)</f>
        <v>1</v>
      </c>
      <c r="AI58" s="28" t="str">
        <f>VLOOKUP($F58,Lookup_!$A$2:$AJ$2224,33,FALSE)</f>
        <v>VisFave</v>
      </c>
      <c r="AJ58" s="8">
        <f>VLOOKUP($F58,Lookup_!$A$2:$AJ$2224,35,FALSE)</f>
        <v>19</v>
      </c>
      <c r="AK58" s="28">
        <f>VLOOKUP($F58,Lookup_!$A$2:$AJ$2224,36,FALSE)</f>
        <v>1</v>
      </c>
      <c r="AL58">
        <f t="shared" si="72"/>
        <v>15</v>
      </c>
      <c r="AM58">
        <f t="shared" si="73"/>
        <v>1</v>
      </c>
      <c r="AN58" s="166"/>
      <c r="AO58" s="1"/>
      <c r="AP58" s="17" t="s">
        <v>49</v>
      </c>
      <c r="AQ58" s="32">
        <f>BC90</f>
        <v>51.37</v>
      </c>
      <c r="AR58" s="103">
        <f t="shared" si="74"/>
        <v>-102</v>
      </c>
      <c r="AS58" s="24">
        <f>IF(OR($S58&lt;OPL_MIN,$S58&gt;OPL_MAX),"",VLOOKUP($F58,CleanseResults!$L$3:$P$1772,5,FALSE))</f>
        <v>0.5</v>
      </c>
      <c r="AT58" s="24" t="str">
        <f t="shared" si="75"/>
        <v>HomDog</v>
      </c>
      <c r="AU58" s="91">
        <f t="shared" si="76"/>
        <v>100</v>
      </c>
      <c r="AV58" s="91">
        <f t="shared" si="77"/>
        <v>100</v>
      </c>
      <c r="AW58" s="25">
        <f t="shared" si="78"/>
        <v>-1</v>
      </c>
      <c r="AX58" s="53" t="str">
        <f t="shared" si="79"/>
        <v/>
      </c>
      <c r="AY58" s="52" t="str">
        <f t="shared" si="80"/>
        <v/>
      </c>
      <c r="AZ58" s="52" t="str">
        <f t="shared" si="81"/>
        <v/>
      </c>
      <c r="BA58" s="52" t="str">
        <f t="shared" si="82"/>
        <v/>
      </c>
      <c r="BB58" s="52" t="str">
        <f t="shared" si="83"/>
        <v/>
      </c>
      <c r="BC58" s="52" t="str">
        <f t="shared" si="84"/>
        <v/>
      </c>
      <c r="BD58" s="52">
        <f t="shared" si="85"/>
        <v>0</v>
      </c>
      <c r="BE58" s="52">
        <f t="shared" si="86"/>
        <v>102</v>
      </c>
      <c r="BG58" s="166"/>
      <c r="BH58" s="1"/>
      <c r="BI58" s="17" t="s">
        <v>49</v>
      </c>
      <c r="BJ58" s="32">
        <f>BV90</f>
        <v>45.43</v>
      </c>
      <c r="BK58" s="103">
        <f t="shared" si="87"/>
        <v>-102</v>
      </c>
      <c r="BL58" s="24">
        <f>IF(OR($S58&lt;OPL_MIN,$S58&gt;OPL_MAX),"",VLOOKUP($F58,CleanseResults!$AA$3:$AE$1772,5,FALSE))</f>
        <v>0.44</v>
      </c>
      <c r="BM58" s="24" t="str">
        <f t="shared" si="88"/>
        <v>VisFave</v>
      </c>
      <c r="BN58" s="91">
        <f t="shared" si="89"/>
        <v>-127.27272727272729</v>
      </c>
      <c r="BO58" s="91">
        <f t="shared" si="90"/>
        <v>127.27272727272729</v>
      </c>
      <c r="BP58" s="25">
        <f t="shared" si="91"/>
        <v>1</v>
      </c>
      <c r="BQ58" s="53" t="str">
        <f t="shared" si="92"/>
        <v/>
      </c>
      <c r="BR58" s="52" t="str">
        <f t="shared" si="93"/>
        <v/>
      </c>
      <c r="BS58" s="52" t="str">
        <f t="shared" si="94"/>
        <v/>
      </c>
      <c r="BT58" s="52" t="str">
        <f t="shared" si="95"/>
        <v/>
      </c>
      <c r="BU58" s="52">
        <f t="shared" si="96"/>
        <v>208</v>
      </c>
      <c r="BV58" s="52">
        <f t="shared" si="97"/>
        <v>108</v>
      </c>
      <c r="BW58" s="52" t="str">
        <f t="shared" si="98"/>
        <v/>
      </c>
      <c r="BX58" s="52" t="str">
        <f t="shared" si="99"/>
        <v/>
      </c>
      <c r="BZ58" s="166"/>
      <c r="CA58" s="1"/>
      <c r="CB58" s="17" t="s">
        <v>49</v>
      </c>
      <c r="CC58" s="32">
        <f>CO90</f>
        <v>43.2</v>
      </c>
      <c r="CD58" s="103">
        <f t="shared" si="100"/>
        <v>-102</v>
      </c>
      <c r="CE58" s="24">
        <f>IF(OR($S58&lt;OPL_MIN,$S58&gt;OPL_MAX),"",VLOOKUP($F58,CleanseResults!$AP$3:$AT$1772,5,FALSE))</f>
        <v>0.39</v>
      </c>
      <c r="CF58" s="24" t="str">
        <f t="shared" si="101"/>
        <v>VisFave</v>
      </c>
      <c r="CG58" s="91">
        <f t="shared" si="102"/>
        <v>-156.41025641025641</v>
      </c>
      <c r="CH58" s="91">
        <f t="shared" si="103"/>
        <v>156.41025641025641</v>
      </c>
      <c r="CI58" s="25">
        <f t="shared" si="104"/>
        <v>1</v>
      </c>
      <c r="CJ58" s="53" t="str">
        <f t="shared" si="105"/>
        <v/>
      </c>
      <c r="CK58" s="52" t="str">
        <f t="shared" si="106"/>
        <v/>
      </c>
      <c r="CL58" s="52" t="str">
        <f t="shared" si="107"/>
        <v/>
      </c>
      <c r="CM58" s="52" t="str">
        <f t="shared" si="108"/>
        <v/>
      </c>
      <c r="CN58" s="52">
        <f t="shared" si="109"/>
        <v>208</v>
      </c>
      <c r="CO58" s="52">
        <f t="shared" si="110"/>
        <v>108</v>
      </c>
      <c r="CP58" s="52" t="str">
        <f t="shared" si="111"/>
        <v/>
      </c>
      <c r="CQ58" s="52" t="str">
        <f t="shared" si="112"/>
        <v/>
      </c>
      <c r="CS58" s="166"/>
      <c r="CT58" s="1"/>
      <c r="CU58" s="17" t="s">
        <v>49</v>
      </c>
      <c r="CV58" s="32">
        <f>DH90</f>
        <v>54.31</v>
      </c>
      <c r="CW58" s="103">
        <f t="shared" si="113"/>
        <v>-102</v>
      </c>
      <c r="CX58" s="24">
        <f>IF(OR($S58&lt;OPL_MIN,$S58&gt;OPL_MAX),"",VLOOKUP($F58,CleanseResults!$BE$3:$BI$1772,5,FALSE))</f>
        <v>0.46</v>
      </c>
      <c r="CY58" s="24" t="str">
        <f t="shared" si="114"/>
        <v>VisFave</v>
      </c>
      <c r="CZ58" s="91">
        <f t="shared" si="115"/>
        <v>-117.39130434782609</v>
      </c>
      <c r="DA58" s="91">
        <f t="shared" si="116"/>
        <v>117.39130434782609</v>
      </c>
      <c r="DB58" s="25">
        <f t="shared" si="117"/>
        <v>1</v>
      </c>
      <c r="DC58" s="53" t="str">
        <f t="shared" si="118"/>
        <v/>
      </c>
      <c r="DD58" s="52" t="str">
        <f t="shared" si="119"/>
        <v/>
      </c>
      <c r="DE58" s="52" t="str">
        <f t="shared" si="120"/>
        <v/>
      </c>
      <c r="DF58" s="52" t="str">
        <f t="shared" si="121"/>
        <v/>
      </c>
      <c r="DG58" s="52">
        <f t="shared" si="122"/>
        <v>208</v>
      </c>
      <c r="DH58" s="52">
        <f t="shared" si="123"/>
        <v>108</v>
      </c>
      <c r="DI58" s="52" t="str">
        <f t="shared" si="124"/>
        <v/>
      </c>
      <c r="DJ58" s="52" t="str">
        <f t="shared" si="125"/>
        <v/>
      </c>
      <c r="DL58" s="166"/>
      <c r="DM58" s="1"/>
      <c r="DN58" s="17" t="s">
        <v>49</v>
      </c>
      <c r="DO58" s="32">
        <f>EA90</f>
        <v>52.24</v>
      </c>
      <c r="DP58" s="103">
        <f t="shared" si="126"/>
        <v>-102</v>
      </c>
      <c r="DQ58" s="24">
        <f>IF(OR($S58&lt;OPL_MIN,$S58&gt;OPL_MAX),"",VLOOKUP($F58,CleanseResults!$BT$3:$BX$1772,5,FALSE))</f>
        <v>0.48</v>
      </c>
      <c r="DR58" s="24" t="str">
        <f t="shared" si="127"/>
        <v>VisFave</v>
      </c>
      <c r="DS58" s="91">
        <f t="shared" si="128"/>
        <v>-108.33333333333334</v>
      </c>
      <c r="DT58" s="91">
        <f t="shared" si="129"/>
        <v>108.33333333333334</v>
      </c>
      <c r="DU58" s="25">
        <f t="shared" si="130"/>
        <v>1</v>
      </c>
      <c r="DV58" s="53" t="str">
        <f t="shared" si="131"/>
        <v/>
      </c>
      <c r="DW58" s="52" t="str">
        <f t="shared" si="132"/>
        <v/>
      </c>
      <c r="DX58" s="52" t="str">
        <f t="shared" si="133"/>
        <v/>
      </c>
      <c r="DY58" s="52" t="str">
        <f t="shared" si="134"/>
        <v/>
      </c>
      <c r="DZ58" s="52">
        <f t="shared" si="135"/>
        <v>208</v>
      </c>
      <c r="EA58" s="52">
        <f t="shared" si="136"/>
        <v>108</v>
      </c>
      <c r="EB58" s="52" t="str">
        <f t="shared" si="137"/>
        <v/>
      </c>
      <c r="EC58" s="52" t="str">
        <f t="shared" si="138"/>
        <v/>
      </c>
      <c r="EE58" s="166"/>
      <c r="EF58" s="1"/>
      <c r="EG58" s="17" t="s">
        <v>49</v>
      </c>
      <c r="EH58" s="32">
        <f>ET90</f>
        <v>55.64</v>
      </c>
      <c r="EI58" s="103">
        <f t="shared" si="139"/>
        <v>-102</v>
      </c>
      <c r="EJ58" s="24">
        <f>IF(OR($S58&lt;OPL_MIN,$S58&gt;OPL_MAX),"",VLOOKUP($F58,CleanseResults!$CI$3:$CM$1772,5,FALSE))</f>
        <v>0.45</v>
      </c>
      <c r="EK58" s="24" t="str">
        <f t="shared" si="140"/>
        <v>VisFave</v>
      </c>
      <c r="EL58" s="91">
        <f t="shared" si="141"/>
        <v>-122.22222222222226</v>
      </c>
      <c r="EM58" s="91">
        <f t="shared" si="142"/>
        <v>122.22222222222226</v>
      </c>
      <c r="EN58" s="25">
        <f t="shared" si="143"/>
        <v>1</v>
      </c>
      <c r="EO58" s="53" t="str">
        <f t="shared" si="144"/>
        <v/>
      </c>
      <c r="EP58" s="52" t="str">
        <f t="shared" si="145"/>
        <v/>
      </c>
      <c r="EQ58" s="52" t="str">
        <f t="shared" si="146"/>
        <v/>
      </c>
      <c r="ER58" s="52" t="str">
        <f t="shared" si="147"/>
        <v/>
      </c>
      <c r="ES58" s="52">
        <f t="shared" si="148"/>
        <v>208</v>
      </c>
      <c r="ET58" s="52">
        <f t="shared" si="149"/>
        <v>108</v>
      </c>
      <c r="EU58" s="52" t="str">
        <f t="shared" si="150"/>
        <v/>
      </c>
      <c r="EV58" s="52" t="str">
        <f t="shared" si="151"/>
        <v/>
      </c>
      <c r="EX58" s="166"/>
      <c r="EY58" s="1"/>
      <c r="EZ58" s="17" t="s">
        <v>49</v>
      </c>
      <c r="FA58" s="32">
        <f>FM90</f>
        <v>43.48</v>
      </c>
      <c r="FB58" s="103">
        <f t="shared" si="152"/>
        <v>-102</v>
      </c>
      <c r="FC58" s="24">
        <f>IF(OR($S58&lt;OPL_MIN,$S58&gt;OPL_MAX),"",VLOOKUP($F58,CleanseResults!$CX$3:$DB$1772,5,FALSE))</f>
        <v>0.47</v>
      </c>
      <c r="FD58" s="24" t="str">
        <f t="shared" si="153"/>
        <v>VisFave</v>
      </c>
      <c r="FE58" s="91">
        <f t="shared" si="154"/>
        <v>-112.76595744680853</v>
      </c>
      <c r="FF58" s="91">
        <f t="shared" si="155"/>
        <v>112.76595744680853</v>
      </c>
      <c r="FG58" s="25">
        <f t="shared" si="156"/>
        <v>1</v>
      </c>
      <c r="FH58" s="53" t="str">
        <f t="shared" si="157"/>
        <v/>
      </c>
      <c r="FI58" s="52" t="str">
        <f t="shared" si="158"/>
        <v/>
      </c>
      <c r="FJ58" s="52" t="str">
        <f t="shared" si="159"/>
        <v/>
      </c>
      <c r="FK58" s="52" t="str">
        <f t="shared" si="160"/>
        <v/>
      </c>
      <c r="FL58" s="52">
        <f t="shared" si="161"/>
        <v>208</v>
      </c>
      <c r="FM58" s="52">
        <f t="shared" si="162"/>
        <v>108</v>
      </c>
      <c r="FN58" s="52" t="str">
        <f t="shared" si="163"/>
        <v/>
      </c>
      <c r="FO58" s="52" t="str">
        <f t="shared" si="164"/>
        <v/>
      </c>
      <c r="FQ58" s="166"/>
      <c r="FR58" s="1"/>
      <c r="FS58" s="17" t="s">
        <v>49</v>
      </c>
      <c r="FT58" s="32">
        <f>GF90</f>
        <v>52.39</v>
      </c>
      <c r="FU58" s="103">
        <f t="shared" si="165"/>
        <v>-102</v>
      </c>
      <c r="FV58" s="24">
        <f>IF(OR($S58&lt;OPL_MIN,$S58&gt;OPL_MAX),"",VLOOKUP($F58,CleanseResults!$DM$3:$DQ$1772,5,FALSE))</f>
        <v>0.5</v>
      </c>
      <c r="FW58" s="24" t="str">
        <f t="shared" si="166"/>
        <v>HomDog</v>
      </c>
      <c r="FX58" s="91">
        <f t="shared" si="167"/>
        <v>100</v>
      </c>
      <c r="FY58" s="91">
        <f t="shared" si="168"/>
        <v>100</v>
      </c>
      <c r="FZ58" s="25">
        <f t="shared" si="169"/>
        <v>-1</v>
      </c>
      <c r="GA58" s="53" t="str">
        <f t="shared" si="170"/>
        <v/>
      </c>
      <c r="GB58" s="52" t="str">
        <f t="shared" si="171"/>
        <v/>
      </c>
      <c r="GC58" s="52" t="str">
        <f t="shared" si="172"/>
        <v/>
      </c>
      <c r="GD58" s="52" t="str">
        <f t="shared" si="173"/>
        <v/>
      </c>
      <c r="GE58" s="52" t="str">
        <f t="shared" si="174"/>
        <v/>
      </c>
      <c r="GF58" s="52" t="str">
        <f t="shared" si="175"/>
        <v/>
      </c>
      <c r="GG58" s="52">
        <f t="shared" si="176"/>
        <v>0</v>
      </c>
      <c r="GH58" s="52">
        <f t="shared" si="177"/>
        <v>102</v>
      </c>
      <c r="GJ58" s="166"/>
      <c r="GK58" s="1"/>
      <c r="GL58" s="17" t="s">
        <v>49</v>
      </c>
      <c r="GM58" s="32">
        <f>GY90</f>
        <v>52.35</v>
      </c>
      <c r="GN58" s="103">
        <f t="shared" si="178"/>
        <v>-102</v>
      </c>
      <c r="GO58" s="24">
        <f>IF(OR($S58&lt;OPL_MIN,$S58&gt;OPL_MAX),"",VLOOKUP($F58,CleanseResults!$EB$3:$EF$1772,5,FALSE))</f>
        <v>0.48</v>
      </c>
      <c r="GP58" s="24" t="str">
        <f t="shared" si="179"/>
        <v>VisFave</v>
      </c>
      <c r="GQ58" s="91">
        <f t="shared" si="180"/>
        <v>-108.33333333333334</v>
      </c>
      <c r="GR58" s="91">
        <f t="shared" si="181"/>
        <v>108.33333333333334</v>
      </c>
      <c r="GS58" s="25">
        <f t="shared" si="182"/>
        <v>1</v>
      </c>
      <c r="GT58" s="53" t="str">
        <f t="shared" si="183"/>
        <v/>
      </c>
      <c r="GU58" s="52" t="str">
        <f t="shared" si="184"/>
        <v/>
      </c>
      <c r="GV58" s="52" t="str">
        <f t="shared" si="185"/>
        <v/>
      </c>
      <c r="GW58" s="52" t="str">
        <f t="shared" si="186"/>
        <v/>
      </c>
      <c r="GX58" s="52">
        <f t="shared" si="187"/>
        <v>208</v>
      </c>
      <c r="GY58" s="52">
        <f t="shared" si="188"/>
        <v>108</v>
      </c>
      <c r="GZ58" s="52" t="str">
        <f t="shared" si="189"/>
        <v/>
      </c>
      <c r="HA58" s="52" t="str">
        <f t="shared" si="190"/>
        <v/>
      </c>
      <c r="HC58" s="166"/>
      <c r="HD58" s="1"/>
      <c r="HE58" s="17" t="s">
        <v>49</v>
      </c>
      <c r="HF58" s="32">
        <f>HR90</f>
        <v>52.35</v>
      </c>
      <c r="HG58" s="103">
        <f t="shared" si="191"/>
        <v>-102</v>
      </c>
      <c r="HH58" s="24">
        <f>IF(OR($S58&lt;OPL_MIN,$S58&gt;OPL_MAX),"",VLOOKUP($F58,CleanseResults!$EQ$3:$EU$1772,5,FALSE))</f>
        <v>0.48</v>
      </c>
      <c r="HI58" s="24" t="str">
        <f t="shared" si="192"/>
        <v>VisFave</v>
      </c>
      <c r="HJ58" s="91">
        <f t="shared" si="193"/>
        <v>-108.33333333333334</v>
      </c>
      <c r="HK58" s="91">
        <f t="shared" si="194"/>
        <v>108.33333333333334</v>
      </c>
      <c r="HL58" s="25">
        <f t="shared" si="195"/>
        <v>1</v>
      </c>
      <c r="HM58" s="53" t="str">
        <f t="shared" si="196"/>
        <v/>
      </c>
      <c r="HN58" s="52" t="str">
        <f t="shared" si="197"/>
        <v/>
      </c>
      <c r="HO58" s="52" t="str">
        <f t="shared" si="198"/>
        <v/>
      </c>
      <c r="HP58" s="52" t="str">
        <f t="shared" si="199"/>
        <v/>
      </c>
      <c r="HQ58" s="52">
        <f t="shared" si="200"/>
        <v>208</v>
      </c>
      <c r="HR58" s="52">
        <f t="shared" si="201"/>
        <v>108</v>
      </c>
      <c r="HS58" s="52" t="str">
        <f t="shared" si="202"/>
        <v/>
      </c>
      <c r="HT58" s="52" t="str">
        <f t="shared" si="203"/>
        <v/>
      </c>
      <c r="HV58" s="166"/>
      <c r="HW58" s="1"/>
      <c r="HX58" s="17" t="s">
        <v>49</v>
      </c>
      <c r="HY58" s="32">
        <f>IK90</f>
        <v>47.78</v>
      </c>
      <c r="HZ58" s="103">
        <f t="shared" si="204"/>
        <v>-102</v>
      </c>
      <c r="IA58" s="24">
        <f>IF(OR($S58&lt;OPL_MIN,$S58&gt;OPL_MAX),"",VLOOKUP($F58,CleanseResults!$FF$3:$FJ$1772,5,FALSE))</f>
        <v>0.48</v>
      </c>
      <c r="IB58" s="24" t="str">
        <f t="shared" si="205"/>
        <v>VisFave</v>
      </c>
      <c r="IC58" s="91">
        <f t="shared" si="206"/>
        <v>-108.33333333333334</v>
      </c>
      <c r="ID58" s="91">
        <f t="shared" si="207"/>
        <v>108.33333333333334</v>
      </c>
      <c r="IE58" s="25">
        <f t="shared" si="208"/>
        <v>1</v>
      </c>
      <c r="IF58" s="53" t="str">
        <f t="shared" si="209"/>
        <v/>
      </c>
      <c r="IG58" s="52" t="str">
        <f t="shared" si="210"/>
        <v/>
      </c>
      <c r="IH58" s="52" t="str">
        <f t="shared" si="211"/>
        <v/>
      </c>
      <c r="II58" s="52" t="str">
        <f t="shared" si="212"/>
        <v/>
      </c>
      <c r="IJ58" s="52">
        <f t="shared" si="213"/>
        <v>208</v>
      </c>
      <c r="IK58" s="52">
        <f t="shared" si="214"/>
        <v>108</v>
      </c>
      <c r="IL58" s="52" t="str">
        <f t="shared" si="215"/>
        <v/>
      </c>
      <c r="IM58" s="52" t="str">
        <f t="shared" si="216"/>
        <v/>
      </c>
      <c r="IO58" s="166"/>
      <c r="IP58" s="1"/>
      <c r="IQ58" s="17" t="s">
        <v>49</v>
      </c>
      <c r="IR58" s="32">
        <f>JD90</f>
        <v>51.24</v>
      </c>
      <c r="IS58" s="103">
        <f t="shared" si="217"/>
        <v>-102</v>
      </c>
      <c r="IT58" s="24">
        <f>IF(OR($S58&lt;OPL_MIN,$S58&gt;OPL_MAX),"",VLOOKUP($F58,CleanseResults!$FU$3:$FY$1772,5,FALSE))</f>
        <v>0.48</v>
      </c>
      <c r="IU58" s="24" t="str">
        <f t="shared" si="218"/>
        <v>VisFave</v>
      </c>
      <c r="IV58" s="91">
        <f t="shared" si="219"/>
        <v>-108.33333333333334</v>
      </c>
      <c r="IW58" s="91">
        <f t="shared" si="220"/>
        <v>108.33333333333334</v>
      </c>
      <c r="IX58" s="25">
        <f t="shared" si="221"/>
        <v>1</v>
      </c>
      <c r="IY58" s="53" t="str">
        <f t="shared" si="222"/>
        <v/>
      </c>
      <c r="IZ58" s="52" t="str">
        <f t="shared" si="223"/>
        <v/>
      </c>
      <c r="JA58" s="52" t="str">
        <f t="shared" si="224"/>
        <v/>
      </c>
      <c r="JB58" s="52" t="str">
        <f t="shared" si="225"/>
        <v/>
      </c>
      <c r="JC58" s="52">
        <f t="shared" si="226"/>
        <v>208</v>
      </c>
      <c r="JD58" s="52">
        <f t="shared" si="227"/>
        <v>108</v>
      </c>
      <c r="JE58" s="52" t="str">
        <f t="shared" si="228"/>
        <v/>
      </c>
      <c r="JF58" s="52" t="str">
        <f t="shared" si="229"/>
        <v/>
      </c>
      <c r="JH58" s="166"/>
      <c r="JI58" s="1"/>
      <c r="JJ58" s="17" t="s">
        <v>49</v>
      </c>
      <c r="JK58" s="32">
        <f>JW90</f>
        <v>59.93</v>
      </c>
      <c r="JL58" s="103">
        <f t="shared" si="230"/>
        <v>-102</v>
      </c>
      <c r="JM58" s="24">
        <f>IF(OR($S58&lt;OPL_MIN,$S58&gt;OPL_MAX),"",VLOOKUP($F58,CleanseResults!$GJ$3:$GN$1772,5,FALSE))</f>
        <v>0.47</v>
      </c>
      <c r="JN58" s="24" t="str">
        <f t="shared" si="231"/>
        <v>VisFave</v>
      </c>
      <c r="JO58" s="91">
        <f t="shared" si="232"/>
        <v>-112.76595744680853</v>
      </c>
      <c r="JP58" s="91">
        <f t="shared" si="233"/>
        <v>112.76595744680853</v>
      </c>
      <c r="JQ58" s="25">
        <f t="shared" si="234"/>
        <v>1</v>
      </c>
      <c r="JR58" s="53" t="str">
        <f t="shared" si="235"/>
        <v/>
      </c>
      <c r="JS58" s="52" t="str">
        <f t="shared" si="236"/>
        <v/>
      </c>
      <c r="JT58" s="52" t="str">
        <f t="shared" si="237"/>
        <v/>
      </c>
      <c r="JU58" s="52" t="str">
        <f t="shared" si="238"/>
        <v/>
      </c>
      <c r="JV58" s="52">
        <f t="shared" si="239"/>
        <v>208</v>
      </c>
      <c r="JW58" s="52">
        <f t="shared" si="240"/>
        <v>108</v>
      </c>
      <c r="JX58" s="52" t="str">
        <f t="shared" si="241"/>
        <v/>
      </c>
      <c r="JY58" s="52" t="str">
        <f t="shared" si="242"/>
        <v/>
      </c>
      <c r="KA58" s="166"/>
      <c r="KB58" s="1"/>
      <c r="KC58" s="17" t="s">
        <v>49</v>
      </c>
      <c r="KD58" s="32">
        <f>KP90</f>
        <v>46.29</v>
      </c>
      <c r="KE58" s="103">
        <f t="shared" si="243"/>
        <v>-102</v>
      </c>
      <c r="KF58" s="24">
        <f>IF(OR($S58&lt;OPL_MIN,$S58&gt;OPL_MAX),"",VLOOKUP($F58,CleanseResults!$GY$3:$HC$1772,5,FALSE))</f>
        <v>0.45</v>
      </c>
      <c r="KG58" s="24" t="str">
        <f t="shared" si="244"/>
        <v>VisFave</v>
      </c>
      <c r="KH58" s="91">
        <f t="shared" si="245"/>
        <v>-122.22222222222226</v>
      </c>
      <c r="KI58" s="91">
        <f t="shared" si="246"/>
        <v>122.22222222222226</v>
      </c>
      <c r="KJ58" s="25">
        <f t="shared" si="247"/>
        <v>1</v>
      </c>
      <c r="KK58" s="53" t="str">
        <f t="shared" si="248"/>
        <v/>
      </c>
      <c r="KL58" s="52" t="str">
        <f t="shared" si="249"/>
        <v/>
      </c>
      <c r="KM58" s="52" t="str">
        <f t="shared" si="250"/>
        <v/>
      </c>
      <c r="KN58" s="52" t="str">
        <f t="shared" si="251"/>
        <v/>
      </c>
      <c r="KO58" s="52">
        <f t="shared" si="252"/>
        <v>208</v>
      </c>
      <c r="KP58" s="52">
        <f t="shared" si="253"/>
        <v>108</v>
      </c>
      <c r="KQ58" s="52" t="str">
        <f t="shared" si="254"/>
        <v/>
      </c>
      <c r="KR58" s="52" t="str">
        <f t="shared" si="255"/>
        <v/>
      </c>
      <c r="KT58" s="166"/>
      <c r="KU58" s="1"/>
      <c r="KV58" s="17" t="s">
        <v>49</v>
      </c>
      <c r="KW58" s="32">
        <f>LI90</f>
        <v>57.52</v>
      </c>
      <c r="KX58" s="103">
        <f t="shared" si="256"/>
        <v>-102</v>
      </c>
      <c r="KY58" s="24">
        <f>IF(OR($S58&lt;OPL_MIN,$S58&gt;OPL_MAX),"",VLOOKUP($F58,CleanseResults!$HN$3:$HR$1772,5,FALSE))</f>
        <v>0.47</v>
      </c>
      <c r="KZ58" s="24" t="str">
        <f t="shared" si="257"/>
        <v>VisFave</v>
      </c>
      <c r="LA58" s="91">
        <f t="shared" si="258"/>
        <v>-112.76595744680853</v>
      </c>
      <c r="LB58" s="91">
        <f t="shared" si="259"/>
        <v>112.76595744680853</v>
      </c>
      <c r="LC58" s="25">
        <f t="shared" si="260"/>
        <v>1</v>
      </c>
      <c r="LD58" s="53" t="str">
        <f t="shared" si="261"/>
        <v/>
      </c>
      <c r="LE58" s="52" t="str">
        <f t="shared" si="262"/>
        <v/>
      </c>
      <c r="LF58" s="52" t="str">
        <f t="shared" si="263"/>
        <v/>
      </c>
      <c r="LG58" s="52" t="str">
        <f t="shared" si="264"/>
        <v/>
      </c>
      <c r="LH58" s="52">
        <f t="shared" si="265"/>
        <v>208</v>
      </c>
      <c r="LI58" s="52">
        <f t="shared" si="266"/>
        <v>108</v>
      </c>
      <c r="LJ58" s="52" t="str">
        <f t="shared" si="267"/>
        <v/>
      </c>
      <c r="LK58" s="52" t="str">
        <f t="shared" si="268"/>
        <v/>
      </c>
      <c r="LO58" s="166"/>
      <c r="LP58" s="1"/>
      <c r="LQ58" s="17" t="s">
        <v>397</v>
      </c>
      <c r="LR58" s="121">
        <f>MK90</f>
        <v>0</v>
      </c>
      <c r="LS58" s="129">
        <f t="shared" si="30"/>
        <v>0.49302808780869789</v>
      </c>
      <c r="LT58" s="53">
        <f t="shared" si="269"/>
        <v>0</v>
      </c>
      <c r="LU58" s="53">
        <f t="shared" si="270"/>
        <v>0</v>
      </c>
      <c r="LV58" s="53">
        <f t="shared" si="271"/>
        <v>13</v>
      </c>
      <c r="LW58" s="53">
        <f t="shared" si="272"/>
        <v>2</v>
      </c>
      <c r="LX58" s="24" t="str">
        <f t="shared" si="273"/>
        <v>VisFave</v>
      </c>
      <c r="LY58" s="97">
        <f t="shared" si="32"/>
        <v>86.666666666666671</v>
      </c>
      <c r="LZ58" s="127">
        <f t="shared" si="33"/>
        <v>0.47</v>
      </c>
      <c r="MA58" s="128">
        <f t="shared" si="34"/>
        <v>-2.3028087808697917E-2</v>
      </c>
      <c r="MB58" s="91">
        <f t="shared" si="35"/>
        <v>112.76595744680853</v>
      </c>
      <c r="MC58" s="137" t="str">
        <f t="shared" si="36"/>
        <v>VisFave</v>
      </c>
      <c r="MD58" s="138" t="str">
        <f t="shared" si="37"/>
        <v/>
      </c>
      <c r="ME58" s="130" t="str">
        <f t="shared" si="274"/>
        <v/>
      </c>
      <c r="MF58" s="135" t="str">
        <f t="shared" si="38"/>
        <v/>
      </c>
      <c r="MG58" s="135" t="str">
        <f t="shared" si="39"/>
        <v/>
      </c>
      <c r="MH58" s="135" t="str">
        <f t="shared" si="40"/>
        <v/>
      </c>
      <c r="MI58" s="135" t="str">
        <f t="shared" si="41"/>
        <v/>
      </c>
      <c r="MJ58" s="135" t="str">
        <f t="shared" si="42"/>
        <v/>
      </c>
      <c r="MK58" s="135" t="str">
        <f t="shared" si="43"/>
        <v/>
      </c>
      <c r="ML58" s="135" t="str">
        <f t="shared" si="44"/>
        <v/>
      </c>
      <c r="MM58" s="135" t="str">
        <f t="shared" si="45"/>
        <v/>
      </c>
      <c r="MO58" s="123" t="str">
        <f t="shared" si="46"/>
        <v/>
      </c>
      <c r="MP58" s="123" t="str">
        <f t="shared" si="47"/>
        <v/>
      </c>
      <c r="MS58" s="24" t="str">
        <f t="shared" si="48"/>
        <v/>
      </c>
      <c r="MT58" s="24" t="str">
        <f t="shared" si="49"/>
        <v/>
      </c>
      <c r="MU58" s="24" t="str">
        <f t="shared" si="50"/>
        <v/>
      </c>
      <c r="MV58" s="81" t="str">
        <f t="shared" si="51"/>
        <v/>
      </c>
      <c r="MX58" s="52">
        <f t="shared" si="52"/>
        <v>0.5</v>
      </c>
      <c r="MY58" s="52">
        <f t="shared" si="53"/>
        <v>0.44</v>
      </c>
      <c r="MZ58" s="52">
        <f t="shared" si="54"/>
        <v>0.39</v>
      </c>
      <c r="NA58" s="52">
        <f t="shared" si="55"/>
        <v>0.46</v>
      </c>
      <c r="NB58" s="52">
        <f t="shared" si="56"/>
        <v>0.48</v>
      </c>
      <c r="NC58" s="52">
        <f t="shared" si="57"/>
        <v>0.45</v>
      </c>
      <c r="ND58" s="52">
        <f t="shared" si="58"/>
        <v>0.47</v>
      </c>
      <c r="NE58" s="52">
        <f t="shared" si="59"/>
        <v>0.5</v>
      </c>
      <c r="NF58" s="52">
        <f t="shared" si="60"/>
        <v>0.48</v>
      </c>
      <c r="NG58" s="52">
        <f t="shared" si="61"/>
        <v>0.48</v>
      </c>
      <c r="NH58" s="52">
        <f t="shared" si="62"/>
        <v>0.48</v>
      </c>
      <c r="NI58" s="52">
        <f t="shared" si="63"/>
        <v>0.48</v>
      </c>
      <c r="NJ58" s="52">
        <f t="shared" si="64"/>
        <v>0.47</v>
      </c>
      <c r="NK58" s="52">
        <f t="shared" si="65"/>
        <v>0.45</v>
      </c>
      <c r="NL58" s="52">
        <f t="shared" si="66"/>
        <v>0.47</v>
      </c>
      <c r="NM58" s="109">
        <f t="shared" si="275"/>
        <v>0.47</v>
      </c>
    </row>
    <row r="59" spans="1:377" ht="15" customHeight="1" x14ac:dyDescent="0.2">
      <c r="A59" s="14"/>
      <c r="B59" s="14"/>
      <c r="C59" s="14"/>
      <c r="D59" s="14"/>
      <c r="E59" s="10">
        <f t="shared" si="276"/>
        <v>1</v>
      </c>
      <c r="F59" s="26">
        <v>825026</v>
      </c>
      <c r="G59" s="49">
        <f>VLOOKUP($F59,Lookup_!$A$2:$AJ$2224,3,FALSE)</f>
        <v>2026</v>
      </c>
      <c r="H59" s="27">
        <f>VLOOKUP($F59,Lookup_!$A$2:$AJ$2224,4,FALSE)</f>
        <v>4.0999999999999996</v>
      </c>
      <c r="I59" s="86">
        <f>VLOOKUP($F59,Lookup_!$A$2:$AJ$2224,2,FALSE)</f>
        <v>46115</v>
      </c>
      <c r="J59" s="7">
        <f>VLOOKUP($F59,Lookup_!$A$2:$AJ$2224,13,FALSE)</f>
        <v>12</v>
      </c>
      <c r="K59" s="8" t="str">
        <f>VLOOKUP(J59,Lookup_!$AO$3:$AP$32,2,FALSE)</f>
        <v>HOU</v>
      </c>
      <c r="L59" s="27">
        <f>VLOOKUP($F59,Lookup_!$A$2:$AJ$2224,14,FALSE)</f>
        <v>-102</v>
      </c>
      <c r="M59" s="12">
        <f>VLOOKUP($F59,Lookup_!$A$2:$AJ$2224,15,FALSE)</f>
        <v>0.50495000000000001</v>
      </c>
      <c r="N59" s="115">
        <f t="shared" si="67"/>
        <v>0.49302808780869789</v>
      </c>
      <c r="O59" s="116">
        <f t="shared" si="68"/>
        <v>102.82820081196158</v>
      </c>
      <c r="P59" s="49">
        <f>VLOOKUP($F59,Lookup_!$A$2:$AJ$2224,7,FALSE)</f>
        <v>20</v>
      </c>
      <c r="Q59" s="8" t="str">
        <f>VLOOKUP(P59,Lookup_!$AO$3:$AP$32,2,FALSE)</f>
        <v>OAK</v>
      </c>
      <c r="R59" s="88">
        <f>VLOOKUP($F59,Lookup_!$A$2:$AJ$2224,12,FALSE)</f>
        <v>0.33728248799999999</v>
      </c>
      <c r="S59" s="27">
        <f>VLOOKUP($F59,Lookup_!$A$2:$AJ$2224,8,FALSE)</f>
        <v>-108</v>
      </c>
      <c r="T59" s="12">
        <f>VLOOKUP($F59,Lookup_!$A$2:$AJ$2224,9,FALSE)</f>
        <v>0.519231</v>
      </c>
      <c r="U59" s="115">
        <f t="shared" si="69"/>
        <v>0.50697191219130211</v>
      </c>
      <c r="V59" s="116">
        <f t="shared" si="70"/>
        <v>-102.82820081196158</v>
      </c>
      <c r="W59" s="90">
        <f t="shared" si="71"/>
        <v>1</v>
      </c>
      <c r="X59" s="27">
        <f>VLOOKUP($F59,Lookup_!$A$2:$AJ$2224,5,FALSE)</f>
        <v>10</v>
      </c>
      <c r="Y59" s="27">
        <f>VLOOKUP($F59,Lookup_!$A$2:$AJ$2224,6,FALSE)</f>
        <v>-105</v>
      </c>
      <c r="Z59" s="55">
        <f>VLOOKUP($F59,Lookup_!$A$2:$AJ$2224,19,FALSE)</f>
        <v>107.0999843248093</v>
      </c>
      <c r="AA59" s="116">
        <f>VLOOKUP($F59,Lookup_!$A$2:$AJ$2224,25,FALSE)</f>
        <v>100.41967880742276</v>
      </c>
      <c r="AB59" s="27">
        <f>VLOOKUP($F59,Lookup_!$A$2:$AJ$2224,21,FALSE)</f>
        <v>-116.46778969896201</v>
      </c>
      <c r="AC59" s="116">
        <f>VLOOKUP($F59,Lookup_!$A$2:$AJ$2224,23,FALSE)</f>
        <v>-110.85035949986298</v>
      </c>
      <c r="AD59" s="7">
        <f>VLOOKUP($F59,Lookup_!$A$2:$AJ$2224,31,FALSE)</f>
        <v>4</v>
      </c>
      <c r="AE59" s="8">
        <f>VLOOKUP($F59,Lookup_!$A$2:$AJ$2224,30,FALSE)</f>
        <v>11</v>
      </c>
      <c r="AF59" s="8" t="str">
        <f>VLOOKUP($F59,Lookup_!$A$2:$AJ$2224,32,FALSE)</f>
        <v>SEVEN</v>
      </c>
      <c r="AG59" s="28">
        <f>VLOOKUP($F59,Lookup_!$A$2:$AJ$2224,29,FALSE)</f>
        <v>1</v>
      </c>
      <c r="AH59" s="28">
        <f>VLOOKUP($F59,Lookup_!$A$2:$AJ$2224,34,FALSE)</f>
        <v>1</v>
      </c>
      <c r="AI59" s="28" t="str">
        <f>VLOOKUP($F59,Lookup_!$A$2:$AJ$2224,33,FALSE)</f>
        <v>HomFave</v>
      </c>
      <c r="AJ59" s="8">
        <f>VLOOKUP($F59,Lookup_!$A$2:$AJ$2224,35,FALSE)</f>
        <v>15</v>
      </c>
      <c r="AK59" s="28">
        <f>VLOOKUP($F59,Lookup_!$A$2:$AJ$2224,36,FALSE)</f>
        <v>1</v>
      </c>
      <c r="AL59">
        <f t="shared" si="72"/>
        <v>7</v>
      </c>
      <c r="AM59">
        <f t="shared" si="73"/>
        <v>1</v>
      </c>
      <c r="AN59" s="166"/>
      <c r="AO59" s="1"/>
      <c r="AP59" s="17" t="s">
        <v>50</v>
      </c>
      <c r="AQ59" s="32">
        <f>BB90</f>
        <v>38.630000000000003</v>
      </c>
      <c r="AR59" s="103">
        <f t="shared" si="74"/>
        <v>-108</v>
      </c>
      <c r="AS59" s="24">
        <f>IF(OR($S59&lt;OPL_MIN,$S59&gt;OPL_MAX),"",VLOOKUP($F59,CleanseResults!$L$3:$P$1772,5,FALSE))</f>
        <v>0.48</v>
      </c>
      <c r="AT59" s="24" t="str">
        <f t="shared" si="75"/>
        <v>VisDog</v>
      </c>
      <c r="AU59" s="91">
        <f t="shared" si="76"/>
        <v>108.33333333333334</v>
      </c>
      <c r="AV59" s="91">
        <f t="shared" si="77"/>
        <v>108.33333333333334</v>
      </c>
      <c r="AW59" s="25">
        <f t="shared" si="78"/>
        <v>-1</v>
      </c>
      <c r="AX59" s="53" t="str">
        <f t="shared" si="79"/>
        <v/>
      </c>
      <c r="AY59" s="52" t="str">
        <f t="shared" si="80"/>
        <v/>
      </c>
      <c r="AZ59" s="52">
        <f t="shared" si="81"/>
        <v>0</v>
      </c>
      <c r="BA59" s="52">
        <f t="shared" si="82"/>
        <v>102</v>
      </c>
      <c r="BB59" s="52" t="str">
        <f t="shared" si="83"/>
        <v/>
      </c>
      <c r="BC59" s="52" t="str">
        <f t="shared" si="84"/>
        <v/>
      </c>
      <c r="BD59" s="52" t="str">
        <f t="shared" si="85"/>
        <v/>
      </c>
      <c r="BE59" s="52" t="str">
        <f t="shared" si="86"/>
        <v/>
      </c>
      <c r="BG59" s="166"/>
      <c r="BH59" s="1"/>
      <c r="BI59" s="17" t="s">
        <v>50</v>
      </c>
      <c r="BJ59" s="32">
        <f>BU90</f>
        <v>36.340000000000003</v>
      </c>
      <c r="BK59" s="103">
        <f t="shared" si="87"/>
        <v>-108</v>
      </c>
      <c r="BL59" s="24">
        <f>IF(OR($S59&lt;OPL_MIN,$S59&gt;OPL_MAX),"",VLOOKUP($F59,CleanseResults!$AA$3:$AE$1772,5,FALSE))</f>
        <v>0.53</v>
      </c>
      <c r="BM59" s="24" t="str">
        <f t="shared" si="88"/>
        <v>HomFave</v>
      </c>
      <c r="BN59" s="91">
        <f t="shared" si="89"/>
        <v>-112.76595744680853</v>
      </c>
      <c r="BO59" s="91">
        <f t="shared" si="90"/>
        <v>112.76595744680853</v>
      </c>
      <c r="BP59" s="25">
        <f t="shared" si="91"/>
        <v>1</v>
      </c>
      <c r="BQ59" s="53">
        <f t="shared" si="92"/>
        <v>208</v>
      </c>
      <c r="BR59" s="52">
        <f t="shared" si="93"/>
        <v>108</v>
      </c>
      <c r="BS59" s="52" t="str">
        <f t="shared" si="94"/>
        <v/>
      </c>
      <c r="BT59" s="52" t="str">
        <f t="shared" si="95"/>
        <v/>
      </c>
      <c r="BU59" s="52" t="str">
        <f t="shared" si="96"/>
        <v/>
      </c>
      <c r="BV59" s="52" t="str">
        <f t="shared" si="97"/>
        <v/>
      </c>
      <c r="BW59" s="52" t="str">
        <f t="shared" si="98"/>
        <v/>
      </c>
      <c r="BX59" s="52" t="str">
        <f t="shared" si="99"/>
        <v/>
      </c>
      <c r="BZ59" s="166"/>
      <c r="CA59" s="1"/>
      <c r="CB59" s="17" t="s">
        <v>50</v>
      </c>
      <c r="CC59" s="32">
        <f>CN90</f>
        <v>38.43</v>
      </c>
      <c r="CD59" s="103">
        <f t="shared" si="100"/>
        <v>-108</v>
      </c>
      <c r="CE59" s="24">
        <f>IF(OR($S59&lt;OPL_MIN,$S59&gt;OPL_MAX),"",VLOOKUP($F59,CleanseResults!$AP$3:$AT$1772,5,FALSE))</f>
        <v>0.55000000000000004</v>
      </c>
      <c r="CF59" s="24" t="str">
        <f t="shared" si="101"/>
        <v>HomFave</v>
      </c>
      <c r="CG59" s="91">
        <f t="shared" si="102"/>
        <v>-122.22222222222226</v>
      </c>
      <c r="CH59" s="91">
        <f t="shared" si="103"/>
        <v>122.22222222222226</v>
      </c>
      <c r="CI59" s="25">
        <f t="shared" si="104"/>
        <v>1</v>
      </c>
      <c r="CJ59" s="53">
        <f t="shared" si="105"/>
        <v>208</v>
      </c>
      <c r="CK59" s="52">
        <f t="shared" si="106"/>
        <v>108</v>
      </c>
      <c r="CL59" s="52" t="str">
        <f t="shared" si="107"/>
        <v/>
      </c>
      <c r="CM59" s="52" t="str">
        <f t="shared" si="108"/>
        <v/>
      </c>
      <c r="CN59" s="52" t="str">
        <f t="shared" si="109"/>
        <v/>
      </c>
      <c r="CO59" s="52" t="str">
        <f t="shared" si="110"/>
        <v/>
      </c>
      <c r="CP59" s="52" t="str">
        <f t="shared" si="111"/>
        <v/>
      </c>
      <c r="CQ59" s="52" t="str">
        <f t="shared" si="112"/>
        <v/>
      </c>
      <c r="CS59" s="166"/>
      <c r="CT59" s="1"/>
      <c r="CU59" s="17" t="s">
        <v>50</v>
      </c>
      <c r="CV59" s="32">
        <f>DG90</f>
        <v>40.44</v>
      </c>
      <c r="CW59" s="103">
        <f t="shared" si="113"/>
        <v>-108</v>
      </c>
      <c r="CX59" s="24">
        <f>IF(OR($S59&lt;OPL_MIN,$S59&gt;OPL_MAX),"",VLOOKUP($F59,CleanseResults!$BE$3:$BI$1772,5,FALSE))</f>
        <v>0.53</v>
      </c>
      <c r="CY59" s="24" t="str">
        <f t="shared" si="114"/>
        <v>HomFave</v>
      </c>
      <c r="CZ59" s="91">
        <f t="shared" si="115"/>
        <v>-112.76595744680853</v>
      </c>
      <c r="DA59" s="91">
        <f t="shared" si="116"/>
        <v>112.76595744680853</v>
      </c>
      <c r="DB59" s="25">
        <f t="shared" si="117"/>
        <v>1</v>
      </c>
      <c r="DC59" s="53">
        <f t="shared" si="118"/>
        <v>208</v>
      </c>
      <c r="DD59" s="52">
        <f t="shared" si="119"/>
        <v>108</v>
      </c>
      <c r="DE59" s="52" t="str">
        <f t="shared" si="120"/>
        <v/>
      </c>
      <c r="DF59" s="52" t="str">
        <f t="shared" si="121"/>
        <v/>
      </c>
      <c r="DG59" s="52" t="str">
        <f t="shared" si="122"/>
        <v/>
      </c>
      <c r="DH59" s="52" t="str">
        <f t="shared" si="123"/>
        <v/>
      </c>
      <c r="DI59" s="52" t="str">
        <f t="shared" si="124"/>
        <v/>
      </c>
      <c r="DJ59" s="52" t="str">
        <f t="shared" si="125"/>
        <v/>
      </c>
      <c r="DL59" s="166"/>
      <c r="DM59" s="1"/>
      <c r="DN59" s="17" t="s">
        <v>50</v>
      </c>
      <c r="DO59" s="32">
        <f>DZ90</f>
        <v>42.69</v>
      </c>
      <c r="DP59" s="103">
        <f t="shared" si="126"/>
        <v>-108</v>
      </c>
      <c r="DQ59" s="24">
        <f>IF(OR($S59&lt;OPL_MIN,$S59&gt;OPL_MAX),"",VLOOKUP($F59,CleanseResults!$BT$3:$BX$1772,5,FALSE))</f>
        <v>0.65</v>
      </c>
      <c r="DR59" s="24" t="str">
        <f t="shared" si="127"/>
        <v>HomFave</v>
      </c>
      <c r="DS59" s="91">
        <f t="shared" si="128"/>
        <v>-185.71428571428575</v>
      </c>
      <c r="DT59" s="91">
        <f t="shared" si="129"/>
        <v>185.71428571428575</v>
      </c>
      <c r="DU59" s="25">
        <f t="shared" si="130"/>
        <v>1</v>
      </c>
      <c r="DV59" s="53">
        <f t="shared" si="131"/>
        <v>208</v>
      </c>
      <c r="DW59" s="52">
        <f t="shared" si="132"/>
        <v>108</v>
      </c>
      <c r="DX59" s="52" t="str">
        <f t="shared" si="133"/>
        <v/>
      </c>
      <c r="DY59" s="52" t="str">
        <f t="shared" si="134"/>
        <v/>
      </c>
      <c r="DZ59" s="52" t="str">
        <f t="shared" si="135"/>
        <v/>
      </c>
      <c r="EA59" s="52" t="str">
        <f t="shared" si="136"/>
        <v/>
      </c>
      <c r="EB59" s="52" t="str">
        <f t="shared" si="137"/>
        <v/>
      </c>
      <c r="EC59" s="52" t="str">
        <f t="shared" si="138"/>
        <v/>
      </c>
      <c r="EE59" s="166"/>
      <c r="EF59" s="1"/>
      <c r="EG59" s="17" t="s">
        <v>50</v>
      </c>
      <c r="EH59" s="32">
        <f>ES90</f>
        <v>40.64</v>
      </c>
      <c r="EI59" s="103">
        <f t="shared" si="139"/>
        <v>-108</v>
      </c>
      <c r="EJ59" s="24">
        <f>IF(OR($S59&lt;OPL_MIN,$S59&gt;OPL_MAX),"",VLOOKUP($F59,CleanseResults!$CI$3:$CM$1772,5,FALSE))</f>
        <v>0.51</v>
      </c>
      <c r="EK59" s="24" t="str">
        <f t="shared" si="140"/>
        <v>HomFave</v>
      </c>
      <c r="EL59" s="91">
        <f t="shared" si="141"/>
        <v>-104.08163265306123</v>
      </c>
      <c r="EM59" s="91">
        <f t="shared" si="142"/>
        <v>104.08163265306123</v>
      </c>
      <c r="EN59" s="25">
        <f t="shared" si="143"/>
        <v>1</v>
      </c>
      <c r="EO59" s="53">
        <f t="shared" si="144"/>
        <v>208</v>
      </c>
      <c r="EP59" s="52">
        <f t="shared" si="145"/>
        <v>108</v>
      </c>
      <c r="EQ59" s="52" t="str">
        <f t="shared" si="146"/>
        <v/>
      </c>
      <c r="ER59" s="52" t="str">
        <f t="shared" si="147"/>
        <v/>
      </c>
      <c r="ES59" s="52" t="str">
        <f t="shared" si="148"/>
        <v/>
      </c>
      <c r="ET59" s="52" t="str">
        <f t="shared" si="149"/>
        <v/>
      </c>
      <c r="EU59" s="52" t="str">
        <f t="shared" si="150"/>
        <v/>
      </c>
      <c r="EV59" s="52" t="str">
        <f t="shared" si="151"/>
        <v/>
      </c>
      <c r="EX59" s="166"/>
      <c r="EY59" s="1"/>
      <c r="EZ59" s="17" t="s">
        <v>50</v>
      </c>
      <c r="FA59" s="32">
        <f>FL90</f>
        <v>25.9</v>
      </c>
      <c r="FB59" s="103">
        <f t="shared" si="152"/>
        <v>-108</v>
      </c>
      <c r="FC59" s="24">
        <f>IF(OR($S59&lt;OPL_MIN,$S59&gt;OPL_MAX),"",VLOOKUP($F59,CleanseResults!$CX$3:$DB$1772,5,FALSE))</f>
        <v>0.49</v>
      </c>
      <c r="FD59" s="24" t="str">
        <f t="shared" si="153"/>
        <v>VisDog</v>
      </c>
      <c r="FE59" s="91">
        <f t="shared" si="154"/>
        <v>104.08163265306123</v>
      </c>
      <c r="FF59" s="91">
        <f t="shared" si="155"/>
        <v>104.08163265306123</v>
      </c>
      <c r="FG59" s="25">
        <f t="shared" si="156"/>
        <v>-1</v>
      </c>
      <c r="FH59" s="53" t="str">
        <f t="shared" si="157"/>
        <v/>
      </c>
      <c r="FI59" s="52" t="str">
        <f t="shared" si="158"/>
        <v/>
      </c>
      <c r="FJ59" s="52">
        <f t="shared" si="159"/>
        <v>0</v>
      </c>
      <c r="FK59" s="52">
        <f t="shared" si="160"/>
        <v>102</v>
      </c>
      <c r="FL59" s="52" t="str">
        <f t="shared" si="161"/>
        <v/>
      </c>
      <c r="FM59" s="52" t="str">
        <f t="shared" si="162"/>
        <v/>
      </c>
      <c r="FN59" s="52" t="str">
        <f t="shared" si="163"/>
        <v/>
      </c>
      <c r="FO59" s="52" t="str">
        <f t="shared" si="164"/>
        <v/>
      </c>
      <c r="FQ59" s="166"/>
      <c r="FR59" s="1"/>
      <c r="FS59" s="17" t="s">
        <v>50</v>
      </c>
      <c r="FT59" s="32">
        <f>GE90</f>
        <v>40.68</v>
      </c>
      <c r="FU59" s="103">
        <f t="shared" si="165"/>
        <v>-108</v>
      </c>
      <c r="FV59" s="24">
        <f>IF(OR($S59&lt;OPL_MIN,$S59&gt;OPL_MAX),"",VLOOKUP($F59,CleanseResults!$DM$3:$DQ$1772,5,FALSE))</f>
        <v>0.52</v>
      </c>
      <c r="FW59" s="24" t="str">
        <f t="shared" si="166"/>
        <v>HomFave</v>
      </c>
      <c r="FX59" s="91">
        <f t="shared" si="167"/>
        <v>-108.33333333333334</v>
      </c>
      <c r="FY59" s="91">
        <f t="shared" si="168"/>
        <v>108.33333333333334</v>
      </c>
      <c r="FZ59" s="25">
        <f t="shared" si="169"/>
        <v>1</v>
      </c>
      <c r="GA59" s="53">
        <f t="shared" si="170"/>
        <v>208</v>
      </c>
      <c r="GB59" s="52">
        <f t="shared" si="171"/>
        <v>108</v>
      </c>
      <c r="GC59" s="52" t="str">
        <f t="shared" si="172"/>
        <v/>
      </c>
      <c r="GD59" s="52" t="str">
        <f t="shared" si="173"/>
        <v/>
      </c>
      <c r="GE59" s="52" t="str">
        <f t="shared" si="174"/>
        <v/>
      </c>
      <c r="GF59" s="52" t="str">
        <f t="shared" si="175"/>
        <v/>
      </c>
      <c r="GG59" s="52" t="str">
        <f t="shared" si="176"/>
        <v/>
      </c>
      <c r="GH59" s="52" t="str">
        <f t="shared" si="177"/>
        <v/>
      </c>
      <c r="GJ59" s="166"/>
      <c r="GK59" s="1"/>
      <c r="GL59" s="17" t="s">
        <v>50</v>
      </c>
      <c r="GM59" s="32">
        <f>GX90</f>
        <v>38.53</v>
      </c>
      <c r="GN59" s="103">
        <f t="shared" si="178"/>
        <v>-108</v>
      </c>
      <c r="GO59" s="24">
        <f>IF(OR($S59&lt;OPL_MIN,$S59&gt;OPL_MAX),"",VLOOKUP($F59,CleanseResults!$EB$3:$EF$1772,5,FALSE))</f>
        <v>0.52</v>
      </c>
      <c r="GP59" s="24" t="str">
        <f t="shared" si="179"/>
        <v>HomFave</v>
      </c>
      <c r="GQ59" s="91">
        <f t="shared" si="180"/>
        <v>-108.33333333333334</v>
      </c>
      <c r="GR59" s="91">
        <f t="shared" si="181"/>
        <v>108.33333333333334</v>
      </c>
      <c r="GS59" s="25">
        <f t="shared" si="182"/>
        <v>1</v>
      </c>
      <c r="GT59" s="53">
        <f t="shared" si="183"/>
        <v>208</v>
      </c>
      <c r="GU59" s="52">
        <f t="shared" si="184"/>
        <v>108</v>
      </c>
      <c r="GV59" s="52" t="str">
        <f t="shared" si="185"/>
        <v/>
      </c>
      <c r="GW59" s="52" t="str">
        <f t="shared" si="186"/>
        <v/>
      </c>
      <c r="GX59" s="52" t="str">
        <f t="shared" si="187"/>
        <v/>
      </c>
      <c r="GY59" s="52" t="str">
        <f t="shared" si="188"/>
        <v/>
      </c>
      <c r="GZ59" s="52" t="str">
        <f t="shared" si="189"/>
        <v/>
      </c>
      <c r="HA59" s="52" t="str">
        <f t="shared" si="190"/>
        <v/>
      </c>
      <c r="HC59" s="166"/>
      <c r="HD59" s="1"/>
      <c r="HE59" s="17" t="s">
        <v>50</v>
      </c>
      <c r="HF59" s="32">
        <f>HQ90</f>
        <v>38.53</v>
      </c>
      <c r="HG59" s="103">
        <f t="shared" si="191"/>
        <v>-108</v>
      </c>
      <c r="HH59" s="24">
        <f>IF(OR($S59&lt;OPL_MIN,$S59&gt;OPL_MAX),"",VLOOKUP($F59,CleanseResults!$EQ$3:$EU$1772,5,FALSE))</f>
        <v>0.52</v>
      </c>
      <c r="HI59" s="24" t="str">
        <f t="shared" si="192"/>
        <v>HomFave</v>
      </c>
      <c r="HJ59" s="91">
        <f t="shared" si="193"/>
        <v>-108.33333333333334</v>
      </c>
      <c r="HK59" s="91">
        <f t="shared" si="194"/>
        <v>108.33333333333334</v>
      </c>
      <c r="HL59" s="25">
        <f t="shared" si="195"/>
        <v>1</v>
      </c>
      <c r="HM59" s="53">
        <f t="shared" si="196"/>
        <v>208</v>
      </c>
      <c r="HN59" s="52">
        <f t="shared" si="197"/>
        <v>108</v>
      </c>
      <c r="HO59" s="52" t="str">
        <f t="shared" si="198"/>
        <v/>
      </c>
      <c r="HP59" s="52" t="str">
        <f t="shared" si="199"/>
        <v/>
      </c>
      <c r="HQ59" s="52" t="str">
        <f t="shared" si="200"/>
        <v/>
      </c>
      <c r="HR59" s="52" t="str">
        <f t="shared" si="201"/>
        <v/>
      </c>
      <c r="HS59" s="52" t="str">
        <f t="shared" si="202"/>
        <v/>
      </c>
      <c r="HT59" s="52" t="str">
        <f t="shared" si="203"/>
        <v/>
      </c>
      <c r="HV59" s="166"/>
      <c r="HW59" s="1"/>
      <c r="HX59" s="17" t="s">
        <v>50</v>
      </c>
      <c r="HY59" s="32">
        <f>IJ90</f>
        <v>30.12</v>
      </c>
      <c r="HZ59" s="103">
        <f t="shared" si="204"/>
        <v>-108</v>
      </c>
      <c r="IA59" s="24">
        <f>IF(OR($S59&lt;OPL_MIN,$S59&gt;OPL_MAX),"",VLOOKUP($F59,CleanseResults!$FF$3:$FJ$1772,5,FALSE))</f>
        <v>0.47</v>
      </c>
      <c r="IB59" s="24" t="str">
        <f t="shared" si="205"/>
        <v>VisDog</v>
      </c>
      <c r="IC59" s="91">
        <f t="shared" si="206"/>
        <v>112.76595744680853</v>
      </c>
      <c r="ID59" s="91">
        <f t="shared" si="207"/>
        <v>112.76595744680853</v>
      </c>
      <c r="IE59" s="25">
        <f t="shared" si="208"/>
        <v>-1</v>
      </c>
      <c r="IF59" s="53" t="str">
        <f t="shared" si="209"/>
        <v/>
      </c>
      <c r="IG59" s="52" t="str">
        <f t="shared" si="210"/>
        <v/>
      </c>
      <c r="IH59" s="52">
        <f t="shared" si="211"/>
        <v>0</v>
      </c>
      <c r="II59" s="52">
        <f t="shared" si="212"/>
        <v>102</v>
      </c>
      <c r="IJ59" s="52" t="str">
        <f t="shared" si="213"/>
        <v/>
      </c>
      <c r="IK59" s="52" t="str">
        <f t="shared" si="214"/>
        <v/>
      </c>
      <c r="IL59" s="52" t="str">
        <f t="shared" si="215"/>
        <v/>
      </c>
      <c r="IM59" s="52" t="str">
        <f t="shared" si="216"/>
        <v/>
      </c>
      <c r="IO59" s="166"/>
      <c r="IP59" s="1"/>
      <c r="IQ59" s="17" t="s">
        <v>50</v>
      </c>
      <c r="IR59" s="32">
        <f>JC90</f>
        <v>36.58</v>
      </c>
      <c r="IS59" s="103">
        <f t="shared" si="217"/>
        <v>-108</v>
      </c>
      <c r="IT59" s="24">
        <f>IF(OR($S59&lt;OPL_MIN,$S59&gt;OPL_MAX),"",VLOOKUP($F59,CleanseResults!$FU$3:$FY$1772,5,FALSE))</f>
        <v>0.47</v>
      </c>
      <c r="IU59" s="24" t="str">
        <f t="shared" si="218"/>
        <v>VisDog</v>
      </c>
      <c r="IV59" s="91">
        <f t="shared" si="219"/>
        <v>112.76595744680853</v>
      </c>
      <c r="IW59" s="91">
        <f t="shared" si="220"/>
        <v>112.76595744680853</v>
      </c>
      <c r="IX59" s="25">
        <f t="shared" si="221"/>
        <v>-1</v>
      </c>
      <c r="IY59" s="53" t="str">
        <f t="shared" si="222"/>
        <v/>
      </c>
      <c r="IZ59" s="52" t="str">
        <f t="shared" si="223"/>
        <v/>
      </c>
      <c r="JA59" s="52">
        <f t="shared" si="224"/>
        <v>0</v>
      </c>
      <c r="JB59" s="52">
        <f t="shared" si="225"/>
        <v>102</v>
      </c>
      <c r="JC59" s="52" t="str">
        <f t="shared" si="226"/>
        <v/>
      </c>
      <c r="JD59" s="52" t="str">
        <f t="shared" si="227"/>
        <v/>
      </c>
      <c r="JE59" s="52" t="str">
        <f t="shared" si="228"/>
        <v/>
      </c>
      <c r="JF59" s="52" t="str">
        <f t="shared" si="229"/>
        <v/>
      </c>
      <c r="JH59" s="166"/>
      <c r="JI59" s="1"/>
      <c r="JJ59" s="17" t="s">
        <v>50</v>
      </c>
      <c r="JK59" s="32">
        <f>JV90</f>
        <v>44.81</v>
      </c>
      <c r="JL59" s="103">
        <f t="shared" si="230"/>
        <v>-108</v>
      </c>
      <c r="JM59" s="24">
        <f>IF(OR($S59&lt;OPL_MIN,$S59&gt;OPL_MAX),"",VLOOKUP($F59,CleanseResults!$GJ$3:$GN$1772,5,FALSE))</f>
        <v>0.49</v>
      </c>
      <c r="JN59" s="24" t="str">
        <f t="shared" si="231"/>
        <v>VisDog</v>
      </c>
      <c r="JO59" s="91">
        <f t="shared" si="232"/>
        <v>104.08163265306123</v>
      </c>
      <c r="JP59" s="91">
        <f t="shared" si="233"/>
        <v>104.08163265306123</v>
      </c>
      <c r="JQ59" s="25">
        <f t="shared" si="234"/>
        <v>-1</v>
      </c>
      <c r="JR59" s="53" t="str">
        <f t="shared" si="235"/>
        <v/>
      </c>
      <c r="JS59" s="52" t="str">
        <f t="shared" si="236"/>
        <v/>
      </c>
      <c r="JT59" s="52">
        <f t="shared" si="237"/>
        <v>0</v>
      </c>
      <c r="JU59" s="52">
        <f t="shared" si="238"/>
        <v>102</v>
      </c>
      <c r="JV59" s="52" t="str">
        <f t="shared" si="239"/>
        <v/>
      </c>
      <c r="JW59" s="52" t="str">
        <f t="shared" si="240"/>
        <v/>
      </c>
      <c r="JX59" s="52" t="str">
        <f t="shared" si="241"/>
        <v/>
      </c>
      <c r="JY59" s="52" t="str">
        <f t="shared" si="242"/>
        <v/>
      </c>
      <c r="KA59" s="166"/>
      <c r="KB59" s="1"/>
      <c r="KC59" s="17" t="s">
        <v>50</v>
      </c>
      <c r="KD59" s="32">
        <f>KO90</f>
        <v>34.270000000000003</v>
      </c>
      <c r="KE59" s="103">
        <f t="shared" si="243"/>
        <v>-108</v>
      </c>
      <c r="KF59" s="24">
        <f>IF(OR($S59&lt;OPL_MIN,$S59&gt;OPL_MAX),"",VLOOKUP($F59,CleanseResults!$GY$3:$HC$1772,5,FALSE))</f>
        <v>0.52</v>
      </c>
      <c r="KG59" s="24" t="str">
        <f t="shared" si="244"/>
        <v>HomFave</v>
      </c>
      <c r="KH59" s="91">
        <f t="shared" si="245"/>
        <v>-108.33333333333334</v>
      </c>
      <c r="KI59" s="91">
        <f t="shared" si="246"/>
        <v>108.33333333333334</v>
      </c>
      <c r="KJ59" s="25">
        <f t="shared" si="247"/>
        <v>1</v>
      </c>
      <c r="KK59" s="53">
        <f t="shared" si="248"/>
        <v>208</v>
      </c>
      <c r="KL59" s="52">
        <f t="shared" si="249"/>
        <v>108</v>
      </c>
      <c r="KM59" s="52" t="str">
        <f t="shared" si="250"/>
        <v/>
      </c>
      <c r="KN59" s="52" t="str">
        <f t="shared" si="251"/>
        <v/>
      </c>
      <c r="KO59" s="52" t="str">
        <f t="shared" si="252"/>
        <v/>
      </c>
      <c r="KP59" s="52" t="str">
        <f t="shared" si="253"/>
        <v/>
      </c>
      <c r="KQ59" s="52" t="str">
        <f t="shared" si="254"/>
        <v/>
      </c>
      <c r="KR59" s="52" t="str">
        <f t="shared" si="255"/>
        <v/>
      </c>
      <c r="KT59" s="166"/>
      <c r="KU59" s="1"/>
      <c r="KV59" s="17" t="s">
        <v>50</v>
      </c>
      <c r="KW59" s="32">
        <f>LH90</f>
        <v>44.79</v>
      </c>
      <c r="KX59" s="103">
        <f t="shared" si="256"/>
        <v>-108</v>
      </c>
      <c r="KY59" s="24">
        <f>IF(OR($S59&lt;OPL_MIN,$S59&gt;OPL_MAX),"",VLOOKUP($F59,CleanseResults!$HN$3:$HR$1772,5,FALSE))</f>
        <v>0.45</v>
      </c>
      <c r="KZ59" s="24" t="str">
        <f t="shared" si="257"/>
        <v>VisDog</v>
      </c>
      <c r="LA59" s="91">
        <f t="shared" si="258"/>
        <v>122.22222222222223</v>
      </c>
      <c r="LB59" s="91">
        <f t="shared" si="259"/>
        <v>122.22222222222223</v>
      </c>
      <c r="LC59" s="25">
        <f t="shared" si="260"/>
        <v>-1</v>
      </c>
      <c r="LD59" s="53" t="str">
        <f t="shared" si="261"/>
        <v/>
      </c>
      <c r="LE59" s="52" t="str">
        <f t="shared" si="262"/>
        <v/>
      </c>
      <c r="LF59" s="52">
        <f t="shared" si="263"/>
        <v>0</v>
      </c>
      <c r="LG59" s="52">
        <f t="shared" si="264"/>
        <v>102</v>
      </c>
      <c r="LH59" s="52" t="str">
        <f t="shared" si="265"/>
        <v/>
      </c>
      <c r="LI59" s="52" t="str">
        <f t="shared" si="266"/>
        <v/>
      </c>
      <c r="LJ59" s="52" t="str">
        <f t="shared" si="267"/>
        <v/>
      </c>
      <c r="LK59" s="52" t="str">
        <f t="shared" si="268"/>
        <v/>
      </c>
      <c r="LO59" s="166"/>
      <c r="LP59" s="1"/>
      <c r="LQ59" s="17" t="s">
        <v>398</v>
      </c>
      <c r="LR59" s="121">
        <f>MJ90</f>
        <v>0</v>
      </c>
      <c r="LS59" s="129">
        <f t="shared" si="30"/>
        <v>0.50697191219130211</v>
      </c>
      <c r="LT59" s="53">
        <f t="shared" si="269"/>
        <v>9</v>
      </c>
      <c r="LU59" s="53">
        <f t="shared" si="270"/>
        <v>6</v>
      </c>
      <c r="LV59" s="53">
        <f t="shared" si="271"/>
        <v>0</v>
      </c>
      <c r="LW59" s="53">
        <f t="shared" si="272"/>
        <v>0</v>
      </c>
      <c r="LX59" s="24" t="str">
        <f t="shared" si="273"/>
        <v>HomFave</v>
      </c>
      <c r="LY59" s="97">
        <f t="shared" si="32"/>
        <v>60</v>
      </c>
      <c r="LZ59" s="127">
        <f t="shared" si="33"/>
        <v>0.52</v>
      </c>
      <c r="MA59" s="128">
        <f t="shared" si="34"/>
        <v>1.3028087808697908E-2</v>
      </c>
      <c r="MB59" s="91">
        <f t="shared" si="35"/>
        <v>-108.33333333333334</v>
      </c>
      <c r="MC59" s="137" t="str">
        <f t="shared" si="36"/>
        <v>HomFave</v>
      </c>
      <c r="MD59" s="138">
        <f t="shared" si="37"/>
        <v>1</v>
      </c>
      <c r="ME59" s="130">
        <f t="shared" si="274"/>
        <v>1</v>
      </c>
      <c r="MF59" s="135">
        <f t="shared" si="38"/>
        <v>1.925925925925926</v>
      </c>
      <c r="MG59" s="135">
        <f t="shared" si="39"/>
        <v>1</v>
      </c>
      <c r="MH59" s="135" t="str">
        <f t="shared" si="40"/>
        <v/>
      </c>
      <c r="MI59" s="135" t="str">
        <f t="shared" si="41"/>
        <v/>
      </c>
      <c r="MJ59" s="135" t="str">
        <f t="shared" si="42"/>
        <v/>
      </c>
      <c r="MK59" s="135" t="str">
        <f t="shared" si="43"/>
        <v/>
      </c>
      <c r="ML59" s="135" t="str">
        <f t="shared" si="44"/>
        <v/>
      </c>
      <c r="MM59" s="135" t="str">
        <f t="shared" si="45"/>
        <v/>
      </c>
      <c r="MO59" s="123">
        <f t="shared" si="46"/>
        <v>0.92592592592592593</v>
      </c>
      <c r="MP59" s="123">
        <f t="shared" si="47"/>
        <v>1</v>
      </c>
      <c r="MS59" s="24">
        <f t="shared" si="48"/>
        <v>1</v>
      </c>
      <c r="MT59" s="24">
        <f t="shared" si="49"/>
        <v>1.925925925925926</v>
      </c>
      <c r="MU59" s="24">
        <f t="shared" si="50"/>
        <v>0.92592592592592593</v>
      </c>
      <c r="MV59" s="81">
        <f t="shared" si="51"/>
        <v>0.92592592592592593</v>
      </c>
      <c r="MX59" s="52">
        <f t="shared" si="52"/>
        <v>0.48</v>
      </c>
      <c r="MY59" s="52">
        <f t="shared" si="53"/>
        <v>0.53</v>
      </c>
      <c r="MZ59" s="52">
        <f t="shared" si="54"/>
        <v>0.55000000000000004</v>
      </c>
      <c r="NA59" s="52">
        <f t="shared" si="55"/>
        <v>0.53</v>
      </c>
      <c r="NB59" s="52">
        <f t="shared" si="56"/>
        <v>0.65</v>
      </c>
      <c r="NC59" s="52">
        <f t="shared" si="57"/>
        <v>0.51</v>
      </c>
      <c r="ND59" s="52">
        <f t="shared" si="58"/>
        <v>0.49</v>
      </c>
      <c r="NE59" s="52">
        <f t="shared" si="59"/>
        <v>0.52</v>
      </c>
      <c r="NF59" s="52">
        <f t="shared" si="60"/>
        <v>0.52</v>
      </c>
      <c r="NG59" s="52">
        <f t="shared" si="61"/>
        <v>0.52</v>
      </c>
      <c r="NH59" s="52">
        <f t="shared" si="62"/>
        <v>0.47</v>
      </c>
      <c r="NI59" s="52">
        <f t="shared" si="63"/>
        <v>0.47</v>
      </c>
      <c r="NJ59" s="52">
        <f t="shared" si="64"/>
        <v>0.49</v>
      </c>
      <c r="NK59" s="52">
        <f t="shared" si="65"/>
        <v>0.52</v>
      </c>
      <c r="NL59" s="52">
        <f t="shared" si="66"/>
        <v>0.45</v>
      </c>
      <c r="NM59" s="109">
        <f t="shared" si="275"/>
        <v>0.52</v>
      </c>
    </row>
    <row r="60" spans="1:377" ht="15" customHeight="1" x14ac:dyDescent="0.2">
      <c r="A60" s="13"/>
      <c r="B60" s="13"/>
      <c r="C60" s="13"/>
      <c r="D60" s="13"/>
      <c r="E60" s="10">
        <f t="shared" si="276"/>
        <v>0</v>
      </c>
      <c r="F60" s="26">
        <v>824131</v>
      </c>
      <c r="G60" s="49">
        <f>VLOOKUP($F60,Lookup_!$A$2:$AJ$2224,3,FALSE)</f>
        <v>2026</v>
      </c>
      <c r="H60" s="27">
        <f>VLOOKUP($F60,Lookup_!$A$2:$AJ$2224,4,FALSE)</f>
        <v>4.0999999999999996</v>
      </c>
      <c r="I60" s="86">
        <f>VLOOKUP($F60,Lookup_!$A$2:$AJ$2224,2,FALSE)</f>
        <v>46117</v>
      </c>
      <c r="J60" s="7">
        <f>VLOOKUP($F60,Lookup_!$A$2:$AJ$2224,13,FALSE)</f>
        <v>17</v>
      </c>
      <c r="K60" s="8" t="str">
        <f>VLOOKUP(J60,Lookup_!$AO$3:$AP$32,2,FALSE)</f>
        <v>MLW</v>
      </c>
      <c r="L60" s="27">
        <f>VLOOKUP($F60,Lookup_!$A$2:$AJ$2224,14,FALSE)</f>
        <v>108</v>
      </c>
      <c r="M60" s="12">
        <f>VLOOKUP($F60,Lookup_!$A$2:$AJ$2224,15,FALSE)</f>
        <v>0.480769</v>
      </c>
      <c r="N60" s="115">
        <f t="shared" si="67"/>
        <v>0.46848348898486097</v>
      </c>
      <c r="O60" s="116">
        <f t="shared" si="68"/>
        <v>113.45469445825333</v>
      </c>
      <c r="P60" s="49">
        <f>VLOOKUP($F60,Lookup_!$A$2:$AJ$2224,7,FALSE)</f>
        <v>13</v>
      </c>
      <c r="Q60" s="8" t="str">
        <f>VLOOKUP(P60,Lookup_!$AO$3:$AP$32,2,FALSE)</f>
        <v>KC</v>
      </c>
      <c r="R60" s="88">
        <f>VLOOKUP($F60,Lookup_!$A$2:$AJ$2224,12,FALSE)</f>
        <v>0.32365466500000001</v>
      </c>
      <c r="S60" s="27">
        <f>VLOOKUP($F60,Lookup_!$A$2:$AJ$2224,8,FALSE)</f>
        <v>-120</v>
      </c>
      <c r="T60" s="12">
        <f>VLOOKUP($F60,Lookup_!$A$2:$AJ$2224,9,FALSE)</f>
        <v>0.54545500000000002</v>
      </c>
      <c r="U60" s="115">
        <f t="shared" si="69"/>
        <v>0.53151651101513897</v>
      </c>
      <c r="V60" s="116">
        <f t="shared" si="70"/>
        <v>-113.45469445825333</v>
      </c>
      <c r="W60" s="90">
        <f t="shared" si="71"/>
        <v>1</v>
      </c>
      <c r="X60" s="27">
        <f>VLOOKUP($F60,Lookup_!$A$2:$AJ$2224,5,FALSE)</f>
        <v>7.5</v>
      </c>
      <c r="Y60" s="27">
        <f>VLOOKUP($F60,Lookup_!$A$2:$AJ$2224,6,FALSE)</f>
        <v>-105.5</v>
      </c>
      <c r="Z60" s="55">
        <f>VLOOKUP($F60,Lookup_!$A$2:$AJ$2224,19,FALSE)</f>
        <v>-115.7784011404803</v>
      </c>
      <c r="AA60" s="116">
        <f>VLOOKUP($F60,Lookup_!$A$2:$AJ$2224,25,FALSE)</f>
        <v>-110.54315924221308</v>
      </c>
      <c r="AB60" s="27">
        <f>VLOOKUP($F60,Lookup_!$A$2:$AJ$2224,21,FALSE)</f>
        <v>119.25687963023802</v>
      </c>
      <c r="AC60" s="116">
        <f>VLOOKUP($F60,Lookup_!$A$2:$AJ$2224,23,FALSE)</f>
        <v>-121.32462789796934</v>
      </c>
      <c r="AD60" s="7">
        <f>VLOOKUP($F60,Lookup_!$A$2:$AJ$2224,31,FALSE)</f>
        <v>8</v>
      </c>
      <c r="AE60" s="8">
        <f>VLOOKUP($F60,Lookup_!$A$2:$AJ$2224,30,FALSE)</f>
        <v>5</v>
      </c>
      <c r="AF60" s="8" t="str">
        <f>VLOOKUP($F60,Lookup_!$A$2:$AJ$2224,32,FALSE)</f>
        <v>THREE</v>
      </c>
      <c r="AG60" s="28">
        <f>VLOOKUP($F60,Lookup_!$A$2:$AJ$2224,29,FALSE)</f>
        <v>-1</v>
      </c>
      <c r="AH60" s="28">
        <f>VLOOKUP($F60,Lookup_!$A$2:$AJ$2224,34,FALSE)</f>
        <v>-1</v>
      </c>
      <c r="AI60" s="28" t="str">
        <f>VLOOKUP($F60,Lookup_!$A$2:$AJ$2224,33,FALSE)</f>
        <v>VisDog</v>
      </c>
      <c r="AJ60" s="8">
        <f>VLOOKUP($F60,Lookup_!$A$2:$AJ$2224,35,FALSE)</f>
        <v>13</v>
      </c>
      <c r="AK60" s="28">
        <f>VLOOKUP($F60,Lookup_!$A$2:$AJ$2224,36,FALSE)</f>
        <v>1</v>
      </c>
      <c r="AL60">
        <f t="shared" si="72"/>
        <v>3</v>
      </c>
      <c r="AM60">
        <f t="shared" si="73"/>
        <v>1</v>
      </c>
      <c r="AN60" s="166"/>
      <c r="AO60" s="1"/>
      <c r="AP60" s="17" t="s">
        <v>51</v>
      </c>
      <c r="AQ60" s="32">
        <f>AQ59-AQ58</f>
        <v>-12.739999999999995</v>
      </c>
      <c r="AR60" s="103">
        <f t="shared" si="74"/>
        <v>-120</v>
      </c>
      <c r="AS60" s="24">
        <f>IF(OR($S60&lt;OPL_MIN,$S60&gt;OPL_MAX),"",VLOOKUP($F60,CleanseResults!$L$3:$P$1772,5,FALSE))</f>
        <v>0.49</v>
      </c>
      <c r="AT60" s="24" t="str">
        <f t="shared" si="75"/>
        <v>VisDog</v>
      </c>
      <c r="AU60" s="91">
        <f t="shared" si="76"/>
        <v>104.08163265306123</v>
      </c>
      <c r="AV60" s="91">
        <f t="shared" si="77"/>
        <v>104.08163265306123</v>
      </c>
      <c r="AW60" s="25">
        <f t="shared" si="78"/>
        <v>1</v>
      </c>
      <c r="AX60" s="53" t="str">
        <f t="shared" si="79"/>
        <v/>
      </c>
      <c r="AY60" s="52" t="str">
        <f t="shared" si="80"/>
        <v/>
      </c>
      <c r="AZ60" s="52">
        <f t="shared" si="81"/>
        <v>208</v>
      </c>
      <c r="BA60" s="52">
        <f t="shared" si="82"/>
        <v>100</v>
      </c>
      <c r="BB60" s="52" t="str">
        <f t="shared" si="83"/>
        <v/>
      </c>
      <c r="BC60" s="52" t="str">
        <f t="shared" si="84"/>
        <v/>
      </c>
      <c r="BD60" s="52" t="str">
        <f t="shared" si="85"/>
        <v/>
      </c>
      <c r="BE60" s="52" t="str">
        <f t="shared" si="86"/>
        <v/>
      </c>
      <c r="BG60" s="166"/>
      <c r="BH60" s="1"/>
      <c r="BI60" s="17" t="s">
        <v>51</v>
      </c>
      <c r="BJ60" s="32">
        <f>BJ59-BJ58</f>
        <v>-9.0899999999999963</v>
      </c>
      <c r="BK60" s="103">
        <f t="shared" si="87"/>
        <v>-120</v>
      </c>
      <c r="BL60" s="24">
        <f>IF(OR($S60&lt;OPL_MIN,$S60&gt;OPL_MAX),"",VLOOKUP($F60,CleanseResults!$AA$3:$AE$1772,5,FALSE))</f>
        <v>0.52</v>
      </c>
      <c r="BM60" s="24" t="str">
        <f t="shared" si="88"/>
        <v>HomFave</v>
      </c>
      <c r="BN60" s="91">
        <f t="shared" si="89"/>
        <v>-108.33333333333334</v>
      </c>
      <c r="BO60" s="91">
        <f t="shared" si="90"/>
        <v>108.33333333333334</v>
      </c>
      <c r="BP60" s="25">
        <f t="shared" si="91"/>
        <v>-1</v>
      </c>
      <c r="BQ60" s="53">
        <f t="shared" si="92"/>
        <v>0</v>
      </c>
      <c r="BR60" s="52">
        <f t="shared" si="93"/>
        <v>120</v>
      </c>
      <c r="BS60" s="52" t="str">
        <f t="shared" si="94"/>
        <v/>
      </c>
      <c r="BT60" s="52" t="str">
        <f t="shared" si="95"/>
        <v/>
      </c>
      <c r="BU60" s="52" t="str">
        <f t="shared" si="96"/>
        <v/>
      </c>
      <c r="BV60" s="52" t="str">
        <f t="shared" si="97"/>
        <v/>
      </c>
      <c r="BW60" s="52" t="str">
        <f t="shared" si="98"/>
        <v/>
      </c>
      <c r="BX60" s="52" t="str">
        <f t="shared" si="99"/>
        <v/>
      </c>
      <c r="BZ60" s="166"/>
      <c r="CA60" s="1"/>
      <c r="CB60" s="17" t="s">
        <v>51</v>
      </c>
      <c r="CC60" s="32">
        <f>CC59-CC58</f>
        <v>-4.7700000000000031</v>
      </c>
      <c r="CD60" s="103">
        <f t="shared" si="100"/>
        <v>-120</v>
      </c>
      <c r="CE60" s="24">
        <f>IF(OR($S60&lt;OPL_MIN,$S60&gt;OPL_MAX),"",VLOOKUP($F60,CleanseResults!$AP$3:$AT$1772,5,FALSE))</f>
        <v>0.64</v>
      </c>
      <c r="CF60" s="24" t="str">
        <f t="shared" si="101"/>
        <v>HomFave</v>
      </c>
      <c r="CG60" s="91">
        <f t="shared" si="102"/>
        <v>-177.7777777777778</v>
      </c>
      <c r="CH60" s="91">
        <f t="shared" si="103"/>
        <v>177.7777777777778</v>
      </c>
      <c r="CI60" s="25">
        <f t="shared" si="104"/>
        <v>-1</v>
      </c>
      <c r="CJ60" s="53">
        <f t="shared" si="105"/>
        <v>0</v>
      </c>
      <c r="CK60" s="52">
        <f t="shared" si="106"/>
        <v>120</v>
      </c>
      <c r="CL60" s="52" t="str">
        <f t="shared" si="107"/>
        <v/>
      </c>
      <c r="CM60" s="52" t="str">
        <f t="shared" si="108"/>
        <v/>
      </c>
      <c r="CN60" s="52" t="str">
        <f t="shared" si="109"/>
        <v/>
      </c>
      <c r="CO60" s="52" t="str">
        <f t="shared" si="110"/>
        <v/>
      </c>
      <c r="CP60" s="52" t="str">
        <f t="shared" si="111"/>
        <v/>
      </c>
      <c r="CQ60" s="52" t="str">
        <f t="shared" si="112"/>
        <v/>
      </c>
      <c r="CS60" s="166"/>
      <c r="CT60" s="1"/>
      <c r="CU60" s="17" t="s">
        <v>51</v>
      </c>
      <c r="CV60" s="32">
        <f>CV59-CV58</f>
        <v>-13.870000000000005</v>
      </c>
      <c r="CW60" s="103">
        <f t="shared" si="113"/>
        <v>-120</v>
      </c>
      <c r="CX60" s="24">
        <f>IF(OR($S60&lt;OPL_MIN,$S60&gt;OPL_MAX),"",VLOOKUP($F60,CleanseResults!$BE$3:$BI$1772,5,FALSE))</f>
        <v>0.62</v>
      </c>
      <c r="CY60" s="24" t="str">
        <f t="shared" si="114"/>
        <v>HomFave</v>
      </c>
      <c r="CZ60" s="91">
        <f t="shared" si="115"/>
        <v>-163.15789473684211</v>
      </c>
      <c r="DA60" s="91">
        <f t="shared" si="116"/>
        <v>163.15789473684211</v>
      </c>
      <c r="DB60" s="25">
        <f t="shared" si="117"/>
        <v>-1</v>
      </c>
      <c r="DC60" s="53">
        <f t="shared" si="118"/>
        <v>0</v>
      </c>
      <c r="DD60" s="52">
        <f t="shared" si="119"/>
        <v>120</v>
      </c>
      <c r="DE60" s="52" t="str">
        <f t="shared" si="120"/>
        <v/>
      </c>
      <c r="DF60" s="52" t="str">
        <f t="shared" si="121"/>
        <v/>
      </c>
      <c r="DG60" s="52" t="str">
        <f t="shared" si="122"/>
        <v/>
      </c>
      <c r="DH60" s="52" t="str">
        <f t="shared" si="123"/>
        <v/>
      </c>
      <c r="DI60" s="52" t="str">
        <f t="shared" si="124"/>
        <v/>
      </c>
      <c r="DJ60" s="52" t="str">
        <f t="shared" si="125"/>
        <v/>
      </c>
      <c r="DL60" s="166"/>
      <c r="DM60" s="1"/>
      <c r="DN60" s="17" t="s">
        <v>51</v>
      </c>
      <c r="DO60" s="32">
        <f>DO59-DO58</f>
        <v>-9.5500000000000043</v>
      </c>
      <c r="DP60" s="103">
        <f t="shared" si="126"/>
        <v>-120</v>
      </c>
      <c r="DQ60" s="24">
        <f>IF(OR($S60&lt;OPL_MIN,$S60&gt;OPL_MAX),"",VLOOKUP($F60,CleanseResults!$BT$3:$BX$1772,5,FALSE))</f>
        <v>0.59</v>
      </c>
      <c r="DR60" s="24" t="str">
        <f t="shared" si="127"/>
        <v>HomFave</v>
      </c>
      <c r="DS60" s="91">
        <f t="shared" si="128"/>
        <v>-143.90243902439022</v>
      </c>
      <c r="DT60" s="91">
        <f t="shared" si="129"/>
        <v>143.90243902439022</v>
      </c>
      <c r="DU60" s="25">
        <f t="shared" si="130"/>
        <v>-1</v>
      </c>
      <c r="DV60" s="53">
        <f t="shared" si="131"/>
        <v>0</v>
      </c>
      <c r="DW60" s="52">
        <f t="shared" si="132"/>
        <v>120</v>
      </c>
      <c r="DX60" s="52" t="str">
        <f t="shared" si="133"/>
        <v/>
      </c>
      <c r="DY60" s="52" t="str">
        <f t="shared" si="134"/>
        <v/>
      </c>
      <c r="DZ60" s="52" t="str">
        <f t="shared" si="135"/>
        <v/>
      </c>
      <c r="EA60" s="52" t="str">
        <f t="shared" si="136"/>
        <v/>
      </c>
      <c r="EB60" s="52" t="str">
        <f t="shared" si="137"/>
        <v/>
      </c>
      <c r="EC60" s="52" t="str">
        <f t="shared" si="138"/>
        <v/>
      </c>
      <c r="EE60" s="166"/>
      <c r="EF60" s="1"/>
      <c r="EG60" s="17" t="s">
        <v>51</v>
      </c>
      <c r="EH60" s="32">
        <f>EH59-EH58</f>
        <v>-15</v>
      </c>
      <c r="EI60" s="103">
        <f t="shared" si="139"/>
        <v>-120</v>
      </c>
      <c r="EJ60" s="24">
        <f>IF(OR($S60&lt;OPL_MIN,$S60&gt;OPL_MAX),"",VLOOKUP($F60,CleanseResults!$CI$3:$CM$1772,5,FALSE))</f>
        <v>0.55000000000000004</v>
      </c>
      <c r="EK60" s="24" t="str">
        <f t="shared" si="140"/>
        <v>HomFave</v>
      </c>
      <c r="EL60" s="91">
        <f t="shared" si="141"/>
        <v>-122.22222222222226</v>
      </c>
      <c r="EM60" s="91">
        <f t="shared" si="142"/>
        <v>122.22222222222226</v>
      </c>
      <c r="EN60" s="25">
        <f t="shared" si="143"/>
        <v>-1</v>
      </c>
      <c r="EO60" s="53">
        <f t="shared" si="144"/>
        <v>0</v>
      </c>
      <c r="EP60" s="52">
        <f t="shared" si="145"/>
        <v>120</v>
      </c>
      <c r="EQ60" s="52" t="str">
        <f t="shared" si="146"/>
        <v/>
      </c>
      <c r="ER60" s="52" t="str">
        <f t="shared" si="147"/>
        <v/>
      </c>
      <c r="ES60" s="52" t="str">
        <f t="shared" si="148"/>
        <v/>
      </c>
      <c r="ET60" s="52" t="str">
        <f t="shared" si="149"/>
        <v/>
      </c>
      <c r="EU60" s="52" t="str">
        <f t="shared" si="150"/>
        <v/>
      </c>
      <c r="EV60" s="52" t="str">
        <f t="shared" si="151"/>
        <v/>
      </c>
      <c r="EX60" s="166"/>
      <c r="EY60" s="1"/>
      <c r="EZ60" s="17" t="s">
        <v>51</v>
      </c>
      <c r="FA60" s="32">
        <f>FA59-FA58</f>
        <v>-17.579999999999998</v>
      </c>
      <c r="FB60" s="103">
        <f t="shared" si="152"/>
        <v>-120</v>
      </c>
      <c r="FC60" s="24">
        <f>IF(OR($S60&lt;OPL_MIN,$S60&gt;OPL_MAX),"",VLOOKUP($F60,CleanseResults!$CX$3:$DB$1772,5,FALSE))</f>
        <v>0.52</v>
      </c>
      <c r="FD60" s="24" t="str">
        <f t="shared" si="153"/>
        <v>HomFave</v>
      </c>
      <c r="FE60" s="91">
        <f t="shared" si="154"/>
        <v>-108.33333333333334</v>
      </c>
      <c r="FF60" s="91">
        <f t="shared" si="155"/>
        <v>108.33333333333334</v>
      </c>
      <c r="FG60" s="25">
        <f t="shared" si="156"/>
        <v>-1</v>
      </c>
      <c r="FH60" s="53">
        <f t="shared" si="157"/>
        <v>0</v>
      </c>
      <c r="FI60" s="52">
        <f t="shared" si="158"/>
        <v>120</v>
      </c>
      <c r="FJ60" s="52" t="str">
        <f t="shared" si="159"/>
        <v/>
      </c>
      <c r="FK60" s="52" t="str">
        <f t="shared" si="160"/>
        <v/>
      </c>
      <c r="FL60" s="52" t="str">
        <f t="shared" si="161"/>
        <v/>
      </c>
      <c r="FM60" s="52" t="str">
        <f t="shared" si="162"/>
        <v/>
      </c>
      <c r="FN60" s="52" t="str">
        <f t="shared" si="163"/>
        <v/>
      </c>
      <c r="FO60" s="52" t="str">
        <f t="shared" si="164"/>
        <v/>
      </c>
      <c r="FQ60" s="166"/>
      <c r="FR60" s="1"/>
      <c r="FS60" s="17" t="s">
        <v>51</v>
      </c>
      <c r="FT60" s="32">
        <f>FT59-FT58</f>
        <v>-11.71</v>
      </c>
      <c r="FU60" s="103">
        <f t="shared" si="165"/>
        <v>-120</v>
      </c>
      <c r="FV60" s="24">
        <f>IF(OR($S60&lt;OPL_MIN,$S60&gt;OPL_MAX),"",VLOOKUP($F60,CleanseResults!$DM$3:$DQ$1772,5,FALSE))</f>
        <v>0.54</v>
      </c>
      <c r="FW60" s="24" t="str">
        <f t="shared" si="166"/>
        <v>HomFave</v>
      </c>
      <c r="FX60" s="91">
        <f t="shared" si="167"/>
        <v>-117.39130434782609</v>
      </c>
      <c r="FY60" s="91">
        <f t="shared" si="168"/>
        <v>117.39130434782609</v>
      </c>
      <c r="FZ60" s="25">
        <f t="shared" si="169"/>
        <v>-1</v>
      </c>
      <c r="GA60" s="53">
        <f t="shared" si="170"/>
        <v>0</v>
      </c>
      <c r="GB60" s="52">
        <f t="shared" si="171"/>
        <v>120</v>
      </c>
      <c r="GC60" s="52" t="str">
        <f t="shared" si="172"/>
        <v/>
      </c>
      <c r="GD60" s="52" t="str">
        <f t="shared" si="173"/>
        <v/>
      </c>
      <c r="GE60" s="52" t="str">
        <f t="shared" si="174"/>
        <v/>
      </c>
      <c r="GF60" s="52" t="str">
        <f t="shared" si="175"/>
        <v/>
      </c>
      <c r="GG60" s="52" t="str">
        <f t="shared" si="176"/>
        <v/>
      </c>
      <c r="GH60" s="52" t="str">
        <f t="shared" si="177"/>
        <v/>
      </c>
      <c r="GJ60" s="166"/>
      <c r="GK60" s="1"/>
      <c r="GL60" s="17" t="s">
        <v>51</v>
      </c>
      <c r="GM60" s="32">
        <f>GM59-GM58</f>
        <v>-13.82</v>
      </c>
      <c r="GN60" s="103">
        <f t="shared" si="178"/>
        <v>-120</v>
      </c>
      <c r="GO60" s="24">
        <f>IF(OR($S60&lt;OPL_MIN,$S60&gt;OPL_MAX),"",VLOOKUP($F60,CleanseResults!$EB$3:$EF$1772,5,FALSE))</f>
        <v>0.54</v>
      </c>
      <c r="GP60" s="24" t="str">
        <f t="shared" si="179"/>
        <v>HomFave</v>
      </c>
      <c r="GQ60" s="91">
        <f t="shared" si="180"/>
        <v>-117.39130434782609</v>
      </c>
      <c r="GR60" s="91">
        <f t="shared" si="181"/>
        <v>117.39130434782609</v>
      </c>
      <c r="GS60" s="25">
        <f t="shared" si="182"/>
        <v>-1</v>
      </c>
      <c r="GT60" s="53">
        <f t="shared" si="183"/>
        <v>0</v>
      </c>
      <c r="GU60" s="52">
        <f t="shared" si="184"/>
        <v>120</v>
      </c>
      <c r="GV60" s="52" t="str">
        <f t="shared" si="185"/>
        <v/>
      </c>
      <c r="GW60" s="52" t="str">
        <f t="shared" si="186"/>
        <v/>
      </c>
      <c r="GX60" s="52" t="str">
        <f t="shared" si="187"/>
        <v/>
      </c>
      <c r="GY60" s="52" t="str">
        <f t="shared" si="188"/>
        <v/>
      </c>
      <c r="GZ60" s="52" t="str">
        <f t="shared" si="189"/>
        <v/>
      </c>
      <c r="HA60" s="52" t="str">
        <f t="shared" si="190"/>
        <v/>
      </c>
      <c r="HC60" s="166"/>
      <c r="HD60" s="1"/>
      <c r="HE60" s="17" t="s">
        <v>51</v>
      </c>
      <c r="HF60" s="32">
        <f>HF59-HF58</f>
        <v>-13.82</v>
      </c>
      <c r="HG60" s="103">
        <f t="shared" si="191"/>
        <v>-120</v>
      </c>
      <c r="HH60" s="24">
        <f>IF(OR($S60&lt;OPL_MIN,$S60&gt;OPL_MAX),"",VLOOKUP($F60,CleanseResults!$EQ$3:$EU$1772,5,FALSE))</f>
        <v>0.54</v>
      </c>
      <c r="HI60" s="24" t="str">
        <f t="shared" si="192"/>
        <v>HomFave</v>
      </c>
      <c r="HJ60" s="91">
        <f t="shared" si="193"/>
        <v>-117.39130434782609</v>
      </c>
      <c r="HK60" s="91">
        <f t="shared" si="194"/>
        <v>117.39130434782609</v>
      </c>
      <c r="HL60" s="25">
        <f t="shared" si="195"/>
        <v>-1</v>
      </c>
      <c r="HM60" s="53">
        <f t="shared" si="196"/>
        <v>0</v>
      </c>
      <c r="HN60" s="52">
        <f t="shared" si="197"/>
        <v>120</v>
      </c>
      <c r="HO60" s="52" t="str">
        <f t="shared" si="198"/>
        <v/>
      </c>
      <c r="HP60" s="52" t="str">
        <f t="shared" si="199"/>
        <v/>
      </c>
      <c r="HQ60" s="52" t="str">
        <f t="shared" si="200"/>
        <v/>
      </c>
      <c r="HR60" s="52" t="str">
        <f t="shared" si="201"/>
        <v/>
      </c>
      <c r="HS60" s="52" t="str">
        <f t="shared" si="202"/>
        <v/>
      </c>
      <c r="HT60" s="52" t="str">
        <f t="shared" si="203"/>
        <v/>
      </c>
      <c r="HV60" s="166"/>
      <c r="HW60" s="1"/>
      <c r="HX60" s="17" t="s">
        <v>51</v>
      </c>
      <c r="HY60" s="32">
        <f>HY59-HY58</f>
        <v>-17.66</v>
      </c>
      <c r="HZ60" s="103">
        <f t="shared" si="204"/>
        <v>-120</v>
      </c>
      <c r="IA60" s="24">
        <f>IF(OR($S60&lt;OPL_MIN,$S60&gt;OPL_MAX),"",VLOOKUP($F60,CleanseResults!$FF$3:$FJ$1772,5,FALSE))</f>
        <v>0.51</v>
      </c>
      <c r="IB60" s="24" t="str">
        <f t="shared" si="205"/>
        <v>HomFave</v>
      </c>
      <c r="IC60" s="91">
        <f t="shared" si="206"/>
        <v>-104.08163265306123</v>
      </c>
      <c r="ID60" s="91">
        <f t="shared" si="207"/>
        <v>104.08163265306123</v>
      </c>
      <c r="IE60" s="25">
        <f t="shared" si="208"/>
        <v>-1</v>
      </c>
      <c r="IF60" s="53">
        <f t="shared" si="209"/>
        <v>0</v>
      </c>
      <c r="IG60" s="52">
        <f t="shared" si="210"/>
        <v>120</v>
      </c>
      <c r="IH60" s="52" t="str">
        <f t="shared" si="211"/>
        <v/>
      </c>
      <c r="II60" s="52" t="str">
        <f t="shared" si="212"/>
        <v/>
      </c>
      <c r="IJ60" s="52" t="str">
        <f t="shared" si="213"/>
        <v/>
      </c>
      <c r="IK60" s="52" t="str">
        <f t="shared" si="214"/>
        <v/>
      </c>
      <c r="IL60" s="52" t="str">
        <f t="shared" si="215"/>
        <v/>
      </c>
      <c r="IM60" s="52" t="str">
        <f t="shared" si="216"/>
        <v/>
      </c>
      <c r="IO60" s="166"/>
      <c r="IP60" s="1"/>
      <c r="IQ60" s="17" t="s">
        <v>51</v>
      </c>
      <c r="IR60" s="32">
        <f>IR59-IR58</f>
        <v>-14.660000000000004</v>
      </c>
      <c r="IS60" s="103">
        <f t="shared" si="217"/>
        <v>-120</v>
      </c>
      <c r="IT60" s="24">
        <f>IF(OR($S60&lt;OPL_MIN,$S60&gt;OPL_MAX),"",VLOOKUP($F60,CleanseResults!$FU$3:$FY$1772,5,FALSE))</f>
        <v>0.51</v>
      </c>
      <c r="IU60" s="24" t="str">
        <f t="shared" si="218"/>
        <v>HomFave</v>
      </c>
      <c r="IV60" s="91">
        <f t="shared" si="219"/>
        <v>-104.08163265306123</v>
      </c>
      <c r="IW60" s="91">
        <f t="shared" si="220"/>
        <v>104.08163265306123</v>
      </c>
      <c r="IX60" s="25">
        <f t="shared" si="221"/>
        <v>-1</v>
      </c>
      <c r="IY60" s="53">
        <f t="shared" si="222"/>
        <v>0</v>
      </c>
      <c r="IZ60" s="52">
        <f t="shared" si="223"/>
        <v>120</v>
      </c>
      <c r="JA60" s="52" t="str">
        <f t="shared" si="224"/>
        <v/>
      </c>
      <c r="JB60" s="52" t="str">
        <f t="shared" si="225"/>
        <v/>
      </c>
      <c r="JC60" s="52" t="str">
        <f t="shared" si="226"/>
        <v/>
      </c>
      <c r="JD60" s="52" t="str">
        <f t="shared" si="227"/>
        <v/>
      </c>
      <c r="JE60" s="52" t="str">
        <f t="shared" si="228"/>
        <v/>
      </c>
      <c r="JF60" s="52" t="str">
        <f t="shared" si="229"/>
        <v/>
      </c>
      <c r="JH60" s="166"/>
      <c r="JI60" s="1"/>
      <c r="JJ60" s="17" t="s">
        <v>51</v>
      </c>
      <c r="JK60" s="32">
        <f>JK59-JK58</f>
        <v>-15.119999999999997</v>
      </c>
      <c r="JL60" s="103">
        <f t="shared" si="230"/>
        <v>-120</v>
      </c>
      <c r="JM60" s="24">
        <f>IF(OR($S60&lt;OPL_MIN,$S60&gt;OPL_MAX),"",VLOOKUP($F60,CleanseResults!$GJ$3:$GN$1772,5,FALSE))</f>
        <v>0.54</v>
      </c>
      <c r="JN60" s="24" t="str">
        <f t="shared" si="231"/>
        <v>HomFave</v>
      </c>
      <c r="JO60" s="91">
        <f t="shared" si="232"/>
        <v>-117.39130434782609</v>
      </c>
      <c r="JP60" s="91">
        <f t="shared" si="233"/>
        <v>117.39130434782609</v>
      </c>
      <c r="JQ60" s="25">
        <f t="shared" si="234"/>
        <v>-1</v>
      </c>
      <c r="JR60" s="53">
        <f t="shared" si="235"/>
        <v>0</v>
      </c>
      <c r="JS60" s="52">
        <f t="shared" si="236"/>
        <v>120</v>
      </c>
      <c r="JT60" s="52" t="str">
        <f t="shared" si="237"/>
        <v/>
      </c>
      <c r="JU60" s="52" t="str">
        <f t="shared" si="238"/>
        <v/>
      </c>
      <c r="JV60" s="52" t="str">
        <f t="shared" si="239"/>
        <v/>
      </c>
      <c r="JW60" s="52" t="str">
        <f t="shared" si="240"/>
        <v/>
      </c>
      <c r="JX60" s="52" t="str">
        <f t="shared" si="241"/>
        <v/>
      </c>
      <c r="JY60" s="52" t="str">
        <f t="shared" si="242"/>
        <v/>
      </c>
      <c r="KA60" s="166"/>
      <c r="KB60" s="1"/>
      <c r="KC60" s="17" t="s">
        <v>51</v>
      </c>
      <c r="KD60" s="32">
        <f>KD59-KD58</f>
        <v>-12.019999999999996</v>
      </c>
      <c r="KE60" s="103">
        <f t="shared" si="243"/>
        <v>-120</v>
      </c>
      <c r="KF60" s="24">
        <f>IF(OR($S60&lt;OPL_MIN,$S60&gt;OPL_MAX),"",VLOOKUP($F60,CleanseResults!$GY$3:$HC$1772,5,FALSE))</f>
        <v>0.55000000000000004</v>
      </c>
      <c r="KG60" s="24" t="str">
        <f t="shared" si="244"/>
        <v>HomFave</v>
      </c>
      <c r="KH60" s="91">
        <f t="shared" si="245"/>
        <v>-122.22222222222226</v>
      </c>
      <c r="KI60" s="91">
        <f t="shared" si="246"/>
        <v>122.22222222222226</v>
      </c>
      <c r="KJ60" s="25">
        <f t="shared" si="247"/>
        <v>-1</v>
      </c>
      <c r="KK60" s="53">
        <f t="shared" si="248"/>
        <v>0</v>
      </c>
      <c r="KL60" s="52">
        <f t="shared" si="249"/>
        <v>120</v>
      </c>
      <c r="KM60" s="52" t="str">
        <f t="shared" si="250"/>
        <v/>
      </c>
      <c r="KN60" s="52" t="str">
        <f t="shared" si="251"/>
        <v/>
      </c>
      <c r="KO60" s="52" t="str">
        <f t="shared" si="252"/>
        <v/>
      </c>
      <c r="KP60" s="52" t="str">
        <f t="shared" si="253"/>
        <v/>
      </c>
      <c r="KQ60" s="52" t="str">
        <f t="shared" si="254"/>
        <v/>
      </c>
      <c r="KR60" s="52" t="str">
        <f t="shared" si="255"/>
        <v/>
      </c>
      <c r="KT60" s="166"/>
      <c r="KU60" s="1"/>
      <c r="KV60" s="17" t="s">
        <v>51</v>
      </c>
      <c r="KW60" s="32">
        <f>KW59-KW58</f>
        <v>-12.730000000000004</v>
      </c>
      <c r="KX60" s="103">
        <f t="shared" si="256"/>
        <v>-120</v>
      </c>
      <c r="KY60" s="24">
        <f>IF(OR($S60&lt;OPL_MIN,$S60&gt;OPL_MAX),"",VLOOKUP($F60,CleanseResults!$HN$3:$HR$1772,5,FALSE))</f>
        <v>0.52</v>
      </c>
      <c r="KZ60" s="24" t="str">
        <f t="shared" si="257"/>
        <v>HomFave</v>
      </c>
      <c r="LA60" s="91">
        <f t="shared" si="258"/>
        <v>-108.33333333333334</v>
      </c>
      <c r="LB60" s="91">
        <f t="shared" si="259"/>
        <v>108.33333333333334</v>
      </c>
      <c r="LC60" s="25">
        <f t="shared" si="260"/>
        <v>-1</v>
      </c>
      <c r="LD60" s="53">
        <f t="shared" si="261"/>
        <v>0</v>
      </c>
      <c r="LE60" s="52">
        <f t="shared" si="262"/>
        <v>120</v>
      </c>
      <c r="LF60" s="52" t="str">
        <f t="shared" si="263"/>
        <v/>
      </c>
      <c r="LG60" s="52" t="str">
        <f t="shared" si="264"/>
        <v/>
      </c>
      <c r="LH60" s="52" t="str">
        <f t="shared" si="265"/>
        <v/>
      </c>
      <c r="LI60" s="52" t="str">
        <f t="shared" si="266"/>
        <v/>
      </c>
      <c r="LJ60" s="52" t="str">
        <f t="shared" si="267"/>
        <v/>
      </c>
      <c r="LK60" s="52" t="str">
        <f t="shared" si="268"/>
        <v/>
      </c>
      <c r="LO60" s="166"/>
      <c r="LP60" s="1"/>
      <c r="LQ60" s="17" t="s">
        <v>399</v>
      </c>
      <c r="LR60" s="121">
        <f>LR59-LR58</f>
        <v>0</v>
      </c>
      <c r="LS60" s="129">
        <f t="shared" si="30"/>
        <v>0.53151651101513897</v>
      </c>
      <c r="LT60" s="53">
        <f t="shared" si="269"/>
        <v>14</v>
      </c>
      <c r="LU60" s="53">
        <f t="shared" si="270"/>
        <v>1</v>
      </c>
      <c r="LV60" s="53">
        <f t="shared" si="271"/>
        <v>0</v>
      </c>
      <c r="LW60" s="53">
        <f t="shared" si="272"/>
        <v>0</v>
      </c>
      <c r="LX60" s="24" t="str">
        <f t="shared" si="273"/>
        <v>HomFave</v>
      </c>
      <c r="LY60" s="97">
        <f t="shared" si="32"/>
        <v>93.333333333333329</v>
      </c>
      <c r="LZ60" s="127">
        <f t="shared" si="33"/>
        <v>0.54</v>
      </c>
      <c r="MA60" s="128">
        <f t="shared" si="34"/>
        <v>8.4834889848610651E-3</v>
      </c>
      <c r="MB60" s="91">
        <f t="shared" si="35"/>
        <v>-117.39130434782609</v>
      </c>
      <c r="MC60" s="137" t="str">
        <f t="shared" si="36"/>
        <v>HomFave</v>
      </c>
      <c r="MD60" s="138">
        <f t="shared" si="37"/>
        <v>-1</v>
      </c>
      <c r="ME60" s="130">
        <f t="shared" si="274"/>
        <v>-1</v>
      </c>
      <c r="MF60" s="135">
        <f t="shared" si="38"/>
        <v>0</v>
      </c>
      <c r="MG60" s="135">
        <f t="shared" si="39"/>
        <v>1</v>
      </c>
      <c r="MH60" s="135" t="str">
        <f t="shared" si="40"/>
        <v/>
      </c>
      <c r="MI60" s="135" t="str">
        <f t="shared" si="41"/>
        <v/>
      </c>
      <c r="MJ60" s="135" t="str">
        <f t="shared" si="42"/>
        <v/>
      </c>
      <c r="MK60" s="135" t="str">
        <f t="shared" si="43"/>
        <v/>
      </c>
      <c r="ML60" s="135" t="str">
        <f t="shared" si="44"/>
        <v/>
      </c>
      <c r="MM60" s="135" t="str">
        <f t="shared" si="45"/>
        <v/>
      </c>
      <c r="MO60" s="123">
        <f t="shared" si="46"/>
        <v>0.83333333333333337</v>
      </c>
      <c r="MP60" s="123">
        <f t="shared" si="47"/>
        <v>1</v>
      </c>
      <c r="MS60" s="24">
        <f t="shared" si="48"/>
        <v>1</v>
      </c>
      <c r="MT60" s="24">
        <f t="shared" si="49"/>
        <v>0</v>
      </c>
      <c r="MU60" s="24">
        <f t="shared" si="50"/>
        <v>-1</v>
      </c>
      <c r="MV60" s="81">
        <f t="shared" si="51"/>
        <v>-1</v>
      </c>
      <c r="MX60" s="52">
        <f t="shared" si="52"/>
        <v>0.49</v>
      </c>
      <c r="MY60" s="52">
        <f t="shared" si="53"/>
        <v>0.52</v>
      </c>
      <c r="MZ60" s="52">
        <f t="shared" si="54"/>
        <v>0.64</v>
      </c>
      <c r="NA60" s="52">
        <f t="shared" si="55"/>
        <v>0.62</v>
      </c>
      <c r="NB60" s="52">
        <f t="shared" si="56"/>
        <v>0.59</v>
      </c>
      <c r="NC60" s="52">
        <f t="shared" si="57"/>
        <v>0.55000000000000004</v>
      </c>
      <c r="ND60" s="52">
        <f t="shared" si="58"/>
        <v>0.52</v>
      </c>
      <c r="NE60" s="52">
        <f t="shared" si="59"/>
        <v>0.54</v>
      </c>
      <c r="NF60" s="52">
        <f t="shared" si="60"/>
        <v>0.54</v>
      </c>
      <c r="NG60" s="52">
        <f t="shared" si="61"/>
        <v>0.54</v>
      </c>
      <c r="NH60" s="52">
        <f t="shared" si="62"/>
        <v>0.51</v>
      </c>
      <c r="NI60" s="52">
        <f t="shared" si="63"/>
        <v>0.51</v>
      </c>
      <c r="NJ60" s="52">
        <f t="shared" si="64"/>
        <v>0.54</v>
      </c>
      <c r="NK60" s="52">
        <f t="shared" si="65"/>
        <v>0.55000000000000004</v>
      </c>
      <c r="NL60" s="52">
        <f t="shared" si="66"/>
        <v>0.52</v>
      </c>
      <c r="NM60" s="109">
        <f t="shared" si="275"/>
        <v>0.54</v>
      </c>
    </row>
    <row r="61" spans="1:377" ht="15" customHeight="1" x14ac:dyDescent="0.2">
      <c r="A61" s="13"/>
      <c r="B61" s="13"/>
      <c r="C61" s="13"/>
      <c r="D61" s="13"/>
      <c r="E61" s="10">
        <f t="shared" si="276"/>
        <v>0</v>
      </c>
      <c r="F61" s="26">
        <v>823803</v>
      </c>
      <c r="G61" s="49">
        <f>VLOOKUP($F61,Lookup_!$A$2:$AJ$2224,3,FALSE)</f>
        <v>2026</v>
      </c>
      <c r="H61" s="27">
        <f>VLOOKUP($F61,Lookup_!$A$2:$AJ$2224,4,FALSE)</f>
        <v>4.3</v>
      </c>
      <c r="I61" s="86">
        <f>VLOOKUP($F61,Lookup_!$A$2:$AJ$2224,2,FALSE)</f>
        <v>46127</v>
      </c>
      <c r="J61" s="7">
        <f>VLOOKUP($F61,Lookup_!$A$2:$AJ$2224,13,FALSE)</f>
        <v>29</v>
      </c>
      <c r="K61" s="8" t="str">
        <f>VLOOKUP(J61,Lookup_!$AO$3:$AP$32,2,FALSE)</f>
        <v>TOR</v>
      </c>
      <c r="L61" s="27">
        <f>VLOOKUP($F61,Lookup_!$A$2:$AJ$2224,14,FALSE)</f>
        <v>-114</v>
      </c>
      <c r="M61" s="12">
        <f>VLOOKUP($F61,Lookup_!$A$2:$AJ$2224,15,FALSE)</f>
        <v>0.53271000000000002</v>
      </c>
      <c r="N61" s="115">
        <f t="shared" si="67"/>
        <v>0.5207809906286599</v>
      </c>
      <c r="O61" s="116">
        <f t="shared" si="68"/>
        <v>-108.67285738765717</v>
      </c>
      <c r="P61" s="49">
        <f>VLOOKUP($F61,Lookup_!$A$2:$AJ$2224,7,FALSE)</f>
        <v>17</v>
      </c>
      <c r="Q61" s="8" t="str">
        <f>VLOOKUP(P61,Lookup_!$AO$3:$AP$32,2,FALSE)</f>
        <v>MLW</v>
      </c>
      <c r="R61" s="88">
        <f>VLOOKUP($F61,Lookup_!$A$2:$AJ$2224,12,FALSE)</f>
        <v>0.32447985800000001</v>
      </c>
      <c r="S61" s="27">
        <f>VLOOKUP($F61,Lookup_!$A$2:$AJ$2224,8,FALSE)</f>
        <v>104</v>
      </c>
      <c r="T61" s="12">
        <f>VLOOKUP($F61,Lookup_!$A$2:$AJ$2224,9,FALSE)</f>
        <v>0.49019600000000002</v>
      </c>
      <c r="U61" s="115">
        <f t="shared" si="69"/>
        <v>0.47921900937134004</v>
      </c>
      <c r="V61" s="116">
        <f t="shared" si="70"/>
        <v>108.67285738765722</v>
      </c>
      <c r="W61" s="90">
        <f t="shared" si="71"/>
        <v>-1</v>
      </c>
      <c r="X61" s="27">
        <f>VLOOKUP($F61,Lookup_!$A$2:$AJ$2224,5,FALSE)</f>
        <v>7.5</v>
      </c>
      <c r="Y61" s="27">
        <f>VLOOKUP($F61,Lookup_!$A$2:$AJ$2224,6,FALSE)</f>
        <v>-105.5</v>
      </c>
      <c r="Z61" s="55">
        <f>VLOOKUP($F61,Lookup_!$A$2:$AJ$2224,19,FALSE)</f>
        <v>108.61984313339927</v>
      </c>
      <c r="AA61" s="116">
        <f>VLOOKUP($F61,Lookup_!$A$2:$AJ$2224,25,FALSE)</f>
        <v>-110.88326346067873</v>
      </c>
      <c r="AB61" s="27">
        <f>VLOOKUP($F61,Lookup_!$A$2:$AJ$2224,21,FALSE)</f>
        <v>159.12028383787134</v>
      </c>
      <c r="AC61" s="116">
        <f>VLOOKUP($F61,Lookup_!$A$2:$AJ$2224,23,FALSE)</f>
        <v>110.23420089980239</v>
      </c>
      <c r="AD61" s="7">
        <f>VLOOKUP($F61,Lookup_!$A$2:$AJ$2224,31,FALSE)</f>
        <v>1</v>
      </c>
      <c r="AE61" s="8">
        <f>VLOOKUP($F61,Lookup_!$A$2:$AJ$2224,30,FALSE)</f>
        <v>2</v>
      </c>
      <c r="AF61" s="8" t="str">
        <f>VLOOKUP($F61,Lookup_!$A$2:$AJ$2224,32,FALSE)</f>
        <v>LTE1</v>
      </c>
      <c r="AG61" s="28">
        <f>VLOOKUP($F61,Lookup_!$A$2:$AJ$2224,29,FALSE)</f>
        <v>1</v>
      </c>
      <c r="AH61" s="28">
        <f>VLOOKUP($F61,Lookup_!$A$2:$AJ$2224,34,FALSE)</f>
        <v>-1</v>
      </c>
      <c r="AI61" s="28" t="str">
        <f>VLOOKUP($F61,Lookup_!$A$2:$AJ$2224,33,FALSE)</f>
        <v>HomDog</v>
      </c>
      <c r="AJ61" s="8">
        <f>VLOOKUP($F61,Lookup_!$A$2:$AJ$2224,35,FALSE)</f>
        <v>3</v>
      </c>
      <c r="AK61" s="28">
        <f>VLOOKUP($F61,Lookup_!$A$2:$AJ$2224,36,FALSE)</f>
        <v>-1</v>
      </c>
      <c r="AL61">
        <f t="shared" si="72"/>
        <v>1</v>
      </c>
      <c r="AM61">
        <f t="shared" si="73"/>
        <v>1</v>
      </c>
      <c r="AN61" s="166"/>
      <c r="AO61" s="1"/>
      <c r="AP61" s="17" t="s">
        <v>42</v>
      </c>
      <c r="AQ61" s="21">
        <f>IF(AQ58=0,0,AQ60/AQ58)</f>
        <v>-0.24800467198754128</v>
      </c>
      <c r="AR61" s="103">
        <f t="shared" si="74"/>
        <v>104</v>
      </c>
      <c r="AS61" s="24">
        <f>IF(OR($S61&lt;OPL_MIN,$S61&gt;OPL_MAX),"",VLOOKUP($F61,CleanseResults!$L$3:$P$1772,5,FALSE))</f>
        <v>0.51</v>
      </c>
      <c r="AT61" s="24" t="str">
        <f t="shared" si="75"/>
        <v>HomDog</v>
      </c>
      <c r="AU61" s="91">
        <f t="shared" si="76"/>
        <v>104.08163265306123</v>
      </c>
      <c r="AV61" s="91">
        <f t="shared" si="77"/>
        <v>104.08163265306123</v>
      </c>
      <c r="AW61" s="25">
        <f t="shared" si="78"/>
        <v>1</v>
      </c>
      <c r="AX61" s="53" t="str">
        <f t="shared" si="79"/>
        <v/>
      </c>
      <c r="AY61" s="52" t="str">
        <f t="shared" si="80"/>
        <v/>
      </c>
      <c r="AZ61" s="52" t="str">
        <f t="shared" si="81"/>
        <v/>
      </c>
      <c r="BA61" s="52" t="str">
        <f t="shared" si="82"/>
        <v/>
      </c>
      <c r="BB61" s="52" t="str">
        <f t="shared" si="83"/>
        <v/>
      </c>
      <c r="BC61" s="52" t="str">
        <f t="shared" si="84"/>
        <v/>
      </c>
      <c r="BD61" s="52">
        <f t="shared" si="85"/>
        <v>204</v>
      </c>
      <c r="BE61" s="52">
        <f t="shared" si="86"/>
        <v>100</v>
      </c>
      <c r="BG61" s="166"/>
      <c r="BH61" s="1"/>
      <c r="BI61" s="17" t="s">
        <v>42</v>
      </c>
      <c r="BJ61" s="21">
        <f>IF(BJ58=0,0,BJ60/BJ58)</f>
        <v>-0.20008804754567458</v>
      </c>
      <c r="BK61" s="103">
        <f t="shared" si="87"/>
        <v>104</v>
      </c>
      <c r="BL61" s="24">
        <f>IF(OR($S61&lt;OPL_MIN,$S61&gt;OPL_MAX),"",VLOOKUP($F61,CleanseResults!$AA$3:$AE$1772,5,FALSE))</f>
        <v>0.45</v>
      </c>
      <c r="BM61" s="24" t="str">
        <f t="shared" si="88"/>
        <v>VisFave</v>
      </c>
      <c r="BN61" s="91">
        <f t="shared" si="89"/>
        <v>-122.22222222222226</v>
      </c>
      <c r="BO61" s="91">
        <f t="shared" si="90"/>
        <v>122.22222222222226</v>
      </c>
      <c r="BP61" s="25">
        <f t="shared" si="91"/>
        <v>-1</v>
      </c>
      <c r="BQ61" s="53" t="str">
        <f t="shared" si="92"/>
        <v/>
      </c>
      <c r="BR61" s="52" t="str">
        <f t="shared" si="93"/>
        <v/>
      </c>
      <c r="BS61" s="52" t="str">
        <f t="shared" si="94"/>
        <v/>
      </c>
      <c r="BT61" s="52" t="str">
        <f t="shared" si="95"/>
        <v/>
      </c>
      <c r="BU61" s="52">
        <f t="shared" si="96"/>
        <v>0</v>
      </c>
      <c r="BV61" s="52">
        <f t="shared" si="97"/>
        <v>114</v>
      </c>
      <c r="BW61" s="52" t="str">
        <f t="shared" si="98"/>
        <v/>
      </c>
      <c r="BX61" s="52" t="str">
        <f t="shared" si="99"/>
        <v/>
      </c>
      <c r="BZ61" s="166"/>
      <c r="CA61" s="1"/>
      <c r="CB61" s="17" t="s">
        <v>42</v>
      </c>
      <c r="CC61" s="21">
        <f>IF(CC58=0,0,CC60/CC58)</f>
        <v>-0.11041666666666673</v>
      </c>
      <c r="CD61" s="103">
        <f t="shared" si="100"/>
        <v>104</v>
      </c>
      <c r="CE61" s="24">
        <f>IF(OR($S61&lt;OPL_MIN,$S61&gt;OPL_MAX),"",VLOOKUP($F61,CleanseResults!$AP$3:$AT$1772,5,FALSE))</f>
        <v>0.35</v>
      </c>
      <c r="CF61" s="24" t="str">
        <f t="shared" si="101"/>
        <v>VisFave</v>
      </c>
      <c r="CG61" s="91">
        <f t="shared" si="102"/>
        <v>-185.71428571428575</v>
      </c>
      <c r="CH61" s="91">
        <f t="shared" si="103"/>
        <v>185.71428571428575</v>
      </c>
      <c r="CI61" s="25">
        <f t="shared" si="104"/>
        <v>-1</v>
      </c>
      <c r="CJ61" s="53" t="str">
        <f t="shared" si="105"/>
        <v/>
      </c>
      <c r="CK61" s="52" t="str">
        <f t="shared" si="106"/>
        <v/>
      </c>
      <c r="CL61" s="52" t="str">
        <f t="shared" si="107"/>
        <v/>
      </c>
      <c r="CM61" s="52" t="str">
        <f t="shared" si="108"/>
        <v/>
      </c>
      <c r="CN61" s="52">
        <f t="shared" si="109"/>
        <v>0</v>
      </c>
      <c r="CO61" s="52">
        <f t="shared" si="110"/>
        <v>114</v>
      </c>
      <c r="CP61" s="52" t="str">
        <f t="shared" si="111"/>
        <v/>
      </c>
      <c r="CQ61" s="52" t="str">
        <f t="shared" si="112"/>
        <v/>
      </c>
      <c r="CS61" s="166"/>
      <c r="CT61" s="1"/>
      <c r="CU61" s="17" t="s">
        <v>42</v>
      </c>
      <c r="CV61" s="21">
        <f>IF(CV58=0,0,CV60/CV58)</f>
        <v>-0.25538574848094281</v>
      </c>
      <c r="CW61" s="103">
        <f t="shared" si="113"/>
        <v>104</v>
      </c>
      <c r="CX61" s="24">
        <f>IF(OR($S61&lt;OPL_MIN,$S61&gt;OPL_MAX),"",VLOOKUP($F61,CleanseResults!$BE$3:$BI$1772,5,FALSE))</f>
        <v>0.46</v>
      </c>
      <c r="CY61" s="24" t="str">
        <f t="shared" si="114"/>
        <v>VisFave</v>
      </c>
      <c r="CZ61" s="91">
        <f t="shared" si="115"/>
        <v>-117.39130434782609</v>
      </c>
      <c r="DA61" s="91">
        <f t="shared" si="116"/>
        <v>117.39130434782609</v>
      </c>
      <c r="DB61" s="25">
        <f t="shared" si="117"/>
        <v>-1</v>
      </c>
      <c r="DC61" s="53" t="str">
        <f t="shared" si="118"/>
        <v/>
      </c>
      <c r="DD61" s="52" t="str">
        <f t="shared" si="119"/>
        <v/>
      </c>
      <c r="DE61" s="52" t="str">
        <f t="shared" si="120"/>
        <v/>
      </c>
      <c r="DF61" s="52" t="str">
        <f t="shared" si="121"/>
        <v/>
      </c>
      <c r="DG61" s="52">
        <f t="shared" si="122"/>
        <v>0</v>
      </c>
      <c r="DH61" s="52">
        <f t="shared" si="123"/>
        <v>114</v>
      </c>
      <c r="DI61" s="52" t="str">
        <f t="shared" si="124"/>
        <v/>
      </c>
      <c r="DJ61" s="52" t="str">
        <f t="shared" si="125"/>
        <v/>
      </c>
      <c r="DL61" s="166"/>
      <c r="DM61" s="1"/>
      <c r="DN61" s="17" t="s">
        <v>42</v>
      </c>
      <c r="DO61" s="21">
        <f>IF(DO58=0,0,DO60/DO58)</f>
        <v>-0.18281010719754984</v>
      </c>
      <c r="DP61" s="103">
        <f t="shared" si="126"/>
        <v>104</v>
      </c>
      <c r="DQ61" s="24">
        <f>IF(OR($S61&lt;OPL_MIN,$S61&gt;OPL_MAX),"",VLOOKUP($F61,CleanseResults!$BT$3:$BX$1772,5,FALSE))</f>
        <v>0.4</v>
      </c>
      <c r="DR61" s="24" t="str">
        <f t="shared" si="127"/>
        <v>VisFave</v>
      </c>
      <c r="DS61" s="91">
        <f t="shared" si="128"/>
        <v>-149.99999999999997</v>
      </c>
      <c r="DT61" s="91">
        <f t="shared" si="129"/>
        <v>149.99999999999997</v>
      </c>
      <c r="DU61" s="25">
        <f t="shared" si="130"/>
        <v>-1</v>
      </c>
      <c r="DV61" s="53" t="str">
        <f t="shared" si="131"/>
        <v/>
      </c>
      <c r="DW61" s="52" t="str">
        <f t="shared" si="132"/>
        <v/>
      </c>
      <c r="DX61" s="52" t="str">
        <f t="shared" si="133"/>
        <v/>
      </c>
      <c r="DY61" s="52" t="str">
        <f t="shared" si="134"/>
        <v/>
      </c>
      <c r="DZ61" s="52">
        <f t="shared" si="135"/>
        <v>0</v>
      </c>
      <c r="EA61" s="52">
        <f t="shared" si="136"/>
        <v>114</v>
      </c>
      <c r="EB61" s="52" t="str">
        <f t="shared" si="137"/>
        <v/>
      </c>
      <c r="EC61" s="52" t="str">
        <f t="shared" si="138"/>
        <v/>
      </c>
      <c r="EE61" s="166"/>
      <c r="EF61" s="1"/>
      <c r="EG61" s="17" t="s">
        <v>42</v>
      </c>
      <c r="EH61" s="21">
        <f>IF(EH58=0,0,EH60/EH58)</f>
        <v>-0.26959022286125089</v>
      </c>
      <c r="EI61" s="103">
        <f t="shared" si="139"/>
        <v>104</v>
      </c>
      <c r="EJ61" s="24">
        <f>IF(OR($S61&lt;OPL_MIN,$S61&gt;OPL_MAX),"",VLOOKUP($F61,CleanseResults!$CI$3:$CM$1772,5,FALSE))</f>
        <v>0.47</v>
      </c>
      <c r="EK61" s="24" t="str">
        <f t="shared" si="140"/>
        <v>VisFave</v>
      </c>
      <c r="EL61" s="91">
        <f t="shared" si="141"/>
        <v>-112.76595744680853</v>
      </c>
      <c r="EM61" s="91">
        <f t="shared" si="142"/>
        <v>112.76595744680853</v>
      </c>
      <c r="EN61" s="25">
        <f t="shared" si="143"/>
        <v>-1</v>
      </c>
      <c r="EO61" s="53" t="str">
        <f t="shared" si="144"/>
        <v/>
      </c>
      <c r="EP61" s="52" t="str">
        <f t="shared" si="145"/>
        <v/>
      </c>
      <c r="EQ61" s="52" t="str">
        <f t="shared" si="146"/>
        <v/>
      </c>
      <c r="ER61" s="52" t="str">
        <f t="shared" si="147"/>
        <v/>
      </c>
      <c r="ES61" s="52">
        <f t="shared" si="148"/>
        <v>0</v>
      </c>
      <c r="ET61" s="52">
        <f t="shared" si="149"/>
        <v>114</v>
      </c>
      <c r="EU61" s="52" t="str">
        <f t="shared" si="150"/>
        <v/>
      </c>
      <c r="EV61" s="52" t="str">
        <f t="shared" si="151"/>
        <v/>
      </c>
      <c r="EX61" s="166"/>
      <c r="EY61" s="1"/>
      <c r="EZ61" s="17" t="s">
        <v>42</v>
      </c>
      <c r="FA61" s="21">
        <f>IF(FA58=0,0,FA60/FA58)</f>
        <v>-0.40432382704691811</v>
      </c>
      <c r="FB61" s="103">
        <f t="shared" si="152"/>
        <v>104</v>
      </c>
      <c r="FC61" s="24">
        <f>IF(OR($S61&lt;OPL_MIN,$S61&gt;OPL_MAX),"",VLOOKUP($F61,CleanseResults!$CX$3:$DB$1772,5,FALSE))</f>
        <v>0.47</v>
      </c>
      <c r="FD61" s="24" t="str">
        <f t="shared" si="153"/>
        <v>VisFave</v>
      </c>
      <c r="FE61" s="91">
        <f t="shared" si="154"/>
        <v>-112.76595744680853</v>
      </c>
      <c r="FF61" s="91">
        <f t="shared" si="155"/>
        <v>112.76595744680853</v>
      </c>
      <c r="FG61" s="25">
        <f t="shared" si="156"/>
        <v>-1</v>
      </c>
      <c r="FH61" s="53" t="str">
        <f t="shared" si="157"/>
        <v/>
      </c>
      <c r="FI61" s="52" t="str">
        <f t="shared" si="158"/>
        <v/>
      </c>
      <c r="FJ61" s="52" t="str">
        <f t="shared" si="159"/>
        <v/>
      </c>
      <c r="FK61" s="52" t="str">
        <f t="shared" si="160"/>
        <v/>
      </c>
      <c r="FL61" s="52">
        <f t="shared" si="161"/>
        <v>0</v>
      </c>
      <c r="FM61" s="52">
        <f t="shared" si="162"/>
        <v>114</v>
      </c>
      <c r="FN61" s="52" t="str">
        <f t="shared" si="163"/>
        <v/>
      </c>
      <c r="FO61" s="52" t="str">
        <f t="shared" si="164"/>
        <v/>
      </c>
      <c r="FQ61" s="166"/>
      <c r="FR61" s="1"/>
      <c r="FS61" s="17" t="s">
        <v>42</v>
      </c>
      <c r="FT61" s="21">
        <f>IF(FT58=0,0,FT60/FT58)</f>
        <v>-0.22351593815613668</v>
      </c>
      <c r="FU61" s="103">
        <f t="shared" si="165"/>
        <v>104</v>
      </c>
      <c r="FV61" s="24">
        <f>IF(OR($S61&lt;OPL_MIN,$S61&gt;OPL_MAX),"",VLOOKUP($F61,CleanseResults!$DM$3:$DQ$1772,5,FALSE))</f>
        <v>0.46</v>
      </c>
      <c r="FW61" s="24" t="str">
        <f t="shared" si="166"/>
        <v>VisFave</v>
      </c>
      <c r="FX61" s="91">
        <f t="shared" si="167"/>
        <v>-117.39130434782609</v>
      </c>
      <c r="FY61" s="91">
        <f t="shared" si="168"/>
        <v>117.39130434782609</v>
      </c>
      <c r="FZ61" s="25">
        <f t="shared" si="169"/>
        <v>-1</v>
      </c>
      <c r="GA61" s="53" t="str">
        <f t="shared" si="170"/>
        <v/>
      </c>
      <c r="GB61" s="52" t="str">
        <f t="shared" si="171"/>
        <v/>
      </c>
      <c r="GC61" s="52" t="str">
        <f t="shared" si="172"/>
        <v/>
      </c>
      <c r="GD61" s="52" t="str">
        <f t="shared" si="173"/>
        <v/>
      </c>
      <c r="GE61" s="52">
        <f t="shared" si="174"/>
        <v>0</v>
      </c>
      <c r="GF61" s="52">
        <f t="shared" si="175"/>
        <v>114</v>
      </c>
      <c r="GG61" s="52" t="str">
        <f t="shared" si="176"/>
        <v/>
      </c>
      <c r="GH61" s="52" t="str">
        <f t="shared" si="177"/>
        <v/>
      </c>
      <c r="GJ61" s="166"/>
      <c r="GK61" s="1"/>
      <c r="GL61" s="17" t="s">
        <v>42</v>
      </c>
      <c r="GM61" s="21">
        <f>IF(GM58=0,0,GM60/GM58)</f>
        <v>-0.26399235912129893</v>
      </c>
      <c r="GN61" s="103">
        <f t="shared" si="178"/>
        <v>104</v>
      </c>
      <c r="GO61" s="24">
        <f>IF(OR($S61&lt;OPL_MIN,$S61&gt;OPL_MAX),"",VLOOKUP($F61,CleanseResults!$EB$3:$EF$1772,5,FALSE))</f>
        <v>0.49</v>
      </c>
      <c r="GP61" s="24" t="str">
        <f t="shared" si="179"/>
        <v>VisFave</v>
      </c>
      <c r="GQ61" s="91">
        <f t="shared" si="180"/>
        <v>-104.08163265306123</v>
      </c>
      <c r="GR61" s="91">
        <f t="shared" si="181"/>
        <v>104.08163265306123</v>
      </c>
      <c r="GS61" s="25">
        <f t="shared" si="182"/>
        <v>-1</v>
      </c>
      <c r="GT61" s="53" t="str">
        <f t="shared" si="183"/>
        <v/>
      </c>
      <c r="GU61" s="52" t="str">
        <f t="shared" si="184"/>
        <v/>
      </c>
      <c r="GV61" s="52" t="str">
        <f t="shared" si="185"/>
        <v/>
      </c>
      <c r="GW61" s="52" t="str">
        <f t="shared" si="186"/>
        <v/>
      </c>
      <c r="GX61" s="52">
        <f t="shared" si="187"/>
        <v>0</v>
      </c>
      <c r="GY61" s="52">
        <f t="shared" si="188"/>
        <v>114</v>
      </c>
      <c r="GZ61" s="52" t="str">
        <f t="shared" si="189"/>
        <v/>
      </c>
      <c r="HA61" s="52" t="str">
        <f t="shared" si="190"/>
        <v/>
      </c>
      <c r="HC61" s="166"/>
      <c r="HD61" s="1"/>
      <c r="HE61" s="17" t="s">
        <v>42</v>
      </c>
      <c r="HF61" s="21">
        <f>IF(HF58=0,0,HF60/HF58)</f>
        <v>-0.26399235912129893</v>
      </c>
      <c r="HG61" s="103">
        <f t="shared" si="191"/>
        <v>104</v>
      </c>
      <c r="HH61" s="24">
        <f>IF(OR($S61&lt;OPL_MIN,$S61&gt;OPL_MAX),"",VLOOKUP($F61,CleanseResults!$EQ$3:$EU$1772,5,FALSE))</f>
        <v>0.49</v>
      </c>
      <c r="HI61" s="24" t="str">
        <f t="shared" si="192"/>
        <v>VisFave</v>
      </c>
      <c r="HJ61" s="91">
        <f t="shared" si="193"/>
        <v>-104.08163265306123</v>
      </c>
      <c r="HK61" s="91">
        <f t="shared" si="194"/>
        <v>104.08163265306123</v>
      </c>
      <c r="HL61" s="25">
        <f t="shared" si="195"/>
        <v>-1</v>
      </c>
      <c r="HM61" s="53" t="str">
        <f t="shared" si="196"/>
        <v/>
      </c>
      <c r="HN61" s="52" t="str">
        <f t="shared" si="197"/>
        <v/>
      </c>
      <c r="HO61" s="52" t="str">
        <f t="shared" si="198"/>
        <v/>
      </c>
      <c r="HP61" s="52" t="str">
        <f t="shared" si="199"/>
        <v/>
      </c>
      <c r="HQ61" s="52">
        <f t="shared" si="200"/>
        <v>0</v>
      </c>
      <c r="HR61" s="52">
        <f t="shared" si="201"/>
        <v>114</v>
      </c>
      <c r="HS61" s="52" t="str">
        <f t="shared" si="202"/>
        <v/>
      </c>
      <c r="HT61" s="52" t="str">
        <f t="shared" si="203"/>
        <v/>
      </c>
      <c r="HV61" s="166"/>
      <c r="HW61" s="1"/>
      <c r="HX61" s="17" t="s">
        <v>42</v>
      </c>
      <c r="HY61" s="21">
        <f>IF(HY58=0,0,HY60/HY58)</f>
        <v>-0.36961071578066135</v>
      </c>
      <c r="HZ61" s="103">
        <f t="shared" si="204"/>
        <v>104</v>
      </c>
      <c r="IA61" s="24">
        <f>IF(OR($S61&lt;OPL_MIN,$S61&gt;OPL_MAX),"",VLOOKUP($F61,CleanseResults!$FF$3:$FJ$1772,5,FALSE))</f>
        <v>0.5</v>
      </c>
      <c r="IB61" s="24" t="str">
        <f t="shared" si="205"/>
        <v>HomDog</v>
      </c>
      <c r="IC61" s="91">
        <f t="shared" si="206"/>
        <v>100</v>
      </c>
      <c r="ID61" s="91">
        <f t="shared" si="207"/>
        <v>100</v>
      </c>
      <c r="IE61" s="25">
        <f t="shared" si="208"/>
        <v>1</v>
      </c>
      <c r="IF61" s="53" t="str">
        <f t="shared" si="209"/>
        <v/>
      </c>
      <c r="IG61" s="52" t="str">
        <f t="shared" si="210"/>
        <v/>
      </c>
      <c r="IH61" s="52" t="str">
        <f t="shared" si="211"/>
        <v/>
      </c>
      <c r="II61" s="52" t="str">
        <f t="shared" si="212"/>
        <v/>
      </c>
      <c r="IJ61" s="52" t="str">
        <f t="shared" si="213"/>
        <v/>
      </c>
      <c r="IK61" s="52" t="str">
        <f t="shared" si="214"/>
        <v/>
      </c>
      <c r="IL61" s="52">
        <f t="shared" si="215"/>
        <v>204</v>
      </c>
      <c r="IM61" s="52">
        <f t="shared" si="216"/>
        <v>100</v>
      </c>
      <c r="IO61" s="166"/>
      <c r="IP61" s="1"/>
      <c r="IQ61" s="17" t="s">
        <v>42</v>
      </c>
      <c r="IR61" s="21">
        <f>IF(IR58=0,0,IR60/IR58)</f>
        <v>-0.28610460577673696</v>
      </c>
      <c r="IS61" s="103">
        <f t="shared" si="217"/>
        <v>104</v>
      </c>
      <c r="IT61" s="24">
        <f>IF(OR($S61&lt;OPL_MIN,$S61&gt;OPL_MAX),"",VLOOKUP($F61,CleanseResults!$FU$3:$FY$1772,5,FALSE))</f>
        <v>0.46</v>
      </c>
      <c r="IU61" s="24" t="str">
        <f t="shared" si="218"/>
        <v>VisFave</v>
      </c>
      <c r="IV61" s="91">
        <f t="shared" si="219"/>
        <v>-117.39130434782609</v>
      </c>
      <c r="IW61" s="91">
        <f t="shared" si="220"/>
        <v>117.39130434782609</v>
      </c>
      <c r="IX61" s="25">
        <f t="shared" si="221"/>
        <v>-1</v>
      </c>
      <c r="IY61" s="53" t="str">
        <f t="shared" si="222"/>
        <v/>
      </c>
      <c r="IZ61" s="52" t="str">
        <f t="shared" si="223"/>
        <v/>
      </c>
      <c r="JA61" s="52" t="str">
        <f t="shared" si="224"/>
        <v/>
      </c>
      <c r="JB61" s="52" t="str">
        <f t="shared" si="225"/>
        <v/>
      </c>
      <c r="JC61" s="52">
        <f t="shared" si="226"/>
        <v>0</v>
      </c>
      <c r="JD61" s="52">
        <f t="shared" si="227"/>
        <v>114</v>
      </c>
      <c r="JE61" s="52" t="str">
        <f t="shared" si="228"/>
        <v/>
      </c>
      <c r="JF61" s="52" t="str">
        <f t="shared" si="229"/>
        <v/>
      </c>
      <c r="JH61" s="166"/>
      <c r="JI61" s="1"/>
      <c r="JJ61" s="17" t="s">
        <v>42</v>
      </c>
      <c r="JK61" s="21">
        <f>IF(JK58=0,0,JK60/JK58)</f>
        <v>-0.25229434340063406</v>
      </c>
      <c r="JL61" s="103">
        <f t="shared" si="230"/>
        <v>104</v>
      </c>
      <c r="JM61" s="24">
        <f>IF(OR($S61&lt;OPL_MIN,$S61&gt;OPL_MAX),"",VLOOKUP($F61,CleanseResults!$GJ$3:$GN$1772,5,FALSE))</f>
        <v>0.48</v>
      </c>
      <c r="JN61" s="24" t="str">
        <f t="shared" si="231"/>
        <v>VisFave</v>
      </c>
      <c r="JO61" s="91">
        <f t="shared" si="232"/>
        <v>-108.33333333333334</v>
      </c>
      <c r="JP61" s="91">
        <f t="shared" si="233"/>
        <v>108.33333333333334</v>
      </c>
      <c r="JQ61" s="25">
        <f t="shared" si="234"/>
        <v>-1</v>
      </c>
      <c r="JR61" s="53" t="str">
        <f t="shared" si="235"/>
        <v/>
      </c>
      <c r="JS61" s="52" t="str">
        <f t="shared" si="236"/>
        <v/>
      </c>
      <c r="JT61" s="52" t="str">
        <f t="shared" si="237"/>
        <v/>
      </c>
      <c r="JU61" s="52" t="str">
        <f t="shared" si="238"/>
        <v/>
      </c>
      <c r="JV61" s="52">
        <f t="shared" si="239"/>
        <v>0</v>
      </c>
      <c r="JW61" s="52">
        <f t="shared" si="240"/>
        <v>114</v>
      </c>
      <c r="JX61" s="52" t="str">
        <f t="shared" si="241"/>
        <v/>
      </c>
      <c r="JY61" s="52" t="str">
        <f t="shared" si="242"/>
        <v/>
      </c>
      <c r="KA61" s="166"/>
      <c r="KB61" s="1"/>
      <c r="KC61" s="17" t="s">
        <v>42</v>
      </c>
      <c r="KD61" s="21">
        <f>IF(KD58=0,0,KD60/KD58)</f>
        <v>-0.25966731475480659</v>
      </c>
      <c r="KE61" s="103">
        <f t="shared" si="243"/>
        <v>104</v>
      </c>
      <c r="KF61" s="24">
        <f>IF(OR($S61&lt;OPL_MIN,$S61&gt;OPL_MAX),"",VLOOKUP($F61,CleanseResults!$GY$3:$HC$1772,5,FALSE))</f>
        <v>0.48</v>
      </c>
      <c r="KG61" s="24" t="str">
        <f t="shared" si="244"/>
        <v>VisFave</v>
      </c>
      <c r="KH61" s="91">
        <f t="shared" si="245"/>
        <v>-108.33333333333334</v>
      </c>
      <c r="KI61" s="91">
        <f t="shared" si="246"/>
        <v>108.33333333333334</v>
      </c>
      <c r="KJ61" s="25">
        <f t="shared" si="247"/>
        <v>-1</v>
      </c>
      <c r="KK61" s="53" t="str">
        <f t="shared" si="248"/>
        <v/>
      </c>
      <c r="KL61" s="52" t="str">
        <f t="shared" si="249"/>
        <v/>
      </c>
      <c r="KM61" s="52" t="str">
        <f t="shared" si="250"/>
        <v/>
      </c>
      <c r="KN61" s="52" t="str">
        <f t="shared" si="251"/>
        <v/>
      </c>
      <c r="KO61" s="52">
        <f t="shared" si="252"/>
        <v>0</v>
      </c>
      <c r="KP61" s="52">
        <f t="shared" si="253"/>
        <v>114</v>
      </c>
      <c r="KQ61" s="52" t="str">
        <f t="shared" si="254"/>
        <v/>
      </c>
      <c r="KR61" s="52" t="str">
        <f t="shared" si="255"/>
        <v/>
      </c>
      <c r="KT61" s="166"/>
      <c r="KU61" s="1"/>
      <c r="KV61" s="17" t="s">
        <v>42</v>
      </c>
      <c r="KW61" s="21">
        <f>IF(KW58=0,0,KW60/KW58)</f>
        <v>-0.22131432545201674</v>
      </c>
      <c r="KX61" s="103">
        <f t="shared" si="256"/>
        <v>104</v>
      </c>
      <c r="KY61" s="24">
        <f>IF(OR($S61&lt;OPL_MIN,$S61&gt;OPL_MAX),"",VLOOKUP($F61,CleanseResults!$HN$3:$HR$1772,5,FALSE))</f>
        <v>0.47</v>
      </c>
      <c r="KZ61" s="24" t="str">
        <f t="shared" si="257"/>
        <v>VisFave</v>
      </c>
      <c r="LA61" s="91">
        <f t="shared" si="258"/>
        <v>-112.76595744680853</v>
      </c>
      <c r="LB61" s="91">
        <f t="shared" si="259"/>
        <v>112.76595744680853</v>
      </c>
      <c r="LC61" s="25">
        <f t="shared" si="260"/>
        <v>-1</v>
      </c>
      <c r="LD61" s="53" t="str">
        <f t="shared" si="261"/>
        <v/>
      </c>
      <c r="LE61" s="52" t="str">
        <f t="shared" si="262"/>
        <v/>
      </c>
      <c r="LF61" s="52" t="str">
        <f t="shared" si="263"/>
        <v/>
      </c>
      <c r="LG61" s="52" t="str">
        <f t="shared" si="264"/>
        <v/>
      </c>
      <c r="LH61" s="52">
        <f t="shared" si="265"/>
        <v>0</v>
      </c>
      <c r="LI61" s="52">
        <f t="shared" si="266"/>
        <v>114</v>
      </c>
      <c r="LJ61" s="52" t="str">
        <f t="shared" si="267"/>
        <v/>
      </c>
      <c r="LK61" s="52" t="str">
        <f t="shared" si="268"/>
        <v/>
      </c>
      <c r="LO61" s="166"/>
      <c r="LP61" s="1"/>
      <c r="LQ61" s="17" t="s">
        <v>42</v>
      </c>
      <c r="LR61" s="21">
        <f>IF(LR58=0,0,LR60/LR58)</f>
        <v>0</v>
      </c>
      <c r="LS61" s="129">
        <f t="shared" si="30"/>
        <v>0.47921900937134004</v>
      </c>
      <c r="LT61" s="53">
        <f t="shared" si="269"/>
        <v>0</v>
      </c>
      <c r="LU61" s="53">
        <f t="shared" si="270"/>
        <v>0</v>
      </c>
      <c r="LV61" s="53">
        <f t="shared" si="271"/>
        <v>13</v>
      </c>
      <c r="LW61" s="53">
        <f t="shared" si="272"/>
        <v>2</v>
      </c>
      <c r="LX61" s="24" t="str">
        <f t="shared" si="273"/>
        <v>VisFave</v>
      </c>
      <c r="LY61" s="97">
        <f t="shared" si="32"/>
        <v>86.666666666666671</v>
      </c>
      <c r="LZ61" s="127">
        <f t="shared" si="33"/>
        <v>0.47</v>
      </c>
      <c r="MA61" s="128">
        <f t="shared" si="34"/>
        <v>-9.21900937134007E-3</v>
      </c>
      <c r="MB61" s="91">
        <f t="shared" si="35"/>
        <v>112.76595744680853</v>
      </c>
      <c r="MC61" s="137" t="str">
        <f t="shared" si="36"/>
        <v>VisFave</v>
      </c>
      <c r="MD61" s="138" t="str">
        <f t="shared" si="37"/>
        <v/>
      </c>
      <c r="ME61" s="130" t="str">
        <f t="shared" si="274"/>
        <v/>
      </c>
      <c r="MF61" s="135" t="str">
        <f t="shared" si="38"/>
        <v/>
      </c>
      <c r="MG61" s="135" t="str">
        <f t="shared" si="39"/>
        <v/>
      </c>
      <c r="MH61" s="135" t="str">
        <f t="shared" si="40"/>
        <v/>
      </c>
      <c r="MI61" s="135" t="str">
        <f t="shared" si="41"/>
        <v/>
      </c>
      <c r="MJ61" s="135" t="str">
        <f t="shared" si="42"/>
        <v/>
      </c>
      <c r="MK61" s="135" t="str">
        <f t="shared" si="43"/>
        <v/>
      </c>
      <c r="ML61" s="135" t="str">
        <f t="shared" si="44"/>
        <v/>
      </c>
      <c r="MM61" s="135" t="str">
        <f t="shared" si="45"/>
        <v/>
      </c>
      <c r="MO61" s="123" t="str">
        <f t="shared" si="46"/>
        <v/>
      </c>
      <c r="MP61" s="123" t="str">
        <f t="shared" si="47"/>
        <v/>
      </c>
      <c r="MS61" s="24" t="str">
        <f t="shared" si="48"/>
        <v/>
      </c>
      <c r="MT61" s="24" t="str">
        <f t="shared" si="49"/>
        <v/>
      </c>
      <c r="MU61" s="24" t="str">
        <f t="shared" si="50"/>
        <v/>
      </c>
      <c r="MV61" s="81" t="str">
        <f t="shared" si="51"/>
        <v/>
      </c>
      <c r="MX61" s="52">
        <f t="shared" si="52"/>
        <v>0.51</v>
      </c>
      <c r="MY61" s="52">
        <f t="shared" si="53"/>
        <v>0.45</v>
      </c>
      <c r="MZ61" s="52">
        <f t="shared" si="54"/>
        <v>0.35</v>
      </c>
      <c r="NA61" s="52">
        <f t="shared" si="55"/>
        <v>0.46</v>
      </c>
      <c r="NB61" s="52">
        <f t="shared" si="56"/>
        <v>0.4</v>
      </c>
      <c r="NC61" s="52">
        <f t="shared" si="57"/>
        <v>0.47</v>
      </c>
      <c r="ND61" s="52">
        <f t="shared" si="58"/>
        <v>0.47</v>
      </c>
      <c r="NE61" s="52">
        <f t="shared" si="59"/>
        <v>0.46</v>
      </c>
      <c r="NF61" s="52">
        <f t="shared" si="60"/>
        <v>0.49</v>
      </c>
      <c r="NG61" s="52">
        <f t="shared" si="61"/>
        <v>0.49</v>
      </c>
      <c r="NH61" s="52">
        <f t="shared" si="62"/>
        <v>0.5</v>
      </c>
      <c r="NI61" s="52">
        <f t="shared" si="63"/>
        <v>0.46</v>
      </c>
      <c r="NJ61" s="52">
        <f t="shared" si="64"/>
        <v>0.48</v>
      </c>
      <c r="NK61" s="52">
        <f t="shared" si="65"/>
        <v>0.48</v>
      </c>
      <c r="NL61" s="52">
        <f t="shared" si="66"/>
        <v>0.47</v>
      </c>
      <c r="NM61" s="109">
        <f t="shared" si="275"/>
        <v>0.47</v>
      </c>
    </row>
    <row r="62" spans="1:377" ht="15" customHeight="1" x14ac:dyDescent="0.2">
      <c r="A62" s="13"/>
      <c r="B62" s="13"/>
      <c r="C62" s="13"/>
      <c r="D62" s="13"/>
      <c r="E62" s="10">
        <f t="shared" si="276"/>
        <v>1</v>
      </c>
      <c r="F62" s="26">
        <v>824289</v>
      </c>
      <c r="G62" s="49">
        <f>VLOOKUP($F62,Lookup_!$A$2:$AJ$2224,3,FALSE)</f>
        <v>2026</v>
      </c>
      <c r="H62" s="27">
        <f>VLOOKUP($F62,Lookup_!$A$2:$AJ$2224,4,FALSE)</f>
        <v>4.3</v>
      </c>
      <c r="I62" s="86">
        <f>VLOOKUP($F62,Lookup_!$A$2:$AJ$2224,2,FALSE)</f>
        <v>46128</v>
      </c>
      <c r="J62" s="7">
        <f>VLOOKUP($F62,Lookup_!$A$2:$AJ$2224,13,FALSE)</f>
        <v>13</v>
      </c>
      <c r="K62" s="8" t="str">
        <f>VLOOKUP(J62,Lookup_!$AO$3:$AP$32,2,FALSE)</f>
        <v>KC</v>
      </c>
      <c r="L62" s="27">
        <f>VLOOKUP($F62,Lookup_!$A$2:$AJ$2224,14,FALSE)</f>
        <v>-106</v>
      </c>
      <c r="M62" s="12">
        <f>VLOOKUP($F62,Lookup_!$A$2:$AJ$2224,15,FALSE)</f>
        <v>0.51456299999999999</v>
      </c>
      <c r="N62" s="115">
        <f t="shared" si="67"/>
        <v>0.5023228979457558</v>
      </c>
      <c r="O62" s="116">
        <f t="shared" si="68"/>
        <v>-100.93349601023141</v>
      </c>
      <c r="P62" s="49">
        <f>VLOOKUP($F62,Lookup_!$A$2:$AJ$2224,7,FALSE)</f>
        <v>10</v>
      </c>
      <c r="Q62" s="8" t="str">
        <f>VLOOKUP(P62,Lookup_!$AO$3:$AP$32,2,FALSE)</f>
        <v>DET</v>
      </c>
      <c r="R62" s="88">
        <f>VLOOKUP($F62,Lookup_!$A$2:$AJ$2224,12,FALSE)</f>
        <v>0.34727845299999999</v>
      </c>
      <c r="S62" s="27">
        <f>VLOOKUP($F62,Lookup_!$A$2:$AJ$2224,8,FALSE)</f>
        <v>-104</v>
      </c>
      <c r="T62" s="12">
        <f>VLOOKUP($F62,Lookup_!$A$2:$AJ$2224,9,FALSE)</f>
        <v>0.50980400000000003</v>
      </c>
      <c r="U62" s="115">
        <f t="shared" si="69"/>
        <v>0.49767710205424426</v>
      </c>
      <c r="V62" s="116">
        <f t="shared" si="70"/>
        <v>100.93349601023137</v>
      </c>
      <c r="W62" s="90">
        <f t="shared" si="71"/>
        <v>-1</v>
      </c>
      <c r="X62" s="27">
        <f>VLOOKUP($F62,Lookup_!$A$2:$AJ$2224,5,FALSE)</f>
        <v>8</v>
      </c>
      <c r="Y62" s="27">
        <f>VLOOKUP($F62,Lookup_!$A$2:$AJ$2224,6,FALSE)</f>
        <v>-105.5</v>
      </c>
      <c r="Z62" s="55">
        <f>VLOOKUP($F62,Lookup_!$A$2:$AJ$2224,19,FALSE)</f>
        <v>-111.12146675980333</v>
      </c>
      <c r="AA62" s="116">
        <f>VLOOKUP($F62,Lookup_!$A$2:$AJ$2224,25,FALSE)</f>
        <v>-128.39445549619839</v>
      </c>
      <c r="AB62" s="27">
        <f>VLOOKUP($F62,Lookup_!$A$2:$AJ$2224,21,FALSE)</f>
        <v>167.82051314121071</v>
      </c>
      <c r="AC62" s="116">
        <f>VLOOKUP($F62,Lookup_!$A$2:$AJ$2224,23,FALSE)</f>
        <v>-104.92895113264231</v>
      </c>
      <c r="AD62" s="7">
        <f>VLOOKUP($F62,Lookup_!$A$2:$AJ$2224,31,FALSE)</f>
        <v>9</v>
      </c>
      <c r="AE62" s="8">
        <f>VLOOKUP($F62,Lookup_!$A$2:$AJ$2224,30,FALSE)</f>
        <v>10</v>
      </c>
      <c r="AF62" s="8" t="str">
        <f>VLOOKUP($F62,Lookup_!$A$2:$AJ$2224,32,FALSE)</f>
        <v>LTE1</v>
      </c>
      <c r="AG62" s="28">
        <f>VLOOKUP($F62,Lookup_!$A$2:$AJ$2224,29,FALSE)</f>
        <v>1</v>
      </c>
      <c r="AH62" s="28">
        <f>VLOOKUP($F62,Lookup_!$A$2:$AJ$2224,34,FALSE)</f>
        <v>-1</v>
      </c>
      <c r="AI62" s="28" t="str">
        <f>VLOOKUP($F62,Lookup_!$A$2:$AJ$2224,33,FALSE)</f>
        <v>HomDog</v>
      </c>
      <c r="AJ62" s="8">
        <f>VLOOKUP($F62,Lookup_!$A$2:$AJ$2224,35,FALSE)</f>
        <v>19</v>
      </c>
      <c r="AK62" s="28">
        <f>VLOOKUP($F62,Lookup_!$A$2:$AJ$2224,36,FALSE)</f>
        <v>1</v>
      </c>
      <c r="AL62">
        <f t="shared" si="72"/>
        <v>1</v>
      </c>
      <c r="AM62">
        <f t="shared" si="73"/>
        <v>1</v>
      </c>
      <c r="AN62" s="166"/>
      <c r="AO62" s="1"/>
      <c r="AP62" s="1"/>
      <c r="AQ62" s="1"/>
      <c r="AR62" s="103">
        <f t="shared" si="74"/>
        <v>-104</v>
      </c>
      <c r="AS62" s="24">
        <f>IF(OR($S62&lt;OPL_MIN,$S62&gt;OPL_MAX),"",VLOOKUP($F62,CleanseResults!$L$3:$P$1772,5,FALSE))</f>
        <v>0.48</v>
      </c>
      <c r="AT62" s="24" t="str">
        <f t="shared" si="75"/>
        <v>VisFave</v>
      </c>
      <c r="AU62" s="91">
        <f t="shared" si="76"/>
        <v>-108.33333333333334</v>
      </c>
      <c r="AV62" s="91">
        <f t="shared" si="77"/>
        <v>108.33333333333334</v>
      </c>
      <c r="AW62" s="25">
        <f t="shared" si="78"/>
        <v>-1</v>
      </c>
      <c r="AX62" s="53" t="str">
        <f t="shared" si="79"/>
        <v/>
      </c>
      <c r="AY62" s="52" t="str">
        <f t="shared" si="80"/>
        <v/>
      </c>
      <c r="AZ62" s="52" t="str">
        <f t="shared" si="81"/>
        <v/>
      </c>
      <c r="BA62" s="52" t="str">
        <f t="shared" si="82"/>
        <v/>
      </c>
      <c r="BB62" s="52">
        <f t="shared" si="83"/>
        <v>0</v>
      </c>
      <c r="BC62" s="52">
        <f t="shared" si="84"/>
        <v>106</v>
      </c>
      <c r="BD62" s="52" t="str">
        <f t="shared" si="85"/>
        <v/>
      </c>
      <c r="BE62" s="52" t="str">
        <f t="shared" si="86"/>
        <v/>
      </c>
      <c r="BG62" s="166"/>
      <c r="BH62" s="1"/>
      <c r="BI62" s="1"/>
      <c r="BJ62" s="1"/>
      <c r="BK62" s="103">
        <f t="shared" si="87"/>
        <v>-104</v>
      </c>
      <c r="BL62" s="24">
        <f>IF(OR($S62&lt;OPL_MIN,$S62&gt;OPL_MAX),"",VLOOKUP($F62,CleanseResults!$AA$3:$AE$1772,5,FALSE))</f>
        <v>0.49</v>
      </c>
      <c r="BM62" s="24" t="str">
        <f t="shared" si="88"/>
        <v>VisFave</v>
      </c>
      <c r="BN62" s="91">
        <f t="shared" si="89"/>
        <v>-104.08163265306123</v>
      </c>
      <c r="BO62" s="91">
        <f t="shared" si="90"/>
        <v>104.08163265306123</v>
      </c>
      <c r="BP62" s="25">
        <f t="shared" si="91"/>
        <v>-1</v>
      </c>
      <c r="BQ62" s="53" t="str">
        <f t="shared" si="92"/>
        <v/>
      </c>
      <c r="BR62" s="52" t="str">
        <f t="shared" si="93"/>
        <v/>
      </c>
      <c r="BS62" s="52" t="str">
        <f t="shared" si="94"/>
        <v/>
      </c>
      <c r="BT62" s="52" t="str">
        <f t="shared" si="95"/>
        <v/>
      </c>
      <c r="BU62" s="52">
        <f t="shared" si="96"/>
        <v>0</v>
      </c>
      <c r="BV62" s="52">
        <f t="shared" si="97"/>
        <v>106</v>
      </c>
      <c r="BW62" s="52" t="str">
        <f t="shared" si="98"/>
        <v/>
      </c>
      <c r="BX62" s="52" t="str">
        <f t="shared" si="99"/>
        <v/>
      </c>
      <c r="BZ62" s="166"/>
      <c r="CA62" s="1"/>
      <c r="CB62" s="1"/>
      <c r="CC62" s="1"/>
      <c r="CD62" s="103">
        <f t="shared" si="100"/>
        <v>-104</v>
      </c>
      <c r="CE62" s="24">
        <f>IF(OR($S62&lt;OPL_MIN,$S62&gt;OPL_MAX),"",VLOOKUP($F62,CleanseResults!$AP$3:$AT$1772,5,FALSE))</f>
        <v>0.53</v>
      </c>
      <c r="CF62" s="24" t="str">
        <f t="shared" si="101"/>
        <v>HomDog</v>
      </c>
      <c r="CG62" s="91">
        <f t="shared" si="102"/>
        <v>112.76595744680853</v>
      </c>
      <c r="CH62" s="91">
        <f t="shared" si="103"/>
        <v>112.76595744680853</v>
      </c>
      <c r="CI62" s="25">
        <f t="shared" si="104"/>
        <v>1</v>
      </c>
      <c r="CJ62" s="53" t="str">
        <f t="shared" si="105"/>
        <v/>
      </c>
      <c r="CK62" s="52" t="str">
        <f t="shared" si="106"/>
        <v/>
      </c>
      <c r="CL62" s="52" t="str">
        <f t="shared" si="107"/>
        <v/>
      </c>
      <c r="CM62" s="52" t="str">
        <f t="shared" si="108"/>
        <v/>
      </c>
      <c r="CN62" s="52" t="str">
        <f t="shared" si="109"/>
        <v/>
      </c>
      <c r="CO62" s="52" t="str">
        <f t="shared" si="110"/>
        <v/>
      </c>
      <c r="CP62" s="52">
        <f t="shared" si="111"/>
        <v>204</v>
      </c>
      <c r="CQ62" s="52">
        <f t="shared" si="112"/>
        <v>104</v>
      </c>
      <c r="CS62" s="166"/>
      <c r="CT62" s="1"/>
      <c r="CU62" s="1"/>
      <c r="CV62" s="1"/>
      <c r="CW62" s="103">
        <f t="shared" si="113"/>
        <v>-104</v>
      </c>
      <c r="CX62" s="24">
        <f>IF(OR($S62&lt;OPL_MIN,$S62&gt;OPL_MAX),"",VLOOKUP($F62,CleanseResults!$BE$3:$BI$1772,5,FALSE))</f>
        <v>0.43</v>
      </c>
      <c r="CY62" s="24" t="str">
        <f t="shared" si="114"/>
        <v>VisFave</v>
      </c>
      <c r="CZ62" s="91">
        <f t="shared" si="115"/>
        <v>-132.55813953488376</v>
      </c>
      <c r="DA62" s="91">
        <f t="shared" si="116"/>
        <v>132.55813953488376</v>
      </c>
      <c r="DB62" s="25">
        <f t="shared" si="117"/>
        <v>-1</v>
      </c>
      <c r="DC62" s="53" t="str">
        <f t="shared" si="118"/>
        <v/>
      </c>
      <c r="DD62" s="52" t="str">
        <f t="shared" si="119"/>
        <v/>
      </c>
      <c r="DE62" s="52" t="str">
        <f t="shared" si="120"/>
        <v/>
      </c>
      <c r="DF62" s="52" t="str">
        <f t="shared" si="121"/>
        <v/>
      </c>
      <c r="DG62" s="52">
        <f t="shared" si="122"/>
        <v>0</v>
      </c>
      <c r="DH62" s="52">
        <f t="shared" si="123"/>
        <v>106</v>
      </c>
      <c r="DI62" s="52" t="str">
        <f t="shared" si="124"/>
        <v/>
      </c>
      <c r="DJ62" s="52" t="str">
        <f t="shared" si="125"/>
        <v/>
      </c>
      <c r="DL62" s="166"/>
      <c r="DM62" s="1"/>
      <c r="DN62" s="1"/>
      <c r="DO62" s="1"/>
      <c r="DP62" s="103">
        <f t="shared" si="126"/>
        <v>-104</v>
      </c>
      <c r="DQ62" s="24">
        <f>IF(OR($S62&lt;OPL_MIN,$S62&gt;OPL_MAX),"",VLOOKUP($F62,CleanseResults!$BT$3:$BX$1772,5,FALSE))</f>
        <v>0.52</v>
      </c>
      <c r="DR62" s="24" t="str">
        <f t="shared" si="127"/>
        <v>HomDog</v>
      </c>
      <c r="DS62" s="91">
        <f t="shared" si="128"/>
        <v>108.33333333333334</v>
      </c>
      <c r="DT62" s="91">
        <f t="shared" si="129"/>
        <v>108.33333333333334</v>
      </c>
      <c r="DU62" s="25">
        <f t="shared" si="130"/>
        <v>1</v>
      </c>
      <c r="DV62" s="53" t="str">
        <f t="shared" si="131"/>
        <v/>
      </c>
      <c r="DW62" s="52" t="str">
        <f t="shared" si="132"/>
        <v/>
      </c>
      <c r="DX62" s="52" t="str">
        <f t="shared" si="133"/>
        <v/>
      </c>
      <c r="DY62" s="52" t="str">
        <f t="shared" si="134"/>
        <v/>
      </c>
      <c r="DZ62" s="52" t="str">
        <f t="shared" si="135"/>
        <v/>
      </c>
      <c r="EA62" s="52" t="str">
        <f t="shared" si="136"/>
        <v/>
      </c>
      <c r="EB62" s="52">
        <f t="shared" si="137"/>
        <v>204</v>
      </c>
      <c r="EC62" s="52">
        <f t="shared" si="138"/>
        <v>104</v>
      </c>
      <c r="EE62" s="166"/>
      <c r="EF62" s="1"/>
      <c r="EG62" s="1"/>
      <c r="EH62" s="1"/>
      <c r="EI62" s="103">
        <f t="shared" si="139"/>
        <v>-104</v>
      </c>
      <c r="EJ62" s="24">
        <f>IF(OR($S62&lt;OPL_MIN,$S62&gt;OPL_MAX),"",VLOOKUP($F62,CleanseResults!$CI$3:$CM$1772,5,FALSE))</f>
        <v>0.49</v>
      </c>
      <c r="EK62" s="24" t="str">
        <f t="shared" si="140"/>
        <v>VisFave</v>
      </c>
      <c r="EL62" s="91">
        <f t="shared" si="141"/>
        <v>-104.08163265306123</v>
      </c>
      <c r="EM62" s="91">
        <f t="shared" si="142"/>
        <v>104.08163265306123</v>
      </c>
      <c r="EN62" s="25">
        <f t="shared" si="143"/>
        <v>-1</v>
      </c>
      <c r="EO62" s="53" t="str">
        <f t="shared" si="144"/>
        <v/>
      </c>
      <c r="EP62" s="52" t="str">
        <f t="shared" si="145"/>
        <v/>
      </c>
      <c r="EQ62" s="52" t="str">
        <f t="shared" si="146"/>
        <v/>
      </c>
      <c r="ER62" s="52" t="str">
        <f t="shared" si="147"/>
        <v/>
      </c>
      <c r="ES62" s="52">
        <f t="shared" si="148"/>
        <v>0</v>
      </c>
      <c r="ET62" s="52">
        <f t="shared" si="149"/>
        <v>106</v>
      </c>
      <c r="EU62" s="52" t="str">
        <f t="shared" si="150"/>
        <v/>
      </c>
      <c r="EV62" s="52" t="str">
        <f t="shared" si="151"/>
        <v/>
      </c>
      <c r="EX62" s="166"/>
      <c r="EY62" s="1"/>
      <c r="EZ62" s="1"/>
      <c r="FA62" s="1"/>
      <c r="FB62" s="103">
        <f t="shared" si="152"/>
        <v>-104</v>
      </c>
      <c r="FC62" s="24">
        <f>IF(OR($S62&lt;OPL_MIN,$S62&gt;OPL_MAX),"",VLOOKUP($F62,CleanseResults!$CX$3:$DB$1772,5,FALSE))</f>
        <v>0.5</v>
      </c>
      <c r="FD62" s="24" t="str">
        <f t="shared" si="153"/>
        <v>HomDog</v>
      </c>
      <c r="FE62" s="91">
        <f t="shared" si="154"/>
        <v>100</v>
      </c>
      <c r="FF62" s="91">
        <f t="shared" si="155"/>
        <v>100</v>
      </c>
      <c r="FG62" s="25">
        <f t="shared" si="156"/>
        <v>1</v>
      </c>
      <c r="FH62" s="53" t="str">
        <f t="shared" si="157"/>
        <v/>
      </c>
      <c r="FI62" s="52" t="str">
        <f t="shared" si="158"/>
        <v/>
      </c>
      <c r="FJ62" s="52" t="str">
        <f t="shared" si="159"/>
        <v/>
      </c>
      <c r="FK62" s="52" t="str">
        <f t="shared" si="160"/>
        <v/>
      </c>
      <c r="FL62" s="52" t="str">
        <f t="shared" si="161"/>
        <v/>
      </c>
      <c r="FM62" s="52" t="str">
        <f t="shared" si="162"/>
        <v/>
      </c>
      <c r="FN62" s="52">
        <f t="shared" si="163"/>
        <v>204</v>
      </c>
      <c r="FO62" s="52">
        <f t="shared" si="164"/>
        <v>104</v>
      </c>
      <c r="FQ62" s="166"/>
      <c r="FR62" s="1"/>
      <c r="FS62" s="1"/>
      <c r="FT62" s="1"/>
      <c r="FU62" s="103">
        <f t="shared" si="165"/>
        <v>-104</v>
      </c>
      <c r="FV62" s="24">
        <f>IF(OR($S62&lt;OPL_MIN,$S62&gt;OPL_MAX),"",VLOOKUP($F62,CleanseResults!$DM$3:$DQ$1772,5,FALSE))</f>
        <v>0.49</v>
      </c>
      <c r="FW62" s="24" t="str">
        <f t="shared" si="166"/>
        <v>VisFave</v>
      </c>
      <c r="FX62" s="91">
        <f t="shared" si="167"/>
        <v>-104.08163265306123</v>
      </c>
      <c r="FY62" s="91">
        <f t="shared" si="168"/>
        <v>104.08163265306123</v>
      </c>
      <c r="FZ62" s="25">
        <f t="shared" si="169"/>
        <v>-1</v>
      </c>
      <c r="GA62" s="53" t="str">
        <f t="shared" si="170"/>
        <v/>
      </c>
      <c r="GB62" s="52" t="str">
        <f t="shared" si="171"/>
        <v/>
      </c>
      <c r="GC62" s="52" t="str">
        <f t="shared" si="172"/>
        <v/>
      </c>
      <c r="GD62" s="52" t="str">
        <f t="shared" si="173"/>
        <v/>
      </c>
      <c r="GE62" s="52">
        <f t="shared" si="174"/>
        <v>0</v>
      </c>
      <c r="GF62" s="52">
        <f t="shared" si="175"/>
        <v>106</v>
      </c>
      <c r="GG62" s="52" t="str">
        <f t="shared" si="176"/>
        <v/>
      </c>
      <c r="GH62" s="52" t="str">
        <f t="shared" si="177"/>
        <v/>
      </c>
      <c r="GJ62" s="166"/>
      <c r="GK62" s="1"/>
      <c r="GL62" s="1"/>
      <c r="GM62" s="1"/>
      <c r="GN62" s="103">
        <f t="shared" si="178"/>
        <v>-104</v>
      </c>
      <c r="GO62" s="24">
        <f>IF(OR($S62&lt;OPL_MIN,$S62&gt;OPL_MAX),"",VLOOKUP($F62,CleanseResults!$EB$3:$EF$1772,5,FALSE))</f>
        <v>0.5</v>
      </c>
      <c r="GP62" s="24" t="str">
        <f t="shared" si="179"/>
        <v>HomDog</v>
      </c>
      <c r="GQ62" s="91">
        <f t="shared" si="180"/>
        <v>100</v>
      </c>
      <c r="GR62" s="91">
        <f t="shared" si="181"/>
        <v>100</v>
      </c>
      <c r="GS62" s="25">
        <f t="shared" si="182"/>
        <v>1</v>
      </c>
      <c r="GT62" s="53" t="str">
        <f t="shared" si="183"/>
        <v/>
      </c>
      <c r="GU62" s="52" t="str">
        <f t="shared" si="184"/>
        <v/>
      </c>
      <c r="GV62" s="52" t="str">
        <f t="shared" si="185"/>
        <v/>
      </c>
      <c r="GW62" s="52" t="str">
        <f t="shared" si="186"/>
        <v/>
      </c>
      <c r="GX62" s="52" t="str">
        <f t="shared" si="187"/>
        <v/>
      </c>
      <c r="GY62" s="52" t="str">
        <f t="shared" si="188"/>
        <v/>
      </c>
      <c r="GZ62" s="52">
        <f t="shared" si="189"/>
        <v>204</v>
      </c>
      <c r="HA62" s="52">
        <f t="shared" si="190"/>
        <v>104</v>
      </c>
      <c r="HC62" s="166"/>
      <c r="HD62" s="1"/>
      <c r="HE62" s="1"/>
      <c r="HF62" s="1"/>
      <c r="HG62" s="103">
        <f t="shared" si="191"/>
        <v>-104</v>
      </c>
      <c r="HH62" s="24">
        <f>IF(OR($S62&lt;OPL_MIN,$S62&gt;OPL_MAX),"",VLOOKUP($F62,CleanseResults!$EQ$3:$EU$1772,5,FALSE))</f>
        <v>0.5</v>
      </c>
      <c r="HI62" s="24" t="str">
        <f t="shared" si="192"/>
        <v>HomDog</v>
      </c>
      <c r="HJ62" s="91">
        <f t="shared" si="193"/>
        <v>100</v>
      </c>
      <c r="HK62" s="91">
        <f t="shared" si="194"/>
        <v>100</v>
      </c>
      <c r="HL62" s="25">
        <f t="shared" si="195"/>
        <v>1</v>
      </c>
      <c r="HM62" s="53" t="str">
        <f t="shared" si="196"/>
        <v/>
      </c>
      <c r="HN62" s="52" t="str">
        <f t="shared" si="197"/>
        <v/>
      </c>
      <c r="HO62" s="52" t="str">
        <f t="shared" si="198"/>
        <v/>
      </c>
      <c r="HP62" s="52" t="str">
        <f t="shared" si="199"/>
        <v/>
      </c>
      <c r="HQ62" s="52" t="str">
        <f t="shared" si="200"/>
        <v/>
      </c>
      <c r="HR62" s="52" t="str">
        <f t="shared" si="201"/>
        <v/>
      </c>
      <c r="HS62" s="52">
        <f t="shared" si="202"/>
        <v>204</v>
      </c>
      <c r="HT62" s="52">
        <f t="shared" si="203"/>
        <v>104</v>
      </c>
      <c r="HV62" s="166"/>
      <c r="HW62" s="1"/>
      <c r="HX62" s="1"/>
      <c r="HY62" s="1"/>
      <c r="HZ62" s="103">
        <f t="shared" si="204"/>
        <v>-104</v>
      </c>
      <c r="IA62" s="24">
        <f>IF(OR($S62&lt;OPL_MIN,$S62&gt;OPL_MAX),"",VLOOKUP($F62,CleanseResults!$FF$3:$FJ$1772,5,FALSE))</f>
        <v>0.49</v>
      </c>
      <c r="IB62" s="24" t="str">
        <f t="shared" si="205"/>
        <v>VisFave</v>
      </c>
      <c r="IC62" s="91">
        <f t="shared" si="206"/>
        <v>-104.08163265306123</v>
      </c>
      <c r="ID62" s="91">
        <f t="shared" si="207"/>
        <v>104.08163265306123</v>
      </c>
      <c r="IE62" s="25">
        <f t="shared" si="208"/>
        <v>-1</v>
      </c>
      <c r="IF62" s="53" t="str">
        <f t="shared" si="209"/>
        <v/>
      </c>
      <c r="IG62" s="52" t="str">
        <f t="shared" si="210"/>
        <v/>
      </c>
      <c r="IH62" s="52" t="str">
        <f t="shared" si="211"/>
        <v/>
      </c>
      <c r="II62" s="52" t="str">
        <f t="shared" si="212"/>
        <v/>
      </c>
      <c r="IJ62" s="52">
        <f t="shared" si="213"/>
        <v>0</v>
      </c>
      <c r="IK62" s="52">
        <f t="shared" si="214"/>
        <v>106</v>
      </c>
      <c r="IL62" s="52" t="str">
        <f t="shared" si="215"/>
        <v/>
      </c>
      <c r="IM62" s="52" t="str">
        <f t="shared" si="216"/>
        <v/>
      </c>
      <c r="IO62" s="166"/>
      <c r="IP62" s="1"/>
      <c r="IQ62" s="1"/>
      <c r="IR62" s="1"/>
      <c r="IS62" s="103">
        <f t="shared" si="217"/>
        <v>-104</v>
      </c>
      <c r="IT62" s="24">
        <f>IF(OR($S62&lt;OPL_MIN,$S62&gt;OPL_MAX),"",VLOOKUP($F62,CleanseResults!$FU$3:$FY$1772,5,FALSE))</f>
        <v>0.49</v>
      </c>
      <c r="IU62" s="24" t="str">
        <f t="shared" si="218"/>
        <v>VisFave</v>
      </c>
      <c r="IV62" s="91">
        <f t="shared" si="219"/>
        <v>-104.08163265306123</v>
      </c>
      <c r="IW62" s="91">
        <f t="shared" si="220"/>
        <v>104.08163265306123</v>
      </c>
      <c r="IX62" s="25">
        <f t="shared" si="221"/>
        <v>-1</v>
      </c>
      <c r="IY62" s="53" t="str">
        <f t="shared" si="222"/>
        <v/>
      </c>
      <c r="IZ62" s="52" t="str">
        <f t="shared" si="223"/>
        <v/>
      </c>
      <c r="JA62" s="52" t="str">
        <f t="shared" si="224"/>
        <v/>
      </c>
      <c r="JB62" s="52" t="str">
        <f t="shared" si="225"/>
        <v/>
      </c>
      <c r="JC62" s="52">
        <f t="shared" si="226"/>
        <v>0</v>
      </c>
      <c r="JD62" s="52">
        <f t="shared" si="227"/>
        <v>106</v>
      </c>
      <c r="JE62" s="52" t="str">
        <f t="shared" si="228"/>
        <v/>
      </c>
      <c r="JF62" s="52" t="str">
        <f t="shared" si="229"/>
        <v/>
      </c>
      <c r="JH62" s="166"/>
      <c r="JI62" s="1"/>
      <c r="JJ62" s="1"/>
      <c r="JK62" s="1"/>
      <c r="JL62" s="103">
        <f t="shared" si="230"/>
        <v>-104</v>
      </c>
      <c r="JM62" s="24">
        <f>IF(OR($S62&lt;OPL_MIN,$S62&gt;OPL_MAX),"",VLOOKUP($F62,CleanseResults!$GJ$3:$GN$1772,5,FALSE))</f>
        <v>0.48</v>
      </c>
      <c r="JN62" s="24" t="str">
        <f t="shared" si="231"/>
        <v>VisFave</v>
      </c>
      <c r="JO62" s="91">
        <f t="shared" si="232"/>
        <v>-108.33333333333334</v>
      </c>
      <c r="JP62" s="91">
        <f t="shared" si="233"/>
        <v>108.33333333333334</v>
      </c>
      <c r="JQ62" s="25">
        <f t="shared" si="234"/>
        <v>-1</v>
      </c>
      <c r="JR62" s="53" t="str">
        <f t="shared" si="235"/>
        <v/>
      </c>
      <c r="JS62" s="52" t="str">
        <f t="shared" si="236"/>
        <v/>
      </c>
      <c r="JT62" s="52" t="str">
        <f t="shared" si="237"/>
        <v/>
      </c>
      <c r="JU62" s="52" t="str">
        <f t="shared" si="238"/>
        <v/>
      </c>
      <c r="JV62" s="52">
        <f t="shared" si="239"/>
        <v>0</v>
      </c>
      <c r="JW62" s="52">
        <f t="shared" si="240"/>
        <v>106</v>
      </c>
      <c r="JX62" s="52" t="str">
        <f t="shared" si="241"/>
        <v/>
      </c>
      <c r="JY62" s="52" t="str">
        <f t="shared" si="242"/>
        <v/>
      </c>
      <c r="KA62" s="166"/>
      <c r="KB62" s="1"/>
      <c r="KC62" s="1"/>
      <c r="KD62" s="1"/>
      <c r="KE62" s="103">
        <f t="shared" si="243"/>
        <v>-104</v>
      </c>
      <c r="KF62" s="24">
        <f>IF(OR($S62&lt;OPL_MIN,$S62&gt;OPL_MAX),"",VLOOKUP($F62,CleanseResults!$GY$3:$HC$1772,5,FALSE))</f>
        <v>0.51</v>
      </c>
      <c r="KG62" s="24" t="str">
        <f t="shared" si="244"/>
        <v>HomDog</v>
      </c>
      <c r="KH62" s="91">
        <f t="shared" si="245"/>
        <v>104.08163265306123</v>
      </c>
      <c r="KI62" s="91">
        <f t="shared" si="246"/>
        <v>104.08163265306123</v>
      </c>
      <c r="KJ62" s="25">
        <f t="shared" si="247"/>
        <v>1</v>
      </c>
      <c r="KK62" s="53" t="str">
        <f t="shared" si="248"/>
        <v/>
      </c>
      <c r="KL62" s="52" t="str">
        <f t="shared" si="249"/>
        <v/>
      </c>
      <c r="KM62" s="52" t="str">
        <f t="shared" si="250"/>
        <v/>
      </c>
      <c r="KN62" s="52" t="str">
        <f t="shared" si="251"/>
        <v/>
      </c>
      <c r="KO62" s="52" t="str">
        <f t="shared" si="252"/>
        <v/>
      </c>
      <c r="KP62" s="52" t="str">
        <f t="shared" si="253"/>
        <v/>
      </c>
      <c r="KQ62" s="52">
        <f t="shared" si="254"/>
        <v>204</v>
      </c>
      <c r="KR62" s="52">
        <f t="shared" si="255"/>
        <v>104</v>
      </c>
      <c r="KT62" s="166"/>
      <c r="KU62" s="1"/>
      <c r="KV62" s="1"/>
      <c r="KW62" s="1"/>
      <c r="KX62" s="103">
        <f t="shared" si="256"/>
        <v>-104</v>
      </c>
      <c r="KY62" s="24">
        <f>IF(OR($S62&lt;OPL_MIN,$S62&gt;OPL_MAX),"",VLOOKUP($F62,CleanseResults!$HN$3:$HR$1772,5,FALSE))</f>
        <v>0.47</v>
      </c>
      <c r="KZ62" s="24" t="str">
        <f t="shared" si="257"/>
        <v>VisFave</v>
      </c>
      <c r="LA62" s="91">
        <f t="shared" si="258"/>
        <v>-112.76595744680853</v>
      </c>
      <c r="LB62" s="91">
        <f t="shared" si="259"/>
        <v>112.76595744680853</v>
      </c>
      <c r="LC62" s="25">
        <f t="shared" si="260"/>
        <v>-1</v>
      </c>
      <c r="LD62" s="53" t="str">
        <f t="shared" si="261"/>
        <v/>
      </c>
      <c r="LE62" s="52" t="str">
        <f t="shared" si="262"/>
        <v/>
      </c>
      <c r="LF62" s="52" t="str">
        <f t="shared" si="263"/>
        <v/>
      </c>
      <c r="LG62" s="52" t="str">
        <f t="shared" si="264"/>
        <v/>
      </c>
      <c r="LH62" s="52">
        <f t="shared" si="265"/>
        <v>0</v>
      </c>
      <c r="LI62" s="52">
        <f t="shared" si="266"/>
        <v>106</v>
      </c>
      <c r="LJ62" s="52" t="str">
        <f t="shared" si="267"/>
        <v/>
      </c>
      <c r="LK62" s="52" t="str">
        <f t="shared" si="268"/>
        <v/>
      </c>
      <c r="LO62" s="166"/>
      <c r="LP62" s="1"/>
      <c r="LQ62" s="1"/>
      <c r="LR62" s="1"/>
      <c r="LS62" s="129">
        <f t="shared" si="30"/>
        <v>0.49767710205424426</v>
      </c>
      <c r="LT62" s="53">
        <f t="shared" si="269"/>
        <v>0</v>
      </c>
      <c r="LU62" s="53">
        <f t="shared" si="270"/>
        <v>0</v>
      </c>
      <c r="LV62" s="53">
        <f t="shared" si="271"/>
        <v>9</v>
      </c>
      <c r="LW62" s="53">
        <f t="shared" si="272"/>
        <v>6</v>
      </c>
      <c r="LX62" s="24" t="str">
        <f t="shared" si="273"/>
        <v>VisFave</v>
      </c>
      <c r="LY62" s="97">
        <f t="shared" si="32"/>
        <v>60</v>
      </c>
      <c r="LZ62" s="127">
        <f t="shared" si="33"/>
        <v>0.49</v>
      </c>
      <c r="MA62" s="128">
        <f t="shared" si="34"/>
        <v>-7.6771020542442669E-3</v>
      </c>
      <c r="MB62" s="91">
        <f t="shared" si="35"/>
        <v>104.08163265306123</v>
      </c>
      <c r="MC62" s="137" t="str">
        <f t="shared" si="36"/>
        <v>VisFave</v>
      </c>
      <c r="MD62" s="138" t="str">
        <f t="shared" si="37"/>
        <v/>
      </c>
      <c r="ME62" s="130" t="str">
        <f t="shared" si="274"/>
        <v/>
      </c>
      <c r="MF62" s="135" t="str">
        <f t="shared" si="38"/>
        <v/>
      </c>
      <c r="MG62" s="135" t="str">
        <f t="shared" si="39"/>
        <v/>
      </c>
      <c r="MH62" s="135" t="str">
        <f t="shared" si="40"/>
        <v/>
      </c>
      <c r="MI62" s="135" t="str">
        <f t="shared" si="41"/>
        <v/>
      </c>
      <c r="MJ62" s="135" t="str">
        <f t="shared" si="42"/>
        <v/>
      </c>
      <c r="MK62" s="135" t="str">
        <f t="shared" si="43"/>
        <v/>
      </c>
      <c r="ML62" s="135" t="str">
        <f t="shared" si="44"/>
        <v/>
      </c>
      <c r="MM62" s="135" t="str">
        <f t="shared" si="45"/>
        <v/>
      </c>
      <c r="MO62" s="123" t="str">
        <f t="shared" si="46"/>
        <v/>
      </c>
      <c r="MP62" s="123" t="str">
        <f t="shared" si="47"/>
        <v/>
      </c>
      <c r="MS62" s="24" t="str">
        <f t="shared" si="48"/>
        <v/>
      </c>
      <c r="MT62" s="24" t="str">
        <f t="shared" si="49"/>
        <v/>
      </c>
      <c r="MU62" s="24" t="str">
        <f t="shared" si="50"/>
        <v/>
      </c>
      <c r="MV62" s="81" t="str">
        <f t="shared" si="51"/>
        <v/>
      </c>
      <c r="MX62" s="52">
        <f t="shared" si="52"/>
        <v>0.48</v>
      </c>
      <c r="MY62" s="52">
        <f t="shared" si="53"/>
        <v>0.49</v>
      </c>
      <c r="MZ62" s="52">
        <f t="shared" si="54"/>
        <v>0.53</v>
      </c>
      <c r="NA62" s="52">
        <f t="shared" si="55"/>
        <v>0.43</v>
      </c>
      <c r="NB62" s="52">
        <f t="shared" si="56"/>
        <v>0.52</v>
      </c>
      <c r="NC62" s="52">
        <f t="shared" si="57"/>
        <v>0.49</v>
      </c>
      <c r="ND62" s="52">
        <f t="shared" si="58"/>
        <v>0.5</v>
      </c>
      <c r="NE62" s="52">
        <f t="shared" si="59"/>
        <v>0.49</v>
      </c>
      <c r="NF62" s="52">
        <f t="shared" si="60"/>
        <v>0.5</v>
      </c>
      <c r="NG62" s="52">
        <f t="shared" si="61"/>
        <v>0.5</v>
      </c>
      <c r="NH62" s="52">
        <f t="shared" si="62"/>
        <v>0.49</v>
      </c>
      <c r="NI62" s="52">
        <f t="shared" si="63"/>
        <v>0.49</v>
      </c>
      <c r="NJ62" s="52">
        <f t="shared" si="64"/>
        <v>0.48</v>
      </c>
      <c r="NK62" s="52">
        <f t="shared" si="65"/>
        <v>0.51</v>
      </c>
      <c r="NL62" s="52">
        <f t="shared" si="66"/>
        <v>0.47</v>
      </c>
      <c r="NM62" s="109">
        <f t="shared" si="275"/>
        <v>0.49</v>
      </c>
    </row>
    <row r="63" spans="1:377" ht="15" customHeight="1" x14ac:dyDescent="0.2">
      <c r="A63" s="13"/>
      <c r="B63" s="13"/>
      <c r="C63" s="13"/>
      <c r="D63" s="13"/>
      <c r="E63" s="10">
        <f t="shared" si="276"/>
        <v>0</v>
      </c>
      <c r="F63" s="26">
        <v>823476</v>
      </c>
      <c r="G63" s="49">
        <f>VLOOKUP($F63,Lookup_!$A$2:$AJ$2224,3,FALSE)</f>
        <v>2026</v>
      </c>
      <c r="H63" s="27">
        <f>VLOOKUP($F63,Lookup_!$A$2:$AJ$2224,4,FALSE)</f>
        <v>4.3</v>
      </c>
      <c r="I63" s="86">
        <f>VLOOKUP($F63,Lookup_!$A$2:$AJ$2224,2,FALSE)</f>
        <v>46129</v>
      </c>
      <c r="J63" s="7">
        <f>VLOOKUP($F63,Lookup_!$A$2:$AJ$2224,13,FALSE)</f>
        <v>0</v>
      </c>
      <c r="K63" s="8" t="str">
        <f>VLOOKUP(J63,Lookup_!$AO$3:$AP$32,2,FALSE)</f>
        <v>ATL</v>
      </c>
      <c r="L63" s="27">
        <f>VLOOKUP($F63,Lookup_!$A$2:$AJ$2224,14,FALSE)</f>
        <v>-110</v>
      </c>
      <c r="M63" s="12">
        <f>VLOOKUP($F63,Lookup_!$A$2:$AJ$2224,15,FALSE)</f>
        <v>0.52381</v>
      </c>
      <c r="N63" s="115">
        <f t="shared" si="67"/>
        <v>0.51411381347780849</v>
      </c>
      <c r="O63" s="116">
        <f t="shared" si="68"/>
        <v>-105.80951419048579</v>
      </c>
      <c r="P63" s="49">
        <f>VLOOKUP($F63,Lookup_!$A$2:$AJ$2224,7,FALSE)</f>
        <v>21</v>
      </c>
      <c r="Q63" s="8" t="str">
        <f>VLOOKUP(P63,Lookup_!$AO$3:$AP$32,2,FALSE)</f>
        <v>PHI</v>
      </c>
      <c r="R63" s="88">
        <f>VLOOKUP($F63,Lookup_!$A$2:$AJ$2224,12,FALSE)</f>
        <v>0.323198667</v>
      </c>
      <c r="S63" s="27">
        <f>VLOOKUP($F63,Lookup_!$A$2:$AJ$2224,8,FALSE)</f>
        <v>102</v>
      </c>
      <c r="T63" s="12">
        <f>VLOOKUP($F63,Lookup_!$A$2:$AJ$2224,9,FALSE)</f>
        <v>0.49504999999999999</v>
      </c>
      <c r="U63" s="115">
        <f t="shared" si="69"/>
        <v>0.4858861865221914</v>
      </c>
      <c r="V63" s="116">
        <f t="shared" si="70"/>
        <v>105.80951419048583</v>
      </c>
      <c r="W63" s="90">
        <f t="shared" si="71"/>
        <v>-1</v>
      </c>
      <c r="X63" s="27">
        <f>VLOOKUP($F63,Lookup_!$A$2:$AJ$2224,5,FALSE)</f>
        <v>9</v>
      </c>
      <c r="Y63" s="27">
        <f>VLOOKUP($F63,Lookup_!$A$2:$AJ$2224,6,FALSE)</f>
        <v>-112</v>
      </c>
      <c r="Z63" s="55">
        <f>VLOOKUP($F63,Lookup_!$A$2:$AJ$2224,19,FALSE)</f>
        <v>116.87623601697787</v>
      </c>
      <c r="AA63" s="116">
        <f>VLOOKUP($F63,Lookup_!$A$2:$AJ$2224,25,FALSE)</f>
        <v>-102.56897980184705</v>
      </c>
      <c r="AB63" s="27">
        <f>VLOOKUP($F63,Lookup_!$A$2:$AJ$2224,21,FALSE)</f>
        <v>-189.3246188372373</v>
      </c>
      <c r="AC63" s="116">
        <f>VLOOKUP($F63,Lookup_!$A$2:$AJ$2224,23,FALSE)</f>
        <v>-169.56502986780532</v>
      </c>
      <c r="AD63" s="7">
        <f>VLOOKUP($F63,Lookup_!$A$2:$AJ$2224,31,FALSE)</f>
        <v>9</v>
      </c>
      <c r="AE63" s="8">
        <f>VLOOKUP($F63,Lookup_!$A$2:$AJ$2224,30,FALSE)</f>
        <v>0</v>
      </c>
      <c r="AF63" s="8" t="str">
        <f>VLOOKUP($F63,Lookup_!$A$2:$AJ$2224,32,FALSE)</f>
        <v>GTE9</v>
      </c>
      <c r="AG63" s="28">
        <f>VLOOKUP($F63,Lookup_!$A$2:$AJ$2224,29,FALSE)</f>
        <v>-1</v>
      </c>
      <c r="AH63" s="28">
        <f>VLOOKUP($F63,Lookup_!$A$2:$AJ$2224,34,FALSE)</f>
        <v>1</v>
      </c>
      <c r="AI63" s="28" t="str">
        <f>VLOOKUP($F63,Lookup_!$A$2:$AJ$2224,33,FALSE)</f>
        <v>VisFave</v>
      </c>
      <c r="AJ63" s="8">
        <f>VLOOKUP($F63,Lookup_!$A$2:$AJ$2224,35,FALSE)</f>
        <v>9</v>
      </c>
      <c r="AK63" s="28">
        <f>VLOOKUP($F63,Lookup_!$A$2:$AJ$2224,36,FALSE)</f>
        <v>0</v>
      </c>
      <c r="AL63">
        <f t="shared" si="72"/>
        <v>9</v>
      </c>
      <c r="AM63">
        <f t="shared" si="73"/>
        <v>1</v>
      </c>
      <c r="AN63" s="166"/>
      <c r="AO63" s="1"/>
      <c r="AP63" s="1"/>
      <c r="AQ63" s="1"/>
      <c r="AR63" s="103">
        <f t="shared" si="74"/>
        <v>102</v>
      </c>
      <c r="AS63" s="24">
        <f>IF(OR($S63&lt;OPL_MIN,$S63&gt;OPL_MAX),"",VLOOKUP($F63,CleanseResults!$L$3:$P$1772,5,FALSE))</f>
        <v>0.48</v>
      </c>
      <c r="AT63" s="24" t="str">
        <f t="shared" si="75"/>
        <v>VisFave</v>
      </c>
      <c r="AU63" s="91">
        <f t="shared" si="76"/>
        <v>-108.33333333333334</v>
      </c>
      <c r="AV63" s="91">
        <f t="shared" si="77"/>
        <v>108.33333333333334</v>
      </c>
      <c r="AW63" s="25">
        <f t="shared" si="78"/>
        <v>1</v>
      </c>
      <c r="AX63" s="53" t="str">
        <f t="shared" si="79"/>
        <v/>
      </c>
      <c r="AY63" s="52" t="str">
        <f t="shared" si="80"/>
        <v/>
      </c>
      <c r="AZ63" s="52" t="str">
        <f t="shared" si="81"/>
        <v/>
      </c>
      <c r="BA63" s="52" t="str">
        <f t="shared" si="82"/>
        <v/>
      </c>
      <c r="BB63" s="52">
        <f t="shared" si="83"/>
        <v>210</v>
      </c>
      <c r="BC63" s="52">
        <f t="shared" si="84"/>
        <v>110</v>
      </c>
      <c r="BD63" s="52" t="str">
        <f t="shared" si="85"/>
        <v/>
      </c>
      <c r="BE63" s="52" t="str">
        <f t="shared" si="86"/>
        <v/>
      </c>
      <c r="BG63" s="166"/>
      <c r="BH63" s="1"/>
      <c r="BI63" s="1"/>
      <c r="BJ63" s="1"/>
      <c r="BK63" s="103">
        <f t="shared" si="87"/>
        <v>102</v>
      </c>
      <c r="BL63" s="24">
        <f>IF(OR($S63&lt;OPL_MIN,$S63&gt;OPL_MAX),"",VLOOKUP($F63,CleanseResults!$AA$3:$AE$1772,5,FALSE))</f>
        <v>0.43</v>
      </c>
      <c r="BM63" s="24" t="str">
        <f t="shared" si="88"/>
        <v>VisFave</v>
      </c>
      <c r="BN63" s="91">
        <f t="shared" si="89"/>
        <v>-132.55813953488376</v>
      </c>
      <c r="BO63" s="91">
        <f t="shared" si="90"/>
        <v>132.55813953488376</v>
      </c>
      <c r="BP63" s="25">
        <f t="shared" si="91"/>
        <v>1</v>
      </c>
      <c r="BQ63" s="53" t="str">
        <f t="shared" si="92"/>
        <v/>
      </c>
      <c r="BR63" s="52" t="str">
        <f t="shared" si="93"/>
        <v/>
      </c>
      <c r="BS63" s="52" t="str">
        <f t="shared" si="94"/>
        <v/>
      </c>
      <c r="BT63" s="52" t="str">
        <f t="shared" si="95"/>
        <v/>
      </c>
      <c r="BU63" s="52">
        <f t="shared" si="96"/>
        <v>210</v>
      </c>
      <c r="BV63" s="52">
        <f t="shared" si="97"/>
        <v>110</v>
      </c>
      <c r="BW63" s="52" t="str">
        <f t="shared" si="98"/>
        <v/>
      </c>
      <c r="BX63" s="52" t="str">
        <f t="shared" si="99"/>
        <v/>
      </c>
      <c r="BZ63" s="166"/>
      <c r="CA63" s="1"/>
      <c r="CB63" s="1"/>
      <c r="CC63" s="1"/>
      <c r="CD63" s="103">
        <f t="shared" si="100"/>
        <v>102</v>
      </c>
      <c r="CE63" s="24">
        <f>IF(OR($S63&lt;OPL_MIN,$S63&gt;OPL_MAX),"",VLOOKUP($F63,CleanseResults!$AP$3:$AT$1772,5,FALSE))</f>
        <v>0.34</v>
      </c>
      <c r="CF63" s="24" t="str">
        <f t="shared" si="101"/>
        <v>VisFave</v>
      </c>
      <c r="CG63" s="91">
        <f t="shared" si="102"/>
        <v>-194.11764705882345</v>
      </c>
      <c r="CH63" s="91">
        <f t="shared" si="103"/>
        <v>194.11764705882345</v>
      </c>
      <c r="CI63" s="25">
        <f t="shared" si="104"/>
        <v>1</v>
      </c>
      <c r="CJ63" s="53" t="str">
        <f t="shared" si="105"/>
        <v/>
      </c>
      <c r="CK63" s="52" t="str">
        <f t="shared" si="106"/>
        <v/>
      </c>
      <c r="CL63" s="52" t="str">
        <f t="shared" si="107"/>
        <v/>
      </c>
      <c r="CM63" s="52" t="str">
        <f t="shared" si="108"/>
        <v/>
      </c>
      <c r="CN63" s="52">
        <f t="shared" si="109"/>
        <v>210</v>
      </c>
      <c r="CO63" s="52">
        <f t="shared" si="110"/>
        <v>110</v>
      </c>
      <c r="CP63" s="52" t="str">
        <f t="shared" si="111"/>
        <v/>
      </c>
      <c r="CQ63" s="52" t="str">
        <f t="shared" si="112"/>
        <v/>
      </c>
      <c r="CS63" s="166"/>
      <c r="CT63" s="1"/>
      <c r="CU63" s="1"/>
      <c r="CV63" s="1"/>
      <c r="CW63" s="103">
        <f t="shared" si="113"/>
        <v>102</v>
      </c>
      <c r="CX63" s="24">
        <f>IF(OR($S63&lt;OPL_MIN,$S63&gt;OPL_MAX),"",VLOOKUP($F63,CleanseResults!$BE$3:$BI$1772,5,FALSE))</f>
        <v>0.4</v>
      </c>
      <c r="CY63" s="24" t="str">
        <f t="shared" si="114"/>
        <v>VisFave</v>
      </c>
      <c r="CZ63" s="91">
        <f t="shared" si="115"/>
        <v>-149.99999999999997</v>
      </c>
      <c r="DA63" s="91">
        <f t="shared" si="116"/>
        <v>149.99999999999997</v>
      </c>
      <c r="DB63" s="25">
        <f t="shared" si="117"/>
        <v>1</v>
      </c>
      <c r="DC63" s="53" t="str">
        <f t="shared" si="118"/>
        <v/>
      </c>
      <c r="DD63" s="52" t="str">
        <f t="shared" si="119"/>
        <v/>
      </c>
      <c r="DE63" s="52" t="str">
        <f t="shared" si="120"/>
        <v/>
      </c>
      <c r="DF63" s="52" t="str">
        <f t="shared" si="121"/>
        <v/>
      </c>
      <c r="DG63" s="52">
        <f t="shared" si="122"/>
        <v>210</v>
      </c>
      <c r="DH63" s="52">
        <f t="shared" si="123"/>
        <v>110</v>
      </c>
      <c r="DI63" s="52" t="str">
        <f t="shared" si="124"/>
        <v/>
      </c>
      <c r="DJ63" s="52" t="str">
        <f t="shared" si="125"/>
        <v/>
      </c>
      <c r="DL63" s="166"/>
      <c r="DM63" s="1"/>
      <c r="DN63" s="1"/>
      <c r="DO63" s="1"/>
      <c r="DP63" s="103">
        <f t="shared" si="126"/>
        <v>102</v>
      </c>
      <c r="DQ63" s="24">
        <f>IF(OR($S63&lt;OPL_MIN,$S63&gt;OPL_MAX),"",VLOOKUP($F63,CleanseResults!$BT$3:$BX$1772,5,FALSE))</f>
        <v>0.4</v>
      </c>
      <c r="DR63" s="24" t="str">
        <f t="shared" si="127"/>
        <v>VisFave</v>
      </c>
      <c r="DS63" s="91">
        <f t="shared" si="128"/>
        <v>-149.99999999999997</v>
      </c>
      <c r="DT63" s="91">
        <f t="shared" si="129"/>
        <v>149.99999999999997</v>
      </c>
      <c r="DU63" s="25">
        <f t="shared" si="130"/>
        <v>1</v>
      </c>
      <c r="DV63" s="53" t="str">
        <f t="shared" si="131"/>
        <v/>
      </c>
      <c r="DW63" s="52" t="str">
        <f t="shared" si="132"/>
        <v/>
      </c>
      <c r="DX63" s="52" t="str">
        <f t="shared" si="133"/>
        <v/>
      </c>
      <c r="DY63" s="52" t="str">
        <f t="shared" si="134"/>
        <v/>
      </c>
      <c r="DZ63" s="52">
        <f t="shared" si="135"/>
        <v>210</v>
      </c>
      <c r="EA63" s="52">
        <f t="shared" si="136"/>
        <v>110</v>
      </c>
      <c r="EB63" s="52" t="str">
        <f t="shared" si="137"/>
        <v/>
      </c>
      <c r="EC63" s="52" t="str">
        <f t="shared" si="138"/>
        <v/>
      </c>
      <c r="EE63" s="166"/>
      <c r="EF63" s="1"/>
      <c r="EG63" s="1"/>
      <c r="EH63" s="1"/>
      <c r="EI63" s="103">
        <f t="shared" si="139"/>
        <v>102</v>
      </c>
      <c r="EJ63" s="24">
        <f>IF(OR($S63&lt;OPL_MIN,$S63&gt;OPL_MAX),"",VLOOKUP($F63,CleanseResults!$CI$3:$CM$1772,5,FALSE))</f>
        <v>0.42</v>
      </c>
      <c r="EK63" s="24" t="str">
        <f t="shared" si="140"/>
        <v>VisFave</v>
      </c>
      <c r="EL63" s="91">
        <f t="shared" si="141"/>
        <v>-138.09523809523813</v>
      </c>
      <c r="EM63" s="91">
        <f t="shared" si="142"/>
        <v>138.09523809523813</v>
      </c>
      <c r="EN63" s="25">
        <f t="shared" si="143"/>
        <v>1</v>
      </c>
      <c r="EO63" s="53" t="str">
        <f t="shared" si="144"/>
        <v/>
      </c>
      <c r="EP63" s="52" t="str">
        <f t="shared" si="145"/>
        <v/>
      </c>
      <c r="EQ63" s="52" t="str">
        <f t="shared" si="146"/>
        <v/>
      </c>
      <c r="ER63" s="52" t="str">
        <f t="shared" si="147"/>
        <v/>
      </c>
      <c r="ES63" s="52">
        <f t="shared" si="148"/>
        <v>210</v>
      </c>
      <c r="ET63" s="52">
        <f t="shared" si="149"/>
        <v>110</v>
      </c>
      <c r="EU63" s="52" t="str">
        <f t="shared" si="150"/>
        <v/>
      </c>
      <c r="EV63" s="52" t="str">
        <f t="shared" si="151"/>
        <v/>
      </c>
      <c r="EX63" s="166"/>
      <c r="EY63" s="1"/>
      <c r="EZ63" s="1"/>
      <c r="FA63" s="1"/>
      <c r="FB63" s="103">
        <f t="shared" si="152"/>
        <v>102</v>
      </c>
      <c r="FC63" s="24">
        <f>IF(OR($S63&lt;OPL_MIN,$S63&gt;OPL_MAX),"",VLOOKUP($F63,CleanseResults!$CX$3:$DB$1772,5,FALSE))</f>
        <v>0.48</v>
      </c>
      <c r="FD63" s="24" t="str">
        <f t="shared" si="153"/>
        <v>VisFave</v>
      </c>
      <c r="FE63" s="91">
        <f t="shared" si="154"/>
        <v>-108.33333333333334</v>
      </c>
      <c r="FF63" s="91">
        <f t="shared" si="155"/>
        <v>108.33333333333334</v>
      </c>
      <c r="FG63" s="25">
        <f t="shared" si="156"/>
        <v>1</v>
      </c>
      <c r="FH63" s="53" t="str">
        <f t="shared" si="157"/>
        <v/>
      </c>
      <c r="FI63" s="52" t="str">
        <f t="shared" si="158"/>
        <v/>
      </c>
      <c r="FJ63" s="52" t="str">
        <f t="shared" si="159"/>
        <v/>
      </c>
      <c r="FK63" s="52" t="str">
        <f t="shared" si="160"/>
        <v/>
      </c>
      <c r="FL63" s="52">
        <f t="shared" si="161"/>
        <v>210</v>
      </c>
      <c r="FM63" s="52">
        <f t="shared" si="162"/>
        <v>110</v>
      </c>
      <c r="FN63" s="52" t="str">
        <f t="shared" si="163"/>
        <v/>
      </c>
      <c r="FO63" s="52" t="str">
        <f t="shared" si="164"/>
        <v/>
      </c>
      <c r="FQ63" s="166"/>
      <c r="FR63" s="1"/>
      <c r="FS63" s="1"/>
      <c r="FT63" s="1"/>
      <c r="FU63" s="103">
        <f t="shared" si="165"/>
        <v>102</v>
      </c>
      <c r="FV63" s="24">
        <f>IF(OR($S63&lt;OPL_MIN,$S63&gt;OPL_MAX),"",VLOOKUP($F63,CleanseResults!$DM$3:$DQ$1772,5,FALSE))</f>
        <v>0.46</v>
      </c>
      <c r="FW63" s="24" t="str">
        <f t="shared" si="166"/>
        <v>VisFave</v>
      </c>
      <c r="FX63" s="91">
        <f t="shared" si="167"/>
        <v>-117.39130434782609</v>
      </c>
      <c r="FY63" s="91">
        <f t="shared" si="168"/>
        <v>117.39130434782609</v>
      </c>
      <c r="FZ63" s="25">
        <f t="shared" si="169"/>
        <v>1</v>
      </c>
      <c r="GA63" s="53" t="str">
        <f t="shared" si="170"/>
        <v/>
      </c>
      <c r="GB63" s="52" t="str">
        <f t="shared" si="171"/>
        <v/>
      </c>
      <c r="GC63" s="52" t="str">
        <f t="shared" si="172"/>
        <v/>
      </c>
      <c r="GD63" s="52" t="str">
        <f t="shared" si="173"/>
        <v/>
      </c>
      <c r="GE63" s="52">
        <f t="shared" si="174"/>
        <v>210</v>
      </c>
      <c r="GF63" s="52">
        <f t="shared" si="175"/>
        <v>110</v>
      </c>
      <c r="GG63" s="52" t="str">
        <f t="shared" si="176"/>
        <v/>
      </c>
      <c r="GH63" s="52" t="str">
        <f t="shared" si="177"/>
        <v/>
      </c>
      <c r="GJ63" s="166"/>
      <c r="GK63" s="1"/>
      <c r="GL63" s="1"/>
      <c r="GM63" s="1"/>
      <c r="GN63" s="103">
        <f t="shared" si="178"/>
        <v>102</v>
      </c>
      <c r="GO63" s="24">
        <f>IF(OR($S63&lt;OPL_MIN,$S63&gt;OPL_MAX),"",VLOOKUP($F63,CleanseResults!$EB$3:$EF$1772,5,FALSE))</f>
        <v>0.45</v>
      </c>
      <c r="GP63" s="24" t="str">
        <f t="shared" si="179"/>
        <v>VisFave</v>
      </c>
      <c r="GQ63" s="91">
        <f t="shared" si="180"/>
        <v>-122.22222222222226</v>
      </c>
      <c r="GR63" s="91">
        <f t="shared" si="181"/>
        <v>122.22222222222226</v>
      </c>
      <c r="GS63" s="25">
        <f t="shared" si="182"/>
        <v>1</v>
      </c>
      <c r="GT63" s="53" t="str">
        <f t="shared" si="183"/>
        <v/>
      </c>
      <c r="GU63" s="52" t="str">
        <f t="shared" si="184"/>
        <v/>
      </c>
      <c r="GV63" s="52" t="str">
        <f t="shared" si="185"/>
        <v/>
      </c>
      <c r="GW63" s="52" t="str">
        <f t="shared" si="186"/>
        <v/>
      </c>
      <c r="GX63" s="52">
        <f t="shared" si="187"/>
        <v>210</v>
      </c>
      <c r="GY63" s="52">
        <f t="shared" si="188"/>
        <v>110</v>
      </c>
      <c r="GZ63" s="52" t="str">
        <f t="shared" si="189"/>
        <v/>
      </c>
      <c r="HA63" s="52" t="str">
        <f t="shared" si="190"/>
        <v/>
      </c>
      <c r="HC63" s="166"/>
      <c r="HD63" s="1"/>
      <c r="HE63" s="1"/>
      <c r="HF63" s="1"/>
      <c r="HG63" s="103">
        <f t="shared" si="191"/>
        <v>102</v>
      </c>
      <c r="HH63" s="24">
        <f>IF(OR($S63&lt;OPL_MIN,$S63&gt;OPL_MAX),"",VLOOKUP($F63,CleanseResults!$EQ$3:$EU$1772,5,FALSE))</f>
        <v>0.45</v>
      </c>
      <c r="HI63" s="24" t="str">
        <f t="shared" si="192"/>
        <v>VisFave</v>
      </c>
      <c r="HJ63" s="91">
        <f t="shared" si="193"/>
        <v>-122.22222222222226</v>
      </c>
      <c r="HK63" s="91">
        <f t="shared" si="194"/>
        <v>122.22222222222226</v>
      </c>
      <c r="HL63" s="25">
        <f t="shared" si="195"/>
        <v>1</v>
      </c>
      <c r="HM63" s="53" t="str">
        <f t="shared" si="196"/>
        <v/>
      </c>
      <c r="HN63" s="52" t="str">
        <f t="shared" si="197"/>
        <v/>
      </c>
      <c r="HO63" s="52" t="str">
        <f t="shared" si="198"/>
        <v/>
      </c>
      <c r="HP63" s="52" t="str">
        <f t="shared" si="199"/>
        <v/>
      </c>
      <c r="HQ63" s="52">
        <f t="shared" si="200"/>
        <v>210</v>
      </c>
      <c r="HR63" s="52">
        <f t="shared" si="201"/>
        <v>110</v>
      </c>
      <c r="HS63" s="52" t="str">
        <f t="shared" si="202"/>
        <v/>
      </c>
      <c r="HT63" s="52" t="str">
        <f t="shared" si="203"/>
        <v/>
      </c>
      <c r="HV63" s="166"/>
      <c r="HW63" s="1"/>
      <c r="HX63" s="1"/>
      <c r="HY63" s="1"/>
      <c r="HZ63" s="103">
        <f t="shared" si="204"/>
        <v>102</v>
      </c>
      <c r="IA63" s="24">
        <f>IF(OR($S63&lt;OPL_MIN,$S63&gt;OPL_MAX),"",VLOOKUP($F63,CleanseResults!$FF$3:$FJ$1772,5,FALSE))</f>
        <v>0.49</v>
      </c>
      <c r="IB63" s="24" t="str">
        <f t="shared" si="205"/>
        <v>VisFave</v>
      </c>
      <c r="IC63" s="91">
        <f t="shared" si="206"/>
        <v>-104.08163265306123</v>
      </c>
      <c r="ID63" s="91">
        <f t="shared" si="207"/>
        <v>104.08163265306123</v>
      </c>
      <c r="IE63" s="25">
        <f t="shared" si="208"/>
        <v>1</v>
      </c>
      <c r="IF63" s="53" t="str">
        <f t="shared" si="209"/>
        <v/>
      </c>
      <c r="IG63" s="52" t="str">
        <f t="shared" si="210"/>
        <v/>
      </c>
      <c r="IH63" s="52" t="str">
        <f t="shared" si="211"/>
        <v/>
      </c>
      <c r="II63" s="52" t="str">
        <f t="shared" si="212"/>
        <v/>
      </c>
      <c r="IJ63" s="52">
        <f t="shared" si="213"/>
        <v>210</v>
      </c>
      <c r="IK63" s="52">
        <f t="shared" si="214"/>
        <v>110</v>
      </c>
      <c r="IL63" s="52" t="str">
        <f t="shared" si="215"/>
        <v/>
      </c>
      <c r="IM63" s="52" t="str">
        <f t="shared" si="216"/>
        <v/>
      </c>
      <c r="IO63" s="166"/>
      <c r="IP63" s="1"/>
      <c r="IQ63" s="1"/>
      <c r="IR63" s="1"/>
      <c r="IS63" s="103">
        <f t="shared" si="217"/>
        <v>102</v>
      </c>
      <c r="IT63" s="24">
        <f>IF(OR($S63&lt;OPL_MIN,$S63&gt;OPL_MAX),"",VLOOKUP($F63,CleanseResults!$FU$3:$FY$1772,5,FALSE))</f>
        <v>0.47</v>
      </c>
      <c r="IU63" s="24" t="str">
        <f t="shared" si="218"/>
        <v>VisFave</v>
      </c>
      <c r="IV63" s="91">
        <f t="shared" si="219"/>
        <v>-112.76595744680853</v>
      </c>
      <c r="IW63" s="91">
        <f t="shared" si="220"/>
        <v>112.76595744680853</v>
      </c>
      <c r="IX63" s="25">
        <f t="shared" si="221"/>
        <v>1</v>
      </c>
      <c r="IY63" s="53" t="str">
        <f t="shared" si="222"/>
        <v/>
      </c>
      <c r="IZ63" s="52" t="str">
        <f t="shared" si="223"/>
        <v/>
      </c>
      <c r="JA63" s="52" t="str">
        <f t="shared" si="224"/>
        <v/>
      </c>
      <c r="JB63" s="52" t="str">
        <f t="shared" si="225"/>
        <v/>
      </c>
      <c r="JC63" s="52">
        <f t="shared" si="226"/>
        <v>210</v>
      </c>
      <c r="JD63" s="52">
        <f t="shared" si="227"/>
        <v>110</v>
      </c>
      <c r="JE63" s="52" t="str">
        <f t="shared" si="228"/>
        <v/>
      </c>
      <c r="JF63" s="52" t="str">
        <f t="shared" si="229"/>
        <v/>
      </c>
      <c r="JH63" s="166"/>
      <c r="JI63" s="1"/>
      <c r="JJ63" s="1"/>
      <c r="JK63" s="1"/>
      <c r="JL63" s="103">
        <f t="shared" si="230"/>
        <v>102</v>
      </c>
      <c r="JM63" s="24">
        <f>IF(OR($S63&lt;OPL_MIN,$S63&gt;OPL_MAX),"",VLOOKUP($F63,CleanseResults!$GJ$3:$GN$1772,5,FALSE))</f>
        <v>0.44</v>
      </c>
      <c r="JN63" s="24" t="str">
        <f t="shared" si="231"/>
        <v>VisFave</v>
      </c>
      <c r="JO63" s="91">
        <f t="shared" si="232"/>
        <v>-127.27272727272729</v>
      </c>
      <c r="JP63" s="91">
        <f t="shared" si="233"/>
        <v>127.27272727272729</v>
      </c>
      <c r="JQ63" s="25">
        <f t="shared" si="234"/>
        <v>1</v>
      </c>
      <c r="JR63" s="53" t="str">
        <f t="shared" si="235"/>
        <v/>
      </c>
      <c r="JS63" s="52" t="str">
        <f t="shared" si="236"/>
        <v/>
      </c>
      <c r="JT63" s="52" t="str">
        <f t="shared" si="237"/>
        <v/>
      </c>
      <c r="JU63" s="52" t="str">
        <f t="shared" si="238"/>
        <v/>
      </c>
      <c r="JV63" s="52">
        <f t="shared" si="239"/>
        <v>210</v>
      </c>
      <c r="JW63" s="52">
        <f t="shared" si="240"/>
        <v>110</v>
      </c>
      <c r="JX63" s="52" t="str">
        <f t="shared" si="241"/>
        <v/>
      </c>
      <c r="JY63" s="52" t="str">
        <f t="shared" si="242"/>
        <v/>
      </c>
      <c r="KA63" s="166"/>
      <c r="KB63" s="1"/>
      <c r="KC63" s="1"/>
      <c r="KD63" s="1"/>
      <c r="KE63" s="103">
        <f t="shared" si="243"/>
        <v>102</v>
      </c>
      <c r="KF63" s="24">
        <f>IF(OR($S63&lt;OPL_MIN,$S63&gt;OPL_MAX),"",VLOOKUP($F63,CleanseResults!$GY$3:$HC$1772,5,FALSE))</f>
        <v>0.45</v>
      </c>
      <c r="KG63" s="24" t="str">
        <f t="shared" si="244"/>
        <v>VisFave</v>
      </c>
      <c r="KH63" s="91">
        <f t="shared" si="245"/>
        <v>-122.22222222222226</v>
      </c>
      <c r="KI63" s="91">
        <f t="shared" si="246"/>
        <v>122.22222222222226</v>
      </c>
      <c r="KJ63" s="25">
        <f t="shared" si="247"/>
        <v>1</v>
      </c>
      <c r="KK63" s="53" t="str">
        <f t="shared" si="248"/>
        <v/>
      </c>
      <c r="KL63" s="52" t="str">
        <f t="shared" si="249"/>
        <v/>
      </c>
      <c r="KM63" s="52" t="str">
        <f t="shared" si="250"/>
        <v/>
      </c>
      <c r="KN63" s="52" t="str">
        <f t="shared" si="251"/>
        <v/>
      </c>
      <c r="KO63" s="52">
        <f t="shared" si="252"/>
        <v>210</v>
      </c>
      <c r="KP63" s="52">
        <f t="shared" si="253"/>
        <v>110</v>
      </c>
      <c r="KQ63" s="52" t="str">
        <f t="shared" si="254"/>
        <v/>
      </c>
      <c r="KR63" s="52" t="str">
        <f t="shared" si="255"/>
        <v/>
      </c>
      <c r="KT63" s="166"/>
      <c r="KU63" s="1"/>
      <c r="KV63" s="1"/>
      <c r="KW63" s="1"/>
      <c r="KX63" s="103">
        <f t="shared" si="256"/>
        <v>102</v>
      </c>
      <c r="KY63" s="24">
        <f>IF(OR($S63&lt;OPL_MIN,$S63&gt;OPL_MAX),"",VLOOKUP($F63,CleanseResults!$HN$3:$HR$1772,5,FALSE))</f>
        <v>0.38</v>
      </c>
      <c r="KZ63" s="24" t="str">
        <f t="shared" si="257"/>
        <v>VisFave</v>
      </c>
      <c r="LA63" s="91">
        <f t="shared" si="258"/>
        <v>-163.15789473684211</v>
      </c>
      <c r="LB63" s="91">
        <f t="shared" si="259"/>
        <v>163.15789473684211</v>
      </c>
      <c r="LC63" s="25">
        <f t="shared" si="260"/>
        <v>1</v>
      </c>
      <c r="LD63" s="53" t="str">
        <f t="shared" si="261"/>
        <v/>
      </c>
      <c r="LE63" s="52" t="str">
        <f t="shared" si="262"/>
        <v/>
      </c>
      <c r="LF63" s="52" t="str">
        <f t="shared" si="263"/>
        <v/>
      </c>
      <c r="LG63" s="52" t="str">
        <f t="shared" si="264"/>
        <v/>
      </c>
      <c r="LH63" s="52">
        <f t="shared" si="265"/>
        <v>210</v>
      </c>
      <c r="LI63" s="52">
        <f t="shared" si="266"/>
        <v>110</v>
      </c>
      <c r="LJ63" s="52" t="str">
        <f t="shared" si="267"/>
        <v/>
      </c>
      <c r="LK63" s="52" t="str">
        <f t="shared" si="268"/>
        <v/>
      </c>
      <c r="LO63" s="166"/>
      <c r="LP63" s="1"/>
      <c r="LQ63" s="1"/>
      <c r="LR63" s="1"/>
      <c r="LS63" s="129">
        <f t="shared" si="30"/>
        <v>0.4858861865221914</v>
      </c>
      <c r="LT63" s="53">
        <f t="shared" si="269"/>
        <v>0</v>
      </c>
      <c r="LU63" s="53">
        <f t="shared" si="270"/>
        <v>0</v>
      </c>
      <c r="LV63" s="53">
        <f t="shared" si="271"/>
        <v>15</v>
      </c>
      <c r="LW63" s="53">
        <f t="shared" si="272"/>
        <v>0</v>
      </c>
      <c r="LX63" s="24" t="str">
        <f t="shared" si="273"/>
        <v>VisFave</v>
      </c>
      <c r="LY63" s="97">
        <f t="shared" si="32"/>
        <v>100</v>
      </c>
      <c r="LZ63" s="127">
        <f t="shared" si="33"/>
        <v>0.45</v>
      </c>
      <c r="MA63" s="128">
        <f t="shared" si="34"/>
        <v>-3.5886186522191388E-2</v>
      </c>
      <c r="MB63" s="91">
        <f t="shared" si="35"/>
        <v>122.22222222222223</v>
      </c>
      <c r="MC63" s="137" t="str">
        <f t="shared" si="36"/>
        <v>VisFave</v>
      </c>
      <c r="MD63" s="138" t="str">
        <f t="shared" si="37"/>
        <v/>
      </c>
      <c r="ME63" s="130" t="str">
        <f t="shared" si="274"/>
        <v/>
      </c>
      <c r="MF63" s="135" t="str">
        <f t="shared" si="38"/>
        <v/>
      </c>
      <c r="MG63" s="135" t="str">
        <f t="shared" si="39"/>
        <v/>
      </c>
      <c r="MH63" s="135" t="str">
        <f t="shared" si="40"/>
        <v/>
      </c>
      <c r="MI63" s="135" t="str">
        <f t="shared" si="41"/>
        <v/>
      </c>
      <c r="MJ63" s="135" t="str">
        <f t="shared" si="42"/>
        <v/>
      </c>
      <c r="MK63" s="135" t="str">
        <f t="shared" si="43"/>
        <v/>
      </c>
      <c r="ML63" s="135" t="str">
        <f t="shared" si="44"/>
        <v/>
      </c>
      <c r="MM63" s="135" t="str">
        <f t="shared" si="45"/>
        <v/>
      </c>
      <c r="MO63" s="123" t="str">
        <f t="shared" si="46"/>
        <v/>
      </c>
      <c r="MP63" s="123" t="str">
        <f t="shared" si="47"/>
        <v/>
      </c>
      <c r="MS63" s="24" t="str">
        <f t="shared" si="48"/>
        <v/>
      </c>
      <c r="MT63" s="24" t="str">
        <f t="shared" si="49"/>
        <v/>
      </c>
      <c r="MU63" s="24" t="str">
        <f t="shared" si="50"/>
        <v/>
      </c>
      <c r="MV63" s="81" t="str">
        <f t="shared" si="51"/>
        <v/>
      </c>
      <c r="MX63" s="52">
        <f t="shared" si="52"/>
        <v>0.48</v>
      </c>
      <c r="MY63" s="52">
        <f t="shared" si="53"/>
        <v>0.43</v>
      </c>
      <c r="MZ63" s="52">
        <f t="shared" si="54"/>
        <v>0.34</v>
      </c>
      <c r="NA63" s="52">
        <f t="shared" si="55"/>
        <v>0.4</v>
      </c>
      <c r="NB63" s="52">
        <f t="shared" si="56"/>
        <v>0.4</v>
      </c>
      <c r="NC63" s="52">
        <f t="shared" si="57"/>
        <v>0.42</v>
      </c>
      <c r="ND63" s="52">
        <f t="shared" si="58"/>
        <v>0.48</v>
      </c>
      <c r="NE63" s="52">
        <f t="shared" si="59"/>
        <v>0.46</v>
      </c>
      <c r="NF63" s="52">
        <f t="shared" si="60"/>
        <v>0.45</v>
      </c>
      <c r="NG63" s="52">
        <f t="shared" si="61"/>
        <v>0.45</v>
      </c>
      <c r="NH63" s="52">
        <f t="shared" si="62"/>
        <v>0.49</v>
      </c>
      <c r="NI63" s="52">
        <f t="shared" si="63"/>
        <v>0.47</v>
      </c>
      <c r="NJ63" s="52">
        <f t="shared" si="64"/>
        <v>0.44</v>
      </c>
      <c r="NK63" s="52">
        <f t="shared" si="65"/>
        <v>0.45</v>
      </c>
      <c r="NL63" s="52">
        <f t="shared" si="66"/>
        <v>0.38</v>
      </c>
      <c r="NM63" s="109">
        <f t="shared" si="275"/>
        <v>0.45</v>
      </c>
    </row>
    <row r="64" spans="1:377" ht="15" customHeight="1" x14ac:dyDescent="0.2">
      <c r="A64" s="13"/>
      <c r="B64" s="13"/>
      <c r="C64" s="13"/>
      <c r="D64" s="13"/>
      <c r="E64" s="10">
        <f t="shared" si="276"/>
        <v>0</v>
      </c>
      <c r="F64" s="26">
        <v>824049</v>
      </c>
      <c r="G64" s="49">
        <f>VLOOKUP($F64,Lookup_!$A$2:$AJ$2224,3,FALSE)</f>
        <v>2026</v>
      </c>
      <c r="H64" s="27">
        <f>VLOOKUP($F64,Lookup_!$A$2:$AJ$2224,4,FALSE)</f>
        <v>4.3</v>
      </c>
      <c r="I64" s="86">
        <f>VLOOKUP($F64,Lookup_!$A$2:$AJ$2224,2,FALSE)</f>
        <v>46130</v>
      </c>
      <c r="J64" s="7">
        <f>VLOOKUP($F64,Lookup_!$A$2:$AJ$2224,13,FALSE)</f>
        <v>23</v>
      </c>
      <c r="K64" s="8" t="str">
        <f>VLOOKUP(J64,Lookup_!$AO$3:$AP$32,2,FALSE)</f>
        <v>SD</v>
      </c>
      <c r="L64" s="27">
        <f>VLOOKUP($F64,Lookup_!$A$2:$AJ$2224,14,FALSE)</f>
        <v>-110</v>
      </c>
      <c r="M64" s="12">
        <f>VLOOKUP($F64,Lookup_!$A$2:$AJ$2224,15,FALSE)</f>
        <v>0.52381</v>
      </c>
      <c r="N64" s="115">
        <f t="shared" si="67"/>
        <v>0.51287449012162667</v>
      </c>
      <c r="O64" s="116">
        <f t="shared" si="68"/>
        <v>-105.28590265159433</v>
      </c>
      <c r="P64" s="49">
        <f>VLOOKUP($F64,Lookup_!$A$2:$AJ$2224,7,FALSE)</f>
        <v>4</v>
      </c>
      <c r="Q64" s="8" t="str">
        <f>VLOOKUP(P64,Lookup_!$AO$3:$AP$32,2,FALSE)</f>
        <v>LAA</v>
      </c>
      <c r="R64" s="88">
        <f>VLOOKUP($F64,Lookup_!$A$2:$AJ$2224,12,FALSE)</f>
        <v>0.34782608700000001</v>
      </c>
      <c r="S64" s="27">
        <f>VLOOKUP($F64,Lookup_!$A$2:$AJ$2224,8,FALSE)</f>
        <v>101</v>
      </c>
      <c r="T64" s="12">
        <f>VLOOKUP($F64,Lookup_!$A$2:$AJ$2224,9,FALSE)</f>
        <v>0.49751200000000001</v>
      </c>
      <c r="U64" s="115">
        <f t="shared" si="69"/>
        <v>0.48712550987837333</v>
      </c>
      <c r="V64" s="116">
        <f t="shared" si="70"/>
        <v>105.28590265159433</v>
      </c>
      <c r="W64" s="90">
        <f t="shared" si="71"/>
        <v>-1</v>
      </c>
      <c r="X64" s="27">
        <f>VLOOKUP($F64,Lookup_!$A$2:$AJ$2224,5,FALSE)</f>
        <v>9.5</v>
      </c>
      <c r="Y64" s="27">
        <f>VLOOKUP($F64,Lookup_!$A$2:$AJ$2224,6,FALSE)</f>
        <v>107.5</v>
      </c>
      <c r="Z64" s="55">
        <f>VLOOKUP($F64,Lookup_!$A$2:$AJ$2224,19,FALSE)</f>
        <v>100.21302104843095</v>
      </c>
      <c r="AA64" s="116">
        <f>VLOOKUP($F64,Lookup_!$A$2:$AJ$2224,25,FALSE)</f>
        <v>101.28864993689602</v>
      </c>
      <c r="AB64" s="27">
        <f>VLOOKUP($F64,Lookup_!$A$2:$AJ$2224,21,FALSE)</f>
        <v>-171.24504579061215</v>
      </c>
      <c r="AC64" s="116">
        <f>VLOOKUP($F64,Lookup_!$A$2:$AJ$2224,23,FALSE)</f>
        <v>-192.12774161885514</v>
      </c>
      <c r="AD64" s="7">
        <f>VLOOKUP($F64,Lookup_!$A$2:$AJ$2224,31,FALSE)</f>
        <v>4</v>
      </c>
      <c r="AE64" s="8">
        <f>VLOOKUP($F64,Lookup_!$A$2:$AJ$2224,30,FALSE)</f>
        <v>1</v>
      </c>
      <c r="AF64" s="8" t="str">
        <f>VLOOKUP($F64,Lookup_!$A$2:$AJ$2224,32,FALSE)</f>
        <v>THREE</v>
      </c>
      <c r="AG64" s="28">
        <f>VLOOKUP($F64,Lookup_!$A$2:$AJ$2224,29,FALSE)</f>
        <v>-1</v>
      </c>
      <c r="AH64" s="28">
        <f>VLOOKUP($F64,Lookup_!$A$2:$AJ$2224,34,FALSE)</f>
        <v>1</v>
      </c>
      <c r="AI64" s="28" t="str">
        <f>VLOOKUP($F64,Lookup_!$A$2:$AJ$2224,33,FALSE)</f>
        <v>VisFave</v>
      </c>
      <c r="AJ64" s="8">
        <f>VLOOKUP($F64,Lookup_!$A$2:$AJ$2224,35,FALSE)</f>
        <v>5</v>
      </c>
      <c r="AK64" s="28">
        <f>VLOOKUP($F64,Lookup_!$A$2:$AJ$2224,36,FALSE)</f>
        <v>-1</v>
      </c>
      <c r="AL64">
        <f t="shared" si="72"/>
        <v>3</v>
      </c>
      <c r="AM64">
        <f t="shared" si="73"/>
        <v>1</v>
      </c>
      <c r="AN64" s="166"/>
      <c r="AO64" s="1"/>
      <c r="AP64" s="17" t="s">
        <v>28</v>
      </c>
      <c r="AQ64" s="2">
        <f>COUNTIFS(AT$3:AT$89,"=VisDog", AW$3:AW$89,"=1")+COUNTIFS(AT$3:AT$89,"=VisDog", AW$3:AW$89,"=-1")</f>
        <v>20</v>
      </c>
      <c r="AR64" s="103">
        <f t="shared" si="74"/>
        <v>101</v>
      </c>
      <c r="AS64" s="24">
        <f>IF(OR($S64&lt;OPL_MIN,$S64&gt;OPL_MAX),"",VLOOKUP($F64,CleanseResults!$L$3:$P$1772,5,FALSE))</f>
        <v>0.48</v>
      </c>
      <c r="AT64" s="24" t="str">
        <f t="shared" si="75"/>
        <v>VisFave</v>
      </c>
      <c r="AU64" s="91">
        <f t="shared" si="76"/>
        <v>-108.33333333333334</v>
      </c>
      <c r="AV64" s="91">
        <f t="shared" si="77"/>
        <v>108.33333333333334</v>
      </c>
      <c r="AW64" s="25">
        <f t="shared" si="78"/>
        <v>1</v>
      </c>
      <c r="AX64" s="53" t="str">
        <f t="shared" si="79"/>
        <v/>
      </c>
      <c r="AY64" s="52" t="str">
        <f t="shared" si="80"/>
        <v/>
      </c>
      <c r="AZ64" s="52" t="str">
        <f t="shared" si="81"/>
        <v/>
      </c>
      <c r="BA64" s="52" t="str">
        <f t="shared" si="82"/>
        <v/>
      </c>
      <c r="BB64" s="52">
        <f t="shared" si="83"/>
        <v>210</v>
      </c>
      <c r="BC64" s="52">
        <f t="shared" si="84"/>
        <v>110</v>
      </c>
      <c r="BD64" s="52" t="str">
        <f t="shared" si="85"/>
        <v/>
      </c>
      <c r="BE64" s="52" t="str">
        <f t="shared" si="86"/>
        <v/>
      </c>
      <c r="BG64" s="166"/>
      <c r="BH64" s="1"/>
      <c r="BI64" s="17" t="s">
        <v>28</v>
      </c>
      <c r="BJ64" s="2">
        <f>COUNTIFS(BM$3:BM$89,"=VisDog", BP$3:BP$89,"=1")+COUNTIFS(BM$3:BM$89,"=VisDog", BP$3:BP$89,"=-1")</f>
        <v>15</v>
      </c>
      <c r="BK64" s="103">
        <f t="shared" si="87"/>
        <v>101</v>
      </c>
      <c r="BL64" s="24">
        <f>IF(OR($S64&lt;OPL_MIN,$S64&gt;OPL_MAX),"",VLOOKUP($F64,CleanseResults!$AA$3:$AE$1772,5,FALSE))</f>
        <v>0.47</v>
      </c>
      <c r="BM64" s="24" t="str">
        <f t="shared" si="88"/>
        <v>VisFave</v>
      </c>
      <c r="BN64" s="91">
        <f t="shared" si="89"/>
        <v>-112.76595744680853</v>
      </c>
      <c r="BO64" s="91">
        <f t="shared" si="90"/>
        <v>112.76595744680853</v>
      </c>
      <c r="BP64" s="25">
        <f t="shared" si="91"/>
        <v>1</v>
      </c>
      <c r="BQ64" s="53" t="str">
        <f t="shared" si="92"/>
        <v/>
      </c>
      <c r="BR64" s="52" t="str">
        <f t="shared" si="93"/>
        <v/>
      </c>
      <c r="BS64" s="52" t="str">
        <f t="shared" si="94"/>
        <v/>
      </c>
      <c r="BT64" s="52" t="str">
        <f t="shared" si="95"/>
        <v/>
      </c>
      <c r="BU64" s="52">
        <f t="shared" si="96"/>
        <v>210</v>
      </c>
      <c r="BV64" s="52">
        <f t="shared" si="97"/>
        <v>110</v>
      </c>
      <c r="BW64" s="52" t="str">
        <f t="shared" si="98"/>
        <v/>
      </c>
      <c r="BX64" s="52" t="str">
        <f t="shared" si="99"/>
        <v/>
      </c>
      <c r="BZ64" s="166"/>
      <c r="CA64" s="1"/>
      <c r="CB64" s="17" t="s">
        <v>28</v>
      </c>
      <c r="CC64" s="2">
        <f>COUNTIFS(CF$3:CF$89,"=VisDog", CI$3:CI$89,"=1")+COUNTIFS(CF$3:CF$89,"=VisDog", CI$3:CI$89,"=-1")</f>
        <v>16</v>
      </c>
      <c r="CD64" s="103">
        <f t="shared" si="100"/>
        <v>101</v>
      </c>
      <c r="CE64" s="24">
        <f>IF(OR($S64&lt;OPL_MIN,$S64&gt;OPL_MAX),"",VLOOKUP($F64,CleanseResults!$AP$3:$AT$1772,5,FALSE))</f>
        <v>0.39</v>
      </c>
      <c r="CF64" s="24" t="str">
        <f t="shared" si="101"/>
        <v>VisFave</v>
      </c>
      <c r="CG64" s="91">
        <f t="shared" si="102"/>
        <v>-156.41025641025641</v>
      </c>
      <c r="CH64" s="91">
        <f t="shared" si="103"/>
        <v>156.41025641025641</v>
      </c>
      <c r="CI64" s="25">
        <f t="shared" si="104"/>
        <v>1</v>
      </c>
      <c r="CJ64" s="53" t="str">
        <f t="shared" si="105"/>
        <v/>
      </c>
      <c r="CK64" s="52" t="str">
        <f t="shared" si="106"/>
        <v/>
      </c>
      <c r="CL64" s="52" t="str">
        <f t="shared" si="107"/>
        <v/>
      </c>
      <c r="CM64" s="52" t="str">
        <f t="shared" si="108"/>
        <v/>
      </c>
      <c r="CN64" s="52">
        <f t="shared" si="109"/>
        <v>210</v>
      </c>
      <c r="CO64" s="52">
        <f t="shared" si="110"/>
        <v>110</v>
      </c>
      <c r="CP64" s="52" t="str">
        <f t="shared" si="111"/>
        <v/>
      </c>
      <c r="CQ64" s="52" t="str">
        <f t="shared" si="112"/>
        <v/>
      </c>
      <c r="CS64" s="166"/>
      <c r="CT64" s="1"/>
      <c r="CU64" s="17" t="s">
        <v>28</v>
      </c>
      <c r="CV64" s="2">
        <f>COUNTIFS(CY$3:CY$89,"=VisDog", DB$3:DB$89,"=1")+COUNTIFS(CY$3:CY$89,"=VisDog", DB$3:DB$89,"=-1")</f>
        <v>15</v>
      </c>
      <c r="CW64" s="103">
        <f t="shared" si="113"/>
        <v>101</v>
      </c>
      <c r="CX64" s="24">
        <f>IF(OR($S64&lt;OPL_MIN,$S64&gt;OPL_MAX),"",VLOOKUP($F64,CleanseResults!$BE$3:$BI$1772,5,FALSE))</f>
        <v>0.4</v>
      </c>
      <c r="CY64" s="24" t="str">
        <f t="shared" si="114"/>
        <v>VisFave</v>
      </c>
      <c r="CZ64" s="91">
        <f t="shared" si="115"/>
        <v>-149.99999999999997</v>
      </c>
      <c r="DA64" s="91">
        <f t="shared" si="116"/>
        <v>149.99999999999997</v>
      </c>
      <c r="DB64" s="25">
        <f t="shared" si="117"/>
        <v>1</v>
      </c>
      <c r="DC64" s="53" t="str">
        <f t="shared" si="118"/>
        <v/>
      </c>
      <c r="DD64" s="52" t="str">
        <f t="shared" si="119"/>
        <v/>
      </c>
      <c r="DE64" s="52" t="str">
        <f t="shared" si="120"/>
        <v/>
      </c>
      <c r="DF64" s="52" t="str">
        <f t="shared" si="121"/>
        <v/>
      </c>
      <c r="DG64" s="52">
        <f t="shared" si="122"/>
        <v>210</v>
      </c>
      <c r="DH64" s="52">
        <f t="shared" si="123"/>
        <v>110</v>
      </c>
      <c r="DI64" s="52" t="str">
        <f t="shared" si="124"/>
        <v/>
      </c>
      <c r="DJ64" s="52" t="str">
        <f t="shared" si="125"/>
        <v/>
      </c>
      <c r="DL64" s="166"/>
      <c r="DM64" s="1"/>
      <c r="DN64" s="17" t="s">
        <v>28</v>
      </c>
      <c r="DO64" s="2">
        <f>COUNTIFS(DR$3:DR$89,"=VisDog", DU$3:DU$89,"=1")+COUNTIFS(DR$3:DR$89,"=VisDog", DU$3:DU$89,"=-1")</f>
        <v>14</v>
      </c>
      <c r="DP64" s="103">
        <f t="shared" si="126"/>
        <v>101</v>
      </c>
      <c r="DQ64" s="24">
        <f>IF(OR($S64&lt;OPL_MIN,$S64&gt;OPL_MAX),"",VLOOKUP($F64,CleanseResults!$BT$3:$BX$1772,5,FALSE))</f>
        <v>0.32</v>
      </c>
      <c r="DR64" s="24" t="str">
        <f t="shared" si="127"/>
        <v>VisFave</v>
      </c>
      <c r="DS64" s="91">
        <f t="shared" si="128"/>
        <v>-212.49999999999994</v>
      </c>
      <c r="DT64" s="91">
        <f t="shared" si="129"/>
        <v>212.49999999999994</v>
      </c>
      <c r="DU64" s="25">
        <f t="shared" si="130"/>
        <v>1</v>
      </c>
      <c r="DV64" s="53" t="str">
        <f t="shared" si="131"/>
        <v/>
      </c>
      <c r="DW64" s="52" t="str">
        <f t="shared" si="132"/>
        <v/>
      </c>
      <c r="DX64" s="52" t="str">
        <f t="shared" si="133"/>
        <v/>
      </c>
      <c r="DY64" s="52" t="str">
        <f t="shared" si="134"/>
        <v/>
      </c>
      <c r="DZ64" s="52">
        <f t="shared" si="135"/>
        <v>210</v>
      </c>
      <c r="EA64" s="52">
        <f t="shared" si="136"/>
        <v>110</v>
      </c>
      <c r="EB64" s="52" t="str">
        <f t="shared" si="137"/>
        <v/>
      </c>
      <c r="EC64" s="52" t="str">
        <f t="shared" si="138"/>
        <v/>
      </c>
      <c r="EE64" s="166"/>
      <c r="EF64" s="1"/>
      <c r="EG64" s="17" t="s">
        <v>28</v>
      </c>
      <c r="EH64" s="2">
        <f>COUNTIFS(EK$3:EK$89,"=VisDog", EN$3:EN$89,"=1")+COUNTIFS(EK$3:EK$89,"=VisDog", EN$3:EN$89,"=-1")</f>
        <v>12</v>
      </c>
      <c r="EI64" s="103">
        <f t="shared" si="139"/>
        <v>101</v>
      </c>
      <c r="EJ64" s="24">
        <f>IF(OR($S64&lt;OPL_MIN,$S64&gt;OPL_MAX),"",VLOOKUP($F64,CleanseResults!$CI$3:$CM$1772,5,FALSE))</f>
        <v>0.48</v>
      </c>
      <c r="EK64" s="24" t="str">
        <f t="shared" si="140"/>
        <v>VisFave</v>
      </c>
      <c r="EL64" s="91">
        <f t="shared" si="141"/>
        <v>-108.33333333333334</v>
      </c>
      <c r="EM64" s="91">
        <f t="shared" si="142"/>
        <v>108.33333333333334</v>
      </c>
      <c r="EN64" s="25">
        <f t="shared" si="143"/>
        <v>1</v>
      </c>
      <c r="EO64" s="53" t="str">
        <f t="shared" si="144"/>
        <v/>
      </c>
      <c r="EP64" s="52" t="str">
        <f t="shared" si="145"/>
        <v/>
      </c>
      <c r="EQ64" s="52" t="str">
        <f t="shared" si="146"/>
        <v/>
      </c>
      <c r="ER64" s="52" t="str">
        <f t="shared" si="147"/>
        <v/>
      </c>
      <c r="ES64" s="52">
        <f t="shared" si="148"/>
        <v>210</v>
      </c>
      <c r="ET64" s="52">
        <f t="shared" si="149"/>
        <v>110</v>
      </c>
      <c r="EU64" s="52" t="str">
        <f t="shared" si="150"/>
        <v/>
      </c>
      <c r="EV64" s="52" t="str">
        <f t="shared" si="151"/>
        <v/>
      </c>
      <c r="EX64" s="166"/>
      <c r="EY64" s="1"/>
      <c r="EZ64" s="17" t="s">
        <v>28</v>
      </c>
      <c r="FA64" s="2">
        <f>COUNTIFS(FD$3:FD$89,"=VisDog", FG$3:FG$89,"=1")+COUNTIFS(FD$3:FD$89,"=VisDog", FG$3:FG$89,"=-1")</f>
        <v>13</v>
      </c>
      <c r="FB64" s="103">
        <f t="shared" si="152"/>
        <v>101</v>
      </c>
      <c r="FC64" s="24">
        <f>IF(OR($S64&lt;OPL_MIN,$S64&gt;OPL_MAX),"",VLOOKUP($F64,CleanseResults!$CX$3:$DB$1772,5,FALSE))</f>
        <v>0.5</v>
      </c>
      <c r="FD64" s="24" t="str">
        <f t="shared" si="153"/>
        <v>HomDog</v>
      </c>
      <c r="FE64" s="91">
        <f t="shared" si="154"/>
        <v>100</v>
      </c>
      <c r="FF64" s="91">
        <f t="shared" si="155"/>
        <v>100</v>
      </c>
      <c r="FG64" s="25">
        <f t="shared" si="156"/>
        <v>-1</v>
      </c>
      <c r="FH64" s="53" t="str">
        <f t="shared" si="157"/>
        <v/>
      </c>
      <c r="FI64" s="52" t="str">
        <f t="shared" si="158"/>
        <v/>
      </c>
      <c r="FJ64" s="52" t="str">
        <f t="shared" si="159"/>
        <v/>
      </c>
      <c r="FK64" s="52" t="str">
        <f t="shared" si="160"/>
        <v/>
      </c>
      <c r="FL64" s="52" t="str">
        <f t="shared" si="161"/>
        <v/>
      </c>
      <c r="FM64" s="52" t="str">
        <f t="shared" si="162"/>
        <v/>
      </c>
      <c r="FN64" s="52">
        <f t="shared" si="163"/>
        <v>0</v>
      </c>
      <c r="FO64" s="52">
        <f t="shared" si="164"/>
        <v>100</v>
      </c>
      <c r="FQ64" s="166"/>
      <c r="FR64" s="1"/>
      <c r="FS64" s="17" t="s">
        <v>28</v>
      </c>
      <c r="FT64" s="2">
        <f>COUNTIFS(FW$3:FW$89,"=VisDog", FZ$3:FZ$89,"=1")+COUNTIFS(FW$3:FW$89,"=VisDog", FZ$3:FZ$89,"=-1")</f>
        <v>10</v>
      </c>
      <c r="FU64" s="103">
        <f t="shared" si="165"/>
        <v>101</v>
      </c>
      <c r="FV64" s="24">
        <f>IF(OR($S64&lt;OPL_MIN,$S64&gt;OPL_MAX),"",VLOOKUP($F64,CleanseResults!$DM$3:$DQ$1772,5,FALSE))</f>
        <v>0.49</v>
      </c>
      <c r="FW64" s="24" t="str">
        <f t="shared" si="166"/>
        <v>VisFave</v>
      </c>
      <c r="FX64" s="91">
        <f t="shared" si="167"/>
        <v>-104.08163265306123</v>
      </c>
      <c r="FY64" s="91">
        <f t="shared" si="168"/>
        <v>104.08163265306123</v>
      </c>
      <c r="FZ64" s="25">
        <f t="shared" si="169"/>
        <v>1</v>
      </c>
      <c r="GA64" s="53" t="str">
        <f t="shared" si="170"/>
        <v/>
      </c>
      <c r="GB64" s="52" t="str">
        <f t="shared" si="171"/>
        <v/>
      </c>
      <c r="GC64" s="52" t="str">
        <f t="shared" si="172"/>
        <v/>
      </c>
      <c r="GD64" s="52" t="str">
        <f t="shared" si="173"/>
        <v/>
      </c>
      <c r="GE64" s="52">
        <f t="shared" si="174"/>
        <v>210</v>
      </c>
      <c r="GF64" s="52">
        <f t="shared" si="175"/>
        <v>110</v>
      </c>
      <c r="GG64" s="52" t="str">
        <f t="shared" si="176"/>
        <v/>
      </c>
      <c r="GH64" s="52" t="str">
        <f t="shared" si="177"/>
        <v/>
      </c>
      <c r="GJ64" s="166"/>
      <c r="GK64" s="1"/>
      <c r="GL64" s="17" t="s">
        <v>28</v>
      </c>
      <c r="GM64" s="2">
        <f>COUNTIFS(GP$3:GP$89,"=VisDog", GS$3:GS$89,"=1")+COUNTIFS(GP$3:GP$89,"=VisDog", GS$3:GS$89,"=-1")</f>
        <v>19</v>
      </c>
      <c r="GN64" s="103">
        <f t="shared" si="178"/>
        <v>101</v>
      </c>
      <c r="GO64" s="24">
        <f>IF(OR($S64&lt;OPL_MIN,$S64&gt;OPL_MAX),"",VLOOKUP($F64,CleanseResults!$EB$3:$EF$1772,5,FALSE))</f>
        <v>0.49</v>
      </c>
      <c r="GP64" s="24" t="str">
        <f t="shared" si="179"/>
        <v>VisFave</v>
      </c>
      <c r="GQ64" s="91">
        <f t="shared" si="180"/>
        <v>-104.08163265306123</v>
      </c>
      <c r="GR64" s="91">
        <f t="shared" si="181"/>
        <v>104.08163265306123</v>
      </c>
      <c r="GS64" s="25">
        <f t="shared" si="182"/>
        <v>1</v>
      </c>
      <c r="GT64" s="53" t="str">
        <f t="shared" si="183"/>
        <v/>
      </c>
      <c r="GU64" s="52" t="str">
        <f t="shared" si="184"/>
        <v/>
      </c>
      <c r="GV64" s="52" t="str">
        <f t="shared" si="185"/>
        <v/>
      </c>
      <c r="GW64" s="52" t="str">
        <f t="shared" si="186"/>
        <v/>
      </c>
      <c r="GX64" s="52">
        <f t="shared" si="187"/>
        <v>210</v>
      </c>
      <c r="GY64" s="52">
        <f t="shared" si="188"/>
        <v>110</v>
      </c>
      <c r="GZ64" s="52" t="str">
        <f t="shared" si="189"/>
        <v/>
      </c>
      <c r="HA64" s="52" t="str">
        <f t="shared" si="190"/>
        <v/>
      </c>
      <c r="HC64" s="166"/>
      <c r="HD64" s="1"/>
      <c r="HE64" s="17" t="s">
        <v>28</v>
      </c>
      <c r="HF64" s="2">
        <f>COUNTIFS(HI$3:HI$89,"=VisDog", HL$3:HL$89,"=1")+COUNTIFS(HI$3:HI$89,"=VisDog", HL$3:HL$89,"=-1")</f>
        <v>19</v>
      </c>
      <c r="HG64" s="103">
        <f t="shared" si="191"/>
        <v>101</v>
      </c>
      <c r="HH64" s="24">
        <f>IF(OR($S64&lt;OPL_MIN,$S64&gt;OPL_MAX),"",VLOOKUP($F64,CleanseResults!$EQ$3:$EU$1772,5,FALSE))</f>
        <v>0.49</v>
      </c>
      <c r="HI64" s="24" t="str">
        <f t="shared" si="192"/>
        <v>VisFave</v>
      </c>
      <c r="HJ64" s="91">
        <f t="shared" si="193"/>
        <v>-104.08163265306123</v>
      </c>
      <c r="HK64" s="91">
        <f t="shared" si="194"/>
        <v>104.08163265306123</v>
      </c>
      <c r="HL64" s="25">
        <f t="shared" si="195"/>
        <v>1</v>
      </c>
      <c r="HM64" s="53" t="str">
        <f t="shared" si="196"/>
        <v/>
      </c>
      <c r="HN64" s="52" t="str">
        <f t="shared" si="197"/>
        <v/>
      </c>
      <c r="HO64" s="52" t="str">
        <f t="shared" si="198"/>
        <v/>
      </c>
      <c r="HP64" s="52" t="str">
        <f t="shared" si="199"/>
        <v/>
      </c>
      <c r="HQ64" s="52">
        <f t="shared" si="200"/>
        <v>210</v>
      </c>
      <c r="HR64" s="52">
        <f t="shared" si="201"/>
        <v>110</v>
      </c>
      <c r="HS64" s="52" t="str">
        <f t="shared" si="202"/>
        <v/>
      </c>
      <c r="HT64" s="52" t="str">
        <f t="shared" si="203"/>
        <v/>
      </c>
      <c r="HV64" s="166"/>
      <c r="HW64" s="1"/>
      <c r="HX64" s="17" t="s">
        <v>28</v>
      </c>
      <c r="HY64" s="2">
        <f>COUNTIFS(IB$3:IB$89,"=VisDog", IE$3:IE$89,"=1")+COUNTIFS(IB$3:IB$89,"=VisDog", IE$3:IE$89,"=-1")</f>
        <v>10</v>
      </c>
      <c r="HZ64" s="103">
        <f t="shared" si="204"/>
        <v>101</v>
      </c>
      <c r="IA64" s="24">
        <f>IF(OR($S64&lt;OPL_MIN,$S64&gt;OPL_MAX),"",VLOOKUP($F64,CleanseResults!$FF$3:$FJ$1772,5,FALSE))</f>
        <v>0.49</v>
      </c>
      <c r="IB64" s="24" t="str">
        <f t="shared" si="205"/>
        <v>VisFave</v>
      </c>
      <c r="IC64" s="91">
        <f t="shared" si="206"/>
        <v>-104.08163265306123</v>
      </c>
      <c r="ID64" s="91">
        <f t="shared" si="207"/>
        <v>104.08163265306123</v>
      </c>
      <c r="IE64" s="25">
        <f t="shared" si="208"/>
        <v>1</v>
      </c>
      <c r="IF64" s="53" t="str">
        <f t="shared" si="209"/>
        <v/>
      </c>
      <c r="IG64" s="52" t="str">
        <f t="shared" si="210"/>
        <v/>
      </c>
      <c r="IH64" s="52" t="str">
        <f t="shared" si="211"/>
        <v/>
      </c>
      <c r="II64" s="52" t="str">
        <f t="shared" si="212"/>
        <v/>
      </c>
      <c r="IJ64" s="52">
        <f t="shared" si="213"/>
        <v>210</v>
      </c>
      <c r="IK64" s="52">
        <f t="shared" si="214"/>
        <v>110</v>
      </c>
      <c r="IL64" s="52" t="str">
        <f t="shared" si="215"/>
        <v/>
      </c>
      <c r="IM64" s="52" t="str">
        <f t="shared" si="216"/>
        <v/>
      </c>
      <c r="IO64" s="166"/>
      <c r="IP64" s="1"/>
      <c r="IQ64" s="17" t="s">
        <v>28</v>
      </c>
      <c r="IR64" s="2">
        <f>COUNTIFS(IU$3:IU$89,"=VisDog", IX$3:IX$89,"=1")+COUNTIFS(IU$3:IU$89,"=VisDog", IX$3:IX$89,"=-1")</f>
        <v>11</v>
      </c>
      <c r="IS64" s="103">
        <f t="shared" si="217"/>
        <v>101</v>
      </c>
      <c r="IT64" s="24">
        <f>IF(OR($S64&lt;OPL_MIN,$S64&gt;OPL_MAX),"",VLOOKUP($F64,CleanseResults!$FU$3:$FY$1772,5,FALSE))</f>
        <v>0.48</v>
      </c>
      <c r="IU64" s="24" t="str">
        <f t="shared" si="218"/>
        <v>VisFave</v>
      </c>
      <c r="IV64" s="91">
        <f t="shared" si="219"/>
        <v>-108.33333333333334</v>
      </c>
      <c r="IW64" s="91">
        <f t="shared" si="220"/>
        <v>108.33333333333334</v>
      </c>
      <c r="IX64" s="25">
        <f t="shared" si="221"/>
        <v>1</v>
      </c>
      <c r="IY64" s="53" t="str">
        <f t="shared" si="222"/>
        <v/>
      </c>
      <c r="IZ64" s="52" t="str">
        <f t="shared" si="223"/>
        <v/>
      </c>
      <c r="JA64" s="52" t="str">
        <f t="shared" si="224"/>
        <v/>
      </c>
      <c r="JB64" s="52" t="str">
        <f t="shared" si="225"/>
        <v/>
      </c>
      <c r="JC64" s="52">
        <f t="shared" si="226"/>
        <v>210</v>
      </c>
      <c r="JD64" s="52">
        <f t="shared" si="227"/>
        <v>110</v>
      </c>
      <c r="JE64" s="52" t="str">
        <f t="shared" si="228"/>
        <v/>
      </c>
      <c r="JF64" s="52" t="str">
        <f t="shared" si="229"/>
        <v/>
      </c>
      <c r="JH64" s="166"/>
      <c r="JI64" s="1"/>
      <c r="JJ64" s="17" t="s">
        <v>28</v>
      </c>
      <c r="JK64" s="2">
        <f>COUNTIFS(JN$3:JN$89,"=VisDog", JQ$3:JQ$89,"=1")+COUNTIFS(JN$3:JN$89,"=VisDog", JQ$3:JQ$89,"=-1")</f>
        <v>22</v>
      </c>
      <c r="JL64" s="103">
        <f t="shared" si="230"/>
        <v>101</v>
      </c>
      <c r="JM64" s="24">
        <f>IF(OR($S64&lt;OPL_MIN,$S64&gt;OPL_MAX),"",VLOOKUP($F64,CleanseResults!$GJ$3:$GN$1772,5,FALSE))</f>
        <v>0.47</v>
      </c>
      <c r="JN64" s="24" t="str">
        <f t="shared" si="231"/>
        <v>VisFave</v>
      </c>
      <c r="JO64" s="91">
        <f t="shared" si="232"/>
        <v>-112.76595744680853</v>
      </c>
      <c r="JP64" s="91">
        <f t="shared" si="233"/>
        <v>112.76595744680853</v>
      </c>
      <c r="JQ64" s="25">
        <f t="shared" si="234"/>
        <v>1</v>
      </c>
      <c r="JR64" s="53" t="str">
        <f t="shared" si="235"/>
        <v/>
      </c>
      <c r="JS64" s="52" t="str">
        <f t="shared" si="236"/>
        <v/>
      </c>
      <c r="JT64" s="52" t="str">
        <f t="shared" si="237"/>
        <v/>
      </c>
      <c r="JU64" s="52" t="str">
        <f t="shared" si="238"/>
        <v/>
      </c>
      <c r="JV64" s="52">
        <f t="shared" si="239"/>
        <v>210</v>
      </c>
      <c r="JW64" s="52">
        <f t="shared" si="240"/>
        <v>110</v>
      </c>
      <c r="JX64" s="52" t="str">
        <f t="shared" si="241"/>
        <v/>
      </c>
      <c r="JY64" s="52" t="str">
        <f t="shared" si="242"/>
        <v/>
      </c>
      <c r="KA64" s="166"/>
      <c r="KB64" s="1"/>
      <c r="KC64" s="17" t="s">
        <v>28</v>
      </c>
      <c r="KD64" s="2">
        <f>COUNTIFS(KG$3:KG$89,"=VisDog", KJ$3:KJ$89,"=1")+COUNTIFS(KG$3:KG$89,"=VisDog", KJ$3:KJ$89,"=-1")</f>
        <v>8</v>
      </c>
      <c r="KE64" s="103">
        <f t="shared" si="243"/>
        <v>101</v>
      </c>
      <c r="KF64" s="24">
        <f>IF(OR($S64&lt;OPL_MIN,$S64&gt;OPL_MAX),"",VLOOKUP($F64,CleanseResults!$GY$3:$HC$1772,5,FALSE))</f>
        <v>0.47</v>
      </c>
      <c r="KG64" s="24" t="str">
        <f t="shared" si="244"/>
        <v>VisFave</v>
      </c>
      <c r="KH64" s="91">
        <f t="shared" si="245"/>
        <v>-112.76595744680853</v>
      </c>
      <c r="KI64" s="91">
        <f t="shared" si="246"/>
        <v>112.76595744680853</v>
      </c>
      <c r="KJ64" s="25">
        <f t="shared" si="247"/>
        <v>1</v>
      </c>
      <c r="KK64" s="53" t="str">
        <f t="shared" si="248"/>
        <v/>
      </c>
      <c r="KL64" s="52" t="str">
        <f t="shared" si="249"/>
        <v/>
      </c>
      <c r="KM64" s="52" t="str">
        <f t="shared" si="250"/>
        <v/>
      </c>
      <c r="KN64" s="52" t="str">
        <f t="shared" si="251"/>
        <v/>
      </c>
      <c r="KO64" s="52">
        <f t="shared" si="252"/>
        <v>210</v>
      </c>
      <c r="KP64" s="52">
        <f t="shared" si="253"/>
        <v>110</v>
      </c>
      <c r="KQ64" s="52" t="str">
        <f t="shared" si="254"/>
        <v/>
      </c>
      <c r="KR64" s="52" t="str">
        <f t="shared" si="255"/>
        <v/>
      </c>
      <c r="KT64" s="166"/>
      <c r="KU64" s="1"/>
      <c r="KV64" s="17" t="s">
        <v>28</v>
      </c>
      <c r="KW64" s="2">
        <f>COUNTIFS(KZ$3:KZ$89,"=VisDog", LC$3:LC$89,"=1")+COUNTIFS(KZ$3:KZ$89,"=VisDog", LC$3:LC$89,"=-1")</f>
        <v>21</v>
      </c>
      <c r="KX64" s="103">
        <f t="shared" si="256"/>
        <v>101</v>
      </c>
      <c r="KY64" s="24">
        <f>IF(OR($S64&lt;OPL_MIN,$S64&gt;OPL_MAX),"",VLOOKUP($F64,CleanseResults!$HN$3:$HR$1772,5,FALSE))</f>
        <v>0.45</v>
      </c>
      <c r="KZ64" s="24" t="str">
        <f t="shared" si="257"/>
        <v>VisFave</v>
      </c>
      <c r="LA64" s="91">
        <f t="shared" si="258"/>
        <v>-122.22222222222226</v>
      </c>
      <c r="LB64" s="91">
        <f t="shared" si="259"/>
        <v>122.22222222222226</v>
      </c>
      <c r="LC64" s="25">
        <f t="shared" si="260"/>
        <v>1</v>
      </c>
      <c r="LD64" s="53" t="str">
        <f t="shared" si="261"/>
        <v/>
      </c>
      <c r="LE64" s="52" t="str">
        <f t="shared" si="262"/>
        <v/>
      </c>
      <c r="LF64" s="52" t="str">
        <f t="shared" si="263"/>
        <v/>
      </c>
      <c r="LG64" s="52" t="str">
        <f t="shared" si="264"/>
        <v/>
      </c>
      <c r="LH64" s="52">
        <f t="shared" si="265"/>
        <v>210</v>
      </c>
      <c r="LI64" s="52">
        <f t="shared" si="266"/>
        <v>110</v>
      </c>
      <c r="LJ64" s="52" t="str">
        <f t="shared" si="267"/>
        <v/>
      </c>
      <c r="LK64" s="52" t="str">
        <f t="shared" si="268"/>
        <v/>
      </c>
      <c r="LO64" s="166"/>
      <c r="LP64" s="1"/>
      <c r="LQ64" s="17" t="s">
        <v>282</v>
      </c>
      <c r="LR64" s="2">
        <f>COUNTIFS(MC$3:MC$89,"=VisDog", ME$3:ME$89,"=1")+COUNTIFS(MC$3:MC$89,"=VisDog", ME$3:ME$89,"=-1")</f>
        <v>19</v>
      </c>
      <c r="LS64" s="129">
        <f t="shared" si="30"/>
        <v>0.48712550987837333</v>
      </c>
      <c r="LT64" s="53">
        <f t="shared" si="269"/>
        <v>0</v>
      </c>
      <c r="LU64" s="53">
        <f t="shared" si="270"/>
        <v>0</v>
      </c>
      <c r="LV64" s="53">
        <f t="shared" si="271"/>
        <v>14</v>
      </c>
      <c r="LW64" s="53">
        <f t="shared" si="272"/>
        <v>1</v>
      </c>
      <c r="LX64" s="24" t="str">
        <f t="shared" si="273"/>
        <v>VisFave</v>
      </c>
      <c r="LY64" s="97">
        <f t="shared" si="32"/>
        <v>93.333333333333329</v>
      </c>
      <c r="LZ64" s="127">
        <f t="shared" si="33"/>
        <v>0.48</v>
      </c>
      <c r="MA64" s="128">
        <f t="shared" si="34"/>
        <v>-7.1255098783733484E-3</v>
      </c>
      <c r="MB64" s="91">
        <f t="shared" si="35"/>
        <v>108.33333333333334</v>
      </c>
      <c r="MC64" s="137" t="str">
        <f t="shared" si="36"/>
        <v>VisFave</v>
      </c>
      <c r="MD64" s="138" t="str">
        <f t="shared" si="37"/>
        <v/>
      </c>
      <c r="ME64" s="130" t="str">
        <f t="shared" si="274"/>
        <v/>
      </c>
      <c r="MF64" s="135" t="str">
        <f t="shared" si="38"/>
        <v/>
      </c>
      <c r="MG64" s="135" t="str">
        <f t="shared" si="39"/>
        <v/>
      </c>
      <c r="MH64" s="135" t="str">
        <f t="shared" si="40"/>
        <v/>
      </c>
      <c r="MI64" s="135" t="str">
        <f t="shared" si="41"/>
        <v/>
      </c>
      <c r="MJ64" s="135" t="str">
        <f t="shared" si="42"/>
        <v/>
      </c>
      <c r="MK64" s="135" t="str">
        <f t="shared" si="43"/>
        <v/>
      </c>
      <c r="ML64" s="135" t="str">
        <f t="shared" si="44"/>
        <v/>
      </c>
      <c r="MM64" s="135" t="str">
        <f t="shared" si="45"/>
        <v/>
      </c>
      <c r="MO64" s="123" t="str">
        <f t="shared" si="46"/>
        <v/>
      </c>
      <c r="MP64" s="123" t="str">
        <f t="shared" si="47"/>
        <v/>
      </c>
      <c r="MS64" s="24" t="str">
        <f t="shared" si="48"/>
        <v/>
      </c>
      <c r="MT64" s="24" t="str">
        <f t="shared" si="49"/>
        <v/>
      </c>
      <c r="MU64" s="24" t="str">
        <f t="shared" si="50"/>
        <v/>
      </c>
      <c r="MV64" s="81" t="str">
        <f t="shared" si="51"/>
        <v/>
      </c>
      <c r="MX64" s="52">
        <f t="shared" si="52"/>
        <v>0.48</v>
      </c>
      <c r="MY64" s="52">
        <f t="shared" si="53"/>
        <v>0.47</v>
      </c>
      <c r="MZ64" s="52">
        <f t="shared" si="54"/>
        <v>0.39</v>
      </c>
      <c r="NA64" s="52">
        <f t="shared" si="55"/>
        <v>0.4</v>
      </c>
      <c r="NB64" s="52">
        <f t="shared" si="56"/>
        <v>0.32</v>
      </c>
      <c r="NC64" s="52">
        <f t="shared" si="57"/>
        <v>0.48</v>
      </c>
      <c r="ND64" s="52">
        <f t="shared" si="58"/>
        <v>0.5</v>
      </c>
      <c r="NE64" s="52">
        <f t="shared" si="59"/>
        <v>0.49</v>
      </c>
      <c r="NF64" s="52">
        <f t="shared" si="60"/>
        <v>0.49</v>
      </c>
      <c r="NG64" s="52">
        <f t="shared" si="61"/>
        <v>0.49</v>
      </c>
      <c r="NH64" s="52">
        <f t="shared" si="62"/>
        <v>0.49</v>
      </c>
      <c r="NI64" s="52">
        <f t="shared" si="63"/>
        <v>0.48</v>
      </c>
      <c r="NJ64" s="52">
        <f t="shared" si="64"/>
        <v>0.47</v>
      </c>
      <c r="NK64" s="52">
        <f t="shared" si="65"/>
        <v>0.47</v>
      </c>
      <c r="NL64" s="52">
        <f t="shared" si="66"/>
        <v>0.45</v>
      </c>
      <c r="NM64" s="109">
        <f t="shared" si="275"/>
        <v>0.48</v>
      </c>
    </row>
    <row r="65" spans="1:377" ht="15" customHeight="1" x14ac:dyDescent="0.2">
      <c r="A65" s="13"/>
      <c r="B65" s="13"/>
      <c r="C65" s="13"/>
      <c r="D65" s="13"/>
      <c r="E65" s="10">
        <f t="shared" si="276"/>
        <v>0</v>
      </c>
      <c r="F65" s="26">
        <v>824125</v>
      </c>
      <c r="G65" s="49">
        <f>VLOOKUP($F65,Lookup_!$A$2:$AJ$2224,3,FALSE)</f>
        <v>2026</v>
      </c>
      <c r="H65" s="27">
        <f>VLOOKUP($F65,Lookup_!$A$2:$AJ$2224,4,FALSE)</f>
        <v>4.3</v>
      </c>
      <c r="I65" s="86">
        <f>VLOOKUP($F65,Lookup_!$A$2:$AJ$2224,2,FALSE)</f>
        <v>46132</v>
      </c>
      <c r="J65" s="7">
        <f>VLOOKUP($F65,Lookup_!$A$2:$AJ$2224,13,FALSE)</f>
        <v>2</v>
      </c>
      <c r="K65" s="8" t="str">
        <f>VLOOKUP(J65,Lookup_!$AO$3:$AP$32,2,FALSE)</f>
        <v>BAL</v>
      </c>
      <c r="L65" s="27">
        <f>VLOOKUP($F65,Lookup_!$A$2:$AJ$2224,14,FALSE)</f>
        <v>-109</v>
      </c>
      <c r="M65" s="12">
        <f>VLOOKUP($F65,Lookup_!$A$2:$AJ$2224,15,FALSE)</f>
        <v>0.52153099999999997</v>
      </c>
      <c r="N65" s="115">
        <f t="shared" si="67"/>
        <v>0.5117850767828247</v>
      </c>
      <c r="O65" s="116">
        <f t="shared" si="68"/>
        <v>-104.82782324848448</v>
      </c>
      <c r="P65" s="49">
        <f>VLOOKUP($F65,Lookup_!$A$2:$AJ$2224,7,FALSE)</f>
        <v>13</v>
      </c>
      <c r="Q65" s="8" t="str">
        <f>VLOOKUP(P65,Lookup_!$AO$3:$AP$32,2,FALSE)</f>
        <v>KC</v>
      </c>
      <c r="R65" s="88">
        <f>VLOOKUP($F65,Lookup_!$A$2:$AJ$2224,12,FALSE)</f>
        <v>0.32365466500000001</v>
      </c>
      <c r="S65" s="27">
        <f>VLOOKUP($F65,Lookup_!$A$2:$AJ$2224,8,FALSE)</f>
        <v>101</v>
      </c>
      <c r="T65" s="12">
        <f>VLOOKUP($F65,Lookup_!$A$2:$AJ$2224,9,FALSE)</f>
        <v>0.49751200000000001</v>
      </c>
      <c r="U65" s="115">
        <f t="shared" si="69"/>
        <v>0.48821492321717536</v>
      </c>
      <c r="V65" s="116">
        <f t="shared" si="70"/>
        <v>104.82782324848445</v>
      </c>
      <c r="W65" s="90">
        <f t="shared" si="71"/>
        <v>-1</v>
      </c>
      <c r="X65" s="27">
        <f>VLOOKUP($F65,Lookup_!$A$2:$AJ$2224,5,FALSE)</f>
        <v>9</v>
      </c>
      <c r="Y65" s="27">
        <f>VLOOKUP($F65,Lookup_!$A$2:$AJ$2224,6,FALSE)</f>
        <v>104</v>
      </c>
      <c r="Z65" s="55">
        <f>VLOOKUP($F65,Lookup_!$A$2:$AJ$2224,19,FALSE)</f>
        <v>107.13538396452063</v>
      </c>
      <c r="AA65" s="116">
        <f>VLOOKUP($F65,Lookup_!$A$2:$AJ$2224,25,FALSE)</f>
        <v>-106.94122248457769</v>
      </c>
      <c r="AB65" s="27">
        <f>VLOOKUP($F65,Lookup_!$A$2:$AJ$2224,21,FALSE)</f>
        <v>123.92523383655656</v>
      </c>
      <c r="AC65" s="116">
        <f>VLOOKUP($F65,Lookup_!$A$2:$AJ$2224,23,FALSE)</f>
        <v>-112.35074397083152</v>
      </c>
      <c r="AD65" s="7">
        <f>VLOOKUP($F65,Lookup_!$A$2:$AJ$2224,31,FALSE)</f>
        <v>7</v>
      </c>
      <c r="AE65" s="8">
        <f>VLOOKUP($F65,Lookup_!$A$2:$AJ$2224,30,FALSE)</f>
        <v>5</v>
      </c>
      <c r="AF65" s="8" t="str">
        <f>VLOOKUP($F65,Lookup_!$A$2:$AJ$2224,32,FALSE)</f>
        <v>TWO</v>
      </c>
      <c r="AG65" s="28">
        <f>VLOOKUP($F65,Lookup_!$A$2:$AJ$2224,29,FALSE)</f>
        <v>-1</v>
      </c>
      <c r="AH65" s="28">
        <f>VLOOKUP($F65,Lookup_!$A$2:$AJ$2224,34,FALSE)</f>
        <v>1</v>
      </c>
      <c r="AI65" s="28" t="str">
        <f>VLOOKUP($F65,Lookup_!$A$2:$AJ$2224,33,FALSE)</f>
        <v>VisFave</v>
      </c>
      <c r="AJ65" s="8">
        <f>VLOOKUP($F65,Lookup_!$A$2:$AJ$2224,35,FALSE)</f>
        <v>12</v>
      </c>
      <c r="AK65" s="28">
        <f>VLOOKUP($F65,Lookup_!$A$2:$AJ$2224,36,FALSE)</f>
        <v>1</v>
      </c>
      <c r="AL65">
        <f t="shared" si="72"/>
        <v>2</v>
      </c>
      <c r="AM65">
        <f t="shared" si="73"/>
        <v>1</v>
      </c>
      <c r="AN65" s="166"/>
      <c r="AO65" s="1"/>
      <c r="AP65" s="17" t="s">
        <v>29</v>
      </c>
      <c r="AQ65" s="2">
        <f>COUNTIFS(AT$3:AT$89,"=VisDog", AW$3:AW$89,"=1")</f>
        <v>9</v>
      </c>
      <c r="AR65" s="103">
        <f t="shared" si="74"/>
        <v>101</v>
      </c>
      <c r="AS65" s="24">
        <f>IF(OR($S65&lt;OPL_MIN,$S65&gt;OPL_MAX),"",VLOOKUP($F65,CleanseResults!$L$3:$P$1772,5,FALSE))</f>
        <v>0.47</v>
      </c>
      <c r="AT65" s="24" t="str">
        <f t="shared" si="75"/>
        <v>VisFave</v>
      </c>
      <c r="AU65" s="91">
        <f t="shared" si="76"/>
        <v>-112.76595744680853</v>
      </c>
      <c r="AV65" s="91">
        <f t="shared" si="77"/>
        <v>112.76595744680853</v>
      </c>
      <c r="AW65" s="25">
        <f t="shared" si="78"/>
        <v>1</v>
      </c>
      <c r="AX65" s="53" t="str">
        <f t="shared" si="79"/>
        <v/>
      </c>
      <c r="AY65" s="52" t="str">
        <f t="shared" si="80"/>
        <v/>
      </c>
      <c r="AZ65" s="52" t="str">
        <f t="shared" si="81"/>
        <v/>
      </c>
      <c r="BA65" s="52" t="str">
        <f t="shared" si="82"/>
        <v/>
      </c>
      <c r="BB65" s="52">
        <f t="shared" si="83"/>
        <v>209</v>
      </c>
      <c r="BC65" s="52">
        <f t="shared" si="84"/>
        <v>109</v>
      </c>
      <c r="BD65" s="52" t="str">
        <f t="shared" si="85"/>
        <v/>
      </c>
      <c r="BE65" s="52" t="str">
        <f t="shared" si="86"/>
        <v/>
      </c>
      <c r="BG65" s="166"/>
      <c r="BH65" s="1"/>
      <c r="BI65" s="17" t="s">
        <v>29</v>
      </c>
      <c r="BJ65" s="2">
        <f>COUNTIFS(BM$3:BM$89,"=VisDog", BP$3:BP$89,"=1")</f>
        <v>7</v>
      </c>
      <c r="BK65" s="103">
        <f t="shared" si="87"/>
        <v>101</v>
      </c>
      <c r="BL65" s="24">
        <f>IF(OR($S65&lt;OPL_MIN,$S65&gt;OPL_MAX),"",VLOOKUP($F65,CleanseResults!$AA$3:$AE$1772,5,FALSE))</f>
        <v>0.41</v>
      </c>
      <c r="BM65" s="24" t="str">
        <f t="shared" si="88"/>
        <v>VisFave</v>
      </c>
      <c r="BN65" s="91">
        <f t="shared" si="89"/>
        <v>-143.90243902439028</v>
      </c>
      <c r="BO65" s="91">
        <f t="shared" si="90"/>
        <v>143.90243902439028</v>
      </c>
      <c r="BP65" s="25">
        <f t="shared" si="91"/>
        <v>1</v>
      </c>
      <c r="BQ65" s="53" t="str">
        <f t="shared" si="92"/>
        <v/>
      </c>
      <c r="BR65" s="52" t="str">
        <f t="shared" si="93"/>
        <v/>
      </c>
      <c r="BS65" s="52" t="str">
        <f t="shared" si="94"/>
        <v/>
      </c>
      <c r="BT65" s="52" t="str">
        <f t="shared" si="95"/>
        <v/>
      </c>
      <c r="BU65" s="52">
        <f t="shared" si="96"/>
        <v>209</v>
      </c>
      <c r="BV65" s="52">
        <f t="shared" si="97"/>
        <v>109</v>
      </c>
      <c r="BW65" s="52" t="str">
        <f t="shared" si="98"/>
        <v/>
      </c>
      <c r="BX65" s="52" t="str">
        <f t="shared" si="99"/>
        <v/>
      </c>
      <c r="BZ65" s="166"/>
      <c r="CA65" s="1"/>
      <c r="CB65" s="17" t="s">
        <v>29</v>
      </c>
      <c r="CC65" s="2">
        <f>COUNTIFS(CF$3:CF$89,"=VisDog", CI$3:CI$89,"=1")</f>
        <v>6</v>
      </c>
      <c r="CD65" s="103">
        <f t="shared" si="100"/>
        <v>101</v>
      </c>
      <c r="CE65" s="24">
        <f>IF(OR($S65&lt;OPL_MIN,$S65&gt;OPL_MAX),"",VLOOKUP($F65,CleanseResults!$AP$3:$AT$1772,5,FALSE))</f>
        <v>0.47</v>
      </c>
      <c r="CF65" s="24" t="str">
        <f t="shared" si="101"/>
        <v>VisFave</v>
      </c>
      <c r="CG65" s="91">
        <f t="shared" si="102"/>
        <v>-112.76595744680853</v>
      </c>
      <c r="CH65" s="91">
        <f t="shared" si="103"/>
        <v>112.76595744680853</v>
      </c>
      <c r="CI65" s="25">
        <f t="shared" si="104"/>
        <v>1</v>
      </c>
      <c r="CJ65" s="53" t="str">
        <f t="shared" si="105"/>
        <v/>
      </c>
      <c r="CK65" s="52" t="str">
        <f t="shared" si="106"/>
        <v/>
      </c>
      <c r="CL65" s="52" t="str">
        <f t="shared" si="107"/>
        <v/>
      </c>
      <c r="CM65" s="52" t="str">
        <f t="shared" si="108"/>
        <v/>
      </c>
      <c r="CN65" s="52">
        <f t="shared" si="109"/>
        <v>209</v>
      </c>
      <c r="CO65" s="52">
        <f t="shared" si="110"/>
        <v>109</v>
      </c>
      <c r="CP65" s="52" t="str">
        <f t="shared" si="111"/>
        <v/>
      </c>
      <c r="CQ65" s="52" t="str">
        <f t="shared" si="112"/>
        <v/>
      </c>
      <c r="CS65" s="166"/>
      <c r="CT65" s="1"/>
      <c r="CU65" s="17" t="s">
        <v>29</v>
      </c>
      <c r="CV65" s="2">
        <f>COUNTIFS(CY$3:CY$89,"=VisDog", DB$3:DB$89,"=1")</f>
        <v>5</v>
      </c>
      <c r="CW65" s="103">
        <f t="shared" si="113"/>
        <v>101</v>
      </c>
      <c r="CX65" s="24">
        <f>IF(OR($S65&lt;OPL_MIN,$S65&gt;OPL_MAX),"",VLOOKUP($F65,CleanseResults!$BE$3:$BI$1772,5,FALSE))</f>
        <v>0.44</v>
      </c>
      <c r="CY65" s="24" t="str">
        <f t="shared" si="114"/>
        <v>VisFave</v>
      </c>
      <c r="CZ65" s="91">
        <f t="shared" si="115"/>
        <v>-127.27272727272729</v>
      </c>
      <c r="DA65" s="91">
        <f t="shared" si="116"/>
        <v>127.27272727272729</v>
      </c>
      <c r="DB65" s="25">
        <f t="shared" si="117"/>
        <v>1</v>
      </c>
      <c r="DC65" s="53" t="str">
        <f t="shared" si="118"/>
        <v/>
      </c>
      <c r="DD65" s="52" t="str">
        <f t="shared" si="119"/>
        <v/>
      </c>
      <c r="DE65" s="52" t="str">
        <f t="shared" si="120"/>
        <v/>
      </c>
      <c r="DF65" s="52" t="str">
        <f t="shared" si="121"/>
        <v/>
      </c>
      <c r="DG65" s="52">
        <f t="shared" si="122"/>
        <v>209</v>
      </c>
      <c r="DH65" s="52">
        <f t="shared" si="123"/>
        <v>109</v>
      </c>
      <c r="DI65" s="52" t="str">
        <f t="shared" si="124"/>
        <v/>
      </c>
      <c r="DJ65" s="52" t="str">
        <f t="shared" si="125"/>
        <v/>
      </c>
      <c r="DL65" s="166"/>
      <c r="DM65" s="1"/>
      <c r="DN65" s="17" t="s">
        <v>29</v>
      </c>
      <c r="DO65" s="2">
        <f>COUNTIFS(DR$3:DR$89,"=VisDog", DU$3:DU$89,"=1")</f>
        <v>7</v>
      </c>
      <c r="DP65" s="103">
        <f t="shared" si="126"/>
        <v>101</v>
      </c>
      <c r="DQ65" s="24">
        <f>IF(OR($S65&lt;OPL_MIN,$S65&gt;OPL_MAX),"",VLOOKUP($F65,CleanseResults!$BT$3:$BX$1772,5,FALSE))</f>
        <v>0.45</v>
      </c>
      <c r="DR65" s="24" t="str">
        <f t="shared" si="127"/>
        <v>VisFave</v>
      </c>
      <c r="DS65" s="91">
        <f t="shared" si="128"/>
        <v>-122.22222222222226</v>
      </c>
      <c r="DT65" s="91">
        <f t="shared" si="129"/>
        <v>122.22222222222226</v>
      </c>
      <c r="DU65" s="25">
        <f t="shared" si="130"/>
        <v>1</v>
      </c>
      <c r="DV65" s="53" t="str">
        <f t="shared" si="131"/>
        <v/>
      </c>
      <c r="DW65" s="52" t="str">
        <f t="shared" si="132"/>
        <v/>
      </c>
      <c r="DX65" s="52" t="str">
        <f t="shared" si="133"/>
        <v/>
      </c>
      <c r="DY65" s="52" t="str">
        <f t="shared" si="134"/>
        <v/>
      </c>
      <c r="DZ65" s="52">
        <f t="shared" si="135"/>
        <v>209</v>
      </c>
      <c r="EA65" s="52">
        <f t="shared" si="136"/>
        <v>109</v>
      </c>
      <c r="EB65" s="52" t="str">
        <f t="shared" si="137"/>
        <v/>
      </c>
      <c r="EC65" s="52" t="str">
        <f t="shared" si="138"/>
        <v/>
      </c>
      <c r="EE65" s="166"/>
      <c r="EF65" s="1"/>
      <c r="EG65" s="17" t="s">
        <v>29</v>
      </c>
      <c r="EH65" s="2">
        <f>COUNTIFS(EK$3:EK$89,"=VisDog", EN$3:EN$89,"=1")</f>
        <v>3</v>
      </c>
      <c r="EI65" s="103">
        <f t="shared" si="139"/>
        <v>101</v>
      </c>
      <c r="EJ65" s="24">
        <f>IF(OR($S65&lt;OPL_MIN,$S65&gt;OPL_MAX),"",VLOOKUP($F65,CleanseResults!$CI$3:$CM$1772,5,FALSE))</f>
        <v>0.45</v>
      </c>
      <c r="EK65" s="24" t="str">
        <f t="shared" si="140"/>
        <v>VisFave</v>
      </c>
      <c r="EL65" s="91">
        <f t="shared" si="141"/>
        <v>-122.22222222222226</v>
      </c>
      <c r="EM65" s="91">
        <f t="shared" si="142"/>
        <v>122.22222222222226</v>
      </c>
      <c r="EN65" s="25">
        <f t="shared" si="143"/>
        <v>1</v>
      </c>
      <c r="EO65" s="53" t="str">
        <f t="shared" si="144"/>
        <v/>
      </c>
      <c r="EP65" s="52" t="str">
        <f t="shared" si="145"/>
        <v/>
      </c>
      <c r="EQ65" s="52" t="str">
        <f t="shared" si="146"/>
        <v/>
      </c>
      <c r="ER65" s="52" t="str">
        <f t="shared" si="147"/>
        <v/>
      </c>
      <c r="ES65" s="52">
        <f t="shared" si="148"/>
        <v>209</v>
      </c>
      <c r="ET65" s="52">
        <f t="shared" si="149"/>
        <v>109</v>
      </c>
      <c r="EU65" s="52" t="str">
        <f t="shared" si="150"/>
        <v/>
      </c>
      <c r="EV65" s="52" t="str">
        <f t="shared" si="151"/>
        <v/>
      </c>
      <c r="EX65" s="166"/>
      <c r="EY65" s="1"/>
      <c r="EZ65" s="17" t="s">
        <v>29</v>
      </c>
      <c r="FA65" s="2">
        <f>COUNTIFS(FD$3:FD$89,"=VisDog", FG$3:FG$89,"=1")</f>
        <v>5</v>
      </c>
      <c r="FB65" s="103">
        <f t="shared" si="152"/>
        <v>101</v>
      </c>
      <c r="FC65" s="24">
        <f>IF(OR($S65&lt;OPL_MIN,$S65&gt;OPL_MAX),"",VLOOKUP($F65,CleanseResults!$CX$3:$DB$1772,5,FALSE))</f>
        <v>0.48</v>
      </c>
      <c r="FD65" s="24" t="str">
        <f t="shared" si="153"/>
        <v>VisFave</v>
      </c>
      <c r="FE65" s="91">
        <f t="shared" si="154"/>
        <v>-108.33333333333334</v>
      </c>
      <c r="FF65" s="91">
        <f t="shared" si="155"/>
        <v>108.33333333333334</v>
      </c>
      <c r="FG65" s="25">
        <f t="shared" si="156"/>
        <v>1</v>
      </c>
      <c r="FH65" s="53" t="str">
        <f t="shared" si="157"/>
        <v/>
      </c>
      <c r="FI65" s="52" t="str">
        <f t="shared" si="158"/>
        <v/>
      </c>
      <c r="FJ65" s="52" t="str">
        <f t="shared" si="159"/>
        <v/>
      </c>
      <c r="FK65" s="52" t="str">
        <f t="shared" si="160"/>
        <v/>
      </c>
      <c r="FL65" s="52">
        <f t="shared" si="161"/>
        <v>209</v>
      </c>
      <c r="FM65" s="52">
        <f t="shared" si="162"/>
        <v>109</v>
      </c>
      <c r="FN65" s="52" t="str">
        <f t="shared" si="163"/>
        <v/>
      </c>
      <c r="FO65" s="52" t="str">
        <f t="shared" si="164"/>
        <v/>
      </c>
      <c r="FQ65" s="166"/>
      <c r="FR65" s="1"/>
      <c r="FS65" s="17" t="s">
        <v>29</v>
      </c>
      <c r="FT65" s="2">
        <f>COUNTIFS(FW$3:FW$89,"=VisDog", FZ$3:FZ$89,"=1")</f>
        <v>2</v>
      </c>
      <c r="FU65" s="103">
        <f t="shared" si="165"/>
        <v>101</v>
      </c>
      <c r="FV65" s="24">
        <f>IF(OR($S65&lt;OPL_MIN,$S65&gt;OPL_MAX),"",VLOOKUP($F65,CleanseResults!$DM$3:$DQ$1772,5,FALSE))</f>
        <v>0.44</v>
      </c>
      <c r="FW65" s="24" t="str">
        <f t="shared" si="166"/>
        <v>VisFave</v>
      </c>
      <c r="FX65" s="91">
        <f t="shared" si="167"/>
        <v>-127.27272727272729</v>
      </c>
      <c r="FY65" s="91">
        <f t="shared" si="168"/>
        <v>127.27272727272729</v>
      </c>
      <c r="FZ65" s="25">
        <f t="shared" si="169"/>
        <v>1</v>
      </c>
      <c r="GA65" s="53" t="str">
        <f t="shared" si="170"/>
        <v/>
      </c>
      <c r="GB65" s="52" t="str">
        <f t="shared" si="171"/>
        <v/>
      </c>
      <c r="GC65" s="52" t="str">
        <f t="shared" si="172"/>
        <v/>
      </c>
      <c r="GD65" s="52" t="str">
        <f t="shared" si="173"/>
        <v/>
      </c>
      <c r="GE65" s="52">
        <f t="shared" si="174"/>
        <v>209</v>
      </c>
      <c r="GF65" s="52">
        <f t="shared" si="175"/>
        <v>109</v>
      </c>
      <c r="GG65" s="52" t="str">
        <f t="shared" si="176"/>
        <v/>
      </c>
      <c r="GH65" s="52" t="str">
        <f t="shared" si="177"/>
        <v/>
      </c>
      <c r="GJ65" s="166"/>
      <c r="GK65" s="1"/>
      <c r="GL65" s="17" t="s">
        <v>29</v>
      </c>
      <c r="GM65" s="2">
        <f>COUNTIFS(GP$3:GP$89,"=VisDog", GS$3:GS$89,"=1")</f>
        <v>6</v>
      </c>
      <c r="GN65" s="103">
        <f t="shared" si="178"/>
        <v>101</v>
      </c>
      <c r="GO65" s="24">
        <f>IF(OR($S65&lt;OPL_MIN,$S65&gt;OPL_MAX),"",VLOOKUP($F65,CleanseResults!$EB$3:$EF$1772,5,FALSE))</f>
        <v>0.47</v>
      </c>
      <c r="GP65" s="24" t="str">
        <f t="shared" si="179"/>
        <v>VisFave</v>
      </c>
      <c r="GQ65" s="91">
        <f t="shared" si="180"/>
        <v>-112.76595744680853</v>
      </c>
      <c r="GR65" s="91">
        <f t="shared" si="181"/>
        <v>112.76595744680853</v>
      </c>
      <c r="GS65" s="25">
        <f t="shared" si="182"/>
        <v>1</v>
      </c>
      <c r="GT65" s="53" t="str">
        <f t="shared" si="183"/>
        <v/>
      </c>
      <c r="GU65" s="52" t="str">
        <f t="shared" si="184"/>
        <v/>
      </c>
      <c r="GV65" s="52" t="str">
        <f t="shared" si="185"/>
        <v/>
      </c>
      <c r="GW65" s="52" t="str">
        <f t="shared" si="186"/>
        <v/>
      </c>
      <c r="GX65" s="52">
        <f t="shared" si="187"/>
        <v>209</v>
      </c>
      <c r="GY65" s="52">
        <f t="shared" si="188"/>
        <v>109</v>
      </c>
      <c r="GZ65" s="52" t="str">
        <f t="shared" si="189"/>
        <v/>
      </c>
      <c r="HA65" s="52" t="str">
        <f t="shared" si="190"/>
        <v/>
      </c>
      <c r="HC65" s="166"/>
      <c r="HD65" s="1"/>
      <c r="HE65" s="17" t="s">
        <v>29</v>
      </c>
      <c r="HF65" s="2">
        <f>COUNTIFS(HI$3:HI$89,"=VisDog", HL$3:HL$89,"=1")</f>
        <v>6</v>
      </c>
      <c r="HG65" s="103">
        <f t="shared" si="191"/>
        <v>101</v>
      </c>
      <c r="HH65" s="24">
        <f>IF(OR($S65&lt;OPL_MIN,$S65&gt;OPL_MAX),"",VLOOKUP($F65,CleanseResults!$EQ$3:$EU$1772,5,FALSE))</f>
        <v>0.47</v>
      </c>
      <c r="HI65" s="24" t="str">
        <f t="shared" si="192"/>
        <v>VisFave</v>
      </c>
      <c r="HJ65" s="91">
        <f t="shared" si="193"/>
        <v>-112.76595744680853</v>
      </c>
      <c r="HK65" s="91">
        <f t="shared" si="194"/>
        <v>112.76595744680853</v>
      </c>
      <c r="HL65" s="25">
        <f t="shared" si="195"/>
        <v>1</v>
      </c>
      <c r="HM65" s="53" t="str">
        <f t="shared" si="196"/>
        <v/>
      </c>
      <c r="HN65" s="52" t="str">
        <f t="shared" si="197"/>
        <v/>
      </c>
      <c r="HO65" s="52" t="str">
        <f t="shared" si="198"/>
        <v/>
      </c>
      <c r="HP65" s="52" t="str">
        <f t="shared" si="199"/>
        <v/>
      </c>
      <c r="HQ65" s="52">
        <f t="shared" si="200"/>
        <v>209</v>
      </c>
      <c r="HR65" s="52">
        <f t="shared" si="201"/>
        <v>109</v>
      </c>
      <c r="HS65" s="52" t="str">
        <f t="shared" si="202"/>
        <v/>
      </c>
      <c r="HT65" s="52" t="str">
        <f t="shared" si="203"/>
        <v/>
      </c>
      <c r="HV65" s="166"/>
      <c r="HW65" s="1"/>
      <c r="HX65" s="17" t="s">
        <v>29</v>
      </c>
      <c r="HY65" s="2">
        <f>COUNTIFS(IB$3:IB$89,"=VisDog", IE$3:IE$89,"=1")</f>
        <v>4</v>
      </c>
      <c r="HZ65" s="103">
        <f t="shared" si="204"/>
        <v>101</v>
      </c>
      <c r="IA65" s="24">
        <f>IF(OR($S65&lt;OPL_MIN,$S65&gt;OPL_MAX),"",VLOOKUP($F65,CleanseResults!$FF$3:$FJ$1772,5,FALSE))</f>
        <v>0.47</v>
      </c>
      <c r="IB65" s="24" t="str">
        <f t="shared" si="205"/>
        <v>VisFave</v>
      </c>
      <c r="IC65" s="91">
        <f t="shared" si="206"/>
        <v>-112.76595744680853</v>
      </c>
      <c r="ID65" s="91">
        <f t="shared" si="207"/>
        <v>112.76595744680853</v>
      </c>
      <c r="IE65" s="25">
        <f t="shared" si="208"/>
        <v>1</v>
      </c>
      <c r="IF65" s="53" t="str">
        <f t="shared" si="209"/>
        <v/>
      </c>
      <c r="IG65" s="52" t="str">
        <f t="shared" si="210"/>
        <v/>
      </c>
      <c r="IH65" s="52" t="str">
        <f t="shared" si="211"/>
        <v/>
      </c>
      <c r="II65" s="52" t="str">
        <f t="shared" si="212"/>
        <v/>
      </c>
      <c r="IJ65" s="52">
        <f t="shared" si="213"/>
        <v>209</v>
      </c>
      <c r="IK65" s="52">
        <f t="shared" si="214"/>
        <v>109</v>
      </c>
      <c r="IL65" s="52" t="str">
        <f t="shared" si="215"/>
        <v/>
      </c>
      <c r="IM65" s="52" t="str">
        <f t="shared" si="216"/>
        <v/>
      </c>
      <c r="IO65" s="166"/>
      <c r="IP65" s="1"/>
      <c r="IQ65" s="17" t="s">
        <v>29</v>
      </c>
      <c r="IR65" s="2">
        <f>COUNTIFS(IU$3:IU$89,"=VisDog", IX$3:IX$89,"=1")</f>
        <v>5</v>
      </c>
      <c r="IS65" s="103">
        <f t="shared" si="217"/>
        <v>101</v>
      </c>
      <c r="IT65" s="24">
        <f>IF(OR($S65&lt;OPL_MIN,$S65&gt;OPL_MAX),"",VLOOKUP($F65,CleanseResults!$FU$3:$FY$1772,5,FALSE))</f>
        <v>0.48</v>
      </c>
      <c r="IU65" s="24" t="str">
        <f t="shared" si="218"/>
        <v>VisFave</v>
      </c>
      <c r="IV65" s="91">
        <f t="shared" si="219"/>
        <v>-108.33333333333334</v>
      </c>
      <c r="IW65" s="91">
        <f t="shared" si="220"/>
        <v>108.33333333333334</v>
      </c>
      <c r="IX65" s="25">
        <f t="shared" si="221"/>
        <v>1</v>
      </c>
      <c r="IY65" s="53" t="str">
        <f t="shared" si="222"/>
        <v/>
      </c>
      <c r="IZ65" s="52" t="str">
        <f t="shared" si="223"/>
        <v/>
      </c>
      <c r="JA65" s="52" t="str">
        <f t="shared" si="224"/>
        <v/>
      </c>
      <c r="JB65" s="52" t="str">
        <f t="shared" si="225"/>
        <v/>
      </c>
      <c r="JC65" s="52">
        <f t="shared" si="226"/>
        <v>209</v>
      </c>
      <c r="JD65" s="52">
        <f t="shared" si="227"/>
        <v>109</v>
      </c>
      <c r="JE65" s="52" t="str">
        <f t="shared" si="228"/>
        <v/>
      </c>
      <c r="JF65" s="52" t="str">
        <f t="shared" si="229"/>
        <v/>
      </c>
      <c r="JH65" s="166"/>
      <c r="JI65" s="1"/>
      <c r="JJ65" s="17" t="s">
        <v>29</v>
      </c>
      <c r="JK65" s="2">
        <f>COUNTIFS(JN$3:JN$89,"=VisDog", JQ$3:JQ$89,"=1")</f>
        <v>9</v>
      </c>
      <c r="JL65" s="103">
        <f t="shared" si="230"/>
        <v>101</v>
      </c>
      <c r="JM65" s="24">
        <f>IF(OR($S65&lt;OPL_MIN,$S65&gt;OPL_MAX),"",VLOOKUP($F65,CleanseResults!$GJ$3:$GN$1772,5,FALSE))</f>
        <v>0.45</v>
      </c>
      <c r="JN65" s="24" t="str">
        <f t="shared" si="231"/>
        <v>VisFave</v>
      </c>
      <c r="JO65" s="91">
        <f t="shared" si="232"/>
        <v>-122.22222222222226</v>
      </c>
      <c r="JP65" s="91">
        <f t="shared" si="233"/>
        <v>122.22222222222226</v>
      </c>
      <c r="JQ65" s="25">
        <f t="shared" si="234"/>
        <v>1</v>
      </c>
      <c r="JR65" s="53" t="str">
        <f t="shared" si="235"/>
        <v/>
      </c>
      <c r="JS65" s="52" t="str">
        <f t="shared" si="236"/>
        <v/>
      </c>
      <c r="JT65" s="52" t="str">
        <f t="shared" si="237"/>
        <v/>
      </c>
      <c r="JU65" s="52" t="str">
        <f t="shared" si="238"/>
        <v/>
      </c>
      <c r="JV65" s="52">
        <f t="shared" si="239"/>
        <v>209</v>
      </c>
      <c r="JW65" s="52">
        <f t="shared" si="240"/>
        <v>109</v>
      </c>
      <c r="JX65" s="52" t="str">
        <f t="shared" si="241"/>
        <v/>
      </c>
      <c r="JY65" s="52" t="str">
        <f t="shared" si="242"/>
        <v/>
      </c>
      <c r="KA65" s="166"/>
      <c r="KB65" s="1"/>
      <c r="KC65" s="17" t="s">
        <v>29</v>
      </c>
      <c r="KD65" s="2">
        <f>COUNTIFS(KG$3:KG$89,"=VisDog", KJ$3:KJ$89,"=1")</f>
        <v>4</v>
      </c>
      <c r="KE65" s="103">
        <f t="shared" si="243"/>
        <v>101</v>
      </c>
      <c r="KF65" s="24">
        <f>IF(OR($S65&lt;OPL_MIN,$S65&gt;OPL_MAX),"",VLOOKUP($F65,CleanseResults!$GY$3:$HC$1772,5,FALSE))</f>
        <v>0.46</v>
      </c>
      <c r="KG65" s="24" t="str">
        <f t="shared" si="244"/>
        <v>VisFave</v>
      </c>
      <c r="KH65" s="91">
        <f t="shared" si="245"/>
        <v>-117.39130434782609</v>
      </c>
      <c r="KI65" s="91">
        <f t="shared" si="246"/>
        <v>117.39130434782609</v>
      </c>
      <c r="KJ65" s="25">
        <f t="shared" si="247"/>
        <v>1</v>
      </c>
      <c r="KK65" s="53" t="str">
        <f t="shared" si="248"/>
        <v/>
      </c>
      <c r="KL65" s="52" t="str">
        <f t="shared" si="249"/>
        <v/>
      </c>
      <c r="KM65" s="52" t="str">
        <f t="shared" si="250"/>
        <v/>
      </c>
      <c r="KN65" s="52" t="str">
        <f t="shared" si="251"/>
        <v/>
      </c>
      <c r="KO65" s="52">
        <f t="shared" si="252"/>
        <v>209</v>
      </c>
      <c r="KP65" s="52">
        <f t="shared" si="253"/>
        <v>109</v>
      </c>
      <c r="KQ65" s="52" t="str">
        <f t="shared" si="254"/>
        <v/>
      </c>
      <c r="KR65" s="52" t="str">
        <f t="shared" si="255"/>
        <v/>
      </c>
      <c r="KT65" s="166"/>
      <c r="KU65" s="1"/>
      <c r="KV65" s="17" t="s">
        <v>29</v>
      </c>
      <c r="KW65" s="2">
        <f>COUNTIFS(KZ$3:KZ$89,"=VisDog", LC$3:LC$89,"=1")</f>
        <v>9</v>
      </c>
      <c r="KX65" s="103">
        <f t="shared" si="256"/>
        <v>101</v>
      </c>
      <c r="KY65" s="24">
        <f>IF(OR($S65&lt;OPL_MIN,$S65&gt;OPL_MAX),"",VLOOKUP($F65,CleanseResults!$HN$3:$HR$1772,5,FALSE))</f>
        <v>0.38</v>
      </c>
      <c r="KZ65" s="24" t="str">
        <f t="shared" si="257"/>
        <v>VisFave</v>
      </c>
      <c r="LA65" s="91">
        <f t="shared" si="258"/>
        <v>-163.15789473684211</v>
      </c>
      <c r="LB65" s="91">
        <f t="shared" si="259"/>
        <v>163.15789473684211</v>
      </c>
      <c r="LC65" s="25">
        <f t="shared" si="260"/>
        <v>1</v>
      </c>
      <c r="LD65" s="53" t="str">
        <f t="shared" si="261"/>
        <v/>
      </c>
      <c r="LE65" s="52" t="str">
        <f t="shared" si="262"/>
        <v/>
      </c>
      <c r="LF65" s="52" t="str">
        <f t="shared" si="263"/>
        <v/>
      </c>
      <c r="LG65" s="52" t="str">
        <f t="shared" si="264"/>
        <v/>
      </c>
      <c r="LH65" s="52">
        <f t="shared" si="265"/>
        <v>209</v>
      </c>
      <c r="LI65" s="52">
        <f t="shared" si="266"/>
        <v>109</v>
      </c>
      <c r="LJ65" s="52" t="str">
        <f t="shared" si="267"/>
        <v/>
      </c>
      <c r="LK65" s="52" t="str">
        <f t="shared" si="268"/>
        <v/>
      </c>
      <c r="LO65" s="166"/>
      <c r="LP65" s="1"/>
      <c r="LQ65" s="17" t="s">
        <v>283</v>
      </c>
      <c r="LR65" s="2">
        <f>COUNTIFS(MC$3:MC$89,"=VisDog", ME$3:ME$89,"=1")</f>
        <v>7</v>
      </c>
      <c r="LS65" s="129">
        <f t="shared" si="30"/>
        <v>0.48821492321717536</v>
      </c>
      <c r="LT65" s="53">
        <f t="shared" si="269"/>
        <v>0</v>
      </c>
      <c r="LU65" s="53">
        <f t="shared" si="270"/>
        <v>0</v>
      </c>
      <c r="LV65" s="53">
        <f t="shared" si="271"/>
        <v>15</v>
      </c>
      <c r="LW65" s="53">
        <f t="shared" si="272"/>
        <v>0</v>
      </c>
      <c r="LX65" s="24" t="str">
        <f t="shared" si="273"/>
        <v>VisFave</v>
      </c>
      <c r="LY65" s="97">
        <f t="shared" si="32"/>
        <v>100</v>
      </c>
      <c r="LZ65" s="127">
        <f t="shared" si="33"/>
        <v>0.46</v>
      </c>
      <c r="MA65" s="128">
        <f t="shared" si="34"/>
        <v>-2.8214923217175336E-2</v>
      </c>
      <c r="MB65" s="91">
        <f t="shared" si="35"/>
        <v>117.39130434782609</v>
      </c>
      <c r="MC65" s="137" t="str">
        <f t="shared" si="36"/>
        <v>VisFave</v>
      </c>
      <c r="MD65" s="138" t="str">
        <f t="shared" si="37"/>
        <v/>
      </c>
      <c r="ME65" s="130" t="str">
        <f t="shared" si="274"/>
        <v/>
      </c>
      <c r="MF65" s="135" t="str">
        <f t="shared" si="38"/>
        <v/>
      </c>
      <c r="MG65" s="135" t="str">
        <f t="shared" si="39"/>
        <v/>
      </c>
      <c r="MH65" s="135" t="str">
        <f t="shared" si="40"/>
        <v/>
      </c>
      <c r="MI65" s="135" t="str">
        <f t="shared" si="41"/>
        <v/>
      </c>
      <c r="MJ65" s="135" t="str">
        <f t="shared" si="42"/>
        <v/>
      </c>
      <c r="MK65" s="135" t="str">
        <f t="shared" si="43"/>
        <v/>
      </c>
      <c r="ML65" s="135" t="str">
        <f t="shared" si="44"/>
        <v/>
      </c>
      <c r="MM65" s="135" t="str">
        <f t="shared" si="45"/>
        <v/>
      </c>
      <c r="MO65" s="123" t="str">
        <f t="shared" si="46"/>
        <v/>
      </c>
      <c r="MP65" s="123" t="str">
        <f t="shared" si="47"/>
        <v/>
      </c>
      <c r="MS65" s="24" t="str">
        <f t="shared" si="48"/>
        <v/>
      </c>
      <c r="MT65" s="24" t="str">
        <f t="shared" si="49"/>
        <v/>
      </c>
      <c r="MU65" s="24" t="str">
        <f t="shared" si="50"/>
        <v/>
      </c>
      <c r="MV65" s="81" t="str">
        <f t="shared" si="51"/>
        <v/>
      </c>
      <c r="MX65" s="52">
        <f t="shared" si="52"/>
        <v>0.47</v>
      </c>
      <c r="MY65" s="52">
        <f t="shared" si="53"/>
        <v>0.41</v>
      </c>
      <c r="MZ65" s="52">
        <f t="shared" si="54"/>
        <v>0.47</v>
      </c>
      <c r="NA65" s="52">
        <f t="shared" si="55"/>
        <v>0.44</v>
      </c>
      <c r="NB65" s="52">
        <f t="shared" si="56"/>
        <v>0.45</v>
      </c>
      <c r="NC65" s="52">
        <f t="shared" si="57"/>
        <v>0.45</v>
      </c>
      <c r="ND65" s="52">
        <f t="shared" si="58"/>
        <v>0.48</v>
      </c>
      <c r="NE65" s="52">
        <f t="shared" si="59"/>
        <v>0.44</v>
      </c>
      <c r="NF65" s="52">
        <f t="shared" si="60"/>
        <v>0.47</v>
      </c>
      <c r="NG65" s="52">
        <f t="shared" si="61"/>
        <v>0.47</v>
      </c>
      <c r="NH65" s="52">
        <f t="shared" si="62"/>
        <v>0.47</v>
      </c>
      <c r="NI65" s="52">
        <f t="shared" si="63"/>
        <v>0.48</v>
      </c>
      <c r="NJ65" s="52">
        <f t="shared" si="64"/>
        <v>0.45</v>
      </c>
      <c r="NK65" s="52">
        <f t="shared" si="65"/>
        <v>0.46</v>
      </c>
      <c r="NL65" s="52">
        <f t="shared" si="66"/>
        <v>0.38</v>
      </c>
      <c r="NM65" s="109">
        <f t="shared" si="275"/>
        <v>0.46</v>
      </c>
    </row>
    <row r="66" spans="1:377" ht="15" customHeight="1" x14ac:dyDescent="0.2">
      <c r="E66" s="10">
        <f t="shared" si="276"/>
        <v>0</v>
      </c>
      <c r="F66" s="26">
        <v>822995</v>
      </c>
      <c r="G66" s="49">
        <f>VLOOKUP($F66,Lookup_!$A$2:$AJ$2224,3,FALSE)</f>
        <v>2026</v>
      </c>
      <c r="H66" s="27">
        <f>VLOOKUP($F66,Lookup_!$A$2:$AJ$2224,4,FALSE)</f>
        <v>4.3</v>
      </c>
      <c r="I66" s="86">
        <f>VLOOKUP($F66,Lookup_!$A$2:$AJ$2224,2,FALSE)</f>
        <v>46133</v>
      </c>
      <c r="J66" s="7">
        <f>VLOOKUP($F66,Lookup_!$A$2:$AJ$2224,13,FALSE)</f>
        <v>6</v>
      </c>
      <c r="K66" s="8" t="str">
        <f>VLOOKUP(J66,Lookup_!$AO$3:$AP$32,2,FALSE)</f>
        <v>CIN</v>
      </c>
      <c r="L66" s="27">
        <f>VLOOKUP($F66,Lookup_!$A$2:$AJ$2224,14,FALSE)</f>
        <v>-108</v>
      </c>
      <c r="M66" s="12">
        <f>VLOOKUP($F66,Lookup_!$A$2:$AJ$2224,15,FALSE)</f>
        <v>0.519231</v>
      </c>
      <c r="N66" s="115">
        <f t="shared" si="67"/>
        <v>0.50943407333568147</v>
      </c>
      <c r="O66" s="116">
        <f t="shared" si="68"/>
        <v>-103.84619999999998</v>
      </c>
      <c r="P66" s="49">
        <f>VLOOKUP($F66,Lookup_!$A$2:$AJ$2224,7,FALSE)</f>
        <v>27</v>
      </c>
      <c r="Q66" s="8" t="str">
        <f>VLOOKUP(P66,Lookup_!$AO$3:$AP$32,2,FALSE)</f>
        <v>TB</v>
      </c>
      <c r="R66" s="88">
        <f>VLOOKUP($F66,Lookup_!$A$2:$AJ$2224,12,FALSE)</f>
        <v>0.32069846699999999</v>
      </c>
      <c r="S66" s="27">
        <f>VLOOKUP($F66,Lookup_!$A$2:$AJ$2224,8,FALSE)</f>
        <v>100</v>
      </c>
      <c r="T66" s="12">
        <f>VLOOKUP($F66,Lookup_!$A$2:$AJ$2224,9,FALSE)</f>
        <v>0.5</v>
      </c>
      <c r="U66" s="115">
        <f t="shared" si="69"/>
        <v>0.49056592666431847</v>
      </c>
      <c r="V66" s="116">
        <f t="shared" si="70"/>
        <v>103.8462</v>
      </c>
      <c r="W66" s="90">
        <f t="shared" si="71"/>
        <v>-1</v>
      </c>
      <c r="X66" s="27">
        <f>VLOOKUP($F66,Lookup_!$A$2:$AJ$2224,5,FALSE)</f>
        <v>7.5</v>
      </c>
      <c r="Y66" s="27">
        <f>VLOOKUP($F66,Lookup_!$A$2:$AJ$2224,6,FALSE)</f>
        <v>-107</v>
      </c>
      <c r="Z66" s="55">
        <f>VLOOKUP($F66,Lookup_!$A$2:$AJ$2224,19,FALSE)</f>
        <v>-105.27206105180291</v>
      </c>
      <c r="AA66" s="116">
        <f>VLOOKUP($F66,Lookup_!$A$2:$AJ$2224,25,FALSE)</f>
        <v>-113.75925577577507</v>
      </c>
      <c r="AB66" s="27">
        <f>VLOOKUP($F66,Lookup_!$A$2:$AJ$2224,21,FALSE)</f>
        <v>126.96876245264117</v>
      </c>
      <c r="AC66" s="116">
        <f>VLOOKUP($F66,Lookup_!$A$2:$AJ$2224,23,FALSE)</f>
        <v>-124.90761919541549</v>
      </c>
      <c r="AD66" s="7">
        <f>VLOOKUP($F66,Lookup_!$A$2:$AJ$2224,31,FALSE)</f>
        <v>12</v>
      </c>
      <c r="AE66" s="8">
        <f>VLOOKUP($F66,Lookup_!$A$2:$AJ$2224,30,FALSE)</f>
        <v>6</v>
      </c>
      <c r="AF66" s="8" t="str">
        <f>VLOOKUP($F66,Lookup_!$A$2:$AJ$2224,32,FALSE)</f>
        <v>SIX</v>
      </c>
      <c r="AG66" s="28">
        <f>VLOOKUP($F66,Lookup_!$A$2:$AJ$2224,29,FALSE)</f>
        <v>-1</v>
      </c>
      <c r="AH66" s="28">
        <f>VLOOKUP($F66,Lookup_!$A$2:$AJ$2224,34,FALSE)</f>
        <v>1</v>
      </c>
      <c r="AI66" s="28" t="str">
        <f>VLOOKUP($F66,Lookup_!$A$2:$AJ$2224,33,FALSE)</f>
        <v>VisFave</v>
      </c>
      <c r="AJ66" s="8">
        <f>VLOOKUP($F66,Lookup_!$A$2:$AJ$2224,35,FALSE)</f>
        <v>18</v>
      </c>
      <c r="AK66" s="28">
        <f>VLOOKUP($F66,Lookup_!$A$2:$AJ$2224,36,FALSE)</f>
        <v>1</v>
      </c>
      <c r="AL66">
        <f t="shared" si="72"/>
        <v>6</v>
      </c>
      <c r="AM66">
        <f t="shared" si="73"/>
        <v>1</v>
      </c>
      <c r="AN66" s="166"/>
      <c r="AO66" s="1"/>
      <c r="AP66" s="17" t="s">
        <v>30</v>
      </c>
      <c r="AQ66" s="21">
        <f>IF(AQ64=0,0,AQ65/AQ64)</f>
        <v>0.45</v>
      </c>
      <c r="AR66" s="103">
        <f t="shared" si="74"/>
        <v>100</v>
      </c>
      <c r="AS66" s="24">
        <f>IF(OR($S66&lt;OPL_MIN,$S66&gt;OPL_MAX),"",VLOOKUP($F66,CleanseResults!$L$3:$P$1772,5,FALSE))</f>
        <v>0.47</v>
      </c>
      <c r="AT66" s="24" t="str">
        <f t="shared" si="75"/>
        <v>VisFave</v>
      </c>
      <c r="AU66" s="91">
        <f t="shared" si="76"/>
        <v>-112.76595744680853</v>
      </c>
      <c r="AV66" s="91">
        <f t="shared" si="77"/>
        <v>112.76595744680853</v>
      </c>
      <c r="AW66" s="25">
        <f t="shared" si="78"/>
        <v>1</v>
      </c>
      <c r="AX66" s="53" t="str">
        <f t="shared" si="79"/>
        <v/>
      </c>
      <c r="AY66" s="52" t="str">
        <f t="shared" si="80"/>
        <v/>
      </c>
      <c r="AZ66" s="52" t="str">
        <f t="shared" si="81"/>
        <v/>
      </c>
      <c r="BA66" s="52" t="str">
        <f t="shared" si="82"/>
        <v/>
      </c>
      <c r="BB66" s="52">
        <f t="shared" si="83"/>
        <v>208</v>
      </c>
      <c r="BC66" s="52">
        <f t="shared" si="84"/>
        <v>108</v>
      </c>
      <c r="BD66" s="52" t="str">
        <f t="shared" si="85"/>
        <v/>
      </c>
      <c r="BE66" s="52" t="str">
        <f t="shared" si="86"/>
        <v/>
      </c>
      <c r="BG66" s="166"/>
      <c r="BH66" s="1"/>
      <c r="BI66" s="17" t="s">
        <v>30</v>
      </c>
      <c r="BJ66" s="21">
        <f>IF(BJ64=0,0,BJ65/BJ64)</f>
        <v>0.46666666666666667</v>
      </c>
      <c r="BK66" s="103">
        <f t="shared" si="87"/>
        <v>100</v>
      </c>
      <c r="BL66" s="24">
        <f>IF(OR($S66&lt;OPL_MIN,$S66&gt;OPL_MAX),"",VLOOKUP($F66,CleanseResults!$AA$3:$AE$1772,5,FALSE))</f>
        <v>0.44</v>
      </c>
      <c r="BM66" s="24" t="str">
        <f t="shared" si="88"/>
        <v>VisFave</v>
      </c>
      <c r="BN66" s="91">
        <f t="shared" si="89"/>
        <v>-127.27272727272729</v>
      </c>
      <c r="BO66" s="91">
        <f t="shared" si="90"/>
        <v>127.27272727272729</v>
      </c>
      <c r="BP66" s="25">
        <f t="shared" si="91"/>
        <v>1</v>
      </c>
      <c r="BQ66" s="53" t="str">
        <f t="shared" si="92"/>
        <v/>
      </c>
      <c r="BR66" s="52" t="str">
        <f t="shared" si="93"/>
        <v/>
      </c>
      <c r="BS66" s="52" t="str">
        <f t="shared" si="94"/>
        <v/>
      </c>
      <c r="BT66" s="52" t="str">
        <f t="shared" si="95"/>
        <v/>
      </c>
      <c r="BU66" s="52">
        <f t="shared" si="96"/>
        <v>208</v>
      </c>
      <c r="BV66" s="52">
        <f t="shared" si="97"/>
        <v>108</v>
      </c>
      <c r="BW66" s="52" t="str">
        <f t="shared" si="98"/>
        <v/>
      </c>
      <c r="BX66" s="52" t="str">
        <f t="shared" si="99"/>
        <v/>
      </c>
      <c r="BZ66" s="166"/>
      <c r="CA66" s="1"/>
      <c r="CB66" s="17" t="s">
        <v>30</v>
      </c>
      <c r="CC66" s="21">
        <f>IF(CC64=0,0,CC65/CC64)</f>
        <v>0.375</v>
      </c>
      <c r="CD66" s="103">
        <f t="shared" si="100"/>
        <v>100</v>
      </c>
      <c r="CE66" s="24">
        <f>IF(OR($S66&lt;OPL_MIN,$S66&gt;OPL_MAX),"",VLOOKUP($F66,CleanseResults!$AP$3:$AT$1772,5,FALSE))</f>
        <v>0.33</v>
      </c>
      <c r="CF66" s="24" t="str">
        <f t="shared" si="101"/>
        <v>VisFave</v>
      </c>
      <c r="CG66" s="91">
        <f t="shared" si="102"/>
        <v>-203.03030303030297</v>
      </c>
      <c r="CH66" s="91">
        <f t="shared" si="103"/>
        <v>203.03030303030297</v>
      </c>
      <c r="CI66" s="25">
        <f t="shared" si="104"/>
        <v>1</v>
      </c>
      <c r="CJ66" s="53" t="str">
        <f t="shared" si="105"/>
        <v/>
      </c>
      <c r="CK66" s="52" t="str">
        <f t="shared" si="106"/>
        <v/>
      </c>
      <c r="CL66" s="52" t="str">
        <f t="shared" si="107"/>
        <v/>
      </c>
      <c r="CM66" s="52" t="str">
        <f t="shared" si="108"/>
        <v/>
      </c>
      <c r="CN66" s="52">
        <f t="shared" si="109"/>
        <v>208</v>
      </c>
      <c r="CO66" s="52">
        <f t="shared" si="110"/>
        <v>108</v>
      </c>
      <c r="CP66" s="52" t="str">
        <f t="shared" si="111"/>
        <v/>
      </c>
      <c r="CQ66" s="52" t="str">
        <f t="shared" si="112"/>
        <v/>
      </c>
      <c r="CS66" s="166"/>
      <c r="CT66" s="1"/>
      <c r="CU66" s="17" t="s">
        <v>30</v>
      </c>
      <c r="CV66" s="21">
        <f>IF(CV64=0,0,CV65/CV64)</f>
        <v>0.33333333333333331</v>
      </c>
      <c r="CW66" s="103">
        <f t="shared" si="113"/>
        <v>100</v>
      </c>
      <c r="CX66" s="24">
        <f>IF(OR($S66&lt;OPL_MIN,$S66&gt;OPL_MAX),"",VLOOKUP($F66,CleanseResults!$BE$3:$BI$1772,5,FALSE))</f>
        <v>0.37</v>
      </c>
      <c r="CY66" s="24" t="str">
        <f t="shared" si="114"/>
        <v>VisFave</v>
      </c>
      <c r="CZ66" s="91">
        <f t="shared" si="115"/>
        <v>-170.27027027027026</v>
      </c>
      <c r="DA66" s="91">
        <f t="shared" si="116"/>
        <v>170.27027027027026</v>
      </c>
      <c r="DB66" s="25">
        <f t="shared" si="117"/>
        <v>1</v>
      </c>
      <c r="DC66" s="53" t="str">
        <f t="shared" si="118"/>
        <v/>
      </c>
      <c r="DD66" s="52" t="str">
        <f t="shared" si="119"/>
        <v/>
      </c>
      <c r="DE66" s="52" t="str">
        <f t="shared" si="120"/>
        <v/>
      </c>
      <c r="DF66" s="52" t="str">
        <f t="shared" si="121"/>
        <v/>
      </c>
      <c r="DG66" s="52">
        <f t="shared" si="122"/>
        <v>208</v>
      </c>
      <c r="DH66" s="52">
        <f t="shared" si="123"/>
        <v>108</v>
      </c>
      <c r="DI66" s="52" t="str">
        <f t="shared" si="124"/>
        <v/>
      </c>
      <c r="DJ66" s="52" t="str">
        <f t="shared" si="125"/>
        <v/>
      </c>
      <c r="DL66" s="166"/>
      <c r="DM66" s="1"/>
      <c r="DN66" s="17" t="s">
        <v>30</v>
      </c>
      <c r="DO66" s="21">
        <f>IF(DO64=0,0,DO65/DO64)</f>
        <v>0.5</v>
      </c>
      <c r="DP66" s="103">
        <f t="shared" si="126"/>
        <v>100</v>
      </c>
      <c r="DQ66" s="24">
        <f>IF(OR($S66&lt;OPL_MIN,$S66&gt;OPL_MAX),"",VLOOKUP($F66,CleanseResults!$BT$3:$BX$1772,5,FALSE))</f>
        <v>0.33</v>
      </c>
      <c r="DR66" s="24" t="str">
        <f t="shared" si="127"/>
        <v>VisFave</v>
      </c>
      <c r="DS66" s="91">
        <f t="shared" si="128"/>
        <v>-203.03030303030297</v>
      </c>
      <c r="DT66" s="91">
        <f t="shared" si="129"/>
        <v>203.03030303030297</v>
      </c>
      <c r="DU66" s="25">
        <f t="shared" si="130"/>
        <v>1</v>
      </c>
      <c r="DV66" s="53" t="str">
        <f t="shared" si="131"/>
        <v/>
      </c>
      <c r="DW66" s="52" t="str">
        <f t="shared" si="132"/>
        <v/>
      </c>
      <c r="DX66" s="52" t="str">
        <f t="shared" si="133"/>
        <v/>
      </c>
      <c r="DY66" s="52" t="str">
        <f t="shared" si="134"/>
        <v/>
      </c>
      <c r="DZ66" s="52">
        <f t="shared" si="135"/>
        <v>208</v>
      </c>
      <c r="EA66" s="52">
        <f t="shared" si="136"/>
        <v>108</v>
      </c>
      <c r="EB66" s="52" t="str">
        <f t="shared" si="137"/>
        <v/>
      </c>
      <c r="EC66" s="52" t="str">
        <f t="shared" si="138"/>
        <v/>
      </c>
      <c r="EE66" s="166"/>
      <c r="EF66" s="1"/>
      <c r="EG66" s="17" t="s">
        <v>30</v>
      </c>
      <c r="EH66" s="21">
        <f>IF(EH64=0,0,EH65/EH64)</f>
        <v>0.25</v>
      </c>
      <c r="EI66" s="103">
        <f t="shared" si="139"/>
        <v>100</v>
      </c>
      <c r="EJ66" s="24">
        <f>IF(OR($S66&lt;OPL_MIN,$S66&gt;OPL_MAX),"",VLOOKUP($F66,CleanseResults!$CI$3:$CM$1772,5,FALSE))</f>
        <v>0.47</v>
      </c>
      <c r="EK66" s="24" t="str">
        <f t="shared" si="140"/>
        <v>VisFave</v>
      </c>
      <c r="EL66" s="91">
        <f t="shared" si="141"/>
        <v>-112.76595744680853</v>
      </c>
      <c r="EM66" s="91">
        <f t="shared" si="142"/>
        <v>112.76595744680853</v>
      </c>
      <c r="EN66" s="25">
        <f t="shared" si="143"/>
        <v>1</v>
      </c>
      <c r="EO66" s="53" t="str">
        <f t="shared" si="144"/>
        <v/>
      </c>
      <c r="EP66" s="52" t="str">
        <f t="shared" si="145"/>
        <v/>
      </c>
      <c r="EQ66" s="52" t="str">
        <f t="shared" si="146"/>
        <v/>
      </c>
      <c r="ER66" s="52" t="str">
        <f t="shared" si="147"/>
        <v/>
      </c>
      <c r="ES66" s="52">
        <f t="shared" si="148"/>
        <v>208</v>
      </c>
      <c r="ET66" s="52">
        <f t="shared" si="149"/>
        <v>108</v>
      </c>
      <c r="EU66" s="52" t="str">
        <f t="shared" si="150"/>
        <v/>
      </c>
      <c r="EV66" s="52" t="str">
        <f t="shared" si="151"/>
        <v/>
      </c>
      <c r="EX66" s="166"/>
      <c r="EY66" s="1"/>
      <c r="EZ66" s="17" t="s">
        <v>30</v>
      </c>
      <c r="FA66" s="21">
        <f>IF(FA64=0,0,FA65/FA64)</f>
        <v>0.38461538461538464</v>
      </c>
      <c r="FB66" s="103">
        <f t="shared" si="152"/>
        <v>100</v>
      </c>
      <c r="FC66" s="24">
        <f>IF(OR($S66&lt;OPL_MIN,$S66&gt;OPL_MAX),"",VLOOKUP($F66,CleanseResults!$CX$3:$DB$1772,5,FALSE))</f>
        <v>0.5</v>
      </c>
      <c r="FD66" s="24" t="str">
        <f t="shared" si="153"/>
        <v>HomDog</v>
      </c>
      <c r="FE66" s="91">
        <f t="shared" si="154"/>
        <v>100</v>
      </c>
      <c r="FF66" s="91">
        <f t="shared" si="155"/>
        <v>100</v>
      </c>
      <c r="FG66" s="25">
        <f t="shared" si="156"/>
        <v>-1</v>
      </c>
      <c r="FH66" s="53" t="str">
        <f t="shared" si="157"/>
        <v/>
      </c>
      <c r="FI66" s="52" t="str">
        <f t="shared" si="158"/>
        <v/>
      </c>
      <c r="FJ66" s="52" t="str">
        <f t="shared" si="159"/>
        <v/>
      </c>
      <c r="FK66" s="52" t="str">
        <f t="shared" si="160"/>
        <v/>
      </c>
      <c r="FL66" s="52" t="str">
        <f t="shared" si="161"/>
        <v/>
      </c>
      <c r="FM66" s="52" t="str">
        <f t="shared" si="162"/>
        <v/>
      </c>
      <c r="FN66" s="52">
        <f t="shared" si="163"/>
        <v>0</v>
      </c>
      <c r="FO66" s="52">
        <f t="shared" si="164"/>
        <v>100</v>
      </c>
      <c r="FQ66" s="166"/>
      <c r="FR66" s="1"/>
      <c r="FS66" s="17" t="s">
        <v>30</v>
      </c>
      <c r="FT66" s="21">
        <f>IF(FT64=0,0,FT65/FT64)</f>
        <v>0.2</v>
      </c>
      <c r="FU66" s="103">
        <f t="shared" si="165"/>
        <v>100</v>
      </c>
      <c r="FV66" s="24">
        <f>IF(OR($S66&lt;OPL_MIN,$S66&gt;OPL_MAX),"",VLOOKUP($F66,CleanseResults!$DM$3:$DQ$1772,5,FALSE))</f>
        <v>0.48</v>
      </c>
      <c r="FW66" s="24" t="str">
        <f t="shared" si="166"/>
        <v>VisFave</v>
      </c>
      <c r="FX66" s="91">
        <f t="shared" si="167"/>
        <v>-108.33333333333334</v>
      </c>
      <c r="FY66" s="91">
        <f t="shared" si="168"/>
        <v>108.33333333333334</v>
      </c>
      <c r="FZ66" s="25">
        <f t="shared" si="169"/>
        <v>1</v>
      </c>
      <c r="GA66" s="53" t="str">
        <f t="shared" si="170"/>
        <v/>
      </c>
      <c r="GB66" s="52" t="str">
        <f t="shared" si="171"/>
        <v/>
      </c>
      <c r="GC66" s="52" t="str">
        <f t="shared" si="172"/>
        <v/>
      </c>
      <c r="GD66" s="52" t="str">
        <f t="shared" si="173"/>
        <v/>
      </c>
      <c r="GE66" s="52">
        <f t="shared" si="174"/>
        <v>208</v>
      </c>
      <c r="GF66" s="52">
        <f t="shared" si="175"/>
        <v>108</v>
      </c>
      <c r="GG66" s="52" t="str">
        <f t="shared" si="176"/>
        <v/>
      </c>
      <c r="GH66" s="52" t="str">
        <f t="shared" si="177"/>
        <v/>
      </c>
      <c r="GJ66" s="166"/>
      <c r="GK66" s="1"/>
      <c r="GL66" s="17" t="s">
        <v>30</v>
      </c>
      <c r="GM66" s="21">
        <f>IF(GM64=0,0,GM65/GM64)</f>
        <v>0.31578947368421051</v>
      </c>
      <c r="GN66" s="103">
        <f t="shared" si="178"/>
        <v>100</v>
      </c>
      <c r="GO66" s="24">
        <f>IF(OR($S66&lt;OPL_MIN,$S66&gt;OPL_MAX),"",VLOOKUP($F66,CleanseResults!$EB$3:$EF$1772,5,FALSE))</f>
        <v>0.49</v>
      </c>
      <c r="GP66" s="24" t="str">
        <f t="shared" si="179"/>
        <v>VisFave</v>
      </c>
      <c r="GQ66" s="91">
        <f t="shared" si="180"/>
        <v>-104.08163265306123</v>
      </c>
      <c r="GR66" s="91">
        <f t="shared" si="181"/>
        <v>104.08163265306123</v>
      </c>
      <c r="GS66" s="25">
        <f t="shared" si="182"/>
        <v>1</v>
      </c>
      <c r="GT66" s="53" t="str">
        <f t="shared" si="183"/>
        <v/>
      </c>
      <c r="GU66" s="52" t="str">
        <f t="shared" si="184"/>
        <v/>
      </c>
      <c r="GV66" s="52" t="str">
        <f t="shared" si="185"/>
        <v/>
      </c>
      <c r="GW66" s="52" t="str">
        <f t="shared" si="186"/>
        <v/>
      </c>
      <c r="GX66" s="52">
        <f t="shared" si="187"/>
        <v>208</v>
      </c>
      <c r="GY66" s="52">
        <f t="shared" si="188"/>
        <v>108</v>
      </c>
      <c r="GZ66" s="52" t="str">
        <f t="shared" si="189"/>
        <v/>
      </c>
      <c r="HA66" s="52" t="str">
        <f t="shared" si="190"/>
        <v/>
      </c>
      <c r="HC66" s="166"/>
      <c r="HD66" s="1"/>
      <c r="HE66" s="17" t="s">
        <v>30</v>
      </c>
      <c r="HF66" s="21">
        <f>IF(HF64=0,0,HF65/HF64)</f>
        <v>0.31578947368421051</v>
      </c>
      <c r="HG66" s="103">
        <f t="shared" si="191"/>
        <v>100</v>
      </c>
      <c r="HH66" s="24">
        <f>IF(OR($S66&lt;OPL_MIN,$S66&gt;OPL_MAX),"",VLOOKUP($F66,CleanseResults!$EQ$3:$EU$1772,5,FALSE))</f>
        <v>0.49</v>
      </c>
      <c r="HI66" s="24" t="str">
        <f t="shared" si="192"/>
        <v>VisFave</v>
      </c>
      <c r="HJ66" s="91">
        <f t="shared" si="193"/>
        <v>-104.08163265306123</v>
      </c>
      <c r="HK66" s="91">
        <f t="shared" si="194"/>
        <v>104.08163265306123</v>
      </c>
      <c r="HL66" s="25">
        <f t="shared" si="195"/>
        <v>1</v>
      </c>
      <c r="HM66" s="53" t="str">
        <f t="shared" si="196"/>
        <v/>
      </c>
      <c r="HN66" s="52" t="str">
        <f t="shared" si="197"/>
        <v/>
      </c>
      <c r="HO66" s="52" t="str">
        <f t="shared" si="198"/>
        <v/>
      </c>
      <c r="HP66" s="52" t="str">
        <f t="shared" si="199"/>
        <v/>
      </c>
      <c r="HQ66" s="52">
        <f t="shared" si="200"/>
        <v>208</v>
      </c>
      <c r="HR66" s="52">
        <f t="shared" si="201"/>
        <v>108</v>
      </c>
      <c r="HS66" s="52" t="str">
        <f t="shared" si="202"/>
        <v/>
      </c>
      <c r="HT66" s="52" t="str">
        <f t="shared" si="203"/>
        <v/>
      </c>
      <c r="HV66" s="166"/>
      <c r="HW66" s="1"/>
      <c r="HX66" s="17" t="s">
        <v>30</v>
      </c>
      <c r="HY66" s="21">
        <f>IF(HY64=0,0,HY65/HY64)</f>
        <v>0.4</v>
      </c>
      <c r="HZ66" s="103">
        <f t="shared" si="204"/>
        <v>100</v>
      </c>
      <c r="IA66" s="24">
        <f>IF(OR($S66&lt;OPL_MIN,$S66&gt;OPL_MAX),"",VLOOKUP($F66,CleanseResults!$FF$3:$FJ$1772,5,FALSE))</f>
        <v>0.49</v>
      </c>
      <c r="IB66" s="24" t="str">
        <f t="shared" si="205"/>
        <v>VisFave</v>
      </c>
      <c r="IC66" s="91">
        <f t="shared" si="206"/>
        <v>-104.08163265306123</v>
      </c>
      <c r="ID66" s="91">
        <f t="shared" si="207"/>
        <v>104.08163265306123</v>
      </c>
      <c r="IE66" s="25">
        <f t="shared" si="208"/>
        <v>1</v>
      </c>
      <c r="IF66" s="53" t="str">
        <f t="shared" si="209"/>
        <v/>
      </c>
      <c r="IG66" s="52" t="str">
        <f t="shared" si="210"/>
        <v/>
      </c>
      <c r="IH66" s="52" t="str">
        <f t="shared" si="211"/>
        <v/>
      </c>
      <c r="II66" s="52" t="str">
        <f t="shared" si="212"/>
        <v/>
      </c>
      <c r="IJ66" s="52">
        <f t="shared" si="213"/>
        <v>208</v>
      </c>
      <c r="IK66" s="52">
        <f t="shared" si="214"/>
        <v>108</v>
      </c>
      <c r="IL66" s="52" t="str">
        <f t="shared" si="215"/>
        <v/>
      </c>
      <c r="IM66" s="52" t="str">
        <f t="shared" si="216"/>
        <v/>
      </c>
      <c r="IO66" s="166"/>
      <c r="IP66" s="1"/>
      <c r="IQ66" s="17" t="s">
        <v>30</v>
      </c>
      <c r="IR66" s="21">
        <f>IF(IR64=0,0,IR65/IR64)</f>
        <v>0.45454545454545453</v>
      </c>
      <c r="IS66" s="103">
        <f t="shared" si="217"/>
        <v>100</v>
      </c>
      <c r="IT66" s="24">
        <f>IF(OR($S66&lt;OPL_MIN,$S66&gt;OPL_MAX),"",VLOOKUP($F66,CleanseResults!$FU$3:$FY$1772,5,FALSE))</f>
        <v>0.5</v>
      </c>
      <c r="IU66" s="24" t="str">
        <f t="shared" si="218"/>
        <v>HomDog</v>
      </c>
      <c r="IV66" s="91">
        <f t="shared" si="219"/>
        <v>100</v>
      </c>
      <c r="IW66" s="91">
        <f t="shared" si="220"/>
        <v>100</v>
      </c>
      <c r="IX66" s="25">
        <f t="shared" si="221"/>
        <v>-1</v>
      </c>
      <c r="IY66" s="53" t="str">
        <f t="shared" si="222"/>
        <v/>
      </c>
      <c r="IZ66" s="52" t="str">
        <f t="shared" si="223"/>
        <v/>
      </c>
      <c r="JA66" s="52" t="str">
        <f t="shared" si="224"/>
        <v/>
      </c>
      <c r="JB66" s="52" t="str">
        <f t="shared" si="225"/>
        <v/>
      </c>
      <c r="JC66" s="52" t="str">
        <f t="shared" si="226"/>
        <v/>
      </c>
      <c r="JD66" s="52" t="str">
        <f t="shared" si="227"/>
        <v/>
      </c>
      <c r="JE66" s="52">
        <f t="shared" si="228"/>
        <v>0</v>
      </c>
      <c r="JF66" s="52">
        <f t="shared" si="229"/>
        <v>100</v>
      </c>
      <c r="JH66" s="166"/>
      <c r="JI66" s="1"/>
      <c r="JJ66" s="17" t="s">
        <v>30</v>
      </c>
      <c r="JK66" s="21">
        <f>IF(JK64=0,0,JK65/JK64)</f>
        <v>0.40909090909090912</v>
      </c>
      <c r="JL66" s="103">
        <f t="shared" si="230"/>
        <v>100</v>
      </c>
      <c r="JM66" s="24">
        <f>IF(OR($S66&lt;OPL_MIN,$S66&gt;OPL_MAX),"",VLOOKUP($F66,CleanseResults!$GJ$3:$GN$1772,5,FALSE))</f>
        <v>0.48</v>
      </c>
      <c r="JN66" s="24" t="str">
        <f t="shared" si="231"/>
        <v>VisFave</v>
      </c>
      <c r="JO66" s="91">
        <f t="shared" si="232"/>
        <v>-108.33333333333334</v>
      </c>
      <c r="JP66" s="91">
        <f t="shared" si="233"/>
        <v>108.33333333333334</v>
      </c>
      <c r="JQ66" s="25">
        <f t="shared" si="234"/>
        <v>1</v>
      </c>
      <c r="JR66" s="53" t="str">
        <f t="shared" si="235"/>
        <v/>
      </c>
      <c r="JS66" s="52" t="str">
        <f t="shared" si="236"/>
        <v/>
      </c>
      <c r="JT66" s="52" t="str">
        <f t="shared" si="237"/>
        <v/>
      </c>
      <c r="JU66" s="52" t="str">
        <f t="shared" si="238"/>
        <v/>
      </c>
      <c r="JV66" s="52">
        <f t="shared" si="239"/>
        <v>208</v>
      </c>
      <c r="JW66" s="52">
        <f t="shared" si="240"/>
        <v>108</v>
      </c>
      <c r="JX66" s="52" t="str">
        <f t="shared" si="241"/>
        <v/>
      </c>
      <c r="JY66" s="52" t="str">
        <f t="shared" si="242"/>
        <v/>
      </c>
      <c r="KA66" s="166"/>
      <c r="KB66" s="1"/>
      <c r="KC66" s="17" t="s">
        <v>30</v>
      </c>
      <c r="KD66" s="21">
        <f>IF(KD64=0,0,KD65/KD64)</f>
        <v>0.5</v>
      </c>
      <c r="KE66" s="103">
        <f t="shared" si="243"/>
        <v>100</v>
      </c>
      <c r="KF66" s="24">
        <f>IF(OR($S66&lt;OPL_MIN,$S66&gt;OPL_MAX),"",VLOOKUP($F66,CleanseResults!$GY$3:$HC$1772,5,FALSE))</f>
        <v>0.47</v>
      </c>
      <c r="KG66" s="24" t="str">
        <f t="shared" si="244"/>
        <v>VisFave</v>
      </c>
      <c r="KH66" s="91">
        <f t="shared" si="245"/>
        <v>-112.76595744680853</v>
      </c>
      <c r="KI66" s="91">
        <f t="shared" si="246"/>
        <v>112.76595744680853</v>
      </c>
      <c r="KJ66" s="25">
        <f t="shared" si="247"/>
        <v>1</v>
      </c>
      <c r="KK66" s="53" t="str">
        <f t="shared" si="248"/>
        <v/>
      </c>
      <c r="KL66" s="52" t="str">
        <f t="shared" si="249"/>
        <v/>
      </c>
      <c r="KM66" s="52" t="str">
        <f t="shared" si="250"/>
        <v/>
      </c>
      <c r="KN66" s="52" t="str">
        <f t="shared" si="251"/>
        <v/>
      </c>
      <c r="KO66" s="52">
        <f t="shared" si="252"/>
        <v>208</v>
      </c>
      <c r="KP66" s="52">
        <f t="shared" si="253"/>
        <v>108</v>
      </c>
      <c r="KQ66" s="52" t="str">
        <f t="shared" si="254"/>
        <v/>
      </c>
      <c r="KR66" s="52" t="str">
        <f t="shared" si="255"/>
        <v/>
      </c>
      <c r="KT66" s="166"/>
      <c r="KU66" s="1"/>
      <c r="KV66" s="17" t="s">
        <v>30</v>
      </c>
      <c r="KW66" s="21">
        <f>IF(KW64=0,0,KW65/KW64)</f>
        <v>0.42857142857142855</v>
      </c>
      <c r="KX66" s="103">
        <f t="shared" si="256"/>
        <v>100</v>
      </c>
      <c r="KY66" s="24">
        <f>IF(OR($S66&lt;OPL_MIN,$S66&gt;OPL_MAX),"",VLOOKUP($F66,CleanseResults!$HN$3:$HR$1772,5,FALSE))</f>
        <v>0.44</v>
      </c>
      <c r="KZ66" s="24" t="str">
        <f t="shared" si="257"/>
        <v>VisFave</v>
      </c>
      <c r="LA66" s="91">
        <f t="shared" si="258"/>
        <v>-127.27272727272729</v>
      </c>
      <c r="LB66" s="91">
        <f t="shared" si="259"/>
        <v>127.27272727272729</v>
      </c>
      <c r="LC66" s="25">
        <f t="shared" si="260"/>
        <v>1</v>
      </c>
      <c r="LD66" s="53" t="str">
        <f t="shared" si="261"/>
        <v/>
      </c>
      <c r="LE66" s="52" t="str">
        <f t="shared" si="262"/>
        <v/>
      </c>
      <c r="LF66" s="52" t="str">
        <f t="shared" si="263"/>
        <v/>
      </c>
      <c r="LG66" s="52" t="str">
        <f t="shared" si="264"/>
        <v/>
      </c>
      <c r="LH66" s="52">
        <f t="shared" si="265"/>
        <v>208</v>
      </c>
      <c r="LI66" s="52">
        <f t="shared" si="266"/>
        <v>108</v>
      </c>
      <c r="LJ66" s="52" t="str">
        <f t="shared" si="267"/>
        <v/>
      </c>
      <c r="LK66" s="52" t="str">
        <f t="shared" si="268"/>
        <v/>
      </c>
      <c r="LO66" s="166"/>
      <c r="LP66" s="1"/>
      <c r="LQ66" s="17" t="s">
        <v>284</v>
      </c>
      <c r="LR66" s="21">
        <f>IF(LR64=0,0,LR65/LR64)</f>
        <v>0.36842105263157893</v>
      </c>
      <c r="LS66" s="129">
        <f t="shared" si="30"/>
        <v>0.49056592666431847</v>
      </c>
      <c r="LT66" s="53">
        <f t="shared" si="269"/>
        <v>0</v>
      </c>
      <c r="LU66" s="53">
        <f t="shared" si="270"/>
        <v>0</v>
      </c>
      <c r="LV66" s="53">
        <f t="shared" si="271"/>
        <v>13</v>
      </c>
      <c r="LW66" s="53">
        <f t="shared" si="272"/>
        <v>2</v>
      </c>
      <c r="LX66" s="24" t="str">
        <f t="shared" si="273"/>
        <v>VisFave</v>
      </c>
      <c r="LY66" s="97">
        <f t="shared" si="32"/>
        <v>86.666666666666671</v>
      </c>
      <c r="LZ66" s="127">
        <f t="shared" si="33"/>
        <v>0.47</v>
      </c>
      <c r="MA66" s="128">
        <f t="shared" si="34"/>
        <v>-2.0565926664318501E-2</v>
      </c>
      <c r="MB66" s="91">
        <f t="shared" si="35"/>
        <v>112.76595744680853</v>
      </c>
      <c r="MC66" s="137" t="str">
        <f t="shared" si="36"/>
        <v>VisFave</v>
      </c>
      <c r="MD66" s="138" t="str">
        <f t="shared" si="37"/>
        <v/>
      </c>
      <c r="ME66" s="130" t="str">
        <f t="shared" si="274"/>
        <v/>
      </c>
      <c r="MF66" s="135" t="str">
        <f t="shared" si="38"/>
        <v/>
      </c>
      <c r="MG66" s="135" t="str">
        <f t="shared" si="39"/>
        <v/>
      </c>
      <c r="MH66" s="135" t="str">
        <f t="shared" si="40"/>
        <v/>
      </c>
      <c r="MI66" s="135" t="str">
        <f t="shared" si="41"/>
        <v/>
      </c>
      <c r="MJ66" s="135" t="str">
        <f t="shared" si="42"/>
        <v/>
      </c>
      <c r="MK66" s="135" t="str">
        <f t="shared" si="43"/>
        <v/>
      </c>
      <c r="ML66" s="135" t="str">
        <f t="shared" si="44"/>
        <v/>
      </c>
      <c r="MM66" s="135" t="str">
        <f t="shared" si="45"/>
        <v/>
      </c>
      <c r="MO66" s="123" t="str">
        <f t="shared" si="46"/>
        <v/>
      </c>
      <c r="MP66" s="123" t="str">
        <f t="shared" si="47"/>
        <v/>
      </c>
      <c r="MS66" s="24" t="str">
        <f t="shared" si="48"/>
        <v/>
      </c>
      <c r="MT66" s="24" t="str">
        <f t="shared" si="49"/>
        <v/>
      </c>
      <c r="MU66" s="24" t="str">
        <f t="shared" si="50"/>
        <v/>
      </c>
      <c r="MV66" s="81" t="str">
        <f t="shared" si="51"/>
        <v/>
      </c>
      <c r="MX66" s="52">
        <f t="shared" si="52"/>
        <v>0.47</v>
      </c>
      <c r="MY66" s="52">
        <f t="shared" si="53"/>
        <v>0.44</v>
      </c>
      <c r="MZ66" s="52">
        <f t="shared" si="54"/>
        <v>0.33</v>
      </c>
      <c r="NA66" s="52">
        <f t="shared" si="55"/>
        <v>0.37</v>
      </c>
      <c r="NB66" s="52">
        <f t="shared" si="56"/>
        <v>0.33</v>
      </c>
      <c r="NC66" s="52">
        <f t="shared" si="57"/>
        <v>0.47</v>
      </c>
      <c r="ND66" s="52">
        <f t="shared" si="58"/>
        <v>0.5</v>
      </c>
      <c r="NE66" s="52">
        <f t="shared" si="59"/>
        <v>0.48</v>
      </c>
      <c r="NF66" s="52">
        <f t="shared" si="60"/>
        <v>0.49</v>
      </c>
      <c r="NG66" s="52">
        <f t="shared" si="61"/>
        <v>0.49</v>
      </c>
      <c r="NH66" s="52">
        <f t="shared" si="62"/>
        <v>0.49</v>
      </c>
      <c r="NI66" s="52">
        <f t="shared" si="63"/>
        <v>0.5</v>
      </c>
      <c r="NJ66" s="52">
        <f t="shared" si="64"/>
        <v>0.48</v>
      </c>
      <c r="NK66" s="52">
        <f t="shared" si="65"/>
        <v>0.47</v>
      </c>
      <c r="NL66" s="52">
        <f t="shared" si="66"/>
        <v>0.44</v>
      </c>
      <c r="NM66" s="109">
        <f t="shared" si="275"/>
        <v>0.47</v>
      </c>
    </row>
    <row r="67" spans="1:377" ht="15" customHeight="1" x14ac:dyDescent="0.2">
      <c r="E67" s="10">
        <f t="shared" si="276"/>
        <v>1</v>
      </c>
      <c r="F67" s="26">
        <v>824124</v>
      </c>
      <c r="G67" s="49">
        <f>VLOOKUP($F67,Lookup_!$A$2:$AJ$2224,3,FALSE)</f>
        <v>2026</v>
      </c>
      <c r="H67" s="27">
        <f>VLOOKUP($F67,Lookup_!$A$2:$AJ$2224,4,FALSE)</f>
        <v>4.4000000000000004</v>
      </c>
      <c r="I67" s="86">
        <f>VLOOKUP($F67,Lookup_!$A$2:$AJ$2224,2,FALSE)</f>
        <v>46136</v>
      </c>
      <c r="J67" s="7">
        <f>VLOOKUP($F67,Lookup_!$A$2:$AJ$2224,13,FALSE)</f>
        <v>4</v>
      </c>
      <c r="K67" s="8" t="str">
        <f>VLOOKUP(J67,Lookup_!$AO$3:$AP$32,2,FALSE)</f>
        <v>LAA</v>
      </c>
      <c r="L67" s="27">
        <f>VLOOKUP($F67,Lookup_!$A$2:$AJ$2224,14,FALSE)</f>
        <v>-104</v>
      </c>
      <c r="M67" s="12">
        <f>VLOOKUP($F67,Lookup_!$A$2:$AJ$2224,15,FALSE)</f>
        <v>0.50980400000000003</v>
      </c>
      <c r="N67" s="115">
        <f t="shared" si="67"/>
        <v>0.5</v>
      </c>
      <c r="O67" s="116">
        <f t="shared" si="68"/>
        <v>100</v>
      </c>
      <c r="P67" s="49">
        <f>VLOOKUP($F67,Lookup_!$A$2:$AJ$2224,7,FALSE)</f>
        <v>13</v>
      </c>
      <c r="Q67" s="8" t="str">
        <f>VLOOKUP(P67,Lookup_!$AO$3:$AP$32,2,FALSE)</f>
        <v>KC</v>
      </c>
      <c r="R67" s="88">
        <f>VLOOKUP($F67,Lookup_!$A$2:$AJ$2224,12,FALSE)</f>
        <v>0.32365466500000001</v>
      </c>
      <c r="S67" s="27">
        <f>VLOOKUP($F67,Lookup_!$A$2:$AJ$2224,8,FALSE)</f>
        <v>-104</v>
      </c>
      <c r="T67" s="12">
        <f>VLOOKUP($F67,Lookup_!$A$2:$AJ$2224,9,FALSE)</f>
        <v>0.50980400000000003</v>
      </c>
      <c r="U67" s="115">
        <f t="shared" si="69"/>
        <v>0.5</v>
      </c>
      <c r="V67" s="116">
        <f t="shared" si="70"/>
        <v>100</v>
      </c>
      <c r="W67" s="90">
        <f t="shared" si="71"/>
        <v>-1</v>
      </c>
      <c r="X67" s="27">
        <f>VLOOKUP($F67,Lookup_!$A$2:$AJ$2224,5,FALSE)</f>
        <v>8.5</v>
      </c>
      <c r="Y67" s="27">
        <f>VLOOKUP($F67,Lookup_!$A$2:$AJ$2224,6,FALSE)</f>
        <v>106</v>
      </c>
      <c r="Z67" s="55">
        <f>VLOOKUP($F67,Lookup_!$A$2:$AJ$2224,19,FALSE)</f>
        <v>107.49999993256252</v>
      </c>
      <c r="AA67" s="116">
        <f>VLOOKUP($F67,Lookup_!$A$2:$AJ$2224,25,FALSE)</f>
        <v>-127.70588596944643</v>
      </c>
      <c r="AB67" s="27">
        <f>VLOOKUP($F67,Lookup_!$A$2:$AJ$2224,21,FALSE)</f>
        <v>107.30056966901367</v>
      </c>
      <c r="AC67" s="116">
        <f>VLOOKUP($F67,Lookup_!$A$2:$AJ$2224,23,FALSE)</f>
        <v>-132.05409645096461</v>
      </c>
      <c r="AD67" s="7">
        <f>VLOOKUP($F67,Lookup_!$A$2:$AJ$2224,31,FALSE)</f>
        <v>3</v>
      </c>
      <c r="AE67" s="8">
        <f>VLOOKUP($F67,Lookup_!$A$2:$AJ$2224,30,FALSE)</f>
        <v>6</v>
      </c>
      <c r="AF67" s="8" t="str">
        <f>VLOOKUP($F67,Lookup_!$A$2:$AJ$2224,32,FALSE)</f>
        <v>THREE</v>
      </c>
      <c r="AG67" s="28">
        <f>VLOOKUP($F67,Lookup_!$A$2:$AJ$2224,29,FALSE)</f>
        <v>1</v>
      </c>
      <c r="AH67" s="28">
        <f>VLOOKUP($F67,Lookup_!$A$2:$AJ$2224,34,FALSE)</f>
        <v>-1</v>
      </c>
      <c r="AI67" s="28" t="str">
        <f>VLOOKUP($F67,Lookup_!$A$2:$AJ$2224,33,FALSE)</f>
        <v>HomDog</v>
      </c>
      <c r="AJ67" s="8">
        <f>VLOOKUP($F67,Lookup_!$A$2:$AJ$2224,35,FALSE)</f>
        <v>9</v>
      </c>
      <c r="AK67" s="28">
        <f>VLOOKUP($F67,Lookup_!$A$2:$AJ$2224,36,FALSE)</f>
        <v>1</v>
      </c>
      <c r="AL67">
        <f t="shared" si="72"/>
        <v>3</v>
      </c>
      <c r="AM67">
        <f t="shared" si="73"/>
        <v>1</v>
      </c>
      <c r="AN67" s="166"/>
      <c r="AO67" s="1"/>
      <c r="AP67" s="17" t="s">
        <v>52</v>
      </c>
      <c r="AQ67" s="32">
        <f>BA90</f>
        <v>20.239999999999998</v>
      </c>
      <c r="AR67" s="103">
        <f t="shared" si="74"/>
        <v>-104</v>
      </c>
      <c r="AS67" s="24">
        <f>IF(OR($S67&lt;OPL_MIN,$S67&gt;OPL_MAX),"",VLOOKUP($F67,CleanseResults!$L$3:$P$1772,5,FALSE))</f>
        <v>0.47</v>
      </c>
      <c r="AT67" s="24" t="str">
        <f t="shared" si="75"/>
        <v>VisFave</v>
      </c>
      <c r="AU67" s="91">
        <f t="shared" si="76"/>
        <v>-112.76595744680853</v>
      </c>
      <c r="AV67" s="91">
        <f t="shared" si="77"/>
        <v>112.76595744680853</v>
      </c>
      <c r="AW67" s="25">
        <f t="shared" si="78"/>
        <v>-1</v>
      </c>
      <c r="AX67" s="53" t="str">
        <f t="shared" si="79"/>
        <v/>
      </c>
      <c r="AY67" s="52" t="str">
        <f t="shared" si="80"/>
        <v/>
      </c>
      <c r="AZ67" s="52" t="str">
        <f t="shared" si="81"/>
        <v/>
      </c>
      <c r="BA67" s="52" t="str">
        <f t="shared" si="82"/>
        <v/>
      </c>
      <c r="BB67" s="52">
        <f t="shared" si="83"/>
        <v>0</v>
      </c>
      <c r="BC67" s="52">
        <f t="shared" si="84"/>
        <v>104</v>
      </c>
      <c r="BD67" s="52" t="str">
        <f t="shared" si="85"/>
        <v/>
      </c>
      <c r="BE67" s="52" t="str">
        <f t="shared" si="86"/>
        <v/>
      </c>
      <c r="BG67" s="166"/>
      <c r="BH67" s="1"/>
      <c r="BI67" s="17" t="s">
        <v>52</v>
      </c>
      <c r="BJ67" s="32">
        <f>BT90</f>
        <v>15.2</v>
      </c>
      <c r="BK67" s="103">
        <f t="shared" si="87"/>
        <v>-104</v>
      </c>
      <c r="BL67" s="24">
        <f>IF(OR($S67&lt;OPL_MIN,$S67&gt;OPL_MAX),"",VLOOKUP($F67,CleanseResults!$AA$3:$AE$1772,5,FALSE))</f>
        <v>0.37</v>
      </c>
      <c r="BM67" s="24" t="str">
        <f t="shared" si="88"/>
        <v>VisFave</v>
      </c>
      <c r="BN67" s="91">
        <f t="shared" si="89"/>
        <v>-170.27027027027026</v>
      </c>
      <c r="BO67" s="91">
        <f t="shared" si="90"/>
        <v>170.27027027027026</v>
      </c>
      <c r="BP67" s="25">
        <f t="shared" si="91"/>
        <v>-1</v>
      </c>
      <c r="BQ67" s="53" t="str">
        <f t="shared" si="92"/>
        <v/>
      </c>
      <c r="BR67" s="52" t="str">
        <f t="shared" si="93"/>
        <v/>
      </c>
      <c r="BS67" s="52" t="str">
        <f t="shared" si="94"/>
        <v/>
      </c>
      <c r="BT67" s="52" t="str">
        <f t="shared" si="95"/>
        <v/>
      </c>
      <c r="BU67" s="52">
        <f t="shared" si="96"/>
        <v>0</v>
      </c>
      <c r="BV67" s="52">
        <f t="shared" si="97"/>
        <v>104</v>
      </c>
      <c r="BW67" s="52" t="str">
        <f t="shared" si="98"/>
        <v/>
      </c>
      <c r="BX67" s="52" t="str">
        <f t="shared" si="99"/>
        <v/>
      </c>
      <c r="BZ67" s="166"/>
      <c r="CA67" s="1"/>
      <c r="CB67" s="17" t="s">
        <v>52</v>
      </c>
      <c r="CC67" s="32">
        <f>CM90</f>
        <v>16.14</v>
      </c>
      <c r="CD67" s="103">
        <f t="shared" si="100"/>
        <v>-104</v>
      </c>
      <c r="CE67" s="24">
        <f>IF(OR($S67&lt;OPL_MIN,$S67&gt;OPL_MAX),"",VLOOKUP($F67,CleanseResults!$AP$3:$AT$1772,5,FALSE))</f>
        <v>0.37</v>
      </c>
      <c r="CF67" s="24" t="str">
        <f t="shared" si="101"/>
        <v>VisFave</v>
      </c>
      <c r="CG67" s="91">
        <f t="shared" si="102"/>
        <v>-170.27027027027026</v>
      </c>
      <c r="CH67" s="91">
        <f t="shared" si="103"/>
        <v>170.27027027027026</v>
      </c>
      <c r="CI67" s="25">
        <f t="shared" si="104"/>
        <v>-1</v>
      </c>
      <c r="CJ67" s="53" t="str">
        <f t="shared" si="105"/>
        <v/>
      </c>
      <c r="CK67" s="52" t="str">
        <f t="shared" si="106"/>
        <v/>
      </c>
      <c r="CL67" s="52" t="str">
        <f t="shared" si="107"/>
        <v/>
      </c>
      <c r="CM67" s="52" t="str">
        <f t="shared" si="108"/>
        <v/>
      </c>
      <c r="CN67" s="52">
        <f t="shared" si="109"/>
        <v>0</v>
      </c>
      <c r="CO67" s="52">
        <f t="shared" si="110"/>
        <v>104</v>
      </c>
      <c r="CP67" s="52" t="str">
        <f t="shared" si="111"/>
        <v/>
      </c>
      <c r="CQ67" s="52" t="str">
        <f t="shared" si="112"/>
        <v/>
      </c>
      <c r="CS67" s="166"/>
      <c r="CT67" s="1"/>
      <c r="CU67" s="17" t="s">
        <v>52</v>
      </c>
      <c r="CV67" s="32">
        <f>DF90</f>
        <v>15.13</v>
      </c>
      <c r="CW67" s="103">
        <f t="shared" si="113"/>
        <v>-104</v>
      </c>
      <c r="CX67" s="24">
        <f>IF(OR($S67&lt;OPL_MIN,$S67&gt;OPL_MAX),"",VLOOKUP($F67,CleanseResults!$BE$3:$BI$1772,5,FALSE))</f>
        <v>0.47</v>
      </c>
      <c r="CY67" s="24" t="str">
        <f t="shared" si="114"/>
        <v>VisFave</v>
      </c>
      <c r="CZ67" s="91">
        <f t="shared" si="115"/>
        <v>-112.76595744680853</v>
      </c>
      <c r="DA67" s="91">
        <f t="shared" si="116"/>
        <v>112.76595744680853</v>
      </c>
      <c r="DB67" s="25">
        <f t="shared" si="117"/>
        <v>-1</v>
      </c>
      <c r="DC67" s="53" t="str">
        <f t="shared" si="118"/>
        <v/>
      </c>
      <c r="DD67" s="52" t="str">
        <f t="shared" si="119"/>
        <v/>
      </c>
      <c r="DE67" s="52" t="str">
        <f t="shared" si="120"/>
        <v/>
      </c>
      <c r="DF67" s="52" t="str">
        <f t="shared" si="121"/>
        <v/>
      </c>
      <c r="DG67" s="52">
        <f t="shared" si="122"/>
        <v>0</v>
      </c>
      <c r="DH67" s="52">
        <f t="shared" si="123"/>
        <v>104</v>
      </c>
      <c r="DI67" s="52" t="str">
        <f t="shared" si="124"/>
        <v/>
      </c>
      <c r="DJ67" s="52" t="str">
        <f t="shared" si="125"/>
        <v/>
      </c>
      <c r="DL67" s="166"/>
      <c r="DM67" s="1"/>
      <c r="DN67" s="17" t="s">
        <v>52</v>
      </c>
      <c r="DO67" s="32">
        <f>DY90</f>
        <v>14.19</v>
      </c>
      <c r="DP67" s="103">
        <f t="shared" si="126"/>
        <v>-104</v>
      </c>
      <c r="DQ67" s="24">
        <f>IF(OR($S67&lt;OPL_MIN,$S67&gt;OPL_MAX),"",VLOOKUP($F67,CleanseResults!$BT$3:$BX$1772,5,FALSE))</f>
        <v>0.41</v>
      </c>
      <c r="DR67" s="24" t="str">
        <f t="shared" si="127"/>
        <v>VisFave</v>
      </c>
      <c r="DS67" s="91">
        <f t="shared" si="128"/>
        <v>-143.90243902439028</v>
      </c>
      <c r="DT67" s="91">
        <f t="shared" si="129"/>
        <v>143.90243902439028</v>
      </c>
      <c r="DU67" s="25">
        <f t="shared" si="130"/>
        <v>-1</v>
      </c>
      <c r="DV67" s="53" t="str">
        <f t="shared" si="131"/>
        <v/>
      </c>
      <c r="DW67" s="52" t="str">
        <f t="shared" si="132"/>
        <v/>
      </c>
      <c r="DX67" s="52" t="str">
        <f t="shared" si="133"/>
        <v/>
      </c>
      <c r="DY67" s="52" t="str">
        <f t="shared" si="134"/>
        <v/>
      </c>
      <c r="DZ67" s="52">
        <f t="shared" si="135"/>
        <v>0</v>
      </c>
      <c r="EA67" s="52">
        <f t="shared" si="136"/>
        <v>104</v>
      </c>
      <c r="EB67" s="52" t="str">
        <f t="shared" si="137"/>
        <v/>
      </c>
      <c r="EC67" s="52" t="str">
        <f t="shared" si="138"/>
        <v/>
      </c>
      <c r="EE67" s="166"/>
      <c r="EF67" s="1"/>
      <c r="EG67" s="17" t="s">
        <v>52</v>
      </c>
      <c r="EH67" s="32">
        <f>ER90</f>
        <v>12.16</v>
      </c>
      <c r="EI67" s="103">
        <f t="shared" si="139"/>
        <v>-104</v>
      </c>
      <c r="EJ67" s="24">
        <f>IF(OR($S67&lt;OPL_MIN,$S67&gt;OPL_MAX),"",VLOOKUP($F67,CleanseResults!$CI$3:$CM$1772,5,FALSE))</f>
        <v>0.5</v>
      </c>
      <c r="EK67" s="24" t="str">
        <f t="shared" si="140"/>
        <v>HomDog</v>
      </c>
      <c r="EL67" s="91">
        <f t="shared" si="141"/>
        <v>100</v>
      </c>
      <c r="EM67" s="91">
        <f t="shared" si="142"/>
        <v>100</v>
      </c>
      <c r="EN67" s="25">
        <f t="shared" si="143"/>
        <v>1</v>
      </c>
      <c r="EO67" s="53" t="str">
        <f t="shared" si="144"/>
        <v/>
      </c>
      <c r="EP67" s="52" t="str">
        <f t="shared" si="145"/>
        <v/>
      </c>
      <c r="EQ67" s="52" t="str">
        <f t="shared" si="146"/>
        <v/>
      </c>
      <c r="ER67" s="52" t="str">
        <f t="shared" si="147"/>
        <v/>
      </c>
      <c r="ES67" s="52" t="str">
        <f t="shared" si="148"/>
        <v/>
      </c>
      <c r="ET67" s="52" t="str">
        <f t="shared" si="149"/>
        <v/>
      </c>
      <c r="EU67" s="52">
        <f t="shared" si="150"/>
        <v>204</v>
      </c>
      <c r="EV67" s="52">
        <f t="shared" si="151"/>
        <v>104</v>
      </c>
      <c r="EX67" s="166"/>
      <c r="EY67" s="1"/>
      <c r="EZ67" s="17" t="s">
        <v>52</v>
      </c>
      <c r="FA67" s="32">
        <f>FK90</f>
        <v>13.14</v>
      </c>
      <c r="FB67" s="103">
        <f t="shared" si="152"/>
        <v>-104</v>
      </c>
      <c r="FC67" s="24">
        <f>IF(OR($S67&lt;OPL_MIN,$S67&gt;OPL_MAX),"",VLOOKUP($F67,CleanseResults!$CX$3:$DB$1772,5,FALSE))</f>
        <v>0.49</v>
      </c>
      <c r="FD67" s="24" t="str">
        <f t="shared" si="153"/>
        <v>VisFave</v>
      </c>
      <c r="FE67" s="91">
        <f t="shared" si="154"/>
        <v>-104.08163265306123</v>
      </c>
      <c r="FF67" s="91">
        <f t="shared" si="155"/>
        <v>104.08163265306123</v>
      </c>
      <c r="FG67" s="25">
        <f t="shared" si="156"/>
        <v>-1</v>
      </c>
      <c r="FH67" s="53" t="str">
        <f t="shared" si="157"/>
        <v/>
      </c>
      <c r="FI67" s="52" t="str">
        <f t="shared" si="158"/>
        <v/>
      </c>
      <c r="FJ67" s="52" t="str">
        <f t="shared" si="159"/>
        <v/>
      </c>
      <c r="FK67" s="52" t="str">
        <f t="shared" si="160"/>
        <v/>
      </c>
      <c r="FL67" s="52">
        <f t="shared" si="161"/>
        <v>0</v>
      </c>
      <c r="FM67" s="52">
        <f t="shared" si="162"/>
        <v>104</v>
      </c>
      <c r="FN67" s="52" t="str">
        <f t="shared" si="163"/>
        <v/>
      </c>
      <c r="FO67" s="52" t="str">
        <f t="shared" si="164"/>
        <v/>
      </c>
      <c r="FQ67" s="166"/>
      <c r="FR67" s="1"/>
      <c r="FS67" s="17" t="s">
        <v>52</v>
      </c>
      <c r="FT67" s="32">
        <f>GD90</f>
        <v>10.17</v>
      </c>
      <c r="FU67" s="103">
        <f t="shared" si="165"/>
        <v>-104</v>
      </c>
      <c r="FV67" s="24">
        <f>IF(OR($S67&lt;OPL_MIN,$S67&gt;OPL_MAX),"",VLOOKUP($F67,CleanseResults!$DM$3:$DQ$1772,5,FALSE))</f>
        <v>0.46</v>
      </c>
      <c r="FW67" s="24" t="str">
        <f t="shared" si="166"/>
        <v>VisFave</v>
      </c>
      <c r="FX67" s="91">
        <f t="shared" si="167"/>
        <v>-117.39130434782609</v>
      </c>
      <c r="FY67" s="91">
        <f t="shared" si="168"/>
        <v>117.39130434782609</v>
      </c>
      <c r="FZ67" s="25">
        <f t="shared" si="169"/>
        <v>-1</v>
      </c>
      <c r="GA67" s="53" t="str">
        <f t="shared" si="170"/>
        <v/>
      </c>
      <c r="GB67" s="52" t="str">
        <f t="shared" si="171"/>
        <v/>
      </c>
      <c r="GC67" s="52" t="str">
        <f t="shared" si="172"/>
        <v/>
      </c>
      <c r="GD67" s="52" t="str">
        <f t="shared" si="173"/>
        <v/>
      </c>
      <c r="GE67" s="52">
        <f t="shared" si="174"/>
        <v>0</v>
      </c>
      <c r="GF67" s="52">
        <f t="shared" si="175"/>
        <v>104</v>
      </c>
      <c r="GG67" s="52" t="str">
        <f t="shared" si="176"/>
        <v/>
      </c>
      <c r="GH67" s="52" t="str">
        <f t="shared" si="177"/>
        <v/>
      </c>
      <c r="GJ67" s="166"/>
      <c r="GK67" s="1"/>
      <c r="GL67" s="17" t="s">
        <v>52</v>
      </c>
      <c r="GM67" s="32">
        <f>GW90</f>
        <v>19.22</v>
      </c>
      <c r="GN67" s="103">
        <f t="shared" si="178"/>
        <v>-104</v>
      </c>
      <c r="GO67" s="24">
        <f>IF(OR($S67&lt;OPL_MIN,$S67&gt;OPL_MAX),"",VLOOKUP($F67,CleanseResults!$EB$3:$EF$1772,5,FALSE))</f>
        <v>0.47</v>
      </c>
      <c r="GP67" s="24" t="str">
        <f t="shared" si="179"/>
        <v>VisFave</v>
      </c>
      <c r="GQ67" s="91">
        <f t="shared" si="180"/>
        <v>-112.76595744680853</v>
      </c>
      <c r="GR67" s="91">
        <f t="shared" si="181"/>
        <v>112.76595744680853</v>
      </c>
      <c r="GS67" s="25">
        <f t="shared" si="182"/>
        <v>-1</v>
      </c>
      <c r="GT67" s="53" t="str">
        <f t="shared" si="183"/>
        <v/>
      </c>
      <c r="GU67" s="52" t="str">
        <f t="shared" si="184"/>
        <v/>
      </c>
      <c r="GV67" s="52" t="str">
        <f t="shared" si="185"/>
        <v/>
      </c>
      <c r="GW67" s="52" t="str">
        <f t="shared" si="186"/>
        <v/>
      </c>
      <c r="GX67" s="52">
        <f t="shared" si="187"/>
        <v>0</v>
      </c>
      <c r="GY67" s="52">
        <f t="shared" si="188"/>
        <v>104</v>
      </c>
      <c r="GZ67" s="52" t="str">
        <f t="shared" si="189"/>
        <v/>
      </c>
      <c r="HA67" s="52" t="str">
        <f t="shared" si="190"/>
        <v/>
      </c>
      <c r="HC67" s="166"/>
      <c r="HD67" s="1"/>
      <c r="HE67" s="17" t="s">
        <v>52</v>
      </c>
      <c r="HF67" s="32">
        <f>HP90</f>
        <v>19.22</v>
      </c>
      <c r="HG67" s="103">
        <f t="shared" si="191"/>
        <v>-104</v>
      </c>
      <c r="HH67" s="24">
        <f>IF(OR($S67&lt;OPL_MIN,$S67&gt;OPL_MAX),"",VLOOKUP($F67,CleanseResults!$EQ$3:$EU$1772,5,FALSE))</f>
        <v>0.47</v>
      </c>
      <c r="HI67" s="24" t="str">
        <f t="shared" si="192"/>
        <v>VisFave</v>
      </c>
      <c r="HJ67" s="91">
        <f t="shared" si="193"/>
        <v>-112.76595744680853</v>
      </c>
      <c r="HK67" s="91">
        <f t="shared" si="194"/>
        <v>112.76595744680853</v>
      </c>
      <c r="HL67" s="25">
        <f t="shared" si="195"/>
        <v>-1</v>
      </c>
      <c r="HM67" s="53" t="str">
        <f t="shared" si="196"/>
        <v/>
      </c>
      <c r="HN67" s="52" t="str">
        <f t="shared" si="197"/>
        <v/>
      </c>
      <c r="HO67" s="52" t="str">
        <f t="shared" si="198"/>
        <v/>
      </c>
      <c r="HP67" s="52" t="str">
        <f t="shared" si="199"/>
        <v/>
      </c>
      <c r="HQ67" s="52">
        <f t="shared" si="200"/>
        <v>0</v>
      </c>
      <c r="HR67" s="52">
        <f t="shared" si="201"/>
        <v>104</v>
      </c>
      <c r="HS67" s="52" t="str">
        <f t="shared" si="202"/>
        <v/>
      </c>
      <c r="HT67" s="52" t="str">
        <f t="shared" si="203"/>
        <v/>
      </c>
      <c r="HV67" s="166"/>
      <c r="HW67" s="1"/>
      <c r="HX67" s="17" t="s">
        <v>52</v>
      </c>
      <c r="HY67" s="32">
        <f>II90</f>
        <v>10.18</v>
      </c>
      <c r="HZ67" s="103">
        <f t="shared" si="204"/>
        <v>-104</v>
      </c>
      <c r="IA67" s="24">
        <f>IF(OR($S67&lt;OPL_MIN,$S67&gt;OPL_MAX),"",VLOOKUP($F67,CleanseResults!$FF$3:$FJ$1772,5,FALSE))</f>
        <v>0.49</v>
      </c>
      <c r="IB67" s="24" t="str">
        <f t="shared" si="205"/>
        <v>VisFave</v>
      </c>
      <c r="IC67" s="91">
        <f t="shared" si="206"/>
        <v>-104.08163265306123</v>
      </c>
      <c r="ID67" s="91">
        <f t="shared" si="207"/>
        <v>104.08163265306123</v>
      </c>
      <c r="IE67" s="25">
        <f t="shared" si="208"/>
        <v>-1</v>
      </c>
      <c r="IF67" s="53" t="str">
        <f t="shared" si="209"/>
        <v/>
      </c>
      <c r="IG67" s="52" t="str">
        <f t="shared" si="210"/>
        <v/>
      </c>
      <c r="IH67" s="52" t="str">
        <f t="shared" si="211"/>
        <v/>
      </c>
      <c r="II67" s="52" t="str">
        <f t="shared" si="212"/>
        <v/>
      </c>
      <c r="IJ67" s="52">
        <f t="shared" si="213"/>
        <v>0</v>
      </c>
      <c r="IK67" s="52">
        <f t="shared" si="214"/>
        <v>104</v>
      </c>
      <c r="IL67" s="52" t="str">
        <f t="shared" si="215"/>
        <v/>
      </c>
      <c r="IM67" s="52" t="str">
        <f t="shared" si="216"/>
        <v/>
      </c>
      <c r="IO67" s="166"/>
      <c r="IP67" s="1"/>
      <c r="IQ67" s="17" t="s">
        <v>52</v>
      </c>
      <c r="IR67" s="32">
        <f>JB90</f>
        <v>11.11</v>
      </c>
      <c r="IS67" s="103">
        <f t="shared" si="217"/>
        <v>-104</v>
      </c>
      <c r="IT67" s="24">
        <f>IF(OR($S67&lt;OPL_MIN,$S67&gt;OPL_MAX),"",VLOOKUP($F67,CleanseResults!$FU$3:$FY$1772,5,FALSE))</f>
        <v>0.49</v>
      </c>
      <c r="IU67" s="24" t="str">
        <f t="shared" si="218"/>
        <v>VisFave</v>
      </c>
      <c r="IV67" s="91">
        <f t="shared" si="219"/>
        <v>-104.08163265306123</v>
      </c>
      <c r="IW67" s="91">
        <f t="shared" si="220"/>
        <v>104.08163265306123</v>
      </c>
      <c r="IX67" s="25">
        <f t="shared" si="221"/>
        <v>-1</v>
      </c>
      <c r="IY67" s="53" t="str">
        <f t="shared" si="222"/>
        <v/>
      </c>
      <c r="IZ67" s="52" t="str">
        <f t="shared" si="223"/>
        <v/>
      </c>
      <c r="JA67" s="52" t="str">
        <f t="shared" si="224"/>
        <v/>
      </c>
      <c r="JB67" s="52" t="str">
        <f t="shared" si="225"/>
        <v/>
      </c>
      <c r="JC67" s="52">
        <f t="shared" si="226"/>
        <v>0</v>
      </c>
      <c r="JD67" s="52">
        <f t="shared" si="227"/>
        <v>104</v>
      </c>
      <c r="JE67" s="52" t="str">
        <f t="shared" si="228"/>
        <v/>
      </c>
      <c r="JF67" s="52" t="str">
        <f t="shared" si="229"/>
        <v/>
      </c>
      <c r="JH67" s="166"/>
      <c r="JI67" s="1"/>
      <c r="JJ67" s="17" t="s">
        <v>52</v>
      </c>
      <c r="JK67" s="32">
        <f>JU90</f>
        <v>22.33</v>
      </c>
      <c r="JL67" s="103">
        <f t="shared" si="230"/>
        <v>-104</v>
      </c>
      <c r="JM67" s="24">
        <f>IF(OR($S67&lt;OPL_MIN,$S67&gt;OPL_MAX),"",VLOOKUP($F67,CleanseResults!$GJ$3:$GN$1772,5,FALSE))</f>
        <v>0.46</v>
      </c>
      <c r="JN67" s="24" t="str">
        <f t="shared" si="231"/>
        <v>VisFave</v>
      </c>
      <c r="JO67" s="91">
        <f t="shared" si="232"/>
        <v>-117.39130434782609</v>
      </c>
      <c r="JP67" s="91">
        <f t="shared" si="233"/>
        <v>117.39130434782609</v>
      </c>
      <c r="JQ67" s="25">
        <f t="shared" si="234"/>
        <v>-1</v>
      </c>
      <c r="JR67" s="53" t="str">
        <f t="shared" si="235"/>
        <v/>
      </c>
      <c r="JS67" s="52" t="str">
        <f t="shared" si="236"/>
        <v/>
      </c>
      <c r="JT67" s="52" t="str">
        <f t="shared" si="237"/>
        <v/>
      </c>
      <c r="JU67" s="52" t="str">
        <f t="shared" si="238"/>
        <v/>
      </c>
      <c r="JV67" s="52">
        <f t="shared" si="239"/>
        <v>0</v>
      </c>
      <c r="JW67" s="52">
        <f t="shared" si="240"/>
        <v>104</v>
      </c>
      <c r="JX67" s="52" t="str">
        <f t="shared" si="241"/>
        <v/>
      </c>
      <c r="JY67" s="52" t="str">
        <f t="shared" si="242"/>
        <v/>
      </c>
      <c r="KA67" s="166"/>
      <c r="KB67" s="1"/>
      <c r="KC67" s="17" t="s">
        <v>52</v>
      </c>
      <c r="KD67" s="32">
        <f>KN90</f>
        <v>8.15</v>
      </c>
      <c r="KE67" s="103">
        <f t="shared" si="243"/>
        <v>-104</v>
      </c>
      <c r="KF67" s="24">
        <f>IF(OR($S67&lt;OPL_MIN,$S67&gt;OPL_MAX),"",VLOOKUP($F67,CleanseResults!$GY$3:$HC$1772,5,FALSE))</f>
        <v>0.5</v>
      </c>
      <c r="KG67" s="24" t="str">
        <f t="shared" si="244"/>
        <v>HomDog</v>
      </c>
      <c r="KH67" s="91">
        <f t="shared" si="245"/>
        <v>100</v>
      </c>
      <c r="KI67" s="91">
        <f t="shared" si="246"/>
        <v>100</v>
      </c>
      <c r="KJ67" s="25">
        <f t="shared" si="247"/>
        <v>1</v>
      </c>
      <c r="KK67" s="53" t="str">
        <f t="shared" si="248"/>
        <v/>
      </c>
      <c r="KL67" s="52" t="str">
        <f t="shared" si="249"/>
        <v/>
      </c>
      <c r="KM67" s="52" t="str">
        <f t="shared" si="250"/>
        <v/>
      </c>
      <c r="KN67" s="52" t="str">
        <f t="shared" si="251"/>
        <v/>
      </c>
      <c r="KO67" s="52" t="str">
        <f t="shared" si="252"/>
        <v/>
      </c>
      <c r="KP67" s="52" t="str">
        <f t="shared" si="253"/>
        <v/>
      </c>
      <c r="KQ67" s="52">
        <f t="shared" si="254"/>
        <v>204</v>
      </c>
      <c r="KR67" s="52">
        <f t="shared" si="255"/>
        <v>104</v>
      </c>
      <c r="KT67" s="166"/>
      <c r="KU67" s="1"/>
      <c r="KV67" s="17" t="s">
        <v>52</v>
      </c>
      <c r="KW67" s="32">
        <f>LG90</f>
        <v>21.26</v>
      </c>
      <c r="KX67" s="103">
        <f t="shared" si="256"/>
        <v>-104</v>
      </c>
      <c r="KY67" s="24">
        <f>IF(OR($S67&lt;OPL_MIN,$S67&gt;OPL_MAX),"",VLOOKUP($F67,CleanseResults!$HN$3:$HR$1772,5,FALSE))</f>
        <v>0.36</v>
      </c>
      <c r="KZ67" s="24" t="str">
        <f t="shared" si="257"/>
        <v>VisFave</v>
      </c>
      <c r="LA67" s="91">
        <f t="shared" si="258"/>
        <v>-177.7777777777778</v>
      </c>
      <c r="LB67" s="91">
        <f t="shared" si="259"/>
        <v>177.7777777777778</v>
      </c>
      <c r="LC67" s="25">
        <f t="shared" si="260"/>
        <v>-1</v>
      </c>
      <c r="LD67" s="53" t="str">
        <f t="shared" si="261"/>
        <v/>
      </c>
      <c r="LE67" s="52" t="str">
        <f t="shared" si="262"/>
        <v/>
      </c>
      <c r="LF67" s="52" t="str">
        <f t="shared" si="263"/>
        <v/>
      </c>
      <c r="LG67" s="52" t="str">
        <f t="shared" si="264"/>
        <v/>
      </c>
      <c r="LH67" s="52">
        <f t="shared" si="265"/>
        <v>0</v>
      </c>
      <c r="LI67" s="52">
        <f t="shared" si="266"/>
        <v>104</v>
      </c>
      <c r="LJ67" s="52" t="str">
        <f t="shared" si="267"/>
        <v/>
      </c>
      <c r="LK67" s="52" t="str">
        <f t="shared" si="268"/>
        <v/>
      </c>
      <c r="LO67" s="166"/>
      <c r="LP67" s="1"/>
      <c r="LQ67" s="17" t="s">
        <v>400</v>
      </c>
      <c r="LR67" s="121">
        <f>MI90</f>
        <v>19</v>
      </c>
      <c r="LS67" s="129">
        <f t="shared" ref="LS67:LS89" si="277">IF(LX67="","",U67)</f>
        <v>0.5</v>
      </c>
      <c r="LT67" s="53">
        <f t="shared" si="269"/>
        <v>0</v>
      </c>
      <c r="LU67" s="53">
        <f t="shared" si="270"/>
        <v>0</v>
      </c>
      <c r="LV67" s="53">
        <f t="shared" si="271"/>
        <v>13</v>
      </c>
      <c r="LW67" s="53">
        <f t="shared" si="272"/>
        <v>2</v>
      </c>
      <c r="LX67" s="24" t="str">
        <f t="shared" si="273"/>
        <v>VisFave</v>
      </c>
      <c r="LY67" s="97">
        <f t="shared" ref="LY67:LY89" si="278">IF(MC67="","",IF(LX67="HomFave",(LT67/$LS$2)*100,IF(LX67="VisDog",(LU67/$LS$2)*100,IF(LX67="VisFave",(LV67/$LS$2)*100,(LW67/$LS$2)*100))))</f>
        <v>86.666666666666671</v>
      </c>
      <c r="LZ67" s="127">
        <f t="shared" ref="LZ67:LZ89" si="279">IF(LX67="","",NM67)</f>
        <v>0.47</v>
      </c>
      <c r="MA67" s="128">
        <f t="shared" ref="MA67:MA89" si="280">IF(LX67="","",LZ67-$U67)</f>
        <v>-3.0000000000000027E-2</v>
      </c>
      <c r="MB67" s="91">
        <f t="shared" ref="MB67:MB89" si="281">IF(LZ67="","",IF(LZ67=0.5,100,IF($W67=1,IF(LZ67&gt;0.5,LZ67/(1-LZ67)*-100,(1-LZ67)/LZ67*100), IF(LZ67&lt;0.5,(1-LZ67)/LZ67*100,LZ67/(1-LZ67)*-100))))</f>
        <v>112.76595744680853</v>
      </c>
      <c r="MC67" s="137" t="str">
        <f t="shared" ref="MC67:MC89" si="282">IF(LX67="","",
  IF(edge_pp=0, LX67,
    IF(OR(LX67="HomFave",LX67="HomDog"),
       IF(MA67 &gt;= edge_pp, LX67, ""),
       IF(MA67 &lt;= -edge_pp, LX67, ""))))</f>
        <v>VisFave</v>
      </c>
      <c r="MD67" s="138" t="str">
        <f t="shared" ref="MD67:MD89" si="283">IF(OR(MB67&lt;MODELPRICE_MIN,MB67&gt;MODELPRICE_MAX),"",IF(OR(MC67="VisFave",MC67=""),"",IF(MC67=$AI67,1,-1)))</f>
        <v/>
      </c>
      <c r="ME67" s="130" t="str">
        <f t="shared" si="274"/>
        <v/>
      </c>
      <c r="MF67" s="135" t="str">
        <f t="shared" ref="MF67:MF89" si="284">IF(OR(ME67="",MC67&lt;&gt;"HomFave"),"",IF(ME67=1,MP67*(1+MO67),0))</f>
        <v/>
      </c>
      <c r="MG67" s="135" t="str">
        <f t="shared" ref="MG67:MG89" si="285">IF(OR(ME67="",MC67&lt;&gt;"HomFave"),"",MP67)</f>
        <v/>
      </c>
      <c r="MH67" s="135" t="str">
        <f t="shared" ref="MH67:MH89" si="286">IF(OR(MC67&lt;&gt;"VisDog",ME67=""),"",IF(ME67=1,MP67*(1+MO67),0))</f>
        <v/>
      </c>
      <c r="MI67" s="135" t="str">
        <f t="shared" ref="MI67:MI89" si="287">IF(OR(ME67="",MC67&lt;&gt;"VisDog"),"",MP67)</f>
        <v/>
      </c>
      <c r="MJ67" s="135" t="str">
        <f t="shared" ref="MJ67:MJ89" si="288">IF(OR(ME67="",MC67&lt;&gt;"VisFave"),"",IF(ME67=1,MP67*(1+MO67),0))</f>
        <v/>
      </c>
      <c r="MK67" s="135" t="str">
        <f t="shared" ref="MK67:MK89" si="289">IF(OR(ME67="",MC67&lt;&gt;"VisFave"),"",MP67)</f>
        <v/>
      </c>
      <c r="ML67" s="135" t="str">
        <f t="shared" ref="ML67:ML89" si="290">IF(OR(MC67&lt;&gt;"HomDog",ME67=""),"",IF(ME67=1,MP67*(1+MO67),0))</f>
        <v/>
      </c>
      <c r="MM67" s="135" t="str">
        <f t="shared" ref="MM67:MM89" si="291">IF(OR(ME67="",MC67&lt;&gt;"HomDog"),"",MP67)</f>
        <v/>
      </c>
      <c r="MO67" s="123" t="str">
        <f t="shared" ref="MO67:MO89" si="292">IF($MD67="","",IF(OR($MC67="HomFave",$MC67="HomDog"),IF($S67&lt;0,100/ABS($S67),$S67/100),IF($L67&lt;0,100/ABS($L67),$L67/100)))</f>
        <v/>
      </c>
      <c r="MP67" s="123" t="str">
        <f t="shared" ref="MP67:MP89" si="293">IF($MD67="","",
  IF(stakeMode=1, 1,
    IF(OR($MC67="HomFave",$MC67="HomDog"),
       kellyFraction*MAX(0, $LZ67 - (1-$LZ67)/$MO67),
       kellyFraction*MAX(0, (1-$LZ67) - $LZ67/$MO67))))</f>
        <v/>
      </c>
      <c r="MS67" s="24" t="str">
        <f t="shared" ref="MS67:MS89" si="294">IF($ME67="","",MP67)</f>
        <v/>
      </c>
      <c r="MT67" s="24" t="str">
        <f t="shared" ref="MT67:MT89" si="295">IF($ME67="","",IF(ME67=1,MP67*(1+MO67),0))</f>
        <v/>
      </c>
      <c r="MU67" s="24" t="str">
        <f t="shared" ref="MU67:MU89" si="296">IF($ME67="","",IF(ME67=1,MP67*MO67,-1*MP67))</f>
        <v/>
      </c>
      <c r="MV67" s="81" t="str">
        <f t="shared" ref="MV67:MV89" si="297">IF($ME67="","",IF(MS67=0,0,MU67/MS67))</f>
        <v/>
      </c>
      <c r="MX67" s="52">
        <f t="shared" ref="MX67:MX89" si="298">IF($LX67="","",AS67)</f>
        <v>0.47</v>
      </c>
      <c r="MY67" s="52">
        <f t="shared" ref="MY67:MY89" si="299">IF($LX67="","",BL67)</f>
        <v>0.37</v>
      </c>
      <c r="MZ67" s="52">
        <f t="shared" ref="MZ67:MZ89" si="300">IF($LX67="","",CE67)</f>
        <v>0.37</v>
      </c>
      <c r="NA67" s="52">
        <f t="shared" ref="NA67:NA89" si="301">IF($LX67="","",CX67)</f>
        <v>0.47</v>
      </c>
      <c r="NB67" s="52">
        <f t="shared" ref="NB67:NB89" si="302">IF($LX67="","",DQ67)</f>
        <v>0.41</v>
      </c>
      <c r="NC67" s="52">
        <f t="shared" ref="NC67:NC89" si="303">IF($LX67="","",EJ67)</f>
        <v>0.5</v>
      </c>
      <c r="ND67" s="52">
        <f t="shared" ref="ND67:ND89" si="304">IF($LX67="","",FC67)</f>
        <v>0.49</v>
      </c>
      <c r="NE67" s="52">
        <f t="shared" ref="NE67:NE89" si="305">IF($LX67="","",FV67)</f>
        <v>0.46</v>
      </c>
      <c r="NF67" s="52">
        <f t="shared" ref="NF67:NF89" si="306">IF($LX67="","",GO67)</f>
        <v>0.47</v>
      </c>
      <c r="NG67" s="52">
        <f t="shared" ref="NG67:NG89" si="307">IF($LX67="","",HH67)</f>
        <v>0.47</v>
      </c>
      <c r="NH67" s="52">
        <f t="shared" ref="NH67:NH89" si="308">IF($LX67="","",IA67)</f>
        <v>0.49</v>
      </c>
      <c r="NI67" s="52">
        <f t="shared" ref="NI67:NI89" si="309">IF($LX67="","",IT67)</f>
        <v>0.49</v>
      </c>
      <c r="NJ67" s="52">
        <f t="shared" ref="NJ67:NJ89" si="310">IF($LX67="","",JM67)</f>
        <v>0.46</v>
      </c>
      <c r="NK67" s="52">
        <f t="shared" ref="NK67:NK89" si="311">IF($LX67="","",KF67)</f>
        <v>0.5</v>
      </c>
      <c r="NL67" s="52">
        <f t="shared" ref="NL67:NL89" si="312">IF($LX67="","",KY67)</f>
        <v>0.36</v>
      </c>
      <c r="NM67" s="109">
        <f t="shared" si="275"/>
        <v>0.47</v>
      </c>
    </row>
    <row r="68" spans="1:377" ht="15.75" customHeight="1" x14ac:dyDescent="0.2">
      <c r="E68" s="10">
        <f t="shared" ref="E68:E89" si="313">IF(AND(L68&lt;0,S68&lt;0),1,0)</f>
        <v>1</v>
      </c>
      <c r="F68" s="26">
        <v>825093</v>
      </c>
      <c r="G68" s="49">
        <f>VLOOKUP($F68,Lookup_!$A$2:$AJ$2224,3,FALSE)</f>
        <v>2026</v>
      </c>
      <c r="H68" s="27">
        <f>VLOOKUP($F68,Lookup_!$A$2:$AJ$2224,4,FALSE)</f>
        <v>4.4000000000000004</v>
      </c>
      <c r="I68" s="86">
        <f>VLOOKUP($F68,Lookup_!$A$2:$AJ$2224,2,FALSE)</f>
        <v>46137</v>
      </c>
      <c r="J68" s="7">
        <f>VLOOKUP($F68,Lookup_!$A$2:$AJ$2224,13,FALSE)</f>
        <v>23</v>
      </c>
      <c r="K68" s="8" t="str">
        <f>VLOOKUP(J68,Lookup_!$AO$3:$AP$32,2,FALSE)</f>
        <v>SD</v>
      </c>
      <c r="L68" s="27">
        <f>VLOOKUP($F68,Lookup_!$A$2:$AJ$2224,14,FALSE)</f>
        <v>-104</v>
      </c>
      <c r="M68" s="12">
        <f>VLOOKUP($F68,Lookup_!$A$2:$AJ$2224,15,FALSE)</f>
        <v>0.50980400000000003</v>
      </c>
      <c r="N68" s="115">
        <f t="shared" ref="N68:N89" si="314">M68/($M68+$T68)</f>
        <v>0.49767710205424426</v>
      </c>
      <c r="O68" s="116">
        <f t="shared" ref="O68:O89" si="315">IF(N68=0.5,100,IF(N68&gt;0.5,N68/(1-N68)*-100, (1-N68)/N68*100))</f>
        <v>100.93349601023137</v>
      </c>
      <c r="P68" s="49">
        <f>VLOOKUP($F68,Lookup_!$A$2:$AJ$2224,7,FALSE)</f>
        <v>1</v>
      </c>
      <c r="Q68" s="8" t="str">
        <f>VLOOKUP(P68,Lookup_!$AO$3:$AP$32,2,FALSE)</f>
        <v>ARZ</v>
      </c>
      <c r="R68" s="88">
        <f>VLOOKUP($F68,Lookup_!$A$2:$AJ$2224,12,FALSE)</f>
        <v>0.340368381</v>
      </c>
      <c r="S68" s="27">
        <f>VLOOKUP($F68,Lookup_!$A$2:$AJ$2224,8,FALSE)</f>
        <v>-106</v>
      </c>
      <c r="T68" s="12">
        <f>VLOOKUP($F68,Lookup_!$A$2:$AJ$2224,9,FALSE)</f>
        <v>0.51456299999999999</v>
      </c>
      <c r="U68" s="115">
        <f t="shared" ref="U68:U89" si="316">T68/($M68+$T68)</f>
        <v>0.5023228979457558</v>
      </c>
      <c r="V68" s="116">
        <f t="shared" ref="V68:V89" si="317">IF(U68=0.5,100,IF(U68&gt;0.5,U68/(1-U68)*-100, (1-U68)/U68*100))</f>
        <v>-100.93349601023141</v>
      </c>
      <c r="W68" s="90">
        <f t="shared" ref="W68:W89" si="318">IF(S68&lt;L68,1,-1)</f>
        <v>1</v>
      </c>
      <c r="X68" s="27">
        <f>VLOOKUP($F68,Lookup_!$A$2:$AJ$2224,5,FALSE)</f>
        <v>16</v>
      </c>
      <c r="Y68" s="27">
        <f>VLOOKUP($F68,Lookup_!$A$2:$AJ$2224,6,FALSE)</f>
        <v>-105</v>
      </c>
      <c r="Z68" s="55">
        <f>VLOOKUP($F68,Lookup_!$A$2:$AJ$2224,19,FALSE)</f>
        <v>110.59405214711806</v>
      </c>
      <c r="AA68" s="116">
        <f>VLOOKUP($F68,Lookup_!$A$2:$AJ$2224,25,FALSE)</f>
        <v>-102.17581613322577</v>
      </c>
      <c r="AB68" s="27">
        <f>VLOOKUP($F68,Lookup_!$A$2:$AJ$2224,21,FALSE)</f>
        <v>-151.02904209712349</v>
      </c>
      <c r="AC68" s="116">
        <f>VLOOKUP($F68,Lookup_!$A$2:$AJ$2224,23,FALSE)</f>
        <v>-226.53700970467997</v>
      </c>
      <c r="AD68" s="7">
        <f>VLOOKUP($F68,Lookup_!$A$2:$AJ$2224,31,FALSE)</f>
        <v>6</v>
      </c>
      <c r="AE68" s="8">
        <f>VLOOKUP($F68,Lookup_!$A$2:$AJ$2224,30,FALSE)</f>
        <v>4</v>
      </c>
      <c r="AF68" s="8" t="str">
        <f>VLOOKUP($F68,Lookup_!$A$2:$AJ$2224,32,FALSE)</f>
        <v>TWO</v>
      </c>
      <c r="AG68" s="28">
        <f>VLOOKUP($F68,Lookup_!$A$2:$AJ$2224,29,FALSE)</f>
        <v>-1</v>
      </c>
      <c r="AH68" s="28">
        <f>VLOOKUP($F68,Lookup_!$A$2:$AJ$2224,34,FALSE)</f>
        <v>-1</v>
      </c>
      <c r="AI68" s="28" t="str">
        <f>VLOOKUP($F68,Lookup_!$A$2:$AJ$2224,33,FALSE)</f>
        <v>VisDog</v>
      </c>
      <c r="AJ68" s="8">
        <f>VLOOKUP($F68,Lookup_!$A$2:$AJ$2224,35,FALSE)</f>
        <v>10</v>
      </c>
      <c r="AK68" s="28">
        <f>VLOOKUP($F68,Lookup_!$A$2:$AJ$2224,36,FALSE)</f>
        <v>-1</v>
      </c>
      <c r="AL68">
        <f t="shared" ref="AL68:AL89" si="319">ABS(AD68-AE68)</f>
        <v>2</v>
      </c>
      <c r="AM68">
        <f t="shared" ref="AM68:AM89" si="320">IF(AL68&lt;&gt;AI68,1,"")</f>
        <v>1</v>
      </c>
      <c r="AN68" s="166"/>
      <c r="AO68" s="1"/>
      <c r="AP68" s="17" t="s">
        <v>53</v>
      </c>
      <c r="AQ68" s="32">
        <f>AZ90</f>
        <v>18.239999999999998</v>
      </c>
      <c r="AR68" s="103">
        <f t="shared" ref="AR68:AR89" si="321">$S68</f>
        <v>-106</v>
      </c>
      <c r="AS68" s="24">
        <f>IF(OR($S68&lt;OPL_MIN,$S68&gt;OPL_MAX),"",VLOOKUP($F68,CleanseResults!$L$3:$P$1772,5,FALSE))</f>
        <v>0.48</v>
      </c>
      <c r="AT68" s="24" t="str">
        <f t="shared" ref="AT68:AT89" si="322">IF(AS68="","",IF($W68=1,IF(AS68&gt;=HWinThresh,"HomFave","VisDog"),IF(AS68&lt;HWinThresh,"VisFave","HomDog")))</f>
        <v>VisDog</v>
      </c>
      <c r="AU68" s="91">
        <f t="shared" ref="AU68:AU89" si="323">IF(AT68="","",IF(AS68=0.5,100,IF($W68=1,IF(AS68&gt;0.5,AS68/(1-AS68)*-100, (1-AS68)/AS68*100),IF(AS68&gt;0.5,(1-(1-AS68))/(1-AS68)*100,(1-AS68)/(1-(1-AS68))*-100))))</f>
        <v>108.33333333333334</v>
      </c>
      <c r="AV68" s="91">
        <f t="shared" ref="AV68:AV89" si="324">IF(AU68="","",ABS(AU68))</f>
        <v>108.33333333333334</v>
      </c>
      <c r="AW68" s="25">
        <f t="shared" ref="AW68:AW89" si="325">IF(AV68="","",IF(AT68=$AI68,1,-1))</f>
        <v>1</v>
      </c>
      <c r="AX68" s="53" t="str">
        <f t="shared" ref="AX68:AX89" si="326">IF(OR(AW68="",AT68&lt;&gt;"HomFave"),"",IF(AW68=1,100+AY68,0))</f>
        <v/>
      </c>
      <c r="AY68" s="52" t="str">
        <f t="shared" ref="AY68:AY89" si="327">IF(OR(AW68="",AT68&lt;&gt;"HomFave"),"",ABS($S68))</f>
        <v/>
      </c>
      <c r="AZ68" s="52">
        <f t="shared" ref="AZ68:AZ89" si="328">IF(OR(AT68&lt;&gt;"VisDog",AW68=""),"",IF(AW68=1,IF($L68&lt;0,100+BA68,ABS($L68)+BA68),0))</f>
        <v>204</v>
      </c>
      <c r="BA68" s="52">
        <f t="shared" ref="BA68:BA89" si="329">IF(OR(AW68="",AT68&lt;&gt;"VisDog"),"",IF($L68&lt;0,ABS($L68),100))</f>
        <v>104</v>
      </c>
      <c r="BB68" s="52" t="str">
        <f t="shared" ref="BB68:BB89" si="330">IF(OR(AW68="",AT68&lt;&gt;"VisFave"),"",IF(AW68=1,100+BC68,0))</f>
        <v/>
      </c>
      <c r="BC68" s="52" t="str">
        <f t="shared" ref="BC68:BC89" si="331">IF(OR(AW68="",AT68&lt;&gt;"VisFave"),"",ABS($L68))</f>
        <v/>
      </c>
      <c r="BD68" s="52" t="str">
        <f t="shared" ref="BD68:BD89" si="332">IF(OR(AT68&lt;&gt;"HomDog",AW68=""),"",IF(AW68=1,IF($S68&lt;0,100+BE68,ABS($S68)+BE68),0))</f>
        <v/>
      </c>
      <c r="BE68" s="52" t="str">
        <f t="shared" ref="BE68:BE89" si="333">IF(OR(AW68="",AT68&lt;&gt;"HomDog"),"",IF($S68&lt;0,ABS($S68),100))</f>
        <v/>
      </c>
      <c r="BG68" s="166"/>
      <c r="BH68" s="1"/>
      <c r="BI68" s="17" t="s">
        <v>53</v>
      </c>
      <c r="BJ68" s="32">
        <f>BS90</f>
        <v>14.16</v>
      </c>
      <c r="BK68" s="103">
        <f t="shared" ref="BK68:BK89" si="334">$S68</f>
        <v>-106</v>
      </c>
      <c r="BL68" s="24">
        <f>IF(OR($S68&lt;OPL_MIN,$S68&gt;OPL_MAX),"",VLOOKUP($F68,CleanseResults!$AA$3:$AE$1772,5,FALSE))</f>
        <v>0.53</v>
      </c>
      <c r="BM68" s="24" t="str">
        <f t="shared" ref="BM68:BM89" si="335">IF(BL68="","",IF($W68=1,IF(BL68&gt;=HWinThresh,"HomFave","VisDog"),IF(BL68&lt;HWinThresh,"VisFave","HomDog")))</f>
        <v>HomFave</v>
      </c>
      <c r="BN68" s="91">
        <f t="shared" ref="BN68:BN89" si="336">IF(BM68="","",IF(BL68=0.5,100,IF($W68=1,IF(BL68&gt;0.5,BL68/(1-BL68)*-100, (1-BL68)/BL68*100),IF(BL68&gt;0.5,(1-(1-BL68))/(1-BL68)*100,(1-BL68)/(1-(1-BL68))*-100))))</f>
        <v>-112.76595744680853</v>
      </c>
      <c r="BO68" s="91">
        <f t="shared" ref="BO68:BO89" si="337">IF(BN68="","",ABS(BN68))</f>
        <v>112.76595744680853</v>
      </c>
      <c r="BP68" s="25">
        <f t="shared" ref="BP68:BP89" si="338">IF(BO68="","",IF(BM68=$AI68,1,-1))</f>
        <v>-1</v>
      </c>
      <c r="BQ68" s="53">
        <f t="shared" ref="BQ68:BQ89" si="339">IF(OR(BP68="",BM68&lt;&gt;"HomFave"),"",IF(BP68=1,100+BR68,0))</f>
        <v>0</v>
      </c>
      <c r="BR68" s="52">
        <f t="shared" ref="BR68:BR89" si="340">IF(OR(BP68="",BM68&lt;&gt;"HomFave"),"",ABS($S68))</f>
        <v>106</v>
      </c>
      <c r="BS68" s="52" t="str">
        <f t="shared" ref="BS68:BS89" si="341">IF(OR(BM68&lt;&gt;"VisDog",BP68=""),"",IF(BP68=1,IF($L68&lt;0,100+BT68,ABS($L68)+BT68),0))</f>
        <v/>
      </c>
      <c r="BT68" s="52" t="str">
        <f t="shared" ref="BT68:BT89" si="342">IF(OR(BP68="",BM68&lt;&gt;"VisDog"),"",IF($L68&lt;0,ABS($L68),100))</f>
        <v/>
      </c>
      <c r="BU68" s="52" t="str">
        <f t="shared" ref="BU68:BU89" si="343">IF(OR(BP68="",BM68&lt;&gt;"VisFave"),"",IF(BP68=1,100+BV68,0))</f>
        <v/>
      </c>
      <c r="BV68" s="52" t="str">
        <f t="shared" ref="BV68:BV89" si="344">IF(OR(BP68="",BM68&lt;&gt;"VisFave"),"",ABS($L68))</f>
        <v/>
      </c>
      <c r="BW68" s="52" t="str">
        <f t="shared" ref="BW68:BW89" si="345">IF(OR(BM68&lt;&gt;"HomDog",BP68=""),"",IF(BP68=1,IF($S68&lt;0,100+BX68,ABS($S68)+BX68),0))</f>
        <v/>
      </c>
      <c r="BX68" s="52" t="str">
        <f t="shared" ref="BX68:BX89" si="346">IF(OR(BP68="",BM68&lt;&gt;"HomDog"),"",IF($S68&lt;0,ABS($S68),100))</f>
        <v/>
      </c>
      <c r="BZ68" s="166"/>
      <c r="CA68" s="1"/>
      <c r="CB68" s="17" t="s">
        <v>53</v>
      </c>
      <c r="CC68" s="32">
        <f>CL90</f>
        <v>12.13</v>
      </c>
      <c r="CD68" s="103">
        <f t="shared" ref="CD68:CD89" si="347">$S68</f>
        <v>-106</v>
      </c>
      <c r="CE68" s="24">
        <f>IF(OR($S68&lt;OPL_MIN,$S68&gt;OPL_MAX),"",VLOOKUP($F68,CleanseResults!$AP$3:$AT$1772,5,FALSE))</f>
        <v>0.53</v>
      </c>
      <c r="CF68" s="24" t="str">
        <f t="shared" ref="CF68:CF89" si="348">IF(CE68="","",IF($W68=1,IF(CE68&gt;=HWinThresh,"HomFave","VisDog"),IF(CE68&lt;HWinThresh,"VisFave","HomDog")))</f>
        <v>HomFave</v>
      </c>
      <c r="CG68" s="91">
        <f t="shared" ref="CG68:CG89" si="349">IF(CF68="","",IF(CE68=0.5,100,IF($W68=1,IF(CE68&gt;0.5,CE68/(1-CE68)*-100, (1-CE68)/CE68*100),IF(CE68&gt;0.5,(1-(1-CE68))/(1-CE68)*100,(1-CE68)/(1-(1-CE68))*-100))))</f>
        <v>-112.76595744680853</v>
      </c>
      <c r="CH68" s="91">
        <f t="shared" ref="CH68:CH89" si="350">IF(CG68="","",ABS(CG68))</f>
        <v>112.76595744680853</v>
      </c>
      <c r="CI68" s="25">
        <f t="shared" ref="CI68:CI89" si="351">IF(CH68="","",IF(CF68=$AI68,1,-1))</f>
        <v>-1</v>
      </c>
      <c r="CJ68" s="53">
        <f t="shared" ref="CJ68:CJ89" si="352">IF(OR(CI68="",CF68&lt;&gt;"HomFave"),"",IF(CI68=1,100+CK68,0))</f>
        <v>0</v>
      </c>
      <c r="CK68" s="52">
        <f t="shared" ref="CK68:CK89" si="353">IF(OR(CI68="",CF68&lt;&gt;"HomFave"),"",ABS($S68))</f>
        <v>106</v>
      </c>
      <c r="CL68" s="52" t="str">
        <f t="shared" ref="CL68:CL89" si="354">IF(OR(CF68&lt;&gt;"VisDog",CI68=""),"",IF(CI68=1,IF($L68&lt;0,100+CM68,ABS($L68)+CM68),0))</f>
        <v/>
      </c>
      <c r="CM68" s="52" t="str">
        <f t="shared" ref="CM68:CM89" si="355">IF(OR(CI68="",CF68&lt;&gt;"VisDog"),"",IF($L68&lt;0,ABS($L68),100))</f>
        <v/>
      </c>
      <c r="CN68" s="52" t="str">
        <f t="shared" ref="CN68:CN89" si="356">IF(OR(CI68="",CF68&lt;&gt;"VisFave"),"",IF(CI68=1,100+CO68,0))</f>
        <v/>
      </c>
      <c r="CO68" s="52" t="str">
        <f t="shared" ref="CO68:CO89" si="357">IF(OR(CI68="",CF68&lt;&gt;"VisFave"),"",ABS($L68))</f>
        <v/>
      </c>
      <c r="CP68" s="52" t="str">
        <f t="shared" ref="CP68:CP89" si="358">IF(OR(CF68&lt;&gt;"HomDog",CI68=""),"",IF(CI68=1,IF($S68&lt;0,100+CQ68,ABS($S68)+CQ68),0))</f>
        <v/>
      </c>
      <c r="CQ68" s="52" t="str">
        <f t="shared" ref="CQ68:CQ89" si="359">IF(OR(CI68="",CF68&lt;&gt;"HomDog"),"",IF($S68&lt;0,ABS($S68),100))</f>
        <v/>
      </c>
      <c r="CS68" s="166"/>
      <c r="CT68" s="1"/>
      <c r="CU68" s="17" t="s">
        <v>53</v>
      </c>
      <c r="CV68" s="32">
        <f>DE90</f>
        <v>10.130000000000001</v>
      </c>
      <c r="CW68" s="103">
        <f t="shared" ref="CW68:CW89" si="360">$S68</f>
        <v>-106</v>
      </c>
      <c r="CX68" s="24">
        <f>IF(OR($S68&lt;OPL_MIN,$S68&gt;OPL_MAX),"",VLOOKUP($F68,CleanseResults!$BE$3:$BI$1772,5,FALSE))</f>
        <v>0.56000000000000005</v>
      </c>
      <c r="CY68" s="24" t="str">
        <f t="shared" ref="CY68:CY89" si="361">IF(CX68="","",IF($W68=1,IF(CX68&gt;=HWinThresh,"HomFave","VisDog"),IF(CX68&lt;HWinThresh,"VisFave","HomDog")))</f>
        <v>HomFave</v>
      </c>
      <c r="CZ68" s="91">
        <f t="shared" ref="CZ68:CZ89" si="362">IF(CY68="","",IF(CX68=0.5,100,IF($W68=1,IF(CX68&gt;0.5,CX68/(1-CX68)*-100, (1-CX68)/CX68*100),IF(CX68&gt;0.5,(1-(1-CX68))/(1-CX68)*100,(1-CX68)/(1-(1-CX68))*-100))))</f>
        <v>-127.27272727272729</v>
      </c>
      <c r="DA68" s="91">
        <f t="shared" ref="DA68:DA89" si="363">IF(CZ68="","",ABS(CZ68))</f>
        <v>127.27272727272729</v>
      </c>
      <c r="DB68" s="25">
        <f t="shared" ref="DB68:DB89" si="364">IF(DA68="","",IF(CY68=$AI68,1,-1))</f>
        <v>-1</v>
      </c>
      <c r="DC68" s="53">
        <f t="shared" ref="DC68:DC89" si="365">IF(OR(DB68="",CY68&lt;&gt;"HomFave"),"",IF(DB68=1,100+DD68,0))</f>
        <v>0</v>
      </c>
      <c r="DD68" s="52">
        <f t="shared" ref="DD68:DD89" si="366">IF(OR(DB68="",CY68&lt;&gt;"HomFave"),"",ABS($S68))</f>
        <v>106</v>
      </c>
      <c r="DE68" s="52" t="str">
        <f t="shared" ref="DE68:DE89" si="367">IF(OR(CY68&lt;&gt;"VisDog",DB68=""),"",IF(DB68=1,IF($L68&lt;0,100+DF68,ABS($L68)+DF68),0))</f>
        <v/>
      </c>
      <c r="DF68" s="52" t="str">
        <f t="shared" ref="DF68:DF89" si="368">IF(OR(DB68="",CY68&lt;&gt;"VisDog"),"",IF($L68&lt;0,ABS($L68),100))</f>
        <v/>
      </c>
      <c r="DG68" s="52" t="str">
        <f t="shared" ref="DG68:DG89" si="369">IF(OR(DB68="",CY68&lt;&gt;"VisFave"),"",IF(DB68=1,100+DH68,0))</f>
        <v/>
      </c>
      <c r="DH68" s="52" t="str">
        <f t="shared" ref="DH68:DH89" si="370">IF(OR(DB68="",CY68&lt;&gt;"VisFave"),"",ABS($L68))</f>
        <v/>
      </c>
      <c r="DI68" s="52" t="str">
        <f t="shared" ref="DI68:DI89" si="371">IF(OR(CY68&lt;&gt;"HomDog",DB68=""),"",IF(DB68=1,IF($S68&lt;0,100+DJ68,ABS($S68)+DJ68),0))</f>
        <v/>
      </c>
      <c r="DJ68" s="52" t="str">
        <f t="shared" ref="DJ68:DJ89" si="372">IF(OR(DB68="",CY68&lt;&gt;"HomDog"),"",IF($S68&lt;0,ABS($S68),100))</f>
        <v/>
      </c>
      <c r="DL68" s="166"/>
      <c r="DM68" s="1"/>
      <c r="DN68" s="17" t="s">
        <v>53</v>
      </c>
      <c r="DO68" s="32">
        <f>DX90</f>
        <v>14.19</v>
      </c>
      <c r="DP68" s="103">
        <f t="shared" ref="DP68:DP89" si="373">$S68</f>
        <v>-106</v>
      </c>
      <c r="DQ68" s="24">
        <f>IF(OR($S68&lt;OPL_MIN,$S68&gt;OPL_MAX),"",VLOOKUP($F68,CleanseResults!$BT$3:$BX$1772,5,FALSE))</f>
        <v>0.43</v>
      </c>
      <c r="DR68" s="24" t="str">
        <f t="shared" ref="DR68:DR89" si="374">IF(DQ68="","",IF($W68=1,IF(DQ68&gt;=HWinThresh,"HomFave","VisDog"),IF(DQ68&lt;HWinThresh,"VisFave","HomDog")))</f>
        <v>VisDog</v>
      </c>
      <c r="DS68" s="91">
        <f t="shared" ref="DS68:DS89" si="375">IF(DR68="","",IF(DQ68=0.5,100,IF($W68=1,IF(DQ68&gt;0.5,DQ68/(1-DQ68)*-100, (1-DQ68)/DQ68*100),IF(DQ68&gt;0.5,(1-(1-DQ68))/(1-DQ68)*100,(1-DQ68)/(1-(1-DQ68))*-100))))</f>
        <v>132.55813953488374</v>
      </c>
      <c r="DT68" s="91">
        <f t="shared" ref="DT68:DT89" si="376">IF(DS68="","",ABS(DS68))</f>
        <v>132.55813953488374</v>
      </c>
      <c r="DU68" s="25">
        <f t="shared" ref="DU68:DU89" si="377">IF(DT68="","",IF(DR68=$AI68,1,-1))</f>
        <v>1</v>
      </c>
      <c r="DV68" s="53" t="str">
        <f t="shared" ref="DV68:DV89" si="378">IF(OR(DU68="",DR68&lt;&gt;"HomFave"),"",IF(DU68=1,100+DW68,0))</f>
        <v/>
      </c>
      <c r="DW68" s="52" t="str">
        <f t="shared" ref="DW68:DW89" si="379">IF(OR(DU68="",DR68&lt;&gt;"HomFave"),"",ABS($S68))</f>
        <v/>
      </c>
      <c r="DX68" s="52">
        <f t="shared" ref="DX68:DX89" si="380">IF(OR(DR68&lt;&gt;"VisDog",DU68=""),"",IF(DU68=1,IF($L68&lt;0,100+DY68,ABS($L68)+DY68),0))</f>
        <v>204</v>
      </c>
      <c r="DY68" s="52">
        <f t="shared" ref="DY68:DY89" si="381">IF(OR(DU68="",DR68&lt;&gt;"VisDog"),"",IF($L68&lt;0,ABS($L68),100))</f>
        <v>104</v>
      </c>
      <c r="DZ68" s="52" t="str">
        <f t="shared" ref="DZ68:DZ89" si="382">IF(OR(DU68="",DR68&lt;&gt;"VisFave"),"",IF(DU68=1,100+EA68,0))</f>
        <v/>
      </c>
      <c r="EA68" s="52" t="str">
        <f t="shared" ref="EA68:EA89" si="383">IF(OR(DU68="",DR68&lt;&gt;"VisFave"),"",ABS($L68))</f>
        <v/>
      </c>
      <c r="EB68" s="52" t="str">
        <f t="shared" ref="EB68:EB89" si="384">IF(OR(DR68&lt;&gt;"HomDog",DU68=""),"",IF(DU68=1,IF($S68&lt;0,100+EC68,ABS($S68)+EC68),0))</f>
        <v/>
      </c>
      <c r="EC68" s="52" t="str">
        <f t="shared" ref="EC68:EC89" si="385">IF(OR(DU68="",DR68&lt;&gt;"HomDog"),"",IF($S68&lt;0,ABS($S68),100))</f>
        <v/>
      </c>
      <c r="EE68" s="166"/>
      <c r="EF68" s="1"/>
      <c r="EG68" s="17" t="s">
        <v>53</v>
      </c>
      <c r="EH68" s="32">
        <f>EQ90</f>
        <v>6.08</v>
      </c>
      <c r="EI68" s="103">
        <f t="shared" ref="EI68:EI89" si="386">$S68</f>
        <v>-106</v>
      </c>
      <c r="EJ68" s="24">
        <f>IF(OR($S68&lt;OPL_MIN,$S68&gt;OPL_MAX),"",VLOOKUP($F68,CleanseResults!$CI$3:$CM$1772,5,FALSE))</f>
        <v>0.52</v>
      </c>
      <c r="EK68" s="24" t="str">
        <f t="shared" ref="EK68:EK89" si="387">IF(EJ68="","",IF($W68=1,IF(EJ68&gt;=HWinThresh,"HomFave","VisDog"),IF(EJ68&lt;HWinThresh,"VisFave","HomDog")))</f>
        <v>HomFave</v>
      </c>
      <c r="EL68" s="91">
        <f t="shared" ref="EL68:EL89" si="388">IF(EK68="","",IF(EJ68=0.5,100,IF($W68=1,IF(EJ68&gt;0.5,EJ68/(1-EJ68)*-100, (1-EJ68)/EJ68*100),IF(EJ68&gt;0.5,(1-(1-EJ68))/(1-EJ68)*100,(1-EJ68)/(1-(1-EJ68))*-100))))</f>
        <v>-108.33333333333334</v>
      </c>
      <c r="EM68" s="91">
        <f t="shared" ref="EM68:EM89" si="389">IF(EL68="","",ABS(EL68))</f>
        <v>108.33333333333334</v>
      </c>
      <c r="EN68" s="25">
        <f t="shared" ref="EN68:EN89" si="390">IF(EM68="","",IF(EK68=$AI68,1,-1))</f>
        <v>-1</v>
      </c>
      <c r="EO68" s="53">
        <f t="shared" ref="EO68:EO89" si="391">IF(OR(EN68="",EK68&lt;&gt;"HomFave"),"",IF(EN68=1,100+EP68,0))</f>
        <v>0</v>
      </c>
      <c r="EP68" s="52">
        <f t="shared" ref="EP68:EP89" si="392">IF(OR(EN68="",EK68&lt;&gt;"HomFave"),"",ABS($S68))</f>
        <v>106</v>
      </c>
      <c r="EQ68" s="52" t="str">
        <f t="shared" ref="EQ68:EQ89" si="393">IF(OR(EK68&lt;&gt;"VisDog",EN68=""),"",IF(EN68=1,IF($L68&lt;0,100+ER68,ABS($L68)+ER68),0))</f>
        <v/>
      </c>
      <c r="ER68" s="52" t="str">
        <f t="shared" ref="ER68:ER89" si="394">IF(OR(EN68="",EK68&lt;&gt;"VisDog"),"",IF($L68&lt;0,ABS($L68),100))</f>
        <v/>
      </c>
      <c r="ES68" s="52" t="str">
        <f t="shared" ref="ES68:ES89" si="395">IF(OR(EN68="",EK68&lt;&gt;"VisFave"),"",IF(EN68=1,100+ET68,0))</f>
        <v/>
      </c>
      <c r="ET68" s="52" t="str">
        <f t="shared" ref="ET68:ET89" si="396">IF(OR(EN68="",EK68&lt;&gt;"VisFave"),"",ABS($L68))</f>
        <v/>
      </c>
      <c r="EU68" s="52" t="str">
        <f t="shared" ref="EU68:EU89" si="397">IF(OR(EK68&lt;&gt;"HomDog",EN68=""),"",IF(EN68=1,IF($S68&lt;0,100+EV68,ABS($S68)+EV68),0))</f>
        <v/>
      </c>
      <c r="EV68" s="52" t="str">
        <f t="shared" ref="EV68:EV89" si="398">IF(OR(EN68="",EK68&lt;&gt;"HomDog"),"",IF($S68&lt;0,ABS($S68),100))</f>
        <v/>
      </c>
      <c r="EX68" s="166"/>
      <c r="EY68" s="1"/>
      <c r="EZ68" s="17" t="s">
        <v>53</v>
      </c>
      <c r="FA68" s="32">
        <f>FJ90</f>
        <v>10.11</v>
      </c>
      <c r="FB68" s="103">
        <f t="shared" ref="FB68:FB89" si="399">$S68</f>
        <v>-106</v>
      </c>
      <c r="FC68" s="24">
        <f>IF(OR($S68&lt;OPL_MIN,$S68&gt;OPL_MAX),"",VLOOKUP($F68,CleanseResults!$CX$3:$DB$1772,5,FALSE))</f>
        <v>0.48</v>
      </c>
      <c r="FD68" s="24" t="str">
        <f t="shared" ref="FD68:FD89" si="400">IF(FC68="","",IF($W68=1,IF(FC68&gt;=HWinThresh,"HomFave","VisDog"),IF(FC68&lt;HWinThresh,"VisFave","HomDog")))</f>
        <v>VisDog</v>
      </c>
      <c r="FE68" s="91">
        <f t="shared" ref="FE68:FE89" si="401">IF(FD68="","",IF(FC68=0.5,100,IF($W68=1,IF(FC68&gt;0.5,FC68/(1-FC68)*-100, (1-FC68)/FC68*100),IF(FC68&gt;0.5,(1-(1-FC68))/(1-FC68)*100,(1-FC68)/(1-(1-FC68))*-100))))</f>
        <v>108.33333333333334</v>
      </c>
      <c r="FF68" s="91">
        <f t="shared" ref="FF68:FF89" si="402">IF(FE68="","",ABS(FE68))</f>
        <v>108.33333333333334</v>
      </c>
      <c r="FG68" s="25">
        <f t="shared" ref="FG68:FG89" si="403">IF(FF68="","",IF(FD68=$AI68,1,-1))</f>
        <v>1</v>
      </c>
      <c r="FH68" s="53" t="str">
        <f t="shared" ref="FH68:FH89" si="404">IF(OR(FG68="",FD68&lt;&gt;"HomFave"),"",IF(FG68=1,100+FI68,0))</f>
        <v/>
      </c>
      <c r="FI68" s="52" t="str">
        <f t="shared" ref="FI68:FI89" si="405">IF(OR(FG68="",FD68&lt;&gt;"HomFave"),"",ABS($S68))</f>
        <v/>
      </c>
      <c r="FJ68" s="52">
        <f t="shared" ref="FJ68:FJ89" si="406">IF(OR(FD68&lt;&gt;"VisDog",FG68=""),"",IF(FG68=1,IF($L68&lt;0,100+FK68,ABS($L68)+FK68),0))</f>
        <v>204</v>
      </c>
      <c r="FK68" s="52">
        <f t="shared" ref="FK68:FK89" si="407">IF(OR(FG68="",FD68&lt;&gt;"VisDog"),"",IF($L68&lt;0,ABS($L68),100))</f>
        <v>104</v>
      </c>
      <c r="FL68" s="52" t="str">
        <f t="shared" ref="FL68:FL89" si="408">IF(OR(FG68="",FD68&lt;&gt;"VisFave"),"",IF(FG68=1,100+FM68,0))</f>
        <v/>
      </c>
      <c r="FM68" s="52" t="str">
        <f t="shared" ref="FM68:FM89" si="409">IF(OR(FG68="",FD68&lt;&gt;"VisFave"),"",ABS($L68))</f>
        <v/>
      </c>
      <c r="FN68" s="52" t="str">
        <f t="shared" ref="FN68:FN89" si="410">IF(OR(FD68&lt;&gt;"HomDog",FG68=""),"",IF(FG68=1,IF($S68&lt;0,100+FO68,ABS($S68)+FO68),0))</f>
        <v/>
      </c>
      <c r="FO68" s="52" t="str">
        <f t="shared" ref="FO68:FO89" si="411">IF(OR(FG68="",FD68&lt;&gt;"HomDog"),"",IF($S68&lt;0,ABS($S68),100))</f>
        <v/>
      </c>
      <c r="FQ68" s="166"/>
      <c r="FR68" s="1"/>
      <c r="FS68" s="17" t="s">
        <v>53</v>
      </c>
      <c r="FT68" s="32">
        <f>GC90</f>
        <v>4.04</v>
      </c>
      <c r="FU68" s="103">
        <f t="shared" ref="FU68:FU89" si="412">$S68</f>
        <v>-106</v>
      </c>
      <c r="FV68" s="24">
        <f>IF(OR($S68&lt;OPL_MIN,$S68&gt;OPL_MAX),"",VLOOKUP($F68,CleanseResults!$DM$3:$DQ$1772,5,FALSE))</f>
        <v>0.53</v>
      </c>
      <c r="FW68" s="24" t="str">
        <f t="shared" ref="FW68:FW89" si="413">IF(FV68="","",IF($W68=1,IF(FV68&gt;=HWinThresh,"HomFave","VisDog"),IF(FV68&lt;HWinThresh,"VisFave","HomDog")))</f>
        <v>HomFave</v>
      </c>
      <c r="FX68" s="91">
        <f t="shared" ref="FX68:FX89" si="414">IF(FW68="","",IF(FV68=0.5,100,IF($W68=1,IF(FV68&gt;0.5,FV68/(1-FV68)*-100, (1-FV68)/FV68*100),IF(FV68&gt;0.5,(1-(1-FV68))/(1-FV68)*100,(1-FV68)/(1-(1-FV68))*-100))))</f>
        <v>-112.76595744680853</v>
      </c>
      <c r="FY68" s="91">
        <f t="shared" ref="FY68:FY89" si="415">IF(FX68="","",ABS(FX68))</f>
        <v>112.76595744680853</v>
      </c>
      <c r="FZ68" s="25">
        <f t="shared" ref="FZ68:FZ89" si="416">IF(FY68="","",IF(FW68=$AI68,1,-1))</f>
        <v>-1</v>
      </c>
      <c r="GA68" s="53">
        <f t="shared" ref="GA68:GA89" si="417">IF(OR(FZ68="",FW68&lt;&gt;"HomFave"),"",IF(FZ68=1,100+GB68,0))</f>
        <v>0</v>
      </c>
      <c r="GB68" s="52">
        <f t="shared" ref="GB68:GB89" si="418">IF(OR(FZ68="",FW68&lt;&gt;"HomFave"),"",ABS($S68))</f>
        <v>106</v>
      </c>
      <c r="GC68" s="52" t="str">
        <f t="shared" ref="GC68:GC89" si="419">IF(OR(FW68&lt;&gt;"VisDog",FZ68=""),"",IF(FZ68=1,IF($L68&lt;0,100+GD68,ABS($L68)+GD68),0))</f>
        <v/>
      </c>
      <c r="GD68" s="52" t="str">
        <f t="shared" ref="GD68:GD89" si="420">IF(OR(FZ68="",FW68&lt;&gt;"VisDog"),"",IF($L68&lt;0,ABS($L68),100))</f>
        <v/>
      </c>
      <c r="GE68" s="52" t="str">
        <f t="shared" ref="GE68:GE89" si="421">IF(OR(FZ68="",FW68&lt;&gt;"VisFave"),"",IF(FZ68=1,100+GF68,0))</f>
        <v/>
      </c>
      <c r="GF68" s="52" t="str">
        <f t="shared" ref="GF68:GF89" si="422">IF(OR(FZ68="",FW68&lt;&gt;"VisFave"),"",ABS($L68))</f>
        <v/>
      </c>
      <c r="GG68" s="52" t="str">
        <f t="shared" ref="GG68:GG89" si="423">IF(OR(FW68&lt;&gt;"HomDog",FZ68=""),"",IF(FZ68=1,IF($S68&lt;0,100+GH68,ABS($S68)+GH68),0))</f>
        <v/>
      </c>
      <c r="GH68" s="52" t="str">
        <f t="shared" ref="GH68:GH89" si="424">IF(OR(FZ68="",FW68&lt;&gt;"HomDog"),"",IF($S68&lt;0,ABS($S68),100))</f>
        <v/>
      </c>
      <c r="GJ68" s="166"/>
      <c r="GK68" s="1"/>
      <c r="GL68" s="17" t="s">
        <v>53</v>
      </c>
      <c r="GM68" s="32">
        <f>GV90</f>
        <v>12.12</v>
      </c>
      <c r="GN68" s="103">
        <f t="shared" ref="GN68:GN89" si="425">$S68</f>
        <v>-106</v>
      </c>
      <c r="GO68" s="24">
        <f>IF(OR($S68&lt;OPL_MIN,$S68&gt;OPL_MAX),"",VLOOKUP($F68,CleanseResults!$EB$3:$EF$1772,5,FALSE))</f>
        <v>0.51</v>
      </c>
      <c r="GP68" s="24" t="str">
        <f t="shared" ref="GP68:GP89" si="426">IF(GO68="","",IF($W68=1,IF(GO68&gt;=HWinThresh,"HomFave","VisDog"),IF(GO68&lt;HWinThresh,"VisFave","HomDog")))</f>
        <v>HomFave</v>
      </c>
      <c r="GQ68" s="91">
        <f t="shared" ref="GQ68:GQ89" si="427">IF(GP68="","",IF(GO68=0.5,100,IF($W68=1,IF(GO68&gt;0.5,GO68/(1-GO68)*-100, (1-GO68)/GO68*100),IF(GO68&gt;0.5,(1-(1-GO68))/(1-GO68)*100,(1-GO68)/(1-(1-GO68))*-100))))</f>
        <v>-104.08163265306123</v>
      </c>
      <c r="GR68" s="91">
        <f t="shared" ref="GR68:GR89" si="428">IF(GQ68="","",ABS(GQ68))</f>
        <v>104.08163265306123</v>
      </c>
      <c r="GS68" s="25">
        <f t="shared" ref="GS68:GS89" si="429">IF(GR68="","",IF(GP68=$AI68,1,-1))</f>
        <v>-1</v>
      </c>
      <c r="GT68" s="53">
        <f t="shared" ref="GT68:GT89" si="430">IF(OR(GS68="",GP68&lt;&gt;"HomFave"),"",IF(GS68=1,100+GU68,0))</f>
        <v>0</v>
      </c>
      <c r="GU68" s="52">
        <f t="shared" ref="GU68:GU89" si="431">IF(OR(GS68="",GP68&lt;&gt;"HomFave"),"",ABS($S68))</f>
        <v>106</v>
      </c>
      <c r="GV68" s="52" t="str">
        <f t="shared" ref="GV68:GV89" si="432">IF(OR(GP68&lt;&gt;"VisDog",GS68=""),"",IF(GS68=1,IF($L68&lt;0,100+GW68,ABS($L68)+GW68),0))</f>
        <v/>
      </c>
      <c r="GW68" s="52" t="str">
        <f t="shared" ref="GW68:GW89" si="433">IF(OR(GS68="",GP68&lt;&gt;"VisDog"),"",IF($L68&lt;0,ABS($L68),100))</f>
        <v/>
      </c>
      <c r="GX68" s="52" t="str">
        <f t="shared" ref="GX68:GX89" si="434">IF(OR(GS68="",GP68&lt;&gt;"VisFave"),"",IF(GS68=1,100+GY68,0))</f>
        <v/>
      </c>
      <c r="GY68" s="52" t="str">
        <f t="shared" ref="GY68:GY89" si="435">IF(OR(GS68="",GP68&lt;&gt;"VisFave"),"",ABS($L68))</f>
        <v/>
      </c>
      <c r="GZ68" s="52" t="str">
        <f t="shared" ref="GZ68:GZ89" si="436">IF(OR(GP68&lt;&gt;"HomDog",GS68=""),"",IF(GS68=1,IF($S68&lt;0,100+HA68,ABS($S68)+HA68),0))</f>
        <v/>
      </c>
      <c r="HA68" s="52" t="str">
        <f t="shared" ref="HA68:HA89" si="437">IF(OR(GS68="",GP68&lt;&gt;"HomDog"),"",IF($S68&lt;0,ABS($S68),100))</f>
        <v/>
      </c>
      <c r="HC68" s="166"/>
      <c r="HD68" s="1"/>
      <c r="HE68" s="17" t="s">
        <v>53</v>
      </c>
      <c r="HF68" s="32">
        <f>HO90</f>
        <v>12.12</v>
      </c>
      <c r="HG68" s="103">
        <f t="shared" ref="HG68:HG89" si="438">$S68</f>
        <v>-106</v>
      </c>
      <c r="HH68" s="24">
        <f>IF(OR($S68&lt;OPL_MIN,$S68&gt;OPL_MAX),"",VLOOKUP($F68,CleanseResults!$EQ$3:$EU$1772,5,FALSE))</f>
        <v>0.51</v>
      </c>
      <c r="HI68" s="24" t="str">
        <f t="shared" ref="HI68:HI89" si="439">IF(HH68="","",IF($W68=1,IF(HH68&gt;=HWinThresh,"HomFave","VisDog"),IF(HH68&lt;HWinThresh,"VisFave","HomDog")))</f>
        <v>HomFave</v>
      </c>
      <c r="HJ68" s="91">
        <f t="shared" ref="HJ68:HJ89" si="440">IF(HI68="","",IF(HH68=0.5,100,IF($W68=1,IF(HH68&gt;0.5,HH68/(1-HH68)*-100, (1-HH68)/HH68*100),IF(HH68&gt;0.5,(1-(1-HH68))/(1-HH68)*100,(1-HH68)/(1-(1-HH68))*-100))))</f>
        <v>-104.08163265306123</v>
      </c>
      <c r="HK68" s="91">
        <f t="shared" ref="HK68:HK89" si="441">IF(HJ68="","",ABS(HJ68))</f>
        <v>104.08163265306123</v>
      </c>
      <c r="HL68" s="25">
        <f t="shared" ref="HL68:HL89" si="442">IF(HK68="","",IF(HI68=$AI68,1,-1))</f>
        <v>-1</v>
      </c>
      <c r="HM68" s="53">
        <f t="shared" ref="HM68:HM89" si="443">IF(OR(HL68="",HI68&lt;&gt;"HomFave"),"",IF(HL68=1,100+HN68,0))</f>
        <v>0</v>
      </c>
      <c r="HN68" s="52">
        <f t="shared" ref="HN68:HN89" si="444">IF(OR(HL68="",HI68&lt;&gt;"HomFave"),"",ABS($S68))</f>
        <v>106</v>
      </c>
      <c r="HO68" s="52" t="str">
        <f t="shared" ref="HO68:HO89" si="445">IF(OR(HI68&lt;&gt;"VisDog",HL68=""),"",IF(HL68=1,IF($L68&lt;0,100+HP68,ABS($L68)+HP68),0))</f>
        <v/>
      </c>
      <c r="HP68" s="52" t="str">
        <f t="shared" ref="HP68:HP89" si="446">IF(OR(HL68="",HI68&lt;&gt;"VisDog"),"",IF($L68&lt;0,ABS($L68),100))</f>
        <v/>
      </c>
      <c r="HQ68" s="52" t="str">
        <f t="shared" ref="HQ68:HQ89" si="447">IF(OR(HL68="",HI68&lt;&gt;"VisFave"),"",IF(HL68=1,100+HR68,0))</f>
        <v/>
      </c>
      <c r="HR68" s="52" t="str">
        <f t="shared" ref="HR68:HR89" si="448">IF(OR(HL68="",HI68&lt;&gt;"VisFave"),"",ABS($L68))</f>
        <v/>
      </c>
      <c r="HS68" s="52" t="str">
        <f t="shared" ref="HS68:HS89" si="449">IF(OR(HI68&lt;&gt;"HomDog",HL68=""),"",IF(HL68=1,IF($S68&lt;0,100+HT68,ABS($S68)+HT68),0))</f>
        <v/>
      </c>
      <c r="HT68" s="52" t="str">
        <f t="shared" ref="HT68:HT89" si="450">IF(OR(HL68="",HI68&lt;&gt;"HomDog"),"",IF($S68&lt;0,ABS($S68),100))</f>
        <v/>
      </c>
      <c r="HV68" s="166"/>
      <c r="HW68" s="1"/>
      <c r="HX68" s="17" t="s">
        <v>53</v>
      </c>
      <c r="HY68" s="32">
        <f>IH90</f>
        <v>8.09</v>
      </c>
      <c r="HZ68" s="103">
        <f t="shared" ref="HZ68:HZ89" si="451">$S68</f>
        <v>-106</v>
      </c>
      <c r="IA68" s="24">
        <f>IF(OR($S68&lt;OPL_MIN,$S68&gt;OPL_MAX),"",VLOOKUP($F68,CleanseResults!$FF$3:$FJ$1772,5,FALSE))</f>
        <v>0.49</v>
      </c>
      <c r="IB68" s="24" t="str">
        <f t="shared" ref="IB68:IB89" si="452">IF(IA68="","",IF($W68=1,IF(IA68&gt;=HWinThresh,"HomFave","VisDog"),IF(IA68&lt;HWinThresh,"VisFave","HomDog")))</f>
        <v>VisDog</v>
      </c>
      <c r="IC68" s="91">
        <f t="shared" ref="IC68:IC89" si="453">IF(IB68="","",IF(IA68=0.5,100,IF($W68=1,IF(IA68&gt;0.5,IA68/(1-IA68)*-100, (1-IA68)/IA68*100),IF(IA68&gt;0.5,(1-(1-IA68))/(1-IA68)*100,(1-IA68)/(1-(1-IA68))*-100))))</f>
        <v>104.08163265306123</v>
      </c>
      <c r="ID68" s="91">
        <f t="shared" ref="ID68:ID89" si="454">IF(IC68="","",ABS(IC68))</f>
        <v>104.08163265306123</v>
      </c>
      <c r="IE68" s="25">
        <f t="shared" ref="IE68:IE89" si="455">IF(ID68="","",IF(IB68=$AI68,1,-1))</f>
        <v>1</v>
      </c>
      <c r="IF68" s="53" t="str">
        <f t="shared" ref="IF68:IF89" si="456">IF(OR(IE68="",IB68&lt;&gt;"HomFave"),"",IF(IE68=1,100+IG68,0))</f>
        <v/>
      </c>
      <c r="IG68" s="52" t="str">
        <f t="shared" ref="IG68:IG89" si="457">IF(OR(IE68="",IB68&lt;&gt;"HomFave"),"",ABS($S68))</f>
        <v/>
      </c>
      <c r="IH68" s="52">
        <f t="shared" ref="IH68:IH89" si="458">IF(OR(IB68&lt;&gt;"VisDog",IE68=""),"",IF(IE68=1,IF($L68&lt;0,100+II68,ABS($L68)+II68),0))</f>
        <v>204</v>
      </c>
      <c r="II68" s="52">
        <f t="shared" ref="II68:II89" si="459">IF(OR(IE68="",IB68&lt;&gt;"VisDog"),"",IF($L68&lt;0,ABS($L68),100))</f>
        <v>104</v>
      </c>
      <c r="IJ68" s="52" t="str">
        <f t="shared" ref="IJ68:IJ89" si="460">IF(OR(IE68="",IB68&lt;&gt;"VisFave"),"",IF(IE68=1,100+IK68,0))</f>
        <v/>
      </c>
      <c r="IK68" s="52" t="str">
        <f t="shared" ref="IK68:IK89" si="461">IF(OR(IE68="",IB68&lt;&gt;"VisFave"),"",ABS($L68))</f>
        <v/>
      </c>
      <c r="IL68" s="52" t="str">
        <f t="shared" ref="IL68:IL89" si="462">IF(OR(IB68&lt;&gt;"HomDog",IE68=""),"",IF(IE68=1,IF($S68&lt;0,100+IM68,ABS($S68)+IM68),0))</f>
        <v/>
      </c>
      <c r="IM68" s="52" t="str">
        <f t="shared" ref="IM68:IM89" si="463">IF(OR(IE68="",IB68&lt;&gt;"HomDog"),"",IF($S68&lt;0,ABS($S68),100))</f>
        <v/>
      </c>
      <c r="IO68" s="166"/>
      <c r="IP68" s="1"/>
      <c r="IQ68" s="17" t="s">
        <v>53</v>
      </c>
      <c r="IR68" s="32">
        <f>JA90</f>
        <v>10.130000000000001</v>
      </c>
      <c r="IS68" s="103">
        <f t="shared" ref="IS68:IS89" si="464">$S68</f>
        <v>-106</v>
      </c>
      <c r="IT68" s="24">
        <f>IF(OR($S68&lt;OPL_MIN,$S68&gt;OPL_MAX),"",VLOOKUP($F68,CleanseResults!$FU$3:$FY$1772,5,FALSE))</f>
        <v>0.49</v>
      </c>
      <c r="IU68" s="24" t="str">
        <f t="shared" ref="IU68:IU89" si="465">IF(IT68="","",IF($W68=1,IF(IT68&gt;=HWinThresh,"HomFave","VisDog"),IF(IT68&lt;HWinThresh,"VisFave","HomDog")))</f>
        <v>VisDog</v>
      </c>
      <c r="IV68" s="91">
        <f t="shared" ref="IV68:IV89" si="466">IF(IU68="","",IF(IT68=0.5,100,IF($W68=1,IF(IT68&gt;0.5,IT68/(1-IT68)*-100, (1-IT68)/IT68*100),IF(IT68&gt;0.5,(1-(1-IT68))/(1-IT68)*100,(1-IT68)/(1-(1-IT68))*-100))))</f>
        <v>104.08163265306123</v>
      </c>
      <c r="IW68" s="91">
        <f t="shared" ref="IW68:IW89" si="467">IF(IV68="","",ABS(IV68))</f>
        <v>104.08163265306123</v>
      </c>
      <c r="IX68" s="25">
        <f t="shared" ref="IX68:IX89" si="468">IF(IW68="","",IF(IU68=$AI68,1,-1))</f>
        <v>1</v>
      </c>
      <c r="IY68" s="53" t="str">
        <f t="shared" ref="IY68:IY89" si="469">IF(OR(IX68="",IU68&lt;&gt;"HomFave"),"",IF(IX68=1,100+IZ68,0))</f>
        <v/>
      </c>
      <c r="IZ68" s="52" t="str">
        <f t="shared" ref="IZ68:IZ89" si="470">IF(OR(IX68="",IU68&lt;&gt;"HomFave"),"",ABS($S68))</f>
        <v/>
      </c>
      <c r="JA68" s="52">
        <f t="shared" ref="JA68:JA89" si="471">IF(OR(IU68&lt;&gt;"VisDog",IX68=""),"",IF(IX68=1,IF($L68&lt;0,100+JB68,ABS($L68)+JB68),0))</f>
        <v>204</v>
      </c>
      <c r="JB68" s="52">
        <f t="shared" ref="JB68:JB89" si="472">IF(OR(IX68="",IU68&lt;&gt;"VisDog"),"",IF($L68&lt;0,ABS($L68),100))</f>
        <v>104</v>
      </c>
      <c r="JC68" s="52" t="str">
        <f t="shared" ref="JC68:JC89" si="473">IF(OR(IX68="",IU68&lt;&gt;"VisFave"),"",IF(IX68=1,100+JD68,0))</f>
        <v/>
      </c>
      <c r="JD68" s="52" t="str">
        <f t="shared" ref="JD68:JD89" si="474">IF(OR(IX68="",IU68&lt;&gt;"VisFave"),"",ABS($L68))</f>
        <v/>
      </c>
      <c r="JE68" s="52" t="str">
        <f t="shared" ref="JE68:JE89" si="475">IF(OR(IU68&lt;&gt;"HomDog",IX68=""),"",IF(IX68=1,IF($S68&lt;0,100+JF68,ABS($S68)+JF68),0))</f>
        <v/>
      </c>
      <c r="JF68" s="52" t="str">
        <f t="shared" ref="JF68:JF89" si="476">IF(OR(IX68="",IU68&lt;&gt;"HomDog"),"",IF($S68&lt;0,ABS($S68),100))</f>
        <v/>
      </c>
      <c r="JH68" s="166"/>
      <c r="JI68" s="1"/>
      <c r="JJ68" s="17" t="s">
        <v>53</v>
      </c>
      <c r="JK68" s="32">
        <f>JT90</f>
        <v>18.21</v>
      </c>
      <c r="JL68" s="103">
        <f t="shared" ref="JL68:JL89" si="477">$S68</f>
        <v>-106</v>
      </c>
      <c r="JM68" s="24">
        <f>IF(OR($S68&lt;OPL_MIN,$S68&gt;OPL_MAX),"",VLOOKUP($F68,CleanseResults!$GJ$3:$GN$1772,5,FALSE))</f>
        <v>0.49</v>
      </c>
      <c r="JN68" s="24" t="str">
        <f t="shared" ref="JN68:JN89" si="478">IF(JM68="","",IF($W68=1,IF(JM68&gt;=HWinThresh,"HomFave","VisDog"),IF(JM68&lt;HWinThresh,"VisFave","HomDog")))</f>
        <v>VisDog</v>
      </c>
      <c r="JO68" s="91">
        <f t="shared" ref="JO68:JO89" si="479">IF(JN68="","",IF(JM68=0.5,100,IF($W68=1,IF(JM68&gt;0.5,JM68/(1-JM68)*-100, (1-JM68)/JM68*100),IF(JM68&gt;0.5,(1-(1-JM68))/(1-JM68)*100,(1-JM68)/(1-(1-JM68))*-100))))</f>
        <v>104.08163265306123</v>
      </c>
      <c r="JP68" s="91">
        <f t="shared" ref="JP68:JP89" si="480">IF(JO68="","",ABS(JO68))</f>
        <v>104.08163265306123</v>
      </c>
      <c r="JQ68" s="25">
        <f t="shared" ref="JQ68:JQ89" si="481">IF(JP68="","",IF(JN68=$AI68,1,-1))</f>
        <v>1</v>
      </c>
      <c r="JR68" s="53" t="str">
        <f t="shared" ref="JR68:JR89" si="482">IF(OR(JQ68="",JN68&lt;&gt;"HomFave"),"",IF(JQ68=1,100+JS68,0))</f>
        <v/>
      </c>
      <c r="JS68" s="52" t="str">
        <f t="shared" ref="JS68:JS89" si="483">IF(OR(JQ68="",JN68&lt;&gt;"HomFave"),"",ABS($S68))</f>
        <v/>
      </c>
      <c r="JT68" s="52">
        <f t="shared" ref="JT68:JT89" si="484">IF(OR(JN68&lt;&gt;"VisDog",JQ68=""),"",IF(JQ68=1,IF($L68&lt;0,100+JU68,ABS($L68)+JU68),0))</f>
        <v>204</v>
      </c>
      <c r="JU68" s="52">
        <f t="shared" ref="JU68:JU89" si="485">IF(OR(JQ68="",JN68&lt;&gt;"VisDog"),"",IF($L68&lt;0,ABS($L68),100))</f>
        <v>104</v>
      </c>
      <c r="JV68" s="52" t="str">
        <f t="shared" ref="JV68:JV89" si="486">IF(OR(JQ68="",JN68&lt;&gt;"VisFave"),"",IF(JQ68=1,100+JW68,0))</f>
        <v/>
      </c>
      <c r="JW68" s="52" t="str">
        <f t="shared" ref="JW68:JW89" si="487">IF(OR(JQ68="",JN68&lt;&gt;"VisFave"),"",ABS($L68))</f>
        <v/>
      </c>
      <c r="JX68" s="52" t="str">
        <f t="shared" ref="JX68:JX89" si="488">IF(OR(JN68&lt;&gt;"HomDog",JQ68=""),"",IF(JQ68=1,IF($S68&lt;0,100+JY68,ABS($S68)+JY68),0))</f>
        <v/>
      </c>
      <c r="JY68" s="52" t="str">
        <f t="shared" ref="JY68:JY89" si="489">IF(OR(JQ68="",JN68&lt;&gt;"HomDog"),"",IF($S68&lt;0,ABS($S68),100))</f>
        <v/>
      </c>
      <c r="KA68" s="166"/>
      <c r="KB68" s="1"/>
      <c r="KC68" s="17" t="s">
        <v>53</v>
      </c>
      <c r="KD68" s="32">
        <f>KM90</f>
        <v>8.1</v>
      </c>
      <c r="KE68" s="103">
        <f t="shared" ref="KE68:KE89" si="490">$S68</f>
        <v>-106</v>
      </c>
      <c r="KF68" s="24">
        <f>IF(OR($S68&lt;OPL_MIN,$S68&gt;OPL_MAX),"",VLOOKUP($F68,CleanseResults!$GY$3:$HC$1772,5,FALSE))</f>
        <v>0.49</v>
      </c>
      <c r="KG68" s="24" t="str">
        <f t="shared" ref="KG68:KG89" si="491">IF(KF68="","",IF($W68=1,IF(KF68&gt;=HWinThresh,"HomFave","VisDog"),IF(KF68&lt;HWinThresh,"VisFave","HomDog")))</f>
        <v>VisDog</v>
      </c>
      <c r="KH68" s="91">
        <f t="shared" ref="KH68:KH89" si="492">IF(KG68="","",IF(KF68=0.5,100,IF($W68=1,IF(KF68&gt;0.5,KF68/(1-KF68)*-100, (1-KF68)/KF68*100),IF(KF68&gt;0.5,(1-(1-KF68))/(1-KF68)*100,(1-KF68)/(1-(1-KF68))*-100))))</f>
        <v>104.08163265306123</v>
      </c>
      <c r="KI68" s="91">
        <f t="shared" ref="KI68:KI89" si="493">IF(KH68="","",ABS(KH68))</f>
        <v>104.08163265306123</v>
      </c>
      <c r="KJ68" s="25">
        <f t="shared" ref="KJ68:KJ89" si="494">IF(KI68="","",IF(KG68=$AI68,1,-1))</f>
        <v>1</v>
      </c>
      <c r="KK68" s="53" t="str">
        <f t="shared" ref="KK68:KK89" si="495">IF(OR(KJ68="",KG68&lt;&gt;"HomFave"),"",IF(KJ68=1,100+KL68,0))</f>
        <v/>
      </c>
      <c r="KL68" s="52" t="str">
        <f t="shared" ref="KL68:KL89" si="496">IF(OR(KJ68="",KG68&lt;&gt;"HomFave"),"",ABS($S68))</f>
        <v/>
      </c>
      <c r="KM68" s="52">
        <f t="shared" ref="KM68:KM89" si="497">IF(OR(KG68&lt;&gt;"VisDog",KJ68=""),"",IF(KJ68=1,IF($L68&lt;0,100+KN68,ABS($L68)+KN68),0))</f>
        <v>204</v>
      </c>
      <c r="KN68" s="52">
        <f t="shared" ref="KN68:KN89" si="498">IF(OR(KJ68="",KG68&lt;&gt;"VisDog"),"",IF($L68&lt;0,ABS($L68),100))</f>
        <v>104</v>
      </c>
      <c r="KO68" s="52" t="str">
        <f t="shared" ref="KO68:KO89" si="499">IF(OR(KJ68="",KG68&lt;&gt;"VisFave"),"",IF(KJ68=1,100+KP68,0))</f>
        <v/>
      </c>
      <c r="KP68" s="52" t="str">
        <f t="shared" ref="KP68:KP89" si="500">IF(OR(KJ68="",KG68&lt;&gt;"VisFave"),"",ABS($L68))</f>
        <v/>
      </c>
      <c r="KQ68" s="52" t="str">
        <f t="shared" ref="KQ68:KQ89" si="501">IF(OR(KG68&lt;&gt;"HomDog",KJ68=""),"",IF(KJ68=1,IF($S68&lt;0,100+KR68,ABS($S68)+KR68),0))</f>
        <v/>
      </c>
      <c r="KR68" s="52" t="str">
        <f t="shared" ref="KR68:KR89" si="502">IF(OR(KJ68="",KG68&lt;&gt;"HomDog"),"",IF($S68&lt;0,ABS($S68),100))</f>
        <v/>
      </c>
      <c r="KT68" s="166"/>
      <c r="KU68" s="1"/>
      <c r="KV68" s="17" t="s">
        <v>53</v>
      </c>
      <c r="KW68" s="32">
        <f>LF90</f>
        <v>18.21</v>
      </c>
      <c r="KX68" s="103">
        <f t="shared" ref="KX68:KX89" si="503">$S68</f>
        <v>-106</v>
      </c>
      <c r="KY68" s="24">
        <f>IF(OR($S68&lt;OPL_MIN,$S68&gt;OPL_MAX),"",VLOOKUP($F68,CleanseResults!$HN$3:$HR$1772,5,FALSE))</f>
        <v>0.49</v>
      </c>
      <c r="KZ68" s="24" t="str">
        <f t="shared" ref="KZ68:KZ89" si="504">IF(KY68="","",IF($W68=1,IF(KY68&gt;=HWinThresh,"HomFave","VisDog"),IF(KY68&lt;HWinThresh,"VisFave","HomDog")))</f>
        <v>VisDog</v>
      </c>
      <c r="LA68" s="91">
        <f t="shared" ref="LA68:LA89" si="505">IF(KZ68="","",IF(KY68=0.5,100,IF($W68=1,IF(KY68&gt;0.5,KY68/(1-KY68)*-100, (1-KY68)/KY68*100),IF(KY68&gt;0.5,(1-(1-KY68))/(1-KY68)*100,(1-KY68)/(1-(1-KY68))*-100))))</f>
        <v>104.08163265306123</v>
      </c>
      <c r="LB68" s="91">
        <f t="shared" ref="LB68:LB89" si="506">IF(LA68="","",ABS(LA68))</f>
        <v>104.08163265306123</v>
      </c>
      <c r="LC68" s="25">
        <f t="shared" ref="LC68:LC89" si="507">IF(LB68="","",IF(KZ68=$AI68,1,-1))</f>
        <v>1</v>
      </c>
      <c r="LD68" s="53" t="str">
        <f t="shared" ref="LD68:LD89" si="508">IF(OR(LC68="",KZ68&lt;&gt;"HomFave"),"",IF(LC68=1,100+LE68,0))</f>
        <v/>
      </c>
      <c r="LE68" s="52" t="str">
        <f t="shared" ref="LE68:LE89" si="509">IF(OR(LC68="",KZ68&lt;&gt;"HomFave"),"",ABS($S68))</f>
        <v/>
      </c>
      <c r="LF68" s="52">
        <f t="shared" ref="LF68:LF89" si="510">IF(OR(KZ68&lt;&gt;"VisDog",LC68=""),"",IF(LC68=1,IF($L68&lt;0,100+LG68,ABS($L68)+LG68),0))</f>
        <v>204</v>
      </c>
      <c r="LG68" s="52">
        <f t="shared" ref="LG68:LG89" si="511">IF(OR(LC68="",KZ68&lt;&gt;"VisDog"),"",IF($L68&lt;0,ABS($L68),100))</f>
        <v>104</v>
      </c>
      <c r="LH68" s="52" t="str">
        <f t="shared" ref="LH68:LH89" si="512">IF(OR(LC68="",KZ68&lt;&gt;"VisFave"),"",IF(LC68=1,100+LI68,0))</f>
        <v/>
      </c>
      <c r="LI68" s="52" t="str">
        <f t="shared" ref="LI68:LI89" si="513">IF(OR(LC68="",KZ68&lt;&gt;"VisFave"),"",ABS($L68))</f>
        <v/>
      </c>
      <c r="LJ68" s="52" t="str">
        <f t="shared" ref="LJ68:LJ89" si="514">IF(OR(KZ68&lt;&gt;"HomDog",LC68=""),"",IF(LC68=1,IF($S68&lt;0,100+LK68,ABS($S68)+LK68),0))</f>
        <v/>
      </c>
      <c r="LK68" s="52" t="str">
        <f t="shared" ref="LK68:LK89" si="515">IF(OR(LC68="",KZ68&lt;&gt;"HomDog"),"",IF($S68&lt;0,ABS($S68),100))</f>
        <v/>
      </c>
      <c r="LO68" s="166"/>
      <c r="LP68" s="1"/>
      <c r="LQ68" s="17" t="s">
        <v>401</v>
      </c>
      <c r="LR68" s="121">
        <f>MH90</f>
        <v>14.002511257847218</v>
      </c>
      <c r="LS68" s="129">
        <f t="shared" si="277"/>
        <v>0.5023228979457558</v>
      </c>
      <c r="LT68" s="53">
        <f t="shared" ref="LT68:LT89" si="516">COUNTIFS($AT68,"=HomFave",$AW68,"=1")+COUNTIFS($AT68,"=HomFave",$AW68,"=-1")+COUNTIFS($BM68,"=HomFave",$BP68,"=1")+COUNTIFS($BM68,"=HomFave",$BP68,"=-1")+COUNTIFS($CF68,"=HomFave",$CI68,"=1")+COUNTIFS($CF68,"=HomFave",$CI68,"=-1")+COUNTIFS($CY68,"=HomFave",$DB68,"=1")+COUNTIFS($CY68,"=HomFave",$DB68,"=-1")+COUNTIFS($DR68,"=HomFave",$DU68,"=1")+COUNTIFS($DR68,"=HomFave",$DU68,"=-1")+COUNTIFS($EK68,"=HomFave",$EN68,"=1")+COUNTIFS($EK68,"=HomFave",$EN68,"=-1")+COUNTIFS($FD68,"=HomFave",$FG68,"=1")+COUNTIFS($FD68,"=HomFave",$FG68,"=-1")+COUNTIFS($FW68,"=HomFave",$FZ68,"=1")+COUNTIFS($FW68,"=HomFave",$FZ68,"=-1")+COUNTIFS($GP68,"=HomFave",$GS68,"=1")+COUNTIFS($GP68,"=HomFave",$GS68,"=-1")
+COUNTIFS($HI68,"=HomFave",$HL68,"=1")+COUNTIFS($HI68,"=HomFave",$HL68,"=-1")+COUNTIFS($IB68,"=HomFave",$IE68,"=1")+COUNTIFS($IB68,"=HomFave",$IE68,"=-1")+COUNTIFS($IU68,"=HomFave",$IX68,"=1")+COUNTIFS($IU68,"=HomFave",$IX68,"=-1")+COUNTIFS($JN68,"=HomFave",$JQ68,"=1")+COUNTIFS($JN68,"=HomFave",$JQ68,"=-1")+COUNTIFS($KG68,"=HomFave",$KJ68,"=1")+COUNTIFS($KG68,"=HomFave",$KJ68,"=-1")+COUNTIFS($KZ68,"=HomFave",$LC68,"=1")+COUNTIFS($KZ68,"=HomFave",$LC68,"=-1")</f>
        <v>7</v>
      </c>
      <c r="LU68" s="53">
        <f t="shared" ref="LU68:LU89" si="517">COUNTIFS($AT68,"=VisDog",$AW68,"=1")+COUNTIFS($AT68,"=VisDog",$AW68,"=-1")+COUNTIFS($BM68,"=VisDog",$BP68,"=1")+COUNTIFS($BM68,"=VisDog",$BP68,"=-1")+COUNTIFS($CF68,"=VisDog",$CI68,"=1")+COUNTIFS($CF68,"=VisDog",$CI68,"=-1")+COUNTIFS($CY68,"=VisDog",$DB68,"=1")+COUNTIFS($CY68,"=VisDog",$DB68,"=-1")+COUNTIFS($DR68,"=VisDog",$DU68,"=1")+COUNTIFS($DR68,"=VisDog",$DU68,"=-1")+COUNTIFS($EK68,"=VisDog",$EN68,"=1")+COUNTIFS($EK68,"=VisDog",$EN68,"=-1")+COUNTIFS($FD68,"=VisDog",$FG68,"=1")+COUNTIFS($FD68,"=VisDog",$FG68,"=-1")+COUNTIFS($FW68,"=VisDog",$FZ68,"=1")+COUNTIFS($FW68,"=VisDog",$FZ68,"=-1")+COUNTIFS($GP68,"=VisDog",$GS68,"=1")+COUNTIFS($GP68,"=VisDog",$GS68,"=-1")
+COUNTIFS($HI68,"=VisDog",$HL68,"=1")+COUNTIFS($HI68,"=VisDog",$HL68,"=-1")+COUNTIFS($IB68,"=VisDog",$IE68,"=1")+COUNTIFS($IB68,"=VisDog",$IE68,"=-1")+COUNTIFS($IU68,"=VisDog",$IX68,"=1")+COUNTIFS($IU68,"=VisDog",$IX68,"=-1")+COUNTIFS($JN68,"=VisDog",$JQ68,"=1")+COUNTIFS($JN68,"=VisDog",$JQ68,"=-1")+COUNTIFS($KG68,"=VisDog",$KJ68,"=1")+COUNTIFS($KG68,"=VisDog",$KJ68,"=-1")+COUNTIFS($KZ68,"=VisDog",$LC68,"=1")+COUNTIFS($KZ68,"=VisDog",$LC68,"=-1")</f>
        <v>8</v>
      </c>
      <c r="LV68" s="53">
        <f t="shared" ref="LV68:LV89" si="518">COUNTIFS($AT68,"=VisFave",$AW68,"=1")+COUNTIFS($AT68,"=VisFave",$AW68,"=-1")+COUNTIFS($BM68,"=VisFave",$BP68,"=1")+COUNTIFS($BM68,"=VisFave",$BP68,"=-1")+COUNTIFS($CF68,"=VisFave",$CI68,"=1")+COUNTIFS($CF68,"=VisFave",$CI68,"=-1")+COUNTIFS($CY68,"=VisFave",$DB68,"=1")+COUNTIFS($CY68,"=VisFave",$DB68,"=-1")+COUNTIFS($DR68,"=VisFave",$DU68,"=1")+COUNTIFS($DR68,"=VisFave",$DU68,"=-1")+COUNTIFS($EK68,"=VisFave",$EN68,"=1")+COUNTIFS($EK68,"=VisFave",$EN68,"=-1")+COUNTIFS($FD68,"=VisFave",$FG68,"=1")+COUNTIFS($FD68,"=VisFave",$FG68,"=-1")+COUNTIFS($FW68,"=VisFave",$FZ68,"=1")+COUNTIFS($FW68,"=VisFave",$FZ68,"=-1")+COUNTIFS($GP68,"=VisFave",$GS68,"=1")+COUNTIFS($GP68,"=VisFave",$GS68,"=-1")
+COUNTIFS($HI68,"=VisFave",$HL68,"=1")+COUNTIFS($HI68,"=VisFave",$HL68,"=-1")+COUNTIFS($IB68,"=VisFave",$IE68,"=1")+COUNTIFS($IB68,"=VisFave",$IE68,"=-1")+COUNTIFS($IU68,"=VisFave",$IX68,"=1")+COUNTIFS($IU68,"=VisFave",$IX68,"=-1")+COUNTIFS($JN68,"=VisFave",$JQ68,"=1")+COUNTIFS($JN68,"=VisFave",$JQ68,"=-1")+COUNTIFS($KG68,"=VisFave",$KJ68,"=1")+COUNTIFS($KG68,"=VisFave",$KJ68,"=-1")+COUNTIFS($KZ68,"=VisFave",$LC68,"=1")+COUNTIFS($KZ68,"=VisFave",$LC68,"=-1")</f>
        <v>0</v>
      </c>
      <c r="LW68" s="53">
        <f t="shared" ref="LW68:LW89" si="519">COUNTIFS($AT68,"=HomDog",$AW68,"=1")+COUNTIFS($AT68,"=HomDog",$AW68,"=-1")+COUNTIFS($BM68,"=HomDog",$BP68,"=1")+COUNTIFS($BM68,"=HomDog",$BP68,"=-1")+COUNTIFS($CF68,"=HomDog",$CI68,"=1")+COUNTIFS($CF68,"=HomDog",$CI68,"=-1")+COUNTIFS($CY68,"=HomDog",$DB68,"=1")+COUNTIFS($CY68,"=HomDog",$DB68,"=-1")+COUNTIFS($DR68,"=HomDog",$DU68,"=1")+COUNTIFS($DR68,"=HomDog",$DU68,"=-1")+COUNTIFS($EK68,"=HomDog",$EN68,"=1")+COUNTIFS($EK68,"=HomDog",$EN68,"=-1")+COUNTIFS($FD68,"=HomDog",$FG68,"=1")+COUNTIFS($FD68,"=HomDog",$FG68,"=-1")+COUNTIFS($FW68,"=HomDog",$FZ68,"=1")+COUNTIFS($FW68,"=HomDog",$FZ68,"=-1")+COUNTIFS($GP68,"=HomDog",$GS68,"=1")+COUNTIFS($GP68,"=HomDog",$GS68,"=-1")
+COUNTIFS($HI68,"=HomDog",$HL68,"=1")+COUNTIFS($HI68,"=HomDog",$HL68,"=-1")+COUNTIFS($IB68,"=HomDog",$IE68,"=1")+COUNTIFS($IB68,"=HomDog",$IE68,"=-1")+COUNTIFS($IU68,"=HomDog",$IX68,"=1")+COUNTIFS($IU68,"=HomDog",$IX68,"=-1")+COUNTIFS($JN68,"=HomDog",$JQ68,"=1")+COUNTIFS($JN68,"=HomDog",$JQ68,"=-1")+COUNTIFS($KG68,"=HomDog",$KJ68,"=1")+COUNTIFS($KG68,"=HomDog",$KJ68,"=-1")+COUNTIFS($KZ68,"=HomDog",$LC68,"=1")+COUNTIFS($KZ68,"=HomDog",$LC68,"=-1")</f>
        <v>0</v>
      </c>
      <c r="LX68" s="24" t="str">
        <f t="shared" ref="LX68:LX89" si="520">IF($S68&lt;$L68,IF(LT68&gt;LU68,IF((ens1NumVoters-SUM(LT68,LU68))&gt;LT68,"",IF((LT68/(LT68+LU68))&gt;=ens1VoteAgreement,"HomFave","")),IF((ens1NumVoters-SUM(LT68,LU68))&gt;LU68,"",IF((LU68/(LT68+LU68))&gt;=ens1VoteAgreement,"VisDog",""))),IF(LV68&gt;LW68,IF((ens1NumVoters-SUM(LV68,LW68))&gt;LV68,"",IF((LV68/(LV68+LW68))&gt;=ens1VoteAgreement,"VisFave","")),IF((ens1NumVoters-SUM(LV68,LW68))&gt;LW68,"",IF((LW68/(LV68+LW68))&gt;=ens1VoteAgreement,"HomDog",""))))</f>
        <v>VisDog</v>
      </c>
      <c r="LY68" s="97">
        <f t="shared" si="278"/>
        <v>53.333333333333336</v>
      </c>
      <c r="LZ68" s="127">
        <f t="shared" si="279"/>
        <v>0.49</v>
      </c>
      <c r="MA68" s="128">
        <f t="shared" si="280"/>
        <v>-1.2322897945755806E-2</v>
      </c>
      <c r="MB68" s="91">
        <f t="shared" si="281"/>
        <v>104.08163265306123</v>
      </c>
      <c r="MC68" s="137" t="str">
        <f t="shared" si="282"/>
        <v>VisDog</v>
      </c>
      <c r="MD68" s="138">
        <f t="shared" si="283"/>
        <v>1</v>
      </c>
      <c r="ME68" s="130">
        <f t="shared" ref="ME68:ME89" si="521">IF(OR(MP68="",MP68=0),"",IF(MC68=$AI68,1,-1))</f>
        <v>1</v>
      </c>
      <c r="MF68" s="135" t="str">
        <f t="shared" si="284"/>
        <v/>
      </c>
      <c r="MG68" s="135" t="str">
        <f t="shared" si="285"/>
        <v/>
      </c>
      <c r="MH68" s="135">
        <f t="shared" si="286"/>
        <v>1.9615384615384617</v>
      </c>
      <c r="MI68" s="135">
        <f t="shared" si="287"/>
        <v>1</v>
      </c>
      <c r="MJ68" s="135" t="str">
        <f t="shared" si="288"/>
        <v/>
      </c>
      <c r="MK68" s="135" t="str">
        <f t="shared" si="289"/>
        <v/>
      </c>
      <c r="ML68" s="135" t="str">
        <f t="shared" si="290"/>
        <v/>
      </c>
      <c r="MM68" s="135" t="str">
        <f t="shared" si="291"/>
        <v/>
      </c>
      <c r="MO68" s="123">
        <f t="shared" si="292"/>
        <v>0.96153846153846156</v>
      </c>
      <c r="MP68" s="123">
        <f t="shared" si="293"/>
        <v>1</v>
      </c>
      <c r="MS68" s="24">
        <f t="shared" si="294"/>
        <v>1</v>
      </c>
      <c r="MT68" s="24">
        <f t="shared" si="295"/>
        <v>1.9615384615384617</v>
      </c>
      <c r="MU68" s="24">
        <f t="shared" si="296"/>
        <v>0.96153846153846156</v>
      </c>
      <c r="MV68" s="81">
        <f t="shared" si="297"/>
        <v>0.96153846153846156</v>
      </c>
      <c r="MX68" s="52">
        <f t="shared" si="298"/>
        <v>0.48</v>
      </c>
      <c r="MY68" s="52">
        <f t="shared" si="299"/>
        <v>0.53</v>
      </c>
      <c r="MZ68" s="52">
        <f t="shared" si="300"/>
        <v>0.53</v>
      </c>
      <c r="NA68" s="52">
        <f t="shared" si="301"/>
        <v>0.56000000000000005</v>
      </c>
      <c r="NB68" s="52">
        <f t="shared" si="302"/>
        <v>0.43</v>
      </c>
      <c r="NC68" s="52">
        <f t="shared" si="303"/>
        <v>0.52</v>
      </c>
      <c r="ND68" s="52">
        <f t="shared" si="304"/>
        <v>0.48</v>
      </c>
      <c r="NE68" s="52">
        <f t="shared" si="305"/>
        <v>0.53</v>
      </c>
      <c r="NF68" s="52">
        <f t="shared" si="306"/>
        <v>0.51</v>
      </c>
      <c r="NG68" s="52">
        <f t="shared" si="307"/>
        <v>0.51</v>
      </c>
      <c r="NH68" s="52">
        <f t="shared" si="308"/>
        <v>0.49</v>
      </c>
      <c r="NI68" s="52">
        <f t="shared" si="309"/>
        <v>0.49</v>
      </c>
      <c r="NJ68" s="52">
        <f t="shared" si="310"/>
        <v>0.49</v>
      </c>
      <c r="NK68" s="52">
        <f t="shared" si="311"/>
        <v>0.49</v>
      </c>
      <c r="NL68" s="52">
        <f t="shared" si="312"/>
        <v>0.49</v>
      </c>
      <c r="NM68" s="109">
        <f t="shared" ref="NM68:NM89" si="522">MEDIAN(MX68:NL68)</f>
        <v>0.49</v>
      </c>
    </row>
    <row r="69" spans="1:377" ht="15" customHeight="1" x14ac:dyDescent="0.2">
      <c r="E69" s="10">
        <f t="shared" si="313"/>
        <v>0</v>
      </c>
      <c r="F69" s="26">
        <v>824122</v>
      </c>
      <c r="G69" s="49">
        <f>VLOOKUP($F69,Lookup_!$A$2:$AJ$2224,3,FALSE)</f>
        <v>2026</v>
      </c>
      <c r="H69" s="27">
        <f>VLOOKUP($F69,Lookup_!$A$2:$AJ$2224,4,FALSE)</f>
        <v>4.4000000000000004</v>
      </c>
      <c r="I69" s="86">
        <f>VLOOKUP($F69,Lookup_!$A$2:$AJ$2224,2,FALSE)</f>
        <v>46138</v>
      </c>
      <c r="J69" s="7">
        <f>VLOOKUP($F69,Lookup_!$A$2:$AJ$2224,13,FALSE)</f>
        <v>4</v>
      </c>
      <c r="K69" s="8" t="str">
        <f>VLOOKUP(J69,Lookup_!$AO$3:$AP$32,2,FALSE)</f>
        <v>LAA</v>
      </c>
      <c r="L69" s="27">
        <f>VLOOKUP($F69,Lookup_!$A$2:$AJ$2224,14,FALSE)</f>
        <v>101</v>
      </c>
      <c r="M69" s="12">
        <f>VLOOKUP($F69,Lookup_!$A$2:$AJ$2224,15,FALSE)</f>
        <v>0.49751200000000001</v>
      </c>
      <c r="N69" s="115">
        <f t="shared" si="314"/>
        <v>0.48821492321717536</v>
      </c>
      <c r="O69" s="116">
        <f t="shared" si="315"/>
        <v>104.82782324848445</v>
      </c>
      <c r="P69" s="49">
        <f>VLOOKUP($F69,Lookup_!$A$2:$AJ$2224,7,FALSE)</f>
        <v>13</v>
      </c>
      <c r="Q69" s="8" t="str">
        <f>VLOOKUP(P69,Lookup_!$AO$3:$AP$32,2,FALSE)</f>
        <v>KC</v>
      </c>
      <c r="R69" s="88">
        <f>VLOOKUP($F69,Lookup_!$A$2:$AJ$2224,12,FALSE)</f>
        <v>0.32365466500000001</v>
      </c>
      <c r="S69" s="27">
        <f>VLOOKUP($F69,Lookup_!$A$2:$AJ$2224,8,FALSE)</f>
        <v>-109</v>
      </c>
      <c r="T69" s="12">
        <f>VLOOKUP($F69,Lookup_!$A$2:$AJ$2224,9,FALSE)</f>
        <v>0.52153099999999997</v>
      </c>
      <c r="U69" s="115">
        <f t="shared" si="316"/>
        <v>0.5117850767828247</v>
      </c>
      <c r="V69" s="116">
        <f t="shared" si="317"/>
        <v>-104.82782324848448</v>
      </c>
      <c r="W69" s="90">
        <f t="shared" si="318"/>
        <v>1</v>
      </c>
      <c r="X69" s="27">
        <f>VLOOKUP($F69,Lookup_!$A$2:$AJ$2224,5,FALSE)</f>
        <v>8.5</v>
      </c>
      <c r="Y69" s="27">
        <f>VLOOKUP($F69,Lookup_!$A$2:$AJ$2224,6,FALSE)</f>
        <v>-106</v>
      </c>
      <c r="Z69" s="55">
        <f>VLOOKUP($F69,Lookup_!$A$2:$AJ$2224,19,FALSE)</f>
        <v>104.40938349287774</v>
      </c>
      <c r="AA69" s="116">
        <f>VLOOKUP($F69,Lookup_!$A$2:$AJ$2224,25,FALSE)</f>
        <v>-139.7615810837703</v>
      </c>
      <c r="AB69" s="27">
        <f>VLOOKUP($F69,Lookup_!$A$2:$AJ$2224,21,FALSE)</f>
        <v>119.96336998391601</v>
      </c>
      <c r="AC69" s="116">
        <f>VLOOKUP($F69,Lookup_!$A$2:$AJ$2224,23,FALSE)</f>
        <v>-126.98383875068097</v>
      </c>
      <c r="AD69" s="7">
        <f>VLOOKUP($F69,Lookup_!$A$2:$AJ$2224,31,FALSE)</f>
        <v>9</v>
      </c>
      <c r="AE69" s="8">
        <f>VLOOKUP($F69,Lookup_!$A$2:$AJ$2224,30,FALSE)</f>
        <v>11</v>
      </c>
      <c r="AF69" s="8" t="str">
        <f>VLOOKUP($F69,Lookup_!$A$2:$AJ$2224,32,FALSE)</f>
        <v>TWO</v>
      </c>
      <c r="AG69" s="28">
        <f>VLOOKUP($F69,Lookup_!$A$2:$AJ$2224,29,FALSE)</f>
        <v>1</v>
      </c>
      <c r="AH69" s="28">
        <f>VLOOKUP($F69,Lookup_!$A$2:$AJ$2224,34,FALSE)</f>
        <v>1</v>
      </c>
      <c r="AI69" s="28" t="str">
        <f>VLOOKUP($F69,Lookup_!$A$2:$AJ$2224,33,FALSE)</f>
        <v>HomFave</v>
      </c>
      <c r="AJ69" s="8">
        <f>VLOOKUP($F69,Lookup_!$A$2:$AJ$2224,35,FALSE)</f>
        <v>20</v>
      </c>
      <c r="AK69" s="28">
        <f>VLOOKUP($F69,Lookup_!$A$2:$AJ$2224,36,FALSE)</f>
        <v>1</v>
      </c>
      <c r="AL69">
        <f t="shared" si="319"/>
        <v>2</v>
      </c>
      <c r="AM69">
        <f t="shared" si="320"/>
        <v>1</v>
      </c>
      <c r="AN69" s="166"/>
      <c r="AO69" s="1"/>
      <c r="AP69" s="17" t="s">
        <v>54</v>
      </c>
      <c r="AQ69" s="32">
        <f>AQ68-AQ67</f>
        <v>-2</v>
      </c>
      <c r="AR69" s="103">
        <f t="shared" si="321"/>
        <v>-109</v>
      </c>
      <c r="AS69" s="24">
        <f>IF(OR($S69&lt;OPL_MIN,$S69&gt;OPL_MAX),"",VLOOKUP($F69,CleanseResults!$L$3:$P$1772,5,FALSE))</f>
        <v>0.49</v>
      </c>
      <c r="AT69" s="24" t="str">
        <f t="shared" si="322"/>
        <v>VisDog</v>
      </c>
      <c r="AU69" s="91">
        <f t="shared" si="323"/>
        <v>104.08163265306123</v>
      </c>
      <c r="AV69" s="91">
        <f t="shared" si="324"/>
        <v>104.08163265306123</v>
      </c>
      <c r="AW69" s="25">
        <f t="shared" si="325"/>
        <v>-1</v>
      </c>
      <c r="AX69" s="53" t="str">
        <f t="shared" si="326"/>
        <v/>
      </c>
      <c r="AY69" s="52" t="str">
        <f t="shared" si="327"/>
        <v/>
      </c>
      <c r="AZ69" s="52">
        <f t="shared" si="328"/>
        <v>0</v>
      </c>
      <c r="BA69" s="52">
        <f t="shared" si="329"/>
        <v>100</v>
      </c>
      <c r="BB69" s="52" t="str">
        <f t="shared" si="330"/>
        <v/>
      </c>
      <c r="BC69" s="52" t="str">
        <f t="shared" si="331"/>
        <v/>
      </c>
      <c r="BD69" s="52" t="str">
        <f t="shared" si="332"/>
        <v/>
      </c>
      <c r="BE69" s="52" t="str">
        <f t="shared" si="333"/>
        <v/>
      </c>
      <c r="BG69" s="166"/>
      <c r="BH69" s="1"/>
      <c r="BI69" s="17" t="s">
        <v>54</v>
      </c>
      <c r="BJ69" s="32">
        <f>BJ68-BJ67</f>
        <v>-1.0399999999999991</v>
      </c>
      <c r="BK69" s="103">
        <f t="shared" si="334"/>
        <v>-109</v>
      </c>
      <c r="BL69" s="24">
        <f>IF(OR($S69&lt;OPL_MIN,$S69&gt;OPL_MAX),"",VLOOKUP($F69,CleanseResults!$AA$3:$AE$1772,5,FALSE))</f>
        <v>0.45</v>
      </c>
      <c r="BM69" s="24" t="str">
        <f t="shared" si="335"/>
        <v>VisDog</v>
      </c>
      <c r="BN69" s="91">
        <f t="shared" si="336"/>
        <v>122.22222222222223</v>
      </c>
      <c r="BO69" s="91">
        <f t="shared" si="337"/>
        <v>122.22222222222223</v>
      </c>
      <c r="BP69" s="25">
        <f t="shared" si="338"/>
        <v>-1</v>
      </c>
      <c r="BQ69" s="53" t="str">
        <f t="shared" si="339"/>
        <v/>
      </c>
      <c r="BR69" s="52" t="str">
        <f t="shared" si="340"/>
        <v/>
      </c>
      <c r="BS69" s="52">
        <f t="shared" si="341"/>
        <v>0</v>
      </c>
      <c r="BT69" s="52">
        <f t="shared" si="342"/>
        <v>100</v>
      </c>
      <c r="BU69" s="52" t="str">
        <f t="shared" si="343"/>
        <v/>
      </c>
      <c r="BV69" s="52" t="str">
        <f t="shared" si="344"/>
        <v/>
      </c>
      <c r="BW69" s="52" t="str">
        <f t="shared" si="345"/>
        <v/>
      </c>
      <c r="BX69" s="52" t="str">
        <f t="shared" si="346"/>
        <v/>
      </c>
      <c r="BZ69" s="166"/>
      <c r="CA69" s="1"/>
      <c r="CB69" s="17" t="s">
        <v>54</v>
      </c>
      <c r="CC69" s="32">
        <f>CC68-CC67</f>
        <v>-4.01</v>
      </c>
      <c r="CD69" s="103">
        <f t="shared" si="347"/>
        <v>-109</v>
      </c>
      <c r="CE69" s="24">
        <f>IF(OR($S69&lt;OPL_MIN,$S69&gt;OPL_MAX),"",VLOOKUP($F69,CleanseResults!$AP$3:$AT$1772,5,FALSE))</f>
        <v>0.39</v>
      </c>
      <c r="CF69" s="24" t="str">
        <f t="shared" si="348"/>
        <v>VisDog</v>
      </c>
      <c r="CG69" s="91">
        <f t="shared" si="349"/>
        <v>156.41025641025641</v>
      </c>
      <c r="CH69" s="91">
        <f t="shared" si="350"/>
        <v>156.41025641025641</v>
      </c>
      <c r="CI69" s="25">
        <f t="shared" si="351"/>
        <v>-1</v>
      </c>
      <c r="CJ69" s="53" t="str">
        <f t="shared" si="352"/>
        <v/>
      </c>
      <c r="CK69" s="52" t="str">
        <f t="shared" si="353"/>
        <v/>
      </c>
      <c r="CL69" s="52">
        <f t="shared" si="354"/>
        <v>0</v>
      </c>
      <c r="CM69" s="52">
        <f t="shared" si="355"/>
        <v>100</v>
      </c>
      <c r="CN69" s="52" t="str">
        <f t="shared" si="356"/>
        <v/>
      </c>
      <c r="CO69" s="52" t="str">
        <f t="shared" si="357"/>
        <v/>
      </c>
      <c r="CP69" s="52" t="str">
        <f t="shared" si="358"/>
        <v/>
      </c>
      <c r="CQ69" s="52" t="str">
        <f t="shared" si="359"/>
        <v/>
      </c>
      <c r="CS69" s="166"/>
      <c r="CT69" s="1"/>
      <c r="CU69" s="17" t="s">
        <v>54</v>
      </c>
      <c r="CV69" s="32">
        <f>CV68-CV67</f>
        <v>-5</v>
      </c>
      <c r="CW69" s="103">
        <f t="shared" si="360"/>
        <v>-109</v>
      </c>
      <c r="CX69" s="24">
        <f>IF(OR($S69&lt;OPL_MIN,$S69&gt;OPL_MAX),"",VLOOKUP($F69,CleanseResults!$BE$3:$BI$1772,5,FALSE))</f>
        <v>0.34</v>
      </c>
      <c r="CY69" s="24" t="str">
        <f t="shared" si="361"/>
        <v>VisDog</v>
      </c>
      <c r="CZ69" s="91">
        <f t="shared" si="362"/>
        <v>194.11764705882348</v>
      </c>
      <c r="DA69" s="91">
        <f t="shared" si="363"/>
        <v>194.11764705882348</v>
      </c>
      <c r="DB69" s="25">
        <f t="shared" si="364"/>
        <v>-1</v>
      </c>
      <c r="DC69" s="53" t="str">
        <f t="shared" si="365"/>
        <v/>
      </c>
      <c r="DD69" s="52" t="str">
        <f t="shared" si="366"/>
        <v/>
      </c>
      <c r="DE69" s="52">
        <f t="shared" si="367"/>
        <v>0</v>
      </c>
      <c r="DF69" s="52">
        <f t="shared" si="368"/>
        <v>100</v>
      </c>
      <c r="DG69" s="52" t="str">
        <f t="shared" si="369"/>
        <v/>
      </c>
      <c r="DH69" s="52" t="str">
        <f t="shared" si="370"/>
        <v/>
      </c>
      <c r="DI69" s="52" t="str">
        <f t="shared" si="371"/>
        <v/>
      </c>
      <c r="DJ69" s="52" t="str">
        <f t="shared" si="372"/>
        <v/>
      </c>
      <c r="DL69" s="166"/>
      <c r="DM69" s="1"/>
      <c r="DN69" s="17" t="s">
        <v>54</v>
      </c>
      <c r="DO69" s="32">
        <f>DO68-DO67</f>
        <v>0</v>
      </c>
      <c r="DP69" s="103">
        <f t="shared" si="373"/>
        <v>-109</v>
      </c>
      <c r="DQ69" s="24">
        <f>IF(OR($S69&lt;OPL_MIN,$S69&gt;OPL_MAX),"",VLOOKUP($F69,CleanseResults!$BT$3:$BX$1772,5,FALSE))</f>
        <v>0.34</v>
      </c>
      <c r="DR69" s="24" t="str">
        <f t="shared" si="374"/>
        <v>VisDog</v>
      </c>
      <c r="DS69" s="91">
        <f t="shared" si="375"/>
        <v>194.11764705882348</v>
      </c>
      <c r="DT69" s="91">
        <f t="shared" si="376"/>
        <v>194.11764705882348</v>
      </c>
      <c r="DU69" s="25">
        <f t="shared" si="377"/>
        <v>-1</v>
      </c>
      <c r="DV69" s="53" t="str">
        <f t="shared" si="378"/>
        <v/>
      </c>
      <c r="DW69" s="52" t="str">
        <f t="shared" si="379"/>
        <v/>
      </c>
      <c r="DX69" s="52">
        <f t="shared" si="380"/>
        <v>0</v>
      </c>
      <c r="DY69" s="52">
        <f t="shared" si="381"/>
        <v>100</v>
      </c>
      <c r="DZ69" s="52" t="str">
        <f t="shared" si="382"/>
        <v/>
      </c>
      <c r="EA69" s="52" t="str">
        <f t="shared" si="383"/>
        <v/>
      </c>
      <c r="EB69" s="52" t="str">
        <f t="shared" si="384"/>
        <v/>
      </c>
      <c r="EC69" s="52" t="str">
        <f t="shared" si="385"/>
        <v/>
      </c>
      <c r="EE69" s="166"/>
      <c r="EF69" s="1"/>
      <c r="EG69" s="17" t="s">
        <v>54</v>
      </c>
      <c r="EH69" s="32">
        <f>EH68-EH67</f>
        <v>-6.08</v>
      </c>
      <c r="EI69" s="103">
        <f t="shared" si="386"/>
        <v>-109</v>
      </c>
      <c r="EJ69" s="24">
        <f>IF(OR($S69&lt;OPL_MIN,$S69&gt;OPL_MAX),"",VLOOKUP($F69,CleanseResults!$CI$3:$CM$1772,5,FALSE))</f>
        <v>0.48</v>
      </c>
      <c r="EK69" s="24" t="str">
        <f t="shared" si="387"/>
        <v>VisDog</v>
      </c>
      <c r="EL69" s="91">
        <f t="shared" si="388"/>
        <v>108.33333333333334</v>
      </c>
      <c r="EM69" s="91">
        <f t="shared" si="389"/>
        <v>108.33333333333334</v>
      </c>
      <c r="EN69" s="25">
        <f t="shared" si="390"/>
        <v>-1</v>
      </c>
      <c r="EO69" s="53" t="str">
        <f t="shared" si="391"/>
        <v/>
      </c>
      <c r="EP69" s="52" t="str">
        <f t="shared" si="392"/>
        <v/>
      </c>
      <c r="EQ69" s="52">
        <f t="shared" si="393"/>
        <v>0</v>
      </c>
      <c r="ER69" s="52">
        <f t="shared" si="394"/>
        <v>100</v>
      </c>
      <c r="ES69" s="52" t="str">
        <f t="shared" si="395"/>
        <v/>
      </c>
      <c r="ET69" s="52" t="str">
        <f t="shared" si="396"/>
        <v/>
      </c>
      <c r="EU69" s="52" t="str">
        <f t="shared" si="397"/>
        <v/>
      </c>
      <c r="EV69" s="52" t="str">
        <f t="shared" si="398"/>
        <v/>
      </c>
      <c r="EX69" s="166"/>
      <c r="EY69" s="1"/>
      <c r="EZ69" s="17" t="s">
        <v>54</v>
      </c>
      <c r="FA69" s="32">
        <f>FA68-FA67</f>
        <v>-3.0300000000000011</v>
      </c>
      <c r="FB69" s="103">
        <f t="shared" si="399"/>
        <v>-109</v>
      </c>
      <c r="FC69" s="24">
        <f>IF(OR($S69&lt;OPL_MIN,$S69&gt;OPL_MAX),"",VLOOKUP($F69,CleanseResults!$CX$3:$DB$1772,5,FALSE))</f>
        <v>0.49</v>
      </c>
      <c r="FD69" s="24" t="str">
        <f t="shared" si="400"/>
        <v>VisDog</v>
      </c>
      <c r="FE69" s="91">
        <f t="shared" si="401"/>
        <v>104.08163265306123</v>
      </c>
      <c r="FF69" s="91">
        <f t="shared" si="402"/>
        <v>104.08163265306123</v>
      </c>
      <c r="FG69" s="25">
        <f t="shared" si="403"/>
        <v>-1</v>
      </c>
      <c r="FH69" s="53" t="str">
        <f t="shared" si="404"/>
        <v/>
      </c>
      <c r="FI69" s="52" t="str">
        <f t="shared" si="405"/>
        <v/>
      </c>
      <c r="FJ69" s="52">
        <f t="shared" si="406"/>
        <v>0</v>
      </c>
      <c r="FK69" s="52">
        <f t="shared" si="407"/>
        <v>100</v>
      </c>
      <c r="FL69" s="52" t="str">
        <f t="shared" si="408"/>
        <v/>
      </c>
      <c r="FM69" s="52" t="str">
        <f t="shared" si="409"/>
        <v/>
      </c>
      <c r="FN69" s="52" t="str">
        <f t="shared" si="410"/>
        <v/>
      </c>
      <c r="FO69" s="52" t="str">
        <f t="shared" si="411"/>
        <v/>
      </c>
      <c r="FQ69" s="166"/>
      <c r="FR69" s="1"/>
      <c r="FS69" s="17" t="s">
        <v>54</v>
      </c>
      <c r="FT69" s="32">
        <f>FT68-FT67</f>
        <v>-6.13</v>
      </c>
      <c r="FU69" s="103">
        <f t="shared" si="412"/>
        <v>-109</v>
      </c>
      <c r="FV69" s="24">
        <f>IF(OR($S69&lt;OPL_MIN,$S69&gt;OPL_MAX),"",VLOOKUP($F69,CleanseResults!$DM$3:$DQ$1772,5,FALSE))</f>
        <v>0.48</v>
      </c>
      <c r="FW69" s="24" t="str">
        <f t="shared" si="413"/>
        <v>VisDog</v>
      </c>
      <c r="FX69" s="91">
        <f t="shared" si="414"/>
        <v>108.33333333333334</v>
      </c>
      <c r="FY69" s="91">
        <f t="shared" si="415"/>
        <v>108.33333333333334</v>
      </c>
      <c r="FZ69" s="25">
        <f t="shared" si="416"/>
        <v>-1</v>
      </c>
      <c r="GA69" s="53" t="str">
        <f t="shared" si="417"/>
        <v/>
      </c>
      <c r="GB69" s="52" t="str">
        <f t="shared" si="418"/>
        <v/>
      </c>
      <c r="GC69" s="52">
        <f t="shared" si="419"/>
        <v>0</v>
      </c>
      <c r="GD69" s="52">
        <f t="shared" si="420"/>
        <v>100</v>
      </c>
      <c r="GE69" s="52" t="str">
        <f t="shared" si="421"/>
        <v/>
      </c>
      <c r="GF69" s="52" t="str">
        <f t="shared" si="422"/>
        <v/>
      </c>
      <c r="GG69" s="52" t="str">
        <f t="shared" si="423"/>
        <v/>
      </c>
      <c r="GH69" s="52" t="str">
        <f t="shared" si="424"/>
        <v/>
      </c>
      <c r="GJ69" s="166"/>
      <c r="GK69" s="1"/>
      <c r="GL69" s="17" t="s">
        <v>54</v>
      </c>
      <c r="GM69" s="32">
        <f>GM68-GM67</f>
        <v>-7.1</v>
      </c>
      <c r="GN69" s="103">
        <f t="shared" si="425"/>
        <v>-109</v>
      </c>
      <c r="GO69" s="24">
        <f>IF(OR($S69&lt;OPL_MIN,$S69&gt;OPL_MAX),"",VLOOKUP($F69,CleanseResults!$EB$3:$EF$1772,5,FALSE))</f>
        <v>0.48</v>
      </c>
      <c r="GP69" s="24" t="str">
        <f t="shared" si="426"/>
        <v>VisDog</v>
      </c>
      <c r="GQ69" s="91">
        <f t="shared" si="427"/>
        <v>108.33333333333334</v>
      </c>
      <c r="GR69" s="91">
        <f t="shared" si="428"/>
        <v>108.33333333333334</v>
      </c>
      <c r="GS69" s="25">
        <f t="shared" si="429"/>
        <v>-1</v>
      </c>
      <c r="GT69" s="53" t="str">
        <f t="shared" si="430"/>
        <v/>
      </c>
      <c r="GU69" s="52" t="str">
        <f t="shared" si="431"/>
        <v/>
      </c>
      <c r="GV69" s="52">
        <f t="shared" si="432"/>
        <v>0</v>
      </c>
      <c r="GW69" s="52">
        <f t="shared" si="433"/>
        <v>100</v>
      </c>
      <c r="GX69" s="52" t="str">
        <f t="shared" si="434"/>
        <v/>
      </c>
      <c r="GY69" s="52" t="str">
        <f t="shared" si="435"/>
        <v/>
      </c>
      <c r="GZ69" s="52" t="str">
        <f t="shared" si="436"/>
        <v/>
      </c>
      <c r="HA69" s="52" t="str">
        <f t="shared" si="437"/>
        <v/>
      </c>
      <c r="HC69" s="166"/>
      <c r="HD69" s="1"/>
      <c r="HE69" s="17" t="s">
        <v>54</v>
      </c>
      <c r="HF69" s="32">
        <f>HF68-HF67</f>
        <v>-7.1</v>
      </c>
      <c r="HG69" s="103">
        <f t="shared" si="438"/>
        <v>-109</v>
      </c>
      <c r="HH69" s="24">
        <f>IF(OR($S69&lt;OPL_MIN,$S69&gt;OPL_MAX),"",VLOOKUP($F69,CleanseResults!$EQ$3:$EU$1772,5,FALSE))</f>
        <v>0.48</v>
      </c>
      <c r="HI69" s="24" t="str">
        <f t="shared" si="439"/>
        <v>VisDog</v>
      </c>
      <c r="HJ69" s="91">
        <f t="shared" si="440"/>
        <v>108.33333333333334</v>
      </c>
      <c r="HK69" s="91">
        <f t="shared" si="441"/>
        <v>108.33333333333334</v>
      </c>
      <c r="HL69" s="25">
        <f t="shared" si="442"/>
        <v>-1</v>
      </c>
      <c r="HM69" s="53" t="str">
        <f t="shared" si="443"/>
        <v/>
      </c>
      <c r="HN69" s="52" t="str">
        <f t="shared" si="444"/>
        <v/>
      </c>
      <c r="HO69" s="52">
        <f t="shared" si="445"/>
        <v>0</v>
      </c>
      <c r="HP69" s="52">
        <f t="shared" si="446"/>
        <v>100</v>
      </c>
      <c r="HQ69" s="52" t="str">
        <f t="shared" si="447"/>
        <v/>
      </c>
      <c r="HR69" s="52" t="str">
        <f t="shared" si="448"/>
        <v/>
      </c>
      <c r="HS69" s="52" t="str">
        <f t="shared" si="449"/>
        <v/>
      </c>
      <c r="HT69" s="52" t="str">
        <f t="shared" si="450"/>
        <v/>
      </c>
      <c r="HV69" s="166"/>
      <c r="HW69" s="1"/>
      <c r="HX69" s="17" t="s">
        <v>54</v>
      </c>
      <c r="HY69" s="32">
        <f>HY68-HY67</f>
        <v>-2.09</v>
      </c>
      <c r="HZ69" s="103">
        <f t="shared" si="451"/>
        <v>-109</v>
      </c>
      <c r="IA69" s="24">
        <f>IF(OR($S69&lt;OPL_MIN,$S69&gt;OPL_MAX),"",VLOOKUP($F69,CleanseResults!$FF$3:$FJ$1772,5,FALSE))</f>
        <v>0.49</v>
      </c>
      <c r="IB69" s="24" t="str">
        <f t="shared" si="452"/>
        <v>VisDog</v>
      </c>
      <c r="IC69" s="91">
        <f t="shared" si="453"/>
        <v>104.08163265306123</v>
      </c>
      <c r="ID69" s="91">
        <f t="shared" si="454"/>
        <v>104.08163265306123</v>
      </c>
      <c r="IE69" s="25">
        <f t="shared" si="455"/>
        <v>-1</v>
      </c>
      <c r="IF69" s="53" t="str">
        <f t="shared" si="456"/>
        <v/>
      </c>
      <c r="IG69" s="52" t="str">
        <f t="shared" si="457"/>
        <v/>
      </c>
      <c r="IH69" s="52">
        <f t="shared" si="458"/>
        <v>0</v>
      </c>
      <c r="II69" s="52">
        <f t="shared" si="459"/>
        <v>100</v>
      </c>
      <c r="IJ69" s="52" t="str">
        <f t="shared" si="460"/>
        <v/>
      </c>
      <c r="IK69" s="52" t="str">
        <f t="shared" si="461"/>
        <v/>
      </c>
      <c r="IL69" s="52" t="str">
        <f t="shared" si="462"/>
        <v/>
      </c>
      <c r="IM69" s="52" t="str">
        <f t="shared" si="463"/>
        <v/>
      </c>
      <c r="IO69" s="166"/>
      <c r="IP69" s="1"/>
      <c r="IQ69" s="17" t="s">
        <v>54</v>
      </c>
      <c r="IR69" s="32">
        <f>IR68-IR67</f>
        <v>-0.97999999999999865</v>
      </c>
      <c r="IS69" s="103">
        <f t="shared" si="464"/>
        <v>-109</v>
      </c>
      <c r="IT69" s="24">
        <f>IF(OR($S69&lt;OPL_MIN,$S69&gt;OPL_MAX),"",VLOOKUP($F69,CleanseResults!$FU$3:$FY$1772,5,FALSE))</f>
        <v>0.48</v>
      </c>
      <c r="IU69" s="24" t="str">
        <f t="shared" si="465"/>
        <v>VisDog</v>
      </c>
      <c r="IV69" s="91">
        <f t="shared" si="466"/>
        <v>108.33333333333334</v>
      </c>
      <c r="IW69" s="91">
        <f t="shared" si="467"/>
        <v>108.33333333333334</v>
      </c>
      <c r="IX69" s="25">
        <f t="shared" si="468"/>
        <v>-1</v>
      </c>
      <c r="IY69" s="53" t="str">
        <f t="shared" si="469"/>
        <v/>
      </c>
      <c r="IZ69" s="52" t="str">
        <f t="shared" si="470"/>
        <v/>
      </c>
      <c r="JA69" s="52">
        <f t="shared" si="471"/>
        <v>0</v>
      </c>
      <c r="JB69" s="52">
        <f t="shared" si="472"/>
        <v>100</v>
      </c>
      <c r="JC69" s="52" t="str">
        <f t="shared" si="473"/>
        <v/>
      </c>
      <c r="JD69" s="52" t="str">
        <f t="shared" si="474"/>
        <v/>
      </c>
      <c r="JE69" s="52" t="str">
        <f t="shared" si="475"/>
        <v/>
      </c>
      <c r="JF69" s="52" t="str">
        <f t="shared" si="476"/>
        <v/>
      </c>
      <c r="JH69" s="166"/>
      <c r="JI69" s="1"/>
      <c r="JJ69" s="17" t="s">
        <v>54</v>
      </c>
      <c r="JK69" s="32">
        <f>JK68-JK67</f>
        <v>-4.1199999999999974</v>
      </c>
      <c r="JL69" s="103">
        <f t="shared" si="477"/>
        <v>-109</v>
      </c>
      <c r="JM69" s="24">
        <f>IF(OR($S69&lt;OPL_MIN,$S69&gt;OPL_MAX),"",VLOOKUP($F69,CleanseResults!$GJ$3:$GN$1772,5,FALSE))</f>
        <v>0.5</v>
      </c>
      <c r="JN69" s="24" t="str">
        <f t="shared" si="478"/>
        <v>HomFave</v>
      </c>
      <c r="JO69" s="91">
        <f t="shared" si="479"/>
        <v>100</v>
      </c>
      <c r="JP69" s="91">
        <f t="shared" si="480"/>
        <v>100</v>
      </c>
      <c r="JQ69" s="25">
        <f t="shared" si="481"/>
        <v>1</v>
      </c>
      <c r="JR69" s="53">
        <f t="shared" si="482"/>
        <v>209</v>
      </c>
      <c r="JS69" s="52">
        <f t="shared" si="483"/>
        <v>109</v>
      </c>
      <c r="JT69" s="52" t="str">
        <f t="shared" si="484"/>
        <v/>
      </c>
      <c r="JU69" s="52" t="str">
        <f t="shared" si="485"/>
        <v/>
      </c>
      <c r="JV69" s="52" t="str">
        <f t="shared" si="486"/>
        <v/>
      </c>
      <c r="JW69" s="52" t="str">
        <f t="shared" si="487"/>
        <v/>
      </c>
      <c r="JX69" s="52" t="str">
        <f t="shared" si="488"/>
        <v/>
      </c>
      <c r="JY69" s="52" t="str">
        <f t="shared" si="489"/>
        <v/>
      </c>
      <c r="KA69" s="166"/>
      <c r="KB69" s="1"/>
      <c r="KC69" s="17" t="s">
        <v>54</v>
      </c>
      <c r="KD69" s="32">
        <f>KD68-KD67</f>
        <v>-5.0000000000000711E-2</v>
      </c>
      <c r="KE69" s="103">
        <f t="shared" si="490"/>
        <v>-109</v>
      </c>
      <c r="KF69" s="24">
        <f>IF(OR($S69&lt;OPL_MIN,$S69&gt;OPL_MAX),"",VLOOKUP($F69,CleanseResults!$GY$3:$HC$1772,5,FALSE))</f>
        <v>0.56000000000000005</v>
      </c>
      <c r="KG69" s="24" t="str">
        <f t="shared" si="491"/>
        <v>HomFave</v>
      </c>
      <c r="KH69" s="91">
        <f t="shared" si="492"/>
        <v>-127.27272727272729</v>
      </c>
      <c r="KI69" s="91">
        <f t="shared" si="493"/>
        <v>127.27272727272729</v>
      </c>
      <c r="KJ69" s="25">
        <f t="shared" si="494"/>
        <v>1</v>
      </c>
      <c r="KK69" s="53">
        <f t="shared" si="495"/>
        <v>209</v>
      </c>
      <c r="KL69" s="52">
        <f t="shared" si="496"/>
        <v>109</v>
      </c>
      <c r="KM69" s="52" t="str">
        <f t="shared" si="497"/>
        <v/>
      </c>
      <c r="KN69" s="52" t="str">
        <f t="shared" si="498"/>
        <v/>
      </c>
      <c r="KO69" s="52" t="str">
        <f t="shared" si="499"/>
        <v/>
      </c>
      <c r="KP69" s="52" t="str">
        <f t="shared" si="500"/>
        <v/>
      </c>
      <c r="KQ69" s="52" t="str">
        <f t="shared" si="501"/>
        <v/>
      </c>
      <c r="KR69" s="52" t="str">
        <f t="shared" si="502"/>
        <v/>
      </c>
      <c r="KT69" s="166"/>
      <c r="KU69" s="1"/>
      <c r="KV69" s="17" t="s">
        <v>54</v>
      </c>
      <c r="KW69" s="32">
        <f>KW68-KW67</f>
        <v>-3.0500000000000007</v>
      </c>
      <c r="KX69" s="103">
        <f t="shared" si="503"/>
        <v>-109</v>
      </c>
      <c r="KY69" s="24">
        <f>IF(OR($S69&lt;OPL_MIN,$S69&gt;OPL_MAX),"",VLOOKUP($F69,CleanseResults!$HN$3:$HR$1772,5,FALSE))</f>
        <v>0.4</v>
      </c>
      <c r="KZ69" s="24" t="str">
        <f t="shared" si="504"/>
        <v>VisDog</v>
      </c>
      <c r="LA69" s="91">
        <f t="shared" si="505"/>
        <v>149.99999999999997</v>
      </c>
      <c r="LB69" s="91">
        <f t="shared" si="506"/>
        <v>149.99999999999997</v>
      </c>
      <c r="LC69" s="25">
        <f t="shared" si="507"/>
        <v>-1</v>
      </c>
      <c r="LD69" s="53" t="str">
        <f t="shared" si="508"/>
        <v/>
      </c>
      <c r="LE69" s="52" t="str">
        <f t="shared" si="509"/>
        <v/>
      </c>
      <c r="LF69" s="52">
        <f t="shared" si="510"/>
        <v>0</v>
      </c>
      <c r="LG69" s="52">
        <f t="shared" si="511"/>
        <v>100</v>
      </c>
      <c r="LH69" s="52" t="str">
        <f t="shared" si="512"/>
        <v/>
      </c>
      <c r="LI69" s="52" t="str">
        <f t="shared" si="513"/>
        <v/>
      </c>
      <c r="LJ69" s="52" t="str">
        <f t="shared" si="514"/>
        <v/>
      </c>
      <c r="LK69" s="52" t="str">
        <f t="shared" si="515"/>
        <v/>
      </c>
      <c r="LO69" s="166"/>
      <c r="LP69" s="1"/>
      <c r="LQ69" s="17" t="s">
        <v>402</v>
      </c>
      <c r="LR69" s="121">
        <f>LR68-LR67</f>
        <v>-4.9974887421527825</v>
      </c>
      <c r="LS69" s="129">
        <f t="shared" si="277"/>
        <v>0.5117850767828247</v>
      </c>
      <c r="LT69" s="53">
        <f t="shared" si="516"/>
        <v>2</v>
      </c>
      <c r="LU69" s="53">
        <f t="shared" si="517"/>
        <v>13</v>
      </c>
      <c r="LV69" s="53">
        <f t="shared" si="518"/>
        <v>0</v>
      </c>
      <c r="LW69" s="53">
        <f t="shared" si="519"/>
        <v>0</v>
      </c>
      <c r="LX69" s="24" t="str">
        <f t="shared" si="520"/>
        <v>VisDog</v>
      </c>
      <c r="LY69" s="97">
        <f t="shared" si="278"/>
        <v>86.666666666666671</v>
      </c>
      <c r="LZ69" s="127">
        <f t="shared" si="279"/>
        <v>0.48</v>
      </c>
      <c r="MA69" s="128">
        <f t="shared" si="280"/>
        <v>-3.1785076782824717E-2</v>
      </c>
      <c r="MB69" s="91">
        <f t="shared" si="281"/>
        <v>108.33333333333334</v>
      </c>
      <c r="MC69" s="137" t="str">
        <f t="shared" si="282"/>
        <v>VisDog</v>
      </c>
      <c r="MD69" s="138">
        <f t="shared" si="283"/>
        <v>-1</v>
      </c>
      <c r="ME69" s="130">
        <f t="shared" si="521"/>
        <v>-1</v>
      </c>
      <c r="MF69" s="135" t="str">
        <f t="shared" si="284"/>
        <v/>
      </c>
      <c r="MG69" s="135" t="str">
        <f t="shared" si="285"/>
        <v/>
      </c>
      <c r="MH69" s="135">
        <f t="shared" si="286"/>
        <v>0</v>
      </c>
      <c r="MI69" s="135">
        <f t="shared" si="287"/>
        <v>1</v>
      </c>
      <c r="MJ69" s="135" t="str">
        <f t="shared" si="288"/>
        <v/>
      </c>
      <c r="MK69" s="135" t="str">
        <f t="shared" si="289"/>
        <v/>
      </c>
      <c r="ML69" s="135" t="str">
        <f t="shared" si="290"/>
        <v/>
      </c>
      <c r="MM69" s="135" t="str">
        <f t="shared" si="291"/>
        <v/>
      </c>
      <c r="MO69" s="123">
        <f t="shared" si="292"/>
        <v>1.01</v>
      </c>
      <c r="MP69" s="123">
        <f t="shared" si="293"/>
        <v>1</v>
      </c>
      <c r="MS69" s="24">
        <f t="shared" si="294"/>
        <v>1</v>
      </c>
      <c r="MT69" s="24">
        <f t="shared" si="295"/>
        <v>0</v>
      </c>
      <c r="MU69" s="24">
        <f t="shared" si="296"/>
        <v>-1</v>
      </c>
      <c r="MV69" s="81">
        <f t="shared" si="297"/>
        <v>-1</v>
      </c>
      <c r="MX69" s="52">
        <f t="shared" si="298"/>
        <v>0.49</v>
      </c>
      <c r="MY69" s="52">
        <f t="shared" si="299"/>
        <v>0.45</v>
      </c>
      <c r="MZ69" s="52">
        <f t="shared" si="300"/>
        <v>0.39</v>
      </c>
      <c r="NA69" s="52">
        <f t="shared" si="301"/>
        <v>0.34</v>
      </c>
      <c r="NB69" s="52">
        <f t="shared" si="302"/>
        <v>0.34</v>
      </c>
      <c r="NC69" s="52">
        <f t="shared" si="303"/>
        <v>0.48</v>
      </c>
      <c r="ND69" s="52">
        <f t="shared" si="304"/>
        <v>0.49</v>
      </c>
      <c r="NE69" s="52">
        <f t="shared" si="305"/>
        <v>0.48</v>
      </c>
      <c r="NF69" s="52">
        <f t="shared" si="306"/>
        <v>0.48</v>
      </c>
      <c r="NG69" s="52">
        <f t="shared" si="307"/>
        <v>0.48</v>
      </c>
      <c r="NH69" s="52">
        <f t="shared" si="308"/>
        <v>0.49</v>
      </c>
      <c r="NI69" s="52">
        <f t="shared" si="309"/>
        <v>0.48</v>
      </c>
      <c r="NJ69" s="52">
        <f t="shared" si="310"/>
        <v>0.5</v>
      </c>
      <c r="NK69" s="52">
        <f t="shared" si="311"/>
        <v>0.56000000000000005</v>
      </c>
      <c r="NL69" s="52">
        <f t="shared" si="312"/>
        <v>0.4</v>
      </c>
      <c r="NM69" s="109">
        <f t="shared" si="522"/>
        <v>0.48</v>
      </c>
    </row>
    <row r="70" spans="1:377" ht="15" customHeight="1" x14ac:dyDescent="0.2">
      <c r="E70" s="10">
        <f t="shared" si="313"/>
        <v>0</v>
      </c>
      <c r="F70" s="26">
        <v>823311</v>
      </c>
      <c r="G70" s="49">
        <f>VLOOKUP($F70,Lookup_!$A$2:$AJ$2224,3,FALSE)</f>
        <v>2026</v>
      </c>
      <c r="H70" s="27">
        <f>VLOOKUP($F70,Lookup_!$A$2:$AJ$2224,4,FALSE)</f>
        <v>4.4000000000000004</v>
      </c>
      <c r="I70" s="86">
        <f>VLOOKUP($F70,Lookup_!$A$2:$AJ$2224,2,FALSE)</f>
        <v>46139</v>
      </c>
      <c r="J70" s="7">
        <f>VLOOKUP($F70,Lookup_!$A$2:$AJ$2224,13,FALSE)</f>
        <v>5</v>
      </c>
      <c r="K70" s="8" t="str">
        <f>VLOOKUP(J70,Lookup_!$AO$3:$AP$32,2,FALSE)</f>
        <v>CHC</v>
      </c>
      <c r="L70" s="27">
        <f>VLOOKUP($F70,Lookup_!$A$2:$AJ$2224,14,FALSE)</f>
        <v>100</v>
      </c>
      <c r="M70" s="12">
        <f>VLOOKUP($F70,Lookup_!$A$2:$AJ$2224,15,FALSE)</f>
        <v>0.5</v>
      </c>
      <c r="N70" s="115">
        <f t="shared" si="314"/>
        <v>0.48729808803722169</v>
      </c>
      <c r="O70" s="116">
        <f t="shared" si="315"/>
        <v>105.21320000000003</v>
      </c>
      <c r="P70" s="49">
        <f>VLOOKUP($F70,Lookup_!$A$2:$AJ$2224,7,FALSE)</f>
        <v>23</v>
      </c>
      <c r="Q70" s="8" t="str">
        <f>VLOOKUP(P70,Lookup_!$AO$3:$AP$32,2,FALSE)</f>
        <v>SD</v>
      </c>
      <c r="R70" s="88">
        <f>VLOOKUP($F70,Lookup_!$A$2:$AJ$2224,12,FALSE)</f>
        <v>0.30313439199999997</v>
      </c>
      <c r="S70" s="27">
        <f>VLOOKUP($F70,Lookup_!$A$2:$AJ$2224,8,FALSE)</f>
        <v>-111</v>
      </c>
      <c r="T70" s="12">
        <f>VLOOKUP($F70,Lookup_!$A$2:$AJ$2224,9,FALSE)</f>
        <v>0.52606600000000003</v>
      </c>
      <c r="U70" s="115">
        <f t="shared" si="316"/>
        <v>0.51270191196277815</v>
      </c>
      <c r="V70" s="116">
        <f t="shared" si="317"/>
        <v>-105.21319999999996</v>
      </c>
      <c r="W70" s="90">
        <f t="shared" si="318"/>
        <v>1</v>
      </c>
      <c r="X70" s="27">
        <f>VLOOKUP($F70,Lookup_!$A$2:$AJ$2224,5,FALSE)</f>
        <v>7.5</v>
      </c>
      <c r="Y70" s="27">
        <f>VLOOKUP($F70,Lookup_!$A$2:$AJ$2224,6,FALSE)</f>
        <v>-105.5</v>
      </c>
      <c r="Z70" s="55">
        <f>VLOOKUP($F70,Lookup_!$A$2:$AJ$2224,19,FALSE)</f>
        <v>112.96276313290355</v>
      </c>
      <c r="AA70" s="116">
        <f>VLOOKUP($F70,Lookup_!$A$2:$AJ$2224,25,FALSE)</f>
        <v>115.44991328140991</v>
      </c>
      <c r="AB70" s="27">
        <f>VLOOKUP($F70,Lookup_!$A$2:$AJ$2224,21,FALSE)</f>
        <v>158.59620193241594</v>
      </c>
      <c r="AC70" s="116">
        <f>VLOOKUP($F70,Lookup_!$A$2:$AJ$2224,23,FALSE)</f>
        <v>128.6540053322114</v>
      </c>
      <c r="AD70" s="7">
        <f>VLOOKUP($F70,Lookup_!$A$2:$AJ$2224,31,FALSE)</f>
        <v>7</v>
      </c>
      <c r="AE70" s="8">
        <f>VLOOKUP($F70,Lookup_!$A$2:$AJ$2224,30,FALSE)</f>
        <v>9</v>
      </c>
      <c r="AF70" s="8" t="str">
        <f>VLOOKUP($F70,Lookup_!$A$2:$AJ$2224,32,FALSE)</f>
        <v>TWO</v>
      </c>
      <c r="AG70" s="28">
        <f>VLOOKUP($F70,Lookup_!$A$2:$AJ$2224,29,FALSE)</f>
        <v>1</v>
      </c>
      <c r="AH70" s="28">
        <f>VLOOKUP($F70,Lookup_!$A$2:$AJ$2224,34,FALSE)</f>
        <v>1</v>
      </c>
      <c r="AI70" s="28" t="str">
        <f>VLOOKUP($F70,Lookup_!$A$2:$AJ$2224,33,FALSE)</f>
        <v>HomFave</v>
      </c>
      <c r="AJ70" s="8">
        <f>VLOOKUP($F70,Lookup_!$A$2:$AJ$2224,35,FALSE)</f>
        <v>16</v>
      </c>
      <c r="AK70" s="28">
        <f>VLOOKUP($F70,Lookup_!$A$2:$AJ$2224,36,FALSE)</f>
        <v>1</v>
      </c>
      <c r="AL70">
        <f t="shared" si="319"/>
        <v>2</v>
      </c>
      <c r="AM70">
        <f t="shared" si="320"/>
        <v>1</v>
      </c>
      <c r="AN70" s="166"/>
      <c r="AO70" s="1"/>
      <c r="AP70" s="17" t="s">
        <v>42</v>
      </c>
      <c r="AQ70" s="21">
        <f>IF(AQ67=0,0,AQ69/AQ67)</f>
        <v>-9.881422924901187E-2</v>
      </c>
      <c r="AR70" s="103">
        <f t="shared" si="321"/>
        <v>-111</v>
      </c>
      <c r="AS70" s="24">
        <f>IF(OR($S70&lt;OPL_MIN,$S70&gt;OPL_MAX),"",VLOOKUP($F70,CleanseResults!$L$3:$P$1772,5,FALSE))</f>
        <v>0.52</v>
      </c>
      <c r="AT70" s="24" t="str">
        <f t="shared" si="322"/>
        <v>HomFave</v>
      </c>
      <c r="AU70" s="91">
        <f t="shared" si="323"/>
        <v>-108.33333333333334</v>
      </c>
      <c r="AV70" s="91">
        <f t="shared" si="324"/>
        <v>108.33333333333334</v>
      </c>
      <c r="AW70" s="25">
        <f t="shared" si="325"/>
        <v>1</v>
      </c>
      <c r="AX70" s="53">
        <f t="shared" si="326"/>
        <v>211</v>
      </c>
      <c r="AY70" s="52">
        <f t="shared" si="327"/>
        <v>111</v>
      </c>
      <c r="AZ70" s="52" t="str">
        <f t="shared" si="328"/>
        <v/>
      </c>
      <c r="BA70" s="52" t="str">
        <f t="shared" si="329"/>
        <v/>
      </c>
      <c r="BB70" s="52" t="str">
        <f t="shared" si="330"/>
        <v/>
      </c>
      <c r="BC70" s="52" t="str">
        <f t="shared" si="331"/>
        <v/>
      </c>
      <c r="BD70" s="52" t="str">
        <f t="shared" si="332"/>
        <v/>
      </c>
      <c r="BE70" s="52" t="str">
        <f t="shared" si="333"/>
        <v/>
      </c>
      <c r="BG70" s="166"/>
      <c r="BH70" s="1"/>
      <c r="BI70" s="17" t="s">
        <v>42</v>
      </c>
      <c r="BJ70" s="21">
        <f>IF(BJ67=0,0,BJ69/BJ67)</f>
        <v>-6.8421052631578896E-2</v>
      </c>
      <c r="BK70" s="103">
        <f t="shared" si="334"/>
        <v>-111</v>
      </c>
      <c r="BL70" s="24">
        <f>IF(OR($S70&lt;OPL_MIN,$S70&gt;OPL_MAX),"",VLOOKUP($F70,CleanseResults!$AA$3:$AE$1772,5,FALSE))</f>
        <v>0.6</v>
      </c>
      <c r="BM70" s="24" t="str">
        <f t="shared" si="335"/>
        <v>HomFave</v>
      </c>
      <c r="BN70" s="91">
        <f t="shared" si="336"/>
        <v>-149.99999999999997</v>
      </c>
      <c r="BO70" s="91">
        <f t="shared" si="337"/>
        <v>149.99999999999997</v>
      </c>
      <c r="BP70" s="25">
        <f t="shared" si="338"/>
        <v>1</v>
      </c>
      <c r="BQ70" s="53">
        <f t="shared" si="339"/>
        <v>211</v>
      </c>
      <c r="BR70" s="52">
        <f t="shared" si="340"/>
        <v>111</v>
      </c>
      <c r="BS70" s="52" t="str">
        <f t="shared" si="341"/>
        <v/>
      </c>
      <c r="BT70" s="52" t="str">
        <f t="shared" si="342"/>
        <v/>
      </c>
      <c r="BU70" s="52" t="str">
        <f t="shared" si="343"/>
        <v/>
      </c>
      <c r="BV70" s="52" t="str">
        <f t="shared" si="344"/>
        <v/>
      </c>
      <c r="BW70" s="52" t="str">
        <f t="shared" si="345"/>
        <v/>
      </c>
      <c r="BX70" s="52" t="str">
        <f t="shared" si="346"/>
        <v/>
      </c>
      <c r="BZ70" s="166"/>
      <c r="CA70" s="1"/>
      <c r="CB70" s="17" t="s">
        <v>42</v>
      </c>
      <c r="CC70" s="21">
        <f>IF(CC67=0,0,CC69/CC67)</f>
        <v>-0.24845105328376701</v>
      </c>
      <c r="CD70" s="103">
        <f t="shared" si="347"/>
        <v>-111</v>
      </c>
      <c r="CE70" s="24">
        <f>IF(OR($S70&lt;OPL_MIN,$S70&gt;OPL_MAX),"",VLOOKUP($F70,CleanseResults!$AP$3:$AT$1772,5,FALSE))</f>
        <v>0.53</v>
      </c>
      <c r="CF70" s="24" t="str">
        <f t="shared" si="348"/>
        <v>HomFave</v>
      </c>
      <c r="CG70" s="91">
        <f t="shared" si="349"/>
        <v>-112.76595744680853</v>
      </c>
      <c r="CH70" s="91">
        <f t="shared" si="350"/>
        <v>112.76595744680853</v>
      </c>
      <c r="CI70" s="25">
        <f t="shared" si="351"/>
        <v>1</v>
      </c>
      <c r="CJ70" s="53">
        <f t="shared" si="352"/>
        <v>211</v>
      </c>
      <c r="CK70" s="52">
        <f t="shared" si="353"/>
        <v>111</v>
      </c>
      <c r="CL70" s="52" t="str">
        <f t="shared" si="354"/>
        <v/>
      </c>
      <c r="CM70" s="52" t="str">
        <f t="shared" si="355"/>
        <v/>
      </c>
      <c r="CN70" s="52" t="str">
        <f t="shared" si="356"/>
        <v/>
      </c>
      <c r="CO70" s="52" t="str">
        <f t="shared" si="357"/>
        <v/>
      </c>
      <c r="CP70" s="52" t="str">
        <f t="shared" si="358"/>
        <v/>
      </c>
      <c r="CQ70" s="52" t="str">
        <f t="shared" si="359"/>
        <v/>
      </c>
      <c r="CS70" s="166"/>
      <c r="CT70" s="1"/>
      <c r="CU70" s="17" t="s">
        <v>42</v>
      </c>
      <c r="CV70" s="21">
        <f>IF(CV67=0,0,CV69/CV67)</f>
        <v>-0.33046926635822865</v>
      </c>
      <c r="CW70" s="103">
        <f t="shared" si="360"/>
        <v>-111</v>
      </c>
      <c r="CX70" s="24">
        <f>IF(OR($S70&lt;OPL_MIN,$S70&gt;OPL_MAX),"",VLOOKUP($F70,CleanseResults!$BE$3:$BI$1772,5,FALSE))</f>
        <v>0.57999999999999996</v>
      </c>
      <c r="CY70" s="24" t="str">
        <f t="shared" si="361"/>
        <v>HomFave</v>
      </c>
      <c r="CZ70" s="91">
        <f t="shared" si="362"/>
        <v>-138.09523809523807</v>
      </c>
      <c r="DA70" s="91">
        <f t="shared" si="363"/>
        <v>138.09523809523807</v>
      </c>
      <c r="DB70" s="25">
        <f t="shared" si="364"/>
        <v>1</v>
      </c>
      <c r="DC70" s="53">
        <f t="shared" si="365"/>
        <v>211</v>
      </c>
      <c r="DD70" s="52">
        <f t="shared" si="366"/>
        <v>111</v>
      </c>
      <c r="DE70" s="52" t="str">
        <f t="shared" si="367"/>
        <v/>
      </c>
      <c r="DF70" s="52" t="str">
        <f t="shared" si="368"/>
        <v/>
      </c>
      <c r="DG70" s="52" t="str">
        <f t="shared" si="369"/>
        <v/>
      </c>
      <c r="DH70" s="52" t="str">
        <f t="shared" si="370"/>
        <v/>
      </c>
      <c r="DI70" s="52" t="str">
        <f t="shared" si="371"/>
        <v/>
      </c>
      <c r="DJ70" s="52" t="str">
        <f t="shared" si="372"/>
        <v/>
      </c>
      <c r="DL70" s="166"/>
      <c r="DM70" s="1"/>
      <c r="DN70" s="17" t="s">
        <v>42</v>
      </c>
      <c r="DO70" s="21">
        <f>IF(DO67=0,0,DO69/DO67)</f>
        <v>0</v>
      </c>
      <c r="DP70" s="103">
        <f t="shared" si="373"/>
        <v>-111</v>
      </c>
      <c r="DQ70" s="24">
        <f>IF(OR($S70&lt;OPL_MIN,$S70&gt;OPL_MAX),"",VLOOKUP($F70,CleanseResults!$BT$3:$BX$1772,5,FALSE))</f>
        <v>0.59</v>
      </c>
      <c r="DR70" s="24" t="str">
        <f t="shared" si="374"/>
        <v>HomFave</v>
      </c>
      <c r="DS70" s="91">
        <f t="shared" si="375"/>
        <v>-143.90243902439022</v>
      </c>
      <c r="DT70" s="91">
        <f t="shared" si="376"/>
        <v>143.90243902439022</v>
      </c>
      <c r="DU70" s="25">
        <f t="shared" si="377"/>
        <v>1</v>
      </c>
      <c r="DV70" s="53">
        <f t="shared" si="378"/>
        <v>211</v>
      </c>
      <c r="DW70" s="52">
        <f t="shared" si="379"/>
        <v>111</v>
      </c>
      <c r="DX70" s="52" t="str">
        <f t="shared" si="380"/>
        <v/>
      </c>
      <c r="DY70" s="52" t="str">
        <f t="shared" si="381"/>
        <v/>
      </c>
      <c r="DZ70" s="52" t="str">
        <f t="shared" si="382"/>
        <v/>
      </c>
      <c r="EA70" s="52" t="str">
        <f t="shared" si="383"/>
        <v/>
      </c>
      <c r="EB70" s="52" t="str">
        <f t="shared" si="384"/>
        <v/>
      </c>
      <c r="EC70" s="52" t="str">
        <f t="shared" si="385"/>
        <v/>
      </c>
      <c r="EE70" s="166"/>
      <c r="EF70" s="1"/>
      <c r="EG70" s="17" t="s">
        <v>42</v>
      </c>
      <c r="EH70" s="21">
        <f>IF(EH67=0,0,EH69/EH67)</f>
        <v>-0.5</v>
      </c>
      <c r="EI70" s="103">
        <f t="shared" si="386"/>
        <v>-111</v>
      </c>
      <c r="EJ70" s="24">
        <f>IF(OR($S70&lt;OPL_MIN,$S70&gt;OPL_MAX),"",VLOOKUP($F70,CleanseResults!$CI$3:$CM$1772,5,FALSE))</f>
        <v>0.5</v>
      </c>
      <c r="EK70" s="24" t="str">
        <f t="shared" si="387"/>
        <v>HomFave</v>
      </c>
      <c r="EL70" s="91">
        <f t="shared" si="388"/>
        <v>100</v>
      </c>
      <c r="EM70" s="91">
        <f t="shared" si="389"/>
        <v>100</v>
      </c>
      <c r="EN70" s="25">
        <f t="shared" si="390"/>
        <v>1</v>
      </c>
      <c r="EO70" s="53">
        <f t="shared" si="391"/>
        <v>211</v>
      </c>
      <c r="EP70" s="52">
        <f t="shared" si="392"/>
        <v>111</v>
      </c>
      <c r="EQ70" s="52" t="str">
        <f t="shared" si="393"/>
        <v/>
      </c>
      <c r="ER70" s="52" t="str">
        <f t="shared" si="394"/>
        <v/>
      </c>
      <c r="ES70" s="52" t="str">
        <f t="shared" si="395"/>
        <v/>
      </c>
      <c r="ET70" s="52" t="str">
        <f t="shared" si="396"/>
        <v/>
      </c>
      <c r="EU70" s="52" t="str">
        <f t="shared" si="397"/>
        <v/>
      </c>
      <c r="EV70" s="52" t="str">
        <f t="shared" si="398"/>
        <v/>
      </c>
      <c r="EX70" s="166"/>
      <c r="EY70" s="1"/>
      <c r="EZ70" s="17" t="s">
        <v>42</v>
      </c>
      <c r="FA70" s="21">
        <f>IF(FA67=0,0,FA69/FA67)</f>
        <v>-0.23059360730593614</v>
      </c>
      <c r="FB70" s="103">
        <f t="shared" si="399"/>
        <v>-111</v>
      </c>
      <c r="FC70" s="24">
        <f>IF(OR($S70&lt;OPL_MIN,$S70&gt;OPL_MAX),"",VLOOKUP($F70,CleanseResults!$CX$3:$DB$1772,5,FALSE))</f>
        <v>0.5</v>
      </c>
      <c r="FD70" s="24" t="str">
        <f t="shared" si="400"/>
        <v>HomFave</v>
      </c>
      <c r="FE70" s="91">
        <f t="shared" si="401"/>
        <v>100</v>
      </c>
      <c r="FF70" s="91">
        <f t="shared" si="402"/>
        <v>100</v>
      </c>
      <c r="FG70" s="25">
        <f t="shared" si="403"/>
        <v>1</v>
      </c>
      <c r="FH70" s="53">
        <f t="shared" si="404"/>
        <v>211</v>
      </c>
      <c r="FI70" s="52">
        <f t="shared" si="405"/>
        <v>111</v>
      </c>
      <c r="FJ70" s="52" t="str">
        <f t="shared" si="406"/>
        <v/>
      </c>
      <c r="FK70" s="52" t="str">
        <f t="shared" si="407"/>
        <v/>
      </c>
      <c r="FL70" s="52" t="str">
        <f t="shared" si="408"/>
        <v/>
      </c>
      <c r="FM70" s="52" t="str">
        <f t="shared" si="409"/>
        <v/>
      </c>
      <c r="FN70" s="52" t="str">
        <f t="shared" si="410"/>
        <v/>
      </c>
      <c r="FO70" s="52" t="str">
        <f t="shared" si="411"/>
        <v/>
      </c>
      <c r="FQ70" s="166"/>
      <c r="FR70" s="1"/>
      <c r="FS70" s="17" t="s">
        <v>42</v>
      </c>
      <c r="FT70" s="21">
        <f>IF(FT67=0,0,FT69/FT67)</f>
        <v>-0.60275319567354968</v>
      </c>
      <c r="FU70" s="103">
        <f t="shared" si="412"/>
        <v>-111</v>
      </c>
      <c r="FV70" s="24">
        <f>IF(OR($S70&lt;OPL_MIN,$S70&gt;OPL_MAX),"",VLOOKUP($F70,CleanseResults!$DM$3:$DQ$1772,5,FALSE))</f>
        <v>0.53</v>
      </c>
      <c r="FW70" s="24" t="str">
        <f t="shared" si="413"/>
        <v>HomFave</v>
      </c>
      <c r="FX70" s="91">
        <f t="shared" si="414"/>
        <v>-112.76595744680853</v>
      </c>
      <c r="FY70" s="91">
        <f t="shared" si="415"/>
        <v>112.76595744680853</v>
      </c>
      <c r="FZ70" s="25">
        <f t="shared" si="416"/>
        <v>1</v>
      </c>
      <c r="GA70" s="53">
        <f t="shared" si="417"/>
        <v>211</v>
      </c>
      <c r="GB70" s="52">
        <f t="shared" si="418"/>
        <v>111</v>
      </c>
      <c r="GC70" s="52" t="str">
        <f t="shared" si="419"/>
        <v/>
      </c>
      <c r="GD70" s="52" t="str">
        <f t="shared" si="420"/>
        <v/>
      </c>
      <c r="GE70" s="52" t="str">
        <f t="shared" si="421"/>
        <v/>
      </c>
      <c r="GF70" s="52" t="str">
        <f t="shared" si="422"/>
        <v/>
      </c>
      <c r="GG70" s="52" t="str">
        <f t="shared" si="423"/>
        <v/>
      </c>
      <c r="GH70" s="52" t="str">
        <f t="shared" si="424"/>
        <v/>
      </c>
      <c r="GJ70" s="166"/>
      <c r="GK70" s="1"/>
      <c r="GL70" s="17" t="s">
        <v>42</v>
      </c>
      <c r="GM70" s="21">
        <f>IF(GM67=0,0,GM69/GM67)</f>
        <v>-0.36940686784599375</v>
      </c>
      <c r="GN70" s="103">
        <f t="shared" si="425"/>
        <v>-111</v>
      </c>
      <c r="GO70" s="24">
        <f>IF(OR($S70&lt;OPL_MIN,$S70&gt;OPL_MAX),"",VLOOKUP($F70,CleanseResults!$EB$3:$EF$1772,5,FALSE))</f>
        <v>0.51</v>
      </c>
      <c r="GP70" s="24" t="str">
        <f t="shared" si="426"/>
        <v>HomFave</v>
      </c>
      <c r="GQ70" s="91">
        <f t="shared" si="427"/>
        <v>-104.08163265306123</v>
      </c>
      <c r="GR70" s="91">
        <f t="shared" si="428"/>
        <v>104.08163265306123</v>
      </c>
      <c r="GS70" s="25">
        <f t="shared" si="429"/>
        <v>1</v>
      </c>
      <c r="GT70" s="53">
        <f t="shared" si="430"/>
        <v>211</v>
      </c>
      <c r="GU70" s="52">
        <f t="shared" si="431"/>
        <v>111</v>
      </c>
      <c r="GV70" s="52" t="str">
        <f t="shared" si="432"/>
        <v/>
      </c>
      <c r="GW70" s="52" t="str">
        <f t="shared" si="433"/>
        <v/>
      </c>
      <c r="GX70" s="52" t="str">
        <f t="shared" si="434"/>
        <v/>
      </c>
      <c r="GY70" s="52" t="str">
        <f t="shared" si="435"/>
        <v/>
      </c>
      <c r="GZ70" s="52" t="str">
        <f t="shared" si="436"/>
        <v/>
      </c>
      <c r="HA70" s="52" t="str">
        <f t="shared" si="437"/>
        <v/>
      </c>
      <c r="HC70" s="166"/>
      <c r="HD70" s="1"/>
      <c r="HE70" s="17" t="s">
        <v>42</v>
      </c>
      <c r="HF70" s="21">
        <f>IF(HF67=0,0,HF69/HF67)</f>
        <v>-0.36940686784599375</v>
      </c>
      <c r="HG70" s="103">
        <f t="shared" si="438"/>
        <v>-111</v>
      </c>
      <c r="HH70" s="24">
        <f>IF(OR($S70&lt;OPL_MIN,$S70&gt;OPL_MAX),"",VLOOKUP($F70,CleanseResults!$EQ$3:$EU$1772,5,FALSE))</f>
        <v>0.51</v>
      </c>
      <c r="HI70" s="24" t="str">
        <f t="shared" si="439"/>
        <v>HomFave</v>
      </c>
      <c r="HJ70" s="91">
        <f t="shared" si="440"/>
        <v>-104.08163265306123</v>
      </c>
      <c r="HK70" s="91">
        <f t="shared" si="441"/>
        <v>104.08163265306123</v>
      </c>
      <c r="HL70" s="25">
        <f t="shared" si="442"/>
        <v>1</v>
      </c>
      <c r="HM70" s="53">
        <f t="shared" si="443"/>
        <v>211</v>
      </c>
      <c r="HN70" s="52">
        <f t="shared" si="444"/>
        <v>111</v>
      </c>
      <c r="HO70" s="52" t="str">
        <f t="shared" si="445"/>
        <v/>
      </c>
      <c r="HP70" s="52" t="str">
        <f t="shared" si="446"/>
        <v/>
      </c>
      <c r="HQ70" s="52" t="str">
        <f t="shared" si="447"/>
        <v/>
      </c>
      <c r="HR70" s="52" t="str">
        <f t="shared" si="448"/>
        <v/>
      </c>
      <c r="HS70" s="52" t="str">
        <f t="shared" si="449"/>
        <v/>
      </c>
      <c r="HT70" s="52" t="str">
        <f t="shared" si="450"/>
        <v/>
      </c>
      <c r="HV70" s="166"/>
      <c r="HW70" s="1"/>
      <c r="HX70" s="17" t="s">
        <v>42</v>
      </c>
      <c r="HY70" s="21">
        <f>IF(HY67=0,0,HY69/HY67)</f>
        <v>-0.20530451866404714</v>
      </c>
      <c r="HZ70" s="103">
        <f t="shared" si="451"/>
        <v>-111</v>
      </c>
      <c r="IA70" s="24">
        <f>IF(OR($S70&lt;OPL_MIN,$S70&gt;OPL_MAX),"",VLOOKUP($F70,CleanseResults!$FF$3:$FJ$1772,5,FALSE))</f>
        <v>0.52</v>
      </c>
      <c r="IB70" s="24" t="str">
        <f t="shared" si="452"/>
        <v>HomFave</v>
      </c>
      <c r="IC70" s="91">
        <f t="shared" si="453"/>
        <v>-108.33333333333334</v>
      </c>
      <c r="ID70" s="91">
        <f t="shared" si="454"/>
        <v>108.33333333333334</v>
      </c>
      <c r="IE70" s="25">
        <f t="shared" si="455"/>
        <v>1</v>
      </c>
      <c r="IF70" s="53">
        <f t="shared" si="456"/>
        <v>211</v>
      </c>
      <c r="IG70" s="52">
        <f t="shared" si="457"/>
        <v>111</v>
      </c>
      <c r="IH70" s="52" t="str">
        <f t="shared" si="458"/>
        <v/>
      </c>
      <c r="II70" s="52" t="str">
        <f t="shared" si="459"/>
        <v/>
      </c>
      <c r="IJ70" s="52" t="str">
        <f t="shared" si="460"/>
        <v/>
      </c>
      <c r="IK70" s="52" t="str">
        <f t="shared" si="461"/>
        <v/>
      </c>
      <c r="IL70" s="52" t="str">
        <f t="shared" si="462"/>
        <v/>
      </c>
      <c r="IM70" s="52" t="str">
        <f t="shared" si="463"/>
        <v/>
      </c>
      <c r="IO70" s="166"/>
      <c r="IP70" s="1"/>
      <c r="IQ70" s="17" t="s">
        <v>42</v>
      </c>
      <c r="IR70" s="21">
        <f>IF(IR67=0,0,IR69/IR67)</f>
        <v>-8.820882088208809E-2</v>
      </c>
      <c r="IS70" s="103">
        <f t="shared" si="464"/>
        <v>-111</v>
      </c>
      <c r="IT70" s="24">
        <f>IF(OR($S70&lt;OPL_MIN,$S70&gt;OPL_MAX),"",VLOOKUP($F70,CleanseResults!$FU$3:$FY$1772,5,FALSE))</f>
        <v>0.49</v>
      </c>
      <c r="IU70" s="24" t="str">
        <f t="shared" si="465"/>
        <v>VisDog</v>
      </c>
      <c r="IV70" s="91">
        <f t="shared" si="466"/>
        <v>104.08163265306123</v>
      </c>
      <c r="IW70" s="91">
        <f t="shared" si="467"/>
        <v>104.08163265306123</v>
      </c>
      <c r="IX70" s="25">
        <f t="shared" si="468"/>
        <v>-1</v>
      </c>
      <c r="IY70" s="53" t="str">
        <f t="shared" si="469"/>
        <v/>
      </c>
      <c r="IZ70" s="52" t="str">
        <f t="shared" si="470"/>
        <v/>
      </c>
      <c r="JA70" s="52">
        <f t="shared" si="471"/>
        <v>0</v>
      </c>
      <c r="JB70" s="52">
        <f t="shared" si="472"/>
        <v>100</v>
      </c>
      <c r="JC70" s="52" t="str">
        <f t="shared" si="473"/>
        <v/>
      </c>
      <c r="JD70" s="52" t="str">
        <f t="shared" si="474"/>
        <v/>
      </c>
      <c r="JE70" s="52" t="str">
        <f t="shared" si="475"/>
        <v/>
      </c>
      <c r="JF70" s="52" t="str">
        <f t="shared" si="476"/>
        <v/>
      </c>
      <c r="JH70" s="166"/>
      <c r="JI70" s="1"/>
      <c r="JJ70" s="17" t="s">
        <v>42</v>
      </c>
      <c r="JK70" s="21">
        <f>IF(JK67=0,0,JK69/JK67)</f>
        <v>-0.18450515002239129</v>
      </c>
      <c r="JL70" s="103">
        <f t="shared" si="477"/>
        <v>-111</v>
      </c>
      <c r="JM70" s="24">
        <f>IF(OR($S70&lt;OPL_MIN,$S70&gt;OPL_MAX),"",VLOOKUP($F70,CleanseResults!$GJ$3:$GN$1772,5,FALSE))</f>
        <v>0.5</v>
      </c>
      <c r="JN70" s="24" t="str">
        <f t="shared" si="478"/>
        <v>HomFave</v>
      </c>
      <c r="JO70" s="91">
        <f t="shared" si="479"/>
        <v>100</v>
      </c>
      <c r="JP70" s="91">
        <f t="shared" si="480"/>
        <v>100</v>
      </c>
      <c r="JQ70" s="25">
        <f t="shared" si="481"/>
        <v>1</v>
      </c>
      <c r="JR70" s="53">
        <f t="shared" si="482"/>
        <v>211</v>
      </c>
      <c r="JS70" s="52">
        <f t="shared" si="483"/>
        <v>111</v>
      </c>
      <c r="JT70" s="52" t="str">
        <f t="shared" si="484"/>
        <v/>
      </c>
      <c r="JU70" s="52" t="str">
        <f t="shared" si="485"/>
        <v/>
      </c>
      <c r="JV70" s="52" t="str">
        <f t="shared" si="486"/>
        <v/>
      </c>
      <c r="JW70" s="52" t="str">
        <f t="shared" si="487"/>
        <v/>
      </c>
      <c r="JX70" s="52" t="str">
        <f t="shared" si="488"/>
        <v/>
      </c>
      <c r="JY70" s="52" t="str">
        <f t="shared" si="489"/>
        <v/>
      </c>
      <c r="KA70" s="166"/>
      <c r="KB70" s="1"/>
      <c r="KC70" s="17" t="s">
        <v>42</v>
      </c>
      <c r="KD70" s="21">
        <f>IF(KD67=0,0,KD69/KD67)</f>
        <v>-6.1349693251534611E-3</v>
      </c>
      <c r="KE70" s="103">
        <f t="shared" si="490"/>
        <v>-111</v>
      </c>
      <c r="KF70" s="24">
        <f>IF(OR($S70&lt;OPL_MIN,$S70&gt;OPL_MAX),"",VLOOKUP($F70,CleanseResults!$GY$3:$HC$1772,5,FALSE))</f>
        <v>0.55000000000000004</v>
      </c>
      <c r="KG70" s="24" t="str">
        <f t="shared" si="491"/>
        <v>HomFave</v>
      </c>
      <c r="KH70" s="91">
        <f t="shared" si="492"/>
        <v>-122.22222222222226</v>
      </c>
      <c r="KI70" s="91">
        <f t="shared" si="493"/>
        <v>122.22222222222226</v>
      </c>
      <c r="KJ70" s="25">
        <f t="shared" si="494"/>
        <v>1</v>
      </c>
      <c r="KK70" s="53">
        <f t="shared" si="495"/>
        <v>211</v>
      </c>
      <c r="KL70" s="52">
        <f t="shared" si="496"/>
        <v>111</v>
      </c>
      <c r="KM70" s="52" t="str">
        <f t="shared" si="497"/>
        <v/>
      </c>
      <c r="KN70" s="52" t="str">
        <f t="shared" si="498"/>
        <v/>
      </c>
      <c r="KO70" s="52" t="str">
        <f t="shared" si="499"/>
        <v/>
      </c>
      <c r="KP70" s="52" t="str">
        <f t="shared" si="500"/>
        <v/>
      </c>
      <c r="KQ70" s="52" t="str">
        <f t="shared" si="501"/>
        <v/>
      </c>
      <c r="KR70" s="52" t="str">
        <f t="shared" si="502"/>
        <v/>
      </c>
      <c r="KT70" s="166"/>
      <c r="KU70" s="1"/>
      <c r="KV70" s="17" t="s">
        <v>42</v>
      </c>
      <c r="KW70" s="21">
        <f>IF(KW67=0,0,KW69/KW67)</f>
        <v>-0.14346190028222017</v>
      </c>
      <c r="KX70" s="103">
        <f t="shared" si="503"/>
        <v>-111</v>
      </c>
      <c r="KY70" s="24">
        <f>IF(OR($S70&lt;OPL_MIN,$S70&gt;OPL_MAX),"",VLOOKUP($F70,CleanseResults!$HN$3:$HR$1772,5,FALSE))</f>
        <v>0.46</v>
      </c>
      <c r="KZ70" s="24" t="str">
        <f t="shared" si="504"/>
        <v>VisDog</v>
      </c>
      <c r="LA70" s="91">
        <f t="shared" si="505"/>
        <v>117.39130434782609</v>
      </c>
      <c r="LB70" s="91">
        <f t="shared" si="506"/>
        <v>117.39130434782609</v>
      </c>
      <c r="LC70" s="25">
        <f t="shared" si="507"/>
        <v>-1</v>
      </c>
      <c r="LD70" s="53" t="str">
        <f t="shared" si="508"/>
        <v/>
      </c>
      <c r="LE70" s="52" t="str">
        <f t="shared" si="509"/>
        <v/>
      </c>
      <c r="LF70" s="52">
        <f t="shared" si="510"/>
        <v>0</v>
      </c>
      <c r="LG70" s="52">
        <f t="shared" si="511"/>
        <v>100</v>
      </c>
      <c r="LH70" s="52" t="str">
        <f t="shared" si="512"/>
        <v/>
      </c>
      <c r="LI70" s="52" t="str">
        <f t="shared" si="513"/>
        <v/>
      </c>
      <c r="LJ70" s="52" t="str">
        <f t="shared" si="514"/>
        <v/>
      </c>
      <c r="LK70" s="52" t="str">
        <f t="shared" si="515"/>
        <v/>
      </c>
      <c r="LO70" s="166"/>
      <c r="LP70" s="1"/>
      <c r="LQ70" s="17" t="s">
        <v>42</v>
      </c>
      <c r="LR70" s="21">
        <f>IF(LR67=0,0,LR69/LR67)</f>
        <v>-0.26302572327119905</v>
      </c>
      <c r="LS70" s="129">
        <f t="shared" si="277"/>
        <v>0.51270191196277815</v>
      </c>
      <c r="LT70" s="53">
        <f t="shared" si="516"/>
        <v>13</v>
      </c>
      <c r="LU70" s="53">
        <f t="shared" si="517"/>
        <v>2</v>
      </c>
      <c r="LV70" s="53">
        <f t="shared" si="518"/>
        <v>0</v>
      </c>
      <c r="LW70" s="53">
        <f t="shared" si="519"/>
        <v>0</v>
      </c>
      <c r="LX70" s="24" t="str">
        <f t="shared" si="520"/>
        <v>HomFave</v>
      </c>
      <c r="LY70" s="97">
        <f t="shared" si="278"/>
        <v>86.666666666666671</v>
      </c>
      <c r="LZ70" s="127">
        <f t="shared" si="279"/>
        <v>0.52</v>
      </c>
      <c r="MA70" s="128">
        <f t="shared" si="280"/>
        <v>7.2980880372218726E-3</v>
      </c>
      <c r="MB70" s="91">
        <f t="shared" si="281"/>
        <v>-108.33333333333334</v>
      </c>
      <c r="MC70" s="137" t="str">
        <f t="shared" si="282"/>
        <v>HomFave</v>
      </c>
      <c r="MD70" s="138">
        <f t="shared" si="283"/>
        <v>1</v>
      </c>
      <c r="ME70" s="130">
        <f t="shared" si="521"/>
        <v>1</v>
      </c>
      <c r="MF70" s="135">
        <f t="shared" si="284"/>
        <v>1.900900900900901</v>
      </c>
      <c r="MG70" s="135">
        <f t="shared" si="285"/>
        <v>1</v>
      </c>
      <c r="MH70" s="135" t="str">
        <f t="shared" si="286"/>
        <v/>
      </c>
      <c r="MI70" s="135" t="str">
        <f t="shared" si="287"/>
        <v/>
      </c>
      <c r="MJ70" s="135" t="str">
        <f t="shared" si="288"/>
        <v/>
      </c>
      <c r="MK70" s="135" t="str">
        <f t="shared" si="289"/>
        <v/>
      </c>
      <c r="ML70" s="135" t="str">
        <f t="shared" si="290"/>
        <v/>
      </c>
      <c r="MM70" s="135" t="str">
        <f t="shared" si="291"/>
        <v/>
      </c>
      <c r="MO70" s="123">
        <f t="shared" si="292"/>
        <v>0.90090090090090091</v>
      </c>
      <c r="MP70" s="123">
        <f t="shared" si="293"/>
        <v>1</v>
      </c>
      <c r="MS70" s="24">
        <f t="shared" si="294"/>
        <v>1</v>
      </c>
      <c r="MT70" s="24">
        <f t="shared" si="295"/>
        <v>1.900900900900901</v>
      </c>
      <c r="MU70" s="24">
        <f t="shared" si="296"/>
        <v>0.90090090090090091</v>
      </c>
      <c r="MV70" s="81">
        <f t="shared" si="297"/>
        <v>0.90090090090090091</v>
      </c>
      <c r="MX70" s="52">
        <f t="shared" si="298"/>
        <v>0.52</v>
      </c>
      <c r="MY70" s="52">
        <f t="shared" si="299"/>
        <v>0.6</v>
      </c>
      <c r="MZ70" s="52">
        <f t="shared" si="300"/>
        <v>0.53</v>
      </c>
      <c r="NA70" s="52">
        <f t="shared" si="301"/>
        <v>0.57999999999999996</v>
      </c>
      <c r="NB70" s="52">
        <f t="shared" si="302"/>
        <v>0.59</v>
      </c>
      <c r="NC70" s="52">
        <f t="shared" si="303"/>
        <v>0.5</v>
      </c>
      <c r="ND70" s="52">
        <f t="shared" si="304"/>
        <v>0.5</v>
      </c>
      <c r="NE70" s="52">
        <f t="shared" si="305"/>
        <v>0.53</v>
      </c>
      <c r="NF70" s="52">
        <f t="shared" si="306"/>
        <v>0.51</v>
      </c>
      <c r="NG70" s="52">
        <f t="shared" si="307"/>
        <v>0.51</v>
      </c>
      <c r="NH70" s="52">
        <f t="shared" si="308"/>
        <v>0.52</v>
      </c>
      <c r="NI70" s="52">
        <f t="shared" si="309"/>
        <v>0.49</v>
      </c>
      <c r="NJ70" s="52">
        <f t="shared" si="310"/>
        <v>0.5</v>
      </c>
      <c r="NK70" s="52">
        <f t="shared" si="311"/>
        <v>0.55000000000000004</v>
      </c>
      <c r="NL70" s="52">
        <f t="shared" si="312"/>
        <v>0.46</v>
      </c>
      <c r="NM70" s="109">
        <f t="shared" si="522"/>
        <v>0.52</v>
      </c>
    </row>
    <row r="71" spans="1:377" ht="15" customHeight="1" x14ac:dyDescent="0.2">
      <c r="E71" s="10">
        <f t="shared" si="313"/>
        <v>0</v>
      </c>
      <c r="F71" s="26">
        <v>824608</v>
      </c>
      <c r="G71" s="49">
        <f>VLOOKUP($F71,Lookup_!$A$2:$AJ$2224,3,FALSE)</f>
        <v>2026</v>
      </c>
      <c r="H71" s="27">
        <f>VLOOKUP($F71,Lookup_!$A$2:$AJ$2224,4,FALSE)</f>
        <v>4.5</v>
      </c>
      <c r="I71" s="86">
        <f>VLOOKUP($F71,Lookup_!$A$2:$AJ$2224,2,FALSE)</f>
        <v>46141</v>
      </c>
      <c r="J71" s="7">
        <f>VLOOKUP($F71,Lookup_!$A$2:$AJ$2224,13,FALSE)</f>
        <v>4</v>
      </c>
      <c r="K71" s="8" t="str">
        <f>VLOOKUP(J71,Lookup_!$AO$3:$AP$32,2,FALSE)</f>
        <v>LAA</v>
      </c>
      <c r="L71" s="27">
        <f>VLOOKUP($F71,Lookup_!$A$2:$AJ$2224,14,FALSE)</f>
        <v>-111</v>
      </c>
      <c r="M71" s="12">
        <f>VLOOKUP($F71,Lookup_!$A$2:$AJ$2224,15,FALSE)</f>
        <v>0.52606600000000003</v>
      </c>
      <c r="N71" s="115">
        <f t="shared" si="314"/>
        <v>0.5139481309680356</v>
      </c>
      <c r="O71" s="116">
        <f t="shared" si="315"/>
        <v>-105.73935905063594</v>
      </c>
      <c r="P71" s="49">
        <f>VLOOKUP($F71,Lookup_!$A$2:$AJ$2224,7,FALSE)</f>
        <v>9</v>
      </c>
      <c r="Q71" s="8" t="str">
        <f>VLOOKUP(P71,Lookup_!$AO$3:$AP$32,2,FALSE)</f>
        <v>CWS</v>
      </c>
      <c r="R71" s="88">
        <f>VLOOKUP($F71,Lookup_!$A$2:$AJ$2224,12,FALSE)</f>
        <v>0.33585476600000003</v>
      </c>
      <c r="S71" s="27">
        <f>VLOOKUP($F71,Lookup_!$A$2:$AJ$2224,8,FALSE)</f>
        <v>101</v>
      </c>
      <c r="T71" s="12">
        <f>VLOOKUP($F71,Lookup_!$A$2:$AJ$2224,9,FALSE)</f>
        <v>0.49751200000000001</v>
      </c>
      <c r="U71" s="115">
        <f t="shared" si="316"/>
        <v>0.48605186903196429</v>
      </c>
      <c r="V71" s="116">
        <f t="shared" si="317"/>
        <v>105.73935905063598</v>
      </c>
      <c r="W71" s="90">
        <f t="shared" si="318"/>
        <v>-1</v>
      </c>
      <c r="X71" s="27">
        <f>VLOOKUP($F71,Lookup_!$A$2:$AJ$2224,5,FALSE)</f>
        <v>9</v>
      </c>
      <c r="Y71" s="27">
        <f>VLOOKUP($F71,Lookup_!$A$2:$AJ$2224,6,FALSE)</f>
        <v>-104.5</v>
      </c>
      <c r="Z71" s="55">
        <f>VLOOKUP($F71,Lookup_!$A$2:$AJ$2224,19,FALSE)</f>
        <v>104.670361099038</v>
      </c>
      <c r="AA71" s="116">
        <f>VLOOKUP($F71,Lookup_!$A$2:$AJ$2224,25,FALSE)</f>
        <v>-102.26373573029346</v>
      </c>
      <c r="AB71" s="27">
        <f>VLOOKUP($F71,Lookup_!$A$2:$AJ$2224,21,FALSE)</f>
        <v>142.74705893853439</v>
      </c>
      <c r="AC71" s="116">
        <f>VLOOKUP($F71,Lookup_!$A$2:$AJ$2224,23,FALSE)</f>
        <v>-115.95520225284469</v>
      </c>
      <c r="AD71" s="7">
        <f>VLOOKUP($F71,Lookup_!$A$2:$AJ$2224,31,FALSE)</f>
        <v>2</v>
      </c>
      <c r="AE71" s="8">
        <f>VLOOKUP($F71,Lookup_!$A$2:$AJ$2224,30,FALSE)</f>
        <v>3</v>
      </c>
      <c r="AF71" s="8" t="str">
        <f>VLOOKUP($F71,Lookup_!$A$2:$AJ$2224,32,FALSE)</f>
        <v>LTE1</v>
      </c>
      <c r="AG71" s="28">
        <f>VLOOKUP($F71,Lookup_!$A$2:$AJ$2224,29,FALSE)</f>
        <v>1</v>
      </c>
      <c r="AH71" s="28">
        <f>VLOOKUP($F71,Lookup_!$A$2:$AJ$2224,34,FALSE)</f>
        <v>-1</v>
      </c>
      <c r="AI71" s="28" t="str">
        <f>VLOOKUP($F71,Lookup_!$A$2:$AJ$2224,33,FALSE)</f>
        <v>HomDog</v>
      </c>
      <c r="AJ71" s="8">
        <f>VLOOKUP($F71,Lookup_!$A$2:$AJ$2224,35,FALSE)</f>
        <v>5</v>
      </c>
      <c r="AK71" s="28">
        <f>VLOOKUP($F71,Lookup_!$A$2:$AJ$2224,36,FALSE)</f>
        <v>-1</v>
      </c>
      <c r="AL71">
        <f t="shared" si="319"/>
        <v>1</v>
      </c>
      <c r="AM71">
        <f t="shared" si="320"/>
        <v>1</v>
      </c>
      <c r="AN71" s="166"/>
      <c r="AO71" s="1"/>
      <c r="AP71" s="1"/>
      <c r="AQ71" s="1"/>
      <c r="AR71" s="103">
        <f t="shared" si="321"/>
        <v>101</v>
      </c>
      <c r="AS71" s="24">
        <f>IF(OR($S71&lt;OPL_MIN,$S71&gt;OPL_MAX),"",VLOOKUP($F71,CleanseResults!$L$3:$P$1772,5,FALSE))</f>
        <v>0.49</v>
      </c>
      <c r="AT71" s="24" t="str">
        <f t="shared" si="322"/>
        <v>VisFave</v>
      </c>
      <c r="AU71" s="91">
        <f t="shared" si="323"/>
        <v>-104.08163265306123</v>
      </c>
      <c r="AV71" s="91">
        <f t="shared" si="324"/>
        <v>104.08163265306123</v>
      </c>
      <c r="AW71" s="25">
        <f t="shared" si="325"/>
        <v>-1</v>
      </c>
      <c r="AX71" s="53" t="str">
        <f t="shared" si="326"/>
        <v/>
      </c>
      <c r="AY71" s="52" t="str">
        <f t="shared" si="327"/>
        <v/>
      </c>
      <c r="AZ71" s="52" t="str">
        <f t="shared" si="328"/>
        <v/>
      </c>
      <c r="BA71" s="52" t="str">
        <f t="shared" si="329"/>
        <v/>
      </c>
      <c r="BB71" s="52">
        <f t="shared" si="330"/>
        <v>0</v>
      </c>
      <c r="BC71" s="52">
        <f t="shared" si="331"/>
        <v>111</v>
      </c>
      <c r="BD71" s="52" t="str">
        <f t="shared" si="332"/>
        <v/>
      </c>
      <c r="BE71" s="52" t="str">
        <f t="shared" si="333"/>
        <v/>
      </c>
      <c r="BG71" s="166"/>
      <c r="BH71" s="1"/>
      <c r="BI71" s="1"/>
      <c r="BJ71" s="1"/>
      <c r="BK71" s="103">
        <f t="shared" si="334"/>
        <v>101</v>
      </c>
      <c r="BL71" s="24">
        <f>IF(OR($S71&lt;OPL_MIN,$S71&gt;OPL_MAX),"",VLOOKUP($F71,CleanseResults!$AA$3:$AE$1772,5,FALSE))</f>
        <v>0.38</v>
      </c>
      <c r="BM71" s="24" t="str">
        <f t="shared" si="335"/>
        <v>VisFave</v>
      </c>
      <c r="BN71" s="91">
        <f t="shared" si="336"/>
        <v>-163.15789473684211</v>
      </c>
      <c r="BO71" s="91">
        <f t="shared" si="337"/>
        <v>163.15789473684211</v>
      </c>
      <c r="BP71" s="25">
        <f t="shared" si="338"/>
        <v>-1</v>
      </c>
      <c r="BQ71" s="53" t="str">
        <f t="shared" si="339"/>
        <v/>
      </c>
      <c r="BR71" s="52" t="str">
        <f t="shared" si="340"/>
        <v/>
      </c>
      <c r="BS71" s="52" t="str">
        <f t="shared" si="341"/>
        <v/>
      </c>
      <c r="BT71" s="52" t="str">
        <f t="shared" si="342"/>
        <v/>
      </c>
      <c r="BU71" s="52">
        <f t="shared" si="343"/>
        <v>0</v>
      </c>
      <c r="BV71" s="52">
        <f t="shared" si="344"/>
        <v>111</v>
      </c>
      <c r="BW71" s="52" t="str">
        <f t="shared" si="345"/>
        <v/>
      </c>
      <c r="BX71" s="52" t="str">
        <f t="shared" si="346"/>
        <v/>
      </c>
      <c r="BZ71" s="166"/>
      <c r="CA71" s="1"/>
      <c r="CB71" s="1"/>
      <c r="CC71" s="1"/>
      <c r="CD71" s="103">
        <f t="shared" si="347"/>
        <v>101</v>
      </c>
      <c r="CE71" s="24">
        <f>IF(OR($S71&lt;OPL_MIN,$S71&gt;OPL_MAX),"",VLOOKUP($F71,CleanseResults!$AP$3:$AT$1772,5,FALSE))</f>
        <v>0.56000000000000005</v>
      </c>
      <c r="CF71" s="24" t="str">
        <f t="shared" si="348"/>
        <v>HomDog</v>
      </c>
      <c r="CG71" s="91">
        <f t="shared" si="349"/>
        <v>127.27272727272729</v>
      </c>
      <c r="CH71" s="91">
        <f t="shared" si="350"/>
        <v>127.27272727272729</v>
      </c>
      <c r="CI71" s="25">
        <f t="shared" si="351"/>
        <v>1</v>
      </c>
      <c r="CJ71" s="53" t="str">
        <f t="shared" si="352"/>
        <v/>
      </c>
      <c r="CK71" s="52" t="str">
        <f t="shared" si="353"/>
        <v/>
      </c>
      <c r="CL71" s="52" t="str">
        <f t="shared" si="354"/>
        <v/>
      </c>
      <c r="CM71" s="52" t="str">
        <f t="shared" si="355"/>
        <v/>
      </c>
      <c r="CN71" s="52" t="str">
        <f t="shared" si="356"/>
        <v/>
      </c>
      <c r="CO71" s="52" t="str">
        <f t="shared" si="357"/>
        <v/>
      </c>
      <c r="CP71" s="52">
        <f t="shared" si="358"/>
        <v>201</v>
      </c>
      <c r="CQ71" s="52">
        <f t="shared" si="359"/>
        <v>100</v>
      </c>
      <c r="CS71" s="166"/>
      <c r="CT71" s="1"/>
      <c r="CU71" s="1"/>
      <c r="CV71" s="1"/>
      <c r="CW71" s="103">
        <f t="shared" si="360"/>
        <v>101</v>
      </c>
      <c r="CX71" s="24">
        <f>IF(OR($S71&lt;OPL_MIN,$S71&gt;OPL_MAX),"",VLOOKUP($F71,CleanseResults!$BE$3:$BI$1772,5,FALSE))</f>
        <v>0.45</v>
      </c>
      <c r="CY71" s="24" t="str">
        <f t="shared" si="361"/>
        <v>VisFave</v>
      </c>
      <c r="CZ71" s="91">
        <f t="shared" si="362"/>
        <v>-122.22222222222226</v>
      </c>
      <c r="DA71" s="91">
        <f t="shared" si="363"/>
        <v>122.22222222222226</v>
      </c>
      <c r="DB71" s="25">
        <f t="shared" si="364"/>
        <v>-1</v>
      </c>
      <c r="DC71" s="53" t="str">
        <f t="shared" si="365"/>
        <v/>
      </c>
      <c r="DD71" s="52" t="str">
        <f t="shared" si="366"/>
        <v/>
      </c>
      <c r="DE71" s="52" t="str">
        <f t="shared" si="367"/>
        <v/>
      </c>
      <c r="DF71" s="52" t="str">
        <f t="shared" si="368"/>
        <v/>
      </c>
      <c r="DG71" s="52">
        <f t="shared" si="369"/>
        <v>0</v>
      </c>
      <c r="DH71" s="52">
        <f t="shared" si="370"/>
        <v>111</v>
      </c>
      <c r="DI71" s="52" t="str">
        <f t="shared" si="371"/>
        <v/>
      </c>
      <c r="DJ71" s="52" t="str">
        <f t="shared" si="372"/>
        <v/>
      </c>
      <c r="DL71" s="166"/>
      <c r="DM71" s="1"/>
      <c r="DN71" s="1"/>
      <c r="DO71" s="1"/>
      <c r="DP71" s="103">
        <f t="shared" si="373"/>
        <v>101</v>
      </c>
      <c r="DQ71" s="24">
        <f>IF(OR($S71&lt;OPL_MIN,$S71&gt;OPL_MAX),"",VLOOKUP($F71,CleanseResults!$BT$3:$BX$1772,5,FALSE))</f>
        <v>0.53</v>
      </c>
      <c r="DR71" s="24" t="str">
        <f t="shared" si="374"/>
        <v>HomDog</v>
      </c>
      <c r="DS71" s="91">
        <f t="shared" si="375"/>
        <v>112.76595744680853</v>
      </c>
      <c r="DT71" s="91">
        <f t="shared" si="376"/>
        <v>112.76595744680853</v>
      </c>
      <c r="DU71" s="25">
        <f t="shared" si="377"/>
        <v>1</v>
      </c>
      <c r="DV71" s="53" t="str">
        <f t="shared" si="378"/>
        <v/>
      </c>
      <c r="DW71" s="52" t="str">
        <f t="shared" si="379"/>
        <v/>
      </c>
      <c r="DX71" s="52" t="str">
        <f t="shared" si="380"/>
        <v/>
      </c>
      <c r="DY71" s="52" t="str">
        <f t="shared" si="381"/>
        <v/>
      </c>
      <c r="DZ71" s="52" t="str">
        <f t="shared" si="382"/>
        <v/>
      </c>
      <c r="EA71" s="52" t="str">
        <f t="shared" si="383"/>
        <v/>
      </c>
      <c r="EB71" s="52">
        <f t="shared" si="384"/>
        <v>201</v>
      </c>
      <c r="EC71" s="52">
        <f t="shared" si="385"/>
        <v>100</v>
      </c>
      <c r="EE71" s="166"/>
      <c r="EF71" s="1"/>
      <c r="EG71" s="1"/>
      <c r="EH71" s="1"/>
      <c r="EI71" s="103">
        <f t="shared" si="386"/>
        <v>101</v>
      </c>
      <c r="EJ71" s="24">
        <f>IF(OR($S71&lt;OPL_MIN,$S71&gt;OPL_MAX),"",VLOOKUP($F71,CleanseResults!$CI$3:$CM$1772,5,FALSE))</f>
        <v>0.49</v>
      </c>
      <c r="EK71" s="24" t="str">
        <f t="shared" si="387"/>
        <v>VisFave</v>
      </c>
      <c r="EL71" s="91">
        <f t="shared" si="388"/>
        <v>-104.08163265306123</v>
      </c>
      <c r="EM71" s="91">
        <f t="shared" si="389"/>
        <v>104.08163265306123</v>
      </c>
      <c r="EN71" s="25">
        <f t="shared" si="390"/>
        <v>-1</v>
      </c>
      <c r="EO71" s="53" t="str">
        <f t="shared" si="391"/>
        <v/>
      </c>
      <c r="EP71" s="52" t="str">
        <f t="shared" si="392"/>
        <v/>
      </c>
      <c r="EQ71" s="52" t="str">
        <f t="shared" si="393"/>
        <v/>
      </c>
      <c r="ER71" s="52" t="str">
        <f t="shared" si="394"/>
        <v/>
      </c>
      <c r="ES71" s="52">
        <f t="shared" si="395"/>
        <v>0</v>
      </c>
      <c r="ET71" s="52">
        <f t="shared" si="396"/>
        <v>111</v>
      </c>
      <c r="EU71" s="52" t="str">
        <f t="shared" si="397"/>
        <v/>
      </c>
      <c r="EV71" s="52" t="str">
        <f t="shared" si="398"/>
        <v/>
      </c>
      <c r="EX71" s="166"/>
      <c r="EY71" s="1"/>
      <c r="EZ71" s="1"/>
      <c r="FA71" s="1"/>
      <c r="FB71" s="103">
        <f t="shared" si="399"/>
        <v>101</v>
      </c>
      <c r="FC71" s="24">
        <f>IF(OR($S71&lt;OPL_MIN,$S71&gt;OPL_MAX),"",VLOOKUP($F71,CleanseResults!$CX$3:$DB$1772,5,FALSE))</f>
        <v>0.5</v>
      </c>
      <c r="FD71" s="24" t="str">
        <f t="shared" si="400"/>
        <v>HomDog</v>
      </c>
      <c r="FE71" s="91">
        <f t="shared" si="401"/>
        <v>100</v>
      </c>
      <c r="FF71" s="91">
        <f t="shared" si="402"/>
        <v>100</v>
      </c>
      <c r="FG71" s="25">
        <f t="shared" si="403"/>
        <v>1</v>
      </c>
      <c r="FH71" s="53" t="str">
        <f t="shared" si="404"/>
        <v/>
      </c>
      <c r="FI71" s="52" t="str">
        <f t="shared" si="405"/>
        <v/>
      </c>
      <c r="FJ71" s="52" t="str">
        <f t="shared" si="406"/>
        <v/>
      </c>
      <c r="FK71" s="52" t="str">
        <f t="shared" si="407"/>
        <v/>
      </c>
      <c r="FL71" s="52" t="str">
        <f t="shared" si="408"/>
        <v/>
      </c>
      <c r="FM71" s="52" t="str">
        <f t="shared" si="409"/>
        <v/>
      </c>
      <c r="FN71" s="52">
        <f t="shared" si="410"/>
        <v>201</v>
      </c>
      <c r="FO71" s="52">
        <f t="shared" si="411"/>
        <v>100</v>
      </c>
      <c r="FQ71" s="166"/>
      <c r="FR71" s="1"/>
      <c r="FS71" s="1"/>
      <c r="FT71" s="1"/>
      <c r="FU71" s="103">
        <f t="shared" si="412"/>
        <v>101</v>
      </c>
      <c r="FV71" s="24">
        <f>IF(OR($S71&lt;OPL_MIN,$S71&gt;OPL_MAX),"",VLOOKUP($F71,CleanseResults!$DM$3:$DQ$1772,5,FALSE))</f>
        <v>0.47</v>
      </c>
      <c r="FW71" s="24" t="str">
        <f t="shared" si="413"/>
        <v>VisFave</v>
      </c>
      <c r="FX71" s="91">
        <f t="shared" si="414"/>
        <v>-112.76595744680853</v>
      </c>
      <c r="FY71" s="91">
        <f t="shared" si="415"/>
        <v>112.76595744680853</v>
      </c>
      <c r="FZ71" s="25">
        <f t="shared" si="416"/>
        <v>-1</v>
      </c>
      <c r="GA71" s="53" t="str">
        <f t="shared" si="417"/>
        <v/>
      </c>
      <c r="GB71" s="52" t="str">
        <f t="shared" si="418"/>
        <v/>
      </c>
      <c r="GC71" s="52" t="str">
        <f t="shared" si="419"/>
        <v/>
      </c>
      <c r="GD71" s="52" t="str">
        <f t="shared" si="420"/>
        <v/>
      </c>
      <c r="GE71" s="52">
        <f t="shared" si="421"/>
        <v>0</v>
      </c>
      <c r="GF71" s="52">
        <f t="shared" si="422"/>
        <v>111</v>
      </c>
      <c r="GG71" s="52" t="str">
        <f t="shared" si="423"/>
        <v/>
      </c>
      <c r="GH71" s="52" t="str">
        <f t="shared" si="424"/>
        <v/>
      </c>
      <c r="GJ71" s="166"/>
      <c r="GK71" s="1"/>
      <c r="GL71" s="1"/>
      <c r="GM71" s="1"/>
      <c r="GN71" s="103">
        <f t="shared" si="425"/>
        <v>101</v>
      </c>
      <c r="GO71" s="24">
        <f>IF(OR($S71&lt;OPL_MIN,$S71&gt;OPL_MAX),"",VLOOKUP($F71,CleanseResults!$EB$3:$EF$1772,5,FALSE))</f>
        <v>0.46</v>
      </c>
      <c r="GP71" s="24" t="str">
        <f t="shared" si="426"/>
        <v>VisFave</v>
      </c>
      <c r="GQ71" s="91">
        <f t="shared" si="427"/>
        <v>-117.39130434782609</v>
      </c>
      <c r="GR71" s="91">
        <f t="shared" si="428"/>
        <v>117.39130434782609</v>
      </c>
      <c r="GS71" s="25">
        <f t="shared" si="429"/>
        <v>-1</v>
      </c>
      <c r="GT71" s="53" t="str">
        <f t="shared" si="430"/>
        <v/>
      </c>
      <c r="GU71" s="52" t="str">
        <f t="shared" si="431"/>
        <v/>
      </c>
      <c r="GV71" s="52" t="str">
        <f t="shared" si="432"/>
        <v/>
      </c>
      <c r="GW71" s="52" t="str">
        <f t="shared" si="433"/>
        <v/>
      </c>
      <c r="GX71" s="52">
        <f t="shared" si="434"/>
        <v>0</v>
      </c>
      <c r="GY71" s="52">
        <f t="shared" si="435"/>
        <v>111</v>
      </c>
      <c r="GZ71" s="52" t="str">
        <f t="shared" si="436"/>
        <v/>
      </c>
      <c r="HA71" s="52" t="str">
        <f t="shared" si="437"/>
        <v/>
      </c>
      <c r="HC71" s="166"/>
      <c r="HD71" s="1"/>
      <c r="HE71" s="1"/>
      <c r="HF71" s="1"/>
      <c r="HG71" s="103">
        <f t="shared" si="438"/>
        <v>101</v>
      </c>
      <c r="HH71" s="24">
        <f>IF(OR($S71&lt;OPL_MIN,$S71&gt;OPL_MAX),"",VLOOKUP($F71,CleanseResults!$EQ$3:$EU$1772,5,FALSE))</f>
        <v>0.46</v>
      </c>
      <c r="HI71" s="24" t="str">
        <f t="shared" si="439"/>
        <v>VisFave</v>
      </c>
      <c r="HJ71" s="91">
        <f t="shared" si="440"/>
        <v>-117.39130434782609</v>
      </c>
      <c r="HK71" s="91">
        <f t="shared" si="441"/>
        <v>117.39130434782609</v>
      </c>
      <c r="HL71" s="25">
        <f t="shared" si="442"/>
        <v>-1</v>
      </c>
      <c r="HM71" s="53" t="str">
        <f t="shared" si="443"/>
        <v/>
      </c>
      <c r="HN71" s="52" t="str">
        <f t="shared" si="444"/>
        <v/>
      </c>
      <c r="HO71" s="52" t="str">
        <f t="shared" si="445"/>
        <v/>
      </c>
      <c r="HP71" s="52" t="str">
        <f t="shared" si="446"/>
        <v/>
      </c>
      <c r="HQ71" s="52">
        <f t="shared" si="447"/>
        <v>0</v>
      </c>
      <c r="HR71" s="52">
        <f t="shared" si="448"/>
        <v>111</v>
      </c>
      <c r="HS71" s="52" t="str">
        <f t="shared" si="449"/>
        <v/>
      </c>
      <c r="HT71" s="52" t="str">
        <f t="shared" si="450"/>
        <v/>
      </c>
      <c r="HV71" s="166"/>
      <c r="HW71" s="1"/>
      <c r="HX71" s="1"/>
      <c r="HY71" s="1"/>
      <c r="HZ71" s="103">
        <f t="shared" si="451"/>
        <v>101</v>
      </c>
      <c r="IA71" s="24">
        <f>IF(OR($S71&lt;OPL_MIN,$S71&gt;OPL_MAX),"",VLOOKUP($F71,CleanseResults!$FF$3:$FJ$1772,5,FALSE))</f>
        <v>0.51</v>
      </c>
      <c r="IB71" s="24" t="str">
        <f t="shared" si="452"/>
        <v>HomDog</v>
      </c>
      <c r="IC71" s="91">
        <f t="shared" si="453"/>
        <v>104.08163265306123</v>
      </c>
      <c r="ID71" s="91">
        <f t="shared" si="454"/>
        <v>104.08163265306123</v>
      </c>
      <c r="IE71" s="25">
        <f t="shared" si="455"/>
        <v>1</v>
      </c>
      <c r="IF71" s="53" t="str">
        <f t="shared" si="456"/>
        <v/>
      </c>
      <c r="IG71" s="52" t="str">
        <f t="shared" si="457"/>
        <v/>
      </c>
      <c r="IH71" s="52" t="str">
        <f t="shared" si="458"/>
        <v/>
      </c>
      <c r="II71" s="52" t="str">
        <f t="shared" si="459"/>
        <v/>
      </c>
      <c r="IJ71" s="52" t="str">
        <f t="shared" si="460"/>
        <v/>
      </c>
      <c r="IK71" s="52" t="str">
        <f t="shared" si="461"/>
        <v/>
      </c>
      <c r="IL71" s="52">
        <f t="shared" si="462"/>
        <v>201</v>
      </c>
      <c r="IM71" s="52">
        <f t="shared" si="463"/>
        <v>100</v>
      </c>
      <c r="IO71" s="166"/>
      <c r="IP71" s="1"/>
      <c r="IQ71" s="1"/>
      <c r="IR71" s="1"/>
      <c r="IS71" s="103">
        <f t="shared" si="464"/>
        <v>101</v>
      </c>
      <c r="IT71" s="24">
        <f>IF(OR($S71&lt;OPL_MIN,$S71&gt;OPL_MAX),"",VLOOKUP($F71,CleanseResults!$FU$3:$FY$1772,5,FALSE))</f>
        <v>0.47</v>
      </c>
      <c r="IU71" s="24" t="str">
        <f t="shared" si="465"/>
        <v>VisFave</v>
      </c>
      <c r="IV71" s="91">
        <f t="shared" si="466"/>
        <v>-112.76595744680853</v>
      </c>
      <c r="IW71" s="91">
        <f t="shared" si="467"/>
        <v>112.76595744680853</v>
      </c>
      <c r="IX71" s="25">
        <f t="shared" si="468"/>
        <v>-1</v>
      </c>
      <c r="IY71" s="53" t="str">
        <f t="shared" si="469"/>
        <v/>
      </c>
      <c r="IZ71" s="52" t="str">
        <f t="shared" si="470"/>
        <v/>
      </c>
      <c r="JA71" s="52" t="str">
        <f t="shared" si="471"/>
        <v/>
      </c>
      <c r="JB71" s="52" t="str">
        <f t="shared" si="472"/>
        <v/>
      </c>
      <c r="JC71" s="52">
        <f t="shared" si="473"/>
        <v>0</v>
      </c>
      <c r="JD71" s="52">
        <f t="shared" si="474"/>
        <v>111</v>
      </c>
      <c r="JE71" s="52" t="str">
        <f t="shared" si="475"/>
        <v/>
      </c>
      <c r="JF71" s="52" t="str">
        <f t="shared" si="476"/>
        <v/>
      </c>
      <c r="JH71" s="166"/>
      <c r="JI71" s="1"/>
      <c r="JJ71" s="1"/>
      <c r="JK71" s="1"/>
      <c r="JL71" s="103">
        <f t="shared" si="477"/>
        <v>101</v>
      </c>
      <c r="JM71" s="24">
        <f>IF(OR($S71&lt;OPL_MIN,$S71&gt;OPL_MAX),"",VLOOKUP($F71,CleanseResults!$GJ$3:$GN$1772,5,FALSE))</f>
        <v>0.48</v>
      </c>
      <c r="JN71" s="24" t="str">
        <f t="shared" si="478"/>
        <v>VisFave</v>
      </c>
      <c r="JO71" s="91">
        <f t="shared" si="479"/>
        <v>-108.33333333333334</v>
      </c>
      <c r="JP71" s="91">
        <f t="shared" si="480"/>
        <v>108.33333333333334</v>
      </c>
      <c r="JQ71" s="25">
        <f t="shared" si="481"/>
        <v>-1</v>
      </c>
      <c r="JR71" s="53" t="str">
        <f t="shared" si="482"/>
        <v/>
      </c>
      <c r="JS71" s="52" t="str">
        <f t="shared" si="483"/>
        <v/>
      </c>
      <c r="JT71" s="52" t="str">
        <f t="shared" si="484"/>
        <v/>
      </c>
      <c r="JU71" s="52" t="str">
        <f t="shared" si="485"/>
        <v/>
      </c>
      <c r="JV71" s="52">
        <f t="shared" si="486"/>
        <v>0</v>
      </c>
      <c r="JW71" s="52">
        <f t="shared" si="487"/>
        <v>111</v>
      </c>
      <c r="JX71" s="52" t="str">
        <f t="shared" si="488"/>
        <v/>
      </c>
      <c r="JY71" s="52" t="str">
        <f t="shared" si="489"/>
        <v/>
      </c>
      <c r="KA71" s="166"/>
      <c r="KB71" s="1"/>
      <c r="KC71" s="1"/>
      <c r="KD71" s="1"/>
      <c r="KE71" s="103">
        <f t="shared" si="490"/>
        <v>101</v>
      </c>
      <c r="KF71" s="24">
        <f>IF(OR($S71&lt;OPL_MIN,$S71&gt;OPL_MAX),"",VLOOKUP($F71,CleanseResults!$GY$3:$HC$1772,5,FALSE))</f>
        <v>0.56000000000000005</v>
      </c>
      <c r="KG71" s="24" t="str">
        <f t="shared" si="491"/>
        <v>HomDog</v>
      </c>
      <c r="KH71" s="91">
        <f t="shared" si="492"/>
        <v>127.27272727272729</v>
      </c>
      <c r="KI71" s="91">
        <f t="shared" si="493"/>
        <v>127.27272727272729</v>
      </c>
      <c r="KJ71" s="25">
        <f t="shared" si="494"/>
        <v>1</v>
      </c>
      <c r="KK71" s="53" t="str">
        <f t="shared" si="495"/>
        <v/>
      </c>
      <c r="KL71" s="52" t="str">
        <f t="shared" si="496"/>
        <v/>
      </c>
      <c r="KM71" s="52" t="str">
        <f t="shared" si="497"/>
        <v/>
      </c>
      <c r="KN71" s="52" t="str">
        <f t="shared" si="498"/>
        <v/>
      </c>
      <c r="KO71" s="52" t="str">
        <f t="shared" si="499"/>
        <v/>
      </c>
      <c r="KP71" s="52" t="str">
        <f t="shared" si="500"/>
        <v/>
      </c>
      <c r="KQ71" s="52">
        <f t="shared" si="501"/>
        <v>201</v>
      </c>
      <c r="KR71" s="52">
        <f t="shared" si="502"/>
        <v>100</v>
      </c>
      <c r="KT71" s="166"/>
      <c r="KU71" s="1"/>
      <c r="KV71" s="1"/>
      <c r="KW71" s="1"/>
      <c r="KX71" s="103">
        <f t="shared" si="503"/>
        <v>101</v>
      </c>
      <c r="KY71" s="24">
        <f>IF(OR($S71&lt;OPL_MIN,$S71&gt;OPL_MAX),"",VLOOKUP($F71,CleanseResults!$HN$3:$HR$1772,5,FALSE))</f>
        <v>0.46</v>
      </c>
      <c r="KZ71" s="24" t="str">
        <f t="shared" si="504"/>
        <v>VisFave</v>
      </c>
      <c r="LA71" s="91">
        <f t="shared" si="505"/>
        <v>-117.39130434782609</v>
      </c>
      <c r="LB71" s="91">
        <f t="shared" si="506"/>
        <v>117.39130434782609</v>
      </c>
      <c r="LC71" s="25">
        <f t="shared" si="507"/>
        <v>-1</v>
      </c>
      <c r="LD71" s="53" t="str">
        <f t="shared" si="508"/>
        <v/>
      </c>
      <c r="LE71" s="52" t="str">
        <f t="shared" si="509"/>
        <v/>
      </c>
      <c r="LF71" s="52" t="str">
        <f t="shared" si="510"/>
        <v/>
      </c>
      <c r="LG71" s="52" t="str">
        <f t="shared" si="511"/>
        <v/>
      </c>
      <c r="LH71" s="52">
        <f t="shared" si="512"/>
        <v>0</v>
      </c>
      <c r="LI71" s="52">
        <f t="shared" si="513"/>
        <v>111</v>
      </c>
      <c r="LJ71" s="52" t="str">
        <f t="shared" si="514"/>
        <v/>
      </c>
      <c r="LK71" s="52" t="str">
        <f t="shared" si="515"/>
        <v/>
      </c>
      <c r="LO71" s="166"/>
      <c r="LP71" s="1"/>
      <c r="LQ71" s="1"/>
      <c r="LR71" s="1"/>
      <c r="LS71" s="129">
        <f t="shared" si="277"/>
        <v>0.48605186903196429</v>
      </c>
      <c r="LT71" s="53">
        <f t="shared" si="516"/>
        <v>0</v>
      </c>
      <c r="LU71" s="53">
        <f t="shared" si="517"/>
        <v>0</v>
      </c>
      <c r="LV71" s="53">
        <f t="shared" si="518"/>
        <v>10</v>
      </c>
      <c r="LW71" s="53">
        <f t="shared" si="519"/>
        <v>5</v>
      </c>
      <c r="LX71" s="24" t="str">
        <f t="shared" si="520"/>
        <v>VisFave</v>
      </c>
      <c r="LY71" s="97">
        <f t="shared" si="278"/>
        <v>66.666666666666657</v>
      </c>
      <c r="LZ71" s="127">
        <f t="shared" si="279"/>
        <v>0.48</v>
      </c>
      <c r="MA71" s="128">
        <f t="shared" si="280"/>
        <v>-6.0518690319643076E-3</v>
      </c>
      <c r="MB71" s="91">
        <f t="shared" si="281"/>
        <v>108.33333333333334</v>
      </c>
      <c r="MC71" s="137" t="str">
        <f t="shared" si="282"/>
        <v>VisFave</v>
      </c>
      <c r="MD71" s="138" t="str">
        <f t="shared" si="283"/>
        <v/>
      </c>
      <c r="ME71" s="130" t="str">
        <f t="shared" si="521"/>
        <v/>
      </c>
      <c r="MF71" s="135" t="str">
        <f t="shared" si="284"/>
        <v/>
      </c>
      <c r="MG71" s="135" t="str">
        <f t="shared" si="285"/>
        <v/>
      </c>
      <c r="MH71" s="135" t="str">
        <f t="shared" si="286"/>
        <v/>
      </c>
      <c r="MI71" s="135" t="str">
        <f t="shared" si="287"/>
        <v/>
      </c>
      <c r="MJ71" s="135" t="str">
        <f t="shared" si="288"/>
        <v/>
      </c>
      <c r="MK71" s="135" t="str">
        <f t="shared" si="289"/>
        <v/>
      </c>
      <c r="ML71" s="135" t="str">
        <f t="shared" si="290"/>
        <v/>
      </c>
      <c r="MM71" s="135" t="str">
        <f t="shared" si="291"/>
        <v/>
      </c>
      <c r="MO71" s="123" t="str">
        <f t="shared" si="292"/>
        <v/>
      </c>
      <c r="MP71" s="123" t="str">
        <f t="shared" si="293"/>
        <v/>
      </c>
      <c r="MS71" s="24" t="str">
        <f t="shared" si="294"/>
        <v/>
      </c>
      <c r="MT71" s="24" t="str">
        <f t="shared" si="295"/>
        <v/>
      </c>
      <c r="MU71" s="24" t="str">
        <f t="shared" si="296"/>
        <v/>
      </c>
      <c r="MV71" s="81" t="str">
        <f t="shared" si="297"/>
        <v/>
      </c>
      <c r="MX71" s="52">
        <f t="shared" si="298"/>
        <v>0.49</v>
      </c>
      <c r="MY71" s="52">
        <f t="shared" si="299"/>
        <v>0.38</v>
      </c>
      <c r="MZ71" s="52">
        <f t="shared" si="300"/>
        <v>0.56000000000000005</v>
      </c>
      <c r="NA71" s="52">
        <f t="shared" si="301"/>
        <v>0.45</v>
      </c>
      <c r="NB71" s="52">
        <f t="shared" si="302"/>
        <v>0.53</v>
      </c>
      <c r="NC71" s="52">
        <f t="shared" si="303"/>
        <v>0.49</v>
      </c>
      <c r="ND71" s="52">
        <f t="shared" si="304"/>
        <v>0.5</v>
      </c>
      <c r="NE71" s="52">
        <f t="shared" si="305"/>
        <v>0.47</v>
      </c>
      <c r="NF71" s="52">
        <f t="shared" si="306"/>
        <v>0.46</v>
      </c>
      <c r="NG71" s="52">
        <f t="shared" si="307"/>
        <v>0.46</v>
      </c>
      <c r="NH71" s="52">
        <f t="shared" si="308"/>
        <v>0.51</v>
      </c>
      <c r="NI71" s="52">
        <f t="shared" si="309"/>
        <v>0.47</v>
      </c>
      <c r="NJ71" s="52">
        <f t="shared" si="310"/>
        <v>0.48</v>
      </c>
      <c r="NK71" s="52">
        <f t="shared" si="311"/>
        <v>0.56000000000000005</v>
      </c>
      <c r="NL71" s="52">
        <f t="shared" si="312"/>
        <v>0.46</v>
      </c>
      <c r="NM71" s="109">
        <f t="shared" si="522"/>
        <v>0.48</v>
      </c>
    </row>
    <row r="72" spans="1:377" ht="15" customHeight="1" x14ac:dyDescent="0.2">
      <c r="E72" s="10">
        <f t="shared" si="313"/>
        <v>1</v>
      </c>
      <c r="F72" s="26">
        <v>824287</v>
      </c>
      <c r="G72" s="49">
        <f>VLOOKUP($F72,Lookup_!$A$2:$AJ$2224,3,FALSE)</f>
        <v>2026</v>
      </c>
      <c r="H72" s="27">
        <f>VLOOKUP($F72,Lookup_!$A$2:$AJ$2224,4,FALSE)</f>
        <v>5.0999999999999996</v>
      </c>
      <c r="I72" s="86">
        <f>VLOOKUP($F72,Lookup_!$A$2:$AJ$2224,2,FALSE)</f>
        <v>46143</v>
      </c>
      <c r="J72" s="7">
        <f>VLOOKUP($F72,Lookup_!$A$2:$AJ$2224,13,FALSE)</f>
        <v>28</v>
      </c>
      <c r="K72" s="8" t="str">
        <f>VLOOKUP(J72,Lookup_!$AO$3:$AP$32,2,FALSE)</f>
        <v>TEX</v>
      </c>
      <c r="L72" s="27">
        <f>VLOOKUP($F72,Lookup_!$A$2:$AJ$2224,14,FALSE)</f>
        <v>-101</v>
      </c>
      <c r="M72" s="12">
        <f>VLOOKUP($F72,Lookup_!$A$2:$AJ$2224,15,FALSE)</f>
        <v>0.50248800000000005</v>
      </c>
      <c r="N72" s="115">
        <f t="shared" si="314"/>
        <v>0.49070183268083895</v>
      </c>
      <c r="O72" s="116">
        <f t="shared" si="315"/>
        <v>103.78974224260079</v>
      </c>
      <c r="P72" s="49">
        <f>VLOOKUP($F72,Lookup_!$A$2:$AJ$2224,7,FALSE)</f>
        <v>10</v>
      </c>
      <c r="Q72" s="8" t="str">
        <f>VLOOKUP(P72,Lookup_!$AO$3:$AP$32,2,FALSE)</f>
        <v>DET</v>
      </c>
      <c r="R72" s="88">
        <f>VLOOKUP($F72,Lookup_!$A$2:$AJ$2224,12,FALSE)</f>
        <v>0.34727845299999999</v>
      </c>
      <c r="S72" s="27">
        <f>VLOOKUP($F72,Lookup_!$A$2:$AJ$2224,8,FALSE)</f>
        <v>-109</v>
      </c>
      <c r="T72" s="12">
        <f>VLOOKUP($F72,Lookup_!$A$2:$AJ$2224,9,FALSE)</f>
        <v>0.52153099999999997</v>
      </c>
      <c r="U72" s="115">
        <f t="shared" si="316"/>
        <v>0.509298167319161</v>
      </c>
      <c r="V72" s="116">
        <f t="shared" si="317"/>
        <v>-103.78974224260078</v>
      </c>
      <c r="W72" s="90">
        <f t="shared" si="318"/>
        <v>1</v>
      </c>
      <c r="X72" s="27">
        <f>VLOOKUP($F72,Lookup_!$A$2:$AJ$2224,5,FALSE)</f>
        <v>8</v>
      </c>
      <c r="Y72" s="27">
        <f>VLOOKUP($F72,Lookup_!$A$2:$AJ$2224,6,FALSE)</f>
        <v>-106</v>
      </c>
      <c r="Z72" s="55">
        <f>VLOOKUP($F72,Lookup_!$A$2:$AJ$2224,19,FALSE)</f>
        <v>-103.16618448389579</v>
      </c>
      <c r="AA72" s="116">
        <f>VLOOKUP($F72,Lookup_!$A$2:$AJ$2224,25,FALSE)</f>
        <v>-128.00961288527924</v>
      </c>
      <c r="AB72" s="27">
        <f>VLOOKUP($F72,Lookup_!$A$2:$AJ$2224,21,FALSE)</f>
        <v>127.16159827002448</v>
      </c>
      <c r="AC72" s="116">
        <f>VLOOKUP($F72,Lookup_!$A$2:$AJ$2224,23,FALSE)</f>
        <v>-141.57798741378684</v>
      </c>
      <c r="AD72" s="7">
        <f>VLOOKUP($F72,Lookup_!$A$2:$AJ$2224,31,FALSE)</f>
        <v>5</v>
      </c>
      <c r="AE72" s="8">
        <f>VLOOKUP($F72,Lookup_!$A$2:$AJ$2224,30,FALSE)</f>
        <v>4</v>
      </c>
      <c r="AF72" s="8" t="str">
        <f>VLOOKUP($F72,Lookup_!$A$2:$AJ$2224,32,FALSE)</f>
        <v>LTE1</v>
      </c>
      <c r="AG72" s="28">
        <f>VLOOKUP($F72,Lookup_!$A$2:$AJ$2224,29,FALSE)</f>
        <v>-1</v>
      </c>
      <c r="AH72" s="28">
        <f>VLOOKUP($F72,Lookup_!$A$2:$AJ$2224,34,FALSE)</f>
        <v>-1</v>
      </c>
      <c r="AI72" s="28" t="str">
        <f>VLOOKUP($F72,Lookup_!$A$2:$AJ$2224,33,FALSE)</f>
        <v>VisDog</v>
      </c>
      <c r="AJ72" s="8">
        <f>VLOOKUP($F72,Lookup_!$A$2:$AJ$2224,35,FALSE)</f>
        <v>9</v>
      </c>
      <c r="AK72" s="28">
        <f>VLOOKUP($F72,Lookup_!$A$2:$AJ$2224,36,FALSE)</f>
        <v>1</v>
      </c>
      <c r="AL72">
        <f t="shared" si="319"/>
        <v>1</v>
      </c>
      <c r="AM72">
        <f t="shared" si="320"/>
        <v>1</v>
      </c>
      <c r="AN72" s="166"/>
      <c r="AO72" s="18"/>
      <c r="AP72" s="18"/>
      <c r="AQ72" s="18"/>
      <c r="AR72" s="103">
        <f t="shared" si="321"/>
        <v>-109</v>
      </c>
      <c r="AS72" s="24">
        <f>IF(OR($S72&lt;OPL_MIN,$S72&gt;OPL_MAX),"",VLOOKUP($F72,CleanseResults!$L$3:$P$1772,5,FALSE))</f>
        <v>0.47</v>
      </c>
      <c r="AT72" s="24" t="str">
        <f t="shared" si="322"/>
        <v>VisDog</v>
      </c>
      <c r="AU72" s="91">
        <f t="shared" si="323"/>
        <v>112.76595744680853</v>
      </c>
      <c r="AV72" s="91">
        <f t="shared" si="324"/>
        <v>112.76595744680853</v>
      </c>
      <c r="AW72" s="25">
        <f t="shared" si="325"/>
        <v>1</v>
      </c>
      <c r="AX72" s="53" t="str">
        <f t="shared" si="326"/>
        <v/>
      </c>
      <c r="AY72" s="52" t="str">
        <f t="shared" si="327"/>
        <v/>
      </c>
      <c r="AZ72" s="52">
        <f t="shared" si="328"/>
        <v>201</v>
      </c>
      <c r="BA72" s="52">
        <f t="shared" si="329"/>
        <v>101</v>
      </c>
      <c r="BB72" s="52" t="str">
        <f t="shared" si="330"/>
        <v/>
      </c>
      <c r="BC72" s="52" t="str">
        <f t="shared" si="331"/>
        <v/>
      </c>
      <c r="BD72" s="52" t="str">
        <f t="shared" si="332"/>
        <v/>
      </c>
      <c r="BE72" s="52" t="str">
        <f t="shared" si="333"/>
        <v/>
      </c>
      <c r="BG72" s="166"/>
      <c r="BH72" s="18"/>
      <c r="BI72" s="18"/>
      <c r="BJ72" s="18"/>
      <c r="BK72" s="103">
        <f t="shared" si="334"/>
        <v>-109</v>
      </c>
      <c r="BL72" s="24">
        <f>IF(OR($S72&lt;OPL_MIN,$S72&gt;OPL_MAX),"",VLOOKUP($F72,CleanseResults!$AA$3:$AE$1772,5,FALSE))</f>
        <v>0.42</v>
      </c>
      <c r="BM72" s="24" t="str">
        <f t="shared" si="335"/>
        <v>VisDog</v>
      </c>
      <c r="BN72" s="91">
        <f t="shared" si="336"/>
        <v>138.0952380952381</v>
      </c>
      <c r="BO72" s="91">
        <f t="shared" si="337"/>
        <v>138.0952380952381</v>
      </c>
      <c r="BP72" s="25">
        <f t="shared" si="338"/>
        <v>1</v>
      </c>
      <c r="BQ72" s="53" t="str">
        <f t="shared" si="339"/>
        <v/>
      </c>
      <c r="BR72" s="52" t="str">
        <f t="shared" si="340"/>
        <v/>
      </c>
      <c r="BS72" s="52">
        <f t="shared" si="341"/>
        <v>201</v>
      </c>
      <c r="BT72" s="52">
        <f t="shared" si="342"/>
        <v>101</v>
      </c>
      <c r="BU72" s="52" t="str">
        <f t="shared" si="343"/>
        <v/>
      </c>
      <c r="BV72" s="52" t="str">
        <f t="shared" si="344"/>
        <v/>
      </c>
      <c r="BW72" s="52" t="str">
        <f t="shared" si="345"/>
        <v/>
      </c>
      <c r="BX72" s="52" t="str">
        <f t="shared" si="346"/>
        <v/>
      </c>
      <c r="BZ72" s="166"/>
      <c r="CA72" s="18"/>
      <c r="CB72" s="18"/>
      <c r="CC72" s="18"/>
      <c r="CD72" s="103">
        <f t="shared" si="347"/>
        <v>-109</v>
      </c>
      <c r="CE72" s="24">
        <f>IF(OR($S72&lt;OPL_MIN,$S72&gt;OPL_MAX),"",VLOOKUP($F72,CleanseResults!$AP$3:$AT$1772,5,FALSE))</f>
        <v>0.53</v>
      </c>
      <c r="CF72" s="24" t="str">
        <f t="shared" si="348"/>
        <v>HomFave</v>
      </c>
      <c r="CG72" s="91">
        <f t="shared" si="349"/>
        <v>-112.76595744680853</v>
      </c>
      <c r="CH72" s="91">
        <f t="shared" si="350"/>
        <v>112.76595744680853</v>
      </c>
      <c r="CI72" s="25">
        <f t="shared" si="351"/>
        <v>-1</v>
      </c>
      <c r="CJ72" s="53">
        <f t="shared" si="352"/>
        <v>0</v>
      </c>
      <c r="CK72" s="52">
        <f t="shared" si="353"/>
        <v>109</v>
      </c>
      <c r="CL72" s="52" t="str">
        <f t="shared" si="354"/>
        <v/>
      </c>
      <c r="CM72" s="52" t="str">
        <f t="shared" si="355"/>
        <v/>
      </c>
      <c r="CN72" s="52" t="str">
        <f t="shared" si="356"/>
        <v/>
      </c>
      <c r="CO72" s="52" t="str">
        <f t="shared" si="357"/>
        <v/>
      </c>
      <c r="CP72" s="52" t="str">
        <f t="shared" si="358"/>
        <v/>
      </c>
      <c r="CQ72" s="52" t="str">
        <f t="shared" si="359"/>
        <v/>
      </c>
      <c r="CS72" s="166"/>
      <c r="CT72" s="18"/>
      <c r="CU72" s="18"/>
      <c r="CV72" s="18"/>
      <c r="CW72" s="103">
        <f t="shared" si="360"/>
        <v>-109</v>
      </c>
      <c r="CX72" s="24">
        <f>IF(OR($S72&lt;OPL_MIN,$S72&gt;OPL_MAX),"",VLOOKUP($F72,CleanseResults!$BE$3:$BI$1772,5,FALSE))</f>
        <v>0.43</v>
      </c>
      <c r="CY72" s="24" t="str">
        <f t="shared" si="361"/>
        <v>VisDog</v>
      </c>
      <c r="CZ72" s="91">
        <f t="shared" si="362"/>
        <v>132.55813953488374</v>
      </c>
      <c r="DA72" s="91">
        <f t="shared" si="363"/>
        <v>132.55813953488374</v>
      </c>
      <c r="DB72" s="25">
        <f t="shared" si="364"/>
        <v>1</v>
      </c>
      <c r="DC72" s="53" t="str">
        <f t="shared" si="365"/>
        <v/>
      </c>
      <c r="DD72" s="52" t="str">
        <f t="shared" si="366"/>
        <v/>
      </c>
      <c r="DE72" s="52">
        <f t="shared" si="367"/>
        <v>201</v>
      </c>
      <c r="DF72" s="52">
        <f t="shared" si="368"/>
        <v>101</v>
      </c>
      <c r="DG72" s="52" t="str">
        <f t="shared" si="369"/>
        <v/>
      </c>
      <c r="DH72" s="52" t="str">
        <f t="shared" si="370"/>
        <v/>
      </c>
      <c r="DI72" s="52" t="str">
        <f t="shared" si="371"/>
        <v/>
      </c>
      <c r="DJ72" s="52" t="str">
        <f t="shared" si="372"/>
        <v/>
      </c>
      <c r="DL72" s="166"/>
      <c r="DM72" s="18"/>
      <c r="DN72" s="18"/>
      <c r="DO72" s="18"/>
      <c r="DP72" s="103">
        <f t="shared" si="373"/>
        <v>-109</v>
      </c>
      <c r="DQ72" s="24">
        <f>IF(OR($S72&lt;OPL_MIN,$S72&gt;OPL_MAX),"",VLOOKUP($F72,CleanseResults!$BT$3:$BX$1772,5,FALSE))</f>
        <v>0.41</v>
      </c>
      <c r="DR72" s="24" t="str">
        <f t="shared" si="374"/>
        <v>VisDog</v>
      </c>
      <c r="DS72" s="91">
        <f t="shared" si="375"/>
        <v>143.90243902439028</v>
      </c>
      <c r="DT72" s="91">
        <f t="shared" si="376"/>
        <v>143.90243902439028</v>
      </c>
      <c r="DU72" s="25">
        <f t="shared" si="377"/>
        <v>1</v>
      </c>
      <c r="DV72" s="53" t="str">
        <f t="shared" si="378"/>
        <v/>
      </c>
      <c r="DW72" s="52" t="str">
        <f t="shared" si="379"/>
        <v/>
      </c>
      <c r="DX72" s="52">
        <f t="shared" si="380"/>
        <v>201</v>
      </c>
      <c r="DY72" s="52">
        <f t="shared" si="381"/>
        <v>101</v>
      </c>
      <c r="DZ72" s="52" t="str">
        <f t="shared" si="382"/>
        <v/>
      </c>
      <c r="EA72" s="52" t="str">
        <f t="shared" si="383"/>
        <v/>
      </c>
      <c r="EB72" s="52" t="str">
        <f t="shared" si="384"/>
        <v/>
      </c>
      <c r="EC72" s="52" t="str">
        <f t="shared" si="385"/>
        <v/>
      </c>
      <c r="EE72" s="166"/>
      <c r="EF72" s="18"/>
      <c r="EG72" s="18"/>
      <c r="EH72" s="18"/>
      <c r="EI72" s="103">
        <f t="shared" si="386"/>
        <v>-109</v>
      </c>
      <c r="EJ72" s="24">
        <f>IF(OR($S72&lt;OPL_MIN,$S72&gt;OPL_MAX),"",VLOOKUP($F72,CleanseResults!$CI$3:$CM$1772,5,FALSE))</f>
        <v>0.49</v>
      </c>
      <c r="EK72" s="24" t="str">
        <f t="shared" si="387"/>
        <v>VisDog</v>
      </c>
      <c r="EL72" s="91">
        <f t="shared" si="388"/>
        <v>104.08163265306123</v>
      </c>
      <c r="EM72" s="91">
        <f t="shared" si="389"/>
        <v>104.08163265306123</v>
      </c>
      <c r="EN72" s="25">
        <f t="shared" si="390"/>
        <v>1</v>
      </c>
      <c r="EO72" s="53" t="str">
        <f t="shared" si="391"/>
        <v/>
      </c>
      <c r="EP72" s="52" t="str">
        <f t="shared" si="392"/>
        <v/>
      </c>
      <c r="EQ72" s="52">
        <f t="shared" si="393"/>
        <v>201</v>
      </c>
      <c r="ER72" s="52">
        <f t="shared" si="394"/>
        <v>101</v>
      </c>
      <c r="ES72" s="52" t="str">
        <f t="shared" si="395"/>
        <v/>
      </c>
      <c r="ET72" s="52" t="str">
        <f t="shared" si="396"/>
        <v/>
      </c>
      <c r="EU72" s="52" t="str">
        <f t="shared" si="397"/>
        <v/>
      </c>
      <c r="EV72" s="52" t="str">
        <f t="shared" si="398"/>
        <v/>
      </c>
      <c r="EX72" s="166"/>
      <c r="EY72" s="18"/>
      <c r="EZ72" s="18"/>
      <c r="FA72" s="18"/>
      <c r="FB72" s="103">
        <f t="shared" si="399"/>
        <v>-109</v>
      </c>
      <c r="FC72" s="24">
        <f>IF(OR($S72&lt;OPL_MIN,$S72&gt;OPL_MAX),"",VLOOKUP($F72,CleanseResults!$CX$3:$DB$1772,5,FALSE))</f>
        <v>0.5</v>
      </c>
      <c r="FD72" s="24" t="str">
        <f t="shared" si="400"/>
        <v>HomFave</v>
      </c>
      <c r="FE72" s="91">
        <f t="shared" si="401"/>
        <v>100</v>
      </c>
      <c r="FF72" s="91">
        <f t="shared" si="402"/>
        <v>100</v>
      </c>
      <c r="FG72" s="25">
        <f t="shared" si="403"/>
        <v>-1</v>
      </c>
      <c r="FH72" s="53">
        <f t="shared" si="404"/>
        <v>0</v>
      </c>
      <c r="FI72" s="52">
        <f t="shared" si="405"/>
        <v>109</v>
      </c>
      <c r="FJ72" s="52" t="str">
        <f t="shared" si="406"/>
        <v/>
      </c>
      <c r="FK72" s="52" t="str">
        <f t="shared" si="407"/>
        <v/>
      </c>
      <c r="FL72" s="52" t="str">
        <f t="shared" si="408"/>
        <v/>
      </c>
      <c r="FM72" s="52" t="str">
        <f t="shared" si="409"/>
        <v/>
      </c>
      <c r="FN72" s="52" t="str">
        <f t="shared" si="410"/>
        <v/>
      </c>
      <c r="FO72" s="52" t="str">
        <f t="shared" si="411"/>
        <v/>
      </c>
      <c r="FQ72" s="166"/>
      <c r="FR72" s="18"/>
      <c r="FS72" s="18"/>
      <c r="FT72" s="18"/>
      <c r="FU72" s="103">
        <f t="shared" si="412"/>
        <v>-109</v>
      </c>
      <c r="FV72" s="24">
        <f>IF(OR($S72&lt;OPL_MIN,$S72&gt;OPL_MAX),"",VLOOKUP($F72,CleanseResults!$DM$3:$DQ$1772,5,FALSE))</f>
        <v>0.51</v>
      </c>
      <c r="FW72" s="24" t="str">
        <f t="shared" si="413"/>
        <v>HomFave</v>
      </c>
      <c r="FX72" s="91">
        <f t="shared" si="414"/>
        <v>-104.08163265306123</v>
      </c>
      <c r="FY72" s="91">
        <f t="shared" si="415"/>
        <v>104.08163265306123</v>
      </c>
      <c r="FZ72" s="25">
        <f t="shared" si="416"/>
        <v>-1</v>
      </c>
      <c r="GA72" s="53">
        <f t="shared" si="417"/>
        <v>0</v>
      </c>
      <c r="GB72" s="52">
        <f t="shared" si="418"/>
        <v>109</v>
      </c>
      <c r="GC72" s="52" t="str">
        <f t="shared" si="419"/>
        <v/>
      </c>
      <c r="GD72" s="52" t="str">
        <f t="shared" si="420"/>
        <v/>
      </c>
      <c r="GE72" s="52" t="str">
        <f t="shared" si="421"/>
        <v/>
      </c>
      <c r="GF72" s="52" t="str">
        <f t="shared" si="422"/>
        <v/>
      </c>
      <c r="GG72" s="52" t="str">
        <f t="shared" si="423"/>
        <v/>
      </c>
      <c r="GH72" s="52" t="str">
        <f t="shared" si="424"/>
        <v/>
      </c>
      <c r="GJ72" s="166"/>
      <c r="GK72" s="18"/>
      <c r="GL72" s="18"/>
      <c r="GM72" s="18"/>
      <c r="GN72" s="103">
        <f t="shared" si="425"/>
        <v>-109</v>
      </c>
      <c r="GO72" s="24">
        <f>IF(OR($S72&lt;OPL_MIN,$S72&gt;OPL_MAX),"",VLOOKUP($F72,CleanseResults!$EB$3:$EF$1772,5,FALSE))</f>
        <v>0.48</v>
      </c>
      <c r="GP72" s="24" t="str">
        <f t="shared" si="426"/>
        <v>VisDog</v>
      </c>
      <c r="GQ72" s="91">
        <f t="shared" si="427"/>
        <v>108.33333333333334</v>
      </c>
      <c r="GR72" s="91">
        <f t="shared" si="428"/>
        <v>108.33333333333334</v>
      </c>
      <c r="GS72" s="25">
        <f t="shared" si="429"/>
        <v>1</v>
      </c>
      <c r="GT72" s="53" t="str">
        <f t="shared" si="430"/>
        <v/>
      </c>
      <c r="GU72" s="52" t="str">
        <f t="shared" si="431"/>
        <v/>
      </c>
      <c r="GV72" s="52">
        <f t="shared" si="432"/>
        <v>201</v>
      </c>
      <c r="GW72" s="52">
        <f t="shared" si="433"/>
        <v>101</v>
      </c>
      <c r="GX72" s="52" t="str">
        <f t="shared" si="434"/>
        <v/>
      </c>
      <c r="GY72" s="52" t="str">
        <f t="shared" si="435"/>
        <v/>
      </c>
      <c r="GZ72" s="52" t="str">
        <f t="shared" si="436"/>
        <v/>
      </c>
      <c r="HA72" s="52" t="str">
        <f t="shared" si="437"/>
        <v/>
      </c>
      <c r="HC72" s="166"/>
      <c r="HD72" s="18"/>
      <c r="HE72" s="18"/>
      <c r="HF72" s="18"/>
      <c r="HG72" s="103">
        <f t="shared" si="438"/>
        <v>-109</v>
      </c>
      <c r="HH72" s="24">
        <f>IF(OR($S72&lt;OPL_MIN,$S72&gt;OPL_MAX),"",VLOOKUP($F72,CleanseResults!$EQ$3:$EU$1772,5,FALSE))</f>
        <v>0.48</v>
      </c>
      <c r="HI72" s="24" t="str">
        <f t="shared" si="439"/>
        <v>VisDog</v>
      </c>
      <c r="HJ72" s="91">
        <f t="shared" si="440"/>
        <v>108.33333333333334</v>
      </c>
      <c r="HK72" s="91">
        <f t="shared" si="441"/>
        <v>108.33333333333334</v>
      </c>
      <c r="HL72" s="25">
        <f t="shared" si="442"/>
        <v>1</v>
      </c>
      <c r="HM72" s="53" t="str">
        <f t="shared" si="443"/>
        <v/>
      </c>
      <c r="HN72" s="52" t="str">
        <f t="shared" si="444"/>
        <v/>
      </c>
      <c r="HO72" s="52">
        <f t="shared" si="445"/>
        <v>201</v>
      </c>
      <c r="HP72" s="52">
        <f t="shared" si="446"/>
        <v>101</v>
      </c>
      <c r="HQ72" s="52" t="str">
        <f t="shared" si="447"/>
        <v/>
      </c>
      <c r="HR72" s="52" t="str">
        <f t="shared" si="448"/>
        <v/>
      </c>
      <c r="HS72" s="52" t="str">
        <f t="shared" si="449"/>
        <v/>
      </c>
      <c r="HT72" s="52" t="str">
        <f t="shared" si="450"/>
        <v/>
      </c>
      <c r="HV72" s="166"/>
      <c r="HW72" s="18"/>
      <c r="HX72" s="18"/>
      <c r="HY72" s="18"/>
      <c r="HZ72" s="103">
        <f t="shared" si="451"/>
        <v>-109</v>
      </c>
      <c r="IA72" s="24">
        <f>IF(OR($S72&lt;OPL_MIN,$S72&gt;OPL_MAX),"",VLOOKUP($F72,CleanseResults!$FF$3:$FJ$1772,5,FALSE))</f>
        <v>0.48</v>
      </c>
      <c r="IB72" s="24" t="str">
        <f t="shared" si="452"/>
        <v>VisDog</v>
      </c>
      <c r="IC72" s="91">
        <f t="shared" si="453"/>
        <v>108.33333333333334</v>
      </c>
      <c r="ID72" s="91">
        <f t="shared" si="454"/>
        <v>108.33333333333334</v>
      </c>
      <c r="IE72" s="25">
        <f t="shared" si="455"/>
        <v>1</v>
      </c>
      <c r="IF72" s="53" t="str">
        <f t="shared" si="456"/>
        <v/>
      </c>
      <c r="IG72" s="52" t="str">
        <f t="shared" si="457"/>
        <v/>
      </c>
      <c r="IH72" s="52">
        <f t="shared" si="458"/>
        <v>201</v>
      </c>
      <c r="II72" s="52">
        <f t="shared" si="459"/>
        <v>101</v>
      </c>
      <c r="IJ72" s="52" t="str">
        <f t="shared" si="460"/>
        <v/>
      </c>
      <c r="IK72" s="52" t="str">
        <f t="shared" si="461"/>
        <v/>
      </c>
      <c r="IL72" s="52" t="str">
        <f t="shared" si="462"/>
        <v/>
      </c>
      <c r="IM72" s="52" t="str">
        <f t="shared" si="463"/>
        <v/>
      </c>
      <c r="IO72" s="166"/>
      <c r="IP72" s="18"/>
      <c r="IQ72" s="18"/>
      <c r="IR72" s="18"/>
      <c r="IS72" s="103">
        <f t="shared" si="464"/>
        <v>-109</v>
      </c>
      <c r="IT72" s="24">
        <f>IF(OR($S72&lt;OPL_MIN,$S72&gt;OPL_MAX),"",VLOOKUP($F72,CleanseResults!$FU$3:$FY$1772,5,FALSE))</f>
        <v>0.49</v>
      </c>
      <c r="IU72" s="24" t="str">
        <f t="shared" si="465"/>
        <v>VisDog</v>
      </c>
      <c r="IV72" s="91">
        <f t="shared" si="466"/>
        <v>104.08163265306123</v>
      </c>
      <c r="IW72" s="91">
        <f t="shared" si="467"/>
        <v>104.08163265306123</v>
      </c>
      <c r="IX72" s="25">
        <f t="shared" si="468"/>
        <v>1</v>
      </c>
      <c r="IY72" s="53" t="str">
        <f t="shared" si="469"/>
        <v/>
      </c>
      <c r="IZ72" s="52" t="str">
        <f t="shared" si="470"/>
        <v/>
      </c>
      <c r="JA72" s="52">
        <f t="shared" si="471"/>
        <v>201</v>
      </c>
      <c r="JB72" s="52">
        <f t="shared" si="472"/>
        <v>101</v>
      </c>
      <c r="JC72" s="52" t="str">
        <f t="shared" si="473"/>
        <v/>
      </c>
      <c r="JD72" s="52" t="str">
        <f t="shared" si="474"/>
        <v/>
      </c>
      <c r="JE72" s="52" t="str">
        <f t="shared" si="475"/>
        <v/>
      </c>
      <c r="JF72" s="52" t="str">
        <f t="shared" si="476"/>
        <v/>
      </c>
      <c r="JH72" s="166"/>
      <c r="JI72" s="18"/>
      <c r="JJ72" s="18"/>
      <c r="JK72" s="18"/>
      <c r="JL72" s="103">
        <f t="shared" si="477"/>
        <v>-109</v>
      </c>
      <c r="JM72" s="24">
        <f>IF(OR($S72&lt;OPL_MIN,$S72&gt;OPL_MAX),"",VLOOKUP($F72,CleanseResults!$GJ$3:$GN$1772,5,FALSE))</f>
        <v>0.48</v>
      </c>
      <c r="JN72" s="24" t="str">
        <f t="shared" si="478"/>
        <v>VisDog</v>
      </c>
      <c r="JO72" s="91">
        <f t="shared" si="479"/>
        <v>108.33333333333334</v>
      </c>
      <c r="JP72" s="91">
        <f t="shared" si="480"/>
        <v>108.33333333333334</v>
      </c>
      <c r="JQ72" s="25">
        <f t="shared" si="481"/>
        <v>1</v>
      </c>
      <c r="JR72" s="53" t="str">
        <f t="shared" si="482"/>
        <v/>
      </c>
      <c r="JS72" s="52" t="str">
        <f t="shared" si="483"/>
        <v/>
      </c>
      <c r="JT72" s="52">
        <f t="shared" si="484"/>
        <v>201</v>
      </c>
      <c r="JU72" s="52">
        <f t="shared" si="485"/>
        <v>101</v>
      </c>
      <c r="JV72" s="52" t="str">
        <f t="shared" si="486"/>
        <v/>
      </c>
      <c r="JW72" s="52" t="str">
        <f t="shared" si="487"/>
        <v/>
      </c>
      <c r="JX72" s="52" t="str">
        <f t="shared" si="488"/>
        <v/>
      </c>
      <c r="JY72" s="52" t="str">
        <f t="shared" si="489"/>
        <v/>
      </c>
      <c r="KA72" s="166"/>
      <c r="KB72" s="18"/>
      <c r="KC72" s="18"/>
      <c r="KD72" s="18"/>
      <c r="KE72" s="103">
        <f t="shared" si="490"/>
        <v>-109</v>
      </c>
      <c r="KF72" s="24">
        <f>IF(OR($S72&lt;OPL_MIN,$S72&gt;OPL_MAX),"",VLOOKUP($F72,CleanseResults!$GY$3:$HC$1772,5,FALSE))</f>
        <v>0.51</v>
      </c>
      <c r="KG72" s="24" t="str">
        <f t="shared" si="491"/>
        <v>HomFave</v>
      </c>
      <c r="KH72" s="91">
        <f t="shared" si="492"/>
        <v>-104.08163265306123</v>
      </c>
      <c r="KI72" s="91">
        <f t="shared" si="493"/>
        <v>104.08163265306123</v>
      </c>
      <c r="KJ72" s="25">
        <f t="shared" si="494"/>
        <v>-1</v>
      </c>
      <c r="KK72" s="53">
        <f t="shared" si="495"/>
        <v>0</v>
      </c>
      <c r="KL72" s="52">
        <f t="shared" si="496"/>
        <v>109</v>
      </c>
      <c r="KM72" s="52" t="str">
        <f t="shared" si="497"/>
        <v/>
      </c>
      <c r="KN72" s="52" t="str">
        <f t="shared" si="498"/>
        <v/>
      </c>
      <c r="KO72" s="52" t="str">
        <f t="shared" si="499"/>
        <v/>
      </c>
      <c r="KP72" s="52" t="str">
        <f t="shared" si="500"/>
        <v/>
      </c>
      <c r="KQ72" s="52" t="str">
        <f t="shared" si="501"/>
        <v/>
      </c>
      <c r="KR72" s="52" t="str">
        <f t="shared" si="502"/>
        <v/>
      </c>
      <c r="KT72" s="166"/>
      <c r="KU72" s="18"/>
      <c r="KV72" s="18"/>
      <c r="KW72" s="18"/>
      <c r="KX72" s="103">
        <f t="shared" si="503"/>
        <v>-109</v>
      </c>
      <c r="KY72" s="24">
        <f>IF(OR($S72&lt;OPL_MIN,$S72&gt;OPL_MAX),"",VLOOKUP($F72,CleanseResults!$HN$3:$HR$1772,5,FALSE))</f>
        <v>0.49</v>
      </c>
      <c r="KZ72" s="24" t="str">
        <f t="shared" si="504"/>
        <v>VisDog</v>
      </c>
      <c r="LA72" s="91">
        <f t="shared" si="505"/>
        <v>104.08163265306123</v>
      </c>
      <c r="LB72" s="91">
        <f t="shared" si="506"/>
        <v>104.08163265306123</v>
      </c>
      <c r="LC72" s="25">
        <f t="shared" si="507"/>
        <v>1</v>
      </c>
      <c r="LD72" s="53" t="str">
        <f t="shared" si="508"/>
        <v/>
      </c>
      <c r="LE72" s="52" t="str">
        <f t="shared" si="509"/>
        <v/>
      </c>
      <c r="LF72" s="52">
        <f t="shared" si="510"/>
        <v>201</v>
      </c>
      <c r="LG72" s="52">
        <f t="shared" si="511"/>
        <v>101</v>
      </c>
      <c r="LH72" s="52" t="str">
        <f t="shared" si="512"/>
        <v/>
      </c>
      <c r="LI72" s="52" t="str">
        <f t="shared" si="513"/>
        <v/>
      </c>
      <c r="LJ72" s="52" t="str">
        <f t="shared" si="514"/>
        <v/>
      </c>
      <c r="LK72" s="52" t="str">
        <f t="shared" si="515"/>
        <v/>
      </c>
      <c r="LO72" s="166"/>
      <c r="LP72" s="18"/>
      <c r="LQ72" s="18"/>
      <c r="LR72" s="18"/>
      <c r="LS72" s="129">
        <f t="shared" si="277"/>
        <v>0.509298167319161</v>
      </c>
      <c r="LT72" s="53">
        <f t="shared" si="516"/>
        <v>4</v>
      </c>
      <c r="LU72" s="53">
        <f t="shared" si="517"/>
        <v>11</v>
      </c>
      <c r="LV72" s="53">
        <f t="shared" si="518"/>
        <v>0</v>
      </c>
      <c r="LW72" s="53">
        <f t="shared" si="519"/>
        <v>0</v>
      </c>
      <c r="LX72" s="24" t="str">
        <f t="shared" si="520"/>
        <v>VisDog</v>
      </c>
      <c r="LY72" s="97">
        <f t="shared" si="278"/>
        <v>73.333333333333329</v>
      </c>
      <c r="LZ72" s="127">
        <f t="shared" si="279"/>
        <v>0.48</v>
      </c>
      <c r="MA72" s="128">
        <f t="shared" si="280"/>
        <v>-2.9298167319161017E-2</v>
      </c>
      <c r="MB72" s="91">
        <f t="shared" si="281"/>
        <v>108.33333333333334</v>
      </c>
      <c r="MC72" s="137" t="str">
        <f t="shared" si="282"/>
        <v>VisDog</v>
      </c>
      <c r="MD72" s="138">
        <f t="shared" si="283"/>
        <v>1</v>
      </c>
      <c r="ME72" s="130">
        <f t="shared" si="521"/>
        <v>1</v>
      </c>
      <c r="MF72" s="135" t="str">
        <f t="shared" si="284"/>
        <v/>
      </c>
      <c r="MG72" s="135" t="str">
        <f t="shared" si="285"/>
        <v/>
      </c>
      <c r="MH72" s="135">
        <f t="shared" si="286"/>
        <v>1.9900990099009901</v>
      </c>
      <c r="MI72" s="135">
        <f t="shared" si="287"/>
        <v>1</v>
      </c>
      <c r="MJ72" s="135" t="str">
        <f t="shared" si="288"/>
        <v/>
      </c>
      <c r="MK72" s="135" t="str">
        <f t="shared" si="289"/>
        <v/>
      </c>
      <c r="ML72" s="135" t="str">
        <f t="shared" si="290"/>
        <v/>
      </c>
      <c r="MM72" s="135" t="str">
        <f t="shared" si="291"/>
        <v/>
      </c>
      <c r="MO72" s="123">
        <f t="shared" si="292"/>
        <v>0.99009900990099009</v>
      </c>
      <c r="MP72" s="123">
        <f t="shared" si="293"/>
        <v>1</v>
      </c>
      <c r="MS72" s="24">
        <f t="shared" si="294"/>
        <v>1</v>
      </c>
      <c r="MT72" s="24">
        <f t="shared" si="295"/>
        <v>1.9900990099009901</v>
      </c>
      <c r="MU72" s="24">
        <f t="shared" si="296"/>
        <v>0.99009900990099009</v>
      </c>
      <c r="MV72" s="81">
        <f t="shared" si="297"/>
        <v>0.99009900990099009</v>
      </c>
      <c r="MX72" s="52">
        <f t="shared" si="298"/>
        <v>0.47</v>
      </c>
      <c r="MY72" s="52">
        <f t="shared" si="299"/>
        <v>0.42</v>
      </c>
      <c r="MZ72" s="52">
        <f t="shared" si="300"/>
        <v>0.53</v>
      </c>
      <c r="NA72" s="52">
        <f t="shared" si="301"/>
        <v>0.43</v>
      </c>
      <c r="NB72" s="52">
        <f t="shared" si="302"/>
        <v>0.41</v>
      </c>
      <c r="NC72" s="52">
        <f t="shared" si="303"/>
        <v>0.49</v>
      </c>
      <c r="ND72" s="52">
        <f t="shared" si="304"/>
        <v>0.5</v>
      </c>
      <c r="NE72" s="52">
        <f t="shared" si="305"/>
        <v>0.51</v>
      </c>
      <c r="NF72" s="52">
        <f t="shared" si="306"/>
        <v>0.48</v>
      </c>
      <c r="NG72" s="52">
        <f t="shared" si="307"/>
        <v>0.48</v>
      </c>
      <c r="NH72" s="52">
        <f t="shared" si="308"/>
        <v>0.48</v>
      </c>
      <c r="NI72" s="52">
        <f t="shared" si="309"/>
        <v>0.49</v>
      </c>
      <c r="NJ72" s="52">
        <f t="shared" si="310"/>
        <v>0.48</v>
      </c>
      <c r="NK72" s="52">
        <f t="shared" si="311"/>
        <v>0.51</v>
      </c>
      <c r="NL72" s="52">
        <f t="shared" si="312"/>
        <v>0.49</v>
      </c>
      <c r="NM72" s="109">
        <f t="shared" si="522"/>
        <v>0.48</v>
      </c>
    </row>
    <row r="73" spans="1:377" ht="15" customHeight="1" x14ac:dyDescent="0.2">
      <c r="E73" s="10">
        <f t="shared" si="313"/>
        <v>1</v>
      </c>
      <c r="F73" s="26">
        <v>824772</v>
      </c>
      <c r="G73" s="49">
        <f>VLOOKUP($F73,Lookup_!$A$2:$AJ$2224,3,FALSE)</f>
        <v>2026</v>
      </c>
      <c r="H73" s="27">
        <f>VLOOKUP($F73,Lookup_!$A$2:$AJ$2224,4,FALSE)</f>
        <v>5.0999999999999996</v>
      </c>
      <c r="I73" s="86">
        <f>VLOOKUP($F73,Lookup_!$A$2:$AJ$2224,2,FALSE)</f>
        <v>46143</v>
      </c>
      <c r="J73" s="7">
        <f>VLOOKUP($F73,Lookup_!$A$2:$AJ$2224,13,FALSE)</f>
        <v>12</v>
      </c>
      <c r="K73" s="8" t="str">
        <f>VLOOKUP(J73,Lookup_!$AO$3:$AP$32,2,FALSE)</f>
        <v>HOU</v>
      </c>
      <c r="L73" s="27">
        <f>VLOOKUP($F73,Lookup_!$A$2:$AJ$2224,14,FALSE)</f>
        <v>-102</v>
      </c>
      <c r="M73" s="12">
        <f>VLOOKUP($F73,Lookup_!$A$2:$AJ$2224,15,FALSE)</f>
        <v>0.50495000000000001</v>
      </c>
      <c r="N73" s="115">
        <f t="shared" si="314"/>
        <v>0.48460297489316084</v>
      </c>
      <c r="O73" s="116">
        <f t="shared" si="315"/>
        <v>106.35449054361818</v>
      </c>
      <c r="P73" s="49">
        <f>VLOOKUP($F73,Lookup_!$A$2:$AJ$2224,7,FALSE)</f>
        <v>3</v>
      </c>
      <c r="Q73" s="8" t="str">
        <f>VLOOKUP(P73,Lookup_!$AO$3:$AP$32,2,FALSE)</f>
        <v>BOS</v>
      </c>
      <c r="R73" s="88">
        <f>VLOOKUP($F73,Lookup_!$A$2:$AJ$2224,12,FALSE)</f>
        <v>0.34564541199999999</v>
      </c>
      <c r="S73" s="27">
        <f>VLOOKUP($F73,Lookup_!$A$2:$AJ$2224,8,FALSE)</f>
        <v>-116</v>
      </c>
      <c r="T73" s="12">
        <f>VLOOKUP($F73,Lookup_!$A$2:$AJ$2224,9,FALSE)</f>
        <v>0.53703699999999999</v>
      </c>
      <c r="U73" s="115">
        <f t="shared" si="316"/>
        <v>0.51539702510683916</v>
      </c>
      <c r="V73" s="116">
        <f t="shared" si="317"/>
        <v>-106.35449054361818</v>
      </c>
      <c r="W73" s="90">
        <f t="shared" si="318"/>
        <v>1</v>
      </c>
      <c r="X73" s="27">
        <f>VLOOKUP($F73,Lookup_!$A$2:$AJ$2224,5,FALSE)</f>
        <v>9.5</v>
      </c>
      <c r="Y73" s="27">
        <f>VLOOKUP($F73,Lookup_!$A$2:$AJ$2224,6,FALSE)</f>
        <v>-105</v>
      </c>
      <c r="Z73" s="55">
        <f>VLOOKUP($F73,Lookup_!$A$2:$AJ$2224,19,FALSE)</f>
        <v>-111.5016362157856</v>
      </c>
      <c r="AA73" s="116">
        <f>VLOOKUP($F73,Lookup_!$A$2:$AJ$2224,25,FALSE)</f>
        <v>-100</v>
      </c>
      <c r="AB73" s="27">
        <f>VLOOKUP($F73,Lookup_!$A$2:$AJ$2224,21,FALSE)</f>
        <v>101.15751910291375</v>
      </c>
      <c r="AC73" s="116">
        <f>VLOOKUP($F73,Lookup_!$A$2:$AJ$2224,23,FALSE)</f>
        <v>-100</v>
      </c>
      <c r="AD73" s="7">
        <f>VLOOKUP($F73,Lookup_!$A$2:$AJ$2224,31,FALSE)</f>
        <v>1</v>
      </c>
      <c r="AE73" s="8">
        <f>VLOOKUP($F73,Lookup_!$A$2:$AJ$2224,30,FALSE)</f>
        <v>3</v>
      </c>
      <c r="AF73" s="8" t="str">
        <f>VLOOKUP($F73,Lookup_!$A$2:$AJ$2224,32,FALSE)</f>
        <v>TWO</v>
      </c>
      <c r="AG73" s="28">
        <f>VLOOKUP($F73,Lookup_!$A$2:$AJ$2224,29,FALSE)</f>
        <v>1</v>
      </c>
      <c r="AH73" s="28">
        <f>VLOOKUP($F73,Lookup_!$A$2:$AJ$2224,34,FALSE)</f>
        <v>1</v>
      </c>
      <c r="AI73" s="28" t="str">
        <f>VLOOKUP($F73,Lookup_!$A$2:$AJ$2224,33,FALSE)</f>
        <v>HomFave</v>
      </c>
      <c r="AJ73" s="8">
        <f>VLOOKUP($F73,Lookup_!$A$2:$AJ$2224,35,FALSE)</f>
        <v>4</v>
      </c>
      <c r="AK73" s="28">
        <f>VLOOKUP($F73,Lookup_!$A$2:$AJ$2224,36,FALSE)</f>
        <v>-1</v>
      </c>
      <c r="AL73">
        <f t="shared" si="319"/>
        <v>2</v>
      </c>
      <c r="AM73">
        <f t="shared" si="320"/>
        <v>1</v>
      </c>
      <c r="AN73" s="166"/>
      <c r="AO73" s="1"/>
      <c r="AP73" s="17" t="s">
        <v>34</v>
      </c>
      <c r="AQ73" s="2">
        <f>AQ55+AQ64</f>
        <v>64</v>
      </c>
      <c r="AR73" s="103">
        <f t="shared" si="321"/>
        <v>-116</v>
      </c>
      <c r="AS73" s="24">
        <f>IF(OR($S73&lt;OPL_MIN,$S73&gt;OPL_MAX),"",VLOOKUP($F73,CleanseResults!$L$3:$P$1772,5,FALSE))</f>
        <v>0.49</v>
      </c>
      <c r="AT73" s="24" t="str">
        <f t="shared" si="322"/>
        <v>VisDog</v>
      </c>
      <c r="AU73" s="91">
        <f t="shared" si="323"/>
        <v>104.08163265306123</v>
      </c>
      <c r="AV73" s="91">
        <f t="shared" si="324"/>
        <v>104.08163265306123</v>
      </c>
      <c r="AW73" s="25">
        <f t="shared" si="325"/>
        <v>-1</v>
      </c>
      <c r="AX73" s="53" t="str">
        <f t="shared" si="326"/>
        <v/>
      </c>
      <c r="AY73" s="52" t="str">
        <f t="shared" si="327"/>
        <v/>
      </c>
      <c r="AZ73" s="52">
        <f t="shared" si="328"/>
        <v>0</v>
      </c>
      <c r="BA73" s="52">
        <f t="shared" si="329"/>
        <v>102</v>
      </c>
      <c r="BB73" s="52" t="str">
        <f t="shared" si="330"/>
        <v/>
      </c>
      <c r="BC73" s="52" t="str">
        <f t="shared" si="331"/>
        <v/>
      </c>
      <c r="BD73" s="52" t="str">
        <f t="shared" si="332"/>
        <v/>
      </c>
      <c r="BE73" s="52" t="str">
        <f t="shared" si="333"/>
        <v/>
      </c>
      <c r="BG73" s="166"/>
      <c r="BH73" s="1"/>
      <c r="BI73" s="17" t="s">
        <v>34</v>
      </c>
      <c r="BJ73" s="2">
        <f>BJ55+BJ64</f>
        <v>54</v>
      </c>
      <c r="BK73" s="103">
        <f t="shared" si="334"/>
        <v>-116</v>
      </c>
      <c r="BL73" s="24">
        <f>IF(OR($S73&lt;OPL_MIN,$S73&gt;OPL_MAX),"",VLOOKUP($F73,CleanseResults!$AA$3:$AE$1772,5,FALSE))</f>
        <v>0.61</v>
      </c>
      <c r="BM73" s="24" t="str">
        <f t="shared" si="335"/>
        <v>HomFave</v>
      </c>
      <c r="BN73" s="91">
        <f t="shared" si="336"/>
        <v>-156.41025641025641</v>
      </c>
      <c r="BO73" s="91">
        <f t="shared" si="337"/>
        <v>156.41025641025641</v>
      </c>
      <c r="BP73" s="25">
        <f t="shared" si="338"/>
        <v>1</v>
      </c>
      <c r="BQ73" s="53">
        <f t="shared" si="339"/>
        <v>216</v>
      </c>
      <c r="BR73" s="52">
        <f t="shared" si="340"/>
        <v>116</v>
      </c>
      <c r="BS73" s="52" t="str">
        <f t="shared" si="341"/>
        <v/>
      </c>
      <c r="BT73" s="52" t="str">
        <f t="shared" si="342"/>
        <v/>
      </c>
      <c r="BU73" s="52" t="str">
        <f t="shared" si="343"/>
        <v/>
      </c>
      <c r="BV73" s="52" t="str">
        <f t="shared" si="344"/>
        <v/>
      </c>
      <c r="BW73" s="52" t="str">
        <f t="shared" si="345"/>
        <v/>
      </c>
      <c r="BX73" s="52" t="str">
        <f t="shared" si="346"/>
        <v/>
      </c>
      <c r="BZ73" s="166"/>
      <c r="CA73" s="1"/>
      <c r="CB73" s="17" t="s">
        <v>34</v>
      </c>
      <c r="CC73" s="2">
        <f>CC55+CC64</f>
        <v>53</v>
      </c>
      <c r="CD73" s="103">
        <f t="shared" si="347"/>
        <v>-116</v>
      </c>
      <c r="CE73" s="24">
        <f>IF(OR($S73&lt;OPL_MIN,$S73&gt;OPL_MAX),"",VLOOKUP($F73,CleanseResults!$AP$3:$AT$1772,5,FALSE))</f>
        <v>0.48</v>
      </c>
      <c r="CF73" s="24" t="str">
        <f t="shared" si="348"/>
        <v>VisDog</v>
      </c>
      <c r="CG73" s="91">
        <f t="shared" si="349"/>
        <v>108.33333333333334</v>
      </c>
      <c r="CH73" s="91">
        <f t="shared" si="350"/>
        <v>108.33333333333334</v>
      </c>
      <c r="CI73" s="25">
        <f t="shared" si="351"/>
        <v>-1</v>
      </c>
      <c r="CJ73" s="53" t="str">
        <f t="shared" si="352"/>
        <v/>
      </c>
      <c r="CK73" s="52" t="str">
        <f t="shared" si="353"/>
        <v/>
      </c>
      <c r="CL73" s="52">
        <f t="shared" si="354"/>
        <v>0</v>
      </c>
      <c r="CM73" s="52">
        <f t="shared" si="355"/>
        <v>102</v>
      </c>
      <c r="CN73" s="52" t="str">
        <f t="shared" si="356"/>
        <v/>
      </c>
      <c r="CO73" s="52" t="str">
        <f t="shared" si="357"/>
        <v/>
      </c>
      <c r="CP73" s="52" t="str">
        <f t="shared" si="358"/>
        <v/>
      </c>
      <c r="CQ73" s="52" t="str">
        <f t="shared" si="359"/>
        <v/>
      </c>
      <c r="CS73" s="166"/>
      <c r="CT73" s="1"/>
      <c r="CU73" s="17" t="s">
        <v>34</v>
      </c>
      <c r="CV73" s="2">
        <f>CV55+CV64</f>
        <v>62</v>
      </c>
      <c r="CW73" s="103">
        <f t="shared" si="360"/>
        <v>-116</v>
      </c>
      <c r="CX73" s="24">
        <f>IF(OR($S73&lt;OPL_MIN,$S73&gt;OPL_MAX),"",VLOOKUP($F73,CleanseResults!$BE$3:$BI$1772,5,FALSE))</f>
        <v>0.55000000000000004</v>
      </c>
      <c r="CY73" s="24" t="str">
        <f t="shared" si="361"/>
        <v>HomFave</v>
      </c>
      <c r="CZ73" s="91">
        <f t="shared" si="362"/>
        <v>-122.22222222222226</v>
      </c>
      <c r="DA73" s="91">
        <f t="shared" si="363"/>
        <v>122.22222222222226</v>
      </c>
      <c r="DB73" s="25">
        <f t="shared" si="364"/>
        <v>1</v>
      </c>
      <c r="DC73" s="53">
        <f t="shared" si="365"/>
        <v>216</v>
      </c>
      <c r="DD73" s="52">
        <f t="shared" si="366"/>
        <v>116</v>
      </c>
      <c r="DE73" s="52" t="str">
        <f t="shared" si="367"/>
        <v/>
      </c>
      <c r="DF73" s="52" t="str">
        <f t="shared" si="368"/>
        <v/>
      </c>
      <c r="DG73" s="52" t="str">
        <f t="shared" si="369"/>
        <v/>
      </c>
      <c r="DH73" s="52" t="str">
        <f t="shared" si="370"/>
        <v/>
      </c>
      <c r="DI73" s="52" t="str">
        <f t="shared" si="371"/>
        <v/>
      </c>
      <c r="DJ73" s="52" t="str">
        <f t="shared" si="372"/>
        <v/>
      </c>
      <c r="DL73" s="166"/>
      <c r="DM73" s="1"/>
      <c r="DN73" s="17" t="s">
        <v>34</v>
      </c>
      <c r="DO73" s="2">
        <f>DO55+DO64</f>
        <v>59</v>
      </c>
      <c r="DP73" s="103">
        <f t="shared" si="373"/>
        <v>-116</v>
      </c>
      <c r="DQ73" s="24">
        <f>IF(OR($S73&lt;OPL_MIN,$S73&gt;OPL_MAX),"",VLOOKUP($F73,CleanseResults!$BT$3:$BX$1772,5,FALSE))</f>
        <v>0.62</v>
      </c>
      <c r="DR73" s="24" t="str">
        <f t="shared" si="374"/>
        <v>HomFave</v>
      </c>
      <c r="DS73" s="91">
        <f t="shared" si="375"/>
        <v>-163.15789473684211</v>
      </c>
      <c r="DT73" s="91">
        <f t="shared" si="376"/>
        <v>163.15789473684211</v>
      </c>
      <c r="DU73" s="25">
        <f t="shared" si="377"/>
        <v>1</v>
      </c>
      <c r="DV73" s="53">
        <f t="shared" si="378"/>
        <v>216</v>
      </c>
      <c r="DW73" s="52">
        <f t="shared" si="379"/>
        <v>116</v>
      </c>
      <c r="DX73" s="52" t="str">
        <f t="shared" si="380"/>
        <v/>
      </c>
      <c r="DY73" s="52" t="str">
        <f t="shared" si="381"/>
        <v/>
      </c>
      <c r="DZ73" s="52" t="str">
        <f t="shared" si="382"/>
        <v/>
      </c>
      <c r="EA73" s="52" t="str">
        <f t="shared" si="383"/>
        <v/>
      </c>
      <c r="EB73" s="52" t="str">
        <f t="shared" si="384"/>
        <v/>
      </c>
      <c r="EC73" s="52" t="str">
        <f t="shared" si="385"/>
        <v/>
      </c>
      <c r="EE73" s="166"/>
      <c r="EF73" s="1"/>
      <c r="EG73" s="17" t="s">
        <v>34</v>
      </c>
      <c r="EH73" s="2">
        <f>EH55+EH64</f>
        <v>60</v>
      </c>
      <c r="EI73" s="103">
        <f t="shared" si="386"/>
        <v>-116</v>
      </c>
      <c r="EJ73" s="24">
        <f>IF(OR($S73&lt;OPL_MIN,$S73&gt;OPL_MAX),"",VLOOKUP($F73,CleanseResults!$CI$3:$CM$1772,5,FALSE))</f>
        <v>0.49</v>
      </c>
      <c r="EK73" s="24" t="str">
        <f t="shared" si="387"/>
        <v>VisDog</v>
      </c>
      <c r="EL73" s="91">
        <f t="shared" si="388"/>
        <v>104.08163265306123</v>
      </c>
      <c r="EM73" s="91">
        <f t="shared" si="389"/>
        <v>104.08163265306123</v>
      </c>
      <c r="EN73" s="25">
        <f t="shared" si="390"/>
        <v>-1</v>
      </c>
      <c r="EO73" s="53" t="str">
        <f t="shared" si="391"/>
        <v/>
      </c>
      <c r="EP73" s="52" t="str">
        <f t="shared" si="392"/>
        <v/>
      </c>
      <c r="EQ73" s="52">
        <f t="shared" si="393"/>
        <v>0</v>
      </c>
      <c r="ER73" s="52">
        <f t="shared" si="394"/>
        <v>102</v>
      </c>
      <c r="ES73" s="52" t="str">
        <f t="shared" si="395"/>
        <v/>
      </c>
      <c r="ET73" s="52" t="str">
        <f t="shared" si="396"/>
        <v/>
      </c>
      <c r="EU73" s="52" t="str">
        <f t="shared" si="397"/>
        <v/>
      </c>
      <c r="EV73" s="52" t="str">
        <f t="shared" si="398"/>
        <v/>
      </c>
      <c r="EX73" s="166"/>
      <c r="EY73" s="1"/>
      <c r="EZ73" s="17" t="s">
        <v>34</v>
      </c>
      <c r="FA73" s="2">
        <f>FA55+FA64</f>
        <v>50</v>
      </c>
      <c r="FB73" s="103">
        <f t="shared" si="399"/>
        <v>-116</v>
      </c>
      <c r="FC73" s="24">
        <f>IF(OR($S73&lt;OPL_MIN,$S73&gt;OPL_MAX),"",VLOOKUP($F73,CleanseResults!$CX$3:$DB$1772,5,FALSE))</f>
        <v>0.45</v>
      </c>
      <c r="FD73" s="24" t="str">
        <f t="shared" si="400"/>
        <v>VisDog</v>
      </c>
      <c r="FE73" s="91">
        <f t="shared" si="401"/>
        <v>122.22222222222223</v>
      </c>
      <c r="FF73" s="91">
        <f t="shared" si="402"/>
        <v>122.22222222222223</v>
      </c>
      <c r="FG73" s="25">
        <f t="shared" si="403"/>
        <v>-1</v>
      </c>
      <c r="FH73" s="53" t="str">
        <f t="shared" si="404"/>
        <v/>
      </c>
      <c r="FI73" s="52" t="str">
        <f t="shared" si="405"/>
        <v/>
      </c>
      <c r="FJ73" s="52">
        <f t="shared" si="406"/>
        <v>0</v>
      </c>
      <c r="FK73" s="52">
        <f t="shared" si="407"/>
        <v>102</v>
      </c>
      <c r="FL73" s="52" t="str">
        <f t="shared" si="408"/>
        <v/>
      </c>
      <c r="FM73" s="52" t="str">
        <f t="shared" si="409"/>
        <v/>
      </c>
      <c r="FN73" s="52" t="str">
        <f t="shared" si="410"/>
        <v/>
      </c>
      <c r="FO73" s="52" t="str">
        <f t="shared" si="411"/>
        <v/>
      </c>
      <c r="FQ73" s="166"/>
      <c r="FR73" s="1"/>
      <c r="FS73" s="17" t="s">
        <v>34</v>
      </c>
      <c r="FT73" s="2">
        <f>FT55+FT64</f>
        <v>55</v>
      </c>
      <c r="FU73" s="103">
        <f t="shared" si="412"/>
        <v>-116</v>
      </c>
      <c r="FV73" s="24">
        <f>IF(OR($S73&lt;OPL_MIN,$S73&gt;OPL_MAX),"",VLOOKUP($F73,CleanseResults!$DM$3:$DQ$1772,5,FALSE))</f>
        <v>0.5</v>
      </c>
      <c r="FW73" s="24" t="str">
        <f t="shared" si="413"/>
        <v>HomFave</v>
      </c>
      <c r="FX73" s="91">
        <f t="shared" si="414"/>
        <v>100</v>
      </c>
      <c r="FY73" s="91">
        <f t="shared" si="415"/>
        <v>100</v>
      </c>
      <c r="FZ73" s="25">
        <f t="shared" si="416"/>
        <v>1</v>
      </c>
      <c r="GA73" s="53">
        <f t="shared" si="417"/>
        <v>216</v>
      </c>
      <c r="GB73" s="52">
        <f t="shared" si="418"/>
        <v>116</v>
      </c>
      <c r="GC73" s="52" t="str">
        <f t="shared" si="419"/>
        <v/>
      </c>
      <c r="GD73" s="52" t="str">
        <f t="shared" si="420"/>
        <v/>
      </c>
      <c r="GE73" s="52" t="str">
        <f t="shared" si="421"/>
        <v/>
      </c>
      <c r="GF73" s="52" t="str">
        <f t="shared" si="422"/>
        <v/>
      </c>
      <c r="GG73" s="52" t="str">
        <f t="shared" si="423"/>
        <v/>
      </c>
      <c r="GH73" s="52" t="str">
        <f t="shared" si="424"/>
        <v/>
      </c>
      <c r="GJ73" s="166"/>
      <c r="GK73" s="1"/>
      <c r="GL73" s="17" t="s">
        <v>34</v>
      </c>
      <c r="GM73" s="2">
        <f>GM55+GM64</f>
        <v>64</v>
      </c>
      <c r="GN73" s="103">
        <f t="shared" si="425"/>
        <v>-116</v>
      </c>
      <c r="GO73" s="24">
        <f>IF(OR($S73&lt;OPL_MIN,$S73&gt;OPL_MAX),"",VLOOKUP($F73,CleanseResults!$EB$3:$EF$1772,5,FALSE))</f>
        <v>0.49</v>
      </c>
      <c r="GP73" s="24" t="str">
        <f t="shared" si="426"/>
        <v>VisDog</v>
      </c>
      <c r="GQ73" s="91">
        <f t="shared" si="427"/>
        <v>104.08163265306123</v>
      </c>
      <c r="GR73" s="91">
        <f t="shared" si="428"/>
        <v>104.08163265306123</v>
      </c>
      <c r="GS73" s="25">
        <f t="shared" si="429"/>
        <v>-1</v>
      </c>
      <c r="GT73" s="53" t="str">
        <f t="shared" si="430"/>
        <v/>
      </c>
      <c r="GU73" s="52" t="str">
        <f t="shared" si="431"/>
        <v/>
      </c>
      <c r="GV73" s="52">
        <f t="shared" si="432"/>
        <v>0</v>
      </c>
      <c r="GW73" s="52">
        <f t="shared" si="433"/>
        <v>102</v>
      </c>
      <c r="GX73" s="52" t="str">
        <f t="shared" si="434"/>
        <v/>
      </c>
      <c r="GY73" s="52" t="str">
        <f t="shared" si="435"/>
        <v/>
      </c>
      <c r="GZ73" s="52" t="str">
        <f t="shared" si="436"/>
        <v/>
      </c>
      <c r="HA73" s="52" t="str">
        <f t="shared" si="437"/>
        <v/>
      </c>
      <c r="HC73" s="166"/>
      <c r="HD73" s="1"/>
      <c r="HE73" s="17" t="s">
        <v>34</v>
      </c>
      <c r="HF73" s="2">
        <f>HF55+HF64</f>
        <v>64</v>
      </c>
      <c r="HG73" s="103">
        <f t="shared" si="438"/>
        <v>-116</v>
      </c>
      <c r="HH73" s="24">
        <f>IF(OR($S73&lt;OPL_MIN,$S73&gt;OPL_MAX),"",VLOOKUP($F73,CleanseResults!$EQ$3:$EU$1772,5,FALSE))</f>
        <v>0.49</v>
      </c>
      <c r="HI73" s="24" t="str">
        <f t="shared" si="439"/>
        <v>VisDog</v>
      </c>
      <c r="HJ73" s="91">
        <f t="shared" si="440"/>
        <v>104.08163265306123</v>
      </c>
      <c r="HK73" s="91">
        <f t="shared" si="441"/>
        <v>104.08163265306123</v>
      </c>
      <c r="HL73" s="25">
        <f t="shared" si="442"/>
        <v>-1</v>
      </c>
      <c r="HM73" s="53" t="str">
        <f t="shared" si="443"/>
        <v/>
      </c>
      <c r="HN73" s="52" t="str">
        <f t="shared" si="444"/>
        <v/>
      </c>
      <c r="HO73" s="52">
        <f t="shared" si="445"/>
        <v>0</v>
      </c>
      <c r="HP73" s="52">
        <f t="shared" si="446"/>
        <v>102</v>
      </c>
      <c r="HQ73" s="52" t="str">
        <f t="shared" si="447"/>
        <v/>
      </c>
      <c r="HR73" s="52" t="str">
        <f t="shared" si="448"/>
        <v/>
      </c>
      <c r="HS73" s="52" t="str">
        <f t="shared" si="449"/>
        <v/>
      </c>
      <c r="HT73" s="52" t="str">
        <f t="shared" si="450"/>
        <v/>
      </c>
      <c r="HV73" s="166"/>
      <c r="HW73" s="1"/>
      <c r="HX73" s="17" t="s">
        <v>34</v>
      </c>
      <c r="HY73" s="2">
        <f>HY55+HY64</f>
        <v>51</v>
      </c>
      <c r="HZ73" s="103">
        <f t="shared" si="451"/>
        <v>-116</v>
      </c>
      <c r="IA73" s="24">
        <f>IF(OR($S73&lt;OPL_MIN,$S73&gt;OPL_MAX),"",VLOOKUP($F73,CleanseResults!$FF$3:$FJ$1772,5,FALSE))</f>
        <v>0.52</v>
      </c>
      <c r="IB73" s="24" t="str">
        <f t="shared" si="452"/>
        <v>HomFave</v>
      </c>
      <c r="IC73" s="91">
        <f t="shared" si="453"/>
        <v>-108.33333333333334</v>
      </c>
      <c r="ID73" s="91">
        <f t="shared" si="454"/>
        <v>108.33333333333334</v>
      </c>
      <c r="IE73" s="25">
        <f t="shared" si="455"/>
        <v>1</v>
      </c>
      <c r="IF73" s="53">
        <f t="shared" si="456"/>
        <v>216</v>
      </c>
      <c r="IG73" s="52">
        <f t="shared" si="457"/>
        <v>116</v>
      </c>
      <c r="IH73" s="52" t="str">
        <f t="shared" si="458"/>
        <v/>
      </c>
      <c r="II73" s="52" t="str">
        <f t="shared" si="459"/>
        <v/>
      </c>
      <c r="IJ73" s="52" t="str">
        <f t="shared" si="460"/>
        <v/>
      </c>
      <c r="IK73" s="52" t="str">
        <f t="shared" si="461"/>
        <v/>
      </c>
      <c r="IL73" s="52" t="str">
        <f t="shared" si="462"/>
        <v/>
      </c>
      <c r="IM73" s="52" t="str">
        <f t="shared" si="463"/>
        <v/>
      </c>
      <c r="IO73" s="166"/>
      <c r="IP73" s="1"/>
      <c r="IQ73" s="17" t="s">
        <v>34</v>
      </c>
      <c r="IR73" s="2">
        <f>IR55+IR64</f>
        <v>55</v>
      </c>
      <c r="IS73" s="103">
        <f t="shared" si="464"/>
        <v>-116</v>
      </c>
      <c r="IT73" s="24">
        <f>IF(OR($S73&lt;OPL_MIN,$S73&gt;OPL_MAX),"",VLOOKUP($F73,CleanseResults!$FU$3:$FY$1772,5,FALSE))</f>
        <v>0.5</v>
      </c>
      <c r="IU73" s="24" t="str">
        <f t="shared" si="465"/>
        <v>HomFave</v>
      </c>
      <c r="IV73" s="91">
        <f t="shared" si="466"/>
        <v>100</v>
      </c>
      <c r="IW73" s="91">
        <f t="shared" si="467"/>
        <v>100</v>
      </c>
      <c r="IX73" s="25">
        <f t="shared" si="468"/>
        <v>1</v>
      </c>
      <c r="IY73" s="53">
        <f t="shared" si="469"/>
        <v>216</v>
      </c>
      <c r="IZ73" s="52">
        <f t="shared" si="470"/>
        <v>116</v>
      </c>
      <c r="JA73" s="52" t="str">
        <f t="shared" si="471"/>
        <v/>
      </c>
      <c r="JB73" s="52" t="str">
        <f t="shared" si="472"/>
        <v/>
      </c>
      <c r="JC73" s="52" t="str">
        <f t="shared" si="473"/>
        <v/>
      </c>
      <c r="JD73" s="52" t="str">
        <f t="shared" si="474"/>
        <v/>
      </c>
      <c r="JE73" s="52" t="str">
        <f t="shared" si="475"/>
        <v/>
      </c>
      <c r="JF73" s="52" t="str">
        <f t="shared" si="476"/>
        <v/>
      </c>
      <c r="JH73" s="166"/>
      <c r="JI73" s="1"/>
      <c r="JJ73" s="17" t="s">
        <v>34</v>
      </c>
      <c r="JK73" s="2">
        <f>JK55+JK64</f>
        <v>74</v>
      </c>
      <c r="JL73" s="103">
        <f t="shared" si="477"/>
        <v>-116</v>
      </c>
      <c r="JM73" s="24">
        <f>IF(OR($S73&lt;OPL_MIN,$S73&gt;OPL_MAX),"",VLOOKUP($F73,CleanseResults!$GJ$3:$GN$1772,5,FALSE))</f>
        <v>0.47</v>
      </c>
      <c r="JN73" s="24" t="str">
        <f t="shared" si="478"/>
        <v>VisDog</v>
      </c>
      <c r="JO73" s="91">
        <f t="shared" si="479"/>
        <v>112.76595744680853</v>
      </c>
      <c r="JP73" s="91">
        <f t="shared" si="480"/>
        <v>112.76595744680853</v>
      </c>
      <c r="JQ73" s="25">
        <f t="shared" si="481"/>
        <v>-1</v>
      </c>
      <c r="JR73" s="53" t="str">
        <f t="shared" si="482"/>
        <v/>
      </c>
      <c r="JS73" s="52" t="str">
        <f t="shared" si="483"/>
        <v/>
      </c>
      <c r="JT73" s="52">
        <f t="shared" si="484"/>
        <v>0</v>
      </c>
      <c r="JU73" s="52">
        <f t="shared" si="485"/>
        <v>102</v>
      </c>
      <c r="JV73" s="52" t="str">
        <f t="shared" si="486"/>
        <v/>
      </c>
      <c r="JW73" s="52" t="str">
        <f t="shared" si="487"/>
        <v/>
      </c>
      <c r="JX73" s="52" t="str">
        <f t="shared" si="488"/>
        <v/>
      </c>
      <c r="JY73" s="52" t="str">
        <f t="shared" si="489"/>
        <v/>
      </c>
      <c r="KA73" s="166"/>
      <c r="KB73" s="1"/>
      <c r="KC73" s="17" t="s">
        <v>34</v>
      </c>
      <c r="KD73" s="2">
        <f>KD55+KD64</f>
        <v>48</v>
      </c>
      <c r="KE73" s="103">
        <f t="shared" si="490"/>
        <v>-116</v>
      </c>
      <c r="KF73" s="24">
        <f>IF(OR($S73&lt;OPL_MIN,$S73&gt;OPL_MAX),"",VLOOKUP($F73,CleanseResults!$GY$3:$HC$1772,5,FALSE))</f>
        <v>0.45</v>
      </c>
      <c r="KG73" s="24" t="str">
        <f t="shared" si="491"/>
        <v>VisDog</v>
      </c>
      <c r="KH73" s="91">
        <f t="shared" si="492"/>
        <v>122.22222222222223</v>
      </c>
      <c r="KI73" s="91">
        <f t="shared" si="493"/>
        <v>122.22222222222223</v>
      </c>
      <c r="KJ73" s="25">
        <f t="shared" si="494"/>
        <v>-1</v>
      </c>
      <c r="KK73" s="53" t="str">
        <f t="shared" si="495"/>
        <v/>
      </c>
      <c r="KL73" s="52" t="str">
        <f t="shared" si="496"/>
        <v/>
      </c>
      <c r="KM73" s="52">
        <f t="shared" si="497"/>
        <v>0</v>
      </c>
      <c r="KN73" s="52">
        <f t="shared" si="498"/>
        <v>102</v>
      </c>
      <c r="KO73" s="52" t="str">
        <f t="shared" si="499"/>
        <v/>
      </c>
      <c r="KP73" s="52" t="str">
        <f t="shared" si="500"/>
        <v/>
      </c>
      <c r="KQ73" s="52" t="str">
        <f t="shared" si="501"/>
        <v/>
      </c>
      <c r="KR73" s="52" t="str">
        <f t="shared" si="502"/>
        <v/>
      </c>
      <c r="KT73" s="166"/>
      <c r="KU73" s="1"/>
      <c r="KV73" s="17" t="s">
        <v>34</v>
      </c>
      <c r="KW73" s="2">
        <f>KW55+KW64</f>
        <v>71</v>
      </c>
      <c r="KX73" s="103">
        <f t="shared" si="503"/>
        <v>-116</v>
      </c>
      <c r="KY73" s="24">
        <f>IF(OR($S73&lt;OPL_MIN,$S73&gt;OPL_MAX),"",VLOOKUP($F73,CleanseResults!$HN$3:$HR$1772,5,FALSE))</f>
        <v>0.54</v>
      </c>
      <c r="KZ73" s="24" t="str">
        <f t="shared" si="504"/>
        <v>HomFave</v>
      </c>
      <c r="LA73" s="91">
        <f t="shared" si="505"/>
        <v>-117.39130434782609</v>
      </c>
      <c r="LB73" s="91">
        <f t="shared" si="506"/>
        <v>117.39130434782609</v>
      </c>
      <c r="LC73" s="25">
        <f t="shared" si="507"/>
        <v>1</v>
      </c>
      <c r="LD73" s="53">
        <f t="shared" si="508"/>
        <v>216</v>
      </c>
      <c r="LE73" s="52">
        <f t="shared" si="509"/>
        <v>116</v>
      </c>
      <c r="LF73" s="52" t="str">
        <f t="shared" si="510"/>
        <v/>
      </c>
      <c r="LG73" s="52" t="str">
        <f t="shared" si="511"/>
        <v/>
      </c>
      <c r="LH73" s="52" t="str">
        <f t="shared" si="512"/>
        <v/>
      </c>
      <c r="LI73" s="52" t="str">
        <f t="shared" si="513"/>
        <v/>
      </c>
      <c r="LJ73" s="52" t="str">
        <f t="shared" si="514"/>
        <v/>
      </c>
      <c r="LK73" s="52" t="str">
        <f t="shared" si="515"/>
        <v/>
      </c>
      <c r="LO73" s="166"/>
      <c r="LP73" s="1"/>
      <c r="LQ73" s="17" t="s">
        <v>34</v>
      </c>
      <c r="LR73" s="2">
        <f>LR55+LR64</f>
        <v>19</v>
      </c>
      <c r="LS73" s="129">
        <f t="shared" si="277"/>
        <v>0.51539702510683916</v>
      </c>
      <c r="LT73" s="53">
        <f t="shared" si="516"/>
        <v>7</v>
      </c>
      <c r="LU73" s="53">
        <f t="shared" si="517"/>
        <v>8</v>
      </c>
      <c r="LV73" s="53">
        <f t="shared" si="518"/>
        <v>0</v>
      </c>
      <c r="LW73" s="53">
        <f t="shared" si="519"/>
        <v>0</v>
      </c>
      <c r="LX73" s="24" t="str">
        <f t="shared" si="520"/>
        <v>VisDog</v>
      </c>
      <c r="LY73" s="97">
        <f t="shared" si="278"/>
        <v>53.333333333333336</v>
      </c>
      <c r="LZ73" s="127">
        <f t="shared" si="279"/>
        <v>0.49</v>
      </c>
      <c r="MA73" s="128">
        <f t="shared" si="280"/>
        <v>-2.5397025106839166E-2</v>
      </c>
      <c r="MB73" s="91">
        <f t="shared" si="281"/>
        <v>104.08163265306123</v>
      </c>
      <c r="MC73" s="137" t="str">
        <f t="shared" si="282"/>
        <v>VisDog</v>
      </c>
      <c r="MD73" s="138">
        <f t="shared" si="283"/>
        <v>-1</v>
      </c>
      <c r="ME73" s="130">
        <f t="shared" si="521"/>
        <v>-1</v>
      </c>
      <c r="MF73" s="135" t="str">
        <f t="shared" si="284"/>
        <v/>
      </c>
      <c r="MG73" s="135" t="str">
        <f t="shared" si="285"/>
        <v/>
      </c>
      <c r="MH73" s="135">
        <f t="shared" si="286"/>
        <v>0</v>
      </c>
      <c r="MI73" s="135">
        <f t="shared" si="287"/>
        <v>1</v>
      </c>
      <c r="MJ73" s="135" t="str">
        <f t="shared" si="288"/>
        <v/>
      </c>
      <c r="MK73" s="135" t="str">
        <f t="shared" si="289"/>
        <v/>
      </c>
      <c r="ML73" s="135" t="str">
        <f t="shared" si="290"/>
        <v/>
      </c>
      <c r="MM73" s="135" t="str">
        <f t="shared" si="291"/>
        <v/>
      </c>
      <c r="MO73" s="123">
        <f t="shared" si="292"/>
        <v>0.98039215686274506</v>
      </c>
      <c r="MP73" s="123">
        <f t="shared" si="293"/>
        <v>1</v>
      </c>
      <c r="MS73" s="24">
        <f t="shared" si="294"/>
        <v>1</v>
      </c>
      <c r="MT73" s="24">
        <f t="shared" si="295"/>
        <v>0</v>
      </c>
      <c r="MU73" s="24">
        <f t="shared" si="296"/>
        <v>-1</v>
      </c>
      <c r="MV73" s="81">
        <f t="shared" si="297"/>
        <v>-1</v>
      </c>
      <c r="MX73" s="52">
        <f t="shared" si="298"/>
        <v>0.49</v>
      </c>
      <c r="MY73" s="52">
        <f t="shared" si="299"/>
        <v>0.61</v>
      </c>
      <c r="MZ73" s="52">
        <f t="shared" si="300"/>
        <v>0.48</v>
      </c>
      <c r="NA73" s="52">
        <f t="shared" si="301"/>
        <v>0.55000000000000004</v>
      </c>
      <c r="NB73" s="52">
        <f t="shared" si="302"/>
        <v>0.62</v>
      </c>
      <c r="NC73" s="52">
        <f t="shared" si="303"/>
        <v>0.49</v>
      </c>
      <c r="ND73" s="52">
        <f t="shared" si="304"/>
        <v>0.45</v>
      </c>
      <c r="NE73" s="52">
        <f t="shared" si="305"/>
        <v>0.5</v>
      </c>
      <c r="NF73" s="52">
        <f t="shared" si="306"/>
        <v>0.49</v>
      </c>
      <c r="NG73" s="52">
        <f t="shared" si="307"/>
        <v>0.49</v>
      </c>
      <c r="NH73" s="52">
        <f t="shared" si="308"/>
        <v>0.52</v>
      </c>
      <c r="NI73" s="52">
        <f t="shared" si="309"/>
        <v>0.5</v>
      </c>
      <c r="NJ73" s="52">
        <f t="shared" si="310"/>
        <v>0.47</v>
      </c>
      <c r="NK73" s="52">
        <f t="shared" si="311"/>
        <v>0.45</v>
      </c>
      <c r="NL73" s="52">
        <f t="shared" si="312"/>
        <v>0.54</v>
      </c>
      <c r="NM73" s="109">
        <f t="shared" si="522"/>
        <v>0.49</v>
      </c>
    </row>
    <row r="74" spans="1:377" ht="15" customHeight="1" x14ac:dyDescent="0.2">
      <c r="E74" s="10">
        <f t="shared" si="313"/>
        <v>0</v>
      </c>
      <c r="F74" s="26">
        <v>822988</v>
      </c>
      <c r="G74" s="49">
        <f>VLOOKUP($F74,Lookup_!$A$2:$AJ$2224,3,FALSE)</f>
        <v>2026</v>
      </c>
      <c r="H74" s="27">
        <f>VLOOKUP($F74,Lookup_!$A$2:$AJ$2224,4,FALSE)</f>
        <v>5.0999999999999996</v>
      </c>
      <c r="I74" s="86">
        <f>VLOOKUP($F74,Lookup_!$A$2:$AJ$2224,2,FALSE)</f>
        <v>46144</v>
      </c>
      <c r="J74" s="7">
        <f>VLOOKUP($F74,Lookup_!$A$2:$AJ$2224,13,FALSE)</f>
        <v>25</v>
      </c>
      <c r="K74" s="8" t="str">
        <f>VLOOKUP(J74,Lookup_!$AO$3:$AP$32,2,FALSE)</f>
        <v>SF</v>
      </c>
      <c r="L74" s="27">
        <f>VLOOKUP($F74,Lookup_!$A$2:$AJ$2224,14,FALSE)</f>
        <v>-111</v>
      </c>
      <c r="M74" s="12">
        <f>VLOOKUP($F74,Lookup_!$A$2:$AJ$2224,15,FALSE)</f>
        <v>0.52606600000000003</v>
      </c>
      <c r="N74" s="115">
        <f t="shared" si="314"/>
        <v>0.5139481309680356</v>
      </c>
      <c r="O74" s="116">
        <f t="shared" si="315"/>
        <v>-105.73935905063594</v>
      </c>
      <c r="P74" s="49">
        <f>VLOOKUP($F74,Lookup_!$A$2:$AJ$2224,7,FALSE)</f>
        <v>27</v>
      </c>
      <c r="Q74" s="8" t="str">
        <f>VLOOKUP(P74,Lookup_!$AO$3:$AP$32,2,FALSE)</f>
        <v>TB</v>
      </c>
      <c r="R74" s="88">
        <f>VLOOKUP($F74,Lookup_!$A$2:$AJ$2224,12,FALSE)</f>
        <v>0.32069846699999999</v>
      </c>
      <c r="S74" s="27">
        <f>VLOOKUP($F74,Lookup_!$A$2:$AJ$2224,8,FALSE)</f>
        <v>101</v>
      </c>
      <c r="T74" s="12">
        <f>VLOOKUP($F74,Lookup_!$A$2:$AJ$2224,9,FALSE)</f>
        <v>0.49751200000000001</v>
      </c>
      <c r="U74" s="115">
        <f t="shared" si="316"/>
        <v>0.48605186903196429</v>
      </c>
      <c r="V74" s="116">
        <f t="shared" si="317"/>
        <v>105.73935905063598</v>
      </c>
      <c r="W74" s="90">
        <f t="shared" si="318"/>
        <v>-1</v>
      </c>
      <c r="X74" s="27">
        <f>VLOOKUP($F74,Lookup_!$A$2:$AJ$2224,5,FALSE)</f>
        <v>7.5</v>
      </c>
      <c r="Y74" s="27">
        <f>VLOOKUP($F74,Lookup_!$A$2:$AJ$2224,6,FALSE)</f>
        <v>-104.5</v>
      </c>
      <c r="Z74" s="55">
        <f>VLOOKUP($F74,Lookup_!$A$2:$AJ$2224,19,FALSE)</f>
        <v>-102.34326163663401</v>
      </c>
      <c r="AA74" s="116">
        <f>VLOOKUP($F74,Lookup_!$A$2:$AJ$2224,25,FALSE)</f>
        <v>-126.37699466429422</v>
      </c>
      <c r="AB74" s="27">
        <f>VLOOKUP($F74,Lookup_!$A$2:$AJ$2224,21,FALSE)</f>
        <v>371.06440714782593</v>
      </c>
      <c r="AC74" s="116">
        <f>VLOOKUP($F74,Lookup_!$A$2:$AJ$2224,23,FALSE)</f>
        <v>-119.7951948374505</v>
      </c>
      <c r="AD74" s="7">
        <f>VLOOKUP($F74,Lookup_!$A$2:$AJ$2224,31,FALSE)</f>
        <v>1</v>
      </c>
      <c r="AE74" s="8">
        <f>VLOOKUP($F74,Lookup_!$A$2:$AJ$2224,30,FALSE)</f>
        <v>5</v>
      </c>
      <c r="AF74" s="8" t="str">
        <f>VLOOKUP($F74,Lookup_!$A$2:$AJ$2224,32,FALSE)</f>
        <v>FOUR</v>
      </c>
      <c r="AG74" s="28">
        <f>VLOOKUP($F74,Lookup_!$A$2:$AJ$2224,29,FALSE)</f>
        <v>1</v>
      </c>
      <c r="AH74" s="28">
        <f>VLOOKUP($F74,Lookup_!$A$2:$AJ$2224,34,FALSE)</f>
        <v>-1</v>
      </c>
      <c r="AI74" s="28" t="str">
        <f>VLOOKUP($F74,Lookup_!$A$2:$AJ$2224,33,FALSE)</f>
        <v>HomDog</v>
      </c>
      <c r="AJ74" s="8">
        <f>VLOOKUP($F74,Lookup_!$A$2:$AJ$2224,35,FALSE)</f>
        <v>6</v>
      </c>
      <c r="AK74" s="28">
        <f>VLOOKUP($F74,Lookup_!$A$2:$AJ$2224,36,FALSE)</f>
        <v>-1</v>
      </c>
      <c r="AL74">
        <f t="shared" si="319"/>
        <v>4</v>
      </c>
      <c r="AM74">
        <f t="shared" si="320"/>
        <v>1</v>
      </c>
      <c r="AN74" s="166"/>
      <c r="AO74" s="1"/>
      <c r="AP74" s="17" t="s">
        <v>35</v>
      </c>
      <c r="AQ74" s="2">
        <f>AQ56+AQ65</f>
        <v>27</v>
      </c>
      <c r="AR74" s="103">
        <f t="shared" si="321"/>
        <v>101</v>
      </c>
      <c r="AS74" s="24">
        <f>IF(OR($S74&lt;OPL_MIN,$S74&gt;OPL_MAX),"",VLOOKUP($F74,CleanseResults!$L$3:$P$1772,5,FALSE))</f>
        <v>0.47</v>
      </c>
      <c r="AT74" s="24" t="str">
        <f t="shared" si="322"/>
        <v>VisFave</v>
      </c>
      <c r="AU74" s="91">
        <f t="shared" si="323"/>
        <v>-112.76595744680853</v>
      </c>
      <c r="AV74" s="91">
        <f t="shared" si="324"/>
        <v>112.76595744680853</v>
      </c>
      <c r="AW74" s="25">
        <f t="shared" si="325"/>
        <v>-1</v>
      </c>
      <c r="AX74" s="53" t="str">
        <f t="shared" si="326"/>
        <v/>
      </c>
      <c r="AY74" s="52" t="str">
        <f t="shared" si="327"/>
        <v/>
      </c>
      <c r="AZ74" s="52" t="str">
        <f t="shared" si="328"/>
        <v/>
      </c>
      <c r="BA74" s="52" t="str">
        <f t="shared" si="329"/>
        <v/>
      </c>
      <c r="BB74" s="52">
        <f t="shared" si="330"/>
        <v>0</v>
      </c>
      <c r="BC74" s="52">
        <f t="shared" si="331"/>
        <v>111</v>
      </c>
      <c r="BD74" s="52" t="str">
        <f t="shared" si="332"/>
        <v/>
      </c>
      <c r="BE74" s="52" t="str">
        <f t="shared" si="333"/>
        <v/>
      </c>
      <c r="BG74" s="166"/>
      <c r="BH74" s="1"/>
      <c r="BI74" s="17" t="s">
        <v>35</v>
      </c>
      <c r="BJ74" s="2">
        <f>BJ56+BJ65</f>
        <v>24</v>
      </c>
      <c r="BK74" s="103">
        <f t="shared" si="334"/>
        <v>101</v>
      </c>
      <c r="BL74" s="24">
        <f>IF(OR($S74&lt;OPL_MIN,$S74&gt;OPL_MAX),"",VLOOKUP($F74,CleanseResults!$AA$3:$AE$1772,5,FALSE))</f>
        <v>0.56000000000000005</v>
      </c>
      <c r="BM74" s="24" t="str">
        <f t="shared" si="335"/>
        <v>HomDog</v>
      </c>
      <c r="BN74" s="91">
        <f t="shared" si="336"/>
        <v>127.27272727272729</v>
      </c>
      <c r="BO74" s="91">
        <f t="shared" si="337"/>
        <v>127.27272727272729</v>
      </c>
      <c r="BP74" s="25">
        <f t="shared" si="338"/>
        <v>1</v>
      </c>
      <c r="BQ74" s="53" t="str">
        <f t="shared" si="339"/>
        <v/>
      </c>
      <c r="BR74" s="52" t="str">
        <f t="shared" si="340"/>
        <v/>
      </c>
      <c r="BS74" s="52" t="str">
        <f t="shared" si="341"/>
        <v/>
      </c>
      <c r="BT74" s="52" t="str">
        <f t="shared" si="342"/>
        <v/>
      </c>
      <c r="BU74" s="52" t="str">
        <f t="shared" si="343"/>
        <v/>
      </c>
      <c r="BV74" s="52" t="str">
        <f t="shared" si="344"/>
        <v/>
      </c>
      <c r="BW74" s="52">
        <f t="shared" si="345"/>
        <v>201</v>
      </c>
      <c r="BX74" s="52">
        <f t="shared" si="346"/>
        <v>100</v>
      </c>
      <c r="BZ74" s="166"/>
      <c r="CA74" s="1"/>
      <c r="CB74" s="17" t="s">
        <v>35</v>
      </c>
      <c r="CC74" s="2">
        <f>CC56+CC65</f>
        <v>24</v>
      </c>
      <c r="CD74" s="103">
        <f t="shared" si="347"/>
        <v>101</v>
      </c>
      <c r="CE74" s="24">
        <f>IF(OR($S74&lt;OPL_MIN,$S74&gt;OPL_MAX),"",VLOOKUP($F74,CleanseResults!$AP$3:$AT$1772,5,FALSE))</f>
        <v>0.52</v>
      </c>
      <c r="CF74" s="24" t="str">
        <f t="shared" si="348"/>
        <v>HomDog</v>
      </c>
      <c r="CG74" s="91">
        <f t="shared" si="349"/>
        <v>108.33333333333334</v>
      </c>
      <c r="CH74" s="91">
        <f t="shared" si="350"/>
        <v>108.33333333333334</v>
      </c>
      <c r="CI74" s="25">
        <f t="shared" si="351"/>
        <v>1</v>
      </c>
      <c r="CJ74" s="53" t="str">
        <f t="shared" si="352"/>
        <v/>
      </c>
      <c r="CK74" s="52" t="str">
        <f t="shared" si="353"/>
        <v/>
      </c>
      <c r="CL74" s="52" t="str">
        <f t="shared" si="354"/>
        <v/>
      </c>
      <c r="CM74" s="52" t="str">
        <f t="shared" si="355"/>
        <v/>
      </c>
      <c r="CN74" s="52" t="str">
        <f t="shared" si="356"/>
        <v/>
      </c>
      <c r="CO74" s="52" t="str">
        <f t="shared" si="357"/>
        <v/>
      </c>
      <c r="CP74" s="52">
        <f t="shared" si="358"/>
        <v>201</v>
      </c>
      <c r="CQ74" s="52">
        <f t="shared" si="359"/>
        <v>100</v>
      </c>
      <c r="CS74" s="166"/>
      <c r="CT74" s="1"/>
      <c r="CU74" s="17" t="s">
        <v>35</v>
      </c>
      <c r="CV74" s="2">
        <f>CV56+CV65</f>
        <v>24</v>
      </c>
      <c r="CW74" s="103">
        <f t="shared" si="360"/>
        <v>101</v>
      </c>
      <c r="CX74" s="24">
        <f>IF(OR($S74&lt;OPL_MIN,$S74&gt;OPL_MAX),"",VLOOKUP($F74,CleanseResults!$BE$3:$BI$1772,5,FALSE))</f>
        <v>0.48</v>
      </c>
      <c r="CY74" s="24" t="str">
        <f t="shared" si="361"/>
        <v>VisFave</v>
      </c>
      <c r="CZ74" s="91">
        <f t="shared" si="362"/>
        <v>-108.33333333333334</v>
      </c>
      <c r="DA74" s="91">
        <f t="shared" si="363"/>
        <v>108.33333333333334</v>
      </c>
      <c r="DB74" s="25">
        <f t="shared" si="364"/>
        <v>-1</v>
      </c>
      <c r="DC74" s="53" t="str">
        <f t="shared" si="365"/>
        <v/>
      </c>
      <c r="DD74" s="52" t="str">
        <f t="shared" si="366"/>
        <v/>
      </c>
      <c r="DE74" s="52" t="str">
        <f t="shared" si="367"/>
        <v/>
      </c>
      <c r="DF74" s="52" t="str">
        <f t="shared" si="368"/>
        <v/>
      </c>
      <c r="DG74" s="52">
        <f t="shared" si="369"/>
        <v>0</v>
      </c>
      <c r="DH74" s="52">
        <f t="shared" si="370"/>
        <v>111</v>
      </c>
      <c r="DI74" s="52" t="str">
        <f t="shared" si="371"/>
        <v/>
      </c>
      <c r="DJ74" s="52" t="str">
        <f t="shared" si="372"/>
        <v/>
      </c>
      <c r="DL74" s="166"/>
      <c r="DM74" s="1"/>
      <c r="DN74" s="17" t="s">
        <v>35</v>
      </c>
      <c r="DO74" s="2">
        <f>DO56+DO65</f>
        <v>27</v>
      </c>
      <c r="DP74" s="103">
        <f t="shared" si="373"/>
        <v>101</v>
      </c>
      <c r="DQ74" s="24">
        <f>IF(OR($S74&lt;OPL_MIN,$S74&gt;OPL_MAX),"",VLOOKUP($F74,CleanseResults!$BT$3:$BX$1772,5,FALSE))</f>
        <v>0.53</v>
      </c>
      <c r="DR74" s="24" t="str">
        <f t="shared" si="374"/>
        <v>HomDog</v>
      </c>
      <c r="DS74" s="91">
        <f t="shared" si="375"/>
        <v>112.76595744680853</v>
      </c>
      <c r="DT74" s="91">
        <f t="shared" si="376"/>
        <v>112.76595744680853</v>
      </c>
      <c r="DU74" s="25">
        <f t="shared" si="377"/>
        <v>1</v>
      </c>
      <c r="DV74" s="53" t="str">
        <f t="shared" si="378"/>
        <v/>
      </c>
      <c r="DW74" s="52" t="str">
        <f t="shared" si="379"/>
        <v/>
      </c>
      <c r="DX74" s="52" t="str">
        <f t="shared" si="380"/>
        <v/>
      </c>
      <c r="DY74" s="52" t="str">
        <f t="shared" si="381"/>
        <v/>
      </c>
      <c r="DZ74" s="52" t="str">
        <f t="shared" si="382"/>
        <v/>
      </c>
      <c r="EA74" s="52" t="str">
        <f t="shared" si="383"/>
        <v/>
      </c>
      <c r="EB74" s="52">
        <f t="shared" si="384"/>
        <v>201</v>
      </c>
      <c r="EC74" s="52">
        <f t="shared" si="385"/>
        <v>100</v>
      </c>
      <c r="EE74" s="166"/>
      <c r="EF74" s="1"/>
      <c r="EG74" s="17" t="s">
        <v>35</v>
      </c>
      <c r="EH74" s="2">
        <f>EH56+EH65</f>
        <v>22</v>
      </c>
      <c r="EI74" s="103">
        <f t="shared" si="386"/>
        <v>101</v>
      </c>
      <c r="EJ74" s="24">
        <f>IF(OR($S74&lt;OPL_MIN,$S74&gt;OPL_MAX),"",VLOOKUP($F74,CleanseResults!$CI$3:$CM$1772,5,FALSE))</f>
        <v>0.49</v>
      </c>
      <c r="EK74" s="24" t="str">
        <f t="shared" si="387"/>
        <v>VisFave</v>
      </c>
      <c r="EL74" s="91">
        <f t="shared" si="388"/>
        <v>-104.08163265306123</v>
      </c>
      <c r="EM74" s="91">
        <f t="shared" si="389"/>
        <v>104.08163265306123</v>
      </c>
      <c r="EN74" s="25">
        <f t="shared" si="390"/>
        <v>-1</v>
      </c>
      <c r="EO74" s="53" t="str">
        <f t="shared" si="391"/>
        <v/>
      </c>
      <c r="EP74" s="52" t="str">
        <f t="shared" si="392"/>
        <v/>
      </c>
      <c r="EQ74" s="52" t="str">
        <f t="shared" si="393"/>
        <v/>
      </c>
      <c r="ER74" s="52" t="str">
        <f t="shared" si="394"/>
        <v/>
      </c>
      <c r="ES74" s="52">
        <f t="shared" si="395"/>
        <v>0</v>
      </c>
      <c r="ET74" s="52">
        <f t="shared" si="396"/>
        <v>111</v>
      </c>
      <c r="EU74" s="52" t="str">
        <f t="shared" si="397"/>
        <v/>
      </c>
      <c r="EV74" s="52" t="str">
        <f t="shared" si="398"/>
        <v/>
      </c>
      <c r="EX74" s="166"/>
      <c r="EY74" s="1"/>
      <c r="EZ74" s="17" t="s">
        <v>35</v>
      </c>
      <c r="FA74" s="2">
        <f>FA56+FA65</f>
        <v>17</v>
      </c>
      <c r="FB74" s="103">
        <f t="shared" si="399"/>
        <v>101</v>
      </c>
      <c r="FC74" s="24">
        <f>IF(OR($S74&lt;OPL_MIN,$S74&gt;OPL_MAX),"",VLOOKUP($F74,CleanseResults!$CX$3:$DB$1772,5,FALSE))</f>
        <v>0.51</v>
      </c>
      <c r="FD74" s="24" t="str">
        <f t="shared" si="400"/>
        <v>HomDog</v>
      </c>
      <c r="FE74" s="91">
        <f t="shared" si="401"/>
        <v>104.08163265306123</v>
      </c>
      <c r="FF74" s="91">
        <f t="shared" si="402"/>
        <v>104.08163265306123</v>
      </c>
      <c r="FG74" s="25">
        <f t="shared" si="403"/>
        <v>1</v>
      </c>
      <c r="FH74" s="53" t="str">
        <f t="shared" si="404"/>
        <v/>
      </c>
      <c r="FI74" s="52" t="str">
        <f t="shared" si="405"/>
        <v/>
      </c>
      <c r="FJ74" s="52" t="str">
        <f t="shared" si="406"/>
        <v/>
      </c>
      <c r="FK74" s="52" t="str">
        <f t="shared" si="407"/>
        <v/>
      </c>
      <c r="FL74" s="52" t="str">
        <f t="shared" si="408"/>
        <v/>
      </c>
      <c r="FM74" s="52" t="str">
        <f t="shared" si="409"/>
        <v/>
      </c>
      <c r="FN74" s="52">
        <f t="shared" si="410"/>
        <v>201</v>
      </c>
      <c r="FO74" s="52">
        <f t="shared" si="411"/>
        <v>100</v>
      </c>
      <c r="FQ74" s="166"/>
      <c r="FR74" s="1"/>
      <c r="FS74" s="17" t="s">
        <v>35</v>
      </c>
      <c r="FT74" s="2">
        <f>FT56+FT65</f>
        <v>21</v>
      </c>
      <c r="FU74" s="103">
        <f t="shared" si="412"/>
        <v>101</v>
      </c>
      <c r="FV74" s="24">
        <f>IF(OR($S74&lt;OPL_MIN,$S74&gt;OPL_MAX),"",VLOOKUP($F74,CleanseResults!$DM$3:$DQ$1772,5,FALSE))</f>
        <v>0.47</v>
      </c>
      <c r="FW74" s="24" t="str">
        <f t="shared" si="413"/>
        <v>VisFave</v>
      </c>
      <c r="FX74" s="91">
        <f t="shared" si="414"/>
        <v>-112.76595744680853</v>
      </c>
      <c r="FY74" s="91">
        <f t="shared" si="415"/>
        <v>112.76595744680853</v>
      </c>
      <c r="FZ74" s="25">
        <f t="shared" si="416"/>
        <v>-1</v>
      </c>
      <c r="GA74" s="53" t="str">
        <f t="shared" si="417"/>
        <v/>
      </c>
      <c r="GB74" s="52" t="str">
        <f t="shared" si="418"/>
        <v/>
      </c>
      <c r="GC74" s="52" t="str">
        <f t="shared" si="419"/>
        <v/>
      </c>
      <c r="GD74" s="52" t="str">
        <f t="shared" si="420"/>
        <v/>
      </c>
      <c r="GE74" s="52">
        <f t="shared" si="421"/>
        <v>0</v>
      </c>
      <c r="GF74" s="52">
        <f t="shared" si="422"/>
        <v>111</v>
      </c>
      <c r="GG74" s="52" t="str">
        <f t="shared" si="423"/>
        <v/>
      </c>
      <c r="GH74" s="52" t="str">
        <f t="shared" si="424"/>
        <v/>
      </c>
      <c r="GJ74" s="166"/>
      <c r="GK74" s="1"/>
      <c r="GL74" s="17" t="s">
        <v>35</v>
      </c>
      <c r="GM74" s="2">
        <f>GM56+GM65</f>
        <v>24</v>
      </c>
      <c r="GN74" s="103">
        <f t="shared" si="425"/>
        <v>101</v>
      </c>
      <c r="GO74" s="24">
        <f>IF(OR($S74&lt;OPL_MIN,$S74&gt;OPL_MAX),"",VLOOKUP($F74,CleanseResults!$EB$3:$EF$1772,5,FALSE))</f>
        <v>0.47</v>
      </c>
      <c r="GP74" s="24" t="str">
        <f t="shared" si="426"/>
        <v>VisFave</v>
      </c>
      <c r="GQ74" s="91">
        <f t="shared" si="427"/>
        <v>-112.76595744680853</v>
      </c>
      <c r="GR74" s="91">
        <f t="shared" si="428"/>
        <v>112.76595744680853</v>
      </c>
      <c r="GS74" s="25">
        <f t="shared" si="429"/>
        <v>-1</v>
      </c>
      <c r="GT74" s="53" t="str">
        <f t="shared" si="430"/>
        <v/>
      </c>
      <c r="GU74" s="52" t="str">
        <f t="shared" si="431"/>
        <v/>
      </c>
      <c r="GV74" s="52" t="str">
        <f t="shared" si="432"/>
        <v/>
      </c>
      <c r="GW74" s="52" t="str">
        <f t="shared" si="433"/>
        <v/>
      </c>
      <c r="GX74" s="52">
        <f t="shared" si="434"/>
        <v>0</v>
      </c>
      <c r="GY74" s="52">
        <f t="shared" si="435"/>
        <v>111</v>
      </c>
      <c r="GZ74" s="52" t="str">
        <f t="shared" si="436"/>
        <v/>
      </c>
      <c r="HA74" s="52" t="str">
        <f t="shared" si="437"/>
        <v/>
      </c>
      <c r="HC74" s="166"/>
      <c r="HD74" s="1"/>
      <c r="HE74" s="17" t="s">
        <v>35</v>
      </c>
      <c r="HF74" s="2">
        <f>HF56+HF65</f>
        <v>24</v>
      </c>
      <c r="HG74" s="103">
        <f t="shared" si="438"/>
        <v>101</v>
      </c>
      <c r="HH74" s="24">
        <f>IF(OR($S74&lt;OPL_MIN,$S74&gt;OPL_MAX),"",VLOOKUP($F74,CleanseResults!$EQ$3:$EU$1772,5,FALSE))</f>
        <v>0.47</v>
      </c>
      <c r="HI74" s="24" t="str">
        <f t="shared" si="439"/>
        <v>VisFave</v>
      </c>
      <c r="HJ74" s="91">
        <f t="shared" si="440"/>
        <v>-112.76595744680853</v>
      </c>
      <c r="HK74" s="91">
        <f t="shared" si="441"/>
        <v>112.76595744680853</v>
      </c>
      <c r="HL74" s="25">
        <f t="shared" si="442"/>
        <v>-1</v>
      </c>
      <c r="HM74" s="53" t="str">
        <f t="shared" si="443"/>
        <v/>
      </c>
      <c r="HN74" s="52" t="str">
        <f t="shared" si="444"/>
        <v/>
      </c>
      <c r="HO74" s="52" t="str">
        <f t="shared" si="445"/>
        <v/>
      </c>
      <c r="HP74" s="52" t="str">
        <f t="shared" si="446"/>
        <v/>
      </c>
      <c r="HQ74" s="52">
        <f t="shared" si="447"/>
        <v>0</v>
      </c>
      <c r="HR74" s="52">
        <f t="shared" si="448"/>
        <v>111</v>
      </c>
      <c r="HS74" s="52" t="str">
        <f t="shared" si="449"/>
        <v/>
      </c>
      <c r="HT74" s="52" t="str">
        <f t="shared" si="450"/>
        <v/>
      </c>
      <c r="HV74" s="166"/>
      <c r="HW74" s="1"/>
      <c r="HX74" s="17" t="s">
        <v>35</v>
      </c>
      <c r="HY74" s="2">
        <f>HY56+HY65</f>
        <v>18</v>
      </c>
      <c r="HZ74" s="103">
        <f t="shared" si="451"/>
        <v>101</v>
      </c>
      <c r="IA74" s="24">
        <f>IF(OR($S74&lt;OPL_MIN,$S74&gt;OPL_MAX),"",VLOOKUP($F74,CleanseResults!$FF$3:$FJ$1772,5,FALSE))</f>
        <v>0.49</v>
      </c>
      <c r="IB74" s="24" t="str">
        <f t="shared" si="452"/>
        <v>VisFave</v>
      </c>
      <c r="IC74" s="91">
        <f t="shared" si="453"/>
        <v>-104.08163265306123</v>
      </c>
      <c r="ID74" s="91">
        <f t="shared" si="454"/>
        <v>104.08163265306123</v>
      </c>
      <c r="IE74" s="25">
        <f t="shared" si="455"/>
        <v>-1</v>
      </c>
      <c r="IF74" s="53" t="str">
        <f t="shared" si="456"/>
        <v/>
      </c>
      <c r="IG74" s="52" t="str">
        <f t="shared" si="457"/>
        <v/>
      </c>
      <c r="IH74" s="52" t="str">
        <f t="shared" si="458"/>
        <v/>
      </c>
      <c r="II74" s="52" t="str">
        <f t="shared" si="459"/>
        <v/>
      </c>
      <c r="IJ74" s="52">
        <f t="shared" si="460"/>
        <v>0</v>
      </c>
      <c r="IK74" s="52">
        <f t="shared" si="461"/>
        <v>111</v>
      </c>
      <c r="IL74" s="52" t="str">
        <f t="shared" si="462"/>
        <v/>
      </c>
      <c r="IM74" s="52" t="str">
        <f t="shared" si="463"/>
        <v/>
      </c>
      <c r="IO74" s="166"/>
      <c r="IP74" s="1"/>
      <c r="IQ74" s="17" t="s">
        <v>35</v>
      </c>
      <c r="IR74" s="2">
        <f>IR56+IR65</f>
        <v>22</v>
      </c>
      <c r="IS74" s="103">
        <f t="shared" si="464"/>
        <v>101</v>
      </c>
      <c r="IT74" s="24">
        <f>IF(OR($S74&lt;OPL_MIN,$S74&gt;OPL_MAX),"",VLOOKUP($F74,CleanseResults!$FU$3:$FY$1772,5,FALSE))</f>
        <v>0.49</v>
      </c>
      <c r="IU74" s="24" t="str">
        <f t="shared" si="465"/>
        <v>VisFave</v>
      </c>
      <c r="IV74" s="91">
        <f t="shared" si="466"/>
        <v>-104.08163265306123</v>
      </c>
      <c r="IW74" s="91">
        <f t="shared" si="467"/>
        <v>104.08163265306123</v>
      </c>
      <c r="IX74" s="25">
        <f t="shared" si="468"/>
        <v>-1</v>
      </c>
      <c r="IY74" s="53" t="str">
        <f t="shared" si="469"/>
        <v/>
      </c>
      <c r="IZ74" s="52" t="str">
        <f t="shared" si="470"/>
        <v/>
      </c>
      <c r="JA74" s="52" t="str">
        <f t="shared" si="471"/>
        <v/>
      </c>
      <c r="JB74" s="52" t="str">
        <f t="shared" si="472"/>
        <v/>
      </c>
      <c r="JC74" s="52">
        <f t="shared" si="473"/>
        <v>0</v>
      </c>
      <c r="JD74" s="52">
        <f t="shared" si="474"/>
        <v>111</v>
      </c>
      <c r="JE74" s="52" t="str">
        <f t="shared" si="475"/>
        <v/>
      </c>
      <c r="JF74" s="52" t="str">
        <f t="shared" si="476"/>
        <v/>
      </c>
      <c r="JH74" s="166"/>
      <c r="JI74" s="1"/>
      <c r="JJ74" s="17" t="s">
        <v>35</v>
      </c>
      <c r="JK74" s="2">
        <f>JK56+JK65</f>
        <v>30</v>
      </c>
      <c r="JL74" s="103">
        <f t="shared" si="477"/>
        <v>101</v>
      </c>
      <c r="JM74" s="24">
        <f>IF(OR($S74&lt;OPL_MIN,$S74&gt;OPL_MAX),"",VLOOKUP($F74,CleanseResults!$GJ$3:$GN$1772,5,FALSE))</f>
        <v>0.47</v>
      </c>
      <c r="JN74" s="24" t="str">
        <f t="shared" si="478"/>
        <v>VisFave</v>
      </c>
      <c r="JO74" s="91">
        <f t="shared" si="479"/>
        <v>-112.76595744680853</v>
      </c>
      <c r="JP74" s="91">
        <f t="shared" si="480"/>
        <v>112.76595744680853</v>
      </c>
      <c r="JQ74" s="25">
        <f t="shared" si="481"/>
        <v>-1</v>
      </c>
      <c r="JR74" s="53" t="str">
        <f t="shared" si="482"/>
        <v/>
      </c>
      <c r="JS74" s="52" t="str">
        <f t="shared" si="483"/>
        <v/>
      </c>
      <c r="JT74" s="52" t="str">
        <f t="shared" si="484"/>
        <v/>
      </c>
      <c r="JU74" s="52" t="str">
        <f t="shared" si="485"/>
        <v/>
      </c>
      <c r="JV74" s="52">
        <f t="shared" si="486"/>
        <v>0</v>
      </c>
      <c r="JW74" s="52">
        <f t="shared" si="487"/>
        <v>111</v>
      </c>
      <c r="JX74" s="52" t="str">
        <f t="shared" si="488"/>
        <v/>
      </c>
      <c r="JY74" s="52" t="str">
        <f t="shared" si="489"/>
        <v/>
      </c>
      <c r="KA74" s="166"/>
      <c r="KB74" s="1"/>
      <c r="KC74" s="17" t="s">
        <v>35</v>
      </c>
      <c r="KD74" s="2">
        <f>KD56+KD65</f>
        <v>20</v>
      </c>
      <c r="KE74" s="103">
        <f t="shared" si="490"/>
        <v>101</v>
      </c>
      <c r="KF74" s="24">
        <f>IF(OR($S74&lt;OPL_MIN,$S74&gt;OPL_MAX),"",VLOOKUP($F74,CleanseResults!$GY$3:$HC$1772,5,FALSE))</f>
        <v>0.46</v>
      </c>
      <c r="KG74" s="24" t="str">
        <f t="shared" si="491"/>
        <v>VisFave</v>
      </c>
      <c r="KH74" s="91">
        <f t="shared" si="492"/>
        <v>-117.39130434782609</v>
      </c>
      <c r="KI74" s="91">
        <f t="shared" si="493"/>
        <v>117.39130434782609</v>
      </c>
      <c r="KJ74" s="25">
        <f t="shared" si="494"/>
        <v>-1</v>
      </c>
      <c r="KK74" s="53" t="str">
        <f t="shared" si="495"/>
        <v/>
      </c>
      <c r="KL74" s="52" t="str">
        <f t="shared" si="496"/>
        <v/>
      </c>
      <c r="KM74" s="52" t="str">
        <f t="shared" si="497"/>
        <v/>
      </c>
      <c r="KN74" s="52" t="str">
        <f t="shared" si="498"/>
        <v/>
      </c>
      <c r="KO74" s="52">
        <f t="shared" si="499"/>
        <v>0</v>
      </c>
      <c r="KP74" s="52">
        <f t="shared" si="500"/>
        <v>111</v>
      </c>
      <c r="KQ74" s="52" t="str">
        <f t="shared" si="501"/>
        <v/>
      </c>
      <c r="KR74" s="52" t="str">
        <f t="shared" si="502"/>
        <v/>
      </c>
      <c r="KT74" s="166"/>
      <c r="KU74" s="1"/>
      <c r="KV74" s="17" t="s">
        <v>35</v>
      </c>
      <c r="KW74" s="2">
        <f>KW56+KW65</f>
        <v>30</v>
      </c>
      <c r="KX74" s="103">
        <f t="shared" si="503"/>
        <v>101</v>
      </c>
      <c r="KY74" s="24">
        <f>IF(OR($S74&lt;OPL_MIN,$S74&gt;OPL_MAX),"",VLOOKUP($F74,CleanseResults!$HN$3:$HR$1772,5,FALSE))</f>
        <v>0.47</v>
      </c>
      <c r="KZ74" s="24" t="str">
        <f t="shared" si="504"/>
        <v>VisFave</v>
      </c>
      <c r="LA74" s="91">
        <f t="shared" si="505"/>
        <v>-112.76595744680853</v>
      </c>
      <c r="LB74" s="91">
        <f t="shared" si="506"/>
        <v>112.76595744680853</v>
      </c>
      <c r="LC74" s="25">
        <f t="shared" si="507"/>
        <v>-1</v>
      </c>
      <c r="LD74" s="53" t="str">
        <f t="shared" si="508"/>
        <v/>
      </c>
      <c r="LE74" s="52" t="str">
        <f t="shared" si="509"/>
        <v/>
      </c>
      <c r="LF74" s="52" t="str">
        <f t="shared" si="510"/>
        <v/>
      </c>
      <c r="LG74" s="52" t="str">
        <f t="shared" si="511"/>
        <v/>
      </c>
      <c r="LH74" s="52">
        <f t="shared" si="512"/>
        <v>0</v>
      </c>
      <c r="LI74" s="52">
        <f t="shared" si="513"/>
        <v>111</v>
      </c>
      <c r="LJ74" s="52" t="str">
        <f t="shared" si="514"/>
        <v/>
      </c>
      <c r="LK74" s="52" t="str">
        <f t="shared" si="515"/>
        <v/>
      </c>
      <c r="LO74" s="166"/>
      <c r="LP74" s="1"/>
      <c r="LQ74" s="17" t="s">
        <v>35</v>
      </c>
      <c r="LR74" s="2">
        <f>LR56+LR65</f>
        <v>7</v>
      </c>
      <c r="LS74" s="129">
        <f t="shared" si="277"/>
        <v>0.48605186903196429</v>
      </c>
      <c r="LT74" s="53">
        <f t="shared" si="516"/>
        <v>0</v>
      </c>
      <c r="LU74" s="53">
        <f t="shared" si="517"/>
        <v>0</v>
      </c>
      <c r="LV74" s="53">
        <f t="shared" si="518"/>
        <v>11</v>
      </c>
      <c r="LW74" s="53">
        <f t="shared" si="519"/>
        <v>4</v>
      </c>
      <c r="LX74" s="24" t="str">
        <f t="shared" si="520"/>
        <v>VisFave</v>
      </c>
      <c r="LY74" s="97">
        <f t="shared" si="278"/>
        <v>73.333333333333329</v>
      </c>
      <c r="LZ74" s="127">
        <f t="shared" si="279"/>
        <v>0.48</v>
      </c>
      <c r="MA74" s="128">
        <f t="shared" si="280"/>
        <v>-6.0518690319643076E-3</v>
      </c>
      <c r="MB74" s="91">
        <f t="shared" si="281"/>
        <v>108.33333333333334</v>
      </c>
      <c r="MC74" s="137" t="str">
        <f t="shared" si="282"/>
        <v>VisFave</v>
      </c>
      <c r="MD74" s="138" t="str">
        <f t="shared" si="283"/>
        <v/>
      </c>
      <c r="ME74" s="130" t="str">
        <f t="shared" si="521"/>
        <v/>
      </c>
      <c r="MF74" s="135" t="str">
        <f t="shared" si="284"/>
        <v/>
      </c>
      <c r="MG74" s="135" t="str">
        <f t="shared" si="285"/>
        <v/>
      </c>
      <c r="MH74" s="135" t="str">
        <f t="shared" si="286"/>
        <v/>
      </c>
      <c r="MI74" s="135" t="str">
        <f t="shared" si="287"/>
        <v/>
      </c>
      <c r="MJ74" s="135" t="str">
        <f t="shared" si="288"/>
        <v/>
      </c>
      <c r="MK74" s="135" t="str">
        <f t="shared" si="289"/>
        <v/>
      </c>
      <c r="ML74" s="135" t="str">
        <f t="shared" si="290"/>
        <v/>
      </c>
      <c r="MM74" s="135" t="str">
        <f t="shared" si="291"/>
        <v/>
      </c>
      <c r="MO74" s="123" t="str">
        <f t="shared" si="292"/>
        <v/>
      </c>
      <c r="MP74" s="123" t="str">
        <f t="shared" si="293"/>
        <v/>
      </c>
      <c r="MS74" s="24" t="str">
        <f t="shared" si="294"/>
        <v/>
      </c>
      <c r="MT74" s="24" t="str">
        <f t="shared" si="295"/>
        <v/>
      </c>
      <c r="MU74" s="24" t="str">
        <f t="shared" si="296"/>
        <v/>
      </c>
      <c r="MV74" s="81" t="str">
        <f t="shared" si="297"/>
        <v/>
      </c>
      <c r="MX74" s="52">
        <f t="shared" si="298"/>
        <v>0.47</v>
      </c>
      <c r="MY74" s="52">
        <f t="shared" si="299"/>
        <v>0.56000000000000005</v>
      </c>
      <c r="MZ74" s="52">
        <f t="shared" si="300"/>
        <v>0.52</v>
      </c>
      <c r="NA74" s="52">
        <f t="shared" si="301"/>
        <v>0.48</v>
      </c>
      <c r="NB74" s="52">
        <f t="shared" si="302"/>
        <v>0.53</v>
      </c>
      <c r="NC74" s="52">
        <f t="shared" si="303"/>
        <v>0.49</v>
      </c>
      <c r="ND74" s="52">
        <f t="shared" si="304"/>
        <v>0.51</v>
      </c>
      <c r="NE74" s="52">
        <f t="shared" si="305"/>
        <v>0.47</v>
      </c>
      <c r="NF74" s="52">
        <f t="shared" si="306"/>
        <v>0.47</v>
      </c>
      <c r="NG74" s="52">
        <f t="shared" si="307"/>
        <v>0.47</v>
      </c>
      <c r="NH74" s="52">
        <f t="shared" si="308"/>
        <v>0.49</v>
      </c>
      <c r="NI74" s="52">
        <f t="shared" si="309"/>
        <v>0.49</v>
      </c>
      <c r="NJ74" s="52">
        <f t="shared" si="310"/>
        <v>0.47</v>
      </c>
      <c r="NK74" s="52">
        <f t="shared" si="311"/>
        <v>0.46</v>
      </c>
      <c r="NL74" s="52">
        <f t="shared" si="312"/>
        <v>0.47</v>
      </c>
      <c r="NM74" s="109">
        <f t="shared" si="522"/>
        <v>0.48</v>
      </c>
    </row>
    <row r="75" spans="1:377" ht="15" customHeight="1" x14ac:dyDescent="0.2">
      <c r="E75" s="10">
        <f t="shared" si="313"/>
        <v>0</v>
      </c>
      <c r="F75" s="26">
        <v>823228</v>
      </c>
      <c r="G75" s="49">
        <f>VLOOKUP($F75,Lookup_!$A$2:$AJ$2224,3,FALSE)</f>
        <v>2026</v>
      </c>
      <c r="H75" s="27">
        <f>VLOOKUP($F75,Lookup_!$A$2:$AJ$2224,4,FALSE)</f>
        <v>5.0999999999999996</v>
      </c>
      <c r="I75" s="86">
        <f>VLOOKUP($F75,Lookup_!$A$2:$AJ$2224,2,FALSE)</f>
        <v>46146</v>
      </c>
      <c r="J75" s="7">
        <f>VLOOKUP($F75,Lookup_!$A$2:$AJ$2224,13,FALSE)</f>
        <v>23</v>
      </c>
      <c r="K75" s="8" t="str">
        <f>VLOOKUP(J75,Lookup_!$AO$3:$AP$32,2,FALSE)</f>
        <v>SD</v>
      </c>
      <c r="L75" s="27">
        <f>VLOOKUP($F75,Lookup_!$A$2:$AJ$2224,14,FALSE)</f>
        <v>-142</v>
      </c>
      <c r="M75" s="12">
        <f>VLOOKUP($F75,Lookup_!$A$2:$AJ$2224,15,FALSE)</f>
        <v>0.58677699999999999</v>
      </c>
      <c r="N75" s="115">
        <f t="shared" si="314"/>
        <v>0.56349236835484118</v>
      </c>
      <c r="O75" s="116">
        <f t="shared" si="315"/>
        <v>-129.09106909106904</v>
      </c>
      <c r="P75" s="49">
        <f>VLOOKUP($F75,Lookup_!$A$2:$AJ$2224,7,FALSE)</f>
        <v>25</v>
      </c>
      <c r="Q75" s="8" t="str">
        <f>VLOOKUP(P75,Lookup_!$AO$3:$AP$32,2,FALSE)</f>
        <v>SF</v>
      </c>
      <c r="R75" s="88">
        <f>VLOOKUP($F75,Lookup_!$A$2:$AJ$2224,12,FALSE)</f>
        <v>0.32085561499999998</v>
      </c>
      <c r="S75" s="27">
        <f>VLOOKUP($F75,Lookup_!$A$2:$AJ$2224,8,FALSE)</f>
        <v>120</v>
      </c>
      <c r="T75" s="12">
        <f>VLOOKUP($F75,Lookup_!$A$2:$AJ$2224,9,FALSE)</f>
        <v>0.45454499999999998</v>
      </c>
      <c r="U75" s="115">
        <f t="shared" si="316"/>
        <v>0.43650763164515871</v>
      </c>
      <c r="V75" s="116">
        <f t="shared" si="317"/>
        <v>129.0910690910691</v>
      </c>
      <c r="W75" s="90">
        <f t="shared" si="318"/>
        <v>-1</v>
      </c>
      <c r="X75" s="27">
        <f>VLOOKUP($F75,Lookup_!$A$2:$AJ$2224,5,FALSE)</f>
        <v>8</v>
      </c>
      <c r="Y75" s="27">
        <f>VLOOKUP($F75,Lookup_!$A$2:$AJ$2224,6,FALSE)</f>
        <v>-110</v>
      </c>
      <c r="Z75" s="55">
        <f>VLOOKUP($F75,Lookup_!$A$2:$AJ$2224,19,FALSE)</f>
        <v>101.45660011700318</v>
      </c>
      <c r="AA75" s="116">
        <f>VLOOKUP($F75,Lookup_!$A$2:$AJ$2224,25,FALSE)</f>
        <v>-100</v>
      </c>
      <c r="AB75" s="27">
        <f>VLOOKUP($F75,Lookup_!$A$2:$AJ$2224,21,FALSE)</f>
        <v>-184.98175558200037</v>
      </c>
      <c r="AC75" s="116">
        <f>VLOOKUP($F75,Lookup_!$A$2:$AJ$2224,23,FALSE)</f>
        <v>-100</v>
      </c>
      <c r="AD75" s="7">
        <f>VLOOKUP($F75,Lookup_!$A$2:$AJ$2224,31,FALSE)</f>
        <v>2</v>
      </c>
      <c r="AE75" s="8">
        <f>VLOOKUP($F75,Lookup_!$A$2:$AJ$2224,30,FALSE)</f>
        <v>3</v>
      </c>
      <c r="AF75" s="8" t="str">
        <f>VLOOKUP($F75,Lookup_!$A$2:$AJ$2224,32,FALSE)</f>
        <v>LTE1</v>
      </c>
      <c r="AG75" s="28">
        <f>VLOOKUP($F75,Lookup_!$A$2:$AJ$2224,29,FALSE)</f>
        <v>1</v>
      </c>
      <c r="AH75" s="28">
        <f>VLOOKUP($F75,Lookup_!$A$2:$AJ$2224,34,FALSE)</f>
        <v>-1</v>
      </c>
      <c r="AI75" s="28" t="str">
        <f>VLOOKUP($F75,Lookup_!$A$2:$AJ$2224,33,FALSE)</f>
        <v>HomDog</v>
      </c>
      <c r="AJ75" s="8">
        <f>VLOOKUP($F75,Lookup_!$A$2:$AJ$2224,35,FALSE)</f>
        <v>5</v>
      </c>
      <c r="AK75" s="28">
        <f>VLOOKUP($F75,Lookup_!$A$2:$AJ$2224,36,FALSE)</f>
        <v>-1</v>
      </c>
      <c r="AL75">
        <f t="shared" si="319"/>
        <v>1</v>
      </c>
      <c r="AM75">
        <f t="shared" si="320"/>
        <v>1</v>
      </c>
      <c r="AN75" s="166"/>
      <c r="AO75" s="1"/>
      <c r="AP75" s="17" t="s">
        <v>36</v>
      </c>
      <c r="AQ75" s="21">
        <f>IF(AQ73=0,0,AQ74/AQ73)</f>
        <v>0.421875</v>
      </c>
      <c r="AR75" s="103">
        <f t="shared" si="321"/>
        <v>120</v>
      </c>
      <c r="AS75" s="24">
        <f>IF(OR($S75&lt;OPL_MIN,$S75&gt;OPL_MAX),"",VLOOKUP($F75,CleanseResults!$L$3:$P$1772,5,FALSE))</f>
        <v>0.4</v>
      </c>
      <c r="AT75" s="24" t="str">
        <f t="shared" si="322"/>
        <v>VisFave</v>
      </c>
      <c r="AU75" s="91">
        <f t="shared" si="323"/>
        <v>-149.99999999999997</v>
      </c>
      <c r="AV75" s="91">
        <f t="shared" si="324"/>
        <v>149.99999999999997</v>
      </c>
      <c r="AW75" s="25">
        <f t="shared" si="325"/>
        <v>-1</v>
      </c>
      <c r="AX75" s="53" t="str">
        <f t="shared" si="326"/>
        <v/>
      </c>
      <c r="AY75" s="52" t="str">
        <f t="shared" si="327"/>
        <v/>
      </c>
      <c r="AZ75" s="52" t="str">
        <f t="shared" si="328"/>
        <v/>
      </c>
      <c r="BA75" s="52" t="str">
        <f t="shared" si="329"/>
        <v/>
      </c>
      <c r="BB75" s="52">
        <f t="shared" si="330"/>
        <v>0</v>
      </c>
      <c r="BC75" s="52">
        <f t="shared" si="331"/>
        <v>142</v>
      </c>
      <c r="BD75" s="52" t="str">
        <f t="shared" si="332"/>
        <v/>
      </c>
      <c r="BE75" s="52" t="str">
        <f t="shared" si="333"/>
        <v/>
      </c>
      <c r="BG75" s="166"/>
      <c r="BH75" s="1"/>
      <c r="BI75" s="17" t="s">
        <v>36</v>
      </c>
      <c r="BJ75" s="21">
        <f>IF(BJ73=0,0,BJ74/BJ73)</f>
        <v>0.44444444444444442</v>
      </c>
      <c r="BK75" s="103">
        <f t="shared" si="334"/>
        <v>120</v>
      </c>
      <c r="BL75" s="24">
        <f>IF(OR($S75&lt;OPL_MIN,$S75&gt;OPL_MAX),"",VLOOKUP($F75,CleanseResults!$AA$3:$AE$1772,5,FALSE))</f>
        <v>0.39</v>
      </c>
      <c r="BM75" s="24" t="str">
        <f t="shared" si="335"/>
        <v>VisFave</v>
      </c>
      <c r="BN75" s="91">
        <f t="shared" si="336"/>
        <v>-156.41025641025641</v>
      </c>
      <c r="BO75" s="91">
        <f t="shared" si="337"/>
        <v>156.41025641025641</v>
      </c>
      <c r="BP75" s="25">
        <f t="shared" si="338"/>
        <v>-1</v>
      </c>
      <c r="BQ75" s="53" t="str">
        <f t="shared" si="339"/>
        <v/>
      </c>
      <c r="BR75" s="52" t="str">
        <f t="shared" si="340"/>
        <v/>
      </c>
      <c r="BS75" s="52" t="str">
        <f t="shared" si="341"/>
        <v/>
      </c>
      <c r="BT75" s="52" t="str">
        <f t="shared" si="342"/>
        <v/>
      </c>
      <c r="BU75" s="52">
        <f t="shared" si="343"/>
        <v>0</v>
      </c>
      <c r="BV75" s="52">
        <f t="shared" si="344"/>
        <v>142</v>
      </c>
      <c r="BW75" s="52" t="str">
        <f t="shared" si="345"/>
        <v/>
      </c>
      <c r="BX75" s="52" t="str">
        <f t="shared" si="346"/>
        <v/>
      </c>
      <c r="BZ75" s="166"/>
      <c r="CA75" s="1"/>
      <c r="CB75" s="17" t="s">
        <v>36</v>
      </c>
      <c r="CC75" s="21">
        <f>IF(CC73=0,0,CC74/CC73)</f>
        <v>0.45283018867924529</v>
      </c>
      <c r="CD75" s="103">
        <f t="shared" si="347"/>
        <v>120</v>
      </c>
      <c r="CE75" s="24">
        <f>IF(OR($S75&lt;OPL_MIN,$S75&gt;OPL_MAX),"",VLOOKUP($F75,CleanseResults!$AP$3:$AT$1772,5,FALSE))</f>
        <v>0.17</v>
      </c>
      <c r="CF75" s="24" t="str">
        <f t="shared" si="348"/>
        <v>VisFave</v>
      </c>
      <c r="CG75" s="91">
        <f t="shared" si="349"/>
        <v>-488.2352941176469</v>
      </c>
      <c r="CH75" s="91">
        <f t="shared" si="350"/>
        <v>488.2352941176469</v>
      </c>
      <c r="CI75" s="25">
        <f t="shared" si="351"/>
        <v>-1</v>
      </c>
      <c r="CJ75" s="53" t="str">
        <f t="shared" si="352"/>
        <v/>
      </c>
      <c r="CK75" s="52" t="str">
        <f t="shared" si="353"/>
        <v/>
      </c>
      <c r="CL75" s="52" t="str">
        <f t="shared" si="354"/>
        <v/>
      </c>
      <c r="CM75" s="52" t="str">
        <f t="shared" si="355"/>
        <v/>
      </c>
      <c r="CN75" s="52">
        <f t="shared" si="356"/>
        <v>0</v>
      </c>
      <c r="CO75" s="52">
        <f t="shared" si="357"/>
        <v>142</v>
      </c>
      <c r="CP75" s="52" t="str">
        <f t="shared" si="358"/>
        <v/>
      </c>
      <c r="CQ75" s="52" t="str">
        <f t="shared" si="359"/>
        <v/>
      </c>
      <c r="CS75" s="166"/>
      <c r="CT75" s="1"/>
      <c r="CU75" s="17" t="s">
        <v>36</v>
      </c>
      <c r="CV75" s="21">
        <f>IF(CV73=0,0,CV74/CV73)</f>
        <v>0.38709677419354838</v>
      </c>
      <c r="CW75" s="103">
        <f t="shared" si="360"/>
        <v>120</v>
      </c>
      <c r="CX75" s="24">
        <f>IF(OR($S75&lt;OPL_MIN,$S75&gt;OPL_MAX),"",VLOOKUP($F75,CleanseResults!$BE$3:$BI$1772,5,FALSE))</f>
        <v>0.32</v>
      </c>
      <c r="CY75" s="24" t="str">
        <f t="shared" si="361"/>
        <v>VisFave</v>
      </c>
      <c r="CZ75" s="91">
        <f t="shared" si="362"/>
        <v>-212.49999999999994</v>
      </c>
      <c r="DA75" s="91">
        <f t="shared" si="363"/>
        <v>212.49999999999994</v>
      </c>
      <c r="DB75" s="25">
        <f t="shared" si="364"/>
        <v>-1</v>
      </c>
      <c r="DC75" s="53" t="str">
        <f t="shared" si="365"/>
        <v/>
      </c>
      <c r="DD75" s="52" t="str">
        <f t="shared" si="366"/>
        <v/>
      </c>
      <c r="DE75" s="52" t="str">
        <f t="shared" si="367"/>
        <v/>
      </c>
      <c r="DF75" s="52" t="str">
        <f t="shared" si="368"/>
        <v/>
      </c>
      <c r="DG75" s="52">
        <f t="shared" si="369"/>
        <v>0</v>
      </c>
      <c r="DH75" s="52">
        <f t="shared" si="370"/>
        <v>142</v>
      </c>
      <c r="DI75" s="52" t="str">
        <f t="shared" si="371"/>
        <v/>
      </c>
      <c r="DJ75" s="52" t="str">
        <f t="shared" si="372"/>
        <v/>
      </c>
      <c r="DL75" s="166"/>
      <c r="DM75" s="1"/>
      <c r="DN75" s="17" t="s">
        <v>36</v>
      </c>
      <c r="DO75" s="21">
        <f>IF(DO73=0,0,DO74/DO73)</f>
        <v>0.4576271186440678</v>
      </c>
      <c r="DP75" s="103">
        <f t="shared" si="373"/>
        <v>120</v>
      </c>
      <c r="DQ75" s="24">
        <f>IF(OR($S75&lt;OPL_MIN,$S75&gt;OPL_MAX),"",VLOOKUP($F75,CleanseResults!$BT$3:$BX$1772,5,FALSE))</f>
        <v>0.28000000000000003</v>
      </c>
      <c r="DR75" s="24" t="str">
        <f t="shared" si="374"/>
        <v>VisFave</v>
      </c>
      <c r="DS75" s="91">
        <f t="shared" si="375"/>
        <v>-257.14285714285711</v>
      </c>
      <c r="DT75" s="91">
        <f t="shared" si="376"/>
        <v>257.14285714285711</v>
      </c>
      <c r="DU75" s="25">
        <f t="shared" si="377"/>
        <v>-1</v>
      </c>
      <c r="DV75" s="53" t="str">
        <f t="shared" si="378"/>
        <v/>
      </c>
      <c r="DW75" s="52" t="str">
        <f t="shared" si="379"/>
        <v/>
      </c>
      <c r="DX75" s="52" t="str">
        <f t="shared" si="380"/>
        <v/>
      </c>
      <c r="DY75" s="52" t="str">
        <f t="shared" si="381"/>
        <v/>
      </c>
      <c r="DZ75" s="52">
        <f t="shared" si="382"/>
        <v>0</v>
      </c>
      <c r="EA75" s="52">
        <f t="shared" si="383"/>
        <v>142</v>
      </c>
      <c r="EB75" s="52" t="str">
        <f t="shared" si="384"/>
        <v/>
      </c>
      <c r="EC75" s="52" t="str">
        <f t="shared" si="385"/>
        <v/>
      </c>
      <c r="EE75" s="166"/>
      <c r="EF75" s="1"/>
      <c r="EG75" s="17" t="s">
        <v>36</v>
      </c>
      <c r="EH75" s="21">
        <f>IF(EH73=0,0,EH74/EH73)</f>
        <v>0.36666666666666664</v>
      </c>
      <c r="EI75" s="103">
        <f t="shared" si="386"/>
        <v>120</v>
      </c>
      <c r="EJ75" s="24">
        <f>IF(OR($S75&lt;OPL_MIN,$S75&gt;OPL_MAX),"",VLOOKUP($F75,CleanseResults!$CI$3:$CM$1772,5,FALSE))</f>
        <v>0.38</v>
      </c>
      <c r="EK75" s="24" t="str">
        <f t="shared" si="387"/>
        <v>VisFave</v>
      </c>
      <c r="EL75" s="91">
        <f t="shared" si="388"/>
        <v>-163.15789473684211</v>
      </c>
      <c r="EM75" s="91">
        <f t="shared" si="389"/>
        <v>163.15789473684211</v>
      </c>
      <c r="EN75" s="25">
        <f t="shared" si="390"/>
        <v>-1</v>
      </c>
      <c r="EO75" s="53" t="str">
        <f t="shared" si="391"/>
        <v/>
      </c>
      <c r="EP75" s="52" t="str">
        <f t="shared" si="392"/>
        <v/>
      </c>
      <c r="EQ75" s="52" t="str">
        <f t="shared" si="393"/>
        <v/>
      </c>
      <c r="ER75" s="52" t="str">
        <f t="shared" si="394"/>
        <v/>
      </c>
      <c r="ES75" s="52">
        <f t="shared" si="395"/>
        <v>0</v>
      </c>
      <c r="ET75" s="52">
        <f t="shared" si="396"/>
        <v>142</v>
      </c>
      <c r="EU75" s="52" t="str">
        <f t="shared" si="397"/>
        <v/>
      </c>
      <c r="EV75" s="52" t="str">
        <f t="shared" si="398"/>
        <v/>
      </c>
      <c r="EX75" s="166"/>
      <c r="EY75" s="1"/>
      <c r="EZ75" s="17" t="s">
        <v>36</v>
      </c>
      <c r="FA75" s="21">
        <f>IF(FA73=0,0,FA74/FA73)</f>
        <v>0.34</v>
      </c>
      <c r="FB75" s="103">
        <f t="shared" si="399"/>
        <v>120</v>
      </c>
      <c r="FC75" s="24">
        <f>IF(OR($S75&lt;OPL_MIN,$S75&gt;OPL_MAX),"",VLOOKUP($F75,CleanseResults!$CX$3:$DB$1772,5,FALSE))</f>
        <v>0.42</v>
      </c>
      <c r="FD75" s="24" t="str">
        <f t="shared" si="400"/>
        <v>VisFave</v>
      </c>
      <c r="FE75" s="91">
        <f t="shared" si="401"/>
        <v>-138.09523809523813</v>
      </c>
      <c r="FF75" s="91">
        <f t="shared" si="402"/>
        <v>138.09523809523813</v>
      </c>
      <c r="FG75" s="25">
        <f t="shared" si="403"/>
        <v>-1</v>
      </c>
      <c r="FH75" s="53" t="str">
        <f t="shared" si="404"/>
        <v/>
      </c>
      <c r="FI75" s="52" t="str">
        <f t="shared" si="405"/>
        <v/>
      </c>
      <c r="FJ75" s="52" t="str">
        <f t="shared" si="406"/>
        <v/>
      </c>
      <c r="FK75" s="52" t="str">
        <f t="shared" si="407"/>
        <v/>
      </c>
      <c r="FL75" s="52">
        <f t="shared" si="408"/>
        <v>0</v>
      </c>
      <c r="FM75" s="52">
        <f t="shared" si="409"/>
        <v>142</v>
      </c>
      <c r="FN75" s="52" t="str">
        <f t="shared" si="410"/>
        <v/>
      </c>
      <c r="FO75" s="52" t="str">
        <f t="shared" si="411"/>
        <v/>
      </c>
      <c r="FQ75" s="166"/>
      <c r="FR75" s="1"/>
      <c r="FS75" s="17" t="s">
        <v>36</v>
      </c>
      <c r="FT75" s="21">
        <f>IF(FT73=0,0,FT74/FT73)</f>
        <v>0.38181818181818183</v>
      </c>
      <c r="FU75" s="103">
        <f t="shared" si="412"/>
        <v>120</v>
      </c>
      <c r="FV75" s="24">
        <f>IF(OR($S75&lt;OPL_MIN,$S75&gt;OPL_MAX),"",VLOOKUP($F75,CleanseResults!$DM$3:$DQ$1772,5,FALSE))</f>
        <v>0.42</v>
      </c>
      <c r="FW75" s="24" t="str">
        <f t="shared" si="413"/>
        <v>VisFave</v>
      </c>
      <c r="FX75" s="91">
        <f t="shared" si="414"/>
        <v>-138.09523809523813</v>
      </c>
      <c r="FY75" s="91">
        <f t="shared" si="415"/>
        <v>138.09523809523813</v>
      </c>
      <c r="FZ75" s="25">
        <f t="shared" si="416"/>
        <v>-1</v>
      </c>
      <c r="GA75" s="53" t="str">
        <f t="shared" si="417"/>
        <v/>
      </c>
      <c r="GB75" s="52" t="str">
        <f t="shared" si="418"/>
        <v/>
      </c>
      <c r="GC75" s="52" t="str">
        <f t="shared" si="419"/>
        <v/>
      </c>
      <c r="GD75" s="52" t="str">
        <f t="shared" si="420"/>
        <v/>
      </c>
      <c r="GE75" s="52">
        <f t="shared" si="421"/>
        <v>0</v>
      </c>
      <c r="GF75" s="52">
        <f t="shared" si="422"/>
        <v>142</v>
      </c>
      <c r="GG75" s="52" t="str">
        <f t="shared" si="423"/>
        <v/>
      </c>
      <c r="GH75" s="52" t="str">
        <f t="shared" si="424"/>
        <v/>
      </c>
      <c r="GJ75" s="166"/>
      <c r="GK75" s="1"/>
      <c r="GL75" s="17" t="s">
        <v>36</v>
      </c>
      <c r="GM75" s="21">
        <f>IF(GM73=0,0,GM74/GM73)</f>
        <v>0.375</v>
      </c>
      <c r="GN75" s="103">
        <f t="shared" si="425"/>
        <v>120</v>
      </c>
      <c r="GO75" s="24">
        <f>IF(OR($S75&lt;OPL_MIN,$S75&gt;OPL_MAX),"",VLOOKUP($F75,CleanseResults!$EB$3:$EF$1772,5,FALSE))</f>
        <v>0.38</v>
      </c>
      <c r="GP75" s="24" t="str">
        <f t="shared" si="426"/>
        <v>VisFave</v>
      </c>
      <c r="GQ75" s="91">
        <f t="shared" si="427"/>
        <v>-163.15789473684211</v>
      </c>
      <c r="GR75" s="91">
        <f t="shared" si="428"/>
        <v>163.15789473684211</v>
      </c>
      <c r="GS75" s="25">
        <f t="shared" si="429"/>
        <v>-1</v>
      </c>
      <c r="GT75" s="53" t="str">
        <f t="shared" si="430"/>
        <v/>
      </c>
      <c r="GU75" s="52" t="str">
        <f t="shared" si="431"/>
        <v/>
      </c>
      <c r="GV75" s="52" t="str">
        <f t="shared" si="432"/>
        <v/>
      </c>
      <c r="GW75" s="52" t="str">
        <f t="shared" si="433"/>
        <v/>
      </c>
      <c r="GX75" s="52">
        <f t="shared" si="434"/>
        <v>0</v>
      </c>
      <c r="GY75" s="52">
        <f t="shared" si="435"/>
        <v>142</v>
      </c>
      <c r="GZ75" s="52" t="str">
        <f t="shared" si="436"/>
        <v/>
      </c>
      <c r="HA75" s="52" t="str">
        <f t="shared" si="437"/>
        <v/>
      </c>
      <c r="HC75" s="166"/>
      <c r="HD75" s="1"/>
      <c r="HE75" s="17" t="s">
        <v>36</v>
      </c>
      <c r="HF75" s="21">
        <f>IF(HF73=0,0,HF74/HF73)</f>
        <v>0.375</v>
      </c>
      <c r="HG75" s="103">
        <f t="shared" si="438"/>
        <v>120</v>
      </c>
      <c r="HH75" s="24">
        <f>IF(OR($S75&lt;OPL_MIN,$S75&gt;OPL_MAX),"",VLOOKUP($F75,CleanseResults!$EQ$3:$EU$1772,5,FALSE))</f>
        <v>0.38</v>
      </c>
      <c r="HI75" s="24" t="str">
        <f t="shared" si="439"/>
        <v>VisFave</v>
      </c>
      <c r="HJ75" s="91">
        <f t="shared" si="440"/>
        <v>-163.15789473684211</v>
      </c>
      <c r="HK75" s="91">
        <f t="shared" si="441"/>
        <v>163.15789473684211</v>
      </c>
      <c r="HL75" s="25">
        <f t="shared" si="442"/>
        <v>-1</v>
      </c>
      <c r="HM75" s="53" t="str">
        <f t="shared" si="443"/>
        <v/>
      </c>
      <c r="HN75" s="52" t="str">
        <f t="shared" si="444"/>
        <v/>
      </c>
      <c r="HO75" s="52" t="str">
        <f t="shared" si="445"/>
        <v/>
      </c>
      <c r="HP75" s="52" t="str">
        <f t="shared" si="446"/>
        <v/>
      </c>
      <c r="HQ75" s="52">
        <f t="shared" si="447"/>
        <v>0</v>
      </c>
      <c r="HR75" s="52">
        <f t="shared" si="448"/>
        <v>142</v>
      </c>
      <c r="HS75" s="52" t="str">
        <f t="shared" si="449"/>
        <v/>
      </c>
      <c r="HT75" s="52" t="str">
        <f t="shared" si="450"/>
        <v/>
      </c>
      <c r="HV75" s="166"/>
      <c r="HW75" s="1"/>
      <c r="HX75" s="17" t="s">
        <v>36</v>
      </c>
      <c r="HY75" s="21">
        <f>IF(HY73=0,0,HY74/HY73)</f>
        <v>0.35294117647058826</v>
      </c>
      <c r="HZ75" s="103">
        <f t="shared" si="451"/>
        <v>120</v>
      </c>
      <c r="IA75" s="24">
        <f>IF(OR($S75&lt;OPL_MIN,$S75&gt;OPL_MAX),"",VLOOKUP($F75,CleanseResults!$FF$3:$FJ$1772,5,FALSE))</f>
        <v>0.44</v>
      </c>
      <c r="IB75" s="24" t="str">
        <f t="shared" si="452"/>
        <v>VisFave</v>
      </c>
      <c r="IC75" s="91">
        <f t="shared" si="453"/>
        <v>-127.27272727272729</v>
      </c>
      <c r="ID75" s="91">
        <f t="shared" si="454"/>
        <v>127.27272727272729</v>
      </c>
      <c r="IE75" s="25">
        <f t="shared" si="455"/>
        <v>-1</v>
      </c>
      <c r="IF75" s="53" t="str">
        <f t="shared" si="456"/>
        <v/>
      </c>
      <c r="IG75" s="52" t="str">
        <f t="shared" si="457"/>
        <v/>
      </c>
      <c r="IH75" s="52" t="str">
        <f t="shared" si="458"/>
        <v/>
      </c>
      <c r="II75" s="52" t="str">
        <f t="shared" si="459"/>
        <v/>
      </c>
      <c r="IJ75" s="52">
        <f t="shared" si="460"/>
        <v>0</v>
      </c>
      <c r="IK75" s="52">
        <f t="shared" si="461"/>
        <v>142</v>
      </c>
      <c r="IL75" s="52" t="str">
        <f t="shared" si="462"/>
        <v/>
      </c>
      <c r="IM75" s="52" t="str">
        <f t="shared" si="463"/>
        <v/>
      </c>
      <c r="IO75" s="166"/>
      <c r="IP75" s="1"/>
      <c r="IQ75" s="17" t="s">
        <v>36</v>
      </c>
      <c r="IR75" s="21">
        <f>IF(IR73=0,0,IR74/IR73)</f>
        <v>0.4</v>
      </c>
      <c r="IS75" s="103">
        <f t="shared" si="464"/>
        <v>120</v>
      </c>
      <c r="IT75" s="24">
        <f>IF(OR($S75&lt;OPL_MIN,$S75&gt;OPL_MAX),"",VLOOKUP($F75,CleanseResults!$FU$3:$FY$1772,5,FALSE))</f>
        <v>0.45</v>
      </c>
      <c r="IU75" s="24" t="str">
        <f t="shared" si="465"/>
        <v>VisFave</v>
      </c>
      <c r="IV75" s="91">
        <f t="shared" si="466"/>
        <v>-122.22222222222226</v>
      </c>
      <c r="IW75" s="91">
        <f t="shared" si="467"/>
        <v>122.22222222222226</v>
      </c>
      <c r="IX75" s="25">
        <f t="shared" si="468"/>
        <v>-1</v>
      </c>
      <c r="IY75" s="53" t="str">
        <f t="shared" si="469"/>
        <v/>
      </c>
      <c r="IZ75" s="52" t="str">
        <f t="shared" si="470"/>
        <v/>
      </c>
      <c r="JA75" s="52" t="str">
        <f t="shared" si="471"/>
        <v/>
      </c>
      <c r="JB75" s="52" t="str">
        <f t="shared" si="472"/>
        <v/>
      </c>
      <c r="JC75" s="52">
        <f t="shared" si="473"/>
        <v>0</v>
      </c>
      <c r="JD75" s="52">
        <f t="shared" si="474"/>
        <v>142</v>
      </c>
      <c r="JE75" s="52" t="str">
        <f t="shared" si="475"/>
        <v/>
      </c>
      <c r="JF75" s="52" t="str">
        <f t="shared" si="476"/>
        <v/>
      </c>
      <c r="JH75" s="166"/>
      <c r="JI75" s="1"/>
      <c r="JJ75" s="17" t="s">
        <v>36</v>
      </c>
      <c r="JK75" s="21">
        <f>IF(JK73=0,0,JK74/JK73)</f>
        <v>0.40540540540540543</v>
      </c>
      <c r="JL75" s="103">
        <f t="shared" si="477"/>
        <v>120</v>
      </c>
      <c r="JM75" s="24">
        <f>IF(OR($S75&lt;OPL_MIN,$S75&gt;OPL_MAX),"",VLOOKUP($F75,CleanseResults!$GJ$3:$GN$1772,5,FALSE))</f>
        <v>0.39</v>
      </c>
      <c r="JN75" s="24" t="str">
        <f t="shared" si="478"/>
        <v>VisFave</v>
      </c>
      <c r="JO75" s="91">
        <f t="shared" si="479"/>
        <v>-156.41025641025641</v>
      </c>
      <c r="JP75" s="91">
        <f t="shared" si="480"/>
        <v>156.41025641025641</v>
      </c>
      <c r="JQ75" s="25">
        <f t="shared" si="481"/>
        <v>-1</v>
      </c>
      <c r="JR75" s="53" t="str">
        <f t="shared" si="482"/>
        <v/>
      </c>
      <c r="JS75" s="52" t="str">
        <f t="shared" si="483"/>
        <v/>
      </c>
      <c r="JT75" s="52" t="str">
        <f t="shared" si="484"/>
        <v/>
      </c>
      <c r="JU75" s="52" t="str">
        <f t="shared" si="485"/>
        <v/>
      </c>
      <c r="JV75" s="52">
        <f t="shared" si="486"/>
        <v>0</v>
      </c>
      <c r="JW75" s="52">
        <f t="shared" si="487"/>
        <v>142</v>
      </c>
      <c r="JX75" s="52" t="str">
        <f t="shared" si="488"/>
        <v/>
      </c>
      <c r="JY75" s="52" t="str">
        <f t="shared" si="489"/>
        <v/>
      </c>
      <c r="KA75" s="166"/>
      <c r="KB75" s="1"/>
      <c r="KC75" s="17" t="s">
        <v>36</v>
      </c>
      <c r="KD75" s="21">
        <f>IF(KD73=0,0,KD74/KD73)</f>
        <v>0.41666666666666669</v>
      </c>
      <c r="KE75" s="103">
        <f t="shared" si="490"/>
        <v>120</v>
      </c>
      <c r="KF75" s="24">
        <f>IF(OR($S75&lt;OPL_MIN,$S75&gt;OPL_MAX),"",VLOOKUP($F75,CleanseResults!$GY$3:$HC$1772,5,FALSE))</f>
        <v>0.45</v>
      </c>
      <c r="KG75" s="24" t="str">
        <f t="shared" si="491"/>
        <v>VisFave</v>
      </c>
      <c r="KH75" s="91">
        <f t="shared" si="492"/>
        <v>-122.22222222222226</v>
      </c>
      <c r="KI75" s="91">
        <f t="shared" si="493"/>
        <v>122.22222222222226</v>
      </c>
      <c r="KJ75" s="25">
        <f t="shared" si="494"/>
        <v>-1</v>
      </c>
      <c r="KK75" s="53" t="str">
        <f t="shared" si="495"/>
        <v/>
      </c>
      <c r="KL75" s="52" t="str">
        <f t="shared" si="496"/>
        <v/>
      </c>
      <c r="KM75" s="52" t="str">
        <f t="shared" si="497"/>
        <v/>
      </c>
      <c r="KN75" s="52" t="str">
        <f t="shared" si="498"/>
        <v/>
      </c>
      <c r="KO75" s="52">
        <f t="shared" si="499"/>
        <v>0</v>
      </c>
      <c r="KP75" s="52">
        <f t="shared" si="500"/>
        <v>142</v>
      </c>
      <c r="KQ75" s="52" t="str">
        <f t="shared" si="501"/>
        <v/>
      </c>
      <c r="KR75" s="52" t="str">
        <f t="shared" si="502"/>
        <v/>
      </c>
      <c r="KT75" s="166"/>
      <c r="KU75" s="1"/>
      <c r="KV75" s="17" t="s">
        <v>36</v>
      </c>
      <c r="KW75" s="21">
        <f>IF(KW73=0,0,KW74/KW73)</f>
        <v>0.42253521126760563</v>
      </c>
      <c r="KX75" s="103">
        <f t="shared" si="503"/>
        <v>120</v>
      </c>
      <c r="KY75" s="24">
        <f>IF(OR($S75&lt;OPL_MIN,$S75&gt;OPL_MAX),"",VLOOKUP($F75,CleanseResults!$HN$3:$HR$1772,5,FALSE))</f>
        <v>0.37</v>
      </c>
      <c r="KZ75" s="24" t="str">
        <f t="shared" si="504"/>
        <v>VisFave</v>
      </c>
      <c r="LA75" s="91">
        <f t="shared" si="505"/>
        <v>-170.27027027027026</v>
      </c>
      <c r="LB75" s="91">
        <f t="shared" si="506"/>
        <v>170.27027027027026</v>
      </c>
      <c r="LC75" s="25">
        <f t="shared" si="507"/>
        <v>-1</v>
      </c>
      <c r="LD75" s="53" t="str">
        <f t="shared" si="508"/>
        <v/>
      </c>
      <c r="LE75" s="52" t="str">
        <f t="shared" si="509"/>
        <v/>
      </c>
      <c r="LF75" s="52" t="str">
        <f t="shared" si="510"/>
        <v/>
      </c>
      <c r="LG75" s="52" t="str">
        <f t="shared" si="511"/>
        <v/>
      </c>
      <c r="LH75" s="52">
        <f t="shared" si="512"/>
        <v>0</v>
      </c>
      <c r="LI75" s="52">
        <f t="shared" si="513"/>
        <v>142</v>
      </c>
      <c r="LJ75" s="52" t="str">
        <f t="shared" si="514"/>
        <v/>
      </c>
      <c r="LK75" s="52" t="str">
        <f t="shared" si="515"/>
        <v/>
      </c>
      <c r="LO75" s="166"/>
      <c r="LP75" s="1"/>
      <c r="LQ75" s="17" t="s">
        <v>36</v>
      </c>
      <c r="LR75" s="21">
        <f>IF(LR73=0,0,LR74/LR73)</f>
        <v>0.36842105263157893</v>
      </c>
      <c r="LS75" s="129">
        <f t="shared" si="277"/>
        <v>0.43650763164515871</v>
      </c>
      <c r="LT75" s="53">
        <f t="shared" si="516"/>
        <v>0</v>
      </c>
      <c r="LU75" s="53">
        <f t="shared" si="517"/>
        <v>0</v>
      </c>
      <c r="LV75" s="53">
        <f t="shared" si="518"/>
        <v>15</v>
      </c>
      <c r="LW75" s="53">
        <f t="shared" si="519"/>
        <v>0</v>
      </c>
      <c r="LX75" s="24" t="str">
        <f t="shared" si="520"/>
        <v>VisFave</v>
      </c>
      <c r="LY75" s="97">
        <f t="shared" si="278"/>
        <v>100</v>
      </c>
      <c r="LZ75" s="127">
        <f t="shared" si="279"/>
        <v>0.39</v>
      </c>
      <c r="MA75" s="128">
        <f t="shared" si="280"/>
        <v>-4.6507631645158698E-2</v>
      </c>
      <c r="MB75" s="91">
        <f t="shared" si="281"/>
        <v>156.41025641025641</v>
      </c>
      <c r="MC75" s="137" t="str">
        <f t="shared" si="282"/>
        <v>VisFave</v>
      </c>
      <c r="MD75" s="138" t="str">
        <f t="shared" si="283"/>
        <v/>
      </c>
      <c r="ME75" s="130" t="str">
        <f t="shared" si="521"/>
        <v/>
      </c>
      <c r="MF75" s="135" t="str">
        <f t="shared" si="284"/>
        <v/>
      </c>
      <c r="MG75" s="135" t="str">
        <f t="shared" si="285"/>
        <v/>
      </c>
      <c r="MH75" s="135" t="str">
        <f t="shared" si="286"/>
        <v/>
      </c>
      <c r="MI75" s="135" t="str">
        <f t="shared" si="287"/>
        <v/>
      </c>
      <c r="MJ75" s="135" t="str">
        <f t="shared" si="288"/>
        <v/>
      </c>
      <c r="MK75" s="135" t="str">
        <f t="shared" si="289"/>
        <v/>
      </c>
      <c r="ML75" s="135" t="str">
        <f t="shared" si="290"/>
        <v/>
      </c>
      <c r="MM75" s="135" t="str">
        <f t="shared" si="291"/>
        <v/>
      </c>
      <c r="MO75" s="123" t="str">
        <f t="shared" si="292"/>
        <v/>
      </c>
      <c r="MP75" s="123" t="str">
        <f t="shared" si="293"/>
        <v/>
      </c>
      <c r="MS75" s="24" t="str">
        <f t="shared" si="294"/>
        <v/>
      </c>
      <c r="MT75" s="24" t="str">
        <f t="shared" si="295"/>
        <v/>
      </c>
      <c r="MU75" s="24" t="str">
        <f t="shared" si="296"/>
        <v/>
      </c>
      <c r="MV75" s="81" t="str">
        <f t="shared" si="297"/>
        <v/>
      </c>
      <c r="MX75" s="52">
        <f t="shared" si="298"/>
        <v>0.4</v>
      </c>
      <c r="MY75" s="52">
        <f t="shared" si="299"/>
        <v>0.39</v>
      </c>
      <c r="MZ75" s="52">
        <f t="shared" si="300"/>
        <v>0.17</v>
      </c>
      <c r="NA75" s="52">
        <f t="shared" si="301"/>
        <v>0.32</v>
      </c>
      <c r="NB75" s="52">
        <f t="shared" si="302"/>
        <v>0.28000000000000003</v>
      </c>
      <c r="NC75" s="52">
        <f t="shared" si="303"/>
        <v>0.38</v>
      </c>
      <c r="ND75" s="52">
        <f t="shared" si="304"/>
        <v>0.42</v>
      </c>
      <c r="NE75" s="52">
        <f t="shared" si="305"/>
        <v>0.42</v>
      </c>
      <c r="NF75" s="52">
        <f t="shared" si="306"/>
        <v>0.38</v>
      </c>
      <c r="NG75" s="52">
        <f t="shared" si="307"/>
        <v>0.38</v>
      </c>
      <c r="NH75" s="52">
        <f t="shared" si="308"/>
        <v>0.44</v>
      </c>
      <c r="NI75" s="52">
        <f t="shared" si="309"/>
        <v>0.45</v>
      </c>
      <c r="NJ75" s="52">
        <f t="shared" si="310"/>
        <v>0.39</v>
      </c>
      <c r="NK75" s="52">
        <f t="shared" si="311"/>
        <v>0.45</v>
      </c>
      <c r="NL75" s="52">
        <f t="shared" si="312"/>
        <v>0.37</v>
      </c>
      <c r="NM75" s="109">
        <f t="shared" si="522"/>
        <v>0.39</v>
      </c>
    </row>
    <row r="76" spans="1:377" ht="15" customHeight="1" x14ac:dyDescent="0.2">
      <c r="E76" s="10">
        <f t="shared" si="313"/>
        <v>0</v>
      </c>
      <c r="F76" s="26">
        <v>825091</v>
      </c>
      <c r="G76" s="49">
        <f>VLOOKUP($F76,Lookup_!$A$2:$AJ$2224,3,FALSE)</f>
        <v>2026</v>
      </c>
      <c r="H76" s="27">
        <f>VLOOKUP($F76,Lookup_!$A$2:$AJ$2224,4,FALSE)</f>
        <v>5.0999999999999996</v>
      </c>
      <c r="I76" s="86">
        <f>VLOOKUP($F76,Lookup_!$A$2:$AJ$2224,2,FALSE)</f>
        <v>46148</v>
      </c>
      <c r="J76" s="7">
        <f>VLOOKUP($F76,Lookup_!$A$2:$AJ$2224,13,FALSE)</f>
        <v>22</v>
      </c>
      <c r="K76" s="8" t="str">
        <f>VLOOKUP(J76,Lookup_!$AO$3:$AP$32,2,FALSE)</f>
        <v>PIT</v>
      </c>
      <c r="L76" s="27">
        <f>VLOOKUP($F76,Lookup_!$A$2:$AJ$2224,14,FALSE)</f>
        <v>-121</v>
      </c>
      <c r="M76" s="12">
        <f>VLOOKUP($F76,Lookup_!$A$2:$AJ$2224,15,FALSE)</f>
        <v>0.54751099999999997</v>
      </c>
      <c r="N76" s="115">
        <f t="shared" si="314"/>
        <v>0.5348348785436372</v>
      </c>
      <c r="O76" s="116">
        <f t="shared" si="315"/>
        <v>-114.97742497742496</v>
      </c>
      <c r="P76" s="49">
        <f>VLOOKUP($F76,Lookup_!$A$2:$AJ$2224,7,FALSE)</f>
        <v>1</v>
      </c>
      <c r="Q76" s="8" t="str">
        <f>VLOOKUP(P76,Lookup_!$AO$3:$AP$32,2,FALSE)</f>
        <v>ARZ</v>
      </c>
      <c r="R76" s="88">
        <f>VLOOKUP($F76,Lookup_!$A$2:$AJ$2224,12,FALSE)</f>
        <v>0.340368381</v>
      </c>
      <c r="S76" s="27">
        <f>VLOOKUP($F76,Lookup_!$A$2:$AJ$2224,8,FALSE)</f>
        <v>110</v>
      </c>
      <c r="T76" s="12">
        <f>VLOOKUP($F76,Lookup_!$A$2:$AJ$2224,9,FALSE)</f>
        <v>0.47619</v>
      </c>
      <c r="U76" s="115">
        <f t="shared" si="316"/>
        <v>0.46516512145636274</v>
      </c>
      <c r="V76" s="116">
        <f t="shared" si="317"/>
        <v>114.97742497742496</v>
      </c>
      <c r="W76" s="90">
        <f t="shared" si="318"/>
        <v>-1</v>
      </c>
      <c r="X76" s="27">
        <f>VLOOKUP($F76,Lookup_!$A$2:$AJ$2224,5,FALSE)</f>
        <v>8</v>
      </c>
      <c r="Y76" s="27">
        <f>VLOOKUP($F76,Lookup_!$A$2:$AJ$2224,6,FALSE)</f>
        <v>-105</v>
      </c>
      <c r="Z76" s="55">
        <f>VLOOKUP($F76,Lookup_!$A$2:$AJ$2224,19,FALSE)</f>
        <v>108.42161595352255</v>
      </c>
      <c r="AA76" s="116">
        <f>VLOOKUP($F76,Lookup_!$A$2:$AJ$2224,25,FALSE)</f>
        <v>-120.42502353037128</v>
      </c>
      <c r="AB76" s="27">
        <f>VLOOKUP($F76,Lookup_!$A$2:$AJ$2224,21,FALSE)</f>
        <v>-100.09295998772292</v>
      </c>
      <c r="AC76" s="116">
        <f>VLOOKUP($F76,Lookup_!$A$2:$AJ$2224,23,FALSE)</f>
        <v>128.01117254745483</v>
      </c>
      <c r="AD76" s="7">
        <f>VLOOKUP($F76,Lookup_!$A$2:$AJ$2224,31,FALSE)</f>
        <v>1</v>
      </c>
      <c r="AE76" s="8">
        <f>VLOOKUP($F76,Lookup_!$A$2:$AJ$2224,30,FALSE)</f>
        <v>0</v>
      </c>
      <c r="AF76" s="8" t="str">
        <f>VLOOKUP($F76,Lookup_!$A$2:$AJ$2224,32,FALSE)</f>
        <v>LTE1</v>
      </c>
      <c r="AG76" s="28">
        <f>VLOOKUP($F76,Lookup_!$A$2:$AJ$2224,29,FALSE)</f>
        <v>-1</v>
      </c>
      <c r="AH76" s="28">
        <f>VLOOKUP($F76,Lookup_!$A$2:$AJ$2224,34,FALSE)</f>
        <v>1</v>
      </c>
      <c r="AI76" s="28" t="str">
        <f>VLOOKUP($F76,Lookup_!$A$2:$AJ$2224,33,FALSE)</f>
        <v>VisFave</v>
      </c>
      <c r="AJ76" s="8">
        <f>VLOOKUP($F76,Lookup_!$A$2:$AJ$2224,35,FALSE)</f>
        <v>1</v>
      </c>
      <c r="AK76" s="28">
        <f>VLOOKUP($F76,Lookup_!$A$2:$AJ$2224,36,FALSE)</f>
        <v>-1</v>
      </c>
      <c r="AL76">
        <f t="shared" si="319"/>
        <v>1</v>
      </c>
      <c r="AM76">
        <f t="shared" si="320"/>
        <v>1</v>
      </c>
      <c r="AN76" s="166"/>
      <c r="AO76" s="1"/>
      <c r="AP76" s="17" t="s">
        <v>55</v>
      </c>
      <c r="AQ76" s="32">
        <f>AQ67+AQ58</f>
        <v>71.61</v>
      </c>
      <c r="AR76" s="103">
        <f t="shared" si="321"/>
        <v>110</v>
      </c>
      <c r="AS76" s="24">
        <f>IF(OR($S76&lt;OPL_MIN,$S76&gt;OPL_MAX),"",VLOOKUP($F76,CleanseResults!$L$3:$P$1772,5,FALSE))</f>
        <v>0.4</v>
      </c>
      <c r="AT76" s="24" t="str">
        <f t="shared" si="322"/>
        <v>VisFave</v>
      </c>
      <c r="AU76" s="91">
        <f t="shared" si="323"/>
        <v>-149.99999999999997</v>
      </c>
      <c r="AV76" s="91">
        <f t="shared" si="324"/>
        <v>149.99999999999997</v>
      </c>
      <c r="AW76" s="25">
        <f t="shared" si="325"/>
        <v>1</v>
      </c>
      <c r="AX76" s="53" t="str">
        <f t="shared" si="326"/>
        <v/>
      </c>
      <c r="AY76" s="52" t="str">
        <f t="shared" si="327"/>
        <v/>
      </c>
      <c r="AZ76" s="52" t="str">
        <f t="shared" si="328"/>
        <v/>
      </c>
      <c r="BA76" s="52" t="str">
        <f t="shared" si="329"/>
        <v/>
      </c>
      <c r="BB76" s="52">
        <f t="shared" si="330"/>
        <v>221</v>
      </c>
      <c r="BC76" s="52">
        <f t="shared" si="331"/>
        <v>121</v>
      </c>
      <c r="BD76" s="52" t="str">
        <f t="shared" si="332"/>
        <v/>
      </c>
      <c r="BE76" s="52" t="str">
        <f t="shared" si="333"/>
        <v/>
      </c>
      <c r="BG76" s="166"/>
      <c r="BH76" s="1"/>
      <c r="BI76" s="17" t="s">
        <v>55</v>
      </c>
      <c r="BJ76" s="32">
        <f>BJ67+BJ58</f>
        <v>60.629999999999995</v>
      </c>
      <c r="BK76" s="103">
        <f t="shared" si="334"/>
        <v>110</v>
      </c>
      <c r="BL76" s="24">
        <f>IF(OR($S76&lt;OPL_MIN,$S76&gt;OPL_MAX),"",VLOOKUP($F76,CleanseResults!$AA$3:$AE$1772,5,FALSE))</f>
        <v>0.45</v>
      </c>
      <c r="BM76" s="24" t="str">
        <f t="shared" si="335"/>
        <v>VisFave</v>
      </c>
      <c r="BN76" s="91">
        <f t="shared" si="336"/>
        <v>-122.22222222222226</v>
      </c>
      <c r="BO76" s="91">
        <f t="shared" si="337"/>
        <v>122.22222222222226</v>
      </c>
      <c r="BP76" s="25">
        <f t="shared" si="338"/>
        <v>1</v>
      </c>
      <c r="BQ76" s="53" t="str">
        <f t="shared" si="339"/>
        <v/>
      </c>
      <c r="BR76" s="52" t="str">
        <f t="shared" si="340"/>
        <v/>
      </c>
      <c r="BS76" s="52" t="str">
        <f t="shared" si="341"/>
        <v/>
      </c>
      <c r="BT76" s="52" t="str">
        <f t="shared" si="342"/>
        <v/>
      </c>
      <c r="BU76" s="52">
        <f t="shared" si="343"/>
        <v>221</v>
      </c>
      <c r="BV76" s="52">
        <f t="shared" si="344"/>
        <v>121</v>
      </c>
      <c r="BW76" s="52" t="str">
        <f t="shared" si="345"/>
        <v/>
      </c>
      <c r="BX76" s="52" t="str">
        <f t="shared" si="346"/>
        <v/>
      </c>
      <c r="BZ76" s="166"/>
      <c r="CA76" s="1"/>
      <c r="CB76" s="17" t="s">
        <v>55</v>
      </c>
      <c r="CC76" s="32">
        <f>CC67+CC58</f>
        <v>59.34</v>
      </c>
      <c r="CD76" s="103">
        <f t="shared" si="347"/>
        <v>110</v>
      </c>
      <c r="CE76" s="24">
        <f>IF(OR($S76&lt;OPL_MIN,$S76&gt;OPL_MAX),"",VLOOKUP($F76,CleanseResults!$AP$3:$AT$1772,5,FALSE))</f>
        <v>0.55000000000000004</v>
      </c>
      <c r="CF76" s="24" t="str">
        <f t="shared" si="348"/>
        <v>HomDog</v>
      </c>
      <c r="CG76" s="91">
        <f t="shared" si="349"/>
        <v>122.22222222222226</v>
      </c>
      <c r="CH76" s="91">
        <f t="shared" si="350"/>
        <v>122.22222222222226</v>
      </c>
      <c r="CI76" s="25">
        <f t="shared" si="351"/>
        <v>-1</v>
      </c>
      <c r="CJ76" s="53" t="str">
        <f t="shared" si="352"/>
        <v/>
      </c>
      <c r="CK76" s="52" t="str">
        <f t="shared" si="353"/>
        <v/>
      </c>
      <c r="CL76" s="52" t="str">
        <f t="shared" si="354"/>
        <v/>
      </c>
      <c r="CM76" s="52" t="str">
        <f t="shared" si="355"/>
        <v/>
      </c>
      <c r="CN76" s="52" t="str">
        <f t="shared" si="356"/>
        <v/>
      </c>
      <c r="CO76" s="52" t="str">
        <f t="shared" si="357"/>
        <v/>
      </c>
      <c r="CP76" s="52">
        <f t="shared" si="358"/>
        <v>0</v>
      </c>
      <c r="CQ76" s="52">
        <f t="shared" si="359"/>
        <v>100</v>
      </c>
      <c r="CS76" s="166"/>
      <c r="CT76" s="1"/>
      <c r="CU76" s="17" t="s">
        <v>55</v>
      </c>
      <c r="CV76" s="32">
        <f>CV67+CV58</f>
        <v>69.44</v>
      </c>
      <c r="CW76" s="103">
        <f t="shared" si="360"/>
        <v>110</v>
      </c>
      <c r="CX76" s="24">
        <f>IF(OR($S76&lt;OPL_MIN,$S76&gt;OPL_MAX),"",VLOOKUP($F76,CleanseResults!$BE$3:$BI$1772,5,FALSE))</f>
        <v>0.35</v>
      </c>
      <c r="CY76" s="24" t="str">
        <f t="shared" si="361"/>
        <v>VisFave</v>
      </c>
      <c r="CZ76" s="91">
        <f t="shared" si="362"/>
        <v>-185.71428571428575</v>
      </c>
      <c r="DA76" s="91">
        <f t="shared" si="363"/>
        <v>185.71428571428575</v>
      </c>
      <c r="DB76" s="25">
        <f t="shared" si="364"/>
        <v>1</v>
      </c>
      <c r="DC76" s="53" t="str">
        <f t="shared" si="365"/>
        <v/>
      </c>
      <c r="DD76" s="52" t="str">
        <f t="shared" si="366"/>
        <v/>
      </c>
      <c r="DE76" s="52" t="str">
        <f t="shared" si="367"/>
        <v/>
      </c>
      <c r="DF76" s="52" t="str">
        <f t="shared" si="368"/>
        <v/>
      </c>
      <c r="DG76" s="52">
        <f t="shared" si="369"/>
        <v>221</v>
      </c>
      <c r="DH76" s="52">
        <f t="shared" si="370"/>
        <v>121</v>
      </c>
      <c r="DI76" s="52" t="str">
        <f t="shared" si="371"/>
        <v/>
      </c>
      <c r="DJ76" s="52" t="str">
        <f t="shared" si="372"/>
        <v/>
      </c>
      <c r="DL76" s="166"/>
      <c r="DM76" s="1"/>
      <c r="DN76" s="17" t="s">
        <v>55</v>
      </c>
      <c r="DO76" s="32">
        <f>DO67+DO58</f>
        <v>66.430000000000007</v>
      </c>
      <c r="DP76" s="103">
        <f t="shared" si="373"/>
        <v>110</v>
      </c>
      <c r="DQ76" s="24">
        <f>IF(OR($S76&lt;OPL_MIN,$S76&gt;OPL_MAX),"",VLOOKUP($F76,CleanseResults!$BT$3:$BX$1772,5,FALSE))</f>
        <v>0.28999999999999998</v>
      </c>
      <c r="DR76" s="24" t="str">
        <f t="shared" si="374"/>
        <v>VisFave</v>
      </c>
      <c r="DS76" s="91">
        <f t="shared" si="375"/>
        <v>-244.82758620689654</v>
      </c>
      <c r="DT76" s="91">
        <f t="shared" si="376"/>
        <v>244.82758620689654</v>
      </c>
      <c r="DU76" s="25">
        <f t="shared" si="377"/>
        <v>1</v>
      </c>
      <c r="DV76" s="53" t="str">
        <f t="shared" si="378"/>
        <v/>
      </c>
      <c r="DW76" s="52" t="str">
        <f t="shared" si="379"/>
        <v/>
      </c>
      <c r="DX76" s="52" t="str">
        <f t="shared" si="380"/>
        <v/>
      </c>
      <c r="DY76" s="52" t="str">
        <f t="shared" si="381"/>
        <v/>
      </c>
      <c r="DZ76" s="52">
        <f t="shared" si="382"/>
        <v>221</v>
      </c>
      <c r="EA76" s="52">
        <f t="shared" si="383"/>
        <v>121</v>
      </c>
      <c r="EB76" s="52" t="str">
        <f t="shared" si="384"/>
        <v/>
      </c>
      <c r="EC76" s="52" t="str">
        <f t="shared" si="385"/>
        <v/>
      </c>
      <c r="EE76" s="166"/>
      <c r="EF76" s="1"/>
      <c r="EG76" s="17" t="s">
        <v>55</v>
      </c>
      <c r="EH76" s="32">
        <f>EH67+EH58</f>
        <v>67.8</v>
      </c>
      <c r="EI76" s="103">
        <f t="shared" si="386"/>
        <v>110</v>
      </c>
      <c r="EJ76" s="24">
        <f>IF(OR($S76&lt;OPL_MIN,$S76&gt;OPL_MAX),"",VLOOKUP($F76,CleanseResults!$CI$3:$CM$1772,5,FALSE))</f>
        <v>0.44</v>
      </c>
      <c r="EK76" s="24" t="str">
        <f t="shared" si="387"/>
        <v>VisFave</v>
      </c>
      <c r="EL76" s="91">
        <f t="shared" si="388"/>
        <v>-127.27272727272729</v>
      </c>
      <c r="EM76" s="91">
        <f t="shared" si="389"/>
        <v>127.27272727272729</v>
      </c>
      <c r="EN76" s="25">
        <f t="shared" si="390"/>
        <v>1</v>
      </c>
      <c r="EO76" s="53" t="str">
        <f t="shared" si="391"/>
        <v/>
      </c>
      <c r="EP76" s="52" t="str">
        <f t="shared" si="392"/>
        <v/>
      </c>
      <c r="EQ76" s="52" t="str">
        <f t="shared" si="393"/>
        <v/>
      </c>
      <c r="ER76" s="52" t="str">
        <f t="shared" si="394"/>
        <v/>
      </c>
      <c r="ES76" s="52">
        <f t="shared" si="395"/>
        <v>221</v>
      </c>
      <c r="ET76" s="52">
        <f t="shared" si="396"/>
        <v>121</v>
      </c>
      <c r="EU76" s="52" t="str">
        <f t="shared" si="397"/>
        <v/>
      </c>
      <c r="EV76" s="52" t="str">
        <f t="shared" si="398"/>
        <v/>
      </c>
      <c r="EX76" s="166"/>
      <c r="EY76" s="1"/>
      <c r="EZ76" s="17" t="s">
        <v>55</v>
      </c>
      <c r="FA76" s="32">
        <f>FA67+FA58</f>
        <v>56.62</v>
      </c>
      <c r="FB76" s="103">
        <f t="shared" si="399"/>
        <v>110</v>
      </c>
      <c r="FC76" s="24">
        <f>IF(OR($S76&lt;OPL_MIN,$S76&gt;OPL_MAX),"",VLOOKUP($F76,CleanseResults!$CX$3:$DB$1772,5,FALSE))</f>
        <v>0.44</v>
      </c>
      <c r="FD76" s="24" t="str">
        <f t="shared" si="400"/>
        <v>VisFave</v>
      </c>
      <c r="FE76" s="91">
        <f t="shared" si="401"/>
        <v>-127.27272727272729</v>
      </c>
      <c r="FF76" s="91">
        <f t="shared" si="402"/>
        <v>127.27272727272729</v>
      </c>
      <c r="FG76" s="25">
        <f t="shared" si="403"/>
        <v>1</v>
      </c>
      <c r="FH76" s="53" t="str">
        <f t="shared" si="404"/>
        <v/>
      </c>
      <c r="FI76" s="52" t="str">
        <f t="shared" si="405"/>
        <v/>
      </c>
      <c r="FJ76" s="52" t="str">
        <f t="shared" si="406"/>
        <v/>
      </c>
      <c r="FK76" s="52" t="str">
        <f t="shared" si="407"/>
        <v/>
      </c>
      <c r="FL76" s="52">
        <f t="shared" si="408"/>
        <v>221</v>
      </c>
      <c r="FM76" s="52">
        <f t="shared" si="409"/>
        <v>121</v>
      </c>
      <c r="FN76" s="52" t="str">
        <f t="shared" si="410"/>
        <v/>
      </c>
      <c r="FO76" s="52" t="str">
        <f t="shared" si="411"/>
        <v/>
      </c>
      <c r="FQ76" s="166"/>
      <c r="FR76" s="1"/>
      <c r="FS76" s="17" t="s">
        <v>55</v>
      </c>
      <c r="FT76" s="32">
        <f>FT67+FT58</f>
        <v>62.56</v>
      </c>
      <c r="FU76" s="103">
        <f t="shared" si="412"/>
        <v>110</v>
      </c>
      <c r="FV76" s="24">
        <f>IF(OR($S76&lt;OPL_MIN,$S76&gt;OPL_MAX),"",VLOOKUP($F76,CleanseResults!$DM$3:$DQ$1772,5,FALSE))</f>
        <v>0.44</v>
      </c>
      <c r="FW76" s="24" t="str">
        <f t="shared" si="413"/>
        <v>VisFave</v>
      </c>
      <c r="FX76" s="91">
        <f t="shared" si="414"/>
        <v>-127.27272727272729</v>
      </c>
      <c r="FY76" s="91">
        <f t="shared" si="415"/>
        <v>127.27272727272729</v>
      </c>
      <c r="FZ76" s="25">
        <f t="shared" si="416"/>
        <v>1</v>
      </c>
      <c r="GA76" s="53" t="str">
        <f t="shared" si="417"/>
        <v/>
      </c>
      <c r="GB76" s="52" t="str">
        <f t="shared" si="418"/>
        <v/>
      </c>
      <c r="GC76" s="52" t="str">
        <f t="shared" si="419"/>
        <v/>
      </c>
      <c r="GD76" s="52" t="str">
        <f t="shared" si="420"/>
        <v/>
      </c>
      <c r="GE76" s="52">
        <f t="shared" si="421"/>
        <v>221</v>
      </c>
      <c r="GF76" s="52">
        <f t="shared" si="422"/>
        <v>121</v>
      </c>
      <c r="GG76" s="52" t="str">
        <f t="shared" si="423"/>
        <v/>
      </c>
      <c r="GH76" s="52" t="str">
        <f t="shared" si="424"/>
        <v/>
      </c>
      <c r="GJ76" s="166"/>
      <c r="GK76" s="1"/>
      <c r="GL76" s="17" t="s">
        <v>55</v>
      </c>
      <c r="GM76" s="32">
        <f>GM67+GM58</f>
        <v>71.569999999999993</v>
      </c>
      <c r="GN76" s="103">
        <f t="shared" si="425"/>
        <v>110</v>
      </c>
      <c r="GO76" s="24">
        <f>IF(OR($S76&lt;OPL_MIN,$S76&gt;OPL_MAX),"",VLOOKUP($F76,CleanseResults!$EB$3:$EF$1772,5,FALSE))</f>
        <v>0.45</v>
      </c>
      <c r="GP76" s="24" t="str">
        <f t="shared" si="426"/>
        <v>VisFave</v>
      </c>
      <c r="GQ76" s="91">
        <f t="shared" si="427"/>
        <v>-122.22222222222226</v>
      </c>
      <c r="GR76" s="91">
        <f t="shared" si="428"/>
        <v>122.22222222222226</v>
      </c>
      <c r="GS76" s="25">
        <f t="shared" si="429"/>
        <v>1</v>
      </c>
      <c r="GT76" s="53" t="str">
        <f t="shared" si="430"/>
        <v/>
      </c>
      <c r="GU76" s="52" t="str">
        <f t="shared" si="431"/>
        <v/>
      </c>
      <c r="GV76" s="52" t="str">
        <f t="shared" si="432"/>
        <v/>
      </c>
      <c r="GW76" s="52" t="str">
        <f t="shared" si="433"/>
        <v/>
      </c>
      <c r="GX76" s="52">
        <f t="shared" si="434"/>
        <v>221</v>
      </c>
      <c r="GY76" s="52">
        <f t="shared" si="435"/>
        <v>121</v>
      </c>
      <c r="GZ76" s="52" t="str">
        <f t="shared" si="436"/>
        <v/>
      </c>
      <c r="HA76" s="52" t="str">
        <f t="shared" si="437"/>
        <v/>
      </c>
      <c r="HC76" s="166"/>
      <c r="HD76" s="1"/>
      <c r="HE76" s="17" t="s">
        <v>55</v>
      </c>
      <c r="HF76" s="32">
        <f>HF67+HF58</f>
        <v>71.569999999999993</v>
      </c>
      <c r="HG76" s="103">
        <f t="shared" si="438"/>
        <v>110</v>
      </c>
      <c r="HH76" s="24">
        <f>IF(OR($S76&lt;OPL_MIN,$S76&gt;OPL_MAX),"",VLOOKUP($F76,CleanseResults!$EQ$3:$EU$1772,5,FALSE))</f>
        <v>0.45</v>
      </c>
      <c r="HI76" s="24" t="str">
        <f t="shared" si="439"/>
        <v>VisFave</v>
      </c>
      <c r="HJ76" s="91">
        <f t="shared" si="440"/>
        <v>-122.22222222222226</v>
      </c>
      <c r="HK76" s="91">
        <f t="shared" si="441"/>
        <v>122.22222222222226</v>
      </c>
      <c r="HL76" s="25">
        <f t="shared" si="442"/>
        <v>1</v>
      </c>
      <c r="HM76" s="53" t="str">
        <f t="shared" si="443"/>
        <v/>
      </c>
      <c r="HN76" s="52" t="str">
        <f t="shared" si="444"/>
        <v/>
      </c>
      <c r="HO76" s="52" t="str">
        <f t="shared" si="445"/>
        <v/>
      </c>
      <c r="HP76" s="52" t="str">
        <f t="shared" si="446"/>
        <v/>
      </c>
      <c r="HQ76" s="52">
        <f t="shared" si="447"/>
        <v>221</v>
      </c>
      <c r="HR76" s="52">
        <f t="shared" si="448"/>
        <v>121</v>
      </c>
      <c r="HS76" s="52" t="str">
        <f t="shared" si="449"/>
        <v/>
      </c>
      <c r="HT76" s="52" t="str">
        <f t="shared" si="450"/>
        <v/>
      </c>
      <c r="HV76" s="166"/>
      <c r="HW76" s="1"/>
      <c r="HX76" s="17" t="s">
        <v>55</v>
      </c>
      <c r="HY76" s="32">
        <f>HY67+HY58</f>
        <v>57.96</v>
      </c>
      <c r="HZ76" s="103">
        <f t="shared" si="451"/>
        <v>110</v>
      </c>
      <c r="IA76" s="24">
        <f>IF(OR($S76&lt;OPL_MIN,$S76&gt;OPL_MAX),"",VLOOKUP($F76,CleanseResults!$FF$3:$FJ$1772,5,FALSE))</f>
        <v>0.46</v>
      </c>
      <c r="IB76" s="24" t="str">
        <f t="shared" si="452"/>
        <v>VisFave</v>
      </c>
      <c r="IC76" s="91">
        <f t="shared" si="453"/>
        <v>-117.39130434782609</v>
      </c>
      <c r="ID76" s="91">
        <f t="shared" si="454"/>
        <v>117.39130434782609</v>
      </c>
      <c r="IE76" s="25">
        <f t="shared" si="455"/>
        <v>1</v>
      </c>
      <c r="IF76" s="53" t="str">
        <f t="shared" si="456"/>
        <v/>
      </c>
      <c r="IG76" s="52" t="str">
        <f t="shared" si="457"/>
        <v/>
      </c>
      <c r="IH76" s="52" t="str">
        <f t="shared" si="458"/>
        <v/>
      </c>
      <c r="II76" s="52" t="str">
        <f t="shared" si="459"/>
        <v/>
      </c>
      <c r="IJ76" s="52">
        <f t="shared" si="460"/>
        <v>221</v>
      </c>
      <c r="IK76" s="52">
        <f t="shared" si="461"/>
        <v>121</v>
      </c>
      <c r="IL76" s="52" t="str">
        <f t="shared" si="462"/>
        <v/>
      </c>
      <c r="IM76" s="52" t="str">
        <f t="shared" si="463"/>
        <v/>
      </c>
      <c r="IO76" s="166"/>
      <c r="IP76" s="1"/>
      <c r="IQ76" s="17" t="s">
        <v>55</v>
      </c>
      <c r="IR76" s="32">
        <f>IR67+IR58</f>
        <v>62.35</v>
      </c>
      <c r="IS76" s="103">
        <f t="shared" si="464"/>
        <v>110</v>
      </c>
      <c r="IT76" s="24">
        <f>IF(OR($S76&lt;OPL_MIN,$S76&gt;OPL_MAX),"",VLOOKUP($F76,CleanseResults!$FU$3:$FY$1772,5,FALSE))</f>
        <v>0.45</v>
      </c>
      <c r="IU76" s="24" t="str">
        <f t="shared" si="465"/>
        <v>VisFave</v>
      </c>
      <c r="IV76" s="91">
        <f t="shared" si="466"/>
        <v>-122.22222222222226</v>
      </c>
      <c r="IW76" s="91">
        <f t="shared" si="467"/>
        <v>122.22222222222226</v>
      </c>
      <c r="IX76" s="25">
        <f t="shared" si="468"/>
        <v>1</v>
      </c>
      <c r="IY76" s="53" t="str">
        <f t="shared" si="469"/>
        <v/>
      </c>
      <c r="IZ76" s="52" t="str">
        <f t="shared" si="470"/>
        <v/>
      </c>
      <c r="JA76" s="52" t="str">
        <f t="shared" si="471"/>
        <v/>
      </c>
      <c r="JB76" s="52" t="str">
        <f t="shared" si="472"/>
        <v/>
      </c>
      <c r="JC76" s="52">
        <f t="shared" si="473"/>
        <v>221</v>
      </c>
      <c r="JD76" s="52">
        <f t="shared" si="474"/>
        <v>121</v>
      </c>
      <c r="JE76" s="52" t="str">
        <f t="shared" si="475"/>
        <v/>
      </c>
      <c r="JF76" s="52" t="str">
        <f t="shared" si="476"/>
        <v/>
      </c>
      <c r="JH76" s="166"/>
      <c r="JI76" s="1"/>
      <c r="JJ76" s="17" t="s">
        <v>55</v>
      </c>
      <c r="JK76" s="32">
        <f>JK67+JK58</f>
        <v>82.259999999999991</v>
      </c>
      <c r="JL76" s="103">
        <f t="shared" si="477"/>
        <v>110</v>
      </c>
      <c r="JM76" s="24">
        <f>IF(OR($S76&lt;OPL_MIN,$S76&gt;OPL_MAX),"",VLOOKUP($F76,CleanseResults!$GJ$3:$GN$1772,5,FALSE))</f>
        <v>0.44</v>
      </c>
      <c r="JN76" s="24" t="str">
        <f t="shared" si="478"/>
        <v>VisFave</v>
      </c>
      <c r="JO76" s="91">
        <f t="shared" si="479"/>
        <v>-127.27272727272729</v>
      </c>
      <c r="JP76" s="91">
        <f t="shared" si="480"/>
        <v>127.27272727272729</v>
      </c>
      <c r="JQ76" s="25">
        <f t="shared" si="481"/>
        <v>1</v>
      </c>
      <c r="JR76" s="53" t="str">
        <f t="shared" si="482"/>
        <v/>
      </c>
      <c r="JS76" s="52" t="str">
        <f t="shared" si="483"/>
        <v/>
      </c>
      <c r="JT76" s="52" t="str">
        <f t="shared" si="484"/>
        <v/>
      </c>
      <c r="JU76" s="52" t="str">
        <f t="shared" si="485"/>
        <v/>
      </c>
      <c r="JV76" s="52">
        <f t="shared" si="486"/>
        <v>221</v>
      </c>
      <c r="JW76" s="52">
        <f t="shared" si="487"/>
        <v>121</v>
      </c>
      <c r="JX76" s="52" t="str">
        <f t="shared" si="488"/>
        <v/>
      </c>
      <c r="JY76" s="52" t="str">
        <f t="shared" si="489"/>
        <v/>
      </c>
      <c r="KA76" s="166"/>
      <c r="KB76" s="1"/>
      <c r="KC76" s="17" t="s">
        <v>55</v>
      </c>
      <c r="KD76" s="32">
        <f>KD67+KD58</f>
        <v>54.44</v>
      </c>
      <c r="KE76" s="103">
        <f t="shared" si="490"/>
        <v>110</v>
      </c>
      <c r="KF76" s="24">
        <f>IF(OR($S76&lt;OPL_MIN,$S76&gt;OPL_MAX),"",VLOOKUP($F76,CleanseResults!$GY$3:$HC$1772,5,FALSE))</f>
        <v>0.49</v>
      </c>
      <c r="KG76" s="24" t="str">
        <f t="shared" si="491"/>
        <v>VisFave</v>
      </c>
      <c r="KH76" s="91">
        <f t="shared" si="492"/>
        <v>-104.08163265306123</v>
      </c>
      <c r="KI76" s="91">
        <f t="shared" si="493"/>
        <v>104.08163265306123</v>
      </c>
      <c r="KJ76" s="25">
        <f t="shared" si="494"/>
        <v>1</v>
      </c>
      <c r="KK76" s="53" t="str">
        <f t="shared" si="495"/>
        <v/>
      </c>
      <c r="KL76" s="52" t="str">
        <f t="shared" si="496"/>
        <v/>
      </c>
      <c r="KM76" s="52" t="str">
        <f t="shared" si="497"/>
        <v/>
      </c>
      <c r="KN76" s="52" t="str">
        <f t="shared" si="498"/>
        <v/>
      </c>
      <c r="KO76" s="52">
        <f t="shared" si="499"/>
        <v>221</v>
      </c>
      <c r="KP76" s="52">
        <f t="shared" si="500"/>
        <v>121</v>
      </c>
      <c r="KQ76" s="52" t="str">
        <f t="shared" si="501"/>
        <v/>
      </c>
      <c r="KR76" s="52" t="str">
        <f t="shared" si="502"/>
        <v/>
      </c>
      <c r="KT76" s="166"/>
      <c r="KU76" s="1"/>
      <c r="KV76" s="17" t="s">
        <v>55</v>
      </c>
      <c r="KW76" s="32">
        <f>KW67+KW58</f>
        <v>78.78</v>
      </c>
      <c r="KX76" s="103">
        <f t="shared" si="503"/>
        <v>110</v>
      </c>
      <c r="KY76" s="24">
        <f>IF(OR($S76&lt;OPL_MIN,$S76&gt;OPL_MAX),"",VLOOKUP($F76,CleanseResults!$HN$3:$HR$1772,5,FALSE))</f>
        <v>0.43</v>
      </c>
      <c r="KZ76" s="24" t="str">
        <f t="shared" si="504"/>
        <v>VisFave</v>
      </c>
      <c r="LA76" s="91">
        <f t="shared" si="505"/>
        <v>-132.55813953488376</v>
      </c>
      <c r="LB76" s="91">
        <f t="shared" si="506"/>
        <v>132.55813953488376</v>
      </c>
      <c r="LC76" s="25">
        <f t="shared" si="507"/>
        <v>1</v>
      </c>
      <c r="LD76" s="53" t="str">
        <f t="shared" si="508"/>
        <v/>
      </c>
      <c r="LE76" s="52" t="str">
        <f t="shared" si="509"/>
        <v/>
      </c>
      <c r="LF76" s="52" t="str">
        <f t="shared" si="510"/>
        <v/>
      </c>
      <c r="LG76" s="52" t="str">
        <f t="shared" si="511"/>
        <v/>
      </c>
      <c r="LH76" s="52">
        <f t="shared" si="512"/>
        <v>221</v>
      </c>
      <c r="LI76" s="52">
        <f t="shared" si="513"/>
        <v>121</v>
      </c>
      <c r="LJ76" s="52" t="str">
        <f t="shared" si="514"/>
        <v/>
      </c>
      <c r="LK76" s="52" t="str">
        <f t="shared" si="515"/>
        <v/>
      </c>
      <c r="LO76" s="166"/>
      <c r="LP76" s="1"/>
      <c r="LQ76" s="17" t="s">
        <v>406</v>
      </c>
      <c r="LR76" s="121">
        <f>LR67+LR58</f>
        <v>19</v>
      </c>
      <c r="LS76" s="129">
        <f t="shared" si="277"/>
        <v>0.46516512145636274</v>
      </c>
      <c r="LT76" s="53">
        <f t="shared" si="516"/>
        <v>0</v>
      </c>
      <c r="LU76" s="53">
        <f t="shared" si="517"/>
        <v>0</v>
      </c>
      <c r="LV76" s="53">
        <f t="shared" si="518"/>
        <v>14</v>
      </c>
      <c r="LW76" s="53">
        <f t="shared" si="519"/>
        <v>1</v>
      </c>
      <c r="LX76" s="24" t="str">
        <f t="shared" si="520"/>
        <v>VisFave</v>
      </c>
      <c r="LY76" s="97">
        <f t="shared" si="278"/>
        <v>93.333333333333329</v>
      </c>
      <c r="LZ76" s="127">
        <f t="shared" si="279"/>
        <v>0.44</v>
      </c>
      <c r="MA76" s="128">
        <f t="shared" si="280"/>
        <v>-2.5165121456362738E-2</v>
      </c>
      <c r="MB76" s="91">
        <f t="shared" si="281"/>
        <v>127.27272727272729</v>
      </c>
      <c r="MC76" s="137" t="str">
        <f t="shared" si="282"/>
        <v>VisFave</v>
      </c>
      <c r="MD76" s="138" t="str">
        <f t="shared" si="283"/>
        <v/>
      </c>
      <c r="ME76" s="130" t="str">
        <f t="shared" si="521"/>
        <v/>
      </c>
      <c r="MF76" s="135" t="str">
        <f t="shared" si="284"/>
        <v/>
      </c>
      <c r="MG76" s="135" t="str">
        <f t="shared" si="285"/>
        <v/>
      </c>
      <c r="MH76" s="135" t="str">
        <f t="shared" si="286"/>
        <v/>
      </c>
      <c r="MI76" s="135" t="str">
        <f t="shared" si="287"/>
        <v/>
      </c>
      <c r="MJ76" s="135" t="str">
        <f t="shared" si="288"/>
        <v/>
      </c>
      <c r="MK76" s="135" t="str">
        <f t="shared" si="289"/>
        <v/>
      </c>
      <c r="ML76" s="135" t="str">
        <f t="shared" si="290"/>
        <v/>
      </c>
      <c r="MM76" s="135" t="str">
        <f t="shared" si="291"/>
        <v/>
      </c>
      <c r="MO76" s="123" t="str">
        <f t="shared" si="292"/>
        <v/>
      </c>
      <c r="MP76" s="123" t="str">
        <f t="shared" si="293"/>
        <v/>
      </c>
      <c r="MS76" s="24" t="str">
        <f t="shared" si="294"/>
        <v/>
      </c>
      <c r="MT76" s="24" t="str">
        <f t="shared" si="295"/>
        <v/>
      </c>
      <c r="MU76" s="24" t="str">
        <f t="shared" si="296"/>
        <v/>
      </c>
      <c r="MV76" s="81" t="str">
        <f t="shared" si="297"/>
        <v/>
      </c>
      <c r="MX76" s="52">
        <f t="shared" si="298"/>
        <v>0.4</v>
      </c>
      <c r="MY76" s="52">
        <f t="shared" si="299"/>
        <v>0.45</v>
      </c>
      <c r="MZ76" s="52">
        <f t="shared" si="300"/>
        <v>0.55000000000000004</v>
      </c>
      <c r="NA76" s="52">
        <f t="shared" si="301"/>
        <v>0.35</v>
      </c>
      <c r="NB76" s="52">
        <f t="shared" si="302"/>
        <v>0.28999999999999998</v>
      </c>
      <c r="NC76" s="52">
        <f t="shared" si="303"/>
        <v>0.44</v>
      </c>
      <c r="ND76" s="52">
        <f t="shared" si="304"/>
        <v>0.44</v>
      </c>
      <c r="NE76" s="52">
        <f t="shared" si="305"/>
        <v>0.44</v>
      </c>
      <c r="NF76" s="52">
        <f t="shared" si="306"/>
        <v>0.45</v>
      </c>
      <c r="NG76" s="52">
        <f t="shared" si="307"/>
        <v>0.45</v>
      </c>
      <c r="NH76" s="52">
        <f t="shared" si="308"/>
        <v>0.46</v>
      </c>
      <c r="NI76" s="52">
        <f t="shared" si="309"/>
        <v>0.45</v>
      </c>
      <c r="NJ76" s="52">
        <f t="shared" si="310"/>
        <v>0.44</v>
      </c>
      <c r="NK76" s="52">
        <f t="shared" si="311"/>
        <v>0.49</v>
      </c>
      <c r="NL76" s="52">
        <f t="shared" si="312"/>
        <v>0.43</v>
      </c>
      <c r="NM76" s="109">
        <f t="shared" si="522"/>
        <v>0.44</v>
      </c>
    </row>
    <row r="77" spans="1:377" ht="15.75" customHeight="1" x14ac:dyDescent="0.2">
      <c r="E77" s="10">
        <f t="shared" si="313"/>
        <v>1</v>
      </c>
      <c r="F77" s="26">
        <v>823225</v>
      </c>
      <c r="G77" s="49">
        <f>VLOOKUP($F77,Lookup_!$A$2:$AJ$2224,3,FALSE)</f>
        <v>2026</v>
      </c>
      <c r="H77" s="27">
        <f>VLOOKUP($F77,Lookup_!$A$2:$AJ$2224,4,FALSE)</f>
        <v>5.2</v>
      </c>
      <c r="I77" s="86">
        <f>VLOOKUP($F77,Lookup_!$A$2:$AJ$2224,2,FALSE)</f>
        <v>46150</v>
      </c>
      <c r="J77" s="7">
        <f>VLOOKUP($F77,Lookup_!$A$2:$AJ$2224,13,FALSE)</f>
        <v>22</v>
      </c>
      <c r="K77" s="8" t="str">
        <f>VLOOKUP(J77,Lookup_!$AO$3:$AP$32,2,FALSE)</f>
        <v>PIT</v>
      </c>
      <c r="L77" s="27">
        <f>VLOOKUP($F77,Lookup_!$A$2:$AJ$2224,14,FALSE)</f>
        <v>-108</v>
      </c>
      <c r="M77" s="12">
        <f>VLOOKUP($F77,Lookup_!$A$2:$AJ$2224,15,FALSE)</f>
        <v>0.519231</v>
      </c>
      <c r="N77" s="115">
        <f t="shared" si="314"/>
        <v>0.50697191219130211</v>
      </c>
      <c r="O77" s="116">
        <f t="shared" si="315"/>
        <v>-102.82820081196158</v>
      </c>
      <c r="P77" s="49">
        <f>VLOOKUP($F77,Lookup_!$A$2:$AJ$2224,7,FALSE)</f>
        <v>25</v>
      </c>
      <c r="Q77" s="8" t="str">
        <f>VLOOKUP(P77,Lookup_!$AO$3:$AP$32,2,FALSE)</f>
        <v>SF</v>
      </c>
      <c r="R77" s="88">
        <f>VLOOKUP($F77,Lookup_!$A$2:$AJ$2224,12,FALSE)</f>
        <v>0.32085561499999998</v>
      </c>
      <c r="S77" s="27">
        <f>VLOOKUP($F77,Lookup_!$A$2:$AJ$2224,8,FALSE)</f>
        <v>-102</v>
      </c>
      <c r="T77" s="12">
        <f>VLOOKUP($F77,Lookup_!$A$2:$AJ$2224,9,FALSE)</f>
        <v>0.50495000000000001</v>
      </c>
      <c r="U77" s="115">
        <f t="shared" si="316"/>
        <v>0.49302808780869789</v>
      </c>
      <c r="V77" s="116">
        <f t="shared" si="317"/>
        <v>102.82820081196158</v>
      </c>
      <c r="W77" s="90">
        <f t="shared" si="318"/>
        <v>-1</v>
      </c>
      <c r="X77" s="27">
        <f>VLOOKUP($F77,Lookup_!$A$2:$AJ$2224,5,FALSE)</f>
        <v>7.5</v>
      </c>
      <c r="Y77" s="27">
        <f>VLOOKUP($F77,Lookup_!$A$2:$AJ$2224,6,FALSE)</f>
        <v>-105.5</v>
      </c>
      <c r="Z77" s="55">
        <f>VLOOKUP($F77,Lookup_!$A$2:$AJ$2224,19,FALSE)</f>
        <v>112.27603429597843</v>
      </c>
      <c r="AA77" s="116">
        <f>VLOOKUP($F77,Lookup_!$A$2:$AJ$2224,25,FALSE)</f>
        <v>-107.6468010972057</v>
      </c>
      <c r="AB77" s="27">
        <f>VLOOKUP($F77,Lookup_!$A$2:$AJ$2224,21,FALSE)</f>
        <v>-140.84848493489835</v>
      </c>
      <c r="AC77" s="116">
        <f>VLOOKUP($F77,Lookup_!$A$2:$AJ$2224,23,FALSE)</f>
        <v>-159.77399662293803</v>
      </c>
      <c r="AD77" s="7">
        <f>VLOOKUP($F77,Lookup_!$A$2:$AJ$2224,31,FALSE)</f>
        <v>2</v>
      </c>
      <c r="AE77" s="8">
        <f>VLOOKUP($F77,Lookup_!$A$2:$AJ$2224,30,FALSE)</f>
        <v>5</v>
      </c>
      <c r="AF77" s="8" t="str">
        <f>VLOOKUP($F77,Lookup_!$A$2:$AJ$2224,32,FALSE)</f>
        <v>THREE</v>
      </c>
      <c r="AG77" s="28">
        <f>VLOOKUP($F77,Lookup_!$A$2:$AJ$2224,29,FALSE)</f>
        <v>1</v>
      </c>
      <c r="AH77" s="28">
        <f>VLOOKUP($F77,Lookup_!$A$2:$AJ$2224,34,FALSE)</f>
        <v>-1</v>
      </c>
      <c r="AI77" s="28" t="str">
        <f>VLOOKUP($F77,Lookup_!$A$2:$AJ$2224,33,FALSE)</f>
        <v>HomDog</v>
      </c>
      <c r="AJ77" s="8">
        <f>VLOOKUP($F77,Lookup_!$A$2:$AJ$2224,35,FALSE)</f>
        <v>7</v>
      </c>
      <c r="AK77" s="28">
        <f>VLOOKUP($F77,Lookup_!$A$2:$AJ$2224,36,FALSE)</f>
        <v>-1</v>
      </c>
      <c r="AL77">
        <f t="shared" si="319"/>
        <v>3</v>
      </c>
      <c r="AM77">
        <f t="shared" si="320"/>
        <v>1</v>
      </c>
      <c r="AN77" s="166"/>
      <c r="AO77" s="1"/>
      <c r="AP77" s="17" t="s">
        <v>56</v>
      </c>
      <c r="AQ77" s="32">
        <f>AQ68+AQ59</f>
        <v>56.870000000000005</v>
      </c>
      <c r="AR77" s="103">
        <f t="shared" si="321"/>
        <v>-102</v>
      </c>
      <c r="AS77" s="24">
        <f>IF(OR($S77&lt;OPL_MIN,$S77&gt;OPL_MAX),"",VLOOKUP($F77,CleanseResults!$L$3:$P$1772,5,FALSE))</f>
        <v>0.51</v>
      </c>
      <c r="AT77" s="24" t="str">
        <f t="shared" si="322"/>
        <v>HomDog</v>
      </c>
      <c r="AU77" s="91">
        <f t="shared" si="323"/>
        <v>104.08163265306123</v>
      </c>
      <c r="AV77" s="91">
        <f t="shared" si="324"/>
        <v>104.08163265306123</v>
      </c>
      <c r="AW77" s="25">
        <f t="shared" si="325"/>
        <v>1</v>
      </c>
      <c r="AX77" s="53" t="str">
        <f t="shared" si="326"/>
        <v/>
      </c>
      <c r="AY77" s="52" t="str">
        <f t="shared" si="327"/>
        <v/>
      </c>
      <c r="AZ77" s="52" t="str">
        <f t="shared" si="328"/>
        <v/>
      </c>
      <c r="BA77" s="52" t="str">
        <f t="shared" si="329"/>
        <v/>
      </c>
      <c r="BB77" s="52" t="str">
        <f t="shared" si="330"/>
        <v/>
      </c>
      <c r="BC77" s="52" t="str">
        <f t="shared" si="331"/>
        <v/>
      </c>
      <c r="BD77" s="52">
        <f t="shared" si="332"/>
        <v>202</v>
      </c>
      <c r="BE77" s="52">
        <f t="shared" si="333"/>
        <v>102</v>
      </c>
      <c r="BG77" s="166"/>
      <c r="BH77" s="1"/>
      <c r="BI77" s="17" t="s">
        <v>56</v>
      </c>
      <c r="BJ77" s="32">
        <f>BJ68+BJ59</f>
        <v>50.5</v>
      </c>
      <c r="BK77" s="103">
        <f t="shared" si="334"/>
        <v>-102</v>
      </c>
      <c r="BL77" s="24">
        <f>IF(OR($S77&lt;OPL_MIN,$S77&gt;OPL_MAX),"",VLOOKUP($F77,CleanseResults!$AA$3:$AE$1772,5,FALSE))</f>
        <v>0.49</v>
      </c>
      <c r="BM77" s="24" t="str">
        <f t="shared" si="335"/>
        <v>VisFave</v>
      </c>
      <c r="BN77" s="91">
        <f t="shared" si="336"/>
        <v>-104.08163265306123</v>
      </c>
      <c r="BO77" s="91">
        <f t="shared" si="337"/>
        <v>104.08163265306123</v>
      </c>
      <c r="BP77" s="25">
        <f t="shared" si="338"/>
        <v>-1</v>
      </c>
      <c r="BQ77" s="53" t="str">
        <f t="shared" si="339"/>
        <v/>
      </c>
      <c r="BR77" s="52" t="str">
        <f t="shared" si="340"/>
        <v/>
      </c>
      <c r="BS77" s="52" t="str">
        <f t="shared" si="341"/>
        <v/>
      </c>
      <c r="BT77" s="52" t="str">
        <f t="shared" si="342"/>
        <v/>
      </c>
      <c r="BU77" s="52">
        <f t="shared" si="343"/>
        <v>0</v>
      </c>
      <c r="BV77" s="52">
        <f t="shared" si="344"/>
        <v>108</v>
      </c>
      <c r="BW77" s="52" t="str">
        <f t="shared" si="345"/>
        <v/>
      </c>
      <c r="BX77" s="52" t="str">
        <f t="shared" si="346"/>
        <v/>
      </c>
      <c r="BZ77" s="166"/>
      <c r="CA77" s="1"/>
      <c r="CB77" s="17" t="s">
        <v>56</v>
      </c>
      <c r="CC77" s="32">
        <f>CC68+CC59</f>
        <v>50.56</v>
      </c>
      <c r="CD77" s="103">
        <f t="shared" si="347"/>
        <v>-102</v>
      </c>
      <c r="CE77" s="24">
        <f>IF(OR($S77&lt;OPL_MIN,$S77&gt;OPL_MAX),"",VLOOKUP($F77,CleanseResults!$AP$3:$AT$1772,5,FALSE))</f>
        <v>0.56000000000000005</v>
      </c>
      <c r="CF77" s="24" t="str">
        <f t="shared" si="348"/>
        <v>HomDog</v>
      </c>
      <c r="CG77" s="91">
        <f t="shared" si="349"/>
        <v>127.27272727272729</v>
      </c>
      <c r="CH77" s="91">
        <f t="shared" si="350"/>
        <v>127.27272727272729</v>
      </c>
      <c r="CI77" s="25">
        <f t="shared" si="351"/>
        <v>1</v>
      </c>
      <c r="CJ77" s="53" t="str">
        <f t="shared" si="352"/>
        <v/>
      </c>
      <c r="CK77" s="52" t="str">
        <f t="shared" si="353"/>
        <v/>
      </c>
      <c r="CL77" s="52" t="str">
        <f t="shared" si="354"/>
        <v/>
      </c>
      <c r="CM77" s="52" t="str">
        <f t="shared" si="355"/>
        <v/>
      </c>
      <c r="CN77" s="52" t="str">
        <f t="shared" si="356"/>
        <v/>
      </c>
      <c r="CO77" s="52" t="str">
        <f t="shared" si="357"/>
        <v/>
      </c>
      <c r="CP77" s="52">
        <f t="shared" si="358"/>
        <v>202</v>
      </c>
      <c r="CQ77" s="52">
        <f t="shared" si="359"/>
        <v>102</v>
      </c>
      <c r="CS77" s="166"/>
      <c r="CT77" s="1"/>
      <c r="CU77" s="17" t="s">
        <v>56</v>
      </c>
      <c r="CV77" s="32">
        <f>CV68+CV59</f>
        <v>50.57</v>
      </c>
      <c r="CW77" s="103">
        <f t="shared" si="360"/>
        <v>-102</v>
      </c>
      <c r="CX77" s="24">
        <f>IF(OR($S77&lt;OPL_MIN,$S77&gt;OPL_MAX),"",VLOOKUP($F77,CleanseResults!$BE$3:$BI$1772,5,FALSE))</f>
        <v>0.48</v>
      </c>
      <c r="CY77" s="24" t="str">
        <f t="shared" si="361"/>
        <v>VisFave</v>
      </c>
      <c r="CZ77" s="91">
        <f t="shared" si="362"/>
        <v>-108.33333333333334</v>
      </c>
      <c r="DA77" s="91">
        <f t="shared" si="363"/>
        <v>108.33333333333334</v>
      </c>
      <c r="DB77" s="25">
        <f t="shared" si="364"/>
        <v>-1</v>
      </c>
      <c r="DC77" s="53" t="str">
        <f t="shared" si="365"/>
        <v/>
      </c>
      <c r="DD77" s="52" t="str">
        <f t="shared" si="366"/>
        <v/>
      </c>
      <c r="DE77" s="52" t="str">
        <f t="shared" si="367"/>
        <v/>
      </c>
      <c r="DF77" s="52" t="str">
        <f t="shared" si="368"/>
        <v/>
      </c>
      <c r="DG77" s="52">
        <f t="shared" si="369"/>
        <v>0</v>
      </c>
      <c r="DH77" s="52">
        <f t="shared" si="370"/>
        <v>108</v>
      </c>
      <c r="DI77" s="52" t="str">
        <f t="shared" si="371"/>
        <v/>
      </c>
      <c r="DJ77" s="52" t="str">
        <f t="shared" si="372"/>
        <v/>
      </c>
      <c r="DL77" s="166"/>
      <c r="DM77" s="1"/>
      <c r="DN77" s="17" t="s">
        <v>56</v>
      </c>
      <c r="DO77" s="32">
        <f>DO68+DO59</f>
        <v>56.879999999999995</v>
      </c>
      <c r="DP77" s="103">
        <f t="shared" si="373"/>
        <v>-102</v>
      </c>
      <c r="DQ77" s="24">
        <f>IF(OR($S77&lt;OPL_MIN,$S77&gt;OPL_MAX),"",VLOOKUP($F77,CleanseResults!$BT$3:$BX$1772,5,FALSE))</f>
        <v>0.45</v>
      </c>
      <c r="DR77" s="24" t="str">
        <f t="shared" si="374"/>
        <v>VisFave</v>
      </c>
      <c r="DS77" s="91">
        <f t="shared" si="375"/>
        <v>-122.22222222222226</v>
      </c>
      <c r="DT77" s="91">
        <f t="shared" si="376"/>
        <v>122.22222222222226</v>
      </c>
      <c r="DU77" s="25">
        <f t="shared" si="377"/>
        <v>-1</v>
      </c>
      <c r="DV77" s="53" t="str">
        <f t="shared" si="378"/>
        <v/>
      </c>
      <c r="DW77" s="52" t="str">
        <f t="shared" si="379"/>
        <v/>
      </c>
      <c r="DX77" s="52" t="str">
        <f t="shared" si="380"/>
        <v/>
      </c>
      <c r="DY77" s="52" t="str">
        <f t="shared" si="381"/>
        <v/>
      </c>
      <c r="DZ77" s="52">
        <f t="shared" si="382"/>
        <v>0</v>
      </c>
      <c r="EA77" s="52">
        <f t="shared" si="383"/>
        <v>108</v>
      </c>
      <c r="EB77" s="52" t="str">
        <f t="shared" si="384"/>
        <v/>
      </c>
      <c r="EC77" s="52" t="str">
        <f t="shared" si="385"/>
        <v/>
      </c>
      <c r="EE77" s="166"/>
      <c r="EF77" s="1"/>
      <c r="EG77" s="17" t="s">
        <v>56</v>
      </c>
      <c r="EH77" s="32">
        <f>EH68+EH59</f>
        <v>46.72</v>
      </c>
      <c r="EI77" s="103">
        <f t="shared" si="386"/>
        <v>-102</v>
      </c>
      <c r="EJ77" s="24">
        <f>IF(OR($S77&lt;OPL_MIN,$S77&gt;OPL_MAX),"",VLOOKUP($F77,CleanseResults!$CI$3:$CM$1772,5,FALSE))</f>
        <v>0.48</v>
      </c>
      <c r="EK77" s="24" t="str">
        <f t="shared" si="387"/>
        <v>VisFave</v>
      </c>
      <c r="EL77" s="91">
        <f t="shared" si="388"/>
        <v>-108.33333333333334</v>
      </c>
      <c r="EM77" s="91">
        <f t="shared" si="389"/>
        <v>108.33333333333334</v>
      </c>
      <c r="EN77" s="25">
        <f t="shared" si="390"/>
        <v>-1</v>
      </c>
      <c r="EO77" s="53" t="str">
        <f t="shared" si="391"/>
        <v/>
      </c>
      <c r="EP77" s="52" t="str">
        <f t="shared" si="392"/>
        <v/>
      </c>
      <c r="EQ77" s="52" t="str">
        <f t="shared" si="393"/>
        <v/>
      </c>
      <c r="ER77" s="52" t="str">
        <f t="shared" si="394"/>
        <v/>
      </c>
      <c r="ES77" s="52">
        <f t="shared" si="395"/>
        <v>0</v>
      </c>
      <c r="ET77" s="52">
        <f t="shared" si="396"/>
        <v>108</v>
      </c>
      <c r="EU77" s="52" t="str">
        <f t="shared" si="397"/>
        <v/>
      </c>
      <c r="EV77" s="52" t="str">
        <f t="shared" si="398"/>
        <v/>
      </c>
      <c r="EX77" s="166"/>
      <c r="EY77" s="1"/>
      <c r="EZ77" s="17" t="s">
        <v>56</v>
      </c>
      <c r="FA77" s="32">
        <f>FA68+FA59</f>
        <v>36.01</v>
      </c>
      <c r="FB77" s="103">
        <f t="shared" si="399"/>
        <v>-102</v>
      </c>
      <c r="FC77" s="24">
        <f>IF(OR($S77&lt;OPL_MIN,$S77&gt;OPL_MAX),"",VLOOKUP($F77,CleanseResults!$CX$3:$DB$1772,5,FALSE))</f>
        <v>0.48</v>
      </c>
      <c r="FD77" s="24" t="str">
        <f t="shared" si="400"/>
        <v>VisFave</v>
      </c>
      <c r="FE77" s="91">
        <f t="shared" si="401"/>
        <v>-108.33333333333334</v>
      </c>
      <c r="FF77" s="91">
        <f t="shared" si="402"/>
        <v>108.33333333333334</v>
      </c>
      <c r="FG77" s="25">
        <f t="shared" si="403"/>
        <v>-1</v>
      </c>
      <c r="FH77" s="53" t="str">
        <f t="shared" si="404"/>
        <v/>
      </c>
      <c r="FI77" s="52" t="str">
        <f t="shared" si="405"/>
        <v/>
      </c>
      <c r="FJ77" s="52" t="str">
        <f t="shared" si="406"/>
        <v/>
      </c>
      <c r="FK77" s="52" t="str">
        <f t="shared" si="407"/>
        <v/>
      </c>
      <c r="FL77" s="52">
        <f t="shared" si="408"/>
        <v>0</v>
      </c>
      <c r="FM77" s="52">
        <f t="shared" si="409"/>
        <v>108</v>
      </c>
      <c r="FN77" s="52" t="str">
        <f t="shared" si="410"/>
        <v/>
      </c>
      <c r="FO77" s="52" t="str">
        <f t="shared" si="411"/>
        <v/>
      </c>
      <c r="FQ77" s="166"/>
      <c r="FR77" s="1"/>
      <c r="FS77" s="17" t="s">
        <v>56</v>
      </c>
      <c r="FT77" s="32">
        <f>FT68+FT59</f>
        <v>44.72</v>
      </c>
      <c r="FU77" s="103">
        <f t="shared" si="412"/>
        <v>-102</v>
      </c>
      <c r="FV77" s="24">
        <f>IF(OR($S77&lt;OPL_MIN,$S77&gt;OPL_MAX),"",VLOOKUP($F77,CleanseResults!$DM$3:$DQ$1772,5,FALSE))</f>
        <v>0.45</v>
      </c>
      <c r="FW77" s="24" t="str">
        <f t="shared" si="413"/>
        <v>VisFave</v>
      </c>
      <c r="FX77" s="91">
        <f t="shared" si="414"/>
        <v>-122.22222222222226</v>
      </c>
      <c r="FY77" s="91">
        <f t="shared" si="415"/>
        <v>122.22222222222226</v>
      </c>
      <c r="FZ77" s="25">
        <f t="shared" si="416"/>
        <v>-1</v>
      </c>
      <c r="GA77" s="53" t="str">
        <f t="shared" si="417"/>
        <v/>
      </c>
      <c r="GB77" s="52" t="str">
        <f t="shared" si="418"/>
        <v/>
      </c>
      <c r="GC77" s="52" t="str">
        <f t="shared" si="419"/>
        <v/>
      </c>
      <c r="GD77" s="52" t="str">
        <f t="shared" si="420"/>
        <v/>
      </c>
      <c r="GE77" s="52">
        <f t="shared" si="421"/>
        <v>0</v>
      </c>
      <c r="GF77" s="52">
        <f t="shared" si="422"/>
        <v>108</v>
      </c>
      <c r="GG77" s="52" t="str">
        <f t="shared" si="423"/>
        <v/>
      </c>
      <c r="GH77" s="52" t="str">
        <f t="shared" si="424"/>
        <v/>
      </c>
      <c r="GJ77" s="166"/>
      <c r="GK77" s="1"/>
      <c r="GL77" s="17" t="s">
        <v>56</v>
      </c>
      <c r="GM77" s="32">
        <f>GM68+GM59</f>
        <v>50.65</v>
      </c>
      <c r="GN77" s="103">
        <f t="shared" si="425"/>
        <v>-102</v>
      </c>
      <c r="GO77" s="24">
        <f>IF(OR($S77&lt;OPL_MIN,$S77&gt;OPL_MAX),"",VLOOKUP($F77,CleanseResults!$EB$3:$EF$1772,5,FALSE))</f>
        <v>0.53</v>
      </c>
      <c r="GP77" s="24" t="str">
        <f t="shared" si="426"/>
        <v>HomDog</v>
      </c>
      <c r="GQ77" s="91">
        <f t="shared" si="427"/>
        <v>112.76595744680853</v>
      </c>
      <c r="GR77" s="91">
        <f t="shared" si="428"/>
        <v>112.76595744680853</v>
      </c>
      <c r="GS77" s="25">
        <f t="shared" si="429"/>
        <v>1</v>
      </c>
      <c r="GT77" s="53" t="str">
        <f t="shared" si="430"/>
        <v/>
      </c>
      <c r="GU77" s="52" t="str">
        <f t="shared" si="431"/>
        <v/>
      </c>
      <c r="GV77" s="52" t="str">
        <f t="shared" si="432"/>
        <v/>
      </c>
      <c r="GW77" s="52" t="str">
        <f t="shared" si="433"/>
        <v/>
      </c>
      <c r="GX77" s="52" t="str">
        <f t="shared" si="434"/>
        <v/>
      </c>
      <c r="GY77" s="52" t="str">
        <f t="shared" si="435"/>
        <v/>
      </c>
      <c r="GZ77" s="52">
        <f t="shared" si="436"/>
        <v>202</v>
      </c>
      <c r="HA77" s="52">
        <f t="shared" si="437"/>
        <v>102</v>
      </c>
      <c r="HC77" s="166"/>
      <c r="HD77" s="1"/>
      <c r="HE77" s="17" t="s">
        <v>56</v>
      </c>
      <c r="HF77" s="32">
        <f>HF68+HF59</f>
        <v>50.65</v>
      </c>
      <c r="HG77" s="103">
        <f t="shared" si="438"/>
        <v>-102</v>
      </c>
      <c r="HH77" s="24">
        <f>IF(OR($S77&lt;OPL_MIN,$S77&gt;OPL_MAX),"",VLOOKUP($F77,CleanseResults!$EQ$3:$EU$1772,5,FALSE))</f>
        <v>0.53</v>
      </c>
      <c r="HI77" s="24" t="str">
        <f t="shared" si="439"/>
        <v>HomDog</v>
      </c>
      <c r="HJ77" s="91">
        <f t="shared" si="440"/>
        <v>112.76595744680853</v>
      </c>
      <c r="HK77" s="91">
        <f t="shared" si="441"/>
        <v>112.76595744680853</v>
      </c>
      <c r="HL77" s="25">
        <f t="shared" si="442"/>
        <v>1</v>
      </c>
      <c r="HM77" s="53" t="str">
        <f t="shared" si="443"/>
        <v/>
      </c>
      <c r="HN77" s="52" t="str">
        <f t="shared" si="444"/>
        <v/>
      </c>
      <c r="HO77" s="52" t="str">
        <f t="shared" si="445"/>
        <v/>
      </c>
      <c r="HP77" s="52" t="str">
        <f t="shared" si="446"/>
        <v/>
      </c>
      <c r="HQ77" s="52" t="str">
        <f t="shared" si="447"/>
        <v/>
      </c>
      <c r="HR77" s="52" t="str">
        <f t="shared" si="448"/>
        <v/>
      </c>
      <c r="HS77" s="52">
        <f t="shared" si="449"/>
        <v>202</v>
      </c>
      <c r="HT77" s="52">
        <f t="shared" si="450"/>
        <v>102</v>
      </c>
      <c r="HV77" s="166"/>
      <c r="HW77" s="1"/>
      <c r="HX77" s="17" t="s">
        <v>56</v>
      </c>
      <c r="HY77" s="32">
        <f>HY68+HY59</f>
        <v>38.21</v>
      </c>
      <c r="HZ77" s="103">
        <f t="shared" si="451"/>
        <v>-102</v>
      </c>
      <c r="IA77" s="24">
        <f>IF(OR($S77&lt;OPL_MIN,$S77&gt;OPL_MAX),"",VLOOKUP($F77,CleanseResults!$FF$3:$FJ$1772,5,FALSE))</f>
        <v>0.49</v>
      </c>
      <c r="IB77" s="24" t="str">
        <f t="shared" si="452"/>
        <v>VisFave</v>
      </c>
      <c r="IC77" s="91">
        <f t="shared" si="453"/>
        <v>-104.08163265306123</v>
      </c>
      <c r="ID77" s="91">
        <f t="shared" si="454"/>
        <v>104.08163265306123</v>
      </c>
      <c r="IE77" s="25">
        <f t="shared" si="455"/>
        <v>-1</v>
      </c>
      <c r="IF77" s="53" t="str">
        <f t="shared" si="456"/>
        <v/>
      </c>
      <c r="IG77" s="52" t="str">
        <f t="shared" si="457"/>
        <v/>
      </c>
      <c r="IH77" s="52" t="str">
        <f t="shared" si="458"/>
        <v/>
      </c>
      <c r="II77" s="52" t="str">
        <f t="shared" si="459"/>
        <v/>
      </c>
      <c r="IJ77" s="52">
        <f t="shared" si="460"/>
        <v>0</v>
      </c>
      <c r="IK77" s="52">
        <f t="shared" si="461"/>
        <v>108</v>
      </c>
      <c r="IL77" s="52" t="str">
        <f t="shared" si="462"/>
        <v/>
      </c>
      <c r="IM77" s="52" t="str">
        <f t="shared" si="463"/>
        <v/>
      </c>
      <c r="IO77" s="166"/>
      <c r="IP77" s="1"/>
      <c r="IQ77" s="17" t="s">
        <v>56</v>
      </c>
      <c r="IR77" s="32">
        <f>IR68+IR59</f>
        <v>46.71</v>
      </c>
      <c r="IS77" s="103">
        <f t="shared" si="464"/>
        <v>-102</v>
      </c>
      <c r="IT77" s="24">
        <f>IF(OR($S77&lt;OPL_MIN,$S77&gt;OPL_MAX),"",VLOOKUP($F77,CleanseResults!$FU$3:$FY$1772,5,FALSE))</f>
        <v>0.5</v>
      </c>
      <c r="IU77" s="24" t="str">
        <f t="shared" si="465"/>
        <v>HomDog</v>
      </c>
      <c r="IV77" s="91">
        <f t="shared" si="466"/>
        <v>100</v>
      </c>
      <c r="IW77" s="91">
        <f t="shared" si="467"/>
        <v>100</v>
      </c>
      <c r="IX77" s="25">
        <f t="shared" si="468"/>
        <v>1</v>
      </c>
      <c r="IY77" s="53" t="str">
        <f t="shared" si="469"/>
        <v/>
      </c>
      <c r="IZ77" s="52" t="str">
        <f t="shared" si="470"/>
        <v/>
      </c>
      <c r="JA77" s="52" t="str">
        <f t="shared" si="471"/>
        <v/>
      </c>
      <c r="JB77" s="52" t="str">
        <f t="shared" si="472"/>
        <v/>
      </c>
      <c r="JC77" s="52" t="str">
        <f t="shared" si="473"/>
        <v/>
      </c>
      <c r="JD77" s="52" t="str">
        <f t="shared" si="474"/>
        <v/>
      </c>
      <c r="JE77" s="52">
        <f t="shared" si="475"/>
        <v>202</v>
      </c>
      <c r="JF77" s="52">
        <f t="shared" si="476"/>
        <v>102</v>
      </c>
      <c r="JH77" s="166"/>
      <c r="JI77" s="1"/>
      <c r="JJ77" s="17" t="s">
        <v>56</v>
      </c>
      <c r="JK77" s="32">
        <f>JK68+JK59</f>
        <v>63.02</v>
      </c>
      <c r="JL77" s="103">
        <f t="shared" si="477"/>
        <v>-102</v>
      </c>
      <c r="JM77" s="24">
        <f>IF(OR($S77&lt;OPL_MIN,$S77&gt;OPL_MAX),"",VLOOKUP($F77,CleanseResults!$GJ$3:$GN$1772,5,FALSE))</f>
        <v>0.47</v>
      </c>
      <c r="JN77" s="24" t="str">
        <f t="shared" si="478"/>
        <v>VisFave</v>
      </c>
      <c r="JO77" s="91">
        <f t="shared" si="479"/>
        <v>-112.76595744680853</v>
      </c>
      <c r="JP77" s="91">
        <f t="shared" si="480"/>
        <v>112.76595744680853</v>
      </c>
      <c r="JQ77" s="25">
        <f t="shared" si="481"/>
        <v>-1</v>
      </c>
      <c r="JR77" s="53" t="str">
        <f t="shared" si="482"/>
        <v/>
      </c>
      <c r="JS77" s="52" t="str">
        <f t="shared" si="483"/>
        <v/>
      </c>
      <c r="JT77" s="52" t="str">
        <f t="shared" si="484"/>
        <v/>
      </c>
      <c r="JU77" s="52" t="str">
        <f t="shared" si="485"/>
        <v/>
      </c>
      <c r="JV77" s="52">
        <f t="shared" si="486"/>
        <v>0</v>
      </c>
      <c r="JW77" s="52">
        <f t="shared" si="487"/>
        <v>108</v>
      </c>
      <c r="JX77" s="52" t="str">
        <f t="shared" si="488"/>
        <v/>
      </c>
      <c r="JY77" s="52" t="str">
        <f t="shared" si="489"/>
        <v/>
      </c>
      <c r="KA77" s="166"/>
      <c r="KB77" s="1"/>
      <c r="KC77" s="17" t="s">
        <v>56</v>
      </c>
      <c r="KD77" s="32">
        <f>KD68+KD59</f>
        <v>42.370000000000005</v>
      </c>
      <c r="KE77" s="103">
        <f t="shared" si="490"/>
        <v>-102</v>
      </c>
      <c r="KF77" s="24">
        <f>IF(OR($S77&lt;OPL_MIN,$S77&gt;OPL_MAX),"",VLOOKUP($F77,CleanseResults!$GY$3:$HC$1772,5,FALSE))</f>
        <v>0.47</v>
      </c>
      <c r="KG77" s="24" t="str">
        <f t="shared" si="491"/>
        <v>VisFave</v>
      </c>
      <c r="KH77" s="91">
        <f t="shared" si="492"/>
        <v>-112.76595744680853</v>
      </c>
      <c r="KI77" s="91">
        <f t="shared" si="493"/>
        <v>112.76595744680853</v>
      </c>
      <c r="KJ77" s="25">
        <f t="shared" si="494"/>
        <v>-1</v>
      </c>
      <c r="KK77" s="53" t="str">
        <f t="shared" si="495"/>
        <v/>
      </c>
      <c r="KL77" s="52" t="str">
        <f t="shared" si="496"/>
        <v/>
      </c>
      <c r="KM77" s="52" t="str">
        <f t="shared" si="497"/>
        <v/>
      </c>
      <c r="KN77" s="52" t="str">
        <f t="shared" si="498"/>
        <v/>
      </c>
      <c r="KO77" s="52">
        <f t="shared" si="499"/>
        <v>0</v>
      </c>
      <c r="KP77" s="52">
        <f t="shared" si="500"/>
        <v>108</v>
      </c>
      <c r="KQ77" s="52" t="str">
        <f t="shared" si="501"/>
        <v/>
      </c>
      <c r="KR77" s="52" t="str">
        <f t="shared" si="502"/>
        <v/>
      </c>
      <c r="KT77" s="166"/>
      <c r="KU77" s="1"/>
      <c r="KV77" s="17" t="s">
        <v>56</v>
      </c>
      <c r="KW77" s="32">
        <f>KW68+KW59</f>
        <v>63</v>
      </c>
      <c r="KX77" s="103">
        <f t="shared" si="503"/>
        <v>-102</v>
      </c>
      <c r="KY77" s="24">
        <f>IF(OR($S77&lt;OPL_MIN,$S77&gt;OPL_MAX),"",VLOOKUP($F77,CleanseResults!$HN$3:$HR$1772,5,FALSE))</f>
        <v>0.48</v>
      </c>
      <c r="KZ77" s="24" t="str">
        <f t="shared" si="504"/>
        <v>VisFave</v>
      </c>
      <c r="LA77" s="91">
        <f t="shared" si="505"/>
        <v>-108.33333333333334</v>
      </c>
      <c r="LB77" s="91">
        <f t="shared" si="506"/>
        <v>108.33333333333334</v>
      </c>
      <c r="LC77" s="25">
        <f t="shared" si="507"/>
        <v>-1</v>
      </c>
      <c r="LD77" s="53" t="str">
        <f t="shared" si="508"/>
        <v/>
      </c>
      <c r="LE77" s="52" t="str">
        <f t="shared" si="509"/>
        <v/>
      </c>
      <c r="LF77" s="52" t="str">
        <f t="shared" si="510"/>
        <v/>
      </c>
      <c r="LG77" s="52" t="str">
        <f t="shared" si="511"/>
        <v/>
      </c>
      <c r="LH77" s="52">
        <f t="shared" si="512"/>
        <v>0</v>
      </c>
      <c r="LI77" s="52">
        <f t="shared" si="513"/>
        <v>108</v>
      </c>
      <c r="LJ77" s="52" t="str">
        <f t="shared" si="514"/>
        <v/>
      </c>
      <c r="LK77" s="52" t="str">
        <f t="shared" si="515"/>
        <v/>
      </c>
      <c r="LO77" s="166"/>
      <c r="LP77" s="1"/>
      <c r="LQ77" s="17" t="s">
        <v>407</v>
      </c>
      <c r="LR77" s="121">
        <f>LR68+LR59</f>
        <v>14.002511257847218</v>
      </c>
      <c r="LS77" s="129">
        <f t="shared" si="277"/>
        <v>0.49302808780869789</v>
      </c>
      <c r="LT77" s="53">
        <f t="shared" si="516"/>
        <v>0</v>
      </c>
      <c r="LU77" s="53">
        <f t="shared" si="517"/>
        <v>0</v>
      </c>
      <c r="LV77" s="53">
        <f t="shared" si="518"/>
        <v>10</v>
      </c>
      <c r="LW77" s="53">
        <f t="shared" si="519"/>
        <v>5</v>
      </c>
      <c r="LX77" s="24" t="str">
        <f t="shared" si="520"/>
        <v>VisFave</v>
      </c>
      <c r="LY77" s="97">
        <f t="shared" si="278"/>
        <v>66.666666666666657</v>
      </c>
      <c r="LZ77" s="127">
        <f t="shared" si="279"/>
        <v>0.48</v>
      </c>
      <c r="MA77" s="128">
        <f t="shared" si="280"/>
        <v>-1.3028087808697908E-2</v>
      </c>
      <c r="MB77" s="91">
        <f t="shared" si="281"/>
        <v>108.33333333333334</v>
      </c>
      <c r="MC77" s="137" t="str">
        <f t="shared" si="282"/>
        <v>VisFave</v>
      </c>
      <c r="MD77" s="138" t="str">
        <f t="shared" si="283"/>
        <v/>
      </c>
      <c r="ME77" s="130" t="str">
        <f t="shared" si="521"/>
        <v/>
      </c>
      <c r="MF77" s="135" t="str">
        <f t="shared" si="284"/>
        <v/>
      </c>
      <c r="MG77" s="135" t="str">
        <f t="shared" si="285"/>
        <v/>
      </c>
      <c r="MH77" s="135" t="str">
        <f t="shared" si="286"/>
        <v/>
      </c>
      <c r="MI77" s="135" t="str">
        <f t="shared" si="287"/>
        <v/>
      </c>
      <c r="MJ77" s="135" t="str">
        <f t="shared" si="288"/>
        <v/>
      </c>
      <c r="MK77" s="135" t="str">
        <f t="shared" si="289"/>
        <v/>
      </c>
      <c r="ML77" s="135" t="str">
        <f t="shared" si="290"/>
        <v/>
      </c>
      <c r="MM77" s="135" t="str">
        <f t="shared" si="291"/>
        <v/>
      </c>
      <c r="MO77" s="123" t="str">
        <f t="shared" si="292"/>
        <v/>
      </c>
      <c r="MP77" s="123" t="str">
        <f t="shared" si="293"/>
        <v/>
      </c>
      <c r="MS77" s="24" t="str">
        <f t="shared" si="294"/>
        <v/>
      </c>
      <c r="MT77" s="24" t="str">
        <f t="shared" si="295"/>
        <v/>
      </c>
      <c r="MU77" s="24" t="str">
        <f t="shared" si="296"/>
        <v/>
      </c>
      <c r="MV77" s="81" t="str">
        <f t="shared" si="297"/>
        <v/>
      </c>
      <c r="MX77" s="52">
        <f t="shared" si="298"/>
        <v>0.51</v>
      </c>
      <c r="MY77" s="52">
        <f t="shared" si="299"/>
        <v>0.49</v>
      </c>
      <c r="MZ77" s="52">
        <f t="shared" si="300"/>
        <v>0.56000000000000005</v>
      </c>
      <c r="NA77" s="52">
        <f t="shared" si="301"/>
        <v>0.48</v>
      </c>
      <c r="NB77" s="52">
        <f t="shared" si="302"/>
        <v>0.45</v>
      </c>
      <c r="NC77" s="52">
        <f t="shared" si="303"/>
        <v>0.48</v>
      </c>
      <c r="ND77" s="52">
        <f t="shared" si="304"/>
        <v>0.48</v>
      </c>
      <c r="NE77" s="52">
        <f t="shared" si="305"/>
        <v>0.45</v>
      </c>
      <c r="NF77" s="52">
        <f t="shared" si="306"/>
        <v>0.53</v>
      </c>
      <c r="NG77" s="52">
        <f t="shared" si="307"/>
        <v>0.53</v>
      </c>
      <c r="NH77" s="52">
        <f t="shared" si="308"/>
        <v>0.49</v>
      </c>
      <c r="NI77" s="52">
        <f t="shared" si="309"/>
        <v>0.5</v>
      </c>
      <c r="NJ77" s="52">
        <f t="shared" si="310"/>
        <v>0.47</v>
      </c>
      <c r="NK77" s="52">
        <f t="shared" si="311"/>
        <v>0.47</v>
      </c>
      <c r="NL77" s="52">
        <f t="shared" si="312"/>
        <v>0.48</v>
      </c>
      <c r="NM77" s="109">
        <f t="shared" si="522"/>
        <v>0.48</v>
      </c>
    </row>
    <row r="78" spans="1:377" ht="15" customHeight="1" x14ac:dyDescent="0.2">
      <c r="E78" s="10">
        <f t="shared" si="313"/>
        <v>0</v>
      </c>
      <c r="F78" s="26">
        <v>823794</v>
      </c>
      <c r="G78" s="49">
        <f>VLOOKUP($F78,Lookup_!$A$2:$AJ$2224,3,FALSE)</f>
        <v>2026</v>
      </c>
      <c r="H78" s="27">
        <f>VLOOKUP($F78,Lookup_!$A$2:$AJ$2224,4,FALSE)</f>
        <v>5.2</v>
      </c>
      <c r="I78" s="86">
        <f>VLOOKUP($F78,Lookup_!$A$2:$AJ$2224,2,FALSE)</f>
        <v>46150</v>
      </c>
      <c r="J78" s="7">
        <f>VLOOKUP($F78,Lookup_!$A$2:$AJ$2224,13,FALSE)</f>
        <v>19</v>
      </c>
      <c r="K78" s="8" t="str">
        <f>VLOOKUP(J78,Lookup_!$AO$3:$AP$32,2,FALSE)</f>
        <v>NYY</v>
      </c>
      <c r="L78" s="27">
        <f>VLOOKUP($F78,Lookup_!$A$2:$AJ$2224,14,FALSE)</f>
        <v>-113</v>
      </c>
      <c r="M78" s="12">
        <f>VLOOKUP($F78,Lookup_!$A$2:$AJ$2224,15,FALSE)</f>
        <v>0.53051599999999999</v>
      </c>
      <c r="N78" s="115">
        <f t="shared" si="314"/>
        <v>0.51852409329438076</v>
      </c>
      <c r="O78" s="116">
        <f t="shared" si="315"/>
        <v>-107.69471246074485</v>
      </c>
      <c r="P78" s="49">
        <f>VLOOKUP($F78,Lookup_!$A$2:$AJ$2224,7,FALSE)</f>
        <v>17</v>
      </c>
      <c r="Q78" s="8" t="str">
        <f>VLOOKUP(P78,Lookup_!$AO$3:$AP$32,2,FALSE)</f>
        <v>MLW</v>
      </c>
      <c r="R78" s="88">
        <f>VLOOKUP($F78,Lookup_!$A$2:$AJ$2224,12,FALSE)</f>
        <v>0.32447985800000001</v>
      </c>
      <c r="S78" s="27">
        <f>VLOOKUP($F78,Lookup_!$A$2:$AJ$2224,8,FALSE)</f>
        <v>103</v>
      </c>
      <c r="T78" s="12">
        <f>VLOOKUP($F78,Lookup_!$A$2:$AJ$2224,9,FALSE)</f>
        <v>0.49261100000000002</v>
      </c>
      <c r="U78" s="115">
        <f t="shared" si="316"/>
        <v>0.48147590670561913</v>
      </c>
      <c r="V78" s="116">
        <f t="shared" si="317"/>
        <v>107.6947124607449</v>
      </c>
      <c r="W78" s="90">
        <f t="shared" si="318"/>
        <v>-1</v>
      </c>
      <c r="X78" s="27">
        <f>VLOOKUP($F78,Lookup_!$A$2:$AJ$2224,5,FALSE)</f>
        <v>7.5</v>
      </c>
      <c r="Y78" s="27">
        <f>VLOOKUP($F78,Lookup_!$A$2:$AJ$2224,6,FALSE)</f>
        <v>-104.5</v>
      </c>
      <c r="Z78" s="55">
        <f>VLOOKUP($F78,Lookup_!$A$2:$AJ$2224,19,FALSE)</f>
        <v>108.60355316100929</v>
      </c>
      <c r="AA78" s="116">
        <f>VLOOKUP($F78,Lookup_!$A$2:$AJ$2224,25,FALSE)</f>
        <v>113.00570216264688</v>
      </c>
      <c r="AB78" s="27">
        <f>VLOOKUP($F78,Lookup_!$A$2:$AJ$2224,21,FALSE)</f>
        <v>-118.68207912301629</v>
      </c>
      <c r="AC78" s="116">
        <f>VLOOKUP($F78,Lookup_!$A$2:$AJ$2224,23,FALSE)</f>
        <v>125.45880867565495</v>
      </c>
      <c r="AD78" s="7">
        <f>VLOOKUP($F78,Lookup_!$A$2:$AJ$2224,31,FALSE)</f>
        <v>0</v>
      </c>
      <c r="AE78" s="8">
        <f>VLOOKUP($F78,Lookup_!$A$2:$AJ$2224,30,FALSE)</f>
        <v>6</v>
      </c>
      <c r="AF78" s="8" t="str">
        <f>VLOOKUP($F78,Lookup_!$A$2:$AJ$2224,32,FALSE)</f>
        <v>SIX</v>
      </c>
      <c r="AG78" s="28">
        <f>VLOOKUP($F78,Lookup_!$A$2:$AJ$2224,29,FALSE)</f>
        <v>1</v>
      </c>
      <c r="AH78" s="28">
        <f>VLOOKUP($F78,Lookup_!$A$2:$AJ$2224,34,FALSE)</f>
        <v>-1</v>
      </c>
      <c r="AI78" s="28" t="str">
        <f>VLOOKUP($F78,Lookup_!$A$2:$AJ$2224,33,FALSE)</f>
        <v>HomDog</v>
      </c>
      <c r="AJ78" s="8">
        <f>VLOOKUP($F78,Lookup_!$A$2:$AJ$2224,35,FALSE)</f>
        <v>6</v>
      </c>
      <c r="AK78" s="28">
        <f>VLOOKUP($F78,Lookup_!$A$2:$AJ$2224,36,FALSE)</f>
        <v>-1</v>
      </c>
      <c r="AL78">
        <f t="shared" si="319"/>
        <v>6</v>
      </c>
      <c r="AM78">
        <f t="shared" si="320"/>
        <v>1</v>
      </c>
      <c r="AN78" s="166"/>
      <c r="AO78" s="1"/>
      <c r="AP78" s="17" t="s">
        <v>57</v>
      </c>
      <c r="AQ78" s="32">
        <f>AQ77-AQ76</f>
        <v>-14.739999999999995</v>
      </c>
      <c r="AR78" s="103">
        <f t="shared" si="321"/>
        <v>103</v>
      </c>
      <c r="AS78" s="24">
        <f>IF(OR($S78&lt;OPL_MIN,$S78&gt;OPL_MAX),"",VLOOKUP($F78,CleanseResults!$L$3:$P$1772,5,FALSE))</f>
        <v>0.46</v>
      </c>
      <c r="AT78" s="24" t="str">
        <f t="shared" si="322"/>
        <v>VisFave</v>
      </c>
      <c r="AU78" s="91">
        <f t="shared" si="323"/>
        <v>-117.39130434782609</v>
      </c>
      <c r="AV78" s="91">
        <f t="shared" si="324"/>
        <v>117.39130434782609</v>
      </c>
      <c r="AW78" s="25">
        <f t="shared" si="325"/>
        <v>-1</v>
      </c>
      <c r="AX78" s="53" t="str">
        <f t="shared" si="326"/>
        <v/>
      </c>
      <c r="AY78" s="52" t="str">
        <f t="shared" si="327"/>
        <v/>
      </c>
      <c r="AZ78" s="52" t="str">
        <f t="shared" si="328"/>
        <v/>
      </c>
      <c r="BA78" s="52" t="str">
        <f t="shared" si="329"/>
        <v/>
      </c>
      <c r="BB78" s="52">
        <f t="shared" si="330"/>
        <v>0</v>
      </c>
      <c r="BC78" s="52">
        <f t="shared" si="331"/>
        <v>113</v>
      </c>
      <c r="BD78" s="52" t="str">
        <f t="shared" si="332"/>
        <v/>
      </c>
      <c r="BE78" s="52" t="str">
        <f t="shared" si="333"/>
        <v/>
      </c>
      <c r="BG78" s="166"/>
      <c r="BH78" s="1"/>
      <c r="BI78" s="17" t="s">
        <v>57</v>
      </c>
      <c r="BJ78" s="32">
        <f>BJ77-BJ76</f>
        <v>-10.129999999999995</v>
      </c>
      <c r="BK78" s="103">
        <f t="shared" si="334"/>
        <v>103</v>
      </c>
      <c r="BL78" s="24">
        <f>IF(OR($S78&lt;OPL_MIN,$S78&gt;OPL_MAX),"",VLOOKUP($F78,CleanseResults!$AA$3:$AE$1772,5,FALSE))</f>
        <v>0.32</v>
      </c>
      <c r="BM78" s="24" t="str">
        <f t="shared" si="335"/>
        <v>VisFave</v>
      </c>
      <c r="BN78" s="91">
        <f t="shared" si="336"/>
        <v>-212.49999999999994</v>
      </c>
      <c r="BO78" s="91">
        <f t="shared" si="337"/>
        <v>212.49999999999994</v>
      </c>
      <c r="BP78" s="25">
        <f t="shared" si="338"/>
        <v>-1</v>
      </c>
      <c r="BQ78" s="53" t="str">
        <f t="shared" si="339"/>
        <v/>
      </c>
      <c r="BR78" s="52" t="str">
        <f t="shared" si="340"/>
        <v/>
      </c>
      <c r="BS78" s="52" t="str">
        <f t="shared" si="341"/>
        <v/>
      </c>
      <c r="BT78" s="52" t="str">
        <f t="shared" si="342"/>
        <v/>
      </c>
      <c r="BU78" s="52">
        <f t="shared" si="343"/>
        <v>0</v>
      </c>
      <c r="BV78" s="52">
        <f t="shared" si="344"/>
        <v>113</v>
      </c>
      <c r="BW78" s="52" t="str">
        <f t="shared" si="345"/>
        <v/>
      </c>
      <c r="BX78" s="52" t="str">
        <f t="shared" si="346"/>
        <v/>
      </c>
      <c r="BZ78" s="166"/>
      <c r="CA78" s="1"/>
      <c r="CB78" s="17" t="s">
        <v>57</v>
      </c>
      <c r="CC78" s="32">
        <f>CC77-CC76</f>
        <v>-8.7800000000000011</v>
      </c>
      <c r="CD78" s="103">
        <f t="shared" si="347"/>
        <v>103</v>
      </c>
      <c r="CE78" s="24">
        <f>IF(OR($S78&lt;OPL_MIN,$S78&gt;OPL_MAX),"",VLOOKUP($F78,CleanseResults!$AP$3:$AT$1772,5,FALSE))</f>
        <v>0.5</v>
      </c>
      <c r="CF78" s="24" t="str">
        <f t="shared" si="348"/>
        <v>HomDog</v>
      </c>
      <c r="CG78" s="91">
        <f t="shared" si="349"/>
        <v>100</v>
      </c>
      <c r="CH78" s="91">
        <f t="shared" si="350"/>
        <v>100</v>
      </c>
      <c r="CI78" s="25">
        <f t="shared" si="351"/>
        <v>1</v>
      </c>
      <c r="CJ78" s="53" t="str">
        <f t="shared" si="352"/>
        <v/>
      </c>
      <c r="CK78" s="52" t="str">
        <f t="shared" si="353"/>
        <v/>
      </c>
      <c r="CL78" s="52" t="str">
        <f t="shared" si="354"/>
        <v/>
      </c>
      <c r="CM78" s="52" t="str">
        <f t="shared" si="355"/>
        <v/>
      </c>
      <c r="CN78" s="52" t="str">
        <f t="shared" si="356"/>
        <v/>
      </c>
      <c r="CO78" s="52" t="str">
        <f t="shared" si="357"/>
        <v/>
      </c>
      <c r="CP78" s="52">
        <f t="shared" si="358"/>
        <v>203</v>
      </c>
      <c r="CQ78" s="52">
        <f t="shared" si="359"/>
        <v>100</v>
      </c>
      <c r="CS78" s="166"/>
      <c r="CT78" s="1"/>
      <c r="CU78" s="17" t="s">
        <v>57</v>
      </c>
      <c r="CV78" s="32">
        <f>CV77-CV76</f>
        <v>-18.869999999999997</v>
      </c>
      <c r="CW78" s="103">
        <f t="shared" si="360"/>
        <v>103</v>
      </c>
      <c r="CX78" s="24">
        <f>IF(OR($S78&lt;OPL_MIN,$S78&gt;OPL_MAX),"",VLOOKUP($F78,CleanseResults!$BE$3:$BI$1772,5,FALSE))</f>
        <v>0.45</v>
      </c>
      <c r="CY78" s="24" t="str">
        <f t="shared" si="361"/>
        <v>VisFave</v>
      </c>
      <c r="CZ78" s="91">
        <f t="shared" si="362"/>
        <v>-122.22222222222226</v>
      </c>
      <c r="DA78" s="91">
        <f t="shared" si="363"/>
        <v>122.22222222222226</v>
      </c>
      <c r="DB78" s="25">
        <f t="shared" si="364"/>
        <v>-1</v>
      </c>
      <c r="DC78" s="53" t="str">
        <f t="shared" si="365"/>
        <v/>
      </c>
      <c r="DD78" s="52" t="str">
        <f t="shared" si="366"/>
        <v/>
      </c>
      <c r="DE78" s="52" t="str">
        <f t="shared" si="367"/>
        <v/>
      </c>
      <c r="DF78" s="52" t="str">
        <f t="shared" si="368"/>
        <v/>
      </c>
      <c r="DG78" s="52">
        <f t="shared" si="369"/>
        <v>0</v>
      </c>
      <c r="DH78" s="52">
        <f t="shared" si="370"/>
        <v>113</v>
      </c>
      <c r="DI78" s="52" t="str">
        <f t="shared" si="371"/>
        <v/>
      </c>
      <c r="DJ78" s="52" t="str">
        <f t="shared" si="372"/>
        <v/>
      </c>
      <c r="DL78" s="166"/>
      <c r="DM78" s="1"/>
      <c r="DN78" s="17" t="s">
        <v>57</v>
      </c>
      <c r="DO78" s="32">
        <f>DO77-DO76</f>
        <v>-9.5500000000000114</v>
      </c>
      <c r="DP78" s="103">
        <f t="shared" si="373"/>
        <v>103</v>
      </c>
      <c r="DQ78" s="24">
        <f>IF(OR($S78&lt;OPL_MIN,$S78&gt;OPL_MAX),"",VLOOKUP($F78,CleanseResults!$BT$3:$BX$1772,5,FALSE))</f>
        <v>0.26</v>
      </c>
      <c r="DR78" s="24" t="str">
        <f t="shared" si="374"/>
        <v>VisFave</v>
      </c>
      <c r="DS78" s="91">
        <f t="shared" si="375"/>
        <v>-284.61538461538458</v>
      </c>
      <c r="DT78" s="91">
        <f t="shared" si="376"/>
        <v>284.61538461538458</v>
      </c>
      <c r="DU78" s="25">
        <f t="shared" si="377"/>
        <v>-1</v>
      </c>
      <c r="DV78" s="53" t="str">
        <f t="shared" si="378"/>
        <v/>
      </c>
      <c r="DW78" s="52" t="str">
        <f t="shared" si="379"/>
        <v/>
      </c>
      <c r="DX78" s="52" t="str">
        <f t="shared" si="380"/>
        <v/>
      </c>
      <c r="DY78" s="52" t="str">
        <f t="shared" si="381"/>
        <v/>
      </c>
      <c r="DZ78" s="52">
        <f t="shared" si="382"/>
        <v>0</v>
      </c>
      <c r="EA78" s="52">
        <f t="shared" si="383"/>
        <v>113</v>
      </c>
      <c r="EB78" s="52" t="str">
        <f t="shared" si="384"/>
        <v/>
      </c>
      <c r="EC78" s="52" t="str">
        <f t="shared" si="385"/>
        <v/>
      </c>
      <c r="EE78" s="166"/>
      <c r="EF78" s="1"/>
      <c r="EG78" s="17" t="s">
        <v>57</v>
      </c>
      <c r="EH78" s="32">
        <f>EH77-EH76</f>
        <v>-21.08</v>
      </c>
      <c r="EI78" s="103">
        <f t="shared" si="386"/>
        <v>103</v>
      </c>
      <c r="EJ78" s="24">
        <f>IF(OR($S78&lt;OPL_MIN,$S78&gt;OPL_MAX),"",VLOOKUP($F78,CleanseResults!$CI$3:$CM$1772,5,FALSE))</f>
        <v>0.47</v>
      </c>
      <c r="EK78" s="24" t="str">
        <f t="shared" si="387"/>
        <v>VisFave</v>
      </c>
      <c r="EL78" s="91">
        <f t="shared" si="388"/>
        <v>-112.76595744680853</v>
      </c>
      <c r="EM78" s="91">
        <f t="shared" si="389"/>
        <v>112.76595744680853</v>
      </c>
      <c r="EN78" s="25">
        <f t="shared" si="390"/>
        <v>-1</v>
      </c>
      <c r="EO78" s="53" t="str">
        <f t="shared" si="391"/>
        <v/>
      </c>
      <c r="EP78" s="52" t="str">
        <f t="shared" si="392"/>
        <v/>
      </c>
      <c r="EQ78" s="52" t="str">
        <f t="shared" si="393"/>
        <v/>
      </c>
      <c r="ER78" s="52" t="str">
        <f t="shared" si="394"/>
        <v/>
      </c>
      <c r="ES78" s="52">
        <f t="shared" si="395"/>
        <v>0</v>
      </c>
      <c r="ET78" s="52">
        <f t="shared" si="396"/>
        <v>113</v>
      </c>
      <c r="EU78" s="52" t="str">
        <f t="shared" si="397"/>
        <v/>
      </c>
      <c r="EV78" s="52" t="str">
        <f t="shared" si="398"/>
        <v/>
      </c>
      <c r="EX78" s="166"/>
      <c r="EY78" s="1"/>
      <c r="EZ78" s="17" t="s">
        <v>57</v>
      </c>
      <c r="FA78" s="32">
        <f>FA77-FA76</f>
        <v>-20.61</v>
      </c>
      <c r="FB78" s="103">
        <f t="shared" si="399"/>
        <v>103</v>
      </c>
      <c r="FC78" s="24">
        <f>IF(OR($S78&lt;OPL_MIN,$S78&gt;OPL_MAX),"",VLOOKUP($F78,CleanseResults!$CX$3:$DB$1772,5,FALSE))</f>
        <v>0.45</v>
      </c>
      <c r="FD78" s="24" t="str">
        <f t="shared" si="400"/>
        <v>VisFave</v>
      </c>
      <c r="FE78" s="91">
        <f t="shared" si="401"/>
        <v>-122.22222222222226</v>
      </c>
      <c r="FF78" s="91">
        <f t="shared" si="402"/>
        <v>122.22222222222226</v>
      </c>
      <c r="FG78" s="25">
        <f t="shared" si="403"/>
        <v>-1</v>
      </c>
      <c r="FH78" s="53" t="str">
        <f t="shared" si="404"/>
        <v/>
      </c>
      <c r="FI78" s="52" t="str">
        <f t="shared" si="405"/>
        <v/>
      </c>
      <c r="FJ78" s="52" t="str">
        <f t="shared" si="406"/>
        <v/>
      </c>
      <c r="FK78" s="52" t="str">
        <f t="shared" si="407"/>
        <v/>
      </c>
      <c r="FL78" s="52">
        <f t="shared" si="408"/>
        <v>0</v>
      </c>
      <c r="FM78" s="52">
        <f t="shared" si="409"/>
        <v>113</v>
      </c>
      <c r="FN78" s="52" t="str">
        <f t="shared" si="410"/>
        <v/>
      </c>
      <c r="FO78" s="52" t="str">
        <f t="shared" si="411"/>
        <v/>
      </c>
      <c r="FQ78" s="166"/>
      <c r="FR78" s="1"/>
      <c r="FS78" s="17" t="s">
        <v>57</v>
      </c>
      <c r="FT78" s="32">
        <f>FT77-FT76</f>
        <v>-17.840000000000003</v>
      </c>
      <c r="FU78" s="103">
        <f t="shared" si="412"/>
        <v>103</v>
      </c>
      <c r="FV78" s="24">
        <f>IF(OR($S78&lt;OPL_MIN,$S78&gt;OPL_MAX),"",VLOOKUP($F78,CleanseResults!$DM$3:$DQ$1772,5,FALSE))</f>
        <v>0.5</v>
      </c>
      <c r="FW78" s="24" t="str">
        <f t="shared" si="413"/>
        <v>HomDog</v>
      </c>
      <c r="FX78" s="91">
        <f t="shared" si="414"/>
        <v>100</v>
      </c>
      <c r="FY78" s="91">
        <f t="shared" si="415"/>
        <v>100</v>
      </c>
      <c r="FZ78" s="25">
        <f t="shared" si="416"/>
        <v>1</v>
      </c>
      <c r="GA78" s="53" t="str">
        <f t="shared" si="417"/>
        <v/>
      </c>
      <c r="GB78" s="52" t="str">
        <f t="shared" si="418"/>
        <v/>
      </c>
      <c r="GC78" s="52" t="str">
        <f t="shared" si="419"/>
        <v/>
      </c>
      <c r="GD78" s="52" t="str">
        <f t="shared" si="420"/>
        <v/>
      </c>
      <c r="GE78" s="52" t="str">
        <f t="shared" si="421"/>
        <v/>
      </c>
      <c r="GF78" s="52" t="str">
        <f t="shared" si="422"/>
        <v/>
      </c>
      <c r="GG78" s="52">
        <f t="shared" si="423"/>
        <v>203</v>
      </c>
      <c r="GH78" s="52">
        <f t="shared" si="424"/>
        <v>100</v>
      </c>
      <c r="GJ78" s="166"/>
      <c r="GK78" s="1"/>
      <c r="GL78" s="17" t="s">
        <v>57</v>
      </c>
      <c r="GM78" s="32">
        <f>GM77-GM76</f>
        <v>-20.919999999999995</v>
      </c>
      <c r="GN78" s="103">
        <f t="shared" si="425"/>
        <v>103</v>
      </c>
      <c r="GO78" s="24">
        <f>IF(OR($S78&lt;OPL_MIN,$S78&gt;OPL_MAX),"",VLOOKUP($F78,CleanseResults!$EB$3:$EF$1772,5,FALSE))</f>
        <v>0.46</v>
      </c>
      <c r="GP78" s="24" t="str">
        <f t="shared" si="426"/>
        <v>VisFave</v>
      </c>
      <c r="GQ78" s="91">
        <f t="shared" si="427"/>
        <v>-117.39130434782609</v>
      </c>
      <c r="GR78" s="91">
        <f t="shared" si="428"/>
        <v>117.39130434782609</v>
      </c>
      <c r="GS78" s="25">
        <f t="shared" si="429"/>
        <v>-1</v>
      </c>
      <c r="GT78" s="53" t="str">
        <f t="shared" si="430"/>
        <v/>
      </c>
      <c r="GU78" s="52" t="str">
        <f t="shared" si="431"/>
        <v/>
      </c>
      <c r="GV78" s="52" t="str">
        <f t="shared" si="432"/>
        <v/>
      </c>
      <c r="GW78" s="52" t="str">
        <f t="shared" si="433"/>
        <v/>
      </c>
      <c r="GX78" s="52">
        <f t="shared" si="434"/>
        <v>0</v>
      </c>
      <c r="GY78" s="52">
        <f t="shared" si="435"/>
        <v>113</v>
      </c>
      <c r="GZ78" s="52" t="str">
        <f t="shared" si="436"/>
        <v/>
      </c>
      <c r="HA78" s="52" t="str">
        <f t="shared" si="437"/>
        <v/>
      </c>
      <c r="HC78" s="166"/>
      <c r="HD78" s="1"/>
      <c r="HE78" s="17" t="s">
        <v>57</v>
      </c>
      <c r="HF78" s="32">
        <f>HF77-HF76</f>
        <v>-20.919999999999995</v>
      </c>
      <c r="HG78" s="103">
        <f t="shared" si="438"/>
        <v>103</v>
      </c>
      <c r="HH78" s="24">
        <f>IF(OR($S78&lt;OPL_MIN,$S78&gt;OPL_MAX),"",VLOOKUP($F78,CleanseResults!$EQ$3:$EU$1772,5,FALSE))</f>
        <v>0.46</v>
      </c>
      <c r="HI78" s="24" t="str">
        <f t="shared" si="439"/>
        <v>VisFave</v>
      </c>
      <c r="HJ78" s="91">
        <f t="shared" si="440"/>
        <v>-117.39130434782609</v>
      </c>
      <c r="HK78" s="91">
        <f t="shared" si="441"/>
        <v>117.39130434782609</v>
      </c>
      <c r="HL78" s="25">
        <f t="shared" si="442"/>
        <v>-1</v>
      </c>
      <c r="HM78" s="53" t="str">
        <f t="shared" si="443"/>
        <v/>
      </c>
      <c r="HN78" s="52" t="str">
        <f t="shared" si="444"/>
        <v/>
      </c>
      <c r="HO78" s="52" t="str">
        <f t="shared" si="445"/>
        <v/>
      </c>
      <c r="HP78" s="52" t="str">
        <f t="shared" si="446"/>
        <v/>
      </c>
      <c r="HQ78" s="52">
        <f t="shared" si="447"/>
        <v>0</v>
      </c>
      <c r="HR78" s="52">
        <f t="shared" si="448"/>
        <v>113</v>
      </c>
      <c r="HS78" s="52" t="str">
        <f t="shared" si="449"/>
        <v/>
      </c>
      <c r="HT78" s="52" t="str">
        <f t="shared" si="450"/>
        <v/>
      </c>
      <c r="HV78" s="166"/>
      <c r="HW78" s="1"/>
      <c r="HX78" s="17" t="s">
        <v>57</v>
      </c>
      <c r="HY78" s="32">
        <f>HY77-HY76</f>
        <v>-19.75</v>
      </c>
      <c r="HZ78" s="103">
        <f t="shared" si="451"/>
        <v>103</v>
      </c>
      <c r="IA78" s="24">
        <f>IF(OR($S78&lt;OPL_MIN,$S78&gt;OPL_MAX),"",VLOOKUP($F78,CleanseResults!$FF$3:$FJ$1772,5,FALSE))</f>
        <v>0.5</v>
      </c>
      <c r="IB78" s="24" t="str">
        <f t="shared" si="452"/>
        <v>HomDog</v>
      </c>
      <c r="IC78" s="91">
        <f t="shared" si="453"/>
        <v>100</v>
      </c>
      <c r="ID78" s="91">
        <f t="shared" si="454"/>
        <v>100</v>
      </c>
      <c r="IE78" s="25">
        <f t="shared" si="455"/>
        <v>1</v>
      </c>
      <c r="IF78" s="53" t="str">
        <f t="shared" si="456"/>
        <v/>
      </c>
      <c r="IG78" s="52" t="str">
        <f t="shared" si="457"/>
        <v/>
      </c>
      <c r="IH78" s="52" t="str">
        <f t="shared" si="458"/>
        <v/>
      </c>
      <c r="II78" s="52" t="str">
        <f t="shared" si="459"/>
        <v/>
      </c>
      <c r="IJ78" s="52" t="str">
        <f t="shared" si="460"/>
        <v/>
      </c>
      <c r="IK78" s="52" t="str">
        <f t="shared" si="461"/>
        <v/>
      </c>
      <c r="IL78" s="52">
        <f t="shared" si="462"/>
        <v>203</v>
      </c>
      <c r="IM78" s="52">
        <f t="shared" si="463"/>
        <v>100</v>
      </c>
      <c r="IO78" s="166"/>
      <c r="IP78" s="1"/>
      <c r="IQ78" s="17" t="s">
        <v>57</v>
      </c>
      <c r="IR78" s="32">
        <f>IR77-IR76</f>
        <v>-15.64</v>
      </c>
      <c r="IS78" s="103">
        <f t="shared" si="464"/>
        <v>103</v>
      </c>
      <c r="IT78" s="24">
        <f>IF(OR($S78&lt;OPL_MIN,$S78&gt;OPL_MAX),"",VLOOKUP($F78,CleanseResults!$FU$3:$FY$1772,5,FALSE))</f>
        <v>0.48</v>
      </c>
      <c r="IU78" s="24" t="str">
        <f t="shared" si="465"/>
        <v>VisFave</v>
      </c>
      <c r="IV78" s="91">
        <f t="shared" si="466"/>
        <v>-108.33333333333334</v>
      </c>
      <c r="IW78" s="91">
        <f t="shared" si="467"/>
        <v>108.33333333333334</v>
      </c>
      <c r="IX78" s="25">
        <f t="shared" si="468"/>
        <v>-1</v>
      </c>
      <c r="IY78" s="53" t="str">
        <f t="shared" si="469"/>
        <v/>
      </c>
      <c r="IZ78" s="52" t="str">
        <f t="shared" si="470"/>
        <v/>
      </c>
      <c r="JA78" s="52" t="str">
        <f t="shared" si="471"/>
        <v/>
      </c>
      <c r="JB78" s="52" t="str">
        <f t="shared" si="472"/>
        <v/>
      </c>
      <c r="JC78" s="52">
        <f t="shared" si="473"/>
        <v>0</v>
      </c>
      <c r="JD78" s="52">
        <f t="shared" si="474"/>
        <v>113</v>
      </c>
      <c r="JE78" s="52" t="str">
        <f t="shared" si="475"/>
        <v/>
      </c>
      <c r="JF78" s="52" t="str">
        <f t="shared" si="476"/>
        <v/>
      </c>
      <c r="JH78" s="166"/>
      <c r="JI78" s="1"/>
      <c r="JJ78" s="17" t="s">
        <v>57</v>
      </c>
      <c r="JK78" s="32">
        <f>JK77-JK76</f>
        <v>-19.239999999999988</v>
      </c>
      <c r="JL78" s="103">
        <f t="shared" si="477"/>
        <v>103</v>
      </c>
      <c r="JM78" s="24">
        <f>IF(OR($S78&lt;OPL_MIN,$S78&gt;OPL_MAX),"",VLOOKUP($F78,CleanseResults!$GJ$3:$GN$1772,5,FALSE))</f>
        <v>0.45</v>
      </c>
      <c r="JN78" s="24" t="str">
        <f t="shared" si="478"/>
        <v>VisFave</v>
      </c>
      <c r="JO78" s="91">
        <f t="shared" si="479"/>
        <v>-122.22222222222226</v>
      </c>
      <c r="JP78" s="91">
        <f t="shared" si="480"/>
        <v>122.22222222222226</v>
      </c>
      <c r="JQ78" s="25">
        <f t="shared" si="481"/>
        <v>-1</v>
      </c>
      <c r="JR78" s="53" t="str">
        <f t="shared" si="482"/>
        <v/>
      </c>
      <c r="JS78" s="52" t="str">
        <f t="shared" si="483"/>
        <v/>
      </c>
      <c r="JT78" s="52" t="str">
        <f t="shared" si="484"/>
        <v/>
      </c>
      <c r="JU78" s="52" t="str">
        <f t="shared" si="485"/>
        <v/>
      </c>
      <c r="JV78" s="52">
        <f t="shared" si="486"/>
        <v>0</v>
      </c>
      <c r="JW78" s="52">
        <f t="shared" si="487"/>
        <v>113</v>
      </c>
      <c r="JX78" s="52" t="str">
        <f t="shared" si="488"/>
        <v/>
      </c>
      <c r="JY78" s="52" t="str">
        <f t="shared" si="489"/>
        <v/>
      </c>
      <c r="KA78" s="166"/>
      <c r="KB78" s="1"/>
      <c r="KC78" s="17" t="s">
        <v>57</v>
      </c>
      <c r="KD78" s="32">
        <f>KD77-KD76</f>
        <v>-12.069999999999993</v>
      </c>
      <c r="KE78" s="103">
        <f t="shared" si="490"/>
        <v>103</v>
      </c>
      <c r="KF78" s="24">
        <f>IF(OR($S78&lt;OPL_MIN,$S78&gt;OPL_MAX),"",VLOOKUP($F78,CleanseResults!$GY$3:$HC$1772,5,FALSE))</f>
        <v>0.43</v>
      </c>
      <c r="KG78" s="24" t="str">
        <f t="shared" si="491"/>
        <v>VisFave</v>
      </c>
      <c r="KH78" s="91">
        <f t="shared" si="492"/>
        <v>-132.55813953488376</v>
      </c>
      <c r="KI78" s="91">
        <f t="shared" si="493"/>
        <v>132.55813953488376</v>
      </c>
      <c r="KJ78" s="25">
        <f t="shared" si="494"/>
        <v>-1</v>
      </c>
      <c r="KK78" s="53" t="str">
        <f t="shared" si="495"/>
        <v/>
      </c>
      <c r="KL78" s="52" t="str">
        <f t="shared" si="496"/>
        <v/>
      </c>
      <c r="KM78" s="52" t="str">
        <f t="shared" si="497"/>
        <v/>
      </c>
      <c r="KN78" s="52" t="str">
        <f t="shared" si="498"/>
        <v/>
      </c>
      <c r="KO78" s="52">
        <f t="shared" si="499"/>
        <v>0</v>
      </c>
      <c r="KP78" s="52">
        <f t="shared" si="500"/>
        <v>113</v>
      </c>
      <c r="KQ78" s="52" t="str">
        <f t="shared" si="501"/>
        <v/>
      </c>
      <c r="KR78" s="52" t="str">
        <f t="shared" si="502"/>
        <v/>
      </c>
      <c r="KT78" s="166"/>
      <c r="KU78" s="1"/>
      <c r="KV78" s="17" t="s">
        <v>57</v>
      </c>
      <c r="KW78" s="32">
        <f>KW77-KW76</f>
        <v>-15.780000000000001</v>
      </c>
      <c r="KX78" s="103">
        <f t="shared" si="503"/>
        <v>103</v>
      </c>
      <c r="KY78" s="24">
        <f>IF(OR($S78&lt;OPL_MIN,$S78&gt;OPL_MAX),"",VLOOKUP($F78,CleanseResults!$HN$3:$HR$1772,5,FALSE))</f>
        <v>0.45</v>
      </c>
      <c r="KZ78" s="24" t="str">
        <f t="shared" si="504"/>
        <v>VisFave</v>
      </c>
      <c r="LA78" s="91">
        <f t="shared" si="505"/>
        <v>-122.22222222222226</v>
      </c>
      <c r="LB78" s="91">
        <f t="shared" si="506"/>
        <v>122.22222222222226</v>
      </c>
      <c r="LC78" s="25">
        <f t="shared" si="507"/>
        <v>-1</v>
      </c>
      <c r="LD78" s="53" t="str">
        <f t="shared" si="508"/>
        <v/>
      </c>
      <c r="LE78" s="52" t="str">
        <f t="shared" si="509"/>
        <v/>
      </c>
      <c r="LF78" s="52" t="str">
        <f t="shared" si="510"/>
        <v/>
      </c>
      <c r="LG78" s="52" t="str">
        <f t="shared" si="511"/>
        <v/>
      </c>
      <c r="LH78" s="52">
        <f t="shared" si="512"/>
        <v>0</v>
      </c>
      <c r="LI78" s="52">
        <f t="shared" si="513"/>
        <v>113</v>
      </c>
      <c r="LJ78" s="52" t="str">
        <f t="shared" si="514"/>
        <v/>
      </c>
      <c r="LK78" s="52" t="str">
        <f t="shared" si="515"/>
        <v/>
      </c>
      <c r="LO78" s="166"/>
      <c r="LP78" s="1"/>
      <c r="LQ78" s="17" t="s">
        <v>408</v>
      </c>
      <c r="LR78" s="121">
        <f>LR77-LR76</f>
        <v>-4.9974887421527825</v>
      </c>
      <c r="LS78" s="129">
        <f t="shared" si="277"/>
        <v>0.48147590670561913</v>
      </c>
      <c r="LT78" s="53">
        <f t="shared" si="516"/>
        <v>0</v>
      </c>
      <c r="LU78" s="53">
        <f t="shared" si="517"/>
        <v>0</v>
      </c>
      <c r="LV78" s="53">
        <f t="shared" si="518"/>
        <v>12</v>
      </c>
      <c r="LW78" s="53">
        <f t="shared" si="519"/>
        <v>3</v>
      </c>
      <c r="LX78" s="24" t="str">
        <f t="shared" si="520"/>
        <v>VisFave</v>
      </c>
      <c r="LY78" s="97">
        <f t="shared" si="278"/>
        <v>80</v>
      </c>
      <c r="LZ78" s="127">
        <f t="shared" si="279"/>
        <v>0.46</v>
      </c>
      <c r="MA78" s="128">
        <f t="shared" si="280"/>
        <v>-2.1475906705619108E-2</v>
      </c>
      <c r="MB78" s="91">
        <f t="shared" si="281"/>
        <v>117.39130434782609</v>
      </c>
      <c r="MC78" s="137" t="str">
        <f t="shared" si="282"/>
        <v>VisFave</v>
      </c>
      <c r="MD78" s="138" t="str">
        <f t="shared" si="283"/>
        <v/>
      </c>
      <c r="ME78" s="130" t="str">
        <f t="shared" si="521"/>
        <v/>
      </c>
      <c r="MF78" s="135" t="str">
        <f t="shared" si="284"/>
        <v/>
      </c>
      <c r="MG78" s="135" t="str">
        <f t="shared" si="285"/>
        <v/>
      </c>
      <c r="MH78" s="135" t="str">
        <f t="shared" si="286"/>
        <v/>
      </c>
      <c r="MI78" s="135" t="str">
        <f t="shared" si="287"/>
        <v/>
      </c>
      <c r="MJ78" s="135" t="str">
        <f t="shared" si="288"/>
        <v/>
      </c>
      <c r="MK78" s="135" t="str">
        <f t="shared" si="289"/>
        <v/>
      </c>
      <c r="ML78" s="135" t="str">
        <f t="shared" si="290"/>
        <v/>
      </c>
      <c r="MM78" s="135" t="str">
        <f t="shared" si="291"/>
        <v/>
      </c>
      <c r="MO78" s="123" t="str">
        <f t="shared" si="292"/>
        <v/>
      </c>
      <c r="MP78" s="123" t="str">
        <f t="shared" si="293"/>
        <v/>
      </c>
      <c r="MS78" s="24" t="str">
        <f t="shared" si="294"/>
        <v/>
      </c>
      <c r="MT78" s="24" t="str">
        <f t="shared" si="295"/>
        <v/>
      </c>
      <c r="MU78" s="24" t="str">
        <f t="shared" si="296"/>
        <v/>
      </c>
      <c r="MV78" s="81" t="str">
        <f t="shared" si="297"/>
        <v/>
      </c>
      <c r="MX78" s="52">
        <f t="shared" si="298"/>
        <v>0.46</v>
      </c>
      <c r="MY78" s="52">
        <f t="shared" si="299"/>
        <v>0.32</v>
      </c>
      <c r="MZ78" s="52">
        <f t="shared" si="300"/>
        <v>0.5</v>
      </c>
      <c r="NA78" s="52">
        <f t="shared" si="301"/>
        <v>0.45</v>
      </c>
      <c r="NB78" s="52">
        <f t="shared" si="302"/>
        <v>0.26</v>
      </c>
      <c r="NC78" s="52">
        <f t="shared" si="303"/>
        <v>0.47</v>
      </c>
      <c r="ND78" s="52">
        <f t="shared" si="304"/>
        <v>0.45</v>
      </c>
      <c r="NE78" s="52">
        <f t="shared" si="305"/>
        <v>0.5</v>
      </c>
      <c r="NF78" s="52">
        <f t="shared" si="306"/>
        <v>0.46</v>
      </c>
      <c r="NG78" s="52">
        <f t="shared" si="307"/>
        <v>0.46</v>
      </c>
      <c r="NH78" s="52">
        <f t="shared" si="308"/>
        <v>0.5</v>
      </c>
      <c r="NI78" s="52">
        <f t="shared" si="309"/>
        <v>0.48</v>
      </c>
      <c r="NJ78" s="52">
        <f t="shared" si="310"/>
        <v>0.45</v>
      </c>
      <c r="NK78" s="52">
        <f t="shared" si="311"/>
        <v>0.43</v>
      </c>
      <c r="NL78" s="52">
        <f t="shared" si="312"/>
        <v>0.45</v>
      </c>
      <c r="NM78" s="109">
        <f t="shared" si="522"/>
        <v>0.46</v>
      </c>
    </row>
    <row r="79" spans="1:377" ht="15" customHeight="1" x14ac:dyDescent="0.2">
      <c r="E79" s="10">
        <f t="shared" si="313"/>
        <v>1</v>
      </c>
      <c r="F79" s="26">
        <v>824520</v>
      </c>
      <c r="G79" s="49">
        <f>VLOOKUP($F79,Lookup_!$A$2:$AJ$2224,3,FALSE)</f>
        <v>2026</v>
      </c>
      <c r="H79" s="27">
        <f>VLOOKUP($F79,Lookup_!$A$2:$AJ$2224,4,FALSE)</f>
        <v>5.2</v>
      </c>
      <c r="I79" s="86">
        <f>VLOOKUP($F79,Lookup_!$A$2:$AJ$2224,2,FALSE)</f>
        <v>46152</v>
      </c>
      <c r="J79" s="7">
        <f>VLOOKUP($F79,Lookup_!$A$2:$AJ$2224,13,FALSE)</f>
        <v>12</v>
      </c>
      <c r="K79" s="8" t="str">
        <f>VLOOKUP(J79,Lookup_!$AO$3:$AP$32,2,FALSE)</f>
        <v>HOU</v>
      </c>
      <c r="L79" s="27">
        <f>VLOOKUP($F79,Lookup_!$A$2:$AJ$2224,14,FALSE)</f>
        <v>-107</v>
      </c>
      <c r="M79" s="12">
        <f>VLOOKUP($F79,Lookup_!$A$2:$AJ$2224,15,FALSE)</f>
        <v>0.51690800000000003</v>
      </c>
      <c r="N79" s="115">
        <f t="shared" si="314"/>
        <v>0.5046466015228005</v>
      </c>
      <c r="O79" s="116">
        <f t="shared" si="315"/>
        <v>-101.87607535835423</v>
      </c>
      <c r="P79" s="49">
        <f>VLOOKUP($F79,Lookup_!$A$2:$AJ$2224,7,FALSE)</f>
        <v>6</v>
      </c>
      <c r="Q79" s="8" t="str">
        <f>VLOOKUP(P79,Lookup_!$AO$3:$AP$32,2,FALSE)</f>
        <v>CIN</v>
      </c>
      <c r="R79" s="88">
        <f>VLOOKUP($F79,Lookup_!$A$2:$AJ$2224,12,FALSE)</f>
        <v>0.333208536</v>
      </c>
      <c r="S79" s="27">
        <f>VLOOKUP($F79,Lookup_!$A$2:$AJ$2224,8,FALSE)</f>
        <v>-103</v>
      </c>
      <c r="T79" s="12">
        <f>VLOOKUP($F79,Lookup_!$A$2:$AJ$2224,9,FALSE)</f>
        <v>0.50738899999999998</v>
      </c>
      <c r="U79" s="115">
        <f t="shared" si="316"/>
        <v>0.49535339847719945</v>
      </c>
      <c r="V79" s="116">
        <f t="shared" si="317"/>
        <v>101.87607535835426</v>
      </c>
      <c r="W79" s="90">
        <f t="shared" si="318"/>
        <v>-1</v>
      </c>
      <c r="X79" s="27">
        <f>VLOOKUP($F79,Lookup_!$A$2:$AJ$2224,5,FALSE)</f>
        <v>9</v>
      </c>
      <c r="Y79" s="27">
        <f>VLOOKUP($F79,Lookup_!$A$2:$AJ$2224,6,FALSE)</f>
        <v>-104.5</v>
      </c>
      <c r="Z79" s="55">
        <f>VLOOKUP($F79,Lookup_!$A$2:$AJ$2224,19,FALSE)</f>
        <v>102.95190831082526</v>
      </c>
      <c r="AA79" s="116">
        <f>VLOOKUP($F79,Lookup_!$A$2:$AJ$2224,25,FALSE)</f>
        <v>-105.31983697604946</v>
      </c>
      <c r="AB79" s="27">
        <f>VLOOKUP($F79,Lookup_!$A$2:$AJ$2224,21,FALSE)</f>
        <v>-253.30277396238264</v>
      </c>
      <c r="AC79" s="116">
        <f>VLOOKUP($F79,Lookup_!$A$2:$AJ$2224,23,FALSE)</f>
        <v>-127.28822419710437</v>
      </c>
      <c r="AD79" s="7">
        <f>VLOOKUP($F79,Lookup_!$A$2:$AJ$2224,31,FALSE)</f>
        <v>0</v>
      </c>
      <c r="AE79" s="8">
        <f>VLOOKUP($F79,Lookup_!$A$2:$AJ$2224,30,FALSE)</f>
        <v>5</v>
      </c>
      <c r="AF79" s="8" t="str">
        <f>VLOOKUP($F79,Lookup_!$A$2:$AJ$2224,32,FALSE)</f>
        <v>FIVE</v>
      </c>
      <c r="AG79" s="28">
        <f>VLOOKUP($F79,Lookup_!$A$2:$AJ$2224,29,FALSE)</f>
        <v>1</v>
      </c>
      <c r="AH79" s="28">
        <f>VLOOKUP($F79,Lookup_!$A$2:$AJ$2224,34,FALSE)</f>
        <v>-1</v>
      </c>
      <c r="AI79" s="28" t="str">
        <f>VLOOKUP($F79,Lookup_!$A$2:$AJ$2224,33,FALSE)</f>
        <v>HomDog</v>
      </c>
      <c r="AJ79" s="8">
        <f>VLOOKUP($F79,Lookup_!$A$2:$AJ$2224,35,FALSE)</f>
        <v>5</v>
      </c>
      <c r="AK79" s="28">
        <f>VLOOKUP($F79,Lookup_!$A$2:$AJ$2224,36,FALSE)</f>
        <v>-1</v>
      </c>
      <c r="AL79">
        <f t="shared" si="319"/>
        <v>5</v>
      </c>
      <c r="AM79">
        <f t="shared" si="320"/>
        <v>1</v>
      </c>
      <c r="AN79" s="166"/>
      <c r="AO79" s="1"/>
      <c r="AP79" s="17" t="s">
        <v>42</v>
      </c>
      <c r="AQ79" s="21">
        <f>IF(AQ76=0,0,AQ78/AQ76)</f>
        <v>-0.205837173579109</v>
      </c>
      <c r="AR79" s="103">
        <f t="shared" si="321"/>
        <v>-103</v>
      </c>
      <c r="AS79" s="24">
        <f>IF(OR($S79&lt;OPL_MIN,$S79&gt;OPL_MAX),"",VLOOKUP($F79,CleanseResults!$L$3:$P$1772,5,FALSE))</f>
        <v>0.48</v>
      </c>
      <c r="AT79" s="24" t="str">
        <f t="shared" si="322"/>
        <v>VisFave</v>
      </c>
      <c r="AU79" s="91">
        <f t="shared" si="323"/>
        <v>-108.33333333333334</v>
      </c>
      <c r="AV79" s="91">
        <f t="shared" si="324"/>
        <v>108.33333333333334</v>
      </c>
      <c r="AW79" s="25">
        <f t="shared" si="325"/>
        <v>-1</v>
      </c>
      <c r="AX79" s="53" t="str">
        <f t="shared" si="326"/>
        <v/>
      </c>
      <c r="AY79" s="52" t="str">
        <f t="shared" si="327"/>
        <v/>
      </c>
      <c r="AZ79" s="52" t="str">
        <f t="shared" si="328"/>
        <v/>
      </c>
      <c r="BA79" s="52" t="str">
        <f t="shared" si="329"/>
        <v/>
      </c>
      <c r="BB79" s="52">
        <f t="shared" si="330"/>
        <v>0</v>
      </c>
      <c r="BC79" s="52">
        <f t="shared" si="331"/>
        <v>107</v>
      </c>
      <c r="BD79" s="52" t="str">
        <f t="shared" si="332"/>
        <v/>
      </c>
      <c r="BE79" s="52" t="str">
        <f t="shared" si="333"/>
        <v/>
      </c>
      <c r="BG79" s="166"/>
      <c r="BH79" s="1"/>
      <c r="BI79" s="17" t="s">
        <v>42</v>
      </c>
      <c r="BJ79" s="21">
        <f>IF(BJ76=0,0,BJ78/BJ76)</f>
        <v>-0.16707900379350152</v>
      </c>
      <c r="BK79" s="103">
        <f t="shared" si="334"/>
        <v>-103</v>
      </c>
      <c r="BL79" s="24">
        <f>IF(OR($S79&lt;OPL_MIN,$S79&gt;OPL_MAX),"",VLOOKUP($F79,CleanseResults!$AA$3:$AE$1772,5,FALSE))</f>
        <v>0.44</v>
      </c>
      <c r="BM79" s="24" t="str">
        <f t="shared" si="335"/>
        <v>VisFave</v>
      </c>
      <c r="BN79" s="91">
        <f t="shared" si="336"/>
        <v>-127.27272727272729</v>
      </c>
      <c r="BO79" s="91">
        <f t="shared" si="337"/>
        <v>127.27272727272729</v>
      </c>
      <c r="BP79" s="25">
        <f t="shared" si="338"/>
        <v>-1</v>
      </c>
      <c r="BQ79" s="53" t="str">
        <f t="shared" si="339"/>
        <v/>
      </c>
      <c r="BR79" s="52" t="str">
        <f t="shared" si="340"/>
        <v/>
      </c>
      <c r="BS79" s="52" t="str">
        <f t="shared" si="341"/>
        <v/>
      </c>
      <c r="BT79" s="52" t="str">
        <f t="shared" si="342"/>
        <v/>
      </c>
      <c r="BU79" s="52">
        <f t="shared" si="343"/>
        <v>0</v>
      </c>
      <c r="BV79" s="52">
        <f t="shared" si="344"/>
        <v>107</v>
      </c>
      <c r="BW79" s="52" t="str">
        <f t="shared" si="345"/>
        <v/>
      </c>
      <c r="BX79" s="52" t="str">
        <f t="shared" si="346"/>
        <v/>
      </c>
      <c r="BZ79" s="166"/>
      <c r="CA79" s="1"/>
      <c r="CB79" s="17" t="s">
        <v>42</v>
      </c>
      <c r="CC79" s="21">
        <f>IF(CC76=0,0,CC78/CC76)</f>
        <v>-0.14796090326929559</v>
      </c>
      <c r="CD79" s="103">
        <f t="shared" si="347"/>
        <v>-103</v>
      </c>
      <c r="CE79" s="24">
        <f>IF(OR($S79&lt;OPL_MIN,$S79&gt;OPL_MAX),"",VLOOKUP($F79,CleanseResults!$AP$3:$AT$1772,5,FALSE))</f>
        <v>0.19</v>
      </c>
      <c r="CF79" s="24" t="str">
        <f t="shared" si="348"/>
        <v>VisFave</v>
      </c>
      <c r="CG79" s="91">
        <f t="shared" si="349"/>
        <v>-426.31578947368433</v>
      </c>
      <c r="CH79" s="91">
        <f t="shared" si="350"/>
        <v>426.31578947368433</v>
      </c>
      <c r="CI79" s="25">
        <f t="shared" si="351"/>
        <v>-1</v>
      </c>
      <c r="CJ79" s="53" t="str">
        <f t="shared" si="352"/>
        <v/>
      </c>
      <c r="CK79" s="52" t="str">
        <f t="shared" si="353"/>
        <v/>
      </c>
      <c r="CL79" s="52" t="str">
        <f t="shared" si="354"/>
        <v/>
      </c>
      <c r="CM79" s="52" t="str">
        <f t="shared" si="355"/>
        <v/>
      </c>
      <c r="CN79" s="52">
        <f t="shared" si="356"/>
        <v>0</v>
      </c>
      <c r="CO79" s="52">
        <f t="shared" si="357"/>
        <v>107</v>
      </c>
      <c r="CP79" s="52" t="str">
        <f t="shared" si="358"/>
        <v/>
      </c>
      <c r="CQ79" s="52" t="str">
        <f t="shared" si="359"/>
        <v/>
      </c>
      <c r="CS79" s="166"/>
      <c r="CT79" s="1"/>
      <c r="CU79" s="17" t="s">
        <v>42</v>
      </c>
      <c r="CV79" s="21">
        <f>IF(CV76=0,0,CV78/CV76)</f>
        <v>-0.27174539170506912</v>
      </c>
      <c r="CW79" s="103">
        <f t="shared" si="360"/>
        <v>-103</v>
      </c>
      <c r="CX79" s="24">
        <f>IF(OR($S79&lt;OPL_MIN,$S79&gt;OPL_MAX),"",VLOOKUP($F79,CleanseResults!$BE$3:$BI$1772,5,FALSE))</f>
        <v>0.34</v>
      </c>
      <c r="CY79" s="24" t="str">
        <f t="shared" si="361"/>
        <v>VisFave</v>
      </c>
      <c r="CZ79" s="91">
        <f t="shared" si="362"/>
        <v>-194.11764705882345</v>
      </c>
      <c r="DA79" s="91">
        <f t="shared" si="363"/>
        <v>194.11764705882345</v>
      </c>
      <c r="DB79" s="25">
        <f t="shared" si="364"/>
        <v>-1</v>
      </c>
      <c r="DC79" s="53" t="str">
        <f t="shared" si="365"/>
        <v/>
      </c>
      <c r="DD79" s="52" t="str">
        <f t="shared" si="366"/>
        <v/>
      </c>
      <c r="DE79" s="52" t="str">
        <f t="shared" si="367"/>
        <v/>
      </c>
      <c r="DF79" s="52" t="str">
        <f t="shared" si="368"/>
        <v/>
      </c>
      <c r="DG79" s="52">
        <f t="shared" si="369"/>
        <v>0</v>
      </c>
      <c r="DH79" s="52">
        <f t="shared" si="370"/>
        <v>107</v>
      </c>
      <c r="DI79" s="52" t="str">
        <f t="shared" si="371"/>
        <v/>
      </c>
      <c r="DJ79" s="52" t="str">
        <f t="shared" si="372"/>
        <v/>
      </c>
      <c r="DL79" s="166"/>
      <c r="DM79" s="1"/>
      <c r="DN79" s="17" t="s">
        <v>42</v>
      </c>
      <c r="DO79" s="21">
        <f>IF(DO76=0,0,DO78/DO76)</f>
        <v>-0.14376034923980144</v>
      </c>
      <c r="DP79" s="103">
        <f t="shared" si="373"/>
        <v>-103</v>
      </c>
      <c r="DQ79" s="24">
        <f>IF(OR($S79&lt;OPL_MIN,$S79&gt;OPL_MAX),"",VLOOKUP($F79,CleanseResults!$BT$3:$BX$1772,5,FALSE))</f>
        <v>0.18</v>
      </c>
      <c r="DR79" s="24" t="str">
        <f t="shared" si="374"/>
        <v>VisFave</v>
      </c>
      <c r="DS79" s="91">
        <f t="shared" si="375"/>
        <v>-455.55555555555571</v>
      </c>
      <c r="DT79" s="91">
        <f t="shared" si="376"/>
        <v>455.55555555555571</v>
      </c>
      <c r="DU79" s="25">
        <f t="shared" si="377"/>
        <v>-1</v>
      </c>
      <c r="DV79" s="53" t="str">
        <f t="shared" si="378"/>
        <v/>
      </c>
      <c r="DW79" s="52" t="str">
        <f t="shared" si="379"/>
        <v/>
      </c>
      <c r="DX79" s="52" t="str">
        <f t="shared" si="380"/>
        <v/>
      </c>
      <c r="DY79" s="52" t="str">
        <f t="shared" si="381"/>
        <v/>
      </c>
      <c r="DZ79" s="52">
        <f t="shared" si="382"/>
        <v>0</v>
      </c>
      <c r="EA79" s="52">
        <f t="shared" si="383"/>
        <v>107</v>
      </c>
      <c r="EB79" s="52" t="str">
        <f t="shared" si="384"/>
        <v/>
      </c>
      <c r="EC79" s="52" t="str">
        <f t="shared" si="385"/>
        <v/>
      </c>
      <c r="EE79" s="166"/>
      <c r="EF79" s="1"/>
      <c r="EG79" s="17" t="s">
        <v>42</v>
      </c>
      <c r="EH79" s="21">
        <f>IF(EH76=0,0,EH78/EH76)</f>
        <v>-0.31091445427728615</v>
      </c>
      <c r="EI79" s="103">
        <f t="shared" si="386"/>
        <v>-103</v>
      </c>
      <c r="EJ79" s="24">
        <f>IF(OR($S79&lt;OPL_MIN,$S79&gt;OPL_MAX),"",VLOOKUP($F79,CleanseResults!$CI$3:$CM$1772,5,FALSE))</f>
        <v>0.48</v>
      </c>
      <c r="EK79" s="24" t="str">
        <f t="shared" si="387"/>
        <v>VisFave</v>
      </c>
      <c r="EL79" s="91">
        <f t="shared" si="388"/>
        <v>-108.33333333333334</v>
      </c>
      <c r="EM79" s="91">
        <f t="shared" si="389"/>
        <v>108.33333333333334</v>
      </c>
      <c r="EN79" s="25">
        <f t="shared" si="390"/>
        <v>-1</v>
      </c>
      <c r="EO79" s="53" t="str">
        <f t="shared" si="391"/>
        <v/>
      </c>
      <c r="EP79" s="52" t="str">
        <f t="shared" si="392"/>
        <v/>
      </c>
      <c r="EQ79" s="52" t="str">
        <f t="shared" si="393"/>
        <v/>
      </c>
      <c r="ER79" s="52" t="str">
        <f t="shared" si="394"/>
        <v/>
      </c>
      <c r="ES79" s="52">
        <f t="shared" si="395"/>
        <v>0</v>
      </c>
      <c r="ET79" s="52">
        <f t="shared" si="396"/>
        <v>107</v>
      </c>
      <c r="EU79" s="52" t="str">
        <f t="shared" si="397"/>
        <v/>
      </c>
      <c r="EV79" s="52" t="str">
        <f t="shared" si="398"/>
        <v/>
      </c>
      <c r="EX79" s="166"/>
      <c r="EY79" s="1"/>
      <c r="EZ79" s="17" t="s">
        <v>42</v>
      </c>
      <c r="FA79" s="21">
        <f>IF(FA76=0,0,FA78/FA76)</f>
        <v>-0.36400565171317556</v>
      </c>
      <c r="FB79" s="103">
        <f t="shared" si="399"/>
        <v>-103</v>
      </c>
      <c r="FC79" s="24">
        <f>IF(OR($S79&lt;OPL_MIN,$S79&gt;OPL_MAX),"",VLOOKUP($F79,CleanseResults!$CX$3:$DB$1772,5,FALSE))</f>
        <v>0.48</v>
      </c>
      <c r="FD79" s="24" t="str">
        <f t="shared" si="400"/>
        <v>VisFave</v>
      </c>
      <c r="FE79" s="91">
        <f t="shared" si="401"/>
        <v>-108.33333333333334</v>
      </c>
      <c r="FF79" s="91">
        <f t="shared" si="402"/>
        <v>108.33333333333334</v>
      </c>
      <c r="FG79" s="25">
        <f t="shared" si="403"/>
        <v>-1</v>
      </c>
      <c r="FH79" s="53" t="str">
        <f t="shared" si="404"/>
        <v/>
      </c>
      <c r="FI79" s="52" t="str">
        <f t="shared" si="405"/>
        <v/>
      </c>
      <c r="FJ79" s="52" t="str">
        <f t="shared" si="406"/>
        <v/>
      </c>
      <c r="FK79" s="52" t="str">
        <f t="shared" si="407"/>
        <v/>
      </c>
      <c r="FL79" s="52">
        <f t="shared" si="408"/>
        <v>0</v>
      </c>
      <c r="FM79" s="52">
        <f t="shared" si="409"/>
        <v>107</v>
      </c>
      <c r="FN79" s="52" t="str">
        <f t="shared" si="410"/>
        <v/>
      </c>
      <c r="FO79" s="52" t="str">
        <f t="shared" si="411"/>
        <v/>
      </c>
      <c r="FQ79" s="166"/>
      <c r="FR79" s="1"/>
      <c r="FS79" s="17" t="s">
        <v>42</v>
      </c>
      <c r="FT79" s="21">
        <f>IF(FT76=0,0,FT78/FT76)</f>
        <v>-0.28516624040920718</v>
      </c>
      <c r="FU79" s="103">
        <f t="shared" si="412"/>
        <v>-103</v>
      </c>
      <c r="FV79" s="24">
        <f>IF(OR($S79&lt;OPL_MIN,$S79&gt;OPL_MAX),"",VLOOKUP($F79,CleanseResults!$DM$3:$DQ$1772,5,FALSE))</f>
        <v>0.46</v>
      </c>
      <c r="FW79" s="24" t="str">
        <f t="shared" si="413"/>
        <v>VisFave</v>
      </c>
      <c r="FX79" s="91">
        <f t="shared" si="414"/>
        <v>-117.39130434782609</v>
      </c>
      <c r="FY79" s="91">
        <f t="shared" si="415"/>
        <v>117.39130434782609</v>
      </c>
      <c r="FZ79" s="25">
        <f t="shared" si="416"/>
        <v>-1</v>
      </c>
      <c r="GA79" s="53" t="str">
        <f t="shared" si="417"/>
        <v/>
      </c>
      <c r="GB79" s="52" t="str">
        <f t="shared" si="418"/>
        <v/>
      </c>
      <c r="GC79" s="52" t="str">
        <f t="shared" si="419"/>
        <v/>
      </c>
      <c r="GD79" s="52" t="str">
        <f t="shared" si="420"/>
        <v/>
      </c>
      <c r="GE79" s="52">
        <f t="shared" si="421"/>
        <v>0</v>
      </c>
      <c r="GF79" s="52">
        <f t="shared" si="422"/>
        <v>107</v>
      </c>
      <c r="GG79" s="52" t="str">
        <f t="shared" si="423"/>
        <v/>
      </c>
      <c r="GH79" s="52" t="str">
        <f t="shared" si="424"/>
        <v/>
      </c>
      <c r="GJ79" s="166"/>
      <c r="GK79" s="1"/>
      <c r="GL79" s="17" t="s">
        <v>42</v>
      </c>
      <c r="GM79" s="21">
        <f>IF(GM76=0,0,GM78/GM76)</f>
        <v>-0.29230124353779513</v>
      </c>
      <c r="GN79" s="103">
        <f t="shared" si="425"/>
        <v>-103</v>
      </c>
      <c r="GO79" s="24">
        <f>IF(OR($S79&lt;OPL_MIN,$S79&gt;OPL_MAX),"",VLOOKUP($F79,CleanseResults!$EB$3:$EF$1772,5,FALSE))</f>
        <v>0.47</v>
      </c>
      <c r="GP79" s="24" t="str">
        <f t="shared" si="426"/>
        <v>VisFave</v>
      </c>
      <c r="GQ79" s="91">
        <f t="shared" si="427"/>
        <v>-112.76595744680853</v>
      </c>
      <c r="GR79" s="91">
        <f t="shared" si="428"/>
        <v>112.76595744680853</v>
      </c>
      <c r="GS79" s="25">
        <f t="shared" si="429"/>
        <v>-1</v>
      </c>
      <c r="GT79" s="53" t="str">
        <f t="shared" si="430"/>
        <v/>
      </c>
      <c r="GU79" s="52" t="str">
        <f t="shared" si="431"/>
        <v/>
      </c>
      <c r="GV79" s="52" t="str">
        <f t="shared" si="432"/>
        <v/>
      </c>
      <c r="GW79" s="52" t="str">
        <f t="shared" si="433"/>
        <v/>
      </c>
      <c r="GX79" s="52">
        <f t="shared" si="434"/>
        <v>0</v>
      </c>
      <c r="GY79" s="52">
        <f t="shared" si="435"/>
        <v>107</v>
      </c>
      <c r="GZ79" s="52" t="str">
        <f t="shared" si="436"/>
        <v/>
      </c>
      <c r="HA79" s="52" t="str">
        <f t="shared" si="437"/>
        <v/>
      </c>
      <c r="HC79" s="166"/>
      <c r="HD79" s="1"/>
      <c r="HE79" s="17" t="s">
        <v>42</v>
      </c>
      <c r="HF79" s="21">
        <f>IF(HF76=0,0,HF78/HF76)</f>
        <v>-0.29230124353779513</v>
      </c>
      <c r="HG79" s="103">
        <f t="shared" si="438"/>
        <v>-103</v>
      </c>
      <c r="HH79" s="24">
        <f>IF(OR($S79&lt;OPL_MIN,$S79&gt;OPL_MAX),"",VLOOKUP($F79,CleanseResults!$EQ$3:$EU$1772,5,FALSE))</f>
        <v>0.47</v>
      </c>
      <c r="HI79" s="24" t="str">
        <f t="shared" si="439"/>
        <v>VisFave</v>
      </c>
      <c r="HJ79" s="91">
        <f t="shared" si="440"/>
        <v>-112.76595744680853</v>
      </c>
      <c r="HK79" s="91">
        <f t="shared" si="441"/>
        <v>112.76595744680853</v>
      </c>
      <c r="HL79" s="25">
        <f t="shared" si="442"/>
        <v>-1</v>
      </c>
      <c r="HM79" s="53" t="str">
        <f t="shared" si="443"/>
        <v/>
      </c>
      <c r="HN79" s="52" t="str">
        <f t="shared" si="444"/>
        <v/>
      </c>
      <c r="HO79" s="52" t="str">
        <f t="shared" si="445"/>
        <v/>
      </c>
      <c r="HP79" s="52" t="str">
        <f t="shared" si="446"/>
        <v/>
      </c>
      <c r="HQ79" s="52">
        <f t="shared" si="447"/>
        <v>0</v>
      </c>
      <c r="HR79" s="52">
        <f t="shared" si="448"/>
        <v>107</v>
      </c>
      <c r="HS79" s="52" t="str">
        <f t="shared" si="449"/>
        <v/>
      </c>
      <c r="HT79" s="52" t="str">
        <f t="shared" si="450"/>
        <v/>
      </c>
      <c r="HV79" s="166"/>
      <c r="HW79" s="1"/>
      <c r="HX79" s="17" t="s">
        <v>42</v>
      </c>
      <c r="HY79" s="21">
        <f>IF(HY76=0,0,HY78/HY76)</f>
        <v>-0.34075224292615597</v>
      </c>
      <c r="HZ79" s="103">
        <f t="shared" si="451"/>
        <v>-103</v>
      </c>
      <c r="IA79" s="24">
        <f>IF(OR($S79&lt;OPL_MIN,$S79&gt;OPL_MAX),"",VLOOKUP($F79,CleanseResults!$FF$3:$FJ$1772,5,FALSE))</f>
        <v>0.47</v>
      </c>
      <c r="IB79" s="24" t="str">
        <f t="shared" si="452"/>
        <v>VisFave</v>
      </c>
      <c r="IC79" s="91">
        <f t="shared" si="453"/>
        <v>-112.76595744680853</v>
      </c>
      <c r="ID79" s="91">
        <f t="shared" si="454"/>
        <v>112.76595744680853</v>
      </c>
      <c r="IE79" s="25">
        <f t="shared" si="455"/>
        <v>-1</v>
      </c>
      <c r="IF79" s="53" t="str">
        <f t="shared" si="456"/>
        <v/>
      </c>
      <c r="IG79" s="52" t="str">
        <f t="shared" si="457"/>
        <v/>
      </c>
      <c r="IH79" s="52" t="str">
        <f t="shared" si="458"/>
        <v/>
      </c>
      <c r="II79" s="52" t="str">
        <f t="shared" si="459"/>
        <v/>
      </c>
      <c r="IJ79" s="52">
        <f t="shared" si="460"/>
        <v>0</v>
      </c>
      <c r="IK79" s="52">
        <f t="shared" si="461"/>
        <v>107</v>
      </c>
      <c r="IL79" s="52" t="str">
        <f t="shared" si="462"/>
        <v/>
      </c>
      <c r="IM79" s="52" t="str">
        <f t="shared" si="463"/>
        <v/>
      </c>
      <c r="IO79" s="166"/>
      <c r="IP79" s="1"/>
      <c r="IQ79" s="17" t="s">
        <v>42</v>
      </c>
      <c r="IR79" s="21">
        <f>IF(IR76=0,0,IR78/IR76)</f>
        <v>-0.25084202085004009</v>
      </c>
      <c r="IS79" s="103">
        <f t="shared" si="464"/>
        <v>-103</v>
      </c>
      <c r="IT79" s="24">
        <f>IF(OR($S79&lt;OPL_MIN,$S79&gt;OPL_MAX),"",VLOOKUP($F79,CleanseResults!$FU$3:$FY$1772,5,FALSE))</f>
        <v>0.46</v>
      </c>
      <c r="IU79" s="24" t="str">
        <f t="shared" si="465"/>
        <v>VisFave</v>
      </c>
      <c r="IV79" s="91">
        <f t="shared" si="466"/>
        <v>-117.39130434782609</v>
      </c>
      <c r="IW79" s="91">
        <f t="shared" si="467"/>
        <v>117.39130434782609</v>
      </c>
      <c r="IX79" s="25">
        <f t="shared" si="468"/>
        <v>-1</v>
      </c>
      <c r="IY79" s="53" t="str">
        <f t="shared" si="469"/>
        <v/>
      </c>
      <c r="IZ79" s="52" t="str">
        <f t="shared" si="470"/>
        <v/>
      </c>
      <c r="JA79" s="52" t="str">
        <f t="shared" si="471"/>
        <v/>
      </c>
      <c r="JB79" s="52" t="str">
        <f t="shared" si="472"/>
        <v/>
      </c>
      <c r="JC79" s="52">
        <f t="shared" si="473"/>
        <v>0</v>
      </c>
      <c r="JD79" s="52">
        <f t="shared" si="474"/>
        <v>107</v>
      </c>
      <c r="JE79" s="52" t="str">
        <f t="shared" si="475"/>
        <v/>
      </c>
      <c r="JF79" s="52" t="str">
        <f t="shared" si="476"/>
        <v/>
      </c>
      <c r="JH79" s="166"/>
      <c r="JI79" s="1"/>
      <c r="JJ79" s="17" t="s">
        <v>42</v>
      </c>
      <c r="JK79" s="21">
        <f>IF(JK76=0,0,JK78/JK76)</f>
        <v>-0.23389253586190117</v>
      </c>
      <c r="JL79" s="103">
        <f t="shared" si="477"/>
        <v>-103</v>
      </c>
      <c r="JM79" s="24">
        <f>IF(OR($S79&lt;OPL_MIN,$S79&gt;OPL_MAX),"",VLOOKUP($F79,CleanseResults!$GJ$3:$GN$1772,5,FALSE))</f>
        <v>0.45</v>
      </c>
      <c r="JN79" s="24" t="str">
        <f t="shared" si="478"/>
        <v>VisFave</v>
      </c>
      <c r="JO79" s="91">
        <f t="shared" si="479"/>
        <v>-122.22222222222226</v>
      </c>
      <c r="JP79" s="91">
        <f t="shared" si="480"/>
        <v>122.22222222222226</v>
      </c>
      <c r="JQ79" s="25">
        <f t="shared" si="481"/>
        <v>-1</v>
      </c>
      <c r="JR79" s="53" t="str">
        <f t="shared" si="482"/>
        <v/>
      </c>
      <c r="JS79" s="52" t="str">
        <f t="shared" si="483"/>
        <v/>
      </c>
      <c r="JT79" s="52" t="str">
        <f t="shared" si="484"/>
        <v/>
      </c>
      <c r="JU79" s="52" t="str">
        <f t="shared" si="485"/>
        <v/>
      </c>
      <c r="JV79" s="52">
        <f t="shared" si="486"/>
        <v>0</v>
      </c>
      <c r="JW79" s="52">
        <f t="shared" si="487"/>
        <v>107</v>
      </c>
      <c r="JX79" s="52" t="str">
        <f t="shared" si="488"/>
        <v/>
      </c>
      <c r="JY79" s="52" t="str">
        <f t="shared" si="489"/>
        <v/>
      </c>
      <c r="KA79" s="166"/>
      <c r="KB79" s="1"/>
      <c r="KC79" s="17" t="s">
        <v>42</v>
      </c>
      <c r="KD79" s="21">
        <f>IF(KD76=0,0,KD78/KD76)</f>
        <v>-0.22171197648787644</v>
      </c>
      <c r="KE79" s="103">
        <f t="shared" si="490"/>
        <v>-103</v>
      </c>
      <c r="KF79" s="24">
        <f>IF(OR($S79&lt;OPL_MIN,$S79&gt;OPL_MAX),"",VLOOKUP($F79,CleanseResults!$GY$3:$HC$1772,5,FALSE))</f>
        <v>0.45</v>
      </c>
      <c r="KG79" s="24" t="str">
        <f t="shared" si="491"/>
        <v>VisFave</v>
      </c>
      <c r="KH79" s="91">
        <f t="shared" si="492"/>
        <v>-122.22222222222226</v>
      </c>
      <c r="KI79" s="91">
        <f t="shared" si="493"/>
        <v>122.22222222222226</v>
      </c>
      <c r="KJ79" s="25">
        <f t="shared" si="494"/>
        <v>-1</v>
      </c>
      <c r="KK79" s="53" t="str">
        <f t="shared" si="495"/>
        <v/>
      </c>
      <c r="KL79" s="52" t="str">
        <f t="shared" si="496"/>
        <v/>
      </c>
      <c r="KM79" s="52" t="str">
        <f t="shared" si="497"/>
        <v/>
      </c>
      <c r="KN79" s="52" t="str">
        <f t="shared" si="498"/>
        <v/>
      </c>
      <c r="KO79" s="52">
        <f t="shared" si="499"/>
        <v>0</v>
      </c>
      <c r="KP79" s="52">
        <f t="shared" si="500"/>
        <v>107</v>
      </c>
      <c r="KQ79" s="52" t="str">
        <f t="shared" si="501"/>
        <v/>
      </c>
      <c r="KR79" s="52" t="str">
        <f t="shared" si="502"/>
        <v/>
      </c>
      <c r="KT79" s="166"/>
      <c r="KU79" s="1"/>
      <c r="KV79" s="17" t="s">
        <v>42</v>
      </c>
      <c r="KW79" s="21">
        <f>IF(KW76=0,0,KW78/KW76)</f>
        <v>-0.20030464584920032</v>
      </c>
      <c r="KX79" s="103">
        <f t="shared" si="503"/>
        <v>-103</v>
      </c>
      <c r="KY79" s="24">
        <f>IF(OR($S79&lt;OPL_MIN,$S79&gt;OPL_MAX),"",VLOOKUP($F79,CleanseResults!$HN$3:$HR$1772,5,FALSE))</f>
        <v>0.36</v>
      </c>
      <c r="KZ79" s="24" t="str">
        <f t="shared" si="504"/>
        <v>VisFave</v>
      </c>
      <c r="LA79" s="91">
        <f t="shared" si="505"/>
        <v>-177.7777777777778</v>
      </c>
      <c r="LB79" s="91">
        <f t="shared" si="506"/>
        <v>177.7777777777778</v>
      </c>
      <c r="LC79" s="25">
        <f t="shared" si="507"/>
        <v>-1</v>
      </c>
      <c r="LD79" s="53" t="str">
        <f t="shared" si="508"/>
        <v/>
      </c>
      <c r="LE79" s="52" t="str">
        <f t="shared" si="509"/>
        <v/>
      </c>
      <c r="LF79" s="52" t="str">
        <f t="shared" si="510"/>
        <v/>
      </c>
      <c r="LG79" s="52" t="str">
        <f t="shared" si="511"/>
        <v/>
      </c>
      <c r="LH79" s="52">
        <f t="shared" si="512"/>
        <v>0</v>
      </c>
      <c r="LI79" s="52">
        <f t="shared" si="513"/>
        <v>107</v>
      </c>
      <c r="LJ79" s="52" t="str">
        <f t="shared" si="514"/>
        <v/>
      </c>
      <c r="LK79" s="52" t="str">
        <f t="shared" si="515"/>
        <v/>
      </c>
      <c r="LO79" s="166"/>
      <c r="LP79" s="1"/>
      <c r="LQ79" s="17" t="s">
        <v>42</v>
      </c>
      <c r="LR79" s="21">
        <f>IF(LR76=0,0,LR78/LR76)</f>
        <v>-0.26302572327119905</v>
      </c>
      <c r="LS79" s="129">
        <f t="shared" si="277"/>
        <v>0.49535339847719945</v>
      </c>
      <c r="LT79" s="53">
        <f t="shared" si="516"/>
        <v>0</v>
      </c>
      <c r="LU79" s="53">
        <f t="shared" si="517"/>
        <v>0</v>
      </c>
      <c r="LV79" s="53">
        <f t="shared" si="518"/>
        <v>15</v>
      </c>
      <c r="LW79" s="53">
        <f t="shared" si="519"/>
        <v>0</v>
      </c>
      <c r="LX79" s="24" t="str">
        <f t="shared" si="520"/>
        <v>VisFave</v>
      </c>
      <c r="LY79" s="97">
        <f t="shared" si="278"/>
        <v>100</v>
      </c>
      <c r="LZ79" s="127">
        <f t="shared" si="279"/>
        <v>0.46</v>
      </c>
      <c r="MA79" s="128">
        <f t="shared" si="280"/>
        <v>-3.5353398477199427E-2</v>
      </c>
      <c r="MB79" s="91">
        <f t="shared" si="281"/>
        <v>117.39130434782609</v>
      </c>
      <c r="MC79" s="137" t="str">
        <f t="shared" si="282"/>
        <v>VisFave</v>
      </c>
      <c r="MD79" s="138" t="str">
        <f t="shared" si="283"/>
        <v/>
      </c>
      <c r="ME79" s="130" t="str">
        <f t="shared" si="521"/>
        <v/>
      </c>
      <c r="MF79" s="135" t="str">
        <f t="shared" si="284"/>
        <v/>
      </c>
      <c r="MG79" s="135" t="str">
        <f t="shared" si="285"/>
        <v/>
      </c>
      <c r="MH79" s="135" t="str">
        <f t="shared" si="286"/>
        <v/>
      </c>
      <c r="MI79" s="135" t="str">
        <f t="shared" si="287"/>
        <v/>
      </c>
      <c r="MJ79" s="135" t="str">
        <f t="shared" si="288"/>
        <v/>
      </c>
      <c r="MK79" s="135" t="str">
        <f t="shared" si="289"/>
        <v/>
      </c>
      <c r="ML79" s="135" t="str">
        <f t="shared" si="290"/>
        <v/>
      </c>
      <c r="MM79" s="135" t="str">
        <f t="shared" si="291"/>
        <v/>
      </c>
      <c r="MO79" s="123" t="str">
        <f t="shared" si="292"/>
        <v/>
      </c>
      <c r="MP79" s="123" t="str">
        <f t="shared" si="293"/>
        <v/>
      </c>
      <c r="MS79" s="24" t="str">
        <f t="shared" si="294"/>
        <v/>
      </c>
      <c r="MT79" s="24" t="str">
        <f t="shared" si="295"/>
        <v/>
      </c>
      <c r="MU79" s="24" t="str">
        <f t="shared" si="296"/>
        <v/>
      </c>
      <c r="MV79" s="81" t="str">
        <f t="shared" si="297"/>
        <v/>
      </c>
      <c r="MX79" s="52">
        <f t="shared" si="298"/>
        <v>0.48</v>
      </c>
      <c r="MY79" s="52">
        <f t="shared" si="299"/>
        <v>0.44</v>
      </c>
      <c r="MZ79" s="52">
        <f t="shared" si="300"/>
        <v>0.19</v>
      </c>
      <c r="NA79" s="52">
        <f t="shared" si="301"/>
        <v>0.34</v>
      </c>
      <c r="NB79" s="52">
        <f t="shared" si="302"/>
        <v>0.18</v>
      </c>
      <c r="NC79" s="52">
        <f t="shared" si="303"/>
        <v>0.48</v>
      </c>
      <c r="ND79" s="52">
        <f t="shared" si="304"/>
        <v>0.48</v>
      </c>
      <c r="NE79" s="52">
        <f t="shared" si="305"/>
        <v>0.46</v>
      </c>
      <c r="NF79" s="52">
        <f t="shared" si="306"/>
        <v>0.47</v>
      </c>
      <c r="NG79" s="52">
        <f t="shared" si="307"/>
        <v>0.47</v>
      </c>
      <c r="NH79" s="52">
        <f t="shared" si="308"/>
        <v>0.47</v>
      </c>
      <c r="NI79" s="52">
        <f t="shared" si="309"/>
        <v>0.46</v>
      </c>
      <c r="NJ79" s="52">
        <f t="shared" si="310"/>
        <v>0.45</v>
      </c>
      <c r="NK79" s="52">
        <f t="shared" si="311"/>
        <v>0.45</v>
      </c>
      <c r="NL79" s="52">
        <f t="shared" si="312"/>
        <v>0.36</v>
      </c>
      <c r="NM79" s="109">
        <f t="shared" si="522"/>
        <v>0.46</v>
      </c>
    </row>
    <row r="80" spans="1:377" ht="15" customHeight="1" thickBot="1" x14ac:dyDescent="0.25">
      <c r="E80" s="10">
        <f t="shared" si="313"/>
        <v>1</v>
      </c>
      <c r="F80" s="26">
        <v>822977</v>
      </c>
      <c r="G80" s="49">
        <f>VLOOKUP($F80,Lookup_!$A$2:$AJ$2224,3,FALSE)</f>
        <v>2026</v>
      </c>
      <c r="H80" s="27">
        <f>VLOOKUP($F80,Lookup_!$A$2:$AJ$2224,4,FALSE)</f>
        <v>5.3</v>
      </c>
      <c r="I80" s="86">
        <f>VLOOKUP($F80,Lookup_!$A$2:$AJ$2224,2,FALSE)</f>
        <v>46162</v>
      </c>
      <c r="J80" s="7">
        <f>VLOOKUP($F80,Lookup_!$A$2:$AJ$2224,13,FALSE)</f>
        <v>2</v>
      </c>
      <c r="K80" s="8" t="str">
        <f>VLOOKUP(J80,Lookup_!$AO$3:$AP$32,2,FALSE)</f>
        <v>BAL</v>
      </c>
      <c r="L80" s="27">
        <f>VLOOKUP($F80,Lookup_!$A$2:$AJ$2224,14,FALSE)</f>
        <v>-101</v>
      </c>
      <c r="M80" s="12">
        <f>VLOOKUP($F80,Lookup_!$A$2:$AJ$2224,15,FALSE)</f>
        <v>0.50248800000000005</v>
      </c>
      <c r="N80" s="115">
        <f t="shared" si="314"/>
        <v>0.49070183268083895</v>
      </c>
      <c r="O80" s="116">
        <f t="shared" si="315"/>
        <v>103.78974224260079</v>
      </c>
      <c r="P80" s="49">
        <f>VLOOKUP($F80,Lookup_!$A$2:$AJ$2224,7,FALSE)</f>
        <v>27</v>
      </c>
      <c r="Q80" s="8" t="str">
        <f>VLOOKUP(P80,Lookup_!$AO$3:$AP$32,2,FALSE)</f>
        <v>TB</v>
      </c>
      <c r="R80" s="88">
        <f>VLOOKUP($F80,Lookup_!$A$2:$AJ$2224,12,FALSE)</f>
        <v>0.32069846699999999</v>
      </c>
      <c r="S80" s="27">
        <f>VLOOKUP($F80,Lookup_!$A$2:$AJ$2224,8,FALSE)</f>
        <v>-109</v>
      </c>
      <c r="T80" s="12">
        <f>VLOOKUP($F80,Lookup_!$A$2:$AJ$2224,9,FALSE)</f>
        <v>0.52153099999999997</v>
      </c>
      <c r="U80" s="115">
        <f t="shared" si="316"/>
        <v>0.509298167319161</v>
      </c>
      <c r="V80" s="116">
        <f t="shared" si="317"/>
        <v>-103.78974224260078</v>
      </c>
      <c r="W80" s="90">
        <f t="shared" si="318"/>
        <v>1</v>
      </c>
      <c r="X80" s="27">
        <f>VLOOKUP($F80,Lookup_!$A$2:$AJ$2224,5,FALSE)</f>
        <v>8.5</v>
      </c>
      <c r="Y80" s="27">
        <f>VLOOKUP($F80,Lookup_!$A$2:$AJ$2224,6,FALSE)</f>
        <v>-104.5</v>
      </c>
      <c r="Z80" s="55">
        <f>VLOOKUP($F80,Lookup_!$A$2:$AJ$2224,19,FALSE)</f>
        <v>-124.67046123093262</v>
      </c>
      <c r="AA80" s="116">
        <f>VLOOKUP($F80,Lookup_!$A$2:$AJ$2224,25,FALSE)</f>
        <v>-127.57270948067907</v>
      </c>
      <c r="AB80" s="27">
        <f>VLOOKUP($F80,Lookup_!$A$2:$AJ$2224,21,FALSE)</f>
        <v>121.00794123745385</v>
      </c>
      <c r="AC80" s="116">
        <f>VLOOKUP($F80,Lookup_!$A$2:$AJ$2224,23,FALSE)</f>
        <v>-110.952217213279</v>
      </c>
      <c r="AD80" s="7">
        <f>VLOOKUP($F80,Lookup_!$A$2:$AJ$2224,31,FALSE)</f>
        <v>3</v>
      </c>
      <c r="AE80" s="8">
        <f>VLOOKUP($F80,Lookup_!$A$2:$AJ$2224,30,FALSE)</f>
        <v>5</v>
      </c>
      <c r="AF80" s="8" t="str">
        <f>VLOOKUP($F80,Lookup_!$A$2:$AJ$2224,32,FALSE)</f>
        <v>TWO</v>
      </c>
      <c r="AG80" s="28">
        <f>VLOOKUP($F80,Lookup_!$A$2:$AJ$2224,29,FALSE)</f>
        <v>1</v>
      </c>
      <c r="AH80" s="28">
        <f>VLOOKUP($F80,Lookup_!$A$2:$AJ$2224,34,FALSE)</f>
        <v>1</v>
      </c>
      <c r="AI80" s="28" t="str">
        <f>VLOOKUP($F80,Lookup_!$A$2:$AJ$2224,33,FALSE)</f>
        <v>HomFave</v>
      </c>
      <c r="AJ80" s="8">
        <f>VLOOKUP($F80,Lookup_!$A$2:$AJ$2224,35,FALSE)</f>
        <v>8</v>
      </c>
      <c r="AK80" s="28">
        <f>VLOOKUP($F80,Lookup_!$A$2:$AJ$2224,36,FALSE)</f>
        <v>-1</v>
      </c>
      <c r="AL80">
        <f t="shared" si="319"/>
        <v>2</v>
      </c>
      <c r="AM80">
        <f t="shared" si="320"/>
        <v>1</v>
      </c>
      <c r="AN80" s="167"/>
      <c r="AO80" s="22"/>
      <c r="AP80" s="22"/>
      <c r="AQ80" s="22"/>
      <c r="AR80" s="103">
        <f t="shared" si="321"/>
        <v>-109</v>
      </c>
      <c r="AS80" s="24">
        <f>IF(OR($S80&lt;OPL_MIN,$S80&gt;OPL_MAX),"",VLOOKUP($F80,CleanseResults!$L$3:$P$1772,5,FALSE))</f>
        <v>0.47</v>
      </c>
      <c r="AT80" s="24" t="str">
        <f t="shared" si="322"/>
        <v>VisDog</v>
      </c>
      <c r="AU80" s="91">
        <f t="shared" si="323"/>
        <v>112.76595744680853</v>
      </c>
      <c r="AV80" s="91">
        <f t="shared" si="324"/>
        <v>112.76595744680853</v>
      </c>
      <c r="AW80" s="25">
        <f t="shared" si="325"/>
        <v>-1</v>
      </c>
      <c r="AX80" s="53" t="str">
        <f t="shared" si="326"/>
        <v/>
      </c>
      <c r="AY80" s="52" t="str">
        <f t="shared" si="327"/>
        <v/>
      </c>
      <c r="AZ80" s="52">
        <f t="shared" si="328"/>
        <v>0</v>
      </c>
      <c r="BA80" s="52">
        <f t="shared" si="329"/>
        <v>101</v>
      </c>
      <c r="BB80" s="52" t="str">
        <f t="shared" si="330"/>
        <v/>
      </c>
      <c r="BC80" s="52" t="str">
        <f t="shared" si="331"/>
        <v/>
      </c>
      <c r="BD80" s="52" t="str">
        <f t="shared" si="332"/>
        <v/>
      </c>
      <c r="BE80" s="52" t="str">
        <f t="shared" si="333"/>
        <v/>
      </c>
      <c r="BG80" s="167"/>
      <c r="BH80" s="22"/>
      <c r="BI80" s="22"/>
      <c r="BJ80" s="22"/>
      <c r="BK80" s="103">
        <f t="shared" si="334"/>
        <v>-109</v>
      </c>
      <c r="BL80" s="24">
        <f>IF(OR($S80&lt;OPL_MIN,$S80&gt;OPL_MAX),"",VLOOKUP($F80,CleanseResults!$AA$3:$AE$1772,5,FALSE))</f>
        <v>0.53</v>
      </c>
      <c r="BM80" s="24" t="str">
        <f t="shared" si="335"/>
        <v>HomFave</v>
      </c>
      <c r="BN80" s="91">
        <f t="shared" si="336"/>
        <v>-112.76595744680853</v>
      </c>
      <c r="BO80" s="91">
        <f t="shared" si="337"/>
        <v>112.76595744680853</v>
      </c>
      <c r="BP80" s="25">
        <f t="shared" si="338"/>
        <v>1</v>
      </c>
      <c r="BQ80" s="53">
        <f t="shared" si="339"/>
        <v>209</v>
      </c>
      <c r="BR80" s="52">
        <f t="shared" si="340"/>
        <v>109</v>
      </c>
      <c r="BS80" s="52" t="str">
        <f t="shared" si="341"/>
        <v/>
      </c>
      <c r="BT80" s="52" t="str">
        <f t="shared" si="342"/>
        <v/>
      </c>
      <c r="BU80" s="52" t="str">
        <f t="shared" si="343"/>
        <v/>
      </c>
      <c r="BV80" s="52" t="str">
        <f t="shared" si="344"/>
        <v/>
      </c>
      <c r="BW80" s="52" t="str">
        <f t="shared" si="345"/>
        <v/>
      </c>
      <c r="BX80" s="52" t="str">
        <f t="shared" si="346"/>
        <v/>
      </c>
      <c r="BZ80" s="167"/>
      <c r="CA80" s="22"/>
      <c r="CB80" s="22"/>
      <c r="CC80" s="22"/>
      <c r="CD80" s="103">
        <f t="shared" si="347"/>
        <v>-109</v>
      </c>
      <c r="CE80" s="24">
        <f>IF(OR($S80&lt;OPL_MIN,$S80&gt;OPL_MAX),"",VLOOKUP($F80,CleanseResults!$AP$3:$AT$1772,5,FALSE))</f>
        <v>0.42</v>
      </c>
      <c r="CF80" s="24" t="str">
        <f t="shared" si="348"/>
        <v>VisDog</v>
      </c>
      <c r="CG80" s="91">
        <f t="shared" si="349"/>
        <v>138.0952380952381</v>
      </c>
      <c r="CH80" s="91">
        <f t="shared" si="350"/>
        <v>138.0952380952381</v>
      </c>
      <c r="CI80" s="25">
        <f t="shared" si="351"/>
        <v>-1</v>
      </c>
      <c r="CJ80" s="53" t="str">
        <f t="shared" si="352"/>
        <v/>
      </c>
      <c r="CK80" s="52" t="str">
        <f t="shared" si="353"/>
        <v/>
      </c>
      <c r="CL80" s="52">
        <f t="shared" si="354"/>
        <v>0</v>
      </c>
      <c r="CM80" s="52">
        <f t="shared" si="355"/>
        <v>101</v>
      </c>
      <c r="CN80" s="52" t="str">
        <f t="shared" si="356"/>
        <v/>
      </c>
      <c r="CO80" s="52" t="str">
        <f t="shared" si="357"/>
        <v/>
      </c>
      <c r="CP80" s="52" t="str">
        <f t="shared" si="358"/>
        <v/>
      </c>
      <c r="CQ80" s="52" t="str">
        <f t="shared" si="359"/>
        <v/>
      </c>
      <c r="CS80" s="167"/>
      <c r="CT80" s="22"/>
      <c r="CU80" s="22"/>
      <c r="CV80" s="22"/>
      <c r="CW80" s="103">
        <f t="shared" si="360"/>
        <v>-109</v>
      </c>
      <c r="CX80" s="24">
        <f>IF(OR($S80&lt;OPL_MIN,$S80&gt;OPL_MAX),"",VLOOKUP($F80,CleanseResults!$BE$3:$BI$1772,5,FALSE))</f>
        <v>0.39</v>
      </c>
      <c r="CY80" s="24" t="str">
        <f t="shared" si="361"/>
        <v>VisDog</v>
      </c>
      <c r="CZ80" s="91">
        <f t="shared" si="362"/>
        <v>156.41025641025641</v>
      </c>
      <c r="DA80" s="91">
        <f t="shared" si="363"/>
        <v>156.41025641025641</v>
      </c>
      <c r="DB80" s="25">
        <f t="shared" si="364"/>
        <v>-1</v>
      </c>
      <c r="DC80" s="53" t="str">
        <f t="shared" si="365"/>
        <v/>
      </c>
      <c r="DD80" s="52" t="str">
        <f t="shared" si="366"/>
        <v/>
      </c>
      <c r="DE80" s="52">
        <f t="shared" si="367"/>
        <v>0</v>
      </c>
      <c r="DF80" s="52">
        <f t="shared" si="368"/>
        <v>101</v>
      </c>
      <c r="DG80" s="52" t="str">
        <f t="shared" si="369"/>
        <v/>
      </c>
      <c r="DH80" s="52" t="str">
        <f t="shared" si="370"/>
        <v/>
      </c>
      <c r="DI80" s="52" t="str">
        <f t="shared" si="371"/>
        <v/>
      </c>
      <c r="DJ80" s="52" t="str">
        <f t="shared" si="372"/>
        <v/>
      </c>
      <c r="DL80" s="167"/>
      <c r="DM80" s="22"/>
      <c r="DN80" s="22"/>
      <c r="DO80" s="22"/>
      <c r="DP80" s="103">
        <f t="shared" si="373"/>
        <v>-109</v>
      </c>
      <c r="DQ80" s="24">
        <f>IF(OR($S80&lt;OPL_MIN,$S80&gt;OPL_MAX),"",VLOOKUP($F80,CleanseResults!$BT$3:$BX$1772,5,FALSE))</f>
        <v>0.44</v>
      </c>
      <c r="DR80" s="24" t="str">
        <f t="shared" si="374"/>
        <v>VisDog</v>
      </c>
      <c r="DS80" s="91">
        <f t="shared" si="375"/>
        <v>127.27272727272729</v>
      </c>
      <c r="DT80" s="91">
        <f t="shared" si="376"/>
        <v>127.27272727272729</v>
      </c>
      <c r="DU80" s="25">
        <f t="shared" si="377"/>
        <v>-1</v>
      </c>
      <c r="DV80" s="53" t="str">
        <f t="shared" si="378"/>
        <v/>
      </c>
      <c r="DW80" s="52" t="str">
        <f t="shared" si="379"/>
        <v/>
      </c>
      <c r="DX80" s="52">
        <f t="shared" si="380"/>
        <v>0</v>
      </c>
      <c r="DY80" s="52">
        <f t="shared" si="381"/>
        <v>101</v>
      </c>
      <c r="DZ80" s="52" t="str">
        <f t="shared" si="382"/>
        <v/>
      </c>
      <c r="EA80" s="52" t="str">
        <f t="shared" si="383"/>
        <v/>
      </c>
      <c r="EB80" s="52" t="str">
        <f t="shared" si="384"/>
        <v/>
      </c>
      <c r="EC80" s="52" t="str">
        <f t="shared" si="385"/>
        <v/>
      </c>
      <c r="EE80" s="167"/>
      <c r="EF80" s="22"/>
      <c r="EG80" s="22"/>
      <c r="EH80" s="22"/>
      <c r="EI80" s="103">
        <f t="shared" si="386"/>
        <v>-109</v>
      </c>
      <c r="EJ80" s="24">
        <f>IF(OR($S80&lt;OPL_MIN,$S80&gt;OPL_MAX),"",VLOOKUP($F80,CleanseResults!$CI$3:$CM$1772,5,FALSE))</f>
        <v>0.51</v>
      </c>
      <c r="EK80" s="24" t="str">
        <f t="shared" si="387"/>
        <v>HomFave</v>
      </c>
      <c r="EL80" s="91">
        <f t="shared" si="388"/>
        <v>-104.08163265306123</v>
      </c>
      <c r="EM80" s="91">
        <f t="shared" si="389"/>
        <v>104.08163265306123</v>
      </c>
      <c r="EN80" s="25">
        <f t="shared" si="390"/>
        <v>1</v>
      </c>
      <c r="EO80" s="53">
        <f t="shared" si="391"/>
        <v>209</v>
      </c>
      <c r="EP80" s="52">
        <f t="shared" si="392"/>
        <v>109</v>
      </c>
      <c r="EQ80" s="52" t="str">
        <f t="shared" si="393"/>
        <v/>
      </c>
      <c r="ER80" s="52" t="str">
        <f t="shared" si="394"/>
        <v/>
      </c>
      <c r="ES80" s="52" t="str">
        <f t="shared" si="395"/>
        <v/>
      </c>
      <c r="ET80" s="52" t="str">
        <f t="shared" si="396"/>
        <v/>
      </c>
      <c r="EU80" s="52" t="str">
        <f t="shared" si="397"/>
        <v/>
      </c>
      <c r="EV80" s="52" t="str">
        <f t="shared" si="398"/>
        <v/>
      </c>
      <c r="EX80" s="167"/>
      <c r="EY80" s="22"/>
      <c r="EZ80" s="22"/>
      <c r="FA80" s="22"/>
      <c r="FB80" s="103">
        <f t="shared" si="399"/>
        <v>-109</v>
      </c>
      <c r="FC80" s="24">
        <f>IF(OR($S80&lt;OPL_MIN,$S80&gt;OPL_MAX),"",VLOOKUP($F80,CleanseResults!$CX$3:$DB$1772,5,FALSE))</f>
        <v>0.52</v>
      </c>
      <c r="FD80" s="24" t="str">
        <f t="shared" si="400"/>
        <v>HomFave</v>
      </c>
      <c r="FE80" s="91">
        <f t="shared" si="401"/>
        <v>-108.33333333333334</v>
      </c>
      <c r="FF80" s="91">
        <f t="shared" si="402"/>
        <v>108.33333333333334</v>
      </c>
      <c r="FG80" s="25">
        <f t="shared" si="403"/>
        <v>1</v>
      </c>
      <c r="FH80" s="53">
        <f t="shared" si="404"/>
        <v>209</v>
      </c>
      <c r="FI80" s="52">
        <f t="shared" si="405"/>
        <v>109</v>
      </c>
      <c r="FJ80" s="52" t="str">
        <f t="shared" si="406"/>
        <v/>
      </c>
      <c r="FK80" s="52" t="str">
        <f t="shared" si="407"/>
        <v/>
      </c>
      <c r="FL80" s="52" t="str">
        <f t="shared" si="408"/>
        <v/>
      </c>
      <c r="FM80" s="52" t="str">
        <f t="shared" si="409"/>
        <v/>
      </c>
      <c r="FN80" s="52" t="str">
        <f t="shared" si="410"/>
        <v/>
      </c>
      <c r="FO80" s="52" t="str">
        <f t="shared" si="411"/>
        <v/>
      </c>
      <c r="FQ80" s="167"/>
      <c r="FR80" s="22"/>
      <c r="FS80" s="22"/>
      <c r="FT80" s="22"/>
      <c r="FU80" s="103">
        <f t="shared" si="412"/>
        <v>-109</v>
      </c>
      <c r="FV80" s="24">
        <f>IF(OR($S80&lt;OPL_MIN,$S80&gt;OPL_MAX),"",VLOOKUP($F80,CleanseResults!$DM$3:$DQ$1772,5,FALSE))</f>
        <v>0.49</v>
      </c>
      <c r="FW80" s="24" t="str">
        <f t="shared" si="413"/>
        <v>VisDog</v>
      </c>
      <c r="FX80" s="91">
        <f t="shared" si="414"/>
        <v>104.08163265306123</v>
      </c>
      <c r="FY80" s="91">
        <f t="shared" si="415"/>
        <v>104.08163265306123</v>
      </c>
      <c r="FZ80" s="25">
        <f t="shared" si="416"/>
        <v>-1</v>
      </c>
      <c r="GA80" s="53" t="str">
        <f t="shared" si="417"/>
        <v/>
      </c>
      <c r="GB80" s="52" t="str">
        <f t="shared" si="418"/>
        <v/>
      </c>
      <c r="GC80" s="52">
        <f t="shared" si="419"/>
        <v>0</v>
      </c>
      <c r="GD80" s="52">
        <f t="shared" si="420"/>
        <v>101</v>
      </c>
      <c r="GE80" s="52" t="str">
        <f t="shared" si="421"/>
        <v/>
      </c>
      <c r="GF80" s="52" t="str">
        <f t="shared" si="422"/>
        <v/>
      </c>
      <c r="GG80" s="52" t="str">
        <f t="shared" si="423"/>
        <v/>
      </c>
      <c r="GH80" s="52" t="str">
        <f t="shared" si="424"/>
        <v/>
      </c>
      <c r="GJ80" s="167"/>
      <c r="GK80" s="22"/>
      <c r="GL80" s="22"/>
      <c r="GM80" s="22"/>
      <c r="GN80" s="103">
        <f t="shared" si="425"/>
        <v>-109</v>
      </c>
      <c r="GO80" s="24">
        <f>IF(OR($S80&lt;OPL_MIN,$S80&gt;OPL_MAX),"",VLOOKUP($F80,CleanseResults!$EB$3:$EF$1772,5,FALSE))</f>
        <v>0.48</v>
      </c>
      <c r="GP80" s="24" t="str">
        <f t="shared" si="426"/>
        <v>VisDog</v>
      </c>
      <c r="GQ80" s="91">
        <f t="shared" si="427"/>
        <v>108.33333333333334</v>
      </c>
      <c r="GR80" s="91">
        <f t="shared" si="428"/>
        <v>108.33333333333334</v>
      </c>
      <c r="GS80" s="25">
        <f t="shared" si="429"/>
        <v>-1</v>
      </c>
      <c r="GT80" s="53" t="str">
        <f t="shared" si="430"/>
        <v/>
      </c>
      <c r="GU80" s="52" t="str">
        <f t="shared" si="431"/>
        <v/>
      </c>
      <c r="GV80" s="52">
        <f t="shared" si="432"/>
        <v>0</v>
      </c>
      <c r="GW80" s="52">
        <f t="shared" si="433"/>
        <v>101</v>
      </c>
      <c r="GX80" s="52" t="str">
        <f t="shared" si="434"/>
        <v/>
      </c>
      <c r="GY80" s="52" t="str">
        <f t="shared" si="435"/>
        <v/>
      </c>
      <c r="GZ80" s="52" t="str">
        <f t="shared" si="436"/>
        <v/>
      </c>
      <c r="HA80" s="52" t="str">
        <f t="shared" si="437"/>
        <v/>
      </c>
      <c r="HC80" s="167"/>
      <c r="HD80" s="22"/>
      <c r="HE80" s="22"/>
      <c r="HF80" s="22"/>
      <c r="HG80" s="103">
        <f t="shared" si="438"/>
        <v>-109</v>
      </c>
      <c r="HH80" s="24">
        <f>IF(OR($S80&lt;OPL_MIN,$S80&gt;OPL_MAX),"",VLOOKUP($F80,CleanseResults!$EQ$3:$EU$1772,5,FALSE))</f>
        <v>0.48</v>
      </c>
      <c r="HI80" s="24" t="str">
        <f t="shared" si="439"/>
        <v>VisDog</v>
      </c>
      <c r="HJ80" s="91">
        <f t="shared" si="440"/>
        <v>108.33333333333334</v>
      </c>
      <c r="HK80" s="91">
        <f t="shared" si="441"/>
        <v>108.33333333333334</v>
      </c>
      <c r="HL80" s="25">
        <f t="shared" si="442"/>
        <v>-1</v>
      </c>
      <c r="HM80" s="53" t="str">
        <f t="shared" si="443"/>
        <v/>
      </c>
      <c r="HN80" s="52" t="str">
        <f t="shared" si="444"/>
        <v/>
      </c>
      <c r="HO80" s="52">
        <f t="shared" si="445"/>
        <v>0</v>
      </c>
      <c r="HP80" s="52">
        <f t="shared" si="446"/>
        <v>101</v>
      </c>
      <c r="HQ80" s="52" t="str">
        <f t="shared" si="447"/>
        <v/>
      </c>
      <c r="HR80" s="52" t="str">
        <f t="shared" si="448"/>
        <v/>
      </c>
      <c r="HS80" s="52" t="str">
        <f t="shared" si="449"/>
        <v/>
      </c>
      <c r="HT80" s="52" t="str">
        <f t="shared" si="450"/>
        <v/>
      </c>
      <c r="HV80" s="167"/>
      <c r="HW80" s="22"/>
      <c r="HX80" s="22"/>
      <c r="HY80" s="22"/>
      <c r="HZ80" s="103">
        <f t="shared" si="451"/>
        <v>-109</v>
      </c>
      <c r="IA80" s="24">
        <f>IF(OR($S80&lt;OPL_MIN,$S80&gt;OPL_MAX),"",VLOOKUP($F80,CleanseResults!$FF$3:$FJ$1772,5,FALSE))</f>
        <v>0.49</v>
      </c>
      <c r="IB80" s="24" t="str">
        <f t="shared" si="452"/>
        <v>VisDog</v>
      </c>
      <c r="IC80" s="91">
        <f t="shared" si="453"/>
        <v>104.08163265306123</v>
      </c>
      <c r="ID80" s="91">
        <f t="shared" si="454"/>
        <v>104.08163265306123</v>
      </c>
      <c r="IE80" s="25">
        <f t="shared" si="455"/>
        <v>-1</v>
      </c>
      <c r="IF80" s="53" t="str">
        <f t="shared" si="456"/>
        <v/>
      </c>
      <c r="IG80" s="52" t="str">
        <f t="shared" si="457"/>
        <v/>
      </c>
      <c r="IH80" s="52">
        <f t="shared" si="458"/>
        <v>0</v>
      </c>
      <c r="II80" s="52">
        <f t="shared" si="459"/>
        <v>101</v>
      </c>
      <c r="IJ80" s="52" t="str">
        <f t="shared" si="460"/>
        <v/>
      </c>
      <c r="IK80" s="52" t="str">
        <f t="shared" si="461"/>
        <v/>
      </c>
      <c r="IL80" s="52" t="str">
        <f t="shared" si="462"/>
        <v/>
      </c>
      <c r="IM80" s="52" t="str">
        <f t="shared" si="463"/>
        <v/>
      </c>
      <c r="IO80" s="167"/>
      <c r="IP80" s="22"/>
      <c r="IQ80" s="22"/>
      <c r="IR80" s="22"/>
      <c r="IS80" s="103">
        <f t="shared" si="464"/>
        <v>-109</v>
      </c>
      <c r="IT80" s="24">
        <f>IF(OR($S80&lt;OPL_MIN,$S80&gt;OPL_MAX),"",VLOOKUP($F80,CleanseResults!$FU$3:$FY$1772,5,FALSE))</f>
        <v>0.51</v>
      </c>
      <c r="IU80" s="24" t="str">
        <f t="shared" si="465"/>
        <v>HomFave</v>
      </c>
      <c r="IV80" s="91">
        <f t="shared" si="466"/>
        <v>-104.08163265306123</v>
      </c>
      <c r="IW80" s="91">
        <f t="shared" si="467"/>
        <v>104.08163265306123</v>
      </c>
      <c r="IX80" s="25">
        <f t="shared" si="468"/>
        <v>1</v>
      </c>
      <c r="IY80" s="53">
        <f t="shared" si="469"/>
        <v>209</v>
      </c>
      <c r="IZ80" s="52">
        <f t="shared" si="470"/>
        <v>109</v>
      </c>
      <c r="JA80" s="52" t="str">
        <f t="shared" si="471"/>
        <v/>
      </c>
      <c r="JB80" s="52" t="str">
        <f t="shared" si="472"/>
        <v/>
      </c>
      <c r="JC80" s="52" t="str">
        <f t="shared" si="473"/>
        <v/>
      </c>
      <c r="JD80" s="52" t="str">
        <f t="shared" si="474"/>
        <v/>
      </c>
      <c r="JE80" s="52" t="str">
        <f t="shared" si="475"/>
        <v/>
      </c>
      <c r="JF80" s="52" t="str">
        <f t="shared" si="476"/>
        <v/>
      </c>
      <c r="JH80" s="167"/>
      <c r="JI80" s="22"/>
      <c r="JJ80" s="22"/>
      <c r="JK80" s="22"/>
      <c r="JL80" s="103">
        <f t="shared" si="477"/>
        <v>-109</v>
      </c>
      <c r="JM80" s="24">
        <f>IF(OR($S80&lt;OPL_MIN,$S80&gt;OPL_MAX),"",VLOOKUP($F80,CleanseResults!$GJ$3:$GN$1772,5,FALSE))</f>
        <v>0.48</v>
      </c>
      <c r="JN80" s="24" t="str">
        <f t="shared" si="478"/>
        <v>VisDog</v>
      </c>
      <c r="JO80" s="91">
        <f t="shared" si="479"/>
        <v>108.33333333333334</v>
      </c>
      <c r="JP80" s="91">
        <f t="shared" si="480"/>
        <v>108.33333333333334</v>
      </c>
      <c r="JQ80" s="25">
        <f t="shared" si="481"/>
        <v>-1</v>
      </c>
      <c r="JR80" s="53" t="str">
        <f t="shared" si="482"/>
        <v/>
      </c>
      <c r="JS80" s="52" t="str">
        <f t="shared" si="483"/>
        <v/>
      </c>
      <c r="JT80" s="52">
        <f t="shared" si="484"/>
        <v>0</v>
      </c>
      <c r="JU80" s="52">
        <f t="shared" si="485"/>
        <v>101</v>
      </c>
      <c r="JV80" s="52" t="str">
        <f t="shared" si="486"/>
        <v/>
      </c>
      <c r="JW80" s="52" t="str">
        <f t="shared" si="487"/>
        <v/>
      </c>
      <c r="JX80" s="52" t="str">
        <f t="shared" si="488"/>
        <v/>
      </c>
      <c r="JY80" s="52" t="str">
        <f t="shared" si="489"/>
        <v/>
      </c>
      <c r="KA80" s="167"/>
      <c r="KB80" s="22"/>
      <c r="KC80" s="22"/>
      <c r="KD80" s="22"/>
      <c r="KE80" s="103">
        <f t="shared" si="490"/>
        <v>-109</v>
      </c>
      <c r="KF80" s="24">
        <f>IF(OR($S80&lt;OPL_MIN,$S80&gt;OPL_MAX),"",VLOOKUP($F80,CleanseResults!$GY$3:$HC$1772,5,FALSE))</f>
        <v>0.52</v>
      </c>
      <c r="KG80" s="24" t="str">
        <f t="shared" si="491"/>
        <v>HomFave</v>
      </c>
      <c r="KH80" s="91">
        <f t="shared" si="492"/>
        <v>-108.33333333333334</v>
      </c>
      <c r="KI80" s="91">
        <f t="shared" si="493"/>
        <v>108.33333333333334</v>
      </c>
      <c r="KJ80" s="25">
        <f t="shared" si="494"/>
        <v>1</v>
      </c>
      <c r="KK80" s="53">
        <f t="shared" si="495"/>
        <v>209</v>
      </c>
      <c r="KL80" s="52">
        <f t="shared" si="496"/>
        <v>109</v>
      </c>
      <c r="KM80" s="52" t="str">
        <f t="shared" si="497"/>
        <v/>
      </c>
      <c r="KN80" s="52" t="str">
        <f t="shared" si="498"/>
        <v/>
      </c>
      <c r="KO80" s="52" t="str">
        <f t="shared" si="499"/>
        <v/>
      </c>
      <c r="KP80" s="52" t="str">
        <f t="shared" si="500"/>
        <v/>
      </c>
      <c r="KQ80" s="52" t="str">
        <f t="shared" si="501"/>
        <v/>
      </c>
      <c r="KR80" s="52" t="str">
        <f t="shared" si="502"/>
        <v/>
      </c>
      <c r="KT80" s="167"/>
      <c r="KU80" s="22"/>
      <c r="KV80" s="22"/>
      <c r="KW80" s="22"/>
      <c r="KX80" s="103">
        <f t="shared" si="503"/>
        <v>-109</v>
      </c>
      <c r="KY80" s="24">
        <f>IF(OR($S80&lt;OPL_MIN,$S80&gt;OPL_MAX),"",VLOOKUP($F80,CleanseResults!$HN$3:$HR$1772,5,FALSE))</f>
        <v>0.37</v>
      </c>
      <c r="KZ80" s="24" t="str">
        <f t="shared" si="504"/>
        <v>VisDog</v>
      </c>
      <c r="LA80" s="91">
        <f t="shared" si="505"/>
        <v>170.27027027027026</v>
      </c>
      <c r="LB80" s="91">
        <f t="shared" si="506"/>
        <v>170.27027027027026</v>
      </c>
      <c r="LC80" s="25">
        <f t="shared" si="507"/>
        <v>-1</v>
      </c>
      <c r="LD80" s="53" t="str">
        <f t="shared" si="508"/>
        <v/>
      </c>
      <c r="LE80" s="52" t="str">
        <f t="shared" si="509"/>
        <v/>
      </c>
      <c r="LF80" s="52">
        <f t="shared" si="510"/>
        <v>0</v>
      </c>
      <c r="LG80" s="52">
        <f t="shared" si="511"/>
        <v>101</v>
      </c>
      <c r="LH80" s="52" t="str">
        <f t="shared" si="512"/>
        <v/>
      </c>
      <c r="LI80" s="52" t="str">
        <f t="shared" si="513"/>
        <v/>
      </c>
      <c r="LJ80" s="52" t="str">
        <f t="shared" si="514"/>
        <v/>
      </c>
      <c r="LK80" s="52" t="str">
        <f t="shared" si="515"/>
        <v/>
      </c>
      <c r="LO80" s="167"/>
      <c r="LP80" s="22"/>
      <c r="LQ80" s="22"/>
      <c r="LR80" s="22"/>
      <c r="LS80" s="129">
        <f t="shared" si="277"/>
        <v>0.509298167319161</v>
      </c>
      <c r="LT80" s="53">
        <f t="shared" si="516"/>
        <v>5</v>
      </c>
      <c r="LU80" s="53">
        <f t="shared" si="517"/>
        <v>10</v>
      </c>
      <c r="LV80" s="53">
        <f t="shared" si="518"/>
        <v>0</v>
      </c>
      <c r="LW80" s="53">
        <f t="shared" si="519"/>
        <v>0</v>
      </c>
      <c r="LX80" s="24" t="str">
        <f t="shared" si="520"/>
        <v>VisDog</v>
      </c>
      <c r="LY80" s="97">
        <f t="shared" si="278"/>
        <v>66.666666666666657</v>
      </c>
      <c r="LZ80" s="127">
        <f t="shared" si="279"/>
        <v>0.48</v>
      </c>
      <c r="MA80" s="128">
        <f t="shared" si="280"/>
        <v>-2.9298167319161017E-2</v>
      </c>
      <c r="MB80" s="91">
        <f t="shared" si="281"/>
        <v>108.33333333333334</v>
      </c>
      <c r="MC80" s="137" t="str">
        <f t="shared" si="282"/>
        <v>VisDog</v>
      </c>
      <c r="MD80" s="138">
        <f t="shared" si="283"/>
        <v>-1</v>
      </c>
      <c r="ME80" s="130">
        <f t="shared" si="521"/>
        <v>-1</v>
      </c>
      <c r="MF80" s="135" t="str">
        <f t="shared" si="284"/>
        <v/>
      </c>
      <c r="MG80" s="135" t="str">
        <f t="shared" si="285"/>
        <v/>
      </c>
      <c r="MH80" s="135">
        <f t="shared" si="286"/>
        <v>0</v>
      </c>
      <c r="MI80" s="135">
        <f t="shared" si="287"/>
        <v>1</v>
      </c>
      <c r="MJ80" s="135" t="str">
        <f t="shared" si="288"/>
        <v/>
      </c>
      <c r="MK80" s="135" t="str">
        <f t="shared" si="289"/>
        <v/>
      </c>
      <c r="ML80" s="135" t="str">
        <f t="shared" si="290"/>
        <v/>
      </c>
      <c r="MM80" s="135" t="str">
        <f t="shared" si="291"/>
        <v/>
      </c>
      <c r="MO80" s="123">
        <f t="shared" si="292"/>
        <v>0.99009900990099009</v>
      </c>
      <c r="MP80" s="123">
        <f t="shared" si="293"/>
        <v>1</v>
      </c>
      <c r="MS80" s="24">
        <f t="shared" si="294"/>
        <v>1</v>
      </c>
      <c r="MT80" s="24">
        <f t="shared" si="295"/>
        <v>0</v>
      </c>
      <c r="MU80" s="24">
        <f t="shared" si="296"/>
        <v>-1</v>
      </c>
      <c r="MV80" s="81">
        <f t="shared" si="297"/>
        <v>-1</v>
      </c>
      <c r="MX80" s="52">
        <f t="shared" si="298"/>
        <v>0.47</v>
      </c>
      <c r="MY80" s="52">
        <f t="shared" si="299"/>
        <v>0.53</v>
      </c>
      <c r="MZ80" s="52">
        <f t="shared" si="300"/>
        <v>0.42</v>
      </c>
      <c r="NA80" s="52">
        <f t="shared" si="301"/>
        <v>0.39</v>
      </c>
      <c r="NB80" s="52">
        <f t="shared" si="302"/>
        <v>0.44</v>
      </c>
      <c r="NC80" s="52">
        <f t="shared" si="303"/>
        <v>0.51</v>
      </c>
      <c r="ND80" s="52">
        <f t="shared" si="304"/>
        <v>0.52</v>
      </c>
      <c r="NE80" s="52">
        <f t="shared" si="305"/>
        <v>0.49</v>
      </c>
      <c r="NF80" s="52">
        <f t="shared" si="306"/>
        <v>0.48</v>
      </c>
      <c r="NG80" s="52">
        <f t="shared" si="307"/>
        <v>0.48</v>
      </c>
      <c r="NH80" s="52">
        <f t="shared" si="308"/>
        <v>0.49</v>
      </c>
      <c r="NI80" s="52">
        <f t="shared" si="309"/>
        <v>0.51</v>
      </c>
      <c r="NJ80" s="52">
        <f t="shared" si="310"/>
        <v>0.48</v>
      </c>
      <c r="NK80" s="52">
        <f t="shared" si="311"/>
        <v>0.52</v>
      </c>
      <c r="NL80" s="52">
        <f t="shared" si="312"/>
        <v>0.37</v>
      </c>
      <c r="NM80" s="109">
        <f t="shared" si="522"/>
        <v>0.48</v>
      </c>
    </row>
    <row r="81" spans="5:377" ht="15" customHeight="1" x14ac:dyDescent="0.2">
      <c r="E81" s="10">
        <f t="shared" si="313"/>
        <v>1</v>
      </c>
      <c r="F81" s="26">
        <v>824678</v>
      </c>
      <c r="G81" s="49">
        <f>VLOOKUP($F81,Lookup_!$A$2:$AJ$2224,3,FALSE)</f>
        <v>2026</v>
      </c>
      <c r="H81" s="27">
        <f>VLOOKUP($F81,Lookup_!$A$2:$AJ$2224,4,FALSE)</f>
        <v>5.3</v>
      </c>
      <c r="I81" s="86">
        <f>VLOOKUP($F81,Lookup_!$A$2:$AJ$2224,2,FALSE)</f>
        <v>46162</v>
      </c>
      <c r="J81" s="7">
        <f>VLOOKUP($F81,Lookup_!$A$2:$AJ$2224,13,FALSE)</f>
        <v>17</v>
      </c>
      <c r="K81" s="8" t="str">
        <f>VLOOKUP(J81,Lookup_!$AO$3:$AP$32,2,FALSE)</f>
        <v>MLW</v>
      </c>
      <c r="L81" s="27">
        <f>VLOOKUP($F81,Lookup_!$A$2:$AJ$2224,14,FALSE)</f>
        <v>-101</v>
      </c>
      <c r="M81" s="12">
        <f>VLOOKUP($F81,Lookup_!$A$2:$AJ$2224,15,FALSE)</f>
        <v>0.50248800000000005</v>
      </c>
      <c r="N81" s="115">
        <f t="shared" si="314"/>
        <v>0.48961217891879355</v>
      </c>
      <c r="O81" s="116">
        <f t="shared" si="315"/>
        <v>104.24328541179095</v>
      </c>
      <c r="P81" s="49">
        <f>VLOOKUP($F81,Lookup_!$A$2:$AJ$2224,7,FALSE)</f>
        <v>5</v>
      </c>
      <c r="Q81" s="8" t="str">
        <f>VLOOKUP(P81,Lookup_!$AO$3:$AP$32,2,FALSE)</f>
        <v>CHC</v>
      </c>
      <c r="R81" s="88">
        <f>VLOOKUP($F81,Lookup_!$A$2:$AJ$2224,12,FALSE)</f>
        <v>0.31173380000000001</v>
      </c>
      <c r="S81" s="27">
        <f>VLOOKUP($F81,Lookup_!$A$2:$AJ$2224,8,FALSE)</f>
        <v>-110</v>
      </c>
      <c r="T81" s="12">
        <f>VLOOKUP($F81,Lookup_!$A$2:$AJ$2224,9,FALSE)</f>
        <v>0.52381</v>
      </c>
      <c r="U81" s="115">
        <f t="shared" si="316"/>
        <v>0.51038782108120639</v>
      </c>
      <c r="V81" s="116">
        <f t="shared" si="317"/>
        <v>-104.24328541179091</v>
      </c>
      <c r="W81" s="90">
        <f t="shared" si="318"/>
        <v>1</v>
      </c>
      <c r="X81" s="27">
        <f>VLOOKUP($F81,Lookup_!$A$2:$AJ$2224,5,FALSE)</f>
        <v>6.5</v>
      </c>
      <c r="Y81" s="27">
        <f>VLOOKUP($F81,Lookup_!$A$2:$AJ$2224,6,FALSE)</f>
        <v>-104.5</v>
      </c>
      <c r="Z81" s="55">
        <f>VLOOKUP($F81,Lookup_!$A$2:$AJ$2224,19,FALSE)</f>
        <v>113.57112695713003</v>
      </c>
      <c r="AA81" s="116">
        <f>VLOOKUP($F81,Lookup_!$A$2:$AJ$2224,25,FALSE)</f>
        <v>-120.37061930755144</v>
      </c>
      <c r="AB81" s="27">
        <f>VLOOKUP($F81,Lookup_!$A$2:$AJ$2224,21,FALSE)</f>
        <v>-103.34448730715779</v>
      </c>
      <c r="AC81" s="116">
        <f>VLOOKUP($F81,Lookup_!$A$2:$AJ$2224,23,FALSE)</f>
        <v>-102.5903198293379</v>
      </c>
      <c r="AD81" s="7">
        <f>VLOOKUP($F81,Lookup_!$A$2:$AJ$2224,31,FALSE)</f>
        <v>5</v>
      </c>
      <c r="AE81" s="8">
        <f>VLOOKUP($F81,Lookup_!$A$2:$AJ$2224,30,FALSE)</f>
        <v>0</v>
      </c>
      <c r="AF81" s="8" t="str">
        <f>VLOOKUP($F81,Lookup_!$A$2:$AJ$2224,32,FALSE)</f>
        <v>FIVE</v>
      </c>
      <c r="AG81" s="28">
        <f>VLOOKUP($F81,Lookup_!$A$2:$AJ$2224,29,FALSE)</f>
        <v>-1</v>
      </c>
      <c r="AH81" s="28">
        <f>VLOOKUP($F81,Lookup_!$A$2:$AJ$2224,34,FALSE)</f>
        <v>-1</v>
      </c>
      <c r="AI81" s="28" t="str">
        <f>VLOOKUP($F81,Lookup_!$A$2:$AJ$2224,33,FALSE)</f>
        <v>VisDog</v>
      </c>
      <c r="AJ81" s="8">
        <f>VLOOKUP($F81,Lookup_!$A$2:$AJ$2224,35,FALSE)</f>
        <v>5</v>
      </c>
      <c r="AK81" s="28">
        <f>VLOOKUP($F81,Lookup_!$A$2:$AJ$2224,36,FALSE)</f>
        <v>-1</v>
      </c>
      <c r="AL81">
        <f t="shared" si="319"/>
        <v>5</v>
      </c>
      <c r="AM81">
        <f t="shared" si="320"/>
        <v>1</v>
      </c>
      <c r="AN81" s="165" t="s">
        <v>68</v>
      </c>
      <c r="AO81" s="20"/>
      <c r="AP81" s="20"/>
      <c r="AQ81" s="20"/>
      <c r="AR81" s="103">
        <f t="shared" si="321"/>
        <v>-110</v>
      </c>
      <c r="AS81" s="24">
        <f>IF(OR($S81&lt;OPL_MIN,$S81&gt;OPL_MAX),"",VLOOKUP($F81,CleanseResults!$L$3:$P$1772,5,FALSE))</f>
        <v>0.53</v>
      </c>
      <c r="AT81" s="24" t="str">
        <f t="shared" si="322"/>
        <v>HomFave</v>
      </c>
      <c r="AU81" s="91">
        <f t="shared" si="323"/>
        <v>-112.76595744680853</v>
      </c>
      <c r="AV81" s="91">
        <f t="shared" si="324"/>
        <v>112.76595744680853</v>
      </c>
      <c r="AW81" s="25">
        <f t="shared" si="325"/>
        <v>-1</v>
      </c>
      <c r="AX81" s="53">
        <f t="shared" si="326"/>
        <v>0</v>
      </c>
      <c r="AY81" s="52">
        <f t="shared" si="327"/>
        <v>110</v>
      </c>
      <c r="AZ81" s="52" t="str">
        <f t="shared" si="328"/>
        <v/>
      </c>
      <c r="BA81" s="52" t="str">
        <f t="shared" si="329"/>
        <v/>
      </c>
      <c r="BB81" s="52" t="str">
        <f t="shared" si="330"/>
        <v/>
      </c>
      <c r="BC81" s="52" t="str">
        <f t="shared" si="331"/>
        <v/>
      </c>
      <c r="BD81" s="52" t="str">
        <f t="shared" si="332"/>
        <v/>
      </c>
      <c r="BE81" s="52" t="str">
        <f t="shared" si="333"/>
        <v/>
      </c>
      <c r="BG81" s="165" t="s">
        <v>68</v>
      </c>
      <c r="BH81" s="20"/>
      <c r="BI81" s="20"/>
      <c r="BJ81" s="20"/>
      <c r="BK81" s="103">
        <f t="shared" si="334"/>
        <v>-110</v>
      </c>
      <c r="BL81" s="24">
        <f>IF(OR($S81&lt;OPL_MIN,$S81&gt;OPL_MAX),"",VLOOKUP($F81,CleanseResults!$AA$3:$AE$1772,5,FALSE))</f>
        <v>0.54</v>
      </c>
      <c r="BM81" s="24" t="str">
        <f t="shared" si="335"/>
        <v>HomFave</v>
      </c>
      <c r="BN81" s="91">
        <f t="shared" si="336"/>
        <v>-117.39130434782609</v>
      </c>
      <c r="BO81" s="91">
        <f t="shared" si="337"/>
        <v>117.39130434782609</v>
      </c>
      <c r="BP81" s="25">
        <f t="shared" si="338"/>
        <v>-1</v>
      </c>
      <c r="BQ81" s="53">
        <f t="shared" si="339"/>
        <v>0</v>
      </c>
      <c r="BR81" s="52">
        <f t="shared" si="340"/>
        <v>110</v>
      </c>
      <c r="BS81" s="52" t="str">
        <f t="shared" si="341"/>
        <v/>
      </c>
      <c r="BT81" s="52" t="str">
        <f t="shared" si="342"/>
        <v/>
      </c>
      <c r="BU81" s="52" t="str">
        <f t="shared" si="343"/>
        <v/>
      </c>
      <c r="BV81" s="52" t="str">
        <f t="shared" si="344"/>
        <v/>
      </c>
      <c r="BW81" s="52" t="str">
        <f t="shared" si="345"/>
        <v/>
      </c>
      <c r="BX81" s="52" t="str">
        <f t="shared" si="346"/>
        <v/>
      </c>
      <c r="BZ81" s="165" t="s">
        <v>68</v>
      </c>
      <c r="CA81" s="20"/>
      <c r="CB81" s="20"/>
      <c r="CC81" s="20"/>
      <c r="CD81" s="103">
        <f t="shared" si="347"/>
        <v>-110</v>
      </c>
      <c r="CE81" s="24">
        <f>IF(OR($S81&lt;OPL_MIN,$S81&gt;OPL_MAX),"",VLOOKUP($F81,CleanseResults!$AP$3:$AT$1772,5,FALSE))</f>
        <v>0.73</v>
      </c>
      <c r="CF81" s="24" t="str">
        <f t="shared" si="348"/>
        <v>HomFave</v>
      </c>
      <c r="CG81" s="91">
        <f t="shared" si="349"/>
        <v>-270.37037037037032</v>
      </c>
      <c r="CH81" s="91">
        <f t="shared" si="350"/>
        <v>270.37037037037032</v>
      </c>
      <c r="CI81" s="25">
        <f t="shared" si="351"/>
        <v>-1</v>
      </c>
      <c r="CJ81" s="53">
        <f t="shared" si="352"/>
        <v>0</v>
      </c>
      <c r="CK81" s="52">
        <f t="shared" si="353"/>
        <v>110</v>
      </c>
      <c r="CL81" s="52" t="str">
        <f t="shared" si="354"/>
        <v/>
      </c>
      <c r="CM81" s="52" t="str">
        <f t="shared" si="355"/>
        <v/>
      </c>
      <c r="CN81" s="52" t="str">
        <f t="shared" si="356"/>
        <v/>
      </c>
      <c r="CO81" s="52" t="str">
        <f t="shared" si="357"/>
        <v/>
      </c>
      <c r="CP81" s="52" t="str">
        <f t="shared" si="358"/>
        <v/>
      </c>
      <c r="CQ81" s="52" t="str">
        <f t="shared" si="359"/>
        <v/>
      </c>
      <c r="CS81" s="165" t="s">
        <v>68</v>
      </c>
      <c r="CT81" s="20"/>
      <c r="CU81" s="20"/>
      <c r="CV81" s="20"/>
      <c r="CW81" s="103">
        <f t="shared" si="360"/>
        <v>-110</v>
      </c>
      <c r="CX81" s="24">
        <f>IF(OR($S81&lt;OPL_MIN,$S81&gt;OPL_MAX),"",VLOOKUP($F81,CleanseResults!$BE$3:$BI$1772,5,FALSE))</f>
        <v>0.55000000000000004</v>
      </c>
      <c r="CY81" s="24" t="str">
        <f t="shared" si="361"/>
        <v>HomFave</v>
      </c>
      <c r="CZ81" s="91">
        <f t="shared" si="362"/>
        <v>-122.22222222222226</v>
      </c>
      <c r="DA81" s="91">
        <f t="shared" si="363"/>
        <v>122.22222222222226</v>
      </c>
      <c r="DB81" s="25">
        <f t="shared" si="364"/>
        <v>-1</v>
      </c>
      <c r="DC81" s="53">
        <f t="shared" si="365"/>
        <v>0</v>
      </c>
      <c r="DD81" s="52">
        <f t="shared" si="366"/>
        <v>110</v>
      </c>
      <c r="DE81" s="52" t="str">
        <f t="shared" si="367"/>
        <v/>
      </c>
      <c r="DF81" s="52" t="str">
        <f t="shared" si="368"/>
        <v/>
      </c>
      <c r="DG81" s="52" t="str">
        <f t="shared" si="369"/>
        <v/>
      </c>
      <c r="DH81" s="52" t="str">
        <f t="shared" si="370"/>
        <v/>
      </c>
      <c r="DI81" s="52" t="str">
        <f t="shared" si="371"/>
        <v/>
      </c>
      <c r="DJ81" s="52" t="str">
        <f t="shared" si="372"/>
        <v/>
      </c>
      <c r="DL81" s="165" t="s">
        <v>68</v>
      </c>
      <c r="DM81" s="20"/>
      <c r="DN81" s="20"/>
      <c r="DO81" s="20"/>
      <c r="DP81" s="103">
        <f t="shared" si="373"/>
        <v>-110</v>
      </c>
      <c r="DQ81" s="24">
        <f>IF(OR($S81&lt;OPL_MIN,$S81&gt;OPL_MAX),"",VLOOKUP($F81,CleanseResults!$BT$3:$BX$1772,5,FALSE))</f>
        <v>0.64</v>
      </c>
      <c r="DR81" s="24" t="str">
        <f t="shared" si="374"/>
        <v>HomFave</v>
      </c>
      <c r="DS81" s="91">
        <f t="shared" si="375"/>
        <v>-177.7777777777778</v>
      </c>
      <c r="DT81" s="91">
        <f t="shared" si="376"/>
        <v>177.7777777777778</v>
      </c>
      <c r="DU81" s="25">
        <f t="shared" si="377"/>
        <v>-1</v>
      </c>
      <c r="DV81" s="53">
        <f t="shared" si="378"/>
        <v>0</v>
      </c>
      <c r="DW81" s="52">
        <f t="shared" si="379"/>
        <v>110</v>
      </c>
      <c r="DX81" s="52" t="str">
        <f t="shared" si="380"/>
        <v/>
      </c>
      <c r="DY81" s="52" t="str">
        <f t="shared" si="381"/>
        <v/>
      </c>
      <c r="DZ81" s="52" t="str">
        <f t="shared" si="382"/>
        <v/>
      </c>
      <c r="EA81" s="52" t="str">
        <f t="shared" si="383"/>
        <v/>
      </c>
      <c r="EB81" s="52" t="str">
        <f t="shared" si="384"/>
        <v/>
      </c>
      <c r="EC81" s="52" t="str">
        <f t="shared" si="385"/>
        <v/>
      </c>
      <c r="EE81" s="165" t="s">
        <v>68</v>
      </c>
      <c r="EF81" s="20"/>
      <c r="EG81" s="20"/>
      <c r="EH81" s="20"/>
      <c r="EI81" s="103">
        <f t="shared" si="386"/>
        <v>-110</v>
      </c>
      <c r="EJ81" s="24">
        <f>IF(OR($S81&lt;OPL_MIN,$S81&gt;OPL_MAX),"",VLOOKUP($F81,CleanseResults!$CI$3:$CM$1772,5,FALSE))</f>
        <v>0.56999999999999995</v>
      </c>
      <c r="EK81" s="24" t="str">
        <f t="shared" si="387"/>
        <v>HomFave</v>
      </c>
      <c r="EL81" s="91">
        <f t="shared" si="388"/>
        <v>-132.55813953488368</v>
      </c>
      <c r="EM81" s="91">
        <f t="shared" si="389"/>
        <v>132.55813953488368</v>
      </c>
      <c r="EN81" s="25">
        <f t="shared" si="390"/>
        <v>-1</v>
      </c>
      <c r="EO81" s="53">
        <f t="shared" si="391"/>
        <v>0</v>
      </c>
      <c r="EP81" s="52">
        <f t="shared" si="392"/>
        <v>110</v>
      </c>
      <c r="EQ81" s="52" t="str">
        <f t="shared" si="393"/>
        <v/>
      </c>
      <c r="ER81" s="52" t="str">
        <f t="shared" si="394"/>
        <v/>
      </c>
      <c r="ES81" s="52" t="str">
        <f t="shared" si="395"/>
        <v/>
      </c>
      <c r="ET81" s="52" t="str">
        <f t="shared" si="396"/>
        <v/>
      </c>
      <c r="EU81" s="52" t="str">
        <f t="shared" si="397"/>
        <v/>
      </c>
      <c r="EV81" s="52" t="str">
        <f t="shared" si="398"/>
        <v/>
      </c>
      <c r="EX81" s="165" t="s">
        <v>68</v>
      </c>
      <c r="EY81" s="20"/>
      <c r="EZ81" s="20"/>
      <c r="FA81" s="20"/>
      <c r="FB81" s="103">
        <f t="shared" si="399"/>
        <v>-110</v>
      </c>
      <c r="FC81" s="24">
        <f>IF(OR($S81&lt;OPL_MIN,$S81&gt;OPL_MAX),"",VLOOKUP($F81,CleanseResults!$CX$3:$DB$1772,5,FALSE))</f>
        <v>0.48</v>
      </c>
      <c r="FD81" s="24" t="str">
        <f t="shared" si="400"/>
        <v>VisDog</v>
      </c>
      <c r="FE81" s="91">
        <f t="shared" si="401"/>
        <v>108.33333333333334</v>
      </c>
      <c r="FF81" s="91">
        <f t="shared" si="402"/>
        <v>108.33333333333334</v>
      </c>
      <c r="FG81" s="25">
        <f t="shared" si="403"/>
        <v>1</v>
      </c>
      <c r="FH81" s="53" t="str">
        <f t="shared" si="404"/>
        <v/>
      </c>
      <c r="FI81" s="52" t="str">
        <f t="shared" si="405"/>
        <v/>
      </c>
      <c r="FJ81" s="52">
        <f t="shared" si="406"/>
        <v>201</v>
      </c>
      <c r="FK81" s="52">
        <f t="shared" si="407"/>
        <v>101</v>
      </c>
      <c r="FL81" s="52" t="str">
        <f t="shared" si="408"/>
        <v/>
      </c>
      <c r="FM81" s="52" t="str">
        <f t="shared" si="409"/>
        <v/>
      </c>
      <c r="FN81" s="52" t="str">
        <f t="shared" si="410"/>
        <v/>
      </c>
      <c r="FO81" s="52" t="str">
        <f t="shared" si="411"/>
        <v/>
      </c>
      <c r="FQ81" s="165" t="s">
        <v>68</v>
      </c>
      <c r="FR81" s="20"/>
      <c r="FS81" s="20"/>
      <c r="FT81" s="20"/>
      <c r="FU81" s="103">
        <f t="shared" si="412"/>
        <v>-110</v>
      </c>
      <c r="FV81" s="24">
        <f>IF(OR($S81&lt;OPL_MIN,$S81&gt;OPL_MAX),"",VLOOKUP($F81,CleanseResults!$DM$3:$DQ$1772,5,FALSE))</f>
        <v>0.53</v>
      </c>
      <c r="FW81" s="24" t="str">
        <f t="shared" si="413"/>
        <v>HomFave</v>
      </c>
      <c r="FX81" s="91">
        <f t="shared" si="414"/>
        <v>-112.76595744680853</v>
      </c>
      <c r="FY81" s="91">
        <f t="shared" si="415"/>
        <v>112.76595744680853</v>
      </c>
      <c r="FZ81" s="25">
        <f t="shared" si="416"/>
        <v>-1</v>
      </c>
      <c r="GA81" s="53">
        <f t="shared" si="417"/>
        <v>0</v>
      </c>
      <c r="GB81" s="52">
        <f t="shared" si="418"/>
        <v>110</v>
      </c>
      <c r="GC81" s="52" t="str">
        <f t="shared" si="419"/>
        <v/>
      </c>
      <c r="GD81" s="52" t="str">
        <f t="shared" si="420"/>
        <v/>
      </c>
      <c r="GE81" s="52" t="str">
        <f t="shared" si="421"/>
        <v/>
      </c>
      <c r="GF81" s="52" t="str">
        <f t="shared" si="422"/>
        <v/>
      </c>
      <c r="GG81" s="52" t="str">
        <f t="shared" si="423"/>
        <v/>
      </c>
      <c r="GH81" s="52" t="str">
        <f t="shared" si="424"/>
        <v/>
      </c>
      <c r="GJ81" s="165" t="s">
        <v>68</v>
      </c>
      <c r="GK81" s="20"/>
      <c r="GL81" s="20"/>
      <c r="GM81" s="20"/>
      <c r="GN81" s="103">
        <f t="shared" si="425"/>
        <v>-110</v>
      </c>
      <c r="GO81" s="24">
        <f>IF(OR($S81&lt;OPL_MIN,$S81&gt;OPL_MAX),"",VLOOKUP($F81,CleanseResults!$EB$3:$EF$1772,5,FALSE))</f>
        <v>0.54</v>
      </c>
      <c r="GP81" s="24" t="str">
        <f t="shared" si="426"/>
        <v>HomFave</v>
      </c>
      <c r="GQ81" s="91">
        <f t="shared" si="427"/>
        <v>-117.39130434782609</v>
      </c>
      <c r="GR81" s="91">
        <f t="shared" si="428"/>
        <v>117.39130434782609</v>
      </c>
      <c r="GS81" s="25">
        <f t="shared" si="429"/>
        <v>-1</v>
      </c>
      <c r="GT81" s="53">
        <f t="shared" si="430"/>
        <v>0</v>
      </c>
      <c r="GU81" s="52">
        <f t="shared" si="431"/>
        <v>110</v>
      </c>
      <c r="GV81" s="52" t="str">
        <f t="shared" si="432"/>
        <v/>
      </c>
      <c r="GW81" s="52" t="str">
        <f t="shared" si="433"/>
        <v/>
      </c>
      <c r="GX81" s="52" t="str">
        <f t="shared" si="434"/>
        <v/>
      </c>
      <c r="GY81" s="52" t="str">
        <f t="shared" si="435"/>
        <v/>
      </c>
      <c r="GZ81" s="52" t="str">
        <f t="shared" si="436"/>
        <v/>
      </c>
      <c r="HA81" s="52" t="str">
        <f t="shared" si="437"/>
        <v/>
      </c>
      <c r="HC81" s="165" t="s">
        <v>68</v>
      </c>
      <c r="HD81" s="20"/>
      <c r="HE81" s="20"/>
      <c r="HF81" s="20"/>
      <c r="HG81" s="103">
        <f t="shared" si="438"/>
        <v>-110</v>
      </c>
      <c r="HH81" s="24">
        <f>IF(OR($S81&lt;OPL_MIN,$S81&gt;OPL_MAX),"",VLOOKUP($F81,CleanseResults!$EQ$3:$EU$1772,5,FALSE))</f>
        <v>0.54</v>
      </c>
      <c r="HI81" s="24" t="str">
        <f t="shared" si="439"/>
        <v>HomFave</v>
      </c>
      <c r="HJ81" s="91">
        <f t="shared" si="440"/>
        <v>-117.39130434782609</v>
      </c>
      <c r="HK81" s="91">
        <f t="shared" si="441"/>
        <v>117.39130434782609</v>
      </c>
      <c r="HL81" s="25">
        <f t="shared" si="442"/>
        <v>-1</v>
      </c>
      <c r="HM81" s="53">
        <f t="shared" si="443"/>
        <v>0</v>
      </c>
      <c r="HN81" s="52">
        <f t="shared" si="444"/>
        <v>110</v>
      </c>
      <c r="HO81" s="52" t="str">
        <f t="shared" si="445"/>
        <v/>
      </c>
      <c r="HP81" s="52" t="str">
        <f t="shared" si="446"/>
        <v/>
      </c>
      <c r="HQ81" s="52" t="str">
        <f t="shared" si="447"/>
        <v/>
      </c>
      <c r="HR81" s="52" t="str">
        <f t="shared" si="448"/>
        <v/>
      </c>
      <c r="HS81" s="52" t="str">
        <f t="shared" si="449"/>
        <v/>
      </c>
      <c r="HT81" s="52" t="str">
        <f t="shared" si="450"/>
        <v/>
      </c>
      <c r="HV81" s="165" t="s">
        <v>68</v>
      </c>
      <c r="HW81" s="20"/>
      <c r="HX81" s="20"/>
      <c r="HY81" s="20"/>
      <c r="HZ81" s="103">
        <f t="shared" si="451"/>
        <v>-110</v>
      </c>
      <c r="IA81" s="24">
        <f>IF(OR($S81&lt;OPL_MIN,$S81&gt;OPL_MAX),"",VLOOKUP($F81,CleanseResults!$FF$3:$FJ$1772,5,FALSE))</f>
        <v>0.48</v>
      </c>
      <c r="IB81" s="24" t="str">
        <f t="shared" si="452"/>
        <v>VisDog</v>
      </c>
      <c r="IC81" s="91">
        <f t="shared" si="453"/>
        <v>108.33333333333334</v>
      </c>
      <c r="ID81" s="91">
        <f t="shared" si="454"/>
        <v>108.33333333333334</v>
      </c>
      <c r="IE81" s="25">
        <f t="shared" si="455"/>
        <v>1</v>
      </c>
      <c r="IF81" s="53" t="str">
        <f t="shared" si="456"/>
        <v/>
      </c>
      <c r="IG81" s="52" t="str">
        <f t="shared" si="457"/>
        <v/>
      </c>
      <c r="IH81" s="52">
        <f t="shared" si="458"/>
        <v>201</v>
      </c>
      <c r="II81" s="52">
        <f t="shared" si="459"/>
        <v>101</v>
      </c>
      <c r="IJ81" s="52" t="str">
        <f t="shared" si="460"/>
        <v/>
      </c>
      <c r="IK81" s="52" t="str">
        <f t="shared" si="461"/>
        <v/>
      </c>
      <c r="IL81" s="52" t="str">
        <f t="shared" si="462"/>
        <v/>
      </c>
      <c r="IM81" s="52" t="str">
        <f t="shared" si="463"/>
        <v/>
      </c>
      <c r="IO81" s="165" t="s">
        <v>68</v>
      </c>
      <c r="IP81" s="20"/>
      <c r="IQ81" s="20"/>
      <c r="IR81" s="20"/>
      <c r="IS81" s="103">
        <f t="shared" si="464"/>
        <v>-110</v>
      </c>
      <c r="IT81" s="24">
        <f>IF(OR($S81&lt;OPL_MIN,$S81&gt;OPL_MAX),"",VLOOKUP($F81,CleanseResults!$FU$3:$FY$1772,5,FALSE))</f>
        <v>0.51</v>
      </c>
      <c r="IU81" s="24" t="str">
        <f t="shared" si="465"/>
        <v>HomFave</v>
      </c>
      <c r="IV81" s="91">
        <f t="shared" si="466"/>
        <v>-104.08163265306123</v>
      </c>
      <c r="IW81" s="91">
        <f t="shared" si="467"/>
        <v>104.08163265306123</v>
      </c>
      <c r="IX81" s="25">
        <f t="shared" si="468"/>
        <v>-1</v>
      </c>
      <c r="IY81" s="53">
        <f t="shared" si="469"/>
        <v>0</v>
      </c>
      <c r="IZ81" s="52">
        <f t="shared" si="470"/>
        <v>110</v>
      </c>
      <c r="JA81" s="52" t="str">
        <f t="shared" si="471"/>
        <v/>
      </c>
      <c r="JB81" s="52" t="str">
        <f t="shared" si="472"/>
        <v/>
      </c>
      <c r="JC81" s="52" t="str">
        <f t="shared" si="473"/>
        <v/>
      </c>
      <c r="JD81" s="52" t="str">
        <f t="shared" si="474"/>
        <v/>
      </c>
      <c r="JE81" s="52" t="str">
        <f t="shared" si="475"/>
        <v/>
      </c>
      <c r="JF81" s="52" t="str">
        <f t="shared" si="476"/>
        <v/>
      </c>
      <c r="JH81" s="165" t="s">
        <v>68</v>
      </c>
      <c r="JI81" s="20"/>
      <c r="JJ81" s="20"/>
      <c r="JK81" s="20"/>
      <c r="JL81" s="103">
        <f t="shared" si="477"/>
        <v>-110</v>
      </c>
      <c r="JM81" s="24">
        <f>IF(OR($S81&lt;OPL_MIN,$S81&gt;OPL_MAX),"",VLOOKUP($F81,CleanseResults!$GJ$3:$GN$1772,5,FALSE))</f>
        <v>0.49</v>
      </c>
      <c r="JN81" s="24" t="str">
        <f t="shared" si="478"/>
        <v>VisDog</v>
      </c>
      <c r="JO81" s="91">
        <f t="shared" si="479"/>
        <v>104.08163265306123</v>
      </c>
      <c r="JP81" s="91">
        <f t="shared" si="480"/>
        <v>104.08163265306123</v>
      </c>
      <c r="JQ81" s="25">
        <f t="shared" si="481"/>
        <v>1</v>
      </c>
      <c r="JR81" s="53" t="str">
        <f t="shared" si="482"/>
        <v/>
      </c>
      <c r="JS81" s="52" t="str">
        <f t="shared" si="483"/>
        <v/>
      </c>
      <c r="JT81" s="52">
        <f t="shared" si="484"/>
        <v>201</v>
      </c>
      <c r="JU81" s="52">
        <f t="shared" si="485"/>
        <v>101</v>
      </c>
      <c r="JV81" s="52" t="str">
        <f t="shared" si="486"/>
        <v/>
      </c>
      <c r="JW81" s="52" t="str">
        <f t="shared" si="487"/>
        <v/>
      </c>
      <c r="JX81" s="52" t="str">
        <f t="shared" si="488"/>
        <v/>
      </c>
      <c r="JY81" s="52" t="str">
        <f t="shared" si="489"/>
        <v/>
      </c>
      <c r="KA81" s="165" t="s">
        <v>68</v>
      </c>
      <c r="KB81" s="20"/>
      <c r="KC81" s="20"/>
      <c r="KD81" s="20"/>
      <c r="KE81" s="103">
        <f t="shared" si="490"/>
        <v>-110</v>
      </c>
      <c r="KF81" s="24">
        <f>IF(OR($S81&lt;OPL_MIN,$S81&gt;OPL_MAX),"",VLOOKUP($F81,CleanseResults!$GY$3:$HC$1772,5,FALSE))</f>
        <v>0.55000000000000004</v>
      </c>
      <c r="KG81" s="24" t="str">
        <f t="shared" si="491"/>
        <v>HomFave</v>
      </c>
      <c r="KH81" s="91">
        <f t="shared" si="492"/>
        <v>-122.22222222222226</v>
      </c>
      <c r="KI81" s="91">
        <f t="shared" si="493"/>
        <v>122.22222222222226</v>
      </c>
      <c r="KJ81" s="25">
        <f t="shared" si="494"/>
        <v>-1</v>
      </c>
      <c r="KK81" s="53">
        <f t="shared" si="495"/>
        <v>0</v>
      </c>
      <c r="KL81" s="52">
        <f t="shared" si="496"/>
        <v>110</v>
      </c>
      <c r="KM81" s="52" t="str">
        <f t="shared" si="497"/>
        <v/>
      </c>
      <c r="KN81" s="52" t="str">
        <f t="shared" si="498"/>
        <v/>
      </c>
      <c r="KO81" s="52" t="str">
        <f t="shared" si="499"/>
        <v/>
      </c>
      <c r="KP81" s="52" t="str">
        <f t="shared" si="500"/>
        <v/>
      </c>
      <c r="KQ81" s="52" t="str">
        <f t="shared" si="501"/>
        <v/>
      </c>
      <c r="KR81" s="52" t="str">
        <f t="shared" si="502"/>
        <v/>
      </c>
      <c r="KT81" s="165" t="s">
        <v>68</v>
      </c>
      <c r="KU81" s="20"/>
      <c r="KV81" s="20"/>
      <c r="KW81" s="20"/>
      <c r="KX81" s="103">
        <f t="shared" si="503"/>
        <v>-110</v>
      </c>
      <c r="KY81" s="24">
        <f>IF(OR($S81&lt;OPL_MIN,$S81&gt;OPL_MAX),"",VLOOKUP($F81,CleanseResults!$HN$3:$HR$1772,5,FALSE))</f>
        <v>0.59</v>
      </c>
      <c r="KZ81" s="24" t="str">
        <f t="shared" si="504"/>
        <v>HomFave</v>
      </c>
      <c r="LA81" s="91">
        <f t="shared" si="505"/>
        <v>-143.90243902439022</v>
      </c>
      <c r="LB81" s="91">
        <f t="shared" si="506"/>
        <v>143.90243902439022</v>
      </c>
      <c r="LC81" s="25">
        <f t="shared" si="507"/>
        <v>-1</v>
      </c>
      <c r="LD81" s="53">
        <f t="shared" si="508"/>
        <v>0</v>
      </c>
      <c r="LE81" s="52">
        <f t="shared" si="509"/>
        <v>110</v>
      </c>
      <c r="LF81" s="52" t="str">
        <f t="shared" si="510"/>
        <v/>
      </c>
      <c r="LG81" s="52" t="str">
        <f t="shared" si="511"/>
        <v/>
      </c>
      <c r="LH81" s="52" t="str">
        <f t="shared" si="512"/>
        <v/>
      </c>
      <c r="LI81" s="52" t="str">
        <f t="shared" si="513"/>
        <v/>
      </c>
      <c r="LJ81" s="52" t="str">
        <f t="shared" si="514"/>
        <v/>
      </c>
      <c r="LK81" s="52" t="str">
        <f t="shared" si="515"/>
        <v/>
      </c>
      <c r="LO81" s="165" t="s">
        <v>68</v>
      </c>
      <c r="LP81" s="20"/>
      <c r="LQ81" s="20"/>
      <c r="LR81" s="20"/>
      <c r="LS81" s="129">
        <f t="shared" si="277"/>
        <v>0.51038782108120639</v>
      </c>
      <c r="LT81" s="53">
        <f t="shared" si="516"/>
        <v>12</v>
      </c>
      <c r="LU81" s="53">
        <f t="shared" si="517"/>
        <v>3</v>
      </c>
      <c r="LV81" s="53">
        <f t="shared" si="518"/>
        <v>0</v>
      </c>
      <c r="LW81" s="53">
        <f t="shared" si="519"/>
        <v>0</v>
      </c>
      <c r="LX81" s="24" t="str">
        <f t="shared" si="520"/>
        <v>HomFave</v>
      </c>
      <c r="LY81" s="97">
        <f t="shared" si="278"/>
        <v>80</v>
      </c>
      <c r="LZ81" s="127">
        <f t="shared" si="279"/>
        <v>0.54</v>
      </c>
      <c r="MA81" s="128">
        <f t="shared" si="280"/>
        <v>2.9612178918793641E-2</v>
      </c>
      <c r="MB81" s="91">
        <f t="shared" si="281"/>
        <v>-117.39130434782609</v>
      </c>
      <c r="MC81" s="137" t="str">
        <f t="shared" si="282"/>
        <v>HomFave</v>
      </c>
      <c r="MD81" s="138">
        <f t="shared" si="283"/>
        <v>-1</v>
      </c>
      <c r="ME81" s="130">
        <f t="shared" si="521"/>
        <v>-1</v>
      </c>
      <c r="MF81" s="135">
        <f t="shared" si="284"/>
        <v>0</v>
      </c>
      <c r="MG81" s="135">
        <f t="shared" si="285"/>
        <v>1</v>
      </c>
      <c r="MH81" s="135" t="str">
        <f t="shared" si="286"/>
        <v/>
      </c>
      <c r="MI81" s="135" t="str">
        <f t="shared" si="287"/>
        <v/>
      </c>
      <c r="MJ81" s="135" t="str">
        <f t="shared" si="288"/>
        <v/>
      </c>
      <c r="MK81" s="135" t="str">
        <f t="shared" si="289"/>
        <v/>
      </c>
      <c r="ML81" s="135" t="str">
        <f t="shared" si="290"/>
        <v/>
      </c>
      <c r="MM81" s="135" t="str">
        <f t="shared" si="291"/>
        <v/>
      </c>
      <c r="MO81" s="123">
        <f t="shared" si="292"/>
        <v>0.90909090909090906</v>
      </c>
      <c r="MP81" s="123">
        <f t="shared" si="293"/>
        <v>1</v>
      </c>
      <c r="MS81" s="24">
        <f t="shared" si="294"/>
        <v>1</v>
      </c>
      <c r="MT81" s="24">
        <f t="shared" si="295"/>
        <v>0</v>
      </c>
      <c r="MU81" s="24">
        <f t="shared" si="296"/>
        <v>-1</v>
      </c>
      <c r="MV81" s="81">
        <f t="shared" si="297"/>
        <v>-1</v>
      </c>
      <c r="MX81" s="52">
        <f t="shared" si="298"/>
        <v>0.53</v>
      </c>
      <c r="MY81" s="52">
        <f t="shared" si="299"/>
        <v>0.54</v>
      </c>
      <c r="MZ81" s="52">
        <f t="shared" si="300"/>
        <v>0.73</v>
      </c>
      <c r="NA81" s="52">
        <f t="shared" si="301"/>
        <v>0.55000000000000004</v>
      </c>
      <c r="NB81" s="52">
        <f t="shared" si="302"/>
        <v>0.64</v>
      </c>
      <c r="NC81" s="52">
        <f t="shared" si="303"/>
        <v>0.56999999999999995</v>
      </c>
      <c r="ND81" s="52">
        <f t="shared" si="304"/>
        <v>0.48</v>
      </c>
      <c r="NE81" s="52">
        <f t="shared" si="305"/>
        <v>0.53</v>
      </c>
      <c r="NF81" s="52">
        <f t="shared" si="306"/>
        <v>0.54</v>
      </c>
      <c r="NG81" s="52">
        <f t="shared" si="307"/>
        <v>0.54</v>
      </c>
      <c r="NH81" s="52">
        <f t="shared" si="308"/>
        <v>0.48</v>
      </c>
      <c r="NI81" s="52">
        <f t="shared" si="309"/>
        <v>0.51</v>
      </c>
      <c r="NJ81" s="52">
        <f t="shared" si="310"/>
        <v>0.49</v>
      </c>
      <c r="NK81" s="52">
        <f t="shared" si="311"/>
        <v>0.55000000000000004</v>
      </c>
      <c r="NL81" s="52">
        <f t="shared" si="312"/>
        <v>0.59</v>
      </c>
      <c r="NM81" s="109">
        <f t="shared" si="522"/>
        <v>0.54</v>
      </c>
    </row>
    <row r="82" spans="5:377" ht="15" customHeight="1" x14ac:dyDescent="0.2">
      <c r="E82" s="10">
        <f t="shared" si="313"/>
        <v>1</v>
      </c>
      <c r="F82" s="26">
        <v>823222</v>
      </c>
      <c r="G82" s="49">
        <f>VLOOKUP($F82,Lookup_!$A$2:$AJ$2224,3,FALSE)</f>
        <v>2026</v>
      </c>
      <c r="H82" s="27">
        <f>VLOOKUP($F82,Lookup_!$A$2:$AJ$2224,4,FALSE)</f>
        <v>5.4</v>
      </c>
      <c r="I82" s="86">
        <f>VLOOKUP($F82,Lookup_!$A$2:$AJ$2224,2,FALSE)</f>
        <v>46165</v>
      </c>
      <c r="J82" s="7">
        <f>VLOOKUP($F82,Lookup_!$A$2:$AJ$2224,13,FALSE)</f>
        <v>9</v>
      </c>
      <c r="K82" s="8" t="str">
        <f>VLOOKUP(J82,Lookup_!$AO$3:$AP$32,2,FALSE)</f>
        <v>CWS</v>
      </c>
      <c r="L82" s="27">
        <f>VLOOKUP($F82,Lookup_!$A$2:$AJ$2224,14,FALSE)</f>
        <v>-104</v>
      </c>
      <c r="M82" s="12">
        <f>VLOOKUP($F82,Lookup_!$A$2:$AJ$2224,15,FALSE)</f>
        <v>0.50980400000000003</v>
      </c>
      <c r="N82" s="115">
        <f t="shared" si="314"/>
        <v>0.49767710205424426</v>
      </c>
      <c r="O82" s="116">
        <f t="shared" si="315"/>
        <v>100.93349601023137</v>
      </c>
      <c r="P82" s="49">
        <f>VLOOKUP($F82,Lookup_!$A$2:$AJ$2224,7,FALSE)</f>
        <v>25</v>
      </c>
      <c r="Q82" s="8" t="str">
        <f>VLOOKUP(P82,Lookup_!$AO$3:$AP$32,2,FALSE)</f>
        <v>SF</v>
      </c>
      <c r="R82" s="88">
        <f>VLOOKUP($F82,Lookup_!$A$2:$AJ$2224,12,FALSE)</f>
        <v>0.32085561499999998</v>
      </c>
      <c r="S82" s="27">
        <f>VLOOKUP($F82,Lookup_!$A$2:$AJ$2224,8,FALSE)</f>
        <v>-106</v>
      </c>
      <c r="T82" s="12">
        <f>VLOOKUP($F82,Lookup_!$A$2:$AJ$2224,9,FALSE)</f>
        <v>0.51456299999999999</v>
      </c>
      <c r="U82" s="115">
        <f t="shared" si="316"/>
        <v>0.5023228979457558</v>
      </c>
      <c r="V82" s="116">
        <f t="shared" si="317"/>
        <v>-100.93349601023141</v>
      </c>
      <c r="W82" s="90">
        <f t="shared" si="318"/>
        <v>1</v>
      </c>
      <c r="X82" s="27">
        <f>VLOOKUP($F82,Lookup_!$A$2:$AJ$2224,5,FALSE)</f>
        <v>9</v>
      </c>
      <c r="Y82" s="27">
        <f>VLOOKUP($F82,Lookup_!$A$2:$AJ$2224,6,FALSE)</f>
        <v>-105</v>
      </c>
      <c r="Z82" s="55">
        <f>VLOOKUP($F82,Lookup_!$A$2:$AJ$2224,19,FALSE)</f>
        <v>107.17896880708264</v>
      </c>
      <c r="AA82" s="116">
        <f>VLOOKUP($F82,Lookup_!$A$2:$AJ$2224,25,FALSE)</f>
        <v>-124.62168093388712</v>
      </c>
      <c r="AB82" s="27">
        <f>VLOOKUP($F82,Lookup_!$A$2:$AJ$2224,21,FALSE)</f>
        <v>-301.09756176361969</v>
      </c>
      <c r="AC82" s="116">
        <f>VLOOKUP($F82,Lookup_!$A$2:$AJ$2224,23,FALSE)</f>
        <v>-141.51672503320853</v>
      </c>
      <c r="AD82" s="7">
        <f>VLOOKUP($F82,Lookup_!$A$2:$AJ$2224,31,FALSE)</f>
        <v>3</v>
      </c>
      <c r="AE82" s="8">
        <f>VLOOKUP($F82,Lookup_!$A$2:$AJ$2224,30,FALSE)</f>
        <v>10</v>
      </c>
      <c r="AF82" s="8" t="str">
        <f>VLOOKUP($F82,Lookup_!$A$2:$AJ$2224,32,FALSE)</f>
        <v>SEVEN</v>
      </c>
      <c r="AG82" s="28">
        <f>VLOOKUP($F82,Lookup_!$A$2:$AJ$2224,29,FALSE)</f>
        <v>1</v>
      </c>
      <c r="AH82" s="28">
        <f>VLOOKUP($F82,Lookup_!$A$2:$AJ$2224,34,FALSE)</f>
        <v>1</v>
      </c>
      <c r="AI82" s="28" t="str">
        <f>VLOOKUP($F82,Lookup_!$A$2:$AJ$2224,33,FALSE)</f>
        <v>HomFave</v>
      </c>
      <c r="AJ82" s="8">
        <f>VLOOKUP($F82,Lookup_!$A$2:$AJ$2224,35,FALSE)</f>
        <v>13</v>
      </c>
      <c r="AK82" s="28">
        <f>VLOOKUP($F82,Lookup_!$A$2:$AJ$2224,36,FALSE)</f>
        <v>1</v>
      </c>
      <c r="AL82">
        <f t="shared" si="319"/>
        <v>7</v>
      </c>
      <c r="AM82">
        <f t="shared" si="320"/>
        <v>1</v>
      </c>
      <c r="AN82" s="166"/>
      <c r="AO82" s="1"/>
      <c r="AP82" s="17" t="s">
        <v>62</v>
      </c>
      <c r="AQ82" s="2">
        <f>AQ55+AQ28</f>
        <v>57</v>
      </c>
      <c r="AR82" s="103">
        <f t="shared" si="321"/>
        <v>-106</v>
      </c>
      <c r="AS82" s="24">
        <f>IF(OR($S82&lt;OPL_MIN,$S82&gt;OPL_MAX),"",VLOOKUP($F82,CleanseResults!$L$3:$P$1772,5,FALSE))</f>
        <v>0.5</v>
      </c>
      <c r="AT82" s="24" t="str">
        <f t="shared" si="322"/>
        <v>HomFave</v>
      </c>
      <c r="AU82" s="91">
        <f t="shared" si="323"/>
        <v>100</v>
      </c>
      <c r="AV82" s="91">
        <f t="shared" si="324"/>
        <v>100</v>
      </c>
      <c r="AW82" s="25">
        <f t="shared" si="325"/>
        <v>1</v>
      </c>
      <c r="AX82" s="53">
        <f t="shared" si="326"/>
        <v>206</v>
      </c>
      <c r="AY82" s="52">
        <f t="shared" si="327"/>
        <v>106</v>
      </c>
      <c r="AZ82" s="52" t="str">
        <f t="shared" si="328"/>
        <v/>
      </c>
      <c r="BA82" s="52" t="str">
        <f t="shared" si="329"/>
        <v/>
      </c>
      <c r="BB82" s="52" t="str">
        <f t="shared" si="330"/>
        <v/>
      </c>
      <c r="BC82" s="52" t="str">
        <f t="shared" si="331"/>
        <v/>
      </c>
      <c r="BD82" s="52" t="str">
        <f t="shared" si="332"/>
        <v/>
      </c>
      <c r="BE82" s="52" t="str">
        <f t="shared" si="333"/>
        <v/>
      </c>
      <c r="BG82" s="166"/>
      <c r="BH82" s="1"/>
      <c r="BI82" s="17" t="s">
        <v>62</v>
      </c>
      <c r="BJ82" s="2">
        <f>BJ55+BJ28</f>
        <v>57</v>
      </c>
      <c r="BK82" s="103">
        <f t="shared" si="334"/>
        <v>-106</v>
      </c>
      <c r="BL82" s="24">
        <f>IF(OR($S82&lt;OPL_MIN,$S82&gt;OPL_MAX),"",VLOOKUP($F82,CleanseResults!$AA$3:$AE$1772,5,FALSE))</f>
        <v>0.48</v>
      </c>
      <c r="BM82" s="24" t="str">
        <f t="shared" si="335"/>
        <v>VisDog</v>
      </c>
      <c r="BN82" s="91">
        <f t="shared" si="336"/>
        <v>108.33333333333334</v>
      </c>
      <c r="BO82" s="91">
        <f t="shared" si="337"/>
        <v>108.33333333333334</v>
      </c>
      <c r="BP82" s="25">
        <f t="shared" si="338"/>
        <v>-1</v>
      </c>
      <c r="BQ82" s="53" t="str">
        <f t="shared" si="339"/>
        <v/>
      </c>
      <c r="BR82" s="52" t="str">
        <f t="shared" si="340"/>
        <v/>
      </c>
      <c r="BS82" s="52">
        <f t="shared" si="341"/>
        <v>0</v>
      </c>
      <c r="BT82" s="52">
        <f t="shared" si="342"/>
        <v>104</v>
      </c>
      <c r="BU82" s="52" t="str">
        <f t="shared" si="343"/>
        <v/>
      </c>
      <c r="BV82" s="52" t="str">
        <f t="shared" si="344"/>
        <v/>
      </c>
      <c r="BW82" s="52" t="str">
        <f t="shared" si="345"/>
        <v/>
      </c>
      <c r="BX82" s="52" t="str">
        <f t="shared" si="346"/>
        <v/>
      </c>
      <c r="BZ82" s="166"/>
      <c r="CA82" s="1"/>
      <c r="CB82" s="17" t="s">
        <v>62</v>
      </c>
      <c r="CC82" s="2">
        <f>CC55+CC28</f>
        <v>54</v>
      </c>
      <c r="CD82" s="103">
        <f t="shared" si="347"/>
        <v>-106</v>
      </c>
      <c r="CE82" s="24">
        <f>IF(OR($S82&lt;OPL_MIN,$S82&gt;OPL_MAX),"",VLOOKUP($F82,CleanseResults!$AP$3:$AT$1772,5,FALSE))</f>
        <v>0.54</v>
      </c>
      <c r="CF82" s="24" t="str">
        <f t="shared" si="348"/>
        <v>HomFave</v>
      </c>
      <c r="CG82" s="91">
        <f t="shared" si="349"/>
        <v>-117.39130434782609</v>
      </c>
      <c r="CH82" s="91">
        <f t="shared" si="350"/>
        <v>117.39130434782609</v>
      </c>
      <c r="CI82" s="25">
        <f t="shared" si="351"/>
        <v>1</v>
      </c>
      <c r="CJ82" s="53">
        <f t="shared" si="352"/>
        <v>206</v>
      </c>
      <c r="CK82" s="52">
        <f t="shared" si="353"/>
        <v>106</v>
      </c>
      <c r="CL82" s="52" t="str">
        <f t="shared" si="354"/>
        <v/>
      </c>
      <c r="CM82" s="52" t="str">
        <f t="shared" si="355"/>
        <v/>
      </c>
      <c r="CN82" s="52" t="str">
        <f t="shared" si="356"/>
        <v/>
      </c>
      <c r="CO82" s="52" t="str">
        <f t="shared" si="357"/>
        <v/>
      </c>
      <c r="CP82" s="52" t="str">
        <f t="shared" si="358"/>
        <v/>
      </c>
      <c r="CQ82" s="52" t="str">
        <f t="shared" si="359"/>
        <v/>
      </c>
      <c r="CS82" s="166"/>
      <c r="CT82" s="1"/>
      <c r="CU82" s="17" t="s">
        <v>62</v>
      </c>
      <c r="CV82" s="2">
        <f>CV55+CV28</f>
        <v>65</v>
      </c>
      <c r="CW82" s="103">
        <f t="shared" si="360"/>
        <v>-106</v>
      </c>
      <c r="CX82" s="24">
        <f>IF(OR($S82&lt;OPL_MIN,$S82&gt;OPL_MAX),"",VLOOKUP($F82,CleanseResults!$BE$3:$BI$1772,5,FALSE))</f>
        <v>0.53</v>
      </c>
      <c r="CY82" s="24" t="str">
        <f t="shared" si="361"/>
        <v>HomFave</v>
      </c>
      <c r="CZ82" s="91">
        <f t="shared" si="362"/>
        <v>-112.76595744680853</v>
      </c>
      <c r="DA82" s="91">
        <f t="shared" si="363"/>
        <v>112.76595744680853</v>
      </c>
      <c r="DB82" s="25">
        <f t="shared" si="364"/>
        <v>1</v>
      </c>
      <c r="DC82" s="53">
        <f t="shared" si="365"/>
        <v>206</v>
      </c>
      <c r="DD82" s="52">
        <f t="shared" si="366"/>
        <v>106</v>
      </c>
      <c r="DE82" s="52" t="str">
        <f t="shared" si="367"/>
        <v/>
      </c>
      <c r="DF82" s="52" t="str">
        <f t="shared" si="368"/>
        <v/>
      </c>
      <c r="DG82" s="52" t="str">
        <f t="shared" si="369"/>
        <v/>
      </c>
      <c r="DH82" s="52" t="str">
        <f t="shared" si="370"/>
        <v/>
      </c>
      <c r="DI82" s="52" t="str">
        <f t="shared" si="371"/>
        <v/>
      </c>
      <c r="DJ82" s="52" t="str">
        <f t="shared" si="372"/>
        <v/>
      </c>
      <c r="DL82" s="166"/>
      <c r="DM82" s="1"/>
      <c r="DN82" s="17" t="s">
        <v>62</v>
      </c>
      <c r="DO82" s="2">
        <f>DO55+DO28</f>
        <v>64</v>
      </c>
      <c r="DP82" s="103">
        <f t="shared" si="373"/>
        <v>-106</v>
      </c>
      <c r="DQ82" s="24">
        <f>IF(OR($S82&lt;OPL_MIN,$S82&gt;OPL_MAX),"",VLOOKUP($F82,CleanseResults!$BT$3:$BX$1772,5,FALSE))</f>
        <v>0.52</v>
      </c>
      <c r="DR82" s="24" t="str">
        <f t="shared" si="374"/>
        <v>HomFave</v>
      </c>
      <c r="DS82" s="91">
        <f t="shared" si="375"/>
        <v>-108.33333333333334</v>
      </c>
      <c r="DT82" s="91">
        <f t="shared" si="376"/>
        <v>108.33333333333334</v>
      </c>
      <c r="DU82" s="25">
        <f t="shared" si="377"/>
        <v>1</v>
      </c>
      <c r="DV82" s="53">
        <f t="shared" si="378"/>
        <v>206</v>
      </c>
      <c r="DW82" s="52">
        <f t="shared" si="379"/>
        <v>106</v>
      </c>
      <c r="DX82" s="52" t="str">
        <f t="shared" si="380"/>
        <v/>
      </c>
      <c r="DY82" s="52" t="str">
        <f t="shared" si="381"/>
        <v/>
      </c>
      <c r="DZ82" s="52" t="str">
        <f t="shared" si="382"/>
        <v/>
      </c>
      <c r="EA82" s="52" t="str">
        <f t="shared" si="383"/>
        <v/>
      </c>
      <c r="EB82" s="52" t="str">
        <f t="shared" si="384"/>
        <v/>
      </c>
      <c r="EC82" s="52" t="str">
        <f t="shared" si="385"/>
        <v/>
      </c>
      <c r="EE82" s="166"/>
      <c r="EF82" s="1"/>
      <c r="EG82" s="17" t="s">
        <v>62</v>
      </c>
      <c r="EH82" s="2">
        <f>EH55+EH28</f>
        <v>69</v>
      </c>
      <c r="EI82" s="103">
        <f t="shared" si="386"/>
        <v>-106</v>
      </c>
      <c r="EJ82" s="24">
        <f>IF(OR($S82&lt;OPL_MIN,$S82&gt;OPL_MAX),"",VLOOKUP($F82,CleanseResults!$CI$3:$CM$1772,5,FALSE))</f>
        <v>0.49</v>
      </c>
      <c r="EK82" s="24" t="str">
        <f t="shared" si="387"/>
        <v>VisDog</v>
      </c>
      <c r="EL82" s="91">
        <f t="shared" si="388"/>
        <v>104.08163265306123</v>
      </c>
      <c r="EM82" s="91">
        <f t="shared" si="389"/>
        <v>104.08163265306123</v>
      </c>
      <c r="EN82" s="25">
        <f t="shared" si="390"/>
        <v>-1</v>
      </c>
      <c r="EO82" s="53" t="str">
        <f t="shared" si="391"/>
        <v/>
      </c>
      <c r="EP82" s="52" t="str">
        <f t="shared" si="392"/>
        <v/>
      </c>
      <c r="EQ82" s="52">
        <f t="shared" si="393"/>
        <v>0</v>
      </c>
      <c r="ER82" s="52">
        <f t="shared" si="394"/>
        <v>104</v>
      </c>
      <c r="ES82" s="52" t="str">
        <f t="shared" si="395"/>
        <v/>
      </c>
      <c r="ET82" s="52" t="str">
        <f t="shared" si="396"/>
        <v/>
      </c>
      <c r="EU82" s="52" t="str">
        <f t="shared" si="397"/>
        <v/>
      </c>
      <c r="EV82" s="52" t="str">
        <f t="shared" si="398"/>
        <v/>
      </c>
      <c r="EX82" s="166"/>
      <c r="EY82" s="1"/>
      <c r="EZ82" s="17" t="s">
        <v>62</v>
      </c>
      <c r="FA82" s="2">
        <f>FA55+FA28</f>
        <v>57</v>
      </c>
      <c r="FB82" s="103">
        <f t="shared" si="399"/>
        <v>-106</v>
      </c>
      <c r="FC82" s="24">
        <f>IF(OR($S82&lt;OPL_MIN,$S82&gt;OPL_MAX),"",VLOOKUP($F82,CleanseResults!$CX$3:$DB$1772,5,FALSE))</f>
        <v>0.48</v>
      </c>
      <c r="FD82" s="24" t="str">
        <f t="shared" si="400"/>
        <v>VisDog</v>
      </c>
      <c r="FE82" s="91">
        <f t="shared" si="401"/>
        <v>108.33333333333334</v>
      </c>
      <c r="FF82" s="91">
        <f t="shared" si="402"/>
        <v>108.33333333333334</v>
      </c>
      <c r="FG82" s="25">
        <f t="shared" si="403"/>
        <v>-1</v>
      </c>
      <c r="FH82" s="53" t="str">
        <f t="shared" si="404"/>
        <v/>
      </c>
      <c r="FI82" s="52" t="str">
        <f t="shared" si="405"/>
        <v/>
      </c>
      <c r="FJ82" s="52">
        <f t="shared" si="406"/>
        <v>0</v>
      </c>
      <c r="FK82" s="52">
        <f t="shared" si="407"/>
        <v>104</v>
      </c>
      <c r="FL82" s="52" t="str">
        <f t="shared" si="408"/>
        <v/>
      </c>
      <c r="FM82" s="52" t="str">
        <f t="shared" si="409"/>
        <v/>
      </c>
      <c r="FN82" s="52" t="str">
        <f t="shared" si="410"/>
        <v/>
      </c>
      <c r="FO82" s="52" t="str">
        <f t="shared" si="411"/>
        <v/>
      </c>
      <c r="FQ82" s="166"/>
      <c r="FR82" s="1"/>
      <c r="FS82" s="17" t="s">
        <v>62</v>
      </c>
      <c r="FT82" s="2">
        <f>FT55+FT28</f>
        <v>68</v>
      </c>
      <c r="FU82" s="103">
        <f t="shared" si="412"/>
        <v>-106</v>
      </c>
      <c r="FV82" s="24">
        <f>IF(OR($S82&lt;OPL_MIN,$S82&gt;OPL_MAX),"",VLOOKUP($F82,CleanseResults!$DM$3:$DQ$1772,5,FALSE))</f>
        <v>0.46</v>
      </c>
      <c r="FW82" s="24" t="str">
        <f t="shared" si="413"/>
        <v>VisDog</v>
      </c>
      <c r="FX82" s="91">
        <f t="shared" si="414"/>
        <v>117.39130434782609</v>
      </c>
      <c r="FY82" s="91">
        <f t="shared" si="415"/>
        <v>117.39130434782609</v>
      </c>
      <c r="FZ82" s="25">
        <f t="shared" si="416"/>
        <v>-1</v>
      </c>
      <c r="GA82" s="53" t="str">
        <f t="shared" si="417"/>
        <v/>
      </c>
      <c r="GB82" s="52" t="str">
        <f t="shared" si="418"/>
        <v/>
      </c>
      <c r="GC82" s="52">
        <f t="shared" si="419"/>
        <v>0</v>
      </c>
      <c r="GD82" s="52">
        <f t="shared" si="420"/>
        <v>104</v>
      </c>
      <c r="GE82" s="52" t="str">
        <f t="shared" si="421"/>
        <v/>
      </c>
      <c r="GF82" s="52" t="str">
        <f t="shared" si="422"/>
        <v/>
      </c>
      <c r="GG82" s="52" t="str">
        <f t="shared" si="423"/>
        <v/>
      </c>
      <c r="GH82" s="52" t="str">
        <f t="shared" si="424"/>
        <v/>
      </c>
      <c r="GJ82" s="166"/>
      <c r="GK82" s="1"/>
      <c r="GL82" s="17" t="s">
        <v>62</v>
      </c>
      <c r="GM82" s="2">
        <f>GM55+GM28</f>
        <v>59</v>
      </c>
      <c r="GN82" s="103">
        <f t="shared" si="425"/>
        <v>-106</v>
      </c>
      <c r="GO82" s="24">
        <f>IF(OR($S82&lt;OPL_MIN,$S82&gt;OPL_MAX),"",VLOOKUP($F82,CleanseResults!$EB$3:$EF$1772,5,FALSE))</f>
        <v>0.46</v>
      </c>
      <c r="GP82" s="24" t="str">
        <f t="shared" si="426"/>
        <v>VisDog</v>
      </c>
      <c r="GQ82" s="91">
        <f t="shared" si="427"/>
        <v>117.39130434782609</v>
      </c>
      <c r="GR82" s="91">
        <f t="shared" si="428"/>
        <v>117.39130434782609</v>
      </c>
      <c r="GS82" s="25">
        <f t="shared" si="429"/>
        <v>-1</v>
      </c>
      <c r="GT82" s="53" t="str">
        <f t="shared" si="430"/>
        <v/>
      </c>
      <c r="GU82" s="52" t="str">
        <f t="shared" si="431"/>
        <v/>
      </c>
      <c r="GV82" s="52">
        <f t="shared" si="432"/>
        <v>0</v>
      </c>
      <c r="GW82" s="52">
        <f t="shared" si="433"/>
        <v>104</v>
      </c>
      <c r="GX82" s="52" t="str">
        <f t="shared" si="434"/>
        <v/>
      </c>
      <c r="GY82" s="52" t="str">
        <f t="shared" si="435"/>
        <v/>
      </c>
      <c r="GZ82" s="52" t="str">
        <f t="shared" si="436"/>
        <v/>
      </c>
      <c r="HA82" s="52" t="str">
        <f t="shared" si="437"/>
        <v/>
      </c>
      <c r="HC82" s="166"/>
      <c r="HD82" s="1"/>
      <c r="HE82" s="17" t="s">
        <v>62</v>
      </c>
      <c r="HF82" s="2">
        <f>HF55+HF28</f>
        <v>59</v>
      </c>
      <c r="HG82" s="103">
        <f t="shared" si="438"/>
        <v>-106</v>
      </c>
      <c r="HH82" s="24">
        <f>IF(OR($S82&lt;OPL_MIN,$S82&gt;OPL_MAX),"",VLOOKUP($F82,CleanseResults!$EQ$3:$EU$1772,5,FALSE))</f>
        <v>0.46</v>
      </c>
      <c r="HI82" s="24" t="str">
        <f t="shared" si="439"/>
        <v>VisDog</v>
      </c>
      <c r="HJ82" s="91">
        <f t="shared" si="440"/>
        <v>117.39130434782609</v>
      </c>
      <c r="HK82" s="91">
        <f t="shared" si="441"/>
        <v>117.39130434782609</v>
      </c>
      <c r="HL82" s="25">
        <f t="shared" si="442"/>
        <v>-1</v>
      </c>
      <c r="HM82" s="53" t="str">
        <f t="shared" si="443"/>
        <v/>
      </c>
      <c r="HN82" s="52" t="str">
        <f t="shared" si="444"/>
        <v/>
      </c>
      <c r="HO82" s="52">
        <f t="shared" si="445"/>
        <v>0</v>
      </c>
      <c r="HP82" s="52">
        <f t="shared" si="446"/>
        <v>104</v>
      </c>
      <c r="HQ82" s="52" t="str">
        <f t="shared" si="447"/>
        <v/>
      </c>
      <c r="HR82" s="52" t="str">
        <f t="shared" si="448"/>
        <v/>
      </c>
      <c r="HS82" s="52" t="str">
        <f t="shared" si="449"/>
        <v/>
      </c>
      <c r="HT82" s="52" t="str">
        <f t="shared" si="450"/>
        <v/>
      </c>
      <c r="HV82" s="166"/>
      <c r="HW82" s="1"/>
      <c r="HX82" s="17" t="s">
        <v>62</v>
      </c>
      <c r="HY82" s="2">
        <f>HY55+HY28</f>
        <v>64</v>
      </c>
      <c r="HZ82" s="103">
        <f t="shared" si="451"/>
        <v>-106</v>
      </c>
      <c r="IA82" s="24">
        <f>IF(OR($S82&lt;OPL_MIN,$S82&gt;OPL_MAX),"",VLOOKUP($F82,CleanseResults!$FF$3:$FJ$1772,5,FALSE))</f>
        <v>0.48</v>
      </c>
      <c r="IB82" s="24" t="str">
        <f t="shared" si="452"/>
        <v>VisDog</v>
      </c>
      <c r="IC82" s="91">
        <f t="shared" si="453"/>
        <v>108.33333333333334</v>
      </c>
      <c r="ID82" s="91">
        <f t="shared" si="454"/>
        <v>108.33333333333334</v>
      </c>
      <c r="IE82" s="25">
        <f t="shared" si="455"/>
        <v>-1</v>
      </c>
      <c r="IF82" s="53" t="str">
        <f t="shared" si="456"/>
        <v/>
      </c>
      <c r="IG82" s="52" t="str">
        <f t="shared" si="457"/>
        <v/>
      </c>
      <c r="IH82" s="52">
        <f t="shared" si="458"/>
        <v>0</v>
      </c>
      <c r="II82" s="52">
        <f t="shared" si="459"/>
        <v>104</v>
      </c>
      <c r="IJ82" s="52" t="str">
        <f t="shared" si="460"/>
        <v/>
      </c>
      <c r="IK82" s="52" t="str">
        <f t="shared" si="461"/>
        <v/>
      </c>
      <c r="IL82" s="52" t="str">
        <f t="shared" si="462"/>
        <v/>
      </c>
      <c r="IM82" s="52" t="str">
        <f t="shared" si="463"/>
        <v/>
      </c>
      <c r="IO82" s="166"/>
      <c r="IP82" s="1"/>
      <c r="IQ82" s="17" t="s">
        <v>62</v>
      </c>
      <c r="IR82" s="2">
        <f>IR55+IR28</f>
        <v>66</v>
      </c>
      <c r="IS82" s="103">
        <f t="shared" si="464"/>
        <v>-106</v>
      </c>
      <c r="IT82" s="24">
        <f>IF(OR($S82&lt;OPL_MIN,$S82&gt;OPL_MAX),"",VLOOKUP($F82,CleanseResults!$FU$3:$FY$1772,5,FALSE))</f>
        <v>0.5</v>
      </c>
      <c r="IU82" s="24" t="str">
        <f t="shared" si="465"/>
        <v>HomFave</v>
      </c>
      <c r="IV82" s="91">
        <f t="shared" si="466"/>
        <v>100</v>
      </c>
      <c r="IW82" s="91">
        <f t="shared" si="467"/>
        <v>100</v>
      </c>
      <c r="IX82" s="25">
        <f t="shared" si="468"/>
        <v>1</v>
      </c>
      <c r="IY82" s="53">
        <f t="shared" si="469"/>
        <v>206</v>
      </c>
      <c r="IZ82" s="52">
        <f t="shared" si="470"/>
        <v>106</v>
      </c>
      <c r="JA82" s="52" t="str">
        <f t="shared" si="471"/>
        <v/>
      </c>
      <c r="JB82" s="52" t="str">
        <f t="shared" si="472"/>
        <v/>
      </c>
      <c r="JC82" s="52" t="str">
        <f t="shared" si="473"/>
        <v/>
      </c>
      <c r="JD82" s="52" t="str">
        <f t="shared" si="474"/>
        <v/>
      </c>
      <c r="JE82" s="52" t="str">
        <f t="shared" si="475"/>
        <v/>
      </c>
      <c r="JF82" s="52" t="str">
        <f t="shared" si="476"/>
        <v/>
      </c>
      <c r="JH82" s="166"/>
      <c r="JI82" s="1"/>
      <c r="JJ82" s="17" t="s">
        <v>62</v>
      </c>
      <c r="JK82" s="2">
        <f>JK55+JK28</f>
        <v>63</v>
      </c>
      <c r="JL82" s="103">
        <f t="shared" si="477"/>
        <v>-106</v>
      </c>
      <c r="JM82" s="24">
        <f>IF(OR($S82&lt;OPL_MIN,$S82&gt;OPL_MAX),"",VLOOKUP($F82,CleanseResults!$GJ$3:$GN$1772,5,FALSE))</f>
        <v>0.48</v>
      </c>
      <c r="JN82" s="24" t="str">
        <f t="shared" si="478"/>
        <v>VisDog</v>
      </c>
      <c r="JO82" s="91">
        <f t="shared" si="479"/>
        <v>108.33333333333334</v>
      </c>
      <c r="JP82" s="91">
        <f t="shared" si="480"/>
        <v>108.33333333333334</v>
      </c>
      <c r="JQ82" s="25">
        <f t="shared" si="481"/>
        <v>-1</v>
      </c>
      <c r="JR82" s="53" t="str">
        <f t="shared" si="482"/>
        <v/>
      </c>
      <c r="JS82" s="52" t="str">
        <f t="shared" si="483"/>
        <v/>
      </c>
      <c r="JT82" s="52">
        <f t="shared" si="484"/>
        <v>0</v>
      </c>
      <c r="JU82" s="52">
        <f t="shared" si="485"/>
        <v>104</v>
      </c>
      <c r="JV82" s="52" t="str">
        <f t="shared" si="486"/>
        <v/>
      </c>
      <c r="JW82" s="52" t="str">
        <f t="shared" si="487"/>
        <v/>
      </c>
      <c r="JX82" s="52" t="str">
        <f t="shared" si="488"/>
        <v/>
      </c>
      <c r="JY82" s="52" t="str">
        <f t="shared" si="489"/>
        <v/>
      </c>
      <c r="KA82" s="166"/>
      <c r="KB82" s="1"/>
      <c r="KC82" s="17" t="s">
        <v>62</v>
      </c>
      <c r="KD82" s="2">
        <f>KD55+KD28</f>
        <v>65</v>
      </c>
      <c r="KE82" s="103">
        <f t="shared" si="490"/>
        <v>-106</v>
      </c>
      <c r="KF82" s="24">
        <f>IF(OR($S82&lt;OPL_MIN,$S82&gt;OPL_MAX),"",VLOOKUP($F82,CleanseResults!$GY$3:$HC$1772,5,FALSE))</f>
        <v>0.51</v>
      </c>
      <c r="KG82" s="24" t="str">
        <f t="shared" si="491"/>
        <v>HomFave</v>
      </c>
      <c r="KH82" s="91">
        <f t="shared" si="492"/>
        <v>-104.08163265306123</v>
      </c>
      <c r="KI82" s="91">
        <f t="shared" si="493"/>
        <v>104.08163265306123</v>
      </c>
      <c r="KJ82" s="25">
        <f t="shared" si="494"/>
        <v>1</v>
      </c>
      <c r="KK82" s="53">
        <f t="shared" si="495"/>
        <v>206</v>
      </c>
      <c r="KL82" s="52">
        <f t="shared" si="496"/>
        <v>106</v>
      </c>
      <c r="KM82" s="52" t="str">
        <f t="shared" si="497"/>
        <v/>
      </c>
      <c r="KN82" s="52" t="str">
        <f t="shared" si="498"/>
        <v/>
      </c>
      <c r="KO82" s="52" t="str">
        <f t="shared" si="499"/>
        <v/>
      </c>
      <c r="KP82" s="52" t="str">
        <f t="shared" si="500"/>
        <v/>
      </c>
      <c r="KQ82" s="52" t="str">
        <f t="shared" si="501"/>
        <v/>
      </c>
      <c r="KR82" s="52" t="str">
        <f t="shared" si="502"/>
        <v/>
      </c>
      <c r="KT82" s="166"/>
      <c r="KU82" s="1"/>
      <c r="KV82" s="17" t="s">
        <v>62</v>
      </c>
      <c r="KW82" s="2">
        <f>KW55+KW28</f>
        <v>62</v>
      </c>
      <c r="KX82" s="103">
        <f t="shared" si="503"/>
        <v>-106</v>
      </c>
      <c r="KY82" s="24">
        <f>IF(OR($S82&lt;OPL_MIN,$S82&gt;OPL_MAX),"",VLOOKUP($F82,CleanseResults!$HN$3:$HR$1772,5,FALSE))</f>
        <v>0.45</v>
      </c>
      <c r="KZ82" s="24" t="str">
        <f t="shared" si="504"/>
        <v>VisDog</v>
      </c>
      <c r="LA82" s="91">
        <f t="shared" si="505"/>
        <v>122.22222222222223</v>
      </c>
      <c r="LB82" s="91">
        <f t="shared" si="506"/>
        <v>122.22222222222223</v>
      </c>
      <c r="LC82" s="25">
        <f t="shared" si="507"/>
        <v>-1</v>
      </c>
      <c r="LD82" s="53" t="str">
        <f t="shared" si="508"/>
        <v/>
      </c>
      <c r="LE82" s="52" t="str">
        <f t="shared" si="509"/>
        <v/>
      </c>
      <c r="LF82" s="52">
        <f t="shared" si="510"/>
        <v>0</v>
      </c>
      <c r="LG82" s="52">
        <f t="shared" si="511"/>
        <v>104</v>
      </c>
      <c r="LH82" s="52" t="str">
        <f t="shared" si="512"/>
        <v/>
      </c>
      <c r="LI82" s="52" t="str">
        <f t="shared" si="513"/>
        <v/>
      </c>
      <c r="LJ82" s="52" t="str">
        <f t="shared" si="514"/>
        <v/>
      </c>
      <c r="LK82" s="52" t="str">
        <f t="shared" si="515"/>
        <v/>
      </c>
      <c r="LO82" s="166"/>
      <c r="LP82" s="1"/>
      <c r="LQ82" s="17" t="s">
        <v>62</v>
      </c>
      <c r="LR82" s="2">
        <f>LR55+LR28</f>
        <v>13</v>
      </c>
      <c r="LS82" s="129">
        <f t="shared" si="277"/>
        <v>0.5023228979457558</v>
      </c>
      <c r="LT82" s="53">
        <f t="shared" si="516"/>
        <v>6</v>
      </c>
      <c r="LU82" s="53">
        <f t="shared" si="517"/>
        <v>9</v>
      </c>
      <c r="LV82" s="53">
        <f t="shared" si="518"/>
        <v>0</v>
      </c>
      <c r="LW82" s="53">
        <f t="shared" si="519"/>
        <v>0</v>
      </c>
      <c r="LX82" s="24" t="str">
        <f t="shared" si="520"/>
        <v>VisDog</v>
      </c>
      <c r="LY82" s="97">
        <f t="shared" si="278"/>
        <v>60</v>
      </c>
      <c r="LZ82" s="127">
        <f t="shared" si="279"/>
        <v>0.48</v>
      </c>
      <c r="MA82" s="128">
        <f t="shared" si="280"/>
        <v>-2.2322897945755815E-2</v>
      </c>
      <c r="MB82" s="91">
        <f t="shared" si="281"/>
        <v>108.33333333333334</v>
      </c>
      <c r="MC82" s="137" t="str">
        <f t="shared" si="282"/>
        <v>VisDog</v>
      </c>
      <c r="MD82" s="138">
        <f t="shared" si="283"/>
        <v>-1</v>
      </c>
      <c r="ME82" s="130">
        <f t="shared" si="521"/>
        <v>-1</v>
      </c>
      <c r="MF82" s="135" t="str">
        <f t="shared" si="284"/>
        <v/>
      </c>
      <c r="MG82" s="135" t="str">
        <f t="shared" si="285"/>
        <v/>
      </c>
      <c r="MH82" s="135">
        <f t="shared" si="286"/>
        <v>0</v>
      </c>
      <c r="MI82" s="135">
        <f t="shared" si="287"/>
        <v>1</v>
      </c>
      <c r="MJ82" s="135" t="str">
        <f t="shared" si="288"/>
        <v/>
      </c>
      <c r="MK82" s="135" t="str">
        <f t="shared" si="289"/>
        <v/>
      </c>
      <c r="ML82" s="135" t="str">
        <f t="shared" si="290"/>
        <v/>
      </c>
      <c r="MM82" s="135" t="str">
        <f t="shared" si="291"/>
        <v/>
      </c>
      <c r="MO82" s="123">
        <f t="shared" si="292"/>
        <v>0.96153846153846156</v>
      </c>
      <c r="MP82" s="123">
        <f t="shared" si="293"/>
        <v>1</v>
      </c>
      <c r="MS82" s="24">
        <f t="shared" si="294"/>
        <v>1</v>
      </c>
      <c r="MT82" s="24">
        <f t="shared" si="295"/>
        <v>0</v>
      </c>
      <c r="MU82" s="24">
        <f t="shared" si="296"/>
        <v>-1</v>
      </c>
      <c r="MV82" s="81">
        <f t="shared" si="297"/>
        <v>-1</v>
      </c>
      <c r="MX82" s="52">
        <f t="shared" si="298"/>
        <v>0.5</v>
      </c>
      <c r="MY82" s="52">
        <f t="shared" si="299"/>
        <v>0.48</v>
      </c>
      <c r="MZ82" s="52">
        <f t="shared" si="300"/>
        <v>0.54</v>
      </c>
      <c r="NA82" s="52">
        <f t="shared" si="301"/>
        <v>0.53</v>
      </c>
      <c r="NB82" s="52">
        <f t="shared" si="302"/>
        <v>0.52</v>
      </c>
      <c r="NC82" s="52">
        <f t="shared" si="303"/>
        <v>0.49</v>
      </c>
      <c r="ND82" s="52">
        <f t="shared" si="304"/>
        <v>0.48</v>
      </c>
      <c r="NE82" s="52">
        <f t="shared" si="305"/>
        <v>0.46</v>
      </c>
      <c r="NF82" s="52">
        <f t="shared" si="306"/>
        <v>0.46</v>
      </c>
      <c r="NG82" s="52">
        <f t="shared" si="307"/>
        <v>0.46</v>
      </c>
      <c r="NH82" s="52">
        <f t="shared" si="308"/>
        <v>0.48</v>
      </c>
      <c r="NI82" s="52">
        <f t="shared" si="309"/>
        <v>0.5</v>
      </c>
      <c r="NJ82" s="52">
        <f t="shared" si="310"/>
        <v>0.48</v>
      </c>
      <c r="NK82" s="52">
        <f t="shared" si="311"/>
        <v>0.51</v>
      </c>
      <c r="NL82" s="52">
        <f t="shared" si="312"/>
        <v>0.45</v>
      </c>
      <c r="NM82" s="109">
        <f t="shared" si="522"/>
        <v>0.48</v>
      </c>
    </row>
    <row r="83" spans="5:377" ht="15" customHeight="1" x14ac:dyDescent="0.2">
      <c r="E83" s="10">
        <f t="shared" si="313"/>
        <v>0</v>
      </c>
      <c r="F83" s="26">
        <v>824516</v>
      </c>
      <c r="G83" s="49">
        <f>VLOOKUP($F83,Lookup_!$A$2:$AJ$2224,3,FALSE)</f>
        <v>2026</v>
      </c>
      <c r="H83" s="27">
        <f>VLOOKUP($F83,Lookup_!$A$2:$AJ$2224,4,FALSE)</f>
        <v>5.4</v>
      </c>
      <c r="I83" s="86">
        <f>VLOOKUP($F83,Lookup_!$A$2:$AJ$2224,2,FALSE)</f>
        <v>46165</v>
      </c>
      <c r="J83" s="7">
        <f>VLOOKUP($F83,Lookup_!$A$2:$AJ$2224,13,FALSE)</f>
        <v>26</v>
      </c>
      <c r="K83" s="8" t="str">
        <f>VLOOKUP(J83,Lookup_!$AO$3:$AP$32,2,FALSE)</f>
        <v>STL</v>
      </c>
      <c r="L83" s="27">
        <f>VLOOKUP($F83,Lookup_!$A$2:$AJ$2224,14,FALSE)</f>
        <v>102</v>
      </c>
      <c r="M83" s="12">
        <f>VLOOKUP($F83,Lookup_!$A$2:$AJ$2224,15,FALSE)</f>
        <v>0.49504999999999999</v>
      </c>
      <c r="N83" s="115">
        <f t="shared" si="314"/>
        <v>0.48270906016775128</v>
      </c>
      <c r="O83" s="116">
        <f t="shared" si="315"/>
        <v>107.16412483587516</v>
      </c>
      <c r="P83" s="49">
        <f>VLOOKUP($F83,Lookup_!$A$2:$AJ$2224,7,FALSE)</f>
        <v>6</v>
      </c>
      <c r="Q83" s="8" t="str">
        <f>VLOOKUP(P83,Lookup_!$AO$3:$AP$32,2,FALSE)</f>
        <v>CIN</v>
      </c>
      <c r="R83" s="88">
        <f>VLOOKUP($F83,Lookup_!$A$2:$AJ$2224,12,FALSE)</f>
        <v>0.333208536</v>
      </c>
      <c r="S83" s="27">
        <f>VLOOKUP($F83,Lookup_!$A$2:$AJ$2224,8,FALSE)</f>
        <v>-113</v>
      </c>
      <c r="T83" s="12">
        <f>VLOOKUP($F83,Lookup_!$A$2:$AJ$2224,9,FALSE)</f>
        <v>0.53051599999999999</v>
      </c>
      <c r="U83" s="115">
        <f t="shared" si="316"/>
        <v>0.51729093983224872</v>
      </c>
      <c r="V83" s="116">
        <f t="shared" si="317"/>
        <v>-107.16412483587516</v>
      </c>
      <c r="W83" s="90">
        <f t="shared" si="318"/>
        <v>1</v>
      </c>
      <c r="X83" s="27">
        <f>VLOOKUP($F83,Lookup_!$A$2:$AJ$2224,5,FALSE)</f>
        <v>10</v>
      </c>
      <c r="Y83" s="27">
        <f>VLOOKUP($F83,Lookup_!$A$2:$AJ$2224,6,FALSE)</f>
        <v>-105</v>
      </c>
      <c r="Z83" s="55">
        <f>VLOOKUP($F83,Lookup_!$A$2:$AJ$2224,19,FALSE)</f>
        <v>105.60155769332471</v>
      </c>
      <c r="AA83" s="116">
        <f>VLOOKUP($F83,Lookup_!$A$2:$AJ$2224,25,FALSE)</f>
        <v>-115.94261109167627</v>
      </c>
      <c r="AB83" s="27">
        <f>VLOOKUP($F83,Lookup_!$A$2:$AJ$2224,21,FALSE)</f>
        <v>389.50863314313455</v>
      </c>
      <c r="AC83" s="116">
        <f>VLOOKUP($F83,Lookup_!$A$2:$AJ$2224,23,FALSE)</f>
        <v>-126.99620462345868</v>
      </c>
      <c r="AD83" s="7">
        <f>VLOOKUP($F83,Lookup_!$A$2:$AJ$2224,31,FALSE)</f>
        <v>6</v>
      </c>
      <c r="AE83" s="8">
        <f>VLOOKUP($F83,Lookup_!$A$2:$AJ$2224,30,FALSE)</f>
        <v>7</v>
      </c>
      <c r="AF83" s="8" t="str">
        <f>VLOOKUP($F83,Lookup_!$A$2:$AJ$2224,32,FALSE)</f>
        <v>LTE1</v>
      </c>
      <c r="AG83" s="28">
        <f>VLOOKUP($F83,Lookup_!$A$2:$AJ$2224,29,FALSE)</f>
        <v>1</v>
      </c>
      <c r="AH83" s="28">
        <f>VLOOKUP($F83,Lookup_!$A$2:$AJ$2224,34,FALSE)</f>
        <v>1</v>
      </c>
      <c r="AI83" s="28" t="str">
        <f>VLOOKUP($F83,Lookup_!$A$2:$AJ$2224,33,FALSE)</f>
        <v>HomFave</v>
      </c>
      <c r="AJ83" s="8">
        <f>VLOOKUP($F83,Lookup_!$A$2:$AJ$2224,35,FALSE)</f>
        <v>13</v>
      </c>
      <c r="AK83" s="28">
        <f>VLOOKUP($F83,Lookup_!$A$2:$AJ$2224,36,FALSE)</f>
        <v>1</v>
      </c>
      <c r="AL83">
        <f t="shared" si="319"/>
        <v>1</v>
      </c>
      <c r="AM83">
        <f t="shared" si="320"/>
        <v>1</v>
      </c>
      <c r="AN83" s="166"/>
      <c r="AO83" s="1"/>
      <c r="AP83" s="17" t="s">
        <v>63</v>
      </c>
      <c r="AQ83" s="2">
        <f>AQ56+AQ29</f>
        <v>26</v>
      </c>
      <c r="AR83" s="103">
        <f t="shared" si="321"/>
        <v>-113</v>
      </c>
      <c r="AS83" s="24">
        <f>IF(OR($S83&lt;OPL_MIN,$S83&gt;OPL_MAX),"",VLOOKUP($F83,CleanseResults!$L$3:$P$1772,5,FALSE))</f>
        <v>0.5</v>
      </c>
      <c r="AT83" s="24" t="str">
        <f t="shared" si="322"/>
        <v>HomFave</v>
      </c>
      <c r="AU83" s="91">
        <f t="shared" si="323"/>
        <v>100</v>
      </c>
      <c r="AV83" s="91">
        <f t="shared" si="324"/>
        <v>100</v>
      </c>
      <c r="AW83" s="25">
        <f t="shared" si="325"/>
        <v>1</v>
      </c>
      <c r="AX83" s="53">
        <f t="shared" si="326"/>
        <v>213</v>
      </c>
      <c r="AY83" s="52">
        <f t="shared" si="327"/>
        <v>113</v>
      </c>
      <c r="AZ83" s="52" t="str">
        <f t="shared" si="328"/>
        <v/>
      </c>
      <c r="BA83" s="52" t="str">
        <f t="shared" si="329"/>
        <v/>
      </c>
      <c r="BB83" s="52" t="str">
        <f t="shared" si="330"/>
        <v/>
      </c>
      <c r="BC83" s="52" t="str">
        <f t="shared" si="331"/>
        <v/>
      </c>
      <c r="BD83" s="52" t="str">
        <f t="shared" si="332"/>
        <v/>
      </c>
      <c r="BE83" s="52" t="str">
        <f t="shared" si="333"/>
        <v/>
      </c>
      <c r="BG83" s="166"/>
      <c r="BH83" s="1"/>
      <c r="BI83" s="17" t="s">
        <v>63</v>
      </c>
      <c r="BJ83" s="2">
        <f>BJ56+BJ29</f>
        <v>28</v>
      </c>
      <c r="BK83" s="103">
        <f t="shared" si="334"/>
        <v>-113</v>
      </c>
      <c r="BL83" s="24">
        <f>IF(OR($S83&lt;OPL_MIN,$S83&gt;OPL_MAX),"",VLOOKUP($F83,CleanseResults!$AA$3:$AE$1772,5,FALSE))</f>
        <v>0.37</v>
      </c>
      <c r="BM83" s="24" t="str">
        <f t="shared" si="335"/>
        <v>VisDog</v>
      </c>
      <c r="BN83" s="91">
        <f t="shared" si="336"/>
        <v>170.27027027027026</v>
      </c>
      <c r="BO83" s="91">
        <f t="shared" si="337"/>
        <v>170.27027027027026</v>
      </c>
      <c r="BP83" s="25">
        <f t="shared" si="338"/>
        <v>-1</v>
      </c>
      <c r="BQ83" s="53" t="str">
        <f t="shared" si="339"/>
        <v/>
      </c>
      <c r="BR83" s="52" t="str">
        <f t="shared" si="340"/>
        <v/>
      </c>
      <c r="BS83" s="52">
        <f t="shared" si="341"/>
        <v>0</v>
      </c>
      <c r="BT83" s="52">
        <f t="shared" si="342"/>
        <v>100</v>
      </c>
      <c r="BU83" s="52" t="str">
        <f t="shared" si="343"/>
        <v/>
      </c>
      <c r="BV83" s="52" t="str">
        <f t="shared" si="344"/>
        <v/>
      </c>
      <c r="BW83" s="52" t="str">
        <f t="shared" si="345"/>
        <v/>
      </c>
      <c r="BX83" s="52" t="str">
        <f t="shared" si="346"/>
        <v/>
      </c>
      <c r="BZ83" s="166"/>
      <c r="CA83" s="1"/>
      <c r="CB83" s="17" t="s">
        <v>63</v>
      </c>
      <c r="CC83" s="2">
        <f>CC56+CC29</f>
        <v>27</v>
      </c>
      <c r="CD83" s="103">
        <f t="shared" si="347"/>
        <v>-113</v>
      </c>
      <c r="CE83" s="24">
        <f>IF(OR($S83&lt;OPL_MIN,$S83&gt;OPL_MAX),"",VLOOKUP($F83,CleanseResults!$AP$3:$AT$1772,5,FALSE))</f>
        <v>0.34</v>
      </c>
      <c r="CF83" s="24" t="str">
        <f t="shared" si="348"/>
        <v>VisDog</v>
      </c>
      <c r="CG83" s="91">
        <f t="shared" si="349"/>
        <v>194.11764705882348</v>
      </c>
      <c r="CH83" s="91">
        <f t="shared" si="350"/>
        <v>194.11764705882348</v>
      </c>
      <c r="CI83" s="25">
        <f t="shared" si="351"/>
        <v>-1</v>
      </c>
      <c r="CJ83" s="53" t="str">
        <f t="shared" si="352"/>
        <v/>
      </c>
      <c r="CK83" s="52" t="str">
        <f t="shared" si="353"/>
        <v/>
      </c>
      <c r="CL83" s="52">
        <f t="shared" si="354"/>
        <v>0</v>
      </c>
      <c r="CM83" s="52">
        <f t="shared" si="355"/>
        <v>100</v>
      </c>
      <c r="CN83" s="52" t="str">
        <f t="shared" si="356"/>
        <v/>
      </c>
      <c r="CO83" s="52" t="str">
        <f t="shared" si="357"/>
        <v/>
      </c>
      <c r="CP83" s="52" t="str">
        <f t="shared" si="358"/>
        <v/>
      </c>
      <c r="CQ83" s="52" t="str">
        <f t="shared" si="359"/>
        <v/>
      </c>
      <c r="CS83" s="166"/>
      <c r="CT83" s="1"/>
      <c r="CU83" s="17" t="s">
        <v>63</v>
      </c>
      <c r="CV83" s="2">
        <f>CV56+CV29</f>
        <v>28</v>
      </c>
      <c r="CW83" s="103">
        <f t="shared" si="360"/>
        <v>-113</v>
      </c>
      <c r="CX83" s="24">
        <f>IF(OR($S83&lt;OPL_MIN,$S83&gt;OPL_MAX),"",VLOOKUP($F83,CleanseResults!$BE$3:$BI$1772,5,FALSE))</f>
        <v>0.37</v>
      </c>
      <c r="CY83" s="24" t="str">
        <f t="shared" si="361"/>
        <v>VisDog</v>
      </c>
      <c r="CZ83" s="91">
        <f t="shared" si="362"/>
        <v>170.27027027027026</v>
      </c>
      <c r="DA83" s="91">
        <f t="shared" si="363"/>
        <v>170.27027027027026</v>
      </c>
      <c r="DB83" s="25">
        <f t="shared" si="364"/>
        <v>-1</v>
      </c>
      <c r="DC83" s="53" t="str">
        <f t="shared" si="365"/>
        <v/>
      </c>
      <c r="DD83" s="52" t="str">
        <f t="shared" si="366"/>
        <v/>
      </c>
      <c r="DE83" s="52">
        <f t="shared" si="367"/>
        <v>0</v>
      </c>
      <c r="DF83" s="52">
        <f t="shared" si="368"/>
        <v>100</v>
      </c>
      <c r="DG83" s="52" t="str">
        <f t="shared" si="369"/>
        <v/>
      </c>
      <c r="DH83" s="52" t="str">
        <f t="shared" si="370"/>
        <v/>
      </c>
      <c r="DI83" s="52" t="str">
        <f t="shared" si="371"/>
        <v/>
      </c>
      <c r="DJ83" s="52" t="str">
        <f t="shared" si="372"/>
        <v/>
      </c>
      <c r="DL83" s="166"/>
      <c r="DM83" s="1"/>
      <c r="DN83" s="17" t="s">
        <v>63</v>
      </c>
      <c r="DO83" s="2">
        <f>DO56+DO29</f>
        <v>32</v>
      </c>
      <c r="DP83" s="103">
        <f t="shared" si="373"/>
        <v>-113</v>
      </c>
      <c r="DQ83" s="24">
        <f>IF(OR($S83&lt;OPL_MIN,$S83&gt;OPL_MAX),"",VLOOKUP($F83,CleanseResults!$BT$3:$BX$1772,5,FALSE))</f>
        <v>0.65</v>
      </c>
      <c r="DR83" s="24" t="str">
        <f t="shared" si="374"/>
        <v>HomFave</v>
      </c>
      <c r="DS83" s="91">
        <f t="shared" si="375"/>
        <v>-185.71428571428575</v>
      </c>
      <c r="DT83" s="91">
        <f t="shared" si="376"/>
        <v>185.71428571428575</v>
      </c>
      <c r="DU83" s="25">
        <f t="shared" si="377"/>
        <v>1</v>
      </c>
      <c r="DV83" s="53">
        <f t="shared" si="378"/>
        <v>213</v>
      </c>
      <c r="DW83" s="52">
        <f t="shared" si="379"/>
        <v>113</v>
      </c>
      <c r="DX83" s="52" t="str">
        <f t="shared" si="380"/>
        <v/>
      </c>
      <c r="DY83" s="52" t="str">
        <f t="shared" si="381"/>
        <v/>
      </c>
      <c r="DZ83" s="52" t="str">
        <f t="shared" si="382"/>
        <v/>
      </c>
      <c r="EA83" s="52" t="str">
        <f t="shared" si="383"/>
        <v/>
      </c>
      <c r="EB83" s="52" t="str">
        <f t="shared" si="384"/>
        <v/>
      </c>
      <c r="EC83" s="52" t="str">
        <f t="shared" si="385"/>
        <v/>
      </c>
      <c r="EE83" s="166"/>
      <c r="EF83" s="1"/>
      <c r="EG83" s="17" t="s">
        <v>63</v>
      </c>
      <c r="EH83" s="2">
        <f>EH56+EH29</f>
        <v>29</v>
      </c>
      <c r="EI83" s="103">
        <f t="shared" si="386"/>
        <v>-113</v>
      </c>
      <c r="EJ83" s="24">
        <f>IF(OR($S83&lt;OPL_MIN,$S83&gt;OPL_MAX),"",VLOOKUP($F83,CleanseResults!$CI$3:$CM$1772,5,FALSE))</f>
        <v>0.33</v>
      </c>
      <c r="EK83" s="24" t="str">
        <f t="shared" si="387"/>
        <v>VisDog</v>
      </c>
      <c r="EL83" s="91">
        <f t="shared" si="388"/>
        <v>203.03030303030297</v>
      </c>
      <c r="EM83" s="91">
        <f t="shared" si="389"/>
        <v>203.03030303030297</v>
      </c>
      <c r="EN83" s="25">
        <f t="shared" si="390"/>
        <v>-1</v>
      </c>
      <c r="EO83" s="53" t="str">
        <f t="shared" si="391"/>
        <v/>
      </c>
      <c r="EP83" s="52" t="str">
        <f t="shared" si="392"/>
        <v/>
      </c>
      <c r="EQ83" s="52">
        <f t="shared" si="393"/>
        <v>0</v>
      </c>
      <c r="ER83" s="52">
        <f t="shared" si="394"/>
        <v>100</v>
      </c>
      <c r="ES83" s="52" t="str">
        <f t="shared" si="395"/>
        <v/>
      </c>
      <c r="ET83" s="52" t="str">
        <f t="shared" si="396"/>
        <v/>
      </c>
      <c r="EU83" s="52" t="str">
        <f t="shared" si="397"/>
        <v/>
      </c>
      <c r="EV83" s="52" t="str">
        <f t="shared" si="398"/>
        <v/>
      </c>
      <c r="EX83" s="166"/>
      <c r="EY83" s="1"/>
      <c r="EZ83" s="17" t="s">
        <v>63</v>
      </c>
      <c r="FA83" s="2">
        <f>FA56+FA29</f>
        <v>23</v>
      </c>
      <c r="FB83" s="103">
        <f t="shared" si="399"/>
        <v>-113</v>
      </c>
      <c r="FC83" s="24">
        <f>IF(OR($S83&lt;OPL_MIN,$S83&gt;OPL_MAX),"",VLOOKUP($F83,CleanseResults!$CX$3:$DB$1772,5,FALSE))</f>
        <v>0.49</v>
      </c>
      <c r="FD83" s="24" t="str">
        <f t="shared" si="400"/>
        <v>VisDog</v>
      </c>
      <c r="FE83" s="91">
        <f t="shared" si="401"/>
        <v>104.08163265306123</v>
      </c>
      <c r="FF83" s="91">
        <f t="shared" si="402"/>
        <v>104.08163265306123</v>
      </c>
      <c r="FG83" s="25">
        <f t="shared" si="403"/>
        <v>-1</v>
      </c>
      <c r="FH83" s="53" t="str">
        <f t="shared" si="404"/>
        <v/>
      </c>
      <c r="FI83" s="52" t="str">
        <f t="shared" si="405"/>
        <v/>
      </c>
      <c r="FJ83" s="52">
        <f t="shared" si="406"/>
        <v>0</v>
      </c>
      <c r="FK83" s="52">
        <f t="shared" si="407"/>
        <v>100</v>
      </c>
      <c r="FL83" s="52" t="str">
        <f t="shared" si="408"/>
        <v/>
      </c>
      <c r="FM83" s="52" t="str">
        <f t="shared" si="409"/>
        <v/>
      </c>
      <c r="FN83" s="52" t="str">
        <f t="shared" si="410"/>
        <v/>
      </c>
      <c r="FO83" s="52" t="str">
        <f t="shared" si="411"/>
        <v/>
      </c>
      <c r="FQ83" s="166"/>
      <c r="FR83" s="1"/>
      <c r="FS83" s="17" t="s">
        <v>63</v>
      </c>
      <c r="FT83" s="2">
        <f>FT56+FT29</f>
        <v>30</v>
      </c>
      <c r="FU83" s="103">
        <f t="shared" si="412"/>
        <v>-113</v>
      </c>
      <c r="FV83" s="24">
        <f>IF(OR($S83&lt;OPL_MIN,$S83&gt;OPL_MAX),"",VLOOKUP($F83,CleanseResults!$DM$3:$DQ$1772,5,FALSE))</f>
        <v>0.52</v>
      </c>
      <c r="FW83" s="24" t="str">
        <f t="shared" si="413"/>
        <v>HomFave</v>
      </c>
      <c r="FX83" s="91">
        <f t="shared" si="414"/>
        <v>-108.33333333333334</v>
      </c>
      <c r="FY83" s="91">
        <f t="shared" si="415"/>
        <v>108.33333333333334</v>
      </c>
      <c r="FZ83" s="25">
        <f t="shared" si="416"/>
        <v>1</v>
      </c>
      <c r="GA83" s="53">
        <f t="shared" si="417"/>
        <v>213</v>
      </c>
      <c r="GB83" s="52">
        <f t="shared" si="418"/>
        <v>113</v>
      </c>
      <c r="GC83" s="52" t="str">
        <f t="shared" si="419"/>
        <v/>
      </c>
      <c r="GD83" s="52" t="str">
        <f t="shared" si="420"/>
        <v/>
      </c>
      <c r="GE83" s="52" t="str">
        <f t="shared" si="421"/>
        <v/>
      </c>
      <c r="GF83" s="52" t="str">
        <f t="shared" si="422"/>
        <v/>
      </c>
      <c r="GG83" s="52" t="str">
        <f t="shared" si="423"/>
        <v/>
      </c>
      <c r="GH83" s="52" t="str">
        <f t="shared" si="424"/>
        <v/>
      </c>
      <c r="GJ83" s="166"/>
      <c r="GK83" s="1"/>
      <c r="GL83" s="17" t="s">
        <v>63</v>
      </c>
      <c r="GM83" s="2">
        <f>GM56+GM29</f>
        <v>24</v>
      </c>
      <c r="GN83" s="103">
        <f t="shared" si="425"/>
        <v>-113</v>
      </c>
      <c r="GO83" s="24">
        <f>IF(OR($S83&lt;OPL_MIN,$S83&gt;OPL_MAX),"",VLOOKUP($F83,CleanseResults!$EB$3:$EF$1772,5,FALSE))</f>
        <v>0.38</v>
      </c>
      <c r="GP83" s="24" t="str">
        <f t="shared" si="426"/>
        <v>VisDog</v>
      </c>
      <c r="GQ83" s="91">
        <f t="shared" si="427"/>
        <v>163.15789473684211</v>
      </c>
      <c r="GR83" s="91">
        <f t="shared" si="428"/>
        <v>163.15789473684211</v>
      </c>
      <c r="GS83" s="25">
        <f t="shared" si="429"/>
        <v>-1</v>
      </c>
      <c r="GT83" s="53" t="str">
        <f t="shared" si="430"/>
        <v/>
      </c>
      <c r="GU83" s="52" t="str">
        <f t="shared" si="431"/>
        <v/>
      </c>
      <c r="GV83" s="52">
        <f t="shared" si="432"/>
        <v>0</v>
      </c>
      <c r="GW83" s="52">
        <f t="shared" si="433"/>
        <v>100</v>
      </c>
      <c r="GX83" s="52" t="str">
        <f t="shared" si="434"/>
        <v/>
      </c>
      <c r="GY83" s="52" t="str">
        <f t="shared" si="435"/>
        <v/>
      </c>
      <c r="GZ83" s="52" t="str">
        <f t="shared" si="436"/>
        <v/>
      </c>
      <c r="HA83" s="52" t="str">
        <f t="shared" si="437"/>
        <v/>
      </c>
      <c r="HC83" s="166"/>
      <c r="HD83" s="1"/>
      <c r="HE83" s="17" t="s">
        <v>63</v>
      </c>
      <c r="HF83" s="2">
        <f>HF56+HF29</f>
        <v>24</v>
      </c>
      <c r="HG83" s="103">
        <f t="shared" si="438"/>
        <v>-113</v>
      </c>
      <c r="HH83" s="24">
        <f>IF(OR($S83&lt;OPL_MIN,$S83&gt;OPL_MAX),"",VLOOKUP($F83,CleanseResults!$EQ$3:$EU$1772,5,FALSE))</f>
        <v>0.38</v>
      </c>
      <c r="HI83" s="24" t="str">
        <f t="shared" si="439"/>
        <v>VisDog</v>
      </c>
      <c r="HJ83" s="91">
        <f t="shared" si="440"/>
        <v>163.15789473684211</v>
      </c>
      <c r="HK83" s="91">
        <f t="shared" si="441"/>
        <v>163.15789473684211</v>
      </c>
      <c r="HL83" s="25">
        <f t="shared" si="442"/>
        <v>-1</v>
      </c>
      <c r="HM83" s="53" t="str">
        <f t="shared" si="443"/>
        <v/>
      </c>
      <c r="HN83" s="52" t="str">
        <f t="shared" si="444"/>
        <v/>
      </c>
      <c r="HO83" s="52">
        <f t="shared" si="445"/>
        <v>0</v>
      </c>
      <c r="HP83" s="52">
        <f t="shared" si="446"/>
        <v>100</v>
      </c>
      <c r="HQ83" s="52" t="str">
        <f t="shared" si="447"/>
        <v/>
      </c>
      <c r="HR83" s="52" t="str">
        <f t="shared" si="448"/>
        <v/>
      </c>
      <c r="HS83" s="52" t="str">
        <f t="shared" si="449"/>
        <v/>
      </c>
      <c r="HT83" s="52" t="str">
        <f t="shared" si="450"/>
        <v/>
      </c>
      <c r="HV83" s="166"/>
      <c r="HW83" s="1"/>
      <c r="HX83" s="17" t="s">
        <v>63</v>
      </c>
      <c r="HY83" s="2">
        <f>HY56+HY29</f>
        <v>27</v>
      </c>
      <c r="HZ83" s="103">
        <f t="shared" si="451"/>
        <v>-113</v>
      </c>
      <c r="IA83" s="24">
        <f>IF(OR($S83&lt;OPL_MIN,$S83&gt;OPL_MAX),"",VLOOKUP($F83,CleanseResults!$FF$3:$FJ$1772,5,FALSE))</f>
        <v>0.5</v>
      </c>
      <c r="IB83" s="24" t="str">
        <f t="shared" si="452"/>
        <v>HomFave</v>
      </c>
      <c r="IC83" s="91">
        <f t="shared" si="453"/>
        <v>100</v>
      </c>
      <c r="ID83" s="91">
        <f t="shared" si="454"/>
        <v>100</v>
      </c>
      <c r="IE83" s="25">
        <f t="shared" si="455"/>
        <v>1</v>
      </c>
      <c r="IF83" s="53">
        <f t="shared" si="456"/>
        <v>213</v>
      </c>
      <c r="IG83" s="52">
        <f t="shared" si="457"/>
        <v>113</v>
      </c>
      <c r="IH83" s="52" t="str">
        <f t="shared" si="458"/>
        <v/>
      </c>
      <c r="II83" s="52" t="str">
        <f t="shared" si="459"/>
        <v/>
      </c>
      <c r="IJ83" s="52" t="str">
        <f t="shared" si="460"/>
        <v/>
      </c>
      <c r="IK83" s="52" t="str">
        <f t="shared" si="461"/>
        <v/>
      </c>
      <c r="IL83" s="52" t="str">
        <f t="shared" si="462"/>
        <v/>
      </c>
      <c r="IM83" s="52" t="str">
        <f t="shared" si="463"/>
        <v/>
      </c>
      <c r="IO83" s="166"/>
      <c r="IP83" s="1"/>
      <c r="IQ83" s="17" t="s">
        <v>63</v>
      </c>
      <c r="IR83" s="2">
        <f>IR56+IR29</f>
        <v>30</v>
      </c>
      <c r="IS83" s="103">
        <f t="shared" si="464"/>
        <v>-113</v>
      </c>
      <c r="IT83" s="24">
        <f>IF(OR($S83&lt;OPL_MIN,$S83&gt;OPL_MAX),"",VLOOKUP($F83,CleanseResults!$FU$3:$FY$1772,5,FALSE))</f>
        <v>0.47</v>
      </c>
      <c r="IU83" s="24" t="str">
        <f t="shared" si="465"/>
        <v>VisDog</v>
      </c>
      <c r="IV83" s="91">
        <f t="shared" si="466"/>
        <v>112.76595744680853</v>
      </c>
      <c r="IW83" s="91">
        <f t="shared" si="467"/>
        <v>112.76595744680853</v>
      </c>
      <c r="IX83" s="25">
        <f t="shared" si="468"/>
        <v>-1</v>
      </c>
      <c r="IY83" s="53" t="str">
        <f t="shared" si="469"/>
        <v/>
      </c>
      <c r="IZ83" s="52" t="str">
        <f t="shared" si="470"/>
        <v/>
      </c>
      <c r="JA83" s="52">
        <f t="shared" si="471"/>
        <v>0</v>
      </c>
      <c r="JB83" s="52">
        <f t="shared" si="472"/>
        <v>100</v>
      </c>
      <c r="JC83" s="52" t="str">
        <f t="shared" si="473"/>
        <v/>
      </c>
      <c r="JD83" s="52" t="str">
        <f t="shared" si="474"/>
        <v/>
      </c>
      <c r="JE83" s="52" t="str">
        <f t="shared" si="475"/>
        <v/>
      </c>
      <c r="JF83" s="52" t="str">
        <f t="shared" si="476"/>
        <v/>
      </c>
      <c r="JH83" s="166"/>
      <c r="JI83" s="1"/>
      <c r="JJ83" s="17" t="s">
        <v>63</v>
      </c>
      <c r="JK83" s="2">
        <f>JK56+JK29</f>
        <v>27</v>
      </c>
      <c r="JL83" s="103">
        <f t="shared" si="477"/>
        <v>-113</v>
      </c>
      <c r="JM83" s="24">
        <f>IF(OR($S83&lt;OPL_MIN,$S83&gt;OPL_MAX),"",VLOOKUP($F83,CleanseResults!$GJ$3:$GN$1772,5,FALSE))</f>
        <v>0.37</v>
      </c>
      <c r="JN83" s="24" t="str">
        <f t="shared" si="478"/>
        <v>VisDog</v>
      </c>
      <c r="JO83" s="91">
        <f t="shared" si="479"/>
        <v>170.27027027027026</v>
      </c>
      <c r="JP83" s="91">
        <f t="shared" si="480"/>
        <v>170.27027027027026</v>
      </c>
      <c r="JQ83" s="25">
        <f t="shared" si="481"/>
        <v>-1</v>
      </c>
      <c r="JR83" s="53" t="str">
        <f t="shared" si="482"/>
        <v/>
      </c>
      <c r="JS83" s="52" t="str">
        <f t="shared" si="483"/>
        <v/>
      </c>
      <c r="JT83" s="52">
        <f t="shared" si="484"/>
        <v>0</v>
      </c>
      <c r="JU83" s="52">
        <f t="shared" si="485"/>
        <v>100</v>
      </c>
      <c r="JV83" s="52" t="str">
        <f t="shared" si="486"/>
        <v/>
      </c>
      <c r="JW83" s="52" t="str">
        <f t="shared" si="487"/>
        <v/>
      </c>
      <c r="JX83" s="52" t="str">
        <f t="shared" si="488"/>
        <v/>
      </c>
      <c r="JY83" s="52" t="str">
        <f t="shared" si="489"/>
        <v/>
      </c>
      <c r="KA83" s="166"/>
      <c r="KB83" s="1"/>
      <c r="KC83" s="17" t="s">
        <v>63</v>
      </c>
      <c r="KD83" s="2">
        <f>KD56+KD29</f>
        <v>31</v>
      </c>
      <c r="KE83" s="103">
        <f t="shared" si="490"/>
        <v>-113</v>
      </c>
      <c r="KF83" s="24">
        <f>IF(OR($S83&lt;OPL_MIN,$S83&gt;OPL_MAX),"",VLOOKUP($F83,CleanseResults!$GY$3:$HC$1772,5,FALSE))</f>
        <v>0.32</v>
      </c>
      <c r="KG83" s="24" t="str">
        <f t="shared" si="491"/>
        <v>VisDog</v>
      </c>
      <c r="KH83" s="91">
        <f t="shared" si="492"/>
        <v>212.49999999999994</v>
      </c>
      <c r="KI83" s="91">
        <f t="shared" si="493"/>
        <v>212.49999999999994</v>
      </c>
      <c r="KJ83" s="25">
        <f t="shared" si="494"/>
        <v>-1</v>
      </c>
      <c r="KK83" s="53" t="str">
        <f t="shared" si="495"/>
        <v/>
      </c>
      <c r="KL83" s="52" t="str">
        <f t="shared" si="496"/>
        <v/>
      </c>
      <c r="KM83" s="52">
        <f t="shared" si="497"/>
        <v>0</v>
      </c>
      <c r="KN83" s="52">
        <f t="shared" si="498"/>
        <v>100</v>
      </c>
      <c r="KO83" s="52" t="str">
        <f t="shared" si="499"/>
        <v/>
      </c>
      <c r="KP83" s="52" t="str">
        <f t="shared" si="500"/>
        <v/>
      </c>
      <c r="KQ83" s="52" t="str">
        <f t="shared" si="501"/>
        <v/>
      </c>
      <c r="KR83" s="52" t="str">
        <f t="shared" si="502"/>
        <v/>
      </c>
      <c r="KT83" s="166"/>
      <c r="KU83" s="1"/>
      <c r="KV83" s="17" t="s">
        <v>63</v>
      </c>
      <c r="KW83" s="2">
        <f>KW56+KW29</f>
        <v>28</v>
      </c>
      <c r="KX83" s="103">
        <f t="shared" si="503"/>
        <v>-113</v>
      </c>
      <c r="KY83" s="24">
        <f>IF(OR($S83&lt;OPL_MIN,$S83&gt;OPL_MAX),"",VLOOKUP($F83,CleanseResults!$HN$3:$HR$1772,5,FALSE))</f>
        <v>0.32</v>
      </c>
      <c r="KZ83" s="24" t="str">
        <f t="shared" si="504"/>
        <v>VisDog</v>
      </c>
      <c r="LA83" s="91">
        <f t="shared" si="505"/>
        <v>212.49999999999994</v>
      </c>
      <c r="LB83" s="91">
        <f t="shared" si="506"/>
        <v>212.49999999999994</v>
      </c>
      <c r="LC83" s="25">
        <f t="shared" si="507"/>
        <v>-1</v>
      </c>
      <c r="LD83" s="53" t="str">
        <f t="shared" si="508"/>
        <v/>
      </c>
      <c r="LE83" s="52" t="str">
        <f t="shared" si="509"/>
        <v/>
      </c>
      <c r="LF83" s="52">
        <f t="shared" si="510"/>
        <v>0</v>
      </c>
      <c r="LG83" s="52">
        <f t="shared" si="511"/>
        <v>100</v>
      </c>
      <c r="LH83" s="52" t="str">
        <f t="shared" si="512"/>
        <v/>
      </c>
      <c r="LI83" s="52" t="str">
        <f t="shared" si="513"/>
        <v/>
      </c>
      <c r="LJ83" s="52" t="str">
        <f t="shared" si="514"/>
        <v/>
      </c>
      <c r="LK83" s="52" t="str">
        <f t="shared" si="515"/>
        <v/>
      </c>
      <c r="LO83" s="166"/>
      <c r="LP83" s="1"/>
      <c r="LQ83" s="17" t="s">
        <v>63</v>
      </c>
      <c r="LR83" s="2">
        <f>LR56+LR29</f>
        <v>6</v>
      </c>
      <c r="LS83" s="129">
        <f t="shared" si="277"/>
        <v>0.51729093983224872</v>
      </c>
      <c r="LT83" s="53">
        <f t="shared" si="516"/>
        <v>4</v>
      </c>
      <c r="LU83" s="53">
        <f t="shared" si="517"/>
        <v>11</v>
      </c>
      <c r="LV83" s="53">
        <f t="shared" si="518"/>
        <v>0</v>
      </c>
      <c r="LW83" s="53">
        <f t="shared" si="519"/>
        <v>0</v>
      </c>
      <c r="LX83" s="24" t="str">
        <f t="shared" si="520"/>
        <v>VisDog</v>
      </c>
      <c r="LY83" s="97">
        <f t="shared" si="278"/>
        <v>73.333333333333329</v>
      </c>
      <c r="LZ83" s="127">
        <f t="shared" si="279"/>
        <v>0.38</v>
      </c>
      <c r="MA83" s="128">
        <f t="shared" si="280"/>
        <v>-0.13729093983224872</v>
      </c>
      <c r="MB83" s="91">
        <f t="shared" si="281"/>
        <v>163.15789473684211</v>
      </c>
      <c r="MC83" s="137" t="str">
        <f t="shared" si="282"/>
        <v>VisDog</v>
      </c>
      <c r="MD83" s="138" t="str">
        <f t="shared" si="283"/>
        <v/>
      </c>
      <c r="ME83" s="130" t="str">
        <f t="shared" si="521"/>
        <v/>
      </c>
      <c r="MF83" s="135" t="str">
        <f t="shared" si="284"/>
        <v/>
      </c>
      <c r="MG83" s="135" t="str">
        <f t="shared" si="285"/>
        <v/>
      </c>
      <c r="MH83" s="135" t="str">
        <f t="shared" si="286"/>
        <v/>
      </c>
      <c r="MI83" s="135" t="str">
        <f t="shared" si="287"/>
        <v/>
      </c>
      <c r="MJ83" s="135" t="str">
        <f t="shared" si="288"/>
        <v/>
      </c>
      <c r="MK83" s="135" t="str">
        <f t="shared" si="289"/>
        <v/>
      </c>
      <c r="ML83" s="135" t="str">
        <f t="shared" si="290"/>
        <v/>
      </c>
      <c r="MM83" s="135" t="str">
        <f t="shared" si="291"/>
        <v/>
      </c>
      <c r="MO83" s="123" t="str">
        <f t="shared" si="292"/>
        <v/>
      </c>
      <c r="MP83" s="123" t="str">
        <f t="shared" si="293"/>
        <v/>
      </c>
      <c r="MS83" s="24" t="str">
        <f t="shared" si="294"/>
        <v/>
      </c>
      <c r="MT83" s="24" t="str">
        <f t="shared" si="295"/>
        <v/>
      </c>
      <c r="MU83" s="24" t="str">
        <f t="shared" si="296"/>
        <v/>
      </c>
      <c r="MV83" s="81" t="str">
        <f t="shared" si="297"/>
        <v/>
      </c>
      <c r="MX83" s="52">
        <f t="shared" si="298"/>
        <v>0.5</v>
      </c>
      <c r="MY83" s="52">
        <f t="shared" si="299"/>
        <v>0.37</v>
      </c>
      <c r="MZ83" s="52">
        <f t="shared" si="300"/>
        <v>0.34</v>
      </c>
      <c r="NA83" s="52">
        <f t="shared" si="301"/>
        <v>0.37</v>
      </c>
      <c r="NB83" s="52">
        <f t="shared" si="302"/>
        <v>0.65</v>
      </c>
      <c r="NC83" s="52">
        <f t="shared" si="303"/>
        <v>0.33</v>
      </c>
      <c r="ND83" s="52">
        <f t="shared" si="304"/>
        <v>0.49</v>
      </c>
      <c r="NE83" s="52">
        <f t="shared" si="305"/>
        <v>0.52</v>
      </c>
      <c r="NF83" s="52">
        <f t="shared" si="306"/>
        <v>0.38</v>
      </c>
      <c r="NG83" s="52">
        <f t="shared" si="307"/>
        <v>0.38</v>
      </c>
      <c r="NH83" s="52">
        <f t="shared" si="308"/>
        <v>0.5</v>
      </c>
      <c r="NI83" s="52">
        <f t="shared" si="309"/>
        <v>0.47</v>
      </c>
      <c r="NJ83" s="52">
        <f t="shared" si="310"/>
        <v>0.37</v>
      </c>
      <c r="NK83" s="52">
        <f t="shared" si="311"/>
        <v>0.32</v>
      </c>
      <c r="NL83" s="52">
        <f t="shared" si="312"/>
        <v>0.32</v>
      </c>
      <c r="NM83" s="109">
        <f t="shared" si="522"/>
        <v>0.38</v>
      </c>
    </row>
    <row r="84" spans="5:377" ht="15" customHeight="1" x14ac:dyDescent="0.2">
      <c r="E84" s="10">
        <f t="shared" si="313"/>
        <v>0</v>
      </c>
      <c r="F84" s="26">
        <v>824518</v>
      </c>
      <c r="G84" s="49">
        <f>VLOOKUP($F84,Lookup_!$A$2:$AJ$2224,3,FALSE)</f>
        <v>2026</v>
      </c>
      <c r="H84" s="27">
        <f>VLOOKUP($F84,Lookup_!$A$2:$AJ$2224,4,FALSE)</f>
        <v>5.4</v>
      </c>
      <c r="I84" s="86">
        <f>VLOOKUP($F84,Lookup_!$A$2:$AJ$2224,2,FALSE)</f>
        <v>46165</v>
      </c>
      <c r="J84" s="7">
        <f>VLOOKUP($F84,Lookup_!$A$2:$AJ$2224,13,FALSE)</f>
        <v>26</v>
      </c>
      <c r="K84" s="8" t="str">
        <f>VLOOKUP(J84,Lookup_!$AO$3:$AP$32,2,FALSE)</f>
        <v>STL</v>
      </c>
      <c r="L84" s="27">
        <f>VLOOKUP($F84,Lookup_!$A$2:$AJ$2224,14,FALSE)</f>
        <v>102</v>
      </c>
      <c r="M84" s="12">
        <f>VLOOKUP($F84,Lookup_!$A$2:$AJ$2224,15,FALSE)</f>
        <v>0.49504999999999999</v>
      </c>
      <c r="N84" s="115">
        <f t="shared" si="314"/>
        <v>0.48270906016775128</v>
      </c>
      <c r="O84" s="116">
        <f t="shared" si="315"/>
        <v>107.16412483587516</v>
      </c>
      <c r="P84" s="49">
        <f>VLOOKUP($F84,Lookup_!$A$2:$AJ$2224,7,FALSE)</f>
        <v>6</v>
      </c>
      <c r="Q84" s="8" t="str">
        <f>VLOOKUP(P84,Lookup_!$AO$3:$AP$32,2,FALSE)</f>
        <v>CIN</v>
      </c>
      <c r="R84" s="88">
        <f>VLOOKUP($F84,Lookup_!$A$2:$AJ$2224,12,FALSE)</f>
        <v>0.333208536</v>
      </c>
      <c r="S84" s="27">
        <f>VLOOKUP($F84,Lookup_!$A$2:$AJ$2224,8,FALSE)</f>
        <v>-113</v>
      </c>
      <c r="T84" s="12">
        <f>VLOOKUP($F84,Lookup_!$A$2:$AJ$2224,9,FALSE)</f>
        <v>0.53051599999999999</v>
      </c>
      <c r="U84" s="115">
        <f t="shared" si="316"/>
        <v>0.51729093983224872</v>
      </c>
      <c r="V84" s="116">
        <f t="shared" si="317"/>
        <v>-107.16412483587516</v>
      </c>
      <c r="W84" s="90">
        <f t="shared" si="318"/>
        <v>1</v>
      </c>
      <c r="X84" s="27">
        <f>VLOOKUP($F84,Lookup_!$A$2:$AJ$2224,5,FALSE)</f>
        <v>10</v>
      </c>
      <c r="Y84" s="27">
        <f>VLOOKUP($F84,Lookup_!$A$2:$AJ$2224,6,FALSE)</f>
        <v>-105</v>
      </c>
      <c r="Z84" s="55">
        <f>VLOOKUP($F84,Lookup_!$A$2:$AJ$2224,19,FALSE)</f>
        <v>105.60155769332471</v>
      </c>
      <c r="AA84" s="116">
        <f>VLOOKUP($F84,Lookup_!$A$2:$AJ$2224,25,FALSE)</f>
        <v>-115.94261109167627</v>
      </c>
      <c r="AB84" s="27">
        <f>VLOOKUP($F84,Lookup_!$A$2:$AJ$2224,21,FALSE)</f>
        <v>143.56175316081169</v>
      </c>
      <c r="AC84" s="116">
        <f>VLOOKUP($F84,Lookup_!$A$2:$AJ$2224,23,FALSE)</f>
        <v>-126.99620462345868</v>
      </c>
      <c r="AD84" s="7">
        <f>VLOOKUP($F84,Lookup_!$A$2:$AJ$2224,31,FALSE)</f>
        <v>8</v>
      </c>
      <c r="AE84" s="8">
        <f>VLOOKUP($F84,Lookup_!$A$2:$AJ$2224,30,FALSE)</f>
        <v>1</v>
      </c>
      <c r="AF84" s="8" t="str">
        <f>VLOOKUP($F84,Lookup_!$A$2:$AJ$2224,32,FALSE)</f>
        <v>SEVEN</v>
      </c>
      <c r="AG84" s="28">
        <f>VLOOKUP($F84,Lookup_!$A$2:$AJ$2224,29,FALSE)</f>
        <v>-1</v>
      </c>
      <c r="AH84" s="28">
        <f>VLOOKUP($F84,Lookup_!$A$2:$AJ$2224,34,FALSE)</f>
        <v>-1</v>
      </c>
      <c r="AI84" s="28" t="str">
        <f>VLOOKUP($F84,Lookup_!$A$2:$AJ$2224,33,FALSE)</f>
        <v>VisDog</v>
      </c>
      <c r="AJ84" s="8">
        <f>VLOOKUP($F84,Lookup_!$A$2:$AJ$2224,35,FALSE)</f>
        <v>9</v>
      </c>
      <c r="AK84" s="28">
        <f>VLOOKUP($F84,Lookup_!$A$2:$AJ$2224,36,FALSE)</f>
        <v>-1</v>
      </c>
      <c r="AL84">
        <f t="shared" si="319"/>
        <v>7</v>
      </c>
      <c r="AM84">
        <f t="shared" si="320"/>
        <v>1</v>
      </c>
      <c r="AN84" s="166"/>
      <c r="AO84" s="1"/>
      <c r="AP84" s="17" t="s">
        <v>64</v>
      </c>
      <c r="AQ84" s="21">
        <f>IF(AQ82=0,0,AQ83/AQ82)</f>
        <v>0.45614035087719296</v>
      </c>
      <c r="AR84" s="103">
        <f t="shared" si="321"/>
        <v>-113</v>
      </c>
      <c r="AS84" s="24">
        <f>IF(OR($S84&lt;OPL_MIN,$S84&gt;OPL_MAX),"",VLOOKUP($F84,CleanseResults!$L$3:$P$1772,5,FALSE))</f>
        <v>0.47</v>
      </c>
      <c r="AT84" s="24" t="str">
        <f t="shared" si="322"/>
        <v>VisDog</v>
      </c>
      <c r="AU84" s="91">
        <f t="shared" si="323"/>
        <v>112.76595744680853</v>
      </c>
      <c r="AV84" s="91">
        <f t="shared" si="324"/>
        <v>112.76595744680853</v>
      </c>
      <c r="AW84" s="25">
        <f t="shared" si="325"/>
        <v>1</v>
      </c>
      <c r="AX84" s="53" t="str">
        <f t="shared" si="326"/>
        <v/>
      </c>
      <c r="AY84" s="52" t="str">
        <f t="shared" si="327"/>
        <v/>
      </c>
      <c r="AZ84" s="52">
        <f t="shared" si="328"/>
        <v>202</v>
      </c>
      <c r="BA84" s="52">
        <f t="shared" si="329"/>
        <v>100</v>
      </c>
      <c r="BB84" s="52" t="str">
        <f t="shared" si="330"/>
        <v/>
      </c>
      <c r="BC84" s="52" t="str">
        <f t="shared" si="331"/>
        <v/>
      </c>
      <c r="BD84" s="52" t="str">
        <f t="shared" si="332"/>
        <v/>
      </c>
      <c r="BE84" s="52" t="str">
        <f t="shared" si="333"/>
        <v/>
      </c>
      <c r="BG84" s="166"/>
      <c r="BH84" s="1"/>
      <c r="BI84" s="17" t="s">
        <v>64</v>
      </c>
      <c r="BJ84" s="21">
        <f>IF(BJ82=0,0,BJ83/BJ82)</f>
        <v>0.49122807017543857</v>
      </c>
      <c r="BK84" s="103">
        <f t="shared" si="334"/>
        <v>-113</v>
      </c>
      <c r="BL84" s="24">
        <f>IF(OR($S84&lt;OPL_MIN,$S84&gt;OPL_MAX),"",VLOOKUP($F84,CleanseResults!$AA$3:$AE$1772,5,FALSE))</f>
        <v>0.42</v>
      </c>
      <c r="BM84" s="24" t="str">
        <f t="shared" si="335"/>
        <v>VisDog</v>
      </c>
      <c r="BN84" s="91">
        <f t="shared" si="336"/>
        <v>138.0952380952381</v>
      </c>
      <c r="BO84" s="91">
        <f t="shared" si="337"/>
        <v>138.0952380952381</v>
      </c>
      <c r="BP84" s="25">
        <f t="shared" si="338"/>
        <v>1</v>
      </c>
      <c r="BQ84" s="53" t="str">
        <f t="shared" si="339"/>
        <v/>
      </c>
      <c r="BR84" s="52" t="str">
        <f t="shared" si="340"/>
        <v/>
      </c>
      <c r="BS84" s="52">
        <f t="shared" si="341"/>
        <v>202</v>
      </c>
      <c r="BT84" s="52">
        <f t="shared" si="342"/>
        <v>100</v>
      </c>
      <c r="BU84" s="52" t="str">
        <f t="shared" si="343"/>
        <v/>
      </c>
      <c r="BV84" s="52" t="str">
        <f t="shared" si="344"/>
        <v/>
      </c>
      <c r="BW84" s="52" t="str">
        <f t="shared" si="345"/>
        <v/>
      </c>
      <c r="BX84" s="52" t="str">
        <f t="shared" si="346"/>
        <v/>
      </c>
      <c r="BZ84" s="166"/>
      <c r="CA84" s="1"/>
      <c r="CB84" s="17" t="s">
        <v>64</v>
      </c>
      <c r="CC84" s="21">
        <f>IF(CC82=0,0,CC83/CC82)</f>
        <v>0.5</v>
      </c>
      <c r="CD84" s="103">
        <f t="shared" si="347"/>
        <v>-113</v>
      </c>
      <c r="CE84" s="24">
        <f>IF(OR($S84&lt;OPL_MIN,$S84&gt;OPL_MAX),"",VLOOKUP($F84,CleanseResults!$AP$3:$AT$1772,5,FALSE))</f>
        <v>0.36</v>
      </c>
      <c r="CF84" s="24" t="str">
        <f t="shared" si="348"/>
        <v>VisDog</v>
      </c>
      <c r="CG84" s="91">
        <f t="shared" si="349"/>
        <v>177.7777777777778</v>
      </c>
      <c r="CH84" s="91">
        <f t="shared" si="350"/>
        <v>177.7777777777778</v>
      </c>
      <c r="CI84" s="25">
        <f t="shared" si="351"/>
        <v>1</v>
      </c>
      <c r="CJ84" s="53" t="str">
        <f t="shared" si="352"/>
        <v/>
      </c>
      <c r="CK84" s="52" t="str">
        <f t="shared" si="353"/>
        <v/>
      </c>
      <c r="CL84" s="52">
        <f t="shared" si="354"/>
        <v>202</v>
      </c>
      <c r="CM84" s="52">
        <f t="shared" si="355"/>
        <v>100</v>
      </c>
      <c r="CN84" s="52" t="str">
        <f t="shared" si="356"/>
        <v/>
      </c>
      <c r="CO84" s="52" t="str">
        <f t="shared" si="357"/>
        <v/>
      </c>
      <c r="CP84" s="52" t="str">
        <f t="shared" si="358"/>
        <v/>
      </c>
      <c r="CQ84" s="52" t="str">
        <f t="shared" si="359"/>
        <v/>
      </c>
      <c r="CS84" s="166"/>
      <c r="CT84" s="1"/>
      <c r="CU84" s="17" t="s">
        <v>64</v>
      </c>
      <c r="CV84" s="21">
        <f>IF(CV82=0,0,CV83/CV82)</f>
        <v>0.43076923076923079</v>
      </c>
      <c r="CW84" s="103">
        <f t="shared" si="360"/>
        <v>-113</v>
      </c>
      <c r="CX84" s="24">
        <f>IF(OR($S84&lt;OPL_MIN,$S84&gt;OPL_MAX),"",VLOOKUP($F84,CleanseResults!$BE$3:$BI$1772,5,FALSE))</f>
        <v>0.35</v>
      </c>
      <c r="CY84" s="24" t="str">
        <f t="shared" si="361"/>
        <v>VisDog</v>
      </c>
      <c r="CZ84" s="91">
        <f t="shared" si="362"/>
        <v>185.71428571428575</v>
      </c>
      <c r="DA84" s="91">
        <f t="shared" si="363"/>
        <v>185.71428571428575</v>
      </c>
      <c r="DB84" s="25">
        <f t="shared" si="364"/>
        <v>1</v>
      </c>
      <c r="DC84" s="53" t="str">
        <f t="shared" si="365"/>
        <v/>
      </c>
      <c r="DD84" s="52" t="str">
        <f t="shared" si="366"/>
        <v/>
      </c>
      <c r="DE84" s="52">
        <f t="shared" si="367"/>
        <v>202</v>
      </c>
      <c r="DF84" s="52">
        <f t="shared" si="368"/>
        <v>100</v>
      </c>
      <c r="DG84" s="52" t="str">
        <f t="shared" si="369"/>
        <v/>
      </c>
      <c r="DH84" s="52" t="str">
        <f t="shared" si="370"/>
        <v/>
      </c>
      <c r="DI84" s="52" t="str">
        <f t="shared" si="371"/>
        <v/>
      </c>
      <c r="DJ84" s="52" t="str">
        <f t="shared" si="372"/>
        <v/>
      </c>
      <c r="DL84" s="166"/>
      <c r="DM84" s="1"/>
      <c r="DN84" s="17" t="s">
        <v>64</v>
      </c>
      <c r="DO84" s="21">
        <f>IF(DO82=0,0,DO83/DO82)</f>
        <v>0.5</v>
      </c>
      <c r="DP84" s="103">
        <f t="shared" si="373"/>
        <v>-113</v>
      </c>
      <c r="DQ84" s="24">
        <f>IF(OR($S84&lt;OPL_MIN,$S84&gt;OPL_MAX),"",VLOOKUP($F84,CleanseResults!$BT$3:$BX$1772,5,FALSE))</f>
        <v>0.63</v>
      </c>
      <c r="DR84" s="24" t="str">
        <f t="shared" si="374"/>
        <v>HomFave</v>
      </c>
      <c r="DS84" s="91">
        <f t="shared" si="375"/>
        <v>-170.27027027027026</v>
      </c>
      <c r="DT84" s="91">
        <f t="shared" si="376"/>
        <v>170.27027027027026</v>
      </c>
      <c r="DU84" s="25">
        <f t="shared" si="377"/>
        <v>-1</v>
      </c>
      <c r="DV84" s="53">
        <f t="shared" si="378"/>
        <v>0</v>
      </c>
      <c r="DW84" s="52">
        <f t="shared" si="379"/>
        <v>113</v>
      </c>
      <c r="DX84" s="52" t="str">
        <f t="shared" si="380"/>
        <v/>
      </c>
      <c r="DY84" s="52" t="str">
        <f t="shared" si="381"/>
        <v/>
      </c>
      <c r="DZ84" s="52" t="str">
        <f t="shared" si="382"/>
        <v/>
      </c>
      <c r="EA84" s="52" t="str">
        <f t="shared" si="383"/>
        <v/>
      </c>
      <c r="EB84" s="52" t="str">
        <f t="shared" si="384"/>
        <v/>
      </c>
      <c r="EC84" s="52" t="str">
        <f t="shared" si="385"/>
        <v/>
      </c>
      <c r="EE84" s="166"/>
      <c r="EF84" s="1"/>
      <c r="EG84" s="17" t="s">
        <v>64</v>
      </c>
      <c r="EH84" s="21">
        <f>IF(EH82=0,0,EH83/EH82)</f>
        <v>0.42028985507246375</v>
      </c>
      <c r="EI84" s="103">
        <f t="shared" si="386"/>
        <v>-113</v>
      </c>
      <c r="EJ84" s="24">
        <f>IF(OR($S84&lt;OPL_MIN,$S84&gt;OPL_MAX),"",VLOOKUP($F84,CleanseResults!$CI$3:$CM$1772,5,FALSE))</f>
        <v>0.33</v>
      </c>
      <c r="EK84" s="24" t="str">
        <f t="shared" si="387"/>
        <v>VisDog</v>
      </c>
      <c r="EL84" s="91">
        <f t="shared" si="388"/>
        <v>203.03030303030297</v>
      </c>
      <c r="EM84" s="91">
        <f t="shared" si="389"/>
        <v>203.03030303030297</v>
      </c>
      <c r="EN84" s="25">
        <f t="shared" si="390"/>
        <v>1</v>
      </c>
      <c r="EO84" s="53" t="str">
        <f t="shared" si="391"/>
        <v/>
      </c>
      <c r="EP84" s="52" t="str">
        <f t="shared" si="392"/>
        <v/>
      </c>
      <c r="EQ84" s="52">
        <f t="shared" si="393"/>
        <v>202</v>
      </c>
      <c r="ER84" s="52">
        <f t="shared" si="394"/>
        <v>100</v>
      </c>
      <c r="ES84" s="52" t="str">
        <f t="shared" si="395"/>
        <v/>
      </c>
      <c r="ET84" s="52" t="str">
        <f t="shared" si="396"/>
        <v/>
      </c>
      <c r="EU84" s="52" t="str">
        <f t="shared" si="397"/>
        <v/>
      </c>
      <c r="EV84" s="52" t="str">
        <f t="shared" si="398"/>
        <v/>
      </c>
      <c r="EX84" s="166"/>
      <c r="EY84" s="1"/>
      <c r="EZ84" s="17" t="s">
        <v>64</v>
      </c>
      <c r="FA84" s="21">
        <f>IF(FA82=0,0,FA83/FA82)</f>
        <v>0.40350877192982454</v>
      </c>
      <c r="FB84" s="103">
        <f t="shared" si="399"/>
        <v>-113</v>
      </c>
      <c r="FC84" s="24">
        <f>IF(OR($S84&lt;OPL_MIN,$S84&gt;OPL_MAX),"",VLOOKUP($F84,CleanseResults!$CX$3:$DB$1772,5,FALSE))</f>
        <v>0.5</v>
      </c>
      <c r="FD84" s="24" t="str">
        <f t="shared" si="400"/>
        <v>HomFave</v>
      </c>
      <c r="FE84" s="91">
        <f t="shared" si="401"/>
        <v>100</v>
      </c>
      <c r="FF84" s="91">
        <f t="shared" si="402"/>
        <v>100</v>
      </c>
      <c r="FG84" s="25">
        <f t="shared" si="403"/>
        <v>-1</v>
      </c>
      <c r="FH84" s="53">
        <f t="shared" si="404"/>
        <v>0</v>
      </c>
      <c r="FI84" s="52">
        <f t="shared" si="405"/>
        <v>113</v>
      </c>
      <c r="FJ84" s="52" t="str">
        <f t="shared" si="406"/>
        <v/>
      </c>
      <c r="FK84" s="52" t="str">
        <f t="shared" si="407"/>
        <v/>
      </c>
      <c r="FL84" s="52" t="str">
        <f t="shared" si="408"/>
        <v/>
      </c>
      <c r="FM84" s="52" t="str">
        <f t="shared" si="409"/>
        <v/>
      </c>
      <c r="FN84" s="52" t="str">
        <f t="shared" si="410"/>
        <v/>
      </c>
      <c r="FO84" s="52" t="str">
        <f t="shared" si="411"/>
        <v/>
      </c>
      <c r="FQ84" s="166"/>
      <c r="FR84" s="1"/>
      <c r="FS84" s="17" t="s">
        <v>64</v>
      </c>
      <c r="FT84" s="21">
        <f>IF(FT82=0,0,FT83/FT82)</f>
        <v>0.44117647058823528</v>
      </c>
      <c r="FU84" s="103">
        <f t="shared" si="412"/>
        <v>-113</v>
      </c>
      <c r="FV84" s="24">
        <f>IF(OR($S84&lt;OPL_MIN,$S84&gt;OPL_MAX),"",VLOOKUP($F84,CleanseResults!$DM$3:$DQ$1772,5,FALSE))</f>
        <v>0.52</v>
      </c>
      <c r="FW84" s="24" t="str">
        <f t="shared" si="413"/>
        <v>HomFave</v>
      </c>
      <c r="FX84" s="91">
        <f t="shared" si="414"/>
        <v>-108.33333333333334</v>
      </c>
      <c r="FY84" s="91">
        <f t="shared" si="415"/>
        <v>108.33333333333334</v>
      </c>
      <c r="FZ84" s="25">
        <f t="shared" si="416"/>
        <v>-1</v>
      </c>
      <c r="GA84" s="53">
        <f t="shared" si="417"/>
        <v>0</v>
      </c>
      <c r="GB84" s="52">
        <f t="shared" si="418"/>
        <v>113</v>
      </c>
      <c r="GC84" s="52" t="str">
        <f t="shared" si="419"/>
        <v/>
      </c>
      <c r="GD84" s="52" t="str">
        <f t="shared" si="420"/>
        <v/>
      </c>
      <c r="GE84" s="52" t="str">
        <f t="shared" si="421"/>
        <v/>
      </c>
      <c r="GF84" s="52" t="str">
        <f t="shared" si="422"/>
        <v/>
      </c>
      <c r="GG84" s="52" t="str">
        <f t="shared" si="423"/>
        <v/>
      </c>
      <c r="GH84" s="52" t="str">
        <f t="shared" si="424"/>
        <v/>
      </c>
      <c r="GJ84" s="166"/>
      <c r="GK84" s="1"/>
      <c r="GL84" s="17" t="s">
        <v>64</v>
      </c>
      <c r="GM84" s="21">
        <f>IF(GM82=0,0,GM83/GM82)</f>
        <v>0.40677966101694918</v>
      </c>
      <c r="GN84" s="103">
        <f t="shared" si="425"/>
        <v>-113</v>
      </c>
      <c r="GO84" s="24">
        <f>IF(OR($S84&lt;OPL_MIN,$S84&gt;OPL_MAX),"",VLOOKUP($F84,CleanseResults!$EB$3:$EF$1772,5,FALSE))</f>
        <v>0.4</v>
      </c>
      <c r="GP84" s="24" t="str">
        <f t="shared" si="426"/>
        <v>VisDog</v>
      </c>
      <c r="GQ84" s="91">
        <f t="shared" si="427"/>
        <v>149.99999999999997</v>
      </c>
      <c r="GR84" s="91">
        <f t="shared" si="428"/>
        <v>149.99999999999997</v>
      </c>
      <c r="GS84" s="25">
        <f t="shared" si="429"/>
        <v>1</v>
      </c>
      <c r="GT84" s="53" t="str">
        <f t="shared" si="430"/>
        <v/>
      </c>
      <c r="GU84" s="52" t="str">
        <f t="shared" si="431"/>
        <v/>
      </c>
      <c r="GV84" s="52">
        <f t="shared" si="432"/>
        <v>202</v>
      </c>
      <c r="GW84" s="52">
        <f t="shared" si="433"/>
        <v>100</v>
      </c>
      <c r="GX84" s="52" t="str">
        <f t="shared" si="434"/>
        <v/>
      </c>
      <c r="GY84" s="52" t="str">
        <f t="shared" si="435"/>
        <v/>
      </c>
      <c r="GZ84" s="52" t="str">
        <f t="shared" si="436"/>
        <v/>
      </c>
      <c r="HA84" s="52" t="str">
        <f t="shared" si="437"/>
        <v/>
      </c>
      <c r="HC84" s="166"/>
      <c r="HD84" s="1"/>
      <c r="HE84" s="17" t="s">
        <v>64</v>
      </c>
      <c r="HF84" s="21">
        <f>IF(HF82=0,0,HF83/HF82)</f>
        <v>0.40677966101694918</v>
      </c>
      <c r="HG84" s="103">
        <f t="shared" si="438"/>
        <v>-113</v>
      </c>
      <c r="HH84" s="24">
        <f>IF(OR($S84&lt;OPL_MIN,$S84&gt;OPL_MAX),"",VLOOKUP($F84,CleanseResults!$EQ$3:$EU$1772,5,FALSE))</f>
        <v>0.4</v>
      </c>
      <c r="HI84" s="24" t="str">
        <f t="shared" si="439"/>
        <v>VisDog</v>
      </c>
      <c r="HJ84" s="91">
        <f t="shared" si="440"/>
        <v>149.99999999999997</v>
      </c>
      <c r="HK84" s="91">
        <f t="shared" si="441"/>
        <v>149.99999999999997</v>
      </c>
      <c r="HL84" s="25">
        <f t="shared" si="442"/>
        <v>1</v>
      </c>
      <c r="HM84" s="53" t="str">
        <f t="shared" si="443"/>
        <v/>
      </c>
      <c r="HN84" s="52" t="str">
        <f t="shared" si="444"/>
        <v/>
      </c>
      <c r="HO84" s="52">
        <f t="shared" si="445"/>
        <v>202</v>
      </c>
      <c r="HP84" s="52">
        <f t="shared" si="446"/>
        <v>100</v>
      </c>
      <c r="HQ84" s="52" t="str">
        <f t="shared" si="447"/>
        <v/>
      </c>
      <c r="HR84" s="52" t="str">
        <f t="shared" si="448"/>
        <v/>
      </c>
      <c r="HS84" s="52" t="str">
        <f t="shared" si="449"/>
        <v/>
      </c>
      <c r="HT84" s="52" t="str">
        <f t="shared" si="450"/>
        <v/>
      </c>
      <c r="HV84" s="166"/>
      <c r="HW84" s="1"/>
      <c r="HX84" s="17" t="s">
        <v>64</v>
      </c>
      <c r="HY84" s="21">
        <f>IF(HY82=0,0,HY83/HY82)</f>
        <v>0.421875</v>
      </c>
      <c r="HZ84" s="103">
        <f t="shared" si="451"/>
        <v>-113</v>
      </c>
      <c r="IA84" s="24">
        <f>IF(OR($S84&lt;OPL_MIN,$S84&gt;OPL_MAX),"",VLOOKUP($F84,CleanseResults!$FF$3:$FJ$1772,5,FALSE))</f>
        <v>0.5</v>
      </c>
      <c r="IB84" s="24" t="str">
        <f t="shared" si="452"/>
        <v>HomFave</v>
      </c>
      <c r="IC84" s="91">
        <f t="shared" si="453"/>
        <v>100</v>
      </c>
      <c r="ID84" s="91">
        <f t="shared" si="454"/>
        <v>100</v>
      </c>
      <c r="IE84" s="25">
        <f t="shared" si="455"/>
        <v>-1</v>
      </c>
      <c r="IF84" s="53">
        <f t="shared" si="456"/>
        <v>0</v>
      </c>
      <c r="IG84" s="52">
        <f t="shared" si="457"/>
        <v>113</v>
      </c>
      <c r="IH84" s="52" t="str">
        <f t="shared" si="458"/>
        <v/>
      </c>
      <c r="II84" s="52" t="str">
        <f t="shared" si="459"/>
        <v/>
      </c>
      <c r="IJ84" s="52" t="str">
        <f t="shared" si="460"/>
        <v/>
      </c>
      <c r="IK84" s="52" t="str">
        <f t="shared" si="461"/>
        <v/>
      </c>
      <c r="IL84" s="52" t="str">
        <f t="shared" si="462"/>
        <v/>
      </c>
      <c r="IM84" s="52" t="str">
        <f t="shared" si="463"/>
        <v/>
      </c>
      <c r="IO84" s="166"/>
      <c r="IP84" s="1"/>
      <c r="IQ84" s="17" t="s">
        <v>64</v>
      </c>
      <c r="IR84" s="21">
        <f>IF(IR82=0,0,IR83/IR82)</f>
        <v>0.45454545454545453</v>
      </c>
      <c r="IS84" s="103">
        <f t="shared" si="464"/>
        <v>-113</v>
      </c>
      <c r="IT84" s="24">
        <f>IF(OR($S84&lt;OPL_MIN,$S84&gt;OPL_MAX),"",VLOOKUP($F84,CleanseResults!$FU$3:$FY$1772,5,FALSE))</f>
        <v>0.48</v>
      </c>
      <c r="IU84" s="24" t="str">
        <f t="shared" si="465"/>
        <v>VisDog</v>
      </c>
      <c r="IV84" s="91">
        <f t="shared" si="466"/>
        <v>108.33333333333334</v>
      </c>
      <c r="IW84" s="91">
        <f t="shared" si="467"/>
        <v>108.33333333333334</v>
      </c>
      <c r="IX84" s="25">
        <f t="shared" si="468"/>
        <v>1</v>
      </c>
      <c r="IY84" s="53" t="str">
        <f t="shared" si="469"/>
        <v/>
      </c>
      <c r="IZ84" s="52" t="str">
        <f t="shared" si="470"/>
        <v/>
      </c>
      <c r="JA84" s="52">
        <f t="shared" si="471"/>
        <v>202</v>
      </c>
      <c r="JB84" s="52">
        <f t="shared" si="472"/>
        <v>100</v>
      </c>
      <c r="JC84" s="52" t="str">
        <f t="shared" si="473"/>
        <v/>
      </c>
      <c r="JD84" s="52" t="str">
        <f t="shared" si="474"/>
        <v/>
      </c>
      <c r="JE84" s="52" t="str">
        <f t="shared" si="475"/>
        <v/>
      </c>
      <c r="JF84" s="52" t="str">
        <f t="shared" si="476"/>
        <v/>
      </c>
      <c r="JH84" s="166"/>
      <c r="JI84" s="1"/>
      <c r="JJ84" s="17" t="s">
        <v>64</v>
      </c>
      <c r="JK84" s="21">
        <f>IF(JK82=0,0,JK83/JK82)</f>
        <v>0.42857142857142855</v>
      </c>
      <c r="JL84" s="103">
        <f t="shared" si="477"/>
        <v>-113</v>
      </c>
      <c r="JM84" s="24">
        <f>IF(OR($S84&lt;OPL_MIN,$S84&gt;OPL_MAX),"",VLOOKUP($F84,CleanseResults!$GJ$3:$GN$1772,5,FALSE))</f>
        <v>0.37</v>
      </c>
      <c r="JN84" s="24" t="str">
        <f t="shared" si="478"/>
        <v>VisDog</v>
      </c>
      <c r="JO84" s="91">
        <f t="shared" si="479"/>
        <v>170.27027027027026</v>
      </c>
      <c r="JP84" s="91">
        <f t="shared" si="480"/>
        <v>170.27027027027026</v>
      </c>
      <c r="JQ84" s="25">
        <f t="shared" si="481"/>
        <v>1</v>
      </c>
      <c r="JR84" s="53" t="str">
        <f t="shared" si="482"/>
        <v/>
      </c>
      <c r="JS84" s="52" t="str">
        <f t="shared" si="483"/>
        <v/>
      </c>
      <c r="JT84" s="52">
        <f t="shared" si="484"/>
        <v>202</v>
      </c>
      <c r="JU84" s="52">
        <f t="shared" si="485"/>
        <v>100</v>
      </c>
      <c r="JV84" s="52" t="str">
        <f t="shared" si="486"/>
        <v/>
      </c>
      <c r="JW84" s="52" t="str">
        <f t="shared" si="487"/>
        <v/>
      </c>
      <c r="JX84" s="52" t="str">
        <f t="shared" si="488"/>
        <v/>
      </c>
      <c r="JY84" s="52" t="str">
        <f t="shared" si="489"/>
        <v/>
      </c>
      <c r="KA84" s="166"/>
      <c r="KB84" s="1"/>
      <c r="KC84" s="17" t="s">
        <v>64</v>
      </c>
      <c r="KD84" s="21">
        <f>IF(KD82=0,0,KD83/KD82)</f>
        <v>0.47692307692307695</v>
      </c>
      <c r="KE84" s="103">
        <f t="shared" si="490"/>
        <v>-113</v>
      </c>
      <c r="KF84" s="24">
        <f>IF(OR($S84&lt;OPL_MIN,$S84&gt;OPL_MAX),"",VLOOKUP($F84,CleanseResults!$GY$3:$HC$1772,5,FALSE))</f>
        <v>0.32</v>
      </c>
      <c r="KG84" s="24" t="str">
        <f t="shared" si="491"/>
        <v>VisDog</v>
      </c>
      <c r="KH84" s="91">
        <f t="shared" si="492"/>
        <v>212.49999999999994</v>
      </c>
      <c r="KI84" s="91">
        <f t="shared" si="493"/>
        <v>212.49999999999994</v>
      </c>
      <c r="KJ84" s="25">
        <f t="shared" si="494"/>
        <v>1</v>
      </c>
      <c r="KK84" s="53" t="str">
        <f t="shared" si="495"/>
        <v/>
      </c>
      <c r="KL84" s="52" t="str">
        <f t="shared" si="496"/>
        <v/>
      </c>
      <c r="KM84" s="52">
        <f t="shared" si="497"/>
        <v>202</v>
      </c>
      <c r="KN84" s="52">
        <f t="shared" si="498"/>
        <v>100</v>
      </c>
      <c r="KO84" s="52" t="str">
        <f t="shared" si="499"/>
        <v/>
      </c>
      <c r="KP84" s="52" t="str">
        <f t="shared" si="500"/>
        <v/>
      </c>
      <c r="KQ84" s="52" t="str">
        <f t="shared" si="501"/>
        <v/>
      </c>
      <c r="KR84" s="52" t="str">
        <f t="shared" si="502"/>
        <v/>
      </c>
      <c r="KT84" s="166"/>
      <c r="KU84" s="1"/>
      <c r="KV84" s="17" t="s">
        <v>64</v>
      </c>
      <c r="KW84" s="21">
        <f>IF(KW82=0,0,KW83/KW82)</f>
        <v>0.45161290322580644</v>
      </c>
      <c r="KX84" s="103">
        <f t="shared" si="503"/>
        <v>-113</v>
      </c>
      <c r="KY84" s="24">
        <f>IF(OR($S84&lt;OPL_MIN,$S84&gt;OPL_MAX),"",VLOOKUP($F84,CleanseResults!$HN$3:$HR$1772,5,FALSE))</f>
        <v>0.28999999999999998</v>
      </c>
      <c r="KZ84" s="24" t="str">
        <f t="shared" si="504"/>
        <v>VisDog</v>
      </c>
      <c r="LA84" s="91">
        <f t="shared" si="505"/>
        <v>244.82758620689657</v>
      </c>
      <c r="LB84" s="91">
        <f t="shared" si="506"/>
        <v>244.82758620689657</v>
      </c>
      <c r="LC84" s="25">
        <f t="shared" si="507"/>
        <v>1</v>
      </c>
      <c r="LD84" s="53" t="str">
        <f t="shared" si="508"/>
        <v/>
      </c>
      <c r="LE84" s="52" t="str">
        <f t="shared" si="509"/>
        <v/>
      </c>
      <c r="LF84" s="52">
        <f t="shared" si="510"/>
        <v>202</v>
      </c>
      <c r="LG84" s="52">
        <f t="shared" si="511"/>
        <v>100</v>
      </c>
      <c r="LH84" s="52" t="str">
        <f t="shared" si="512"/>
        <v/>
      </c>
      <c r="LI84" s="52" t="str">
        <f t="shared" si="513"/>
        <v/>
      </c>
      <c r="LJ84" s="52" t="str">
        <f t="shared" si="514"/>
        <v/>
      </c>
      <c r="LK84" s="52" t="str">
        <f t="shared" si="515"/>
        <v/>
      </c>
      <c r="LO84" s="166"/>
      <c r="LP84" s="1"/>
      <c r="LQ84" s="17" t="s">
        <v>64</v>
      </c>
      <c r="LR84" s="21">
        <f>IF(LR82=0,0,LR83/LR82)</f>
        <v>0.46153846153846156</v>
      </c>
      <c r="LS84" s="129">
        <f t="shared" si="277"/>
        <v>0.51729093983224872</v>
      </c>
      <c r="LT84" s="53">
        <f t="shared" si="516"/>
        <v>4</v>
      </c>
      <c r="LU84" s="53">
        <f t="shared" si="517"/>
        <v>11</v>
      </c>
      <c r="LV84" s="53">
        <f t="shared" si="518"/>
        <v>0</v>
      </c>
      <c r="LW84" s="53">
        <f t="shared" si="519"/>
        <v>0</v>
      </c>
      <c r="LX84" s="24" t="str">
        <f t="shared" si="520"/>
        <v>VisDog</v>
      </c>
      <c r="LY84" s="97">
        <f t="shared" si="278"/>
        <v>73.333333333333329</v>
      </c>
      <c r="LZ84" s="127">
        <f t="shared" si="279"/>
        <v>0.4</v>
      </c>
      <c r="MA84" s="128">
        <f t="shared" si="280"/>
        <v>-0.1172909398322487</v>
      </c>
      <c r="MB84" s="91">
        <f t="shared" si="281"/>
        <v>149.99999999999997</v>
      </c>
      <c r="MC84" s="137" t="str">
        <f t="shared" si="282"/>
        <v>VisDog</v>
      </c>
      <c r="MD84" s="138">
        <f t="shared" si="283"/>
        <v>1</v>
      </c>
      <c r="ME84" s="130">
        <f t="shared" si="521"/>
        <v>1</v>
      </c>
      <c r="MF84" s="135" t="str">
        <f t="shared" si="284"/>
        <v/>
      </c>
      <c r="MG84" s="135" t="str">
        <f t="shared" si="285"/>
        <v/>
      </c>
      <c r="MH84" s="135">
        <f t="shared" si="286"/>
        <v>2.02</v>
      </c>
      <c r="MI84" s="135">
        <f t="shared" si="287"/>
        <v>1</v>
      </c>
      <c r="MJ84" s="135" t="str">
        <f t="shared" si="288"/>
        <v/>
      </c>
      <c r="MK84" s="135" t="str">
        <f t="shared" si="289"/>
        <v/>
      </c>
      <c r="ML84" s="135" t="str">
        <f t="shared" si="290"/>
        <v/>
      </c>
      <c r="MM84" s="135" t="str">
        <f t="shared" si="291"/>
        <v/>
      </c>
      <c r="MO84" s="123">
        <f t="shared" si="292"/>
        <v>1.02</v>
      </c>
      <c r="MP84" s="123">
        <f t="shared" si="293"/>
        <v>1</v>
      </c>
      <c r="MS84" s="24">
        <f t="shared" si="294"/>
        <v>1</v>
      </c>
      <c r="MT84" s="24">
        <f t="shared" si="295"/>
        <v>2.02</v>
      </c>
      <c r="MU84" s="24">
        <f t="shared" si="296"/>
        <v>1.02</v>
      </c>
      <c r="MV84" s="81">
        <f t="shared" si="297"/>
        <v>1.02</v>
      </c>
      <c r="MX84" s="52">
        <f t="shared" si="298"/>
        <v>0.47</v>
      </c>
      <c r="MY84" s="52">
        <f t="shared" si="299"/>
        <v>0.42</v>
      </c>
      <c r="MZ84" s="52">
        <f t="shared" si="300"/>
        <v>0.36</v>
      </c>
      <c r="NA84" s="52">
        <f t="shared" si="301"/>
        <v>0.35</v>
      </c>
      <c r="NB84" s="52">
        <f t="shared" si="302"/>
        <v>0.63</v>
      </c>
      <c r="NC84" s="52">
        <f t="shared" si="303"/>
        <v>0.33</v>
      </c>
      <c r="ND84" s="52">
        <f t="shared" si="304"/>
        <v>0.5</v>
      </c>
      <c r="NE84" s="52">
        <f t="shared" si="305"/>
        <v>0.52</v>
      </c>
      <c r="NF84" s="52">
        <f t="shared" si="306"/>
        <v>0.4</v>
      </c>
      <c r="NG84" s="52">
        <f t="shared" si="307"/>
        <v>0.4</v>
      </c>
      <c r="NH84" s="52">
        <f t="shared" si="308"/>
        <v>0.5</v>
      </c>
      <c r="NI84" s="52">
        <f t="shared" si="309"/>
        <v>0.48</v>
      </c>
      <c r="NJ84" s="52">
        <f t="shared" si="310"/>
        <v>0.37</v>
      </c>
      <c r="NK84" s="52">
        <f t="shared" si="311"/>
        <v>0.32</v>
      </c>
      <c r="NL84" s="52">
        <f t="shared" si="312"/>
        <v>0.28999999999999998</v>
      </c>
      <c r="NM84" s="109">
        <f t="shared" si="522"/>
        <v>0.4</v>
      </c>
    </row>
    <row r="85" spans="5:377" ht="15" customHeight="1" x14ac:dyDescent="0.2">
      <c r="E85" s="10">
        <f t="shared" si="313"/>
        <v>0</v>
      </c>
      <c r="F85" s="26">
        <v>823376</v>
      </c>
      <c r="G85" s="49">
        <f>VLOOKUP($F85,Lookup_!$A$2:$AJ$2224,3,FALSE)</f>
        <v>2026</v>
      </c>
      <c r="H85" s="27">
        <f>VLOOKUP($F85,Lookup_!$A$2:$AJ$2224,4,FALSE)</f>
        <v>5.4</v>
      </c>
      <c r="I85" s="86">
        <f>VLOOKUP($F85,Lookup_!$A$2:$AJ$2224,2,FALSE)</f>
        <v>46169</v>
      </c>
      <c r="J85" s="7">
        <f>VLOOKUP($F85,Lookup_!$A$2:$AJ$2224,13,FALSE)</f>
        <v>5</v>
      </c>
      <c r="K85" s="8" t="str">
        <f>VLOOKUP(J85,Lookup_!$AO$3:$AP$32,2,FALSE)</f>
        <v>CHC</v>
      </c>
      <c r="L85" s="27">
        <f>VLOOKUP($F85,Lookup_!$A$2:$AJ$2224,14,FALSE)</f>
        <v>100</v>
      </c>
      <c r="M85" s="12">
        <f>VLOOKUP($F85,Lookup_!$A$2:$AJ$2224,15,FALSE)</f>
        <v>0.5</v>
      </c>
      <c r="N85" s="115">
        <f t="shared" si="314"/>
        <v>0.48837186587355069</v>
      </c>
      <c r="O85" s="116">
        <f t="shared" si="315"/>
        <v>104.76200000000003</v>
      </c>
      <c r="P85" s="49">
        <f>VLOOKUP($F85,Lookup_!$A$2:$AJ$2224,7,FALSE)</f>
        <v>22</v>
      </c>
      <c r="Q85" s="8" t="str">
        <f>VLOOKUP(P85,Lookup_!$AO$3:$AP$32,2,FALSE)</f>
        <v>PIT</v>
      </c>
      <c r="R85" s="88">
        <f>VLOOKUP($F85,Lookup_!$A$2:$AJ$2224,12,FALSE)</f>
        <v>0.33647680099999999</v>
      </c>
      <c r="S85" s="27">
        <f>VLOOKUP($F85,Lookup_!$A$2:$AJ$2224,8,FALSE)</f>
        <v>-110</v>
      </c>
      <c r="T85" s="12">
        <f>VLOOKUP($F85,Lookup_!$A$2:$AJ$2224,9,FALSE)</f>
        <v>0.52381</v>
      </c>
      <c r="U85" s="115">
        <f t="shared" si="316"/>
        <v>0.51162813412644914</v>
      </c>
      <c r="V85" s="116">
        <f t="shared" si="317"/>
        <v>-104.76199999999996</v>
      </c>
      <c r="W85" s="90">
        <f t="shared" si="318"/>
        <v>1</v>
      </c>
      <c r="X85" s="27">
        <f>VLOOKUP($F85,Lookup_!$A$2:$AJ$2224,5,FALSE)</f>
        <v>8.5</v>
      </c>
      <c r="Y85" s="27">
        <f>VLOOKUP($F85,Lookup_!$A$2:$AJ$2224,6,FALSE)</f>
        <v>-115</v>
      </c>
      <c r="Z85" s="55">
        <f>VLOOKUP($F85,Lookup_!$A$2:$AJ$2224,19,FALSE)</f>
        <v>-108.14521385722851</v>
      </c>
      <c r="AA85" s="116">
        <f>VLOOKUP($F85,Lookup_!$A$2:$AJ$2224,25,FALSE)</f>
        <v>107.69251538482307</v>
      </c>
      <c r="AB85" s="27">
        <f>VLOOKUP($F85,Lookup_!$A$2:$AJ$2224,21,FALSE)</f>
        <v>-105.37124799283237</v>
      </c>
      <c r="AC85" s="116">
        <f>VLOOKUP($F85,Lookup_!$A$2:$AJ$2224,23,FALSE)</f>
        <v>108.20363981603126</v>
      </c>
      <c r="AD85" s="7">
        <f>VLOOKUP($F85,Lookup_!$A$2:$AJ$2224,31,FALSE)</f>
        <v>10</v>
      </c>
      <c r="AE85" s="8">
        <f>VLOOKUP($F85,Lookup_!$A$2:$AJ$2224,30,FALSE)</f>
        <v>4</v>
      </c>
      <c r="AF85" s="8" t="str">
        <f>VLOOKUP($F85,Lookup_!$A$2:$AJ$2224,32,FALSE)</f>
        <v>SIX</v>
      </c>
      <c r="AG85" s="28">
        <f>VLOOKUP($F85,Lookup_!$A$2:$AJ$2224,29,FALSE)</f>
        <v>-1</v>
      </c>
      <c r="AH85" s="28">
        <f>VLOOKUP($F85,Lookup_!$A$2:$AJ$2224,34,FALSE)</f>
        <v>-1</v>
      </c>
      <c r="AI85" s="28" t="str">
        <f>VLOOKUP($F85,Lookup_!$A$2:$AJ$2224,33,FALSE)</f>
        <v>VisDog</v>
      </c>
      <c r="AJ85" s="8">
        <f>VLOOKUP($F85,Lookup_!$A$2:$AJ$2224,35,FALSE)</f>
        <v>14</v>
      </c>
      <c r="AK85" s="28">
        <f>VLOOKUP($F85,Lookup_!$A$2:$AJ$2224,36,FALSE)</f>
        <v>1</v>
      </c>
      <c r="AL85">
        <f t="shared" si="319"/>
        <v>6</v>
      </c>
      <c r="AM85">
        <f t="shared" si="320"/>
        <v>1</v>
      </c>
      <c r="AN85" s="166"/>
      <c r="AO85" s="1"/>
      <c r="AP85" s="17" t="s">
        <v>65</v>
      </c>
      <c r="AQ85" s="32">
        <f>AQ58+AQ31</f>
        <v>65.97999999999999</v>
      </c>
      <c r="AR85" s="103">
        <f t="shared" si="321"/>
        <v>-110</v>
      </c>
      <c r="AS85" s="24">
        <f>IF(OR($S85&lt;OPL_MIN,$S85&gt;OPL_MAX),"",VLOOKUP($F85,CleanseResults!$L$3:$P$1772,5,FALSE))</f>
        <v>0.48</v>
      </c>
      <c r="AT85" s="24" t="str">
        <f t="shared" si="322"/>
        <v>VisDog</v>
      </c>
      <c r="AU85" s="91">
        <f t="shared" si="323"/>
        <v>108.33333333333334</v>
      </c>
      <c r="AV85" s="91">
        <f t="shared" si="324"/>
        <v>108.33333333333334</v>
      </c>
      <c r="AW85" s="25">
        <f t="shared" si="325"/>
        <v>1</v>
      </c>
      <c r="AX85" s="53" t="str">
        <f t="shared" si="326"/>
        <v/>
      </c>
      <c r="AY85" s="52" t="str">
        <f t="shared" si="327"/>
        <v/>
      </c>
      <c r="AZ85" s="52">
        <f t="shared" si="328"/>
        <v>200</v>
      </c>
      <c r="BA85" s="52">
        <f t="shared" si="329"/>
        <v>100</v>
      </c>
      <c r="BB85" s="52" t="str">
        <f t="shared" si="330"/>
        <v/>
      </c>
      <c r="BC85" s="52" t="str">
        <f t="shared" si="331"/>
        <v/>
      </c>
      <c r="BD85" s="52" t="str">
        <f t="shared" si="332"/>
        <v/>
      </c>
      <c r="BE85" s="52" t="str">
        <f t="shared" si="333"/>
        <v/>
      </c>
      <c r="BG85" s="166"/>
      <c r="BH85" s="1"/>
      <c r="BI85" s="17" t="s">
        <v>65</v>
      </c>
      <c r="BJ85" s="32">
        <f>BJ58+BJ31</f>
        <v>65.539999999999992</v>
      </c>
      <c r="BK85" s="103">
        <f t="shared" si="334"/>
        <v>-110</v>
      </c>
      <c r="BL85" s="24">
        <f>IF(OR($S85&lt;OPL_MIN,$S85&gt;OPL_MAX),"",VLOOKUP($F85,CleanseResults!$AA$3:$AE$1772,5,FALSE))</f>
        <v>0.59</v>
      </c>
      <c r="BM85" s="24" t="str">
        <f t="shared" si="335"/>
        <v>HomFave</v>
      </c>
      <c r="BN85" s="91">
        <f t="shared" si="336"/>
        <v>-143.90243902439022</v>
      </c>
      <c r="BO85" s="91">
        <f t="shared" si="337"/>
        <v>143.90243902439022</v>
      </c>
      <c r="BP85" s="25">
        <f t="shared" si="338"/>
        <v>-1</v>
      </c>
      <c r="BQ85" s="53">
        <f t="shared" si="339"/>
        <v>0</v>
      </c>
      <c r="BR85" s="52">
        <f t="shared" si="340"/>
        <v>110</v>
      </c>
      <c r="BS85" s="52" t="str">
        <f t="shared" si="341"/>
        <v/>
      </c>
      <c r="BT85" s="52" t="str">
        <f t="shared" si="342"/>
        <v/>
      </c>
      <c r="BU85" s="52" t="str">
        <f t="shared" si="343"/>
        <v/>
      </c>
      <c r="BV85" s="52" t="str">
        <f t="shared" si="344"/>
        <v/>
      </c>
      <c r="BW85" s="52" t="str">
        <f t="shared" si="345"/>
        <v/>
      </c>
      <c r="BX85" s="52" t="str">
        <f t="shared" si="346"/>
        <v/>
      </c>
      <c r="BZ85" s="166"/>
      <c r="CA85" s="1"/>
      <c r="CB85" s="17" t="s">
        <v>65</v>
      </c>
      <c r="CC85" s="32">
        <f>CC58+CC31</f>
        <v>61.95</v>
      </c>
      <c r="CD85" s="103">
        <f t="shared" si="347"/>
        <v>-110</v>
      </c>
      <c r="CE85" s="24">
        <f>IF(OR($S85&lt;OPL_MIN,$S85&gt;OPL_MAX),"",VLOOKUP($F85,CleanseResults!$AP$3:$AT$1772,5,FALSE))</f>
        <v>0.78</v>
      </c>
      <c r="CF85" s="24" t="str">
        <f t="shared" si="348"/>
        <v>HomFave</v>
      </c>
      <c r="CG85" s="91">
        <f t="shared" si="349"/>
        <v>-354.54545454545456</v>
      </c>
      <c r="CH85" s="91">
        <f t="shared" si="350"/>
        <v>354.54545454545456</v>
      </c>
      <c r="CI85" s="25">
        <f t="shared" si="351"/>
        <v>-1</v>
      </c>
      <c r="CJ85" s="53">
        <f t="shared" si="352"/>
        <v>0</v>
      </c>
      <c r="CK85" s="52">
        <f t="shared" si="353"/>
        <v>110</v>
      </c>
      <c r="CL85" s="52" t="str">
        <f t="shared" si="354"/>
        <v/>
      </c>
      <c r="CM85" s="52" t="str">
        <f t="shared" si="355"/>
        <v/>
      </c>
      <c r="CN85" s="52" t="str">
        <f t="shared" si="356"/>
        <v/>
      </c>
      <c r="CO85" s="52" t="str">
        <f t="shared" si="357"/>
        <v/>
      </c>
      <c r="CP85" s="52" t="str">
        <f t="shared" si="358"/>
        <v/>
      </c>
      <c r="CQ85" s="52" t="str">
        <f t="shared" si="359"/>
        <v/>
      </c>
      <c r="CS85" s="166"/>
      <c r="CT85" s="1"/>
      <c r="CU85" s="17" t="s">
        <v>65</v>
      </c>
      <c r="CV85" s="32">
        <f>CV58+CV31</f>
        <v>74.290000000000006</v>
      </c>
      <c r="CW85" s="103">
        <f t="shared" si="360"/>
        <v>-110</v>
      </c>
      <c r="CX85" s="24">
        <f>IF(OR($S85&lt;OPL_MIN,$S85&gt;OPL_MAX),"",VLOOKUP($F85,CleanseResults!$BE$3:$BI$1772,5,FALSE))</f>
        <v>0.59</v>
      </c>
      <c r="CY85" s="24" t="str">
        <f t="shared" si="361"/>
        <v>HomFave</v>
      </c>
      <c r="CZ85" s="91">
        <f t="shared" si="362"/>
        <v>-143.90243902439022</v>
      </c>
      <c r="DA85" s="91">
        <f t="shared" si="363"/>
        <v>143.90243902439022</v>
      </c>
      <c r="DB85" s="25">
        <f t="shared" si="364"/>
        <v>-1</v>
      </c>
      <c r="DC85" s="53">
        <f t="shared" si="365"/>
        <v>0</v>
      </c>
      <c r="DD85" s="52">
        <f t="shared" si="366"/>
        <v>110</v>
      </c>
      <c r="DE85" s="52" t="str">
        <f t="shared" si="367"/>
        <v/>
      </c>
      <c r="DF85" s="52" t="str">
        <f t="shared" si="368"/>
        <v/>
      </c>
      <c r="DG85" s="52" t="str">
        <f t="shared" si="369"/>
        <v/>
      </c>
      <c r="DH85" s="52" t="str">
        <f t="shared" si="370"/>
        <v/>
      </c>
      <c r="DI85" s="52" t="str">
        <f t="shared" si="371"/>
        <v/>
      </c>
      <c r="DJ85" s="52" t="str">
        <f t="shared" si="372"/>
        <v/>
      </c>
      <c r="DL85" s="166"/>
      <c r="DM85" s="1"/>
      <c r="DN85" s="17" t="s">
        <v>65</v>
      </c>
      <c r="DO85" s="32">
        <f>DO58+DO31</f>
        <v>73.460000000000008</v>
      </c>
      <c r="DP85" s="103">
        <f t="shared" si="373"/>
        <v>-110</v>
      </c>
      <c r="DQ85" s="24">
        <f>IF(OR($S85&lt;OPL_MIN,$S85&gt;OPL_MAX),"",VLOOKUP($F85,CleanseResults!$BT$3:$BX$1772,5,FALSE))</f>
        <v>0.54</v>
      </c>
      <c r="DR85" s="24" t="str">
        <f t="shared" si="374"/>
        <v>HomFave</v>
      </c>
      <c r="DS85" s="91">
        <f t="shared" si="375"/>
        <v>-117.39130434782609</v>
      </c>
      <c r="DT85" s="91">
        <f t="shared" si="376"/>
        <v>117.39130434782609</v>
      </c>
      <c r="DU85" s="25">
        <f t="shared" si="377"/>
        <v>-1</v>
      </c>
      <c r="DV85" s="53">
        <f t="shared" si="378"/>
        <v>0</v>
      </c>
      <c r="DW85" s="52">
        <f t="shared" si="379"/>
        <v>110</v>
      </c>
      <c r="DX85" s="52" t="str">
        <f t="shared" si="380"/>
        <v/>
      </c>
      <c r="DY85" s="52" t="str">
        <f t="shared" si="381"/>
        <v/>
      </c>
      <c r="DZ85" s="52" t="str">
        <f t="shared" si="382"/>
        <v/>
      </c>
      <c r="EA85" s="52" t="str">
        <f t="shared" si="383"/>
        <v/>
      </c>
      <c r="EB85" s="52" t="str">
        <f t="shared" si="384"/>
        <v/>
      </c>
      <c r="EC85" s="52" t="str">
        <f t="shared" si="385"/>
        <v/>
      </c>
      <c r="EE85" s="166"/>
      <c r="EF85" s="1"/>
      <c r="EG85" s="17" t="s">
        <v>65</v>
      </c>
      <c r="EH85" s="32">
        <f>EH58+EH31</f>
        <v>78.95</v>
      </c>
      <c r="EI85" s="103">
        <f t="shared" si="386"/>
        <v>-110</v>
      </c>
      <c r="EJ85" s="24">
        <f>IF(OR($S85&lt;OPL_MIN,$S85&gt;OPL_MAX),"",VLOOKUP($F85,CleanseResults!$CI$3:$CM$1772,5,FALSE))</f>
        <v>0.52</v>
      </c>
      <c r="EK85" s="24" t="str">
        <f t="shared" si="387"/>
        <v>HomFave</v>
      </c>
      <c r="EL85" s="91">
        <f t="shared" si="388"/>
        <v>-108.33333333333334</v>
      </c>
      <c r="EM85" s="91">
        <f t="shared" si="389"/>
        <v>108.33333333333334</v>
      </c>
      <c r="EN85" s="25">
        <f t="shared" si="390"/>
        <v>-1</v>
      </c>
      <c r="EO85" s="53">
        <f t="shared" si="391"/>
        <v>0</v>
      </c>
      <c r="EP85" s="52">
        <f t="shared" si="392"/>
        <v>110</v>
      </c>
      <c r="EQ85" s="52" t="str">
        <f t="shared" si="393"/>
        <v/>
      </c>
      <c r="ER85" s="52" t="str">
        <f t="shared" si="394"/>
        <v/>
      </c>
      <c r="ES85" s="52" t="str">
        <f t="shared" si="395"/>
        <v/>
      </c>
      <c r="ET85" s="52" t="str">
        <f t="shared" si="396"/>
        <v/>
      </c>
      <c r="EU85" s="52" t="str">
        <f t="shared" si="397"/>
        <v/>
      </c>
      <c r="EV85" s="52" t="str">
        <f t="shared" si="398"/>
        <v/>
      </c>
      <c r="EX85" s="166"/>
      <c r="EY85" s="1"/>
      <c r="EZ85" s="17" t="s">
        <v>65</v>
      </c>
      <c r="FA85" s="32">
        <f>FA58+FA31</f>
        <v>65.62</v>
      </c>
      <c r="FB85" s="103">
        <f t="shared" si="399"/>
        <v>-110</v>
      </c>
      <c r="FC85" s="24">
        <f>IF(OR($S85&lt;OPL_MIN,$S85&gt;OPL_MAX),"",VLOOKUP($F85,CleanseResults!$CX$3:$DB$1772,5,FALSE))</f>
        <v>0.49</v>
      </c>
      <c r="FD85" s="24" t="str">
        <f t="shared" si="400"/>
        <v>VisDog</v>
      </c>
      <c r="FE85" s="91">
        <f t="shared" si="401"/>
        <v>104.08163265306123</v>
      </c>
      <c r="FF85" s="91">
        <f t="shared" si="402"/>
        <v>104.08163265306123</v>
      </c>
      <c r="FG85" s="25">
        <f t="shared" si="403"/>
        <v>1</v>
      </c>
      <c r="FH85" s="53" t="str">
        <f t="shared" si="404"/>
        <v/>
      </c>
      <c r="FI85" s="52" t="str">
        <f t="shared" si="405"/>
        <v/>
      </c>
      <c r="FJ85" s="52">
        <f t="shared" si="406"/>
        <v>200</v>
      </c>
      <c r="FK85" s="52">
        <f t="shared" si="407"/>
        <v>100</v>
      </c>
      <c r="FL85" s="52" t="str">
        <f t="shared" si="408"/>
        <v/>
      </c>
      <c r="FM85" s="52" t="str">
        <f t="shared" si="409"/>
        <v/>
      </c>
      <c r="FN85" s="52" t="str">
        <f t="shared" si="410"/>
        <v/>
      </c>
      <c r="FO85" s="52" t="str">
        <f t="shared" si="411"/>
        <v/>
      </c>
      <c r="FQ85" s="166"/>
      <c r="FR85" s="1"/>
      <c r="FS85" s="17" t="s">
        <v>65</v>
      </c>
      <c r="FT85" s="32">
        <f>FT58+FT31</f>
        <v>78.099999999999994</v>
      </c>
      <c r="FU85" s="103">
        <f t="shared" si="412"/>
        <v>-110</v>
      </c>
      <c r="FV85" s="24">
        <f>IF(OR($S85&lt;OPL_MIN,$S85&gt;OPL_MAX),"",VLOOKUP($F85,CleanseResults!$DM$3:$DQ$1772,5,FALSE))</f>
        <v>0.54</v>
      </c>
      <c r="FW85" s="24" t="str">
        <f t="shared" si="413"/>
        <v>HomFave</v>
      </c>
      <c r="FX85" s="91">
        <f t="shared" si="414"/>
        <v>-117.39130434782609</v>
      </c>
      <c r="FY85" s="91">
        <f t="shared" si="415"/>
        <v>117.39130434782609</v>
      </c>
      <c r="FZ85" s="25">
        <f t="shared" si="416"/>
        <v>-1</v>
      </c>
      <c r="GA85" s="53">
        <f t="shared" si="417"/>
        <v>0</v>
      </c>
      <c r="GB85" s="52">
        <f t="shared" si="418"/>
        <v>110</v>
      </c>
      <c r="GC85" s="52" t="str">
        <f t="shared" si="419"/>
        <v/>
      </c>
      <c r="GD85" s="52" t="str">
        <f t="shared" si="420"/>
        <v/>
      </c>
      <c r="GE85" s="52" t="str">
        <f t="shared" si="421"/>
        <v/>
      </c>
      <c r="GF85" s="52" t="str">
        <f t="shared" si="422"/>
        <v/>
      </c>
      <c r="GG85" s="52" t="str">
        <f t="shared" si="423"/>
        <v/>
      </c>
      <c r="GH85" s="52" t="str">
        <f t="shared" si="424"/>
        <v/>
      </c>
      <c r="GJ85" s="166"/>
      <c r="GK85" s="1"/>
      <c r="GL85" s="17" t="s">
        <v>65</v>
      </c>
      <c r="GM85" s="32">
        <f>GM58+GM31</f>
        <v>68.11</v>
      </c>
      <c r="GN85" s="103">
        <f t="shared" si="425"/>
        <v>-110</v>
      </c>
      <c r="GO85" s="24">
        <f>IF(OR($S85&lt;OPL_MIN,$S85&gt;OPL_MAX),"",VLOOKUP($F85,CleanseResults!$EB$3:$EF$1772,5,FALSE))</f>
        <v>0.52</v>
      </c>
      <c r="GP85" s="24" t="str">
        <f t="shared" si="426"/>
        <v>HomFave</v>
      </c>
      <c r="GQ85" s="91">
        <f t="shared" si="427"/>
        <v>-108.33333333333334</v>
      </c>
      <c r="GR85" s="91">
        <f t="shared" si="428"/>
        <v>108.33333333333334</v>
      </c>
      <c r="GS85" s="25">
        <f t="shared" si="429"/>
        <v>-1</v>
      </c>
      <c r="GT85" s="53">
        <f t="shared" si="430"/>
        <v>0</v>
      </c>
      <c r="GU85" s="52">
        <f t="shared" si="431"/>
        <v>110</v>
      </c>
      <c r="GV85" s="52" t="str">
        <f t="shared" si="432"/>
        <v/>
      </c>
      <c r="GW85" s="52" t="str">
        <f t="shared" si="433"/>
        <v/>
      </c>
      <c r="GX85" s="52" t="str">
        <f t="shared" si="434"/>
        <v/>
      </c>
      <c r="GY85" s="52" t="str">
        <f t="shared" si="435"/>
        <v/>
      </c>
      <c r="GZ85" s="52" t="str">
        <f t="shared" si="436"/>
        <v/>
      </c>
      <c r="HA85" s="52" t="str">
        <f t="shared" si="437"/>
        <v/>
      </c>
      <c r="HC85" s="166"/>
      <c r="HD85" s="1"/>
      <c r="HE85" s="17" t="s">
        <v>65</v>
      </c>
      <c r="HF85" s="32">
        <f>HF58+HF31</f>
        <v>68.11</v>
      </c>
      <c r="HG85" s="103">
        <f t="shared" si="438"/>
        <v>-110</v>
      </c>
      <c r="HH85" s="24">
        <f>IF(OR($S85&lt;OPL_MIN,$S85&gt;OPL_MAX),"",VLOOKUP($F85,CleanseResults!$EQ$3:$EU$1772,5,FALSE))</f>
        <v>0.52</v>
      </c>
      <c r="HI85" s="24" t="str">
        <f t="shared" si="439"/>
        <v>HomFave</v>
      </c>
      <c r="HJ85" s="91">
        <f t="shared" si="440"/>
        <v>-108.33333333333334</v>
      </c>
      <c r="HK85" s="91">
        <f t="shared" si="441"/>
        <v>108.33333333333334</v>
      </c>
      <c r="HL85" s="25">
        <f t="shared" si="442"/>
        <v>-1</v>
      </c>
      <c r="HM85" s="53">
        <f t="shared" si="443"/>
        <v>0</v>
      </c>
      <c r="HN85" s="52">
        <f t="shared" si="444"/>
        <v>110</v>
      </c>
      <c r="HO85" s="52" t="str">
        <f t="shared" si="445"/>
        <v/>
      </c>
      <c r="HP85" s="52" t="str">
        <f t="shared" si="446"/>
        <v/>
      </c>
      <c r="HQ85" s="52" t="str">
        <f t="shared" si="447"/>
        <v/>
      </c>
      <c r="HR85" s="52" t="str">
        <f t="shared" si="448"/>
        <v/>
      </c>
      <c r="HS85" s="52" t="str">
        <f t="shared" si="449"/>
        <v/>
      </c>
      <c r="HT85" s="52" t="str">
        <f t="shared" si="450"/>
        <v/>
      </c>
      <c r="HV85" s="166"/>
      <c r="HW85" s="1"/>
      <c r="HX85" s="17" t="s">
        <v>65</v>
      </c>
      <c r="HY85" s="32">
        <f>HY58+HY31</f>
        <v>73.42</v>
      </c>
      <c r="HZ85" s="103">
        <f t="shared" si="451"/>
        <v>-110</v>
      </c>
      <c r="IA85" s="24">
        <f>IF(OR($S85&lt;OPL_MIN,$S85&gt;OPL_MAX),"",VLOOKUP($F85,CleanseResults!$FF$3:$FJ$1772,5,FALSE))</f>
        <v>0.52</v>
      </c>
      <c r="IB85" s="24" t="str">
        <f t="shared" si="452"/>
        <v>HomFave</v>
      </c>
      <c r="IC85" s="91">
        <f t="shared" si="453"/>
        <v>-108.33333333333334</v>
      </c>
      <c r="ID85" s="91">
        <f t="shared" si="454"/>
        <v>108.33333333333334</v>
      </c>
      <c r="IE85" s="25">
        <f t="shared" si="455"/>
        <v>-1</v>
      </c>
      <c r="IF85" s="53">
        <f t="shared" si="456"/>
        <v>0</v>
      </c>
      <c r="IG85" s="52">
        <f t="shared" si="457"/>
        <v>110</v>
      </c>
      <c r="IH85" s="52" t="str">
        <f t="shared" si="458"/>
        <v/>
      </c>
      <c r="II85" s="52" t="str">
        <f t="shared" si="459"/>
        <v/>
      </c>
      <c r="IJ85" s="52" t="str">
        <f t="shared" si="460"/>
        <v/>
      </c>
      <c r="IK85" s="52" t="str">
        <f t="shared" si="461"/>
        <v/>
      </c>
      <c r="IL85" s="52" t="str">
        <f t="shared" si="462"/>
        <v/>
      </c>
      <c r="IM85" s="52" t="str">
        <f t="shared" si="463"/>
        <v/>
      </c>
      <c r="IO85" s="166"/>
      <c r="IP85" s="1"/>
      <c r="IQ85" s="17" t="s">
        <v>65</v>
      </c>
      <c r="IR85" s="32">
        <f>IR58+IR31</f>
        <v>75.63</v>
      </c>
      <c r="IS85" s="103">
        <f t="shared" si="464"/>
        <v>-110</v>
      </c>
      <c r="IT85" s="24">
        <f>IF(OR($S85&lt;OPL_MIN,$S85&gt;OPL_MAX),"",VLOOKUP($F85,CleanseResults!$FU$3:$FY$1772,5,FALSE))</f>
        <v>0.51</v>
      </c>
      <c r="IU85" s="24" t="str">
        <f t="shared" si="465"/>
        <v>HomFave</v>
      </c>
      <c r="IV85" s="91">
        <f t="shared" si="466"/>
        <v>-104.08163265306123</v>
      </c>
      <c r="IW85" s="91">
        <f t="shared" si="467"/>
        <v>104.08163265306123</v>
      </c>
      <c r="IX85" s="25">
        <f t="shared" si="468"/>
        <v>-1</v>
      </c>
      <c r="IY85" s="53">
        <f t="shared" si="469"/>
        <v>0</v>
      </c>
      <c r="IZ85" s="52">
        <f t="shared" si="470"/>
        <v>110</v>
      </c>
      <c r="JA85" s="52" t="str">
        <f t="shared" si="471"/>
        <v/>
      </c>
      <c r="JB85" s="52" t="str">
        <f t="shared" si="472"/>
        <v/>
      </c>
      <c r="JC85" s="52" t="str">
        <f t="shared" si="473"/>
        <v/>
      </c>
      <c r="JD85" s="52" t="str">
        <f t="shared" si="474"/>
        <v/>
      </c>
      <c r="JE85" s="52" t="str">
        <f t="shared" si="475"/>
        <v/>
      </c>
      <c r="JF85" s="52" t="str">
        <f t="shared" si="476"/>
        <v/>
      </c>
      <c r="JH85" s="166"/>
      <c r="JI85" s="1"/>
      <c r="JJ85" s="17" t="s">
        <v>65</v>
      </c>
      <c r="JK85" s="32">
        <f>JK58+JK31</f>
        <v>72.42</v>
      </c>
      <c r="JL85" s="103">
        <f t="shared" si="477"/>
        <v>-110</v>
      </c>
      <c r="JM85" s="24">
        <f>IF(OR($S85&lt;OPL_MIN,$S85&gt;OPL_MAX),"",VLOOKUP($F85,CleanseResults!$GJ$3:$GN$1772,5,FALSE))</f>
        <v>0.52</v>
      </c>
      <c r="JN85" s="24" t="str">
        <f t="shared" si="478"/>
        <v>HomFave</v>
      </c>
      <c r="JO85" s="91">
        <f t="shared" si="479"/>
        <v>-108.33333333333334</v>
      </c>
      <c r="JP85" s="91">
        <f t="shared" si="480"/>
        <v>108.33333333333334</v>
      </c>
      <c r="JQ85" s="25">
        <f t="shared" si="481"/>
        <v>-1</v>
      </c>
      <c r="JR85" s="53">
        <f t="shared" si="482"/>
        <v>0</v>
      </c>
      <c r="JS85" s="52">
        <f t="shared" si="483"/>
        <v>110</v>
      </c>
      <c r="JT85" s="52" t="str">
        <f t="shared" si="484"/>
        <v/>
      </c>
      <c r="JU85" s="52" t="str">
        <f t="shared" si="485"/>
        <v/>
      </c>
      <c r="JV85" s="52" t="str">
        <f t="shared" si="486"/>
        <v/>
      </c>
      <c r="JW85" s="52" t="str">
        <f t="shared" si="487"/>
        <v/>
      </c>
      <c r="JX85" s="52" t="str">
        <f t="shared" si="488"/>
        <v/>
      </c>
      <c r="JY85" s="52" t="str">
        <f t="shared" si="489"/>
        <v/>
      </c>
      <c r="KA85" s="166"/>
      <c r="KB85" s="1"/>
      <c r="KC85" s="17" t="s">
        <v>65</v>
      </c>
      <c r="KD85" s="32">
        <f>KD58+KD31</f>
        <v>73.97</v>
      </c>
      <c r="KE85" s="103">
        <f t="shared" si="490"/>
        <v>-110</v>
      </c>
      <c r="KF85" s="24">
        <f>IF(OR($S85&lt;OPL_MIN,$S85&gt;OPL_MAX),"",VLOOKUP($F85,CleanseResults!$GY$3:$HC$1772,5,FALSE))</f>
        <v>0.55000000000000004</v>
      </c>
      <c r="KG85" s="24" t="str">
        <f t="shared" si="491"/>
        <v>HomFave</v>
      </c>
      <c r="KH85" s="91">
        <f t="shared" si="492"/>
        <v>-122.22222222222226</v>
      </c>
      <c r="KI85" s="91">
        <f t="shared" si="493"/>
        <v>122.22222222222226</v>
      </c>
      <c r="KJ85" s="25">
        <f t="shared" si="494"/>
        <v>-1</v>
      </c>
      <c r="KK85" s="53">
        <f t="shared" si="495"/>
        <v>0</v>
      </c>
      <c r="KL85" s="52">
        <f t="shared" si="496"/>
        <v>110</v>
      </c>
      <c r="KM85" s="52" t="str">
        <f t="shared" si="497"/>
        <v/>
      </c>
      <c r="KN85" s="52" t="str">
        <f t="shared" si="498"/>
        <v/>
      </c>
      <c r="KO85" s="52" t="str">
        <f t="shared" si="499"/>
        <v/>
      </c>
      <c r="KP85" s="52" t="str">
        <f t="shared" si="500"/>
        <v/>
      </c>
      <c r="KQ85" s="52" t="str">
        <f t="shared" si="501"/>
        <v/>
      </c>
      <c r="KR85" s="52" t="str">
        <f t="shared" si="502"/>
        <v/>
      </c>
      <c r="KT85" s="166"/>
      <c r="KU85" s="1"/>
      <c r="KV85" s="17" t="s">
        <v>65</v>
      </c>
      <c r="KW85" s="32">
        <f>KW58+KW31</f>
        <v>71.08</v>
      </c>
      <c r="KX85" s="103">
        <f t="shared" si="503"/>
        <v>-110</v>
      </c>
      <c r="KY85" s="24">
        <f>IF(OR($S85&lt;OPL_MIN,$S85&gt;OPL_MAX),"",VLOOKUP($F85,CleanseResults!$HN$3:$HR$1772,5,FALSE))</f>
        <v>0.53</v>
      </c>
      <c r="KZ85" s="24" t="str">
        <f t="shared" si="504"/>
        <v>HomFave</v>
      </c>
      <c r="LA85" s="91">
        <f t="shared" si="505"/>
        <v>-112.76595744680853</v>
      </c>
      <c r="LB85" s="91">
        <f t="shared" si="506"/>
        <v>112.76595744680853</v>
      </c>
      <c r="LC85" s="25">
        <f t="shared" si="507"/>
        <v>-1</v>
      </c>
      <c r="LD85" s="53">
        <f t="shared" si="508"/>
        <v>0</v>
      </c>
      <c r="LE85" s="52">
        <f t="shared" si="509"/>
        <v>110</v>
      </c>
      <c r="LF85" s="52" t="str">
        <f t="shared" si="510"/>
        <v/>
      </c>
      <c r="LG85" s="52" t="str">
        <f t="shared" si="511"/>
        <v/>
      </c>
      <c r="LH85" s="52" t="str">
        <f t="shared" si="512"/>
        <v/>
      </c>
      <c r="LI85" s="52" t="str">
        <f t="shared" si="513"/>
        <v/>
      </c>
      <c r="LJ85" s="52" t="str">
        <f t="shared" si="514"/>
        <v/>
      </c>
      <c r="LK85" s="52" t="str">
        <f t="shared" si="515"/>
        <v/>
      </c>
      <c r="LO85" s="166"/>
      <c r="LP85" s="1"/>
      <c r="LQ85" s="17" t="s">
        <v>409</v>
      </c>
      <c r="LR85" s="121">
        <f>LR58+LR31</f>
        <v>13</v>
      </c>
      <c r="LS85" s="129">
        <f t="shared" si="277"/>
        <v>0.51162813412644914</v>
      </c>
      <c r="LT85" s="53">
        <f t="shared" si="516"/>
        <v>13</v>
      </c>
      <c r="LU85" s="53">
        <f t="shared" si="517"/>
        <v>2</v>
      </c>
      <c r="LV85" s="53">
        <f t="shared" si="518"/>
        <v>0</v>
      </c>
      <c r="LW85" s="53">
        <f t="shared" si="519"/>
        <v>0</v>
      </c>
      <c r="LX85" s="24" t="str">
        <f t="shared" si="520"/>
        <v>HomFave</v>
      </c>
      <c r="LY85" s="97">
        <f t="shared" si="278"/>
        <v>86.666666666666671</v>
      </c>
      <c r="LZ85" s="127">
        <f t="shared" si="279"/>
        <v>0.52</v>
      </c>
      <c r="MA85" s="128">
        <f t="shared" si="280"/>
        <v>8.3718658735508766E-3</v>
      </c>
      <c r="MB85" s="91">
        <f t="shared" si="281"/>
        <v>-108.33333333333334</v>
      </c>
      <c r="MC85" s="137" t="str">
        <f t="shared" si="282"/>
        <v>HomFave</v>
      </c>
      <c r="MD85" s="138">
        <f t="shared" si="283"/>
        <v>-1</v>
      </c>
      <c r="ME85" s="130">
        <f t="shared" si="521"/>
        <v>-1</v>
      </c>
      <c r="MF85" s="135">
        <f t="shared" si="284"/>
        <v>0</v>
      </c>
      <c r="MG85" s="135">
        <f t="shared" si="285"/>
        <v>1</v>
      </c>
      <c r="MH85" s="135" t="str">
        <f t="shared" si="286"/>
        <v/>
      </c>
      <c r="MI85" s="135" t="str">
        <f t="shared" si="287"/>
        <v/>
      </c>
      <c r="MJ85" s="135" t="str">
        <f t="shared" si="288"/>
        <v/>
      </c>
      <c r="MK85" s="135" t="str">
        <f t="shared" si="289"/>
        <v/>
      </c>
      <c r="ML85" s="135" t="str">
        <f t="shared" si="290"/>
        <v/>
      </c>
      <c r="MM85" s="135" t="str">
        <f t="shared" si="291"/>
        <v/>
      </c>
      <c r="MO85" s="123">
        <f t="shared" si="292"/>
        <v>0.90909090909090906</v>
      </c>
      <c r="MP85" s="123">
        <f t="shared" si="293"/>
        <v>1</v>
      </c>
      <c r="MS85" s="24">
        <f t="shared" si="294"/>
        <v>1</v>
      </c>
      <c r="MT85" s="24">
        <f t="shared" si="295"/>
        <v>0</v>
      </c>
      <c r="MU85" s="24">
        <f t="shared" si="296"/>
        <v>-1</v>
      </c>
      <c r="MV85" s="81">
        <f t="shared" si="297"/>
        <v>-1</v>
      </c>
      <c r="MX85" s="52">
        <f t="shared" si="298"/>
        <v>0.48</v>
      </c>
      <c r="MY85" s="52">
        <f t="shared" si="299"/>
        <v>0.59</v>
      </c>
      <c r="MZ85" s="52">
        <f t="shared" si="300"/>
        <v>0.78</v>
      </c>
      <c r="NA85" s="52">
        <f t="shared" si="301"/>
        <v>0.59</v>
      </c>
      <c r="NB85" s="52">
        <f t="shared" si="302"/>
        <v>0.54</v>
      </c>
      <c r="NC85" s="52">
        <f t="shared" si="303"/>
        <v>0.52</v>
      </c>
      <c r="ND85" s="52">
        <f t="shared" si="304"/>
        <v>0.49</v>
      </c>
      <c r="NE85" s="52">
        <f t="shared" si="305"/>
        <v>0.54</v>
      </c>
      <c r="NF85" s="52">
        <f t="shared" si="306"/>
        <v>0.52</v>
      </c>
      <c r="NG85" s="52">
        <f t="shared" si="307"/>
        <v>0.52</v>
      </c>
      <c r="NH85" s="52">
        <f t="shared" si="308"/>
        <v>0.52</v>
      </c>
      <c r="NI85" s="52">
        <f t="shared" si="309"/>
        <v>0.51</v>
      </c>
      <c r="NJ85" s="52">
        <f t="shared" si="310"/>
        <v>0.52</v>
      </c>
      <c r="NK85" s="52">
        <f t="shared" si="311"/>
        <v>0.55000000000000004</v>
      </c>
      <c r="NL85" s="52">
        <f t="shared" si="312"/>
        <v>0.53</v>
      </c>
      <c r="NM85" s="109">
        <f t="shared" si="522"/>
        <v>0.52</v>
      </c>
    </row>
    <row r="86" spans="5:377" ht="15.75" customHeight="1" x14ac:dyDescent="0.2">
      <c r="E86" s="10">
        <f t="shared" si="313"/>
        <v>0</v>
      </c>
      <c r="F86" s="26">
        <v>824756</v>
      </c>
      <c r="G86" s="49">
        <f>VLOOKUP($F86,Lookup_!$A$2:$AJ$2224,3,FALSE)</f>
        <v>2026</v>
      </c>
      <c r="H86" s="27">
        <f>VLOOKUP($F86,Lookup_!$A$2:$AJ$2224,4,FALSE)</f>
        <v>5.4</v>
      </c>
      <c r="I86" s="86">
        <f>VLOOKUP($F86,Lookup_!$A$2:$AJ$2224,2,FALSE)</f>
        <v>46169</v>
      </c>
      <c r="J86" s="7">
        <f>VLOOKUP($F86,Lookup_!$A$2:$AJ$2224,13,FALSE)</f>
        <v>0</v>
      </c>
      <c r="K86" s="8" t="str">
        <f>VLOOKUP(J86,Lookup_!$AO$3:$AP$32,2,FALSE)</f>
        <v>ATL</v>
      </c>
      <c r="L86" s="27">
        <f>VLOOKUP($F86,Lookup_!$A$2:$AJ$2224,14,FALSE)</f>
        <v>-120</v>
      </c>
      <c r="M86" s="12">
        <f>VLOOKUP($F86,Lookup_!$A$2:$AJ$2224,15,FALSE)</f>
        <v>0.54545500000000002</v>
      </c>
      <c r="N86" s="115">
        <f t="shared" si="314"/>
        <v>0.53271043554013775</v>
      </c>
      <c r="O86" s="116">
        <f t="shared" si="315"/>
        <v>-114.00007105998509</v>
      </c>
      <c r="P86" s="49">
        <f>VLOOKUP($F86,Lookup_!$A$2:$AJ$2224,7,FALSE)</f>
        <v>3</v>
      </c>
      <c r="Q86" s="8" t="str">
        <f>VLOOKUP(P86,Lookup_!$AO$3:$AP$32,2,FALSE)</f>
        <v>BOS</v>
      </c>
      <c r="R86" s="88">
        <f>VLOOKUP($F86,Lookup_!$A$2:$AJ$2224,12,FALSE)</f>
        <v>0.34564541199999999</v>
      </c>
      <c r="S86" s="27">
        <f>VLOOKUP($F86,Lookup_!$A$2:$AJ$2224,8,FALSE)</f>
        <v>109</v>
      </c>
      <c r="T86" s="12">
        <f>VLOOKUP($F86,Lookup_!$A$2:$AJ$2224,9,FALSE)</f>
        <v>0.47846899999999998</v>
      </c>
      <c r="U86" s="115">
        <f t="shared" si="316"/>
        <v>0.46728956445986219</v>
      </c>
      <c r="V86" s="116">
        <f t="shared" si="317"/>
        <v>114.00007105998509</v>
      </c>
      <c r="W86" s="90">
        <f t="shared" si="318"/>
        <v>-1</v>
      </c>
      <c r="X86" s="27">
        <f>VLOOKUP($F86,Lookup_!$A$2:$AJ$2224,5,FALSE)</f>
        <v>8</v>
      </c>
      <c r="Y86" s="27">
        <f>VLOOKUP($F86,Lookup_!$A$2:$AJ$2224,6,FALSE)</f>
        <v>-110</v>
      </c>
      <c r="Z86" s="55">
        <f>VLOOKUP($F86,Lookup_!$A$2:$AJ$2224,19,FALSE)</f>
        <v>-100.7221327983933</v>
      </c>
      <c r="AA86" s="116">
        <f>VLOOKUP($F86,Lookup_!$A$2:$AJ$2224,25,FALSE)</f>
        <v>111.87248666262697</v>
      </c>
      <c r="AB86" s="27">
        <f>VLOOKUP($F86,Lookup_!$A$2:$AJ$2224,21,FALSE)</f>
        <v>-116.84739357304485</v>
      </c>
      <c r="AC86" s="116">
        <f>VLOOKUP($F86,Lookup_!$A$2:$AJ$2224,23,FALSE)</f>
        <v>-123.0813332232799</v>
      </c>
      <c r="AD86" s="7">
        <f>VLOOKUP($F86,Lookup_!$A$2:$AJ$2224,31,FALSE)</f>
        <v>0</v>
      </c>
      <c r="AE86" s="8">
        <f>VLOOKUP($F86,Lookup_!$A$2:$AJ$2224,30,FALSE)</f>
        <v>8</v>
      </c>
      <c r="AF86" s="8" t="str">
        <f>VLOOKUP($F86,Lookup_!$A$2:$AJ$2224,32,FALSE)</f>
        <v>EIGHT</v>
      </c>
      <c r="AG86" s="28">
        <f>VLOOKUP($F86,Lookup_!$A$2:$AJ$2224,29,FALSE)</f>
        <v>1</v>
      </c>
      <c r="AH86" s="28">
        <f>VLOOKUP($F86,Lookup_!$A$2:$AJ$2224,34,FALSE)</f>
        <v>-1</v>
      </c>
      <c r="AI86" s="28" t="str">
        <f>VLOOKUP($F86,Lookup_!$A$2:$AJ$2224,33,FALSE)</f>
        <v>HomDog</v>
      </c>
      <c r="AJ86" s="8">
        <f>VLOOKUP($F86,Lookup_!$A$2:$AJ$2224,35,FALSE)</f>
        <v>8</v>
      </c>
      <c r="AK86" s="28">
        <f>VLOOKUP($F86,Lookup_!$A$2:$AJ$2224,36,FALSE)</f>
        <v>0</v>
      </c>
      <c r="AL86">
        <f t="shared" si="319"/>
        <v>8</v>
      </c>
      <c r="AM86">
        <f t="shared" si="320"/>
        <v>1</v>
      </c>
      <c r="AN86" s="166"/>
      <c r="AO86" s="1"/>
      <c r="AP86" s="17" t="s">
        <v>66</v>
      </c>
      <c r="AQ86" s="32">
        <f>AQ59+AQ32</f>
        <v>55.46</v>
      </c>
      <c r="AR86" s="103">
        <f t="shared" si="321"/>
        <v>109</v>
      </c>
      <c r="AS86" s="24">
        <f>IF(OR($S86&lt;OPL_MIN,$S86&gt;OPL_MAX),"",VLOOKUP($F86,CleanseResults!$L$3:$P$1772,5,FALSE))</f>
        <v>0.45</v>
      </c>
      <c r="AT86" s="24" t="str">
        <f t="shared" si="322"/>
        <v>VisFave</v>
      </c>
      <c r="AU86" s="91">
        <f t="shared" si="323"/>
        <v>-122.22222222222226</v>
      </c>
      <c r="AV86" s="91">
        <f t="shared" si="324"/>
        <v>122.22222222222226</v>
      </c>
      <c r="AW86" s="25">
        <f t="shared" si="325"/>
        <v>-1</v>
      </c>
      <c r="AX86" s="53" t="str">
        <f t="shared" si="326"/>
        <v/>
      </c>
      <c r="AY86" s="52" t="str">
        <f t="shared" si="327"/>
        <v/>
      </c>
      <c r="AZ86" s="52" t="str">
        <f t="shared" si="328"/>
        <v/>
      </c>
      <c r="BA86" s="52" t="str">
        <f t="shared" si="329"/>
        <v/>
      </c>
      <c r="BB86" s="52">
        <f t="shared" si="330"/>
        <v>0</v>
      </c>
      <c r="BC86" s="52">
        <f t="shared" si="331"/>
        <v>120</v>
      </c>
      <c r="BD86" s="52" t="str">
        <f t="shared" si="332"/>
        <v/>
      </c>
      <c r="BE86" s="52" t="str">
        <f t="shared" si="333"/>
        <v/>
      </c>
      <c r="BG86" s="166"/>
      <c r="BH86" s="1"/>
      <c r="BI86" s="17" t="s">
        <v>66</v>
      </c>
      <c r="BJ86" s="32">
        <f>BJ59+BJ32</f>
        <v>59.430000000000007</v>
      </c>
      <c r="BK86" s="103">
        <f t="shared" si="334"/>
        <v>109</v>
      </c>
      <c r="BL86" s="24">
        <f>IF(OR($S86&lt;OPL_MIN,$S86&gt;OPL_MAX),"",VLOOKUP($F86,CleanseResults!$AA$3:$AE$1772,5,FALSE))</f>
        <v>0.4</v>
      </c>
      <c r="BM86" s="24" t="str">
        <f t="shared" si="335"/>
        <v>VisFave</v>
      </c>
      <c r="BN86" s="91">
        <f t="shared" si="336"/>
        <v>-149.99999999999997</v>
      </c>
      <c r="BO86" s="91">
        <f t="shared" si="337"/>
        <v>149.99999999999997</v>
      </c>
      <c r="BP86" s="25">
        <f t="shared" si="338"/>
        <v>-1</v>
      </c>
      <c r="BQ86" s="53" t="str">
        <f t="shared" si="339"/>
        <v/>
      </c>
      <c r="BR86" s="52" t="str">
        <f t="shared" si="340"/>
        <v/>
      </c>
      <c r="BS86" s="52" t="str">
        <f t="shared" si="341"/>
        <v/>
      </c>
      <c r="BT86" s="52" t="str">
        <f t="shared" si="342"/>
        <v/>
      </c>
      <c r="BU86" s="52">
        <f t="shared" si="343"/>
        <v>0</v>
      </c>
      <c r="BV86" s="52">
        <f t="shared" si="344"/>
        <v>120</v>
      </c>
      <c r="BW86" s="52" t="str">
        <f t="shared" si="345"/>
        <v/>
      </c>
      <c r="BX86" s="52" t="str">
        <f t="shared" si="346"/>
        <v/>
      </c>
      <c r="BZ86" s="166"/>
      <c r="CA86" s="1"/>
      <c r="CB86" s="17" t="s">
        <v>66</v>
      </c>
      <c r="CC86" s="32">
        <f>CC59+CC32</f>
        <v>57.25</v>
      </c>
      <c r="CD86" s="103">
        <f t="shared" si="347"/>
        <v>109</v>
      </c>
      <c r="CE86" s="24">
        <f>IF(OR($S86&lt;OPL_MIN,$S86&gt;OPL_MAX),"",VLOOKUP($F86,CleanseResults!$AP$3:$AT$1772,5,FALSE))</f>
        <v>0.28000000000000003</v>
      </c>
      <c r="CF86" s="24" t="str">
        <f t="shared" si="348"/>
        <v>VisFave</v>
      </c>
      <c r="CG86" s="91">
        <f t="shared" si="349"/>
        <v>-257.14285714285711</v>
      </c>
      <c r="CH86" s="91">
        <f t="shared" si="350"/>
        <v>257.14285714285711</v>
      </c>
      <c r="CI86" s="25">
        <f t="shared" si="351"/>
        <v>-1</v>
      </c>
      <c r="CJ86" s="53" t="str">
        <f t="shared" si="352"/>
        <v/>
      </c>
      <c r="CK86" s="52" t="str">
        <f t="shared" si="353"/>
        <v/>
      </c>
      <c r="CL86" s="52" t="str">
        <f t="shared" si="354"/>
        <v/>
      </c>
      <c r="CM86" s="52" t="str">
        <f t="shared" si="355"/>
        <v/>
      </c>
      <c r="CN86" s="52">
        <f t="shared" si="356"/>
        <v>0</v>
      </c>
      <c r="CO86" s="52">
        <f t="shared" si="357"/>
        <v>120</v>
      </c>
      <c r="CP86" s="52" t="str">
        <f t="shared" si="358"/>
        <v/>
      </c>
      <c r="CQ86" s="52" t="str">
        <f t="shared" si="359"/>
        <v/>
      </c>
      <c r="CS86" s="166"/>
      <c r="CT86" s="1"/>
      <c r="CU86" s="17" t="s">
        <v>66</v>
      </c>
      <c r="CV86" s="32">
        <f>CV59+CV32</f>
        <v>59.29</v>
      </c>
      <c r="CW86" s="103">
        <f t="shared" si="360"/>
        <v>109</v>
      </c>
      <c r="CX86" s="24">
        <f>IF(OR($S86&lt;OPL_MIN,$S86&gt;OPL_MAX),"",VLOOKUP($F86,CleanseResults!$BE$3:$BI$1772,5,FALSE))</f>
        <v>0.43</v>
      </c>
      <c r="CY86" s="24" t="str">
        <f t="shared" si="361"/>
        <v>VisFave</v>
      </c>
      <c r="CZ86" s="91">
        <f t="shared" si="362"/>
        <v>-132.55813953488376</v>
      </c>
      <c r="DA86" s="91">
        <f t="shared" si="363"/>
        <v>132.55813953488376</v>
      </c>
      <c r="DB86" s="25">
        <f t="shared" si="364"/>
        <v>-1</v>
      </c>
      <c r="DC86" s="53" t="str">
        <f t="shared" si="365"/>
        <v/>
      </c>
      <c r="DD86" s="52" t="str">
        <f t="shared" si="366"/>
        <v/>
      </c>
      <c r="DE86" s="52" t="str">
        <f t="shared" si="367"/>
        <v/>
      </c>
      <c r="DF86" s="52" t="str">
        <f t="shared" si="368"/>
        <v/>
      </c>
      <c r="DG86" s="52">
        <f t="shared" si="369"/>
        <v>0</v>
      </c>
      <c r="DH86" s="52">
        <f t="shared" si="370"/>
        <v>120</v>
      </c>
      <c r="DI86" s="52" t="str">
        <f t="shared" si="371"/>
        <v/>
      </c>
      <c r="DJ86" s="52" t="str">
        <f t="shared" si="372"/>
        <v/>
      </c>
      <c r="DL86" s="166"/>
      <c r="DM86" s="1"/>
      <c r="DN86" s="17" t="s">
        <v>66</v>
      </c>
      <c r="DO86" s="32">
        <f>DO59+DO32</f>
        <v>67.849999999999994</v>
      </c>
      <c r="DP86" s="103">
        <f t="shared" si="373"/>
        <v>109</v>
      </c>
      <c r="DQ86" s="24">
        <f>IF(OR($S86&lt;OPL_MIN,$S86&gt;OPL_MAX),"",VLOOKUP($F86,CleanseResults!$BT$3:$BX$1772,5,FALSE))</f>
        <v>0.42</v>
      </c>
      <c r="DR86" s="24" t="str">
        <f t="shared" si="374"/>
        <v>VisFave</v>
      </c>
      <c r="DS86" s="91">
        <f t="shared" si="375"/>
        <v>-138.09523809523813</v>
      </c>
      <c r="DT86" s="91">
        <f t="shared" si="376"/>
        <v>138.09523809523813</v>
      </c>
      <c r="DU86" s="25">
        <f t="shared" si="377"/>
        <v>-1</v>
      </c>
      <c r="DV86" s="53" t="str">
        <f t="shared" si="378"/>
        <v/>
      </c>
      <c r="DW86" s="52" t="str">
        <f t="shared" si="379"/>
        <v/>
      </c>
      <c r="DX86" s="52" t="str">
        <f t="shared" si="380"/>
        <v/>
      </c>
      <c r="DY86" s="52" t="str">
        <f t="shared" si="381"/>
        <v/>
      </c>
      <c r="DZ86" s="52">
        <f t="shared" si="382"/>
        <v>0</v>
      </c>
      <c r="EA86" s="52">
        <f t="shared" si="383"/>
        <v>120</v>
      </c>
      <c r="EB86" s="52" t="str">
        <f t="shared" si="384"/>
        <v/>
      </c>
      <c r="EC86" s="52" t="str">
        <f t="shared" si="385"/>
        <v/>
      </c>
      <c r="EE86" s="166"/>
      <c r="EF86" s="1"/>
      <c r="EG86" s="17" t="s">
        <v>66</v>
      </c>
      <c r="EH86" s="32">
        <f>EH59+EH32</f>
        <v>61.59</v>
      </c>
      <c r="EI86" s="103">
        <f t="shared" si="386"/>
        <v>109</v>
      </c>
      <c r="EJ86" s="24">
        <f>IF(OR($S86&lt;OPL_MIN,$S86&gt;OPL_MAX),"",VLOOKUP($F86,CleanseResults!$CI$3:$CM$1772,5,FALSE))</f>
        <v>0.46</v>
      </c>
      <c r="EK86" s="24" t="str">
        <f t="shared" si="387"/>
        <v>VisFave</v>
      </c>
      <c r="EL86" s="91">
        <f t="shared" si="388"/>
        <v>-117.39130434782609</v>
      </c>
      <c r="EM86" s="91">
        <f t="shared" si="389"/>
        <v>117.39130434782609</v>
      </c>
      <c r="EN86" s="25">
        <f t="shared" si="390"/>
        <v>-1</v>
      </c>
      <c r="EO86" s="53" t="str">
        <f t="shared" si="391"/>
        <v/>
      </c>
      <c r="EP86" s="52" t="str">
        <f t="shared" si="392"/>
        <v/>
      </c>
      <c r="EQ86" s="52" t="str">
        <f t="shared" si="393"/>
        <v/>
      </c>
      <c r="ER86" s="52" t="str">
        <f t="shared" si="394"/>
        <v/>
      </c>
      <c r="ES86" s="52">
        <f t="shared" si="395"/>
        <v>0</v>
      </c>
      <c r="ET86" s="52">
        <f t="shared" si="396"/>
        <v>120</v>
      </c>
      <c r="EU86" s="52" t="str">
        <f t="shared" si="397"/>
        <v/>
      </c>
      <c r="EV86" s="52" t="str">
        <f t="shared" si="398"/>
        <v/>
      </c>
      <c r="EX86" s="166"/>
      <c r="EY86" s="1"/>
      <c r="EZ86" s="17" t="s">
        <v>66</v>
      </c>
      <c r="FA86" s="32">
        <f>FA59+FA32</f>
        <v>48.83</v>
      </c>
      <c r="FB86" s="103">
        <f t="shared" si="399"/>
        <v>109</v>
      </c>
      <c r="FC86" s="24">
        <f>IF(OR($S86&lt;OPL_MIN,$S86&gt;OPL_MAX),"",VLOOKUP($F86,CleanseResults!$CX$3:$DB$1772,5,FALSE))</f>
        <v>0.47</v>
      </c>
      <c r="FD86" s="24" t="str">
        <f t="shared" si="400"/>
        <v>VisFave</v>
      </c>
      <c r="FE86" s="91">
        <f t="shared" si="401"/>
        <v>-112.76595744680853</v>
      </c>
      <c r="FF86" s="91">
        <f t="shared" si="402"/>
        <v>112.76595744680853</v>
      </c>
      <c r="FG86" s="25">
        <f t="shared" si="403"/>
        <v>-1</v>
      </c>
      <c r="FH86" s="53" t="str">
        <f t="shared" si="404"/>
        <v/>
      </c>
      <c r="FI86" s="52" t="str">
        <f t="shared" si="405"/>
        <v/>
      </c>
      <c r="FJ86" s="52" t="str">
        <f t="shared" si="406"/>
        <v/>
      </c>
      <c r="FK86" s="52" t="str">
        <f t="shared" si="407"/>
        <v/>
      </c>
      <c r="FL86" s="52">
        <f t="shared" si="408"/>
        <v>0</v>
      </c>
      <c r="FM86" s="52">
        <f t="shared" si="409"/>
        <v>120</v>
      </c>
      <c r="FN86" s="52" t="str">
        <f t="shared" si="410"/>
        <v/>
      </c>
      <c r="FO86" s="52" t="str">
        <f t="shared" si="411"/>
        <v/>
      </c>
      <c r="FQ86" s="166"/>
      <c r="FR86" s="1"/>
      <c r="FS86" s="17" t="s">
        <v>66</v>
      </c>
      <c r="FT86" s="32">
        <f>FT59+FT32</f>
        <v>63.82</v>
      </c>
      <c r="FU86" s="103">
        <f t="shared" si="412"/>
        <v>109</v>
      </c>
      <c r="FV86" s="24">
        <f>IF(OR($S86&lt;OPL_MIN,$S86&gt;OPL_MAX),"",VLOOKUP($F86,CleanseResults!$DM$3:$DQ$1772,5,FALSE))</f>
        <v>0.43</v>
      </c>
      <c r="FW86" s="24" t="str">
        <f t="shared" si="413"/>
        <v>VisFave</v>
      </c>
      <c r="FX86" s="91">
        <f t="shared" si="414"/>
        <v>-132.55813953488376</v>
      </c>
      <c r="FY86" s="91">
        <f t="shared" si="415"/>
        <v>132.55813953488376</v>
      </c>
      <c r="FZ86" s="25">
        <f t="shared" si="416"/>
        <v>-1</v>
      </c>
      <c r="GA86" s="53" t="str">
        <f t="shared" si="417"/>
        <v/>
      </c>
      <c r="GB86" s="52" t="str">
        <f t="shared" si="418"/>
        <v/>
      </c>
      <c r="GC86" s="52" t="str">
        <f t="shared" si="419"/>
        <v/>
      </c>
      <c r="GD86" s="52" t="str">
        <f t="shared" si="420"/>
        <v/>
      </c>
      <c r="GE86" s="52">
        <f t="shared" si="421"/>
        <v>0</v>
      </c>
      <c r="GF86" s="52">
        <f t="shared" si="422"/>
        <v>120</v>
      </c>
      <c r="GG86" s="52" t="str">
        <f t="shared" si="423"/>
        <v/>
      </c>
      <c r="GH86" s="52" t="str">
        <f t="shared" si="424"/>
        <v/>
      </c>
      <c r="GJ86" s="166"/>
      <c r="GK86" s="1"/>
      <c r="GL86" s="17" t="s">
        <v>66</v>
      </c>
      <c r="GM86" s="32">
        <f>GM59+GM32</f>
        <v>51.15</v>
      </c>
      <c r="GN86" s="103">
        <f t="shared" si="425"/>
        <v>109</v>
      </c>
      <c r="GO86" s="24">
        <f>IF(OR($S86&lt;OPL_MIN,$S86&gt;OPL_MAX),"",VLOOKUP($F86,CleanseResults!$EB$3:$EF$1772,5,FALSE))</f>
        <v>0.46</v>
      </c>
      <c r="GP86" s="24" t="str">
        <f t="shared" si="426"/>
        <v>VisFave</v>
      </c>
      <c r="GQ86" s="91">
        <f t="shared" si="427"/>
        <v>-117.39130434782609</v>
      </c>
      <c r="GR86" s="91">
        <f t="shared" si="428"/>
        <v>117.39130434782609</v>
      </c>
      <c r="GS86" s="25">
        <f t="shared" si="429"/>
        <v>-1</v>
      </c>
      <c r="GT86" s="53" t="str">
        <f t="shared" si="430"/>
        <v/>
      </c>
      <c r="GU86" s="52" t="str">
        <f t="shared" si="431"/>
        <v/>
      </c>
      <c r="GV86" s="52" t="str">
        <f t="shared" si="432"/>
        <v/>
      </c>
      <c r="GW86" s="52" t="str">
        <f t="shared" si="433"/>
        <v/>
      </c>
      <c r="GX86" s="52">
        <f t="shared" si="434"/>
        <v>0</v>
      </c>
      <c r="GY86" s="52">
        <f t="shared" si="435"/>
        <v>120</v>
      </c>
      <c r="GZ86" s="52" t="str">
        <f t="shared" si="436"/>
        <v/>
      </c>
      <c r="HA86" s="52" t="str">
        <f t="shared" si="437"/>
        <v/>
      </c>
      <c r="HC86" s="166"/>
      <c r="HD86" s="1"/>
      <c r="HE86" s="17" t="s">
        <v>66</v>
      </c>
      <c r="HF86" s="32">
        <f>HF59+HF32</f>
        <v>51.15</v>
      </c>
      <c r="HG86" s="103">
        <f t="shared" si="438"/>
        <v>109</v>
      </c>
      <c r="HH86" s="24">
        <f>IF(OR($S86&lt;OPL_MIN,$S86&gt;OPL_MAX),"",VLOOKUP($F86,CleanseResults!$EQ$3:$EU$1772,5,FALSE))</f>
        <v>0.46</v>
      </c>
      <c r="HI86" s="24" t="str">
        <f t="shared" si="439"/>
        <v>VisFave</v>
      </c>
      <c r="HJ86" s="91">
        <f t="shared" si="440"/>
        <v>-117.39130434782609</v>
      </c>
      <c r="HK86" s="91">
        <f t="shared" si="441"/>
        <v>117.39130434782609</v>
      </c>
      <c r="HL86" s="25">
        <f t="shared" si="442"/>
        <v>-1</v>
      </c>
      <c r="HM86" s="53" t="str">
        <f t="shared" si="443"/>
        <v/>
      </c>
      <c r="HN86" s="52" t="str">
        <f t="shared" si="444"/>
        <v/>
      </c>
      <c r="HO86" s="52" t="str">
        <f t="shared" si="445"/>
        <v/>
      </c>
      <c r="HP86" s="52" t="str">
        <f t="shared" si="446"/>
        <v/>
      </c>
      <c r="HQ86" s="52">
        <f t="shared" si="447"/>
        <v>0</v>
      </c>
      <c r="HR86" s="52">
        <f t="shared" si="448"/>
        <v>120</v>
      </c>
      <c r="HS86" s="52" t="str">
        <f t="shared" si="449"/>
        <v/>
      </c>
      <c r="HT86" s="52" t="str">
        <f t="shared" si="450"/>
        <v/>
      </c>
      <c r="HV86" s="166"/>
      <c r="HW86" s="1"/>
      <c r="HX86" s="17" t="s">
        <v>66</v>
      </c>
      <c r="HY86" s="32">
        <f>HY59+HY32</f>
        <v>57.35</v>
      </c>
      <c r="HZ86" s="103">
        <f t="shared" si="451"/>
        <v>109</v>
      </c>
      <c r="IA86" s="24">
        <f>IF(OR($S86&lt;OPL_MIN,$S86&gt;OPL_MAX),"",VLOOKUP($F86,CleanseResults!$FF$3:$FJ$1772,5,FALSE))</f>
        <v>0.49</v>
      </c>
      <c r="IB86" s="24" t="str">
        <f t="shared" si="452"/>
        <v>VisFave</v>
      </c>
      <c r="IC86" s="91">
        <f t="shared" si="453"/>
        <v>-104.08163265306123</v>
      </c>
      <c r="ID86" s="91">
        <f t="shared" si="454"/>
        <v>104.08163265306123</v>
      </c>
      <c r="IE86" s="25">
        <f t="shared" si="455"/>
        <v>-1</v>
      </c>
      <c r="IF86" s="53" t="str">
        <f t="shared" si="456"/>
        <v/>
      </c>
      <c r="IG86" s="52" t="str">
        <f t="shared" si="457"/>
        <v/>
      </c>
      <c r="IH86" s="52" t="str">
        <f t="shared" si="458"/>
        <v/>
      </c>
      <c r="II86" s="52" t="str">
        <f t="shared" si="459"/>
        <v/>
      </c>
      <c r="IJ86" s="52">
        <f t="shared" si="460"/>
        <v>0</v>
      </c>
      <c r="IK86" s="52">
        <f t="shared" si="461"/>
        <v>120</v>
      </c>
      <c r="IL86" s="52" t="str">
        <f t="shared" si="462"/>
        <v/>
      </c>
      <c r="IM86" s="52" t="str">
        <f t="shared" si="463"/>
        <v/>
      </c>
      <c r="IO86" s="166"/>
      <c r="IP86" s="1"/>
      <c r="IQ86" s="17" t="s">
        <v>66</v>
      </c>
      <c r="IR86" s="32">
        <f>IR59+IR32</f>
        <v>63.76</v>
      </c>
      <c r="IS86" s="103">
        <f t="shared" si="464"/>
        <v>109</v>
      </c>
      <c r="IT86" s="24">
        <f>IF(OR($S86&lt;OPL_MIN,$S86&gt;OPL_MAX),"",VLOOKUP($F86,CleanseResults!$FU$3:$FY$1772,5,FALSE))</f>
        <v>0.46</v>
      </c>
      <c r="IU86" s="24" t="str">
        <f t="shared" si="465"/>
        <v>VisFave</v>
      </c>
      <c r="IV86" s="91">
        <f t="shared" si="466"/>
        <v>-117.39130434782609</v>
      </c>
      <c r="IW86" s="91">
        <f t="shared" si="467"/>
        <v>117.39130434782609</v>
      </c>
      <c r="IX86" s="25">
        <f t="shared" si="468"/>
        <v>-1</v>
      </c>
      <c r="IY86" s="53" t="str">
        <f t="shared" si="469"/>
        <v/>
      </c>
      <c r="IZ86" s="52" t="str">
        <f t="shared" si="470"/>
        <v/>
      </c>
      <c r="JA86" s="52" t="str">
        <f t="shared" si="471"/>
        <v/>
      </c>
      <c r="JB86" s="52" t="str">
        <f t="shared" si="472"/>
        <v/>
      </c>
      <c r="JC86" s="52">
        <f t="shared" si="473"/>
        <v>0</v>
      </c>
      <c r="JD86" s="52">
        <f t="shared" si="474"/>
        <v>120</v>
      </c>
      <c r="JE86" s="52" t="str">
        <f t="shared" si="475"/>
        <v/>
      </c>
      <c r="JF86" s="52" t="str">
        <f t="shared" si="476"/>
        <v/>
      </c>
      <c r="JH86" s="166"/>
      <c r="JI86" s="1"/>
      <c r="JJ86" s="17" t="s">
        <v>66</v>
      </c>
      <c r="JK86" s="32">
        <f>JK59+JK32</f>
        <v>57.440000000000005</v>
      </c>
      <c r="JL86" s="103">
        <f t="shared" si="477"/>
        <v>109</v>
      </c>
      <c r="JM86" s="24">
        <f>IF(OR($S86&lt;OPL_MIN,$S86&gt;OPL_MAX),"",VLOOKUP($F86,CleanseResults!$GJ$3:$GN$1772,5,FALSE))</f>
        <v>0.44</v>
      </c>
      <c r="JN86" s="24" t="str">
        <f t="shared" si="478"/>
        <v>VisFave</v>
      </c>
      <c r="JO86" s="91">
        <f t="shared" si="479"/>
        <v>-127.27272727272729</v>
      </c>
      <c r="JP86" s="91">
        <f t="shared" si="480"/>
        <v>127.27272727272729</v>
      </c>
      <c r="JQ86" s="25">
        <f t="shared" si="481"/>
        <v>-1</v>
      </c>
      <c r="JR86" s="53" t="str">
        <f t="shared" si="482"/>
        <v/>
      </c>
      <c r="JS86" s="52" t="str">
        <f t="shared" si="483"/>
        <v/>
      </c>
      <c r="JT86" s="52" t="str">
        <f t="shared" si="484"/>
        <v/>
      </c>
      <c r="JU86" s="52" t="str">
        <f t="shared" si="485"/>
        <v/>
      </c>
      <c r="JV86" s="52">
        <f t="shared" si="486"/>
        <v>0</v>
      </c>
      <c r="JW86" s="52">
        <f t="shared" si="487"/>
        <v>120</v>
      </c>
      <c r="JX86" s="52" t="str">
        <f t="shared" si="488"/>
        <v/>
      </c>
      <c r="JY86" s="52" t="str">
        <f t="shared" si="489"/>
        <v/>
      </c>
      <c r="KA86" s="166"/>
      <c r="KB86" s="1"/>
      <c r="KC86" s="17" t="s">
        <v>66</v>
      </c>
      <c r="KD86" s="32">
        <f>KD59+KD32</f>
        <v>65.59</v>
      </c>
      <c r="KE86" s="103">
        <f t="shared" si="490"/>
        <v>109</v>
      </c>
      <c r="KF86" s="24">
        <f>IF(OR($S86&lt;OPL_MIN,$S86&gt;OPL_MAX),"",VLOOKUP($F86,CleanseResults!$GY$3:$HC$1772,5,FALSE))</f>
        <v>0.45</v>
      </c>
      <c r="KG86" s="24" t="str">
        <f t="shared" si="491"/>
        <v>VisFave</v>
      </c>
      <c r="KH86" s="91">
        <f t="shared" si="492"/>
        <v>-122.22222222222226</v>
      </c>
      <c r="KI86" s="91">
        <f t="shared" si="493"/>
        <v>122.22222222222226</v>
      </c>
      <c r="KJ86" s="25">
        <f t="shared" si="494"/>
        <v>-1</v>
      </c>
      <c r="KK86" s="53" t="str">
        <f t="shared" si="495"/>
        <v/>
      </c>
      <c r="KL86" s="52" t="str">
        <f t="shared" si="496"/>
        <v/>
      </c>
      <c r="KM86" s="52" t="str">
        <f t="shared" si="497"/>
        <v/>
      </c>
      <c r="KN86" s="52" t="str">
        <f t="shared" si="498"/>
        <v/>
      </c>
      <c r="KO86" s="52">
        <f t="shared" si="499"/>
        <v>0</v>
      </c>
      <c r="KP86" s="52">
        <f t="shared" si="500"/>
        <v>120</v>
      </c>
      <c r="KQ86" s="52" t="str">
        <f t="shared" si="501"/>
        <v/>
      </c>
      <c r="KR86" s="52" t="str">
        <f t="shared" si="502"/>
        <v/>
      </c>
      <c r="KT86" s="166"/>
      <c r="KU86" s="1"/>
      <c r="KV86" s="17" t="s">
        <v>66</v>
      </c>
      <c r="KW86" s="32">
        <f>KW59+KW32</f>
        <v>59.5</v>
      </c>
      <c r="KX86" s="103">
        <f t="shared" si="503"/>
        <v>109</v>
      </c>
      <c r="KY86" s="24">
        <f>IF(OR($S86&lt;OPL_MIN,$S86&gt;OPL_MAX),"",VLOOKUP($F86,CleanseResults!$HN$3:$HR$1772,5,FALSE))</f>
        <v>0.45</v>
      </c>
      <c r="KZ86" s="24" t="str">
        <f t="shared" si="504"/>
        <v>VisFave</v>
      </c>
      <c r="LA86" s="91">
        <f t="shared" si="505"/>
        <v>-122.22222222222226</v>
      </c>
      <c r="LB86" s="91">
        <f t="shared" si="506"/>
        <v>122.22222222222226</v>
      </c>
      <c r="LC86" s="25">
        <f t="shared" si="507"/>
        <v>-1</v>
      </c>
      <c r="LD86" s="53" t="str">
        <f t="shared" si="508"/>
        <v/>
      </c>
      <c r="LE86" s="52" t="str">
        <f t="shared" si="509"/>
        <v/>
      </c>
      <c r="LF86" s="52" t="str">
        <f t="shared" si="510"/>
        <v/>
      </c>
      <c r="LG86" s="52" t="str">
        <f t="shared" si="511"/>
        <v/>
      </c>
      <c r="LH86" s="52">
        <f t="shared" si="512"/>
        <v>0</v>
      </c>
      <c r="LI86" s="52">
        <f t="shared" si="513"/>
        <v>120</v>
      </c>
      <c r="LJ86" s="52" t="str">
        <f t="shared" si="514"/>
        <v/>
      </c>
      <c r="LK86" s="52" t="str">
        <f t="shared" si="515"/>
        <v/>
      </c>
      <c r="LO86" s="166"/>
      <c r="LP86" s="1"/>
      <c r="LQ86" s="17" t="s">
        <v>410</v>
      </c>
      <c r="LR86" s="121">
        <f>LR59+LR32</f>
        <v>11.443224796673073</v>
      </c>
      <c r="LS86" s="129">
        <f t="shared" si="277"/>
        <v>0.46728956445986219</v>
      </c>
      <c r="LT86" s="53">
        <f t="shared" si="516"/>
        <v>0</v>
      </c>
      <c r="LU86" s="53">
        <f t="shared" si="517"/>
        <v>0</v>
      </c>
      <c r="LV86" s="53">
        <f t="shared" si="518"/>
        <v>15</v>
      </c>
      <c r="LW86" s="53">
        <f t="shared" si="519"/>
        <v>0</v>
      </c>
      <c r="LX86" s="24" t="str">
        <f t="shared" si="520"/>
        <v>VisFave</v>
      </c>
      <c r="LY86" s="97">
        <f t="shared" si="278"/>
        <v>100</v>
      </c>
      <c r="LZ86" s="127">
        <f t="shared" si="279"/>
        <v>0.45</v>
      </c>
      <c r="MA86" s="128">
        <f t="shared" si="280"/>
        <v>-1.7289564459862183E-2</v>
      </c>
      <c r="MB86" s="91">
        <f t="shared" si="281"/>
        <v>122.22222222222223</v>
      </c>
      <c r="MC86" s="137" t="str">
        <f t="shared" si="282"/>
        <v>VisFave</v>
      </c>
      <c r="MD86" s="138" t="str">
        <f t="shared" si="283"/>
        <v/>
      </c>
      <c r="ME86" s="130" t="str">
        <f t="shared" si="521"/>
        <v/>
      </c>
      <c r="MF86" s="135" t="str">
        <f t="shared" si="284"/>
        <v/>
      </c>
      <c r="MG86" s="135" t="str">
        <f t="shared" si="285"/>
        <v/>
      </c>
      <c r="MH86" s="135" t="str">
        <f t="shared" si="286"/>
        <v/>
      </c>
      <c r="MI86" s="135" t="str">
        <f t="shared" si="287"/>
        <v/>
      </c>
      <c r="MJ86" s="135" t="str">
        <f t="shared" si="288"/>
        <v/>
      </c>
      <c r="MK86" s="135" t="str">
        <f t="shared" si="289"/>
        <v/>
      </c>
      <c r="ML86" s="135" t="str">
        <f t="shared" si="290"/>
        <v/>
      </c>
      <c r="MM86" s="135" t="str">
        <f t="shared" si="291"/>
        <v/>
      </c>
      <c r="MO86" s="123" t="str">
        <f t="shared" si="292"/>
        <v/>
      </c>
      <c r="MP86" s="123" t="str">
        <f t="shared" si="293"/>
        <v/>
      </c>
      <c r="MS86" s="24" t="str">
        <f t="shared" si="294"/>
        <v/>
      </c>
      <c r="MT86" s="24" t="str">
        <f t="shared" si="295"/>
        <v/>
      </c>
      <c r="MU86" s="24" t="str">
        <f t="shared" si="296"/>
        <v/>
      </c>
      <c r="MV86" s="81" t="str">
        <f t="shared" si="297"/>
        <v/>
      </c>
      <c r="MX86" s="52">
        <f t="shared" si="298"/>
        <v>0.45</v>
      </c>
      <c r="MY86" s="52">
        <f t="shared" si="299"/>
        <v>0.4</v>
      </c>
      <c r="MZ86" s="52">
        <f t="shared" si="300"/>
        <v>0.28000000000000003</v>
      </c>
      <c r="NA86" s="52">
        <f t="shared" si="301"/>
        <v>0.43</v>
      </c>
      <c r="NB86" s="52">
        <f t="shared" si="302"/>
        <v>0.42</v>
      </c>
      <c r="NC86" s="52">
        <f t="shared" si="303"/>
        <v>0.46</v>
      </c>
      <c r="ND86" s="52">
        <f t="shared" si="304"/>
        <v>0.47</v>
      </c>
      <c r="NE86" s="52">
        <f t="shared" si="305"/>
        <v>0.43</v>
      </c>
      <c r="NF86" s="52">
        <f t="shared" si="306"/>
        <v>0.46</v>
      </c>
      <c r="NG86" s="52">
        <f t="shared" si="307"/>
        <v>0.46</v>
      </c>
      <c r="NH86" s="52">
        <f t="shared" si="308"/>
        <v>0.49</v>
      </c>
      <c r="NI86" s="52">
        <f t="shared" si="309"/>
        <v>0.46</v>
      </c>
      <c r="NJ86" s="52">
        <f t="shared" si="310"/>
        <v>0.44</v>
      </c>
      <c r="NK86" s="52">
        <f t="shared" si="311"/>
        <v>0.45</v>
      </c>
      <c r="NL86" s="52">
        <f t="shared" si="312"/>
        <v>0.45</v>
      </c>
      <c r="NM86" s="109">
        <f t="shared" si="522"/>
        <v>0.45</v>
      </c>
    </row>
    <row r="87" spans="5:377" ht="15" customHeight="1" x14ac:dyDescent="0.2">
      <c r="E87" s="10">
        <f t="shared" si="313"/>
        <v>0</v>
      </c>
      <c r="F87" s="26">
        <v>825003</v>
      </c>
      <c r="G87" s="49">
        <f>VLOOKUP($F87,Lookup_!$A$2:$AJ$2224,3,FALSE)</f>
        <v>2026</v>
      </c>
      <c r="H87" s="27">
        <f>VLOOKUP($F87,Lookup_!$A$2:$AJ$2224,4,FALSE)</f>
        <v>5.4</v>
      </c>
      <c r="I87" s="86">
        <f>VLOOKUP($F87,Lookup_!$A$2:$AJ$2224,2,FALSE)</f>
        <v>46169</v>
      </c>
      <c r="J87" s="7">
        <f>VLOOKUP($F87,Lookup_!$A$2:$AJ$2224,13,FALSE)</f>
        <v>24</v>
      </c>
      <c r="K87" s="8" t="str">
        <f>VLOOKUP(J87,Lookup_!$AO$3:$AP$32,2,FALSE)</f>
        <v>SEA</v>
      </c>
      <c r="L87" s="27">
        <f>VLOOKUP($F87,Lookup_!$A$2:$AJ$2224,14,FALSE)</f>
        <v>101</v>
      </c>
      <c r="M87" s="12">
        <f>VLOOKUP($F87,Lookup_!$A$2:$AJ$2224,15,FALSE)</f>
        <v>0.49751200000000001</v>
      </c>
      <c r="N87" s="115">
        <f t="shared" si="314"/>
        <v>0.48605186903196429</v>
      </c>
      <c r="O87" s="116">
        <f t="shared" si="315"/>
        <v>105.73935905063598</v>
      </c>
      <c r="P87" s="49">
        <f>VLOOKUP($F87,Lookup_!$A$2:$AJ$2224,7,FALSE)</f>
        <v>20</v>
      </c>
      <c r="Q87" s="8" t="str">
        <f>VLOOKUP(P87,Lookup_!$AO$3:$AP$32,2,FALSE)</f>
        <v>OAK</v>
      </c>
      <c r="R87" s="88">
        <f>VLOOKUP($F87,Lookup_!$A$2:$AJ$2224,12,FALSE)</f>
        <v>0.33728248799999999</v>
      </c>
      <c r="S87" s="27">
        <f>VLOOKUP($F87,Lookup_!$A$2:$AJ$2224,8,FALSE)</f>
        <v>-111</v>
      </c>
      <c r="T87" s="12">
        <f>VLOOKUP($F87,Lookup_!$A$2:$AJ$2224,9,FALSE)</f>
        <v>0.52606600000000003</v>
      </c>
      <c r="U87" s="115">
        <f t="shared" si="316"/>
        <v>0.5139481309680356</v>
      </c>
      <c r="V87" s="116">
        <f t="shared" si="317"/>
        <v>-105.73935905063594</v>
      </c>
      <c r="W87" s="90">
        <f t="shared" si="318"/>
        <v>1</v>
      </c>
      <c r="X87" s="27">
        <f>VLOOKUP($F87,Lookup_!$A$2:$AJ$2224,5,FALSE)</f>
        <v>9.5</v>
      </c>
      <c r="Y87" s="27">
        <f>VLOOKUP($F87,Lookup_!$A$2:$AJ$2224,6,FALSE)</f>
        <v>-105</v>
      </c>
      <c r="Z87" s="55">
        <f>VLOOKUP($F87,Lookup_!$A$2:$AJ$2224,19,FALSE)</f>
        <v>104.45653709448305</v>
      </c>
      <c r="AA87" s="116">
        <f>VLOOKUP($F87,Lookup_!$A$2:$AJ$2224,25,FALSE)</f>
        <v>-101.47804292288227</v>
      </c>
      <c r="AB87" s="27">
        <f>VLOOKUP($F87,Lookup_!$A$2:$AJ$2224,21,FALSE)</f>
        <v>133.87179906187802</v>
      </c>
      <c r="AC87" s="116">
        <f>VLOOKUP($F87,Lookup_!$A$2:$AJ$2224,23,FALSE)</f>
        <v>127.63694638694638</v>
      </c>
      <c r="AD87" s="7">
        <f>VLOOKUP($F87,Lookup_!$A$2:$AJ$2224,31,FALSE)</f>
        <v>9</v>
      </c>
      <c r="AE87" s="8">
        <f>VLOOKUP($F87,Lookup_!$A$2:$AJ$2224,30,FALSE)</f>
        <v>1</v>
      </c>
      <c r="AF87" s="8" t="str">
        <f>VLOOKUP($F87,Lookup_!$A$2:$AJ$2224,32,FALSE)</f>
        <v>EIGHT</v>
      </c>
      <c r="AG87" s="28">
        <f>VLOOKUP($F87,Lookup_!$A$2:$AJ$2224,29,FALSE)</f>
        <v>-1</v>
      </c>
      <c r="AH87" s="28">
        <f>VLOOKUP($F87,Lookup_!$A$2:$AJ$2224,34,FALSE)</f>
        <v>-1</v>
      </c>
      <c r="AI87" s="28" t="str">
        <f>VLOOKUP($F87,Lookup_!$A$2:$AJ$2224,33,FALSE)</f>
        <v>VisDog</v>
      </c>
      <c r="AJ87" s="8">
        <f>VLOOKUP($F87,Lookup_!$A$2:$AJ$2224,35,FALSE)</f>
        <v>10</v>
      </c>
      <c r="AK87" s="28">
        <f>VLOOKUP($F87,Lookup_!$A$2:$AJ$2224,36,FALSE)</f>
        <v>1</v>
      </c>
      <c r="AL87">
        <f t="shared" si="319"/>
        <v>8</v>
      </c>
      <c r="AM87">
        <f t="shared" si="320"/>
        <v>1</v>
      </c>
      <c r="AN87" s="166"/>
      <c r="AO87" s="1"/>
      <c r="AP87" s="17" t="s">
        <v>67</v>
      </c>
      <c r="AQ87" s="32">
        <f>AQ86-AQ85</f>
        <v>-10.519999999999989</v>
      </c>
      <c r="AR87" s="103">
        <f t="shared" si="321"/>
        <v>-111</v>
      </c>
      <c r="AS87" s="24">
        <f>IF(OR($S87&lt;OPL_MIN,$S87&gt;OPL_MAX),"",VLOOKUP($F87,CleanseResults!$L$3:$P$1772,5,FALSE))</f>
        <v>0.51</v>
      </c>
      <c r="AT87" s="24" t="str">
        <f t="shared" si="322"/>
        <v>HomFave</v>
      </c>
      <c r="AU87" s="91">
        <f t="shared" si="323"/>
        <v>-104.08163265306123</v>
      </c>
      <c r="AV87" s="91">
        <f t="shared" si="324"/>
        <v>104.08163265306123</v>
      </c>
      <c r="AW87" s="25">
        <f t="shared" si="325"/>
        <v>-1</v>
      </c>
      <c r="AX87" s="53">
        <f t="shared" si="326"/>
        <v>0</v>
      </c>
      <c r="AY87" s="52">
        <f t="shared" si="327"/>
        <v>111</v>
      </c>
      <c r="AZ87" s="52" t="str">
        <f t="shared" si="328"/>
        <v/>
      </c>
      <c r="BA87" s="52" t="str">
        <f t="shared" si="329"/>
        <v/>
      </c>
      <c r="BB87" s="52" t="str">
        <f t="shared" si="330"/>
        <v/>
      </c>
      <c r="BC87" s="52" t="str">
        <f t="shared" si="331"/>
        <v/>
      </c>
      <c r="BD87" s="52" t="str">
        <f t="shared" si="332"/>
        <v/>
      </c>
      <c r="BE87" s="52" t="str">
        <f t="shared" si="333"/>
        <v/>
      </c>
      <c r="BG87" s="166"/>
      <c r="BH87" s="1"/>
      <c r="BI87" s="17" t="s">
        <v>67</v>
      </c>
      <c r="BJ87" s="32">
        <f>BJ86-BJ85</f>
        <v>-6.1099999999999852</v>
      </c>
      <c r="BK87" s="103">
        <f t="shared" si="334"/>
        <v>-111</v>
      </c>
      <c r="BL87" s="24">
        <f>IF(OR($S87&lt;OPL_MIN,$S87&gt;OPL_MAX),"",VLOOKUP($F87,CleanseResults!$AA$3:$AE$1772,5,FALSE))</f>
        <v>0.52</v>
      </c>
      <c r="BM87" s="24" t="str">
        <f t="shared" si="335"/>
        <v>HomFave</v>
      </c>
      <c r="BN87" s="91">
        <f t="shared" si="336"/>
        <v>-108.33333333333334</v>
      </c>
      <c r="BO87" s="91">
        <f t="shared" si="337"/>
        <v>108.33333333333334</v>
      </c>
      <c r="BP87" s="25">
        <f t="shared" si="338"/>
        <v>-1</v>
      </c>
      <c r="BQ87" s="53">
        <f t="shared" si="339"/>
        <v>0</v>
      </c>
      <c r="BR87" s="52">
        <f t="shared" si="340"/>
        <v>111</v>
      </c>
      <c r="BS87" s="52" t="str">
        <f t="shared" si="341"/>
        <v/>
      </c>
      <c r="BT87" s="52" t="str">
        <f t="shared" si="342"/>
        <v/>
      </c>
      <c r="BU87" s="52" t="str">
        <f t="shared" si="343"/>
        <v/>
      </c>
      <c r="BV87" s="52" t="str">
        <f t="shared" si="344"/>
        <v/>
      </c>
      <c r="BW87" s="52" t="str">
        <f t="shared" si="345"/>
        <v/>
      </c>
      <c r="BX87" s="52" t="str">
        <f t="shared" si="346"/>
        <v/>
      </c>
      <c r="BZ87" s="166"/>
      <c r="CA87" s="1"/>
      <c r="CB87" s="17" t="s">
        <v>67</v>
      </c>
      <c r="CC87" s="32">
        <f>CC86-CC85</f>
        <v>-4.7000000000000028</v>
      </c>
      <c r="CD87" s="103">
        <f t="shared" si="347"/>
        <v>-111</v>
      </c>
      <c r="CE87" s="24">
        <f>IF(OR($S87&lt;OPL_MIN,$S87&gt;OPL_MAX),"",VLOOKUP($F87,CleanseResults!$AP$3:$AT$1772,5,FALSE))</f>
        <v>0.79</v>
      </c>
      <c r="CF87" s="24" t="str">
        <f t="shared" si="348"/>
        <v>HomFave</v>
      </c>
      <c r="CG87" s="91">
        <f t="shared" si="349"/>
        <v>-376.19047619047626</v>
      </c>
      <c r="CH87" s="91">
        <f t="shared" si="350"/>
        <v>376.19047619047626</v>
      </c>
      <c r="CI87" s="25">
        <f t="shared" si="351"/>
        <v>-1</v>
      </c>
      <c r="CJ87" s="53">
        <f t="shared" si="352"/>
        <v>0</v>
      </c>
      <c r="CK87" s="52">
        <f t="shared" si="353"/>
        <v>111</v>
      </c>
      <c r="CL87" s="52" t="str">
        <f t="shared" si="354"/>
        <v/>
      </c>
      <c r="CM87" s="52" t="str">
        <f t="shared" si="355"/>
        <v/>
      </c>
      <c r="CN87" s="52" t="str">
        <f t="shared" si="356"/>
        <v/>
      </c>
      <c r="CO87" s="52" t="str">
        <f t="shared" si="357"/>
        <v/>
      </c>
      <c r="CP87" s="52" t="str">
        <f t="shared" si="358"/>
        <v/>
      </c>
      <c r="CQ87" s="52" t="str">
        <f t="shared" si="359"/>
        <v/>
      </c>
      <c r="CS87" s="166"/>
      <c r="CT87" s="1"/>
      <c r="CU87" s="17" t="s">
        <v>67</v>
      </c>
      <c r="CV87" s="32">
        <f>CV86-CV85</f>
        <v>-15.000000000000007</v>
      </c>
      <c r="CW87" s="103">
        <f t="shared" si="360"/>
        <v>-111</v>
      </c>
      <c r="CX87" s="24">
        <f>IF(OR($S87&lt;OPL_MIN,$S87&gt;OPL_MAX),"",VLOOKUP($F87,CleanseResults!$BE$3:$BI$1772,5,FALSE))</f>
        <v>0.7</v>
      </c>
      <c r="CY87" s="24" t="str">
        <f t="shared" si="361"/>
        <v>HomFave</v>
      </c>
      <c r="CZ87" s="91">
        <f t="shared" si="362"/>
        <v>-233.33333333333331</v>
      </c>
      <c r="DA87" s="91">
        <f t="shared" si="363"/>
        <v>233.33333333333331</v>
      </c>
      <c r="DB87" s="25">
        <f t="shared" si="364"/>
        <v>-1</v>
      </c>
      <c r="DC87" s="53">
        <f t="shared" si="365"/>
        <v>0</v>
      </c>
      <c r="DD87" s="52">
        <f t="shared" si="366"/>
        <v>111</v>
      </c>
      <c r="DE87" s="52" t="str">
        <f t="shared" si="367"/>
        <v/>
      </c>
      <c r="DF87" s="52" t="str">
        <f t="shared" si="368"/>
        <v/>
      </c>
      <c r="DG87" s="52" t="str">
        <f t="shared" si="369"/>
        <v/>
      </c>
      <c r="DH87" s="52" t="str">
        <f t="shared" si="370"/>
        <v/>
      </c>
      <c r="DI87" s="52" t="str">
        <f t="shared" si="371"/>
        <v/>
      </c>
      <c r="DJ87" s="52" t="str">
        <f t="shared" si="372"/>
        <v/>
      </c>
      <c r="DL87" s="166"/>
      <c r="DM87" s="1"/>
      <c r="DN87" s="17" t="s">
        <v>67</v>
      </c>
      <c r="DO87" s="32">
        <f>DO86-DO85</f>
        <v>-5.6100000000000136</v>
      </c>
      <c r="DP87" s="103">
        <f t="shared" si="373"/>
        <v>-111</v>
      </c>
      <c r="DQ87" s="24">
        <f>IF(OR($S87&lt;OPL_MIN,$S87&gt;OPL_MAX),"",VLOOKUP($F87,CleanseResults!$BT$3:$BX$1772,5,FALSE))</f>
        <v>0.55000000000000004</v>
      </c>
      <c r="DR87" s="24" t="str">
        <f t="shared" si="374"/>
        <v>HomFave</v>
      </c>
      <c r="DS87" s="91">
        <f t="shared" si="375"/>
        <v>-122.22222222222226</v>
      </c>
      <c r="DT87" s="91">
        <f t="shared" si="376"/>
        <v>122.22222222222226</v>
      </c>
      <c r="DU87" s="25">
        <f t="shared" si="377"/>
        <v>-1</v>
      </c>
      <c r="DV87" s="53">
        <f t="shared" si="378"/>
        <v>0</v>
      </c>
      <c r="DW87" s="52">
        <f t="shared" si="379"/>
        <v>111</v>
      </c>
      <c r="DX87" s="52" t="str">
        <f t="shared" si="380"/>
        <v/>
      </c>
      <c r="DY87" s="52" t="str">
        <f t="shared" si="381"/>
        <v/>
      </c>
      <c r="DZ87" s="52" t="str">
        <f t="shared" si="382"/>
        <v/>
      </c>
      <c r="EA87" s="52" t="str">
        <f t="shared" si="383"/>
        <v/>
      </c>
      <c r="EB87" s="52" t="str">
        <f t="shared" si="384"/>
        <v/>
      </c>
      <c r="EC87" s="52" t="str">
        <f t="shared" si="385"/>
        <v/>
      </c>
      <c r="EE87" s="166"/>
      <c r="EF87" s="1"/>
      <c r="EG87" s="17" t="s">
        <v>67</v>
      </c>
      <c r="EH87" s="32">
        <f>EH86-EH85</f>
        <v>-17.36</v>
      </c>
      <c r="EI87" s="103">
        <f t="shared" si="386"/>
        <v>-111</v>
      </c>
      <c r="EJ87" s="24">
        <f>IF(OR($S87&lt;OPL_MIN,$S87&gt;OPL_MAX),"",VLOOKUP($F87,CleanseResults!$CI$3:$CM$1772,5,FALSE))</f>
        <v>0.52</v>
      </c>
      <c r="EK87" s="24" t="str">
        <f t="shared" si="387"/>
        <v>HomFave</v>
      </c>
      <c r="EL87" s="91">
        <f t="shared" si="388"/>
        <v>-108.33333333333334</v>
      </c>
      <c r="EM87" s="91">
        <f t="shared" si="389"/>
        <v>108.33333333333334</v>
      </c>
      <c r="EN87" s="25">
        <f t="shared" si="390"/>
        <v>-1</v>
      </c>
      <c r="EO87" s="53">
        <f t="shared" si="391"/>
        <v>0</v>
      </c>
      <c r="EP87" s="52">
        <f t="shared" si="392"/>
        <v>111</v>
      </c>
      <c r="EQ87" s="52" t="str">
        <f t="shared" si="393"/>
        <v/>
      </c>
      <c r="ER87" s="52" t="str">
        <f t="shared" si="394"/>
        <v/>
      </c>
      <c r="ES87" s="52" t="str">
        <f t="shared" si="395"/>
        <v/>
      </c>
      <c r="ET87" s="52" t="str">
        <f t="shared" si="396"/>
        <v/>
      </c>
      <c r="EU87" s="52" t="str">
        <f t="shared" si="397"/>
        <v/>
      </c>
      <c r="EV87" s="52" t="str">
        <f t="shared" si="398"/>
        <v/>
      </c>
      <c r="EX87" s="166"/>
      <c r="EY87" s="1"/>
      <c r="EZ87" s="17" t="s">
        <v>67</v>
      </c>
      <c r="FA87" s="32">
        <f>FA86-FA85</f>
        <v>-16.790000000000006</v>
      </c>
      <c r="FB87" s="103">
        <f t="shared" si="399"/>
        <v>-111</v>
      </c>
      <c r="FC87" s="24">
        <f>IF(OR($S87&lt;OPL_MIN,$S87&gt;OPL_MAX),"",VLOOKUP($F87,CleanseResults!$CX$3:$DB$1772,5,FALSE))</f>
        <v>0.49</v>
      </c>
      <c r="FD87" s="24" t="str">
        <f t="shared" si="400"/>
        <v>VisDog</v>
      </c>
      <c r="FE87" s="91">
        <f t="shared" si="401"/>
        <v>104.08163265306123</v>
      </c>
      <c r="FF87" s="91">
        <f t="shared" si="402"/>
        <v>104.08163265306123</v>
      </c>
      <c r="FG87" s="25">
        <f t="shared" si="403"/>
        <v>1</v>
      </c>
      <c r="FH87" s="53" t="str">
        <f t="shared" si="404"/>
        <v/>
      </c>
      <c r="FI87" s="52" t="str">
        <f t="shared" si="405"/>
        <v/>
      </c>
      <c r="FJ87" s="52">
        <f t="shared" si="406"/>
        <v>201</v>
      </c>
      <c r="FK87" s="52">
        <f t="shared" si="407"/>
        <v>100</v>
      </c>
      <c r="FL87" s="52" t="str">
        <f t="shared" si="408"/>
        <v/>
      </c>
      <c r="FM87" s="52" t="str">
        <f t="shared" si="409"/>
        <v/>
      </c>
      <c r="FN87" s="52" t="str">
        <f t="shared" si="410"/>
        <v/>
      </c>
      <c r="FO87" s="52" t="str">
        <f t="shared" si="411"/>
        <v/>
      </c>
      <c r="FQ87" s="166"/>
      <c r="FR87" s="1"/>
      <c r="FS87" s="17" t="s">
        <v>67</v>
      </c>
      <c r="FT87" s="32">
        <f>FT86-FT85</f>
        <v>-14.279999999999994</v>
      </c>
      <c r="FU87" s="103">
        <f t="shared" si="412"/>
        <v>-111</v>
      </c>
      <c r="FV87" s="24">
        <f>IF(OR($S87&lt;OPL_MIN,$S87&gt;OPL_MAX),"",VLOOKUP($F87,CleanseResults!$DM$3:$DQ$1772,5,FALSE))</f>
        <v>0.52</v>
      </c>
      <c r="FW87" s="24" t="str">
        <f t="shared" si="413"/>
        <v>HomFave</v>
      </c>
      <c r="FX87" s="91">
        <f t="shared" si="414"/>
        <v>-108.33333333333334</v>
      </c>
      <c r="FY87" s="91">
        <f t="shared" si="415"/>
        <v>108.33333333333334</v>
      </c>
      <c r="FZ87" s="25">
        <f t="shared" si="416"/>
        <v>-1</v>
      </c>
      <c r="GA87" s="53">
        <f t="shared" si="417"/>
        <v>0</v>
      </c>
      <c r="GB87" s="52">
        <f t="shared" si="418"/>
        <v>111</v>
      </c>
      <c r="GC87" s="52" t="str">
        <f t="shared" si="419"/>
        <v/>
      </c>
      <c r="GD87" s="52" t="str">
        <f t="shared" si="420"/>
        <v/>
      </c>
      <c r="GE87" s="52" t="str">
        <f t="shared" si="421"/>
        <v/>
      </c>
      <c r="GF87" s="52" t="str">
        <f t="shared" si="422"/>
        <v/>
      </c>
      <c r="GG87" s="52" t="str">
        <f t="shared" si="423"/>
        <v/>
      </c>
      <c r="GH87" s="52" t="str">
        <f t="shared" si="424"/>
        <v/>
      </c>
      <c r="GJ87" s="166"/>
      <c r="GK87" s="1"/>
      <c r="GL87" s="17" t="s">
        <v>67</v>
      </c>
      <c r="GM87" s="32">
        <f>GM86-GM85</f>
        <v>-16.96</v>
      </c>
      <c r="GN87" s="103">
        <f t="shared" si="425"/>
        <v>-111</v>
      </c>
      <c r="GO87" s="24">
        <f>IF(OR($S87&lt;OPL_MIN,$S87&gt;OPL_MAX),"",VLOOKUP($F87,CleanseResults!$EB$3:$EF$1772,5,FALSE))</f>
        <v>0.52</v>
      </c>
      <c r="GP87" s="24" t="str">
        <f t="shared" si="426"/>
        <v>HomFave</v>
      </c>
      <c r="GQ87" s="91">
        <f t="shared" si="427"/>
        <v>-108.33333333333334</v>
      </c>
      <c r="GR87" s="91">
        <f t="shared" si="428"/>
        <v>108.33333333333334</v>
      </c>
      <c r="GS87" s="25">
        <f t="shared" si="429"/>
        <v>-1</v>
      </c>
      <c r="GT87" s="53">
        <f t="shared" si="430"/>
        <v>0</v>
      </c>
      <c r="GU87" s="52">
        <f t="shared" si="431"/>
        <v>111</v>
      </c>
      <c r="GV87" s="52" t="str">
        <f t="shared" si="432"/>
        <v/>
      </c>
      <c r="GW87" s="52" t="str">
        <f t="shared" si="433"/>
        <v/>
      </c>
      <c r="GX87" s="52" t="str">
        <f t="shared" si="434"/>
        <v/>
      </c>
      <c r="GY87" s="52" t="str">
        <f t="shared" si="435"/>
        <v/>
      </c>
      <c r="GZ87" s="52" t="str">
        <f t="shared" si="436"/>
        <v/>
      </c>
      <c r="HA87" s="52" t="str">
        <f t="shared" si="437"/>
        <v/>
      </c>
      <c r="HC87" s="166"/>
      <c r="HD87" s="1"/>
      <c r="HE87" s="17" t="s">
        <v>67</v>
      </c>
      <c r="HF87" s="32">
        <f>HF86-HF85</f>
        <v>-16.96</v>
      </c>
      <c r="HG87" s="103">
        <f t="shared" si="438"/>
        <v>-111</v>
      </c>
      <c r="HH87" s="24">
        <f>IF(OR($S87&lt;OPL_MIN,$S87&gt;OPL_MAX),"",VLOOKUP($F87,CleanseResults!$EQ$3:$EU$1772,5,FALSE))</f>
        <v>0.52</v>
      </c>
      <c r="HI87" s="24" t="str">
        <f t="shared" si="439"/>
        <v>HomFave</v>
      </c>
      <c r="HJ87" s="91">
        <f t="shared" si="440"/>
        <v>-108.33333333333334</v>
      </c>
      <c r="HK87" s="91">
        <f t="shared" si="441"/>
        <v>108.33333333333334</v>
      </c>
      <c r="HL87" s="25">
        <f t="shared" si="442"/>
        <v>-1</v>
      </c>
      <c r="HM87" s="53">
        <f t="shared" si="443"/>
        <v>0</v>
      </c>
      <c r="HN87" s="52">
        <f t="shared" si="444"/>
        <v>111</v>
      </c>
      <c r="HO87" s="52" t="str">
        <f t="shared" si="445"/>
        <v/>
      </c>
      <c r="HP87" s="52" t="str">
        <f t="shared" si="446"/>
        <v/>
      </c>
      <c r="HQ87" s="52" t="str">
        <f t="shared" si="447"/>
        <v/>
      </c>
      <c r="HR87" s="52" t="str">
        <f t="shared" si="448"/>
        <v/>
      </c>
      <c r="HS87" s="52" t="str">
        <f t="shared" si="449"/>
        <v/>
      </c>
      <c r="HT87" s="52" t="str">
        <f t="shared" si="450"/>
        <v/>
      </c>
      <c r="HV87" s="166"/>
      <c r="HW87" s="1"/>
      <c r="HX87" s="17" t="s">
        <v>67</v>
      </c>
      <c r="HY87" s="32">
        <f>HY86-HY85</f>
        <v>-16.07</v>
      </c>
      <c r="HZ87" s="103">
        <f t="shared" si="451"/>
        <v>-111</v>
      </c>
      <c r="IA87" s="24">
        <f>IF(OR($S87&lt;OPL_MIN,$S87&gt;OPL_MAX),"",VLOOKUP($F87,CleanseResults!$FF$3:$FJ$1772,5,FALSE))</f>
        <v>0.5</v>
      </c>
      <c r="IB87" s="24" t="str">
        <f t="shared" si="452"/>
        <v>HomFave</v>
      </c>
      <c r="IC87" s="91">
        <f t="shared" si="453"/>
        <v>100</v>
      </c>
      <c r="ID87" s="91">
        <f t="shared" si="454"/>
        <v>100</v>
      </c>
      <c r="IE87" s="25">
        <f t="shared" si="455"/>
        <v>-1</v>
      </c>
      <c r="IF87" s="53">
        <f t="shared" si="456"/>
        <v>0</v>
      </c>
      <c r="IG87" s="52">
        <f t="shared" si="457"/>
        <v>111</v>
      </c>
      <c r="IH87" s="52" t="str">
        <f t="shared" si="458"/>
        <v/>
      </c>
      <c r="II87" s="52" t="str">
        <f t="shared" si="459"/>
        <v/>
      </c>
      <c r="IJ87" s="52" t="str">
        <f t="shared" si="460"/>
        <v/>
      </c>
      <c r="IK87" s="52" t="str">
        <f t="shared" si="461"/>
        <v/>
      </c>
      <c r="IL87" s="52" t="str">
        <f t="shared" si="462"/>
        <v/>
      </c>
      <c r="IM87" s="52" t="str">
        <f t="shared" si="463"/>
        <v/>
      </c>
      <c r="IO87" s="166"/>
      <c r="IP87" s="1"/>
      <c r="IQ87" s="17" t="s">
        <v>67</v>
      </c>
      <c r="IR87" s="32">
        <f>IR86-IR85</f>
        <v>-11.869999999999997</v>
      </c>
      <c r="IS87" s="103">
        <f t="shared" si="464"/>
        <v>-111</v>
      </c>
      <c r="IT87" s="24">
        <f>IF(OR($S87&lt;OPL_MIN,$S87&gt;OPL_MAX),"",VLOOKUP($F87,CleanseResults!$FU$3:$FY$1772,5,FALSE))</f>
        <v>0.5</v>
      </c>
      <c r="IU87" s="24" t="str">
        <f t="shared" si="465"/>
        <v>HomFave</v>
      </c>
      <c r="IV87" s="91">
        <f t="shared" si="466"/>
        <v>100</v>
      </c>
      <c r="IW87" s="91">
        <f t="shared" si="467"/>
        <v>100</v>
      </c>
      <c r="IX87" s="25">
        <f t="shared" si="468"/>
        <v>-1</v>
      </c>
      <c r="IY87" s="53">
        <f t="shared" si="469"/>
        <v>0</v>
      </c>
      <c r="IZ87" s="52">
        <f t="shared" si="470"/>
        <v>111</v>
      </c>
      <c r="JA87" s="52" t="str">
        <f t="shared" si="471"/>
        <v/>
      </c>
      <c r="JB87" s="52" t="str">
        <f t="shared" si="472"/>
        <v/>
      </c>
      <c r="JC87" s="52" t="str">
        <f t="shared" si="473"/>
        <v/>
      </c>
      <c r="JD87" s="52" t="str">
        <f t="shared" si="474"/>
        <v/>
      </c>
      <c r="JE87" s="52" t="str">
        <f t="shared" si="475"/>
        <v/>
      </c>
      <c r="JF87" s="52" t="str">
        <f t="shared" si="476"/>
        <v/>
      </c>
      <c r="JH87" s="166"/>
      <c r="JI87" s="1"/>
      <c r="JJ87" s="17" t="s">
        <v>67</v>
      </c>
      <c r="JK87" s="32">
        <f>JK86-JK85</f>
        <v>-14.979999999999997</v>
      </c>
      <c r="JL87" s="103">
        <f t="shared" si="477"/>
        <v>-111</v>
      </c>
      <c r="JM87" s="24">
        <f>IF(OR($S87&lt;OPL_MIN,$S87&gt;OPL_MAX),"",VLOOKUP($F87,CleanseResults!$GJ$3:$GN$1772,5,FALSE))</f>
        <v>0.51</v>
      </c>
      <c r="JN87" s="24" t="str">
        <f t="shared" si="478"/>
        <v>HomFave</v>
      </c>
      <c r="JO87" s="91">
        <f t="shared" si="479"/>
        <v>-104.08163265306123</v>
      </c>
      <c r="JP87" s="91">
        <f t="shared" si="480"/>
        <v>104.08163265306123</v>
      </c>
      <c r="JQ87" s="25">
        <f t="shared" si="481"/>
        <v>-1</v>
      </c>
      <c r="JR87" s="53">
        <f t="shared" si="482"/>
        <v>0</v>
      </c>
      <c r="JS87" s="52">
        <f t="shared" si="483"/>
        <v>111</v>
      </c>
      <c r="JT87" s="52" t="str">
        <f t="shared" si="484"/>
        <v/>
      </c>
      <c r="JU87" s="52" t="str">
        <f t="shared" si="485"/>
        <v/>
      </c>
      <c r="JV87" s="52" t="str">
        <f t="shared" si="486"/>
        <v/>
      </c>
      <c r="JW87" s="52" t="str">
        <f t="shared" si="487"/>
        <v/>
      </c>
      <c r="JX87" s="52" t="str">
        <f t="shared" si="488"/>
        <v/>
      </c>
      <c r="JY87" s="52" t="str">
        <f t="shared" si="489"/>
        <v/>
      </c>
      <c r="KA87" s="166"/>
      <c r="KB87" s="1"/>
      <c r="KC87" s="17" t="s">
        <v>67</v>
      </c>
      <c r="KD87" s="32">
        <f>KD86-KD85</f>
        <v>-8.3799999999999955</v>
      </c>
      <c r="KE87" s="103">
        <f t="shared" si="490"/>
        <v>-111</v>
      </c>
      <c r="KF87" s="24">
        <f>IF(OR($S87&lt;OPL_MIN,$S87&gt;OPL_MAX),"",VLOOKUP($F87,CleanseResults!$GY$3:$HC$1772,5,FALSE))</f>
        <v>0.48</v>
      </c>
      <c r="KG87" s="24" t="str">
        <f t="shared" si="491"/>
        <v>VisDog</v>
      </c>
      <c r="KH87" s="91">
        <f t="shared" si="492"/>
        <v>108.33333333333334</v>
      </c>
      <c r="KI87" s="91">
        <f t="shared" si="493"/>
        <v>108.33333333333334</v>
      </c>
      <c r="KJ87" s="25">
        <f t="shared" si="494"/>
        <v>1</v>
      </c>
      <c r="KK87" s="53" t="str">
        <f t="shared" si="495"/>
        <v/>
      </c>
      <c r="KL87" s="52" t="str">
        <f t="shared" si="496"/>
        <v/>
      </c>
      <c r="KM87" s="52">
        <f t="shared" si="497"/>
        <v>201</v>
      </c>
      <c r="KN87" s="52">
        <f t="shared" si="498"/>
        <v>100</v>
      </c>
      <c r="KO87" s="52" t="str">
        <f t="shared" si="499"/>
        <v/>
      </c>
      <c r="KP87" s="52" t="str">
        <f t="shared" si="500"/>
        <v/>
      </c>
      <c r="KQ87" s="52" t="str">
        <f t="shared" si="501"/>
        <v/>
      </c>
      <c r="KR87" s="52" t="str">
        <f t="shared" si="502"/>
        <v/>
      </c>
      <c r="KT87" s="166"/>
      <c r="KU87" s="1"/>
      <c r="KV87" s="17" t="s">
        <v>67</v>
      </c>
      <c r="KW87" s="32">
        <f>KW86-KW85</f>
        <v>-11.579999999999998</v>
      </c>
      <c r="KX87" s="103">
        <f t="shared" si="503"/>
        <v>-111</v>
      </c>
      <c r="KY87" s="24">
        <f>IF(OR($S87&lt;OPL_MIN,$S87&gt;OPL_MAX),"",VLOOKUP($F87,CleanseResults!$HN$3:$HR$1772,5,FALSE))</f>
        <v>0.47</v>
      </c>
      <c r="KZ87" s="24" t="str">
        <f t="shared" si="504"/>
        <v>VisDog</v>
      </c>
      <c r="LA87" s="91">
        <f t="shared" si="505"/>
        <v>112.76595744680853</v>
      </c>
      <c r="LB87" s="91">
        <f t="shared" si="506"/>
        <v>112.76595744680853</v>
      </c>
      <c r="LC87" s="25">
        <f t="shared" si="507"/>
        <v>1</v>
      </c>
      <c r="LD87" s="53" t="str">
        <f t="shared" si="508"/>
        <v/>
      </c>
      <c r="LE87" s="52" t="str">
        <f t="shared" si="509"/>
        <v/>
      </c>
      <c r="LF87" s="52">
        <f t="shared" si="510"/>
        <v>201</v>
      </c>
      <c r="LG87" s="52">
        <f t="shared" si="511"/>
        <v>100</v>
      </c>
      <c r="LH87" s="52" t="str">
        <f t="shared" si="512"/>
        <v/>
      </c>
      <c r="LI87" s="52" t="str">
        <f t="shared" si="513"/>
        <v/>
      </c>
      <c r="LJ87" s="52" t="str">
        <f t="shared" si="514"/>
        <v/>
      </c>
      <c r="LK87" s="52" t="str">
        <f t="shared" si="515"/>
        <v/>
      </c>
      <c r="LO87" s="166"/>
      <c r="LP87" s="1"/>
      <c r="LQ87" s="17" t="s">
        <v>411</v>
      </c>
      <c r="LR87" s="121">
        <f>LR86-LR85</f>
        <v>-1.5567752033269269</v>
      </c>
      <c r="LS87" s="129">
        <f t="shared" si="277"/>
        <v>0.5139481309680356</v>
      </c>
      <c r="LT87" s="53">
        <f t="shared" si="516"/>
        <v>12</v>
      </c>
      <c r="LU87" s="53">
        <f t="shared" si="517"/>
        <v>3</v>
      </c>
      <c r="LV87" s="53">
        <f t="shared" si="518"/>
        <v>0</v>
      </c>
      <c r="LW87" s="53">
        <f t="shared" si="519"/>
        <v>0</v>
      </c>
      <c r="LX87" s="24" t="str">
        <f t="shared" si="520"/>
        <v>HomFave</v>
      </c>
      <c r="LY87" s="97">
        <f t="shared" si="278"/>
        <v>80</v>
      </c>
      <c r="LZ87" s="127">
        <f t="shared" si="279"/>
        <v>0.52</v>
      </c>
      <c r="MA87" s="128">
        <f t="shared" si="280"/>
        <v>6.0518690319644186E-3</v>
      </c>
      <c r="MB87" s="91">
        <f t="shared" si="281"/>
        <v>-108.33333333333334</v>
      </c>
      <c r="MC87" s="137" t="str">
        <f t="shared" si="282"/>
        <v>HomFave</v>
      </c>
      <c r="MD87" s="138">
        <f t="shared" si="283"/>
        <v>-1</v>
      </c>
      <c r="ME87" s="130">
        <f t="shared" si="521"/>
        <v>-1</v>
      </c>
      <c r="MF87" s="135">
        <f t="shared" si="284"/>
        <v>0</v>
      </c>
      <c r="MG87" s="135">
        <f t="shared" si="285"/>
        <v>1</v>
      </c>
      <c r="MH87" s="135" t="str">
        <f t="shared" si="286"/>
        <v/>
      </c>
      <c r="MI87" s="135" t="str">
        <f t="shared" si="287"/>
        <v/>
      </c>
      <c r="MJ87" s="135" t="str">
        <f t="shared" si="288"/>
        <v/>
      </c>
      <c r="MK87" s="135" t="str">
        <f t="shared" si="289"/>
        <v/>
      </c>
      <c r="ML87" s="135" t="str">
        <f t="shared" si="290"/>
        <v/>
      </c>
      <c r="MM87" s="135" t="str">
        <f t="shared" si="291"/>
        <v/>
      </c>
      <c r="MO87" s="123">
        <f t="shared" si="292"/>
        <v>0.90090090090090091</v>
      </c>
      <c r="MP87" s="123">
        <f t="shared" si="293"/>
        <v>1</v>
      </c>
      <c r="MS87" s="24">
        <f t="shared" si="294"/>
        <v>1</v>
      </c>
      <c r="MT87" s="24">
        <f t="shared" si="295"/>
        <v>0</v>
      </c>
      <c r="MU87" s="24">
        <f t="shared" si="296"/>
        <v>-1</v>
      </c>
      <c r="MV87" s="81">
        <f t="shared" si="297"/>
        <v>-1</v>
      </c>
      <c r="MX87" s="52">
        <f t="shared" si="298"/>
        <v>0.51</v>
      </c>
      <c r="MY87" s="52">
        <f t="shared" si="299"/>
        <v>0.52</v>
      </c>
      <c r="MZ87" s="52">
        <f t="shared" si="300"/>
        <v>0.79</v>
      </c>
      <c r="NA87" s="52">
        <f t="shared" si="301"/>
        <v>0.7</v>
      </c>
      <c r="NB87" s="52">
        <f t="shared" si="302"/>
        <v>0.55000000000000004</v>
      </c>
      <c r="NC87" s="52">
        <f t="shared" si="303"/>
        <v>0.52</v>
      </c>
      <c r="ND87" s="52">
        <f t="shared" si="304"/>
        <v>0.49</v>
      </c>
      <c r="NE87" s="52">
        <f t="shared" si="305"/>
        <v>0.52</v>
      </c>
      <c r="NF87" s="52">
        <f t="shared" si="306"/>
        <v>0.52</v>
      </c>
      <c r="NG87" s="52">
        <f t="shared" si="307"/>
        <v>0.52</v>
      </c>
      <c r="NH87" s="52">
        <f t="shared" si="308"/>
        <v>0.5</v>
      </c>
      <c r="NI87" s="52">
        <f t="shared" si="309"/>
        <v>0.5</v>
      </c>
      <c r="NJ87" s="52">
        <f t="shared" si="310"/>
        <v>0.51</v>
      </c>
      <c r="NK87" s="52">
        <f t="shared" si="311"/>
        <v>0.48</v>
      </c>
      <c r="NL87" s="52">
        <f t="shared" si="312"/>
        <v>0.47</v>
      </c>
      <c r="NM87" s="109">
        <f t="shared" si="522"/>
        <v>0.52</v>
      </c>
    </row>
    <row r="88" spans="5:377" ht="15" customHeight="1" x14ac:dyDescent="0.2">
      <c r="E88" s="10">
        <f t="shared" si="313"/>
        <v>0</v>
      </c>
      <c r="F88" s="26">
        <v>822731</v>
      </c>
      <c r="G88" s="49">
        <f>VLOOKUP($F88,Lookup_!$A$2:$AJ$2224,3,FALSE)</f>
        <v>2026</v>
      </c>
      <c r="H88" s="27">
        <f>VLOOKUP($F88,Lookup_!$A$2:$AJ$2224,4,FALSE)</f>
        <v>5.5</v>
      </c>
      <c r="I88" s="86">
        <f>VLOOKUP($F88,Lookup_!$A$2:$AJ$2224,2,FALSE)</f>
        <v>46172</v>
      </c>
      <c r="J88" s="7">
        <f>VLOOKUP($F88,Lookup_!$A$2:$AJ$2224,13,FALSE)</f>
        <v>23</v>
      </c>
      <c r="K88" s="8" t="str">
        <f>VLOOKUP(J88,Lookup_!$AO$3:$AP$32,2,FALSE)</f>
        <v>SD</v>
      </c>
      <c r="L88" s="27">
        <f>VLOOKUP($F88,Lookup_!$A$2:$AJ$2224,14,FALSE)</f>
        <v>-127</v>
      </c>
      <c r="M88" s="12">
        <f>VLOOKUP($F88,Lookup_!$A$2:$AJ$2224,15,FALSE)</f>
        <v>0.55947100000000005</v>
      </c>
      <c r="N88" s="115">
        <f t="shared" si="314"/>
        <v>0.54604538218814025</v>
      </c>
      <c r="O88" s="116">
        <f t="shared" si="315"/>
        <v>-120.28633717180233</v>
      </c>
      <c r="P88" s="49">
        <f>VLOOKUP($F88,Lookup_!$A$2:$AJ$2224,7,FALSE)</f>
        <v>16</v>
      </c>
      <c r="Q88" s="8" t="str">
        <f>VLOOKUP(P88,Lookup_!$AO$3:$AP$32,2,FALSE)</f>
        <v>WAS</v>
      </c>
      <c r="R88" s="88">
        <f>VLOOKUP($F88,Lookup_!$A$2:$AJ$2224,12,FALSE)</f>
        <v>0.34988272100000001</v>
      </c>
      <c r="S88" s="27">
        <f>VLOOKUP($F88,Lookup_!$A$2:$AJ$2224,8,FALSE)</f>
        <v>115</v>
      </c>
      <c r="T88" s="12">
        <f>VLOOKUP($F88,Lookup_!$A$2:$AJ$2224,9,FALSE)</f>
        <v>0.46511599999999997</v>
      </c>
      <c r="U88" s="115">
        <f t="shared" si="316"/>
        <v>0.45395461781185981</v>
      </c>
      <c r="V88" s="116">
        <f t="shared" si="317"/>
        <v>120.28633717180229</v>
      </c>
      <c r="W88" s="90">
        <f t="shared" si="318"/>
        <v>-1</v>
      </c>
      <c r="X88" s="27">
        <f>VLOOKUP($F88,Lookup_!$A$2:$AJ$2224,5,FALSE)</f>
        <v>9</v>
      </c>
      <c r="Y88" s="27">
        <f>VLOOKUP($F88,Lookup_!$A$2:$AJ$2224,6,FALSE)</f>
        <v>-105</v>
      </c>
      <c r="Z88" s="55">
        <f>VLOOKUP($F88,Lookup_!$A$2:$AJ$2224,19,FALSE)</f>
        <v>-117.78120039808574</v>
      </c>
      <c r="AA88" s="116">
        <f>VLOOKUP($F88,Lookup_!$A$2:$AJ$2224,25,FALSE)</f>
        <v>107.13497121859574</v>
      </c>
      <c r="AB88" s="27">
        <f>VLOOKUP($F88,Lookup_!$A$2:$AJ$2224,21,FALSE)</f>
        <v>-133.21766498994205</v>
      </c>
      <c r="AC88" s="116">
        <f>VLOOKUP($F88,Lookup_!$A$2:$AJ$2224,23,FALSE)</f>
        <v>138.30914892653641</v>
      </c>
      <c r="AD88" s="7">
        <f>VLOOKUP($F88,Lookup_!$A$2:$AJ$2224,31,FALSE)</f>
        <v>4</v>
      </c>
      <c r="AE88" s="8">
        <f>VLOOKUP($F88,Lookup_!$A$2:$AJ$2224,30,FALSE)</f>
        <v>9</v>
      </c>
      <c r="AF88" s="8" t="str">
        <f>VLOOKUP($F88,Lookup_!$A$2:$AJ$2224,32,FALSE)</f>
        <v>FIVE</v>
      </c>
      <c r="AG88" s="28">
        <f>VLOOKUP($F88,Lookup_!$A$2:$AJ$2224,29,FALSE)</f>
        <v>1</v>
      </c>
      <c r="AH88" s="28">
        <f>VLOOKUP($F88,Lookup_!$A$2:$AJ$2224,34,FALSE)</f>
        <v>-1</v>
      </c>
      <c r="AI88" s="28" t="str">
        <f>VLOOKUP($F88,Lookup_!$A$2:$AJ$2224,33,FALSE)</f>
        <v>HomDog</v>
      </c>
      <c r="AJ88" s="8">
        <f>VLOOKUP($F88,Lookup_!$A$2:$AJ$2224,35,FALSE)</f>
        <v>13</v>
      </c>
      <c r="AK88" s="28">
        <f>VLOOKUP($F88,Lookup_!$A$2:$AJ$2224,36,FALSE)</f>
        <v>1</v>
      </c>
      <c r="AL88">
        <f t="shared" si="319"/>
        <v>5</v>
      </c>
      <c r="AM88">
        <f t="shared" si="320"/>
        <v>1</v>
      </c>
      <c r="AN88" s="166"/>
      <c r="AO88" s="1"/>
      <c r="AP88" s="17" t="s">
        <v>42</v>
      </c>
      <c r="AQ88" s="21">
        <f>IF(AQ85=0,0,AQ87/AQ85)</f>
        <v>-0.15944225522885708</v>
      </c>
      <c r="AR88" s="103">
        <f t="shared" si="321"/>
        <v>115</v>
      </c>
      <c r="AS88" s="24">
        <f>IF(OR($S88&lt;OPL_MIN,$S88&gt;OPL_MAX),"",VLOOKUP($F88,CleanseResults!$L$3:$P$1772,5,FALSE))</f>
        <v>0.42</v>
      </c>
      <c r="AT88" s="24" t="str">
        <f t="shared" si="322"/>
        <v>VisFave</v>
      </c>
      <c r="AU88" s="91">
        <f t="shared" si="323"/>
        <v>-138.09523809523813</v>
      </c>
      <c r="AV88" s="91">
        <f t="shared" si="324"/>
        <v>138.09523809523813</v>
      </c>
      <c r="AW88" s="25">
        <f t="shared" si="325"/>
        <v>-1</v>
      </c>
      <c r="AX88" s="53" t="str">
        <f t="shared" si="326"/>
        <v/>
      </c>
      <c r="AY88" s="52" t="str">
        <f t="shared" si="327"/>
        <v/>
      </c>
      <c r="AZ88" s="52" t="str">
        <f t="shared" si="328"/>
        <v/>
      </c>
      <c r="BA88" s="52" t="str">
        <f t="shared" si="329"/>
        <v/>
      </c>
      <c r="BB88" s="52">
        <f t="shared" si="330"/>
        <v>0</v>
      </c>
      <c r="BC88" s="52">
        <f t="shared" si="331"/>
        <v>127</v>
      </c>
      <c r="BD88" s="52" t="str">
        <f t="shared" si="332"/>
        <v/>
      </c>
      <c r="BE88" s="52" t="str">
        <f t="shared" si="333"/>
        <v/>
      </c>
      <c r="BG88" s="166"/>
      <c r="BH88" s="1"/>
      <c r="BI88" s="17" t="s">
        <v>42</v>
      </c>
      <c r="BJ88" s="21">
        <f>IF(BJ85=0,0,BJ87/BJ85)</f>
        <v>-9.3225511138235975E-2</v>
      </c>
      <c r="BK88" s="103">
        <f t="shared" si="334"/>
        <v>115</v>
      </c>
      <c r="BL88" s="24">
        <f>IF(OR($S88&lt;OPL_MIN,$S88&gt;OPL_MAX),"",VLOOKUP($F88,CleanseResults!$AA$3:$AE$1772,5,FALSE))</f>
        <v>0.39</v>
      </c>
      <c r="BM88" s="24" t="str">
        <f t="shared" si="335"/>
        <v>VisFave</v>
      </c>
      <c r="BN88" s="91">
        <f t="shared" si="336"/>
        <v>-156.41025641025641</v>
      </c>
      <c r="BO88" s="91">
        <f t="shared" si="337"/>
        <v>156.41025641025641</v>
      </c>
      <c r="BP88" s="25">
        <f t="shared" si="338"/>
        <v>-1</v>
      </c>
      <c r="BQ88" s="53" t="str">
        <f t="shared" si="339"/>
        <v/>
      </c>
      <c r="BR88" s="52" t="str">
        <f t="shared" si="340"/>
        <v/>
      </c>
      <c r="BS88" s="52" t="str">
        <f t="shared" si="341"/>
        <v/>
      </c>
      <c r="BT88" s="52" t="str">
        <f t="shared" si="342"/>
        <v/>
      </c>
      <c r="BU88" s="52">
        <f t="shared" si="343"/>
        <v>0</v>
      </c>
      <c r="BV88" s="52">
        <f t="shared" si="344"/>
        <v>127</v>
      </c>
      <c r="BW88" s="52" t="str">
        <f t="shared" si="345"/>
        <v/>
      </c>
      <c r="BX88" s="52" t="str">
        <f t="shared" si="346"/>
        <v/>
      </c>
      <c r="BZ88" s="166"/>
      <c r="CA88" s="1"/>
      <c r="CB88" s="17" t="s">
        <v>42</v>
      </c>
      <c r="CC88" s="21">
        <f>IF(CC85=0,0,CC87/CC85)</f>
        <v>-7.586763518966913E-2</v>
      </c>
      <c r="CD88" s="103">
        <f t="shared" si="347"/>
        <v>115</v>
      </c>
      <c r="CE88" s="24">
        <f>IF(OR($S88&lt;OPL_MIN,$S88&gt;OPL_MAX),"",VLOOKUP($F88,CleanseResults!$AP$3:$AT$1772,5,FALSE))</f>
        <v>0.26</v>
      </c>
      <c r="CF88" s="24" t="str">
        <f t="shared" si="348"/>
        <v>VisFave</v>
      </c>
      <c r="CG88" s="91">
        <f t="shared" si="349"/>
        <v>-284.61538461538458</v>
      </c>
      <c r="CH88" s="91">
        <f t="shared" si="350"/>
        <v>284.61538461538458</v>
      </c>
      <c r="CI88" s="25">
        <f t="shared" si="351"/>
        <v>-1</v>
      </c>
      <c r="CJ88" s="53" t="str">
        <f t="shared" si="352"/>
        <v/>
      </c>
      <c r="CK88" s="52" t="str">
        <f t="shared" si="353"/>
        <v/>
      </c>
      <c r="CL88" s="52" t="str">
        <f t="shared" si="354"/>
        <v/>
      </c>
      <c r="CM88" s="52" t="str">
        <f t="shared" si="355"/>
        <v/>
      </c>
      <c r="CN88" s="52">
        <f t="shared" si="356"/>
        <v>0</v>
      </c>
      <c r="CO88" s="52">
        <f t="shared" si="357"/>
        <v>127</v>
      </c>
      <c r="CP88" s="52" t="str">
        <f t="shared" si="358"/>
        <v/>
      </c>
      <c r="CQ88" s="52" t="str">
        <f t="shared" si="359"/>
        <v/>
      </c>
      <c r="CS88" s="166"/>
      <c r="CT88" s="1"/>
      <c r="CU88" s="17" t="s">
        <v>42</v>
      </c>
      <c r="CV88" s="21">
        <f>IF(CV85=0,0,CV87/CV85)</f>
        <v>-0.20191142818683544</v>
      </c>
      <c r="CW88" s="103">
        <f t="shared" si="360"/>
        <v>115</v>
      </c>
      <c r="CX88" s="24">
        <f>IF(OR($S88&lt;OPL_MIN,$S88&gt;OPL_MAX),"",VLOOKUP($F88,CleanseResults!$BE$3:$BI$1772,5,FALSE))</f>
        <v>0.35</v>
      </c>
      <c r="CY88" s="24" t="str">
        <f t="shared" si="361"/>
        <v>VisFave</v>
      </c>
      <c r="CZ88" s="91">
        <f t="shared" si="362"/>
        <v>-185.71428571428575</v>
      </c>
      <c r="DA88" s="91">
        <f t="shared" si="363"/>
        <v>185.71428571428575</v>
      </c>
      <c r="DB88" s="25">
        <f t="shared" si="364"/>
        <v>-1</v>
      </c>
      <c r="DC88" s="53" t="str">
        <f t="shared" si="365"/>
        <v/>
      </c>
      <c r="DD88" s="52" t="str">
        <f t="shared" si="366"/>
        <v/>
      </c>
      <c r="DE88" s="52" t="str">
        <f t="shared" si="367"/>
        <v/>
      </c>
      <c r="DF88" s="52" t="str">
        <f t="shared" si="368"/>
        <v/>
      </c>
      <c r="DG88" s="52">
        <f t="shared" si="369"/>
        <v>0</v>
      </c>
      <c r="DH88" s="52">
        <f t="shared" si="370"/>
        <v>127</v>
      </c>
      <c r="DI88" s="52" t="str">
        <f t="shared" si="371"/>
        <v/>
      </c>
      <c r="DJ88" s="52" t="str">
        <f t="shared" si="372"/>
        <v/>
      </c>
      <c r="DL88" s="166"/>
      <c r="DM88" s="1"/>
      <c r="DN88" s="17" t="s">
        <v>42</v>
      </c>
      <c r="DO88" s="21">
        <f>IF(DO85=0,0,DO87/DO85)</f>
        <v>-7.6368091478355743E-2</v>
      </c>
      <c r="DP88" s="103">
        <f t="shared" si="373"/>
        <v>115</v>
      </c>
      <c r="DQ88" s="24">
        <f>IF(OR($S88&lt;OPL_MIN,$S88&gt;OPL_MAX),"",VLOOKUP($F88,CleanseResults!$BT$3:$BX$1772,5,FALSE))</f>
        <v>0.35</v>
      </c>
      <c r="DR88" s="24" t="str">
        <f t="shared" si="374"/>
        <v>VisFave</v>
      </c>
      <c r="DS88" s="91">
        <f t="shared" si="375"/>
        <v>-185.71428571428575</v>
      </c>
      <c r="DT88" s="91">
        <f t="shared" si="376"/>
        <v>185.71428571428575</v>
      </c>
      <c r="DU88" s="25">
        <f t="shared" si="377"/>
        <v>-1</v>
      </c>
      <c r="DV88" s="53" t="str">
        <f t="shared" si="378"/>
        <v/>
      </c>
      <c r="DW88" s="52" t="str">
        <f t="shared" si="379"/>
        <v/>
      </c>
      <c r="DX88" s="52" t="str">
        <f t="shared" si="380"/>
        <v/>
      </c>
      <c r="DY88" s="52" t="str">
        <f t="shared" si="381"/>
        <v/>
      </c>
      <c r="DZ88" s="52">
        <f t="shared" si="382"/>
        <v>0</v>
      </c>
      <c r="EA88" s="52">
        <f t="shared" si="383"/>
        <v>127</v>
      </c>
      <c r="EB88" s="52" t="str">
        <f t="shared" si="384"/>
        <v/>
      </c>
      <c r="EC88" s="52" t="str">
        <f t="shared" si="385"/>
        <v/>
      </c>
      <c r="EE88" s="166"/>
      <c r="EF88" s="1"/>
      <c r="EG88" s="17" t="s">
        <v>42</v>
      </c>
      <c r="EH88" s="21">
        <f>IF(EH85=0,0,EH87/EH85)</f>
        <v>-0.21988600379987333</v>
      </c>
      <c r="EI88" s="103">
        <f t="shared" si="386"/>
        <v>115</v>
      </c>
      <c r="EJ88" s="24">
        <f>IF(OR($S88&lt;OPL_MIN,$S88&gt;OPL_MAX),"",VLOOKUP($F88,CleanseResults!$CI$3:$CM$1772,5,FALSE))</f>
        <v>0.47</v>
      </c>
      <c r="EK88" s="24" t="str">
        <f t="shared" si="387"/>
        <v>VisFave</v>
      </c>
      <c r="EL88" s="91">
        <f t="shared" si="388"/>
        <v>-112.76595744680853</v>
      </c>
      <c r="EM88" s="91">
        <f t="shared" si="389"/>
        <v>112.76595744680853</v>
      </c>
      <c r="EN88" s="25">
        <f t="shared" si="390"/>
        <v>-1</v>
      </c>
      <c r="EO88" s="53" t="str">
        <f t="shared" si="391"/>
        <v/>
      </c>
      <c r="EP88" s="52" t="str">
        <f t="shared" si="392"/>
        <v/>
      </c>
      <c r="EQ88" s="52" t="str">
        <f t="shared" si="393"/>
        <v/>
      </c>
      <c r="ER88" s="52" t="str">
        <f t="shared" si="394"/>
        <v/>
      </c>
      <c r="ES88" s="52">
        <f t="shared" si="395"/>
        <v>0</v>
      </c>
      <c r="ET88" s="52">
        <f t="shared" si="396"/>
        <v>127</v>
      </c>
      <c r="EU88" s="52" t="str">
        <f t="shared" si="397"/>
        <v/>
      </c>
      <c r="EV88" s="52" t="str">
        <f t="shared" si="398"/>
        <v/>
      </c>
      <c r="EX88" s="166"/>
      <c r="EY88" s="1"/>
      <c r="EZ88" s="17" t="s">
        <v>42</v>
      </c>
      <c r="FA88" s="21">
        <f>IF(FA85=0,0,FA87/FA85)</f>
        <v>-0.25586711368485227</v>
      </c>
      <c r="FB88" s="103">
        <f t="shared" si="399"/>
        <v>115</v>
      </c>
      <c r="FC88" s="24">
        <f>IF(OR($S88&lt;OPL_MIN,$S88&gt;OPL_MAX),"",VLOOKUP($F88,CleanseResults!$CX$3:$DB$1772,5,FALSE))</f>
        <v>0.47</v>
      </c>
      <c r="FD88" s="24" t="str">
        <f t="shared" si="400"/>
        <v>VisFave</v>
      </c>
      <c r="FE88" s="91">
        <f t="shared" si="401"/>
        <v>-112.76595744680853</v>
      </c>
      <c r="FF88" s="91">
        <f t="shared" si="402"/>
        <v>112.76595744680853</v>
      </c>
      <c r="FG88" s="25">
        <f t="shared" si="403"/>
        <v>-1</v>
      </c>
      <c r="FH88" s="53" t="str">
        <f t="shared" si="404"/>
        <v/>
      </c>
      <c r="FI88" s="52" t="str">
        <f t="shared" si="405"/>
        <v/>
      </c>
      <c r="FJ88" s="52" t="str">
        <f t="shared" si="406"/>
        <v/>
      </c>
      <c r="FK88" s="52" t="str">
        <f t="shared" si="407"/>
        <v/>
      </c>
      <c r="FL88" s="52">
        <f t="shared" si="408"/>
        <v>0</v>
      </c>
      <c r="FM88" s="52">
        <f t="shared" si="409"/>
        <v>127</v>
      </c>
      <c r="FN88" s="52" t="str">
        <f t="shared" si="410"/>
        <v/>
      </c>
      <c r="FO88" s="52" t="str">
        <f t="shared" si="411"/>
        <v/>
      </c>
      <c r="FQ88" s="166"/>
      <c r="FR88" s="1"/>
      <c r="FS88" s="17" t="s">
        <v>42</v>
      </c>
      <c r="FT88" s="21">
        <f>IF(FT85=0,0,FT87/FT85)</f>
        <v>-0.18284250960307291</v>
      </c>
      <c r="FU88" s="103">
        <f t="shared" si="412"/>
        <v>115</v>
      </c>
      <c r="FV88" s="24">
        <f>IF(OR($S88&lt;OPL_MIN,$S88&gt;OPL_MAX),"",VLOOKUP($F88,CleanseResults!$DM$3:$DQ$1772,5,FALSE))</f>
        <v>0.44</v>
      </c>
      <c r="FW88" s="24" t="str">
        <f t="shared" si="413"/>
        <v>VisFave</v>
      </c>
      <c r="FX88" s="91">
        <f t="shared" si="414"/>
        <v>-127.27272727272729</v>
      </c>
      <c r="FY88" s="91">
        <f t="shared" si="415"/>
        <v>127.27272727272729</v>
      </c>
      <c r="FZ88" s="25">
        <f t="shared" si="416"/>
        <v>-1</v>
      </c>
      <c r="GA88" s="53" t="str">
        <f t="shared" si="417"/>
        <v/>
      </c>
      <c r="GB88" s="52" t="str">
        <f t="shared" si="418"/>
        <v/>
      </c>
      <c r="GC88" s="52" t="str">
        <f t="shared" si="419"/>
        <v/>
      </c>
      <c r="GD88" s="52" t="str">
        <f t="shared" si="420"/>
        <v/>
      </c>
      <c r="GE88" s="52">
        <f t="shared" si="421"/>
        <v>0</v>
      </c>
      <c r="GF88" s="52">
        <f t="shared" si="422"/>
        <v>127</v>
      </c>
      <c r="GG88" s="52" t="str">
        <f t="shared" si="423"/>
        <v/>
      </c>
      <c r="GH88" s="52" t="str">
        <f t="shared" si="424"/>
        <v/>
      </c>
      <c r="GJ88" s="166"/>
      <c r="GK88" s="1"/>
      <c r="GL88" s="17" t="s">
        <v>42</v>
      </c>
      <c r="GM88" s="21">
        <f>IF(GM85=0,0,GM87/GM85)</f>
        <v>-0.24900895610042581</v>
      </c>
      <c r="GN88" s="103">
        <f t="shared" si="425"/>
        <v>115</v>
      </c>
      <c r="GO88" s="24">
        <f>IF(OR($S88&lt;OPL_MIN,$S88&gt;OPL_MAX),"",VLOOKUP($F88,CleanseResults!$EB$3:$EF$1772,5,FALSE))</f>
        <v>0.44</v>
      </c>
      <c r="GP88" s="24" t="str">
        <f t="shared" si="426"/>
        <v>VisFave</v>
      </c>
      <c r="GQ88" s="91">
        <f t="shared" si="427"/>
        <v>-127.27272727272729</v>
      </c>
      <c r="GR88" s="91">
        <f t="shared" si="428"/>
        <v>127.27272727272729</v>
      </c>
      <c r="GS88" s="25">
        <f t="shared" si="429"/>
        <v>-1</v>
      </c>
      <c r="GT88" s="53" t="str">
        <f t="shared" si="430"/>
        <v/>
      </c>
      <c r="GU88" s="52" t="str">
        <f t="shared" si="431"/>
        <v/>
      </c>
      <c r="GV88" s="52" t="str">
        <f t="shared" si="432"/>
        <v/>
      </c>
      <c r="GW88" s="52" t="str">
        <f t="shared" si="433"/>
        <v/>
      </c>
      <c r="GX88" s="52">
        <f t="shared" si="434"/>
        <v>0</v>
      </c>
      <c r="GY88" s="52">
        <f t="shared" si="435"/>
        <v>127</v>
      </c>
      <c r="GZ88" s="52" t="str">
        <f t="shared" si="436"/>
        <v/>
      </c>
      <c r="HA88" s="52" t="str">
        <f t="shared" si="437"/>
        <v/>
      </c>
      <c r="HC88" s="166"/>
      <c r="HD88" s="1"/>
      <c r="HE88" s="17" t="s">
        <v>42</v>
      </c>
      <c r="HF88" s="21">
        <f>IF(HF85=0,0,HF87/HF85)</f>
        <v>-0.24900895610042581</v>
      </c>
      <c r="HG88" s="103">
        <f t="shared" si="438"/>
        <v>115</v>
      </c>
      <c r="HH88" s="24">
        <f>IF(OR($S88&lt;OPL_MIN,$S88&gt;OPL_MAX),"",VLOOKUP($F88,CleanseResults!$EQ$3:$EU$1772,5,FALSE))</f>
        <v>0.44</v>
      </c>
      <c r="HI88" s="24" t="str">
        <f t="shared" si="439"/>
        <v>VisFave</v>
      </c>
      <c r="HJ88" s="91">
        <f t="shared" si="440"/>
        <v>-127.27272727272729</v>
      </c>
      <c r="HK88" s="91">
        <f t="shared" si="441"/>
        <v>127.27272727272729</v>
      </c>
      <c r="HL88" s="25">
        <f t="shared" si="442"/>
        <v>-1</v>
      </c>
      <c r="HM88" s="53" t="str">
        <f t="shared" si="443"/>
        <v/>
      </c>
      <c r="HN88" s="52" t="str">
        <f t="shared" si="444"/>
        <v/>
      </c>
      <c r="HO88" s="52" t="str">
        <f t="shared" si="445"/>
        <v/>
      </c>
      <c r="HP88" s="52" t="str">
        <f t="shared" si="446"/>
        <v/>
      </c>
      <c r="HQ88" s="52">
        <f t="shared" si="447"/>
        <v>0</v>
      </c>
      <c r="HR88" s="52">
        <f t="shared" si="448"/>
        <v>127</v>
      </c>
      <c r="HS88" s="52" t="str">
        <f t="shared" si="449"/>
        <v/>
      </c>
      <c r="HT88" s="52" t="str">
        <f t="shared" si="450"/>
        <v/>
      </c>
      <c r="HV88" s="166"/>
      <c r="HW88" s="1"/>
      <c r="HX88" s="17" t="s">
        <v>42</v>
      </c>
      <c r="HY88" s="21">
        <f>IF(HY85=0,0,HY87/HY85)</f>
        <v>-0.21887769000272406</v>
      </c>
      <c r="HZ88" s="103">
        <f t="shared" si="451"/>
        <v>115</v>
      </c>
      <c r="IA88" s="24">
        <f>IF(OR($S88&lt;OPL_MIN,$S88&gt;OPL_MAX),"",VLOOKUP($F88,CleanseResults!$FF$3:$FJ$1772,5,FALSE))</f>
        <v>0.45</v>
      </c>
      <c r="IB88" s="24" t="str">
        <f t="shared" si="452"/>
        <v>VisFave</v>
      </c>
      <c r="IC88" s="91">
        <f t="shared" si="453"/>
        <v>-122.22222222222226</v>
      </c>
      <c r="ID88" s="91">
        <f t="shared" si="454"/>
        <v>122.22222222222226</v>
      </c>
      <c r="IE88" s="25">
        <f t="shared" si="455"/>
        <v>-1</v>
      </c>
      <c r="IF88" s="53" t="str">
        <f t="shared" si="456"/>
        <v/>
      </c>
      <c r="IG88" s="52" t="str">
        <f t="shared" si="457"/>
        <v/>
      </c>
      <c r="IH88" s="52" t="str">
        <f t="shared" si="458"/>
        <v/>
      </c>
      <c r="II88" s="52" t="str">
        <f t="shared" si="459"/>
        <v/>
      </c>
      <c r="IJ88" s="52">
        <f t="shared" si="460"/>
        <v>0</v>
      </c>
      <c r="IK88" s="52">
        <f t="shared" si="461"/>
        <v>127</v>
      </c>
      <c r="IL88" s="52" t="str">
        <f t="shared" si="462"/>
        <v/>
      </c>
      <c r="IM88" s="52" t="str">
        <f t="shared" si="463"/>
        <v/>
      </c>
      <c r="IO88" s="166"/>
      <c r="IP88" s="1"/>
      <c r="IQ88" s="17" t="s">
        <v>42</v>
      </c>
      <c r="IR88" s="21">
        <f>IF(IR85=0,0,IR87/IR85)</f>
        <v>-0.15694830093878087</v>
      </c>
      <c r="IS88" s="103">
        <f t="shared" si="464"/>
        <v>115</v>
      </c>
      <c r="IT88" s="24">
        <f>IF(OR($S88&lt;OPL_MIN,$S88&gt;OPL_MAX),"",VLOOKUP($F88,CleanseResults!$FU$3:$FY$1772,5,FALSE))</f>
        <v>0.49</v>
      </c>
      <c r="IU88" s="24" t="str">
        <f t="shared" si="465"/>
        <v>VisFave</v>
      </c>
      <c r="IV88" s="91">
        <f t="shared" si="466"/>
        <v>-104.08163265306123</v>
      </c>
      <c r="IW88" s="91">
        <f t="shared" si="467"/>
        <v>104.08163265306123</v>
      </c>
      <c r="IX88" s="25">
        <f t="shared" si="468"/>
        <v>-1</v>
      </c>
      <c r="IY88" s="53" t="str">
        <f t="shared" si="469"/>
        <v/>
      </c>
      <c r="IZ88" s="52" t="str">
        <f t="shared" si="470"/>
        <v/>
      </c>
      <c r="JA88" s="52" t="str">
        <f t="shared" si="471"/>
        <v/>
      </c>
      <c r="JB88" s="52" t="str">
        <f t="shared" si="472"/>
        <v/>
      </c>
      <c r="JC88" s="52">
        <f t="shared" si="473"/>
        <v>0</v>
      </c>
      <c r="JD88" s="52">
        <f t="shared" si="474"/>
        <v>127</v>
      </c>
      <c r="JE88" s="52" t="str">
        <f t="shared" si="475"/>
        <v/>
      </c>
      <c r="JF88" s="52" t="str">
        <f t="shared" si="476"/>
        <v/>
      </c>
      <c r="JH88" s="166"/>
      <c r="JI88" s="1"/>
      <c r="JJ88" s="17" t="s">
        <v>42</v>
      </c>
      <c r="JK88" s="21">
        <f>IF(JK85=0,0,JK87/JK85)</f>
        <v>-0.20684893675780167</v>
      </c>
      <c r="JL88" s="103">
        <f t="shared" si="477"/>
        <v>115</v>
      </c>
      <c r="JM88" s="24">
        <f>IF(OR($S88&lt;OPL_MIN,$S88&gt;OPL_MAX),"",VLOOKUP($F88,CleanseResults!$GJ$3:$GN$1772,5,FALSE))</f>
        <v>0.44</v>
      </c>
      <c r="JN88" s="24" t="str">
        <f t="shared" si="478"/>
        <v>VisFave</v>
      </c>
      <c r="JO88" s="91">
        <f t="shared" si="479"/>
        <v>-127.27272727272729</v>
      </c>
      <c r="JP88" s="91">
        <f t="shared" si="480"/>
        <v>127.27272727272729</v>
      </c>
      <c r="JQ88" s="25">
        <f t="shared" si="481"/>
        <v>-1</v>
      </c>
      <c r="JR88" s="53" t="str">
        <f t="shared" si="482"/>
        <v/>
      </c>
      <c r="JS88" s="52" t="str">
        <f t="shared" si="483"/>
        <v/>
      </c>
      <c r="JT88" s="52" t="str">
        <f t="shared" si="484"/>
        <v/>
      </c>
      <c r="JU88" s="52" t="str">
        <f t="shared" si="485"/>
        <v/>
      </c>
      <c r="JV88" s="52">
        <f t="shared" si="486"/>
        <v>0</v>
      </c>
      <c r="JW88" s="52">
        <f t="shared" si="487"/>
        <v>127</v>
      </c>
      <c r="JX88" s="52" t="str">
        <f t="shared" si="488"/>
        <v/>
      </c>
      <c r="JY88" s="52" t="str">
        <f t="shared" si="489"/>
        <v/>
      </c>
      <c r="KA88" s="166"/>
      <c r="KB88" s="1"/>
      <c r="KC88" s="17" t="s">
        <v>42</v>
      </c>
      <c r="KD88" s="21">
        <f>IF(KD85=0,0,KD87/KD85)</f>
        <v>-0.11328917128565628</v>
      </c>
      <c r="KE88" s="103">
        <f t="shared" si="490"/>
        <v>115</v>
      </c>
      <c r="KF88" s="24">
        <f>IF(OR($S88&lt;OPL_MIN,$S88&gt;OPL_MAX),"",VLOOKUP($F88,CleanseResults!$GY$3:$HC$1772,5,FALSE))</f>
        <v>0.5</v>
      </c>
      <c r="KG88" s="24" t="str">
        <f t="shared" si="491"/>
        <v>HomDog</v>
      </c>
      <c r="KH88" s="91">
        <f t="shared" si="492"/>
        <v>100</v>
      </c>
      <c r="KI88" s="91">
        <f t="shared" si="493"/>
        <v>100</v>
      </c>
      <c r="KJ88" s="25">
        <f t="shared" si="494"/>
        <v>1</v>
      </c>
      <c r="KK88" s="53" t="str">
        <f t="shared" si="495"/>
        <v/>
      </c>
      <c r="KL88" s="52" t="str">
        <f t="shared" si="496"/>
        <v/>
      </c>
      <c r="KM88" s="52" t="str">
        <f t="shared" si="497"/>
        <v/>
      </c>
      <c r="KN88" s="52" t="str">
        <f t="shared" si="498"/>
        <v/>
      </c>
      <c r="KO88" s="52" t="str">
        <f t="shared" si="499"/>
        <v/>
      </c>
      <c r="KP88" s="52" t="str">
        <f t="shared" si="500"/>
        <v/>
      </c>
      <c r="KQ88" s="52">
        <f t="shared" si="501"/>
        <v>215</v>
      </c>
      <c r="KR88" s="52">
        <f t="shared" si="502"/>
        <v>100</v>
      </c>
      <c r="KT88" s="166"/>
      <c r="KU88" s="1"/>
      <c r="KV88" s="17" t="s">
        <v>42</v>
      </c>
      <c r="KW88" s="21">
        <f>IF(KW85=0,0,KW87/KW85)</f>
        <v>-0.16291502532357904</v>
      </c>
      <c r="KX88" s="103">
        <f t="shared" si="503"/>
        <v>115</v>
      </c>
      <c r="KY88" s="24">
        <f>IF(OR($S88&lt;OPL_MIN,$S88&gt;OPL_MAX),"",VLOOKUP($F88,CleanseResults!$HN$3:$HR$1772,5,FALSE))</f>
        <v>0.37</v>
      </c>
      <c r="KZ88" s="24" t="str">
        <f t="shared" si="504"/>
        <v>VisFave</v>
      </c>
      <c r="LA88" s="91">
        <f t="shared" si="505"/>
        <v>-170.27027027027026</v>
      </c>
      <c r="LB88" s="91">
        <f t="shared" si="506"/>
        <v>170.27027027027026</v>
      </c>
      <c r="LC88" s="25">
        <f t="shared" si="507"/>
        <v>-1</v>
      </c>
      <c r="LD88" s="53" t="str">
        <f t="shared" si="508"/>
        <v/>
      </c>
      <c r="LE88" s="52" t="str">
        <f t="shared" si="509"/>
        <v/>
      </c>
      <c r="LF88" s="52" t="str">
        <f t="shared" si="510"/>
        <v/>
      </c>
      <c r="LG88" s="52" t="str">
        <f t="shared" si="511"/>
        <v/>
      </c>
      <c r="LH88" s="52">
        <f t="shared" si="512"/>
        <v>0</v>
      </c>
      <c r="LI88" s="52">
        <f t="shared" si="513"/>
        <v>127</v>
      </c>
      <c r="LJ88" s="52" t="str">
        <f t="shared" si="514"/>
        <v/>
      </c>
      <c r="LK88" s="52" t="str">
        <f t="shared" si="515"/>
        <v/>
      </c>
      <c r="LO88" s="166"/>
      <c r="LP88" s="1"/>
      <c r="LQ88" s="17" t="s">
        <v>42</v>
      </c>
      <c r="LR88" s="21">
        <f>IF(LR85=0,0,LR87/LR85)</f>
        <v>-0.11975193871745592</v>
      </c>
      <c r="LS88" s="129">
        <f t="shared" si="277"/>
        <v>0.45395461781185981</v>
      </c>
      <c r="LT88" s="53">
        <f t="shared" si="516"/>
        <v>0</v>
      </c>
      <c r="LU88" s="53">
        <f t="shared" si="517"/>
        <v>0</v>
      </c>
      <c r="LV88" s="53">
        <f t="shared" si="518"/>
        <v>14</v>
      </c>
      <c r="LW88" s="53">
        <f t="shared" si="519"/>
        <v>1</v>
      </c>
      <c r="LX88" s="24" t="str">
        <f t="shared" si="520"/>
        <v>VisFave</v>
      </c>
      <c r="LY88" s="97">
        <f t="shared" si="278"/>
        <v>93.333333333333329</v>
      </c>
      <c r="LZ88" s="127">
        <f t="shared" si="279"/>
        <v>0.44</v>
      </c>
      <c r="MA88" s="128">
        <f t="shared" si="280"/>
        <v>-1.3954617811859804E-2</v>
      </c>
      <c r="MB88" s="91">
        <f t="shared" si="281"/>
        <v>127.27272727272729</v>
      </c>
      <c r="MC88" s="137" t="str">
        <f t="shared" si="282"/>
        <v>VisFave</v>
      </c>
      <c r="MD88" s="138" t="str">
        <f t="shared" si="283"/>
        <v/>
      </c>
      <c r="ME88" s="130" t="str">
        <f t="shared" si="521"/>
        <v/>
      </c>
      <c r="MF88" s="135" t="str">
        <f t="shared" si="284"/>
        <v/>
      </c>
      <c r="MG88" s="135" t="str">
        <f t="shared" si="285"/>
        <v/>
      </c>
      <c r="MH88" s="135" t="str">
        <f t="shared" si="286"/>
        <v/>
      </c>
      <c r="MI88" s="135" t="str">
        <f t="shared" si="287"/>
        <v/>
      </c>
      <c r="MJ88" s="135" t="str">
        <f t="shared" si="288"/>
        <v/>
      </c>
      <c r="MK88" s="135" t="str">
        <f t="shared" si="289"/>
        <v/>
      </c>
      <c r="ML88" s="135" t="str">
        <f t="shared" si="290"/>
        <v/>
      </c>
      <c r="MM88" s="135" t="str">
        <f t="shared" si="291"/>
        <v/>
      </c>
      <c r="MO88" s="123" t="str">
        <f t="shared" si="292"/>
        <v/>
      </c>
      <c r="MP88" s="123" t="str">
        <f t="shared" si="293"/>
        <v/>
      </c>
      <c r="MS88" s="24" t="str">
        <f t="shared" si="294"/>
        <v/>
      </c>
      <c r="MT88" s="24" t="str">
        <f t="shared" si="295"/>
        <v/>
      </c>
      <c r="MU88" s="24" t="str">
        <f t="shared" si="296"/>
        <v/>
      </c>
      <c r="MV88" s="81" t="str">
        <f t="shared" si="297"/>
        <v/>
      </c>
      <c r="MX88" s="52">
        <f t="shared" si="298"/>
        <v>0.42</v>
      </c>
      <c r="MY88" s="52">
        <f t="shared" si="299"/>
        <v>0.39</v>
      </c>
      <c r="MZ88" s="52">
        <f t="shared" si="300"/>
        <v>0.26</v>
      </c>
      <c r="NA88" s="52">
        <f t="shared" si="301"/>
        <v>0.35</v>
      </c>
      <c r="NB88" s="52">
        <f t="shared" si="302"/>
        <v>0.35</v>
      </c>
      <c r="NC88" s="52">
        <f t="shared" si="303"/>
        <v>0.47</v>
      </c>
      <c r="ND88" s="52">
        <f t="shared" si="304"/>
        <v>0.47</v>
      </c>
      <c r="NE88" s="52">
        <f t="shared" si="305"/>
        <v>0.44</v>
      </c>
      <c r="NF88" s="52">
        <f t="shared" si="306"/>
        <v>0.44</v>
      </c>
      <c r="NG88" s="52">
        <f t="shared" si="307"/>
        <v>0.44</v>
      </c>
      <c r="NH88" s="52">
        <f t="shared" si="308"/>
        <v>0.45</v>
      </c>
      <c r="NI88" s="52">
        <f t="shared" si="309"/>
        <v>0.49</v>
      </c>
      <c r="NJ88" s="52">
        <f t="shared" si="310"/>
        <v>0.44</v>
      </c>
      <c r="NK88" s="52">
        <f t="shared" si="311"/>
        <v>0.5</v>
      </c>
      <c r="NL88" s="52">
        <f t="shared" si="312"/>
        <v>0.37</v>
      </c>
      <c r="NM88" s="109">
        <f t="shared" si="522"/>
        <v>0.44</v>
      </c>
    </row>
    <row r="89" spans="5:377" ht="15" customHeight="1" thickBot="1" x14ac:dyDescent="0.25">
      <c r="E89" s="10">
        <f t="shared" si="313"/>
        <v>0</v>
      </c>
      <c r="F89" s="26">
        <v>822892</v>
      </c>
      <c r="G89" s="49">
        <f>VLOOKUP($F89,Lookup_!$A$2:$AJ$2224,3,FALSE)</f>
        <v>2026</v>
      </c>
      <c r="H89" s="27">
        <f>VLOOKUP($F89,Lookup_!$A$2:$AJ$2224,4,FALSE)</f>
        <v>6.1</v>
      </c>
      <c r="I89" s="86">
        <f>VLOOKUP($F89,Lookup_!$A$2:$AJ$2224,2,FALSE)</f>
        <v>46178</v>
      </c>
      <c r="J89" s="7">
        <f>VLOOKUP($F89,Lookup_!$A$2:$AJ$2224,13,FALSE)</f>
        <v>7</v>
      </c>
      <c r="K89" s="8" t="str">
        <f>VLOOKUP(J89,Lookup_!$AO$3:$AP$32,2,FALSE)</f>
        <v>CLE</v>
      </c>
      <c r="L89" s="27">
        <f>VLOOKUP($F89,Lookup_!$A$2:$AJ$2224,14,FALSE)</f>
        <v>-122</v>
      </c>
      <c r="M89" s="12">
        <f>VLOOKUP($F89,Lookup_!$A$2:$AJ$2224,15,FALSE)</f>
        <v>0.54954999999999998</v>
      </c>
      <c r="N89" s="115">
        <f t="shared" si="314"/>
        <v>0.536940489543559</v>
      </c>
      <c r="O89" s="116">
        <f t="shared" si="315"/>
        <v>-115.95496419332648</v>
      </c>
      <c r="P89" s="49">
        <f>VLOOKUP($F89,Lookup_!$A$2:$AJ$2224,7,FALSE)</f>
        <v>28</v>
      </c>
      <c r="Q89" s="8" t="str">
        <f>VLOOKUP(P89,Lookup_!$AO$3:$AP$32,2,FALSE)</f>
        <v>TEX</v>
      </c>
      <c r="R89" s="88">
        <f>VLOOKUP($F89,Lookup_!$A$2:$AJ$2224,12,FALSE)</f>
        <v>0.33222175900000001</v>
      </c>
      <c r="S89" s="27">
        <f>VLOOKUP($F89,Lookup_!$A$2:$AJ$2224,8,FALSE)</f>
        <v>111</v>
      </c>
      <c r="T89" s="12">
        <f>VLOOKUP($F89,Lookup_!$A$2:$AJ$2224,9,FALSE)</f>
        <v>0.47393400000000002</v>
      </c>
      <c r="U89" s="115">
        <f t="shared" si="316"/>
        <v>0.46305951045644095</v>
      </c>
      <c r="V89" s="116">
        <f t="shared" si="317"/>
        <v>115.95496419332648</v>
      </c>
      <c r="W89" s="90">
        <f t="shared" si="318"/>
        <v>-1</v>
      </c>
      <c r="X89" s="27">
        <f>VLOOKUP($F89,Lookup_!$A$2:$AJ$2224,5,FALSE)</f>
        <v>7.5</v>
      </c>
      <c r="Y89" s="27">
        <f>VLOOKUP($F89,Lookup_!$A$2:$AJ$2224,6,FALSE)</f>
        <v>-110</v>
      </c>
      <c r="Z89" s="55">
        <f>VLOOKUP($F89,Lookup_!$A$2:$AJ$2224,19,FALSE)</f>
        <v>-100.85892740722153</v>
      </c>
      <c r="AA89" s="116">
        <f>VLOOKUP($F89,Lookup_!$A$2:$AJ$2224,25,FALSE)</f>
        <v>102.23142150488489</v>
      </c>
      <c r="AB89" s="27">
        <f>VLOOKUP($F89,Lookup_!$A$2:$AJ$2224,21,FALSE)</f>
        <v>142.40295092432027</v>
      </c>
      <c r="AC89" s="116">
        <f>VLOOKUP($F89,Lookup_!$A$2:$AJ$2224,23,FALSE)</f>
        <v>-102.33617345875479</v>
      </c>
      <c r="AD89" s="7">
        <f>VLOOKUP($F89,Lookup_!$A$2:$AJ$2224,31,FALSE)</f>
        <v>2</v>
      </c>
      <c r="AE89" s="8">
        <f>VLOOKUP($F89,Lookup_!$A$2:$AJ$2224,30,FALSE)</f>
        <v>3</v>
      </c>
      <c r="AF89" s="8" t="str">
        <f>VLOOKUP($F89,Lookup_!$A$2:$AJ$2224,32,FALSE)</f>
        <v>LTE1</v>
      </c>
      <c r="AG89" s="28">
        <f>VLOOKUP($F89,Lookup_!$A$2:$AJ$2224,29,FALSE)</f>
        <v>1</v>
      </c>
      <c r="AH89" s="28">
        <f>VLOOKUP($F89,Lookup_!$A$2:$AJ$2224,34,FALSE)</f>
        <v>-1</v>
      </c>
      <c r="AI89" s="28" t="str">
        <f>VLOOKUP($F89,Lookup_!$A$2:$AJ$2224,33,FALSE)</f>
        <v>HomDog</v>
      </c>
      <c r="AJ89" s="8">
        <f>VLOOKUP($F89,Lookup_!$A$2:$AJ$2224,35,FALSE)</f>
        <v>5</v>
      </c>
      <c r="AK89" s="28">
        <f>VLOOKUP($F89,Lookup_!$A$2:$AJ$2224,36,FALSE)</f>
        <v>-1</v>
      </c>
      <c r="AL89">
        <f t="shared" si="319"/>
        <v>1</v>
      </c>
      <c r="AM89">
        <f t="shared" si="320"/>
        <v>1</v>
      </c>
      <c r="AN89" s="167"/>
      <c r="AO89" s="22"/>
      <c r="AP89" s="22"/>
      <c r="AQ89" s="22"/>
      <c r="AR89" s="103">
        <f t="shared" si="321"/>
        <v>111</v>
      </c>
      <c r="AS89" s="24">
        <f>IF(OR($S89&lt;OPL_MIN,$S89&gt;OPL_MAX),"",VLOOKUP($F89,CleanseResults!$L$3:$P$1772,5,FALSE))</f>
        <v>0.44</v>
      </c>
      <c r="AT89" s="24" t="str">
        <f t="shared" si="322"/>
        <v>VisFave</v>
      </c>
      <c r="AU89" s="91">
        <f t="shared" si="323"/>
        <v>-127.27272727272729</v>
      </c>
      <c r="AV89" s="91">
        <f t="shared" si="324"/>
        <v>127.27272727272729</v>
      </c>
      <c r="AW89" s="25">
        <f t="shared" si="325"/>
        <v>-1</v>
      </c>
      <c r="AX89" s="53" t="str">
        <f t="shared" si="326"/>
        <v/>
      </c>
      <c r="AY89" s="52" t="str">
        <f t="shared" si="327"/>
        <v/>
      </c>
      <c r="AZ89" s="52" t="str">
        <f t="shared" si="328"/>
        <v/>
      </c>
      <c r="BA89" s="52" t="str">
        <f t="shared" si="329"/>
        <v/>
      </c>
      <c r="BB89" s="52">
        <f t="shared" si="330"/>
        <v>0</v>
      </c>
      <c r="BC89" s="52">
        <f t="shared" si="331"/>
        <v>122</v>
      </c>
      <c r="BD89" s="52" t="str">
        <f t="shared" si="332"/>
        <v/>
      </c>
      <c r="BE89" s="52" t="str">
        <f t="shared" si="333"/>
        <v/>
      </c>
      <c r="BG89" s="167"/>
      <c r="BH89" s="22"/>
      <c r="BI89" s="22"/>
      <c r="BJ89" s="22"/>
      <c r="BK89" s="103">
        <f t="shared" si="334"/>
        <v>111</v>
      </c>
      <c r="BL89" s="24">
        <f>IF(OR($S89&lt;OPL_MIN,$S89&gt;OPL_MAX),"",VLOOKUP($F89,CleanseResults!$AA$3:$AE$1772,5,FALSE))</f>
        <v>0.37</v>
      </c>
      <c r="BM89" s="24" t="str">
        <f t="shared" si="335"/>
        <v>VisFave</v>
      </c>
      <c r="BN89" s="91">
        <f t="shared" si="336"/>
        <v>-170.27027027027026</v>
      </c>
      <c r="BO89" s="91">
        <f t="shared" si="337"/>
        <v>170.27027027027026</v>
      </c>
      <c r="BP89" s="25">
        <f t="shared" si="338"/>
        <v>-1</v>
      </c>
      <c r="BQ89" s="53" t="str">
        <f t="shared" si="339"/>
        <v/>
      </c>
      <c r="BR89" s="52" t="str">
        <f t="shared" si="340"/>
        <v/>
      </c>
      <c r="BS89" s="52" t="str">
        <f t="shared" si="341"/>
        <v/>
      </c>
      <c r="BT89" s="52" t="str">
        <f t="shared" si="342"/>
        <v/>
      </c>
      <c r="BU89" s="52">
        <f t="shared" si="343"/>
        <v>0</v>
      </c>
      <c r="BV89" s="52">
        <f t="shared" si="344"/>
        <v>122</v>
      </c>
      <c r="BW89" s="52" t="str">
        <f t="shared" si="345"/>
        <v/>
      </c>
      <c r="BX89" s="52" t="str">
        <f t="shared" si="346"/>
        <v/>
      </c>
      <c r="BZ89" s="167"/>
      <c r="CA89" s="22"/>
      <c r="CB89" s="22"/>
      <c r="CC89" s="22"/>
      <c r="CD89" s="103">
        <f t="shared" si="347"/>
        <v>111</v>
      </c>
      <c r="CE89" s="24">
        <f>IF(OR($S89&lt;OPL_MIN,$S89&gt;OPL_MAX),"",VLOOKUP($F89,CleanseResults!$AP$3:$AT$1772,5,FALSE))</f>
        <v>0.34</v>
      </c>
      <c r="CF89" s="24" t="str">
        <f t="shared" si="348"/>
        <v>VisFave</v>
      </c>
      <c r="CG89" s="91">
        <f t="shared" si="349"/>
        <v>-194.11764705882345</v>
      </c>
      <c r="CH89" s="91">
        <f t="shared" si="350"/>
        <v>194.11764705882345</v>
      </c>
      <c r="CI89" s="25">
        <f t="shared" si="351"/>
        <v>-1</v>
      </c>
      <c r="CJ89" s="53" t="str">
        <f t="shared" si="352"/>
        <v/>
      </c>
      <c r="CK89" s="52" t="str">
        <f t="shared" si="353"/>
        <v/>
      </c>
      <c r="CL89" s="52" t="str">
        <f t="shared" si="354"/>
        <v/>
      </c>
      <c r="CM89" s="52" t="str">
        <f t="shared" si="355"/>
        <v/>
      </c>
      <c r="CN89" s="52">
        <f t="shared" si="356"/>
        <v>0</v>
      </c>
      <c r="CO89" s="52">
        <f t="shared" si="357"/>
        <v>122</v>
      </c>
      <c r="CP89" s="52" t="str">
        <f t="shared" si="358"/>
        <v/>
      </c>
      <c r="CQ89" s="52" t="str">
        <f t="shared" si="359"/>
        <v/>
      </c>
      <c r="CS89" s="167"/>
      <c r="CT89" s="22"/>
      <c r="CU89" s="22"/>
      <c r="CV89" s="22"/>
      <c r="CW89" s="103">
        <f t="shared" si="360"/>
        <v>111</v>
      </c>
      <c r="CX89" s="24">
        <f>IF(OR($S89&lt;OPL_MIN,$S89&gt;OPL_MAX),"",VLOOKUP($F89,CleanseResults!$BE$3:$BI$1772,5,FALSE))</f>
        <v>0.43</v>
      </c>
      <c r="CY89" s="24" t="str">
        <f t="shared" si="361"/>
        <v>VisFave</v>
      </c>
      <c r="CZ89" s="91">
        <f t="shared" si="362"/>
        <v>-132.55813953488376</v>
      </c>
      <c r="DA89" s="91">
        <f t="shared" si="363"/>
        <v>132.55813953488376</v>
      </c>
      <c r="DB89" s="25">
        <f t="shared" si="364"/>
        <v>-1</v>
      </c>
      <c r="DC89" s="53" t="str">
        <f t="shared" si="365"/>
        <v/>
      </c>
      <c r="DD89" s="52" t="str">
        <f t="shared" si="366"/>
        <v/>
      </c>
      <c r="DE89" s="52" t="str">
        <f t="shared" si="367"/>
        <v/>
      </c>
      <c r="DF89" s="52" t="str">
        <f t="shared" si="368"/>
        <v/>
      </c>
      <c r="DG89" s="52">
        <f t="shared" si="369"/>
        <v>0</v>
      </c>
      <c r="DH89" s="52">
        <f t="shared" si="370"/>
        <v>122</v>
      </c>
      <c r="DI89" s="52" t="str">
        <f t="shared" si="371"/>
        <v/>
      </c>
      <c r="DJ89" s="52" t="str">
        <f t="shared" si="372"/>
        <v/>
      </c>
      <c r="DL89" s="167"/>
      <c r="DM89" s="22"/>
      <c r="DN89" s="22"/>
      <c r="DO89" s="22"/>
      <c r="DP89" s="103">
        <f t="shared" si="373"/>
        <v>111</v>
      </c>
      <c r="DQ89" s="24">
        <f>IF(OR($S89&lt;OPL_MIN,$S89&gt;OPL_MAX),"",VLOOKUP($F89,CleanseResults!$BT$3:$BX$1772,5,FALSE))</f>
        <v>0.39</v>
      </c>
      <c r="DR89" s="24" t="str">
        <f t="shared" si="374"/>
        <v>VisFave</v>
      </c>
      <c r="DS89" s="91">
        <f t="shared" si="375"/>
        <v>-156.41025641025641</v>
      </c>
      <c r="DT89" s="91">
        <f t="shared" si="376"/>
        <v>156.41025641025641</v>
      </c>
      <c r="DU89" s="25">
        <f t="shared" si="377"/>
        <v>-1</v>
      </c>
      <c r="DV89" s="53" t="str">
        <f t="shared" si="378"/>
        <v/>
      </c>
      <c r="DW89" s="52" t="str">
        <f t="shared" si="379"/>
        <v/>
      </c>
      <c r="DX89" s="52" t="str">
        <f t="shared" si="380"/>
        <v/>
      </c>
      <c r="DY89" s="52" t="str">
        <f t="shared" si="381"/>
        <v/>
      </c>
      <c r="DZ89" s="52">
        <f t="shared" si="382"/>
        <v>0</v>
      </c>
      <c r="EA89" s="52">
        <f t="shared" si="383"/>
        <v>122</v>
      </c>
      <c r="EB89" s="52" t="str">
        <f t="shared" si="384"/>
        <v/>
      </c>
      <c r="EC89" s="52" t="str">
        <f t="shared" si="385"/>
        <v/>
      </c>
      <c r="EE89" s="167"/>
      <c r="EF89" s="22"/>
      <c r="EG89" s="22"/>
      <c r="EH89" s="22"/>
      <c r="EI89" s="103">
        <f t="shared" si="386"/>
        <v>111</v>
      </c>
      <c r="EJ89" s="24">
        <f>IF(OR($S89&lt;OPL_MIN,$S89&gt;OPL_MAX),"",VLOOKUP($F89,CleanseResults!$CI$3:$CM$1772,5,FALSE))</f>
        <v>0.44</v>
      </c>
      <c r="EK89" s="24" t="str">
        <f t="shared" si="387"/>
        <v>VisFave</v>
      </c>
      <c r="EL89" s="91">
        <f t="shared" si="388"/>
        <v>-127.27272727272729</v>
      </c>
      <c r="EM89" s="91">
        <f t="shared" si="389"/>
        <v>127.27272727272729</v>
      </c>
      <c r="EN89" s="25">
        <f t="shared" si="390"/>
        <v>-1</v>
      </c>
      <c r="EO89" s="53" t="str">
        <f t="shared" si="391"/>
        <v/>
      </c>
      <c r="EP89" s="52" t="str">
        <f t="shared" si="392"/>
        <v/>
      </c>
      <c r="EQ89" s="52" t="str">
        <f t="shared" si="393"/>
        <v/>
      </c>
      <c r="ER89" s="52" t="str">
        <f t="shared" si="394"/>
        <v/>
      </c>
      <c r="ES89" s="52">
        <f t="shared" si="395"/>
        <v>0</v>
      </c>
      <c r="ET89" s="52">
        <f t="shared" si="396"/>
        <v>122</v>
      </c>
      <c r="EU89" s="52" t="str">
        <f t="shared" si="397"/>
        <v/>
      </c>
      <c r="EV89" s="52" t="str">
        <f t="shared" si="398"/>
        <v/>
      </c>
      <c r="EX89" s="167"/>
      <c r="EY89" s="22"/>
      <c r="EZ89" s="22"/>
      <c r="FA89" s="22"/>
      <c r="FB89" s="103">
        <f t="shared" si="399"/>
        <v>111</v>
      </c>
      <c r="FC89" s="24">
        <f>IF(OR($S89&lt;OPL_MIN,$S89&gt;OPL_MAX),"",VLOOKUP($F89,CleanseResults!$CX$3:$DB$1772,5,FALSE))</f>
        <v>0.43</v>
      </c>
      <c r="FD89" s="24" t="str">
        <f t="shared" si="400"/>
        <v>VisFave</v>
      </c>
      <c r="FE89" s="91">
        <f t="shared" si="401"/>
        <v>-132.55813953488376</v>
      </c>
      <c r="FF89" s="91">
        <f t="shared" si="402"/>
        <v>132.55813953488376</v>
      </c>
      <c r="FG89" s="25">
        <f t="shared" si="403"/>
        <v>-1</v>
      </c>
      <c r="FH89" s="53" t="str">
        <f t="shared" si="404"/>
        <v/>
      </c>
      <c r="FI89" s="52" t="str">
        <f t="shared" si="405"/>
        <v/>
      </c>
      <c r="FJ89" s="52" t="str">
        <f t="shared" si="406"/>
        <v/>
      </c>
      <c r="FK89" s="52" t="str">
        <f t="shared" si="407"/>
        <v/>
      </c>
      <c r="FL89" s="52">
        <f t="shared" si="408"/>
        <v>0</v>
      </c>
      <c r="FM89" s="52">
        <f t="shared" si="409"/>
        <v>122</v>
      </c>
      <c r="FN89" s="52" t="str">
        <f t="shared" si="410"/>
        <v/>
      </c>
      <c r="FO89" s="52" t="str">
        <f t="shared" si="411"/>
        <v/>
      </c>
      <c r="FQ89" s="167"/>
      <c r="FR89" s="22"/>
      <c r="FS89" s="22"/>
      <c r="FT89" s="22"/>
      <c r="FU89" s="103">
        <f t="shared" si="412"/>
        <v>111</v>
      </c>
      <c r="FV89" s="24">
        <f>IF(OR($S89&lt;OPL_MIN,$S89&gt;OPL_MAX),"",VLOOKUP($F89,CleanseResults!$DM$3:$DQ$1772,5,FALSE))</f>
        <v>0.42</v>
      </c>
      <c r="FW89" s="24" t="str">
        <f t="shared" si="413"/>
        <v>VisFave</v>
      </c>
      <c r="FX89" s="91">
        <f t="shared" si="414"/>
        <v>-138.09523809523813</v>
      </c>
      <c r="FY89" s="91">
        <f t="shared" si="415"/>
        <v>138.09523809523813</v>
      </c>
      <c r="FZ89" s="25">
        <f t="shared" si="416"/>
        <v>-1</v>
      </c>
      <c r="GA89" s="53" t="str">
        <f t="shared" si="417"/>
        <v/>
      </c>
      <c r="GB89" s="52" t="str">
        <f t="shared" si="418"/>
        <v/>
      </c>
      <c r="GC89" s="52" t="str">
        <f t="shared" si="419"/>
        <v/>
      </c>
      <c r="GD89" s="52" t="str">
        <f t="shared" si="420"/>
        <v/>
      </c>
      <c r="GE89" s="52">
        <f t="shared" si="421"/>
        <v>0</v>
      </c>
      <c r="GF89" s="52">
        <f t="shared" si="422"/>
        <v>122</v>
      </c>
      <c r="GG89" s="52" t="str">
        <f t="shared" si="423"/>
        <v/>
      </c>
      <c r="GH89" s="52" t="str">
        <f t="shared" si="424"/>
        <v/>
      </c>
      <c r="GJ89" s="167"/>
      <c r="GK89" s="22"/>
      <c r="GL89" s="22"/>
      <c r="GM89" s="22"/>
      <c r="GN89" s="103">
        <f t="shared" si="425"/>
        <v>111</v>
      </c>
      <c r="GO89" s="24">
        <f>IF(OR($S89&lt;OPL_MIN,$S89&gt;OPL_MAX),"",VLOOKUP($F89,CleanseResults!$EB$3:$EF$1772,5,FALSE))</f>
        <v>0.48</v>
      </c>
      <c r="GP89" s="24" t="str">
        <f t="shared" si="426"/>
        <v>VisFave</v>
      </c>
      <c r="GQ89" s="91">
        <f t="shared" si="427"/>
        <v>-108.33333333333334</v>
      </c>
      <c r="GR89" s="91">
        <f t="shared" si="428"/>
        <v>108.33333333333334</v>
      </c>
      <c r="GS89" s="25">
        <f t="shared" si="429"/>
        <v>-1</v>
      </c>
      <c r="GT89" s="53" t="str">
        <f t="shared" si="430"/>
        <v/>
      </c>
      <c r="GU89" s="52" t="str">
        <f t="shared" si="431"/>
        <v/>
      </c>
      <c r="GV89" s="52" t="str">
        <f t="shared" si="432"/>
        <v/>
      </c>
      <c r="GW89" s="52" t="str">
        <f t="shared" si="433"/>
        <v/>
      </c>
      <c r="GX89" s="52">
        <f t="shared" si="434"/>
        <v>0</v>
      </c>
      <c r="GY89" s="52">
        <f t="shared" si="435"/>
        <v>122</v>
      </c>
      <c r="GZ89" s="52" t="str">
        <f t="shared" si="436"/>
        <v/>
      </c>
      <c r="HA89" s="52" t="str">
        <f t="shared" si="437"/>
        <v/>
      </c>
      <c r="HC89" s="167"/>
      <c r="HD89" s="22"/>
      <c r="HE89" s="22"/>
      <c r="HF89" s="22"/>
      <c r="HG89" s="103">
        <f t="shared" si="438"/>
        <v>111</v>
      </c>
      <c r="HH89" s="24">
        <f>IF(OR($S89&lt;OPL_MIN,$S89&gt;OPL_MAX),"",VLOOKUP($F89,CleanseResults!$EQ$3:$EU$1772,5,FALSE))</f>
        <v>0.48</v>
      </c>
      <c r="HI89" s="24" t="str">
        <f t="shared" si="439"/>
        <v>VisFave</v>
      </c>
      <c r="HJ89" s="91">
        <f t="shared" si="440"/>
        <v>-108.33333333333334</v>
      </c>
      <c r="HK89" s="91">
        <f t="shared" si="441"/>
        <v>108.33333333333334</v>
      </c>
      <c r="HL89" s="25">
        <f t="shared" si="442"/>
        <v>-1</v>
      </c>
      <c r="HM89" s="53" t="str">
        <f t="shared" si="443"/>
        <v/>
      </c>
      <c r="HN89" s="52" t="str">
        <f t="shared" si="444"/>
        <v/>
      </c>
      <c r="HO89" s="52" t="str">
        <f t="shared" si="445"/>
        <v/>
      </c>
      <c r="HP89" s="52" t="str">
        <f t="shared" si="446"/>
        <v/>
      </c>
      <c r="HQ89" s="52">
        <f t="shared" si="447"/>
        <v>0</v>
      </c>
      <c r="HR89" s="52">
        <f t="shared" si="448"/>
        <v>122</v>
      </c>
      <c r="HS89" s="52" t="str">
        <f t="shared" si="449"/>
        <v/>
      </c>
      <c r="HT89" s="52" t="str">
        <f t="shared" si="450"/>
        <v/>
      </c>
      <c r="HV89" s="167"/>
      <c r="HW89" s="22"/>
      <c r="HX89" s="22"/>
      <c r="HY89" s="22"/>
      <c r="HZ89" s="103">
        <f t="shared" si="451"/>
        <v>111</v>
      </c>
      <c r="IA89" s="24">
        <f>IF(OR($S89&lt;OPL_MIN,$S89&gt;OPL_MAX),"",VLOOKUP($F89,CleanseResults!$FF$3:$FJ$1772,5,FALSE))</f>
        <v>0.48</v>
      </c>
      <c r="IB89" s="24" t="str">
        <f t="shared" si="452"/>
        <v>VisFave</v>
      </c>
      <c r="IC89" s="91">
        <f t="shared" si="453"/>
        <v>-108.33333333333334</v>
      </c>
      <c r="ID89" s="91">
        <f t="shared" si="454"/>
        <v>108.33333333333334</v>
      </c>
      <c r="IE89" s="25">
        <f t="shared" si="455"/>
        <v>-1</v>
      </c>
      <c r="IF89" s="53" t="str">
        <f t="shared" si="456"/>
        <v/>
      </c>
      <c r="IG89" s="52" t="str">
        <f t="shared" si="457"/>
        <v/>
      </c>
      <c r="IH89" s="52" t="str">
        <f t="shared" si="458"/>
        <v/>
      </c>
      <c r="II89" s="52" t="str">
        <f t="shared" si="459"/>
        <v/>
      </c>
      <c r="IJ89" s="52">
        <f t="shared" si="460"/>
        <v>0</v>
      </c>
      <c r="IK89" s="52">
        <f t="shared" si="461"/>
        <v>122</v>
      </c>
      <c r="IL89" s="52" t="str">
        <f t="shared" si="462"/>
        <v/>
      </c>
      <c r="IM89" s="52" t="str">
        <f t="shared" si="463"/>
        <v/>
      </c>
      <c r="IO89" s="167"/>
      <c r="IP89" s="22"/>
      <c r="IQ89" s="22"/>
      <c r="IR89" s="22"/>
      <c r="IS89" s="103">
        <f t="shared" si="464"/>
        <v>111</v>
      </c>
      <c r="IT89" s="24">
        <f>IF(OR($S89&lt;OPL_MIN,$S89&gt;OPL_MAX),"",VLOOKUP($F89,CleanseResults!$FU$3:$FY$1772,5,FALSE))</f>
        <v>0.47</v>
      </c>
      <c r="IU89" s="24" t="str">
        <f t="shared" si="465"/>
        <v>VisFave</v>
      </c>
      <c r="IV89" s="91">
        <f t="shared" si="466"/>
        <v>-112.76595744680853</v>
      </c>
      <c r="IW89" s="91">
        <f t="shared" si="467"/>
        <v>112.76595744680853</v>
      </c>
      <c r="IX89" s="25">
        <f t="shared" si="468"/>
        <v>-1</v>
      </c>
      <c r="IY89" s="53" t="str">
        <f t="shared" si="469"/>
        <v/>
      </c>
      <c r="IZ89" s="52" t="str">
        <f t="shared" si="470"/>
        <v/>
      </c>
      <c r="JA89" s="52" t="str">
        <f t="shared" si="471"/>
        <v/>
      </c>
      <c r="JB89" s="52" t="str">
        <f t="shared" si="472"/>
        <v/>
      </c>
      <c r="JC89" s="52">
        <f t="shared" si="473"/>
        <v>0</v>
      </c>
      <c r="JD89" s="52">
        <f t="shared" si="474"/>
        <v>122</v>
      </c>
      <c r="JE89" s="52" t="str">
        <f t="shared" si="475"/>
        <v/>
      </c>
      <c r="JF89" s="52" t="str">
        <f t="shared" si="476"/>
        <v/>
      </c>
      <c r="JH89" s="167"/>
      <c r="JI89" s="22"/>
      <c r="JJ89" s="22"/>
      <c r="JK89" s="22"/>
      <c r="JL89" s="103">
        <f t="shared" si="477"/>
        <v>111</v>
      </c>
      <c r="JM89" s="24">
        <f>IF(OR($S89&lt;OPL_MIN,$S89&gt;OPL_MAX),"",VLOOKUP($F89,CleanseResults!$GJ$3:$GN$1772,5,FALSE))</f>
        <v>0.44</v>
      </c>
      <c r="JN89" s="24" t="str">
        <f t="shared" si="478"/>
        <v>VisFave</v>
      </c>
      <c r="JO89" s="91">
        <f t="shared" si="479"/>
        <v>-127.27272727272729</v>
      </c>
      <c r="JP89" s="91">
        <f t="shared" si="480"/>
        <v>127.27272727272729</v>
      </c>
      <c r="JQ89" s="25">
        <f t="shared" si="481"/>
        <v>-1</v>
      </c>
      <c r="JR89" s="53" t="str">
        <f t="shared" si="482"/>
        <v/>
      </c>
      <c r="JS89" s="52" t="str">
        <f t="shared" si="483"/>
        <v/>
      </c>
      <c r="JT89" s="52" t="str">
        <f t="shared" si="484"/>
        <v/>
      </c>
      <c r="JU89" s="52" t="str">
        <f t="shared" si="485"/>
        <v/>
      </c>
      <c r="JV89" s="52">
        <f t="shared" si="486"/>
        <v>0</v>
      </c>
      <c r="JW89" s="52">
        <f t="shared" si="487"/>
        <v>122</v>
      </c>
      <c r="JX89" s="52" t="str">
        <f t="shared" si="488"/>
        <v/>
      </c>
      <c r="JY89" s="52" t="str">
        <f t="shared" si="489"/>
        <v/>
      </c>
      <c r="KA89" s="167"/>
      <c r="KB89" s="22"/>
      <c r="KC89" s="22"/>
      <c r="KD89" s="22"/>
      <c r="KE89" s="103">
        <f t="shared" si="490"/>
        <v>111</v>
      </c>
      <c r="KF89" s="24">
        <f>IF(OR($S89&lt;OPL_MIN,$S89&gt;OPL_MAX),"",VLOOKUP($F89,CleanseResults!$GY$3:$HC$1772,5,FALSE))</f>
        <v>0.42</v>
      </c>
      <c r="KG89" s="24" t="str">
        <f t="shared" si="491"/>
        <v>VisFave</v>
      </c>
      <c r="KH89" s="91">
        <f t="shared" si="492"/>
        <v>-138.09523809523813</v>
      </c>
      <c r="KI89" s="91">
        <f t="shared" si="493"/>
        <v>138.09523809523813</v>
      </c>
      <c r="KJ89" s="25">
        <f t="shared" si="494"/>
        <v>-1</v>
      </c>
      <c r="KK89" s="53" t="str">
        <f t="shared" si="495"/>
        <v/>
      </c>
      <c r="KL89" s="52" t="str">
        <f t="shared" si="496"/>
        <v/>
      </c>
      <c r="KM89" s="52" t="str">
        <f t="shared" si="497"/>
        <v/>
      </c>
      <c r="KN89" s="52" t="str">
        <f t="shared" si="498"/>
        <v/>
      </c>
      <c r="KO89" s="52">
        <f t="shared" si="499"/>
        <v>0</v>
      </c>
      <c r="KP89" s="52">
        <f t="shared" si="500"/>
        <v>122</v>
      </c>
      <c r="KQ89" s="52" t="str">
        <f t="shared" si="501"/>
        <v/>
      </c>
      <c r="KR89" s="52" t="str">
        <f t="shared" si="502"/>
        <v/>
      </c>
      <c r="KT89" s="167"/>
      <c r="KU89" s="22"/>
      <c r="KV89" s="22"/>
      <c r="KW89" s="22"/>
      <c r="KX89" s="103">
        <f t="shared" si="503"/>
        <v>111</v>
      </c>
      <c r="KY89" s="24">
        <f>IF(OR($S89&lt;OPL_MIN,$S89&gt;OPL_MAX),"",VLOOKUP($F89,CleanseResults!$HN$3:$HR$1772,5,FALSE))</f>
        <v>0.41</v>
      </c>
      <c r="KZ89" s="24" t="str">
        <f t="shared" si="504"/>
        <v>VisFave</v>
      </c>
      <c r="LA89" s="91">
        <f t="shared" si="505"/>
        <v>-143.90243902439028</v>
      </c>
      <c r="LB89" s="91">
        <f t="shared" si="506"/>
        <v>143.90243902439028</v>
      </c>
      <c r="LC89" s="25">
        <f t="shared" si="507"/>
        <v>-1</v>
      </c>
      <c r="LD89" s="53" t="str">
        <f t="shared" si="508"/>
        <v/>
      </c>
      <c r="LE89" s="52" t="str">
        <f t="shared" si="509"/>
        <v/>
      </c>
      <c r="LF89" s="52" t="str">
        <f t="shared" si="510"/>
        <v/>
      </c>
      <c r="LG89" s="52" t="str">
        <f t="shared" si="511"/>
        <v/>
      </c>
      <c r="LH89" s="52">
        <f t="shared" si="512"/>
        <v>0</v>
      </c>
      <c r="LI89" s="52">
        <f t="shared" si="513"/>
        <v>122</v>
      </c>
      <c r="LJ89" s="52" t="str">
        <f t="shared" si="514"/>
        <v/>
      </c>
      <c r="LK89" s="52" t="str">
        <f t="shared" si="515"/>
        <v/>
      </c>
      <c r="LN89" t="s">
        <v>453</v>
      </c>
      <c r="LO89" s="167"/>
      <c r="LP89" s="22"/>
      <c r="LQ89" s="22"/>
      <c r="LR89" s="22"/>
      <c r="LS89" s="129">
        <f t="shared" si="277"/>
        <v>0.46305951045644095</v>
      </c>
      <c r="LT89" s="53">
        <f t="shared" si="516"/>
        <v>0</v>
      </c>
      <c r="LU89" s="53">
        <f t="shared" si="517"/>
        <v>0</v>
      </c>
      <c r="LV89" s="53">
        <f t="shared" si="518"/>
        <v>15</v>
      </c>
      <c r="LW89" s="53">
        <f t="shared" si="519"/>
        <v>0</v>
      </c>
      <c r="LX89" s="24" t="str">
        <f t="shared" si="520"/>
        <v>VisFave</v>
      </c>
      <c r="LY89" s="97">
        <f t="shared" si="278"/>
        <v>100</v>
      </c>
      <c r="LZ89" s="127">
        <f t="shared" si="279"/>
        <v>0.43</v>
      </c>
      <c r="MA89" s="128">
        <f t="shared" si="280"/>
        <v>-3.3059510456440955E-2</v>
      </c>
      <c r="MB89" s="91">
        <f t="shared" si="281"/>
        <v>132.55813953488374</v>
      </c>
      <c r="MC89" s="137" t="str">
        <f t="shared" si="282"/>
        <v>VisFave</v>
      </c>
      <c r="MD89" s="138" t="str">
        <f t="shared" si="283"/>
        <v/>
      </c>
      <c r="ME89" s="130" t="str">
        <f t="shared" si="521"/>
        <v/>
      </c>
      <c r="MF89" s="135" t="str">
        <f t="shared" si="284"/>
        <v/>
      </c>
      <c r="MG89" s="135" t="str">
        <f t="shared" si="285"/>
        <v/>
      </c>
      <c r="MH89" s="135" t="str">
        <f t="shared" si="286"/>
        <v/>
      </c>
      <c r="MI89" s="135" t="str">
        <f t="shared" si="287"/>
        <v/>
      </c>
      <c r="MJ89" s="135" t="str">
        <f t="shared" si="288"/>
        <v/>
      </c>
      <c r="MK89" s="135" t="str">
        <f t="shared" si="289"/>
        <v/>
      </c>
      <c r="ML89" s="135" t="str">
        <f t="shared" si="290"/>
        <v/>
      </c>
      <c r="MM89" s="135" t="str">
        <f t="shared" si="291"/>
        <v/>
      </c>
      <c r="MO89" s="123" t="str">
        <f t="shared" si="292"/>
        <v/>
      </c>
      <c r="MP89" s="123" t="str">
        <f t="shared" si="293"/>
        <v/>
      </c>
      <c r="MS89" s="24" t="str">
        <f t="shared" si="294"/>
        <v/>
      </c>
      <c r="MT89" s="24" t="str">
        <f t="shared" si="295"/>
        <v/>
      </c>
      <c r="MU89" s="24" t="str">
        <f t="shared" si="296"/>
        <v/>
      </c>
      <c r="MV89" s="81" t="str">
        <f t="shared" si="297"/>
        <v/>
      </c>
      <c r="MX89" s="52">
        <f t="shared" si="298"/>
        <v>0.44</v>
      </c>
      <c r="MY89" s="52">
        <f t="shared" si="299"/>
        <v>0.37</v>
      </c>
      <c r="MZ89" s="52">
        <f t="shared" si="300"/>
        <v>0.34</v>
      </c>
      <c r="NA89" s="52">
        <f t="shared" si="301"/>
        <v>0.43</v>
      </c>
      <c r="NB89" s="52">
        <f t="shared" si="302"/>
        <v>0.39</v>
      </c>
      <c r="NC89" s="52">
        <f t="shared" si="303"/>
        <v>0.44</v>
      </c>
      <c r="ND89" s="52">
        <f t="shared" si="304"/>
        <v>0.43</v>
      </c>
      <c r="NE89" s="52">
        <f t="shared" si="305"/>
        <v>0.42</v>
      </c>
      <c r="NF89" s="52">
        <f t="shared" si="306"/>
        <v>0.48</v>
      </c>
      <c r="NG89" s="52">
        <f t="shared" si="307"/>
        <v>0.48</v>
      </c>
      <c r="NH89" s="52">
        <f t="shared" si="308"/>
        <v>0.48</v>
      </c>
      <c r="NI89" s="52">
        <f t="shared" si="309"/>
        <v>0.47</v>
      </c>
      <c r="NJ89" s="52">
        <f t="shared" si="310"/>
        <v>0.44</v>
      </c>
      <c r="NK89" s="52">
        <f t="shared" si="311"/>
        <v>0.42</v>
      </c>
      <c r="NL89" s="52">
        <f t="shared" si="312"/>
        <v>0.41</v>
      </c>
      <c r="NM89" s="109">
        <f t="shared" si="522"/>
        <v>0.43</v>
      </c>
    </row>
    <row r="90" spans="5:377" ht="16" thickTop="1" x14ac:dyDescent="0.2">
      <c r="E90" s="10">
        <f>SUM(E3:E89)</f>
        <v>35.96551724137931</v>
      </c>
      <c r="G90" t="s">
        <v>2</v>
      </c>
      <c r="J90">
        <f>COUNT(J3:J89)</f>
        <v>87</v>
      </c>
      <c r="K90" t="s">
        <v>2</v>
      </c>
      <c r="L90" t="s">
        <v>2</v>
      </c>
      <c r="M90" t="s">
        <v>2</v>
      </c>
      <c r="N90" t="s">
        <v>2</v>
      </c>
      <c r="P90" s="48">
        <f>AVERAGE(P3:P89)</f>
        <v>15.126436781609195</v>
      </c>
      <c r="Q90" t="s">
        <v>2</v>
      </c>
      <c r="S90" s="48">
        <f>AVERAGE(S3:S89)</f>
        <v>-18.172413793103448</v>
      </c>
      <c r="T90" s="48">
        <f>AVERAGE(T3:T89)</f>
        <v>0.502349931034483</v>
      </c>
      <c r="U90" s="48" t="s">
        <v>176</v>
      </c>
      <c r="V90" s="48" t="s">
        <v>176</v>
      </c>
      <c r="W90" s="48" t="s">
        <v>176</v>
      </c>
      <c r="X90" s="48"/>
      <c r="Y90" s="48">
        <f>AVERAGE(Y3:Y89)</f>
        <v>-35.689655172413794</v>
      </c>
      <c r="Z90" t="s">
        <v>2</v>
      </c>
      <c r="AC90" s="48" t="s">
        <v>2</v>
      </c>
      <c r="AF90" t="s">
        <v>2</v>
      </c>
      <c r="AG90" t="s">
        <v>2</v>
      </c>
      <c r="AH90" t="s">
        <v>2</v>
      </c>
      <c r="AI90" t="s">
        <v>2</v>
      </c>
      <c r="AJ90" t="s">
        <v>2</v>
      </c>
      <c r="AK90" t="s">
        <v>2</v>
      </c>
      <c r="AL90">
        <f>MIN(AL3:AL89)</f>
        <v>1</v>
      </c>
      <c r="AM90">
        <f>SUM(AM3:AM89)</f>
        <v>87</v>
      </c>
      <c r="AR90" t="s">
        <v>2</v>
      </c>
      <c r="AS90" t="s">
        <v>176</v>
      </c>
      <c r="AT90" t="s">
        <v>176</v>
      </c>
      <c r="AU90" t="s">
        <v>176</v>
      </c>
      <c r="AV90" t="s">
        <v>176</v>
      </c>
      <c r="AW90" t="s">
        <v>176</v>
      </c>
      <c r="AX90" s="24">
        <f>SUM(AX3:AX89)/100</f>
        <v>16.829999999999998</v>
      </c>
      <c r="AY90" s="24">
        <f>SUM(AY3:AY89)/100</f>
        <v>14.61</v>
      </c>
      <c r="AZ90" s="24">
        <f>SUM(AZ3:AZ89)/100</f>
        <v>18.239999999999998</v>
      </c>
      <c r="BA90" s="24">
        <f>SUM(BA3:BA89)/100</f>
        <v>20.239999999999998</v>
      </c>
      <c r="BB90" s="24">
        <f>SUM(BB3:BB89)/100</f>
        <v>38.630000000000003</v>
      </c>
      <c r="BC90" s="24">
        <f>SUM(BC3:BC89)/100</f>
        <v>51.37</v>
      </c>
      <c r="BD90" s="24">
        <f>SUM(BD3:BD89)/100</f>
        <v>12.17</v>
      </c>
      <c r="BE90" s="24">
        <f>SUM(BE3:BE89)/100</f>
        <v>10.29</v>
      </c>
      <c r="BK90" t="s">
        <v>2</v>
      </c>
      <c r="BL90" t="s">
        <v>176</v>
      </c>
      <c r="BM90" t="s">
        <v>176</v>
      </c>
      <c r="BN90" t="s">
        <v>176</v>
      </c>
      <c r="BO90" t="s">
        <v>176</v>
      </c>
      <c r="BP90" t="s">
        <v>176</v>
      </c>
      <c r="BQ90" s="24">
        <f>SUM(BQ3:BQ89)/100</f>
        <v>23.09</v>
      </c>
      <c r="BR90" s="24">
        <f>SUM(BR3:BR89)/100</f>
        <v>20.11</v>
      </c>
      <c r="BS90" s="24">
        <f>SUM(BS3:BS89)/100</f>
        <v>14.16</v>
      </c>
      <c r="BT90" s="24">
        <f>SUM(BT3:BT89)/100</f>
        <v>15.2</v>
      </c>
      <c r="BU90" s="24">
        <f>SUM(BU3:BU89)/100</f>
        <v>36.340000000000003</v>
      </c>
      <c r="BV90" s="24">
        <f>SUM(BV3:BV89)/100</f>
        <v>45.43</v>
      </c>
      <c r="BW90" s="24">
        <f>SUM(BW3:BW89)/100</f>
        <v>20.46</v>
      </c>
      <c r="BX90" s="24">
        <f>SUM(BX3:BX89)/100</f>
        <v>15.36</v>
      </c>
      <c r="CD90" t="s">
        <v>2</v>
      </c>
      <c r="CE90" t="s">
        <v>176</v>
      </c>
      <c r="CF90" t="s">
        <v>176</v>
      </c>
      <c r="CG90" t="s">
        <v>176</v>
      </c>
      <c r="CH90" t="s">
        <v>176</v>
      </c>
      <c r="CI90" t="s">
        <v>176</v>
      </c>
      <c r="CJ90" s="24">
        <f>SUM(CJ3:CJ89)/100</f>
        <v>18.82</v>
      </c>
      <c r="CK90" s="24">
        <f>SUM(CK3:CK89)/100</f>
        <v>18.75</v>
      </c>
      <c r="CL90" s="24">
        <f>SUM(CL3:CL89)/100</f>
        <v>12.13</v>
      </c>
      <c r="CM90" s="24">
        <f>SUM(CM3:CM89)/100</f>
        <v>16.14</v>
      </c>
      <c r="CN90" s="24">
        <f>SUM(CN3:CN89)/100</f>
        <v>38.43</v>
      </c>
      <c r="CO90" s="24">
        <f>SUM(CO3:CO89)/100</f>
        <v>43.2</v>
      </c>
      <c r="CP90" s="24">
        <f>SUM(CP3:CP89)/100</f>
        <v>26.6</v>
      </c>
      <c r="CQ90" s="24">
        <f>SUM(CQ3:CQ89)/100</f>
        <v>17.420000000000002</v>
      </c>
      <c r="CW90" t="s">
        <v>2</v>
      </c>
      <c r="CX90" t="s">
        <v>176</v>
      </c>
      <c r="CY90" t="s">
        <v>176</v>
      </c>
      <c r="CZ90" t="s">
        <v>176</v>
      </c>
      <c r="DA90" t="s">
        <v>176</v>
      </c>
      <c r="DB90" t="s">
        <v>176</v>
      </c>
      <c r="DC90" s="24">
        <f>SUM(DC3:DC89)/100</f>
        <v>18.850000000000001</v>
      </c>
      <c r="DD90" s="24">
        <f>SUM(DD3:DD89)/100</f>
        <v>19.98</v>
      </c>
      <c r="DE90" s="24">
        <f>SUM(DE3:DE89)/100</f>
        <v>10.130000000000001</v>
      </c>
      <c r="DF90" s="24">
        <f>SUM(DF3:DF89)/100</f>
        <v>15.13</v>
      </c>
      <c r="DG90" s="24">
        <f>SUM(DG3:DG89)/100</f>
        <v>40.44</v>
      </c>
      <c r="DH90" s="24">
        <f>SUM(DH3:DH89)/100</f>
        <v>54.31</v>
      </c>
      <c r="DI90" s="24">
        <f>SUM(DI3:DI89)/100</f>
        <v>8.1199999999999992</v>
      </c>
      <c r="DJ90" s="24">
        <f>SUM(DJ3:DJ89)/100</f>
        <v>7.23</v>
      </c>
      <c r="DP90" t="s">
        <v>2</v>
      </c>
      <c r="DQ90" t="s">
        <v>176</v>
      </c>
      <c r="DR90" t="s">
        <v>176</v>
      </c>
      <c r="DS90" t="s">
        <v>176</v>
      </c>
      <c r="DT90" t="s">
        <v>176</v>
      </c>
      <c r="DU90" t="s">
        <v>176</v>
      </c>
      <c r="DV90" s="24">
        <f>SUM(DV3:DV89)/100</f>
        <v>25.16</v>
      </c>
      <c r="DW90" s="24">
        <f>SUM(DW3:DW89)/100</f>
        <v>21.22</v>
      </c>
      <c r="DX90" s="24">
        <f>SUM(DX3:DX89)/100</f>
        <v>14.19</v>
      </c>
      <c r="DY90" s="24">
        <f>SUM(DY3:DY89)/100</f>
        <v>14.19</v>
      </c>
      <c r="DZ90" s="24">
        <f>SUM(DZ3:DZ89)/100</f>
        <v>42.69</v>
      </c>
      <c r="EA90" s="24">
        <f>SUM(EA3:EA89)/100</f>
        <v>52.24</v>
      </c>
      <c r="EB90" s="24">
        <f>SUM(EB3:EB89)/100</f>
        <v>14.22</v>
      </c>
      <c r="EC90" s="24">
        <f>SUM(EC3:EC89)/100</f>
        <v>9.27</v>
      </c>
      <c r="EI90" t="s">
        <v>2</v>
      </c>
      <c r="EJ90" t="s">
        <v>176</v>
      </c>
      <c r="EK90" t="s">
        <v>176</v>
      </c>
      <c r="EL90" t="s">
        <v>176</v>
      </c>
      <c r="EM90" t="s">
        <v>176</v>
      </c>
      <c r="EN90" t="s">
        <v>176</v>
      </c>
      <c r="EO90" s="24">
        <f>SUM(EO3:EO89)/100</f>
        <v>20.95</v>
      </c>
      <c r="EP90" s="24">
        <f>SUM(EP3:EP89)/100</f>
        <v>23.31</v>
      </c>
      <c r="EQ90" s="24">
        <f>SUM(EQ3:EQ89)/100</f>
        <v>6.08</v>
      </c>
      <c r="ER90" s="24">
        <f>SUM(ER3:ER89)/100</f>
        <v>12.16</v>
      </c>
      <c r="ES90" s="24">
        <f>SUM(ES3:ES89)/100</f>
        <v>40.64</v>
      </c>
      <c r="ET90" s="24">
        <f>SUM(ET3:ET89)/100</f>
        <v>55.64</v>
      </c>
      <c r="EU90" s="24">
        <f>SUM(EU3:EU89)/100</f>
        <v>6.15</v>
      </c>
      <c r="EV90" s="24">
        <f>SUM(EV3:EV89)/100</f>
        <v>6.3</v>
      </c>
      <c r="FB90" t="s">
        <v>2</v>
      </c>
      <c r="FC90" t="s">
        <v>176</v>
      </c>
      <c r="FD90" t="s">
        <v>176</v>
      </c>
      <c r="FE90" t="s">
        <v>176</v>
      </c>
      <c r="FF90" t="s">
        <v>176</v>
      </c>
      <c r="FG90" t="s">
        <v>176</v>
      </c>
      <c r="FH90" s="24">
        <f>SUM(FH3:FH89)/100</f>
        <v>22.93</v>
      </c>
      <c r="FI90" s="24">
        <f>SUM(FI3:FI89)/100</f>
        <v>22.14</v>
      </c>
      <c r="FJ90" s="24">
        <f>SUM(FJ3:FJ89)/100</f>
        <v>10.11</v>
      </c>
      <c r="FK90" s="24">
        <f>SUM(FK3:FK89)/100</f>
        <v>13.14</v>
      </c>
      <c r="FL90" s="24">
        <f>SUM(FL3:FL89)/100</f>
        <v>25.9</v>
      </c>
      <c r="FM90" s="24">
        <f>SUM(FM3:FM89)/100</f>
        <v>43.48</v>
      </c>
      <c r="FN90" s="24">
        <f>SUM(FN3:FN89)/100</f>
        <v>14.23</v>
      </c>
      <c r="FO90" s="24">
        <f>SUM(FO3:FO89)/100</f>
        <v>17.420000000000002</v>
      </c>
      <c r="FU90" t="s">
        <v>2</v>
      </c>
      <c r="FV90" t="s">
        <v>176</v>
      </c>
      <c r="FW90" t="s">
        <v>176</v>
      </c>
      <c r="FX90" t="s">
        <v>176</v>
      </c>
      <c r="FY90" t="s">
        <v>176</v>
      </c>
      <c r="FZ90" t="s">
        <v>176</v>
      </c>
      <c r="GA90" s="24">
        <f>SUM(GA3:GA89)/100</f>
        <v>23.14</v>
      </c>
      <c r="GB90" s="24">
        <f>SUM(GB3:GB89)/100</f>
        <v>25.71</v>
      </c>
      <c r="GC90" s="24">
        <f>SUM(GC3:GC89)/100</f>
        <v>4.04</v>
      </c>
      <c r="GD90" s="24">
        <f>SUM(GD3:GD89)/100</f>
        <v>10.17</v>
      </c>
      <c r="GE90" s="24">
        <f>SUM(GE3:GE89)/100</f>
        <v>40.68</v>
      </c>
      <c r="GF90" s="24">
        <f>SUM(GF3:GF89)/100</f>
        <v>52.39</v>
      </c>
      <c r="GG90" s="24">
        <f>SUM(GG3:GG89)/100</f>
        <v>12.18</v>
      </c>
      <c r="GH90" s="24">
        <f>SUM(GH3:GH89)/100</f>
        <v>9.2799999999999994</v>
      </c>
      <c r="GN90" t="s">
        <v>2</v>
      </c>
      <c r="GO90" t="s">
        <v>176</v>
      </c>
      <c r="GP90" t="s">
        <v>176</v>
      </c>
      <c r="GQ90" t="s">
        <v>176</v>
      </c>
      <c r="GR90" t="s">
        <v>176</v>
      </c>
      <c r="GS90" t="s">
        <v>176</v>
      </c>
      <c r="GT90" s="24">
        <f>SUM(GT3:GT89)/100</f>
        <v>12.62</v>
      </c>
      <c r="GU90" s="24">
        <f>SUM(GU3:GU89)/100</f>
        <v>15.76</v>
      </c>
      <c r="GV90" s="24">
        <f>SUM(GV3:GV89)/100</f>
        <v>12.12</v>
      </c>
      <c r="GW90" s="24">
        <f>SUM(GW3:GW89)/100</f>
        <v>19.22</v>
      </c>
      <c r="GX90" s="24">
        <f>SUM(GX3:GX89)/100</f>
        <v>38.53</v>
      </c>
      <c r="GY90" s="24">
        <f>SUM(GY3:GY89)/100</f>
        <v>52.35</v>
      </c>
      <c r="GZ90" s="24">
        <f>SUM(GZ3:GZ89)/100</f>
        <v>10.17</v>
      </c>
      <c r="HA90" s="24">
        <f>SUM(HA3:HA89)/100</f>
        <v>9.32</v>
      </c>
      <c r="HG90" t="s">
        <v>2</v>
      </c>
      <c r="HH90" t="s">
        <v>176</v>
      </c>
      <c r="HI90" t="s">
        <v>176</v>
      </c>
      <c r="HJ90" t="s">
        <v>176</v>
      </c>
      <c r="HK90" t="s">
        <v>176</v>
      </c>
      <c r="HL90" t="s">
        <v>176</v>
      </c>
      <c r="HM90" s="24">
        <f>SUM(HM3:HM89)/100</f>
        <v>12.62</v>
      </c>
      <c r="HN90" s="24">
        <f>SUM(HN3:HN89)/100</f>
        <v>15.76</v>
      </c>
      <c r="HO90" s="24">
        <f>SUM(HO3:HO89)/100</f>
        <v>12.12</v>
      </c>
      <c r="HP90" s="24">
        <f>SUM(HP3:HP89)/100</f>
        <v>19.22</v>
      </c>
      <c r="HQ90" s="24">
        <f>SUM(HQ3:HQ89)/100</f>
        <v>38.53</v>
      </c>
      <c r="HR90" s="24">
        <f>SUM(HR3:HR89)/100</f>
        <v>52.35</v>
      </c>
      <c r="HS90" s="24">
        <f>SUM(HS3:HS89)/100</f>
        <v>10.17</v>
      </c>
      <c r="HT90" s="24">
        <f>SUM(HT3:HT89)/100</f>
        <v>9.32</v>
      </c>
      <c r="HZ90" t="s">
        <v>2</v>
      </c>
      <c r="IA90" t="s">
        <v>176</v>
      </c>
      <c r="IB90" t="s">
        <v>176</v>
      </c>
      <c r="IC90" t="s">
        <v>176</v>
      </c>
      <c r="ID90" t="s">
        <v>176</v>
      </c>
      <c r="IE90" t="s">
        <v>176</v>
      </c>
      <c r="IF90" s="24">
        <f>SUM(IF3:IF89)/100</f>
        <v>27.23</v>
      </c>
      <c r="IG90" s="24">
        <f>SUM(IG3:IG89)/100</f>
        <v>25.64</v>
      </c>
      <c r="IH90" s="24">
        <f>SUM(IH3:IH89)/100</f>
        <v>8.09</v>
      </c>
      <c r="II90" s="24">
        <f>SUM(II3:II89)/100</f>
        <v>10.18</v>
      </c>
      <c r="IJ90" s="24">
        <f>SUM(IJ3:IJ89)/100</f>
        <v>30.12</v>
      </c>
      <c r="IK90" s="24">
        <f>SUM(IK3:IK89)/100</f>
        <v>47.78</v>
      </c>
      <c r="IL90" s="24">
        <f>SUM(IL3:IL89)/100</f>
        <v>10.19</v>
      </c>
      <c r="IM90" s="24">
        <f>SUM(IM3:IM89)/100</f>
        <v>13.32</v>
      </c>
      <c r="IS90" t="s">
        <v>2</v>
      </c>
      <c r="IT90" t="s">
        <v>176</v>
      </c>
      <c r="IU90" t="s">
        <v>176</v>
      </c>
      <c r="IV90" t="s">
        <v>176</v>
      </c>
      <c r="IW90" t="s">
        <v>176</v>
      </c>
      <c r="IX90" t="s">
        <v>176</v>
      </c>
      <c r="IY90" s="24">
        <f>SUM(IY3:IY89)/100</f>
        <v>27.18</v>
      </c>
      <c r="IZ90" s="24">
        <f>SUM(IZ3:IZ89)/100</f>
        <v>24.39</v>
      </c>
      <c r="JA90" s="24">
        <f>SUM(JA3:JA89)/100</f>
        <v>10.130000000000001</v>
      </c>
      <c r="JB90" s="24">
        <f>SUM(JB3:JB89)/100</f>
        <v>11.11</v>
      </c>
      <c r="JC90" s="24">
        <f>SUM(JC3:JC89)/100</f>
        <v>36.58</v>
      </c>
      <c r="JD90" s="24">
        <f>SUM(JD3:JD89)/100</f>
        <v>51.24</v>
      </c>
      <c r="JE90" s="24">
        <f>SUM(JE3:JE89)/100</f>
        <v>10.26</v>
      </c>
      <c r="JF90" s="24">
        <f>SUM(JF3:JF89)/100</f>
        <v>10.3</v>
      </c>
      <c r="JL90" t="s">
        <v>2</v>
      </c>
      <c r="JM90" t="s">
        <v>176</v>
      </c>
      <c r="JN90" t="s">
        <v>176</v>
      </c>
      <c r="JO90" t="s">
        <v>176</v>
      </c>
      <c r="JP90" t="s">
        <v>176</v>
      </c>
      <c r="JQ90" t="s">
        <v>176</v>
      </c>
      <c r="JR90" s="24">
        <f>SUM(JR3:JR89)/100</f>
        <v>12.63</v>
      </c>
      <c r="JS90" s="24">
        <f>SUM(JS3:JS89)/100</f>
        <v>12.49</v>
      </c>
      <c r="JT90" s="24">
        <f>SUM(JT3:JT89)/100</f>
        <v>18.21</v>
      </c>
      <c r="JU90" s="24">
        <f>SUM(JU3:JU89)/100</f>
        <v>22.33</v>
      </c>
      <c r="JV90" s="24">
        <f>SUM(JV3:JV89)/100</f>
        <v>44.81</v>
      </c>
      <c r="JW90" s="24">
        <f>SUM(JW3:JW89)/100</f>
        <v>59.93</v>
      </c>
      <c r="JX90" s="24">
        <f>SUM(JX3:JX89)/100</f>
        <v>2.0299999999999998</v>
      </c>
      <c r="JY90" s="24">
        <f>SUM(JY3:JY89)/100</f>
        <v>2.11</v>
      </c>
      <c r="KE90" t="s">
        <v>2</v>
      </c>
      <c r="KF90" t="s">
        <v>176</v>
      </c>
      <c r="KG90" t="s">
        <v>176</v>
      </c>
      <c r="KH90" t="s">
        <v>176</v>
      </c>
      <c r="KI90" t="s">
        <v>176</v>
      </c>
      <c r="KJ90" t="s">
        <v>176</v>
      </c>
      <c r="KK90" s="24">
        <f>SUM(KK3:KK89)/100</f>
        <v>31.32</v>
      </c>
      <c r="KL90" s="24">
        <f>SUM(KL3:KL89)/100</f>
        <v>27.68</v>
      </c>
      <c r="KM90" s="24">
        <f>SUM(KM3:KM89)/100</f>
        <v>8.1</v>
      </c>
      <c r="KN90" s="24">
        <f>SUM(KN3:KN89)/100</f>
        <v>8.15</v>
      </c>
      <c r="KO90" s="24">
        <f>SUM(KO3:KO89)/100</f>
        <v>34.270000000000003</v>
      </c>
      <c r="KP90" s="24">
        <f>SUM(KP3:KP89)/100</f>
        <v>46.29</v>
      </c>
      <c r="KQ90" s="24">
        <f>SUM(KQ3:KQ89)/100</f>
        <v>16.690000000000001</v>
      </c>
      <c r="KR90" s="24">
        <f>SUM(KR3:KR89)/100</f>
        <v>14.33</v>
      </c>
      <c r="KX90" t="s">
        <v>2</v>
      </c>
      <c r="KY90" t="s">
        <v>176</v>
      </c>
      <c r="KZ90" t="s">
        <v>176</v>
      </c>
      <c r="LA90" t="s">
        <v>176</v>
      </c>
      <c r="LB90" t="s">
        <v>176</v>
      </c>
      <c r="LC90" t="s">
        <v>176</v>
      </c>
      <c r="LD90" s="24">
        <f>SUM(LD3:LD89)/100</f>
        <v>14.71</v>
      </c>
      <c r="LE90" s="24">
        <f>SUM(LE3:LE89)/100</f>
        <v>13.56</v>
      </c>
      <c r="LF90" s="24">
        <f>SUM(LF3:LF89)/100</f>
        <v>18.21</v>
      </c>
      <c r="LG90" s="24">
        <f>SUM(LG3:LG89)/100</f>
        <v>21.26</v>
      </c>
      <c r="LH90" s="24">
        <f>SUM(LH3:LH89)/100</f>
        <v>44.79</v>
      </c>
      <c r="LI90" s="24">
        <f>SUM(LI3:LI89)/100</f>
        <v>57.52</v>
      </c>
      <c r="LJ90" s="24">
        <f>SUM(LJ3:LJ89)/100</f>
        <v>6.3</v>
      </c>
      <c r="LK90" s="24">
        <f>SUM(LK3:LK89)/100</f>
        <v>4.0999999999999996</v>
      </c>
      <c r="LS90" s="57" t="s">
        <v>176</v>
      </c>
      <c r="LT90" s="57"/>
      <c r="LU90" s="57" t="s">
        <v>368</v>
      </c>
      <c r="LV90" s="131">
        <f>COUNT(LZ3:LZ89)</f>
        <v>87</v>
      </c>
      <c r="LW90" s="57"/>
      <c r="LX90" s="57"/>
      <c r="LY90" s="132">
        <f>MIN(LY3:LY89)</f>
        <v>53.333333333333336</v>
      </c>
      <c r="LZ90" s="57"/>
      <c r="MA90" s="57"/>
      <c r="MB90" s="57"/>
      <c r="MC90" s="57"/>
      <c r="MD90" s="57" t="s">
        <v>2</v>
      </c>
      <c r="ME90" s="57"/>
      <c r="MF90" s="136">
        <f>SUM(MF3:MF89)</f>
        <v>11.443224796673073</v>
      </c>
      <c r="MG90" s="136">
        <f>SUM(MG3:MG89)</f>
        <v>13</v>
      </c>
      <c r="MH90" s="136">
        <f>SUM(MH3:MH89)</f>
        <v>14.002511257847218</v>
      </c>
      <c r="MI90" s="136">
        <f>SUM(MI3:MI89)</f>
        <v>19</v>
      </c>
      <c r="MJ90" s="136">
        <f>SUM(MJ3:MJ89)</f>
        <v>0</v>
      </c>
      <c r="MK90" s="136">
        <f>SUM(MK3:MK89)</f>
        <v>0</v>
      </c>
      <c r="ML90" s="136">
        <f>SUM(ML3:ML89)</f>
        <v>5.896799712333693</v>
      </c>
      <c r="MM90" s="136">
        <f>SUM(MM3:MM89)</f>
        <v>5</v>
      </c>
      <c r="MN90" s="57"/>
      <c r="MO90" s="133"/>
      <c r="MP90" s="133"/>
      <c r="MQ90" s="57"/>
      <c r="MR90" s="57"/>
      <c r="MS90" s="133">
        <f>SUM(MS3:MS89)</f>
        <v>37</v>
      </c>
      <c r="MT90" s="133">
        <f>SUM(MT3:MT89)</f>
        <v>31.342535766853985</v>
      </c>
      <c r="MU90" s="133">
        <f>IF(MS90="","",MT90-MS90)</f>
        <v>-5.6574642331460154</v>
      </c>
      <c r="MV90" s="134">
        <f>IF(MU90="","",MU90/MS90)</f>
        <v>-0.1529044387336761</v>
      </c>
      <c r="MW90" s="57"/>
      <c r="MX90" s="57" t="s">
        <v>176</v>
      </c>
      <c r="MY90" s="57" t="s">
        <v>176</v>
      </c>
      <c r="MZ90" s="57" t="s">
        <v>176</v>
      </c>
      <c r="NA90" s="57" t="s">
        <v>176</v>
      </c>
      <c r="NB90" s="57" t="s">
        <v>176</v>
      </c>
      <c r="NC90" s="57" t="s">
        <v>176</v>
      </c>
      <c r="ND90" s="57" t="s">
        <v>176</v>
      </c>
      <c r="NE90" s="57" t="s">
        <v>176</v>
      </c>
      <c r="NF90" s="57" t="s">
        <v>176</v>
      </c>
      <c r="NG90" s="57" t="s">
        <v>176</v>
      </c>
      <c r="NH90" s="57" t="s">
        <v>176</v>
      </c>
      <c r="NI90" s="57" t="s">
        <v>176</v>
      </c>
      <c r="NJ90" s="57" t="s">
        <v>176</v>
      </c>
      <c r="NK90" s="57" t="s">
        <v>176</v>
      </c>
      <c r="NL90" s="57" t="s">
        <v>176</v>
      </c>
      <c r="NM90" s="57" t="s">
        <v>176</v>
      </c>
    </row>
    <row r="91" spans="5:377" x14ac:dyDescent="0.2">
      <c r="AK91">
        <f>COUNTIF(AK3:AK89,"=0")</f>
        <v>3</v>
      </c>
      <c r="AL91">
        <f>MEDIAN(AL3:AL89)</f>
        <v>3</v>
      </c>
      <c r="LU91" t="s">
        <v>186</v>
      </c>
      <c r="LV91" s="53">
        <f>LY97</f>
        <v>37</v>
      </c>
      <c r="MF91" t="s">
        <v>69</v>
      </c>
      <c r="MH91" t="s">
        <v>71</v>
      </c>
      <c r="MJ91" t="s">
        <v>70</v>
      </c>
      <c r="ML91" t="s">
        <v>82</v>
      </c>
      <c r="MO91" t="s">
        <v>176</v>
      </c>
      <c r="MP91" t="s">
        <v>176</v>
      </c>
      <c r="MS91" t="s">
        <v>176</v>
      </c>
      <c r="MT91" t="s">
        <v>176</v>
      </c>
      <c r="MU91" t="s">
        <v>176</v>
      </c>
      <c r="MV91" t="s">
        <v>176</v>
      </c>
      <c r="MW91" t="s">
        <v>176</v>
      </c>
      <c r="MX91" t="s">
        <v>176</v>
      </c>
      <c r="MY91" t="s">
        <v>176</v>
      </c>
      <c r="MZ91" t="s">
        <v>176</v>
      </c>
      <c r="NA91" t="s">
        <v>176</v>
      </c>
      <c r="NB91" t="s">
        <v>176</v>
      </c>
      <c r="NC91" t="s">
        <v>176</v>
      </c>
      <c r="ND91" t="s">
        <v>176</v>
      </c>
      <c r="NE91" t="s">
        <v>176</v>
      </c>
      <c r="NF91" t="s">
        <v>176</v>
      </c>
      <c r="NG91" t="s">
        <v>176</v>
      </c>
      <c r="NH91" t="s">
        <v>176</v>
      </c>
      <c r="NI91" t="s">
        <v>176</v>
      </c>
    </row>
    <row r="92" spans="5:377" x14ac:dyDescent="0.2">
      <c r="AL92">
        <f>MAX(AL3:AL89)</f>
        <v>15</v>
      </c>
      <c r="LU92" t="s">
        <v>367</v>
      </c>
      <c r="LV92">
        <f>LV91/LV90</f>
        <v>0.42528735632183906</v>
      </c>
    </row>
    <row r="93" spans="5:377" ht="16" thickBot="1" x14ac:dyDescent="0.25"/>
    <row r="94" spans="5:377" ht="21" thickTop="1" thickBot="1" x14ac:dyDescent="0.3">
      <c r="AL94">
        <f>COUNT(AL3:AL89)</f>
        <v>87</v>
      </c>
      <c r="LT94" s="1" t="s">
        <v>183</v>
      </c>
      <c r="LU94" s="3"/>
      <c r="LV94" s="3"/>
      <c r="LX94" s="56"/>
      <c r="LY94" s="57"/>
      <c r="LZ94" s="77"/>
      <c r="MA94" s="77"/>
      <c r="MB94" s="78" t="s">
        <v>165</v>
      </c>
      <c r="MC94" s="77"/>
      <c r="MD94" s="77"/>
      <c r="ME94" s="78" t="s">
        <v>165</v>
      </c>
      <c r="MF94" s="58"/>
      <c r="MG94" s="59" t="s">
        <v>446</v>
      </c>
      <c r="MH94" s="59"/>
      <c r="MI94" s="59"/>
      <c r="MJ94" s="59"/>
      <c r="MK94" s="59"/>
      <c r="ML94" s="59"/>
      <c r="MM94" s="59"/>
      <c r="MN94" s="59"/>
      <c r="MO94" s="59"/>
    </row>
    <row r="95" spans="5:377" ht="17" thickTop="1" x14ac:dyDescent="0.2">
      <c r="AL95">
        <f>COUNTIF(AL3:AL89,"1")</f>
        <v>21</v>
      </c>
      <c r="LT95" s="3" t="s">
        <v>184</v>
      </c>
      <c r="LU95" s="3"/>
      <c r="LV95" s="3"/>
      <c r="LX95" s="60"/>
      <c r="LY95" s="61" t="s">
        <v>362</v>
      </c>
      <c r="LZ95" s="62" t="s">
        <v>13</v>
      </c>
      <c r="MA95" s="118">
        <f>MG90</f>
        <v>13</v>
      </c>
      <c r="MB95" s="64">
        <f>(COUNTIFS($LX$3:$LX$89,"HomFave",$ME$3:$ME$89,"1")+COUNTIFS($LX$3:$LX$89,"HomFave",$ME$3:$ME$89,"-1"))/NumGames</f>
        <v>0.14942528735632185</v>
      </c>
      <c r="MC95" s="76" t="s">
        <v>74</v>
      </c>
      <c r="MD95" s="118">
        <f>MA95+MA99</f>
        <v>18</v>
      </c>
      <c r="ME95" s="64">
        <f>MB95+MB99</f>
        <v>0.20689655172413796</v>
      </c>
      <c r="MF95" s="65"/>
      <c r="MG95" s="37"/>
      <c r="MH95" s="37"/>
      <c r="MI95" s="37"/>
      <c r="MJ95" s="37"/>
      <c r="MK95" s="37"/>
      <c r="ML95" s="37"/>
      <c r="MM95" s="37"/>
      <c r="MN95" s="37"/>
      <c r="MO95" s="37"/>
    </row>
    <row r="96" spans="5:377" ht="16" x14ac:dyDescent="0.2">
      <c r="AL96">
        <f>AL95/AL94</f>
        <v>0.2413793103448276</v>
      </c>
      <c r="LQ96">
        <f>1/15</f>
        <v>6.6666666666666666E-2</v>
      </c>
      <c r="LT96" s="3"/>
      <c r="LU96" s="3"/>
      <c r="LV96" s="3"/>
      <c r="LX96" s="60"/>
      <c r="LZ96" s="62"/>
      <c r="MA96" s="118">
        <f>MF90</f>
        <v>11.443224796673073</v>
      </c>
      <c r="MB96" s="63"/>
      <c r="MC96" s="76"/>
      <c r="MD96" s="118">
        <f>MA96+MA100</f>
        <v>17.340024509006767</v>
      </c>
      <c r="ME96" s="63"/>
      <c r="MF96" s="65"/>
      <c r="MG96" s="173" t="s">
        <v>185</v>
      </c>
      <c r="MH96" s="174"/>
      <c r="MI96" s="174"/>
      <c r="MJ96" s="174"/>
      <c r="MK96" s="174"/>
      <c r="ML96" s="174"/>
      <c r="MM96" s="174"/>
      <c r="MN96" s="174"/>
      <c r="MO96" s="174"/>
    </row>
    <row r="97" spans="38:353" ht="19" x14ac:dyDescent="0.25">
      <c r="LP97">
        <v>1</v>
      </c>
      <c r="LQ97">
        <f>LP97*$LQ$96</f>
        <v>6.6666666666666666E-2</v>
      </c>
      <c r="LT97" s="39"/>
      <c r="LU97" s="39"/>
      <c r="LV97" s="39"/>
      <c r="LX97" s="94" t="s">
        <v>186</v>
      </c>
      <c r="LY97" s="37">
        <f>COUNTIF($ME$3:$ME$89,"1")+COUNTIF($ME$3:$ME$89,"-1")</f>
        <v>37</v>
      </c>
      <c r="LZ97" s="62"/>
      <c r="MA97" s="64">
        <f>IF(MA95=0,0,(MA96-MA95)/MA95)</f>
        <v>-0.11975193871745592</v>
      </c>
      <c r="MB97" s="118">
        <f>MA96-MA95</f>
        <v>-1.5567752033269269</v>
      </c>
      <c r="MC97" s="76"/>
      <c r="MD97" s="64">
        <f>IF(MD95=0,0,(MD96-MD95)/MD95)</f>
        <v>-3.6665305055179606E-2</v>
      </c>
      <c r="ME97" s="118">
        <f>MD96-MD95</f>
        <v>-0.65997549099323294</v>
      </c>
      <c r="MF97" s="65"/>
      <c r="MG97" s="66" t="s">
        <v>187</v>
      </c>
      <c r="MH97" s="67" t="s">
        <v>447</v>
      </c>
      <c r="MI97" s="67"/>
      <c r="MJ97" s="67"/>
      <c r="MK97" s="67"/>
      <c r="ML97" s="67"/>
      <c r="MM97" s="67"/>
      <c r="MN97" s="67"/>
      <c r="MO97" s="37"/>
    </row>
    <row r="98" spans="38:353" ht="19" x14ac:dyDescent="0.25">
      <c r="AL98">
        <f>COUNTIF(AL3:AL89,"6")</f>
        <v>8</v>
      </c>
      <c r="LP98">
        <v>2</v>
      </c>
      <c r="LQ98">
        <f t="shared" ref="LQ98:LQ111" si="523">LP98*$LQ$96</f>
        <v>0.13333333333333333</v>
      </c>
      <c r="LS98" s="46"/>
      <c r="LT98" s="39"/>
      <c r="LU98" s="9" t="s">
        <v>188</v>
      </c>
      <c r="LV98" s="2">
        <v>-150</v>
      </c>
      <c r="LW98">
        <v>-150</v>
      </c>
      <c r="LX98" s="95" t="s">
        <v>189</v>
      </c>
      <c r="LY98" s="68">
        <f>LY97/NumGames</f>
        <v>0.42528735632183906</v>
      </c>
      <c r="LZ98" s="62"/>
      <c r="MA98" s="63"/>
      <c r="MB98" s="63"/>
      <c r="MC98" s="76"/>
      <c r="MD98" s="63"/>
      <c r="ME98" s="63"/>
      <c r="MF98" s="65"/>
      <c r="MG98" s="66" t="s">
        <v>190</v>
      </c>
      <c r="MH98" s="67" t="s">
        <v>448</v>
      </c>
      <c r="MI98" s="67"/>
      <c r="MJ98" s="67"/>
      <c r="MK98" s="67"/>
      <c r="ML98" s="67"/>
      <c r="MM98" s="67"/>
      <c r="MN98" s="67"/>
      <c r="MO98" s="37"/>
    </row>
    <row r="99" spans="38:353" ht="19" x14ac:dyDescent="0.25">
      <c r="AL99">
        <f>AL98/AL94</f>
        <v>9.1954022988505746E-2</v>
      </c>
      <c r="LP99">
        <v>3</v>
      </c>
      <c r="LQ99">
        <f t="shared" si="523"/>
        <v>0.2</v>
      </c>
      <c r="LS99" s="46"/>
      <c r="LT99" s="39"/>
      <c r="LU99" s="9" t="s">
        <v>191</v>
      </c>
      <c r="LV99" s="2">
        <v>150</v>
      </c>
      <c r="LW99">
        <v>150</v>
      </c>
      <c r="LX99" s="75" t="s">
        <v>192</v>
      </c>
      <c r="LY99" s="37">
        <f>COUNTIF($ME$3:$ME$89,"1")</f>
        <v>16</v>
      </c>
      <c r="LZ99" s="62" t="s">
        <v>15</v>
      </c>
      <c r="MA99" s="118">
        <f>MM90</f>
        <v>5</v>
      </c>
      <c r="MB99" s="64">
        <f>(COUNTIFS($LX$3:$LX$89,"HomDog",$ME$3:$ME$89,"1")+COUNTIFS($LX$3:$LX$89,"HomDog",$ME$3:$ME$89,"-1"))/NumGames</f>
        <v>5.7471264367816091E-2</v>
      </c>
      <c r="MC99" s="76"/>
      <c r="MD99" s="63"/>
      <c r="ME99" s="63"/>
      <c r="MF99" s="65"/>
      <c r="MG99" s="66" t="s">
        <v>193</v>
      </c>
      <c r="MH99" s="67" t="s">
        <v>319</v>
      </c>
      <c r="MI99" s="67"/>
      <c r="MJ99" s="67"/>
      <c r="MK99" s="67"/>
      <c r="ML99" s="67"/>
      <c r="MM99" s="67"/>
      <c r="MN99" s="67"/>
      <c r="MO99" s="37"/>
    </row>
    <row r="100" spans="38:353" ht="19" x14ac:dyDescent="0.25">
      <c r="LP100">
        <v>4</v>
      </c>
      <c r="LQ100">
        <f t="shared" si="523"/>
        <v>0.26666666666666666</v>
      </c>
      <c r="LT100" s="39"/>
      <c r="LU100" s="9" t="s">
        <v>320</v>
      </c>
      <c r="LV100" s="2">
        <v>0.5</v>
      </c>
      <c r="LW100">
        <v>0.5</v>
      </c>
      <c r="LX100" s="75" t="s">
        <v>194</v>
      </c>
      <c r="LY100" s="68">
        <f>LY99/LY97</f>
        <v>0.43243243243243246</v>
      </c>
      <c r="LZ100" s="62"/>
      <c r="MA100" s="118">
        <f>ML90</f>
        <v>5.896799712333693</v>
      </c>
      <c r="MB100" s="63"/>
      <c r="MC100" s="76"/>
      <c r="MD100" s="63"/>
      <c r="ME100" s="63"/>
      <c r="MF100" s="65"/>
      <c r="MG100" s="66" t="s">
        <v>195</v>
      </c>
      <c r="MH100" s="67" t="s">
        <v>449</v>
      </c>
      <c r="MI100" s="67"/>
      <c r="MJ100" s="67"/>
      <c r="MK100" s="67"/>
      <c r="ML100" s="67"/>
      <c r="MM100" s="67"/>
      <c r="MN100" s="67"/>
      <c r="MO100" s="37"/>
    </row>
    <row r="101" spans="38:353" ht="19" x14ac:dyDescent="0.25">
      <c r="LP101">
        <v>5</v>
      </c>
      <c r="LQ101">
        <f t="shared" si="523"/>
        <v>0.33333333333333331</v>
      </c>
      <c r="LS101" s="46"/>
      <c r="LT101" s="39"/>
      <c r="LU101" s="39"/>
      <c r="LV101" s="39"/>
      <c r="LX101" s="75" t="s">
        <v>385</v>
      </c>
      <c r="LY101" s="120">
        <f>MS90</f>
        <v>37</v>
      </c>
      <c r="LZ101" s="62"/>
      <c r="MA101" s="64">
        <f>IF(MA99=0,0,(MA100-MA99)/MA99)</f>
        <v>0.17935994246673861</v>
      </c>
      <c r="MB101" s="118">
        <f>MA100-MA99</f>
        <v>0.89679971233369304</v>
      </c>
      <c r="MC101" s="76"/>
      <c r="MD101" s="63"/>
      <c r="ME101" s="63"/>
      <c r="MF101" s="65"/>
      <c r="MG101" s="66" t="s">
        <v>196</v>
      </c>
      <c r="MH101" s="67" t="s">
        <v>330</v>
      </c>
      <c r="MI101" s="67"/>
      <c r="MJ101" s="67"/>
      <c r="MK101" s="67"/>
      <c r="ML101" s="67"/>
      <c r="MM101" s="67"/>
      <c r="MN101" s="67"/>
      <c r="MO101" s="37"/>
    </row>
    <row r="102" spans="38:353" ht="19" x14ac:dyDescent="0.25">
      <c r="LP102">
        <v>6</v>
      </c>
      <c r="LQ102">
        <f t="shared" si="523"/>
        <v>0.4</v>
      </c>
      <c r="LS102" s="46"/>
      <c r="LT102" s="1"/>
      <c r="LU102" s="9" t="s">
        <v>252</v>
      </c>
      <c r="LV102" s="2">
        <v>0.53</v>
      </c>
      <c r="LW102">
        <v>0.64</v>
      </c>
      <c r="LX102" s="75" t="s">
        <v>386</v>
      </c>
      <c r="LY102" s="120">
        <f>MT90</f>
        <v>31.342535766853985</v>
      </c>
      <c r="LZ102" s="62"/>
      <c r="MA102" s="63"/>
      <c r="MB102" s="63"/>
      <c r="MC102" s="76"/>
      <c r="MD102" s="63"/>
      <c r="ME102" s="63"/>
      <c r="MF102" s="65"/>
      <c r="MG102" s="66"/>
      <c r="MH102" s="67" t="s">
        <v>197</v>
      </c>
      <c r="MI102" s="67"/>
      <c r="MJ102" s="67"/>
      <c r="MK102" s="67"/>
      <c r="ML102" s="67"/>
      <c r="MM102" s="67"/>
      <c r="MN102" s="67"/>
      <c r="MO102" s="37"/>
    </row>
    <row r="103" spans="38:353" ht="19" x14ac:dyDescent="0.25">
      <c r="LP103">
        <v>7</v>
      </c>
      <c r="LQ103">
        <f t="shared" si="523"/>
        <v>0.46666666666666667</v>
      </c>
      <c r="LT103" s="3"/>
      <c r="LU103" s="3"/>
      <c r="LV103" s="3"/>
      <c r="LX103" s="75" t="s">
        <v>42</v>
      </c>
      <c r="LY103" s="64">
        <f>IF(LY101=0,0,(LY102-LY101)/LY101)</f>
        <v>-0.1529044387336761</v>
      </c>
      <c r="LZ103" s="62" t="s">
        <v>14</v>
      </c>
      <c r="MA103" s="118">
        <f>MK90</f>
        <v>0</v>
      </c>
      <c r="MB103" s="64">
        <f>(COUNTIFS($LX$3:$LX$89,"VisFave",$ME$3:$ME$89,"1")+COUNTIFS($LX$3:$LX$89,"VisFave",$ME$3:$ME$89,"-1"))/NumGames</f>
        <v>0</v>
      </c>
      <c r="MC103" s="76" t="s">
        <v>75</v>
      </c>
      <c r="MD103" s="118">
        <f>MA103+MA107</f>
        <v>19</v>
      </c>
      <c r="ME103" s="64">
        <f>MB103+MB107</f>
        <v>0.21839080459770116</v>
      </c>
      <c r="MF103" s="65"/>
      <c r="MG103" s="66"/>
      <c r="MH103" s="67" t="s">
        <v>331</v>
      </c>
      <c r="MI103" s="67"/>
      <c r="MJ103" s="67"/>
      <c r="MK103" s="67"/>
      <c r="ML103" s="67"/>
      <c r="MM103" s="67"/>
      <c r="MN103" s="67"/>
      <c r="MO103" s="37"/>
    </row>
    <row r="104" spans="38:353" ht="19" x14ac:dyDescent="0.25">
      <c r="LP104">
        <v>8</v>
      </c>
      <c r="LQ104">
        <f t="shared" si="523"/>
        <v>0.53333333333333333</v>
      </c>
      <c r="LS104" s="46" t="s">
        <v>452</v>
      </c>
      <c r="LT104" s="39"/>
      <c r="LU104" s="9" t="s">
        <v>321</v>
      </c>
      <c r="LV104" s="2">
        <v>-150</v>
      </c>
      <c r="LW104">
        <v>-1000</v>
      </c>
      <c r="LX104" s="75" t="s">
        <v>387</v>
      </c>
      <c r="LY104" s="118">
        <f>LY102-LY101</f>
        <v>-5.6574642331460154</v>
      </c>
      <c r="LZ104" s="62"/>
      <c r="MA104" s="118">
        <f>MJ90</f>
        <v>0</v>
      </c>
      <c r="MB104" s="63"/>
      <c r="MC104" s="76"/>
      <c r="MD104" s="118">
        <f>MA104+MA108</f>
        <v>14.002511257847218</v>
      </c>
      <c r="ME104" s="63"/>
      <c r="MF104" s="65"/>
      <c r="MG104" s="66" t="s">
        <v>198</v>
      </c>
      <c r="MH104" s="67" t="s">
        <v>332</v>
      </c>
      <c r="MI104" s="67"/>
      <c r="MJ104" s="67"/>
      <c r="MK104" s="67"/>
      <c r="ML104" s="67"/>
      <c r="MM104" s="67"/>
      <c r="MN104" s="67"/>
      <c r="MO104" s="37"/>
    </row>
    <row r="105" spans="38:353" ht="19" x14ac:dyDescent="0.25">
      <c r="LP105">
        <v>9</v>
      </c>
      <c r="LQ105">
        <f t="shared" si="523"/>
        <v>0.6</v>
      </c>
      <c r="LT105" s="39"/>
      <c r="LU105" s="9" t="s">
        <v>322</v>
      </c>
      <c r="LV105" s="2">
        <v>150</v>
      </c>
      <c r="LW105">
        <v>1000</v>
      </c>
      <c r="LX105" s="75"/>
      <c r="LY105" s="82"/>
      <c r="LZ105" s="62"/>
      <c r="MA105" s="64">
        <f>IF(MA103=0,0,(MA104-MA103)/MA103)</f>
        <v>0</v>
      </c>
      <c r="MB105" s="118">
        <f>MA104-MA103</f>
        <v>0</v>
      </c>
      <c r="MC105" s="76"/>
      <c r="MD105" s="64">
        <f>IF(MD103=0,0,(MD104-MD103)/MD103)</f>
        <v>-0.26302572327119905</v>
      </c>
      <c r="ME105" s="118">
        <f>MD104-MD103</f>
        <v>-4.9974887421527825</v>
      </c>
      <c r="MF105" s="65"/>
      <c r="MG105" s="66" t="s">
        <v>199</v>
      </c>
      <c r="MH105" s="67" t="s">
        <v>200</v>
      </c>
      <c r="MI105" s="67"/>
      <c r="MJ105" s="67"/>
      <c r="MK105" s="67"/>
      <c r="ML105" s="67"/>
      <c r="MM105" s="67"/>
      <c r="MN105" s="67"/>
      <c r="MO105" s="37"/>
    </row>
    <row r="106" spans="38:353" ht="19" x14ac:dyDescent="0.25">
      <c r="LP106">
        <v>10</v>
      </c>
      <c r="LQ106">
        <f t="shared" si="523"/>
        <v>0.66666666666666663</v>
      </c>
      <c r="LT106" s="3"/>
      <c r="LU106" s="3"/>
      <c r="LV106" s="3"/>
      <c r="LX106" s="75" t="s">
        <v>212</v>
      </c>
      <c r="LY106" s="54">
        <f>STDEV(MV3:MV89)</f>
        <v>0.98443617957499363</v>
      </c>
      <c r="LZ106" s="62"/>
      <c r="MA106" s="63"/>
      <c r="MB106" s="63"/>
      <c r="MC106" s="76"/>
      <c r="MD106" s="63"/>
      <c r="ME106" s="63"/>
      <c r="MF106" s="65"/>
      <c r="MG106" s="37"/>
      <c r="MH106" s="67"/>
      <c r="MI106" s="67"/>
      <c r="MJ106" s="67"/>
      <c r="MK106" s="67"/>
      <c r="ML106" s="67"/>
      <c r="MM106" s="67"/>
      <c r="MN106" s="67"/>
      <c r="MO106" s="37"/>
    </row>
    <row r="107" spans="38:353" ht="19" x14ac:dyDescent="0.25">
      <c r="LP107">
        <v>11</v>
      </c>
      <c r="LQ107">
        <f t="shared" si="523"/>
        <v>0.73333333333333328</v>
      </c>
      <c r="LS107" s="110" t="s">
        <v>380</v>
      </c>
      <c r="LT107" s="39"/>
      <c r="LU107" s="9" t="s">
        <v>384</v>
      </c>
      <c r="LV107" s="2">
        <v>1</v>
      </c>
      <c r="LW107">
        <v>1</v>
      </c>
      <c r="LX107" s="75" t="s">
        <v>296</v>
      </c>
      <c r="LY107" s="83">
        <f>LY103/LY106*SQRT(LY97)</f>
        <v>-0.94478586823883759</v>
      </c>
      <c r="LZ107" s="62" t="s">
        <v>12</v>
      </c>
      <c r="MA107" s="118">
        <f>MI90</f>
        <v>19</v>
      </c>
      <c r="MB107" s="64">
        <f>(COUNTIFS($LX$3:$LX$89,"VisDog",$ME$3:$ME$89,"1")+COUNTIFS($LX$3:$LX$89,"VisDog",$ME$3:$ME$89,"-1"))/NumGames</f>
        <v>0.21839080459770116</v>
      </c>
      <c r="MC107" s="76"/>
      <c r="MD107" s="63"/>
      <c r="ME107" s="63"/>
      <c r="MF107" s="65"/>
      <c r="MG107" s="37"/>
      <c r="MH107" s="67"/>
      <c r="MI107" s="37"/>
      <c r="MJ107" s="37"/>
      <c r="MK107" s="37"/>
      <c r="ML107" s="37"/>
      <c r="MM107" s="37"/>
      <c r="MN107" s="37"/>
      <c r="MO107" s="37"/>
    </row>
    <row r="108" spans="38:353" ht="16" x14ac:dyDescent="0.2">
      <c r="LP108">
        <v>12</v>
      </c>
      <c r="LQ108">
        <f t="shared" si="523"/>
        <v>0.8</v>
      </c>
      <c r="LT108" s="39"/>
      <c r="LU108" s="9" t="s">
        <v>381</v>
      </c>
      <c r="LV108" s="2">
        <v>0.25</v>
      </c>
      <c r="LW108">
        <v>0.25</v>
      </c>
      <c r="LX108" s="75" t="s">
        <v>297</v>
      </c>
      <c r="LY108" s="83">
        <f>LY103/LY106</f>
        <v>-0.15532183995887763</v>
      </c>
      <c r="LZ108" s="62"/>
      <c r="MA108" s="118">
        <f>MH90</f>
        <v>14.002511257847218</v>
      </c>
      <c r="MB108" s="63"/>
      <c r="MC108" s="76"/>
      <c r="MD108" s="63"/>
      <c r="ME108" s="63"/>
      <c r="MF108" s="65"/>
      <c r="MG108" s="37"/>
      <c r="MH108" s="37"/>
      <c r="MI108" s="37"/>
      <c r="MJ108" s="37"/>
      <c r="MK108" s="37"/>
      <c r="ML108" s="37"/>
      <c r="MM108" s="37"/>
      <c r="MN108" s="37"/>
      <c r="MO108" s="37"/>
    </row>
    <row r="109" spans="38:353" ht="20" thickBot="1" x14ac:dyDescent="0.3">
      <c r="LP109">
        <v>13</v>
      </c>
      <c r="LQ109">
        <f t="shared" si="523"/>
        <v>0.8666666666666667</v>
      </c>
      <c r="LT109" s="39"/>
      <c r="LU109" s="39"/>
      <c r="LV109" s="39"/>
      <c r="LX109" s="84"/>
      <c r="LY109" s="54"/>
      <c r="LZ109" s="62"/>
      <c r="MA109" s="64">
        <f>IF(MA107=0,0,(MA108-MA107)/MA107)</f>
        <v>-0.26302572327119905</v>
      </c>
      <c r="MB109" s="118">
        <f>MA108-MA107</f>
        <v>-4.9974887421527825</v>
      </c>
      <c r="MC109" s="76"/>
      <c r="MD109" s="63"/>
      <c r="ME109" s="63"/>
      <c r="MF109" s="65"/>
      <c r="MG109" s="37"/>
      <c r="MH109" s="67"/>
      <c r="MI109" s="37"/>
      <c r="MJ109" s="37"/>
      <c r="MK109" s="37"/>
      <c r="ML109" s="37"/>
      <c r="MM109" s="37"/>
      <c r="MN109" s="37"/>
      <c r="MO109" s="37"/>
    </row>
    <row r="110" spans="38:353" ht="17" thickTop="1" x14ac:dyDescent="0.2">
      <c r="LP110">
        <v>14</v>
      </c>
      <c r="LQ110">
        <f t="shared" si="523"/>
        <v>0.93333333333333335</v>
      </c>
      <c r="LS110" t="s">
        <v>450</v>
      </c>
      <c r="LT110" s="39"/>
      <c r="LU110" s="9" t="s">
        <v>413</v>
      </c>
      <c r="LV110" s="2">
        <v>6.0000000000000001E-3</v>
      </c>
      <c r="LW110">
        <v>6.0000000000000001E-3</v>
      </c>
      <c r="LX110" s="84"/>
      <c r="LY110" s="83"/>
      <c r="LZ110" s="79" t="s">
        <v>201</v>
      </c>
      <c r="MA110" s="119">
        <f>MA95+MA103</f>
        <v>13</v>
      </c>
      <c r="MB110" s="80">
        <f>MB103+MB95</f>
        <v>0.14942528735632185</v>
      </c>
      <c r="MC110" s="79" t="s">
        <v>202</v>
      </c>
      <c r="MD110" s="119">
        <f>MA107+MA99</f>
        <v>24</v>
      </c>
      <c r="ME110" s="80">
        <f>MB107+MB99</f>
        <v>0.27586206896551724</v>
      </c>
      <c r="MF110" s="65"/>
      <c r="MG110" s="37"/>
      <c r="MH110" s="37"/>
      <c r="MI110" s="37"/>
      <c r="MJ110" s="37"/>
      <c r="MK110" s="37"/>
      <c r="ML110" s="37"/>
      <c r="MM110" s="37"/>
      <c r="MN110" s="37"/>
      <c r="MO110" s="37"/>
    </row>
    <row r="111" spans="38:353" ht="16" x14ac:dyDescent="0.2">
      <c r="LP111">
        <v>15</v>
      </c>
      <c r="LQ111">
        <f t="shared" si="523"/>
        <v>1</v>
      </c>
      <c r="LS111" t="s">
        <v>451</v>
      </c>
      <c r="LT111" s="39"/>
      <c r="LU111" s="39"/>
      <c r="LV111" s="39"/>
      <c r="LX111" s="60"/>
      <c r="LZ111" s="69"/>
      <c r="MA111" s="118">
        <f>MA96+MA104</f>
        <v>11.443224796673073</v>
      </c>
      <c r="MB111" s="63"/>
      <c r="MC111" s="62"/>
      <c r="MD111" s="118">
        <f>MA108+MA100</f>
        <v>19.89931097018091</v>
      </c>
      <c r="ME111" s="63"/>
      <c r="MF111" s="65"/>
    </row>
    <row r="112" spans="38:353" ht="16" x14ac:dyDescent="0.2">
      <c r="LV112" s="46"/>
      <c r="LX112" s="60"/>
      <c r="LZ112" s="69"/>
      <c r="MA112" s="64">
        <f>IF(MA110=0,0,(MA111-MA110)/MA110)</f>
        <v>-0.11975193871745592</v>
      </c>
      <c r="MB112" s="118">
        <f>MA111-MA110</f>
        <v>-1.5567752033269269</v>
      </c>
      <c r="MC112" s="62"/>
      <c r="MD112" s="64">
        <f>IF(MD110=0,0,(MD111-MD110)/MD110)</f>
        <v>-0.17086204290912876</v>
      </c>
      <c r="ME112" s="118">
        <f>MD111-MD110</f>
        <v>-4.1006890298190903</v>
      </c>
      <c r="MF112" s="65"/>
    </row>
    <row r="113" spans="331:353" x14ac:dyDescent="0.2">
      <c r="LX113" s="60"/>
      <c r="MF113" s="65"/>
      <c r="MH113">
        <f>MH117/LV90</f>
        <v>0.18390804597701149</v>
      </c>
    </row>
    <row r="114" spans="331:353" ht="17" thickBot="1" x14ac:dyDescent="0.25">
      <c r="LX114" s="70"/>
      <c r="LY114" s="71"/>
      <c r="LZ114" s="72"/>
      <c r="MA114" s="73"/>
      <c r="MB114" s="73"/>
      <c r="MC114" s="72"/>
      <c r="MD114" s="73"/>
      <c r="ME114" s="73"/>
      <c r="MF114" s="74"/>
    </row>
    <row r="115" spans="331:353" ht="17" thickTop="1" thickBot="1" x14ac:dyDescent="0.25">
      <c r="LW115" s="110" t="s">
        <v>327</v>
      </c>
      <c r="LX115" s="56"/>
      <c r="LY115" s="57"/>
      <c r="LZ115" s="77"/>
      <c r="MA115" s="77"/>
      <c r="MB115" s="78" t="s">
        <v>86</v>
      </c>
      <c r="MC115" s="77"/>
      <c r="MD115" s="77"/>
      <c r="ME115" s="78" t="s">
        <v>86</v>
      </c>
      <c r="MF115" s="58"/>
      <c r="MG115" s="56"/>
      <c r="MH115" s="57"/>
      <c r="MI115" s="77"/>
      <c r="MJ115" s="77"/>
      <c r="MK115" s="78" t="s">
        <v>86</v>
      </c>
      <c r="ML115" s="77"/>
      <c r="MM115" s="77"/>
      <c r="MN115" s="78" t="s">
        <v>86</v>
      </c>
      <c r="MO115" s="58"/>
    </row>
    <row r="116" spans="331:353" ht="18" thickTop="1" thickBot="1" x14ac:dyDescent="0.25">
      <c r="LX116" s="60"/>
      <c r="LY116" s="61">
        <v>2025</v>
      </c>
      <c r="LZ116" s="62" t="s">
        <v>13</v>
      </c>
      <c r="MA116" s="118">
        <f>SUMIFS($MG$3:$MG$89,$G$3:$G$89,"2025")</f>
        <v>6</v>
      </c>
      <c r="MB116" s="64">
        <f>(COUNTIFS($LX$3:$LX$89,"HomFave",$ME$3:$ME$89,"1",$G$3:$G$89,"2025")+COUNTIFS($LX$3:$LX$89,"HomFave",$ME$3:$ME$89,"-1",$G$3:$G$89,"2025"))/LY117</f>
        <v>0.2857142857142857</v>
      </c>
      <c r="MC116" s="76" t="s">
        <v>74</v>
      </c>
      <c r="MD116" s="118">
        <f>MA116+MA120</f>
        <v>9</v>
      </c>
      <c r="ME116" s="64">
        <f>MB116+MB120</f>
        <v>0.42857142857142855</v>
      </c>
      <c r="MF116" s="65"/>
      <c r="MG116" s="60"/>
      <c r="MH116" s="61">
        <v>2026</v>
      </c>
      <c r="MI116" s="62" t="s">
        <v>13</v>
      </c>
      <c r="MJ116" s="118">
        <f>SUMIFS($MG$3:$MG$89,$G$3:$G$89,"2026")</f>
        <v>7</v>
      </c>
      <c r="MK116" s="64">
        <f>(COUNTIFS($LX$3:$LX$89,"HomFave",$ME$3:$ME$89,"1",$G$3:$G$89,"2026")+COUNTIFS($LX$3:$LX$89,"HomFave",$ME$3:$ME$89,"-1",$G$3:$G$89,"2026"))/MH117</f>
        <v>0.4375</v>
      </c>
      <c r="ML116" s="76" t="s">
        <v>74</v>
      </c>
      <c r="MM116" s="118">
        <f>MJ116+MJ120</f>
        <v>9</v>
      </c>
      <c r="MN116" s="64">
        <f>MK116+MK120</f>
        <v>0.5625</v>
      </c>
      <c r="MO116" s="65"/>
    </row>
    <row r="117" spans="331:353" ht="16" x14ac:dyDescent="0.2">
      <c r="LS117" s="139" t="s">
        <v>420</v>
      </c>
      <c r="LT117" s="140"/>
      <c r="LU117" s="140"/>
      <c r="LV117" s="141"/>
      <c r="LX117" s="94" t="s">
        <v>186</v>
      </c>
      <c r="LY117" s="93">
        <f>COUNTIFS($G$3:$G$89,"2025",$ME$3:$ME$89,"1")+COUNTIFS($G$3:$G$89,"2025",$ME$3:$ME$89,"-1")</f>
        <v>21</v>
      </c>
      <c r="LZ117" s="62"/>
      <c r="MA117" s="118">
        <f>SUMIFS($MF$3:$MF$89,$G$3:$G$89,"2025")</f>
        <v>5.754329004329005</v>
      </c>
      <c r="MB117" s="63"/>
      <c r="MC117" s="76"/>
      <c r="MD117" s="118">
        <f>MA117+MA121</f>
        <v>9.7252027907367715</v>
      </c>
      <c r="ME117" s="63"/>
      <c r="MF117" s="65"/>
      <c r="MG117" s="94" t="s">
        <v>186</v>
      </c>
      <c r="MH117" s="93">
        <f>COUNTIFS($G$3:$G$89,"2026",$ME$3:$ME$89,"1")+COUNTIFS($G$3:$G$89,"2026",$ME$3:$ME$89,"-1")</f>
        <v>16</v>
      </c>
      <c r="MI117" s="62"/>
      <c r="MJ117" s="118">
        <f>SUMIFS($MF$3:$MF$89,$G$3:$G$89,"2026")</f>
        <v>5.6888957923440682</v>
      </c>
      <c r="MK117" s="63"/>
      <c r="ML117" s="76"/>
      <c r="MM117" s="118">
        <f>MJ117+MJ121</f>
        <v>7.6148217182699938</v>
      </c>
      <c r="MN117" s="63"/>
      <c r="MO117" s="65"/>
    </row>
    <row r="118" spans="331:353" ht="16" x14ac:dyDescent="0.2">
      <c r="LS118" s="143"/>
      <c r="LT118" s="98"/>
      <c r="LU118" s="98"/>
      <c r="LV118" s="144"/>
      <c r="LX118" s="95" t="s">
        <v>328</v>
      </c>
      <c r="LY118" s="68">
        <f>LY117/COUNTIFS($G$3:$G$89,"2025")</f>
        <v>0.42</v>
      </c>
      <c r="LZ118" s="62"/>
      <c r="MA118" s="64">
        <f>IF(MA116=0,0,(MA117-MA116)/MA116)</f>
        <v>-4.094516594516584E-2</v>
      </c>
      <c r="MB118" s="118">
        <f>MA117-MA116</f>
        <v>-0.24567099567099504</v>
      </c>
      <c r="MC118" s="76"/>
      <c r="MD118" s="64">
        <f>IF(MD116=0,0,(MD117-MD116)/MD116)</f>
        <v>8.0578087859641281E-2</v>
      </c>
      <c r="ME118" s="118">
        <f>MD117-MD116</f>
        <v>0.72520279073677152</v>
      </c>
      <c r="MF118" s="65"/>
      <c r="MG118" s="95" t="s">
        <v>328</v>
      </c>
      <c r="MH118" s="68">
        <f>MH117/COUNTIFS($G$3:$G$89,"2026")</f>
        <v>0.43243243243243246</v>
      </c>
      <c r="MI118" s="62"/>
      <c r="MJ118" s="64">
        <f>IF(MJ116=0,0,(MJ117-MJ116)/MJ116)</f>
        <v>-0.18730060109370456</v>
      </c>
      <c r="MK118" s="118">
        <f>MJ117-MJ116</f>
        <v>-1.3111042076559318</v>
      </c>
      <c r="ML118" s="76"/>
      <c r="MM118" s="64">
        <f>IF(MM116=0,0,(MM117-MM116)/MM116)</f>
        <v>-0.1539086979700007</v>
      </c>
      <c r="MN118" s="118">
        <f>MM117-MM116</f>
        <v>-1.3851782817300062</v>
      </c>
      <c r="MO118" s="65"/>
    </row>
    <row r="119" spans="331:353" ht="16" x14ac:dyDescent="0.2">
      <c r="LS119" s="148" t="s">
        <v>428</v>
      </c>
      <c r="LT119" s="98"/>
      <c r="LU119" s="98"/>
      <c r="LV119" s="144"/>
      <c r="LX119" s="95" t="s">
        <v>329</v>
      </c>
      <c r="LY119" s="68">
        <f>LY117/NumGames</f>
        <v>0.2413793103448276</v>
      </c>
      <c r="LZ119" s="62"/>
      <c r="MA119" s="63"/>
      <c r="MB119" s="63"/>
      <c r="MC119" s="76"/>
      <c r="MD119" s="63"/>
      <c r="ME119" s="63"/>
      <c r="MF119" s="65"/>
      <c r="MG119" s="95" t="s">
        <v>329</v>
      </c>
      <c r="MH119" s="68">
        <f>MH117/NumGames</f>
        <v>0.18390804597701149</v>
      </c>
      <c r="MI119" s="62"/>
      <c r="MJ119" s="63"/>
      <c r="MK119" s="63"/>
      <c r="ML119" s="76"/>
      <c r="MM119" s="63"/>
      <c r="MN119" s="63"/>
      <c r="MO119" s="65"/>
    </row>
    <row r="120" spans="331:353" ht="16" x14ac:dyDescent="0.2">
      <c r="LS120" s="143" t="s">
        <v>421</v>
      </c>
      <c r="LT120" s="98"/>
      <c r="LU120" s="98"/>
      <c r="LV120" s="144"/>
      <c r="LX120" s="75" t="s">
        <v>192</v>
      </c>
      <c r="LY120" s="37">
        <f>COUNTIFS($G$3:$G$89,"2025",$ME$3:$ME$89,"1")</f>
        <v>9</v>
      </c>
      <c r="LZ120" s="62" t="s">
        <v>15</v>
      </c>
      <c r="MA120" s="118">
        <f>SUMIFS($MM$3:$MM$89,$G$3:$G$89,"2025")</f>
        <v>3</v>
      </c>
      <c r="MB120" s="64">
        <f>(COUNTIFS($LX$3:$LX$89,"HomDog",$ME$3:$ME$89,"1",$G$3:$G$89,"2025")+COUNTIFS($LX$3:$LX$89,"HomDog",$ME$3:$ME$89,"-1",$G$3:$G$89,"2025"))/LY117</f>
        <v>0.14285714285714285</v>
      </c>
      <c r="MC120" s="76"/>
      <c r="MD120" s="63"/>
      <c r="ME120" s="63"/>
      <c r="MF120" s="65"/>
      <c r="MG120" s="75" t="s">
        <v>192</v>
      </c>
      <c r="MH120" s="37">
        <f>COUNTIFS($G$3:$G$89,"2026",$ME$3:$ME$89,"1")</f>
        <v>7</v>
      </c>
      <c r="MI120" s="62" t="s">
        <v>15</v>
      </c>
      <c r="MJ120" s="118">
        <f>SUMIFS($MM$3:$MM$89,$G$3:$G$89,"2026")</f>
        <v>2</v>
      </c>
      <c r="MK120" s="64">
        <f>(COUNTIFS($LX$3:$LX$89,"HomDog",$ME$3:$ME$89,"1",$G$3:$G$89,"2026")+COUNTIFS($LX$3:$LX$89,"HomDog",$ME$3:$ME$89,"-1",$G$3:$G$89,"2026"))/MH117</f>
        <v>0.125</v>
      </c>
      <c r="ML120" s="76"/>
      <c r="MM120" s="63"/>
      <c r="MN120" s="63"/>
      <c r="MO120" s="65"/>
    </row>
    <row r="121" spans="331:353" ht="16" x14ac:dyDescent="0.2">
      <c r="LS121" s="143" t="s">
        <v>422</v>
      </c>
      <c r="LT121" s="98"/>
      <c r="LU121" s="98"/>
      <c r="LV121" s="144"/>
      <c r="LX121" s="75" t="s">
        <v>194</v>
      </c>
      <c r="LY121" s="68">
        <f>LY120/LY117</f>
        <v>0.42857142857142855</v>
      </c>
      <c r="LZ121" s="62"/>
      <c r="MA121" s="118">
        <f>SUMIFS($ML$3:$ML$89,$G$3:$G$89,"2025")</f>
        <v>3.970873786407767</v>
      </c>
      <c r="MB121" s="63"/>
      <c r="MC121" s="76"/>
      <c r="MD121" s="63"/>
      <c r="ME121" s="63"/>
      <c r="MF121" s="65"/>
      <c r="MG121" s="75" t="s">
        <v>194</v>
      </c>
      <c r="MH121" s="68">
        <f>MH120/MH117</f>
        <v>0.4375</v>
      </c>
      <c r="MI121" s="62"/>
      <c r="MJ121" s="118">
        <f>SUMIFS($ML$3:$ML$89,$G$3:$G$89,"2026")</f>
        <v>1.925925925925926</v>
      </c>
      <c r="MK121" s="63"/>
      <c r="ML121" s="76"/>
      <c r="MM121" s="63"/>
      <c r="MN121" s="63"/>
      <c r="MO121" s="65"/>
    </row>
    <row r="122" spans="331:353" ht="16" x14ac:dyDescent="0.2">
      <c r="LS122" s="143" t="s">
        <v>454</v>
      </c>
      <c r="LT122" s="98"/>
      <c r="LU122" s="98"/>
      <c r="LV122" s="144"/>
      <c r="LX122" s="75" t="s">
        <v>385</v>
      </c>
      <c r="LY122" s="120">
        <f>MA116+MA120+MA124+MA128</f>
        <v>21</v>
      </c>
      <c r="LZ122" s="62"/>
      <c r="MA122" s="64">
        <f>IF(MA120=0,0,(MA121-MA120)/MA120)</f>
        <v>0.32362459546925565</v>
      </c>
      <c r="MB122" s="118">
        <f>MA121-MA120</f>
        <v>0.970873786407767</v>
      </c>
      <c r="MC122" s="76"/>
      <c r="MD122" s="63"/>
      <c r="ME122" s="63"/>
      <c r="MF122" s="65"/>
      <c r="MG122" s="75" t="s">
        <v>385</v>
      </c>
      <c r="MH122" s="120">
        <f>MJ116+MJ120+MJ124+MJ128</f>
        <v>16</v>
      </c>
      <c r="MI122" s="62"/>
      <c r="MJ122" s="64">
        <f>IF(MJ120=0,0,(MJ121-MJ120)/MJ120)</f>
        <v>-3.7037037037036979E-2</v>
      </c>
      <c r="MK122" s="118">
        <f>MJ121-MJ120</f>
        <v>-7.4074074074073959E-2</v>
      </c>
      <c r="ML122" s="76"/>
      <c r="MM122" s="63"/>
      <c r="MN122" s="63"/>
      <c r="MO122" s="65"/>
    </row>
    <row r="123" spans="331:353" ht="16" x14ac:dyDescent="0.2">
      <c r="LS123" s="143"/>
      <c r="LT123" s="98"/>
      <c r="LU123" s="98"/>
      <c r="LV123" s="144"/>
      <c r="LX123" s="75" t="s">
        <v>386</v>
      </c>
      <c r="LY123" s="120">
        <f>MA117+MA121+MA125+MA129</f>
        <v>17.75607657714454</v>
      </c>
      <c r="LZ123" s="62"/>
      <c r="MA123" s="63"/>
      <c r="MB123" s="63"/>
      <c r="MC123" s="76"/>
      <c r="MD123" s="63"/>
      <c r="ME123" s="63"/>
      <c r="MF123" s="65"/>
      <c r="MG123" s="75" t="s">
        <v>386</v>
      </c>
      <c r="MH123" s="120">
        <f>MJ117+MJ121+MJ125+MJ129</f>
        <v>13.586459189709446</v>
      </c>
      <c r="MI123" s="62"/>
      <c r="MJ123" s="63"/>
      <c r="MK123" s="63"/>
      <c r="ML123" s="76"/>
      <c r="MM123" s="63"/>
      <c r="MN123" s="63"/>
      <c r="MO123" s="65"/>
    </row>
    <row r="124" spans="331:353" ht="16" x14ac:dyDescent="0.2">
      <c r="LS124" s="145" t="s">
        <v>423</v>
      </c>
      <c r="LT124" s="98"/>
      <c r="LU124" s="98"/>
      <c r="LV124" s="144"/>
      <c r="LX124" s="75" t="s">
        <v>42</v>
      </c>
      <c r="LY124" s="64">
        <f>IF(LY122=0,0,(LY123-LY122)/LY122)</f>
        <v>-0.15447254394549809</v>
      </c>
      <c r="LZ124" s="62" t="s">
        <v>14</v>
      </c>
      <c r="MA124" s="118">
        <f>SUMIFS($MK$3:$MK$89,$G$3:$G$89,"2025")</f>
        <v>0</v>
      </c>
      <c r="MB124" s="64">
        <f>(COUNTIFS($LX$3:$LX$89,"VisFave",$ME$3:$ME$89,"1",$G$3:$G$89,"2025")+COUNTIFS($LX$3:$LX$89,"VisFave",$ME$3:$ME$89,"-1",$G$3:$G$89,"2025"))/LY117</f>
        <v>0</v>
      </c>
      <c r="MC124" s="76" t="s">
        <v>75</v>
      </c>
      <c r="MD124" s="118">
        <f>MA124+MA128</f>
        <v>12</v>
      </c>
      <c r="ME124" s="64">
        <f>MB124+MB128</f>
        <v>0.5714285714285714</v>
      </c>
      <c r="MF124" s="65"/>
      <c r="MG124" s="75" t="s">
        <v>42</v>
      </c>
      <c r="MH124" s="64">
        <f>IF(MH122=0,0,(MH123-MH122)/MH122)</f>
        <v>-0.15084630064315963</v>
      </c>
      <c r="MI124" s="62" t="s">
        <v>14</v>
      </c>
      <c r="MJ124" s="118">
        <f>SUMIFS($MK$3:$MK$89,$G$3:$G$89,"2026")</f>
        <v>0</v>
      </c>
      <c r="MK124" s="64">
        <f>(COUNTIFS($LX$3:$LX$89,"VisFave",$ME$3:$ME$89,"1",$G$3:$G$89,"2026")+COUNTIFS($LX$3:$LX$89,"VisFave",$ME$3:$ME$89,"-1",$G$3:$G$89,"2026"))/MH117</f>
        <v>0</v>
      </c>
      <c r="ML124" s="76" t="s">
        <v>75</v>
      </c>
      <c r="MM124" s="118">
        <f>MJ124+MJ128</f>
        <v>7</v>
      </c>
      <c r="MN124" s="64">
        <f>MK124+MK128</f>
        <v>0.4375</v>
      </c>
      <c r="MO124" s="65"/>
    </row>
    <row r="125" spans="331:353" ht="16" x14ac:dyDescent="0.2">
      <c r="LS125" s="160" t="s">
        <v>424</v>
      </c>
      <c r="LT125" s="161"/>
      <c r="LU125" s="161"/>
      <c r="LV125" s="162"/>
      <c r="LX125" s="75" t="s">
        <v>387</v>
      </c>
      <c r="LY125" s="118">
        <f>LY123-LY122</f>
        <v>-3.2439234228554596</v>
      </c>
      <c r="LZ125" s="62"/>
      <c r="MA125" s="118">
        <f>SUMIFS($MJ$3:$MJ$89,$G$3:$G$89,"2025")</f>
        <v>0</v>
      </c>
      <c r="MB125" s="63"/>
      <c r="MC125" s="76"/>
      <c r="MD125" s="118">
        <f>MA125+MA129</f>
        <v>8.0308737864077671</v>
      </c>
      <c r="ME125" s="63"/>
      <c r="MF125" s="65"/>
      <c r="MG125" s="75" t="s">
        <v>387</v>
      </c>
      <c r="MH125" s="118">
        <f>MH123-MH122</f>
        <v>-2.413540810290554</v>
      </c>
      <c r="MI125" s="62"/>
      <c r="MJ125" s="118">
        <f>SUMIFS($MJ$3:$MJ$89,$G$3:$G$89,"2026")</f>
        <v>0</v>
      </c>
      <c r="MK125" s="63"/>
      <c r="ML125" s="76"/>
      <c r="MM125" s="118">
        <f>MJ125+MJ129</f>
        <v>5.9716374714394522</v>
      </c>
      <c r="MN125" s="63"/>
      <c r="MO125" s="65"/>
    </row>
    <row r="126" spans="331:353" ht="16" x14ac:dyDescent="0.2">
      <c r="LS126" s="163"/>
      <c r="LT126" s="161"/>
      <c r="LU126" s="161"/>
      <c r="LV126" s="162"/>
      <c r="LX126" s="75"/>
      <c r="LY126" s="82"/>
      <c r="LZ126" s="62"/>
      <c r="MA126" s="64">
        <f>IF(MA124=0,0,(MA125-MA124)/MA124)</f>
        <v>0</v>
      </c>
      <c r="MB126" s="118">
        <f>MA125-MA124</f>
        <v>0</v>
      </c>
      <c r="MC126" s="76"/>
      <c r="MD126" s="64">
        <f>IF(MD124=0,0,(MD125-MD124)/MD124)</f>
        <v>-0.33076051779935273</v>
      </c>
      <c r="ME126" s="118">
        <f>MD125-MD124</f>
        <v>-3.9691262135922329</v>
      </c>
      <c r="MF126" s="65"/>
      <c r="MG126" s="75"/>
      <c r="MH126" s="82"/>
      <c r="MI126" s="62"/>
      <c r="MJ126" s="64">
        <f>IF(MJ124=0,0,(MJ125-MJ124)/MJ124)</f>
        <v>0</v>
      </c>
      <c r="MK126" s="118">
        <f>MJ125-MJ124</f>
        <v>0</v>
      </c>
      <c r="ML126" s="76"/>
      <c r="MM126" s="64">
        <f>IF(MM124=0,0,(MM125-MM124)/MM124)</f>
        <v>-0.14690893265150681</v>
      </c>
      <c r="MN126" s="118">
        <f>MM125-MM124</f>
        <v>-1.0283625285605478</v>
      </c>
      <c r="MO126" s="65"/>
    </row>
    <row r="127" spans="331:353" ht="16" x14ac:dyDescent="0.2">
      <c r="LS127" s="143"/>
      <c r="LT127" s="98"/>
      <c r="LU127" s="98"/>
      <c r="LV127" s="144"/>
      <c r="LX127" s="75"/>
      <c r="LY127" s="82"/>
      <c r="LZ127" s="62"/>
      <c r="MA127" s="63"/>
      <c r="MB127" s="63"/>
      <c r="MC127" s="76"/>
      <c r="MD127" s="63"/>
      <c r="ME127" s="63"/>
      <c r="MF127" s="65"/>
      <c r="MG127" s="75"/>
      <c r="MH127" s="82"/>
      <c r="MI127" s="62"/>
      <c r="MJ127" s="63"/>
      <c r="MK127" s="63"/>
      <c r="ML127" s="76"/>
      <c r="MM127" s="63"/>
      <c r="MN127" s="63"/>
      <c r="MO127" s="65"/>
    </row>
    <row r="128" spans="331:353" ht="16" x14ac:dyDescent="0.2">
      <c r="LS128" s="164" t="s">
        <v>425</v>
      </c>
      <c r="LT128" s="151"/>
      <c r="LU128" s="151"/>
      <c r="LV128" s="152"/>
      <c r="LX128" s="75"/>
      <c r="LY128" s="82"/>
      <c r="LZ128" s="62" t="s">
        <v>12</v>
      </c>
      <c r="MA128" s="118">
        <f>SUMIFS($MI$3:$MI$89,$G$3:$G$89,"2025")</f>
        <v>12</v>
      </c>
      <c r="MB128" s="64">
        <f>(COUNTIFS($LX$3:$LX$89,"VisDog",$ME$3:$ME$89,"1",$G$3:$G$89,"2025")+COUNTIFS($LX$3:$LX$89,"VisDog",$ME$3:$ME$89,"-1",$G$3:$G$89,"2025"))/LY117</f>
        <v>0.5714285714285714</v>
      </c>
      <c r="MC128" s="76"/>
      <c r="MD128" s="63"/>
      <c r="ME128" s="63"/>
      <c r="MF128" s="65"/>
      <c r="MG128" s="75"/>
      <c r="MH128" s="82"/>
      <c r="MI128" s="62" t="s">
        <v>12</v>
      </c>
      <c r="MJ128" s="118">
        <f>SUMIFS($MI$3:$MI$89,$G$3:$G$89,"2026")</f>
        <v>7</v>
      </c>
      <c r="MK128" s="64">
        <f>(COUNTIFS($LX$3:$LX$89,"VisDog",$ME$3:$ME$89,"1",$G$3:$G$89,"2026")+COUNTIFS($LX$3:$LX$89,"VisDog",$ME$3:$ME$89,"-1",$G$3:$G$89,"2026"))/MH117</f>
        <v>0.4375</v>
      </c>
      <c r="ML128" s="76"/>
      <c r="MM128" s="63"/>
      <c r="MN128" s="63"/>
      <c r="MO128" s="65"/>
    </row>
    <row r="129" spans="331:353" ht="16" x14ac:dyDescent="0.2">
      <c r="LS129" s="150"/>
      <c r="LT129" s="151"/>
      <c r="LU129" s="151"/>
      <c r="LV129" s="152"/>
      <c r="LX129" s="75"/>
      <c r="LY129" s="54"/>
      <c r="LZ129" s="62"/>
      <c r="MA129" s="118">
        <f>SUMIFS($MH$3:$MH$89,$G$3:$G$89,"2025")</f>
        <v>8.0308737864077671</v>
      </c>
      <c r="MB129" s="63"/>
      <c r="MC129" s="76"/>
      <c r="MD129" s="63"/>
      <c r="ME129" s="63"/>
      <c r="MF129" s="65"/>
      <c r="MG129" s="75"/>
      <c r="MH129" s="54"/>
      <c r="MI129" s="62"/>
      <c r="MJ129" s="118">
        <f>SUMIFS($MH$3:$MH$89,$G$3:$G$89,"2026")</f>
        <v>5.9716374714394522</v>
      </c>
      <c r="MK129" s="63"/>
      <c r="ML129" s="76"/>
      <c r="MM129" s="63"/>
      <c r="MN129" s="63"/>
      <c r="MO129" s="65"/>
    </row>
    <row r="130" spans="331:353" ht="17" thickBot="1" x14ac:dyDescent="0.25">
      <c r="LS130" s="150"/>
      <c r="LT130" s="151"/>
      <c r="LU130" s="151"/>
      <c r="LV130" s="152"/>
      <c r="LX130" s="84"/>
      <c r="LY130" s="54"/>
      <c r="LZ130" s="62"/>
      <c r="MA130" s="64">
        <f>IF(MA128=0,0,(MA129-MA128)/MA128)</f>
        <v>-0.33076051779935273</v>
      </c>
      <c r="MB130" s="118">
        <f>MA129-MA128</f>
        <v>-3.9691262135922329</v>
      </c>
      <c r="MC130" s="76"/>
      <c r="MD130" s="63"/>
      <c r="ME130" s="63"/>
      <c r="MF130" s="65"/>
      <c r="MG130" s="84"/>
      <c r="MH130" s="54"/>
      <c r="MI130" s="62"/>
      <c r="MJ130" s="64">
        <f>IF(MJ128=0,0,(MJ129-MJ128)/MJ128)</f>
        <v>-0.14690893265150681</v>
      </c>
      <c r="MK130" s="118">
        <f>MJ129-MJ128</f>
        <v>-1.0283625285605478</v>
      </c>
      <c r="ML130" s="76"/>
      <c r="MM130" s="63"/>
      <c r="MN130" s="63"/>
      <c r="MO130" s="65"/>
    </row>
    <row r="131" spans="331:353" ht="17" thickTop="1" x14ac:dyDescent="0.2">
      <c r="LS131" s="143"/>
      <c r="LT131" s="98"/>
      <c r="LU131" s="98"/>
      <c r="LV131" s="144"/>
      <c r="LX131" s="84"/>
      <c r="LY131" s="83"/>
      <c r="LZ131" s="79" t="s">
        <v>201</v>
      </c>
      <c r="MA131" s="119">
        <f>MA116+MA124</f>
        <v>6</v>
      </c>
      <c r="MB131" s="80">
        <f>MB124+MB116</f>
        <v>0.2857142857142857</v>
      </c>
      <c r="MC131" s="79" t="s">
        <v>202</v>
      </c>
      <c r="MD131" s="119">
        <f>MA128+MA120</f>
        <v>15</v>
      </c>
      <c r="ME131" s="80">
        <f>MB128+MB120</f>
        <v>0.71428571428571419</v>
      </c>
      <c r="MF131" s="65"/>
      <c r="MG131" s="84"/>
      <c r="MH131" s="83"/>
      <c r="MI131" s="79" t="s">
        <v>201</v>
      </c>
      <c r="MJ131" s="119">
        <f>MJ116+MJ124</f>
        <v>7</v>
      </c>
      <c r="MK131" s="80">
        <f>MK124+MK116</f>
        <v>0.4375</v>
      </c>
      <c r="ML131" s="79" t="s">
        <v>202</v>
      </c>
      <c r="MM131" s="119">
        <f>MJ128+MJ120</f>
        <v>9</v>
      </c>
      <c r="MN131" s="80">
        <f>MK128+MK120</f>
        <v>0.5625</v>
      </c>
      <c r="MO131" s="65"/>
    </row>
    <row r="132" spans="331:353" ht="16" customHeight="1" x14ac:dyDescent="0.2">
      <c r="LS132" s="150" t="s">
        <v>427</v>
      </c>
      <c r="LT132" s="151"/>
      <c r="LU132" s="151"/>
      <c r="LV132" s="152"/>
      <c r="LX132" s="60"/>
      <c r="LZ132" s="69"/>
      <c r="MA132" s="118">
        <f>MA117+MA125</f>
        <v>5.754329004329005</v>
      </c>
      <c r="MB132" s="63"/>
      <c r="MC132" s="62"/>
      <c r="MD132" s="118">
        <f>MA129+MA121</f>
        <v>12.001747572815534</v>
      </c>
      <c r="ME132" s="63"/>
      <c r="MF132" s="65"/>
      <c r="MG132" s="60"/>
      <c r="MI132" s="69"/>
      <c r="MJ132" s="118">
        <f>MJ117+MJ125</f>
        <v>5.6888957923440682</v>
      </c>
      <c r="MK132" s="63"/>
      <c r="ML132" s="62"/>
      <c r="MM132" s="118">
        <f>MJ129+MJ121</f>
        <v>7.8975633973653778</v>
      </c>
      <c r="MN132" s="63"/>
      <c r="MO132" s="65"/>
    </row>
    <row r="133" spans="331:353" ht="16" x14ac:dyDescent="0.2">
      <c r="LS133" s="150"/>
      <c r="LT133" s="151"/>
      <c r="LU133" s="151"/>
      <c r="LV133" s="152"/>
      <c r="LX133" s="60"/>
      <c r="LZ133" s="69"/>
      <c r="MA133" s="64">
        <f>IF(MA131=0,0,(MA132-MA131)/MA131)</f>
        <v>-4.094516594516584E-2</v>
      </c>
      <c r="MB133" s="118">
        <f>MA132-MA131</f>
        <v>-0.24567099567099504</v>
      </c>
      <c r="MC133" s="62"/>
      <c r="MD133" s="64">
        <f>IF(MD131=0,0,(MD132-MD131)/MD131)</f>
        <v>-0.19988349514563108</v>
      </c>
      <c r="ME133" s="118">
        <f>MD132-MD131</f>
        <v>-2.9982524271844664</v>
      </c>
      <c r="MF133" s="65"/>
      <c r="MG133" s="60"/>
      <c r="MI133" s="69"/>
      <c r="MJ133" s="64">
        <f>IF(MJ131=0,0,(MJ132-MJ131)/MJ131)</f>
        <v>-0.18730060109370456</v>
      </c>
      <c r="MK133" s="118">
        <f>MJ132-MJ131</f>
        <v>-1.3111042076559318</v>
      </c>
      <c r="ML133" s="62"/>
      <c r="MM133" s="64">
        <f>IF(MM131=0,0,(MM132-MM131)/MM131)</f>
        <v>-0.12249295584829135</v>
      </c>
      <c r="MN133" s="118">
        <f>MM132-MM131</f>
        <v>-1.1024366026346222</v>
      </c>
      <c r="MO133" s="65"/>
    </row>
    <row r="134" spans="331:353" x14ac:dyDescent="0.2">
      <c r="LS134" s="150"/>
      <c r="LT134" s="151"/>
      <c r="LU134" s="151"/>
      <c r="LV134" s="152"/>
      <c r="LX134" s="60"/>
      <c r="MF134" s="65"/>
      <c r="MG134" s="60"/>
      <c r="MO134" s="65"/>
    </row>
    <row r="135" spans="331:353" ht="17" thickBot="1" x14ac:dyDescent="0.25">
      <c r="LS135" s="150"/>
      <c r="LT135" s="151"/>
      <c r="LU135" s="151"/>
      <c r="LV135" s="152"/>
      <c r="LX135" s="70"/>
      <c r="LY135" s="71"/>
      <c r="LZ135" s="72"/>
      <c r="MA135" s="73"/>
      <c r="MB135" s="73"/>
      <c r="MC135" s="72"/>
      <c r="MD135" s="73"/>
      <c r="ME135" s="73"/>
      <c r="MF135" s="74"/>
      <c r="MG135" s="70"/>
      <c r="MH135" s="71"/>
      <c r="MI135" s="72"/>
      <c r="MJ135" s="73"/>
      <c r="MK135" s="73"/>
      <c r="ML135" s="72"/>
      <c r="MM135" s="73"/>
      <c r="MN135" s="73"/>
      <c r="MO135" s="74"/>
    </row>
    <row r="136" spans="331:353" ht="17" thickTop="1" thickBot="1" x14ac:dyDescent="0.25">
      <c r="LS136" s="150"/>
      <c r="LT136" s="151"/>
      <c r="LU136" s="151"/>
      <c r="LV136" s="152"/>
      <c r="LW136" s="110" t="s">
        <v>274</v>
      </c>
      <c r="LX136" s="56"/>
      <c r="LY136" s="57"/>
      <c r="LZ136" s="77"/>
      <c r="MA136" s="77"/>
      <c r="MB136" s="78" t="s">
        <v>86</v>
      </c>
      <c r="MC136" s="77"/>
      <c r="MD136" s="77"/>
      <c r="ME136" s="78" t="s">
        <v>86</v>
      </c>
      <c r="MF136" s="58"/>
      <c r="MG136" s="56"/>
      <c r="MH136" s="57"/>
      <c r="MI136" s="77"/>
      <c r="MJ136" s="77"/>
      <c r="MK136" s="78" t="s">
        <v>86</v>
      </c>
      <c r="ML136" s="77"/>
      <c r="MM136" s="77"/>
      <c r="MN136" s="78" t="s">
        <v>86</v>
      </c>
      <c r="MO136" s="58"/>
    </row>
    <row r="137" spans="331:353" ht="17" thickTop="1" x14ac:dyDescent="0.2">
      <c r="LS137" s="146"/>
      <c r="LT137" s="142"/>
      <c r="LU137" s="142"/>
      <c r="LV137" s="147"/>
      <c r="LX137" s="60"/>
      <c r="LY137" s="61" t="s">
        <v>266</v>
      </c>
      <c r="LZ137" s="62" t="s">
        <v>13</v>
      </c>
      <c r="MA137" s="118">
        <f>SUMIFS($MG$3:$MG$89,$H$3:$H$89,"&gt;=4.1",$H$3:$H$89,"&lt;5.1")</f>
        <v>4</v>
      </c>
      <c r="MB137" s="64">
        <f>(COUNTIFS($LX$3:$LX$89,"HomFave",$ME$3:$ME$89,"1",$H$3:$H$89,"&gt;=4.1",$H$3:$H$89,"&lt;5.1")+COUNTIFS($LX$3:$LX$89,"HomFave",$ME$3:$ME$89,"-1",$H$3:$H$89,"&gt;=4.1",$H$3:$H$89,"&lt;5.1"))/LY139</f>
        <v>0.66666666666666663</v>
      </c>
      <c r="MC137" s="76" t="s">
        <v>74</v>
      </c>
      <c r="MD137" s="118">
        <f>MA137+MA141</f>
        <v>4</v>
      </c>
      <c r="ME137" s="64">
        <f>MB137+MB141</f>
        <v>0.66666666666666663</v>
      </c>
      <c r="MF137" s="65"/>
      <c r="MG137" s="60"/>
      <c r="MH137" s="61" t="s">
        <v>267</v>
      </c>
      <c r="MI137" s="62" t="s">
        <v>13</v>
      </c>
      <c r="MJ137" s="118">
        <f>SUMIFS($MG$3:$MG$89,$H$3:$H$89,"&gt;=5.1",$H$3:$H$89,"&lt;6.1")</f>
        <v>3</v>
      </c>
      <c r="MK137" s="64">
        <f>(COUNTIFS($LX$3:$LX$89,"HomFave",$ME$3:$ME$89,"1",$H$3:$H$89,"&gt;=5.1",$H$3:$H$89,"&lt;6.1")+COUNTIFS($LX$3:$LX$89,"HomFave",$ME$3:$ME$89,"-1",$H$3:$H$89,"&gt;=5.1",$H$3:$H$89,"&lt;6.1"))/MH139</f>
        <v>0.375</v>
      </c>
      <c r="ML137" s="76" t="s">
        <v>74</v>
      </c>
      <c r="MM137" s="118">
        <f>MJ137+MJ141</f>
        <v>3</v>
      </c>
      <c r="MN137" s="64">
        <f>MK137+MK141</f>
        <v>0.375</v>
      </c>
      <c r="MO137" s="65"/>
    </row>
    <row r="138" spans="331:353" ht="16" x14ac:dyDescent="0.2">
      <c r="LS138" s="150" t="s">
        <v>426</v>
      </c>
      <c r="LT138" s="151"/>
      <c r="LU138" s="151"/>
      <c r="LV138" s="152"/>
      <c r="LX138" s="60"/>
      <c r="LZ138" s="62"/>
      <c r="MA138" s="118">
        <f>SUMIFS($MF$3:$MF$89,$H$3:$H$89,"&gt;=4.1",$H$3:$H$89,"&lt;5.1")</f>
        <v>5.6888957923440682</v>
      </c>
      <c r="MB138" s="63"/>
      <c r="MC138" s="76"/>
      <c r="MD138" s="118">
        <f>MA138+MA142</f>
        <v>5.6888957923440682</v>
      </c>
      <c r="ME138" s="63"/>
      <c r="MF138" s="65"/>
      <c r="MG138" s="60"/>
      <c r="MI138" s="62"/>
      <c r="MJ138" s="118">
        <f>SUMIFS($MF$3:$MF$89,$H$3:$H$89,"&gt;=5.1",$H$3:$H$89,"&lt;6.1")</f>
        <v>0</v>
      </c>
      <c r="MK138" s="63"/>
      <c r="ML138" s="76"/>
      <c r="MM138" s="118">
        <f>MJ138+MJ142</f>
        <v>0</v>
      </c>
      <c r="MN138" s="63"/>
      <c r="MO138" s="65"/>
    </row>
    <row r="139" spans="331:353" ht="16" x14ac:dyDescent="0.2">
      <c r="LS139" s="150"/>
      <c r="LT139" s="151"/>
      <c r="LU139" s="151"/>
      <c r="LV139" s="152"/>
      <c r="LX139" s="94" t="s">
        <v>186</v>
      </c>
      <c r="LY139" s="93">
        <f>COUNTIFS($H$3:$H$89,"&gt;=4.1",$H$3:$H$89,"&lt;5.1",$ME$3:$ME$89,"1")+COUNTIFS($H$3:$H$89,"&gt;=4.1",$H$3:$H$89,"&lt;5.1",$ME$3:$ME$89,"-1")</f>
        <v>6</v>
      </c>
      <c r="LZ139" s="62"/>
      <c r="MA139" s="64">
        <f>IF(MA137=0,0,(MA138-MA137)/MA137)</f>
        <v>0.42222394808601704</v>
      </c>
      <c r="MB139" s="118">
        <f>MA138-MA137</f>
        <v>1.6888957923440682</v>
      </c>
      <c r="MC139" s="76"/>
      <c r="MD139" s="64">
        <f>IF(MD137=0,0,(MD138-MD137)/MD137)</f>
        <v>0.42222394808601704</v>
      </c>
      <c r="ME139" s="118">
        <f>MD138-MD137</f>
        <v>1.6888957923440682</v>
      </c>
      <c r="MF139" s="65"/>
      <c r="MG139" s="94" t="s">
        <v>186</v>
      </c>
      <c r="MH139" s="93">
        <f>COUNTIFS($H$3:$H$89,"&gt;=5.1",$H$3:$H$89,"&lt;6.1",$ME$3:$ME$89,"1")+COUNTIFS($H$3:$H$89,"&gt;=5.1",$H$3:$H$89,"&lt;6.1",$ME$3:$ME$89,"-1")</f>
        <v>8</v>
      </c>
      <c r="MI139" s="62"/>
      <c r="MJ139" s="64">
        <f>IF(MJ137=0,0,(MJ138-MJ137)/MJ137)</f>
        <v>-1</v>
      </c>
      <c r="MK139" s="118">
        <f>MJ138-MJ137</f>
        <v>-3</v>
      </c>
      <c r="ML139" s="76"/>
      <c r="MM139" s="64">
        <f>IF(MM137=0,0,(MM138-MM137)/MM137)</f>
        <v>-1</v>
      </c>
      <c r="MN139" s="118">
        <f>MM138-MM137</f>
        <v>-3</v>
      </c>
      <c r="MO139" s="65"/>
    </row>
    <row r="140" spans="331:353" ht="16" x14ac:dyDescent="0.2">
      <c r="LS140" s="150"/>
      <c r="LT140" s="151"/>
      <c r="LU140" s="151"/>
      <c r="LV140" s="152"/>
      <c r="LX140" s="95" t="s">
        <v>189</v>
      </c>
      <c r="LY140" s="68">
        <f>LY139/NumGames</f>
        <v>6.8965517241379309E-2</v>
      </c>
      <c r="LZ140" s="62"/>
      <c r="MA140" s="63"/>
      <c r="MB140" s="63"/>
      <c r="MC140" s="76"/>
      <c r="MD140" s="63"/>
      <c r="ME140" s="63"/>
      <c r="MF140" s="65"/>
      <c r="MG140" s="95" t="s">
        <v>189</v>
      </c>
      <c r="MH140" s="68">
        <f>MH139/NumGames</f>
        <v>9.1954022988505746E-2</v>
      </c>
      <c r="MI140" s="62"/>
      <c r="MJ140" s="63"/>
      <c r="MK140" s="63"/>
      <c r="ML140" s="76"/>
      <c r="MM140" s="63"/>
      <c r="MN140" s="63"/>
      <c r="MO140" s="65"/>
    </row>
    <row r="141" spans="331:353" ht="16" x14ac:dyDescent="0.2">
      <c r="LS141" s="150"/>
      <c r="LT141" s="151"/>
      <c r="LU141" s="151"/>
      <c r="LV141" s="152"/>
      <c r="LX141" s="75" t="s">
        <v>192</v>
      </c>
      <c r="LY141" s="37">
        <f>COUNTIFS($H$3:$H$89,"&gt;=4.1",$H$3:$H$89,"&lt;5.1",$ME$3:$ME$89,"1")</f>
        <v>4</v>
      </c>
      <c r="LZ141" s="62" t="s">
        <v>15</v>
      </c>
      <c r="MA141" s="118">
        <f>SUMIFS($MM$3:$MM$89,$H$3:$H$89,"&gt;=4.1",$H$3:$H$89,"&lt;5.1")</f>
        <v>0</v>
      </c>
      <c r="MB141" s="64">
        <f>(COUNTIFS($LX$3:$LX$89,"HomDog",$ME$3:$ME$89,"1",$H$3:$H$89,"&gt;=4.1",$H$3:$H$89,"&lt;5.1")+COUNTIFS($LX$3:$LX$89,"HomDog",$ME$3:$ME$89,"-1",$H$3:$H$89,"&gt;=4.1",$H$3:$H$89,"&lt;5.1"))/LY139</f>
        <v>0</v>
      </c>
      <c r="MC141" s="76"/>
      <c r="MD141" s="63"/>
      <c r="ME141" s="63"/>
      <c r="MF141" s="65"/>
      <c r="MG141" s="75" t="s">
        <v>192</v>
      </c>
      <c r="MH141" s="37">
        <f>COUNTIFS($H$3:$H$89,"&gt;=5.1",$H$3:$H$89,"&lt;6.1",$ME$3:$ME$89,"1")</f>
        <v>2</v>
      </c>
      <c r="MI141" s="62" t="s">
        <v>15</v>
      </c>
      <c r="MJ141" s="118">
        <f>SUMIFS($MM$3:$MM$89,$H$3:$H$89,"&gt;=5.1",$H$3:$H$89,"&lt;6.1")</f>
        <v>0</v>
      </c>
      <c r="MK141" s="64">
        <f>(COUNTIFS($LX$3:$LX$89,"HomDog",$ME$3:$ME$89,"1",$H$3:$H$89,"&gt;=5.1",$H$3:$H$89,"&lt;6.1")+COUNTIFS($LX$3:$LX$89,"HomDog",$ME$3:$ME$89,"-1",$H$3:$H$89,"&gt;=5.1",$H$3:$H$89,"&lt;6.1"))/MH139</f>
        <v>0</v>
      </c>
      <c r="ML141" s="76"/>
      <c r="MM141" s="63"/>
      <c r="MN141" s="63"/>
      <c r="MO141" s="65"/>
    </row>
    <row r="142" spans="331:353" ht="17" thickBot="1" x14ac:dyDescent="0.25">
      <c r="LS142" s="153"/>
      <c r="LT142" s="154"/>
      <c r="LU142" s="154"/>
      <c r="LV142" s="155"/>
      <c r="LX142" s="75" t="s">
        <v>194</v>
      </c>
      <c r="LY142" s="68">
        <f>LY141/LY139</f>
        <v>0.66666666666666663</v>
      </c>
      <c r="LZ142" s="62"/>
      <c r="MA142" s="118">
        <f>SUMIFS($ML$3:$ML$89,$H$3:$H$89,"&gt;=4.1",$H$3:$H$89,"&lt;5.1")</f>
        <v>0</v>
      </c>
      <c r="MB142" s="63"/>
      <c r="MC142" s="76"/>
      <c r="MD142" s="63"/>
      <c r="ME142" s="63"/>
      <c r="MF142" s="65"/>
      <c r="MG142" s="75" t="s">
        <v>194</v>
      </c>
      <c r="MH142" s="68">
        <f>MH141/MH139</f>
        <v>0.25</v>
      </c>
      <c r="MI142" s="62"/>
      <c r="MJ142" s="118">
        <f>SUMIFS($ML$3:$ML$89,$H$3:$H$89,"&gt;=5.1",$H$3:$H$89,"&lt;6.1")</f>
        <v>0</v>
      </c>
      <c r="MK142" s="63"/>
      <c r="ML142" s="76"/>
      <c r="MM142" s="63"/>
      <c r="MN142" s="63"/>
      <c r="MO142" s="65"/>
    </row>
    <row r="143" spans="331:353" ht="16" customHeight="1" x14ac:dyDescent="0.2">
      <c r="LS143" s="142"/>
      <c r="LT143" s="142"/>
      <c r="LU143" s="142"/>
      <c r="LV143" s="142"/>
      <c r="LX143" s="75" t="s">
        <v>385</v>
      </c>
      <c r="LY143" s="120">
        <f>MA137+MA141+MA145+MA149</f>
        <v>6</v>
      </c>
      <c r="LZ143" s="62"/>
      <c r="MA143" s="64">
        <f>IF(MA141=0,0,(MA142-MA141)/MA141)</f>
        <v>0</v>
      </c>
      <c r="MB143" s="118">
        <f>MA142-MA141</f>
        <v>0</v>
      </c>
      <c r="MC143" s="76"/>
      <c r="MD143" s="63"/>
      <c r="ME143" s="63"/>
      <c r="MF143" s="65"/>
      <c r="MG143" s="75" t="s">
        <v>385</v>
      </c>
      <c r="MH143" s="120">
        <f>MJ137+MJ141+MJ145+MJ149</f>
        <v>8</v>
      </c>
      <c r="MI143" s="62"/>
      <c r="MJ143" s="64">
        <f>IF(MJ141=0,0,(MJ142-MJ141)/MJ141)</f>
        <v>0</v>
      </c>
      <c r="MK143" s="118">
        <f>MJ142-MJ141</f>
        <v>0</v>
      </c>
      <c r="ML143" s="76"/>
      <c r="MM143" s="63"/>
      <c r="MN143" s="63"/>
      <c r="MO143" s="65"/>
    </row>
    <row r="144" spans="331:353" ht="16" x14ac:dyDescent="0.2">
      <c r="LS144" s="142"/>
      <c r="LT144" s="142"/>
      <c r="LU144" s="142"/>
      <c r="LV144" s="142"/>
      <c r="LX144" s="75" t="s">
        <v>386</v>
      </c>
      <c r="LY144" s="120">
        <f>MA138+MA142+MA146+MA150</f>
        <v>7.6504342538825298</v>
      </c>
      <c r="LZ144" s="62"/>
      <c r="MA144" s="63"/>
      <c r="MB144" s="63"/>
      <c r="MC144" s="76"/>
      <c r="MD144" s="63"/>
      <c r="ME144" s="63"/>
      <c r="MF144" s="65"/>
      <c r="MG144" s="75" t="s">
        <v>386</v>
      </c>
      <c r="MH144" s="120">
        <f>MJ138+MJ142+MJ146+MJ150</f>
        <v>4.0100990099009906</v>
      </c>
      <c r="MI144" s="62"/>
      <c r="MJ144" s="63"/>
      <c r="MK144" s="63"/>
      <c r="ML144" s="76"/>
      <c r="MM144" s="63"/>
      <c r="MN144" s="63"/>
      <c r="MO144" s="65"/>
    </row>
    <row r="145" spans="331:353" ht="16" x14ac:dyDescent="0.2">
      <c r="LS145" s="142"/>
      <c r="LT145" s="142"/>
      <c r="LU145" s="142"/>
      <c r="LV145" s="142"/>
      <c r="LX145" s="75" t="s">
        <v>42</v>
      </c>
      <c r="LY145" s="64">
        <f>IF(LY143=0,0,(LY144-LY143)/LY143)</f>
        <v>0.27507237564708831</v>
      </c>
      <c r="LZ145" s="62" t="s">
        <v>14</v>
      </c>
      <c r="MA145" s="118">
        <f>SUMIFS($MK$3:$MK$89,$H$3:$H$89,"&gt;=4.1",$H$3:$H$89,"&lt;5.1")</f>
        <v>0</v>
      </c>
      <c r="MB145" s="64">
        <f>(COUNTIFS($LX$3:$LX$89,"VisFave",$ME$3:$ME$89,"1",$H$3:$H$89,"&gt;=4.1",$H$3:$H$89,"&lt;5.1")+COUNTIFS($LX$3:$LX$89,"VisFave",$ME$3:$ME$89,"-1",$H$3:$H$89,"&gt;=4.1",$H$3:$H$89,"&lt;5.1"))/LY139</f>
        <v>0</v>
      </c>
      <c r="MC145" s="76" t="s">
        <v>75</v>
      </c>
      <c r="MD145" s="118">
        <f>MA145+MA149</f>
        <v>2</v>
      </c>
      <c r="ME145" s="64">
        <f>MB145+MB149</f>
        <v>0.33333333333333331</v>
      </c>
      <c r="MF145" s="65"/>
      <c r="MG145" s="75" t="s">
        <v>42</v>
      </c>
      <c r="MH145" s="64">
        <f>IF(MH143=0,0,(MH144-MH143)/MH143)</f>
        <v>-0.49873762376237618</v>
      </c>
      <c r="MI145" s="62" t="s">
        <v>14</v>
      </c>
      <c r="MJ145" s="118">
        <f>SUMIFS($MK$3:$MK$89,$H$3:$H$89,"&gt;=5.1",$H$3:$H$89,"&lt;6.1")</f>
        <v>0</v>
      </c>
      <c r="MK145" s="64">
        <f>(COUNTIFS($LX$3:$LX$89,"VisFave",$ME$3:$ME$89,"1",$H$3:$H$89,"&gt;=5.1",$H$3:$H$89,"&lt;6.1")+COUNTIFS($LX$3:$LX$89,"VisFave",$ME$3:$ME$89,"-1",$H$3:$H$89,"&gt;=5.1",$H$3:$H$89,"&lt;6.1"))/MH139</f>
        <v>0</v>
      </c>
      <c r="ML145" s="76" t="s">
        <v>75</v>
      </c>
      <c r="MM145" s="118">
        <f>MJ145+MJ149</f>
        <v>5</v>
      </c>
      <c r="MN145" s="64">
        <f>MK145+MK149</f>
        <v>0.625</v>
      </c>
      <c r="MO145" s="65"/>
    </row>
    <row r="146" spans="331:353" ht="16" x14ac:dyDescent="0.2">
      <c r="LS146" s="142"/>
      <c r="LT146" s="142"/>
      <c r="LU146" s="142"/>
      <c r="LV146" s="142"/>
      <c r="LX146" s="75" t="s">
        <v>387</v>
      </c>
      <c r="LY146" s="118">
        <f>LY144-LY143</f>
        <v>1.6504342538825298</v>
      </c>
      <c r="LZ146" s="62"/>
      <c r="MA146" s="118">
        <f>SUMIFS($MJ$3:$MJ$89,$H$3:$H$89,"&gt;=4.1",$H$3:$H$89,"&lt;5.1")</f>
        <v>0</v>
      </c>
      <c r="MB146" s="63"/>
      <c r="MC146" s="76"/>
      <c r="MD146" s="118">
        <f>MA146+MA150</f>
        <v>1.9615384615384617</v>
      </c>
      <c r="ME146" s="63"/>
      <c r="MF146" s="65"/>
      <c r="MG146" s="75" t="s">
        <v>387</v>
      </c>
      <c r="MH146" s="118">
        <f>MH144-MH143</f>
        <v>-3.9899009900990094</v>
      </c>
      <c r="MI146" s="62"/>
      <c r="MJ146" s="118">
        <f>SUMIFS($MJ$3:$MJ$89,$H$3:$H$89,"&gt;=5.1",$H$3:$H$89,"&lt;6.1")</f>
        <v>0</v>
      </c>
      <c r="MK146" s="63"/>
      <c r="ML146" s="76"/>
      <c r="MM146" s="118">
        <f>MJ146+MJ150</f>
        <v>4.0100990099009906</v>
      </c>
      <c r="MN146" s="63"/>
      <c r="MO146" s="65"/>
    </row>
    <row r="147" spans="331:353" ht="16" x14ac:dyDescent="0.2">
      <c r="LS147" s="142"/>
      <c r="LT147" s="142"/>
      <c r="LU147" s="142"/>
      <c r="LV147" s="142"/>
      <c r="LX147" s="75"/>
      <c r="LY147" s="82"/>
      <c r="LZ147" s="62"/>
      <c r="MA147" s="64">
        <f>IF(MA145=0,0,(MA146-MA145)/MA145)</f>
        <v>0</v>
      </c>
      <c r="MB147" s="118">
        <f>MA146-MA145</f>
        <v>0</v>
      </c>
      <c r="MC147" s="76"/>
      <c r="MD147" s="64">
        <f>IF(MD145=0,0,(MD146-MD145)/MD145)</f>
        <v>-1.9230769230769162E-2</v>
      </c>
      <c r="ME147" s="118">
        <f>MD146-MD145</f>
        <v>-3.8461538461538325E-2</v>
      </c>
      <c r="MF147" s="65"/>
      <c r="MG147" s="75"/>
      <c r="MH147" s="82"/>
      <c r="MI147" s="62"/>
      <c r="MJ147" s="64">
        <f>IF(MJ145=0,0,(MJ146-MJ145)/MJ145)</f>
        <v>0</v>
      </c>
      <c r="MK147" s="118">
        <f>MJ146-MJ145</f>
        <v>0</v>
      </c>
      <c r="ML147" s="76"/>
      <c r="MM147" s="64">
        <f>IF(MM145=0,0,(MM146-MM145)/MM145)</f>
        <v>-0.19798019801980188</v>
      </c>
      <c r="MN147" s="118">
        <f>MM146-MM145</f>
        <v>-0.98990099009900945</v>
      </c>
      <c r="MO147" s="65"/>
    </row>
    <row r="148" spans="331:353" ht="16" x14ac:dyDescent="0.2">
      <c r="LS148" s="142"/>
      <c r="LT148" s="142"/>
      <c r="LU148" s="142"/>
      <c r="LV148" s="142"/>
      <c r="LX148" s="75"/>
      <c r="LY148" s="82"/>
      <c r="LZ148" s="62"/>
      <c r="MA148" s="63"/>
      <c r="MB148" s="63"/>
      <c r="MC148" s="76"/>
      <c r="MD148" s="63"/>
      <c r="ME148" s="63"/>
      <c r="MF148" s="65"/>
      <c r="MG148" s="75"/>
      <c r="MH148" s="82"/>
      <c r="MI148" s="62"/>
      <c r="MJ148" s="63"/>
      <c r="MK148" s="63"/>
      <c r="ML148" s="76"/>
      <c r="MM148" s="63"/>
      <c r="MN148" s="63"/>
      <c r="MO148" s="65"/>
    </row>
    <row r="149" spans="331:353" ht="16" x14ac:dyDescent="0.2">
      <c r="LS149" s="142"/>
      <c r="LT149" s="142"/>
      <c r="LU149" s="142"/>
      <c r="LV149" s="142"/>
      <c r="LX149" s="75"/>
      <c r="LY149" s="82"/>
      <c r="LZ149" s="62" t="s">
        <v>12</v>
      </c>
      <c r="MA149" s="118">
        <f>SUMIFS($MI$3:$MI$89,$H$3:$H$89,"&gt;=4.1",$H$3:$H$89,"&lt;5.1")</f>
        <v>2</v>
      </c>
      <c r="MB149" s="64">
        <f>(COUNTIFS($LX$3:$LX$89,"VisDog",$ME$3:$ME$89,"1",$H$3:$H$89,"&gt;=4.1",$H$3:$H$89,"&lt;5.1")+COUNTIFS($LX$3:$LX$89,"VisDog",$ME$3:$ME$89,"-1",$H$3:$H$89,"&gt;=4.1",$H$3:$H$89,"&lt;5.1"))/LY139</f>
        <v>0.33333333333333331</v>
      </c>
      <c r="MC149" s="76"/>
      <c r="MD149" s="63"/>
      <c r="ME149" s="63"/>
      <c r="MF149" s="65"/>
      <c r="MG149" s="75"/>
      <c r="MH149" s="82"/>
      <c r="MI149" s="62" t="s">
        <v>12</v>
      </c>
      <c r="MJ149" s="118">
        <f>SUMIFS($MI$3:$MI$89,$H$3:$H$89,"&gt;=5.1",$H$3:$H$89,"&lt;6.1")</f>
        <v>5</v>
      </c>
      <c r="MK149" s="64">
        <f>(COUNTIFS($LX$3:$LX$89,"VisDog",$ME$3:$ME$89,"1",$H$3:$H$89,"&gt;=5.1",$H$3:$H$89,"&lt;6.1")+COUNTIFS($LX$3:$LX$89,"VisDog",$ME$3:$ME$89,"-1",$H$3:$H$89,"&gt;=5.1",$H$3:$H$89,"&lt;6.1"))/MH139</f>
        <v>0.625</v>
      </c>
      <c r="ML149" s="76"/>
      <c r="MM149" s="63"/>
      <c r="MN149" s="63"/>
      <c r="MO149" s="65"/>
    </row>
    <row r="150" spans="331:353" ht="16" x14ac:dyDescent="0.2">
      <c r="LX150" s="75"/>
      <c r="LY150" s="54"/>
      <c r="LZ150" s="62"/>
      <c r="MA150" s="118">
        <f>SUMIFS($MH$3:$MH$89,$H$3:$H$89,"&gt;=4.1",$H$3:$H$89,"&lt;5.1")</f>
        <v>1.9615384615384617</v>
      </c>
      <c r="MB150" s="63"/>
      <c r="MC150" s="76"/>
      <c r="MD150" s="63"/>
      <c r="ME150" s="63"/>
      <c r="MF150" s="65"/>
      <c r="MG150" s="75"/>
      <c r="MH150" s="54"/>
      <c r="MI150" s="62"/>
      <c r="MJ150" s="118">
        <f>SUMIFS($MH$3:$MH$89,$H$3:$H$89,"&gt;=5.1",$H$3:$H$89,"&lt;6.1")</f>
        <v>4.0100990099009906</v>
      </c>
      <c r="MK150" s="63"/>
      <c r="ML150" s="76"/>
      <c r="MM150" s="63"/>
      <c r="MN150" s="63"/>
      <c r="MO150" s="65"/>
    </row>
    <row r="151" spans="331:353" ht="17" thickBot="1" x14ac:dyDescent="0.25">
      <c r="LX151" s="84"/>
      <c r="LY151" s="54"/>
      <c r="LZ151" s="62"/>
      <c r="MA151" s="64">
        <f>IF(MA149=0,0,(MA150-MA149)/MA149)</f>
        <v>-1.9230769230769162E-2</v>
      </c>
      <c r="MB151" s="118">
        <f>MA150-MA149</f>
        <v>-3.8461538461538325E-2</v>
      </c>
      <c r="MC151" s="76"/>
      <c r="MD151" s="63"/>
      <c r="ME151" s="63"/>
      <c r="MF151" s="65"/>
      <c r="MG151" s="84"/>
      <c r="MH151" s="54"/>
      <c r="MI151" s="62"/>
      <c r="MJ151" s="64">
        <f>IF(MJ149=0,0,(MJ150-MJ149)/MJ149)</f>
        <v>-0.19798019801980188</v>
      </c>
      <c r="MK151" s="118">
        <f>MJ150-MJ149</f>
        <v>-0.98990099009900945</v>
      </c>
      <c r="ML151" s="76"/>
      <c r="MM151" s="63"/>
      <c r="MN151" s="63"/>
      <c r="MO151" s="65"/>
    </row>
    <row r="152" spans="331:353" ht="17" thickTop="1" x14ac:dyDescent="0.2">
      <c r="LX152" s="84"/>
      <c r="LY152" s="83"/>
      <c r="LZ152" s="79" t="s">
        <v>201</v>
      </c>
      <c r="MA152" s="119">
        <f>MA137+MA145</f>
        <v>4</v>
      </c>
      <c r="MB152" s="80">
        <f>MB145+MB137</f>
        <v>0.66666666666666663</v>
      </c>
      <c r="MC152" s="79" t="s">
        <v>202</v>
      </c>
      <c r="MD152" s="119">
        <f>MA149+MA141</f>
        <v>2</v>
      </c>
      <c r="ME152" s="80">
        <f>MB149+MB141</f>
        <v>0.33333333333333331</v>
      </c>
      <c r="MF152" s="65"/>
      <c r="MG152" s="84"/>
      <c r="MH152" s="83"/>
      <c r="MI152" s="79" t="s">
        <v>201</v>
      </c>
      <c r="MJ152" s="119">
        <f>MJ137+MJ145</f>
        <v>3</v>
      </c>
      <c r="MK152" s="80">
        <f>MK145+MK137</f>
        <v>0.375</v>
      </c>
      <c r="ML152" s="79" t="s">
        <v>202</v>
      </c>
      <c r="MM152" s="119">
        <f>MJ149+MJ141</f>
        <v>5</v>
      </c>
      <c r="MN152" s="80">
        <f>MK149+MK141</f>
        <v>0.625</v>
      </c>
      <c r="MO152" s="65"/>
    </row>
    <row r="153" spans="331:353" ht="16" x14ac:dyDescent="0.2">
      <c r="LX153" s="60"/>
      <c r="LZ153" s="69"/>
      <c r="MA153" s="118">
        <f>MA138+MA146</f>
        <v>5.6888957923440682</v>
      </c>
      <c r="MB153" s="63"/>
      <c r="MC153" s="62"/>
      <c r="MD153" s="118">
        <f>MA150+MA142</f>
        <v>1.9615384615384617</v>
      </c>
      <c r="ME153" s="63"/>
      <c r="MF153" s="65"/>
      <c r="MG153" s="60"/>
      <c r="MI153" s="69"/>
      <c r="MJ153" s="118">
        <f>MJ138+MJ146</f>
        <v>0</v>
      </c>
      <c r="MK153" s="63"/>
      <c r="ML153" s="62"/>
      <c r="MM153" s="118">
        <f>MJ150+MJ142</f>
        <v>4.0100990099009906</v>
      </c>
      <c r="MN153" s="63"/>
      <c r="MO153" s="65"/>
    </row>
    <row r="154" spans="331:353" ht="16" x14ac:dyDescent="0.2">
      <c r="LX154" s="60"/>
      <c r="LZ154" s="69"/>
      <c r="MA154" s="64">
        <f>IF(MA152=0,0,(MA153-MA152)/MA152)</f>
        <v>0.42222394808601704</v>
      </c>
      <c r="MB154" s="118">
        <f>MA153-MA152</f>
        <v>1.6888957923440682</v>
      </c>
      <c r="MC154" s="62"/>
      <c r="MD154" s="64">
        <f>IF(MD152=0,0,(MD153-MD152)/MD152)</f>
        <v>-1.9230769230769162E-2</v>
      </c>
      <c r="ME154" s="118">
        <f>MD153-MD152</f>
        <v>-3.8461538461538325E-2</v>
      </c>
      <c r="MF154" s="65"/>
      <c r="MG154" s="60"/>
      <c r="MI154" s="69"/>
      <c r="MJ154" s="64">
        <f>IF(MJ152=0,0,(MJ153-MJ152)/MJ152)</f>
        <v>-1</v>
      </c>
      <c r="MK154" s="118">
        <f>MJ153-MJ152</f>
        <v>-3</v>
      </c>
      <c r="ML154" s="62"/>
      <c r="MM154" s="64">
        <f>IF(MM152=0,0,(MM153-MM152)/MM152)</f>
        <v>-0.19798019801980188</v>
      </c>
      <c r="MN154" s="118">
        <f>MM153-MM152</f>
        <v>-0.98990099009900945</v>
      </c>
      <c r="MO154" s="65"/>
    </row>
    <row r="155" spans="331:353" x14ac:dyDescent="0.2">
      <c r="LX155" s="60"/>
      <c r="MF155" s="65"/>
      <c r="MG155" s="60"/>
      <c r="MO155" s="65"/>
    </row>
    <row r="156" spans="331:353" ht="17" thickBot="1" x14ac:dyDescent="0.25">
      <c r="LX156" s="70"/>
      <c r="LY156" s="71"/>
      <c r="LZ156" s="72"/>
      <c r="MA156" s="73"/>
      <c r="MB156" s="73"/>
      <c r="MC156" s="72"/>
      <c r="MD156" s="73"/>
      <c r="ME156" s="73"/>
      <c r="MF156" s="74"/>
      <c r="MG156" s="70"/>
      <c r="MH156" s="71"/>
      <c r="MI156" s="72"/>
      <c r="MJ156" s="73"/>
      <c r="MK156" s="73"/>
      <c r="ML156" s="72"/>
      <c r="MM156" s="73"/>
      <c r="MN156" s="73"/>
      <c r="MO156" s="74"/>
    </row>
    <row r="157" spans="331:353" ht="17" thickTop="1" thickBot="1" x14ac:dyDescent="0.25">
      <c r="LX157" s="56"/>
      <c r="LY157" s="57"/>
      <c r="LZ157" s="77"/>
      <c r="MA157" s="77"/>
      <c r="MB157" s="78" t="s">
        <v>86</v>
      </c>
      <c r="MC157" s="77"/>
      <c r="MD157" s="77"/>
      <c r="ME157" s="78" t="s">
        <v>86</v>
      </c>
      <c r="MF157" s="58"/>
      <c r="MG157" s="56"/>
      <c r="MH157" s="57"/>
      <c r="MI157" s="77"/>
      <c r="MJ157" s="77"/>
      <c r="MK157" s="78" t="s">
        <v>86</v>
      </c>
      <c r="ML157" s="77"/>
      <c r="MM157" s="77"/>
      <c r="MN157" s="78" t="s">
        <v>86</v>
      </c>
      <c r="MO157" s="58"/>
    </row>
    <row r="158" spans="331:353" ht="17" thickTop="1" x14ac:dyDescent="0.2">
      <c r="LX158" s="60"/>
      <c r="LY158" s="61" t="s">
        <v>268</v>
      </c>
      <c r="LZ158" s="62" t="s">
        <v>13</v>
      </c>
      <c r="MA158" s="118">
        <f>SUMIFS($MG$3:$MG$89,$H$3:$H$89,"&gt;=6.1",$H$3:$H$89,"&lt;7.1")</f>
        <v>0</v>
      </c>
      <c r="MB158" s="64">
        <f>(COUNTIFS($LX$3:$LX$89,"HomFave",$ME$3:$ME$89,"1",$H$3:$H$89,"&gt;=6.1",$H$3:$H$89,"&lt;7.1")+COUNTIFS($LX$3:$LX$89,"HomFave",$ME$3:$ME$89,"-1",$H$3:$H$89,"&gt;=6.1",$H$3:$H$89,"&lt;7.1"))/LY160</f>
        <v>0</v>
      </c>
      <c r="MC158" s="76" t="s">
        <v>74</v>
      </c>
      <c r="MD158" s="118">
        <f>MA158+MA162</f>
        <v>0</v>
      </c>
      <c r="ME158" s="64">
        <f>MB158+MB162</f>
        <v>0</v>
      </c>
      <c r="MF158" s="65"/>
      <c r="MG158" s="60"/>
      <c r="MH158" s="61" t="s">
        <v>269</v>
      </c>
      <c r="MI158" s="62" t="s">
        <v>13</v>
      </c>
      <c r="MJ158" s="118">
        <f>SUMIFS($MG$3:$MG$89,$H$3:$H$89,"&gt;=7.1",$H$3:$H$89,"&lt;8.1")</f>
        <v>1</v>
      </c>
      <c r="MK158" s="64">
        <f>(COUNTIFS($LX$3:$LX$89,"HomFave",$ME$3:$ME$89,"1",$H$3:$H$89,"&gt;=7.1",$H$3:$H$89,"&lt;8.1")+COUNTIFS($LX$3:$LX$89,"HomFave",$ME$3:$ME$89,"-1",$H$3:$H$89,"&gt;=7.1",$H$3:$H$89,"&lt;8.1"))/MH160</f>
        <v>0.33333333333333331</v>
      </c>
      <c r="ML158" s="76" t="s">
        <v>74</v>
      </c>
      <c r="MM158" s="118">
        <f>MJ158+MJ162</f>
        <v>1</v>
      </c>
      <c r="MN158" s="64">
        <f>MK158+MK162</f>
        <v>0.33333333333333331</v>
      </c>
      <c r="MO158" s="65"/>
    </row>
    <row r="159" spans="331:353" ht="16" x14ac:dyDescent="0.2">
      <c r="LX159" s="60"/>
      <c r="LZ159" s="62"/>
      <c r="MA159" s="118">
        <f>SUMIFS($MF$3:$MF$89,$H$3:$H$89,"&gt;=6.1",$H$3:$H$89,"&lt;7.1")</f>
        <v>0</v>
      </c>
      <c r="MB159" s="63"/>
      <c r="MC159" s="76"/>
      <c r="MD159" s="118">
        <f>MA159+MA163</f>
        <v>0</v>
      </c>
      <c r="ME159" s="63"/>
      <c r="MF159" s="65"/>
      <c r="MG159" s="60"/>
      <c r="MI159" s="62"/>
      <c r="MJ159" s="118">
        <f>SUMIFS($MF$3:$MF$89,$H$3:$H$89,"&gt;=7.1",$H$3:$H$89,"&lt;8.1")</f>
        <v>1.9090909090909092</v>
      </c>
      <c r="MK159" s="63"/>
      <c r="ML159" s="76"/>
      <c r="MM159" s="118">
        <f>MJ159+MJ163</f>
        <v>1.9090909090909092</v>
      </c>
      <c r="MN159" s="63"/>
      <c r="MO159" s="65"/>
    </row>
    <row r="160" spans="331:353" ht="16" x14ac:dyDescent="0.2">
      <c r="LX160" s="94" t="s">
        <v>186</v>
      </c>
      <c r="LY160" s="93">
        <f>COUNTIFS($H$3:$H$89,"&gt;=6.1",$H$3:$H$89,"&lt;7.1",$ME$3:$ME$89,"1")+COUNTIFS($H$3:$H$89,"&gt;=6.1",$H$3:$H$89,"&lt;7.1",$ME$3:$ME$89,"-1")</f>
        <v>3</v>
      </c>
      <c r="LZ160" s="62"/>
      <c r="MA160" s="64">
        <f>IF(MA158=0,0,(MA159-MA158)/MA158)</f>
        <v>0</v>
      </c>
      <c r="MB160" s="118">
        <f>MA159-MA158</f>
        <v>0</v>
      </c>
      <c r="MC160" s="76"/>
      <c r="MD160" s="64">
        <f>IF(MD158=0,0,(MD159-MD158)/MD158)</f>
        <v>0</v>
      </c>
      <c r="ME160" s="118">
        <f>MD159-MD158</f>
        <v>0</v>
      </c>
      <c r="MF160" s="65"/>
      <c r="MG160" s="94" t="s">
        <v>186</v>
      </c>
      <c r="MH160" s="93">
        <f>COUNTIFS($H$3:$H$89,"&gt;=7.1",$H$3:$H$89,"&lt;8.1",$ME$3:$ME$89,"1")+COUNTIFS($H$3:$H$89,"&gt;=7.1",$H$3:$H$89,"&lt;8.1",$ME$3:$ME$89,"-1")</f>
        <v>3</v>
      </c>
      <c r="MI160" s="62"/>
      <c r="MJ160" s="64">
        <f>IF(MJ158=0,0,(MJ159-MJ158)/MJ158)</f>
        <v>0.90909090909090917</v>
      </c>
      <c r="MK160" s="118">
        <f>MJ159-MJ158</f>
        <v>0.90909090909090917</v>
      </c>
      <c r="ML160" s="76"/>
      <c r="MM160" s="64">
        <f>IF(MM158=0,0,(MM159-MM158)/MM158)</f>
        <v>0.90909090909090917</v>
      </c>
      <c r="MN160" s="118">
        <f>MM159-MM158</f>
        <v>0.90909090909090917</v>
      </c>
      <c r="MO160" s="65"/>
    </row>
    <row r="161" spans="336:353" ht="16" x14ac:dyDescent="0.2">
      <c r="LX161" s="95" t="s">
        <v>189</v>
      </c>
      <c r="LY161" s="68">
        <f>LY160/NumGames</f>
        <v>3.4482758620689655E-2</v>
      </c>
      <c r="LZ161" s="62"/>
      <c r="MA161" s="63"/>
      <c r="MB161" s="63"/>
      <c r="MC161" s="76"/>
      <c r="MD161" s="63"/>
      <c r="ME161" s="63"/>
      <c r="MF161" s="65"/>
      <c r="MG161" s="95" t="s">
        <v>189</v>
      </c>
      <c r="MH161" s="68">
        <f>MH160/NumGames</f>
        <v>3.4482758620689655E-2</v>
      </c>
      <c r="MI161" s="62"/>
      <c r="MJ161" s="63"/>
      <c r="MK161" s="63"/>
      <c r="ML161" s="76"/>
      <c r="MM161" s="63"/>
      <c r="MN161" s="63"/>
      <c r="MO161" s="65"/>
    </row>
    <row r="162" spans="336:353" ht="16" x14ac:dyDescent="0.2">
      <c r="LX162" s="75" t="s">
        <v>192</v>
      </c>
      <c r="LY162" s="37">
        <f>COUNTIFS($H$3:$H$89,"&gt;=6.1",$H$3:$H$89,"&lt;7.1",$ME$3:$ME$89,"1")</f>
        <v>1</v>
      </c>
      <c r="LZ162" s="62" t="s">
        <v>15</v>
      </c>
      <c r="MA162" s="118">
        <f>SUMIFS($MM$3:$MM$89,$H$3:$H$89,"&gt;=6.1",$H$3:$H$89,"&lt;7.1")</f>
        <v>0</v>
      </c>
      <c r="MB162" s="64">
        <f>(COUNTIFS($LX$3:$LX$89,"HomDog",$ME$3:$ME$89,"1",$H$3:$H$89,"&gt;=6.1",$H$3:$H$89,"&lt;7.1")+COUNTIFS($LX$3:$LX$89,"HomDog",$ME$3:$ME$89,"-1",$H$3:$H$89,"&gt;=6.1",$H$3:$H$89,"&lt;7.1"))/LY160</f>
        <v>0</v>
      </c>
      <c r="MC162" s="76"/>
      <c r="MD162" s="63"/>
      <c r="ME162" s="63"/>
      <c r="MF162" s="65"/>
      <c r="MG162" s="75" t="s">
        <v>192</v>
      </c>
      <c r="MH162" s="37">
        <f>COUNTIFS($H$3:$H$89,"&gt;=7.1",$H$3:$H$89,"&lt;8.1",$ME$3:$ME$89,"1")</f>
        <v>1</v>
      </c>
      <c r="MI162" s="62" t="s">
        <v>15</v>
      </c>
      <c r="MJ162" s="118">
        <f>SUMIFS($MM$3:$MM$89,$H$3:$H$89,"&gt;=7.1",$H$3:$H$89,"&lt;8.1")</f>
        <v>0</v>
      </c>
      <c r="MK162" s="64">
        <f>(COUNTIFS($LX$3:$LX$89,"HomDog",$ME$3:$ME$89,"1",$H$3:$H$89,"&gt;=7.1",$H$3:$H$89,"&lt;8.1")+COUNTIFS($LX$3:$LX$89,"HomDog",$ME$3:$ME$89,"-1",$H$3:$H$89,"&gt;=7.1",$H$3:$H$89,"&lt;8.1"))/MH160</f>
        <v>0</v>
      </c>
      <c r="ML162" s="76"/>
      <c r="MM162" s="63"/>
      <c r="MN162" s="63"/>
      <c r="MO162" s="65"/>
    </row>
    <row r="163" spans="336:353" ht="16" x14ac:dyDescent="0.2">
      <c r="LX163" s="75" t="s">
        <v>194</v>
      </c>
      <c r="LY163" s="68">
        <f>LY162/LY160</f>
        <v>0.33333333333333331</v>
      </c>
      <c r="LZ163" s="62"/>
      <c r="MA163" s="118">
        <f>SUMIFS($ML$3:$ML$89,$H$3:$H$89,"&gt;=6.1",$H$3:$H$89,"&lt;7.1")</f>
        <v>0</v>
      </c>
      <c r="MB163" s="63"/>
      <c r="MC163" s="76"/>
      <c r="MD163" s="63"/>
      <c r="ME163" s="63"/>
      <c r="MF163" s="65"/>
      <c r="MG163" s="75" t="s">
        <v>194</v>
      </c>
      <c r="MH163" s="68">
        <f>MH162/MH160</f>
        <v>0.33333333333333331</v>
      </c>
      <c r="MI163" s="62"/>
      <c r="MJ163" s="118">
        <f>SUMIFS($ML$3:$ML$89,$H$3:$H$89,"&gt;=7.1",$H$3:$H$89,"&lt;8.1")</f>
        <v>0</v>
      </c>
      <c r="MK163" s="63"/>
      <c r="ML163" s="76"/>
      <c r="MM163" s="63"/>
      <c r="MN163" s="63"/>
      <c r="MO163" s="65"/>
    </row>
    <row r="164" spans="336:353" ht="16" x14ac:dyDescent="0.2">
      <c r="LX164" s="75" t="s">
        <v>385</v>
      </c>
      <c r="LY164" s="120">
        <f>MA158+MA162+MA166+MA170</f>
        <v>3</v>
      </c>
      <c r="LZ164" s="62"/>
      <c r="MA164" s="64">
        <f>IF(MA162=0,0,(MA163-MA162)/MA162)</f>
        <v>0</v>
      </c>
      <c r="MB164" s="118">
        <f>MA163-MA162</f>
        <v>0</v>
      </c>
      <c r="MC164" s="76"/>
      <c r="MD164" s="63"/>
      <c r="ME164" s="63"/>
      <c r="MF164" s="65"/>
      <c r="MG164" s="75" t="s">
        <v>385</v>
      </c>
      <c r="MH164" s="120">
        <f>MJ158+MJ162+MJ166+MJ170</f>
        <v>3</v>
      </c>
      <c r="MI164" s="62"/>
      <c r="MJ164" s="64">
        <f>IF(MJ162=0,0,(MJ163-MJ162)/MJ162)</f>
        <v>0</v>
      </c>
      <c r="MK164" s="118">
        <f>MJ163-MJ162</f>
        <v>0</v>
      </c>
      <c r="ML164" s="76"/>
      <c r="MM164" s="63"/>
      <c r="MN164" s="63"/>
      <c r="MO164" s="65"/>
    </row>
    <row r="165" spans="336:353" ht="16" x14ac:dyDescent="0.2">
      <c r="LX165" s="75" t="s">
        <v>386</v>
      </c>
      <c r="LY165" s="120">
        <f>MA159+MA163+MA167+MA171</f>
        <v>1.970873786407767</v>
      </c>
      <c r="LZ165" s="62"/>
      <c r="MA165" s="63"/>
      <c r="MB165" s="63"/>
      <c r="MC165" s="76"/>
      <c r="MD165" s="63"/>
      <c r="ME165" s="63"/>
      <c r="MF165" s="65"/>
      <c r="MG165" s="75" t="s">
        <v>386</v>
      </c>
      <c r="MH165" s="120">
        <f>MJ159+MJ163+MJ167+MJ171</f>
        <v>1.9090909090909092</v>
      </c>
      <c r="MI165" s="62"/>
      <c r="MJ165" s="63"/>
      <c r="MK165" s="63"/>
      <c r="ML165" s="76"/>
      <c r="MM165" s="63"/>
      <c r="MN165" s="63"/>
      <c r="MO165" s="65"/>
    </row>
    <row r="166" spans="336:353" ht="16" x14ac:dyDescent="0.2">
      <c r="LX166" s="75" t="s">
        <v>42</v>
      </c>
      <c r="LY166" s="64">
        <f>IF(LY164=0,0,(LY165-LY164)/LY164)</f>
        <v>-0.34304207119741098</v>
      </c>
      <c r="LZ166" s="62" t="s">
        <v>14</v>
      </c>
      <c r="MA166" s="118">
        <f>SUMIFS($MK$3:$MK$89,$H$3:$H$89,"&gt;=6.1",$H$3:$H$89,"&lt;7.1")</f>
        <v>0</v>
      </c>
      <c r="MB166" s="64">
        <f>(COUNTIFS($LX$3:$LX$89,"VisFave",$ME$3:$ME$89,"1",$H$3:$H$89,"&gt;=6.1",$H$3:$H$89,"&lt;7.1")+COUNTIFS($LX$3:$LX$89,"VisFave",$ME$3:$ME$89,"-1",$H$3:$H$89,"&gt;=6.1",$H$3:$H$89,"&lt;7.1"))/LY160</f>
        <v>0</v>
      </c>
      <c r="MC166" s="76" t="s">
        <v>75</v>
      </c>
      <c r="MD166" s="118">
        <f>MA166+MA170</f>
        <v>3</v>
      </c>
      <c r="ME166" s="64">
        <f>MB166+MB170</f>
        <v>1</v>
      </c>
      <c r="MF166" s="65"/>
      <c r="MG166" s="75" t="s">
        <v>42</v>
      </c>
      <c r="MH166" s="64">
        <f>IF(MH164=0,0,(MH165-MH164)/MH164)</f>
        <v>-0.36363636363636359</v>
      </c>
      <c r="MI166" s="62" t="s">
        <v>14</v>
      </c>
      <c r="MJ166" s="118">
        <f>SUMIFS($MK$3:$MK$89,$H$3:$H$89,"&gt;=7.1",$H$3:$H$89,"&lt;8.1")</f>
        <v>0</v>
      </c>
      <c r="MK166" s="64">
        <f>(COUNTIFS($LX$3:$LX$89,"VisFave",$ME$3:$ME$89,"1",$H$3:$H$89,"&gt;=7.1",$H$3:$H$89,"&lt;8.1")+COUNTIFS($LX$3:$LX$89,"VisFave",$ME$3:$ME$89,"-1",$H$3:$H$89,"&gt;=7.1",$H$3:$H$89,"&lt;8.1"))/MH160</f>
        <v>0</v>
      </c>
      <c r="ML166" s="76" t="s">
        <v>75</v>
      </c>
      <c r="MM166" s="118">
        <f>MJ166+MJ170</f>
        <v>2</v>
      </c>
      <c r="MN166" s="64">
        <f>MK166+MK170</f>
        <v>0.66666666666666663</v>
      </c>
      <c r="MO166" s="65"/>
    </row>
    <row r="167" spans="336:353" ht="16" x14ac:dyDescent="0.2">
      <c r="LX167" s="75" t="s">
        <v>387</v>
      </c>
      <c r="LY167" s="118">
        <f>LY165-LY164</f>
        <v>-1.029126213592233</v>
      </c>
      <c r="LZ167" s="62"/>
      <c r="MA167" s="118">
        <f>SUMIFS($MJ$3:$MJ$89,$H$3:$H$89,"&gt;=6.1",$H$3:$H$89,"&lt;7.1")</f>
        <v>0</v>
      </c>
      <c r="MB167" s="63"/>
      <c r="MC167" s="76"/>
      <c r="MD167" s="118">
        <f>MA167+MA171</f>
        <v>1.970873786407767</v>
      </c>
      <c r="ME167" s="63"/>
      <c r="MF167" s="65"/>
      <c r="MG167" s="75" t="s">
        <v>387</v>
      </c>
      <c r="MH167" s="118">
        <f>MH165-MH164</f>
        <v>-1.0909090909090908</v>
      </c>
      <c r="MI167" s="62"/>
      <c r="MJ167" s="118">
        <f>SUMIFS($MJ$3:$MJ$89,$H$3:$H$89,"&gt;=7.1",$H$3:$H$89,"&lt;8.1")</f>
        <v>0</v>
      </c>
      <c r="MK167" s="63"/>
      <c r="ML167" s="76"/>
      <c r="MM167" s="118">
        <f>MJ167+MJ171</f>
        <v>0</v>
      </c>
      <c r="MN167" s="63"/>
      <c r="MO167" s="65"/>
    </row>
    <row r="168" spans="336:353" ht="16" x14ac:dyDescent="0.2">
      <c r="LX168" s="75"/>
      <c r="LY168" s="82"/>
      <c r="LZ168" s="62"/>
      <c r="MA168" s="64">
        <f>IF(MA166=0,0,(MA167-MA166)/MA166)</f>
        <v>0</v>
      </c>
      <c r="MB168" s="118">
        <f>MA167-MA166</f>
        <v>0</v>
      </c>
      <c r="MC168" s="76"/>
      <c r="MD168" s="64">
        <f>IF(MD166=0,0,(MD167-MD166)/MD166)</f>
        <v>-0.34304207119741098</v>
      </c>
      <c r="ME168" s="118">
        <f>MD167-MD166</f>
        <v>-1.029126213592233</v>
      </c>
      <c r="MF168" s="65"/>
      <c r="MG168" s="75"/>
      <c r="MH168" s="82"/>
      <c r="MI168" s="62"/>
      <c r="MJ168" s="64">
        <f>IF(MJ166=0,0,(MJ167-MJ166)/MJ166)</f>
        <v>0</v>
      </c>
      <c r="MK168" s="118">
        <f>MJ167-MJ166</f>
        <v>0</v>
      </c>
      <c r="ML168" s="76"/>
      <c r="MM168" s="64">
        <f>IF(MM166=0,0,(MM167-MM166)/MM166)</f>
        <v>-1</v>
      </c>
      <c r="MN168" s="118">
        <f>MM167-MM166</f>
        <v>-2</v>
      </c>
      <c r="MO168" s="65"/>
    </row>
    <row r="169" spans="336:353" ht="16" x14ac:dyDescent="0.2">
      <c r="LX169" s="75"/>
      <c r="LY169" s="82"/>
      <c r="LZ169" s="62"/>
      <c r="MA169" s="63"/>
      <c r="MB169" s="63"/>
      <c r="MC169" s="76"/>
      <c r="MD169" s="63"/>
      <c r="ME169" s="63"/>
      <c r="MF169" s="65"/>
      <c r="MG169" s="75"/>
      <c r="MH169" s="82"/>
      <c r="MI169" s="62"/>
      <c r="MJ169" s="63"/>
      <c r="MK169" s="63"/>
      <c r="ML169" s="76"/>
      <c r="MM169" s="63"/>
      <c r="MN169" s="63"/>
      <c r="MO169" s="65"/>
    </row>
    <row r="170" spans="336:353" ht="16" x14ac:dyDescent="0.2">
      <c r="LX170" s="75"/>
      <c r="LY170" s="82"/>
      <c r="LZ170" s="62" t="s">
        <v>12</v>
      </c>
      <c r="MA170" s="118">
        <f>SUMIFS($MI$3:$MI$89,$H$3:$H$89,"&gt;=6.1",$H$3:$H$89,"&lt;7.1")</f>
        <v>3</v>
      </c>
      <c r="MB170" s="64">
        <f>(COUNTIFS($LX$3:$LX$89,"VisDog",$ME$3:$ME$89,"1",$H$3:$H$89,"&gt;=6.1",$H$3:$H$89,"&lt;7.1")+COUNTIFS($LX$3:$LX$89,"VisDog",$ME$3:$ME$89,"-1",$H$3:$H$89,"&gt;=6.1",$H$3:$H$89,"&lt;7.1"))/LY160</f>
        <v>1</v>
      </c>
      <c r="MC170" s="76"/>
      <c r="MD170" s="63"/>
      <c r="ME170" s="63"/>
      <c r="MF170" s="65"/>
      <c r="MG170" s="75"/>
      <c r="MH170" s="82"/>
      <c r="MI170" s="62" t="s">
        <v>12</v>
      </c>
      <c r="MJ170" s="118">
        <f>SUMIFS($MI$3:$MI$89,$H$3:$H$89,"&gt;=7.1",$H$3:$H$89,"&lt;8.1")</f>
        <v>2</v>
      </c>
      <c r="MK170" s="64">
        <f>(COUNTIFS($LX$3:$LX$89,"VisDog",$ME$3:$ME$89,"1",$H$3:$H$89,"&gt;=7.1",$H$3:$H$89,"&lt;8.1")+COUNTIFS($LX$3:$LX$89,"VisDog",$ME$3:$ME$89,"-1",$H$3:$H$89,"&gt;=7.1",$H$3:$H$89,"&lt;8.1"))/MH160</f>
        <v>0.66666666666666663</v>
      </c>
      <c r="ML170" s="76"/>
      <c r="MM170" s="63"/>
      <c r="MN170" s="63"/>
      <c r="MO170" s="65"/>
    </row>
    <row r="171" spans="336:353" ht="16" x14ac:dyDescent="0.2">
      <c r="LX171" s="75"/>
      <c r="LY171" s="54"/>
      <c r="LZ171" s="62"/>
      <c r="MA171" s="118">
        <f>SUMIFS($MH$3:$MH$89,$H$3:$H$89,"&gt;=6.1",$H$3:$H$89,"&lt;7.1")</f>
        <v>1.970873786407767</v>
      </c>
      <c r="MB171" s="63"/>
      <c r="MC171" s="76"/>
      <c r="MD171" s="63"/>
      <c r="ME171" s="63"/>
      <c r="MF171" s="65"/>
      <c r="MG171" s="75"/>
      <c r="MH171" s="54"/>
      <c r="MI171" s="62"/>
      <c r="MJ171" s="118">
        <f>SUMIFS($MH$3:$MH$89,$H$3:$H$89,"&gt;=7.1",$H$3:$H$89,"&lt;8.1")</f>
        <v>0</v>
      </c>
      <c r="MK171" s="63"/>
      <c r="ML171" s="76"/>
      <c r="MM171" s="63"/>
      <c r="MN171" s="63"/>
      <c r="MO171" s="65"/>
    </row>
    <row r="172" spans="336:353" ht="17" thickBot="1" x14ac:dyDescent="0.25">
      <c r="LX172" s="84"/>
      <c r="LY172" s="54"/>
      <c r="LZ172" s="62"/>
      <c r="MA172" s="64">
        <f>IF(MA170=0,0,(MA171-MA170)/MA170)</f>
        <v>-0.34304207119741098</v>
      </c>
      <c r="MB172" s="118">
        <f>MA171-MA170</f>
        <v>-1.029126213592233</v>
      </c>
      <c r="MC172" s="76"/>
      <c r="MD172" s="63"/>
      <c r="ME172" s="63"/>
      <c r="MF172" s="65"/>
      <c r="MG172" s="84"/>
      <c r="MH172" s="54"/>
      <c r="MI172" s="62"/>
      <c r="MJ172" s="64">
        <f>IF(MJ170=0,0,(MJ171-MJ170)/MJ170)</f>
        <v>-1</v>
      </c>
      <c r="MK172" s="118">
        <f>MJ171-MJ170</f>
        <v>-2</v>
      </c>
      <c r="ML172" s="76"/>
      <c r="MM172" s="63"/>
      <c r="MN172" s="63"/>
      <c r="MO172" s="65"/>
    </row>
    <row r="173" spans="336:353" ht="17" thickTop="1" x14ac:dyDescent="0.2">
      <c r="LX173" s="84"/>
      <c r="LY173" s="83"/>
      <c r="LZ173" s="79" t="s">
        <v>201</v>
      </c>
      <c r="MA173" s="119">
        <f>MA158+MA166</f>
        <v>0</v>
      </c>
      <c r="MB173" s="80">
        <f>MB166+MB158</f>
        <v>0</v>
      </c>
      <c r="MC173" s="79" t="s">
        <v>202</v>
      </c>
      <c r="MD173" s="119">
        <f>MA170+MA162</f>
        <v>3</v>
      </c>
      <c r="ME173" s="80">
        <f>MB170+MB162</f>
        <v>1</v>
      </c>
      <c r="MF173" s="65"/>
      <c r="MG173" s="84"/>
      <c r="MH173" s="83"/>
      <c r="MI173" s="79" t="s">
        <v>201</v>
      </c>
      <c r="MJ173" s="119">
        <f>MJ158+MJ166</f>
        <v>1</v>
      </c>
      <c r="MK173" s="80">
        <f>MK166+MK158</f>
        <v>0.33333333333333331</v>
      </c>
      <c r="ML173" s="79" t="s">
        <v>202</v>
      </c>
      <c r="MM173" s="119">
        <f>MJ170+MJ162</f>
        <v>2</v>
      </c>
      <c r="MN173" s="80">
        <f>MK170+MK162</f>
        <v>0.66666666666666663</v>
      </c>
      <c r="MO173" s="65"/>
    </row>
    <row r="174" spans="336:353" ht="16" x14ac:dyDescent="0.2">
      <c r="LX174" s="60"/>
      <c r="LZ174" s="69"/>
      <c r="MA174" s="118">
        <f>MA159+MA167</f>
        <v>0</v>
      </c>
      <c r="MB174" s="63"/>
      <c r="MC174" s="62"/>
      <c r="MD174" s="118">
        <f>MA171+MA163</f>
        <v>1.970873786407767</v>
      </c>
      <c r="ME174" s="63"/>
      <c r="MF174" s="65"/>
      <c r="MG174" s="60"/>
      <c r="MI174" s="69"/>
      <c r="MJ174" s="118">
        <f>MJ159+MJ167</f>
        <v>1.9090909090909092</v>
      </c>
      <c r="MK174" s="63"/>
      <c r="ML174" s="62"/>
      <c r="MM174" s="118">
        <f>MJ171+MJ163</f>
        <v>0</v>
      </c>
      <c r="MN174" s="63"/>
      <c r="MO174" s="65"/>
    </row>
    <row r="175" spans="336:353" ht="16" x14ac:dyDescent="0.2">
      <c r="LX175" s="60"/>
      <c r="LZ175" s="69"/>
      <c r="MA175" s="64">
        <f>IF(MA173=0,0,(MA174-MA173)/MA173)</f>
        <v>0</v>
      </c>
      <c r="MB175" s="118">
        <f>MA174-MA173</f>
        <v>0</v>
      </c>
      <c r="MC175" s="62"/>
      <c r="MD175" s="64">
        <f>IF(MD173=0,0,(MD174-MD173)/MD173)</f>
        <v>-0.34304207119741098</v>
      </c>
      <c r="ME175" s="118">
        <f>MD174-MD173</f>
        <v>-1.029126213592233</v>
      </c>
      <c r="MF175" s="65"/>
      <c r="MG175" s="60"/>
      <c r="MI175" s="69"/>
      <c r="MJ175" s="64">
        <f>IF(MJ173=0,0,(MJ174-MJ173)/MJ173)</f>
        <v>0.90909090909090917</v>
      </c>
      <c r="MK175" s="118">
        <f>MJ174-MJ173</f>
        <v>0.90909090909090917</v>
      </c>
      <c r="ML175" s="62"/>
      <c r="MM175" s="64">
        <f>IF(MM173=0,0,(MM174-MM173)/MM173)</f>
        <v>-1</v>
      </c>
      <c r="MN175" s="118">
        <f>MM174-MM173</f>
        <v>-2</v>
      </c>
      <c r="MO175" s="65"/>
    </row>
    <row r="176" spans="336:353" x14ac:dyDescent="0.2">
      <c r="LX176" s="60"/>
      <c r="MF176" s="65"/>
      <c r="MG176" s="60"/>
      <c r="MO176" s="65"/>
    </row>
    <row r="177" spans="336:353" ht="17" thickBot="1" x14ac:dyDescent="0.25">
      <c r="LX177" s="70"/>
      <c r="LY177" s="71"/>
      <c r="LZ177" s="72"/>
      <c r="MA177" s="73"/>
      <c r="MB177" s="73"/>
      <c r="MC177" s="72"/>
      <c r="MD177" s="73"/>
      <c r="ME177" s="73"/>
      <c r="MF177" s="74"/>
      <c r="MG177" s="70"/>
      <c r="MH177" s="71"/>
      <c r="MI177" s="72"/>
      <c r="MJ177" s="73"/>
      <c r="MK177" s="73"/>
      <c r="ML177" s="72"/>
      <c r="MM177" s="73"/>
      <c r="MN177" s="73"/>
      <c r="MO177" s="74"/>
    </row>
    <row r="178" spans="336:353" ht="17" thickTop="1" thickBot="1" x14ac:dyDescent="0.25">
      <c r="LX178" s="56"/>
      <c r="LY178" s="57"/>
      <c r="LZ178" s="77"/>
      <c r="MA178" s="77"/>
      <c r="MB178" s="78" t="s">
        <v>86</v>
      </c>
      <c r="MC178" s="77"/>
      <c r="MD178" s="77"/>
      <c r="ME178" s="78" t="s">
        <v>86</v>
      </c>
      <c r="MF178" s="58"/>
      <c r="MG178" s="56"/>
      <c r="MH178" s="57"/>
      <c r="MI178" s="77"/>
      <c r="MJ178" s="77"/>
      <c r="MK178" s="78" t="s">
        <v>86</v>
      </c>
      <c r="ML178" s="77"/>
      <c r="MM178" s="77"/>
      <c r="MN178" s="78" t="s">
        <v>86</v>
      </c>
      <c r="MO178" s="58"/>
    </row>
    <row r="179" spans="336:353" ht="17" thickTop="1" x14ac:dyDescent="0.2">
      <c r="LX179" s="60"/>
      <c r="LY179" s="61" t="s">
        <v>270</v>
      </c>
      <c r="LZ179" s="62" t="s">
        <v>13</v>
      </c>
      <c r="MA179" s="118">
        <f>SUMIFS($MG$3:$MG$89,$H$3:$H$89,"&gt;=8.1",$H$3:$H$89,"&lt;9.1")</f>
        <v>2</v>
      </c>
      <c r="MB179" s="64">
        <f>(COUNTIFS($LX$3:$LX$89,"HomFave",$ME$3:$ME$89,"1",$H$3:$H$89,"&gt;=8.1",$H$3:$H$89,"&lt;9.1")+COUNTIFS($LX$3:$LX$89,"HomFave",$ME$3:$ME$89,"-1",$H$3:$H$89,"&gt;=8.1",$H$3:$H$89,"&lt;9.1"))/LY181</f>
        <v>0.66666666666666663</v>
      </c>
      <c r="MC179" s="76" t="s">
        <v>74</v>
      </c>
      <c r="MD179" s="118">
        <f>MA179+MA183</f>
        <v>2</v>
      </c>
      <c r="ME179" s="64">
        <f>MB179+MB183</f>
        <v>0.66666666666666663</v>
      </c>
      <c r="MF179" s="65"/>
      <c r="MG179" s="60"/>
      <c r="MH179" s="61" t="s">
        <v>271</v>
      </c>
      <c r="MI179" s="62" t="s">
        <v>13</v>
      </c>
      <c r="MJ179" s="118">
        <f>SUMIFS($MG$3:$MG$89,$H$3:$H$89,"&gt;=9.1",$H$3:$H$89,"&lt;10.1")</f>
        <v>2</v>
      </c>
      <c r="MK179" s="64">
        <f>(COUNTIFS($LX$3:$LX$89,"HomFave",$ME$3:$ME$89,"1",$H$3:$H$89,"&gt;=9.1",$H$3:$H$89,"&lt;10.1")+COUNTIFS($LX$3:$LX$89,"HomFave",$ME$3:$ME$89,"-1",$H$3:$H$89,"&gt;=9.1",$H$3:$H$89,"&lt;10.1"))/MH181</f>
        <v>0.2</v>
      </c>
      <c r="ML179" s="76" t="s">
        <v>74</v>
      </c>
      <c r="MM179" s="118">
        <f>MJ179+MJ183</f>
        <v>5</v>
      </c>
      <c r="MN179" s="64">
        <f>MK179+MK183</f>
        <v>0.5</v>
      </c>
      <c r="MO179" s="65"/>
    </row>
    <row r="180" spans="336:353" ht="16" x14ac:dyDescent="0.2">
      <c r="LX180" s="60"/>
      <c r="LZ180" s="62"/>
      <c r="MA180" s="118">
        <f>SUMIFS($MF$3:$MF$89,$H$3:$H$89,"&gt;=8.1",$H$3:$H$89,"&lt;9.1")</f>
        <v>1.9523809523809523</v>
      </c>
      <c r="MB180" s="63"/>
      <c r="MC180" s="76"/>
      <c r="MD180" s="118">
        <f>MA180+MA184</f>
        <v>1.9523809523809523</v>
      </c>
      <c r="ME180" s="63"/>
      <c r="MF180" s="65"/>
      <c r="MG180" s="60"/>
      <c r="MI180" s="62"/>
      <c r="MJ180" s="118">
        <f>SUMIFS($MF$3:$MF$89,$H$3:$H$89,"&gt;=9.1",$H$3:$H$89,"&lt;10.1")</f>
        <v>1.8928571428571428</v>
      </c>
      <c r="MK180" s="63"/>
      <c r="ML180" s="76"/>
      <c r="MM180" s="118">
        <f>MJ180+MJ184</f>
        <v>5.8637309292649098</v>
      </c>
      <c r="MN180" s="63"/>
      <c r="MO180" s="65"/>
    </row>
    <row r="181" spans="336:353" ht="16" x14ac:dyDescent="0.2">
      <c r="LX181" s="94" t="s">
        <v>186</v>
      </c>
      <c r="LY181" s="93">
        <f>COUNTIFS($H$3:$H$89,"&gt;=8.1",$H$3:$H$89,"&lt;9.1",$ME$3:$ME$89,"1")+COUNTIFS($H$3:$H$89,"&gt;=8.1",$H$3:$H$89,"&lt;9.1",$ME$3:$ME$89,"-1")</f>
        <v>3</v>
      </c>
      <c r="LZ181" s="62"/>
      <c r="MA181" s="64">
        <f>IF(MA179=0,0,(MA180-MA179)/MA179)</f>
        <v>-2.3809523809523836E-2</v>
      </c>
      <c r="MB181" s="118">
        <f>MA180-MA179</f>
        <v>-4.7619047619047672E-2</v>
      </c>
      <c r="MC181" s="76"/>
      <c r="MD181" s="64">
        <f>IF(MD179=0,0,(MD180-MD179)/MD179)</f>
        <v>-2.3809523809523836E-2</v>
      </c>
      <c r="ME181" s="118">
        <f>MD180-MD179</f>
        <v>-4.7619047619047672E-2</v>
      </c>
      <c r="MF181" s="65"/>
      <c r="MG181" s="94" t="s">
        <v>186</v>
      </c>
      <c r="MH181" s="93">
        <f>COUNTIFS($H$3:$H$89,"&gt;=9.1",$H$3:$H$89,"&lt;10.1",$ME$3:$ME$89,"1")+COUNTIFS($H$3:$H$89,"&gt;=9.1",$H$3:$H$89,"&lt;10.1",$ME$3:$ME$89,"-1")</f>
        <v>10</v>
      </c>
      <c r="MI181" s="62"/>
      <c r="MJ181" s="64">
        <f>IF(MJ179=0,0,(MJ180-MJ179)/MJ179)</f>
        <v>-5.3571428571428603E-2</v>
      </c>
      <c r="MK181" s="118">
        <f>MJ180-MJ179</f>
        <v>-0.10714285714285721</v>
      </c>
      <c r="ML181" s="76"/>
      <c r="MM181" s="64">
        <f>IF(MM179=0,0,(MM180-MM179)/MM179)</f>
        <v>0.17274618585298196</v>
      </c>
      <c r="MN181" s="118">
        <f>MM180-MM179</f>
        <v>0.8637309292649098</v>
      </c>
      <c r="MO181" s="65"/>
    </row>
    <row r="182" spans="336:353" ht="16" x14ac:dyDescent="0.2">
      <c r="LX182" s="95" t="s">
        <v>189</v>
      </c>
      <c r="LY182" s="68">
        <f>LY181/NumGames</f>
        <v>3.4482758620689655E-2</v>
      </c>
      <c r="LZ182" s="62"/>
      <c r="MA182" s="63"/>
      <c r="MB182" s="63"/>
      <c r="MC182" s="76"/>
      <c r="MD182" s="63"/>
      <c r="ME182" s="63"/>
      <c r="MF182" s="65"/>
      <c r="MG182" s="95" t="s">
        <v>189</v>
      </c>
      <c r="MH182" s="68">
        <f>MH181/NumGames</f>
        <v>0.11494252873563218</v>
      </c>
      <c r="MI182" s="62"/>
      <c r="MJ182" s="63"/>
      <c r="MK182" s="63"/>
      <c r="ML182" s="76"/>
      <c r="MM182" s="63"/>
      <c r="MN182" s="63"/>
      <c r="MO182" s="65"/>
    </row>
    <row r="183" spans="336:353" ht="16" x14ac:dyDescent="0.2">
      <c r="LX183" s="75" t="s">
        <v>192</v>
      </c>
      <c r="LY183" s="37">
        <f>COUNTIFS($H$3:$H$89,"&gt;=8.1",$H$3:$H$89,"&lt;9.1",$ME$3:$ME$89,"1")</f>
        <v>1</v>
      </c>
      <c r="LZ183" s="62" t="s">
        <v>15</v>
      </c>
      <c r="MA183" s="118">
        <f>SUMIFS($MM$3:$MM$89,$H$3:$H$89,"&gt;=8.1",$H$3:$H$89,"&lt;9.1")</f>
        <v>0</v>
      </c>
      <c r="MB183" s="64">
        <f>(COUNTIFS($LX$3:$LX$89,"HomDog",$ME$3:$ME$89,"1",$H$3:$H$89,"&gt;=8.1",$H$3:$H$89,"&lt;9.1")+COUNTIFS($LX$3:$LX$89,"HomDog",$ME$3:$ME$89,"-1",$H$3:$H$89,"&gt;=8.1",$H$3:$H$89,"&lt;9.1"))/LY181</f>
        <v>0</v>
      </c>
      <c r="MC183" s="76"/>
      <c r="MD183" s="63"/>
      <c r="ME183" s="63"/>
      <c r="MF183" s="65"/>
      <c r="MG183" s="75" t="s">
        <v>192</v>
      </c>
      <c r="MH183" s="37">
        <f>COUNTIFS($H$3:$H$89,"&gt;=9.1",$H$3:$H$89,"&lt;10.1",$ME$3:$ME$89,"1")</f>
        <v>6</v>
      </c>
      <c r="MI183" s="62" t="s">
        <v>15</v>
      </c>
      <c r="MJ183" s="118">
        <f>SUMIFS($MM$3:$MM$89,$H$3:$H$89,"&gt;=9.1",$H$3:$H$89,"&lt;10.1")</f>
        <v>3</v>
      </c>
      <c r="MK183" s="64">
        <f>(COUNTIFS($LX$3:$LX$89,"HomDog",$ME$3:$ME$89,"1",$H$3:$H$89,"&gt;=9.1",$H$3:$H$89,"&lt;10.1")+COUNTIFS($LX$3:$LX$89,"HomDog",$ME$3:$ME$89,"-1",$H$3:$H$89,"&gt;=9.1",$H$3:$H$89,"&lt;10.1"))/MH181</f>
        <v>0.3</v>
      </c>
      <c r="ML183" s="76"/>
      <c r="MM183" s="63"/>
      <c r="MN183" s="63"/>
      <c r="MO183" s="65"/>
    </row>
    <row r="184" spans="336:353" ht="16" x14ac:dyDescent="0.2">
      <c r="LX184" s="75" t="s">
        <v>194</v>
      </c>
      <c r="LY184" s="68">
        <f>LY183/LY181</f>
        <v>0.33333333333333331</v>
      </c>
      <c r="LZ184" s="62"/>
      <c r="MA184" s="118">
        <f>SUMIFS($ML$3:$ML$89,$H$3:$H$89,"&gt;=8.1",$H$3:$H$89,"&lt;9.1")</f>
        <v>0</v>
      </c>
      <c r="MB184" s="63"/>
      <c r="MC184" s="76"/>
      <c r="MD184" s="63"/>
      <c r="ME184" s="63"/>
      <c r="MF184" s="65"/>
      <c r="MG184" s="75" t="s">
        <v>194</v>
      </c>
      <c r="MH184" s="68">
        <f>MH183/MH181</f>
        <v>0.6</v>
      </c>
      <c r="MI184" s="62"/>
      <c r="MJ184" s="118">
        <f>SUMIFS($ML$3:$ML$89,$H$3:$H$89,"&gt;=9.1",$H$3:$H$89,"&lt;10.1")</f>
        <v>3.970873786407767</v>
      </c>
      <c r="MK184" s="63"/>
      <c r="ML184" s="76"/>
      <c r="MM184" s="63"/>
      <c r="MN184" s="63"/>
      <c r="MO184" s="65"/>
    </row>
    <row r="185" spans="336:353" ht="16" x14ac:dyDescent="0.2">
      <c r="LX185" s="75" t="s">
        <v>385</v>
      </c>
      <c r="LY185" s="120">
        <f>MA179+MA183+MA187+MA191</f>
        <v>3</v>
      </c>
      <c r="LZ185" s="62"/>
      <c r="MA185" s="64">
        <f>IF(MA183=0,0,(MA184-MA183)/MA183)</f>
        <v>0</v>
      </c>
      <c r="MB185" s="118">
        <f>MA184-MA183</f>
        <v>0</v>
      </c>
      <c r="MC185" s="76"/>
      <c r="MD185" s="63"/>
      <c r="ME185" s="63"/>
      <c r="MF185" s="65"/>
      <c r="MG185" s="75" t="s">
        <v>385</v>
      </c>
      <c r="MH185" s="120">
        <f>MJ179+MJ183+MJ187+MJ191</f>
        <v>10</v>
      </c>
      <c r="MI185" s="62"/>
      <c r="MJ185" s="64">
        <f>IF(MJ183=0,0,(MJ184-MJ183)/MJ183)</f>
        <v>0.32362459546925565</v>
      </c>
      <c r="MK185" s="118">
        <f>MJ184-MJ183</f>
        <v>0.970873786407767</v>
      </c>
      <c r="ML185" s="76"/>
      <c r="MM185" s="63"/>
      <c r="MN185" s="63"/>
      <c r="MO185" s="65"/>
    </row>
    <row r="186" spans="336:353" ht="16" x14ac:dyDescent="0.2">
      <c r="LX186" s="75" t="s">
        <v>386</v>
      </c>
      <c r="LY186" s="120">
        <f>MA180+MA184+MA188+MA192</f>
        <v>1.9523809523809523</v>
      </c>
      <c r="LZ186" s="62"/>
      <c r="MA186" s="63"/>
      <c r="MB186" s="63"/>
      <c r="MC186" s="76"/>
      <c r="MD186" s="63"/>
      <c r="ME186" s="63"/>
      <c r="MF186" s="65"/>
      <c r="MG186" s="75" t="s">
        <v>386</v>
      </c>
      <c r="MH186" s="120">
        <f>MJ180+MJ184+MJ188+MJ192</f>
        <v>11.923730929264909</v>
      </c>
      <c r="MI186" s="62"/>
      <c r="MJ186" s="63"/>
      <c r="MK186" s="63"/>
      <c r="ML186" s="76"/>
      <c r="MM186" s="63"/>
      <c r="MN186" s="63"/>
      <c r="MO186" s="65"/>
    </row>
    <row r="187" spans="336:353" ht="16" x14ac:dyDescent="0.2">
      <c r="LX187" s="75" t="s">
        <v>42</v>
      </c>
      <c r="LY187" s="64">
        <f>IF(LY185=0,0,(LY186-LY185)/LY185)</f>
        <v>-0.34920634920634924</v>
      </c>
      <c r="LZ187" s="62" t="s">
        <v>14</v>
      </c>
      <c r="MA187" s="118">
        <f>SUMIFS($MK$3:$MK$89,$H$3:$H$89,"&gt;=8.1",$H$3:$H$89,"&lt;9.1")</f>
        <v>0</v>
      </c>
      <c r="MB187" s="64">
        <f>(COUNTIFS($LX$3:$LX$89,"VisFave",$ME$3:$ME$89,"1",$H$3:$H$89,"&gt;=8.1",$H$3:$H$89,"&lt;9.1")+COUNTIFS($LX$3:$LX$89,"VisFave",$ME$3:$ME$89,"-1",$H$3:$H$89,"&gt;=8.1",$H$3:$H$89,"&lt;9.1"))/LY181</f>
        <v>0</v>
      </c>
      <c r="MC187" s="76" t="s">
        <v>75</v>
      </c>
      <c r="MD187" s="118">
        <f>MA187+MA191</f>
        <v>1</v>
      </c>
      <c r="ME187" s="64">
        <f>MB187+MB191</f>
        <v>0.33333333333333331</v>
      </c>
      <c r="MF187" s="65"/>
      <c r="MG187" s="75" t="s">
        <v>42</v>
      </c>
      <c r="MH187" s="64">
        <f>IF(MH185=0,0,(MH186-MH185)/MH185)</f>
        <v>0.19237309292649094</v>
      </c>
      <c r="MI187" s="62" t="s">
        <v>14</v>
      </c>
      <c r="MJ187" s="118">
        <f>SUMIFS($MK$3:$MK$89,$H$3:$H$89,"&gt;=9.1",$H$3:$H$89,"&lt;10.1")</f>
        <v>0</v>
      </c>
      <c r="MK187" s="64">
        <f>(COUNTIFS($LX$3:$LX$89,"VisFave",$ME$3:$ME$89,"1",$H$3:$H$89,"&gt;=9.1",$H$3:$H$89,"&lt;10.1")+COUNTIFS($LX$3:$LX$89,"VisFave",$ME$3:$ME$89,"-1",$H$3:$H$89,"&gt;=9.1",$H$3:$H$89,"&lt;10.1"))/MH181</f>
        <v>0</v>
      </c>
      <c r="ML187" s="76" t="s">
        <v>75</v>
      </c>
      <c r="MM187" s="118">
        <f>MJ187+MJ191</f>
        <v>5</v>
      </c>
      <c r="MN187" s="64">
        <f>MK187+MK191</f>
        <v>0.5</v>
      </c>
      <c r="MO187" s="65"/>
    </row>
    <row r="188" spans="336:353" ht="16" x14ac:dyDescent="0.2">
      <c r="LX188" s="75" t="s">
        <v>387</v>
      </c>
      <c r="LY188" s="118">
        <f>LY186-LY185</f>
        <v>-1.0476190476190477</v>
      </c>
      <c r="LZ188" s="62"/>
      <c r="MA188" s="118">
        <f>SUMIFS($MJ$3:$MJ$89,$H$3:$H$89,"&gt;=8.1",$H$3:$H$89,"&lt;9.1")</f>
        <v>0</v>
      </c>
      <c r="MB188" s="63"/>
      <c r="MC188" s="76"/>
      <c r="MD188" s="118">
        <f>MA188+MA192</f>
        <v>0</v>
      </c>
      <c r="ME188" s="63"/>
      <c r="MF188" s="65"/>
      <c r="MG188" s="75" t="s">
        <v>387</v>
      </c>
      <c r="MH188" s="118">
        <f>MH186-MH185</f>
        <v>1.9237309292649094</v>
      </c>
      <c r="MI188" s="62"/>
      <c r="MJ188" s="118">
        <f>SUMIFS($MJ$3:$MJ$89,$H$3:$H$89,"&gt;=9.1",$H$3:$H$89,"&lt;10.1")</f>
        <v>0</v>
      </c>
      <c r="MK188" s="63"/>
      <c r="ML188" s="76"/>
      <c r="MM188" s="118">
        <f>MJ188+MJ192</f>
        <v>6.06</v>
      </c>
      <c r="MN188" s="63"/>
      <c r="MO188" s="65"/>
    </row>
    <row r="189" spans="336:353" ht="16" x14ac:dyDescent="0.2">
      <c r="LX189" s="75"/>
      <c r="LY189" s="82"/>
      <c r="LZ189" s="62"/>
      <c r="MA189" s="64">
        <f>IF(MA187=0,0,(MA188-MA187)/MA187)</f>
        <v>0</v>
      </c>
      <c r="MB189" s="118">
        <f>MA188-MA187</f>
        <v>0</v>
      </c>
      <c r="MC189" s="76"/>
      <c r="MD189" s="64">
        <f>IF(MD187=0,0,(MD188-MD187)/MD187)</f>
        <v>-1</v>
      </c>
      <c r="ME189" s="118">
        <f>MD188-MD187</f>
        <v>-1</v>
      </c>
      <c r="MF189" s="65"/>
      <c r="MG189" s="75"/>
      <c r="MH189" s="82"/>
      <c r="MI189" s="62"/>
      <c r="MJ189" s="64">
        <f>IF(MJ187=0,0,(MJ188-MJ187)/MJ187)</f>
        <v>0</v>
      </c>
      <c r="MK189" s="118">
        <f>MJ188-MJ187</f>
        <v>0</v>
      </c>
      <c r="ML189" s="76"/>
      <c r="MM189" s="64">
        <f>IF(MM187=0,0,(MM188-MM187)/MM187)</f>
        <v>0.21199999999999991</v>
      </c>
      <c r="MN189" s="118">
        <f>MM188-MM187</f>
        <v>1.0599999999999996</v>
      </c>
      <c r="MO189" s="65"/>
    </row>
    <row r="190" spans="336:353" ht="16" x14ac:dyDescent="0.2">
      <c r="LX190" s="75"/>
      <c r="LY190" s="82"/>
      <c r="LZ190" s="62"/>
      <c r="MA190" s="63"/>
      <c r="MB190" s="63"/>
      <c r="MC190" s="76"/>
      <c r="MD190" s="63"/>
      <c r="ME190" s="63"/>
      <c r="MF190" s="65"/>
      <c r="MG190" s="75"/>
      <c r="MH190" s="82"/>
      <c r="MI190" s="62"/>
      <c r="MJ190" s="63"/>
      <c r="MK190" s="63"/>
      <c r="ML190" s="76"/>
      <c r="MM190" s="63"/>
      <c r="MN190" s="63"/>
      <c r="MO190" s="65"/>
    </row>
    <row r="191" spans="336:353" ht="16" x14ac:dyDescent="0.2">
      <c r="LX191" s="75"/>
      <c r="LY191" s="82"/>
      <c r="LZ191" s="62" t="s">
        <v>12</v>
      </c>
      <c r="MA191" s="118">
        <f>SUMIFS($MI$3:$MI$89,$H$3:$H$89,"&gt;=8.1",$H$3:$H$89,"&lt;9.1")</f>
        <v>1</v>
      </c>
      <c r="MB191" s="64">
        <f>(COUNTIFS($LX$3:$LX$89,"VisDog",$ME$3:$ME$89,"1",$H$3:$H$89,"&gt;=8.1",$H$3:$H$89,"&lt;9.1")+COUNTIFS($LX$3:$LX$89,"VisDog",$ME$3:$ME$89,"-1",$H$3:$H$89,"&gt;=8.1",$H$3:$H$89,"&lt;9.1"))/LY181</f>
        <v>0.33333333333333331</v>
      </c>
      <c r="MC191" s="76"/>
      <c r="MD191" s="63"/>
      <c r="ME191" s="63"/>
      <c r="MF191" s="65"/>
      <c r="MG191" s="75"/>
      <c r="MH191" s="82"/>
      <c r="MI191" s="62" t="s">
        <v>12</v>
      </c>
      <c r="MJ191" s="118">
        <f>SUMIFS($MI$3:$MI$89,$H$3:$H$89,"&gt;=9.1",$H$3:$H$89,"&lt;10.1")</f>
        <v>5</v>
      </c>
      <c r="MK191" s="64">
        <f>(COUNTIFS($LX$3:$LX$89,"VisDog",$ME$3:$ME$89,"1",$H$3:$H$89,"&gt;=9.1",$H$3:$H$89,"&lt;10.1")+COUNTIFS($LX$3:$LX$89,"VisDog",$ME$3:$ME$89,"-1",$H$3:$H$89,"&gt;=9.1",$H$3:$H$89,"&lt;10.1"))/MH181</f>
        <v>0.5</v>
      </c>
      <c r="ML191" s="76"/>
      <c r="MM191" s="63"/>
      <c r="MN191" s="63"/>
      <c r="MO191" s="65"/>
    </row>
    <row r="192" spans="336:353" ht="16" x14ac:dyDescent="0.2">
      <c r="LX192" s="75"/>
      <c r="LY192" s="54"/>
      <c r="LZ192" s="62"/>
      <c r="MA192" s="118">
        <f>SUMIFS($MH$3:$MH$89,$H$3:$H$89,"&gt;=8.1",$H$3:$H$89,"&lt;9.1")</f>
        <v>0</v>
      </c>
      <c r="MB192" s="63"/>
      <c r="MC192" s="76"/>
      <c r="MD192" s="63"/>
      <c r="ME192" s="63"/>
      <c r="MF192" s="65"/>
      <c r="MG192" s="75"/>
      <c r="MH192" s="54"/>
      <c r="MI192" s="62"/>
      <c r="MJ192" s="118">
        <f>SUMIFS($MH$3:$MH$89,$H$3:$H$89,"&gt;=9.1",$H$3:$H$89,"&lt;10.1")</f>
        <v>6.06</v>
      </c>
      <c r="MK192" s="63"/>
      <c r="ML192" s="76"/>
      <c r="MM192" s="63"/>
      <c r="MN192" s="63"/>
      <c r="MO192" s="65"/>
    </row>
    <row r="193" spans="336:353" ht="17" thickBot="1" x14ac:dyDescent="0.25">
      <c r="LX193" s="84"/>
      <c r="LY193" s="54"/>
      <c r="LZ193" s="62"/>
      <c r="MA193" s="64">
        <f>IF(MA191=0,0,(MA192-MA191)/MA191)</f>
        <v>-1</v>
      </c>
      <c r="MB193" s="118">
        <f>MA192-MA191</f>
        <v>-1</v>
      </c>
      <c r="MC193" s="76"/>
      <c r="MD193" s="63"/>
      <c r="ME193" s="63"/>
      <c r="MF193" s="65"/>
      <c r="MG193" s="84"/>
      <c r="MH193" s="54"/>
      <c r="MI193" s="62"/>
      <c r="MJ193" s="64">
        <f>IF(MJ191=0,0,(MJ192-MJ191)/MJ191)</f>
        <v>0.21199999999999991</v>
      </c>
      <c r="MK193" s="118">
        <f>MJ192-MJ191</f>
        <v>1.0599999999999996</v>
      </c>
      <c r="ML193" s="76"/>
      <c r="MM193" s="63"/>
      <c r="MN193" s="63"/>
      <c r="MO193" s="65"/>
    </row>
    <row r="194" spans="336:353" ht="17" thickTop="1" x14ac:dyDescent="0.2">
      <c r="LX194" s="84"/>
      <c r="LY194" s="83"/>
      <c r="LZ194" s="79" t="s">
        <v>201</v>
      </c>
      <c r="MA194" s="119">
        <f>MA179+MA187</f>
        <v>2</v>
      </c>
      <c r="MB194" s="80">
        <f>MB187+MB179</f>
        <v>0.66666666666666663</v>
      </c>
      <c r="MC194" s="79" t="s">
        <v>202</v>
      </c>
      <c r="MD194" s="119">
        <f>MA191+MA183</f>
        <v>1</v>
      </c>
      <c r="ME194" s="80">
        <f>MB191+MB183</f>
        <v>0.33333333333333331</v>
      </c>
      <c r="MF194" s="65"/>
      <c r="MG194" s="84"/>
      <c r="MH194" s="83"/>
      <c r="MI194" s="79" t="s">
        <v>201</v>
      </c>
      <c r="MJ194" s="119">
        <f>MJ179+MJ187</f>
        <v>2</v>
      </c>
      <c r="MK194" s="80">
        <f>MK187+MK179</f>
        <v>0.2</v>
      </c>
      <c r="ML194" s="79" t="s">
        <v>202</v>
      </c>
      <c r="MM194" s="119">
        <f>MJ191+MJ183</f>
        <v>8</v>
      </c>
      <c r="MN194" s="80">
        <f>MK191+MK183</f>
        <v>0.8</v>
      </c>
      <c r="MO194" s="65"/>
    </row>
    <row r="195" spans="336:353" ht="16" x14ac:dyDescent="0.2">
      <c r="LX195" s="60"/>
      <c r="LZ195" s="69"/>
      <c r="MA195" s="118">
        <f>MA180+MA188</f>
        <v>1.9523809523809523</v>
      </c>
      <c r="MB195" s="63"/>
      <c r="MC195" s="62"/>
      <c r="MD195" s="118">
        <f>MA192+MA184</f>
        <v>0</v>
      </c>
      <c r="ME195" s="63"/>
      <c r="MF195" s="65"/>
      <c r="MG195" s="60"/>
      <c r="MI195" s="69"/>
      <c r="MJ195" s="118">
        <f>MJ180+MJ188</f>
        <v>1.8928571428571428</v>
      </c>
      <c r="MK195" s="63"/>
      <c r="ML195" s="62"/>
      <c r="MM195" s="118">
        <f>MJ192+MJ184</f>
        <v>10.030873786407767</v>
      </c>
      <c r="MN195" s="63"/>
      <c r="MO195" s="65"/>
    </row>
    <row r="196" spans="336:353" ht="16" x14ac:dyDescent="0.2">
      <c r="LX196" s="60"/>
      <c r="LZ196" s="69"/>
      <c r="MA196" s="64">
        <f>IF(MA194=0,0,(MA195-MA194)/MA194)</f>
        <v>-2.3809523809523836E-2</v>
      </c>
      <c r="MB196" s="118">
        <f>MA195-MA194</f>
        <v>-4.7619047619047672E-2</v>
      </c>
      <c r="MC196" s="62"/>
      <c r="MD196" s="64">
        <f>IF(MD194=0,0,(MD195-MD194)/MD194)</f>
        <v>-1</v>
      </c>
      <c r="ME196" s="118">
        <f>MD195-MD194</f>
        <v>-1</v>
      </c>
      <c r="MF196" s="65"/>
      <c r="MG196" s="60"/>
      <c r="MI196" s="69"/>
      <c r="MJ196" s="64">
        <f>IF(MJ194=0,0,(MJ195-MJ194)/MJ194)</f>
        <v>-5.3571428571428603E-2</v>
      </c>
      <c r="MK196" s="118">
        <f>MJ195-MJ194</f>
        <v>-0.10714285714285721</v>
      </c>
      <c r="ML196" s="62"/>
      <c r="MM196" s="64">
        <f>IF(MM194=0,0,(MM195-MM194)/MM194)</f>
        <v>0.25385922330097088</v>
      </c>
      <c r="MN196" s="118">
        <f>MM195-MM194</f>
        <v>2.0308737864077671</v>
      </c>
      <c r="MO196" s="65"/>
    </row>
    <row r="197" spans="336:353" x14ac:dyDescent="0.2">
      <c r="LX197" s="60"/>
      <c r="MF197" s="65"/>
      <c r="MG197" s="60"/>
      <c r="MO197" s="65"/>
    </row>
    <row r="198" spans="336:353" ht="17" thickBot="1" x14ac:dyDescent="0.25">
      <c r="LX198" s="70"/>
      <c r="LY198" s="71"/>
      <c r="LZ198" s="72"/>
      <c r="MA198" s="73"/>
      <c r="MB198" s="73"/>
      <c r="MC198" s="72"/>
      <c r="MD198" s="73"/>
      <c r="ME198" s="73"/>
      <c r="MF198" s="74"/>
      <c r="MG198" s="70"/>
      <c r="MH198" s="71"/>
      <c r="MI198" s="72"/>
      <c r="MJ198" s="73"/>
      <c r="MK198" s="73"/>
      <c r="ML198" s="72"/>
      <c r="MM198" s="73"/>
      <c r="MN198" s="73"/>
      <c r="MO198" s="74"/>
    </row>
    <row r="199" spans="336:353" ht="17" thickTop="1" thickBot="1" x14ac:dyDescent="0.25">
      <c r="LX199" s="56"/>
      <c r="LY199" s="57"/>
      <c r="LZ199" s="77"/>
      <c r="MA199" s="77"/>
      <c r="MB199" s="78" t="s">
        <v>86</v>
      </c>
      <c r="MC199" s="77"/>
      <c r="MD199" s="77"/>
      <c r="ME199" s="78" t="s">
        <v>86</v>
      </c>
      <c r="MF199" s="58"/>
      <c r="MG199" s="56"/>
      <c r="MH199" s="57"/>
      <c r="MI199" s="77"/>
      <c r="MJ199" s="77"/>
      <c r="MK199" s="78" t="s">
        <v>86</v>
      </c>
      <c r="ML199" s="77"/>
      <c r="MM199" s="77"/>
      <c r="MN199" s="78" t="s">
        <v>86</v>
      </c>
      <c r="MO199" s="58"/>
    </row>
    <row r="200" spans="336:353" ht="17" thickTop="1" x14ac:dyDescent="0.2">
      <c r="LX200" s="60"/>
      <c r="LY200" s="61" t="s">
        <v>272</v>
      </c>
      <c r="LZ200" s="62" t="s">
        <v>13</v>
      </c>
      <c r="MA200" s="118">
        <f>SUMIFS($MG$3:$MG$89,$H$3:$H$89,"&gt;=10.1",$H$3:$H$89,"&lt;11.1")</f>
        <v>1</v>
      </c>
      <c r="MB200" s="64">
        <f>(COUNTIFS($LX$3:$LX$89,"HomFave",$ME$3:$ME$89,"1",$H$3:$H$89,"&gt;=10.1",$H$3:$H$89,"&lt;11.1")+COUNTIFS($LX$3:$LX$89,"HomFave",$ME$3:$ME$89,"-1",$H$3:$H$89,"&gt;=10.1",$H$3:$H$89,"&lt;11.1"))/LY202</f>
        <v>0.5</v>
      </c>
      <c r="MC200" s="76" t="s">
        <v>74</v>
      </c>
      <c r="MD200" s="118">
        <f>MA200+MA204</f>
        <v>1</v>
      </c>
      <c r="ME200" s="64">
        <f>MB200+MB204</f>
        <v>0.5</v>
      </c>
      <c r="MF200" s="65"/>
      <c r="MG200" s="60"/>
      <c r="MH200" s="61" t="s">
        <v>273</v>
      </c>
      <c r="MI200" s="62" t="s">
        <v>13</v>
      </c>
      <c r="MJ200" s="118">
        <f>SUMIFS($MG$3:$MG$89,$H$3:$H$89,"&gt;=11.1",$H$3:$H$89,"&lt;12.1")</f>
        <v>0</v>
      </c>
      <c r="MK200" s="64" t="e">
        <f>(COUNTIFS($LX$3:$LX$89,"HomFave",$ME$3:$ME$89,"1",$H$3:$H$89,"&gt;=11.1",$H$3:$H$89,"&lt;12.1")+COUNTIFS($LX$3:$LX$89,"HomFave",$ME$3:$ME$89,"-1",$H$3:$H$89,"&gt;=11.1",$H$3:$H$89,"&lt;12.1"))/MH202</f>
        <v>#DIV/0!</v>
      </c>
      <c r="ML200" s="76" t="s">
        <v>74</v>
      </c>
      <c r="MM200" s="118">
        <f>MJ200+MJ204</f>
        <v>0</v>
      </c>
      <c r="MN200" s="64" t="e">
        <f>MK200+MK204</f>
        <v>#DIV/0!</v>
      </c>
      <c r="MO200" s="65"/>
    </row>
    <row r="201" spans="336:353" ht="16" x14ac:dyDescent="0.2">
      <c r="LX201" s="60"/>
      <c r="LZ201" s="62"/>
      <c r="MA201" s="118">
        <f>SUMIFS($MF$3:$MF$89,$H$3:$H$89,"&gt;=10.1",$H$3:$H$89,"&lt;11.1")</f>
        <v>0</v>
      </c>
      <c r="MB201" s="63"/>
      <c r="MC201" s="76"/>
      <c r="MD201" s="118">
        <f>MA201+MA205</f>
        <v>0</v>
      </c>
      <c r="ME201" s="63"/>
      <c r="MF201" s="65"/>
      <c r="MG201" s="60"/>
      <c r="MI201" s="62"/>
      <c r="MJ201" s="118">
        <f>SUMIFS($MF$3:$MF$89,$H$3:$H$89,"&gt;=11.1",$H$3:$H$89,"&lt;12.1")</f>
        <v>0</v>
      </c>
      <c r="MK201" s="63"/>
      <c r="ML201" s="76"/>
      <c r="MM201" s="118">
        <f>MJ201+MJ205</f>
        <v>0</v>
      </c>
      <c r="MN201" s="63"/>
      <c r="MO201" s="65"/>
    </row>
    <row r="202" spans="336:353" ht="16" x14ac:dyDescent="0.2">
      <c r="LX202" s="94" t="s">
        <v>186</v>
      </c>
      <c r="LY202" s="93">
        <f>COUNTIFS($H$3:$H$89,"&gt;=10.1",$H$3:$H$89,"&lt;11.1",$ME$3:$ME$89,"1")+COUNTIFS($H$3:$H$89,"&gt;=10.1",$H$3:$H$89,"&lt;11.1",$ME$3:$ME$89,"-1")</f>
        <v>2</v>
      </c>
      <c r="LZ202" s="62"/>
      <c r="MA202" s="64">
        <f>IF(MA200=0,0,(MA201-MA200)/MA200)</f>
        <v>-1</v>
      </c>
      <c r="MB202" s="118">
        <f>MA201-MA200</f>
        <v>-1</v>
      </c>
      <c r="MC202" s="76"/>
      <c r="MD202" s="64">
        <f>IF(MD200=0,0,(MD201-MD200)/MD200)</f>
        <v>-1</v>
      </c>
      <c r="ME202" s="118">
        <f>MD201-MD200</f>
        <v>-1</v>
      </c>
      <c r="MF202" s="65"/>
      <c r="MG202" s="94" t="s">
        <v>186</v>
      </c>
      <c r="MH202" s="93">
        <f>COUNTIFS($H$3:$H$89,"&gt;=11.1",$H$3:$H$89,"&lt;12.1",$ME$3:$ME$89,"1")+COUNTIFS($H$3:$H$89,"&gt;=11.1",$H$3:$H$89,"&lt;12.1",$ME$3:$ME$89,"-1")</f>
        <v>0</v>
      </c>
      <c r="MI202" s="62"/>
      <c r="MJ202" s="64">
        <f>IF(MJ200=0,0,(MJ201-MJ200)/MJ200)</f>
        <v>0</v>
      </c>
      <c r="MK202" s="118">
        <f>MJ201-MJ200</f>
        <v>0</v>
      </c>
      <c r="ML202" s="76"/>
      <c r="MM202" s="64">
        <f>IF(MM200=0,0,(MM201-MM200)/MM200)</f>
        <v>0</v>
      </c>
      <c r="MN202" s="118">
        <f>MM201-MM200</f>
        <v>0</v>
      </c>
      <c r="MO202" s="65"/>
    </row>
    <row r="203" spans="336:353" ht="16" x14ac:dyDescent="0.2">
      <c r="LX203" s="95" t="s">
        <v>189</v>
      </c>
      <c r="LY203" s="68">
        <f>LY202/NumGames</f>
        <v>2.2988505747126436E-2</v>
      </c>
      <c r="LZ203" s="62"/>
      <c r="MA203" s="63"/>
      <c r="MB203" s="63"/>
      <c r="MC203" s="76"/>
      <c r="MD203" s="63"/>
      <c r="ME203" s="63"/>
      <c r="MF203" s="65"/>
      <c r="MG203" s="95" t="s">
        <v>189</v>
      </c>
      <c r="MH203" s="68">
        <f>MH202/NumGames</f>
        <v>0</v>
      </c>
      <c r="MI203" s="62"/>
      <c r="MJ203" s="63"/>
      <c r="MK203" s="63"/>
      <c r="ML203" s="76"/>
      <c r="MM203" s="63"/>
      <c r="MN203" s="63"/>
      <c r="MO203" s="65"/>
    </row>
    <row r="204" spans="336:353" ht="16" x14ac:dyDescent="0.2">
      <c r="LX204" s="75" t="s">
        <v>192</v>
      </c>
      <c r="LY204" s="37">
        <f>COUNTIFS($H$3:$H$89,"&gt;=10.1",$H$3:$H$89,"&lt;11.1",$ME$3:$ME$89,"1")</f>
        <v>0</v>
      </c>
      <c r="LZ204" s="62" t="s">
        <v>15</v>
      </c>
      <c r="MA204" s="118">
        <f>SUMIFS($MM$3:$MM$89,$H$3:$H$89,"&gt;=10.1",$H$3:$H$89,"&lt;11.1")</f>
        <v>0</v>
      </c>
      <c r="MB204" s="64">
        <f>(COUNTIFS($LX$3:$LX$89,"HomDog",$ME$3:$ME$89,"1",$H$3:$H$89,"&gt;=10.1",$H$3:$H$89,"&lt;11.1")+COUNTIFS($LX$3:$LX$89,"HomDog",$ME$3:$ME$89,"-1",$H$3:$H$89,"&gt;=10.1",$H$3:$H$89,"&lt;11.1"))/LY202</f>
        <v>0</v>
      </c>
      <c r="MC204" s="76"/>
      <c r="MD204" s="63"/>
      <c r="ME204" s="63"/>
      <c r="MF204" s="65"/>
      <c r="MG204" s="75" t="s">
        <v>192</v>
      </c>
      <c r="MH204" s="37">
        <f>COUNTIFS($H$3:$H$89,"&gt;=11.1",$H$3:$H$89,"&lt;12.1",$ME$3:$ME$89,"1")</f>
        <v>0</v>
      </c>
      <c r="MI204" s="62" t="s">
        <v>15</v>
      </c>
      <c r="MJ204" s="118">
        <f>SUMIFS($MM$3:$MM$89,$H$3:$H$89,"&gt;=11.1",$H$3:$H$89,"&lt;12.1")</f>
        <v>0</v>
      </c>
      <c r="MK204" s="64" t="e">
        <f>(COUNTIFS($LX$3:$LX$89,"HomDog",$ME$3:$ME$89,"1",$H$3:$H$89,"&gt;=11.1",$H$3:$H$89,"&lt;12.1")+COUNTIFS($LX$3:$LX$89,"HomDog",$ME$3:$ME$89,"-1",$H$3:$H$89,"&gt;=11.1",$H$3:$H$89,"&lt;12.1"))/MH202</f>
        <v>#DIV/0!</v>
      </c>
      <c r="ML204" s="76"/>
      <c r="MM204" s="63"/>
      <c r="MN204" s="63"/>
      <c r="MO204" s="65"/>
    </row>
    <row r="205" spans="336:353" ht="16" x14ac:dyDescent="0.2">
      <c r="LX205" s="75" t="s">
        <v>194</v>
      </c>
      <c r="LY205" s="68">
        <f>LY204/LY202</f>
        <v>0</v>
      </c>
      <c r="LZ205" s="62"/>
      <c r="MA205" s="118">
        <f>SUMIFS($ML$3:$ML$89,$H$3:$H$89,"&gt;=10.1",$H$3:$H$89,"&lt;11.1")</f>
        <v>0</v>
      </c>
      <c r="MB205" s="63"/>
      <c r="MC205" s="76"/>
      <c r="MD205" s="63"/>
      <c r="ME205" s="63"/>
      <c r="MF205" s="65"/>
      <c r="MG205" s="75" t="s">
        <v>194</v>
      </c>
      <c r="MH205" s="68" t="e">
        <f>MH204/MH202</f>
        <v>#DIV/0!</v>
      </c>
      <c r="MI205" s="62"/>
      <c r="MJ205" s="118">
        <f>SUMIFS($ML$3:$ML$89,$H$3:$H$89,"&gt;=11.1",$H$3:$H$89,"&lt;12.1")</f>
        <v>0</v>
      </c>
      <c r="MK205" s="63"/>
      <c r="ML205" s="76"/>
      <c r="MM205" s="63"/>
      <c r="MN205" s="63"/>
      <c r="MO205" s="65"/>
    </row>
    <row r="206" spans="336:353" ht="16" x14ac:dyDescent="0.2">
      <c r="LX206" s="75" t="s">
        <v>385</v>
      </c>
      <c r="LY206" s="120">
        <f>MA200+MA204+MA208+MA212</f>
        <v>2</v>
      </c>
      <c r="LZ206" s="62"/>
      <c r="MA206" s="64">
        <f>IF(MA204=0,0,(MA205-MA204)/MA204)</f>
        <v>0</v>
      </c>
      <c r="MB206" s="118">
        <f>MA205-MA204</f>
        <v>0</v>
      </c>
      <c r="MC206" s="76"/>
      <c r="MD206" s="63"/>
      <c r="ME206" s="63"/>
      <c r="MF206" s="65"/>
      <c r="MG206" s="75" t="s">
        <v>385</v>
      </c>
      <c r="MH206" s="120">
        <f>MJ200+MJ204+MJ208+MJ212</f>
        <v>0</v>
      </c>
      <c r="MI206" s="62"/>
      <c r="MJ206" s="64">
        <f>IF(MJ204=0,0,(MJ205-MJ204)/MJ204)</f>
        <v>0</v>
      </c>
      <c r="MK206" s="118">
        <f>MJ205-MJ204</f>
        <v>0</v>
      </c>
      <c r="ML206" s="76"/>
      <c r="MM206" s="63"/>
      <c r="MN206" s="63"/>
      <c r="MO206" s="65"/>
    </row>
    <row r="207" spans="336:353" ht="16" x14ac:dyDescent="0.2">
      <c r="LX207" s="75" t="s">
        <v>386</v>
      </c>
      <c r="LY207" s="120">
        <f>MA201+MA205+MA209+MA213</f>
        <v>0</v>
      </c>
      <c r="LZ207" s="62"/>
      <c r="MA207" s="63"/>
      <c r="MB207" s="63"/>
      <c r="MC207" s="76"/>
      <c r="MD207" s="63"/>
      <c r="ME207" s="63"/>
      <c r="MF207" s="65"/>
      <c r="MG207" s="75" t="s">
        <v>386</v>
      </c>
      <c r="MH207" s="120">
        <f>MJ201+MJ205+MJ209+MJ213</f>
        <v>0</v>
      </c>
      <c r="MI207" s="62"/>
      <c r="MJ207" s="63"/>
      <c r="MK207" s="63"/>
      <c r="ML207" s="76"/>
      <c r="MM207" s="63"/>
      <c r="MN207" s="63"/>
      <c r="MO207" s="65"/>
    </row>
    <row r="208" spans="336:353" ht="16" x14ac:dyDescent="0.2">
      <c r="LX208" s="75" t="s">
        <v>42</v>
      </c>
      <c r="LY208" s="64">
        <f>IF(LY206=0,0,(LY207-LY206)/LY206)</f>
        <v>-1</v>
      </c>
      <c r="LZ208" s="62" t="s">
        <v>14</v>
      </c>
      <c r="MA208" s="118">
        <f>SUMIFS($MK$3:$MK$89,$H$3:$H$89,"&gt;=10.1",$H$3:$H$89,"&lt;11.1")</f>
        <v>0</v>
      </c>
      <c r="MB208" s="64">
        <f>(COUNTIFS($LX$3:$LX$89,"VisFave",$ME$3:$ME$89,"1",$H$3:$H$89,"&gt;=10.1",$H$3:$H$89,"&lt;11.1")+COUNTIFS($LX$3:$LX$89,"VisFave",$ME$3:$ME$89,"-1",$H$3:$H$89,"&gt;=10.1",$H$3:$H$89,"&lt;11.1"))/LY202</f>
        <v>0</v>
      </c>
      <c r="MC208" s="76" t="s">
        <v>75</v>
      </c>
      <c r="MD208" s="118">
        <f>MA208+MA212</f>
        <v>1</v>
      </c>
      <c r="ME208" s="64">
        <f>MB208+MB212</f>
        <v>0.5</v>
      </c>
      <c r="MF208" s="65"/>
      <c r="MG208" s="75" t="s">
        <v>42</v>
      </c>
      <c r="MH208" s="64">
        <f>IF(MH206=0,0,(MH207-MH206)/MH206)</f>
        <v>0</v>
      </c>
      <c r="MI208" s="62" t="s">
        <v>14</v>
      </c>
      <c r="MJ208" s="118">
        <f>SUMIFS($MK$3:$MK$89,$H$3:$H$89,"&gt;=11.1",$H$3:$H$89,"&lt;12.1")</f>
        <v>0</v>
      </c>
      <c r="MK208" s="64" t="e">
        <f>(COUNTIFS($LX$3:$LX$89,"VisFave",$ME$3:$ME$89,"1",$H$3:$H$89,"&gt;=11.1",$H$3:$H$89,"&lt;12.1")+COUNTIFS($LX$3:$LX$89,"VisFave",$ME$3:$ME$89,"-1",$H$3:$H$89,"&gt;=11.1",$H$3:$H$89,"&lt;12.1"))/MH202</f>
        <v>#DIV/0!</v>
      </c>
      <c r="ML208" s="76" t="s">
        <v>75</v>
      </c>
      <c r="MM208" s="118">
        <f>MJ208+MJ212</f>
        <v>0</v>
      </c>
      <c r="MN208" s="64" t="e">
        <f>MK208+MK212</f>
        <v>#DIV/0!</v>
      </c>
      <c r="MO208" s="65"/>
    </row>
    <row r="209" spans="336:353" ht="16" x14ac:dyDescent="0.2">
      <c r="LX209" s="75" t="s">
        <v>387</v>
      </c>
      <c r="LY209" s="118">
        <f>LY207-LY206</f>
        <v>-2</v>
      </c>
      <c r="LZ209" s="62"/>
      <c r="MA209" s="118">
        <f>SUMIFS($MJ$3:$MJ$89,$H$3:$H$89,"&gt;=10.1",$H$3:$H$89,"&lt;11.1")</f>
        <v>0</v>
      </c>
      <c r="MB209" s="63"/>
      <c r="MC209" s="76"/>
      <c r="MD209" s="118">
        <f>MA209+MA213</f>
        <v>0</v>
      </c>
      <c r="ME209" s="63"/>
      <c r="MF209" s="65"/>
      <c r="MG209" s="75" t="s">
        <v>387</v>
      </c>
      <c r="MH209" s="118">
        <f>MH207-MH206</f>
        <v>0</v>
      </c>
      <c r="MI209" s="62"/>
      <c r="MJ209" s="118">
        <f>SUMIFS($MJ$3:$MJ$89,$H$3:$H$89,"&gt;=11.1",$H$3:$H$89,"&lt;12.1")</f>
        <v>0</v>
      </c>
      <c r="MK209" s="63"/>
      <c r="ML209" s="76"/>
      <c r="MM209" s="118">
        <f>MJ209+MJ213</f>
        <v>0</v>
      </c>
      <c r="MN209" s="63"/>
      <c r="MO209" s="65"/>
    </row>
    <row r="210" spans="336:353" ht="16" x14ac:dyDescent="0.2">
      <c r="LX210" s="75"/>
      <c r="LY210" s="82"/>
      <c r="LZ210" s="62"/>
      <c r="MA210" s="64">
        <f>IF(MA208=0,0,(MA209-MA208)/MA208)</f>
        <v>0</v>
      </c>
      <c r="MB210" s="118">
        <f>MA209-MA208</f>
        <v>0</v>
      </c>
      <c r="MC210" s="76"/>
      <c r="MD210" s="64">
        <f>IF(MD208=0,0,(MD209-MD208)/MD208)</f>
        <v>-1</v>
      </c>
      <c r="ME210" s="118">
        <f>MD209-MD208</f>
        <v>-1</v>
      </c>
      <c r="MF210" s="65"/>
      <c r="MG210" s="75"/>
      <c r="MH210" s="82"/>
      <c r="MI210" s="62"/>
      <c r="MJ210" s="64">
        <f>IF(MJ208=0,0,(MJ209-MJ208)/MJ208)</f>
        <v>0</v>
      </c>
      <c r="MK210" s="118">
        <f>MJ209-MJ208</f>
        <v>0</v>
      </c>
      <c r="ML210" s="76"/>
      <c r="MM210" s="64">
        <f>IF(MM208=0,0,(MM209-MM208)/MM208)</f>
        <v>0</v>
      </c>
      <c r="MN210" s="118">
        <f>MM209-MM208</f>
        <v>0</v>
      </c>
      <c r="MO210" s="65"/>
    </row>
    <row r="211" spans="336:353" ht="16" x14ac:dyDescent="0.2">
      <c r="LX211" s="75"/>
      <c r="LY211" s="82"/>
      <c r="LZ211" s="62"/>
      <c r="MA211" s="63"/>
      <c r="MB211" s="63"/>
      <c r="MC211" s="76"/>
      <c r="MD211" s="63"/>
      <c r="ME211" s="63"/>
      <c r="MF211" s="65"/>
      <c r="MG211" s="75"/>
      <c r="MH211" s="82"/>
      <c r="MI211" s="62"/>
      <c r="MJ211" s="63"/>
      <c r="MK211" s="63"/>
      <c r="ML211" s="76"/>
      <c r="MM211" s="63"/>
      <c r="MN211" s="63"/>
      <c r="MO211" s="65"/>
    </row>
    <row r="212" spans="336:353" ht="16" x14ac:dyDescent="0.2">
      <c r="LX212" s="75"/>
      <c r="LY212" s="82"/>
      <c r="LZ212" s="62" t="s">
        <v>12</v>
      </c>
      <c r="MA212" s="118">
        <f>SUMIFS($MI$3:$MI$89,$H$3:$H$89,"&gt;=10.1",$H$3:$H$89,"&lt;11.1")</f>
        <v>1</v>
      </c>
      <c r="MB212" s="64">
        <f>(COUNTIFS($LX$3:$LX$89,"VisDog",$ME$3:$ME$89,"1",$H$3:$H$89,"&gt;=10.1",$H$3:$H$89,"&lt;11.1")+COUNTIFS($LX$3:$LX$89,"VisDog",$ME$3:$ME$89,"-1",$H$3:$H$89,"&gt;=10.1",$H$3:$H$89,"&lt;11.1"))/LY202</f>
        <v>0.5</v>
      </c>
      <c r="MC212" s="76"/>
      <c r="MD212" s="63"/>
      <c r="ME212" s="63"/>
      <c r="MF212" s="65"/>
      <c r="MG212" s="75"/>
      <c r="MH212" s="82"/>
      <c r="MI212" s="62" t="s">
        <v>12</v>
      </c>
      <c r="MJ212" s="118">
        <f>SUMIFS($MI$3:$MI$89,$H$3:$H$89,"&gt;=11.1",$H$3:$H$89,"&lt;12.1")</f>
        <v>0</v>
      </c>
      <c r="MK212" s="64" t="e">
        <f>(COUNTIFS($LX$3:$LX$89,"VisDog",$ME$3:$ME$89,"1",$H$3:$H$89,"&gt;=11.1",$H$3:$H$89,"&lt;12.1")+COUNTIFS($LX$3:$LX$89,"VisDog",$ME$3:$ME$89,"-1",$H$3:$H$89,"&gt;=11.1",$H$3:$H$89,"&lt;12.1"))/MH202</f>
        <v>#DIV/0!</v>
      </c>
      <c r="ML212" s="76"/>
      <c r="MM212" s="63"/>
      <c r="MN212" s="63"/>
      <c r="MO212" s="65"/>
    </row>
    <row r="213" spans="336:353" ht="16" x14ac:dyDescent="0.2">
      <c r="LX213" s="75"/>
      <c r="LY213" s="54"/>
      <c r="LZ213" s="62"/>
      <c r="MA213" s="118">
        <f>SUMIFS($MH$3:$MH$89,$H$3:$H$89,"&gt;=10.1",$H$3:$H$89,"&lt;11.1")</f>
        <v>0</v>
      </c>
      <c r="MB213" s="63"/>
      <c r="MC213" s="76"/>
      <c r="MD213" s="63"/>
      <c r="ME213" s="63"/>
      <c r="MF213" s="65"/>
      <c r="MG213" s="75"/>
      <c r="MH213" s="54"/>
      <c r="MI213" s="62"/>
      <c r="MJ213" s="118">
        <f>SUMIFS($MH$3:$MH$89,$H$3:$H$89,"&gt;=11.1",$H$3:$H$89,"&lt;12.1")</f>
        <v>0</v>
      </c>
      <c r="MK213" s="63"/>
      <c r="ML213" s="76"/>
      <c r="MM213" s="63"/>
      <c r="MN213" s="63"/>
      <c r="MO213" s="65"/>
    </row>
    <row r="214" spans="336:353" ht="17" thickBot="1" x14ac:dyDescent="0.25">
      <c r="LX214" s="84"/>
      <c r="LY214" s="54"/>
      <c r="LZ214" s="62"/>
      <c r="MA214" s="64">
        <f>IF(MA212=0,0,(MA213-MA212)/MA212)</f>
        <v>-1</v>
      </c>
      <c r="MB214" s="118">
        <f>MA213-MA212</f>
        <v>-1</v>
      </c>
      <c r="MC214" s="76"/>
      <c r="MD214" s="63"/>
      <c r="ME214" s="63"/>
      <c r="MF214" s="65"/>
      <c r="MG214" s="84"/>
      <c r="MH214" s="54"/>
      <c r="MI214" s="62"/>
      <c r="MJ214" s="64">
        <f>IF(MJ212=0,0,(MJ213-MJ212)/MJ212)</f>
        <v>0</v>
      </c>
      <c r="MK214" s="118">
        <f>MJ213-MJ212</f>
        <v>0</v>
      </c>
      <c r="ML214" s="76"/>
      <c r="MM214" s="63"/>
      <c r="MN214" s="63"/>
      <c r="MO214" s="65"/>
    </row>
    <row r="215" spans="336:353" ht="17" thickTop="1" x14ac:dyDescent="0.2">
      <c r="LX215" s="84"/>
      <c r="LY215" s="83"/>
      <c r="LZ215" s="79" t="s">
        <v>201</v>
      </c>
      <c r="MA215" s="119">
        <f>MA200+MA208</f>
        <v>1</v>
      </c>
      <c r="MB215" s="80">
        <f>MB208+MB200</f>
        <v>0.5</v>
      </c>
      <c r="MC215" s="79" t="s">
        <v>202</v>
      </c>
      <c r="MD215" s="119">
        <f>MA212+MA204</f>
        <v>1</v>
      </c>
      <c r="ME215" s="80">
        <f>MB212+MB204</f>
        <v>0.5</v>
      </c>
      <c r="MF215" s="65"/>
      <c r="MG215" s="84"/>
      <c r="MH215" s="83"/>
      <c r="MI215" s="79" t="s">
        <v>201</v>
      </c>
      <c r="MJ215" s="119">
        <f>MJ200+MJ208</f>
        <v>0</v>
      </c>
      <c r="MK215" s="80" t="e">
        <f>MK208+MK200</f>
        <v>#DIV/0!</v>
      </c>
      <c r="ML215" s="79" t="s">
        <v>202</v>
      </c>
      <c r="MM215" s="119">
        <f>MJ212+MJ204</f>
        <v>0</v>
      </c>
      <c r="MN215" s="80" t="e">
        <f>MK212+MK204</f>
        <v>#DIV/0!</v>
      </c>
      <c r="MO215" s="65"/>
    </row>
    <row r="216" spans="336:353" ht="16" x14ac:dyDescent="0.2">
      <c r="LX216" s="60"/>
      <c r="LZ216" s="69"/>
      <c r="MA216" s="118">
        <f>MA201+MA209</f>
        <v>0</v>
      </c>
      <c r="MB216" s="63"/>
      <c r="MC216" s="62"/>
      <c r="MD216" s="118">
        <f>MA213+MA205</f>
        <v>0</v>
      </c>
      <c r="ME216" s="63"/>
      <c r="MF216" s="65"/>
      <c r="MG216" s="60"/>
      <c r="MI216" s="69"/>
      <c r="MJ216" s="118">
        <f>MJ201+MJ209</f>
        <v>0</v>
      </c>
      <c r="MK216" s="63"/>
      <c r="ML216" s="62"/>
      <c r="MM216" s="118">
        <f>MJ213+MJ205</f>
        <v>0</v>
      </c>
      <c r="MN216" s="63"/>
      <c r="MO216" s="65"/>
    </row>
    <row r="217" spans="336:353" ht="16" x14ac:dyDescent="0.2">
      <c r="LX217" s="60"/>
      <c r="LZ217" s="69"/>
      <c r="MA217" s="64">
        <f>IF(MA215=0,0,(MA216-MA215)/MA215)</f>
        <v>-1</v>
      </c>
      <c r="MB217" s="118">
        <f>MA216-MA215</f>
        <v>-1</v>
      </c>
      <c r="MC217" s="62"/>
      <c r="MD217" s="64">
        <f>IF(MD215=0,0,(MD216-MD215)/MD215)</f>
        <v>-1</v>
      </c>
      <c r="ME217" s="118">
        <f>MD216-MD215</f>
        <v>-1</v>
      </c>
      <c r="MF217" s="65"/>
      <c r="MG217" s="60"/>
      <c r="MI217" s="69"/>
      <c r="MJ217" s="64">
        <f>IF(MJ215=0,0,(MJ216-MJ215)/MJ215)</f>
        <v>0</v>
      </c>
      <c r="MK217" s="118">
        <f>MJ216-MJ215</f>
        <v>0</v>
      </c>
      <c r="ML217" s="62"/>
      <c r="MM217" s="64">
        <f>IF(MM215=0,0,(MM216-MM215)/MM215)</f>
        <v>0</v>
      </c>
      <c r="MN217" s="118">
        <f>MM216-MM215</f>
        <v>0</v>
      </c>
      <c r="MO217" s="65"/>
    </row>
    <row r="218" spans="336:353" x14ac:dyDescent="0.2">
      <c r="LX218" s="60"/>
      <c r="MF218" s="65"/>
      <c r="MG218" s="60"/>
      <c r="MO218" s="65"/>
    </row>
    <row r="219" spans="336:353" ht="17" thickBot="1" x14ac:dyDescent="0.25">
      <c r="LX219" s="70"/>
      <c r="LY219" s="71"/>
      <c r="LZ219" s="72"/>
      <c r="MA219" s="73"/>
      <c r="MB219" s="73"/>
      <c r="MC219" s="72"/>
      <c r="MD219" s="73"/>
      <c r="ME219" s="73"/>
      <c r="MF219" s="74"/>
      <c r="MG219" s="70"/>
      <c r="MH219" s="71"/>
      <c r="MI219" s="72"/>
      <c r="MJ219" s="73"/>
      <c r="MK219" s="73"/>
      <c r="ML219" s="72"/>
      <c r="MM219" s="73"/>
      <c r="MN219" s="73"/>
      <c r="MO219" s="74"/>
    </row>
    <row r="220" spans="336:353" ht="16" thickTop="1" x14ac:dyDescent="0.2"/>
    <row r="1382" spans="40:306" x14ac:dyDescent="0.2">
      <c r="AN1382" t="e">
        <f>#REF!/NumGames</f>
        <v>#REF!</v>
      </c>
      <c r="BG1382" t="e">
        <f>#REF!/NumGames</f>
        <v>#REF!</v>
      </c>
      <c r="BZ1382" t="e">
        <f>#REF!/NumGames</f>
        <v>#REF!</v>
      </c>
      <c r="CS1382" t="e">
        <f>#REF!/NumGames</f>
        <v>#REF!</v>
      </c>
      <c r="DL1382" t="e">
        <f>#REF!/NumGames</f>
        <v>#REF!</v>
      </c>
      <c r="EE1382" t="e">
        <f>#REF!/NumGames</f>
        <v>#REF!</v>
      </c>
      <c r="EX1382" t="e">
        <f>#REF!/NumGames</f>
        <v>#REF!</v>
      </c>
      <c r="FQ1382" t="e">
        <f>#REF!/NumGames</f>
        <v>#REF!</v>
      </c>
      <c r="GJ1382" t="e">
        <f>#REF!/NumGames</f>
        <v>#REF!</v>
      </c>
      <c r="HC1382" t="e">
        <f>#REF!/NumGames</f>
        <v>#REF!</v>
      </c>
      <c r="HV1382" t="e">
        <f>#REF!/NumGames</f>
        <v>#REF!</v>
      </c>
      <c r="IO1382" t="e">
        <f>#REF!/NumGames</f>
        <v>#REF!</v>
      </c>
      <c r="JH1382" t="e">
        <f>#REF!/NumGames</f>
        <v>#REF!</v>
      </c>
      <c r="KA1382" t="e">
        <f>#REF!/NumGames</f>
        <v>#REF!</v>
      </c>
      <c r="KT1382" t="e">
        <f>#REF!/NumGames</f>
        <v>#REF!</v>
      </c>
    </row>
  </sheetData>
  <sortState xmlns:xlrd2="http://schemas.microsoft.com/office/spreadsheetml/2017/richdata2" ref="F3:AK89">
    <sortCondition ref="I3:I89"/>
    <sortCondition ref="F3:F89"/>
  </sortState>
  <mergeCells count="156">
    <mergeCell ref="HC54:HC80"/>
    <mergeCell ref="HV54:HV80"/>
    <mergeCell ref="HC81:HC89"/>
    <mergeCell ref="HV81:HV89"/>
    <mergeCell ref="IH1:II1"/>
    <mergeCell ref="IJ1:IK1"/>
    <mergeCell ref="IL1:IM1"/>
    <mergeCell ref="HC2:HF2"/>
    <mergeCell ref="HV2:HY2"/>
    <mergeCell ref="HM1:HN1"/>
    <mergeCell ref="HO1:HP1"/>
    <mergeCell ref="HQ1:HR1"/>
    <mergeCell ref="HS1:HT1"/>
    <mergeCell ref="IF1:IG1"/>
    <mergeCell ref="GX1:GY1"/>
    <mergeCell ref="GZ1:HA1"/>
    <mergeCell ref="GJ2:GM2"/>
    <mergeCell ref="GJ15:GJ26"/>
    <mergeCell ref="GJ27:GJ53"/>
    <mergeCell ref="FQ54:FQ80"/>
    <mergeCell ref="FQ81:FQ89"/>
    <mergeCell ref="GT1:GU1"/>
    <mergeCell ref="GV1:GW1"/>
    <mergeCell ref="GJ54:GJ80"/>
    <mergeCell ref="GJ81:GJ89"/>
    <mergeCell ref="GA1:GB1"/>
    <mergeCell ref="GC1:GD1"/>
    <mergeCell ref="GE1:GF1"/>
    <mergeCell ref="GG1:GH1"/>
    <mergeCell ref="FQ2:FT2"/>
    <mergeCell ref="FL1:FM1"/>
    <mergeCell ref="FN1:FO1"/>
    <mergeCell ref="EX2:FA2"/>
    <mergeCell ref="EX15:EX26"/>
    <mergeCell ref="EX27:EX53"/>
    <mergeCell ref="EE54:EE80"/>
    <mergeCell ref="EE81:EE89"/>
    <mergeCell ref="FH1:FI1"/>
    <mergeCell ref="FJ1:FK1"/>
    <mergeCell ref="EX54:EX80"/>
    <mergeCell ref="EX81:EX89"/>
    <mergeCell ref="ES1:ET1"/>
    <mergeCell ref="EU1:EV1"/>
    <mergeCell ref="EE2:EH2"/>
    <mergeCell ref="EE15:EE26"/>
    <mergeCell ref="EE27:EE53"/>
    <mergeCell ref="DZ1:EA1"/>
    <mergeCell ref="EB1:EC1"/>
    <mergeCell ref="DL2:DO2"/>
    <mergeCell ref="EO1:EP1"/>
    <mergeCell ref="EQ1:ER1"/>
    <mergeCell ref="DL54:DL80"/>
    <mergeCell ref="DL81:DL89"/>
    <mergeCell ref="DV1:DW1"/>
    <mergeCell ref="DX1:DY1"/>
    <mergeCell ref="BG27:BG53"/>
    <mergeCell ref="DI1:DJ1"/>
    <mergeCell ref="BZ2:CC2"/>
    <mergeCell ref="CS2:CV2"/>
    <mergeCell ref="BZ15:BZ26"/>
    <mergeCell ref="CS15:CS26"/>
    <mergeCell ref="CN1:CO1"/>
    <mergeCell ref="CP1:CQ1"/>
    <mergeCell ref="DC1:DD1"/>
    <mergeCell ref="DE1:DF1"/>
    <mergeCell ref="DG1:DH1"/>
    <mergeCell ref="CS54:CS80"/>
    <mergeCell ref="BZ81:BZ89"/>
    <mergeCell ref="CS81:CS89"/>
    <mergeCell ref="J1:T1"/>
    <mergeCell ref="AD1:AK1"/>
    <mergeCell ref="A41:D41"/>
    <mergeCell ref="A21:D21"/>
    <mergeCell ref="A15:D15"/>
    <mergeCell ref="A9:D9"/>
    <mergeCell ref="Z1:AC1"/>
    <mergeCell ref="A47:D47"/>
    <mergeCell ref="LO2:LR2"/>
    <mergeCell ref="LL8:LM9"/>
    <mergeCell ref="LO15:LO26"/>
    <mergeCell ref="LO27:LO53"/>
    <mergeCell ref="CS27:CS53"/>
    <mergeCell ref="DL15:DL26"/>
    <mergeCell ref="DL27:DL53"/>
    <mergeCell ref="FQ15:FQ26"/>
    <mergeCell ref="FQ27:FQ53"/>
    <mergeCell ref="HC15:HC26"/>
    <mergeCell ref="HV15:HV26"/>
    <mergeCell ref="HC27:HC53"/>
    <mergeCell ref="HV27:HV53"/>
    <mergeCell ref="CJ1:CK1"/>
    <mergeCell ref="CL1:CM1"/>
    <mergeCell ref="BZ27:BZ53"/>
    <mergeCell ref="MG96:MO96"/>
    <mergeCell ref="AX1:AY1"/>
    <mergeCell ref="AZ1:BA1"/>
    <mergeCell ref="BB1:BC1"/>
    <mergeCell ref="BD1:BE1"/>
    <mergeCell ref="LO54:LO80"/>
    <mergeCell ref="AN2:AQ2"/>
    <mergeCell ref="AN15:AN26"/>
    <mergeCell ref="AN27:AN53"/>
    <mergeCell ref="AN54:AN80"/>
    <mergeCell ref="AN81:AN89"/>
    <mergeCell ref="LO81:LO89"/>
    <mergeCell ref="BQ1:BR1"/>
    <mergeCell ref="BS1:BT1"/>
    <mergeCell ref="BG54:BG80"/>
    <mergeCell ref="BG81:BG89"/>
    <mergeCell ref="BZ54:BZ80"/>
    <mergeCell ref="BU1:BV1"/>
    <mergeCell ref="BW1:BX1"/>
    <mergeCell ref="BG2:BJ2"/>
    <mergeCell ref="BG15:BG26"/>
    <mergeCell ref="LD1:LE1"/>
    <mergeCell ref="LF1:LG1"/>
    <mergeCell ref="LH1:LI1"/>
    <mergeCell ref="LJ1:LK1"/>
    <mergeCell ref="IY1:IZ1"/>
    <mergeCell ref="JA1:JB1"/>
    <mergeCell ref="JC1:JD1"/>
    <mergeCell ref="JE1:JF1"/>
    <mergeCell ref="JR1:JS1"/>
    <mergeCell ref="JT1:JU1"/>
    <mergeCell ref="JV1:JW1"/>
    <mergeCell ref="JX1:JY1"/>
    <mergeCell ref="KK1:KL1"/>
    <mergeCell ref="KA15:KA26"/>
    <mergeCell ref="KT15:KT26"/>
    <mergeCell ref="IO2:IR2"/>
    <mergeCell ref="JH2:JK2"/>
    <mergeCell ref="KA2:KD2"/>
    <mergeCell ref="KT2:KW2"/>
    <mergeCell ref="KM1:KN1"/>
    <mergeCell ref="KO1:KP1"/>
    <mergeCell ref="KQ1:KR1"/>
    <mergeCell ref="LS138:LV142"/>
    <mergeCell ref="LS132:LV136"/>
    <mergeCell ref="LZ1:MC1"/>
    <mergeCell ref="MO1:MP1"/>
    <mergeCell ref="LS125:LV126"/>
    <mergeCell ref="LS128:LV130"/>
    <mergeCell ref="IO81:IO89"/>
    <mergeCell ref="JH81:JH89"/>
    <mergeCell ref="KA81:KA89"/>
    <mergeCell ref="KT81:KT89"/>
    <mergeCell ref="IO54:IO80"/>
    <mergeCell ref="JH54:JH80"/>
    <mergeCell ref="KA54:KA80"/>
    <mergeCell ref="KT54:KT80"/>
    <mergeCell ref="IO27:IO53"/>
    <mergeCell ref="JH27:JH53"/>
    <mergeCell ref="KA27:KA53"/>
    <mergeCell ref="KT27:KT53"/>
    <mergeCell ref="IO15:IO26"/>
    <mergeCell ref="JH15:JH26"/>
  </mergeCells>
  <phoneticPr fontId="33" type="noConversion"/>
  <conditionalFormatting sqref="A19 AL1:AM3056 LZ2:LZ90 MO2:MP90 IF3:IM90 IY3:JF90 JR3:JY90 KK3:KR90 BQ4:BX90 CJ4:CQ90 DC4:DJ90 DV4:EC90 EO4:EV90 FH4:FO90 GA4:GH90 GT4:HA90 HM4:HT90 AX4:BE90 LD2:LK90">
    <cfRule type="cellIs" dxfId="764" priority="17622" operator="equal">
      <formula>-1000000</formula>
    </cfRule>
  </conditionalFormatting>
  <conditionalFormatting sqref="A21">
    <cfRule type="cellIs" dxfId="763" priority="40591" operator="equal">
      <formula>-1000000</formula>
    </cfRule>
  </conditionalFormatting>
  <conditionalFormatting sqref="A47">
    <cfRule type="cellIs" dxfId="762" priority="8134" operator="equal">
      <formula>-1000000</formula>
    </cfRule>
  </conditionalFormatting>
  <conditionalFormatting sqref="A49">
    <cfRule type="cellIs" dxfId="761" priority="8131" operator="equal">
      <formula>-1000000</formula>
    </cfRule>
  </conditionalFormatting>
  <conditionalFormatting sqref="A1:D1">
    <cfRule type="cellIs" dxfId="760" priority="42792" operator="equal">
      <formula>-1000000</formula>
    </cfRule>
  </conditionalFormatting>
  <conditionalFormatting sqref="C3:C7">
    <cfRule type="cellIs" dxfId="759" priority="17620" operator="equal">
      <formula>-1000000</formula>
    </cfRule>
  </conditionalFormatting>
  <conditionalFormatting sqref="C10">
    <cfRule type="cellIs" dxfId="758" priority="42779" operator="equal">
      <formula>-1000000</formula>
    </cfRule>
  </conditionalFormatting>
  <conditionalFormatting sqref="C13">
    <cfRule type="cellIs" dxfId="757" priority="42688" operator="equal">
      <formula>-1000000</formula>
    </cfRule>
  </conditionalFormatting>
  <conditionalFormatting sqref="C16">
    <cfRule type="cellIs" dxfId="756" priority="8143" operator="equal">
      <formula>-1000000</formula>
    </cfRule>
  </conditionalFormatting>
  <conditionalFormatting sqref="C19">
    <cfRule type="cellIs" dxfId="755" priority="8142" operator="equal">
      <formula>-1000000</formula>
    </cfRule>
  </conditionalFormatting>
  <conditionalFormatting sqref="C22">
    <cfRule type="cellIs" dxfId="754" priority="42599" operator="equal">
      <formula>-1000000</formula>
    </cfRule>
  </conditionalFormatting>
  <conditionalFormatting sqref="C25:C26">
    <cfRule type="cellIs" dxfId="753" priority="8139" operator="equal">
      <formula>-1000000</formula>
    </cfRule>
  </conditionalFormatting>
  <conditionalFormatting sqref="C29">
    <cfRule type="cellIs" dxfId="752" priority="3127" operator="equal">
      <formula>-1000000</formula>
    </cfRule>
  </conditionalFormatting>
  <conditionalFormatting sqref="C32:C33">
    <cfRule type="cellIs" dxfId="751" priority="3126" operator="equal">
      <formula>-1000000</formula>
    </cfRule>
  </conditionalFormatting>
  <conditionalFormatting sqref="C37">
    <cfRule type="cellIs" dxfId="750" priority="3129" operator="equal">
      <formula>-1000000</formula>
    </cfRule>
  </conditionalFormatting>
  <conditionalFormatting sqref="C39">
    <cfRule type="cellIs" dxfId="749" priority="3128" operator="equal">
      <formula>-1000000</formula>
    </cfRule>
  </conditionalFormatting>
  <conditionalFormatting sqref="C42">
    <cfRule type="cellIs" dxfId="748" priority="8137" operator="equal">
      <formula>-1000000</formula>
    </cfRule>
  </conditionalFormatting>
  <conditionalFormatting sqref="C45">
    <cfRule type="cellIs" dxfId="747" priority="8136" operator="equal">
      <formula>-1000000</formula>
    </cfRule>
  </conditionalFormatting>
  <conditionalFormatting sqref="C48">
    <cfRule type="cellIs" dxfId="746" priority="40594" operator="equal">
      <formula>-1000000</formula>
    </cfRule>
  </conditionalFormatting>
  <conditionalFormatting sqref="C51">
    <cfRule type="cellIs" dxfId="745" priority="8129" operator="equal">
      <formula>-1000000</formula>
    </cfRule>
  </conditionalFormatting>
  <conditionalFormatting sqref="F1:I89 Z1:AB89 J2:Y89 AC2:AK89 A15 LV90:LV91">
    <cfRule type="cellIs" dxfId="744" priority="40592" operator="equal">
      <formula>-1000000</formula>
    </cfRule>
  </conditionalFormatting>
  <conditionalFormatting sqref="J1:K1 AD1 AN27:AQ27 A53:D53">
    <cfRule type="cellIs" dxfId="743" priority="48770" operator="equal">
      <formula>-1000000</formula>
    </cfRule>
  </conditionalFormatting>
  <conditionalFormatting sqref="A9">
    <cfRule type="cellIs" dxfId="742" priority="8144" operator="equal">
      <formula>-1000000</formula>
    </cfRule>
  </conditionalFormatting>
  <conditionalFormatting sqref="AL3058:AM3058">
    <cfRule type="cellIs" dxfId="741" priority="42013" operator="equal">
      <formula>-1000000</formula>
    </cfRule>
  </conditionalFormatting>
  <conditionalFormatting sqref="AN1:AN2">
    <cfRule type="cellIs" dxfId="740" priority="5103" operator="equal">
      <formula>-1000000</formula>
    </cfRule>
  </conditionalFormatting>
  <conditionalFormatting sqref="AN15">
    <cfRule type="cellIs" dxfId="739" priority="4989" operator="equal">
      <formula>-1000000</formula>
    </cfRule>
  </conditionalFormatting>
  <conditionalFormatting sqref="AN3:AQ14">
    <cfRule type="cellIs" dxfId="738" priority="4957" operator="equal">
      <formula>-1000000</formula>
    </cfRule>
  </conditionalFormatting>
  <conditionalFormatting sqref="AN54:AQ54">
    <cfRule type="cellIs" dxfId="737" priority="5080" operator="equal">
      <formula>-1000000</formula>
    </cfRule>
  </conditionalFormatting>
  <conditionalFormatting sqref="AO1:AQ1">
    <cfRule type="cellIs" dxfId="736" priority="17" operator="equal">
      <formula>-1000000</formula>
    </cfRule>
  </conditionalFormatting>
  <conditionalFormatting sqref="AO15:AQ26">
    <cfRule type="cellIs" dxfId="735" priority="3932" operator="equal">
      <formula>-1000000</formula>
    </cfRule>
  </conditionalFormatting>
  <conditionalFormatting sqref="AO28:AQ53">
    <cfRule type="cellIs" dxfId="734" priority="4959" operator="equal">
      <formula>-1000000</formula>
    </cfRule>
  </conditionalFormatting>
  <conditionalFormatting sqref="AO55:AQ89">
    <cfRule type="cellIs" dxfId="733" priority="4965" operator="equal">
      <formula>-1000000</formula>
    </cfRule>
  </conditionalFormatting>
  <conditionalFormatting sqref="AP6:AP7">
    <cfRule type="cellIs" dxfId="732" priority="5066" operator="equal">
      <formula>-1000000</formula>
    </cfRule>
  </conditionalFormatting>
  <conditionalFormatting sqref="AP26">
    <cfRule type="cellIs" dxfId="731" priority="4990" operator="equal">
      <formula>-1000000</formula>
    </cfRule>
  </conditionalFormatting>
  <conditionalFormatting sqref="AQ13">
    <cfRule type="cellIs" dxfId="730" priority="4956" operator="greaterThan">
      <formula>0</formula>
    </cfRule>
  </conditionalFormatting>
  <conditionalFormatting sqref="AQ34">
    <cfRule type="cellIs" dxfId="729" priority="4958" operator="greaterThan">
      <formula>0</formula>
    </cfRule>
  </conditionalFormatting>
  <conditionalFormatting sqref="AQ43">
    <cfRule type="cellIs" dxfId="728" priority="4960" operator="greaterThan">
      <formula>0</formula>
    </cfRule>
  </conditionalFormatting>
  <conditionalFormatting sqref="AQ52">
    <cfRule type="cellIs" dxfId="727" priority="4962" operator="greaterThan">
      <formula>0</formula>
    </cfRule>
  </conditionalFormatting>
  <conditionalFormatting sqref="AQ61">
    <cfRule type="cellIs" dxfId="726" priority="4964" operator="greaterThan">
      <formula>0</formula>
    </cfRule>
  </conditionalFormatting>
  <conditionalFormatting sqref="AQ70">
    <cfRule type="cellIs" dxfId="725" priority="4966" operator="greaterThan">
      <formula>0</formula>
    </cfRule>
  </conditionalFormatting>
  <conditionalFormatting sqref="AQ79">
    <cfRule type="cellIs" dxfId="724" priority="4968" operator="greaterThan">
      <formula>0</formula>
    </cfRule>
  </conditionalFormatting>
  <conditionalFormatting sqref="AQ88">
    <cfRule type="cellIs" dxfId="723" priority="4972" operator="greaterThan">
      <formula>0</formula>
    </cfRule>
  </conditionalFormatting>
  <conditionalFormatting sqref="AS1:AT1">
    <cfRule type="cellIs" dxfId="722" priority="4982" operator="equal">
      <formula>-1000000</formula>
    </cfRule>
  </conditionalFormatting>
  <conditionalFormatting sqref="AW3:AW89">
    <cfRule type="cellIs" dxfId="721" priority="47" operator="equal">
      <formula>1</formula>
    </cfRule>
  </conditionalFormatting>
  <conditionalFormatting sqref="AX1">
    <cfRule type="cellIs" dxfId="720" priority="5048" operator="equal">
      <formula>-1000000</formula>
    </cfRule>
  </conditionalFormatting>
  <conditionalFormatting sqref="AX2:BF3 CJ2:CR3 DC2:DK3 DV2:ED3 EO2:EW3 FH2:FP3 GA2:GI3 GT2:HB3 HM2:HU3 LL2:LM3 BQ3:BY3">
    <cfRule type="cellIs" dxfId="719" priority="4946" operator="equal">
      <formula>-1000000</formula>
    </cfRule>
  </conditionalFormatting>
  <conditionalFormatting sqref="AZ1 BB1 BD1">
    <cfRule type="cellIs" dxfId="718" priority="5047" operator="equal">
      <formula>-1000000</formula>
    </cfRule>
  </conditionalFormatting>
  <conditionalFormatting sqref="BG1:BG2">
    <cfRule type="cellIs" dxfId="717" priority="1824" operator="equal">
      <formula>-1000000</formula>
    </cfRule>
  </conditionalFormatting>
  <conditionalFormatting sqref="BG15">
    <cfRule type="cellIs" dxfId="716" priority="1818" operator="equal">
      <formula>-1000000</formula>
    </cfRule>
  </conditionalFormatting>
  <conditionalFormatting sqref="BG3:BJ14">
    <cfRule type="cellIs" dxfId="715" priority="1807" operator="equal">
      <formula>-1000000</formula>
    </cfRule>
  </conditionalFormatting>
  <conditionalFormatting sqref="BG27:BJ27">
    <cfRule type="cellIs" dxfId="714" priority="1826" operator="equal">
      <formula>-1000000</formula>
    </cfRule>
  </conditionalFormatting>
  <conditionalFormatting sqref="BG54:BJ54">
    <cfRule type="cellIs" dxfId="713" priority="1823" operator="equal">
      <formula>-1000000</formula>
    </cfRule>
  </conditionalFormatting>
  <conditionalFormatting sqref="BH1:BJ1">
    <cfRule type="cellIs" dxfId="712" priority="18" operator="equal">
      <formula>-1000000</formula>
    </cfRule>
  </conditionalFormatting>
  <conditionalFormatting sqref="BH15:BJ26">
    <cfRule type="cellIs" dxfId="711" priority="1803" operator="equal">
      <formula>-1000000</formula>
    </cfRule>
  </conditionalFormatting>
  <conditionalFormatting sqref="BH28:BJ53">
    <cfRule type="cellIs" dxfId="710" priority="1809" operator="equal">
      <formula>-1000000</formula>
    </cfRule>
  </conditionalFormatting>
  <conditionalFormatting sqref="BH55:BJ89">
    <cfRule type="cellIs" dxfId="709" priority="1813" operator="equal">
      <formula>-1000000</formula>
    </cfRule>
  </conditionalFormatting>
  <conditionalFormatting sqref="BI6:BI7">
    <cfRule type="cellIs" dxfId="708" priority="1822" operator="equal">
      <formula>-1000000</formula>
    </cfRule>
  </conditionalFormatting>
  <conditionalFormatting sqref="BI26">
    <cfRule type="cellIs" dxfId="707" priority="1819" operator="equal">
      <formula>-1000000</formula>
    </cfRule>
  </conditionalFormatting>
  <conditionalFormatting sqref="BJ13">
    <cfRule type="cellIs" dxfId="706" priority="1806" operator="greaterThan">
      <formula>0</formula>
    </cfRule>
  </conditionalFormatting>
  <conditionalFormatting sqref="BJ34">
    <cfRule type="cellIs" dxfId="705" priority="1808" operator="greaterThan">
      <formula>0</formula>
    </cfRule>
  </conditionalFormatting>
  <conditionalFormatting sqref="BJ43">
    <cfRule type="cellIs" dxfId="704" priority="1810" operator="greaterThan">
      <formula>0</formula>
    </cfRule>
  </conditionalFormatting>
  <conditionalFormatting sqref="BJ52">
    <cfRule type="cellIs" dxfId="703" priority="1811" operator="greaterThan">
      <formula>0</formula>
    </cfRule>
  </conditionalFormatting>
  <conditionalFormatting sqref="BJ61">
    <cfRule type="cellIs" dxfId="702" priority="1812" operator="greaterThan">
      <formula>0</formula>
    </cfRule>
  </conditionalFormatting>
  <conditionalFormatting sqref="BJ70">
    <cfRule type="cellIs" dxfId="701" priority="1814" operator="greaterThan">
      <formula>0</formula>
    </cfRule>
  </conditionalFormatting>
  <conditionalFormatting sqref="BJ79">
    <cfRule type="cellIs" dxfId="700" priority="1815" operator="greaterThan">
      <formula>0</formula>
    </cfRule>
  </conditionalFormatting>
  <conditionalFormatting sqref="BJ88">
    <cfRule type="cellIs" dxfId="699" priority="1816" operator="greaterThan">
      <formula>0</formula>
    </cfRule>
  </conditionalFormatting>
  <conditionalFormatting sqref="BL1:BM1">
    <cfRule type="cellIs" dxfId="698" priority="1817" operator="equal">
      <formula>-1000000</formula>
    </cfRule>
  </conditionalFormatting>
  <conditionalFormatting sqref="BL2:BZ2 BZ27:CC27">
    <cfRule type="cellIs" dxfId="697" priority="1799" operator="equal">
      <formula>-1000000</formula>
    </cfRule>
  </conditionalFormatting>
  <conditionalFormatting sqref="BP3:BP89">
    <cfRule type="cellIs" dxfId="696" priority="46" operator="equal">
      <formula>1</formula>
    </cfRule>
  </conditionalFormatting>
  <conditionalFormatting sqref="BQ1">
    <cfRule type="cellIs" dxfId="695" priority="1821" operator="equal">
      <formula>-1000000</formula>
    </cfRule>
  </conditionalFormatting>
  <conditionalFormatting sqref="BS1 BU1 BW1">
    <cfRule type="cellIs" dxfId="694" priority="1820" operator="equal">
      <formula>-1000000</formula>
    </cfRule>
  </conditionalFormatting>
  <conditionalFormatting sqref="BZ15">
    <cfRule type="cellIs" dxfId="693" priority="1791" operator="equal">
      <formula>-1000000</formula>
    </cfRule>
  </conditionalFormatting>
  <conditionalFormatting sqref="BZ1:CC1">
    <cfRule type="cellIs" dxfId="692" priority="19" operator="equal">
      <formula>-1000000</formula>
    </cfRule>
  </conditionalFormatting>
  <conditionalFormatting sqref="BZ3:CC14">
    <cfRule type="cellIs" dxfId="691" priority="1780" operator="equal">
      <formula>-1000000</formula>
    </cfRule>
  </conditionalFormatting>
  <conditionalFormatting sqref="BZ54:CC54">
    <cfRule type="cellIs" dxfId="690" priority="1796" operator="equal">
      <formula>-1000000</formula>
    </cfRule>
  </conditionalFormatting>
  <conditionalFormatting sqref="CA15:CC26">
    <cfRule type="cellIs" dxfId="689" priority="1776" operator="equal">
      <formula>-1000000</formula>
    </cfRule>
  </conditionalFormatting>
  <conditionalFormatting sqref="CA28:CC53">
    <cfRule type="cellIs" dxfId="688" priority="1782" operator="equal">
      <formula>-1000000</formula>
    </cfRule>
  </conditionalFormatting>
  <conditionalFormatting sqref="CA55:CC89">
    <cfRule type="cellIs" dxfId="687" priority="1786" operator="equal">
      <formula>-1000000</formula>
    </cfRule>
  </conditionalFormatting>
  <conditionalFormatting sqref="CB6:CB7">
    <cfRule type="cellIs" dxfId="686" priority="1795" operator="equal">
      <formula>-1000000</formula>
    </cfRule>
  </conditionalFormatting>
  <conditionalFormatting sqref="CB26">
    <cfRule type="cellIs" dxfId="685" priority="1792" operator="equal">
      <formula>-1000000</formula>
    </cfRule>
  </conditionalFormatting>
  <conditionalFormatting sqref="CC13">
    <cfRule type="cellIs" dxfId="684" priority="1779" operator="greaterThan">
      <formula>0</formula>
    </cfRule>
  </conditionalFormatting>
  <conditionalFormatting sqref="CC34">
    <cfRule type="cellIs" dxfId="683" priority="1781" operator="greaterThan">
      <formula>0</formula>
    </cfRule>
  </conditionalFormatting>
  <conditionalFormatting sqref="CC43">
    <cfRule type="cellIs" dxfId="682" priority="1783" operator="greaterThan">
      <formula>0</formula>
    </cfRule>
  </conditionalFormatting>
  <conditionalFormatting sqref="CC52">
    <cfRule type="cellIs" dxfId="681" priority="1784" operator="greaterThan">
      <formula>0</formula>
    </cfRule>
  </conditionalFormatting>
  <conditionalFormatting sqref="CC61">
    <cfRule type="cellIs" dxfId="680" priority="1785" operator="greaterThan">
      <formula>0</formula>
    </cfRule>
  </conditionalFormatting>
  <conditionalFormatting sqref="CC70">
    <cfRule type="cellIs" dxfId="679" priority="1787" operator="greaterThan">
      <formula>0</formula>
    </cfRule>
  </conditionalFormatting>
  <conditionalFormatting sqref="CC79">
    <cfRule type="cellIs" dxfId="678" priority="1788" operator="greaterThan">
      <formula>0</formula>
    </cfRule>
  </conditionalFormatting>
  <conditionalFormatting sqref="CC88">
    <cfRule type="cellIs" dxfId="677" priority="1789" operator="greaterThan">
      <formula>0</formula>
    </cfRule>
  </conditionalFormatting>
  <conditionalFormatting sqref="CE1:CF1">
    <cfRule type="cellIs" dxfId="676" priority="1790" operator="equal">
      <formula>-1000000</formula>
    </cfRule>
  </conditionalFormatting>
  <conditionalFormatting sqref="CI3:CI89">
    <cfRule type="cellIs" dxfId="675" priority="45" operator="equal">
      <formula>1</formula>
    </cfRule>
  </conditionalFormatting>
  <conditionalFormatting sqref="CJ1">
    <cfRule type="cellIs" dxfId="674" priority="1794" operator="equal">
      <formula>-1000000</formula>
    </cfRule>
  </conditionalFormatting>
  <conditionalFormatting sqref="CL1 CN1 CP1">
    <cfRule type="cellIs" dxfId="673" priority="1793" operator="equal">
      <formula>-1000000</formula>
    </cfRule>
  </conditionalFormatting>
  <conditionalFormatting sqref="CS1:CS2">
    <cfRule type="cellIs" dxfId="672" priority="1770" operator="equal">
      <formula>-1000000</formula>
    </cfRule>
  </conditionalFormatting>
  <conditionalFormatting sqref="CS15">
    <cfRule type="cellIs" dxfId="671" priority="1764" operator="equal">
      <formula>-1000000</formula>
    </cfRule>
  </conditionalFormatting>
  <conditionalFormatting sqref="CS3:CV14">
    <cfRule type="cellIs" dxfId="670" priority="1753" operator="equal">
      <formula>-1000000</formula>
    </cfRule>
  </conditionalFormatting>
  <conditionalFormatting sqref="CS27:CV27">
    <cfRule type="cellIs" dxfId="669" priority="1772" operator="equal">
      <formula>-1000000</formula>
    </cfRule>
  </conditionalFormatting>
  <conditionalFormatting sqref="CS54:CV54">
    <cfRule type="cellIs" dxfId="668" priority="1769" operator="equal">
      <formula>-1000000</formula>
    </cfRule>
  </conditionalFormatting>
  <conditionalFormatting sqref="CT1:CV1">
    <cfRule type="cellIs" dxfId="667" priority="20" operator="equal">
      <formula>-1000000</formula>
    </cfRule>
  </conditionalFormatting>
  <conditionalFormatting sqref="CT15:CV26">
    <cfRule type="cellIs" dxfId="666" priority="1749" operator="equal">
      <formula>-1000000</formula>
    </cfRule>
  </conditionalFormatting>
  <conditionalFormatting sqref="CT28:CV53">
    <cfRule type="cellIs" dxfId="665" priority="1755" operator="equal">
      <formula>-1000000</formula>
    </cfRule>
  </conditionalFormatting>
  <conditionalFormatting sqref="CT55:CV89">
    <cfRule type="cellIs" dxfId="664" priority="1759" operator="equal">
      <formula>-1000000</formula>
    </cfRule>
  </conditionalFormatting>
  <conditionalFormatting sqref="CU6:CU7">
    <cfRule type="cellIs" dxfId="663" priority="1768" operator="equal">
      <formula>-1000000</formula>
    </cfRule>
  </conditionalFormatting>
  <conditionalFormatting sqref="CU26">
    <cfRule type="cellIs" dxfId="662" priority="1765" operator="equal">
      <formula>-1000000</formula>
    </cfRule>
  </conditionalFormatting>
  <conditionalFormatting sqref="CV13">
    <cfRule type="cellIs" dxfId="661" priority="1752" operator="greaterThan">
      <formula>0</formula>
    </cfRule>
  </conditionalFormatting>
  <conditionalFormatting sqref="CV34">
    <cfRule type="cellIs" dxfId="660" priority="1754" operator="greaterThan">
      <formula>0</formula>
    </cfRule>
  </conditionalFormatting>
  <conditionalFormatting sqref="CV43">
    <cfRule type="cellIs" dxfId="659" priority="1756" operator="greaterThan">
      <formula>0</formula>
    </cfRule>
  </conditionalFormatting>
  <conditionalFormatting sqref="CV52">
    <cfRule type="cellIs" dxfId="658" priority="1757" operator="greaterThan">
      <formula>0</formula>
    </cfRule>
  </conditionalFormatting>
  <conditionalFormatting sqref="CV61">
    <cfRule type="cellIs" dxfId="657" priority="1758" operator="greaterThan">
      <formula>0</formula>
    </cfRule>
  </conditionalFormatting>
  <conditionalFormatting sqref="CV70">
    <cfRule type="cellIs" dxfId="656" priority="1760" operator="greaterThan">
      <formula>0</formula>
    </cfRule>
  </conditionalFormatting>
  <conditionalFormatting sqref="CV79">
    <cfRule type="cellIs" dxfId="655" priority="1761" operator="greaterThan">
      <formula>0</formula>
    </cfRule>
  </conditionalFormatting>
  <conditionalFormatting sqref="CV88">
    <cfRule type="cellIs" dxfId="654" priority="1762" operator="greaterThan">
      <formula>0</formula>
    </cfRule>
  </conditionalFormatting>
  <conditionalFormatting sqref="CX1:CY1">
    <cfRule type="cellIs" dxfId="653" priority="1763" operator="equal">
      <formula>-1000000</formula>
    </cfRule>
  </conditionalFormatting>
  <conditionalFormatting sqref="DB3:DB89">
    <cfRule type="cellIs" dxfId="652" priority="44" operator="equal">
      <formula>1</formula>
    </cfRule>
  </conditionalFormatting>
  <conditionalFormatting sqref="DC1">
    <cfRule type="cellIs" dxfId="651" priority="1767" operator="equal">
      <formula>-1000000</formula>
    </cfRule>
  </conditionalFormatting>
  <conditionalFormatting sqref="DE1 DG1 DI1">
    <cfRule type="cellIs" dxfId="650" priority="1766" operator="equal">
      <formula>-1000000</formula>
    </cfRule>
  </conditionalFormatting>
  <conditionalFormatting sqref="DL1:DL2">
    <cfRule type="cellIs" dxfId="649" priority="1743" operator="equal">
      <formula>-1000000</formula>
    </cfRule>
  </conditionalFormatting>
  <conditionalFormatting sqref="DL15">
    <cfRule type="cellIs" dxfId="648" priority="1737" operator="equal">
      <formula>-1000000</formula>
    </cfRule>
  </conditionalFormatting>
  <conditionalFormatting sqref="DL3:DO14">
    <cfRule type="cellIs" dxfId="647" priority="1726" operator="equal">
      <formula>-1000000</formula>
    </cfRule>
  </conditionalFormatting>
  <conditionalFormatting sqref="DL27:DO27">
    <cfRule type="cellIs" dxfId="646" priority="1745" operator="equal">
      <formula>-1000000</formula>
    </cfRule>
  </conditionalFormatting>
  <conditionalFormatting sqref="DL54:DO54">
    <cfRule type="cellIs" dxfId="645" priority="1742" operator="equal">
      <formula>-1000000</formula>
    </cfRule>
  </conditionalFormatting>
  <conditionalFormatting sqref="DM1:DO1">
    <cfRule type="cellIs" dxfId="644" priority="21" operator="equal">
      <formula>-1000000</formula>
    </cfRule>
  </conditionalFormatting>
  <conditionalFormatting sqref="DM15:DO26">
    <cfRule type="cellIs" dxfId="643" priority="1722" operator="equal">
      <formula>-1000000</formula>
    </cfRule>
  </conditionalFormatting>
  <conditionalFormatting sqref="DM28:DO53">
    <cfRule type="cellIs" dxfId="642" priority="1728" operator="equal">
      <formula>-1000000</formula>
    </cfRule>
  </conditionalFormatting>
  <conditionalFormatting sqref="DM55:DO89">
    <cfRule type="cellIs" dxfId="641" priority="1732" operator="equal">
      <formula>-1000000</formula>
    </cfRule>
  </conditionalFormatting>
  <conditionalFormatting sqref="DN6:DN7">
    <cfRule type="cellIs" dxfId="640" priority="1741" operator="equal">
      <formula>-1000000</formula>
    </cfRule>
  </conditionalFormatting>
  <conditionalFormatting sqref="DN26">
    <cfRule type="cellIs" dxfId="639" priority="1738" operator="equal">
      <formula>-1000000</formula>
    </cfRule>
  </conditionalFormatting>
  <conditionalFormatting sqref="DO13">
    <cfRule type="cellIs" dxfId="638" priority="1725" operator="greaterThan">
      <formula>0</formula>
    </cfRule>
  </conditionalFormatting>
  <conditionalFormatting sqref="DO34">
    <cfRule type="cellIs" dxfId="637" priority="1727" operator="greaterThan">
      <formula>0</formula>
    </cfRule>
  </conditionalFormatting>
  <conditionalFormatting sqref="DO43">
    <cfRule type="cellIs" dxfId="636" priority="1729" operator="greaterThan">
      <formula>0</formula>
    </cfRule>
  </conditionalFormatting>
  <conditionalFormatting sqref="DO52">
    <cfRule type="cellIs" dxfId="635" priority="1730" operator="greaterThan">
      <formula>0</formula>
    </cfRule>
  </conditionalFormatting>
  <conditionalFormatting sqref="DO61">
    <cfRule type="cellIs" dxfId="634" priority="1731" operator="greaterThan">
      <formula>0</formula>
    </cfRule>
  </conditionalFormatting>
  <conditionalFormatting sqref="DO70">
    <cfRule type="cellIs" dxfId="633" priority="1733" operator="greaterThan">
      <formula>0</formula>
    </cfRule>
  </conditionalFormatting>
  <conditionalFormatting sqref="DO79">
    <cfRule type="cellIs" dxfId="632" priority="1734" operator="greaterThan">
      <formula>0</formula>
    </cfRule>
  </conditionalFormatting>
  <conditionalFormatting sqref="DO88">
    <cfRule type="cellIs" dxfId="631" priority="1735" operator="greaterThan">
      <formula>0</formula>
    </cfRule>
  </conditionalFormatting>
  <conditionalFormatting sqref="DQ1:DR1">
    <cfRule type="cellIs" dxfId="630" priority="1736" operator="equal">
      <formula>-1000000</formula>
    </cfRule>
  </conditionalFormatting>
  <conditionalFormatting sqref="DU3:DU89">
    <cfRule type="cellIs" dxfId="629" priority="43" operator="equal">
      <formula>1</formula>
    </cfRule>
  </conditionalFormatting>
  <conditionalFormatting sqref="DV1">
    <cfRule type="cellIs" dxfId="628" priority="1740" operator="equal">
      <formula>-1000000</formula>
    </cfRule>
  </conditionalFormatting>
  <conditionalFormatting sqref="DX1 DZ1 EB1">
    <cfRule type="cellIs" dxfId="627" priority="1739" operator="equal">
      <formula>-1000000</formula>
    </cfRule>
  </conditionalFormatting>
  <conditionalFormatting sqref="EE1:EE2">
    <cfRule type="cellIs" dxfId="626" priority="1710" operator="equal">
      <formula>-1000000</formula>
    </cfRule>
  </conditionalFormatting>
  <conditionalFormatting sqref="EE15">
    <cfRule type="cellIs" dxfId="625" priority="1704" operator="equal">
      <formula>-1000000</formula>
    </cfRule>
  </conditionalFormatting>
  <conditionalFormatting sqref="EE3:EH14">
    <cfRule type="cellIs" dxfId="624" priority="1693" operator="equal">
      <formula>-1000000</formula>
    </cfRule>
  </conditionalFormatting>
  <conditionalFormatting sqref="EE27:EH27">
    <cfRule type="cellIs" dxfId="623" priority="1711" operator="equal">
      <formula>-1000000</formula>
    </cfRule>
  </conditionalFormatting>
  <conditionalFormatting sqref="EE54:EH54">
    <cfRule type="cellIs" dxfId="622" priority="1709" operator="equal">
      <formula>-1000000</formula>
    </cfRule>
  </conditionalFormatting>
  <conditionalFormatting sqref="EF1:EH1">
    <cfRule type="cellIs" dxfId="621" priority="22" operator="equal">
      <formula>-1000000</formula>
    </cfRule>
  </conditionalFormatting>
  <conditionalFormatting sqref="EF15:EH26">
    <cfRule type="cellIs" dxfId="620" priority="1691" operator="equal">
      <formula>-1000000</formula>
    </cfRule>
  </conditionalFormatting>
  <conditionalFormatting sqref="EF28:EH53">
    <cfRule type="cellIs" dxfId="619" priority="1695" operator="equal">
      <formula>-1000000</formula>
    </cfRule>
  </conditionalFormatting>
  <conditionalFormatting sqref="EF55:EH89">
    <cfRule type="cellIs" dxfId="618" priority="1699" operator="equal">
      <formula>-1000000</formula>
    </cfRule>
  </conditionalFormatting>
  <conditionalFormatting sqref="EG6:EG7">
    <cfRule type="cellIs" dxfId="617" priority="1708" operator="equal">
      <formula>-1000000</formula>
    </cfRule>
  </conditionalFormatting>
  <conditionalFormatting sqref="EG26">
    <cfRule type="cellIs" dxfId="616" priority="1705" operator="equal">
      <formula>-1000000</formula>
    </cfRule>
  </conditionalFormatting>
  <conditionalFormatting sqref="EH13">
    <cfRule type="cellIs" dxfId="615" priority="1692" operator="greaterThan">
      <formula>0</formula>
    </cfRule>
  </conditionalFormatting>
  <conditionalFormatting sqref="EH34">
    <cfRule type="cellIs" dxfId="614" priority="1694" operator="greaterThan">
      <formula>0</formula>
    </cfRule>
  </conditionalFormatting>
  <conditionalFormatting sqref="EH43">
    <cfRule type="cellIs" dxfId="613" priority="1696" operator="greaterThan">
      <formula>0</formula>
    </cfRule>
  </conditionalFormatting>
  <conditionalFormatting sqref="EH52">
    <cfRule type="cellIs" dxfId="612" priority="1697" operator="greaterThan">
      <formula>0</formula>
    </cfRule>
  </conditionalFormatting>
  <conditionalFormatting sqref="EH61">
    <cfRule type="cellIs" dxfId="611" priority="1698" operator="greaterThan">
      <formula>0</formula>
    </cfRule>
  </conditionalFormatting>
  <conditionalFormatting sqref="EH70">
    <cfRule type="cellIs" dxfId="610" priority="1700" operator="greaterThan">
      <formula>0</formula>
    </cfRule>
  </conditionalFormatting>
  <conditionalFormatting sqref="EH79">
    <cfRule type="cellIs" dxfId="609" priority="1701" operator="greaterThan">
      <formula>0</formula>
    </cfRule>
  </conditionalFormatting>
  <conditionalFormatting sqref="EH88">
    <cfRule type="cellIs" dxfId="608" priority="1702" operator="greaterThan">
      <formula>0</formula>
    </cfRule>
  </conditionalFormatting>
  <conditionalFormatting sqref="EJ1:EK1">
    <cfRule type="cellIs" dxfId="607" priority="1703" operator="equal">
      <formula>-1000000</formula>
    </cfRule>
  </conditionalFormatting>
  <conditionalFormatting sqref="EN3:EN89">
    <cfRule type="cellIs" dxfId="606" priority="42" operator="equal">
      <formula>1</formula>
    </cfRule>
  </conditionalFormatting>
  <conditionalFormatting sqref="EO1">
    <cfRule type="cellIs" dxfId="605" priority="1707" operator="equal">
      <formula>-1000000</formula>
    </cfRule>
  </conditionalFormatting>
  <conditionalFormatting sqref="EQ1 ES1 EU1">
    <cfRule type="cellIs" dxfId="604" priority="1706" operator="equal">
      <formula>-1000000</formula>
    </cfRule>
  </conditionalFormatting>
  <conditionalFormatting sqref="EX1:EX2">
    <cfRule type="cellIs" dxfId="603" priority="1687" operator="equal">
      <formula>-1000000</formula>
    </cfRule>
  </conditionalFormatting>
  <conditionalFormatting sqref="EX15">
    <cfRule type="cellIs" dxfId="602" priority="1681" operator="equal">
      <formula>-1000000</formula>
    </cfRule>
  </conditionalFormatting>
  <conditionalFormatting sqref="EX3:FA14">
    <cfRule type="cellIs" dxfId="601" priority="1670" operator="equal">
      <formula>-1000000</formula>
    </cfRule>
  </conditionalFormatting>
  <conditionalFormatting sqref="EX27:FA27">
    <cfRule type="cellIs" dxfId="600" priority="1688" operator="equal">
      <formula>-1000000</formula>
    </cfRule>
  </conditionalFormatting>
  <conditionalFormatting sqref="EX54:FA54">
    <cfRule type="cellIs" dxfId="599" priority="1686" operator="equal">
      <formula>-1000000</formula>
    </cfRule>
  </conditionalFormatting>
  <conditionalFormatting sqref="EY1:FA1">
    <cfRule type="cellIs" dxfId="598" priority="23" operator="equal">
      <formula>-1000000</formula>
    </cfRule>
  </conditionalFormatting>
  <conditionalFormatting sqref="EY15:FA26">
    <cfRule type="cellIs" dxfId="597" priority="1668" operator="equal">
      <formula>-1000000</formula>
    </cfRule>
  </conditionalFormatting>
  <conditionalFormatting sqref="EY28:FA53">
    <cfRule type="cellIs" dxfId="596" priority="1672" operator="equal">
      <formula>-1000000</formula>
    </cfRule>
  </conditionalFormatting>
  <conditionalFormatting sqref="EY55:FA89">
    <cfRule type="cellIs" dxfId="595" priority="1676" operator="equal">
      <formula>-1000000</formula>
    </cfRule>
  </conditionalFormatting>
  <conditionalFormatting sqref="EZ6:EZ7">
    <cfRule type="cellIs" dxfId="594" priority="1685" operator="equal">
      <formula>-1000000</formula>
    </cfRule>
  </conditionalFormatting>
  <conditionalFormatting sqref="EZ26">
    <cfRule type="cellIs" dxfId="593" priority="1682" operator="equal">
      <formula>-1000000</formula>
    </cfRule>
  </conditionalFormatting>
  <conditionalFormatting sqref="FA13">
    <cfRule type="cellIs" dxfId="592" priority="1669" operator="greaterThan">
      <formula>0</formula>
    </cfRule>
  </conditionalFormatting>
  <conditionalFormatting sqref="FA34">
    <cfRule type="cellIs" dxfId="591" priority="1671" operator="greaterThan">
      <formula>0</formula>
    </cfRule>
  </conditionalFormatting>
  <conditionalFormatting sqref="FA43">
    <cfRule type="cellIs" dxfId="590" priority="1673" operator="greaterThan">
      <formula>0</formula>
    </cfRule>
  </conditionalFormatting>
  <conditionalFormatting sqref="FA52">
    <cfRule type="cellIs" dxfId="589" priority="1674" operator="greaterThan">
      <formula>0</formula>
    </cfRule>
  </conditionalFormatting>
  <conditionalFormatting sqref="FA61">
    <cfRule type="cellIs" dxfId="588" priority="1675" operator="greaterThan">
      <formula>0</formula>
    </cfRule>
  </conditionalFormatting>
  <conditionalFormatting sqref="FA70">
    <cfRule type="cellIs" dxfId="587" priority="1677" operator="greaterThan">
      <formula>0</formula>
    </cfRule>
  </conditionalFormatting>
  <conditionalFormatting sqref="FA79">
    <cfRule type="cellIs" dxfId="586" priority="1678" operator="greaterThan">
      <formula>0</formula>
    </cfRule>
  </conditionalFormatting>
  <conditionalFormatting sqref="FA88">
    <cfRule type="cellIs" dxfId="585" priority="1679" operator="greaterThan">
      <formula>0</formula>
    </cfRule>
  </conditionalFormatting>
  <conditionalFormatting sqref="FC1:FD1">
    <cfRule type="cellIs" dxfId="584" priority="1680" operator="equal">
      <formula>-1000000</formula>
    </cfRule>
  </conditionalFormatting>
  <conditionalFormatting sqref="FG3:FG89">
    <cfRule type="cellIs" dxfId="583" priority="41" operator="equal">
      <formula>1</formula>
    </cfRule>
  </conditionalFormatting>
  <conditionalFormatting sqref="FH1">
    <cfRule type="cellIs" dxfId="582" priority="1684" operator="equal">
      <formula>-1000000</formula>
    </cfRule>
  </conditionalFormatting>
  <conditionalFormatting sqref="FJ1 FL1 FN1">
    <cfRule type="cellIs" dxfId="581" priority="1683" operator="equal">
      <formula>-1000000</formula>
    </cfRule>
  </conditionalFormatting>
  <conditionalFormatting sqref="FQ1:FQ2">
    <cfRule type="cellIs" dxfId="580" priority="1663" operator="equal">
      <formula>-1000000</formula>
    </cfRule>
  </conditionalFormatting>
  <conditionalFormatting sqref="FQ15">
    <cfRule type="cellIs" dxfId="579" priority="1657" operator="equal">
      <formula>-1000000</formula>
    </cfRule>
  </conditionalFormatting>
  <conditionalFormatting sqref="FQ3:FT14">
    <cfRule type="cellIs" dxfId="578" priority="1646" operator="equal">
      <formula>-1000000</formula>
    </cfRule>
  </conditionalFormatting>
  <conditionalFormatting sqref="FQ27:FT27">
    <cfRule type="cellIs" dxfId="577" priority="1664" operator="equal">
      <formula>-1000000</formula>
    </cfRule>
  </conditionalFormatting>
  <conditionalFormatting sqref="FQ54:FT54">
    <cfRule type="cellIs" dxfId="576" priority="1662" operator="equal">
      <formula>-1000000</formula>
    </cfRule>
  </conditionalFormatting>
  <conditionalFormatting sqref="FR1:FT1">
    <cfRule type="cellIs" dxfId="575" priority="24" operator="equal">
      <formula>-1000000</formula>
    </cfRule>
  </conditionalFormatting>
  <conditionalFormatting sqref="FR15:FT26">
    <cfRule type="cellIs" dxfId="574" priority="1644" operator="equal">
      <formula>-1000000</formula>
    </cfRule>
  </conditionalFormatting>
  <conditionalFormatting sqref="FR28:FT53">
    <cfRule type="cellIs" dxfId="573" priority="1648" operator="equal">
      <formula>-1000000</formula>
    </cfRule>
  </conditionalFormatting>
  <conditionalFormatting sqref="FR55:FT89">
    <cfRule type="cellIs" dxfId="572" priority="1652" operator="equal">
      <formula>-1000000</formula>
    </cfRule>
  </conditionalFormatting>
  <conditionalFormatting sqref="FS6:FS7">
    <cfRule type="cellIs" dxfId="571" priority="1661" operator="equal">
      <formula>-1000000</formula>
    </cfRule>
  </conditionalFormatting>
  <conditionalFormatting sqref="FS26">
    <cfRule type="cellIs" dxfId="570" priority="1658" operator="equal">
      <formula>-1000000</formula>
    </cfRule>
  </conditionalFormatting>
  <conditionalFormatting sqref="FT13">
    <cfRule type="cellIs" dxfId="569" priority="1645" operator="greaterThan">
      <formula>0</formula>
    </cfRule>
  </conditionalFormatting>
  <conditionalFormatting sqref="FT34">
    <cfRule type="cellIs" dxfId="568" priority="1647" operator="greaterThan">
      <formula>0</formula>
    </cfRule>
  </conditionalFormatting>
  <conditionalFormatting sqref="FT43">
    <cfRule type="cellIs" dxfId="567" priority="1649" operator="greaterThan">
      <formula>0</formula>
    </cfRule>
  </conditionalFormatting>
  <conditionalFormatting sqref="FT52">
    <cfRule type="cellIs" dxfId="566" priority="1650" operator="greaterThan">
      <formula>0</formula>
    </cfRule>
  </conditionalFormatting>
  <conditionalFormatting sqref="FT61">
    <cfRule type="cellIs" dxfId="565" priority="1651" operator="greaterThan">
      <formula>0</formula>
    </cfRule>
  </conditionalFormatting>
  <conditionalFormatting sqref="FT70">
    <cfRule type="cellIs" dxfId="564" priority="1653" operator="greaterThan">
      <formula>0</formula>
    </cfRule>
  </conditionalFormatting>
  <conditionalFormatting sqref="FT79">
    <cfRule type="cellIs" dxfId="563" priority="1654" operator="greaterThan">
      <formula>0</formula>
    </cfRule>
  </conditionalFormatting>
  <conditionalFormatting sqref="FT88">
    <cfRule type="cellIs" dxfId="562" priority="1655" operator="greaterThan">
      <formula>0</formula>
    </cfRule>
  </conditionalFormatting>
  <conditionalFormatting sqref="FV1:FW1">
    <cfRule type="cellIs" dxfId="561" priority="1656" operator="equal">
      <formula>-1000000</formula>
    </cfRule>
  </conditionalFormatting>
  <conditionalFormatting sqref="FZ3:FZ89">
    <cfRule type="cellIs" dxfId="560" priority="40" operator="equal">
      <formula>1</formula>
    </cfRule>
  </conditionalFormatting>
  <conditionalFormatting sqref="GA1">
    <cfRule type="cellIs" dxfId="559" priority="1660" operator="equal">
      <formula>-1000000</formula>
    </cfRule>
  </conditionalFormatting>
  <conditionalFormatting sqref="GC1 GE1 GG1">
    <cfRule type="cellIs" dxfId="558" priority="1659" operator="equal">
      <formula>-1000000</formula>
    </cfRule>
  </conditionalFormatting>
  <conditionalFormatting sqref="GJ1:GJ2">
    <cfRule type="cellIs" dxfId="557" priority="1639" operator="equal">
      <formula>-1000000</formula>
    </cfRule>
  </conditionalFormatting>
  <conditionalFormatting sqref="GJ15">
    <cfRule type="cellIs" dxfId="556" priority="1633" operator="equal">
      <formula>-1000000</formula>
    </cfRule>
  </conditionalFormatting>
  <conditionalFormatting sqref="GJ3:GM14">
    <cfRule type="cellIs" dxfId="555" priority="1622" operator="equal">
      <formula>-1000000</formula>
    </cfRule>
  </conditionalFormatting>
  <conditionalFormatting sqref="GJ27:GM27">
    <cfRule type="cellIs" dxfId="554" priority="1640" operator="equal">
      <formula>-1000000</formula>
    </cfRule>
  </conditionalFormatting>
  <conditionalFormatting sqref="GJ54:GM54">
    <cfRule type="cellIs" dxfId="553" priority="1638" operator="equal">
      <formula>-1000000</formula>
    </cfRule>
  </conditionalFormatting>
  <conditionalFormatting sqref="GK1:GM1">
    <cfRule type="cellIs" dxfId="552" priority="25" operator="equal">
      <formula>-1000000</formula>
    </cfRule>
  </conditionalFormatting>
  <conditionalFormatting sqref="GK15:GM26">
    <cfRule type="cellIs" dxfId="551" priority="1620" operator="equal">
      <formula>-1000000</formula>
    </cfRule>
  </conditionalFormatting>
  <conditionalFormatting sqref="GK28:GM53">
    <cfRule type="cellIs" dxfId="550" priority="1624" operator="equal">
      <formula>-1000000</formula>
    </cfRule>
  </conditionalFormatting>
  <conditionalFormatting sqref="GK55:GM89">
    <cfRule type="cellIs" dxfId="549" priority="1628" operator="equal">
      <formula>-1000000</formula>
    </cfRule>
  </conditionalFormatting>
  <conditionalFormatting sqref="GL6:GL7">
    <cfRule type="cellIs" dxfId="548" priority="1637" operator="equal">
      <formula>-1000000</formula>
    </cfRule>
  </conditionalFormatting>
  <conditionalFormatting sqref="GL26">
    <cfRule type="cellIs" dxfId="547" priority="1634" operator="equal">
      <formula>-1000000</formula>
    </cfRule>
  </conditionalFormatting>
  <conditionalFormatting sqref="GM13">
    <cfRule type="cellIs" dxfId="546" priority="1621" operator="greaterThan">
      <formula>0</formula>
    </cfRule>
  </conditionalFormatting>
  <conditionalFormatting sqref="GM34">
    <cfRule type="cellIs" dxfId="545" priority="1623" operator="greaterThan">
      <formula>0</formula>
    </cfRule>
  </conditionalFormatting>
  <conditionalFormatting sqref="GM43">
    <cfRule type="cellIs" dxfId="544" priority="1625" operator="greaterThan">
      <formula>0</formula>
    </cfRule>
  </conditionalFormatting>
  <conditionalFormatting sqref="GM52">
    <cfRule type="cellIs" dxfId="543" priority="1626" operator="greaterThan">
      <formula>0</formula>
    </cfRule>
  </conditionalFormatting>
  <conditionalFormatting sqref="GM61">
    <cfRule type="cellIs" dxfId="542" priority="1627" operator="greaterThan">
      <formula>0</formula>
    </cfRule>
  </conditionalFormatting>
  <conditionalFormatting sqref="GM70">
    <cfRule type="cellIs" dxfId="541" priority="1629" operator="greaterThan">
      <formula>0</formula>
    </cfRule>
  </conditionalFormatting>
  <conditionalFormatting sqref="GM79">
    <cfRule type="cellIs" dxfId="540" priority="1630" operator="greaterThan">
      <formula>0</formula>
    </cfRule>
  </conditionalFormatting>
  <conditionalFormatting sqref="GM88">
    <cfRule type="cellIs" dxfId="539" priority="1631" operator="greaterThan">
      <formula>0</formula>
    </cfRule>
  </conditionalFormatting>
  <conditionalFormatting sqref="GO1:GP1">
    <cfRule type="cellIs" dxfId="538" priority="1632" operator="equal">
      <formula>-1000000</formula>
    </cfRule>
  </conditionalFormatting>
  <conditionalFormatting sqref="GS3:GS89">
    <cfRule type="cellIs" dxfId="537" priority="39" operator="equal">
      <formula>1</formula>
    </cfRule>
  </conditionalFormatting>
  <conditionalFormatting sqref="GT1">
    <cfRule type="cellIs" dxfId="536" priority="1636" operator="equal">
      <formula>-1000000</formula>
    </cfRule>
  </conditionalFormatting>
  <conditionalFormatting sqref="GV1 GX1 GZ1">
    <cfRule type="cellIs" dxfId="535" priority="1635" operator="equal">
      <formula>-1000000</formula>
    </cfRule>
  </conditionalFormatting>
  <conditionalFormatting sqref="HC1:HC2">
    <cfRule type="cellIs" dxfId="534" priority="1615" operator="equal">
      <formula>-1000000</formula>
    </cfRule>
  </conditionalFormatting>
  <conditionalFormatting sqref="HC15">
    <cfRule type="cellIs" dxfId="533" priority="1609" operator="equal">
      <formula>-1000000</formula>
    </cfRule>
  </conditionalFormatting>
  <conditionalFormatting sqref="HC3:HF14">
    <cfRule type="cellIs" dxfId="532" priority="1598" operator="equal">
      <formula>-1000000</formula>
    </cfRule>
  </conditionalFormatting>
  <conditionalFormatting sqref="HC27:HF27">
    <cfRule type="cellIs" dxfId="531" priority="1616" operator="equal">
      <formula>-1000000</formula>
    </cfRule>
  </conditionalFormatting>
  <conditionalFormatting sqref="HC54:HF54">
    <cfRule type="cellIs" dxfId="530" priority="1614" operator="equal">
      <formula>-1000000</formula>
    </cfRule>
  </conditionalFormatting>
  <conditionalFormatting sqref="HD1:HF1">
    <cfRule type="cellIs" dxfId="529" priority="26" operator="equal">
      <formula>-1000000</formula>
    </cfRule>
  </conditionalFormatting>
  <conditionalFormatting sqref="HD15:HF26">
    <cfRule type="cellIs" dxfId="528" priority="1596" operator="equal">
      <formula>-1000000</formula>
    </cfRule>
  </conditionalFormatting>
  <conditionalFormatting sqref="HD28:HF53">
    <cfRule type="cellIs" dxfId="527" priority="1600" operator="equal">
      <formula>-1000000</formula>
    </cfRule>
  </conditionalFormatting>
  <conditionalFormatting sqref="HD55:HF89">
    <cfRule type="cellIs" dxfId="526" priority="1604" operator="equal">
      <formula>-1000000</formula>
    </cfRule>
  </conditionalFormatting>
  <conditionalFormatting sqref="HE6:HE7">
    <cfRule type="cellIs" dxfId="525" priority="1613" operator="equal">
      <formula>-1000000</formula>
    </cfRule>
  </conditionalFormatting>
  <conditionalFormatting sqref="HE26">
    <cfRule type="cellIs" dxfId="524" priority="1610" operator="equal">
      <formula>-1000000</formula>
    </cfRule>
  </conditionalFormatting>
  <conditionalFormatting sqref="HF13">
    <cfRule type="cellIs" dxfId="523" priority="1597" operator="greaterThan">
      <formula>0</formula>
    </cfRule>
  </conditionalFormatting>
  <conditionalFormatting sqref="HF34">
    <cfRule type="cellIs" dxfId="522" priority="1599" operator="greaterThan">
      <formula>0</formula>
    </cfRule>
  </conditionalFormatting>
  <conditionalFormatting sqref="HF43">
    <cfRule type="cellIs" dxfId="521" priority="1601" operator="greaterThan">
      <formula>0</formula>
    </cfRule>
  </conditionalFormatting>
  <conditionalFormatting sqref="HF52">
    <cfRule type="cellIs" dxfId="520" priority="1602" operator="greaterThan">
      <formula>0</formula>
    </cfRule>
  </conditionalFormatting>
  <conditionalFormatting sqref="HF61">
    <cfRule type="cellIs" dxfId="519" priority="1603" operator="greaterThan">
      <formula>0</formula>
    </cfRule>
  </conditionalFormatting>
  <conditionalFormatting sqref="HF70">
    <cfRule type="cellIs" dxfId="518" priority="1605" operator="greaterThan">
      <formula>0</formula>
    </cfRule>
  </conditionalFormatting>
  <conditionalFormatting sqref="HF79">
    <cfRule type="cellIs" dxfId="517" priority="1606" operator="greaterThan">
      <formula>0</formula>
    </cfRule>
  </conditionalFormatting>
  <conditionalFormatting sqref="HF88">
    <cfRule type="cellIs" dxfId="516" priority="1607" operator="greaterThan">
      <formula>0</formula>
    </cfRule>
  </conditionalFormatting>
  <conditionalFormatting sqref="HH1:HI1">
    <cfRule type="cellIs" dxfId="515" priority="1608" operator="equal">
      <formula>-1000000</formula>
    </cfRule>
  </conditionalFormatting>
  <conditionalFormatting sqref="HL3:HL89">
    <cfRule type="cellIs" dxfId="514" priority="38" operator="equal">
      <formula>1</formula>
    </cfRule>
  </conditionalFormatting>
  <conditionalFormatting sqref="HM1">
    <cfRule type="cellIs" dxfId="513" priority="1612" operator="equal">
      <formula>-1000000</formula>
    </cfRule>
  </conditionalFormatting>
  <conditionalFormatting sqref="HO1 HQ1 HS1">
    <cfRule type="cellIs" dxfId="512" priority="1611" operator="equal">
      <formula>-1000000</formula>
    </cfRule>
  </conditionalFormatting>
  <conditionalFormatting sqref="HV1:HV2">
    <cfRule type="cellIs" dxfId="511" priority="1591" operator="equal">
      <formula>-1000000</formula>
    </cfRule>
  </conditionalFormatting>
  <conditionalFormatting sqref="HV15">
    <cfRule type="cellIs" dxfId="510" priority="1585" operator="equal">
      <formula>-1000000</formula>
    </cfRule>
  </conditionalFormatting>
  <conditionalFormatting sqref="HV3:HY14">
    <cfRule type="cellIs" dxfId="509" priority="1574" operator="equal">
      <formula>-1000000</formula>
    </cfRule>
  </conditionalFormatting>
  <conditionalFormatting sqref="HV27:HY27">
    <cfRule type="cellIs" dxfId="508" priority="1592" operator="equal">
      <formula>-1000000</formula>
    </cfRule>
  </conditionalFormatting>
  <conditionalFormatting sqref="HV54:HY54">
    <cfRule type="cellIs" dxfId="507" priority="1590" operator="equal">
      <formula>-1000000</formula>
    </cfRule>
  </conditionalFormatting>
  <conditionalFormatting sqref="HW1:HY1">
    <cfRule type="cellIs" dxfId="506" priority="27" operator="equal">
      <formula>-1000000</formula>
    </cfRule>
  </conditionalFormatting>
  <conditionalFormatting sqref="HW15:HY26">
    <cfRule type="cellIs" dxfId="505" priority="1572" operator="equal">
      <formula>-1000000</formula>
    </cfRule>
  </conditionalFormatting>
  <conditionalFormatting sqref="HW28:HY53">
    <cfRule type="cellIs" dxfId="504" priority="1576" operator="equal">
      <formula>-1000000</formula>
    </cfRule>
  </conditionalFormatting>
  <conditionalFormatting sqref="HW55:HY89">
    <cfRule type="cellIs" dxfId="503" priority="1580" operator="equal">
      <formula>-1000000</formula>
    </cfRule>
  </conditionalFormatting>
  <conditionalFormatting sqref="HX6:HX7">
    <cfRule type="cellIs" dxfId="502" priority="1589" operator="equal">
      <formula>-1000000</formula>
    </cfRule>
  </conditionalFormatting>
  <conditionalFormatting sqref="HX26">
    <cfRule type="cellIs" dxfId="501" priority="1586" operator="equal">
      <formula>-1000000</formula>
    </cfRule>
  </conditionalFormatting>
  <conditionalFormatting sqref="HY13">
    <cfRule type="cellIs" dxfId="500" priority="1573" operator="greaterThan">
      <formula>0</formula>
    </cfRule>
  </conditionalFormatting>
  <conditionalFormatting sqref="HY34">
    <cfRule type="cellIs" dxfId="499" priority="1575" operator="greaterThan">
      <formula>0</formula>
    </cfRule>
  </conditionalFormatting>
  <conditionalFormatting sqref="HY43">
    <cfRule type="cellIs" dxfId="498" priority="1577" operator="greaterThan">
      <formula>0</formula>
    </cfRule>
  </conditionalFormatting>
  <conditionalFormatting sqref="HY52">
    <cfRule type="cellIs" dxfId="497" priority="1578" operator="greaterThan">
      <formula>0</formula>
    </cfRule>
  </conditionalFormatting>
  <conditionalFormatting sqref="HY61">
    <cfRule type="cellIs" dxfId="496" priority="1579" operator="greaterThan">
      <formula>0</formula>
    </cfRule>
  </conditionalFormatting>
  <conditionalFormatting sqref="HY70">
    <cfRule type="cellIs" dxfId="495" priority="1581" operator="greaterThan">
      <formula>0</formula>
    </cfRule>
  </conditionalFormatting>
  <conditionalFormatting sqref="HY79">
    <cfRule type="cellIs" dxfId="494" priority="1582" operator="greaterThan">
      <formula>0</formula>
    </cfRule>
  </conditionalFormatting>
  <conditionalFormatting sqref="HY88">
    <cfRule type="cellIs" dxfId="493" priority="1583" operator="greaterThan">
      <formula>0</formula>
    </cfRule>
  </conditionalFormatting>
  <conditionalFormatting sqref="IA1:IB1">
    <cfRule type="cellIs" dxfId="492" priority="1584" operator="equal">
      <formula>-1000000</formula>
    </cfRule>
  </conditionalFormatting>
  <conditionalFormatting sqref="IE3:IE89">
    <cfRule type="cellIs" dxfId="491" priority="37" operator="equal">
      <formula>1</formula>
    </cfRule>
  </conditionalFormatting>
  <conditionalFormatting sqref="IF1">
    <cfRule type="cellIs" dxfId="490" priority="1588" operator="equal">
      <formula>-1000000</formula>
    </cfRule>
  </conditionalFormatting>
  <conditionalFormatting sqref="IH1 IJ1 IL1">
    <cfRule type="cellIs" dxfId="489" priority="1587" operator="equal">
      <formula>-1000000</formula>
    </cfRule>
  </conditionalFormatting>
  <conditionalFormatting sqref="IO1:IO2">
    <cfRule type="cellIs" dxfId="488" priority="918" operator="equal">
      <formula>-1000000</formula>
    </cfRule>
  </conditionalFormatting>
  <conditionalFormatting sqref="IO15">
    <cfRule type="cellIs" dxfId="487" priority="912" operator="equal">
      <formula>-1000000</formula>
    </cfRule>
  </conditionalFormatting>
  <conditionalFormatting sqref="IO3:IR14">
    <cfRule type="cellIs" dxfId="486" priority="901" operator="equal">
      <formula>-1000000</formula>
    </cfRule>
  </conditionalFormatting>
  <conditionalFormatting sqref="IO27:IR27">
    <cfRule type="cellIs" dxfId="485" priority="921" operator="equal">
      <formula>-1000000</formula>
    </cfRule>
  </conditionalFormatting>
  <conditionalFormatting sqref="IO54:IR54">
    <cfRule type="cellIs" dxfId="484" priority="917" operator="equal">
      <formula>-1000000</formula>
    </cfRule>
  </conditionalFormatting>
  <conditionalFormatting sqref="IP1:IR1">
    <cfRule type="cellIs" dxfId="483" priority="28" operator="equal">
      <formula>-1000000</formula>
    </cfRule>
  </conditionalFormatting>
  <conditionalFormatting sqref="IP15:IR26">
    <cfRule type="cellIs" dxfId="482" priority="897" operator="equal">
      <formula>-1000000</formula>
    </cfRule>
  </conditionalFormatting>
  <conditionalFormatting sqref="IP28:IR53">
    <cfRule type="cellIs" dxfId="481" priority="903" operator="equal">
      <formula>-1000000</formula>
    </cfRule>
  </conditionalFormatting>
  <conditionalFormatting sqref="IP55:IR89">
    <cfRule type="cellIs" dxfId="480" priority="907" operator="equal">
      <formula>-1000000</formula>
    </cfRule>
  </conditionalFormatting>
  <conditionalFormatting sqref="IQ6:IQ7">
    <cfRule type="cellIs" dxfId="479" priority="916" operator="equal">
      <formula>-1000000</formula>
    </cfRule>
  </conditionalFormatting>
  <conditionalFormatting sqref="IQ26">
    <cfRule type="cellIs" dxfId="478" priority="913" operator="equal">
      <formula>-1000000</formula>
    </cfRule>
  </conditionalFormatting>
  <conditionalFormatting sqref="IR13">
    <cfRule type="cellIs" dxfId="477" priority="900" operator="greaterThan">
      <formula>0</formula>
    </cfRule>
  </conditionalFormatting>
  <conditionalFormatting sqref="IR34">
    <cfRule type="cellIs" dxfId="476" priority="902" operator="greaterThan">
      <formula>0</formula>
    </cfRule>
  </conditionalFormatting>
  <conditionalFormatting sqref="IR43">
    <cfRule type="cellIs" dxfId="475" priority="904" operator="greaterThan">
      <formula>0</formula>
    </cfRule>
  </conditionalFormatting>
  <conditionalFormatting sqref="IR52">
    <cfRule type="cellIs" dxfId="474" priority="905" operator="greaterThan">
      <formula>0</formula>
    </cfRule>
  </conditionalFormatting>
  <conditionalFormatting sqref="IR61">
    <cfRule type="cellIs" dxfId="473" priority="906" operator="greaterThan">
      <formula>0</formula>
    </cfRule>
  </conditionalFormatting>
  <conditionalFormatting sqref="IR70">
    <cfRule type="cellIs" dxfId="472" priority="908" operator="greaterThan">
      <formula>0</formula>
    </cfRule>
  </conditionalFormatting>
  <conditionalFormatting sqref="IR79">
    <cfRule type="cellIs" dxfId="471" priority="909" operator="greaterThan">
      <formula>0</formula>
    </cfRule>
  </conditionalFormatting>
  <conditionalFormatting sqref="IR88">
    <cfRule type="cellIs" dxfId="470" priority="910" operator="greaterThan">
      <formula>0</formula>
    </cfRule>
  </conditionalFormatting>
  <conditionalFormatting sqref="IT1:IU1">
    <cfRule type="cellIs" dxfId="469" priority="911" operator="equal">
      <formula>-1000000</formula>
    </cfRule>
  </conditionalFormatting>
  <conditionalFormatting sqref="IT2:IX89 JA3:JA89">
    <cfRule type="cellIs" dxfId="468" priority="415" operator="equal">
      <formula>-1000000</formula>
    </cfRule>
  </conditionalFormatting>
  <conditionalFormatting sqref="IX3:IX89 JA3:JB89">
    <cfRule type="cellIs" dxfId="467" priority="414" operator="equal">
      <formula>1</formula>
    </cfRule>
  </conditionalFormatting>
  <conditionalFormatting sqref="IY1">
    <cfRule type="cellIs" dxfId="466" priority="915" operator="equal">
      <formula>-1000000</formula>
    </cfRule>
  </conditionalFormatting>
  <conditionalFormatting sqref="IY2:JH2 JH27:JK27">
    <cfRule type="cellIs" dxfId="465" priority="895" operator="equal">
      <formula>-1000000</formula>
    </cfRule>
  </conditionalFormatting>
  <conditionalFormatting sqref="JA1 JC1 JE1">
    <cfRule type="cellIs" dxfId="464" priority="914" operator="equal">
      <formula>-1000000</formula>
    </cfRule>
  </conditionalFormatting>
  <conditionalFormatting sqref="JG3 JZ3 KS3">
    <cfRule type="cellIs" dxfId="463" priority="898" operator="equal">
      <formula>-1000000</formula>
    </cfRule>
  </conditionalFormatting>
  <conditionalFormatting sqref="JH15">
    <cfRule type="cellIs" dxfId="462" priority="888" operator="equal">
      <formula>-1000000</formula>
    </cfRule>
  </conditionalFormatting>
  <conditionalFormatting sqref="JH1:JK1">
    <cfRule type="cellIs" dxfId="461" priority="29" operator="equal">
      <formula>-1000000</formula>
    </cfRule>
  </conditionalFormatting>
  <conditionalFormatting sqref="JH3:JK14">
    <cfRule type="cellIs" dxfId="460" priority="877" operator="equal">
      <formula>-1000000</formula>
    </cfRule>
  </conditionalFormatting>
  <conditionalFormatting sqref="JH54:JK54">
    <cfRule type="cellIs" dxfId="459" priority="893" operator="equal">
      <formula>-1000000</formula>
    </cfRule>
  </conditionalFormatting>
  <conditionalFormatting sqref="JI15:JK26">
    <cfRule type="cellIs" dxfId="458" priority="875" operator="equal">
      <formula>-1000000</formula>
    </cfRule>
  </conditionalFormatting>
  <conditionalFormatting sqref="JI28:JK53">
    <cfRule type="cellIs" dxfId="457" priority="879" operator="equal">
      <formula>-1000000</formula>
    </cfRule>
  </conditionalFormatting>
  <conditionalFormatting sqref="JI55:JK89">
    <cfRule type="cellIs" dxfId="456" priority="883" operator="equal">
      <formula>-1000000</formula>
    </cfRule>
  </conditionalFormatting>
  <conditionalFormatting sqref="JJ6:JJ7">
    <cfRule type="cellIs" dxfId="455" priority="892" operator="equal">
      <formula>-1000000</formula>
    </cfRule>
  </conditionalFormatting>
  <conditionalFormatting sqref="JJ26">
    <cfRule type="cellIs" dxfId="454" priority="889" operator="equal">
      <formula>-1000000</formula>
    </cfRule>
  </conditionalFormatting>
  <conditionalFormatting sqref="JK13">
    <cfRule type="cellIs" dxfId="453" priority="876" operator="greaterThan">
      <formula>0</formula>
    </cfRule>
  </conditionalFormatting>
  <conditionalFormatting sqref="JK34">
    <cfRule type="cellIs" dxfId="452" priority="878" operator="greaterThan">
      <formula>0</formula>
    </cfRule>
  </conditionalFormatting>
  <conditionalFormatting sqref="JK43">
    <cfRule type="cellIs" dxfId="451" priority="880" operator="greaterThan">
      <formula>0</formula>
    </cfRule>
  </conditionalFormatting>
  <conditionalFormatting sqref="JK52">
    <cfRule type="cellIs" dxfId="450" priority="881" operator="greaterThan">
      <formula>0</formula>
    </cfRule>
  </conditionalFormatting>
  <conditionalFormatting sqref="JK61">
    <cfRule type="cellIs" dxfId="449" priority="882" operator="greaterThan">
      <formula>0</formula>
    </cfRule>
  </conditionalFormatting>
  <conditionalFormatting sqref="JK70">
    <cfRule type="cellIs" dxfId="448" priority="884" operator="greaterThan">
      <formula>0</formula>
    </cfRule>
  </conditionalFormatting>
  <conditionalFormatting sqref="JK79">
    <cfRule type="cellIs" dxfId="447" priority="885" operator="greaterThan">
      <formula>0</formula>
    </cfRule>
  </conditionalFormatting>
  <conditionalFormatting sqref="JK88">
    <cfRule type="cellIs" dxfId="446" priority="886" operator="greaterThan">
      <formula>0</formula>
    </cfRule>
  </conditionalFormatting>
  <conditionalFormatting sqref="JM1:JN1">
    <cfRule type="cellIs" dxfId="445" priority="887" operator="equal">
      <formula>-1000000</formula>
    </cfRule>
  </conditionalFormatting>
  <conditionalFormatting sqref="JM3:JQ89 JT3:JT89">
    <cfRule type="cellIs" dxfId="444" priority="411" operator="equal">
      <formula>-1000000</formula>
    </cfRule>
  </conditionalFormatting>
  <conditionalFormatting sqref="JM2:KA2 KA27:KD27">
    <cfRule type="cellIs" dxfId="443" priority="873" operator="equal">
      <formula>-1000000</formula>
    </cfRule>
  </conditionalFormatting>
  <conditionalFormatting sqref="JQ3:JQ89 JT3:JU89">
    <cfRule type="cellIs" dxfId="442" priority="410" operator="equal">
      <formula>1</formula>
    </cfRule>
  </conditionalFormatting>
  <conditionalFormatting sqref="JR1">
    <cfRule type="cellIs" dxfId="441" priority="891" operator="equal">
      <formula>-1000000</formula>
    </cfRule>
  </conditionalFormatting>
  <conditionalFormatting sqref="JT1 JV1 JX1">
    <cfRule type="cellIs" dxfId="440" priority="890" operator="equal">
      <formula>-1000000</formula>
    </cfRule>
  </conditionalFormatting>
  <conditionalFormatting sqref="KA15">
    <cfRule type="cellIs" dxfId="439" priority="866" operator="equal">
      <formula>-1000000</formula>
    </cfRule>
  </conditionalFormatting>
  <conditionalFormatting sqref="KA1:KD1">
    <cfRule type="cellIs" dxfId="438" priority="30" operator="equal">
      <formula>-1000000</formula>
    </cfRule>
  </conditionalFormatting>
  <conditionalFormatting sqref="KA3:KD14">
    <cfRule type="cellIs" dxfId="437" priority="855" operator="equal">
      <formula>-1000000</formula>
    </cfRule>
  </conditionalFormatting>
  <conditionalFormatting sqref="KA54:KD54">
    <cfRule type="cellIs" dxfId="436" priority="871" operator="equal">
      <formula>-1000000</formula>
    </cfRule>
  </conditionalFormatting>
  <conditionalFormatting sqref="KB15:KD26">
    <cfRule type="cellIs" dxfId="435" priority="853" operator="equal">
      <formula>-1000000</formula>
    </cfRule>
  </conditionalFormatting>
  <conditionalFormatting sqref="KB28:KD53">
    <cfRule type="cellIs" dxfId="434" priority="857" operator="equal">
      <formula>-1000000</formula>
    </cfRule>
  </conditionalFormatting>
  <conditionalFormatting sqref="KB55:KD89">
    <cfRule type="cellIs" dxfId="433" priority="861" operator="equal">
      <formula>-1000000</formula>
    </cfRule>
  </conditionalFormatting>
  <conditionalFormatting sqref="KC6:KC7">
    <cfRule type="cellIs" dxfId="432" priority="870" operator="equal">
      <formula>-1000000</formula>
    </cfRule>
  </conditionalFormatting>
  <conditionalFormatting sqref="KC26">
    <cfRule type="cellIs" dxfId="431" priority="867" operator="equal">
      <formula>-1000000</formula>
    </cfRule>
  </conditionalFormatting>
  <conditionalFormatting sqref="KD13">
    <cfRule type="cellIs" dxfId="430" priority="854" operator="greaterThan">
      <formula>0</formula>
    </cfRule>
  </conditionalFormatting>
  <conditionalFormatting sqref="KD34">
    <cfRule type="cellIs" dxfId="429" priority="856" operator="greaterThan">
      <formula>0</formula>
    </cfRule>
  </conditionalFormatting>
  <conditionalFormatting sqref="KD43">
    <cfRule type="cellIs" dxfId="428" priority="858" operator="greaterThan">
      <formula>0</formula>
    </cfRule>
  </conditionalFormatting>
  <conditionalFormatting sqref="KD52">
    <cfRule type="cellIs" dxfId="427" priority="859" operator="greaterThan">
      <formula>0</formula>
    </cfRule>
  </conditionalFormatting>
  <conditionalFormatting sqref="KD61">
    <cfRule type="cellIs" dxfId="426" priority="860" operator="greaterThan">
      <formula>0</formula>
    </cfRule>
  </conditionalFormatting>
  <conditionalFormatting sqref="KD70">
    <cfRule type="cellIs" dxfId="425" priority="862" operator="greaterThan">
      <formula>0</formula>
    </cfRule>
  </conditionalFormatting>
  <conditionalFormatting sqref="KD79">
    <cfRule type="cellIs" dxfId="424" priority="863" operator="greaterThan">
      <formula>0</formula>
    </cfRule>
  </conditionalFormatting>
  <conditionalFormatting sqref="KD88">
    <cfRule type="cellIs" dxfId="423" priority="864" operator="greaterThan">
      <formula>0</formula>
    </cfRule>
  </conditionalFormatting>
  <conditionalFormatting sqref="KF1:KG1">
    <cfRule type="cellIs" dxfId="422" priority="865" operator="equal">
      <formula>-1000000</formula>
    </cfRule>
  </conditionalFormatting>
  <conditionalFormatting sqref="KF2:KJ89 KM3:KM89">
    <cfRule type="cellIs" dxfId="421" priority="407" operator="equal">
      <formula>-1000000</formula>
    </cfRule>
  </conditionalFormatting>
  <conditionalFormatting sqref="KJ3:KJ89 KM3:KN89">
    <cfRule type="cellIs" dxfId="420" priority="406" operator="equal">
      <formula>1</formula>
    </cfRule>
  </conditionalFormatting>
  <conditionalFormatting sqref="KK1">
    <cfRule type="cellIs" dxfId="419" priority="869" operator="equal">
      <formula>-1000000</formula>
    </cfRule>
  </conditionalFormatting>
  <conditionalFormatting sqref="KK2:KT2 KT27:KW27">
    <cfRule type="cellIs" dxfId="418" priority="851" operator="equal">
      <formula>-1000000</formula>
    </cfRule>
  </conditionalFormatting>
  <conditionalFormatting sqref="KM1 KO1 KQ1">
    <cfRule type="cellIs" dxfId="417" priority="868" operator="equal">
      <formula>-1000000</formula>
    </cfRule>
  </conditionalFormatting>
  <conditionalFormatting sqref="KT15">
    <cfRule type="cellIs" dxfId="416" priority="844" operator="equal">
      <formula>-1000000</formula>
    </cfRule>
  </conditionalFormatting>
  <conditionalFormatting sqref="KT1:KW1">
    <cfRule type="cellIs" dxfId="415" priority="850" operator="equal">
      <formula>-1000000</formula>
    </cfRule>
  </conditionalFormatting>
  <conditionalFormatting sqref="KT3:KW14">
    <cfRule type="cellIs" dxfId="414" priority="833" operator="equal">
      <formula>-1000000</formula>
    </cfRule>
  </conditionalFormatting>
  <conditionalFormatting sqref="KT54:KW54">
    <cfRule type="cellIs" dxfId="413" priority="849" operator="equal">
      <formula>-1000000</formula>
    </cfRule>
  </conditionalFormatting>
  <conditionalFormatting sqref="KU15:KW26">
    <cfRule type="cellIs" dxfId="412" priority="831" operator="equal">
      <formula>-1000000</formula>
    </cfRule>
  </conditionalFormatting>
  <conditionalFormatting sqref="KU28:KW53">
    <cfRule type="cellIs" dxfId="411" priority="835" operator="equal">
      <formula>-1000000</formula>
    </cfRule>
  </conditionalFormatting>
  <conditionalFormatting sqref="KU55:KW89">
    <cfRule type="cellIs" dxfId="410" priority="839" operator="equal">
      <formula>-1000000</formula>
    </cfRule>
  </conditionalFormatting>
  <conditionalFormatting sqref="KV6:KV7">
    <cfRule type="cellIs" dxfId="409" priority="848" operator="equal">
      <formula>-1000000</formula>
    </cfRule>
  </conditionalFormatting>
  <conditionalFormatting sqref="KV26">
    <cfRule type="cellIs" dxfId="408" priority="845" operator="equal">
      <formula>-1000000</formula>
    </cfRule>
  </conditionalFormatting>
  <conditionalFormatting sqref="KW13">
    <cfRule type="cellIs" dxfId="407" priority="832" operator="greaterThan">
      <formula>0</formula>
    </cfRule>
  </conditionalFormatting>
  <conditionalFormatting sqref="KW34">
    <cfRule type="cellIs" dxfId="406" priority="834" operator="greaterThan">
      <formula>0</formula>
    </cfRule>
  </conditionalFormatting>
  <conditionalFormatting sqref="KW43">
    <cfRule type="cellIs" dxfId="405" priority="836" operator="greaterThan">
      <formula>0</formula>
    </cfRule>
  </conditionalFormatting>
  <conditionalFormatting sqref="KW52">
    <cfRule type="cellIs" dxfId="404" priority="837" operator="greaterThan">
      <formula>0</formula>
    </cfRule>
  </conditionalFormatting>
  <conditionalFormatting sqref="KW61">
    <cfRule type="cellIs" dxfId="403" priority="838" operator="greaterThan">
      <formula>0</formula>
    </cfRule>
  </conditionalFormatting>
  <conditionalFormatting sqref="KW70">
    <cfRule type="cellIs" dxfId="402" priority="840" operator="greaterThan">
      <formula>0</formula>
    </cfRule>
  </conditionalFormatting>
  <conditionalFormatting sqref="KW79">
    <cfRule type="cellIs" dxfId="401" priority="841" operator="greaterThan">
      <formula>0</formula>
    </cfRule>
  </conditionalFormatting>
  <conditionalFormatting sqref="KW88">
    <cfRule type="cellIs" dxfId="400" priority="842" operator="greaterThan">
      <formula>0</formula>
    </cfRule>
  </conditionalFormatting>
  <conditionalFormatting sqref="KY1:KZ1">
    <cfRule type="cellIs" dxfId="399" priority="843" operator="equal">
      <formula>-1000000</formula>
    </cfRule>
  </conditionalFormatting>
  <conditionalFormatting sqref="KY2:LC89 LF3:LF89">
    <cfRule type="cellIs" dxfId="398" priority="403" operator="equal">
      <formula>-1000000</formula>
    </cfRule>
  </conditionalFormatting>
  <conditionalFormatting sqref="LC3:LC89 LF3:LG89">
    <cfRule type="cellIs" dxfId="397" priority="402" operator="equal">
      <formula>1</formula>
    </cfRule>
  </conditionalFormatting>
  <conditionalFormatting sqref="LD1">
    <cfRule type="cellIs" dxfId="396" priority="847" operator="equal">
      <formula>-1000000</formula>
    </cfRule>
  </conditionalFormatting>
  <conditionalFormatting sqref="LF1 LH1 LJ1">
    <cfRule type="cellIs" dxfId="395" priority="846" operator="equal">
      <formula>-1000000</formula>
    </cfRule>
  </conditionalFormatting>
  <conditionalFormatting sqref="LO1:LO2">
    <cfRule type="cellIs" dxfId="394" priority="14605" operator="equal">
      <formula>-1000000</formula>
    </cfRule>
  </conditionalFormatting>
  <conditionalFormatting sqref="LO15">
    <cfRule type="cellIs" dxfId="393" priority="3120" operator="equal">
      <formula>-1000000</formula>
    </cfRule>
  </conditionalFormatting>
  <conditionalFormatting sqref="LO7:LP7">
    <cfRule type="cellIs" dxfId="392" priority="14715" operator="equal">
      <formula>-1000000</formula>
    </cfRule>
  </conditionalFormatting>
  <conditionalFormatting sqref="LO3:LR14">
    <cfRule type="cellIs" dxfId="391" priority="3928" operator="equal">
      <formula>-1000000</formula>
    </cfRule>
  </conditionalFormatting>
  <conditionalFormatting sqref="LO27:LR27">
    <cfRule type="cellIs" dxfId="390" priority="3123" operator="equal">
      <formula>-1000000</formula>
    </cfRule>
  </conditionalFormatting>
  <conditionalFormatting sqref="LO54:LR54">
    <cfRule type="cellIs" dxfId="389" priority="3122" operator="equal">
      <formula>-1000000</formula>
    </cfRule>
  </conditionalFormatting>
  <conditionalFormatting sqref="LP1:LR1">
    <cfRule type="cellIs" dxfId="388" priority="14606" operator="equal">
      <formula>-1000000</formula>
    </cfRule>
  </conditionalFormatting>
  <conditionalFormatting sqref="LP15:LR26">
    <cfRule type="cellIs" dxfId="387" priority="3110" operator="equal">
      <formula>-1000000</formula>
    </cfRule>
  </conditionalFormatting>
  <conditionalFormatting sqref="LP28:LR53">
    <cfRule type="cellIs" dxfId="386" priority="3112" operator="equal">
      <formula>-1000000</formula>
    </cfRule>
  </conditionalFormatting>
  <conditionalFormatting sqref="LP55:LR89">
    <cfRule type="cellIs" dxfId="385" priority="3116" operator="equal">
      <formula>-1000000</formula>
    </cfRule>
  </conditionalFormatting>
  <conditionalFormatting sqref="LQ6:LQ7">
    <cfRule type="cellIs" dxfId="384" priority="14713" operator="equal">
      <formula>-1000000</formula>
    </cfRule>
  </conditionalFormatting>
  <conditionalFormatting sqref="LQ26">
    <cfRule type="cellIs" dxfId="383" priority="3121" operator="equal">
      <formula>-1000000</formula>
    </cfRule>
  </conditionalFormatting>
  <conditionalFormatting sqref="LR13">
    <cfRule type="cellIs" dxfId="382" priority="6177" operator="greaterThan">
      <formula>0</formula>
    </cfRule>
  </conditionalFormatting>
  <conditionalFormatting sqref="LR34">
    <cfRule type="cellIs" dxfId="381" priority="3111" operator="greaterThan">
      <formula>0</formula>
    </cfRule>
  </conditionalFormatting>
  <conditionalFormatting sqref="LR43">
    <cfRule type="cellIs" dxfId="380" priority="3113" operator="greaterThan">
      <formula>0</formula>
    </cfRule>
  </conditionalFormatting>
  <conditionalFormatting sqref="LR52">
    <cfRule type="cellIs" dxfId="379" priority="3114" operator="greaterThan">
      <formula>0</formula>
    </cfRule>
  </conditionalFormatting>
  <conditionalFormatting sqref="LR61">
    <cfRule type="cellIs" dxfId="378" priority="3115" operator="greaterThan">
      <formula>0</formula>
    </cfRule>
  </conditionalFormatting>
  <conditionalFormatting sqref="LR70">
    <cfRule type="cellIs" dxfId="377" priority="3117" operator="greaterThan">
      <formula>0</formula>
    </cfRule>
  </conditionalFormatting>
  <conditionalFormatting sqref="LR79">
    <cfRule type="cellIs" dxfId="376" priority="3118" operator="greaterThan">
      <formula>0</formula>
    </cfRule>
  </conditionalFormatting>
  <conditionalFormatting sqref="LR88">
    <cfRule type="cellIs" dxfId="375" priority="3119" operator="greaterThan">
      <formula>0</formula>
    </cfRule>
  </conditionalFormatting>
  <conditionalFormatting sqref="LS107">
    <cfRule type="cellIs" dxfId="374" priority="315" operator="equal">
      <formula>-1000000</formula>
    </cfRule>
  </conditionalFormatting>
  <conditionalFormatting sqref="LS117">
    <cfRule type="cellIs" dxfId="373" priority="31" operator="equal">
      <formula>-1000000</formula>
    </cfRule>
  </conditionalFormatting>
  <conditionalFormatting sqref="LT94:LV95">
    <cfRule type="cellIs" dxfId="372" priority="3902" operator="equal">
      <formula>-1000000</formula>
    </cfRule>
  </conditionalFormatting>
  <conditionalFormatting sqref="LT1:LW89 IA2:IM2 AS2:AW89 CE2:CI89 CX2:DB89 DQ2:DU89 EJ2:EN89 FC2:FG89 FV2:FZ89 GO2:GS89 HH2:HL89 LX2:LX89 AZ3:AZ89 BL3:BP89 BS3:BS89 CL3:CL89 DE3:DE89 DX3:DX89 EQ3:EQ89 FJ3:FJ89 GC3:GC89 GV3:GV89 HO3:HO89 IA3:IE89 IH3:IH89 A17 MF90:MM90 MS90:MV90">
    <cfRule type="cellIs" dxfId="371" priority="42767" operator="equal">
      <formula>-1000000</formula>
    </cfRule>
  </conditionalFormatting>
  <conditionalFormatting sqref="LU102">
    <cfRule type="cellIs" dxfId="370" priority="3900" operator="equal">
      <formula>-1000000</formula>
    </cfRule>
  </conditionalFormatting>
  <conditionalFormatting sqref="LW115">
    <cfRule type="cellIs" dxfId="369" priority="333" operator="equal">
      <formula>-1000000</formula>
    </cfRule>
  </conditionalFormatting>
  <conditionalFormatting sqref="LW136">
    <cfRule type="cellIs" dxfId="368" priority="332" operator="equal">
      <formula>-1000000</formula>
    </cfRule>
  </conditionalFormatting>
  <conditionalFormatting sqref="LY1:LY89 A43">
    <cfRule type="cellIs" dxfId="367" priority="42597" operator="equal">
      <formula>-1000000</formula>
    </cfRule>
  </conditionalFormatting>
  <conditionalFormatting sqref="LY103">
    <cfRule type="cellIs" dxfId="366" priority="3811" stopIfTrue="1" operator="greaterThan">
      <formula>0</formula>
    </cfRule>
  </conditionalFormatting>
  <conditionalFormatting sqref="LY104">
    <cfRule type="cellIs" dxfId="365" priority="3516" operator="greaterThan">
      <formula>0</formula>
    </cfRule>
    <cfRule type="cellIs" dxfId="364" priority="3517" operator="lessThan">
      <formula>0</formula>
    </cfRule>
  </conditionalFormatting>
  <conditionalFormatting sqref="LY124">
    <cfRule type="cellIs" dxfId="363" priority="1021" stopIfTrue="1" operator="greaterThan">
      <formula>0</formula>
    </cfRule>
  </conditionalFormatting>
  <conditionalFormatting sqref="LY125">
    <cfRule type="cellIs" dxfId="362" priority="1003" operator="greaterThan">
      <formula>0</formula>
    </cfRule>
    <cfRule type="cellIs" dxfId="361" priority="1004" operator="lessThan">
      <formula>0</formula>
    </cfRule>
  </conditionalFormatting>
  <conditionalFormatting sqref="LY145">
    <cfRule type="cellIs" dxfId="360" priority="71" stopIfTrue="1" operator="greaterThan">
      <formula>0</formula>
    </cfRule>
  </conditionalFormatting>
  <conditionalFormatting sqref="LY146">
    <cfRule type="cellIs" dxfId="359" priority="69" operator="greaterThan">
      <formula>0</formula>
    </cfRule>
    <cfRule type="cellIs" dxfId="358" priority="70" operator="lessThan">
      <formula>0</formula>
    </cfRule>
  </conditionalFormatting>
  <conditionalFormatting sqref="LY166">
    <cfRule type="cellIs" dxfId="357" priority="65" stopIfTrue="1" operator="greaterThan">
      <formula>0</formula>
    </cfRule>
  </conditionalFormatting>
  <conditionalFormatting sqref="LY167">
    <cfRule type="cellIs" dxfId="356" priority="63" operator="greaterThan">
      <formula>0</formula>
    </cfRule>
    <cfRule type="cellIs" dxfId="355" priority="64" operator="lessThan">
      <formula>0</formula>
    </cfRule>
  </conditionalFormatting>
  <conditionalFormatting sqref="LY187">
    <cfRule type="cellIs" dxfId="354" priority="59" stopIfTrue="1" operator="greaterThan">
      <formula>0</formula>
    </cfRule>
  </conditionalFormatting>
  <conditionalFormatting sqref="LY188">
    <cfRule type="cellIs" dxfId="353" priority="57" operator="greaterThan">
      <formula>0</formula>
    </cfRule>
    <cfRule type="cellIs" dxfId="352" priority="58" operator="lessThan">
      <formula>0</formula>
    </cfRule>
  </conditionalFormatting>
  <conditionalFormatting sqref="LY208">
    <cfRule type="cellIs" dxfId="351" priority="53" stopIfTrue="1" operator="greaterThan">
      <formula>0</formula>
    </cfRule>
  </conditionalFormatting>
  <conditionalFormatting sqref="LY209">
    <cfRule type="cellIs" dxfId="350" priority="51" operator="greaterThan">
      <formula>0</formula>
    </cfRule>
    <cfRule type="cellIs" dxfId="349" priority="52" operator="lessThan">
      <formula>0</formula>
    </cfRule>
  </conditionalFormatting>
  <conditionalFormatting sqref="MA97">
    <cfRule type="cellIs" dxfId="348" priority="3904" stopIfTrue="1" operator="greaterThan">
      <formula>0</formula>
    </cfRule>
  </conditionalFormatting>
  <conditionalFormatting sqref="MA101">
    <cfRule type="cellIs" dxfId="347" priority="3819" stopIfTrue="1" operator="greaterThan">
      <formula>0</formula>
    </cfRule>
  </conditionalFormatting>
  <conditionalFormatting sqref="MA105">
    <cfRule type="cellIs" dxfId="346" priority="3818" stopIfTrue="1" operator="greaterThan">
      <formula>0</formula>
    </cfRule>
  </conditionalFormatting>
  <conditionalFormatting sqref="MA109">
    <cfRule type="cellIs" dxfId="345" priority="3816" stopIfTrue="1" operator="greaterThan">
      <formula>0</formula>
    </cfRule>
  </conditionalFormatting>
  <conditionalFormatting sqref="MA112">
    <cfRule type="cellIs" dxfId="344" priority="3813" stopIfTrue="1" operator="greaterThan">
      <formula>0</formula>
    </cfRule>
  </conditionalFormatting>
  <conditionalFormatting sqref="MA118">
    <cfRule type="cellIs" dxfId="343" priority="314" stopIfTrue="1" operator="greaterThan">
      <formula>0</formula>
    </cfRule>
  </conditionalFormatting>
  <conditionalFormatting sqref="MA122">
    <cfRule type="cellIs" dxfId="342" priority="312" stopIfTrue="1" operator="greaterThan">
      <formula>0</formula>
    </cfRule>
  </conditionalFormatting>
  <conditionalFormatting sqref="MA126">
    <cfRule type="cellIs" dxfId="341" priority="311" stopIfTrue="1" operator="greaterThan">
      <formula>0</formula>
    </cfRule>
  </conditionalFormatting>
  <conditionalFormatting sqref="MA130">
    <cfRule type="cellIs" dxfId="340" priority="309" stopIfTrue="1" operator="greaterThan">
      <formula>0</formula>
    </cfRule>
  </conditionalFormatting>
  <conditionalFormatting sqref="MA133">
    <cfRule type="cellIs" dxfId="339" priority="308" stopIfTrue="1" operator="greaterThan">
      <formula>0</formula>
    </cfRule>
  </conditionalFormatting>
  <conditionalFormatting sqref="MA139">
    <cfRule type="cellIs" dxfId="338" priority="266" stopIfTrue="1" operator="greaterThan">
      <formula>0</formula>
    </cfRule>
  </conditionalFormatting>
  <conditionalFormatting sqref="MA143">
    <cfRule type="cellIs" dxfId="337" priority="264" stopIfTrue="1" operator="greaterThan">
      <formula>0</formula>
    </cfRule>
  </conditionalFormatting>
  <conditionalFormatting sqref="MA147">
    <cfRule type="cellIs" dxfId="336" priority="263" stopIfTrue="1" operator="greaterThan">
      <formula>0</formula>
    </cfRule>
  </conditionalFormatting>
  <conditionalFormatting sqref="MA151">
    <cfRule type="cellIs" dxfId="335" priority="261" stopIfTrue="1" operator="greaterThan">
      <formula>0</formula>
    </cfRule>
  </conditionalFormatting>
  <conditionalFormatting sqref="MA154">
    <cfRule type="cellIs" dxfId="334" priority="260" stopIfTrue="1" operator="greaterThan">
      <formula>0</formula>
    </cfRule>
  </conditionalFormatting>
  <conditionalFormatting sqref="MA160">
    <cfRule type="cellIs" dxfId="333" priority="218" stopIfTrue="1" operator="greaterThan">
      <formula>0</formula>
    </cfRule>
  </conditionalFormatting>
  <conditionalFormatting sqref="MA164">
    <cfRule type="cellIs" dxfId="332" priority="216" stopIfTrue="1" operator="greaterThan">
      <formula>0</formula>
    </cfRule>
  </conditionalFormatting>
  <conditionalFormatting sqref="MA168">
    <cfRule type="cellIs" dxfId="331" priority="215" stopIfTrue="1" operator="greaterThan">
      <formula>0</formula>
    </cfRule>
  </conditionalFormatting>
  <conditionalFormatting sqref="MA172">
    <cfRule type="cellIs" dxfId="330" priority="213" stopIfTrue="1" operator="greaterThan">
      <formula>0</formula>
    </cfRule>
  </conditionalFormatting>
  <conditionalFormatting sqref="MA175">
    <cfRule type="cellIs" dxfId="329" priority="212" stopIfTrue="1" operator="greaterThan">
      <formula>0</formula>
    </cfRule>
  </conditionalFormatting>
  <conditionalFormatting sqref="MA181">
    <cfRule type="cellIs" dxfId="328" priority="170" stopIfTrue="1" operator="greaterThan">
      <formula>0</formula>
    </cfRule>
  </conditionalFormatting>
  <conditionalFormatting sqref="MA185">
    <cfRule type="cellIs" dxfId="327" priority="168" stopIfTrue="1" operator="greaterThan">
      <formula>0</formula>
    </cfRule>
  </conditionalFormatting>
  <conditionalFormatting sqref="MA189">
    <cfRule type="cellIs" dxfId="326" priority="167" stopIfTrue="1" operator="greaterThan">
      <formula>0</formula>
    </cfRule>
  </conditionalFormatting>
  <conditionalFormatting sqref="MA193">
    <cfRule type="cellIs" dxfId="325" priority="165" stopIfTrue="1" operator="greaterThan">
      <formula>0</formula>
    </cfRule>
  </conditionalFormatting>
  <conditionalFormatting sqref="MA196">
    <cfRule type="cellIs" dxfId="324" priority="164" stopIfTrue="1" operator="greaterThan">
      <formula>0</formula>
    </cfRule>
  </conditionalFormatting>
  <conditionalFormatting sqref="MA202">
    <cfRule type="cellIs" dxfId="323" priority="122" stopIfTrue="1" operator="greaterThan">
      <formula>0</formula>
    </cfRule>
  </conditionalFormatting>
  <conditionalFormatting sqref="MA206">
    <cfRule type="cellIs" dxfId="322" priority="120" stopIfTrue="1" operator="greaterThan">
      <formula>0</formula>
    </cfRule>
  </conditionalFormatting>
  <conditionalFormatting sqref="MA210">
    <cfRule type="cellIs" dxfId="321" priority="119" stopIfTrue="1" operator="greaterThan">
      <formula>0</formula>
    </cfRule>
  </conditionalFormatting>
  <conditionalFormatting sqref="MA214">
    <cfRule type="cellIs" dxfId="320" priority="117" stopIfTrue="1" operator="greaterThan">
      <formula>0</formula>
    </cfRule>
  </conditionalFormatting>
  <conditionalFormatting sqref="MA217">
    <cfRule type="cellIs" dxfId="319" priority="116" stopIfTrue="1" operator="greaterThan">
      <formula>0</formula>
    </cfRule>
  </conditionalFormatting>
  <conditionalFormatting sqref="MA2:MC89">
    <cfRule type="cellIs" dxfId="318" priority="34" operator="equal">
      <formula>-1000000</formula>
    </cfRule>
  </conditionalFormatting>
  <conditionalFormatting sqref="MB97">
    <cfRule type="cellIs" dxfId="317" priority="3588" operator="greaterThan">
      <formula>0</formula>
    </cfRule>
    <cfRule type="cellIs" dxfId="316" priority="3589" operator="lessThan">
      <formula>0</formula>
    </cfRule>
  </conditionalFormatting>
  <conditionalFormatting sqref="MB101">
    <cfRule type="cellIs" dxfId="315" priority="3590" operator="greaterThan">
      <formula>0</formula>
    </cfRule>
    <cfRule type="cellIs" dxfId="314" priority="3591" operator="lessThan">
      <formula>0</formula>
    </cfRule>
  </conditionalFormatting>
  <conditionalFormatting sqref="MB105">
    <cfRule type="cellIs" dxfId="313" priority="3592" operator="greaterThan">
      <formula>0</formula>
    </cfRule>
    <cfRule type="cellIs" dxfId="312" priority="3593" operator="lessThan">
      <formula>0</formula>
    </cfRule>
  </conditionalFormatting>
  <conditionalFormatting sqref="MB109">
    <cfRule type="cellIs" dxfId="311" priority="3582" operator="greaterThan">
      <formula>0</formula>
    </cfRule>
    <cfRule type="cellIs" dxfId="310" priority="3583" operator="lessThan">
      <formula>0</formula>
    </cfRule>
  </conditionalFormatting>
  <conditionalFormatting sqref="MB112">
    <cfRule type="cellIs" dxfId="309" priority="3596" operator="greaterThan">
      <formula>0</formula>
    </cfRule>
    <cfRule type="cellIs" dxfId="308" priority="3597" operator="lessThan">
      <formula>0</formula>
    </cfRule>
  </conditionalFormatting>
  <conditionalFormatting sqref="MB118">
    <cfRule type="cellIs" dxfId="307" priority="297" operator="greaterThan">
      <formula>0</formula>
    </cfRule>
    <cfRule type="cellIs" dxfId="306" priority="298" operator="lessThan">
      <formula>0</formula>
    </cfRule>
  </conditionalFormatting>
  <conditionalFormatting sqref="MB122">
    <cfRule type="cellIs" dxfId="305" priority="299" operator="greaterThan">
      <formula>0</formula>
    </cfRule>
    <cfRule type="cellIs" dxfId="304" priority="300" operator="lessThan">
      <formula>0</formula>
    </cfRule>
  </conditionalFormatting>
  <conditionalFormatting sqref="MB126">
    <cfRule type="cellIs" dxfId="303" priority="301" operator="greaterThan">
      <formula>0</formula>
    </cfRule>
    <cfRule type="cellIs" dxfId="302" priority="302" operator="lessThan">
      <formula>0</formula>
    </cfRule>
  </conditionalFormatting>
  <conditionalFormatting sqref="MB130">
    <cfRule type="cellIs" dxfId="301" priority="291" operator="greaterThan">
      <formula>0</formula>
    </cfRule>
    <cfRule type="cellIs" dxfId="300" priority="292" operator="lessThan">
      <formula>0</formula>
    </cfRule>
  </conditionalFormatting>
  <conditionalFormatting sqref="MB133">
    <cfRule type="cellIs" dxfId="299" priority="305" operator="greaterThan">
      <formula>0</formula>
    </cfRule>
    <cfRule type="cellIs" dxfId="298" priority="306" operator="lessThan">
      <formula>0</formula>
    </cfRule>
  </conditionalFormatting>
  <conditionalFormatting sqref="MB139">
    <cfRule type="cellIs" dxfId="297" priority="249" operator="greaterThan">
      <formula>0</formula>
    </cfRule>
    <cfRule type="cellIs" dxfId="296" priority="250" operator="lessThan">
      <formula>0</formula>
    </cfRule>
  </conditionalFormatting>
  <conditionalFormatting sqref="MB143">
    <cfRule type="cellIs" dxfId="295" priority="251" operator="greaterThan">
      <formula>0</formula>
    </cfRule>
    <cfRule type="cellIs" dxfId="294" priority="252" operator="lessThan">
      <formula>0</formula>
    </cfRule>
  </conditionalFormatting>
  <conditionalFormatting sqref="MB147">
    <cfRule type="cellIs" dxfId="293" priority="253" operator="greaterThan">
      <formula>0</formula>
    </cfRule>
    <cfRule type="cellIs" dxfId="292" priority="254" operator="lessThan">
      <formula>0</formula>
    </cfRule>
  </conditionalFormatting>
  <conditionalFormatting sqref="MB151">
    <cfRule type="cellIs" dxfId="291" priority="243" operator="greaterThan">
      <formula>0</formula>
    </cfRule>
    <cfRule type="cellIs" dxfId="290" priority="244" operator="lessThan">
      <formula>0</formula>
    </cfRule>
  </conditionalFormatting>
  <conditionalFormatting sqref="MB154">
    <cfRule type="cellIs" dxfId="289" priority="257" operator="greaterThan">
      <formula>0</formula>
    </cfRule>
    <cfRule type="cellIs" dxfId="288" priority="258" operator="lessThan">
      <formula>0</formula>
    </cfRule>
  </conditionalFormatting>
  <conditionalFormatting sqref="MB160">
    <cfRule type="cellIs" dxfId="287" priority="201" operator="greaterThan">
      <formula>0</formula>
    </cfRule>
    <cfRule type="cellIs" dxfId="286" priority="202" operator="lessThan">
      <formula>0</formula>
    </cfRule>
  </conditionalFormatting>
  <conditionalFormatting sqref="MB164">
    <cfRule type="cellIs" dxfId="285" priority="203" operator="greaterThan">
      <formula>0</formula>
    </cfRule>
    <cfRule type="cellIs" dxfId="284" priority="204" operator="lessThan">
      <formula>0</formula>
    </cfRule>
  </conditionalFormatting>
  <conditionalFormatting sqref="MB168">
    <cfRule type="cellIs" dxfId="283" priority="205" operator="greaterThan">
      <formula>0</formula>
    </cfRule>
    <cfRule type="cellIs" dxfId="282" priority="206" operator="lessThan">
      <formula>0</formula>
    </cfRule>
  </conditionalFormatting>
  <conditionalFormatting sqref="MB172">
    <cfRule type="cellIs" dxfId="281" priority="195" operator="greaterThan">
      <formula>0</formula>
    </cfRule>
    <cfRule type="cellIs" dxfId="280" priority="196" operator="lessThan">
      <formula>0</formula>
    </cfRule>
  </conditionalFormatting>
  <conditionalFormatting sqref="MB175">
    <cfRule type="cellIs" dxfId="279" priority="209" operator="greaterThan">
      <formula>0</formula>
    </cfRule>
    <cfRule type="cellIs" dxfId="278" priority="210" operator="lessThan">
      <formula>0</formula>
    </cfRule>
  </conditionalFormatting>
  <conditionalFormatting sqref="MB181">
    <cfRule type="cellIs" dxfId="277" priority="153" operator="greaterThan">
      <formula>0</formula>
    </cfRule>
    <cfRule type="cellIs" dxfId="276" priority="154" operator="lessThan">
      <formula>0</formula>
    </cfRule>
  </conditionalFormatting>
  <conditionalFormatting sqref="MB185">
    <cfRule type="cellIs" dxfId="275" priority="155" operator="greaterThan">
      <formula>0</formula>
    </cfRule>
    <cfRule type="cellIs" dxfId="274" priority="156" operator="lessThan">
      <formula>0</formula>
    </cfRule>
  </conditionalFormatting>
  <conditionalFormatting sqref="MB189">
    <cfRule type="cellIs" dxfId="273" priority="157" operator="greaterThan">
      <formula>0</formula>
    </cfRule>
    <cfRule type="cellIs" dxfId="272" priority="158" operator="lessThan">
      <formula>0</formula>
    </cfRule>
  </conditionalFormatting>
  <conditionalFormatting sqref="MB193">
    <cfRule type="cellIs" dxfId="271" priority="147" operator="greaterThan">
      <formula>0</formula>
    </cfRule>
    <cfRule type="cellIs" dxfId="270" priority="148" operator="lessThan">
      <formula>0</formula>
    </cfRule>
  </conditionalFormatting>
  <conditionalFormatting sqref="MB196">
    <cfRule type="cellIs" dxfId="269" priority="161" operator="greaterThan">
      <formula>0</formula>
    </cfRule>
    <cfRule type="cellIs" dxfId="268" priority="162" operator="lessThan">
      <formula>0</formula>
    </cfRule>
  </conditionalFormatting>
  <conditionalFormatting sqref="MB202">
    <cfRule type="cellIs" dxfId="267" priority="105" operator="greaterThan">
      <formula>0</formula>
    </cfRule>
    <cfRule type="cellIs" dxfId="266" priority="106" operator="lessThan">
      <formula>0</formula>
    </cfRule>
  </conditionalFormatting>
  <conditionalFormatting sqref="MB206">
    <cfRule type="cellIs" dxfId="265" priority="107" operator="greaterThan">
      <formula>0</formula>
    </cfRule>
    <cfRule type="cellIs" dxfId="264" priority="108" operator="lessThan">
      <formula>0</formula>
    </cfRule>
  </conditionalFormatting>
  <conditionalFormatting sqref="MB210">
    <cfRule type="cellIs" dxfId="263" priority="109" operator="greaterThan">
      <formula>0</formula>
    </cfRule>
    <cfRule type="cellIs" dxfId="262" priority="110" operator="lessThan">
      <formula>0</formula>
    </cfRule>
  </conditionalFormatting>
  <conditionalFormatting sqref="MB214">
    <cfRule type="cellIs" dxfId="261" priority="99" operator="greaterThan">
      <formula>0</formula>
    </cfRule>
    <cfRule type="cellIs" dxfId="260" priority="100" operator="lessThan">
      <formula>0</formula>
    </cfRule>
  </conditionalFormatting>
  <conditionalFormatting sqref="MB217">
    <cfRule type="cellIs" dxfId="259" priority="113" operator="greaterThan">
      <formula>0</formula>
    </cfRule>
    <cfRule type="cellIs" dxfId="258" priority="114" operator="lessThan">
      <formula>0</formula>
    </cfRule>
  </conditionalFormatting>
  <conditionalFormatting sqref="MD97">
    <cfRule type="cellIs" dxfId="257" priority="3820" stopIfTrue="1" operator="greaterThan">
      <formula>0</formula>
    </cfRule>
  </conditionalFormatting>
  <conditionalFormatting sqref="MD105">
    <cfRule type="cellIs" dxfId="256" priority="3817" stopIfTrue="1" operator="greaterThan">
      <formula>0</formula>
    </cfRule>
  </conditionalFormatting>
  <conditionalFormatting sqref="MD112">
    <cfRule type="cellIs" dxfId="255" priority="3812" stopIfTrue="1" operator="greaterThan">
      <formula>0</formula>
    </cfRule>
  </conditionalFormatting>
  <conditionalFormatting sqref="MD118">
    <cfRule type="cellIs" dxfId="254" priority="313" stopIfTrue="1" operator="greaterThan">
      <formula>0</formula>
    </cfRule>
  </conditionalFormatting>
  <conditionalFormatting sqref="MD126">
    <cfRule type="cellIs" dxfId="253" priority="310" stopIfTrue="1" operator="greaterThan">
      <formula>0</formula>
    </cfRule>
  </conditionalFormatting>
  <conditionalFormatting sqref="MD133">
    <cfRule type="cellIs" dxfId="252" priority="307" stopIfTrue="1" operator="greaterThan">
      <formula>0</formula>
    </cfRule>
  </conditionalFormatting>
  <conditionalFormatting sqref="MD139">
    <cfRule type="cellIs" dxfId="251" priority="265" stopIfTrue="1" operator="greaterThan">
      <formula>0</formula>
    </cfRule>
  </conditionalFormatting>
  <conditionalFormatting sqref="MD147">
    <cfRule type="cellIs" dxfId="250" priority="262" stopIfTrue="1" operator="greaterThan">
      <formula>0</formula>
    </cfRule>
  </conditionalFormatting>
  <conditionalFormatting sqref="MD154">
    <cfRule type="cellIs" dxfId="249" priority="259" stopIfTrue="1" operator="greaterThan">
      <formula>0</formula>
    </cfRule>
  </conditionalFormatting>
  <conditionalFormatting sqref="MD160">
    <cfRule type="cellIs" dxfId="248" priority="217" stopIfTrue="1" operator="greaterThan">
      <formula>0</formula>
    </cfRule>
  </conditionalFormatting>
  <conditionalFormatting sqref="MD168">
    <cfRule type="cellIs" dxfId="247" priority="214" stopIfTrue="1" operator="greaterThan">
      <formula>0</formula>
    </cfRule>
  </conditionalFormatting>
  <conditionalFormatting sqref="MD175">
    <cfRule type="cellIs" dxfId="246" priority="211" stopIfTrue="1" operator="greaterThan">
      <formula>0</formula>
    </cfRule>
  </conditionalFormatting>
  <conditionalFormatting sqref="MD181">
    <cfRule type="cellIs" dxfId="245" priority="169" stopIfTrue="1" operator="greaterThan">
      <formula>0</formula>
    </cfRule>
  </conditionalFormatting>
  <conditionalFormatting sqref="MD189">
    <cfRule type="cellIs" dxfId="244" priority="166" stopIfTrue="1" operator="greaterThan">
      <formula>0</formula>
    </cfRule>
  </conditionalFormatting>
  <conditionalFormatting sqref="MD196">
    <cfRule type="cellIs" dxfId="243" priority="163" stopIfTrue="1" operator="greaterThan">
      <formula>0</formula>
    </cfRule>
  </conditionalFormatting>
  <conditionalFormatting sqref="MD202">
    <cfRule type="cellIs" dxfId="242" priority="121" stopIfTrue="1" operator="greaterThan">
      <formula>0</formula>
    </cfRule>
  </conditionalFormatting>
  <conditionalFormatting sqref="MD210">
    <cfRule type="cellIs" dxfId="241" priority="118" stopIfTrue="1" operator="greaterThan">
      <formula>0</formula>
    </cfRule>
  </conditionalFormatting>
  <conditionalFormatting sqref="MD217">
    <cfRule type="cellIs" dxfId="240" priority="115" stopIfTrue="1" operator="greaterThan">
      <formula>0</formula>
    </cfRule>
  </conditionalFormatting>
  <conditionalFormatting sqref="MD3:ME89">
    <cfRule type="cellIs" dxfId="239" priority="32" operator="equal">
      <formula>1</formula>
    </cfRule>
    <cfRule type="cellIs" dxfId="238" priority="33" operator="equal">
      <formula>-1000000</formula>
    </cfRule>
  </conditionalFormatting>
  <conditionalFormatting sqref="ME97">
    <cfRule type="cellIs" dxfId="237" priority="3586" operator="greaterThan">
      <formula>0</formula>
    </cfRule>
    <cfRule type="cellIs" dxfId="236" priority="3587" operator="lessThan">
      <formula>0</formula>
    </cfRule>
  </conditionalFormatting>
  <conditionalFormatting sqref="ME105">
    <cfRule type="cellIs" dxfId="235" priority="3584" operator="greaterThan">
      <formula>0</formula>
    </cfRule>
    <cfRule type="cellIs" dxfId="234" priority="3585" operator="lessThan">
      <formula>0</formula>
    </cfRule>
  </conditionalFormatting>
  <conditionalFormatting sqref="ME112">
    <cfRule type="cellIs" dxfId="233" priority="3594" operator="greaterThan">
      <formula>0</formula>
    </cfRule>
    <cfRule type="cellIs" dxfId="232" priority="3595" operator="lessThan">
      <formula>0</formula>
    </cfRule>
  </conditionalFormatting>
  <conditionalFormatting sqref="ME118">
    <cfRule type="cellIs" dxfId="231" priority="295" operator="greaterThan">
      <formula>0</formula>
    </cfRule>
    <cfRule type="cellIs" dxfId="230" priority="296" operator="lessThan">
      <formula>0</formula>
    </cfRule>
  </conditionalFormatting>
  <conditionalFormatting sqref="ME126">
    <cfRule type="cellIs" dxfId="229" priority="293" operator="greaterThan">
      <formula>0</formula>
    </cfRule>
    <cfRule type="cellIs" dxfId="228" priority="294" operator="lessThan">
      <formula>0</formula>
    </cfRule>
  </conditionalFormatting>
  <conditionalFormatting sqref="ME133">
    <cfRule type="cellIs" dxfId="227" priority="303" operator="greaterThan">
      <formula>0</formula>
    </cfRule>
    <cfRule type="cellIs" dxfId="226" priority="304" operator="lessThan">
      <formula>0</formula>
    </cfRule>
  </conditionalFormatting>
  <conditionalFormatting sqref="ME139">
    <cfRule type="cellIs" dxfId="225" priority="247" operator="greaterThan">
      <formula>0</formula>
    </cfRule>
    <cfRule type="cellIs" dxfId="224" priority="248" operator="lessThan">
      <formula>0</formula>
    </cfRule>
  </conditionalFormatting>
  <conditionalFormatting sqref="ME147">
    <cfRule type="cellIs" dxfId="223" priority="245" operator="greaterThan">
      <formula>0</formula>
    </cfRule>
    <cfRule type="cellIs" dxfId="222" priority="246" operator="lessThan">
      <formula>0</formula>
    </cfRule>
  </conditionalFormatting>
  <conditionalFormatting sqref="ME154">
    <cfRule type="cellIs" dxfId="221" priority="255" operator="greaterThan">
      <formula>0</formula>
    </cfRule>
    <cfRule type="cellIs" dxfId="220" priority="256" operator="lessThan">
      <formula>0</formula>
    </cfRule>
  </conditionalFormatting>
  <conditionalFormatting sqref="ME160">
    <cfRule type="cellIs" dxfId="219" priority="199" operator="greaterThan">
      <formula>0</formula>
    </cfRule>
    <cfRule type="cellIs" dxfId="218" priority="200" operator="lessThan">
      <formula>0</formula>
    </cfRule>
  </conditionalFormatting>
  <conditionalFormatting sqref="ME168">
    <cfRule type="cellIs" dxfId="217" priority="197" operator="greaterThan">
      <formula>0</formula>
    </cfRule>
    <cfRule type="cellIs" dxfId="216" priority="198" operator="lessThan">
      <formula>0</formula>
    </cfRule>
  </conditionalFormatting>
  <conditionalFormatting sqref="ME175">
    <cfRule type="cellIs" dxfId="215" priority="207" operator="greaterThan">
      <formula>0</formula>
    </cfRule>
    <cfRule type="cellIs" dxfId="214" priority="208" operator="lessThan">
      <formula>0</formula>
    </cfRule>
  </conditionalFormatting>
  <conditionalFormatting sqref="ME181">
    <cfRule type="cellIs" dxfId="213" priority="151" operator="greaterThan">
      <formula>0</formula>
    </cfRule>
    <cfRule type="cellIs" dxfId="212" priority="152" operator="lessThan">
      <formula>0</formula>
    </cfRule>
  </conditionalFormatting>
  <conditionalFormatting sqref="ME189">
    <cfRule type="cellIs" dxfId="211" priority="149" operator="greaterThan">
      <formula>0</formula>
    </cfRule>
    <cfRule type="cellIs" dxfId="210" priority="150" operator="lessThan">
      <formula>0</formula>
    </cfRule>
  </conditionalFormatting>
  <conditionalFormatting sqref="ME196">
    <cfRule type="cellIs" dxfId="209" priority="159" operator="greaterThan">
      <formula>0</formula>
    </cfRule>
    <cfRule type="cellIs" dxfId="208" priority="160" operator="lessThan">
      <formula>0</formula>
    </cfRule>
  </conditionalFormatting>
  <conditionalFormatting sqref="ME202">
    <cfRule type="cellIs" dxfId="207" priority="103" operator="greaterThan">
      <formula>0</formula>
    </cfRule>
    <cfRule type="cellIs" dxfId="206" priority="104" operator="lessThan">
      <formula>0</formula>
    </cfRule>
  </conditionalFormatting>
  <conditionalFormatting sqref="ME210">
    <cfRule type="cellIs" dxfId="205" priority="101" operator="greaterThan">
      <formula>0</formula>
    </cfRule>
    <cfRule type="cellIs" dxfId="204" priority="102" operator="lessThan">
      <formula>0</formula>
    </cfRule>
  </conditionalFormatting>
  <conditionalFormatting sqref="ME217">
    <cfRule type="cellIs" dxfId="203" priority="111" operator="greaterThan">
      <formula>0</formula>
    </cfRule>
    <cfRule type="cellIs" dxfId="202" priority="112" operator="lessThan">
      <formula>0</formula>
    </cfRule>
  </conditionalFormatting>
  <conditionalFormatting sqref="MF1">
    <cfRule type="cellIs" dxfId="201" priority="14602" operator="equal">
      <formula>-1000000</formula>
    </cfRule>
  </conditionalFormatting>
  <conditionalFormatting sqref="MH1 MJ1 ML1">
    <cfRule type="cellIs" dxfId="200" priority="14601" operator="equal">
      <formula>-1000000</formula>
    </cfRule>
  </conditionalFormatting>
  <conditionalFormatting sqref="MH124">
    <cfRule type="cellIs" dxfId="199" priority="74" stopIfTrue="1" operator="greaterThan">
      <formula>0</formula>
    </cfRule>
  </conditionalFormatting>
  <conditionalFormatting sqref="MH125">
    <cfRule type="cellIs" dxfId="198" priority="72" operator="greaterThan">
      <formula>0</formula>
    </cfRule>
    <cfRule type="cellIs" dxfId="197" priority="73" operator="lessThan">
      <formula>0</formula>
    </cfRule>
  </conditionalFormatting>
  <conditionalFormatting sqref="MH145">
    <cfRule type="cellIs" dxfId="196" priority="68" stopIfTrue="1" operator="greaterThan">
      <formula>0</formula>
    </cfRule>
  </conditionalFormatting>
  <conditionalFormatting sqref="MH146">
    <cfRule type="cellIs" dxfId="195" priority="66" operator="greaterThan">
      <formula>0</formula>
    </cfRule>
    <cfRule type="cellIs" dxfId="194" priority="67" operator="lessThan">
      <formula>0</formula>
    </cfRule>
  </conditionalFormatting>
  <conditionalFormatting sqref="MH166">
    <cfRule type="cellIs" dxfId="193" priority="62" stopIfTrue="1" operator="greaterThan">
      <formula>0</formula>
    </cfRule>
  </conditionalFormatting>
  <conditionalFormatting sqref="MH167">
    <cfRule type="cellIs" dxfId="192" priority="60" operator="greaterThan">
      <formula>0</formula>
    </cfRule>
    <cfRule type="cellIs" dxfId="191" priority="61" operator="lessThan">
      <formula>0</formula>
    </cfRule>
  </conditionalFormatting>
  <conditionalFormatting sqref="MH187">
    <cfRule type="cellIs" dxfId="190" priority="56" stopIfTrue="1" operator="greaterThan">
      <formula>0</formula>
    </cfRule>
  </conditionalFormatting>
  <conditionalFormatting sqref="MH188">
    <cfRule type="cellIs" dxfId="189" priority="54" operator="greaterThan">
      <formula>0</formula>
    </cfRule>
    <cfRule type="cellIs" dxfId="188" priority="55" operator="lessThan">
      <formula>0</formula>
    </cfRule>
  </conditionalFormatting>
  <conditionalFormatting sqref="MH208">
    <cfRule type="cellIs" dxfId="187" priority="50" stopIfTrue="1" operator="greaterThan">
      <formula>0</formula>
    </cfRule>
  </conditionalFormatting>
  <conditionalFormatting sqref="MH209">
    <cfRule type="cellIs" dxfId="186" priority="48" operator="greaterThan">
      <formula>0</formula>
    </cfRule>
    <cfRule type="cellIs" dxfId="185" priority="49" operator="lessThan">
      <formula>0</formula>
    </cfRule>
  </conditionalFormatting>
  <conditionalFormatting sqref="MJ118">
    <cfRule type="cellIs" dxfId="184" priority="290" stopIfTrue="1" operator="greaterThan">
      <formula>0</formula>
    </cfRule>
  </conditionalFormatting>
  <conditionalFormatting sqref="MJ122">
    <cfRule type="cellIs" dxfId="183" priority="288" stopIfTrue="1" operator="greaterThan">
      <formula>0</formula>
    </cfRule>
  </conditionalFormatting>
  <conditionalFormatting sqref="MJ126">
    <cfRule type="cellIs" dxfId="182" priority="287" stopIfTrue="1" operator="greaterThan">
      <formula>0</formula>
    </cfRule>
  </conditionalFormatting>
  <conditionalFormatting sqref="MJ130">
    <cfRule type="cellIs" dxfId="181" priority="285" stopIfTrue="1" operator="greaterThan">
      <formula>0</formula>
    </cfRule>
  </conditionalFormatting>
  <conditionalFormatting sqref="MJ133">
    <cfRule type="cellIs" dxfId="180" priority="284" stopIfTrue="1" operator="greaterThan">
      <formula>0</formula>
    </cfRule>
  </conditionalFormatting>
  <conditionalFormatting sqref="MJ139">
    <cfRule type="cellIs" dxfId="179" priority="242" stopIfTrue="1" operator="greaterThan">
      <formula>0</formula>
    </cfRule>
  </conditionalFormatting>
  <conditionalFormatting sqref="MJ143">
    <cfRule type="cellIs" dxfId="178" priority="240" stopIfTrue="1" operator="greaterThan">
      <formula>0</formula>
    </cfRule>
  </conditionalFormatting>
  <conditionalFormatting sqref="MJ147">
    <cfRule type="cellIs" dxfId="177" priority="239" stopIfTrue="1" operator="greaterThan">
      <formula>0</formula>
    </cfRule>
  </conditionalFormatting>
  <conditionalFormatting sqref="MJ151">
    <cfRule type="cellIs" dxfId="176" priority="237" stopIfTrue="1" operator="greaterThan">
      <formula>0</formula>
    </cfRule>
  </conditionalFormatting>
  <conditionalFormatting sqref="MJ154">
    <cfRule type="cellIs" dxfId="175" priority="236" stopIfTrue="1" operator="greaterThan">
      <formula>0</formula>
    </cfRule>
  </conditionalFormatting>
  <conditionalFormatting sqref="MJ160">
    <cfRule type="cellIs" dxfId="174" priority="194" stopIfTrue="1" operator="greaterThan">
      <formula>0</formula>
    </cfRule>
  </conditionalFormatting>
  <conditionalFormatting sqref="MJ164">
    <cfRule type="cellIs" dxfId="173" priority="192" stopIfTrue="1" operator="greaterThan">
      <formula>0</formula>
    </cfRule>
  </conditionalFormatting>
  <conditionalFormatting sqref="MJ168">
    <cfRule type="cellIs" dxfId="172" priority="191" stopIfTrue="1" operator="greaterThan">
      <formula>0</formula>
    </cfRule>
  </conditionalFormatting>
  <conditionalFormatting sqref="MJ172">
    <cfRule type="cellIs" dxfId="171" priority="189" stopIfTrue="1" operator="greaterThan">
      <formula>0</formula>
    </cfRule>
  </conditionalFormatting>
  <conditionalFormatting sqref="MJ175">
    <cfRule type="cellIs" dxfId="170" priority="188" stopIfTrue="1" operator="greaterThan">
      <formula>0</formula>
    </cfRule>
  </conditionalFormatting>
  <conditionalFormatting sqref="MJ181">
    <cfRule type="cellIs" dxfId="169" priority="146" stopIfTrue="1" operator="greaterThan">
      <formula>0</formula>
    </cfRule>
  </conditionalFormatting>
  <conditionalFormatting sqref="MJ185">
    <cfRule type="cellIs" dxfId="168" priority="144" stopIfTrue="1" operator="greaterThan">
      <formula>0</formula>
    </cfRule>
  </conditionalFormatting>
  <conditionalFormatting sqref="MJ189">
    <cfRule type="cellIs" dxfId="167" priority="143" stopIfTrue="1" operator="greaterThan">
      <formula>0</formula>
    </cfRule>
  </conditionalFormatting>
  <conditionalFormatting sqref="MJ193">
    <cfRule type="cellIs" dxfId="166" priority="141" stopIfTrue="1" operator="greaterThan">
      <formula>0</formula>
    </cfRule>
  </conditionalFormatting>
  <conditionalFormatting sqref="MJ196">
    <cfRule type="cellIs" dxfId="165" priority="140" stopIfTrue="1" operator="greaterThan">
      <formula>0</formula>
    </cfRule>
  </conditionalFormatting>
  <conditionalFormatting sqref="MJ202">
    <cfRule type="cellIs" dxfId="164" priority="98" stopIfTrue="1" operator="greaterThan">
      <formula>0</formula>
    </cfRule>
  </conditionalFormatting>
  <conditionalFormatting sqref="MJ206">
    <cfRule type="cellIs" dxfId="163" priority="96" stopIfTrue="1" operator="greaterThan">
      <formula>0</formula>
    </cfRule>
  </conditionalFormatting>
  <conditionalFormatting sqref="MJ210">
    <cfRule type="cellIs" dxfId="162" priority="95" stopIfTrue="1" operator="greaterThan">
      <formula>0</formula>
    </cfRule>
  </conditionalFormatting>
  <conditionalFormatting sqref="MJ214">
    <cfRule type="cellIs" dxfId="161" priority="93" stopIfTrue="1" operator="greaterThan">
      <formula>0</formula>
    </cfRule>
  </conditionalFormatting>
  <conditionalFormatting sqref="MJ217">
    <cfRule type="cellIs" dxfId="160" priority="92" stopIfTrue="1" operator="greaterThan">
      <formula>0</formula>
    </cfRule>
  </conditionalFormatting>
  <conditionalFormatting sqref="MK118">
    <cfRule type="cellIs" dxfId="159" priority="273" operator="greaterThan">
      <formula>0</formula>
    </cfRule>
    <cfRule type="cellIs" dxfId="158" priority="274" operator="lessThan">
      <formula>0</formula>
    </cfRule>
  </conditionalFormatting>
  <conditionalFormatting sqref="MK122">
    <cfRule type="cellIs" dxfId="157" priority="275" operator="greaterThan">
      <formula>0</formula>
    </cfRule>
    <cfRule type="cellIs" dxfId="156" priority="276" operator="lessThan">
      <formula>0</formula>
    </cfRule>
  </conditionalFormatting>
  <conditionalFormatting sqref="MK126">
    <cfRule type="cellIs" dxfId="155" priority="277" operator="greaterThan">
      <formula>0</formula>
    </cfRule>
    <cfRule type="cellIs" dxfId="154" priority="278" operator="lessThan">
      <formula>0</formula>
    </cfRule>
  </conditionalFormatting>
  <conditionalFormatting sqref="MK130">
    <cfRule type="cellIs" dxfId="153" priority="267" operator="greaterThan">
      <formula>0</formula>
    </cfRule>
    <cfRule type="cellIs" dxfId="152" priority="268" operator="lessThan">
      <formula>0</formula>
    </cfRule>
  </conditionalFormatting>
  <conditionalFormatting sqref="MK133">
    <cfRule type="cellIs" dxfId="151" priority="281" operator="greaterThan">
      <formula>0</formula>
    </cfRule>
    <cfRule type="cellIs" dxfId="150" priority="282" operator="lessThan">
      <formula>0</formula>
    </cfRule>
  </conditionalFormatting>
  <conditionalFormatting sqref="MK139">
    <cfRule type="cellIs" dxfId="149" priority="225" operator="greaterThan">
      <formula>0</formula>
    </cfRule>
    <cfRule type="cellIs" dxfId="148" priority="226" operator="lessThan">
      <formula>0</formula>
    </cfRule>
  </conditionalFormatting>
  <conditionalFormatting sqref="MK143">
    <cfRule type="cellIs" dxfId="147" priority="227" operator="greaterThan">
      <formula>0</formula>
    </cfRule>
    <cfRule type="cellIs" dxfId="146" priority="228" operator="lessThan">
      <formula>0</formula>
    </cfRule>
  </conditionalFormatting>
  <conditionalFormatting sqref="MK147">
    <cfRule type="cellIs" dxfId="145" priority="229" operator="greaterThan">
      <formula>0</formula>
    </cfRule>
    <cfRule type="cellIs" dxfId="144" priority="230" operator="lessThan">
      <formula>0</formula>
    </cfRule>
  </conditionalFormatting>
  <conditionalFormatting sqref="MK151">
    <cfRule type="cellIs" dxfId="143" priority="219" operator="greaterThan">
      <formula>0</formula>
    </cfRule>
    <cfRule type="cellIs" dxfId="142" priority="220" operator="lessThan">
      <formula>0</formula>
    </cfRule>
  </conditionalFormatting>
  <conditionalFormatting sqref="MK154">
    <cfRule type="cellIs" dxfId="141" priority="233" operator="greaterThan">
      <formula>0</formula>
    </cfRule>
    <cfRule type="cellIs" dxfId="140" priority="234" operator="lessThan">
      <formula>0</formula>
    </cfRule>
  </conditionalFormatting>
  <conditionalFormatting sqref="MK160">
    <cfRule type="cellIs" dxfId="139" priority="177" operator="greaterThan">
      <formula>0</formula>
    </cfRule>
    <cfRule type="cellIs" dxfId="138" priority="178" operator="lessThan">
      <formula>0</formula>
    </cfRule>
  </conditionalFormatting>
  <conditionalFormatting sqref="MK164">
    <cfRule type="cellIs" dxfId="137" priority="179" operator="greaterThan">
      <formula>0</formula>
    </cfRule>
    <cfRule type="cellIs" dxfId="136" priority="180" operator="lessThan">
      <formula>0</formula>
    </cfRule>
  </conditionalFormatting>
  <conditionalFormatting sqref="MK168">
    <cfRule type="cellIs" dxfId="135" priority="181" operator="greaterThan">
      <formula>0</formula>
    </cfRule>
    <cfRule type="cellIs" dxfId="134" priority="182" operator="lessThan">
      <formula>0</formula>
    </cfRule>
  </conditionalFormatting>
  <conditionalFormatting sqref="MK172">
    <cfRule type="cellIs" dxfId="133" priority="171" operator="greaterThan">
      <formula>0</formula>
    </cfRule>
    <cfRule type="cellIs" dxfId="132" priority="172" operator="lessThan">
      <formula>0</formula>
    </cfRule>
  </conditionalFormatting>
  <conditionalFormatting sqref="MK175">
    <cfRule type="cellIs" dxfId="131" priority="185" operator="greaterThan">
      <formula>0</formula>
    </cfRule>
    <cfRule type="cellIs" dxfId="130" priority="186" operator="lessThan">
      <formula>0</formula>
    </cfRule>
  </conditionalFormatting>
  <conditionalFormatting sqref="MK181">
    <cfRule type="cellIs" dxfId="129" priority="129" operator="greaterThan">
      <formula>0</formula>
    </cfRule>
    <cfRule type="cellIs" dxfId="128" priority="130" operator="lessThan">
      <formula>0</formula>
    </cfRule>
  </conditionalFormatting>
  <conditionalFormatting sqref="MK185">
    <cfRule type="cellIs" dxfId="127" priority="131" operator="greaterThan">
      <formula>0</formula>
    </cfRule>
    <cfRule type="cellIs" dxfId="126" priority="132" operator="lessThan">
      <formula>0</formula>
    </cfRule>
  </conditionalFormatting>
  <conditionalFormatting sqref="MK189">
    <cfRule type="cellIs" dxfId="125" priority="133" operator="greaterThan">
      <formula>0</formula>
    </cfRule>
    <cfRule type="cellIs" dxfId="124" priority="134" operator="lessThan">
      <formula>0</formula>
    </cfRule>
  </conditionalFormatting>
  <conditionalFormatting sqref="MK193">
    <cfRule type="cellIs" dxfId="123" priority="123" operator="greaterThan">
      <formula>0</formula>
    </cfRule>
    <cfRule type="cellIs" dxfId="122" priority="124" operator="lessThan">
      <formula>0</formula>
    </cfRule>
  </conditionalFormatting>
  <conditionalFormatting sqref="MK196">
    <cfRule type="cellIs" dxfId="121" priority="137" operator="greaterThan">
      <formula>0</formula>
    </cfRule>
    <cfRule type="cellIs" dxfId="120" priority="138" operator="lessThan">
      <formula>0</formula>
    </cfRule>
  </conditionalFormatting>
  <conditionalFormatting sqref="MK202">
    <cfRule type="cellIs" dxfId="119" priority="81" operator="greaterThan">
      <formula>0</formula>
    </cfRule>
    <cfRule type="cellIs" dxfId="118" priority="82" operator="lessThan">
      <formula>0</formula>
    </cfRule>
  </conditionalFormatting>
  <conditionalFormatting sqref="MK206">
    <cfRule type="cellIs" dxfId="117" priority="83" operator="greaterThan">
      <formula>0</formula>
    </cfRule>
    <cfRule type="cellIs" dxfId="116" priority="84" operator="lessThan">
      <formula>0</formula>
    </cfRule>
  </conditionalFormatting>
  <conditionalFormatting sqref="MK210">
    <cfRule type="cellIs" dxfId="115" priority="85" operator="greaterThan">
      <formula>0</formula>
    </cfRule>
    <cfRule type="cellIs" dxfId="114" priority="86" operator="lessThan">
      <formula>0</formula>
    </cfRule>
  </conditionalFormatting>
  <conditionalFormatting sqref="MK214">
    <cfRule type="cellIs" dxfId="113" priority="75" operator="greaterThan">
      <formula>0</formula>
    </cfRule>
    <cfRule type="cellIs" dxfId="112" priority="76" operator="lessThan">
      <formula>0</formula>
    </cfRule>
  </conditionalFormatting>
  <conditionalFormatting sqref="MK217">
    <cfRule type="cellIs" dxfId="111" priority="89" operator="greaterThan">
      <formula>0</formula>
    </cfRule>
    <cfRule type="cellIs" dxfId="110" priority="90" operator="lessThan">
      <formula>0</formula>
    </cfRule>
  </conditionalFormatting>
  <conditionalFormatting sqref="MM118">
    <cfRule type="cellIs" dxfId="109" priority="289" stopIfTrue="1" operator="greaterThan">
      <formula>0</formula>
    </cfRule>
  </conditionalFormatting>
  <conditionalFormatting sqref="MM126">
    <cfRule type="cellIs" dxfId="108" priority="286" stopIfTrue="1" operator="greaterThan">
      <formula>0</formula>
    </cfRule>
  </conditionalFormatting>
  <conditionalFormatting sqref="MM133">
    <cfRule type="cellIs" dxfId="107" priority="283" stopIfTrue="1" operator="greaterThan">
      <formula>0</formula>
    </cfRule>
  </conditionalFormatting>
  <conditionalFormatting sqref="MM139">
    <cfRule type="cellIs" dxfId="106" priority="241" stopIfTrue="1" operator="greaterThan">
      <formula>0</formula>
    </cfRule>
  </conditionalFormatting>
  <conditionalFormatting sqref="MM147">
    <cfRule type="cellIs" dxfId="105" priority="238" stopIfTrue="1" operator="greaterThan">
      <formula>0</formula>
    </cfRule>
  </conditionalFormatting>
  <conditionalFormatting sqref="MM154">
    <cfRule type="cellIs" dxfId="104" priority="235" stopIfTrue="1" operator="greaterThan">
      <formula>0</formula>
    </cfRule>
  </conditionalFormatting>
  <conditionalFormatting sqref="MM160">
    <cfRule type="cellIs" dxfId="103" priority="193" stopIfTrue="1" operator="greaterThan">
      <formula>0</formula>
    </cfRule>
  </conditionalFormatting>
  <conditionalFormatting sqref="MM168">
    <cfRule type="cellIs" dxfId="102" priority="190" stopIfTrue="1" operator="greaterThan">
      <formula>0</formula>
    </cfRule>
  </conditionalFormatting>
  <conditionalFormatting sqref="MM175">
    <cfRule type="cellIs" dxfId="101" priority="187" stopIfTrue="1" operator="greaterThan">
      <formula>0</formula>
    </cfRule>
  </conditionalFormatting>
  <conditionalFormatting sqref="MM181">
    <cfRule type="cellIs" dxfId="100" priority="145" stopIfTrue="1" operator="greaterThan">
      <formula>0</formula>
    </cfRule>
  </conditionalFormatting>
  <conditionalFormatting sqref="MM189">
    <cfRule type="cellIs" dxfId="99" priority="142" stopIfTrue="1" operator="greaterThan">
      <formula>0</formula>
    </cfRule>
  </conditionalFormatting>
  <conditionalFormatting sqref="MM196">
    <cfRule type="cellIs" dxfId="98" priority="139" stopIfTrue="1" operator="greaterThan">
      <formula>0</formula>
    </cfRule>
  </conditionalFormatting>
  <conditionalFormatting sqref="MM202">
    <cfRule type="cellIs" dxfId="97" priority="97" stopIfTrue="1" operator="greaterThan">
      <formula>0</formula>
    </cfRule>
  </conditionalFormatting>
  <conditionalFormatting sqref="MM210">
    <cfRule type="cellIs" dxfId="96" priority="94" stopIfTrue="1" operator="greaterThan">
      <formula>0</formula>
    </cfRule>
  </conditionalFormatting>
  <conditionalFormatting sqref="MM217">
    <cfRule type="cellIs" dxfId="95" priority="91" stopIfTrue="1" operator="greaterThan">
      <formula>0</formula>
    </cfRule>
  </conditionalFormatting>
  <conditionalFormatting sqref="MN118">
    <cfRule type="cellIs" dxfId="94" priority="271" operator="greaterThan">
      <formula>0</formula>
    </cfRule>
    <cfRule type="cellIs" dxfId="93" priority="272" operator="lessThan">
      <formula>0</formula>
    </cfRule>
  </conditionalFormatting>
  <conditionalFormatting sqref="MN126">
    <cfRule type="cellIs" dxfId="92" priority="269" operator="greaterThan">
      <formula>0</formula>
    </cfRule>
    <cfRule type="cellIs" dxfId="91" priority="270" operator="lessThan">
      <formula>0</formula>
    </cfRule>
  </conditionalFormatting>
  <conditionalFormatting sqref="MN133">
    <cfRule type="cellIs" dxfId="90" priority="279" operator="greaterThan">
      <formula>0</formula>
    </cfRule>
    <cfRule type="cellIs" dxfId="89" priority="280" operator="lessThan">
      <formula>0</formula>
    </cfRule>
  </conditionalFormatting>
  <conditionalFormatting sqref="MN139">
    <cfRule type="cellIs" dxfId="88" priority="223" operator="greaterThan">
      <formula>0</formula>
    </cfRule>
    <cfRule type="cellIs" dxfId="87" priority="224" operator="lessThan">
      <formula>0</formula>
    </cfRule>
  </conditionalFormatting>
  <conditionalFormatting sqref="MN147">
    <cfRule type="cellIs" dxfId="86" priority="221" operator="greaterThan">
      <formula>0</formula>
    </cfRule>
    <cfRule type="cellIs" dxfId="85" priority="222" operator="lessThan">
      <formula>0</formula>
    </cfRule>
  </conditionalFormatting>
  <conditionalFormatting sqref="MN154">
    <cfRule type="cellIs" dxfId="84" priority="231" operator="greaterThan">
      <formula>0</formula>
    </cfRule>
    <cfRule type="cellIs" dxfId="83" priority="232" operator="lessThan">
      <formula>0</formula>
    </cfRule>
  </conditionalFormatting>
  <conditionalFormatting sqref="MN160">
    <cfRule type="cellIs" dxfId="82" priority="175" operator="greaterThan">
      <formula>0</formula>
    </cfRule>
    <cfRule type="cellIs" dxfId="81" priority="176" operator="lessThan">
      <formula>0</formula>
    </cfRule>
  </conditionalFormatting>
  <conditionalFormatting sqref="MN168">
    <cfRule type="cellIs" dxfId="80" priority="173" operator="greaterThan">
      <formula>0</formula>
    </cfRule>
    <cfRule type="cellIs" dxfId="79" priority="174" operator="lessThan">
      <formula>0</formula>
    </cfRule>
  </conditionalFormatting>
  <conditionalFormatting sqref="MN175">
    <cfRule type="cellIs" dxfId="78" priority="183" operator="greaterThan">
      <formula>0</formula>
    </cfRule>
    <cfRule type="cellIs" dxfId="77" priority="184" operator="lessThan">
      <formula>0</formula>
    </cfRule>
  </conditionalFormatting>
  <conditionalFormatting sqref="MN181">
    <cfRule type="cellIs" dxfId="76" priority="127" operator="greaterThan">
      <formula>0</formula>
    </cfRule>
    <cfRule type="cellIs" dxfId="75" priority="128" operator="lessThan">
      <formula>0</formula>
    </cfRule>
  </conditionalFormatting>
  <conditionalFormatting sqref="MN189">
    <cfRule type="cellIs" dxfId="74" priority="125" operator="greaterThan">
      <formula>0</formula>
    </cfRule>
    <cfRule type="cellIs" dxfId="73" priority="126" operator="lessThan">
      <formula>0</formula>
    </cfRule>
  </conditionalFormatting>
  <conditionalFormatting sqref="MN196">
    <cfRule type="cellIs" dxfId="72" priority="135" operator="greaterThan">
      <formula>0</formula>
    </cfRule>
    <cfRule type="cellIs" dxfId="71" priority="136" operator="lessThan">
      <formula>0</formula>
    </cfRule>
  </conditionalFormatting>
  <conditionalFormatting sqref="MN202">
    <cfRule type="cellIs" dxfId="70" priority="79" operator="greaterThan">
      <formula>0</formula>
    </cfRule>
    <cfRule type="cellIs" dxfId="69" priority="80" operator="lessThan">
      <formula>0</formula>
    </cfRule>
  </conditionalFormatting>
  <conditionalFormatting sqref="MN210">
    <cfRule type="cellIs" dxfId="68" priority="77" operator="greaterThan">
      <formula>0</formula>
    </cfRule>
    <cfRule type="cellIs" dxfId="67" priority="78" operator="lessThan">
      <formula>0</formula>
    </cfRule>
  </conditionalFormatting>
  <conditionalFormatting sqref="MN217">
    <cfRule type="cellIs" dxfId="66" priority="87" operator="greaterThan">
      <formula>0</formula>
    </cfRule>
    <cfRule type="cellIs" dxfId="65" priority="88" operator="lessThan">
      <formula>0</formula>
    </cfRule>
  </conditionalFormatting>
  <conditionalFormatting sqref="MO1">
    <cfRule type="cellIs" dxfId="64" priority="316" operator="equal">
      <formula>-1000000</formula>
    </cfRule>
  </conditionalFormatting>
  <conditionalFormatting sqref="MS1">
    <cfRule type="cellIs" dxfId="63" priority="3601" operator="equal">
      <formula>-1000000</formula>
    </cfRule>
  </conditionalFormatting>
  <conditionalFormatting sqref="MX1">
    <cfRule type="cellIs" dxfId="62" priority="1043" operator="equal">
      <formula>-1000000</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DF88-C4C2-4FCB-92D6-D79C035E98BB}">
  <dimension ref="A1:QY1773"/>
  <sheetViews>
    <sheetView topLeftCell="GK1715" zoomScale="80" zoomScaleNormal="80" workbookViewId="0">
      <selection activeCell="HB1773" sqref="HB1773"/>
    </sheetView>
  </sheetViews>
  <sheetFormatPr baseColWidth="10" defaultColWidth="8.83203125" defaultRowHeight="15" x14ac:dyDescent="0.2"/>
  <cols>
    <col min="1" max="1" width="9.1640625" style="37" customWidth="1"/>
    <col min="2" max="2" width="16.1640625" bestFit="1" customWidth="1"/>
    <col min="6" max="6" width="9.83203125" customWidth="1"/>
    <col min="12" max="12" width="11.6640625" bestFit="1" customWidth="1"/>
    <col min="17" max="17" width="16.1640625" bestFit="1" customWidth="1"/>
    <col min="21" max="21" width="9.83203125" customWidth="1"/>
    <col min="27" max="27" width="11.6640625" bestFit="1" customWidth="1"/>
    <col min="32" max="32" width="16.1640625" bestFit="1" customWidth="1"/>
    <col min="36" max="36" width="9.83203125" customWidth="1"/>
    <col min="42" max="42" width="11.6640625" bestFit="1" customWidth="1"/>
    <col min="47" max="47" width="16.1640625" bestFit="1" customWidth="1"/>
    <col min="51" max="51" width="9.83203125" customWidth="1"/>
    <col min="57" max="57" width="11.6640625" bestFit="1" customWidth="1"/>
    <col min="62" max="62" width="16.1640625" bestFit="1" customWidth="1"/>
    <col min="66" max="66" width="9.83203125" customWidth="1"/>
    <col min="72" max="72" width="11.6640625" bestFit="1" customWidth="1"/>
    <col min="77" max="77" width="16.1640625" bestFit="1" customWidth="1"/>
    <col min="81" max="81" width="9.83203125" customWidth="1"/>
    <col min="87" max="87" width="11.6640625" bestFit="1" customWidth="1"/>
    <col min="92" max="92" width="16.1640625" bestFit="1" customWidth="1"/>
    <col min="96" max="96" width="9.83203125" customWidth="1"/>
    <col min="102" max="102" width="11.6640625" bestFit="1" customWidth="1"/>
    <col min="107" max="107" width="16.1640625" bestFit="1" customWidth="1"/>
    <col min="111" max="111" width="9.83203125" customWidth="1"/>
    <col min="117" max="117" width="11.6640625" bestFit="1" customWidth="1"/>
    <col min="122" max="122" width="16.1640625" bestFit="1" customWidth="1"/>
    <col min="126" max="126" width="9.83203125" customWidth="1"/>
    <col min="132" max="132" width="11.6640625" bestFit="1" customWidth="1"/>
    <col min="137" max="137" width="16.1640625" bestFit="1" customWidth="1"/>
    <col min="141" max="141" width="9.83203125" customWidth="1"/>
    <col min="147" max="147" width="11.6640625" bestFit="1" customWidth="1"/>
    <col min="152" max="152" width="16.1640625" bestFit="1" customWidth="1"/>
    <col min="156" max="156" width="9.83203125" customWidth="1"/>
    <col min="162" max="162" width="11.6640625" bestFit="1" customWidth="1"/>
    <col min="167" max="167" width="16.1640625" bestFit="1" customWidth="1"/>
    <col min="171" max="171" width="9.83203125" customWidth="1"/>
    <col min="177" max="177" width="11.6640625" bestFit="1" customWidth="1"/>
    <col min="182" max="182" width="16.1640625" bestFit="1" customWidth="1"/>
    <col min="186" max="186" width="9.83203125" customWidth="1"/>
    <col min="192" max="192" width="11.6640625" bestFit="1" customWidth="1"/>
    <col min="197" max="197" width="16.1640625" bestFit="1" customWidth="1"/>
    <col min="201" max="201" width="9.83203125" customWidth="1"/>
    <col min="207" max="207" width="11.6640625" bestFit="1" customWidth="1"/>
    <col min="212" max="212" width="16.1640625" bestFit="1" customWidth="1"/>
    <col min="216" max="216" width="9.83203125" customWidth="1"/>
    <col min="222" max="222" width="11.6640625" bestFit="1" customWidth="1"/>
    <col min="227" max="227" width="10" style="18" bestFit="1" customWidth="1"/>
    <col min="228" max="228" width="16.1640625" bestFit="1" customWidth="1"/>
    <col min="232" max="232" width="9.83203125" customWidth="1"/>
    <col min="238" max="238" width="11.6640625" bestFit="1" customWidth="1"/>
    <col min="243" max="243" width="16.1640625" bestFit="1" customWidth="1"/>
    <col min="247" max="247" width="9.83203125" customWidth="1"/>
    <col min="253" max="253" width="11.6640625" bestFit="1" customWidth="1"/>
    <col min="258" max="258" width="16.1640625" bestFit="1" customWidth="1"/>
    <col min="262" max="262" width="9.83203125" customWidth="1"/>
    <col min="268" max="268" width="11.6640625" bestFit="1" customWidth="1"/>
    <col min="273" max="273" width="16.1640625" bestFit="1" customWidth="1"/>
    <col min="277" max="277" width="9.83203125" customWidth="1"/>
    <col min="283" max="283" width="11.6640625" bestFit="1" customWidth="1"/>
    <col min="288" max="288" width="16.1640625" bestFit="1" customWidth="1"/>
    <col min="292" max="292" width="9.83203125" customWidth="1"/>
    <col min="298" max="298" width="11.6640625" bestFit="1" customWidth="1"/>
    <col min="303" max="303" width="16.1640625" bestFit="1" customWidth="1"/>
    <col min="307" max="307" width="9.83203125" customWidth="1"/>
    <col min="313" max="313" width="11.6640625" bestFit="1" customWidth="1"/>
    <col min="318" max="318" width="16.1640625" bestFit="1" customWidth="1"/>
    <col min="322" max="322" width="9.83203125" customWidth="1"/>
    <col min="328" max="328" width="11.6640625" bestFit="1" customWidth="1"/>
    <col min="333" max="333" width="16.1640625" bestFit="1" customWidth="1"/>
    <col min="337" max="337" width="9.83203125" customWidth="1"/>
    <col min="343" max="343" width="11.6640625" bestFit="1" customWidth="1"/>
    <col min="348" max="348" width="16.1640625" bestFit="1" customWidth="1"/>
    <col min="352" max="352" width="9.83203125" customWidth="1"/>
    <col min="358" max="358" width="11.6640625" bestFit="1" customWidth="1"/>
    <col min="363" max="363" width="16.1640625" bestFit="1" customWidth="1"/>
    <col min="367" max="367" width="9.83203125" customWidth="1"/>
    <col min="373" max="373" width="11.6640625" bestFit="1" customWidth="1"/>
    <col min="378" max="378" width="16.1640625" bestFit="1" customWidth="1"/>
    <col min="382" max="382" width="9.83203125" customWidth="1"/>
    <col min="388" max="388" width="11.6640625" bestFit="1" customWidth="1"/>
    <col min="393" max="393" width="16.1640625" bestFit="1" customWidth="1"/>
    <col min="397" max="397" width="9.83203125" customWidth="1"/>
    <col min="403" max="403" width="11.6640625" bestFit="1" customWidth="1"/>
    <col min="408" max="408" width="16.1640625" bestFit="1" customWidth="1"/>
    <col min="412" max="412" width="9.83203125" customWidth="1"/>
    <col min="418" max="418" width="11.6640625" bestFit="1" customWidth="1"/>
    <col min="423" max="423" width="16.1640625" bestFit="1" customWidth="1"/>
    <col min="427" max="427" width="9.83203125" customWidth="1"/>
    <col min="433" max="433" width="11.6640625" bestFit="1" customWidth="1"/>
    <col min="438" max="438" width="16.1640625" bestFit="1" customWidth="1"/>
    <col min="442" max="442" width="9.83203125" customWidth="1"/>
    <col min="448" max="448" width="11.6640625" bestFit="1" customWidth="1"/>
    <col min="453" max="453" width="16.1640625" bestFit="1" customWidth="1"/>
    <col min="457" max="457" width="9.83203125" customWidth="1"/>
    <col min="463" max="463" width="11.6640625" bestFit="1" customWidth="1"/>
  </cols>
  <sheetData>
    <row r="1" spans="2:467" ht="22" thickBot="1" x14ac:dyDescent="0.3">
      <c r="B1" s="33">
        <v>1</v>
      </c>
      <c r="C1" s="33">
        <v>2</v>
      </c>
      <c r="D1" s="33">
        <v>3</v>
      </c>
      <c r="E1" s="33">
        <v>4</v>
      </c>
      <c r="F1" s="96" t="s">
        <v>277</v>
      </c>
      <c r="G1" s="33">
        <v>138</v>
      </c>
      <c r="H1" s="33">
        <v>140.5</v>
      </c>
      <c r="I1" s="33">
        <v>143</v>
      </c>
      <c r="J1" s="33">
        <v>145.5</v>
      </c>
      <c r="K1" s="96" t="s">
        <v>278</v>
      </c>
      <c r="L1" s="33">
        <v>150.5</v>
      </c>
      <c r="M1" s="33">
        <v>153</v>
      </c>
      <c r="N1" s="33">
        <v>155.5</v>
      </c>
      <c r="O1" s="33">
        <v>158</v>
      </c>
      <c r="P1" s="101" t="s">
        <v>85</v>
      </c>
      <c r="Q1" s="33">
        <v>1</v>
      </c>
      <c r="R1" s="33">
        <v>2</v>
      </c>
      <c r="S1" s="33">
        <v>3</v>
      </c>
      <c r="T1" s="33">
        <v>4</v>
      </c>
      <c r="U1" s="96" t="s">
        <v>277</v>
      </c>
      <c r="V1" s="33"/>
      <c r="W1" s="33"/>
      <c r="X1" s="33"/>
      <c r="Y1" s="33"/>
      <c r="Z1" s="96" t="s">
        <v>278</v>
      </c>
      <c r="AA1" s="33"/>
      <c r="AB1" s="33"/>
      <c r="AC1" s="33"/>
      <c r="AD1" s="33"/>
      <c r="AE1" s="101" t="s">
        <v>90</v>
      </c>
      <c r="AF1" s="33">
        <v>1</v>
      </c>
      <c r="AG1" s="33">
        <v>2</v>
      </c>
      <c r="AH1" s="33">
        <v>3</v>
      </c>
      <c r="AI1" s="33">
        <v>4</v>
      </c>
      <c r="AJ1" s="96" t="s">
        <v>277</v>
      </c>
      <c r="AK1" s="33"/>
      <c r="AL1" s="33"/>
      <c r="AM1" s="33"/>
      <c r="AN1" s="33"/>
      <c r="AO1" s="96" t="s">
        <v>278</v>
      </c>
      <c r="AP1" s="33"/>
      <c r="AQ1" s="33"/>
      <c r="AR1" s="33"/>
      <c r="AS1" s="33"/>
      <c r="AT1" s="101" t="s">
        <v>95</v>
      </c>
      <c r="AU1" s="33">
        <v>1</v>
      </c>
      <c r="AV1" s="33">
        <v>2</v>
      </c>
      <c r="AW1" s="33">
        <v>3</v>
      </c>
      <c r="AX1" s="33">
        <v>4</v>
      </c>
      <c r="AY1" s="96" t="s">
        <v>277</v>
      </c>
      <c r="AZ1" s="33"/>
      <c r="BA1" s="33"/>
      <c r="BB1" s="33"/>
      <c r="BC1" s="33"/>
      <c r="BD1" s="96" t="s">
        <v>278</v>
      </c>
      <c r="BE1" s="33"/>
      <c r="BF1" s="33"/>
      <c r="BG1" s="33"/>
      <c r="BH1" s="33"/>
      <c r="BI1" s="101" t="s">
        <v>96</v>
      </c>
      <c r="BJ1" s="33">
        <v>1</v>
      </c>
      <c r="BK1" s="33">
        <v>2</v>
      </c>
      <c r="BL1" s="33">
        <v>3</v>
      </c>
      <c r="BM1" s="33">
        <v>4</v>
      </c>
      <c r="BN1" s="96" t="s">
        <v>277</v>
      </c>
      <c r="BO1" s="33"/>
      <c r="BP1" s="33"/>
      <c r="BQ1" s="33"/>
      <c r="BR1" s="33"/>
      <c r="BS1" s="96" t="s">
        <v>278</v>
      </c>
      <c r="BT1" s="33"/>
      <c r="BU1" s="33"/>
      <c r="BV1" s="33"/>
      <c r="BW1" s="33"/>
      <c r="BX1" s="101" t="s">
        <v>97</v>
      </c>
      <c r="BY1" s="33">
        <v>1</v>
      </c>
      <c r="BZ1" s="33">
        <v>2</v>
      </c>
      <c r="CA1" s="33">
        <v>3</v>
      </c>
      <c r="CB1" s="33">
        <v>4</v>
      </c>
      <c r="CC1" s="96" t="s">
        <v>277</v>
      </c>
      <c r="CD1" s="33"/>
      <c r="CE1" s="33"/>
      <c r="CF1" s="33"/>
      <c r="CG1" s="33"/>
      <c r="CH1" s="96" t="s">
        <v>278</v>
      </c>
      <c r="CI1" s="33"/>
      <c r="CJ1" s="33"/>
      <c r="CK1" s="33"/>
      <c r="CL1" s="33"/>
      <c r="CM1" s="101" t="s">
        <v>98</v>
      </c>
      <c r="CN1" s="33">
        <v>1</v>
      </c>
      <c r="CO1" s="33">
        <v>2</v>
      </c>
      <c r="CP1" s="33">
        <v>3</v>
      </c>
      <c r="CQ1" s="33">
        <v>4</v>
      </c>
      <c r="CR1" s="96" t="s">
        <v>277</v>
      </c>
      <c r="CS1" s="33"/>
      <c r="CT1" s="33"/>
      <c r="CU1" s="33"/>
      <c r="CV1" s="33"/>
      <c r="CW1" s="96" t="s">
        <v>278</v>
      </c>
      <c r="CX1" s="33">
        <v>150.5</v>
      </c>
      <c r="CY1" s="33">
        <v>153</v>
      </c>
      <c r="CZ1" s="33">
        <v>155.5</v>
      </c>
      <c r="DA1" s="33">
        <v>158</v>
      </c>
      <c r="DB1" s="101" t="s">
        <v>99</v>
      </c>
      <c r="DC1" s="33">
        <v>1</v>
      </c>
      <c r="DD1" s="33">
        <v>2</v>
      </c>
      <c r="DE1" s="33">
        <v>3</v>
      </c>
      <c r="DF1" s="33">
        <v>4</v>
      </c>
      <c r="DG1" s="96" t="s">
        <v>277</v>
      </c>
      <c r="DH1" s="33"/>
      <c r="DI1" s="33"/>
      <c r="DJ1" s="33"/>
      <c r="DK1" s="33"/>
      <c r="DL1" s="96" t="s">
        <v>278</v>
      </c>
      <c r="DM1" s="33"/>
      <c r="DN1" s="33"/>
      <c r="DO1" s="33"/>
      <c r="DP1" s="33"/>
      <c r="DQ1" s="101" t="s">
        <v>100</v>
      </c>
      <c r="DR1" s="33">
        <v>1</v>
      </c>
      <c r="DS1" s="33">
        <v>2</v>
      </c>
      <c r="DT1" s="33">
        <v>3</v>
      </c>
      <c r="DU1" s="33">
        <v>4</v>
      </c>
      <c r="DV1" s="96" t="s">
        <v>277</v>
      </c>
      <c r="DW1" s="33"/>
      <c r="DX1" s="33"/>
      <c r="DY1" s="33"/>
      <c r="DZ1" s="33"/>
      <c r="EA1" s="96" t="s">
        <v>278</v>
      </c>
      <c r="EB1" s="33"/>
      <c r="EC1" s="33"/>
      <c r="ED1" s="33"/>
      <c r="EE1" s="33"/>
      <c r="EF1" s="101" t="s">
        <v>101</v>
      </c>
      <c r="EG1" s="33">
        <v>1</v>
      </c>
      <c r="EH1" s="33">
        <v>2</v>
      </c>
      <c r="EI1" s="33">
        <v>3</v>
      </c>
      <c r="EJ1" s="33">
        <v>4</v>
      </c>
      <c r="EK1" s="96" t="s">
        <v>277</v>
      </c>
      <c r="EL1" s="33"/>
      <c r="EM1" s="33"/>
      <c r="EN1" s="33"/>
      <c r="EO1" s="33"/>
      <c r="EP1" s="96" t="s">
        <v>278</v>
      </c>
      <c r="EQ1" s="33"/>
      <c r="ER1" s="33"/>
      <c r="ES1" s="33"/>
      <c r="ET1" s="33"/>
      <c r="EU1" s="101" t="s">
        <v>103</v>
      </c>
      <c r="EV1" s="33">
        <v>1</v>
      </c>
      <c r="EW1" s="33">
        <v>2</v>
      </c>
      <c r="EX1" s="33">
        <v>3</v>
      </c>
      <c r="EY1" s="33">
        <v>4</v>
      </c>
      <c r="EZ1" s="96" t="s">
        <v>277</v>
      </c>
      <c r="FA1" s="33"/>
      <c r="FB1" s="33"/>
      <c r="FC1" s="33"/>
      <c r="FD1" s="33"/>
      <c r="FE1" s="96" t="s">
        <v>278</v>
      </c>
      <c r="FF1" s="33"/>
      <c r="FG1" s="33"/>
      <c r="FH1" s="33"/>
      <c r="FI1" s="33"/>
      <c r="FJ1" s="101" t="s">
        <v>177</v>
      </c>
      <c r="FK1" s="33">
        <v>1</v>
      </c>
      <c r="FL1" s="33">
        <v>2</v>
      </c>
      <c r="FM1" s="33">
        <v>3</v>
      </c>
      <c r="FN1" s="33">
        <v>4</v>
      </c>
      <c r="FO1" s="96" t="s">
        <v>277</v>
      </c>
      <c r="FP1" s="33"/>
      <c r="FQ1" s="33"/>
      <c r="FR1" s="33"/>
      <c r="FS1" s="33"/>
      <c r="FT1" s="96" t="s">
        <v>278</v>
      </c>
      <c r="FU1" s="33"/>
      <c r="FV1" s="33"/>
      <c r="FW1" s="33"/>
      <c r="FX1" s="33"/>
      <c r="FY1" s="101" t="s">
        <v>178</v>
      </c>
      <c r="FZ1" s="33">
        <v>1</v>
      </c>
      <c r="GA1" s="33">
        <v>2</v>
      </c>
      <c r="GB1" s="33">
        <v>3</v>
      </c>
      <c r="GC1" s="33">
        <v>4</v>
      </c>
      <c r="GD1" s="96" t="s">
        <v>277</v>
      </c>
      <c r="GE1" s="33"/>
      <c r="GF1" s="33"/>
      <c r="GG1" s="33"/>
      <c r="GH1" s="33"/>
      <c r="GI1" s="96" t="s">
        <v>278</v>
      </c>
      <c r="GJ1" s="33"/>
      <c r="GK1" s="33"/>
      <c r="GL1" s="33"/>
      <c r="GM1" s="33"/>
      <c r="GN1" s="101" t="s">
        <v>179</v>
      </c>
      <c r="GO1" s="33">
        <v>1</v>
      </c>
      <c r="GP1" s="33">
        <v>2</v>
      </c>
      <c r="GQ1" s="33">
        <v>3</v>
      </c>
      <c r="GR1" s="33">
        <v>4</v>
      </c>
      <c r="GS1" s="96" t="s">
        <v>277</v>
      </c>
      <c r="GT1" s="33"/>
      <c r="GU1" s="33"/>
      <c r="GV1" s="33"/>
      <c r="GW1" s="33"/>
      <c r="GX1" s="96" t="s">
        <v>278</v>
      </c>
      <c r="GY1" s="33"/>
      <c r="GZ1" s="33"/>
      <c r="HA1" s="33"/>
      <c r="HB1" s="33"/>
      <c r="HC1" s="101" t="s">
        <v>180</v>
      </c>
      <c r="HD1" s="33">
        <v>1</v>
      </c>
      <c r="HE1" s="33">
        <v>2</v>
      </c>
      <c r="HF1" s="33">
        <v>3</v>
      </c>
      <c r="HG1" s="33">
        <v>4</v>
      </c>
      <c r="HH1" s="96" t="s">
        <v>277</v>
      </c>
      <c r="HI1" s="33"/>
      <c r="HJ1" s="33"/>
      <c r="HK1" s="33"/>
      <c r="HL1" s="33"/>
      <c r="HM1" s="96" t="s">
        <v>278</v>
      </c>
      <c r="HN1" s="33"/>
      <c r="HO1" s="33"/>
      <c r="HP1" s="33"/>
      <c r="HQ1" s="33"/>
      <c r="HR1" s="101" t="s">
        <v>181</v>
      </c>
      <c r="HS1" s="149" t="s">
        <v>431</v>
      </c>
      <c r="HT1" s="33">
        <v>1</v>
      </c>
      <c r="HU1" s="33">
        <v>2</v>
      </c>
      <c r="HV1" s="33">
        <v>3</v>
      </c>
      <c r="HW1" s="33">
        <v>4</v>
      </c>
      <c r="HX1" s="96" t="s">
        <v>277</v>
      </c>
      <c r="HY1" s="33"/>
      <c r="HZ1" s="33"/>
      <c r="IA1" s="33"/>
      <c r="IB1" s="33"/>
      <c r="IC1" s="96" t="s">
        <v>278</v>
      </c>
      <c r="ID1" s="33"/>
      <c r="IE1" s="33"/>
      <c r="IF1" s="33"/>
      <c r="IG1" s="33"/>
      <c r="IH1" s="101" t="s">
        <v>298</v>
      </c>
      <c r="II1" s="33">
        <v>1</v>
      </c>
      <c r="IJ1" s="33">
        <v>2</v>
      </c>
      <c r="IK1" s="33">
        <v>3</v>
      </c>
      <c r="IL1" s="33">
        <v>4</v>
      </c>
      <c r="IM1" s="96" t="s">
        <v>277</v>
      </c>
      <c r="IN1" s="33"/>
      <c r="IO1" s="33"/>
      <c r="IP1" s="33"/>
      <c r="IQ1" s="33"/>
      <c r="IR1" s="96" t="s">
        <v>278</v>
      </c>
      <c r="IS1" s="33"/>
      <c r="IT1" s="33"/>
      <c r="IU1" s="33"/>
      <c r="IV1" s="33"/>
      <c r="IW1" s="101" t="s">
        <v>299</v>
      </c>
      <c r="IX1" s="33">
        <v>1</v>
      </c>
      <c r="IY1" s="33">
        <v>2</v>
      </c>
      <c r="IZ1" s="33">
        <v>3</v>
      </c>
      <c r="JA1" s="33">
        <v>4</v>
      </c>
      <c r="JB1" s="96" t="s">
        <v>277</v>
      </c>
      <c r="JC1" s="33"/>
      <c r="JD1" s="33"/>
      <c r="JE1" s="33"/>
      <c r="JF1" s="33"/>
      <c r="JG1" s="96" t="s">
        <v>278</v>
      </c>
      <c r="JH1" s="33"/>
      <c r="JI1" s="33"/>
      <c r="JJ1" s="33"/>
      <c r="JK1" s="33"/>
      <c r="JL1" s="101" t="s">
        <v>300</v>
      </c>
      <c r="JM1" s="33">
        <v>1</v>
      </c>
      <c r="JN1" s="33">
        <v>2</v>
      </c>
      <c r="JO1" s="33">
        <v>3</v>
      </c>
      <c r="JP1" s="33">
        <v>4</v>
      </c>
      <c r="JQ1" s="96" t="s">
        <v>277</v>
      </c>
      <c r="JR1" s="33"/>
      <c r="JS1" s="33"/>
      <c r="JT1" s="33"/>
      <c r="JU1" s="33"/>
      <c r="JV1" s="96" t="s">
        <v>278</v>
      </c>
      <c r="JW1" s="33"/>
      <c r="JX1" s="33"/>
      <c r="JY1" s="33"/>
      <c r="JZ1" s="33"/>
      <c r="KA1" s="101" t="s">
        <v>301</v>
      </c>
      <c r="KB1" s="33">
        <v>1</v>
      </c>
      <c r="KC1" s="33">
        <v>2</v>
      </c>
      <c r="KD1" s="33">
        <v>3</v>
      </c>
      <c r="KE1" s="33">
        <v>4</v>
      </c>
      <c r="KF1" s="96" t="s">
        <v>277</v>
      </c>
      <c r="KG1" s="33"/>
      <c r="KH1" s="33"/>
      <c r="KI1" s="33"/>
      <c r="KJ1" s="33"/>
      <c r="KK1" s="96" t="s">
        <v>278</v>
      </c>
      <c r="KL1" s="33"/>
      <c r="KM1" s="33"/>
      <c r="KN1" s="33"/>
      <c r="KO1" s="33"/>
      <c r="KP1" s="101" t="s">
        <v>302</v>
      </c>
      <c r="KQ1" s="33">
        <v>1</v>
      </c>
      <c r="KR1" s="33">
        <v>2</v>
      </c>
      <c r="KS1" s="33">
        <v>3</v>
      </c>
      <c r="KT1" s="33">
        <v>4</v>
      </c>
      <c r="KU1" s="96" t="s">
        <v>277</v>
      </c>
      <c r="KV1" s="33"/>
      <c r="KW1" s="33"/>
      <c r="KX1" s="33"/>
      <c r="KY1" s="33"/>
      <c r="KZ1" s="96" t="s">
        <v>278</v>
      </c>
      <c r="LA1" s="33"/>
      <c r="LB1" s="33"/>
      <c r="LC1" s="33"/>
      <c r="LD1" s="33"/>
      <c r="LE1" s="101" t="s">
        <v>303</v>
      </c>
      <c r="LF1" s="33">
        <v>1</v>
      </c>
      <c r="LG1" s="33">
        <v>2</v>
      </c>
      <c r="LH1" s="33">
        <v>3</v>
      </c>
      <c r="LI1" s="33">
        <v>4</v>
      </c>
      <c r="LJ1" s="96" t="s">
        <v>277</v>
      </c>
      <c r="LK1" s="33"/>
      <c r="LL1" s="33"/>
      <c r="LM1" s="33"/>
      <c r="LN1" s="33"/>
      <c r="LO1" s="96" t="s">
        <v>278</v>
      </c>
      <c r="LP1" s="33"/>
      <c r="LQ1" s="33"/>
      <c r="LR1" s="33"/>
      <c r="LS1" s="33"/>
      <c r="LT1" s="101" t="s">
        <v>335</v>
      </c>
      <c r="LU1" s="33">
        <v>1</v>
      </c>
      <c r="LV1" s="33">
        <v>2</v>
      </c>
      <c r="LW1" s="33">
        <v>3</v>
      </c>
      <c r="LX1" s="33">
        <v>4</v>
      </c>
      <c r="LY1" s="96" t="s">
        <v>277</v>
      </c>
      <c r="LZ1" s="33"/>
      <c r="MA1" s="33"/>
      <c r="MB1" s="33"/>
      <c r="MC1" s="33"/>
      <c r="MD1" s="96" t="s">
        <v>278</v>
      </c>
      <c r="ME1" s="33"/>
      <c r="MF1" s="33"/>
      <c r="MG1" s="33"/>
      <c r="MH1" s="33"/>
      <c r="MI1" s="101" t="s">
        <v>336</v>
      </c>
      <c r="MJ1" s="33">
        <v>1</v>
      </c>
      <c r="MK1" s="33">
        <v>2</v>
      </c>
      <c r="ML1" s="33">
        <v>3</v>
      </c>
      <c r="MM1" s="33">
        <v>4</v>
      </c>
      <c r="MN1" s="96" t="s">
        <v>277</v>
      </c>
      <c r="MO1" s="33"/>
      <c r="MP1" s="33"/>
      <c r="MQ1" s="33"/>
      <c r="MR1" s="33"/>
      <c r="MS1" s="96" t="s">
        <v>278</v>
      </c>
      <c r="MT1" s="33"/>
      <c r="MU1" s="33"/>
      <c r="MV1" s="33"/>
      <c r="MW1" s="33"/>
      <c r="MX1" s="101" t="s">
        <v>337</v>
      </c>
      <c r="MY1" s="33">
        <v>1</v>
      </c>
      <c r="MZ1" s="33">
        <v>2</v>
      </c>
      <c r="NA1" s="33">
        <v>3</v>
      </c>
      <c r="NB1" s="33">
        <v>4</v>
      </c>
      <c r="NC1" s="96" t="s">
        <v>277</v>
      </c>
      <c r="ND1" s="33"/>
      <c r="NE1" s="33"/>
      <c r="NF1" s="33"/>
      <c r="NG1" s="33"/>
      <c r="NH1" s="96" t="s">
        <v>278</v>
      </c>
      <c r="NI1" s="33"/>
      <c r="NJ1" s="33"/>
      <c r="NK1" s="33"/>
      <c r="NL1" s="33"/>
      <c r="NM1" s="101" t="s">
        <v>338</v>
      </c>
      <c r="NN1" s="33">
        <v>1</v>
      </c>
      <c r="NO1" s="33">
        <v>2</v>
      </c>
      <c r="NP1" s="33">
        <v>3</v>
      </c>
      <c r="NQ1" s="33">
        <v>4</v>
      </c>
      <c r="NR1" s="96" t="s">
        <v>277</v>
      </c>
      <c r="NS1" s="33"/>
      <c r="NT1" s="33"/>
      <c r="NU1" s="33"/>
      <c r="NV1" s="33"/>
      <c r="NW1" s="96" t="s">
        <v>278</v>
      </c>
      <c r="NX1" s="33"/>
      <c r="NY1" s="33"/>
      <c r="NZ1" s="33"/>
      <c r="OA1" s="33"/>
      <c r="OB1" s="101" t="s">
        <v>339</v>
      </c>
      <c r="OC1" s="33">
        <v>1</v>
      </c>
      <c r="OD1" s="33">
        <v>2</v>
      </c>
      <c r="OE1" s="33">
        <v>3</v>
      </c>
      <c r="OF1" s="33">
        <v>4</v>
      </c>
      <c r="OG1" s="96" t="s">
        <v>277</v>
      </c>
      <c r="OH1" s="33"/>
      <c r="OI1" s="33"/>
      <c r="OJ1" s="33"/>
      <c r="OK1" s="33"/>
      <c r="OL1" s="96" t="s">
        <v>278</v>
      </c>
      <c r="OM1" s="33"/>
      <c r="ON1" s="33"/>
      <c r="OO1" s="33"/>
      <c r="OP1" s="33"/>
      <c r="OQ1" s="101" t="s">
        <v>340</v>
      </c>
      <c r="OR1" s="33">
        <v>1</v>
      </c>
      <c r="OS1" s="33">
        <v>2</v>
      </c>
      <c r="OT1" s="33">
        <v>3</v>
      </c>
      <c r="OU1" s="33">
        <v>4</v>
      </c>
      <c r="OV1" s="96" t="s">
        <v>277</v>
      </c>
      <c r="OW1" s="33"/>
      <c r="OX1" s="33"/>
      <c r="OY1" s="33"/>
      <c r="OZ1" s="33"/>
      <c r="PA1" s="96" t="s">
        <v>278</v>
      </c>
      <c r="PB1" s="33"/>
      <c r="PC1" s="33"/>
      <c r="PD1" s="33"/>
      <c r="PE1" s="33"/>
      <c r="PF1" s="101" t="s">
        <v>341</v>
      </c>
      <c r="PG1" s="33">
        <v>1</v>
      </c>
      <c r="PH1" s="33">
        <v>2</v>
      </c>
      <c r="PI1" s="33">
        <v>3</v>
      </c>
      <c r="PJ1" s="33">
        <v>4</v>
      </c>
      <c r="PK1" s="96" t="s">
        <v>277</v>
      </c>
      <c r="PL1" s="33"/>
      <c r="PM1" s="33"/>
      <c r="PN1" s="33"/>
      <c r="PO1" s="33"/>
      <c r="PP1" s="96" t="s">
        <v>278</v>
      </c>
      <c r="PQ1" s="33"/>
      <c r="PR1" s="33"/>
      <c r="PS1" s="33"/>
      <c r="PT1" s="33"/>
      <c r="PU1" s="101" t="s">
        <v>342</v>
      </c>
      <c r="PV1" s="33">
        <v>1</v>
      </c>
      <c r="PW1" s="33">
        <v>2</v>
      </c>
      <c r="PX1" s="33">
        <v>3</v>
      </c>
      <c r="PY1" s="33">
        <v>4</v>
      </c>
      <c r="PZ1" s="96" t="s">
        <v>277</v>
      </c>
      <c r="QA1" s="33"/>
      <c r="QB1" s="33"/>
      <c r="QC1" s="33"/>
      <c r="QD1" s="33"/>
      <c r="QE1" s="96" t="s">
        <v>278</v>
      </c>
      <c r="QF1" s="33"/>
      <c r="QG1" s="33"/>
      <c r="QH1" s="33"/>
      <c r="QI1" s="33"/>
      <c r="QJ1" s="101" t="s">
        <v>343</v>
      </c>
      <c r="QK1" s="33">
        <v>1</v>
      </c>
      <c r="QL1" s="33">
        <v>2</v>
      </c>
      <c r="QM1" s="33">
        <v>3</v>
      </c>
      <c r="QN1" s="33">
        <v>4</v>
      </c>
      <c r="QO1" s="96" t="s">
        <v>277</v>
      </c>
      <c r="QP1" s="33"/>
      <c r="QQ1" s="33"/>
      <c r="QR1" s="33"/>
      <c r="QS1" s="33"/>
      <c r="QT1" s="96" t="s">
        <v>278</v>
      </c>
      <c r="QU1" s="33"/>
      <c r="QV1" s="33"/>
      <c r="QW1" s="33"/>
      <c r="QX1" s="33"/>
      <c r="QY1" s="101" t="s">
        <v>344</v>
      </c>
    </row>
    <row r="2" spans="2:467" ht="23" thickTop="1" thickBot="1" x14ac:dyDescent="0.3">
      <c r="B2" t="s">
        <v>92</v>
      </c>
      <c r="C2" t="s">
        <v>93</v>
      </c>
      <c r="D2" t="s">
        <v>94</v>
      </c>
      <c r="E2" t="s">
        <v>251</v>
      </c>
      <c r="F2" s="1"/>
      <c r="G2" t="s">
        <v>92</v>
      </c>
      <c r="H2" t="s">
        <v>93</v>
      </c>
      <c r="I2" t="s">
        <v>94</v>
      </c>
      <c r="J2" t="s">
        <v>251</v>
      </c>
      <c r="K2" s="1"/>
      <c r="L2" t="s">
        <v>92</v>
      </c>
      <c r="M2" t="s">
        <v>93</v>
      </c>
      <c r="N2" t="s">
        <v>94</v>
      </c>
      <c r="O2" t="s">
        <v>251</v>
      </c>
      <c r="P2" s="19" t="s">
        <v>430</v>
      </c>
      <c r="Q2" t="s">
        <v>92</v>
      </c>
      <c r="R2" t="s">
        <v>93</v>
      </c>
      <c r="S2" t="s">
        <v>94</v>
      </c>
      <c r="T2" t="s">
        <v>251</v>
      </c>
      <c r="U2" s="1"/>
      <c r="V2" t="s">
        <v>92</v>
      </c>
      <c r="W2" t="s">
        <v>93</v>
      </c>
      <c r="X2" t="s">
        <v>94</v>
      </c>
      <c r="Y2" t="s">
        <v>251</v>
      </c>
      <c r="Z2" s="1"/>
      <c r="AA2" t="s">
        <v>92</v>
      </c>
      <c r="AB2" t="s">
        <v>93</v>
      </c>
      <c r="AC2" t="s">
        <v>94</v>
      </c>
      <c r="AD2" t="s">
        <v>251</v>
      </c>
      <c r="AE2" s="19" t="s">
        <v>432</v>
      </c>
      <c r="AF2" t="s">
        <v>92</v>
      </c>
      <c r="AG2" t="s">
        <v>93</v>
      </c>
      <c r="AH2" t="s">
        <v>94</v>
      </c>
      <c r="AI2" t="s">
        <v>251</v>
      </c>
      <c r="AJ2" s="1"/>
      <c r="AK2" t="s">
        <v>92</v>
      </c>
      <c r="AL2" t="s">
        <v>93</v>
      </c>
      <c r="AM2" t="s">
        <v>94</v>
      </c>
      <c r="AN2" t="s">
        <v>251</v>
      </c>
      <c r="AO2" s="1"/>
      <c r="AP2" t="s">
        <v>92</v>
      </c>
      <c r="AQ2" t="s">
        <v>93</v>
      </c>
      <c r="AR2" t="s">
        <v>94</v>
      </c>
      <c r="AS2" t="s">
        <v>251</v>
      </c>
      <c r="AT2" s="19" t="s">
        <v>433</v>
      </c>
      <c r="AU2" t="s">
        <v>92</v>
      </c>
      <c r="AV2" t="s">
        <v>93</v>
      </c>
      <c r="AW2" t="s">
        <v>94</v>
      </c>
      <c r="AX2" t="s">
        <v>251</v>
      </c>
      <c r="AY2" s="1"/>
      <c r="AZ2" t="s">
        <v>92</v>
      </c>
      <c r="BA2" t="s">
        <v>93</v>
      </c>
      <c r="BB2" t="s">
        <v>94</v>
      </c>
      <c r="BC2" t="s">
        <v>251</v>
      </c>
      <c r="BD2" s="1"/>
      <c r="BE2" t="s">
        <v>92</v>
      </c>
      <c r="BF2" t="s">
        <v>93</v>
      </c>
      <c r="BG2" t="s">
        <v>94</v>
      </c>
      <c r="BH2" t="s">
        <v>251</v>
      </c>
      <c r="BI2" s="19" t="s">
        <v>434</v>
      </c>
      <c r="BJ2" t="s">
        <v>92</v>
      </c>
      <c r="BK2" t="s">
        <v>93</v>
      </c>
      <c r="BL2" t="s">
        <v>94</v>
      </c>
      <c r="BM2" t="s">
        <v>251</v>
      </c>
      <c r="BN2" s="1"/>
      <c r="BO2" t="s">
        <v>92</v>
      </c>
      <c r="BP2" t="s">
        <v>93</v>
      </c>
      <c r="BQ2" t="s">
        <v>94</v>
      </c>
      <c r="BR2" t="s">
        <v>251</v>
      </c>
      <c r="BS2" s="1"/>
      <c r="BT2" t="s">
        <v>92</v>
      </c>
      <c r="BU2" t="s">
        <v>93</v>
      </c>
      <c r="BV2" t="s">
        <v>94</v>
      </c>
      <c r="BW2" t="s">
        <v>251</v>
      </c>
      <c r="BX2" s="19" t="s">
        <v>435</v>
      </c>
      <c r="BY2" t="s">
        <v>92</v>
      </c>
      <c r="BZ2" t="s">
        <v>93</v>
      </c>
      <c r="CA2" t="s">
        <v>94</v>
      </c>
      <c r="CB2" t="s">
        <v>251</v>
      </c>
      <c r="CC2" s="1"/>
      <c r="CD2" t="s">
        <v>92</v>
      </c>
      <c r="CE2" t="s">
        <v>93</v>
      </c>
      <c r="CF2" t="s">
        <v>94</v>
      </c>
      <c r="CG2" t="s">
        <v>251</v>
      </c>
      <c r="CH2" s="1"/>
      <c r="CI2" t="s">
        <v>92</v>
      </c>
      <c r="CJ2" t="s">
        <v>93</v>
      </c>
      <c r="CK2" t="s">
        <v>94</v>
      </c>
      <c r="CL2" t="s">
        <v>251</v>
      </c>
      <c r="CM2" s="19" t="s">
        <v>436</v>
      </c>
      <c r="CN2" t="s">
        <v>92</v>
      </c>
      <c r="CO2" t="s">
        <v>93</v>
      </c>
      <c r="CP2" t="s">
        <v>94</v>
      </c>
      <c r="CQ2" t="s">
        <v>251</v>
      </c>
      <c r="CR2" s="1"/>
      <c r="CS2" t="s">
        <v>92</v>
      </c>
      <c r="CT2" t="s">
        <v>93</v>
      </c>
      <c r="CU2" t="s">
        <v>94</v>
      </c>
      <c r="CV2" t="s">
        <v>251</v>
      </c>
      <c r="CW2" s="1"/>
      <c r="CX2" t="s">
        <v>92</v>
      </c>
      <c r="CY2" t="s">
        <v>93</v>
      </c>
      <c r="CZ2" t="s">
        <v>94</v>
      </c>
      <c r="DA2" t="s">
        <v>251</v>
      </c>
      <c r="DB2" s="19" t="s">
        <v>437</v>
      </c>
      <c r="DC2" t="s">
        <v>92</v>
      </c>
      <c r="DD2" t="s">
        <v>93</v>
      </c>
      <c r="DE2" t="s">
        <v>94</v>
      </c>
      <c r="DF2" t="s">
        <v>251</v>
      </c>
      <c r="DG2" s="1"/>
      <c r="DH2" t="s">
        <v>92</v>
      </c>
      <c r="DI2" t="s">
        <v>93</v>
      </c>
      <c r="DJ2" t="s">
        <v>94</v>
      </c>
      <c r="DK2" t="s">
        <v>251</v>
      </c>
      <c r="DL2" s="1"/>
      <c r="DM2" t="s">
        <v>92</v>
      </c>
      <c r="DN2" t="s">
        <v>93</v>
      </c>
      <c r="DO2" t="s">
        <v>94</v>
      </c>
      <c r="DP2" t="s">
        <v>251</v>
      </c>
      <c r="DQ2" s="19" t="s">
        <v>438</v>
      </c>
      <c r="DR2" t="s">
        <v>92</v>
      </c>
      <c r="DS2" t="s">
        <v>93</v>
      </c>
      <c r="DT2" t="s">
        <v>94</v>
      </c>
      <c r="DU2" t="s">
        <v>251</v>
      </c>
      <c r="DV2" s="1"/>
      <c r="DW2" t="s">
        <v>92</v>
      </c>
      <c r="DX2" t="s">
        <v>93</v>
      </c>
      <c r="DY2" t="s">
        <v>94</v>
      </c>
      <c r="DZ2" t="s">
        <v>251</v>
      </c>
      <c r="EA2" s="1"/>
      <c r="EB2" t="s">
        <v>92</v>
      </c>
      <c r="EC2" t="s">
        <v>93</v>
      </c>
      <c r="ED2" t="s">
        <v>94</v>
      </c>
      <c r="EE2" t="s">
        <v>251</v>
      </c>
      <c r="EF2" s="19" t="s">
        <v>439</v>
      </c>
      <c r="EG2" t="s">
        <v>92</v>
      </c>
      <c r="EH2" t="s">
        <v>93</v>
      </c>
      <c r="EI2" t="s">
        <v>94</v>
      </c>
      <c r="EJ2" t="s">
        <v>251</v>
      </c>
      <c r="EK2" s="1"/>
      <c r="EL2" t="s">
        <v>92</v>
      </c>
      <c r="EM2" t="s">
        <v>93</v>
      </c>
      <c r="EN2" t="s">
        <v>94</v>
      </c>
      <c r="EO2" t="s">
        <v>251</v>
      </c>
      <c r="EP2" s="1"/>
      <c r="EQ2" t="s">
        <v>92</v>
      </c>
      <c r="ER2" t="s">
        <v>93</v>
      </c>
      <c r="ES2" t="s">
        <v>94</v>
      </c>
      <c r="ET2" t="s">
        <v>251</v>
      </c>
      <c r="EU2" s="19" t="s">
        <v>439</v>
      </c>
      <c r="EV2" t="s">
        <v>92</v>
      </c>
      <c r="EW2" t="s">
        <v>93</v>
      </c>
      <c r="EX2" t="s">
        <v>94</v>
      </c>
      <c r="EY2" t="s">
        <v>251</v>
      </c>
      <c r="EZ2" s="1"/>
      <c r="FA2" t="s">
        <v>92</v>
      </c>
      <c r="FB2" t="s">
        <v>93</v>
      </c>
      <c r="FC2" t="s">
        <v>94</v>
      </c>
      <c r="FD2" t="s">
        <v>251</v>
      </c>
      <c r="FE2" s="1"/>
      <c r="FF2" t="s">
        <v>92</v>
      </c>
      <c r="FG2" t="s">
        <v>93</v>
      </c>
      <c r="FH2" t="s">
        <v>94</v>
      </c>
      <c r="FI2" t="s">
        <v>251</v>
      </c>
      <c r="FJ2" s="19" t="s">
        <v>440</v>
      </c>
      <c r="FK2" t="s">
        <v>92</v>
      </c>
      <c r="FL2" t="s">
        <v>93</v>
      </c>
      <c r="FM2" t="s">
        <v>94</v>
      </c>
      <c r="FN2" t="s">
        <v>251</v>
      </c>
      <c r="FO2" s="1"/>
      <c r="FP2" t="s">
        <v>92</v>
      </c>
      <c r="FQ2" t="s">
        <v>93</v>
      </c>
      <c r="FR2" t="s">
        <v>94</v>
      </c>
      <c r="FS2" t="s">
        <v>251</v>
      </c>
      <c r="FT2" s="1"/>
      <c r="FU2" t="s">
        <v>92</v>
      </c>
      <c r="FV2" t="s">
        <v>93</v>
      </c>
      <c r="FW2" t="s">
        <v>94</v>
      </c>
      <c r="FX2" t="s">
        <v>251</v>
      </c>
      <c r="FY2" s="19" t="s">
        <v>441</v>
      </c>
      <c r="FZ2" t="s">
        <v>92</v>
      </c>
      <c r="GA2" t="s">
        <v>93</v>
      </c>
      <c r="GB2" t="s">
        <v>94</v>
      </c>
      <c r="GC2" t="s">
        <v>251</v>
      </c>
      <c r="GD2" s="1"/>
      <c r="GE2" t="s">
        <v>92</v>
      </c>
      <c r="GF2" t="s">
        <v>93</v>
      </c>
      <c r="GG2" t="s">
        <v>94</v>
      </c>
      <c r="GH2" t="s">
        <v>251</v>
      </c>
      <c r="GI2" s="1"/>
      <c r="GJ2" t="s">
        <v>92</v>
      </c>
      <c r="GK2" t="s">
        <v>93</v>
      </c>
      <c r="GL2" t="s">
        <v>94</v>
      </c>
      <c r="GM2" t="s">
        <v>251</v>
      </c>
      <c r="GN2" s="19" t="s">
        <v>442</v>
      </c>
      <c r="GO2" t="s">
        <v>92</v>
      </c>
      <c r="GP2" t="s">
        <v>93</v>
      </c>
      <c r="GQ2" t="s">
        <v>94</v>
      </c>
      <c r="GR2" t="s">
        <v>251</v>
      </c>
      <c r="GS2" s="1"/>
      <c r="GT2" t="s">
        <v>92</v>
      </c>
      <c r="GU2" t="s">
        <v>93</v>
      </c>
      <c r="GV2" t="s">
        <v>94</v>
      </c>
      <c r="GW2" t="s">
        <v>251</v>
      </c>
      <c r="GX2" s="1"/>
      <c r="GY2" t="s">
        <v>92</v>
      </c>
      <c r="GZ2" t="s">
        <v>93</v>
      </c>
      <c r="HA2" t="s">
        <v>94</v>
      </c>
      <c r="HB2" t="s">
        <v>251</v>
      </c>
      <c r="HC2" s="19" t="s">
        <v>443</v>
      </c>
      <c r="HD2" t="s">
        <v>92</v>
      </c>
      <c r="HE2" t="s">
        <v>93</v>
      </c>
      <c r="HF2" t="s">
        <v>94</v>
      </c>
      <c r="HG2" t="s">
        <v>251</v>
      </c>
      <c r="HH2" s="1"/>
      <c r="HI2" t="s">
        <v>92</v>
      </c>
      <c r="HJ2" t="s">
        <v>93</v>
      </c>
      <c r="HK2" t="s">
        <v>94</v>
      </c>
      <c r="HL2" t="s">
        <v>251</v>
      </c>
      <c r="HM2" s="1"/>
      <c r="HN2" t="s">
        <v>92</v>
      </c>
      <c r="HO2" t="s">
        <v>93</v>
      </c>
      <c r="HP2" t="s">
        <v>94</v>
      </c>
      <c r="HQ2" t="s">
        <v>251</v>
      </c>
      <c r="HR2" s="19" t="s">
        <v>444</v>
      </c>
      <c r="HS2" s="149"/>
      <c r="HT2" t="s">
        <v>92</v>
      </c>
      <c r="HU2" t="s">
        <v>93</v>
      </c>
      <c r="HV2" t="s">
        <v>94</v>
      </c>
      <c r="HW2" t="s">
        <v>251</v>
      </c>
      <c r="HX2" s="1"/>
      <c r="HY2" t="s">
        <v>92</v>
      </c>
      <c r="HZ2" t="s">
        <v>93</v>
      </c>
      <c r="IA2" t="s">
        <v>94</v>
      </c>
      <c r="IB2" t="s">
        <v>251</v>
      </c>
      <c r="IC2" s="1"/>
      <c r="ID2" t="s">
        <v>92</v>
      </c>
      <c r="IE2" t="s">
        <v>93</v>
      </c>
      <c r="IF2" t="s">
        <v>94</v>
      </c>
      <c r="IG2" t="s">
        <v>251</v>
      </c>
      <c r="IH2" s="19" t="s">
        <v>346</v>
      </c>
      <c r="II2" t="s">
        <v>92</v>
      </c>
      <c r="IJ2" t="s">
        <v>93</v>
      </c>
      <c r="IK2" t="s">
        <v>94</v>
      </c>
      <c r="IL2" t="s">
        <v>251</v>
      </c>
      <c r="IM2" s="1"/>
      <c r="IN2" t="s">
        <v>92</v>
      </c>
      <c r="IO2" t="s">
        <v>93</v>
      </c>
      <c r="IP2" t="s">
        <v>94</v>
      </c>
      <c r="IQ2" t="s">
        <v>251</v>
      </c>
      <c r="IR2" s="1"/>
      <c r="IS2" t="s">
        <v>92</v>
      </c>
      <c r="IT2" t="s">
        <v>93</v>
      </c>
      <c r="IU2" t="s">
        <v>94</v>
      </c>
      <c r="IV2" t="s">
        <v>251</v>
      </c>
      <c r="IW2" s="19" t="s">
        <v>347</v>
      </c>
      <c r="IX2" t="s">
        <v>92</v>
      </c>
      <c r="IY2" t="s">
        <v>93</v>
      </c>
      <c r="IZ2" t="s">
        <v>94</v>
      </c>
      <c r="JA2" t="s">
        <v>251</v>
      </c>
      <c r="JB2" s="1"/>
      <c r="JC2" t="s">
        <v>92</v>
      </c>
      <c r="JD2" t="s">
        <v>93</v>
      </c>
      <c r="JE2" t="s">
        <v>94</v>
      </c>
      <c r="JF2" t="s">
        <v>251</v>
      </c>
      <c r="JG2" s="1"/>
      <c r="JH2" t="s">
        <v>92</v>
      </c>
      <c r="JI2" t="s">
        <v>93</v>
      </c>
      <c r="JJ2" t="s">
        <v>94</v>
      </c>
      <c r="JK2" t="s">
        <v>251</v>
      </c>
      <c r="JL2" s="19" t="s">
        <v>348</v>
      </c>
      <c r="JM2" t="s">
        <v>92</v>
      </c>
      <c r="JN2" t="s">
        <v>93</v>
      </c>
      <c r="JO2" t="s">
        <v>94</v>
      </c>
      <c r="JP2" t="s">
        <v>251</v>
      </c>
      <c r="JQ2" s="1"/>
      <c r="JR2" t="s">
        <v>92</v>
      </c>
      <c r="JS2" t="s">
        <v>93</v>
      </c>
      <c r="JT2" t="s">
        <v>94</v>
      </c>
      <c r="JU2" t="s">
        <v>251</v>
      </c>
      <c r="JV2" s="1"/>
      <c r="JW2" t="s">
        <v>92</v>
      </c>
      <c r="JX2" t="s">
        <v>93</v>
      </c>
      <c r="JY2" t="s">
        <v>94</v>
      </c>
      <c r="JZ2" t="s">
        <v>251</v>
      </c>
      <c r="KA2" s="19" t="s">
        <v>349</v>
      </c>
      <c r="KB2" t="s">
        <v>92</v>
      </c>
      <c r="KC2" t="s">
        <v>93</v>
      </c>
      <c r="KD2" t="s">
        <v>94</v>
      </c>
      <c r="KE2" t="s">
        <v>251</v>
      </c>
      <c r="KF2" s="1"/>
      <c r="KG2" t="s">
        <v>92</v>
      </c>
      <c r="KH2" t="s">
        <v>93</v>
      </c>
      <c r="KI2" t="s">
        <v>94</v>
      </c>
      <c r="KJ2" t="s">
        <v>251</v>
      </c>
      <c r="KK2" s="1"/>
      <c r="KL2" t="s">
        <v>92</v>
      </c>
      <c r="KM2" t="s">
        <v>93</v>
      </c>
      <c r="KN2" t="s">
        <v>94</v>
      </c>
      <c r="KO2" t="s">
        <v>251</v>
      </c>
      <c r="KP2" s="19" t="s">
        <v>345</v>
      </c>
      <c r="KQ2" t="s">
        <v>92</v>
      </c>
      <c r="KR2" t="s">
        <v>93</v>
      </c>
      <c r="KS2" t="s">
        <v>94</v>
      </c>
      <c r="KT2" t="s">
        <v>251</v>
      </c>
      <c r="KU2" s="1"/>
      <c r="KV2" t="s">
        <v>92</v>
      </c>
      <c r="KW2" t="s">
        <v>93</v>
      </c>
      <c r="KX2" t="s">
        <v>94</v>
      </c>
      <c r="KY2" t="s">
        <v>251</v>
      </c>
      <c r="KZ2" s="1"/>
      <c r="LA2" t="s">
        <v>92</v>
      </c>
      <c r="LB2" t="s">
        <v>93</v>
      </c>
      <c r="LC2" t="s">
        <v>94</v>
      </c>
      <c r="LD2" t="s">
        <v>251</v>
      </c>
      <c r="LE2" s="19" t="s">
        <v>350</v>
      </c>
      <c r="LF2" t="s">
        <v>92</v>
      </c>
      <c r="LG2" t="s">
        <v>93</v>
      </c>
      <c r="LH2" t="s">
        <v>94</v>
      </c>
      <c r="LI2" t="s">
        <v>251</v>
      </c>
      <c r="LJ2" s="1"/>
      <c r="LK2" t="s">
        <v>92</v>
      </c>
      <c r="LL2" t="s">
        <v>93</v>
      </c>
      <c r="LM2" t="s">
        <v>94</v>
      </c>
      <c r="LN2" t="s">
        <v>251</v>
      </c>
      <c r="LO2" s="1"/>
      <c r="LP2" t="s">
        <v>92</v>
      </c>
      <c r="LQ2" t="s">
        <v>93</v>
      </c>
      <c r="LR2" t="s">
        <v>94</v>
      </c>
      <c r="LS2" t="s">
        <v>251</v>
      </c>
      <c r="LT2" s="19" t="s">
        <v>351</v>
      </c>
      <c r="LU2" t="s">
        <v>92</v>
      </c>
      <c r="LV2" t="s">
        <v>93</v>
      </c>
      <c r="LW2" t="s">
        <v>94</v>
      </c>
      <c r="LX2" t="s">
        <v>251</v>
      </c>
      <c r="LY2" s="1"/>
      <c r="LZ2" t="s">
        <v>92</v>
      </c>
      <c r="MA2" t="s">
        <v>93</v>
      </c>
      <c r="MB2" t="s">
        <v>94</v>
      </c>
      <c r="MC2" t="s">
        <v>251</v>
      </c>
      <c r="MD2" s="1"/>
      <c r="ME2" t="s">
        <v>92</v>
      </c>
      <c r="MF2" t="s">
        <v>93</v>
      </c>
      <c r="MG2" t="s">
        <v>94</v>
      </c>
      <c r="MH2" t="s">
        <v>251</v>
      </c>
      <c r="MI2" s="19" t="s">
        <v>352</v>
      </c>
      <c r="MJ2" t="s">
        <v>92</v>
      </c>
      <c r="MK2" t="s">
        <v>93</v>
      </c>
      <c r="ML2" t="s">
        <v>94</v>
      </c>
      <c r="MM2" t="s">
        <v>251</v>
      </c>
      <c r="MN2" s="1"/>
      <c r="MO2" t="s">
        <v>92</v>
      </c>
      <c r="MP2" t="s">
        <v>93</v>
      </c>
      <c r="MQ2" t="s">
        <v>94</v>
      </c>
      <c r="MR2" t="s">
        <v>251</v>
      </c>
      <c r="MS2" s="1"/>
      <c r="MT2" t="s">
        <v>92</v>
      </c>
      <c r="MU2" t="s">
        <v>93</v>
      </c>
      <c r="MV2" t="s">
        <v>94</v>
      </c>
      <c r="MW2" t="s">
        <v>251</v>
      </c>
      <c r="MX2" s="19" t="s">
        <v>353</v>
      </c>
      <c r="MY2" t="s">
        <v>92</v>
      </c>
      <c r="MZ2" t="s">
        <v>93</v>
      </c>
      <c r="NA2" t="s">
        <v>94</v>
      </c>
      <c r="NB2" t="s">
        <v>251</v>
      </c>
      <c r="NC2" s="1"/>
      <c r="ND2" t="s">
        <v>92</v>
      </c>
      <c r="NE2" t="s">
        <v>93</v>
      </c>
      <c r="NF2" t="s">
        <v>94</v>
      </c>
      <c r="NG2" t="s">
        <v>251</v>
      </c>
      <c r="NH2" s="1"/>
      <c r="NI2" t="s">
        <v>92</v>
      </c>
      <c r="NJ2" t="s">
        <v>93</v>
      </c>
      <c r="NK2" t="s">
        <v>94</v>
      </c>
      <c r="NL2" t="s">
        <v>251</v>
      </c>
      <c r="NM2" s="19" t="s">
        <v>354</v>
      </c>
      <c r="NN2" t="s">
        <v>92</v>
      </c>
      <c r="NO2" t="s">
        <v>93</v>
      </c>
      <c r="NP2" t="s">
        <v>94</v>
      </c>
      <c r="NQ2" t="s">
        <v>251</v>
      </c>
      <c r="NR2" s="1"/>
      <c r="NS2" t="s">
        <v>92</v>
      </c>
      <c r="NT2" t="s">
        <v>93</v>
      </c>
      <c r="NU2" t="s">
        <v>94</v>
      </c>
      <c r="NV2" t="s">
        <v>251</v>
      </c>
      <c r="NW2" s="1"/>
      <c r="NX2" t="s">
        <v>92</v>
      </c>
      <c r="NY2" t="s">
        <v>93</v>
      </c>
      <c r="NZ2" t="s">
        <v>94</v>
      </c>
      <c r="OA2" t="s">
        <v>251</v>
      </c>
      <c r="OB2" s="19" t="s">
        <v>355</v>
      </c>
      <c r="OC2" t="s">
        <v>92</v>
      </c>
      <c r="OD2" t="s">
        <v>93</v>
      </c>
      <c r="OE2" t="s">
        <v>94</v>
      </c>
      <c r="OF2" t="s">
        <v>251</v>
      </c>
      <c r="OG2" s="1"/>
      <c r="OH2" t="s">
        <v>92</v>
      </c>
      <c r="OI2" t="s">
        <v>93</v>
      </c>
      <c r="OJ2" t="s">
        <v>94</v>
      </c>
      <c r="OK2" t="s">
        <v>251</v>
      </c>
      <c r="OL2" s="1"/>
      <c r="OM2" t="s">
        <v>92</v>
      </c>
      <c r="ON2" t="s">
        <v>93</v>
      </c>
      <c r="OO2" t="s">
        <v>94</v>
      </c>
      <c r="OP2" t="s">
        <v>251</v>
      </c>
      <c r="OQ2" s="19" t="s">
        <v>356</v>
      </c>
      <c r="OR2" t="s">
        <v>92</v>
      </c>
      <c r="OS2" t="s">
        <v>93</v>
      </c>
      <c r="OT2" t="s">
        <v>94</v>
      </c>
      <c r="OU2" t="s">
        <v>251</v>
      </c>
      <c r="OV2" s="1"/>
      <c r="OW2" t="s">
        <v>92</v>
      </c>
      <c r="OX2" t="s">
        <v>93</v>
      </c>
      <c r="OY2" t="s">
        <v>94</v>
      </c>
      <c r="OZ2" t="s">
        <v>251</v>
      </c>
      <c r="PA2" s="1"/>
      <c r="PB2" t="s">
        <v>92</v>
      </c>
      <c r="PC2" t="s">
        <v>93</v>
      </c>
      <c r="PD2" t="s">
        <v>94</v>
      </c>
      <c r="PE2" t="s">
        <v>251</v>
      </c>
      <c r="PF2" s="19" t="s">
        <v>357</v>
      </c>
      <c r="PG2" t="s">
        <v>92</v>
      </c>
      <c r="PH2" t="s">
        <v>93</v>
      </c>
      <c r="PI2" t="s">
        <v>94</v>
      </c>
      <c r="PJ2" t="s">
        <v>251</v>
      </c>
      <c r="PK2" s="1"/>
      <c r="PL2" t="s">
        <v>92</v>
      </c>
      <c r="PM2" t="s">
        <v>93</v>
      </c>
      <c r="PN2" t="s">
        <v>94</v>
      </c>
      <c r="PO2" t="s">
        <v>251</v>
      </c>
      <c r="PP2" s="1"/>
      <c r="PQ2" t="s">
        <v>92</v>
      </c>
      <c r="PR2" t="s">
        <v>93</v>
      </c>
      <c r="PS2" t="s">
        <v>94</v>
      </c>
      <c r="PT2" t="s">
        <v>251</v>
      </c>
      <c r="PU2" s="19" t="s">
        <v>358</v>
      </c>
      <c r="PV2" t="s">
        <v>92</v>
      </c>
      <c r="PW2" t="s">
        <v>93</v>
      </c>
      <c r="PX2" t="s">
        <v>94</v>
      </c>
      <c r="PY2" t="s">
        <v>251</v>
      </c>
      <c r="PZ2" s="1"/>
      <c r="QA2" t="s">
        <v>92</v>
      </c>
      <c r="QB2" t="s">
        <v>93</v>
      </c>
      <c r="QC2" t="s">
        <v>94</v>
      </c>
      <c r="QD2" t="s">
        <v>251</v>
      </c>
      <c r="QE2" s="1"/>
      <c r="QF2" t="s">
        <v>92</v>
      </c>
      <c r="QG2" t="s">
        <v>93</v>
      </c>
      <c r="QH2" t="s">
        <v>94</v>
      </c>
      <c r="QI2" t="s">
        <v>251</v>
      </c>
      <c r="QJ2" s="19" t="s">
        <v>359</v>
      </c>
      <c r="QK2" t="s">
        <v>92</v>
      </c>
      <c r="QL2" t="s">
        <v>93</v>
      </c>
      <c r="QM2" t="s">
        <v>94</v>
      </c>
      <c r="QN2" t="s">
        <v>251</v>
      </c>
      <c r="QO2" s="1"/>
      <c r="QP2" t="s">
        <v>92</v>
      </c>
      <c r="QQ2" t="s">
        <v>93</v>
      </c>
      <c r="QR2" t="s">
        <v>94</v>
      </c>
      <c r="QS2" t="s">
        <v>251</v>
      </c>
      <c r="QT2" s="1"/>
      <c r="QU2" t="s">
        <v>92</v>
      </c>
      <c r="QV2" t="s">
        <v>93</v>
      </c>
      <c r="QW2" t="s">
        <v>94</v>
      </c>
      <c r="QX2" t="s">
        <v>251</v>
      </c>
      <c r="QY2" s="19" t="s">
        <v>360</v>
      </c>
    </row>
    <row r="3" spans="2:467" ht="16" thickTop="1" x14ac:dyDescent="0.2">
      <c r="L3">
        <v>777613</v>
      </c>
      <c r="O3">
        <v>0.44</v>
      </c>
      <c r="P3">
        <f t="shared" ref="P3:P66" si="0">IF(O3=0,0.1,IF(O3=1,0.9,O3))</f>
        <v>0.44</v>
      </c>
      <c r="AA3">
        <v>777613</v>
      </c>
      <c r="AD3">
        <v>0.55000000000000004</v>
      </c>
      <c r="AE3">
        <f t="shared" ref="AE3:AE66" si="1">IF(AD3=0,0.1,IF(AD3=1,0.9,AD3))</f>
        <v>0.55000000000000004</v>
      </c>
      <c r="AP3">
        <v>777613</v>
      </c>
      <c r="AS3">
        <v>0.62</v>
      </c>
      <c r="AT3">
        <f t="shared" ref="AT3:AT66" si="2">IF(AS3=0,0.1,IF(AS3=1,0.9,AS3))</f>
        <v>0.62</v>
      </c>
      <c r="BE3">
        <v>777613</v>
      </c>
      <c r="BH3">
        <v>0.53</v>
      </c>
      <c r="BI3">
        <f t="shared" ref="BI3:BI66" si="3">IF(BH3=0,0.1,IF(BH3=1,0.9,BH3))</f>
        <v>0.53</v>
      </c>
      <c r="BT3">
        <v>777613</v>
      </c>
      <c r="BW3">
        <v>0.64</v>
      </c>
      <c r="BX3">
        <f t="shared" ref="BX3:BX66" si="4">IF(BW3=0,0.1,IF(BW3=1,0.9,BW3))</f>
        <v>0.64</v>
      </c>
      <c r="CI3">
        <v>777613</v>
      </c>
      <c r="CL3">
        <v>0.44</v>
      </c>
      <c r="CM3">
        <f t="shared" ref="CM3:CM66" si="5">IF(CL3=0,0.1,IF(CL3=1,0.9,CL3))</f>
        <v>0.44</v>
      </c>
      <c r="CX3">
        <v>777613</v>
      </c>
      <c r="DA3">
        <v>0.46</v>
      </c>
      <c r="DB3">
        <f t="shared" ref="DB3:DB66" si="6">IF(DA3=0,0.1,IF(DA3=1,0.9,DA3))</f>
        <v>0.46</v>
      </c>
      <c r="DM3">
        <v>777613</v>
      </c>
      <c r="DP3">
        <v>0.47</v>
      </c>
      <c r="DQ3">
        <f t="shared" ref="DQ3:DQ66" si="7">IF(DP3=0,0.1,IF(DP3=1,0.9,DP3))</f>
        <v>0.47</v>
      </c>
      <c r="EB3">
        <v>777613</v>
      </c>
      <c r="EE3">
        <v>0.46</v>
      </c>
      <c r="EF3">
        <f t="shared" ref="EF3:EF66" si="8">IF(EE3=0,0.1,IF(EE3=1,0.9,EE3))</f>
        <v>0.46</v>
      </c>
      <c r="EQ3">
        <v>777613</v>
      </c>
      <c r="ET3">
        <v>0.46</v>
      </c>
      <c r="EU3">
        <f t="shared" ref="EU3:EU66" si="9">IF(ET3=0,0.1,IF(ET3=1,0.9,ET3))</f>
        <v>0.46</v>
      </c>
      <c r="FF3">
        <v>777613</v>
      </c>
      <c r="FI3">
        <v>0.45</v>
      </c>
      <c r="FJ3">
        <f t="shared" ref="FJ3:FJ66" si="10">IF(FI3=0,0.1,IF(FI3=1,0.9,FI3))</f>
        <v>0.45</v>
      </c>
      <c r="FU3">
        <v>777613</v>
      </c>
      <c r="FX3">
        <v>0.47</v>
      </c>
      <c r="FY3">
        <f t="shared" ref="FY3:FY66" si="11">IF(FX3=0,0.1,IF(FX3=1,0.9,FX3))</f>
        <v>0.47</v>
      </c>
      <c r="GJ3">
        <v>777613</v>
      </c>
      <c r="GM3">
        <v>0.45</v>
      </c>
      <c r="GN3">
        <f t="shared" ref="GN3:GN66" si="12">IF(GM3=0,0.1,IF(GM3=1,0.9,GM3))</f>
        <v>0.45</v>
      </c>
      <c r="GY3">
        <v>777613</v>
      </c>
      <c r="HB3">
        <v>0.5</v>
      </c>
      <c r="HC3">
        <f t="shared" ref="HC3:HC66" si="13">IF(HB3=0,0.1,IF(HB3=1,0.9,HB3))</f>
        <v>0.5</v>
      </c>
      <c r="HN3">
        <v>777613</v>
      </c>
      <c r="HQ3">
        <v>0.38</v>
      </c>
      <c r="HR3">
        <f t="shared" ref="HR3:HR66" si="14">IF(HQ3=0,0.1,IF(HQ3=1,0.9,HQ3))</f>
        <v>0.38</v>
      </c>
      <c r="ID3">
        <v>778036</v>
      </c>
      <c r="IG3">
        <v>0.56999999999999995</v>
      </c>
      <c r="IH3">
        <f t="shared" ref="IH3:IH66" si="15">IF(IG3=0,0.1,IF(IG3=1,0.9,IG3))</f>
        <v>0.56999999999999995</v>
      </c>
      <c r="IS3">
        <v>778036</v>
      </c>
      <c r="IV3">
        <v>0.53</v>
      </c>
      <c r="IW3">
        <f t="shared" ref="IW3:IW66" si="16">IF(IV3=0,0.1,IF(IV3=1,0.9,IV3))</f>
        <v>0.53</v>
      </c>
      <c r="JH3">
        <v>778036</v>
      </c>
      <c r="JK3">
        <v>0.59</v>
      </c>
      <c r="JL3">
        <f t="shared" ref="JL3:JL66" si="17">IF(JK3=0,0.1,IF(JK3=1,0.9,JK3))</f>
        <v>0.59</v>
      </c>
      <c r="JW3">
        <v>778036</v>
      </c>
      <c r="JZ3">
        <v>0.56000000000000005</v>
      </c>
      <c r="KA3">
        <f t="shared" ref="KA3:KA66" si="18">IF(JZ3=0,0.1,IF(JZ3=1,0.9,JZ3))</f>
        <v>0.56000000000000005</v>
      </c>
      <c r="KL3">
        <v>778036</v>
      </c>
      <c r="KO3">
        <v>0.6</v>
      </c>
      <c r="KP3">
        <f t="shared" ref="KP3:KP66" si="19">IF(KO3=0,0.1,IF(KO3=1,0.9,KO3))</f>
        <v>0.6</v>
      </c>
      <c r="LA3">
        <v>778036</v>
      </c>
      <c r="LD3">
        <v>0.56000000000000005</v>
      </c>
      <c r="LE3">
        <f t="shared" ref="LE3:LE66" si="20">IF(LD3=0,0.1,IF(LD3=1,0.9,LD3))</f>
        <v>0.56000000000000005</v>
      </c>
      <c r="LP3">
        <v>778036</v>
      </c>
      <c r="LS3">
        <v>0.54</v>
      </c>
      <c r="LT3">
        <f t="shared" ref="LT3:LT66" si="21">IF(LS3=0,0.1,IF(LS3=1,0.9,LS3))</f>
        <v>0.54</v>
      </c>
      <c r="ME3">
        <v>778036</v>
      </c>
      <c r="MH3">
        <v>0.56000000000000005</v>
      </c>
      <c r="MI3">
        <f t="shared" ref="MI3:MI66" si="22">IF(MH3=0,0.1,IF(MH3=1,0.9,MH3))</f>
        <v>0.56000000000000005</v>
      </c>
      <c r="MT3">
        <v>778036</v>
      </c>
      <c r="MW3">
        <v>0.62</v>
      </c>
      <c r="MX3">
        <f t="shared" ref="MX3:MX66" si="23">IF(MW3=0,0.1,IF(MW3=1,0.9,MW3))</f>
        <v>0.62</v>
      </c>
      <c r="NI3">
        <v>778036</v>
      </c>
      <c r="NL3">
        <v>0.53</v>
      </c>
      <c r="NM3">
        <f t="shared" ref="NM3:NM66" si="24">IF(NL3=0,0.1,IF(NL3=1,0.9,NL3))</f>
        <v>0.53</v>
      </c>
      <c r="NX3">
        <v>778036</v>
      </c>
      <c r="OA3">
        <v>0.5</v>
      </c>
      <c r="OB3">
        <f t="shared" ref="OB3:OB66" si="25">IF(OA3=0,0.1,IF(OA3=1,0.9,OA3))</f>
        <v>0.5</v>
      </c>
      <c r="OM3">
        <v>778036</v>
      </c>
      <c r="OP3">
        <v>0.54</v>
      </c>
      <c r="OQ3">
        <f t="shared" ref="OQ3:OQ66" si="26">IF(OP3=0,0.1,IF(OP3=1,0.9,OP3))</f>
        <v>0.54</v>
      </c>
      <c r="PB3">
        <v>778036</v>
      </c>
      <c r="PE3">
        <v>0.56000000000000005</v>
      </c>
      <c r="PF3">
        <f t="shared" ref="PF3:PF66" si="27">IF(PE3=0,0.1,IF(PE3=1,0.9,PE3))</f>
        <v>0.56000000000000005</v>
      </c>
      <c r="PQ3">
        <v>778036</v>
      </c>
      <c r="PT3">
        <v>0.54</v>
      </c>
      <c r="PU3">
        <f t="shared" ref="PU3:PU66" si="28">IF(PT3=0,0.1,IF(PT3=1,0.9,PT3))</f>
        <v>0.54</v>
      </c>
      <c r="QF3">
        <v>778036</v>
      </c>
      <c r="QI3">
        <v>0.51</v>
      </c>
      <c r="QJ3">
        <f t="shared" ref="QJ3:QJ66" si="29">IF(QI3=0,0.1,IF(QI3=1,0.9,QI3))</f>
        <v>0.51</v>
      </c>
      <c r="QU3">
        <v>778036</v>
      </c>
      <c r="QX3">
        <v>0.56000000000000005</v>
      </c>
      <c r="QY3">
        <f t="shared" ref="QY3:QY66" si="30">IF(QX3=0,0.1,IF(QX3=1,0.9,QX3))</f>
        <v>0.56000000000000005</v>
      </c>
    </row>
    <row r="4" spans="2:467" x14ac:dyDescent="0.2">
      <c r="L4">
        <v>777614</v>
      </c>
      <c r="O4">
        <v>0.42</v>
      </c>
      <c r="P4">
        <f t="shared" si="0"/>
        <v>0.42</v>
      </c>
      <c r="AA4">
        <v>777614</v>
      </c>
      <c r="AD4">
        <v>0.51</v>
      </c>
      <c r="AE4">
        <f t="shared" si="1"/>
        <v>0.51</v>
      </c>
      <c r="AP4">
        <v>777614</v>
      </c>
      <c r="AS4">
        <v>0.24</v>
      </c>
      <c r="AT4">
        <f t="shared" si="2"/>
        <v>0.24</v>
      </c>
      <c r="BE4">
        <v>777614</v>
      </c>
      <c r="BH4">
        <v>0.52</v>
      </c>
      <c r="BI4">
        <f t="shared" si="3"/>
        <v>0.52</v>
      </c>
      <c r="BT4">
        <v>777614</v>
      </c>
      <c r="BW4">
        <v>0.36</v>
      </c>
      <c r="BX4">
        <f t="shared" si="4"/>
        <v>0.36</v>
      </c>
      <c r="CI4">
        <v>777614</v>
      </c>
      <c r="CL4">
        <v>0.47</v>
      </c>
      <c r="CM4">
        <f t="shared" si="5"/>
        <v>0.47</v>
      </c>
      <c r="CX4">
        <v>777614</v>
      </c>
      <c r="DA4">
        <v>0.45</v>
      </c>
      <c r="DB4">
        <f t="shared" si="6"/>
        <v>0.45</v>
      </c>
      <c r="DM4">
        <v>777614</v>
      </c>
      <c r="DP4">
        <v>0.42</v>
      </c>
      <c r="DQ4">
        <f t="shared" si="7"/>
        <v>0.42</v>
      </c>
      <c r="EB4">
        <v>777614</v>
      </c>
      <c r="EE4">
        <v>0.45</v>
      </c>
      <c r="EF4">
        <f t="shared" si="8"/>
        <v>0.45</v>
      </c>
      <c r="EQ4">
        <v>777614</v>
      </c>
      <c r="ET4">
        <v>0.45</v>
      </c>
      <c r="EU4">
        <f t="shared" si="9"/>
        <v>0.45</v>
      </c>
      <c r="FF4">
        <v>777614</v>
      </c>
      <c r="FI4">
        <v>0.45</v>
      </c>
      <c r="FJ4">
        <f t="shared" si="10"/>
        <v>0.45</v>
      </c>
      <c r="FU4">
        <v>777614</v>
      </c>
      <c r="FX4">
        <v>0.49</v>
      </c>
      <c r="FY4">
        <f t="shared" si="11"/>
        <v>0.49</v>
      </c>
      <c r="GJ4">
        <v>777614</v>
      </c>
      <c r="GM4">
        <v>0.44</v>
      </c>
      <c r="GN4">
        <f t="shared" si="12"/>
        <v>0.44</v>
      </c>
      <c r="GY4">
        <v>777614</v>
      </c>
      <c r="HB4">
        <v>0.46</v>
      </c>
      <c r="HC4">
        <f t="shared" si="13"/>
        <v>0.46</v>
      </c>
      <c r="HN4">
        <v>777614</v>
      </c>
      <c r="HQ4">
        <v>0.45</v>
      </c>
      <c r="HR4">
        <f t="shared" si="14"/>
        <v>0.45</v>
      </c>
      <c r="ID4">
        <v>778038</v>
      </c>
      <c r="IG4">
        <v>0.5</v>
      </c>
      <c r="IH4">
        <f t="shared" si="15"/>
        <v>0.5</v>
      </c>
      <c r="IS4">
        <v>778038</v>
      </c>
      <c r="IV4">
        <v>0.46</v>
      </c>
      <c r="IW4">
        <f t="shared" si="16"/>
        <v>0.46</v>
      </c>
      <c r="JH4">
        <v>778038</v>
      </c>
      <c r="JK4">
        <v>0.47</v>
      </c>
      <c r="JL4">
        <f t="shared" si="17"/>
        <v>0.47</v>
      </c>
      <c r="JW4">
        <v>778038</v>
      </c>
      <c r="JZ4">
        <v>0.48</v>
      </c>
      <c r="KA4">
        <f t="shared" si="18"/>
        <v>0.48</v>
      </c>
      <c r="KL4">
        <v>778038</v>
      </c>
      <c r="KO4">
        <v>0.48</v>
      </c>
      <c r="KP4">
        <f t="shared" si="19"/>
        <v>0.48</v>
      </c>
      <c r="LA4">
        <v>778038</v>
      </c>
      <c r="LD4">
        <v>0.49</v>
      </c>
      <c r="LE4">
        <f t="shared" si="20"/>
        <v>0.49</v>
      </c>
      <c r="LP4">
        <v>778038</v>
      </c>
      <c r="LS4">
        <v>0.48</v>
      </c>
      <c r="LT4">
        <f t="shared" si="21"/>
        <v>0.48</v>
      </c>
      <c r="ME4">
        <v>778038</v>
      </c>
      <c r="MH4">
        <v>0.47</v>
      </c>
      <c r="MI4">
        <f t="shared" si="22"/>
        <v>0.47</v>
      </c>
      <c r="MT4">
        <v>778038</v>
      </c>
      <c r="MW4">
        <v>0.5</v>
      </c>
      <c r="MX4">
        <f t="shared" si="23"/>
        <v>0.5</v>
      </c>
      <c r="NI4">
        <v>778038</v>
      </c>
      <c r="NL4">
        <v>0.47</v>
      </c>
      <c r="NM4">
        <f t="shared" si="24"/>
        <v>0.47</v>
      </c>
      <c r="NX4">
        <v>778038</v>
      </c>
      <c r="OA4">
        <v>0.48</v>
      </c>
      <c r="OB4">
        <f t="shared" si="25"/>
        <v>0.48</v>
      </c>
      <c r="OM4">
        <v>778038</v>
      </c>
      <c r="OP4">
        <v>0.49</v>
      </c>
      <c r="OQ4">
        <f t="shared" si="26"/>
        <v>0.49</v>
      </c>
      <c r="PB4">
        <v>778038</v>
      </c>
      <c r="PE4">
        <v>0.5</v>
      </c>
      <c r="PF4">
        <f t="shared" si="27"/>
        <v>0.5</v>
      </c>
      <c r="PQ4">
        <v>778038</v>
      </c>
      <c r="PT4">
        <v>0.46</v>
      </c>
      <c r="PU4">
        <f t="shared" si="28"/>
        <v>0.46</v>
      </c>
      <c r="QF4">
        <v>778038</v>
      </c>
      <c r="QI4">
        <v>0.47</v>
      </c>
      <c r="QJ4">
        <f t="shared" si="29"/>
        <v>0.47</v>
      </c>
      <c r="QU4">
        <v>778038</v>
      </c>
      <c r="QX4">
        <v>0.49</v>
      </c>
      <c r="QY4">
        <f t="shared" si="30"/>
        <v>0.49</v>
      </c>
    </row>
    <row r="5" spans="2:467" x14ac:dyDescent="0.2">
      <c r="L5">
        <v>777615</v>
      </c>
      <c r="O5">
        <v>0.48</v>
      </c>
      <c r="P5">
        <f t="shared" si="0"/>
        <v>0.48</v>
      </c>
      <c r="AA5">
        <v>777615</v>
      </c>
      <c r="AD5">
        <v>0.43</v>
      </c>
      <c r="AE5">
        <f t="shared" si="1"/>
        <v>0.43</v>
      </c>
      <c r="AP5">
        <v>777615</v>
      </c>
      <c r="AS5">
        <v>0.39</v>
      </c>
      <c r="AT5">
        <f t="shared" si="2"/>
        <v>0.39</v>
      </c>
      <c r="BE5">
        <v>777615</v>
      </c>
      <c r="BH5">
        <v>0.47</v>
      </c>
      <c r="BI5">
        <f t="shared" si="3"/>
        <v>0.47</v>
      </c>
      <c r="BT5">
        <v>777615</v>
      </c>
      <c r="BW5">
        <v>0.59</v>
      </c>
      <c r="BX5">
        <f t="shared" si="4"/>
        <v>0.59</v>
      </c>
      <c r="CI5">
        <v>777615</v>
      </c>
      <c r="CL5">
        <v>0.5</v>
      </c>
      <c r="CM5">
        <f t="shared" si="5"/>
        <v>0.5</v>
      </c>
      <c r="CX5">
        <v>777615</v>
      </c>
      <c r="DA5">
        <v>0.51</v>
      </c>
      <c r="DB5">
        <f t="shared" si="6"/>
        <v>0.51</v>
      </c>
      <c r="DM5">
        <v>777615</v>
      </c>
      <c r="DP5">
        <v>0.53</v>
      </c>
      <c r="DQ5">
        <f t="shared" si="7"/>
        <v>0.53</v>
      </c>
      <c r="EB5">
        <v>777615</v>
      </c>
      <c r="EE5">
        <v>0.5</v>
      </c>
      <c r="EF5">
        <f t="shared" si="8"/>
        <v>0.5</v>
      </c>
      <c r="EQ5">
        <v>777615</v>
      </c>
      <c r="ET5">
        <v>0.5</v>
      </c>
      <c r="EU5">
        <f t="shared" si="9"/>
        <v>0.5</v>
      </c>
      <c r="FF5">
        <v>777615</v>
      </c>
      <c r="FI5">
        <v>0.52</v>
      </c>
      <c r="FJ5">
        <f t="shared" si="10"/>
        <v>0.52</v>
      </c>
      <c r="FU5">
        <v>777615</v>
      </c>
      <c r="FX5">
        <v>0.51</v>
      </c>
      <c r="FY5">
        <f t="shared" si="11"/>
        <v>0.51</v>
      </c>
      <c r="GJ5">
        <v>777615</v>
      </c>
      <c r="GM5">
        <v>0.51</v>
      </c>
      <c r="GN5">
        <f t="shared" si="12"/>
        <v>0.51</v>
      </c>
      <c r="GY5">
        <v>777615</v>
      </c>
      <c r="HB5">
        <v>0.47</v>
      </c>
      <c r="HC5">
        <f t="shared" si="13"/>
        <v>0.47</v>
      </c>
      <c r="HN5">
        <v>777615</v>
      </c>
      <c r="HQ5">
        <v>0.59</v>
      </c>
      <c r="HR5">
        <f t="shared" si="14"/>
        <v>0.59</v>
      </c>
      <c r="ID5">
        <v>778039</v>
      </c>
      <c r="IG5">
        <v>0.52</v>
      </c>
      <c r="IH5">
        <f t="shared" si="15"/>
        <v>0.52</v>
      </c>
      <c r="IS5">
        <v>778039</v>
      </c>
      <c r="IV5">
        <v>0.49</v>
      </c>
      <c r="IW5">
        <f t="shared" si="16"/>
        <v>0.49</v>
      </c>
      <c r="JH5">
        <v>778039</v>
      </c>
      <c r="JK5">
        <v>0.52</v>
      </c>
      <c r="JL5">
        <f t="shared" si="17"/>
        <v>0.52</v>
      </c>
      <c r="JW5">
        <v>778039</v>
      </c>
      <c r="JZ5">
        <v>0.52</v>
      </c>
      <c r="KA5">
        <f t="shared" si="18"/>
        <v>0.52</v>
      </c>
      <c r="KL5">
        <v>778039</v>
      </c>
      <c r="KO5">
        <v>0.61</v>
      </c>
      <c r="KP5">
        <f t="shared" si="19"/>
        <v>0.61</v>
      </c>
      <c r="LA5">
        <v>778039</v>
      </c>
      <c r="LD5">
        <v>0.51</v>
      </c>
      <c r="LE5">
        <f t="shared" si="20"/>
        <v>0.51</v>
      </c>
      <c r="LP5">
        <v>778039</v>
      </c>
      <c r="LS5">
        <v>0.49</v>
      </c>
      <c r="LT5">
        <f t="shared" si="21"/>
        <v>0.49</v>
      </c>
      <c r="ME5">
        <v>778039</v>
      </c>
      <c r="MH5">
        <v>0.6</v>
      </c>
      <c r="MI5">
        <f t="shared" si="22"/>
        <v>0.6</v>
      </c>
      <c r="MT5">
        <v>778039</v>
      </c>
      <c r="MW5">
        <v>0.64</v>
      </c>
      <c r="MX5">
        <f t="shared" si="23"/>
        <v>0.64</v>
      </c>
      <c r="NI5">
        <v>778039</v>
      </c>
      <c r="NL5">
        <v>0.49</v>
      </c>
      <c r="NM5">
        <f t="shared" si="24"/>
        <v>0.49</v>
      </c>
      <c r="NX5">
        <v>778039</v>
      </c>
      <c r="OA5">
        <v>0.5</v>
      </c>
      <c r="OB5">
        <f t="shared" si="25"/>
        <v>0.5</v>
      </c>
      <c r="OM5">
        <v>778039</v>
      </c>
      <c r="OP5">
        <v>0.51</v>
      </c>
      <c r="OQ5">
        <f t="shared" si="26"/>
        <v>0.51</v>
      </c>
      <c r="PB5">
        <v>778039</v>
      </c>
      <c r="PE5">
        <v>0.51</v>
      </c>
      <c r="PF5">
        <f t="shared" si="27"/>
        <v>0.51</v>
      </c>
      <c r="PQ5">
        <v>778039</v>
      </c>
      <c r="PT5">
        <v>0.5</v>
      </c>
      <c r="PU5">
        <f t="shared" si="28"/>
        <v>0.5</v>
      </c>
      <c r="QF5">
        <v>778039</v>
      </c>
      <c r="QI5">
        <v>0.51</v>
      </c>
      <c r="QJ5">
        <f t="shared" si="29"/>
        <v>0.51</v>
      </c>
      <c r="QU5">
        <v>778039</v>
      </c>
      <c r="QX5">
        <v>0.51</v>
      </c>
      <c r="QY5">
        <f t="shared" si="30"/>
        <v>0.51</v>
      </c>
    </row>
    <row r="6" spans="2:467" x14ac:dyDescent="0.2">
      <c r="L6">
        <v>777617</v>
      </c>
      <c r="O6">
        <v>0.48</v>
      </c>
      <c r="P6">
        <f t="shared" si="0"/>
        <v>0.48</v>
      </c>
      <c r="AA6">
        <v>777617</v>
      </c>
      <c r="AD6">
        <v>0.55000000000000004</v>
      </c>
      <c r="AE6">
        <f t="shared" si="1"/>
        <v>0.55000000000000004</v>
      </c>
      <c r="AP6">
        <v>777617</v>
      </c>
      <c r="AS6">
        <v>0.71</v>
      </c>
      <c r="AT6">
        <f t="shared" si="2"/>
        <v>0.71</v>
      </c>
      <c r="BE6">
        <v>777617</v>
      </c>
      <c r="BH6">
        <v>0.56000000000000005</v>
      </c>
      <c r="BI6">
        <f t="shared" si="3"/>
        <v>0.56000000000000005</v>
      </c>
      <c r="BT6">
        <v>777617</v>
      </c>
      <c r="BW6">
        <v>0.49</v>
      </c>
      <c r="BX6">
        <f t="shared" si="4"/>
        <v>0.49</v>
      </c>
      <c r="CI6">
        <v>777617</v>
      </c>
      <c r="CL6">
        <v>0.55000000000000004</v>
      </c>
      <c r="CM6">
        <f t="shared" si="5"/>
        <v>0.55000000000000004</v>
      </c>
      <c r="CX6">
        <v>777617</v>
      </c>
      <c r="DA6">
        <v>0.48</v>
      </c>
      <c r="DB6">
        <f t="shared" si="6"/>
        <v>0.48</v>
      </c>
      <c r="DM6">
        <v>777617</v>
      </c>
      <c r="DP6">
        <v>0.52</v>
      </c>
      <c r="DQ6">
        <f t="shared" si="7"/>
        <v>0.52</v>
      </c>
      <c r="EB6">
        <v>777617</v>
      </c>
      <c r="EE6">
        <v>0.5</v>
      </c>
      <c r="EF6">
        <f t="shared" si="8"/>
        <v>0.5</v>
      </c>
      <c r="EQ6">
        <v>777617</v>
      </c>
      <c r="ET6">
        <v>0.5</v>
      </c>
      <c r="EU6">
        <f t="shared" si="9"/>
        <v>0.5</v>
      </c>
      <c r="FF6">
        <v>777617</v>
      </c>
      <c r="FI6">
        <v>0.52</v>
      </c>
      <c r="FJ6">
        <f t="shared" si="10"/>
        <v>0.52</v>
      </c>
      <c r="FU6">
        <v>777617</v>
      </c>
      <c r="FX6">
        <v>0.54</v>
      </c>
      <c r="FY6">
        <f t="shared" si="11"/>
        <v>0.54</v>
      </c>
      <c r="GJ6">
        <v>777617</v>
      </c>
      <c r="GM6">
        <v>0.55000000000000004</v>
      </c>
      <c r="GN6">
        <f t="shared" si="12"/>
        <v>0.55000000000000004</v>
      </c>
      <c r="GY6">
        <v>777617</v>
      </c>
      <c r="HB6">
        <v>0.56999999999999995</v>
      </c>
      <c r="HC6">
        <f t="shared" si="13"/>
        <v>0.56999999999999995</v>
      </c>
      <c r="HN6">
        <v>777617</v>
      </c>
      <c r="HQ6">
        <v>0.54</v>
      </c>
      <c r="HR6">
        <f t="shared" si="14"/>
        <v>0.54</v>
      </c>
      <c r="ID6">
        <v>778042</v>
      </c>
      <c r="IG6">
        <v>0.49</v>
      </c>
      <c r="IH6">
        <f t="shared" si="15"/>
        <v>0.49</v>
      </c>
      <c r="IS6">
        <v>778042</v>
      </c>
      <c r="IV6">
        <v>0.49</v>
      </c>
      <c r="IW6">
        <f t="shared" si="16"/>
        <v>0.49</v>
      </c>
      <c r="JH6">
        <v>778042</v>
      </c>
      <c r="JK6">
        <v>0.49</v>
      </c>
      <c r="JL6">
        <f t="shared" si="17"/>
        <v>0.49</v>
      </c>
      <c r="JW6">
        <v>778042</v>
      </c>
      <c r="JZ6">
        <v>0.46</v>
      </c>
      <c r="KA6">
        <f t="shared" si="18"/>
        <v>0.46</v>
      </c>
      <c r="KL6">
        <v>778042</v>
      </c>
      <c r="KO6">
        <v>0.57999999999999996</v>
      </c>
      <c r="KP6">
        <f t="shared" si="19"/>
        <v>0.57999999999999996</v>
      </c>
      <c r="LA6">
        <v>778042</v>
      </c>
      <c r="LD6">
        <v>0.5</v>
      </c>
      <c r="LE6">
        <f t="shared" si="20"/>
        <v>0.5</v>
      </c>
      <c r="LP6">
        <v>778042</v>
      </c>
      <c r="LS6">
        <v>0.49</v>
      </c>
      <c r="LT6">
        <f t="shared" si="21"/>
        <v>0.49</v>
      </c>
      <c r="ME6">
        <v>778042</v>
      </c>
      <c r="MH6">
        <v>0.51</v>
      </c>
      <c r="MI6">
        <f t="shared" si="22"/>
        <v>0.51</v>
      </c>
      <c r="MT6">
        <v>778042</v>
      </c>
      <c r="MW6">
        <v>0.57999999999999996</v>
      </c>
      <c r="MX6">
        <f t="shared" si="23"/>
        <v>0.57999999999999996</v>
      </c>
      <c r="NI6">
        <v>778042</v>
      </c>
      <c r="NL6">
        <v>0.48</v>
      </c>
      <c r="NM6">
        <f t="shared" si="24"/>
        <v>0.48</v>
      </c>
      <c r="NX6">
        <v>778042</v>
      </c>
      <c r="OA6">
        <v>0.46</v>
      </c>
      <c r="OB6">
        <f t="shared" si="25"/>
        <v>0.46</v>
      </c>
      <c r="OM6">
        <v>778042</v>
      </c>
      <c r="OP6">
        <v>0.49</v>
      </c>
      <c r="OQ6">
        <f t="shared" si="26"/>
        <v>0.49</v>
      </c>
      <c r="PB6">
        <v>778042</v>
      </c>
      <c r="PE6">
        <v>0.49</v>
      </c>
      <c r="PF6">
        <f t="shared" si="27"/>
        <v>0.49</v>
      </c>
      <c r="PQ6">
        <v>778042</v>
      </c>
      <c r="PT6">
        <v>0.46</v>
      </c>
      <c r="PU6">
        <f t="shared" si="28"/>
        <v>0.46</v>
      </c>
      <c r="QF6">
        <v>778042</v>
      </c>
      <c r="QI6">
        <v>0.48</v>
      </c>
      <c r="QJ6">
        <f t="shared" si="29"/>
        <v>0.48</v>
      </c>
      <c r="QU6">
        <v>778042</v>
      </c>
      <c r="QX6">
        <v>0.48</v>
      </c>
      <c r="QY6">
        <f t="shared" si="30"/>
        <v>0.48</v>
      </c>
    </row>
    <row r="7" spans="2:467" x14ac:dyDescent="0.2">
      <c r="L7">
        <v>777618</v>
      </c>
      <c r="O7">
        <v>0.41</v>
      </c>
      <c r="P7">
        <f t="shared" si="0"/>
        <v>0.41</v>
      </c>
      <c r="AA7">
        <v>777618</v>
      </c>
      <c r="AD7">
        <v>0.28000000000000003</v>
      </c>
      <c r="AE7">
        <f t="shared" si="1"/>
        <v>0.28000000000000003</v>
      </c>
      <c r="AP7">
        <v>777618</v>
      </c>
      <c r="AS7">
        <v>0.19</v>
      </c>
      <c r="AT7">
        <f t="shared" si="2"/>
        <v>0.19</v>
      </c>
      <c r="BE7">
        <v>777618</v>
      </c>
      <c r="BH7">
        <v>0.32</v>
      </c>
      <c r="BI7">
        <f t="shared" si="3"/>
        <v>0.32</v>
      </c>
      <c r="BT7">
        <v>777618</v>
      </c>
      <c r="BW7">
        <v>0.27</v>
      </c>
      <c r="BX7">
        <f t="shared" si="4"/>
        <v>0.27</v>
      </c>
      <c r="CI7">
        <v>777618</v>
      </c>
      <c r="CL7">
        <v>0.37</v>
      </c>
      <c r="CM7">
        <f t="shared" si="5"/>
        <v>0.37</v>
      </c>
      <c r="CX7">
        <v>777618</v>
      </c>
      <c r="DA7">
        <v>0.41</v>
      </c>
      <c r="DB7">
        <f t="shared" si="6"/>
        <v>0.41</v>
      </c>
      <c r="DM7">
        <v>777618</v>
      </c>
      <c r="DP7">
        <v>0.4</v>
      </c>
      <c r="DQ7">
        <f t="shared" si="7"/>
        <v>0.4</v>
      </c>
      <c r="EB7">
        <v>777618</v>
      </c>
      <c r="EE7">
        <v>0.41</v>
      </c>
      <c r="EF7">
        <f t="shared" si="8"/>
        <v>0.41</v>
      </c>
      <c r="EQ7">
        <v>777618</v>
      </c>
      <c r="ET7">
        <v>0.41</v>
      </c>
      <c r="EU7">
        <f t="shared" si="9"/>
        <v>0.41</v>
      </c>
      <c r="FF7">
        <v>777618</v>
      </c>
      <c r="FI7">
        <v>0.41</v>
      </c>
      <c r="FJ7">
        <f t="shared" si="10"/>
        <v>0.41</v>
      </c>
      <c r="FU7">
        <v>777618</v>
      </c>
      <c r="FX7">
        <v>0.43</v>
      </c>
      <c r="FY7">
        <f t="shared" si="11"/>
        <v>0.43</v>
      </c>
      <c r="GJ7">
        <v>777618</v>
      </c>
      <c r="GM7">
        <v>0.39</v>
      </c>
      <c r="GN7">
        <f t="shared" si="12"/>
        <v>0.39</v>
      </c>
      <c r="GY7">
        <v>777618</v>
      </c>
      <c r="HB7">
        <v>0.41</v>
      </c>
      <c r="HC7">
        <f t="shared" si="13"/>
        <v>0.41</v>
      </c>
      <c r="HN7">
        <v>777618</v>
      </c>
      <c r="HQ7">
        <v>0.35</v>
      </c>
      <c r="HR7">
        <f t="shared" si="14"/>
        <v>0.35</v>
      </c>
      <c r="ID7">
        <v>778049</v>
      </c>
      <c r="IG7">
        <v>0.47</v>
      </c>
      <c r="IH7">
        <f t="shared" si="15"/>
        <v>0.47</v>
      </c>
      <c r="IS7">
        <v>778049</v>
      </c>
      <c r="IV7">
        <v>0.52</v>
      </c>
      <c r="IW7">
        <f t="shared" si="16"/>
        <v>0.52</v>
      </c>
      <c r="JH7">
        <v>778049</v>
      </c>
      <c r="JK7">
        <v>0.52</v>
      </c>
      <c r="JL7">
        <f t="shared" si="17"/>
        <v>0.52</v>
      </c>
      <c r="JW7">
        <v>778049</v>
      </c>
      <c r="JZ7">
        <v>0.49</v>
      </c>
      <c r="KA7">
        <f t="shared" si="18"/>
        <v>0.49</v>
      </c>
      <c r="KL7">
        <v>778049</v>
      </c>
      <c r="KO7">
        <v>0.5</v>
      </c>
      <c r="KP7">
        <f t="shared" si="19"/>
        <v>0.5</v>
      </c>
      <c r="LA7">
        <v>778049</v>
      </c>
      <c r="LD7">
        <v>0.5</v>
      </c>
      <c r="LE7">
        <f t="shared" si="20"/>
        <v>0.5</v>
      </c>
      <c r="LP7">
        <v>778049</v>
      </c>
      <c r="LS7">
        <v>0.51</v>
      </c>
      <c r="LT7">
        <f t="shared" si="21"/>
        <v>0.51</v>
      </c>
      <c r="ME7">
        <v>778049</v>
      </c>
      <c r="MH7">
        <v>0.47</v>
      </c>
      <c r="MI7">
        <f t="shared" si="22"/>
        <v>0.47</v>
      </c>
      <c r="MT7">
        <v>778049</v>
      </c>
      <c r="MW7">
        <v>0.57999999999999996</v>
      </c>
      <c r="MX7">
        <f t="shared" si="23"/>
        <v>0.57999999999999996</v>
      </c>
      <c r="NI7">
        <v>778049</v>
      </c>
      <c r="NL7">
        <v>0.51</v>
      </c>
      <c r="NM7">
        <f t="shared" si="24"/>
        <v>0.51</v>
      </c>
      <c r="NX7">
        <v>778049</v>
      </c>
      <c r="OA7">
        <v>0.53</v>
      </c>
      <c r="OB7">
        <f t="shared" si="25"/>
        <v>0.53</v>
      </c>
      <c r="OM7">
        <v>778049</v>
      </c>
      <c r="OP7">
        <v>0.49</v>
      </c>
      <c r="OQ7">
        <f t="shared" si="26"/>
        <v>0.49</v>
      </c>
      <c r="PB7">
        <v>778049</v>
      </c>
      <c r="PE7">
        <v>0.49</v>
      </c>
      <c r="PF7">
        <f t="shared" si="27"/>
        <v>0.49</v>
      </c>
      <c r="PQ7">
        <v>778049</v>
      </c>
      <c r="PT7">
        <v>0.5</v>
      </c>
      <c r="PU7">
        <f t="shared" si="28"/>
        <v>0.5</v>
      </c>
      <c r="QF7">
        <v>778049</v>
      </c>
      <c r="QI7">
        <v>0.51</v>
      </c>
      <c r="QJ7">
        <f t="shared" si="29"/>
        <v>0.51</v>
      </c>
      <c r="QU7">
        <v>778049</v>
      </c>
      <c r="QX7">
        <v>0.52</v>
      </c>
      <c r="QY7">
        <f t="shared" si="30"/>
        <v>0.52</v>
      </c>
    </row>
    <row r="8" spans="2:467" x14ac:dyDescent="0.2">
      <c r="L8">
        <v>777619</v>
      </c>
      <c r="O8">
        <v>0.41</v>
      </c>
      <c r="P8">
        <f t="shared" si="0"/>
        <v>0.41</v>
      </c>
      <c r="AA8">
        <v>777619</v>
      </c>
      <c r="AD8">
        <v>0.41</v>
      </c>
      <c r="AE8">
        <f t="shared" si="1"/>
        <v>0.41</v>
      </c>
      <c r="AP8">
        <v>777619</v>
      </c>
      <c r="AS8">
        <v>0.75</v>
      </c>
      <c r="AT8">
        <f t="shared" si="2"/>
        <v>0.75</v>
      </c>
      <c r="BE8">
        <v>777619</v>
      </c>
      <c r="BH8">
        <v>0.57999999999999996</v>
      </c>
      <c r="BI8">
        <f t="shared" si="3"/>
        <v>0.57999999999999996</v>
      </c>
      <c r="BT8">
        <v>777619</v>
      </c>
      <c r="BW8">
        <v>0.55000000000000004</v>
      </c>
      <c r="BX8">
        <f t="shared" si="4"/>
        <v>0.55000000000000004</v>
      </c>
      <c r="CI8">
        <v>777619</v>
      </c>
      <c r="CL8">
        <v>0.46</v>
      </c>
      <c r="CM8">
        <f t="shared" si="5"/>
        <v>0.46</v>
      </c>
      <c r="CX8">
        <v>777619</v>
      </c>
      <c r="DA8">
        <v>0.48</v>
      </c>
      <c r="DB8">
        <f t="shared" si="6"/>
        <v>0.48</v>
      </c>
      <c r="DM8">
        <v>777619</v>
      </c>
      <c r="DP8">
        <v>0.42</v>
      </c>
      <c r="DQ8">
        <f t="shared" si="7"/>
        <v>0.42</v>
      </c>
      <c r="EB8">
        <v>777619</v>
      </c>
      <c r="EE8">
        <v>0.41</v>
      </c>
      <c r="EF8">
        <f t="shared" si="8"/>
        <v>0.41</v>
      </c>
      <c r="EQ8">
        <v>777619</v>
      </c>
      <c r="ET8">
        <v>0.41</v>
      </c>
      <c r="EU8">
        <f t="shared" si="9"/>
        <v>0.41</v>
      </c>
      <c r="FF8">
        <v>777619</v>
      </c>
      <c r="FI8">
        <v>0.46</v>
      </c>
      <c r="FJ8">
        <f t="shared" si="10"/>
        <v>0.46</v>
      </c>
      <c r="FU8">
        <v>777619</v>
      </c>
      <c r="FX8">
        <v>0.46</v>
      </c>
      <c r="FY8">
        <f t="shared" si="11"/>
        <v>0.46</v>
      </c>
      <c r="GJ8">
        <v>777619</v>
      </c>
      <c r="GM8">
        <v>0.43</v>
      </c>
      <c r="GN8">
        <f t="shared" si="12"/>
        <v>0.43</v>
      </c>
      <c r="GY8">
        <v>777619</v>
      </c>
      <c r="HB8">
        <v>0.46</v>
      </c>
      <c r="HC8">
        <f t="shared" si="13"/>
        <v>0.46</v>
      </c>
      <c r="HN8">
        <v>777619</v>
      </c>
      <c r="HQ8">
        <v>0.49</v>
      </c>
      <c r="HR8">
        <f t="shared" si="14"/>
        <v>0.49</v>
      </c>
      <c r="ID8">
        <v>778024</v>
      </c>
      <c r="IG8">
        <v>0.49</v>
      </c>
      <c r="IH8">
        <f t="shared" si="15"/>
        <v>0.49</v>
      </c>
      <c r="IS8">
        <v>778024</v>
      </c>
      <c r="IV8">
        <v>0.47</v>
      </c>
      <c r="IW8">
        <f t="shared" si="16"/>
        <v>0.47</v>
      </c>
      <c r="JH8">
        <v>778024</v>
      </c>
      <c r="JK8">
        <v>0.48</v>
      </c>
      <c r="JL8">
        <f t="shared" si="17"/>
        <v>0.48</v>
      </c>
      <c r="JW8">
        <v>778024</v>
      </c>
      <c r="JZ8">
        <v>0.46</v>
      </c>
      <c r="KA8">
        <f t="shared" si="18"/>
        <v>0.46</v>
      </c>
      <c r="KL8">
        <v>778024</v>
      </c>
      <c r="KO8">
        <v>0.44</v>
      </c>
      <c r="KP8">
        <f t="shared" si="19"/>
        <v>0.44</v>
      </c>
      <c r="LA8">
        <v>778024</v>
      </c>
      <c r="LD8">
        <v>0.52</v>
      </c>
      <c r="LE8">
        <f t="shared" si="20"/>
        <v>0.52</v>
      </c>
      <c r="LP8">
        <v>778024</v>
      </c>
      <c r="LS8">
        <v>0.51</v>
      </c>
      <c r="LT8">
        <f t="shared" si="21"/>
        <v>0.51</v>
      </c>
      <c r="ME8">
        <v>778024</v>
      </c>
      <c r="MH8">
        <v>0.45</v>
      </c>
      <c r="MI8">
        <f t="shared" si="22"/>
        <v>0.45</v>
      </c>
      <c r="MT8">
        <v>778024</v>
      </c>
      <c r="MW8">
        <v>0.41</v>
      </c>
      <c r="MX8">
        <f t="shared" si="23"/>
        <v>0.41</v>
      </c>
      <c r="NI8">
        <v>778024</v>
      </c>
      <c r="NL8">
        <v>0.5</v>
      </c>
      <c r="NM8">
        <f t="shared" si="24"/>
        <v>0.5</v>
      </c>
      <c r="NX8">
        <v>778024</v>
      </c>
      <c r="OA8">
        <v>0.47</v>
      </c>
      <c r="OB8">
        <f t="shared" si="25"/>
        <v>0.47</v>
      </c>
      <c r="OM8">
        <v>778024</v>
      </c>
      <c r="OP8">
        <v>0.5</v>
      </c>
      <c r="OQ8">
        <f t="shared" si="26"/>
        <v>0.5</v>
      </c>
      <c r="PB8">
        <v>778024</v>
      </c>
      <c r="PE8">
        <v>0.51</v>
      </c>
      <c r="PF8">
        <f t="shared" si="27"/>
        <v>0.51</v>
      </c>
      <c r="PQ8">
        <v>778024</v>
      </c>
      <c r="PT8">
        <v>0.49</v>
      </c>
      <c r="PU8">
        <f t="shared" si="28"/>
        <v>0.49</v>
      </c>
      <c r="QF8">
        <v>778024</v>
      </c>
      <c r="QI8">
        <v>0.5</v>
      </c>
      <c r="QJ8">
        <f t="shared" si="29"/>
        <v>0.5</v>
      </c>
      <c r="QU8">
        <v>778024</v>
      </c>
      <c r="QX8">
        <v>0.5</v>
      </c>
      <c r="QY8">
        <f t="shared" si="30"/>
        <v>0.5</v>
      </c>
    </row>
    <row r="9" spans="2:467" x14ac:dyDescent="0.2">
      <c r="L9">
        <v>777620</v>
      </c>
      <c r="O9">
        <v>0.51</v>
      </c>
      <c r="P9">
        <f t="shared" si="0"/>
        <v>0.51</v>
      </c>
      <c r="AA9">
        <v>777620</v>
      </c>
      <c r="AD9">
        <v>0.53</v>
      </c>
      <c r="AE9">
        <f t="shared" si="1"/>
        <v>0.53</v>
      </c>
      <c r="AP9">
        <v>777620</v>
      </c>
      <c r="AS9">
        <v>0.78</v>
      </c>
      <c r="AT9">
        <f t="shared" si="2"/>
        <v>0.78</v>
      </c>
      <c r="BE9">
        <v>777620</v>
      </c>
      <c r="BH9">
        <v>0.69</v>
      </c>
      <c r="BI9">
        <f t="shared" si="3"/>
        <v>0.69</v>
      </c>
      <c r="BT9">
        <v>777620</v>
      </c>
      <c r="BW9">
        <v>0.64</v>
      </c>
      <c r="BX9">
        <f t="shared" si="4"/>
        <v>0.64</v>
      </c>
      <c r="CI9">
        <v>777620</v>
      </c>
      <c r="CL9">
        <v>0.53</v>
      </c>
      <c r="CM9">
        <f t="shared" si="5"/>
        <v>0.53</v>
      </c>
      <c r="CX9">
        <v>777620</v>
      </c>
      <c r="DA9">
        <v>0.54</v>
      </c>
      <c r="DB9">
        <f t="shared" si="6"/>
        <v>0.54</v>
      </c>
      <c r="DM9">
        <v>777620</v>
      </c>
      <c r="DP9">
        <v>0.56000000000000005</v>
      </c>
      <c r="DQ9">
        <f t="shared" si="7"/>
        <v>0.56000000000000005</v>
      </c>
      <c r="EB9">
        <v>777620</v>
      </c>
      <c r="EE9">
        <v>0.53</v>
      </c>
      <c r="EF9">
        <f t="shared" si="8"/>
        <v>0.53</v>
      </c>
      <c r="EQ9">
        <v>777620</v>
      </c>
      <c r="ET9">
        <v>0.53</v>
      </c>
      <c r="EU9">
        <f t="shared" si="9"/>
        <v>0.53</v>
      </c>
      <c r="FF9">
        <v>777620</v>
      </c>
      <c r="FI9">
        <v>0.56000000000000005</v>
      </c>
      <c r="FJ9">
        <f t="shared" si="10"/>
        <v>0.56000000000000005</v>
      </c>
      <c r="FU9">
        <v>777620</v>
      </c>
      <c r="FX9">
        <v>0.54</v>
      </c>
      <c r="FY9">
        <f t="shared" si="11"/>
        <v>0.54</v>
      </c>
      <c r="GJ9">
        <v>777620</v>
      </c>
      <c r="GM9">
        <v>0.54</v>
      </c>
      <c r="GN9">
        <f t="shared" si="12"/>
        <v>0.54</v>
      </c>
      <c r="GY9">
        <v>777620</v>
      </c>
      <c r="HB9">
        <v>0.54</v>
      </c>
      <c r="HC9">
        <f t="shared" si="13"/>
        <v>0.54</v>
      </c>
      <c r="HN9">
        <v>777620</v>
      </c>
      <c r="HQ9">
        <v>0.56000000000000005</v>
      </c>
      <c r="HR9">
        <f t="shared" si="14"/>
        <v>0.56000000000000005</v>
      </c>
      <c r="ID9">
        <v>778025</v>
      </c>
      <c r="IG9">
        <v>0.47</v>
      </c>
      <c r="IH9">
        <f t="shared" si="15"/>
        <v>0.47</v>
      </c>
      <c r="IS9">
        <v>778025</v>
      </c>
      <c r="IV9">
        <v>0.48</v>
      </c>
      <c r="IW9">
        <f t="shared" si="16"/>
        <v>0.48</v>
      </c>
      <c r="JH9">
        <v>778025</v>
      </c>
      <c r="JK9">
        <v>0.5</v>
      </c>
      <c r="JL9">
        <f t="shared" si="17"/>
        <v>0.5</v>
      </c>
      <c r="JW9">
        <v>778025</v>
      </c>
      <c r="JZ9">
        <v>0.42</v>
      </c>
      <c r="KA9">
        <f t="shared" si="18"/>
        <v>0.42</v>
      </c>
      <c r="KL9">
        <v>778025</v>
      </c>
      <c r="KO9">
        <v>0.44</v>
      </c>
      <c r="KP9">
        <f t="shared" si="19"/>
        <v>0.44</v>
      </c>
      <c r="LA9">
        <v>778025</v>
      </c>
      <c r="LD9">
        <v>0.45</v>
      </c>
      <c r="LE9">
        <f t="shared" si="20"/>
        <v>0.45</v>
      </c>
      <c r="LP9">
        <v>778025</v>
      </c>
      <c r="LS9">
        <v>0.45</v>
      </c>
      <c r="LT9">
        <f t="shared" si="21"/>
        <v>0.45</v>
      </c>
      <c r="ME9">
        <v>778025</v>
      </c>
      <c r="MH9">
        <v>0.4</v>
      </c>
      <c r="MI9">
        <f t="shared" si="22"/>
        <v>0.4</v>
      </c>
      <c r="MT9">
        <v>778025</v>
      </c>
      <c r="MW9">
        <v>0.46</v>
      </c>
      <c r="MX9">
        <f t="shared" si="23"/>
        <v>0.46</v>
      </c>
      <c r="NI9">
        <v>778025</v>
      </c>
      <c r="NL9">
        <v>0.47</v>
      </c>
      <c r="NM9">
        <f t="shared" si="24"/>
        <v>0.47</v>
      </c>
      <c r="NX9">
        <v>778025</v>
      </c>
      <c r="OA9">
        <v>0.46</v>
      </c>
      <c r="OB9">
        <f t="shared" si="25"/>
        <v>0.46</v>
      </c>
      <c r="OM9">
        <v>778025</v>
      </c>
      <c r="OP9">
        <v>0.44</v>
      </c>
      <c r="OQ9">
        <f t="shared" si="26"/>
        <v>0.44</v>
      </c>
      <c r="PB9">
        <v>778025</v>
      </c>
      <c r="PE9">
        <v>0.47</v>
      </c>
      <c r="PF9">
        <f t="shared" si="27"/>
        <v>0.47</v>
      </c>
      <c r="PQ9">
        <v>778025</v>
      </c>
      <c r="PT9">
        <v>0.46</v>
      </c>
      <c r="PU9">
        <f t="shared" si="28"/>
        <v>0.46</v>
      </c>
      <c r="QF9">
        <v>778025</v>
      </c>
      <c r="QI9">
        <v>0.52</v>
      </c>
      <c r="QJ9">
        <f t="shared" si="29"/>
        <v>0.52</v>
      </c>
      <c r="QU9">
        <v>778025</v>
      </c>
      <c r="QX9">
        <v>0.46</v>
      </c>
      <c r="QY9">
        <f t="shared" si="30"/>
        <v>0.46</v>
      </c>
    </row>
    <row r="10" spans="2:467" x14ac:dyDescent="0.2">
      <c r="L10">
        <v>777621</v>
      </c>
      <c r="O10">
        <v>0.42</v>
      </c>
      <c r="P10">
        <f t="shared" si="0"/>
        <v>0.42</v>
      </c>
      <c r="AA10">
        <v>777621</v>
      </c>
      <c r="AD10">
        <v>0.47</v>
      </c>
      <c r="AE10">
        <f t="shared" si="1"/>
        <v>0.47</v>
      </c>
      <c r="AP10">
        <v>777621</v>
      </c>
      <c r="AS10">
        <v>0.67</v>
      </c>
      <c r="AT10">
        <f t="shared" si="2"/>
        <v>0.67</v>
      </c>
      <c r="BE10">
        <v>777621</v>
      </c>
      <c r="BH10">
        <v>0.47</v>
      </c>
      <c r="BI10">
        <f t="shared" si="3"/>
        <v>0.47</v>
      </c>
      <c r="BT10">
        <v>777621</v>
      </c>
      <c r="BW10">
        <v>0.48</v>
      </c>
      <c r="BX10">
        <f t="shared" si="4"/>
        <v>0.48</v>
      </c>
      <c r="CI10">
        <v>777621</v>
      </c>
      <c r="CL10">
        <v>0.46</v>
      </c>
      <c r="CM10">
        <f t="shared" si="5"/>
        <v>0.46</v>
      </c>
      <c r="CX10">
        <v>777621</v>
      </c>
      <c r="DA10">
        <v>0.45</v>
      </c>
      <c r="DB10">
        <f t="shared" si="6"/>
        <v>0.45</v>
      </c>
      <c r="DM10">
        <v>777621</v>
      </c>
      <c r="DP10">
        <v>0.46</v>
      </c>
      <c r="DQ10">
        <f t="shared" si="7"/>
        <v>0.46</v>
      </c>
      <c r="EB10">
        <v>777621</v>
      </c>
      <c r="EE10">
        <v>0.47</v>
      </c>
      <c r="EF10">
        <f t="shared" si="8"/>
        <v>0.47</v>
      </c>
      <c r="EQ10">
        <v>777621</v>
      </c>
      <c r="ET10">
        <v>0.47</v>
      </c>
      <c r="EU10">
        <f t="shared" si="9"/>
        <v>0.47</v>
      </c>
      <c r="FF10">
        <v>777621</v>
      </c>
      <c r="FI10">
        <v>0.49</v>
      </c>
      <c r="FJ10">
        <f t="shared" si="10"/>
        <v>0.49</v>
      </c>
      <c r="FU10">
        <v>777621</v>
      </c>
      <c r="FX10">
        <v>0.47</v>
      </c>
      <c r="FY10">
        <f t="shared" si="11"/>
        <v>0.47</v>
      </c>
      <c r="GJ10">
        <v>777621</v>
      </c>
      <c r="GM10">
        <v>0.45</v>
      </c>
      <c r="GN10">
        <f t="shared" si="12"/>
        <v>0.45</v>
      </c>
      <c r="GY10">
        <v>777621</v>
      </c>
      <c r="HB10">
        <v>0.48</v>
      </c>
      <c r="HC10">
        <f t="shared" si="13"/>
        <v>0.48</v>
      </c>
      <c r="HN10">
        <v>777621</v>
      </c>
      <c r="HQ10">
        <v>0.53</v>
      </c>
      <c r="HR10">
        <f t="shared" si="14"/>
        <v>0.53</v>
      </c>
      <c r="ID10">
        <v>778026</v>
      </c>
      <c r="IG10">
        <v>0.43</v>
      </c>
      <c r="IH10">
        <f t="shared" si="15"/>
        <v>0.43</v>
      </c>
      <c r="IS10">
        <v>778026</v>
      </c>
      <c r="IV10">
        <v>0.45</v>
      </c>
      <c r="IW10">
        <f t="shared" si="16"/>
        <v>0.45</v>
      </c>
      <c r="JH10">
        <v>778026</v>
      </c>
      <c r="JK10">
        <v>0.41</v>
      </c>
      <c r="JL10">
        <f t="shared" si="17"/>
        <v>0.41</v>
      </c>
      <c r="JW10">
        <v>778026</v>
      </c>
      <c r="JZ10">
        <v>0.45</v>
      </c>
      <c r="KA10">
        <f t="shared" si="18"/>
        <v>0.45</v>
      </c>
      <c r="KL10">
        <v>778026</v>
      </c>
      <c r="KO10">
        <v>0.34</v>
      </c>
      <c r="KP10">
        <f t="shared" si="19"/>
        <v>0.34</v>
      </c>
      <c r="LA10">
        <v>778026</v>
      </c>
      <c r="LD10">
        <v>0.44</v>
      </c>
      <c r="LE10">
        <f t="shared" si="20"/>
        <v>0.44</v>
      </c>
      <c r="LP10">
        <v>778026</v>
      </c>
      <c r="LS10">
        <v>0.45</v>
      </c>
      <c r="LT10">
        <f t="shared" si="21"/>
        <v>0.45</v>
      </c>
      <c r="ME10">
        <v>778026</v>
      </c>
      <c r="MH10">
        <v>0.43</v>
      </c>
      <c r="MI10">
        <f t="shared" si="22"/>
        <v>0.43</v>
      </c>
      <c r="MT10">
        <v>778026</v>
      </c>
      <c r="MW10">
        <v>0.46</v>
      </c>
      <c r="MX10">
        <f t="shared" si="23"/>
        <v>0.46</v>
      </c>
      <c r="NI10">
        <v>778026</v>
      </c>
      <c r="NL10">
        <v>0.46</v>
      </c>
      <c r="NM10">
        <f t="shared" si="24"/>
        <v>0.46</v>
      </c>
      <c r="NX10">
        <v>778026</v>
      </c>
      <c r="OA10">
        <v>0.49</v>
      </c>
      <c r="OB10">
        <f t="shared" si="25"/>
        <v>0.49</v>
      </c>
      <c r="OM10">
        <v>778026</v>
      </c>
      <c r="OP10">
        <v>0.46</v>
      </c>
      <c r="OQ10">
        <f t="shared" si="26"/>
        <v>0.46</v>
      </c>
      <c r="PB10">
        <v>778026</v>
      </c>
      <c r="PE10">
        <v>0.43</v>
      </c>
      <c r="PF10">
        <f t="shared" si="27"/>
        <v>0.43</v>
      </c>
      <c r="PQ10">
        <v>778026</v>
      </c>
      <c r="PT10">
        <v>0.47</v>
      </c>
      <c r="PU10">
        <f t="shared" si="28"/>
        <v>0.47</v>
      </c>
      <c r="QF10">
        <v>778026</v>
      </c>
      <c r="QI10">
        <v>0.43</v>
      </c>
      <c r="QJ10">
        <f t="shared" si="29"/>
        <v>0.43</v>
      </c>
      <c r="QU10">
        <v>778026</v>
      </c>
      <c r="QX10">
        <v>0.45</v>
      </c>
      <c r="QY10">
        <f t="shared" si="30"/>
        <v>0.45</v>
      </c>
    </row>
    <row r="11" spans="2:467" x14ac:dyDescent="0.2">
      <c r="L11">
        <v>777622</v>
      </c>
      <c r="O11">
        <v>0.43</v>
      </c>
      <c r="P11">
        <f t="shared" si="0"/>
        <v>0.43</v>
      </c>
      <c r="AA11">
        <v>777622</v>
      </c>
      <c r="AD11">
        <v>0.41</v>
      </c>
      <c r="AE11">
        <f t="shared" si="1"/>
        <v>0.41</v>
      </c>
      <c r="AP11">
        <v>777622</v>
      </c>
      <c r="AS11">
        <v>0.37</v>
      </c>
      <c r="AT11">
        <f t="shared" si="2"/>
        <v>0.37</v>
      </c>
      <c r="BE11">
        <v>777622</v>
      </c>
      <c r="BH11">
        <v>0.4</v>
      </c>
      <c r="BI11">
        <f t="shared" si="3"/>
        <v>0.4</v>
      </c>
      <c r="BT11">
        <v>777622</v>
      </c>
      <c r="BW11">
        <v>0.49</v>
      </c>
      <c r="BX11">
        <f t="shared" si="4"/>
        <v>0.49</v>
      </c>
      <c r="CI11">
        <v>777622</v>
      </c>
      <c r="CL11">
        <v>0.44</v>
      </c>
      <c r="CM11">
        <f t="shared" si="5"/>
        <v>0.44</v>
      </c>
      <c r="CX11">
        <v>777622</v>
      </c>
      <c r="DA11">
        <v>0.41</v>
      </c>
      <c r="DB11">
        <f t="shared" si="6"/>
        <v>0.41</v>
      </c>
      <c r="DM11">
        <v>777622</v>
      </c>
      <c r="DP11">
        <v>0.42</v>
      </c>
      <c r="DQ11">
        <f t="shared" si="7"/>
        <v>0.42</v>
      </c>
      <c r="EB11">
        <v>777622</v>
      </c>
      <c r="EE11">
        <v>0.41</v>
      </c>
      <c r="EF11">
        <f t="shared" si="8"/>
        <v>0.41</v>
      </c>
      <c r="EQ11">
        <v>777622</v>
      </c>
      <c r="ET11">
        <v>0.41</v>
      </c>
      <c r="EU11">
        <f t="shared" si="9"/>
        <v>0.41</v>
      </c>
      <c r="FF11">
        <v>777622</v>
      </c>
      <c r="FI11">
        <v>0.42</v>
      </c>
      <c r="FJ11">
        <f t="shared" si="10"/>
        <v>0.42</v>
      </c>
      <c r="FU11">
        <v>777622</v>
      </c>
      <c r="FX11">
        <v>0.43</v>
      </c>
      <c r="FY11">
        <f t="shared" si="11"/>
        <v>0.43</v>
      </c>
      <c r="GJ11">
        <v>777622</v>
      </c>
      <c r="GM11">
        <v>0.41</v>
      </c>
      <c r="GN11">
        <f t="shared" si="12"/>
        <v>0.41</v>
      </c>
      <c r="GY11">
        <v>777622</v>
      </c>
      <c r="HB11">
        <v>0.48</v>
      </c>
      <c r="HC11">
        <f t="shared" si="13"/>
        <v>0.48</v>
      </c>
      <c r="HN11">
        <v>777622</v>
      </c>
      <c r="HQ11">
        <v>0.46</v>
      </c>
      <c r="HR11">
        <f t="shared" si="14"/>
        <v>0.46</v>
      </c>
      <c r="ID11">
        <v>778027</v>
      </c>
      <c r="IG11">
        <v>0.61</v>
      </c>
      <c r="IH11">
        <f t="shared" si="15"/>
        <v>0.61</v>
      </c>
      <c r="IS11">
        <v>778027</v>
      </c>
      <c r="IV11">
        <v>0.59</v>
      </c>
      <c r="IW11">
        <f t="shared" si="16"/>
        <v>0.59</v>
      </c>
      <c r="JH11">
        <v>778027</v>
      </c>
      <c r="JK11">
        <v>0.61</v>
      </c>
      <c r="JL11">
        <f t="shared" si="17"/>
        <v>0.61</v>
      </c>
      <c r="JW11">
        <v>778027</v>
      </c>
      <c r="JZ11">
        <v>0.56999999999999995</v>
      </c>
      <c r="KA11">
        <f t="shared" si="18"/>
        <v>0.56999999999999995</v>
      </c>
      <c r="KL11">
        <v>778027</v>
      </c>
      <c r="KO11">
        <v>0.65</v>
      </c>
      <c r="KP11">
        <f t="shared" si="19"/>
        <v>0.65</v>
      </c>
      <c r="LA11">
        <v>778027</v>
      </c>
      <c r="LD11">
        <v>0.59</v>
      </c>
      <c r="LE11">
        <f t="shared" si="20"/>
        <v>0.59</v>
      </c>
      <c r="LP11">
        <v>778027</v>
      </c>
      <c r="LS11">
        <v>0.55000000000000004</v>
      </c>
      <c r="LT11">
        <f t="shared" si="21"/>
        <v>0.55000000000000004</v>
      </c>
      <c r="ME11">
        <v>778027</v>
      </c>
      <c r="MH11">
        <v>0.65</v>
      </c>
      <c r="MI11">
        <f t="shared" si="22"/>
        <v>0.65</v>
      </c>
      <c r="MT11">
        <v>778027</v>
      </c>
      <c r="MW11">
        <v>0.67</v>
      </c>
      <c r="MX11">
        <f t="shared" si="23"/>
        <v>0.67</v>
      </c>
      <c r="NI11">
        <v>778027</v>
      </c>
      <c r="NL11">
        <v>0.54</v>
      </c>
      <c r="NM11">
        <f t="shared" si="24"/>
        <v>0.54</v>
      </c>
      <c r="NX11">
        <v>778027</v>
      </c>
      <c r="OA11">
        <v>0.54</v>
      </c>
      <c r="OB11">
        <f t="shared" si="25"/>
        <v>0.54</v>
      </c>
      <c r="OM11">
        <v>778027</v>
      </c>
      <c r="OP11">
        <v>0.57999999999999996</v>
      </c>
      <c r="OQ11">
        <f t="shared" si="26"/>
        <v>0.57999999999999996</v>
      </c>
      <c r="PB11">
        <v>778027</v>
      </c>
      <c r="PE11">
        <v>0.59</v>
      </c>
      <c r="PF11">
        <f t="shared" si="27"/>
        <v>0.59</v>
      </c>
      <c r="PQ11">
        <v>778027</v>
      </c>
      <c r="PT11">
        <v>0.57999999999999996</v>
      </c>
      <c r="PU11">
        <f t="shared" si="28"/>
        <v>0.57999999999999996</v>
      </c>
      <c r="QF11">
        <v>778027</v>
      </c>
      <c r="QI11">
        <v>0.59</v>
      </c>
      <c r="QJ11">
        <f t="shared" si="29"/>
        <v>0.59</v>
      </c>
      <c r="QU11">
        <v>778027</v>
      </c>
      <c r="QX11">
        <v>0.56999999999999995</v>
      </c>
      <c r="QY11">
        <f t="shared" si="30"/>
        <v>0.56999999999999995</v>
      </c>
    </row>
    <row r="12" spans="2:467" x14ac:dyDescent="0.2">
      <c r="L12">
        <v>777623</v>
      </c>
      <c r="O12">
        <v>0.49</v>
      </c>
      <c r="P12">
        <f t="shared" si="0"/>
        <v>0.49</v>
      </c>
      <c r="AA12">
        <v>777623</v>
      </c>
      <c r="AD12">
        <v>0.51</v>
      </c>
      <c r="AE12">
        <f t="shared" si="1"/>
        <v>0.51</v>
      </c>
      <c r="AP12">
        <v>777623</v>
      </c>
      <c r="AS12">
        <v>0.4</v>
      </c>
      <c r="AT12">
        <f t="shared" si="2"/>
        <v>0.4</v>
      </c>
      <c r="BE12">
        <v>777623</v>
      </c>
      <c r="BH12">
        <v>0.52</v>
      </c>
      <c r="BI12">
        <f t="shared" si="3"/>
        <v>0.52</v>
      </c>
      <c r="BT12">
        <v>777623</v>
      </c>
      <c r="BW12">
        <v>0.26</v>
      </c>
      <c r="BX12">
        <f t="shared" si="4"/>
        <v>0.26</v>
      </c>
      <c r="CI12">
        <v>777623</v>
      </c>
      <c r="CL12">
        <v>0.41</v>
      </c>
      <c r="CM12">
        <f t="shared" si="5"/>
        <v>0.41</v>
      </c>
      <c r="CX12">
        <v>777623</v>
      </c>
      <c r="DA12">
        <v>0.46</v>
      </c>
      <c r="DB12">
        <f t="shared" si="6"/>
        <v>0.46</v>
      </c>
      <c r="DM12">
        <v>777623</v>
      </c>
      <c r="DP12">
        <v>0.42</v>
      </c>
      <c r="DQ12">
        <f t="shared" si="7"/>
        <v>0.42</v>
      </c>
      <c r="EB12">
        <v>777623</v>
      </c>
      <c r="EE12">
        <v>0.46</v>
      </c>
      <c r="EF12">
        <f t="shared" si="8"/>
        <v>0.46</v>
      </c>
      <c r="EQ12">
        <v>777623</v>
      </c>
      <c r="ET12">
        <v>0.46</v>
      </c>
      <c r="EU12">
        <f t="shared" si="9"/>
        <v>0.46</v>
      </c>
      <c r="FF12">
        <v>777623</v>
      </c>
      <c r="FI12">
        <v>0.49</v>
      </c>
      <c r="FJ12">
        <f t="shared" si="10"/>
        <v>0.49</v>
      </c>
      <c r="FU12">
        <v>777623</v>
      </c>
      <c r="FX12">
        <v>0.47</v>
      </c>
      <c r="FY12">
        <f t="shared" si="11"/>
        <v>0.47</v>
      </c>
      <c r="GJ12">
        <v>777623</v>
      </c>
      <c r="GM12">
        <v>0.44</v>
      </c>
      <c r="GN12">
        <f t="shared" si="12"/>
        <v>0.44</v>
      </c>
      <c r="GY12">
        <v>777623</v>
      </c>
      <c r="HB12">
        <v>0.43</v>
      </c>
      <c r="HC12">
        <f t="shared" si="13"/>
        <v>0.43</v>
      </c>
      <c r="HN12">
        <v>777623</v>
      </c>
      <c r="HQ12">
        <v>0.46</v>
      </c>
      <c r="HR12">
        <f t="shared" si="14"/>
        <v>0.46</v>
      </c>
      <c r="ID12">
        <v>778030</v>
      </c>
      <c r="IG12">
        <v>0.51</v>
      </c>
      <c r="IH12">
        <f t="shared" si="15"/>
        <v>0.51</v>
      </c>
      <c r="IS12">
        <v>778030</v>
      </c>
      <c r="IV12">
        <v>0.47</v>
      </c>
      <c r="IW12">
        <f t="shared" si="16"/>
        <v>0.47</v>
      </c>
      <c r="JH12">
        <v>778030</v>
      </c>
      <c r="JK12">
        <v>0.5</v>
      </c>
      <c r="JL12">
        <f t="shared" si="17"/>
        <v>0.5</v>
      </c>
      <c r="JW12">
        <v>778030</v>
      </c>
      <c r="JZ12">
        <v>0.49</v>
      </c>
      <c r="KA12">
        <f t="shared" si="18"/>
        <v>0.49</v>
      </c>
      <c r="KL12">
        <v>778030</v>
      </c>
      <c r="KO12">
        <v>0.4</v>
      </c>
      <c r="KP12">
        <f t="shared" si="19"/>
        <v>0.4</v>
      </c>
      <c r="LA12">
        <v>778030</v>
      </c>
      <c r="LD12">
        <v>0.48</v>
      </c>
      <c r="LE12">
        <f t="shared" si="20"/>
        <v>0.48</v>
      </c>
      <c r="LP12">
        <v>778030</v>
      </c>
      <c r="LS12">
        <v>0.49</v>
      </c>
      <c r="LT12">
        <f t="shared" si="21"/>
        <v>0.49</v>
      </c>
      <c r="ME12">
        <v>778030</v>
      </c>
      <c r="MH12">
        <v>0.5</v>
      </c>
      <c r="MI12">
        <f t="shared" si="22"/>
        <v>0.5</v>
      </c>
      <c r="MT12">
        <v>778030</v>
      </c>
      <c r="MW12">
        <v>0.48</v>
      </c>
      <c r="MX12">
        <f t="shared" si="23"/>
        <v>0.48</v>
      </c>
      <c r="NI12">
        <v>778030</v>
      </c>
      <c r="NL12">
        <v>0.5</v>
      </c>
      <c r="NM12">
        <f t="shared" si="24"/>
        <v>0.5</v>
      </c>
      <c r="NX12">
        <v>778030</v>
      </c>
      <c r="OA12">
        <v>0.49</v>
      </c>
      <c r="OB12">
        <f t="shared" si="25"/>
        <v>0.49</v>
      </c>
      <c r="OM12">
        <v>778030</v>
      </c>
      <c r="OP12">
        <v>0.49</v>
      </c>
      <c r="OQ12">
        <f t="shared" si="26"/>
        <v>0.49</v>
      </c>
      <c r="PB12">
        <v>778030</v>
      </c>
      <c r="PE12">
        <v>0.49</v>
      </c>
      <c r="PF12">
        <f t="shared" si="27"/>
        <v>0.49</v>
      </c>
      <c r="PQ12">
        <v>778030</v>
      </c>
      <c r="PT12">
        <v>0.5</v>
      </c>
      <c r="PU12">
        <f t="shared" si="28"/>
        <v>0.5</v>
      </c>
      <c r="QF12">
        <v>778030</v>
      </c>
      <c r="QI12">
        <v>0.46</v>
      </c>
      <c r="QJ12">
        <f t="shared" si="29"/>
        <v>0.46</v>
      </c>
      <c r="QU12">
        <v>778030</v>
      </c>
      <c r="QX12">
        <v>0.49</v>
      </c>
      <c r="QY12">
        <f t="shared" si="30"/>
        <v>0.49</v>
      </c>
    </row>
    <row r="13" spans="2:467" x14ac:dyDescent="0.2">
      <c r="L13">
        <v>777624</v>
      </c>
      <c r="O13">
        <v>0.5</v>
      </c>
      <c r="P13">
        <f t="shared" si="0"/>
        <v>0.5</v>
      </c>
      <c r="AA13">
        <v>777624</v>
      </c>
      <c r="AD13">
        <v>0.56999999999999995</v>
      </c>
      <c r="AE13">
        <f t="shared" si="1"/>
        <v>0.56999999999999995</v>
      </c>
      <c r="AP13">
        <v>777624</v>
      </c>
      <c r="AS13">
        <v>0.7</v>
      </c>
      <c r="AT13">
        <f t="shared" si="2"/>
        <v>0.7</v>
      </c>
      <c r="BE13">
        <v>777624</v>
      </c>
      <c r="BH13">
        <v>0.63</v>
      </c>
      <c r="BI13">
        <f t="shared" si="3"/>
        <v>0.63</v>
      </c>
      <c r="BT13">
        <v>777624</v>
      </c>
      <c r="BW13">
        <v>0.63</v>
      </c>
      <c r="BX13">
        <f t="shared" si="4"/>
        <v>0.63</v>
      </c>
      <c r="CI13">
        <v>777624</v>
      </c>
      <c r="CL13">
        <v>0.51</v>
      </c>
      <c r="CM13">
        <f t="shared" si="5"/>
        <v>0.51</v>
      </c>
      <c r="CX13">
        <v>777624</v>
      </c>
      <c r="DA13">
        <v>0.51</v>
      </c>
      <c r="DB13">
        <f t="shared" si="6"/>
        <v>0.51</v>
      </c>
      <c r="DM13">
        <v>777624</v>
      </c>
      <c r="DP13">
        <v>0.53</v>
      </c>
      <c r="DQ13">
        <f t="shared" si="7"/>
        <v>0.53</v>
      </c>
      <c r="EB13">
        <v>777624</v>
      </c>
      <c r="EE13">
        <v>0.56000000000000005</v>
      </c>
      <c r="EF13">
        <f t="shared" si="8"/>
        <v>0.56000000000000005</v>
      </c>
      <c r="EQ13">
        <v>777624</v>
      </c>
      <c r="ET13">
        <v>0.56000000000000005</v>
      </c>
      <c r="EU13">
        <f t="shared" si="9"/>
        <v>0.56000000000000005</v>
      </c>
      <c r="FF13">
        <v>777624</v>
      </c>
      <c r="FI13">
        <v>0.51</v>
      </c>
      <c r="FJ13">
        <f t="shared" si="10"/>
        <v>0.51</v>
      </c>
      <c r="FU13">
        <v>777624</v>
      </c>
      <c r="FX13">
        <v>0.53</v>
      </c>
      <c r="FY13">
        <f t="shared" si="11"/>
        <v>0.53</v>
      </c>
      <c r="GJ13">
        <v>777624</v>
      </c>
      <c r="GM13">
        <v>0.49</v>
      </c>
      <c r="GN13">
        <f t="shared" si="12"/>
        <v>0.49</v>
      </c>
      <c r="GY13">
        <v>777624</v>
      </c>
      <c r="HB13">
        <v>0.56000000000000005</v>
      </c>
      <c r="HC13">
        <f t="shared" si="13"/>
        <v>0.56000000000000005</v>
      </c>
      <c r="HN13">
        <v>777624</v>
      </c>
      <c r="HQ13">
        <v>0.51</v>
      </c>
      <c r="HR13">
        <f t="shared" si="14"/>
        <v>0.51</v>
      </c>
      <c r="ID13">
        <v>778031</v>
      </c>
      <c r="IG13">
        <v>0.52</v>
      </c>
      <c r="IH13">
        <f t="shared" si="15"/>
        <v>0.52</v>
      </c>
      <c r="IS13">
        <v>778031</v>
      </c>
      <c r="IV13">
        <v>0.54</v>
      </c>
      <c r="IW13">
        <f t="shared" si="16"/>
        <v>0.54</v>
      </c>
      <c r="JH13">
        <v>778031</v>
      </c>
      <c r="JK13">
        <v>0.56000000000000005</v>
      </c>
      <c r="JL13">
        <f t="shared" si="17"/>
        <v>0.56000000000000005</v>
      </c>
      <c r="JW13">
        <v>778031</v>
      </c>
      <c r="JZ13">
        <v>0.52</v>
      </c>
      <c r="KA13">
        <f t="shared" si="18"/>
        <v>0.52</v>
      </c>
      <c r="KL13">
        <v>778031</v>
      </c>
      <c r="KO13">
        <v>0.56000000000000005</v>
      </c>
      <c r="KP13">
        <f t="shared" si="19"/>
        <v>0.56000000000000005</v>
      </c>
      <c r="LA13">
        <v>778031</v>
      </c>
      <c r="LD13">
        <v>0.55000000000000004</v>
      </c>
      <c r="LE13">
        <f t="shared" si="20"/>
        <v>0.55000000000000004</v>
      </c>
      <c r="LP13">
        <v>778031</v>
      </c>
      <c r="LS13">
        <v>0.52</v>
      </c>
      <c r="LT13">
        <f t="shared" si="21"/>
        <v>0.52</v>
      </c>
      <c r="ME13">
        <v>778031</v>
      </c>
      <c r="MH13">
        <v>0.54</v>
      </c>
      <c r="MI13">
        <f t="shared" si="22"/>
        <v>0.54</v>
      </c>
      <c r="MT13">
        <v>778031</v>
      </c>
      <c r="MW13">
        <v>0.59</v>
      </c>
      <c r="MX13">
        <f t="shared" si="23"/>
        <v>0.59</v>
      </c>
      <c r="NI13">
        <v>778031</v>
      </c>
      <c r="NL13">
        <v>0.5</v>
      </c>
      <c r="NM13">
        <f t="shared" si="24"/>
        <v>0.5</v>
      </c>
      <c r="NX13">
        <v>778031</v>
      </c>
      <c r="OA13">
        <v>0.47</v>
      </c>
      <c r="OB13">
        <f t="shared" si="25"/>
        <v>0.47</v>
      </c>
      <c r="OM13">
        <v>778031</v>
      </c>
      <c r="OP13">
        <v>0.49</v>
      </c>
      <c r="OQ13">
        <f t="shared" si="26"/>
        <v>0.49</v>
      </c>
      <c r="PB13">
        <v>778031</v>
      </c>
      <c r="PE13">
        <v>0.48</v>
      </c>
      <c r="PF13">
        <f t="shared" si="27"/>
        <v>0.48</v>
      </c>
      <c r="PQ13">
        <v>778031</v>
      </c>
      <c r="PT13">
        <v>0.54</v>
      </c>
      <c r="PU13">
        <f t="shared" si="28"/>
        <v>0.54</v>
      </c>
      <c r="QF13">
        <v>778031</v>
      </c>
      <c r="QI13">
        <v>0.53</v>
      </c>
      <c r="QJ13">
        <f t="shared" si="29"/>
        <v>0.53</v>
      </c>
      <c r="QU13">
        <v>778031</v>
      </c>
      <c r="QX13">
        <v>0.52</v>
      </c>
      <c r="QY13">
        <f t="shared" si="30"/>
        <v>0.52</v>
      </c>
    </row>
    <row r="14" spans="2:467" x14ac:dyDescent="0.2">
      <c r="L14">
        <v>777625</v>
      </c>
      <c r="O14">
        <v>0.56999999999999995</v>
      </c>
      <c r="P14">
        <f t="shared" si="0"/>
        <v>0.56999999999999995</v>
      </c>
      <c r="AA14">
        <v>777625</v>
      </c>
      <c r="AD14">
        <v>0.47</v>
      </c>
      <c r="AE14">
        <f t="shared" si="1"/>
        <v>0.47</v>
      </c>
      <c r="AP14">
        <v>777625</v>
      </c>
      <c r="AS14">
        <v>0.68</v>
      </c>
      <c r="AT14">
        <f t="shared" si="2"/>
        <v>0.68</v>
      </c>
      <c r="BE14">
        <v>777625</v>
      </c>
      <c r="BH14">
        <v>0.44</v>
      </c>
      <c r="BI14">
        <f t="shared" si="3"/>
        <v>0.44</v>
      </c>
      <c r="BT14">
        <v>777625</v>
      </c>
      <c r="BW14">
        <v>0.43</v>
      </c>
      <c r="BX14">
        <f t="shared" si="4"/>
        <v>0.43</v>
      </c>
      <c r="CI14">
        <v>777625</v>
      </c>
      <c r="CL14">
        <v>0.52</v>
      </c>
      <c r="CM14">
        <f t="shared" si="5"/>
        <v>0.52</v>
      </c>
      <c r="CX14">
        <v>777625</v>
      </c>
      <c r="DA14">
        <v>0.51</v>
      </c>
      <c r="DB14">
        <f t="shared" si="6"/>
        <v>0.51</v>
      </c>
      <c r="DM14">
        <v>777625</v>
      </c>
      <c r="DP14">
        <v>0.51</v>
      </c>
      <c r="DQ14">
        <f t="shared" si="7"/>
        <v>0.51</v>
      </c>
      <c r="EB14">
        <v>777625</v>
      </c>
      <c r="EE14">
        <v>0.51</v>
      </c>
      <c r="EF14">
        <f t="shared" si="8"/>
        <v>0.51</v>
      </c>
      <c r="EQ14">
        <v>777625</v>
      </c>
      <c r="ET14">
        <v>0.51</v>
      </c>
      <c r="EU14">
        <f t="shared" si="9"/>
        <v>0.51</v>
      </c>
      <c r="FF14">
        <v>777625</v>
      </c>
      <c r="FI14">
        <v>0.53</v>
      </c>
      <c r="FJ14">
        <f t="shared" si="10"/>
        <v>0.53</v>
      </c>
      <c r="FU14">
        <v>777625</v>
      </c>
      <c r="FX14">
        <v>0.52</v>
      </c>
      <c r="FY14">
        <f t="shared" si="11"/>
        <v>0.52</v>
      </c>
      <c r="GJ14">
        <v>777625</v>
      </c>
      <c r="GM14">
        <v>0.52</v>
      </c>
      <c r="GN14">
        <f t="shared" si="12"/>
        <v>0.52</v>
      </c>
      <c r="GY14">
        <v>777625</v>
      </c>
      <c r="HB14">
        <v>0.46</v>
      </c>
      <c r="HC14">
        <f t="shared" si="13"/>
        <v>0.46</v>
      </c>
      <c r="HN14">
        <v>777625</v>
      </c>
      <c r="HQ14">
        <v>0.48</v>
      </c>
      <c r="HR14">
        <f t="shared" si="14"/>
        <v>0.48</v>
      </c>
      <c r="ID14">
        <v>778032</v>
      </c>
      <c r="IG14">
        <v>0.5</v>
      </c>
      <c r="IH14">
        <f t="shared" si="15"/>
        <v>0.5</v>
      </c>
      <c r="IS14">
        <v>778032</v>
      </c>
      <c r="IV14">
        <v>0.49</v>
      </c>
      <c r="IW14">
        <f t="shared" si="16"/>
        <v>0.49</v>
      </c>
      <c r="JH14">
        <v>778032</v>
      </c>
      <c r="JK14">
        <v>0.5</v>
      </c>
      <c r="JL14">
        <f t="shared" si="17"/>
        <v>0.5</v>
      </c>
      <c r="JW14">
        <v>778032</v>
      </c>
      <c r="JZ14">
        <v>0.52</v>
      </c>
      <c r="KA14">
        <f t="shared" si="18"/>
        <v>0.52</v>
      </c>
      <c r="KL14">
        <v>778032</v>
      </c>
      <c r="KO14">
        <v>0.56999999999999995</v>
      </c>
      <c r="KP14">
        <f t="shared" si="19"/>
        <v>0.56999999999999995</v>
      </c>
      <c r="LA14">
        <v>778032</v>
      </c>
      <c r="LD14">
        <v>0.51</v>
      </c>
      <c r="LE14">
        <f t="shared" si="20"/>
        <v>0.51</v>
      </c>
      <c r="LP14">
        <v>778032</v>
      </c>
      <c r="LS14">
        <v>0.5</v>
      </c>
      <c r="LT14">
        <f t="shared" si="21"/>
        <v>0.5</v>
      </c>
      <c r="ME14">
        <v>778032</v>
      </c>
      <c r="MH14">
        <v>0.55000000000000004</v>
      </c>
      <c r="MI14">
        <f t="shared" si="22"/>
        <v>0.55000000000000004</v>
      </c>
      <c r="MT14">
        <v>778032</v>
      </c>
      <c r="MW14">
        <v>0.57999999999999996</v>
      </c>
      <c r="MX14">
        <f t="shared" si="23"/>
        <v>0.57999999999999996</v>
      </c>
      <c r="NI14">
        <v>778032</v>
      </c>
      <c r="NL14">
        <v>0.49</v>
      </c>
      <c r="NM14">
        <f t="shared" si="24"/>
        <v>0.49</v>
      </c>
      <c r="NX14">
        <v>778032</v>
      </c>
      <c r="OA14">
        <v>0.46</v>
      </c>
      <c r="OB14">
        <f t="shared" si="25"/>
        <v>0.46</v>
      </c>
      <c r="OM14">
        <v>778032</v>
      </c>
      <c r="OP14">
        <v>0.5</v>
      </c>
      <c r="OQ14">
        <f t="shared" si="26"/>
        <v>0.5</v>
      </c>
      <c r="PB14">
        <v>778032</v>
      </c>
      <c r="PE14">
        <v>0.51</v>
      </c>
      <c r="PF14">
        <f t="shared" si="27"/>
        <v>0.51</v>
      </c>
      <c r="PQ14">
        <v>778032</v>
      </c>
      <c r="PT14">
        <v>0.51</v>
      </c>
      <c r="PU14">
        <f t="shared" si="28"/>
        <v>0.51</v>
      </c>
      <c r="QF14">
        <v>778032</v>
      </c>
      <c r="QI14">
        <v>0.51</v>
      </c>
      <c r="QJ14">
        <f t="shared" si="29"/>
        <v>0.51</v>
      </c>
      <c r="QU14">
        <v>778032</v>
      </c>
      <c r="QX14">
        <v>0.51</v>
      </c>
      <c r="QY14">
        <f t="shared" si="30"/>
        <v>0.51</v>
      </c>
    </row>
    <row r="15" spans="2:467" x14ac:dyDescent="0.2">
      <c r="L15">
        <v>777597</v>
      </c>
      <c r="O15">
        <v>0.56999999999999995</v>
      </c>
      <c r="P15">
        <f t="shared" si="0"/>
        <v>0.56999999999999995</v>
      </c>
      <c r="AA15">
        <v>777597</v>
      </c>
      <c r="AD15">
        <v>0.72</v>
      </c>
      <c r="AE15">
        <f t="shared" si="1"/>
        <v>0.72</v>
      </c>
      <c r="AP15">
        <v>777597</v>
      </c>
      <c r="AS15">
        <v>0.73</v>
      </c>
      <c r="AT15">
        <f t="shared" si="2"/>
        <v>0.73</v>
      </c>
      <c r="BE15">
        <v>777597</v>
      </c>
      <c r="BH15">
        <v>0.68</v>
      </c>
      <c r="BI15">
        <f t="shared" si="3"/>
        <v>0.68</v>
      </c>
      <c r="BT15">
        <v>777597</v>
      </c>
      <c r="BW15">
        <v>0.65</v>
      </c>
      <c r="BX15">
        <f t="shared" si="4"/>
        <v>0.65</v>
      </c>
      <c r="CI15">
        <v>777597</v>
      </c>
      <c r="CL15">
        <v>0.57999999999999996</v>
      </c>
      <c r="CM15">
        <f t="shared" si="5"/>
        <v>0.57999999999999996</v>
      </c>
      <c r="CX15">
        <v>777597</v>
      </c>
      <c r="DA15">
        <v>0.56999999999999995</v>
      </c>
      <c r="DB15">
        <f t="shared" si="6"/>
        <v>0.56999999999999995</v>
      </c>
      <c r="DM15">
        <v>777597</v>
      </c>
      <c r="DP15">
        <v>0.56000000000000005</v>
      </c>
      <c r="DQ15">
        <f t="shared" si="7"/>
        <v>0.56000000000000005</v>
      </c>
      <c r="EB15">
        <v>777597</v>
      </c>
      <c r="EE15">
        <v>0.56999999999999995</v>
      </c>
      <c r="EF15">
        <f t="shared" si="8"/>
        <v>0.56999999999999995</v>
      </c>
      <c r="EQ15">
        <v>777597</v>
      </c>
      <c r="ET15">
        <v>0.56999999999999995</v>
      </c>
      <c r="EU15">
        <f t="shared" si="9"/>
        <v>0.56999999999999995</v>
      </c>
      <c r="FF15">
        <v>777597</v>
      </c>
      <c r="FI15">
        <v>0.56000000000000005</v>
      </c>
      <c r="FJ15">
        <f t="shared" si="10"/>
        <v>0.56000000000000005</v>
      </c>
      <c r="FU15">
        <v>777597</v>
      </c>
      <c r="FX15">
        <v>0.57999999999999996</v>
      </c>
      <c r="FY15">
        <f t="shared" si="11"/>
        <v>0.57999999999999996</v>
      </c>
      <c r="GJ15">
        <v>777597</v>
      </c>
      <c r="GM15">
        <v>0.56999999999999995</v>
      </c>
      <c r="GN15">
        <f t="shared" si="12"/>
        <v>0.56999999999999995</v>
      </c>
      <c r="GY15">
        <v>777597</v>
      </c>
      <c r="HB15">
        <v>0.57999999999999996</v>
      </c>
      <c r="HC15">
        <f t="shared" si="13"/>
        <v>0.57999999999999996</v>
      </c>
      <c r="HN15">
        <v>777597</v>
      </c>
      <c r="HQ15">
        <v>0.62</v>
      </c>
      <c r="HR15">
        <f t="shared" si="14"/>
        <v>0.62</v>
      </c>
      <c r="ID15">
        <v>778037</v>
      </c>
      <c r="IG15">
        <v>0.51</v>
      </c>
      <c r="IH15">
        <f t="shared" si="15"/>
        <v>0.51</v>
      </c>
      <c r="IS15">
        <v>778037</v>
      </c>
      <c r="IV15">
        <v>0.51</v>
      </c>
      <c r="IW15">
        <f t="shared" si="16"/>
        <v>0.51</v>
      </c>
      <c r="JH15">
        <v>778037</v>
      </c>
      <c r="JK15">
        <v>0.51</v>
      </c>
      <c r="JL15">
        <f t="shared" si="17"/>
        <v>0.51</v>
      </c>
      <c r="JW15">
        <v>778037</v>
      </c>
      <c r="JZ15">
        <v>0.51</v>
      </c>
      <c r="KA15">
        <f t="shared" si="18"/>
        <v>0.51</v>
      </c>
      <c r="KL15">
        <v>778037</v>
      </c>
      <c r="KO15">
        <v>0.54</v>
      </c>
      <c r="KP15">
        <f t="shared" si="19"/>
        <v>0.54</v>
      </c>
      <c r="LA15">
        <v>778037</v>
      </c>
      <c r="LD15">
        <v>0.51</v>
      </c>
      <c r="LE15">
        <f t="shared" si="20"/>
        <v>0.51</v>
      </c>
      <c r="LP15">
        <v>778037</v>
      </c>
      <c r="LS15">
        <v>0.49</v>
      </c>
      <c r="LT15">
        <f t="shared" si="21"/>
        <v>0.49</v>
      </c>
      <c r="ME15">
        <v>778037</v>
      </c>
      <c r="MH15">
        <v>0.57999999999999996</v>
      </c>
      <c r="MI15">
        <f t="shared" si="22"/>
        <v>0.57999999999999996</v>
      </c>
      <c r="MT15">
        <v>778037</v>
      </c>
      <c r="MW15">
        <v>0.56999999999999995</v>
      </c>
      <c r="MX15">
        <f t="shared" si="23"/>
        <v>0.56999999999999995</v>
      </c>
      <c r="NI15">
        <v>778037</v>
      </c>
      <c r="NL15">
        <v>0.49</v>
      </c>
      <c r="NM15">
        <f t="shared" si="24"/>
        <v>0.49</v>
      </c>
      <c r="NX15">
        <v>778037</v>
      </c>
      <c r="OA15">
        <v>0.52</v>
      </c>
      <c r="OB15">
        <f t="shared" si="25"/>
        <v>0.52</v>
      </c>
      <c r="OM15">
        <v>778037</v>
      </c>
      <c r="OP15">
        <v>0.5</v>
      </c>
      <c r="OQ15">
        <f t="shared" si="26"/>
        <v>0.5</v>
      </c>
      <c r="PB15">
        <v>778037</v>
      </c>
      <c r="PE15">
        <v>0.51</v>
      </c>
      <c r="PF15">
        <f t="shared" si="27"/>
        <v>0.51</v>
      </c>
      <c r="PQ15">
        <v>778037</v>
      </c>
      <c r="PT15">
        <v>0.5</v>
      </c>
      <c r="PU15">
        <f t="shared" si="28"/>
        <v>0.5</v>
      </c>
      <c r="QF15">
        <v>778037</v>
      </c>
      <c r="QI15">
        <v>0.49</v>
      </c>
      <c r="QJ15">
        <f t="shared" si="29"/>
        <v>0.49</v>
      </c>
      <c r="QU15">
        <v>778037</v>
      </c>
      <c r="QX15">
        <v>0.51</v>
      </c>
      <c r="QY15">
        <f t="shared" si="30"/>
        <v>0.51</v>
      </c>
    </row>
    <row r="16" spans="2:467" x14ac:dyDescent="0.2">
      <c r="L16">
        <v>777598</v>
      </c>
      <c r="O16">
        <v>0.54</v>
      </c>
      <c r="P16">
        <f t="shared" si="0"/>
        <v>0.54</v>
      </c>
      <c r="AA16">
        <v>777598</v>
      </c>
      <c r="AD16">
        <v>0.6</v>
      </c>
      <c r="AE16">
        <f t="shared" si="1"/>
        <v>0.6</v>
      </c>
      <c r="AP16">
        <v>777598</v>
      </c>
      <c r="AS16">
        <v>0.83</v>
      </c>
      <c r="AT16">
        <f t="shared" si="2"/>
        <v>0.83</v>
      </c>
      <c r="BE16">
        <v>777598</v>
      </c>
      <c r="BH16">
        <v>0.59</v>
      </c>
      <c r="BI16">
        <f t="shared" si="3"/>
        <v>0.59</v>
      </c>
      <c r="BT16">
        <v>777598</v>
      </c>
      <c r="BW16">
        <v>0.78</v>
      </c>
      <c r="BX16">
        <f t="shared" si="4"/>
        <v>0.78</v>
      </c>
      <c r="CI16">
        <v>777598</v>
      </c>
      <c r="CL16">
        <v>0.56999999999999995</v>
      </c>
      <c r="CM16">
        <f t="shared" si="5"/>
        <v>0.56999999999999995</v>
      </c>
      <c r="CX16">
        <v>777598</v>
      </c>
      <c r="DA16">
        <v>0.55000000000000004</v>
      </c>
      <c r="DB16">
        <f t="shared" si="6"/>
        <v>0.55000000000000004</v>
      </c>
      <c r="DM16">
        <v>777598</v>
      </c>
      <c r="DP16">
        <v>0.56000000000000005</v>
      </c>
      <c r="DQ16">
        <f t="shared" si="7"/>
        <v>0.56000000000000005</v>
      </c>
      <c r="EB16">
        <v>777598</v>
      </c>
      <c r="EE16">
        <v>0.54</v>
      </c>
      <c r="EF16">
        <f t="shared" si="8"/>
        <v>0.54</v>
      </c>
      <c r="EQ16">
        <v>777598</v>
      </c>
      <c r="ET16">
        <v>0.54</v>
      </c>
      <c r="EU16">
        <f t="shared" si="9"/>
        <v>0.54</v>
      </c>
      <c r="FF16">
        <v>777598</v>
      </c>
      <c r="FI16">
        <v>0.56000000000000005</v>
      </c>
      <c r="FJ16">
        <f t="shared" si="10"/>
        <v>0.56000000000000005</v>
      </c>
      <c r="FU16">
        <v>777598</v>
      </c>
      <c r="FX16">
        <v>0.55000000000000004</v>
      </c>
      <c r="FY16">
        <f t="shared" si="11"/>
        <v>0.55000000000000004</v>
      </c>
      <c r="GJ16">
        <v>777598</v>
      </c>
      <c r="GM16">
        <v>0.55000000000000004</v>
      </c>
      <c r="GN16">
        <f t="shared" si="12"/>
        <v>0.55000000000000004</v>
      </c>
      <c r="GY16">
        <v>777598</v>
      </c>
      <c r="HB16">
        <v>0.59</v>
      </c>
      <c r="HC16">
        <f t="shared" si="13"/>
        <v>0.59</v>
      </c>
      <c r="HN16">
        <v>777598</v>
      </c>
      <c r="HQ16">
        <v>0.53</v>
      </c>
      <c r="HR16">
        <f t="shared" si="14"/>
        <v>0.53</v>
      </c>
      <c r="ID16">
        <v>778040</v>
      </c>
      <c r="IG16">
        <v>0.42</v>
      </c>
      <c r="IH16">
        <f t="shared" si="15"/>
        <v>0.42</v>
      </c>
      <c r="IS16">
        <v>778040</v>
      </c>
      <c r="IV16">
        <v>0.45</v>
      </c>
      <c r="IW16">
        <f t="shared" si="16"/>
        <v>0.45</v>
      </c>
      <c r="JH16">
        <v>778040</v>
      </c>
      <c r="JK16">
        <v>0.4</v>
      </c>
      <c r="JL16">
        <f t="shared" si="17"/>
        <v>0.4</v>
      </c>
      <c r="JW16">
        <v>778040</v>
      </c>
      <c r="JZ16">
        <v>0.42</v>
      </c>
      <c r="KA16">
        <f t="shared" si="18"/>
        <v>0.42</v>
      </c>
      <c r="KL16">
        <v>778040</v>
      </c>
      <c r="KO16">
        <v>0.37</v>
      </c>
      <c r="KP16">
        <f t="shared" si="19"/>
        <v>0.37</v>
      </c>
      <c r="LA16">
        <v>778040</v>
      </c>
      <c r="LD16">
        <v>0.43</v>
      </c>
      <c r="LE16">
        <f t="shared" si="20"/>
        <v>0.43</v>
      </c>
      <c r="LP16">
        <v>778040</v>
      </c>
      <c r="LS16">
        <v>0.43</v>
      </c>
      <c r="LT16">
        <f t="shared" si="21"/>
        <v>0.43</v>
      </c>
      <c r="ME16">
        <v>778040</v>
      </c>
      <c r="MH16">
        <v>0.38</v>
      </c>
      <c r="MI16">
        <f t="shared" si="22"/>
        <v>0.38</v>
      </c>
      <c r="MT16">
        <v>778040</v>
      </c>
      <c r="MW16">
        <v>0.43</v>
      </c>
      <c r="MX16">
        <f t="shared" si="23"/>
        <v>0.43</v>
      </c>
      <c r="NI16">
        <v>778040</v>
      </c>
      <c r="NL16">
        <v>0.43</v>
      </c>
      <c r="NM16">
        <f t="shared" si="24"/>
        <v>0.43</v>
      </c>
      <c r="NX16">
        <v>778040</v>
      </c>
      <c r="OA16">
        <v>0.42</v>
      </c>
      <c r="OB16">
        <f t="shared" si="25"/>
        <v>0.42</v>
      </c>
      <c r="OM16">
        <v>778040</v>
      </c>
      <c r="OP16">
        <v>0.45</v>
      </c>
      <c r="OQ16">
        <f t="shared" si="26"/>
        <v>0.45</v>
      </c>
      <c r="PB16">
        <v>778040</v>
      </c>
      <c r="PE16">
        <v>0.43</v>
      </c>
      <c r="PF16">
        <f t="shared" si="27"/>
        <v>0.43</v>
      </c>
      <c r="PQ16">
        <v>778040</v>
      </c>
      <c r="PT16">
        <v>0.43</v>
      </c>
      <c r="PU16">
        <f t="shared" si="28"/>
        <v>0.43</v>
      </c>
      <c r="QF16">
        <v>778040</v>
      </c>
      <c r="QI16">
        <v>0.46</v>
      </c>
      <c r="QJ16">
        <f t="shared" si="29"/>
        <v>0.46</v>
      </c>
      <c r="QU16">
        <v>778040</v>
      </c>
      <c r="QX16">
        <v>0.41</v>
      </c>
      <c r="QY16">
        <f t="shared" si="30"/>
        <v>0.41</v>
      </c>
    </row>
    <row r="17" spans="12:467" x14ac:dyDescent="0.2">
      <c r="L17">
        <v>777599</v>
      </c>
      <c r="O17">
        <v>0.43</v>
      </c>
      <c r="P17">
        <f t="shared" si="0"/>
        <v>0.43</v>
      </c>
      <c r="AA17">
        <v>777599</v>
      </c>
      <c r="AD17">
        <v>0.51</v>
      </c>
      <c r="AE17">
        <f t="shared" si="1"/>
        <v>0.51</v>
      </c>
      <c r="AP17">
        <v>777599</v>
      </c>
      <c r="AS17">
        <v>0.45</v>
      </c>
      <c r="AT17">
        <f t="shared" si="2"/>
        <v>0.45</v>
      </c>
      <c r="BE17">
        <v>777599</v>
      </c>
      <c r="BH17">
        <v>0.47</v>
      </c>
      <c r="BI17">
        <f t="shared" si="3"/>
        <v>0.47</v>
      </c>
      <c r="BT17">
        <v>777599</v>
      </c>
      <c r="BW17">
        <v>0.47</v>
      </c>
      <c r="BX17">
        <f t="shared" si="4"/>
        <v>0.47</v>
      </c>
      <c r="CI17">
        <v>777599</v>
      </c>
      <c r="CL17">
        <v>0.42</v>
      </c>
      <c r="CM17">
        <f t="shared" si="5"/>
        <v>0.42</v>
      </c>
      <c r="CX17">
        <v>777599</v>
      </c>
      <c r="DA17">
        <v>0.44</v>
      </c>
      <c r="DB17">
        <f t="shared" si="6"/>
        <v>0.44</v>
      </c>
      <c r="DM17">
        <v>777599</v>
      </c>
      <c r="DP17">
        <v>0.42</v>
      </c>
      <c r="DQ17">
        <f t="shared" si="7"/>
        <v>0.42</v>
      </c>
      <c r="EB17">
        <v>777599</v>
      </c>
      <c r="EE17">
        <v>0.45</v>
      </c>
      <c r="EF17">
        <f t="shared" si="8"/>
        <v>0.45</v>
      </c>
      <c r="EQ17">
        <v>777599</v>
      </c>
      <c r="ET17">
        <v>0.45</v>
      </c>
      <c r="EU17">
        <f t="shared" si="9"/>
        <v>0.45</v>
      </c>
      <c r="FF17">
        <v>777599</v>
      </c>
      <c r="FI17">
        <v>0.44</v>
      </c>
      <c r="FJ17">
        <f t="shared" si="10"/>
        <v>0.44</v>
      </c>
      <c r="FU17">
        <v>777599</v>
      </c>
      <c r="FX17">
        <v>0.48</v>
      </c>
      <c r="FY17">
        <f t="shared" si="11"/>
        <v>0.48</v>
      </c>
      <c r="GJ17">
        <v>777599</v>
      </c>
      <c r="GM17">
        <v>0.42</v>
      </c>
      <c r="GN17">
        <f t="shared" si="12"/>
        <v>0.42</v>
      </c>
      <c r="GY17">
        <v>777599</v>
      </c>
      <c r="HB17">
        <v>0.49</v>
      </c>
      <c r="HC17">
        <f t="shared" si="13"/>
        <v>0.49</v>
      </c>
      <c r="HN17">
        <v>777599</v>
      </c>
      <c r="HQ17">
        <v>0.38</v>
      </c>
      <c r="HR17">
        <f t="shared" si="14"/>
        <v>0.38</v>
      </c>
      <c r="ID17">
        <v>778041</v>
      </c>
      <c r="IG17">
        <v>0.54</v>
      </c>
      <c r="IH17">
        <f t="shared" si="15"/>
        <v>0.54</v>
      </c>
      <c r="IS17">
        <v>778041</v>
      </c>
      <c r="IV17">
        <v>0.54</v>
      </c>
      <c r="IW17">
        <f t="shared" si="16"/>
        <v>0.54</v>
      </c>
      <c r="JH17">
        <v>778041</v>
      </c>
      <c r="JK17">
        <v>0.6</v>
      </c>
      <c r="JL17">
        <f t="shared" si="17"/>
        <v>0.6</v>
      </c>
      <c r="JW17">
        <v>778041</v>
      </c>
      <c r="JZ17">
        <v>0.53</v>
      </c>
      <c r="KA17">
        <f t="shared" si="18"/>
        <v>0.53</v>
      </c>
      <c r="KL17">
        <v>778041</v>
      </c>
      <c r="KO17">
        <v>0.66</v>
      </c>
      <c r="KP17">
        <f t="shared" si="19"/>
        <v>0.66</v>
      </c>
      <c r="LA17">
        <v>778041</v>
      </c>
      <c r="LD17">
        <v>0.56999999999999995</v>
      </c>
      <c r="LE17">
        <f t="shared" si="20"/>
        <v>0.56999999999999995</v>
      </c>
      <c r="LP17">
        <v>778041</v>
      </c>
      <c r="LS17">
        <v>0.54</v>
      </c>
      <c r="LT17">
        <f t="shared" si="21"/>
        <v>0.54</v>
      </c>
      <c r="ME17">
        <v>778041</v>
      </c>
      <c r="MH17">
        <v>0.66</v>
      </c>
      <c r="MI17">
        <f t="shared" si="22"/>
        <v>0.66</v>
      </c>
      <c r="MT17">
        <v>778041</v>
      </c>
      <c r="MW17">
        <v>0.6</v>
      </c>
      <c r="MX17">
        <f t="shared" si="23"/>
        <v>0.6</v>
      </c>
      <c r="NI17">
        <v>778041</v>
      </c>
      <c r="NL17">
        <v>0.52</v>
      </c>
      <c r="NM17">
        <f t="shared" si="24"/>
        <v>0.52</v>
      </c>
      <c r="NX17">
        <v>778041</v>
      </c>
      <c r="OA17">
        <v>0.54</v>
      </c>
      <c r="OB17">
        <f t="shared" si="25"/>
        <v>0.54</v>
      </c>
      <c r="OM17">
        <v>778041</v>
      </c>
      <c r="OP17">
        <v>0.54</v>
      </c>
      <c r="OQ17">
        <f t="shared" si="26"/>
        <v>0.54</v>
      </c>
      <c r="PB17">
        <v>778041</v>
      </c>
      <c r="PE17">
        <v>0.52</v>
      </c>
      <c r="PF17">
        <f t="shared" si="27"/>
        <v>0.52</v>
      </c>
      <c r="PQ17">
        <v>778041</v>
      </c>
      <c r="PT17">
        <v>0.54</v>
      </c>
      <c r="PU17">
        <f t="shared" si="28"/>
        <v>0.54</v>
      </c>
      <c r="QF17">
        <v>778041</v>
      </c>
      <c r="QI17">
        <v>0.56000000000000005</v>
      </c>
      <c r="QJ17">
        <f t="shared" si="29"/>
        <v>0.56000000000000005</v>
      </c>
      <c r="QU17">
        <v>778041</v>
      </c>
      <c r="QX17">
        <v>0.52</v>
      </c>
      <c r="QY17">
        <f t="shared" si="30"/>
        <v>0.52</v>
      </c>
    </row>
    <row r="18" spans="12:467" x14ac:dyDescent="0.2">
      <c r="L18">
        <v>777600</v>
      </c>
      <c r="O18">
        <v>0.5</v>
      </c>
      <c r="P18">
        <f t="shared" si="0"/>
        <v>0.5</v>
      </c>
      <c r="AA18">
        <v>777600</v>
      </c>
      <c r="AD18">
        <v>0.47</v>
      </c>
      <c r="AE18">
        <f t="shared" si="1"/>
        <v>0.47</v>
      </c>
      <c r="AP18">
        <v>777600</v>
      </c>
      <c r="AS18">
        <v>0.45</v>
      </c>
      <c r="AT18">
        <f t="shared" si="2"/>
        <v>0.45</v>
      </c>
      <c r="BE18">
        <v>777600</v>
      </c>
      <c r="BH18">
        <v>0.53</v>
      </c>
      <c r="BI18">
        <f t="shared" si="3"/>
        <v>0.53</v>
      </c>
      <c r="BT18">
        <v>777600</v>
      </c>
      <c r="BW18">
        <v>0.54</v>
      </c>
      <c r="BX18">
        <f t="shared" si="4"/>
        <v>0.54</v>
      </c>
      <c r="CI18">
        <v>777600</v>
      </c>
      <c r="CL18">
        <v>0.49</v>
      </c>
      <c r="CM18">
        <f t="shared" si="5"/>
        <v>0.49</v>
      </c>
      <c r="CX18">
        <v>777600</v>
      </c>
      <c r="DA18">
        <v>0.5</v>
      </c>
      <c r="DB18">
        <f t="shared" si="6"/>
        <v>0.5</v>
      </c>
      <c r="DM18">
        <v>777600</v>
      </c>
      <c r="DP18">
        <v>0.5</v>
      </c>
      <c r="DQ18">
        <f t="shared" si="7"/>
        <v>0.5</v>
      </c>
      <c r="EB18">
        <v>777600</v>
      </c>
      <c r="EE18">
        <v>0.48</v>
      </c>
      <c r="EF18">
        <f t="shared" si="8"/>
        <v>0.48</v>
      </c>
      <c r="EQ18">
        <v>777600</v>
      </c>
      <c r="ET18">
        <v>0.48</v>
      </c>
      <c r="EU18">
        <f t="shared" si="9"/>
        <v>0.48</v>
      </c>
      <c r="FF18">
        <v>777600</v>
      </c>
      <c r="FI18">
        <v>0.51</v>
      </c>
      <c r="FJ18">
        <f t="shared" si="10"/>
        <v>0.51</v>
      </c>
      <c r="FU18">
        <v>777600</v>
      </c>
      <c r="FX18">
        <v>0.51</v>
      </c>
      <c r="FY18">
        <f t="shared" si="11"/>
        <v>0.51</v>
      </c>
      <c r="GJ18">
        <v>777600</v>
      </c>
      <c r="GM18">
        <v>0.49</v>
      </c>
      <c r="GN18">
        <f t="shared" si="12"/>
        <v>0.49</v>
      </c>
      <c r="GY18">
        <v>777600</v>
      </c>
      <c r="HB18">
        <v>0.53</v>
      </c>
      <c r="HC18">
        <f t="shared" si="13"/>
        <v>0.53</v>
      </c>
      <c r="HN18">
        <v>777600</v>
      </c>
      <c r="HQ18">
        <v>0.5</v>
      </c>
      <c r="HR18">
        <f t="shared" si="14"/>
        <v>0.5</v>
      </c>
      <c r="ID18">
        <v>778046</v>
      </c>
      <c r="IG18">
        <v>0.44</v>
      </c>
      <c r="IH18">
        <f t="shared" si="15"/>
        <v>0.44</v>
      </c>
      <c r="IS18">
        <v>778046</v>
      </c>
      <c r="IV18">
        <v>0.43</v>
      </c>
      <c r="IW18">
        <f t="shared" si="16"/>
        <v>0.43</v>
      </c>
      <c r="JH18">
        <v>778046</v>
      </c>
      <c r="JK18">
        <v>0.45</v>
      </c>
      <c r="JL18">
        <f t="shared" si="17"/>
        <v>0.45</v>
      </c>
      <c r="JW18">
        <v>778046</v>
      </c>
      <c r="JZ18">
        <v>0.44</v>
      </c>
      <c r="KA18">
        <f t="shared" si="18"/>
        <v>0.44</v>
      </c>
      <c r="KL18">
        <v>778046</v>
      </c>
      <c r="KO18">
        <v>0.42</v>
      </c>
      <c r="KP18">
        <f t="shared" si="19"/>
        <v>0.42</v>
      </c>
      <c r="LA18">
        <v>778046</v>
      </c>
      <c r="LD18">
        <v>0.47</v>
      </c>
      <c r="LE18">
        <f t="shared" si="20"/>
        <v>0.47</v>
      </c>
      <c r="LP18">
        <v>778046</v>
      </c>
      <c r="LS18">
        <v>0.46</v>
      </c>
      <c r="LT18">
        <f t="shared" si="21"/>
        <v>0.46</v>
      </c>
      <c r="ME18">
        <v>778046</v>
      </c>
      <c r="MH18">
        <v>0.47</v>
      </c>
      <c r="MI18">
        <f t="shared" si="22"/>
        <v>0.47</v>
      </c>
      <c r="MT18">
        <v>778046</v>
      </c>
      <c r="MW18">
        <v>0.51</v>
      </c>
      <c r="MX18">
        <f t="shared" si="23"/>
        <v>0.51</v>
      </c>
      <c r="NI18">
        <v>778046</v>
      </c>
      <c r="NL18">
        <v>0.45</v>
      </c>
      <c r="NM18">
        <f t="shared" si="24"/>
        <v>0.45</v>
      </c>
      <c r="NX18">
        <v>778046</v>
      </c>
      <c r="OA18">
        <v>0.44</v>
      </c>
      <c r="OB18">
        <f t="shared" si="25"/>
        <v>0.44</v>
      </c>
      <c r="OM18">
        <v>778046</v>
      </c>
      <c r="OP18">
        <v>0.46</v>
      </c>
      <c r="OQ18">
        <f t="shared" si="26"/>
        <v>0.46</v>
      </c>
      <c r="PB18">
        <v>778046</v>
      </c>
      <c r="PE18">
        <v>0.43</v>
      </c>
      <c r="PF18">
        <f t="shared" si="27"/>
        <v>0.43</v>
      </c>
      <c r="PQ18">
        <v>778046</v>
      </c>
      <c r="PT18">
        <v>0.44</v>
      </c>
      <c r="PU18">
        <f t="shared" si="28"/>
        <v>0.44</v>
      </c>
      <c r="QF18">
        <v>778046</v>
      </c>
      <c r="QI18">
        <v>0.44</v>
      </c>
      <c r="QJ18">
        <f t="shared" si="29"/>
        <v>0.44</v>
      </c>
      <c r="QU18">
        <v>778046</v>
      </c>
      <c r="QX18">
        <v>0.45</v>
      </c>
      <c r="QY18">
        <f t="shared" si="30"/>
        <v>0.45</v>
      </c>
    </row>
    <row r="19" spans="12:467" x14ac:dyDescent="0.2">
      <c r="L19">
        <v>777603</v>
      </c>
      <c r="O19">
        <v>0.4</v>
      </c>
      <c r="P19">
        <f t="shared" si="0"/>
        <v>0.4</v>
      </c>
      <c r="AA19">
        <v>777603</v>
      </c>
      <c r="AD19">
        <v>0.43</v>
      </c>
      <c r="AE19">
        <f t="shared" si="1"/>
        <v>0.43</v>
      </c>
      <c r="AP19">
        <v>777603</v>
      </c>
      <c r="AS19">
        <v>0.39</v>
      </c>
      <c r="AT19">
        <f t="shared" si="2"/>
        <v>0.39</v>
      </c>
      <c r="BE19">
        <v>777603</v>
      </c>
      <c r="BH19">
        <v>0.46</v>
      </c>
      <c r="BI19">
        <f t="shared" si="3"/>
        <v>0.46</v>
      </c>
      <c r="BT19">
        <v>777603</v>
      </c>
      <c r="BW19">
        <v>0.28000000000000003</v>
      </c>
      <c r="BX19">
        <f t="shared" si="4"/>
        <v>0.28000000000000003</v>
      </c>
      <c r="CI19">
        <v>777603</v>
      </c>
      <c r="CL19">
        <v>0.44</v>
      </c>
      <c r="CM19">
        <f t="shared" si="5"/>
        <v>0.44</v>
      </c>
      <c r="CX19">
        <v>777603</v>
      </c>
      <c r="DA19">
        <v>0.44</v>
      </c>
      <c r="DB19">
        <f t="shared" si="6"/>
        <v>0.44</v>
      </c>
      <c r="DM19">
        <v>777603</v>
      </c>
      <c r="DP19">
        <v>0.4</v>
      </c>
      <c r="DQ19">
        <f t="shared" si="7"/>
        <v>0.4</v>
      </c>
      <c r="EB19">
        <v>777603</v>
      </c>
      <c r="EE19">
        <v>0.42</v>
      </c>
      <c r="EF19">
        <f t="shared" si="8"/>
        <v>0.42</v>
      </c>
      <c r="EQ19">
        <v>777603</v>
      </c>
      <c r="ET19">
        <v>0.42</v>
      </c>
      <c r="EU19">
        <f t="shared" si="9"/>
        <v>0.42</v>
      </c>
      <c r="FF19">
        <v>777603</v>
      </c>
      <c r="FI19">
        <v>0.43</v>
      </c>
      <c r="FJ19">
        <f t="shared" si="10"/>
        <v>0.43</v>
      </c>
      <c r="FU19">
        <v>777603</v>
      </c>
      <c r="FX19">
        <v>0.46</v>
      </c>
      <c r="FY19">
        <f t="shared" si="11"/>
        <v>0.46</v>
      </c>
      <c r="GJ19">
        <v>777603</v>
      </c>
      <c r="GM19">
        <v>0.4</v>
      </c>
      <c r="GN19">
        <f t="shared" si="12"/>
        <v>0.4</v>
      </c>
      <c r="GY19">
        <v>777603</v>
      </c>
      <c r="HB19">
        <v>0.47</v>
      </c>
      <c r="HC19">
        <f t="shared" si="13"/>
        <v>0.47</v>
      </c>
      <c r="HN19">
        <v>777603</v>
      </c>
      <c r="HQ19">
        <v>0.34</v>
      </c>
      <c r="HR19">
        <f t="shared" si="14"/>
        <v>0.34</v>
      </c>
      <c r="ID19">
        <v>778009</v>
      </c>
      <c r="IG19">
        <v>0.47</v>
      </c>
      <c r="IH19">
        <f t="shared" si="15"/>
        <v>0.47</v>
      </c>
      <c r="IS19">
        <v>778009</v>
      </c>
      <c r="IV19">
        <v>0.49</v>
      </c>
      <c r="IW19">
        <f t="shared" si="16"/>
        <v>0.49</v>
      </c>
      <c r="JH19">
        <v>778009</v>
      </c>
      <c r="JK19">
        <v>0.52</v>
      </c>
      <c r="JL19">
        <f t="shared" si="17"/>
        <v>0.52</v>
      </c>
      <c r="JW19">
        <v>778009</v>
      </c>
      <c r="JZ19">
        <v>0.47</v>
      </c>
      <c r="KA19">
        <f t="shared" si="18"/>
        <v>0.47</v>
      </c>
      <c r="KL19">
        <v>778009</v>
      </c>
      <c r="KO19">
        <v>0.44</v>
      </c>
      <c r="KP19">
        <f t="shared" si="19"/>
        <v>0.44</v>
      </c>
      <c r="LA19">
        <v>778009</v>
      </c>
      <c r="LD19">
        <v>0.48</v>
      </c>
      <c r="LE19">
        <f t="shared" si="20"/>
        <v>0.48</v>
      </c>
      <c r="LP19">
        <v>778009</v>
      </c>
      <c r="LS19">
        <v>0.47</v>
      </c>
      <c r="LT19">
        <f t="shared" si="21"/>
        <v>0.47</v>
      </c>
      <c r="ME19">
        <v>778009</v>
      </c>
      <c r="MH19">
        <v>0.44</v>
      </c>
      <c r="MI19">
        <f t="shared" si="22"/>
        <v>0.44</v>
      </c>
      <c r="MT19">
        <v>778009</v>
      </c>
      <c r="MW19">
        <v>0.49</v>
      </c>
      <c r="MX19">
        <f t="shared" si="23"/>
        <v>0.49</v>
      </c>
      <c r="NI19">
        <v>778009</v>
      </c>
      <c r="NL19">
        <v>0.47</v>
      </c>
      <c r="NM19">
        <f t="shared" si="24"/>
        <v>0.47</v>
      </c>
      <c r="NX19">
        <v>778009</v>
      </c>
      <c r="OA19">
        <v>0.46</v>
      </c>
      <c r="OB19">
        <f t="shared" si="25"/>
        <v>0.46</v>
      </c>
      <c r="OM19">
        <v>778009</v>
      </c>
      <c r="OP19">
        <v>0.48</v>
      </c>
      <c r="OQ19">
        <f t="shared" si="26"/>
        <v>0.48</v>
      </c>
      <c r="PB19">
        <v>778009</v>
      </c>
      <c r="PE19">
        <v>0.49</v>
      </c>
      <c r="PF19">
        <f t="shared" si="27"/>
        <v>0.49</v>
      </c>
      <c r="PQ19">
        <v>778009</v>
      </c>
      <c r="PT19">
        <v>0.46</v>
      </c>
      <c r="PU19">
        <f t="shared" si="28"/>
        <v>0.46</v>
      </c>
      <c r="QF19">
        <v>778009</v>
      </c>
      <c r="QI19">
        <v>0.48</v>
      </c>
      <c r="QJ19">
        <f t="shared" si="29"/>
        <v>0.48</v>
      </c>
      <c r="QU19">
        <v>778009</v>
      </c>
      <c r="QX19">
        <v>0.48</v>
      </c>
      <c r="QY19">
        <f t="shared" si="30"/>
        <v>0.48</v>
      </c>
    </row>
    <row r="20" spans="12:467" x14ac:dyDescent="0.2">
      <c r="L20">
        <v>777605</v>
      </c>
      <c r="O20">
        <v>0.49</v>
      </c>
      <c r="P20">
        <f t="shared" si="0"/>
        <v>0.49</v>
      </c>
      <c r="AA20">
        <v>777605</v>
      </c>
      <c r="AD20">
        <v>0.65</v>
      </c>
      <c r="AE20">
        <f t="shared" si="1"/>
        <v>0.65</v>
      </c>
      <c r="AP20">
        <v>777605</v>
      </c>
      <c r="AS20">
        <v>0.74</v>
      </c>
      <c r="AT20">
        <f t="shared" si="2"/>
        <v>0.74</v>
      </c>
      <c r="BE20">
        <v>777605</v>
      </c>
      <c r="BH20">
        <v>0.6</v>
      </c>
      <c r="BI20">
        <f t="shared" si="3"/>
        <v>0.6</v>
      </c>
      <c r="BT20">
        <v>777605</v>
      </c>
      <c r="BW20">
        <v>0.75</v>
      </c>
      <c r="BX20">
        <f t="shared" si="4"/>
        <v>0.75</v>
      </c>
      <c r="CI20">
        <v>777605</v>
      </c>
      <c r="CL20">
        <v>0.54</v>
      </c>
      <c r="CM20">
        <f t="shared" si="5"/>
        <v>0.54</v>
      </c>
      <c r="CX20">
        <v>777605</v>
      </c>
      <c r="DA20">
        <v>0.51</v>
      </c>
      <c r="DB20">
        <f t="shared" si="6"/>
        <v>0.51</v>
      </c>
      <c r="DM20">
        <v>777605</v>
      </c>
      <c r="DP20">
        <v>0.5</v>
      </c>
      <c r="DQ20">
        <f t="shared" si="7"/>
        <v>0.5</v>
      </c>
      <c r="EB20">
        <v>777605</v>
      </c>
      <c r="EE20">
        <v>0.49</v>
      </c>
      <c r="EF20">
        <f t="shared" si="8"/>
        <v>0.49</v>
      </c>
      <c r="EQ20">
        <v>777605</v>
      </c>
      <c r="ET20">
        <v>0.49</v>
      </c>
      <c r="EU20">
        <f t="shared" si="9"/>
        <v>0.49</v>
      </c>
      <c r="FF20">
        <v>777605</v>
      </c>
      <c r="FI20">
        <v>0.49</v>
      </c>
      <c r="FJ20">
        <f t="shared" si="10"/>
        <v>0.49</v>
      </c>
      <c r="FU20">
        <v>777605</v>
      </c>
      <c r="FX20">
        <v>0.53</v>
      </c>
      <c r="FY20">
        <f t="shared" si="11"/>
        <v>0.53</v>
      </c>
      <c r="GJ20">
        <v>777605</v>
      </c>
      <c r="GM20">
        <v>0.48</v>
      </c>
      <c r="GN20">
        <f t="shared" si="12"/>
        <v>0.48</v>
      </c>
      <c r="GY20">
        <v>777605</v>
      </c>
      <c r="HB20">
        <v>0.47</v>
      </c>
      <c r="HC20">
        <f t="shared" si="13"/>
        <v>0.47</v>
      </c>
      <c r="HN20">
        <v>777605</v>
      </c>
      <c r="HQ20">
        <v>0.57999999999999996</v>
      </c>
      <c r="HR20">
        <f t="shared" si="14"/>
        <v>0.57999999999999996</v>
      </c>
      <c r="ID20">
        <v>778010</v>
      </c>
      <c r="IG20">
        <v>0.46</v>
      </c>
      <c r="IH20">
        <f t="shared" si="15"/>
        <v>0.46</v>
      </c>
      <c r="IS20">
        <v>778010</v>
      </c>
      <c r="IV20">
        <v>0.4</v>
      </c>
      <c r="IW20">
        <f t="shared" si="16"/>
        <v>0.4</v>
      </c>
      <c r="JH20">
        <v>778010</v>
      </c>
      <c r="JK20">
        <v>0.43</v>
      </c>
      <c r="JL20">
        <f t="shared" si="17"/>
        <v>0.43</v>
      </c>
      <c r="JW20">
        <v>778010</v>
      </c>
      <c r="JZ20">
        <v>0.45</v>
      </c>
      <c r="KA20">
        <f t="shared" si="18"/>
        <v>0.45</v>
      </c>
      <c r="KL20">
        <v>778010</v>
      </c>
      <c r="KO20">
        <v>0.44</v>
      </c>
      <c r="KP20">
        <f t="shared" si="19"/>
        <v>0.44</v>
      </c>
      <c r="LA20">
        <v>778010</v>
      </c>
      <c r="LD20">
        <v>0.44</v>
      </c>
      <c r="LE20">
        <f t="shared" si="20"/>
        <v>0.44</v>
      </c>
      <c r="LP20">
        <v>778010</v>
      </c>
      <c r="LS20">
        <v>0.44</v>
      </c>
      <c r="LT20">
        <f t="shared" si="21"/>
        <v>0.44</v>
      </c>
      <c r="ME20">
        <v>778010</v>
      </c>
      <c r="MH20">
        <v>0.44</v>
      </c>
      <c r="MI20">
        <f t="shared" si="22"/>
        <v>0.44</v>
      </c>
      <c r="MT20">
        <v>778010</v>
      </c>
      <c r="MW20">
        <v>0.45</v>
      </c>
      <c r="MX20">
        <f t="shared" si="23"/>
        <v>0.45</v>
      </c>
      <c r="NI20">
        <v>778010</v>
      </c>
      <c r="NL20">
        <v>0.42</v>
      </c>
      <c r="NM20">
        <f t="shared" si="24"/>
        <v>0.42</v>
      </c>
      <c r="NX20">
        <v>778010</v>
      </c>
      <c r="OA20">
        <v>0.46</v>
      </c>
      <c r="OB20">
        <f t="shared" si="25"/>
        <v>0.46</v>
      </c>
      <c r="OM20">
        <v>778010</v>
      </c>
      <c r="OP20">
        <v>0.44</v>
      </c>
      <c r="OQ20">
        <f t="shared" si="26"/>
        <v>0.44</v>
      </c>
      <c r="PB20">
        <v>778010</v>
      </c>
      <c r="PE20">
        <v>0.44</v>
      </c>
      <c r="PF20">
        <f t="shared" si="27"/>
        <v>0.44</v>
      </c>
      <c r="PQ20">
        <v>778010</v>
      </c>
      <c r="PT20">
        <v>0.43</v>
      </c>
      <c r="PU20">
        <f t="shared" si="28"/>
        <v>0.43</v>
      </c>
      <c r="QF20">
        <v>778010</v>
      </c>
      <c r="QI20">
        <v>0.43</v>
      </c>
      <c r="QJ20">
        <f t="shared" si="29"/>
        <v>0.43</v>
      </c>
      <c r="QU20">
        <v>778010</v>
      </c>
      <c r="QX20">
        <v>0.41</v>
      </c>
      <c r="QY20">
        <f t="shared" si="30"/>
        <v>0.41</v>
      </c>
    </row>
    <row r="21" spans="12:467" x14ac:dyDescent="0.2">
      <c r="L21">
        <v>777606</v>
      </c>
      <c r="O21">
        <v>0.42</v>
      </c>
      <c r="P21">
        <f t="shared" si="0"/>
        <v>0.42</v>
      </c>
      <c r="AA21">
        <v>777606</v>
      </c>
      <c r="AD21">
        <v>0.38</v>
      </c>
      <c r="AE21">
        <f t="shared" si="1"/>
        <v>0.38</v>
      </c>
      <c r="AP21">
        <v>777606</v>
      </c>
      <c r="AS21">
        <v>0.46</v>
      </c>
      <c r="AT21">
        <f t="shared" si="2"/>
        <v>0.46</v>
      </c>
      <c r="BE21">
        <v>777606</v>
      </c>
      <c r="BH21">
        <v>0.4</v>
      </c>
      <c r="BI21">
        <f t="shared" si="3"/>
        <v>0.4</v>
      </c>
      <c r="BT21">
        <v>777606</v>
      </c>
      <c r="BW21">
        <v>0.51</v>
      </c>
      <c r="BX21">
        <f t="shared" si="4"/>
        <v>0.51</v>
      </c>
      <c r="CI21">
        <v>777606</v>
      </c>
      <c r="CL21">
        <v>0.39</v>
      </c>
      <c r="CM21">
        <f t="shared" si="5"/>
        <v>0.39</v>
      </c>
      <c r="CX21">
        <v>777606</v>
      </c>
      <c r="DA21">
        <v>0.41</v>
      </c>
      <c r="DB21">
        <f t="shared" si="6"/>
        <v>0.41</v>
      </c>
      <c r="DM21">
        <v>777606</v>
      </c>
      <c r="DP21">
        <v>0.4</v>
      </c>
      <c r="DQ21">
        <f t="shared" si="7"/>
        <v>0.4</v>
      </c>
      <c r="EB21">
        <v>777606</v>
      </c>
      <c r="EE21">
        <v>0.42</v>
      </c>
      <c r="EF21">
        <f t="shared" si="8"/>
        <v>0.42</v>
      </c>
      <c r="EQ21">
        <v>777606</v>
      </c>
      <c r="ET21">
        <v>0.42</v>
      </c>
      <c r="EU21">
        <f t="shared" si="9"/>
        <v>0.42</v>
      </c>
      <c r="FF21">
        <v>777606</v>
      </c>
      <c r="FI21">
        <v>0.44</v>
      </c>
      <c r="FJ21">
        <f t="shared" si="10"/>
        <v>0.44</v>
      </c>
      <c r="FU21">
        <v>777606</v>
      </c>
      <c r="FX21">
        <v>0.45</v>
      </c>
      <c r="FY21">
        <f t="shared" si="11"/>
        <v>0.45</v>
      </c>
      <c r="GJ21">
        <v>777606</v>
      </c>
      <c r="GM21">
        <v>0.4</v>
      </c>
      <c r="GN21">
        <f t="shared" si="12"/>
        <v>0.4</v>
      </c>
      <c r="GY21">
        <v>777606</v>
      </c>
      <c r="HB21">
        <v>0.44</v>
      </c>
      <c r="HC21">
        <f t="shared" si="13"/>
        <v>0.44</v>
      </c>
      <c r="HN21">
        <v>777606</v>
      </c>
      <c r="HQ21">
        <v>0.39</v>
      </c>
      <c r="HR21">
        <f t="shared" si="14"/>
        <v>0.39</v>
      </c>
      <c r="ID21">
        <v>778011</v>
      </c>
      <c r="IG21">
        <v>0.54</v>
      </c>
      <c r="IH21">
        <f t="shared" si="15"/>
        <v>0.54</v>
      </c>
      <c r="IS21">
        <v>778011</v>
      </c>
      <c r="IV21">
        <v>0.52</v>
      </c>
      <c r="IW21">
        <f t="shared" si="16"/>
        <v>0.52</v>
      </c>
      <c r="JH21">
        <v>778011</v>
      </c>
      <c r="JK21">
        <v>0.5</v>
      </c>
      <c r="JL21">
        <f t="shared" si="17"/>
        <v>0.5</v>
      </c>
      <c r="JW21">
        <v>778011</v>
      </c>
      <c r="JZ21">
        <v>0.5</v>
      </c>
      <c r="KA21">
        <f t="shared" si="18"/>
        <v>0.5</v>
      </c>
      <c r="KL21">
        <v>778011</v>
      </c>
      <c r="KO21">
        <v>0.51</v>
      </c>
      <c r="KP21">
        <f t="shared" si="19"/>
        <v>0.51</v>
      </c>
      <c r="LA21">
        <v>778011</v>
      </c>
      <c r="LD21">
        <v>0.47</v>
      </c>
      <c r="LE21">
        <f t="shared" si="20"/>
        <v>0.47</v>
      </c>
      <c r="LP21">
        <v>778011</v>
      </c>
      <c r="LS21">
        <v>0.51</v>
      </c>
      <c r="LT21">
        <f t="shared" si="21"/>
        <v>0.51</v>
      </c>
      <c r="ME21">
        <v>778011</v>
      </c>
      <c r="MH21">
        <v>0.45</v>
      </c>
      <c r="MI21">
        <f t="shared" si="22"/>
        <v>0.45</v>
      </c>
      <c r="MT21">
        <v>778011</v>
      </c>
      <c r="MW21">
        <v>0.45</v>
      </c>
      <c r="MX21">
        <f t="shared" si="23"/>
        <v>0.45</v>
      </c>
      <c r="NI21">
        <v>778011</v>
      </c>
      <c r="NL21">
        <v>0.54</v>
      </c>
      <c r="NM21">
        <f t="shared" si="24"/>
        <v>0.54</v>
      </c>
      <c r="NX21">
        <v>778011</v>
      </c>
      <c r="OA21">
        <v>0.47</v>
      </c>
      <c r="OB21">
        <f t="shared" si="25"/>
        <v>0.47</v>
      </c>
      <c r="OM21">
        <v>778011</v>
      </c>
      <c r="OP21">
        <v>0.55000000000000004</v>
      </c>
      <c r="OQ21">
        <f t="shared" si="26"/>
        <v>0.55000000000000004</v>
      </c>
      <c r="PB21">
        <v>778011</v>
      </c>
      <c r="PE21">
        <v>0.53</v>
      </c>
      <c r="PF21">
        <f t="shared" si="27"/>
        <v>0.53</v>
      </c>
      <c r="PQ21">
        <v>778011</v>
      </c>
      <c r="PT21">
        <v>0.52</v>
      </c>
      <c r="PU21">
        <f t="shared" si="28"/>
        <v>0.52</v>
      </c>
      <c r="QF21">
        <v>778011</v>
      </c>
      <c r="QI21">
        <v>0.53</v>
      </c>
      <c r="QJ21">
        <f t="shared" si="29"/>
        <v>0.53</v>
      </c>
      <c r="QU21">
        <v>778011</v>
      </c>
      <c r="QX21">
        <v>0.54</v>
      </c>
      <c r="QY21">
        <f t="shared" si="30"/>
        <v>0.54</v>
      </c>
    </row>
    <row r="22" spans="12:467" x14ac:dyDescent="0.2">
      <c r="L22">
        <v>777607</v>
      </c>
      <c r="O22">
        <v>0.43</v>
      </c>
      <c r="P22">
        <f t="shared" si="0"/>
        <v>0.43</v>
      </c>
      <c r="AA22">
        <v>777607</v>
      </c>
      <c r="AD22">
        <v>0.45</v>
      </c>
      <c r="AE22">
        <f t="shared" si="1"/>
        <v>0.45</v>
      </c>
      <c r="AP22">
        <v>777607</v>
      </c>
      <c r="AS22">
        <v>0.48</v>
      </c>
      <c r="AT22">
        <f t="shared" si="2"/>
        <v>0.48</v>
      </c>
      <c r="BE22">
        <v>777607</v>
      </c>
      <c r="BH22">
        <v>0.48</v>
      </c>
      <c r="BI22">
        <f t="shared" si="3"/>
        <v>0.48</v>
      </c>
      <c r="BT22">
        <v>777607</v>
      </c>
      <c r="BW22">
        <v>0.55000000000000004</v>
      </c>
      <c r="BX22">
        <f t="shared" si="4"/>
        <v>0.55000000000000004</v>
      </c>
      <c r="CI22">
        <v>777607</v>
      </c>
      <c r="CL22">
        <v>0.45</v>
      </c>
      <c r="CM22">
        <f t="shared" si="5"/>
        <v>0.45</v>
      </c>
      <c r="CX22">
        <v>777607</v>
      </c>
      <c r="DA22">
        <v>0.45</v>
      </c>
      <c r="DB22">
        <f t="shared" si="6"/>
        <v>0.45</v>
      </c>
      <c r="DM22">
        <v>777607</v>
      </c>
      <c r="DP22">
        <v>0.44</v>
      </c>
      <c r="DQ22">
        <f t="shared" si="7"/>
        <v>0.44</v>
      </c>
      <c r="EB22">
        <v>777607</v>
      </c>
      <c r="EE22">
        <v>0.42</v>
      </c>
      <c r="EF22">
        <f t="shared" si="8"/>
        <v>0.42</v>
      </c>
      <c r="EQ22">
        <v>777607</v>
      </c>
      <c r="ET22">
        <v>0.42</v>
      </c>
      <c r="EU22">
        <f t="shared" si="9"/>
        <v>0.42</v>
      </c>
      <c r="FF22">
        <v>777607</v>
      </c>
      <c r="FI22">
        <v>0.44</v>
      </c>
      <c r="FJ22">
        <f t="shared" si="10"/>
        <v>0.44</v>
      </c>
      <c r="FU22">
        <v>777607</v>
      </c>
      <c r="FX22">
        <v>0.46</v>
      </c>
      <c r="FY22">
        <f t="shared" si="11"/>
        <v>0.46</v>
      </c>
      <c r="GJ22">
        <v>777607</v>
      </c>
      <c r="GM22">
        <v>0.43</v>
      </c>
      <c r="GN22">
        <f t="shared" si="12"/>
        <v>0.43</v>
      </c>
      <c r="GY22">
        <v>777607</v>
      </c>
      <c r="HB22">
        <v>0.46</v>
      </c>
      <c r="HC22">
        <f t="shared" si="13"/>
        <v>0.46</v>
      </c>
      <c r="HN22">
        <v>777607</v>
      </c>
      <c r="HQ22">
        <v>0.47</v>
      </c>
      <c r="HR22">
        <f t="shared" si="14"/>
        <v>0.47</v>
      </c>
      <c r="ID22">
        <v>778013</v>
      </c>
      <c r="IG22">
        <v>0.47</v>
      </c>
      <c r="IH22">
        <f t="shared" si="15"/>
        <v>0.47</v>
      </c>
      <c r="IS22">
        <v>778013</v>
      </c>
      <c r="IV22">
        <v>0.42</v>
      </c>
      <c r="IW22">
        <f t="shared" si="16"/>
        <v>0.42</v>
      </c>
      <c r="JH22">
        <v>778013</v>
      </c>
      <c r="JK22">
        <v>0.45</v>
      </c>
      <c r="JL22">
        <f t="shared" si="17"/>
        <v>0.45</v>
      </c>
      <c r="JW22">
        <v>778013</v>
      </c>
      <c r="JZ22">
        <v>0.45</v>
      </c>
      <c r="KA22">
        <f t="shared" si="18"/>
        <v>0.45</v>
      </c>
      <c r="KL22">
        <v>778013</v>
      </c>
      <c r="KO22">
        <v>0.37</v>
      </c>
      <c r="KP22">
        <f t="shared" si="19"/>
        <v>0.37</v>
      </c>
      <c r="LA22">
        <v>778013</v>
      </c>
      <c r="LD22">
        <v>0.45</v>
      </c>
      <c r="LE22">
        <f t="shared" si="20"/>
        <v>0.45</v>
      </c>
      <c r="LP22">
        <v>778013</v>
      </c>
      <c r="LS22">
        <v>0.43</v>
      </c>
      <c r="LT22">
        <f t="shared" si="21"/>
        <v>0.43</v>
      </c>
      <c r="ME22">
        <v>778013</v>
      </c>
      <c r="MH22">
        <v>0.4</v>
      </c>
      <c r="MI22">
        <f t="shared" si="22"/>
        <v>0.4</v>
      </c>
      <c r="MT22">
        <v>778013</v>
      </c>
      <c r="MW22">
        <v>0.46</v>
      </c>
      <c r="MX22">
        <f t="shared" si="23"/>
        <v>0.46</v>
      </c>
      <c r="NI22">
        <v>778013</v>
      </c>
      <c r="NL22">
        <v>0.42</v>
      </c>
      <c r="NM22">
        <f t="shared" si="24"/>
        <v>0.42</v>
      </c>
      <c r="NX22">
        <v>778013</v>
      </c>
      <c r="OA22">
        <v>0.46</v>
      </c>
      <c r="OB22">
        <f t="shared" si="25"/>
        <v>0.46</v>
      </c>
      <c r="OM22">
        <v>778013</v>
      </c>
      <c r="OP22">
        <v>0.46</v>
      </c>
      <c r="OQ22">
        <f t="shared" si="26"/>
        <v>0.46</v>
      </c>
      <c r="PB22">
        <v>778013</v>
      </c>
      <c r="PE22">
        <v>0.42</v>
      </c>
      <c r="PF22">
        <f t="shared" si="27"/>
        <v>0.42</v>
      </c>
      <c r="PQ22">
        <v>778013</v>
      </c>
      <c r="PT22">
        <v>0.43</v>
      </c>
      <c r="PU22">
        <f t="shared" si="28"/>
        <v>0.43</v>
      </c>
      <c r="QF22">
        <v>778013</v>
      </c>
      <c r="QI22">
        <v>0.46</v>
      </c>
      <c r="QJ22">
        <f t="shared" si="29"/>
        <v>0.46</v>
      </c>
      <c r="QU22">
        <v>778013</v>
      </c>
      <c r="QX22">
        <v>0.45</v>
      </c>
      <c r="QY22">
        <f t="shared" si="30"/>
        <v>0.45</v>
      </c>
    </row>
    <row r="23" spans="12:467" x14ac:dyDescent="0.2">
      <c r="L23">
        <v>777608</v>
      </c>
      <c r="O23">
        <v>0.46</v>
      </c>
      <c r="P23">
        <f t="shared" si="0"/>
        <v>0.46</v>
      </c>
      <c r="AA23">
        <v>777608</v>
      </c>
      <c r="AD23">
        <v>0.53</v>
      </c>
      <c r="AE23">
        <f t="shared" si="1"/>
        <v>0.53</v>
      </c>
      <c r="AP23">
        <v>777608</v>
      </c>
      <c r="AS23">
        <v>0.51</v>
      </c>
      <c r="AT23">
        <f t="shared" si="2"/>
        <v>0.51</v>
      </c>
      <c r="BE23">
        <v>777608</v>
      </c>
      <c r="BH23">
        <v>0.54</v>
      </c>
      <c r="BI23">
        <f t="shared" si="3"/>
        <v>0.54</v>
      </c>
      <c r="BT23">
        <v>777608</v>
      </c>
      <c r="BW23">
        <v>0.51</v>
      </c>
      <c r="BX23">
        <f t="shared" si="4"/>
        <v>0.51</v>
      </c>
      <c r="CI23">
        <v>777608</v>
      </c>
      <c r="CL23">
        <v>0.47</v>
      </c>
      <c r="CM23">
        <f t="shared" si="5"/>
        <v>0.47</v>
      </c>
      <c r="CX23">
        <v>777608</v>
      </c>
      <c r="DA23">
        <v>0.45</v>
      </c>
      <c r="DB23">
        <f t="shared" si="6"/>
        <v>0.45</v>
      </c>
      <c r="DM23">
        <v>777608</v>
      </c>
      <c r="DP23">
        <v>0.47</v>
      </c>
      <c r="DQ23">
        <f t="shared" si="7"/>
        <v>0.47</v>
      </c>
      <c r="EB23">
        <v>777608</v>
      </c>
      <c r="EE23">
        <v>0.48</v>
      </c>
      <c r="EF23">
        <f t="shared" si="8"/>
        <v>0.48</v>
      </c>
      <c r="EQ23">
        <v>777608</v>
      </c>
      <c r="ET23">
        <v>0.48</v>
      </c>
      <c r="EU23">
        <f t="shared" si="9"/>
        <v>0.48</v>
      </c>
      <c r="FF23">
        <v>777608</v>
      </c>
      <c r="FI23">
        <v>0.46</v>
      </c>
      <c r="FJ23">
        <f t="shared" si="10"/>
        <v>0.46</v>
      </c>
      <c r="FU23">
        <v>777608</v>
      </c>
      <c r="FX23">
        <v>0.46</v>
      </c>
      <c r="FY23">
        <f t="shared" si="11"/>
        <v>0.46</v>
      </c>
      <c r="GJ23">
        <v>777608</v>
      </c>
      <c r="GM23">
        <v>0.46</v>
      </c>
      <c r="GN23">
        <f t="shared" si="12"/>
        <v>0.46</v>
      </c>
      <c r="GY23">
        <v>777608</v>
      </c>
      <c r="HB23">
        <v>0.48</v>
      </c>
      <c r="HC23">
        <f t="shared" si="13"/>
        <v>0.48</v>
      </c>
      <c r="HN23">
        <v>777608</v>
      </c>
      <c r="HQ23">
        <v>0.53</v>
      </c>
      <c r="HR23">
        <f t="shared" si="14"/>
        <v>0.53</v>
      </c>
      <c r="ID23">
        <v>778014</v>
      </c>
      <c r="IG23">
        <v>0.5</v>
      </c>
      <c r="IH23">
        <f t="shared" si="15"/>
        <v>0.5</v>
      </c>
      <c r="IS23">
        <v>778014</v>
      </c>
      <c r="IV23">
        <v>0.49</v>
      </c>
      <c r="IW23">
        <f t="shared" si="16"/>
        <v>0.49</v>
      </c>
      <c r="JH23">
        <v>778014</v>
      </c>
      <c r="JK23">
        <v>0.48</v>
      </c>
      <c r="JL23">
        <f t="shared" si="17"/>
        <v>0.48</v>
      </c>
      <c r="JW23">
        <v>778014</v>
      </c>
      <c r="JZ23">
        <v>0.47</v>
      </c>
      <c r="KA23">
        <f t="shared" si="18"/>
        <v>0.47</v>
      </c>
      <c r="KL23">
        <v>778014</v>
      </c>
      <c r="KO23">
        <v>0.48</v>
      </c>
      <c r="KP23">
        <f t="shared" si="19"/>
        <v>0.48</v>
      </c>
      <c r="LA23">
        <v>778014</v>
      </c>
      <c r="LD23">
        <v>0.49</v>
      </c>
      <c r="LE23">
        <f t="shared" si="20"/>
        <v>0.49</v>
      </c>
      <c r="LP23">
        <v>778014</v>
      </c>
      <c r="LS23">
        <v>0.48</v>
      </c>
      <c r="LT23">
        <f t="shared" si="21"/>
        <v>0.48</v>
      </c>
      <c r="ME23">
        <v>778014</v>
      </c>
      <c r="MH23">
        <v>0.51</v>
      </c>
      <c r="MI23">
        <f t="shared" si="22"/>
        <v>0.51</v>
      </c>
      <c r="MT23">
        <v>778014</v>
      </c>
      <c r="MW23">
        <v>0.53</v>
      </c>
      <c r="MX23">
        <f t="shared" si="23"/>
        <v>0.53</v>
      </c>
      <c r="NI23">
        <v>778014</v>
      </c>
      <c r="NL23">
        <v>0.47</v>
      </c>
      <c r="NM23">
        <f t="shared" si="24"/>
        <v>0.47</v>
      </c>
      <c r="NX23">
        <v>778014</v>
      </c>
      <c r="OA23">
        <v>0.53</v>
      </c>
      <c r="OB23">
        <f t="shared" si="25"/>
        <v>0.53</v>
      </c>
      <c r="OM23">
        <v>778014</v>
      </c>
      <c r="OP23">
        <v>0.49</v>
      </c>
      <c r="OQ23">
        <f t="shared" si="26"/>
        <v>0.49</v>
      </c>
      <c r="PB23">
        <v>778014</v>
      </c>
      <c r="PE23">
        <v>0.52</v>
      </c>
      <c r="PF23">
        <f t="shared" si="27"/>
        <v>0.52</v>
      </c>
      <c r="PQ23">
        <v>778014</v>
      </c>
      <c r="PT23">
        <v>0.48</v>
      </c>
      <c r="PU23">
        <f t="shared" si="28"/>
        <v>0.48</v>
      </c>
      <c r="QF23">
        <v>778014</v>
      </c>
      <c r="QI23">
        <v>0.5</v>
      </c>
      <c r="QJ23">
        <f t="shared" si="29"/>
        <v>0.5</v>
      </c>
      <c r="QU23">
        <v>778014</v>
      </c>
      <c r="QX23">
        <v>0.51</v>
      </c>
      <c r="QY23">
        <f t="shared" si="30"/>
        <v>0.51</v>
      </c>
    </row>
    <row r="24" spans="12:467" x14ac:dyDescent="0.2">
      <c r="L24">
        <v>777609</v>
      </c>
      <c r="O24">
        <v>0.51</v>
      </c>
      <c r="P24">
        <f t="shared" si="0"/>
        <v>0.51</v>
      </c>
      <c r="AA24">
        <v>777609</v>
      </c>
      <c r="AD24">
        <v>0.48</v>
      </c>
      <c r="AE24">
        <f t="shared" si="1"/>
        <v>0.48</v>
      </c>
      <c r="AP24">
        <v>777609</v>
      </c>
      <c r="AS24">
        <v>0.38</v>
      </c>
      <c r="AT24">
        <f t="shared" si="2"/>
        <v>0.38</v>
      </c>
      <c r="BE24">
        <v>777609</v>
      </c>
      <c r="BH24">
        <v>0.59</v>
      </c>
      <c r="BI24">
        <f t="shared" si="3"/>
        <v>0.59</v>
      </c>
      <c r="BT24">
        <v>777609</v>
      </c>
      <c r="BW24">
        <v>0.62</v>
      </c>
      <c r="BX24">
        <f t="shared" si="4"/>
        <v>0.62</v>
      </c>
      <c r="CI24">
        <v>777609</v>
      </c>
      <c r="CL24">
        <v>0.5</v>
      </c>
      <c r="CM24">
        <f t="shared" si="5"/>
        <v>0.5</v>
      </c>
      <c r="CX24">
        <v>777609</v>
      </c>
      <c r="DA24">
        <v>0.51</v>
      </c>
      <c r="DB24">
        <f t="shared" si="6"/>
        <v>0.51</v>
      </c>
      <c r="DM24">
        <v>777609</v>
      </c>
      <c r="DP24">
        <v>0.49</v>
      </c>
      <c r="DQ24">
        <f t="shared" si="7"/>
        <v>0.49</v>
      </c>
      <c r="EB24">
        <v>777609</v>
      </c>
      <c r="EE24">
        <v>0.51</v>
      </c>
      <c r="EF24">
        <f t="shared" si="8"/>
        <v>0.51</v>
      </c>
      <c r="EQ24">
        <v>777609</v>
      </c>
      <c r="ET24">
        <v>0.51</v>
      </c>
      <c r="EU24">
        <f t="shared" si="9"/>
        <v>0.51</v>
      </c>
      <c r="FF24">
        <v>777609</v>
      </c>
      <c r="FI24">
        <v>0.5</v>
      </c>
      <c r="FJ24">
        <f t="shared" si="10"/>
        <v>0.5</v>
      </c>
      <c r="FU24">
        <v>777609</v>
      </c>
      <c r="FX24">
        <v>0.49</v>
      </c>
      <c r="FY24">
        <f t="shared" si="11"/>
        <v>0.49</v>
      </c>
      <c r="GJ24">
        <v>777609</v>
      </c>
      <c r="GM24">
        <v>0.5</v>
      </c>
      <c r="GN24">
        <f t="shared" si="12"/>
        <v>0.5</v>
      </c>
      <c r="GY24">
        <v>777609</v>
      </c>
      <c r="HB24">
        <v>0.47</v>
      </c>
      <c r="HC24">
        <f t="shared" si="13"/>
        <v>0.47</v>
      </c>
      <c r="HN24">
        <v>777609</v>
      </c>
      <c r="HQ24">
        <v>0.49</v>
      </c>
      <c r="HR24">
        <f t="shared" si="14"/>
        <v>0.49</v>
      </c>
      <c r="ID24">
        <v>778015</v>
      </c>
      <c r="IG24">
        <v>0.48</v>
      </c>
      <c r="IH24">
        <f t="shared" si="15"/>
        <v>0.48</v>
      </c>
      <c r="IS24">
        <v>778015</v>
      </c>
      <c r="IV24">
        <v>0.43</v>
      </c>
      <c r="IW24">
        <f t="shared" si="16"/>
        <v>0.43</v>
      </c>
      <c r="JH24">
        <v>778015</v>
      </c>
      <c r="JK24">
        <v>0.45</v>
      </c>
      <c r="JL24">
        <f t="shared" si="17"/>
        <v>0.45</v>
      </c>
      <c r="JW24">
        <v>778015</v>
      </c>
      <c r="JZ24">
        <v>0.42</v>
      </c>
      <c r="KA24">
        <f t="shared" si="18"/>
        <v>0.42</v>
      </c>
      <c r="KL24">
        <v>778015</v>
      </c>
      <c r="KO24">
        <v>0.4</v>
      </c>
      <c r="KP24">
        <f t="shared" si="19"/>
        <v>0.4</v>
      </c>
      <c r="LA24">
        <v>778015</v>
      </c>
      <c r="LD24">
        <v>0.45</v>
      </c>
      <c r="LE24">
        <f t="shared" si="20"/>
        <v>0.45</v>
      </c>
      <c r="LP24">
        <v>778015</v>
      </c>
      <c r="LS24">
        <v>0.44</v>
      </c>
      <c r="LT24">
        <f t="shared" si="21"/>
        <v>0.44</v>
      </c>
      <c r="ME24">
        <v>778015</v>
      </c>
      <c r="MH24">
        <v>0.43</v>
      </c>
      <c r="MI24">
        <f t="shared" si="22"/>
        <v>0.43</v>
      </c>
      <c r="MT24">
        <v>778015</v>
      </c>
      <c r="MW24">
        <v>0.46</v>
      </c>
      <c r="MX24">
        <f t="shared" si="23"/>
        <v>0.46</v>
      </c>
      <c r="NI24">
        <v>778015</v>
      </c>
      <c r="NL24">
        <v>0.41</v>
      </c>
      <c r="NM24">
        <f t="shared" si="24"/>
        <v>0.41</v>
      </c>
      <c r="NX24">
        <v>778015</v>
      </c>
      <c r="OA24">
        <v>0.47</v>
      </c>
      <c r="OB24">
        <f t="shared" si="25"/>
        <v>0.47</v>
      </c>
      <c r="OM24">
        <v>778015</v>
      </c>
      <c r="OP24">
        <v>0.44</v>
      </c>
      <c r="OQ24">
        <f t="shared" si="26"/>
        <v>0.44</v>
      </c>
      <c r="PB24">
        <v>778015</v>
      </c>
      <c r="PE24">
        <v>0.41</v>
      </c>
      <c r="PF24">
        <f t="shared" si="27"/>
        <v>0.41</v>
      </c>
      <c r="PQ24">
        <v>778015</v>
      </c>
      <c r="PT24">
        <v>0.43</v>
      </c>
      <c r="PU24">
        <f t="shared" si="28"/>
        <v>0.43</v>
      </c>
      <c r="QF24">
        <v>778015</v>
      </c>
      <c r="QI24">
        <v>0.45</v>
      </c>
      <c r="QJ24">
        <f t="shared" si="29"/>
        <v>0.45</v>
      </c>
      <c r="QU24">
        <v>778015</v>
      </c>
      <c r="QX24">
        <v>0.42</v>
      </c>
      <c r="QY24">
        <f t="shared" si="30"/>
        <v>0.42</v>
      </c>
    </row>
    <row r="25" spans="12:467" x14ac:dyDescent="0.2">
      <c r="L25">
        <v>777610</v>
      </c>
      <c r="O25">
        <v>0.44</v>
      </c>
      <c r="P25">
        <f t="shared" si="0"/>
        <v>0.44</v>
      </c>
      <c r="AA25">
        <v>777610</v>
      </c>
      <c r="AD25">
        <v>0.38</v>
      </c>
      <c r="AE25">
        <f t="shared" si="1"/>
        <v>0.38</v>
      </c>
      <c r="AP25">
        <v>777610</v>
      </c>
      <c r="AS25">
        <v>0.55000000000000004</v>
      </c>
      <c r="AT25">
        <f t="shared" si="2"/>
        <v>0.55000000000000004</v>
      </c>
      <c r="BE25">
        <v>777610</v>
      </c>
      <c r="BH25">
        <v>0.38</v>
      </c>
      <c r="BI25">
        <f t="shared" si="3"/>
        <v>0.38</v>
      </c>
      <c r="BT25">
        <v>777610</v>
      </c>
      <c r="BW25">
        <v>0.52</v>
      </c>
      <c r="BX25">
        <f t="shared" si="4"/>
        <v>0.52</v>
      </c>
      <c r="CI25">
        <v>777610</v>
      </c>
      <c r="CL25">
        <v>0.41</v>
      </c>
      <c r="CM25">
        <f t="shared" si="5"/>
        <v>0.41</v>
      </c>
      <c r="CX25">
        <v>777610</v>
      </c>
      <c r="DA25">
        <v>0.45</v>
      </c>
      <c r="DB25">
        <f t="shared" si="6"/>
        <v>0.45</v>
      </c>
      <c r="DM25">
        <v>777610</v>
      </c>
      <c r="DP25">
        <v>0.44</v>
      </c>
      <c r="DQ25">
        <f t="shared" si="7"/>
        <v>0.44</v>
      </c>
      <c r="EB25">
        <v>777610</v>
      </c>
      <c r="EE25">
        <v>0.46</v>
      </c>
      <c r="EF25">
        <f t="shared" si="8"/>
        <v>0.46</v>
      </c>
      <c r="EQ25">
        <v>777610</v>
      </c>
      <c r="ET25">
        <v>0.46</v>
      </c>
      <c r="EU25">
        <f t="shared" si="9"/>
        <v>0.46</v>
      </c>
      <c r="FF25">
        <v>777610</v>
      </c>
      <c r="FI25">
        <v>0.46</v>
      </c>
      <c r="FJ25">
        <f t="shared" si="10"/>
        <v>0.46</v>
      </c>
      <c r="FU25">
        <v>777610</v>
      </c>
      <c r="FX25">
        <v>0.49</v>
      </c>
      <c r="FY25">
        <f t="shared" si="11"/>
        <v>0.49</v>
      </c>
      <c r="GJ25">
        <v>777610</v>
      </c>
      <c r="GM25">
        <v>0.45</v>
      </c>
      <c r="GN25">
        <f t="shared" si="12"/>
        <v>0.45</v>
      </c>
      <c r="GY25">
        <v>777610</v>
      </c>
      <c r="HB25">
        <v>0.45</v>
      </c>
      <c r="HC25">
        <f t="shared" si="13"/>
        <v>0.45</v>
      </c>
      <c r="HN25">
        <v>777610</v>
      </c>
      <c r="HQ25">
        <v>0.43</v>
      </c>
      <c r="HR25">
        <f t="shared" si="14"/>
        <v>0.43</v>
      </c>
      <c r="ID25">
        <v>778018</v>
      </c>
      <c r="IG25">
        <v>0.54</v>
      </c>
      <c r="IH25">
        <f t="shared" si="15"/>
        <v>0.54</v>
      </c>
      <c r="IS25">
        <v>778018</v>
      </c>
      <c r="IV25">
        <v>0.56000000000000005</v>
      </c>
      <c r="IW25">
        <f t="shared" si="16"/>
        <v>0.56000000000000005</v>
      </c>
      <c r="JH25">
        <v>778018</v>
      </c>
      <c r="JK25">
        <v>0.54</v>
      </c>
      <c r="JL25">
        <f t="shared" si="17"/>
        <v>0.54</v>
      </c>
      <c r="JW25">
        <v>778018</v>
      </c>
      <c r="JZ25">
        <v>0.59</v>
      </c>
      <c r="KA25">
        <f t="shared" si="18"/>
        <v>0.59</v>
      </c>
      <c r="KL25">
        <v>778018</v>
      </c>
      <c r="KO25">
        <v>0.49</v>
      </c>
      <c r="KP25">
        <f t="shared" si="19"/>
        <v>0.49</v>
      </c>
      <c r="LA25">
        <v>778018</v>
      </c>
      <c r="LD25">
        <v>0.56999999999999995</v>
      </c>
      <c r="LE25">
        <f t="shared" si="20"/>
        <v>0.56999999999999995</v>
      </c>
      <c r="LP25">
        <v>778018</v>
      </c>
      <c r="LS25">
        <v>0.55000000000000004</v>
      </c>
      <c r="LT25">
        <f t="shared" si="21"/>
        <v>0.55000000000000004</v>
      </c>
      <c r="ME25">
        <v>778018</v>
      </c>
      <c r="MH25">
        <v>0.59</v>
      </c>
      <c r="MI25">
        <f t="shared" si="22"/>
        <v>0.59</v>
      </c>
      <c r="MT25">
        <v>778018</v>
      </c>
      <c r="MW25">
        <v>0.54</v>
      </c>
      <c r="MX25">
        <f t="shared" si="23"/>
        <v>0.54</v>
      </c>
      <c r="NI25">
        <v>778018</v>
      </c>
      <c r="NL25">
        <v>0.55000000000000004</v>
      </c>
      <c r="NM25">
        <f t="shared" si="24"/>
        <v>0.55000000000000004</v>
      </c>
      <c r="NX25">
        <v>778018</v>
      </c>
      <c r="OA25">
        <v>0.56999999999999995</v>
      </c>
      <c r="OB25">
        <f t="shared" si="25"/>
        <v>0.56999999999999995</v>
      </c>
      <c r="OM25">
        <v>778018</v>
      </c>
      <c r="OP25">
        <v>0.53</v>
      </c>
      <c r="OQ25">
        <f t="shared" si="26"/>
        <v>0.53</v>
      </c>
      <c r="PB25">
        <v>778018</v>
      </c>
      <c r="PE25">
        <v>0.55000000000000004</v>
      </c>
      <c r="PF25">
        <f t="shared" si="27"/>
        <v>0.55000000000000004</v>
      </c>
      <c r="PQ25">
        <v>778018</v>
      </c>
      <c r="PT25">
        <v>0.59</v>
      </c>
      <c r="PU25">
        <f t="shared" si="28"/>
        <v>0.59</v>
      </c>
      <c r="QF25">
        <v>778018</v>
      </c>
      <c r="QI25">
        <v>0.57999999999999996</v>
      </c>
      <c r="QJ25">
        <f t="shared" si="29"/>
        <v>0.57999999999999996</v>
      </c>
      <c r="QU25">
        <v>778018</v>
      </c>
      <c r="QX25">
        <v>0.56000000000000005</v>
      </c>
      <c r="QY25">
        <f t="shared" si="30"/>
        <v>0.56000000000000005</v>
      </c>
    </row>
    <row r="26" spans="12:467" x14ac:dyDescent="0.2">
      <c r="L26">
        <v>777611</v>
      </c>
      <c r="O26">
        <v>0.56999999999999995</v>
      </c>
      <c r="P26">
        <f t="shared" si="0"/>
        <v>0.56999999999999995</v>
      </c>
      <c r="AA26">
        <v>777611</v>
      </c>
      <c r="AD26">
        <v>0.55000000000000004</v>
      </c>
      <c r="AE26">
        <f t="shared" si="1"/>
        <v>0.55000000000000004</v>
      </c>
      <c r="AP26">
        <v>777611</v>
      </c>
      <c r="AS26">
        <v>0.56000000000000005</v>
      </c>
      <c r="AT26">
        <f t="shared" si="2"/>
        <v>0.56000000000000005</v>
      </c>
      <c r="BE26">
        <v>777611</v>
      </c>
      <c r="BH26">
        <v>0.47</v>
      </c>
      <c r="BI26">
        <f t="shared" si="3"/>
        <v>0.47</v>
      </c>
      <c r="BT26">
        <v>777611</v>
      </c>
      <c r="BW26">
        <v>0.46</v>
      </c>
      <c r="BX26">
        <f t="shared" si="4"/>
        <v>0.46</v>
      </c>
      <c r="CI26">
        <v>777611</v>
      </c>
      <c r="CL26">
        <v>0.6</v>
      </c>
      <c r="CM26">
        <f t="shared" si="5"/>
        <v>0.6</v>
      </c>
      <c r="CX26">
        <v>777611</v>
      </c>
      <c r="DA26">
        <v>0.57999999999999996</v>
      </c>
      <c r="DB26">
        <f t="shared" si="6"/>
        <v>0.57999999999999996</v>
      </c>
      <c r="DM26">
        <v>777611</v>
      </c>
      <c r="DP26">
        <v>0.56000000000000005</v>
      </c>
      <c r="DQ26">
        <f t="shared" si="7"/>
        <v>0.56000000000000005</v>
      </c>
      <c r="EB26">
        <v>777611</v>
      </c>
      <c r="EE26">
        <v>0.54</v>
      </c>
      <c r="EF26">
        <f t="shared" si="8"/>
        <v>0.54</v>
      </c>
      <c r="EQ26">
        <v>777611</v>
      </c>
      <c r="ET26">
        <v>0.54</v>
      </c>
      <c r="EU26">
        <f t="shared" si="9"/>
        <v>0.54</v>
      </c>
      <c r="FF26">
        <v>777611</v>
      </c>
      <c r="FI26">
        <v>0.57999999999999996</v>
      </c>
      <c r="FJ26">
        <f t="shared" si="10"/>
        <v>0.57999999999999996</v>
      </c>
      <c r="FU26">
        <v>777611</v>
      </c>
      <c r="FX26">
        <v>0.55000000000000004</v>
      </c>
      <c r="FY26">
        <f t="shared" si="11"/>
        <v>0.55000000000000004</v>
      </c>
      <c r="GJ26">
        <v>777611</v>
      </c>
      <c r="GM26">
        <v>0.57999999999999996</v>
      </c>
      <c r="GN26">
        <f t="shared" si="12"/>
        <v>0.57999999999999996</v>
      </c>
      <c r="GY26">
        <v>777611</v>
      </c>
      <c r="HB26">
        <v>0.59</v>
      </c>
      <c r="HC26">
        <f t="shared" si="13"/>
        <v>0.59</v>
      </c>
      <c r="HN26">
        <v>777611</v>
      </c>
      <c r="HQ26">
        <v>0.64</v>
      </c>
      <c r="HR26">
        <f t="shared" si="14"/>
        <v>0.64</v>
      </c>
      <c r="ID26">
        <v>778021</v>
      </c>
      <c r="IG26">
        <v>0.44</v>
      </c>
      <c r="IH26">
        <f t="shared" si="15"/>
        <v>0.44</v>
      </c>
      <c r="IS26">
        <v>778021</v>
      </c>
      <c r="IV26">
        <v>0.44</v>
      </c>
      <c r="IW26">
        <f t="shared" si="16"/>
        <v>0.44</v>
      </c>
      <c r="JH26">
        <v>778021</v>
      </c>
      <c r="JK26">
        <v>0.47</v>
      </c>
      <c r="JL26">
        <f t="shared" si="17"/>
        <v>0.47</v>
      </c>
      <c r="JW26">
        <v>778021</v>
      </c>
      <c r="JZ26">
        <v>0.43</v>
      </c>
      <c r="KA26">
        <f t="shared" si="18"/>
        <v>0.43</v>
      </c>
      <c r="KL26">
        <v>778021</v>
      </c>
      <c r="KO26">
        <v>0.38</v>
      </c>
      <c r="KP26">
        <f t="shared" si="19"/>
        <v>0.38</v>
      </c>
      <c r="LA26">
        <v>778021</v>
      </c>
      <c r="LD26">
        <v>0.45</v>
      </c>
      <c r="LE26">
        <f t="shared" si="20"/>
        <v>0.45</v>
      </c>
      <c r="LP26">
        <v>778021</v>
      </c>
      <c r="LS26">
        <v>0.45</v>
      </c>
      <c r="LT26">
        <f t="shared" si="21"/>
        <v>0.45</v>
      </c>
      <c r="ME26">
        <v>778021</v>
      </c>
      <c r="MH26">
        <v>0.46</v>
      </c>
      <c r="MI26">
        <f t="shared" si="22"/>
        <v>0.46</v>
      </c>
      <c r="MT26">
        <v>778021</v>
      </c>
      <c r="MW26">
        <v>0.43</v>
      </c>
      <c r="MX26">
        <f t="shared" si="23"/>
        <v>0.43</v>
      </c>
      <c r="NI26">
        <v>778021</v>
      </c>
      <c r="NL26">
        <v>0.43</v>
      </c>
      <c r="NM26">
        <f t="shared" si="24"/>
        <v>0.43</v>
      </c>
      <c r="NX26">
        <v>778021</v>
      </c>
      <c r="OA26">
        <v>0.43</v>
      </c>
      <c r="OB26">
        <f t="shared" si="25"/>
        <v>0.43</v>
      </c>
      <c r="OM26">
        <v>778021</v>
      </c>
      <c r="OP26">
        <v>0.46</v>
      </c>
      <c r="OQ26">
        <f t="shared" si="26"/>
        <v>0.46</v>
      </c>
      <c r="PB26">
        <v>778021</v>
      </c>
      <c r="PE26">
        <v>0.46</v>
      </c>
      <c r="PF26">
        <f t="shared" si="27"/>
        <v>0.46</v>
      </c>
      <c r="PQ26">
        <v>778021</v>
      </c>
      <c r="PT26">
        <v>0.44</v>
      </c>
      <c r="PU26">
        <f t="shared" si="28"/>
        <v>0.44</v>
      </c>
      <c r="QF26">
        <v>778021</v>
      </c>
      <c r="QI26">
        <v>0.47</v>
      </c>
      <c r="QJ26">
        <f t="shared" si="29"/>
        <v>0.47</v>
      </c>
      <c r="QU26">
        <v>778021</v>
      </c>
      <c r="QX26">
        <v>0.44</v>
      </c>
      <c r="QY26">
        <f t="shared" si="30"/>
        <v>0.44</v>
      </c>
    </row>
    <row r="27" spans="12:467" x14ac:dyDescent="0.2">
      <c r="L27">
        <v>777612</v>
      </c>
      <c r="O27">
        <v>0.48</v>
      </c>
      <c r="P27">
        <f t="shared" si="0"/>
        <v>0.48</v>
      </c>
      <c r="AA27">
        <v>777612</v>
      </c>
      <c r="AD27">
        <v>0.45</v>
      </c>
      <c r="AE27">
        <f t="shared" si="1"/>
        <v>0.45</v>
      </c>
      <c r="AP27">
        <v>777612</v>
      </c>
      <c r="AS27">
        <v>0.28999999999999998</v>
      </c>
      <c r="AT27">
        <f t="shared" si="2"/>
        <v>0.28999999999999998</v>
      </c>
      <c r="BE27">
        <v>777612</v>
      </c>
      <c r="BH27">
        <v>0.46</v>
      </c>
      <c r="BI27">
        <f t="shared" si="3"/>
        <v>0.46</v>
      </c>
      <c r="BT27">
        <v>777612</v>
      </c>
      <c r="BW27">
        <v>0.31</v>
      </c>
      <c r="BX27">
        <f t="shared" si="4"/>
        <v>0.31</v>
      </c>
      <c r="CI27">
        <v>777612</v>
      </c>
      <c r="CL27">
        <v>0.46</v>
      </c>
      <c r="CM27">
        <f t="shared" si="5"/>
        <v>0.46</v>
      </c>
      <c r="CX27">
        <v>777612</v>
      </c>
      <c r="DA27">
        <v>0.51</v>
      </c>
      <c r="DB27">
        <f t="shared" si="6"/>
        <v>0.51</v>
      </c>
      <c r="DM27">
        <v>777612</v>
      </c>
      <c r="DP27">
        <v>0.46</v>
      </c>
      <c r="DQ27">
        <f t="shared" si="7"/>
        <v>0.46</v>
      </c>
      <c r="EB27">
        <v>777612</v>
      </c>
      <c r="EE27">
        <v>0.49</v>
      </c>
      <c r="EF27">
        <f t="shared" si="8"/>
        <v>0.49</v>
      </c>
      <c r="EQ27">
        <v>777612</v>
      </c>
      <c r="ET27">
        <v>0.49</v>
      </c>
      <c r="EU27">
        <f t="shared" si="9"/>
        <v>0.49</v>
      </c>
      <c r="FF27">
        <v>777612</v>
      </c>
      <c r="FI27">
        <v>0.5</v>
      </c>
      <c r="FJ27">
        <f t="shared" si="10"/>
        <v>0.5</v>
      </c>
      <c r="FU27">
        <v>777612</v>
      </c>
      <c r="FX27">
        <v>0.48</v>
      </c>
      <c r="FY27">
        <f t="shared" si="11"/>
        <v>0.48</v>
      </c>
      <c r="GJ27">
        <v>777612</v>
      </c>
      <c r="GM27">
        <v>0.49</v>
      </c>
      <c r="GN27">
        <f t="shared" si="12"/>
        <v>0.49</v>
      </c>
      <c r="GY27">
        <v>777612</v>
      </c>
      <c r="HB27">
        <v>0.45</v>
      </c>
      <c r="HC27">
        <f t="shared" si="13"/>
        <v>0.45</v>
      </c>
      <c r="HN27">
        <v>777612</v>
      </c>
      <c r="HQ27">
        <v>0.43</v>
      </c>
      <c r="HR27">
        <f t="shared" si="14"/>
        <v>0.43</v>
      </c>
      <c r="ID27">
        <v>778022</v>
      </c>
      <c r="IG27">
        <v>0.49</v>
      </c>
      <c r="IH27">
        <f t="shared" si="15"/>
        <v>0.49</v>
      </c>
      <c r="IS27">
        <v>778022</v>
      </c>
      <c r="IV27">
        <v>0.49</v>
      </c>
      <c r="IW27">
        <f t="shared" si="16"/>
        <v>0.49</v>
      </c>
      <c r="JH27">
        <v>778022</v>
      </c>
      <c r="JK27">
        <v>0.44</v>
      </c>
      <c r="JL27">
        <f t="shared" si="17"/>
        <v>0.44</v>
      </c>
      <c r="JW27">
        <v>778022</v>
      </c>
      <c r="JZ27">
        <v>0.46</v>
      </c>
      <c r="KA27">
        <f t="shared" si="18"/>
        <v>0.46</v>
      </c>
      <c r="KL27">
        <v>778022</v>
      </c>
      <c r="KO27">
        <v>0.38</v>
      </c>
      <c r="KP27">
        <f t="shared" si="19"/>
        <v>0.38</v>
      </c>
      <c r="LA27">
        <v>778022</v>
      </c>
      <c r="LD27">
        <v>0.43</v>
      </c>
      <c r="LE27">
        <f t="shared" si="20"/>
        <v>0.43</v>
      </c>
      <c r="LP27">
        <v>778022</v>
      </c>
      <c r="LS27">
        <v>0.46</v>
      </c>
      <c r="LT27">
        <f t="shared" si="21"/>
        <v>0.46</v>
      </c>
      <c r="ME27">
        <v>778022</v>
      </c>
      <c r="MH27">
        <v>0.37</v>
      </c>
      <c r="MI27">
        <f t="shared" si="22"/>
        <v>0.37</v>
      </c>
      <c r="MT27">
        <v>778022</v>
      </c>
      <c r="MW27">
        <v>0.34</v>
      </c>
      <c r="MX27">
        <f t="shared" si="23"/>
        <v>0.34</v>
      </c>
      <c r="NI27">
        <v>778022</v>
      </c>
      <c r="NL27">
        <v>0.48</v>
      </c>
      <c r="NM27">
        <f t="shared" si="24"/>
        <v>0.48</v>
      </c>
      <c r="NX27">
        <v>778022</v>
      </c>
      <c r="OA27">
        <v>0.46</v>
      </c>
      <c r="OB27">
        <f t="shared" si="25"/>
        <v>0.46</v>
      </c>
      <c r="OM27">
        <v>778022</v>
      </c>
      <c r="OP27">
        <v>0.46</v>
      </c>
      <c r="OQ27">
        <f t="shared" si="26"/>
        <v>0.46</v>
      </c>
      <c r="PB27">
        <v>778022</v>
      </c>
      <c r="PE27">
        <v>0.45</v>
      </c>
      <c r="PF27">
        <f t="shared" si="27"/>
        <v>0.45</v>
      </c>
      <c r="PQ27">
        <v>778022</v>
      </c>
      <c r="PT27">
        <v>0.48</v>
      </c>
      <c r="PU27">
        <f t="shared" si="28"/>
        <v>0.48</v>
      </c>
      <c r="QF27">
        <v>778022</v>
      </c>
      <c r="QI27">
        <v>0.45</v>
      </c>
      <c r="QJ27">
        <f t="shared" si="29"/>
        <v>0.45</v>
      </c>
      <c r="QU27">
        <v>778022</v>
      </c>
      <c r="QX27">
        <v>0.47</v>
      </c>
      <c r="QY27">
        <f t="shared" si="30"/>
        <v>0.47</v>
      </c>
    </row>
    <row r="28" spans="12:467" x14ac:dyDescent="0.2">
      <c r="L28">
        <v>777582</v>
      </c>
      <c r="O28">
        <v>0.39</v>
      </c>
      <c r="P28">
        <f t="shared" si="0"/>
        <v>0.39</v>
      </c>
      <c r="AA28">
        <v>777582</v>
      </c>
      <c r="AD28">
        <v>0.52</v>
      </c>
      <c r="AE28">
        <f t="shared" si="1"/>
        <v>0.52</v>
      </c>
      <c r="AP28">
        <v>777582</v>
      </c>
      <c r="AS28">
        <v>0.54</v>
      </c>
      <c r="AT28">
        <f t="shared" si="2"/>
        <v>0.54</v>
      </c>
      <c r="BE28">
        <v>777582</v>
      </c>
      <c r="BH28">
        <v>0.45</v>
      </c>
      <c r="BI28">
        <f t="shared" si="3"/>
        <v>0.45</v>
      </c>
      <c r="BT28">
        <v>777582</v>
      </c>
      <c r="BW28">
        <v>0.43</v>
      </c>
      <c r="BX28">
        <f t="shared" si="4"/>
        <v>0.43</v>
      </c>
      <c r="CI28">
        <v>777582</v>
      </c>
      <c r="CL28">
        <v>0.47</v>
      </c>
      <c r="CM28">
        <f t="shared" si="5"/>
        <v>0.47</v>
      </c>
      <c r="CX28">
        <v>777582</v>
      </c>
      <c r="DA28">
        <v>0.47</v>
      </c>
      <c r="DB28">
        <f t="shared" si="6"/>
        <v>0.47</v>
      </c>
      <c r="DM28">
        <v>777582</v>
      </c>
      <c r="DP28">
        <v>0.44</v>
      </c>
      <c r="DQ28">
        <f t="shared" si="7"/>
        <v>0.44</v>
      </c>
      <c r="EB28">
        <v>777582</v>
      </c>
      <c r="EE28">
        <v>0.41</v>
      </c>
      <c r="EF28">
        <f t="shared" si="8"/>
        <v>0.41</v>
      </c>
      <c r="EQ28">
        <v>777582</v>
      </c>
      <c r="ET28">
        <v>0.41</v>
      </c>
      <c r="EU28">
        <f t="shared" si="9"/>
        <v>0.41</v>
      </c>
      <c r="FF28">
        <v>777582</v>
      </c>
      <c r="FI28">
        <v>0.48</v>
      </c>
      <c r="FJ28">
        <f t="shared" si="10"/>
        <v>0.48</v>
      </c>
      <c r="FU28">
        <v>777582</v>
      </c>
      <c r="FX28">
        <v>0.48</v>
      </c>
      <c r="FY28">
        <f t="shared" si="11"/>
        <v>0.48</v>
      </c>
      <c r="GJ28">
        <v>777582</v>
      </c>
      <c r="GM28">
        <v>0.43</v>
      </c>
      <c r="GN28">
        <f t="shared" si="12"/>
        <v>0.43</v>
      </c>
      <c r="GY28">
        <v>777582</v>
      </c>
      <c r="HB28">
        <v>0.45</v>
      </c>
      <c r="HC28">
        <f t="shared" si="13"/>
        <v>0.45</v>
      </c>
      <c r="HN28">
        <v>777582</v>
      </c>
      <c r="HQ28">
        <v>0.5</v>
      </c>
      <c r="HR28">
        <f t="shared" si="14"/>
        <v>0.5</v>
      </c>
      <c r="ID28">
        <v>778023</v>
      </c>
      <c r="IG28">
        <v>0.5</v>
      </c>
      <c r="IH28">
        <f t="shared" si="15"/>
        <v>0.5</v>
      </c>
      <c r="IS28">
        <v>778023</v>
      </c>
      <c r="IV28">
        <v>0.52</v>
      </c>
      <c r="IW28">
        <f t="shared" si="16"/>
        <v>0.52</v>
      </c>
      <c r="JH28">
        <v>778023</v>
      </c>
      <c r="JK28">
        <v>0.56000000000000005</v>
      </c>
      <c r="JL28">
        <f t="shared" si="17"/>
        <v>0.56000000000000005</v>
      </c>
      <c r="JW28">
        <v>778023</v>
      </c>
      <c r="JZ28">
        <v>0.49</v>
      </c>
      <c r="KA28">
        <f t="shared" si="18"/>
        <v>0.49</v>
      </c>
      <c r="KL28">
        <v>778023</v>
      </c>
      <c r="KO28">
        <v>0.61</v>
      </c>
      <c r="KP28">
        <f t="shared" si="19"/>
        <v>0.61</v>
      </c>
      <c r="LA28">
        <v>778023</v>
      </c>
      <c r="LD28">
        <v>0.54</v>
      </c>
      <c r="LE28">
        <f t="shared" si="20"/>
        <v>0.54</v>
      </c>
      <c r="LP28">
        <v>778023</v>
      </c>
      <c r="LS28">
        <v>0.52</v>
      </c>
      <c r="LT28">
        <f t="shared" si="21"/>
        <v>0.52</v>
      </c>
      <c r="ME28">
        <v>778023</v>
      </c>
      <c r="MH28">
        <v>0.56999999999999995</v>
      </c>
      <c r="MI28">
        <f t="shared" si="22"/>
        <v>0.56999999999999995</v>
      </c>
      <c r="MT28">
        <v>778023</v>
      </c>
      <c r="MW28">
        <v>0.61</v>
      </c>
      <c r="MX28">
        <f t="shared" si="23"/>
        <v>0.61</v>
      </c>
      <c r="NI28">
        <v>778023</v>
      </c>
      <c r="NL28">
        <v>0.51</v>
      </c>
      <c r="NM28">
        <f t="shared" si="24"/>
        <v>0.51</v>
      </c>
      <c r="NX28">
        <v>778023</v>
      </c>
      <c r="OA28">
        <v>0.53</v>
      </c>
      <c r="OB28">
        <f t="shared" si="25"/>
        <v>0.53</v>
      </c>
      <c r="OM28">
        <v>778023</v>
      </c>
      <c r="OP28">
        <v>0.5</v>
      </c>
      <c r="OQ28">
        <f t="shared" si="26"/>
        <v>0.5</v>
      </c>
      <c r="PB28">
        <v>778023</v>
      </c>
      <c r="PE28">
        <v>0.5</v>
      </c>
      <c r="PF28">
        <f t="shared" si="27"/>
        <v>0.5</v>
      </c>
      <c r="PQ28">
        <v>778023</v>
      </c>
      <c r="PT28">
        <v>0.53</v>
      </c>
      <c r="PU28">
        <f t="shared" si="28"/>
        <v>0.53</v>
      </c>
      <c r="QF28">
        <v>778023</v>
      </c>
      <c r="QI28">
        <v>0.49</v>
      </c>
      <c r="QJ28">
        <f t="shared" si="29"/>
        <v>0.49</v>
      </c>
      <c r="QU28">
        <v>778023</v>
      </c>
      <c r="QX28">
        <v>0.53</v>
      </c>
      <c r="QY28">
        <f t="shared" si="30"/>
        <v>0.53</v>
      </c>
    </row>
    <row r="29" spans="12:467" x14ac:dyDescent="0.2">
      <c r="L29">
        <v>777587</v>
      </c>
      <c r="O29">
        <v>0.41</v>
      </c>
      <c r="P29">
        <f t="shared" si="0"/>
        <v>0.41</v>
      </c>
      <c r="AA29">
        <v>777587</v>
      </c>
      <c r="AD29">
        <v>0.54</v>
      </c>
      <c r="AE29">
        <f t="shared" si="1"/>
        <v>0.54</v>
      </c>
      <c r="AP29">
        <v>777587</v>
      </c>
      <c r="AS29">
        <v>0.75</v>
      </c>
      <c r="AT29">
        <f t="shared" si="2"/>
        <v>0.75</v>
      </c>
      <c r="BE29">
        <v>777587</v>
      </c>
      <c r="BH29">
        <v>0.52</v>
      </c>
      <c r="BI29">
        <f t="shared" si="3"/>
        <v>0.52</v>
      </c>
      <c r="BT29">
        <v>777587</v>
      </c>
      <c r="BW29">
        <v>0.63</v>
      </c>
      <c r="BX29">
        <f t="shared" si="4"/>
        <v>0.63</v>
      </c>
      <c r="CI29">
        <v>777587</v>
      </c>
      <c r="CL29">
        <v>0.47</v>
      </c>
      <c r="CM29">
        <f t="shared" si="5"/>
        <v>0.47</v>
      </c>
      <c r="CX29">
        <v>777587</v>
      </c>
      <c r="DA29">
        <v>0.45</v>
      </c>
      <c r="DB29">
        <f t="shared" si="6"/>
        <v>0.45</v>
      </c>
      <c r="DM29">
        <v>777587</v>
      </c>
      <c r="DP29">
        <v>0.44</v>
      </c>
      <c r="DQ29">
        <f t="shared" si="7"/>
        <v>0.44</v>
      </c>
      <c r="EB29">
        <v>777587</v>
      </c>
      <c r="EE29">
        <v>0.42</v>
      </c>
      <c r="EF29">
        <f t="shared" si="8"/>
        <v>0.42</v>
      </c>
      <c r="EQ29">
        <v>777587</v>
      </c>
      <c r="ET29">
        <v>0.42</v>
      </c>
      <c r="EU29">
        <f t="shared" si="9"/>
        <v>0.42</v>
      </c>
      <c r="FF29">
        <v>777587</v>
      </c>
      <c r="FI29">
        <v>0.46</v>
      </c>
      <c r="FJ29">
        <f t="shared" si="10"/>
        <v>0.46</v>
      </c>
      <c r="FU29">
        <v>777587</v>
      </c>
      <c r="FX29">
        <v>0.48</v>
      </c>
      <c r="FY29">
        <f t="shared" si="11"/>
        <v>0.48</v>
      </c>
      <c r="GJ29">
        <v>777587</v>
      </c>
      <c r="GM29">
        <v>0.44</v>
      </c>
      <c r="GN29">
        <f t="shared" si="12"/>
        <v>0.44</v>
      </c>
      <c r="GY29">
        <v>777587</v>
      </c>
      <c r="HB29">
        <v>0.45</v>
      </c>
      <c r="HC29">
        <f t="shared" si="13"/>
        <v>0.45</v>
      </c>
      <c r="HN29">
        <v>777587</v>
      </c>
      <c r="HQ29">
        <v>0.43</v>
      </c>
      <c r="HR29">
        <f t="shared" si="14"/>
        <v>0.43</v>
      </c>
      <c r="ID29">
        <v>777999</v>
      </c>
      <c r="IG29">
        <v>0.42</v>
      </c>
      <c r="IH29">
        <f t="shared" si="15"/>
        <v>0.42</v>
      </c>
      <c r="IS29">
        <v>777999</v>
      </c>
      <c r="IV29">
        <v>0.4</v>
      </c>
      <c r="IW29">
        <f t="shared" si="16"/>
        <v>0.4</v>
      </c>
      <c r="JH29">
        <v>777999</v>
      </c>
      <c r="JK29">
        <v>0.41</v>
      </c>
      <c r="JL29">
        <f t="shared" si="17"/>
        <v>0.41</v>
      </c>
      <c r="JW29">
        <v>777999</v>
      </c>
      <c r="JZ29">
        <v>0.44</v>
      </c>
      <c r="KA29">
        <f t="shared" si="18"/>
        <v>0.44</v>
      </c>
      <c r="KL29">
        <v>777999</v>
      </c>
      <c r="KO29">
        <v>0.34</v>
      </c>
      <c r="KP29">
        <f t="shared" si="19"/>
        <v>0.34</v>
      </c>
      <c r="LA29">
        <v>777999</v>
      </c>
      <c r="LD29">
        <v>0.43</v>
      </c>
      <c r="LE29">
        <f t="shared" si="20"/>
        <v>0.43</v>
      </c>
      <c r="LP29">
        <v>777999</v>
      </c>
      <c r="LS29">
        <v>0.4</v>
      </c>
      <c r="LT29">
        <f t="shared" si="21"/>
        <v>0.4</v>
      </c>
      <c r="ME29">
        <v>777999</v>
      </c>
      <c r="MH29">
        <v>0.36</v>
      </c>
      <c r="MI29">
        <f t="shared" si="22"/>
        <v>0.36</v>
      </c>
      <c r="MT29">
        <v>777999</v>
      </c>
      <c r="MW29">
        <v>0.34</v>
      </c>
      <c r="MX29">
        <f t="shared" si="23"/>
        <v>0.34</v>
      </c>
      <c r="NI29">
        <v>777999</v>
      </c>
      <c r="NL29">
        <v>0.41</v>
      </c>
      <c r="NM29">
        <f t="shared" si="24"/>
        <v>0.41</v>
      </c>
      <c r="NX29">
        <v>777999</v>
      </c>
      <c r="OA29">
        <v>0.42</v>
      </c>
      <c r="OB29">
        <f t="shared" si="25"/>
        <v>0.42</v>
      </c>
      <c r="OM29">
        <v>777999</v>
      </c>
      <c r="OP29">
        <v>0.41</v>
      </c>
      <c r="OQ29">
        <f t="shared" si="26"/>
        <v>0.41</v>
      </c>
      <c r="PB29">
        <v>777999</v>
      </c>
      <c r="PE29">
        <v>0.4</v>
      </c>
      <c r="PF29">
        <f t="shared" si="27"/>
        <v>0.4</v>
      </c>
      <c r="PQ29">
        <v>777999</v>
      </c>
      <c r="PT29">
        <v>0.4</v>
      </c>
      <c r="PU29">
        <f t="shared" si="28"/>
        <v>0.4</v>
      </c>
      <c r="QF29">
        <v>777999</v>
      </c>
      <c r="QI29">
        <v>0.43</v>
      </c>
      <c r="QJ29">
        <f t="shared" si="29"/>
        <v>0.43</v>
      </c>
      <c r="QU29">
        <v>777999</v>
      </c>
      <c r="QX29">
        <v>0.38</v>
      </c>
      <c r="QY29">
        <f t="shared" si="30"/>
        <v>0.38</v>
      </c>
    </row>
    <row r="30" spans="12:467" x14ac:dyDescent="0.2">
      <c r="L30">
        <v>777588</v>
      </c>
      <c r="O30">
        <v>0.44</v>
      </c>
      <c r="P30">
        <f t="shared" si="0"/>
        <v>0.44</v>
      </c>
      <c r="AA30">
        <v>777588</v>
      </c>
      <c r="AD30">
        <v>0.55000000000000004</v>
      </c>
      <c r="AE30">
        <f t="shared" si="1"/>
        <v>0.55000000000000004</v>
      </c>
      <c r="AP30">
        <v>777588</v>
      </c>
      <c r="AS30">
        <v>0.53</v>
      </c>
      <c r="AT30">
        <f t="shared" si="2"/>
        <v>0.53</v>
      </c>
      <c r="BE30">
        <v>777588</v>
      </c>
      <c r="BH30">
        <v>0.44</v>
      </c>
      <c r="BI30">
        <f t="shared" si="3"/>
        <v>0.44</v>
      </c>
      <c r="BT30">
        <v>777588</v>
      </c>
      <c r="BW30">
        <v>0.67</v>
      </c>
      <c r="BX30">
        <f t="shared" si="4"/>
        <v>0.67</v>
      </c>
      <c r="CI30">
        <v>777588</v>
      </c>
      <c r="CL30">
        <v>0.44</v>
      </c>
      <c r="CM30">
        <f t="shared" si="5"/>
        <v>0.44</v>
      </c>
      <c r="CX30">
        <v>777588</v>
      </c>
      <c r="DA30">
        <v>0.44</v>
      </c>
      <c r="DB30">
        <f t="shared" si="6"/>
        <v>0.44</v>
      </c>
      <c r="DM30">
        <v>777588</v>
      </c>
      <c r="DP30">
        <v>0.46</v>
      </c>
      <c r="DQ30">
        <f t="shared" si="7"/>
        <v>0.46</v>
      </c>
      <c r="EB30">
        <v>777588</v>
      </c>
      <c r="EE30">
        <v>0.46</v>
      </c>
      <c r="EF30">
        <f t="shared" si="8"/>
        <v>0.46</v>
      </c>
      <c r="EQ30">
        <v>777588</v>
      </c>
      <c r="ET30">
        <v>0.46</v>
      </c>
      <c r="EU30">
        <f t="shared" si="9"/>
        <v>0.46</v>
      </c>
      <c r="FF30">
        <v>777588</v>
      </c>
      <c r="FI30">
        <v>0.47</v>
      </c>
      <c r="FJ30">
        <f t="shared" si="10"/>
        <v>0.47</v>
      </c>
      <c r="FU30">
        <v>777588</v>
      </c>
      <c r="FX30">
        <v>0.48</v>
      </c>
      <c r="FY30">
        <f t="shared" si="11"/>
        <v>0.48</v>
      </c>
      <c r="GJ30">
        <v>777588</v>
      </c>
      <c r="GM30">
        <v>0.44</v>
      </c>
      <c r="GN30">
        <f t="shared" si="12"/>
        <v>0.44</v>
      </c>
      <c r="GY30">
        <v>777588</v>
      </c>
      <c r="HB30">
        <v>0.5</v>
      </c>
      <c r="HC30">
        <f t="shared" si="13"/>
        <v>0.5</v>
      </c>
      <c r="HN30">
        <v>777588</v>
      </c>
      <c r="HQ30">
        <v>0.51</v>
      </c>
      <c r="HR30">
        <f t="shared" si="14"/>
        <v>0.51</v>
      </c>
      <c r="ID30">
        <v>778000</v>
      </c>
      <c r="IG30">
        <v>0.43</v>
      </c>
      <c r="IH30">
        <f t="shared" si="15"/>
        <v>0.43</v>
      </c>
      <c r="IS30">
        <v>778000</v>
      </c>
      <c r="IV30">
        <v>0.4</v>
      </c>
      <c r="IW30">
        <f t="shared" si="16"/>
        <v>0.4</v>
      </c>
      <c r="JH30">
        <v>778000</v>
      </c>
      <c r="JK30">
        <v>0.43</v>
      </c>
      <c r="JL30">
        <f t="shared" si="17"/>
        <v>0.43</v>
      </c>
      <c r="JW30">
        <v>778000</v>
      </c>
      <c r="JZ30">
        <v>0.41</v>
      </c>
      <c r="KA30">
        <f t="shared" si="18"/>
        <v>0.41</v>
      </c>
      <c r="KL30">
        <v>778000</v>
      </c>
      <c r="KO30">
        <v>0.42</v>
      </c>
      <c r="KP30">
        <f t="shared" si="19"/>
        <v>0.42</v>
      </c>
      <c r="LA30">
        <v>778000</v>
      </c>
      <c r="LD30">
        <v>0.43</v>
      </c>
      <c r="LE30">
        <f t="shared" si="20"/>
        <v>0.43</v>
      </c>
      <c r="LP30">
        <v>778000</v>
      </c>
      <c r="LS30">
        <v>0.44</v>
      </c>
      <c r="LT30">
        <f t="shared" si="21"/>
        <v>0.44</v>
      </c>
      <c r="ME30">
        <v>778000</v>
      </c>
      <c r="MH30">
        <v>0.43</v>
      </c>
      <c r="MI30">
        <f t="shared" si="22"/>
        <v>0.43</v>
      </c>
      <c r="MT30">
        <v>778000</v>
      </c>
      <c r="MW30">
        <v>0.55000000000000004</v>
      </c>
      <c r="MX30">
        <f t="shared" si="23"/>
        <v>0.55000000000000004</v>
      </c>
      <c r="NI30">
        <v>778000</v>
      </c>
      <c r="NL30">
        <v>0.4</v>
      </c>
      <c r="NM30">
        <f t="shared" si="24"/>
        <v>0.4</v>
      </c>
      <c r="NX30">
        <v>778000</v>
      </c>
      <c r="OA30">
        <v>0.48</v>
      </c>
      <c r="OB30">
        <f t="shared" si="25"/>
        <v>0.48</v>
      </c>
      <c r="OM30">
        <v>778000</v>
      </c>
      <c r="OP30">
        <v>0.41</v>
      </c>
      <c r="OQ30">
        <f t="shared" si="26"/>
        <v>0.41</v>
      </c>
      <c r="PB30">
        <v>778000</v>
      </c>
      <c r="PE30">
        <v>0.41</v>
      </c>
      <c r="PF30">
        <f t="shared" si="27"/>
        <v>0.41</v>
      </c>
      <c r="PQ30">
        <v>778000</v>
      </c>
      <c r="PT30">
        <v>0.42</v>
      </c>
      <c r="PU30">
        <f t="shared" si="28"/>
        <v>0.42</v>
      </c>
      <c r="QF30">
        <v>778000</v>
      </c>
      <c r="QI30">
        <v>0.38</v>
      </c>
      <c r="QJ30">
        <f t="shared" si="29"/>
        <v>0.38</v>
      </c>
      <c r="QU30">
        <v>778000</v>
      </c>
      <c r="QX30">
        <v>0.4</v>
      </c>
      <c r="QY30">
        <f t="shared" si="30"/>
        <v>0.4</v>
      </c>
    </row>
    <row r="31" spans="12:467" x14ac:dyDescent="0.2">
      <c r="L31">
        <v>777589</v>
      </c>
      <c r="O31">
        <v>0.45</v>
      </c>
      <c r="P31">
        <f t="shared" si="0"/>
        <v>0.45</v>
      </c>
      <c r="AA31">
        <v>777589</v>
      </c>
      <c r="AD31">
        <v>0.45</v>
      </c>
      <c r="AE31">
        <f t="shared" si="1"/>
        <v>0.45</v>
      </c>
      <c r="AP31">
        <v>777589</v>
      </c>
      <c r="AS31">
        <v>0.55000000000000004</v>
      </c>
      <c r="AT31">
        <f t="shared" si="2"/>
        <v>0.55000000000000004</v>
      </c>
      <c r="BE31">
        <v>777589</v>
      </c>
      <c r="BH31">
        <v>0.49</v>
      </c>
      <c r="BI31">
        <f t="shared" si="3"/>
        <v>0.49</v>
      </c>
      <c r="BT31">
        <v>777589</v>
      </c>
      <c r="BW31">
        <v>0.4</v>
      </c>
      <c r="BX31">
        <f t="shared" si="4"/>
        <v>0.4</v>
      </c>
      <c r="CI31">
        <v>777589</v>
      </c>
      <c r="CL31">
        <v>0.47</v>
      </c>
      <c r="CM31">
        <f t="shared" si="5"/>
        <v>0.47</v>
      </c>
      <c r="CX31">
        <v>777589</v>
      </c>
      <c r="DA31">
        <v>0.46</v>
      </c>
      <c r="DB31">
        <f t="shared" si="6"/>
        <v>0.46</v>
      </c>
      <c r="DM31">
        <v>777589</v>
      </c>
      <c r="DP31">
        <v>0.44</v>
      </c>
      <c r="DQ31">
        <f t="shared" si="7"/>
        <v>0.44</v>
      </c>
      <c r="EB31">
        <v>777589</v>
      </c>
      <c r="EE31">
        <v>0.45</v>
      </c>
      <c r="EF31">
        <f t="shared" si="8"/>
        <v>0.45</v>
      </c>
      <c r="EQ31">
        <v>777589</v>
      </c>
      <c r="ET31">
        <v>0.45</v>
      </c>
      <c r="EU31">
        <f t="shared" si="9"/>
        <v>0.45</v>
      </c>
      <c r="FF31">
        <v>777589</v>
      </c>
      <c r="FI31">
        <v>0.45</v>
      </c>
      <c r="FJ31">
        <f t="shared" si="10"/>
        <v>0.45</v>
      </c>
      <c r="FU31">
        <v>777589</v>
      </c>
      <c r="FX31">
        <v>0.48</v>
      </c>
      <c r="FY31">
        <f t="shared" si="11"/>
        <v>0.48</v>
      </c>
      <c r="GJ31">
        <v>777589</v>
      </c>
      <c r="GM31">
        <v>0.45</v>
      </c>
      <c r="GN31">
        <f t="shared" si="12"/>
        <v>0.45</v>
      </c>
      <c r="GY31">
        <v>777589</v>
      </c>
      <c r="HB31">
        <v>0.47</v>
      </c>
      <c r="HC31">
        <f t="shared" si="13"/>
        <v>0.47</v>
      </c>
      <c r="HN31">
        <v>777589</v>
      </c>
      <c r="HQ31">
        <v>0.44</v>
      </c>
      <c r="HR31">
        <f t="shared" si="14"/>
        <v>0.44</v>
      </c>
      <c r="ID31">
        <v>778004</v>
      </c>
      <c r="IG31">
        <v>0.47</v>
      </c>
      <c r="IH31">
        <f t="shared" si="15"/>
        <v>0.47</v>
      </c>
      <c r="IS31">
        <v>778004</v>
      </c>
      <c r="IV31">
        <v>0.42</v>
      </c>
      <c r="IW31">
        <f t="shared" si="16"/>
        <v>0.42</v>
      </c>
      <c r="JH31">
        <v>778004</v>
      </c>
      <c r="JK31">
        <v>0.46</v>
      </c>
      <c r="JL31">
        <f t="shared" si="17"/>
        <v>0.46</v>
      </c>
      <c r="JW31">
        <v>778004</v>
      </c>
      <c r="JZ31">
        <v>0.45</v>
      </c>
      <c r="KA31">
        <f t="shared" si="18"/>
        <v>0.45</v>
      </c>
      <c r="KL31">
        <v>778004</v>
      </c>
      <c r="KO31">
        <v>0.42</v>
      </c>
      <c r="KP31">
        <f t="shared" si="19"/>
        <v>0.42</v>
      </c>
      <c r="LA31">
        <v>778004</v>
      </c>
      <c r="LD31">
        <v>0.47</v>
      </c>
      <c r="LE31">
        <f t="shared" si="20"/>
        <v>0.47</v>
      </c>
      <c r="LP31">
        <v>778004</v>
      </c>
      <c r="LS31">
        <v>0.43</v>
      </c>
      <c r="LT31">
        <f t="shared" si="21"/>
        <v>0.43</v>
      </c>
      <c r="ME31">
        <v>778004</v>
      </c>
      <c r="MH31">
        <v>0.42</v>
      </c>
      <c r="MI31">
        <f t="shared" si="22"/>
        <v>0.42</v>
      </c>
      <c r="MT31">
        <v>778004</v>
      </c>
      <c r="MW31">
        <v>0.42</v>
      </c>
      <c r="MX31">
        <f t="shared" si="23"/>
        <v>0.42</v>
      </c>
      <c r="NI31">
        <v>778004</v>
      </c>
      <c r="NL31">
        <v>0.42</v>
      </c>
      <c r="NM31">
        <f t="shared" si="24"/>
        <v>0.42</v>
      </c>
      <c r="NX31">
        <v>778004</v>
      </c>
      <c r="OA31">
        <v>0.46</v>
      </c>
      <c r="OB31">
        <f t="shared" si="25"/>
        <v>0.46</v>
      </c>
      <c r="OM31">
        <v>778004</v>
      </c>
      <c r="OP31">
        <v>0.47</v>
      </c>
      <c r="OQ31">
        <f t="shared" si="26"/>
        <v>0.47</v>
      </c>
      <c r="PB31">
        <v>778004</v>
      </c>
      <c r="PE31">
        <v>0.44</v>
      </c>
      <c r="PF31">
        <f t="shared" si="27"/>
        <v>0.44</v>
      </c>
      <c r="PQ31">
        <v>778004</v>
      </c>
      <c r="PT31">
        <v>0.45</v>
      </c>
      <c r="PU31">
        <f t="shared" si="28"/>
        <v>0.45</v>
      </c>
      <c r="QF31">
        <v>778004</v>
      </c>
      <c r="QI31">
        <v>0.46</v>
      </c>
      <c r="QJ31">
        <f t="shared" si="29"/>
        <v>0.46</v>
      </c>
      <c r="QU31">
        <v>778004</v>
      </c>
      <c r="QX31">
        <v>0.48</v>
      </c>
      <c r="QY31">
        <f t="shared" si="30"/>
        <v>0.48</v>
      </c>
    </row>
    <row r="32" spans="12:467" x14ac:dyDescent="0.2">
      <c r="L32">
        <v>777590</v>
      </c>
      <c r="O32">
        <v>0.53</v>
      </c>
      <c r="P32">
        <f t="shared" si="0"/>
        <v>0.53</v>
      </c>
      <c r="AA32">
        <v>777590</v>
      </c>
      <c r="AD32">
        <v>0.47</v>
      </c>
      <c r="AE32">
        <f t="shared" si="1"/>
        <v>0.47</v>
      </c>
      <c r="AP32">
        <v>777590</v>
      </c>
      <c r="AS32">
        <v>0.5</v>
      </c>
      <c r="AT32">
        <f t="shared" si="2"/>
        <v>0.5</v>
      </c>
      <c r="BE32">
        <v>777590</v>
      </c>
      <c r="BH32">
        <v>0.55000000000000004</v>
      </c>
      <c r="BI32">
        <f t="shared" si="3"/>
        <v>0.55000000000000004</v>
      </c>
      <c r="BT32">
        <v>777590</v>
      </c>
      <c r="BW32">
        <v>0.48</v>
      </c>
      <c r="BX32">
        <f t="shared" si="4"/>
        <v>0.48</v>
      </c>
      <c r="CI32">
        <v>777590</v>
      </c>
      <c r="CL32">
        <v>0.53</v>
      </c>
      <c r="CM32">
        <f t="shared" si="5"/>
        <v>0.53</v>
      </c>
      <c r="CX32">
        <v>777590</v>
      </c>
      <c r="DA32">
        <v>0.5</v>
      </c>
      <c r="DB32">
        <f t="shared" si="6"/>
        <v>0.5</v>
      </c>
      <c r="DM32">
        <v>777590</v>
      </c>
      <c r="DP32">
        <v>0.52</v>
      </c>
      <c r="DQ32">
        <f t="shared" si="7"/>
        <v>0.52</v>
      </c>
      <c r="EB32">
        <v>777590</v>
      </c>
      <c r="EE32">
        <v>0.49</v>
      </c>
      <c r="EF32">
        <f t="shared" si="8"/>
        <v>0.49</v>
      </c>
      <c r="EQ32">
        <v>777590</v>
      </c>
      <c r="ET32">
        <v>0.49</v>
      </c>
      <c r="EU32">
        <f t="shared" si="9"/>
        <v>0.49</v>
      </c>
      <c r="FF32">
        <v>777590</v>
      </c>
      <c r="FI32">
        <v>0.51</v>
      </c>
      <c r="FJ32">
        <f t="shared" si="10"/>
        <v>0.51</v>
      </c>
      <c r="FU32">
        <v>777590</v>
      </c>
      <c r="FX32">
        <v>0.51</v>
      </c>
      <c r="FY32">
        <f t="shared" si="11"/>
        <v>0.51</v>
      </c>
      <c r="GJ32">
        <v>777590</v>
      </c>
      <c r="GM32">
        <v>0.52</v>
      </c>
      <c r="GN32">
        <f t="shared" si="12"/>
        <v>0.52</v>
      </c>
      <c r="GY32">
        <v>777590</v>
      </c>
      <c r="HB32">
        <v>0.56000000000000005</v>
      </c>
      <c r="HC32">
        <f t="shared" si="13"/>
        <v>0.56000000000000005</v>
      </c>
      <c r="HN32">
        <v>777590</v>
      </c>
      <c r="HQ32">
        <v>0.61</v>
      </c>
      <c r="HR32">
        <f t="shared" si="14"/>
        <v>0.61</v>
      </c>
      <c r="ID32">
        <v>778005</v>
      </c>
      <c r="IG32">
        <v>0.42</v>
      </c>
      <c r="IH32">
        <f t="shared" si="15"/>
        <v>0.42</v>
      </c>
      <c r="IS32">
        <v>778005</v>
      </c>
      <c r="IV32">
        <v>0.4</v>
      </c>
      <c r="IW32">
        <f t="shared" si="16"/>
        <v>0.4</v>
      </c>
      <c r="JH32">
        <v>778005</v>
      </c>
      <c r="JK32">
        <v>0.44</v>
      </c>
      <c r="JL32">
        <f t="shared" si="17"/>
        <v>0.44</v>
      </c>
      <c r="JW32">
        <v>778005</v>
      </c>
      <c r="JZ32">
        <v>0.42</v>
      </c>
      <c r="KA32">
        <f t="shared" si="18"/>
        <v>0.42</v>
      </c>
      <c r="KL32">
        <v>778005</v>
      </c>
      <c r="KO32">
        <v>0.46</v>
      </c>
      <c r="KP32">
        <f t="shared" si="19"/>
        <v>0.46</v>
      </c>
      <c r="LA32">
        <v>778005</v>
      </c>
      <c r="LD32">
        <v>0.42</v>
      </c>
      <c r="LE32">
        <f t="shared" si="20"/>
        <v>0.42</v>
      </c>
      <c r="LP32">
        <v>778005</v>
      </c>
      <c r="LS32">
        <v>0.43</v>
      </c>
      <c r="LT32">
        <f t="shared" si="21"/>
        <v>0.43</v>
      </c>
      <c r="ME32">
        <v>778005</v>
      </c>
      <c r="MH32">
        <v>0.46</v>
      </c>
      <c r="MI32">
        <f t="shared" si="22"/>
        <v>0.46</v>
      </c>
      <c r="MT32">
        <v>778005</v>
      </c>
      <c r="MW32">
        <v>0.41</v>
      </c>
      <c r="MX32">
        <f t="shared" si="23"/>
        <v>0.41</v>
      </c>
      <c r="NI32">
        <v>778005</v>
      </c>
      <c r="NL32">
        <v>0.41</v>
      </c>
      <c r="NM32">
        <f t="shared" si="24"/>
        <v>0.41</v>
      </c>
      <c r="NX32">
        <v>778005</v>
      </c>
      <c r="OA32">
        <v>0.44</v>
      </c>
      <c r="OB32">
        <f t="shared" si="25"/>
        <v>0.44</v>
      </c>
      <c r="OM32">
        <v>778005</v>
      </c>
      <c r="OP32">
        <v>0.42</v>
      </c>
      <c r="OQ32">
        <f t="shared" si="26"/>
        <v>0.42</v>
      </c>
      <c r="PB32">
        <v>778005</v>
      </c>
      <c r="PE32">
        <v>0.45</v>
      </c>
      <c r="PF32">
        <f t="shared" si="27"/>
        <v>0.45</v>
      </c>
      <c r="PQ32">
        <v>778005</v>
      </c>
      <c r="PT32">
        <v>0.4</v>
      </c>
      <c r="PU32">
        <f t="shared" si="28"/>
        <v>0.4</v>
      </c>
      <c r="QF32">
        <v>778005</v>
      </c>
      <c r="QI32">
        <v>0.45</v>
      </c>
      <c r="QJ32">
        <f t="shared" si="29"/>
        <v>0.45</v>
      </c>
      <c r="QU32">
        <v>778005</v>
      </c>
      <c r="QX32">
        <v>0.39</v>
      </c>
      <c r="QY32">
        <f t="shared" si="30"/>
        <v>0.39</v>
      </c>
    </row>
    <row r="33" spans="12:467" x14ac:dyDescent="0.2">
      <c r="L33">
        <v>777591</v>
      </c>
      <c r="O33">
        <v>0.54</v>
      </c>
      <c r="P33">
        <f t="shared" si="0"/>
        <v>0.54</v>
      </c>
      <c r="AA33">
        <v>777591</v>
      </c>
      <c r="AD33">
        <v>0.59</v>
      </c>
      <c r="AE33">
        <f t="shared" si="1"/>
        <v>0.59</v>
      </c>
      <c r="AP33">
        <v>777591</v>
      </c>
      <c r="AS33">
        <v>0.67</v>
      </c>
      <c r="AT33">
        <f t="shared" si="2"/>
        <v>0.67</v>
      </c>
      <c r="BE33">
        <v>777591</v>
      </c>
      <c r="BH33">
        <v>0.56000000000000005</v>
      </c>
      <c r="BI33">
        <f t="shared" si="3"/>
        <v>0.56000000000000005</v>
      </c>
      <c r="BT33">
        <v>777591</v>
      </c>
      <c r="BW33">
        <v>0.64</v>
      </c>
      <c r="BX33">
        <f t="shared" si="4"/>
        <v>0.64</v>
      </c>
      <c r="CI33">
        <v>777591</v>
      </c>
      <c r="CL33">
        <v>0.53</v>
      </c>
      <c r="CM33">
        <f t="shared" si="5"/>
        <v>0.53</v>
      </c>
      <c r="CX33">
        <v>777591</v>
      </c>
      <c r="DA33">
        <v>0.54</v>
      </c>
      <c r="DB33">
        <f t="shared" si="6"/>
        <v>0.54</v>
      </c>
      <c r="DM33">
        <v>777591</v>
      </c>
      <c r="DP33">
        <v>0.55000000000000004</v>
      </c>
      <c r="DQ33">
        <f t="shared" si="7"/>
        <v>0.55000000000000004</v>
      </c>
      <c r="EB33">
        <v>777591</v>
      </c>
      <c r="EE33">
        <v>0.53</v>
      </c>
      <c r="EF33">
        <f t="shared" si="8"/>
        <v>0.53</v>
      </c>
      <c r="EQ33">
        <v>777591</v>
      </c>
      <c r="ET33">
        <v>0.53</v>
      </c>
      <c r="EU33">
        <f t="shared" si="9"/>
        <v>0.53</v>
      </c>
      <c r="FF33">
        <v>777591</v>
      </c>
      <c r="FI33">
        <v>0.53</v>
      </c>
      <c r="FJ33">
        <f t="shared" si="10"/>
        <v>0.53</v>
      </c>
      <c r="FU33">
        <v>777591</v>
      </c>
      <c r="FX33">
        <v>0.52</v>
      </c>
      <c r="FY33">
        <f t="shared" si="11"/>
        <v>0.52</v>
      </c>
      <c r="GJ33">
        <v>777591</v>
      </c>
      <c r="GM33">
        <v>0.53</v>
      </c>
      <c r="GN33">
        <f t="shared" si="12"/>
        <v>0.53</v>
      </c>
      <c r="GY33">
        <v>777591</v>
      </c>
      <c r="HB33">
        <v>0.57999999999999996</v>
      </c>
      <c r="HC33">
        <f t="shared" si="13"/>
        <v>0.57999999999999996</v>
      </c>
      <c r="HN33">
        <v>777591</v>
      </c>
      <c r="HQ33">
        <v>0.55000000000000004</v>
      </c>
      <c r="HR33">
        <f t="shared" si="14"/>
        <v>0.55000000000000004</v>
      </c>
      <c r="ID33">
        <v>778006</v>
      </c>
      <c r="IG33">
        <v>0.57999999999999996</v>
      </c>
      <c r="IH33">
        <f t="shared" si="15"/>
        <v>0.57999999999999996</v>
      </c>
      <c r="IS33">
        <v>778006</v>
      </c>
      <c r="IV33">
        <v>0.54</v>
      </c>
      <c r="IW33">
        <f t="shared" si="16"/>
        <v>0.54</v>
      </c>
      <c r="JH33">
        <v>778006</v>
      </c>
      <c r="JK33">
        <v>0.56999999999999995</v>
      </c>
      <c r="JL33">
        <f t="shared" si="17"/>
        <v>0.56999999999999995</v>
      </c>
      <c r="JW33">
        <v>778006</v>
      </c>
      <c r="JZ33">
        <v>0.6</v>
      </c>
      <c r="KA33">
        <f t="shared" si="18"/>
        <v>0.6</v>
      </c>
      <c r="KL33">
        <v>778006</v>
      </c>
      <c r="KO33">
        <v>0.6</v>
      </c>
      <c r="KP33">
        <f t="shared" si="19"/>
        <v>0.6</v>
      </c>
      <c r="LA33">
        <v>778006</v>
      </c>
      <c r="LD33">
        <v>0.59</v>
      </c>
      <c r="LE33">
        <f t="shared" si="20"/>
        <v>0.59</v>
      </c>
      <c r="LP33">
        <v>778006</v>
      </c>
      <c r="LS33">
        <v>0.56000000000000005</v>
      </c>
      <c r="LT33">
        <f t="shared" si="21"/>
        <v>0.56000000000000005</v>
      </c>
      <c r="ME33">
        <v>778006</v>
      </c>
      <c r="MH33">
        <v>0.64</v>
      </c>
      <c r="MI33">
        <f t="shared" si="22"/>
        <v>0.64</v>
      </c>
      <c r="MT33">
        <v>778006</v>
      </c>
      <c r="MW33">
        <v>0.75</v>
      </c>
      <c r="MX33">
        <f t="shared" si="23"/>
        <v>0.75</v>
      </c>
      <c r="NI33">
        <v>778006</v>
      </c>
      <c r="NL33">
        <v>0.55000000000000004</v>
      </c>
      <c r="NM33">
        <f t="shared" si="24"/>
        <v>0.55000000000000004</v>
      </c>
      <c r="NX33">
        <v>778006</v>
      </c>
      <c r="OA33">
        <v>0.6</v>
      </c>
      <c r="OB33">
        <f t="shared" si="25"/>
        <v>0.6</v>
      </c>
      <c r="OM33">
        <v>778006</v>
      </c>
      <c r="OP33">
        <v>0.57999999999999996</v>
      </c>
      <c r="OQ33">
        <f t="shared" si="26"/>
        <v>0.57999999999999996</v>
      </c>
      <c r="PB33">
        <v>778006</v>
      </c>
      <c r="PE33">
        <v>0.57999999999999996</v>
      </c>
      <c r="PF33">
        <f t="shared" si="27"/>
        <v>0.57999999999999996</v>
      </c>
      <c r="PQ33">
        <v>778006</v>
      </c>
      <c r="PT33">
        <v>0.59</v>
      </c>
      <c r="PU33">
        <f t="shared" si="28"/>
        <v>0.59</v>
      </c>
      <c r="QF33">
        <v>778006</v>
      </c>
      <c r="QI33">
        <v>0.6</v>
      </c>
      <c r="QJ33">
        <f t="shared" si="29"/>
        <v>0.6</v>
      </c>
      <c r="QU33">
        <v>778006</v>
      </c>
      <c r="QX33">
        <v>0.59</v>
      </c>
      <c r="QY33">
        <f t="shared" si="30"/>
        <v>0.59</v>
      </c>
    </row>
    <row r="34" spans="12:467" x14ac:dyDescent="0.2">
      <c r="L34">
        <v>777594</v>
      </c>
      <c r="O34">
        <v>0.53</v>
      </c>
      <c r="P34">
        <f t="shared" si="0"/>
        <v>0.53</v>
      </c>
      <c r="AA34">
        <v>777594</v>
      </c>
      <c r="AD34">
        <v>0.65</v>
      </c>
      <c r="AE34">
        <f t="shared" si="1"/>
        <v>0.65</v>
      </c>
      <c r="AP34">
        <v>777594</v>
      </c>
      <c r="AS34">
        <v>0.5</v>
      </c>
      <c r="AT34">
        <f t="shared" si="2"/>
        <v>0.5</v>
      </c>
      <c r="BE34">
        <v>777594</v>
      </c>
      <c r="BH34">
        <v>0.56000000000000005</v>
      </c>
      <c r="BI34">
        <f t="shared" si="3"/>
        <v>0.56000000000000005</v>
      </c>
      <c r="BT34">
        <v>777594</v>
      </c>
      <c r="BW34">
        <v>0.57999999999999996</v>
      </c>
      <c r="BX34">
        <f t="shared" si="4"/>
        <v>0.57999999999999996</v>
      </c>
      <c r="CI34">
        <v>777594</v>
      </c>
      <c r="CL34">
        <v>0.57999999999999996</v>
      </c>
      <c r="CM34">
        <f t="shared" si="5"/>
        <v>0.57999999999999996</v>
      </c>
      <c r="CX34">
        <v>777594</v>
      </c>
      <c r="DA34">
        <v>0.54</v>
      </c>
      <c r="DB34">
        <f t="shared" si="6"/>
        <v>0.54</v>
      </c>
      <c r="DM34">
        <v>777594</v>
      </c>
      <c r="DP34">
        <v>0.55000000000000004</v>
      </c>
      <c r="DQ34">
        <f t="shared" si="7"/>
        <v>0.55000000000000004</v>
      </c>
      <c r="EB34">
        <v>777594</v>
      </c>
      <c r="EE34">
        <v>0.56000000000000005</v>
      </c>
      <c r="EF34">
        <f t="shared" si="8"/>
        <v>0.56000000000000005</v>
      </c>
      <c r="EQ34">
        <v>777594</v>
      </c>
      <c r="ET34">
        <v>0.56000000000000005</v>
      </c>
      <c r="EU34">
        <f t="shared" si="9"/>
        <v>0.56000000000000005</v>
      </c>
      <c r="FF34">
        <v>777594</v>
      </c>
      <c r="FI34">
        <v>0.53</v>
      </c>
      <c r="FJ34">
        <f t="shared" si="10"/>
        <v>0.53</v>
      </c>
      <c r="FU34">
        <v>777594</v>
      </c>
      <c r="FX34">
        <v>0.56000000000000005</v>
      </c>
      <c r="FY34">
        <f t="shared" si="11"/>
        <v>0.56000000000000005</v>
      </c>
      <c r="GJ34">
        <v>777594</v>
      </c>
      <c r="GM34">
        <v>0.53</v>
      </c>
      <c r="GN34">
        <f t="shared" si="12"/>
        <v>0.53</v>
      </c>
      <c r="GY34">
        <v>777594</v>
      </c>
      <c r="HB34">
        <v>0.55000000000000004</v>
      </c>
      <c r="HC34">
        <f t="shared" si="13"/>
        <v>0.55000000000000004</v>
      </c>
      <c r="HN34">
        <v>777594</v>
      </c>
      <c r="HQ34">
        <v>0.56999999999999995</v>
      </c>
      <c r="HR34">
        <f t="shared" si="14"/>
        <v>0.56999999999999995</v>
      </c>
      <c r="ID34">
        <v>778029</v>
      </c>
      <c r="IG34">
        <v>0.47</v>
      </c>
      <c r="IH34">
        <f t="shared" si="15"/>
        <v>0.47</v>
      </c>
      <c r="IS34">
        <v>778029</v>
      </c>
      <c r="IV34">
        <v>0.42</v>
      </c>
      <c r="IW34">
        <f t="shared" si="16"/>
        <v>0.42</v>
      </c>
      <c r="JH34">
        <v>778029</v>
      </c>
      <c r="JK34">
        <v>0.47</v>
      </c>
      <c r="JL34">
        <f t="shared" si="17"/>
        <v>0.47</v>
      </c>
      <c r="JW34">
        <v>778029</v>
      </c>
      <c r="JZ34">
        <v>0.46</v>
      </c>
      <c r="KA34">
        <f t="shared" si="18"/>
        <v>0.46</v>
      </c>
      <c r="KL34">
        <v>778029</v>
      </c>
      <c r="KO34">
        <v>0.41</v>
      </c>
      <c r="KP34">
        <f t="shared" si="19"/>
        <v>0.41</v>
      </c>
      <c r="LA34">
        <v>778029</v>
      </c>
      <c r="LD34">
        <v>0.44</v>
      </c>
      <c r="LE34">
        <f t="shared" si="20"/>
        <v>0.44</v>
      </c>
      <c r="LP34">
        <v>778029</v>
      </c>
      <c r="LS34">
        <v>0.43</v>
      </c>
      <c r="LT34">
        <f t="shared" si="21"/>
        <v>0.43</v>
      </c>
      <c r="ME34">
        <v>778029</v>
      </c>
      <c r="MH34">
        <v>0.36</v>
      </c>
      <c r="MI34">
        <f t="shared" si="22"/>
        <v>0.36</v>
      </c>
      <c r="MT34">
        <v>778029</v>
      </c>
      <c r="MW34">
        <v>0.45</v>
      </c>
      <c r="MX34">
        <f t="shared" si="23"/>
        <v>0.45</v>
      </c>
      <c r="NI34">
        <v>778029</v>
      </c>
      <c r="NL34">
        <v>0.42</v>
      </c>
      <c r="NM34">
        <f t="shared" si="24"/>
        <v>0.42</v>
      </c>
      <c r="NX34">
        <v>778029</v>
      </c>
      <c r="OA34">
        <v>0.44</v>
      </c>
      <c r="OB34">
        <f t="shared" si="25"/>
        <v>0.44</v>
      </c>
      <c r="OM34">
        <v>778029</v>
      </c>
      <c r="OP34">
        <v>0.47</v>
      </c>
      <c r="OQ34">
        <f t="shared" si="26"/>
        <v>0.47</v>
      </c>
      <c r="PB34">
        <v>778029</v>
      </c>
      <c r="PE34">
        <v>0.43</v>
      </c>
      <c r="PF34">
        <f t="shared" si="27"/>
        <v>0.43</v>
      </c>
      <c r="PQ34">
        <v>778029</v>
      </c>
      <c r="PT34">
        <v>0.44</v>
      </c>
      <c r="PU34">
        <f t="shared" si="28"/>
        <v>0.44</v>
      </c>
      <c r="QF34">
        <v>778029</v>
      </c>
      <c r="QI34">
        <v>0.45</v>
      </c>
      <c r="QJ34">
        <f t="shared" si="29"/>
        <v>0.45</v>
      </c>
      <c r="QU34">
        <v>778029</v>
      </c>
      <c r="QX34">
        <v>0.46</v>
      </c>
      <c r="QY34">
        <f t="shared" si="30"/>
        <v>0.46</v>
      </c>
    </row>
    <row r="35" spans="12:467" x14ac:dyDescent="0.2">
      <c r="L35">
        <v>777595</v>
      </c>
      <c r="O35">
        <v>0.51</v>
      </c>
      <c r="P35">
        <f t="shared" si="0"/>
        <v>0.51</v>
      </c>
      <c r="AA35">
        <v>777595</v>
      </c>
      <c r="AD35">
        <v>0.6</v>
      </c>
      <c r="AE35">
        <f t="shared" si="1"/>
        <v>0.6</v>
      </c>
      <c r="AP35">
        <v>777595</v>
      </c>
      <c r="AS35">
        <v>0.63</v>
      </c>
      <c r="AT35">
        <f t="shared" si="2"/>
        <v>0.63</v>
      </c>
      <c r="BE35">
        <v>777595</v>
      </c>
      <c r="BH35">
        <v>0.6</v>
      </c>
      <c r="BI35">
        <f t="shared" si="3"/>
        <v>0.6</v>
      </c>
      <c r="BT35">
        <v>777595</v>
      </c>
      <c r="BW35">
        <v>0.63</v>
      </c>
      <c r="BX35">
        <f t="shared" si="4"/>
        <v>0.63</v>
      </c>
      <c r="CI35">
        <v>777595</v>
      </c>
      <c r="CL35">
        <v>0.49</v>
      </c>
      <c r="CM35">
        <f t="shared" si="5"/>
        <v>0.49</v>
      </c>
      <c r="CX35">
        <v>777595</v>
      </c>
      <c r="DA35">
        <v>0.52</v>
      </c>
      <c r="DB35">
        <f t="shared" si="6"/>
        <v>0.52</v>
      </c>
      <c r="DM35">
        <v>777595</v>
      </c>
      <c r="DP35">
        <v>0.52</v>
      </c>
      <c r="DQ35">
        <f t="shared" si="7"/>
        <v>0.52</v>
      </c>
      <c r="EB35">
        <v>777595</v>
      </c>
      <c r="EE35">
        <v>0.5</v>
      </c>
      <c r="EF35">
        <f t="shared" si="8"/>
        <v>0.5</v>
      </c>
      <c r="EQ35">
        <v>777595</v>
      </c>
      <c r="ET35">
        <v>0.5</v>
      </c>
      <c r="EU35">
        <f t="shared" si="9"/>
        <v>0.5</v>
      </c>
      <c r="FF35">
        <v>777595</v>
      </c>
      <c r="FI35">
        <v>0.51</v>
      </c>
      <c r="FJ35">
        <f t="shared" si="10"/>
        <v>0.51</v>
      </c>
      <c r="FU35">
        <v>777595</v>
      </c>
      <c r="FX35">
        <v>0.51</v>
      </c>
      <c r="FY35">
        <f t="shared" si="11"/>
        <v>0.51</v>
      </c>
      <c r="GJ35">
        <v>777595</v>
      </c>
      <c r="GM35">
        <v>0.52</v>
      </c>
      <c r="GN35">
        <f t="shared" si="12"/>
        <v>0.52</v>
      </c>
      <c r="GY35">
        <v>777595</v>
      </c>
      <c r="HB35">
        <v>0.51</v>
      </c>
      <c r="HC35">
        <f t="shared" si="13"/>
        <v>0.51</v>
      </c>
      <c r="HN35">
        <v>777595</v>
      </c>
      <c r="HQ35">
        <v>0.51</v>
      </c>
      <c r="HR35">
        <f t="shared" si="14"/>
        <v>0.51</v>
      </c>
      <c r="ID35">
        <v>777984</v>
      </c>
      <c r="IG35">
        <v>0.51</v>
      </c>
      <c r="IH35">
        <f t="shared" si="15"/>
        <v>0.51</v>
      </c>
      <c r="IS35">
        <v>777984</v>
      </c>
      <c r="IV35">
        <v>0.54</v>
      </c>
      <c r="IW35">
        <f t="shared" si="16"/>
        <v>0.54</v>
      </c>
      <c r="JH35">
        <v>777984</v>
      </c>
      <c r="JK35">
        <v>0.51</v>
      </c>
      <c r="JL35">
        <f t="shared" si="17"/>
        <v>0.51</v>
      </c>
      <c r="JW35">
        <v>777984</v>
      </c>
      <c r="JZ35">
        <v>0.53</v>
      </c>
      <c r="KA35">
        <f t="shared" si="18"/>
        <v>0.53</v>
      </c>
      <c r="KL35">
        <v>777984</v>
      </c>
      <c r="KO35">
        <v>0.55000000000000004</v>
      </c>
      <c r="KP35">
        <f t="shared" si="19"/>
        <v>0.55000000000000004</v>
      </c>
      <c r="LA35">
        <v>777984</v>
      </c>
      <c r="LD35">
        <v>0.52</v>
      </c>
      <c r="LE35">
        <f t="shared" si="20"/>
        <v>0.52</v>
      </c>
      <c r="LP35">
        <v>777984</v>
      </c>
      <c r="LS35">
        <v>0.53</v>
      </c>
      <c r="LT35">
        <f t="shared" si="21"/>
        <v>0.53</v>
      </c>
      <c r="ME35">
        <v>777984</v>
      </c>
      <c r="MH35">
        <v>0.45</v>
      </c>
      <c r="MI35">
        <f t="shared" si="22"/>
        <v>0.45</v>
      </c>
      <c r="MT35">
        <v>777984</v>
      </c>
      <c r="MW35">
        <v>0.62</v>
      </c>
      <c r="MX35">
        <f t="shared" si="23"/>
        <v>0.62</v>
      </c>
      <c r="NI35">
        <v>777984</v>
      </c>
      <c r="NL35">
        <v>0.55000000000000004</v>
      </c>
      <c r="NM35">
        <f t="shared" si="24"/>
        <v>0.55000000000000004</v>
      </c>
      <c r="NX35">
        <v>777984</v>
      </c>
      <c r="OA35">
        <v>0.52</v>
      </c>
      <c r="OB35">
        <f t="shared" si="25"/>
        <v>0.52</v>
      </c>
      <c r="OM35">
        <v>777984</v>
      </c>
      <c r="OP35">
        <v>0.54</v>
      </c>
      <c r="OQ35">
        <f t="shared" si="26"/>
        <v>0.54</v>
      </c>
      <c r="PB35">
        <v>777984</v>
      </c>
      <c r="PE35">
        <v>0.54</v>
      </c>
      <c r="PF35">
        <f t="shared" si="27"/>
        <v>0.54</v>
      </c>
      <c r="PQ35">
        <v>777984</v>
      </c>
      <c r="PT35">
        <v>0.53</v>
      </c>
      <c r="PU35">
        <f t="shared" si="28"/>
        <v>0.53</v>
      </c>
      <c r="QF35">
        <v>777984</v>
      </c>
      <c r="QI35">
        <v>0.5</v>
      </c>
      <c r="QJ35">
        <f t="shared" si="29"/>
        <v>0.5</v>
      </c>
      <c r="QU35">
        <v>777984</v>
      </c>
      <c r="QX35">
        <v>0.53</v>
      </c>
      <c r="QY35">
        <f t="shared" si="30"/>
        <v>0.53</v>
      </c>
    </row>
    <row r="36" spans="12:467" x14ac:dyDescent="0.2">
      <c r="L36">
        <v>777596</v>
      </c>
      <c r="O36">
        <v>0.53</v>
      </c>
      <c r="P36">
        <f t="shared" si="0"/>
        <v>0.53</v>
      </c>
      <c r="AA36">
        <v>777596</v>
      </c>
      <c r="AD36">
        <v>0.64</v>
      </c>
      <c r="AE36">
        <f t="shared" si="1"/>
        <v>0.64</v>
      </c>
      <c r="AP36">
        <v>777596</v>
      </c>
      <c r="AS36">
        <v>0.8</v>
      </c>
      <c r="AT36">
        <f t="shared" si="2"/>
        <v>0.8</v>
      </c>
      <c r="BE36">
        <v>777596</v>
      </c>
      <c r="BH36">
        <v>0.64</v>
      </c>
      <c r="BI36">
        <f t="shared" si="3"/>
        <v>0.64</v>
      </c>
      <c r="BT36">
        <v>777596</v>
      </c>
      <c r="BW36">
        <v>0.76</v>
      </c>
      <c r="BX36">
        <f t="shared" si="4"/>
        <v>0.76</v>
      </c>
      <c r="CI36">
        <v>777596</v>
      </c>
      <c r="CL36">
        <v>0.54</v>
      </c>
      <c r="CM36">
        <f t="shared" si="5"/>
        <v>0.54</v>
      </c>
      <c r="CX36">
        <v>777596</v>
      </c>
      <c r="DA36">
        <v>0.53</v>
      </c>
      <c r="DB36">
        <f t="shared" si="6"/>
        <v>0.53</v>
      </c>
      <c r="DM36">
        <v>777596</v>
      </c>
      <c r="DP36">
        <v>0.54</v>
      </c>
      <c r="DQ36">
        <f t="shared" si="7"/>
        <v>0.54</v>
      </c>
      <c r="EB36">
        <v>777596</v>
      </c>
      <c r="EE36">
        <v>0.55000000000000004</v>
      </c>
      <c r="EF36">
        <f t="shared" si="8"/>
        <v>0.55000000000000004</v>
      </c>
      <c r="EQ36">
        <v>777596</v>
      </c>
      <c r="ET36">
        <v>0.55000000000000004</v>
      </c>
      <c r="EU36">
        <f t="shared" si="9"/>
        <v>0.55000000000000004</v>
      </c>
      <c r="FF36">
        <v>777596</v>
      </c>
      <c r="FI36">
        <v>0.53</v>
      </c>
      <c r="FJ36">
        <f t="shared" si="10"/>
        <v>0.53</v>
      </c>
      <c r="FU36">
        <v>777596</v>
      </c>
      <c r="FX36">
        <v>0.55000000000000004</v>
      </c>
      <c r="FY36">
        <f t="shared" si="11"/>
        <v>0.55000000000000004</v>
      </c>
      <c r="GJ36">
        <v>777596</v>
      </c>
      <c r="GM36">
        <v>0.52</v>
      </c>
      <c r="GN36">
        <f t="shared" si="12"/>
        <v>0.52</v>
      </c>
      <c r="GY36">
        <v>777596</v>
      </c>
      <c r="HB36">
        <v>0.56000000000000005</v>
      </c>
      <c r="HC36">
        <f t="shared" si="13"/>
        <v>0.56000000000000005</v>
      </c>
      <c r="HN36">
        <v>777596</v>
      </c>
      <c r="HQ36">
        <v>0.6</v>
      </c>
      <c r="HR36">
        <f t="shared" si="14"/>
        <v>0.6</v>
      </c>
      <c r="ID36">
        <v>777986</v>
      </c>
      <c r="IG36">
        <v>0.46</v>
      </c>
      <c r="IH36">
        <f t="shared" si="15"/>
        <v>0.46</v>
      </c>
      <c r="IS36">
        <v>777986</v>
      </c>
      <c r="IV36">
        <v>0.39</v>
      </c>
      <c r="IW36">
        <f t="shared" si="16"/>
        <v>0.39</v>
      </c>
      <c r="JH36">
        <v>777986</v>
      </c>
      <c r="JK36">
        <v>0.42</v>
      </c>
      <c r="JL36">
        <f t="shared" si="17"/>
        <v>0.42</v>
      </c>
      <c r="JW36">
        <v>777986</v>
      </c>
      <c r="JZ36">
        <v>0.44</v>
      </c>
      <c r="KA36">
        <f t="shared" si="18"/>
        <v>0.44</v>
      </c>
      <c r="KL36">
        <v>777986</v>
      </c>
      <c r="KO36">
        <v>0.45</v>
      </c>
      <c r="KP36">
        <f t="shared" si="19"/>
        <v>0.45</v>
      </c>
      <c r="LA36">
        <v>777986</v>
      </c>
      <c r="LD36">
        <v>0.43</v>
      </c>
      <c r="LE36">
        <f t="shared" si="20"/>
        <v>0.43</v>
      </c>
      <c r="LP36">
        <v>777986</v>
      </c>
      <c r="LS36">
        <v>0.44</v>
      </c>
      <c r="LT36">
        <f t="shared" si="21"/>
        <v>0.44</v>
      </c>
      <c r="ME36">
        <v>777986</v>
      </c>
      <c r="MH36">
        <v>0.5</v>
      </c>
      <c r="MI36">
        <f t="shared" si="22"/>
        <v>0.5</v>
      </c>
      <c r="MT36">
        <v>777986</v>
      </c>
      <c r="MW36">
        <v>0.49</v>
      </c>
      <c r="MX36">
        <f t="shared" si="23"/>
        <v>0.49</v>
      </c>
      <c r="NI36">
        <v>777986</v>
      </c>
      <c r="NL36">
        <v>0.41</v>
      </c>
      <c r="NM36">
        <f t="shared" si="24"/>
        <v>0.41</v>
      </c>
      <c r="NX36">
        <v>777986</v>
      </c>
      <c r="OA36">
        <v>0.49</v>
      </c>
      <c r="OB36">
        <f t="shared" si="25"/>
        <v>0.49</v>
      </c>
      <c r="OM36">
        <v>777986</v>
      </c>
      <c r="OP36">
        <v>0.44</v>
      </c>
      <c r="OQ36">
        <f t="shared" si="26"/>
        <v>0.44</v>
      </c>
      <c r="PB36">
        <v>777986</v>
      </c>
      <c r="PE36">
        <v>0.42</v>
      </c>
      <c r="PF36">
        <f t="shared" si="27"/>
        <v>0.42</v>
      </c>
      <c r="PQ36">
        <v>777986</v>
      </c>
      <c r="PT36">
        <v>0.43</v>
      </c>
      <c r="PU36">
        <f t="shared" si="28"/>
        <v>0.43</v>
      </c>
      <c r="QF36">
        <v>777986</v>
      </c>
      <c r="QI36">
        <v>0.41</v>
      </c>
      <c r="QJ36">
        <f t="shared" si="29"/>
        <v>0.41</v>
      </c>
      <c r="QU36">
        <v>777986</v>
      </c>
      <c r="QX36">
        <v>0.42</v>
      </c>
      <c r="QY36">
        <f t="shared" si="30"/>
        <v>0.42</v>
      </c>
    </row>
    <row r="37" spans="12:467" x14ac:dyDescent="0.2">
      <c r="L37">
        <v>777602</v>
      </c>
      <c r="O37">
        <v>0.47</v>
      </c>
      <c r="P37">
        <f t="shared" si="0"/>
        <v>0.47</v>
      </c>
      <c r="AA37">
        <v>777602</v>
      </c>
      <c r="AD37">
        <v>0.32</v>
      </c>
      <c r="AE37">
        <f t="shared" si="1"/>
        <v>0.32</v>
      </c>
      <c r="AP37">
        <v>777602</v>
      </c>
      <c r="AS37">
        <v>0.25</v>
      </c>
      <c r="AT37">
        <f t="shared" si="2"/>
        <v>0.25</v>
      </c>
      <c r="BE37">
        <v>777602</v>
      </c>
      <c r="BH37">
        <v>0.41</v>
      </c>
      <c r="BI37">
        <f t="shared" si="3"/>
        <v>0.41</v>
      </c>
      <c r="BT37">
        <v>777602</v>
      </c>
      <c r="BW37">
        <v>0.25</v>
      </c>
      <c r="BX37">
        <f t="shared" si="4"/>
        <v>0.25</v>
      </c>
      <c r="CI37">
        <v>777602</v>
      </c>
      <c r="CL37">
        <v>0.46</v>
      </c>
      <c r="CM37">
        <f t="shared" si="5"/>
        <v>0.46</v>
      </c>
      <c r="CX37">
        <v>777602</v>
      </c>
      <c r="DA37">
        <v>0.47</v>
      </c>
      <c r="DB37">
        <f t="shared" si="6"/>
        <v>0.47</v>
      </c>
      <c r="DM37">
        <v>777602</v>
      </c>
      <c r="DP37">
        <v>0.43</v>
      </c>
      <c r="DQ37">
        <f t="shared" si="7"/>
        <v>0.43</v>
      </c>
      <c r="EB37">
        <v>777602</v>
      </c>
      <c r="EE37">
        <v>0.45</v>
      </c>
      <c r="EF37">
        <f t="shared" si="8"/>
        <v>0.45</v>
      </c>
      <c r="EQ37">
        <v>777602</v>
      </c>
      <c r="ET37">
        <v>0.45</v>
      </c>
      <c r="EU37">
        <f t="shared" si="9"/>
        <v>0.45</v>
      </c>
      <c r="FF37">
        <v>777602</v>
      </c>
      <c r="FI37">
        <v>0.5</v>
      </c>
      <c r="FJ37">
        <f t="shared" si="10"/>
        <v>0.5</v>
      </c>
      <c r="FU37">
        <v>777602</v>
      </c>
      <c r="FX37">
        <v>0.46</v>
      </c>
      <c r="FY37">
        <f t="shared" si="11"/>
        <v>0.46</v>
      </c>
      <c r="GJ37">
        <v>777602</v>
      </c>
      <c r="GM37">
        <v>0.45</v>
      </c>
      <c r="GN37">
        <f t="shared" si="12"/>
        <v>0.45</v>
      </c>
      <c r="GY37">
        <v>777602</v>
      </c>
      <c r="HB37">
        <v>0.45</v>
      </c>
      <c r="HC37">
        <f t="shared" si="13"/>
        <v>0.45</v>
      </c>
      <c r="HN37">
        <v>777602</v>
      </c>
      <c r="HQ37">
        <v>0.4</v>
      </c>
      <c r="HR37">
        <f t="shared" si="14"/>
        <v>0.4</v>
      </c>
      <c r="ID37">
        <v>777988</v>
      </c>
      <c r="IG37">
        <v>0.5</v>
      </c>
      <c r="IH37">
        <f t="shared" si="15"/>
        <v>0.5</v>
      </c>
      <c r="IS37">
        <v>777988</v>
      </c>
      <c r="IV37">
        <v>0.5</v>
      </c>
      <c r="IW37">
        <f t="shared" si="16"/>
        <v>0.5</v>
      </c>
      <c r="JH37">
        <v>777988</v>
      </c>
      <c r="JK37">
        <v>0.49</v>
      </c>
      <c r="JL37">
        <f t="shared" si="17"/>
        <v>0.49</v>
      </c>
      <c r="JW37">
        <v>777988</v>
      </c>
      <c r="JZ37">
        <v>0.52</v>
      </c>
      <c r="KA37">
        <f t="shared" si="18"/>
        <v>0.52</v>
      </c>
      <c r="KL37">
        <v>777988</v>
      </c>
      <c r="KO37">
        <v>0.55000000000000004</v>
      </c>
      <c r="KP37">
        <f t="shared" si="19"/>
        <v>0.55000000000000004</v>
      </c>
      <c r="LA37">
        <v>777988</v>
      </c>
      <c r="LD37">
        <v>0.51</v>
      </c>
      <c r="LE37">
        <f t="shared" si="20"/>
        <v>0.51</v>
      </c>
      <c r="LP37">
        <v>777988</v>
      </c>
      <c r="LS37">
        <v>0.51</v>
      </c>
      <c r="LT37">
        <f t="shared" si="21"/>
        <v>0.51</v>
      </c>
      <c r="ME37">
        <v>777988</v>
      </c>
      <c r="MH37">
        <v>0.5</v>
      </c>
      <c r="MI37">
        <f t="shared" si="22"/>
        <v>0.5</v>
      </c>
      <c r="MT37">
        <v>777988</v>
      </c>
      <c r="MW37">
        <v>0.45</v>
      </c>
      <c r="MX37">
        <f t="shared" si="23"/>
        <v>0.45</v>
      </c>
      <c r="NI37">
        <v>777988</v>
      </c>
      <c r="NL37">
        <v>0.49</v>
      </c>
      <c r="NM37">
        <f t="shared" si="24"/>
        <v>0.49</v>
      </c>
      <c r="NX37">
        <v>777988</v>
      </c>
      <c r="OA37">
        <v>0.53</v>
      </c>
      <c r="OB37">
        <f t="shared" si="25"/>
        <v>0.53</v>
      </c>
      <c r="OM37">
        <v>777988</v>
      </c>
      <c r="OP37">
        <v>0.5</v>
      </c>
      <c r="OQ37">
        <f t="shared" si="26"/>
        <v>0.5</v>
      </c>
      <c r="PB37">
        <v>777988</v>
      </c>
      <c r="PE37">
        <v>0.5</v>
      </c>
      <c r="PF37">
        <f t="shared" si="27"/>
        <v>0.5</v>
      </c>
      <c r="PQ37">
        <v>777988</v>
      </c>
      <c r="PT37">
        <v>0.5</v>
      </c>
      <c r="PU37">
        <f t="shared" si="28"/>
        <v>0.5</v>
      </c>
      <c r="QF37">
        <v>777988</v>
      </c>
      <c r="QI37">
        <v>0.51</v>
      </c>
      <c r="QJ37">
        <f t="shared" si="29"/>
        <v>0.51</v>
      </c>
      <c r="QU37">
        <v>777988</v>
      </c>
      <c r="QX37">
        <v>0.51</v>
      </c>
      <c r="QY37">
        <f t="shared" si="30"/>
        <v>0.51</v>
      </c>
    </row>
    <row r="38" spans="12:467" x14ac:dyDescent="0.2">
      <c r="L38">
        <v>777574</v>
      </c>
      <c r="O38">
        <v>0.52</v>
      </c>
      <c r="P38">
        <f t="shared" si="0"/>
        <v>0.52</v>
      </c>
      <c r="AA38">
        <v>777574</v>
      </c>
      <c r="AD38">
        <v>0.63</v>
      </c>
      <c r="AE38">
        <f t="shared" si="1"/>
        <v>0.63</v>
      </c>
      <c r="AP38">
        <v>777574</v>
      </c>
      <c r="AS38">
        <v>0.74</v>
      </c>
      <c r="AT38">
        <f t="shared" si="2"/>
        <v>0.74</v>
      </c>
      <c r="BE38">
        <v>777574</v>
      </c>
      <c r="BH38">
        <v>0.5</v>
      </c>
      <c r="BI38">
        <f t="shared" si="3"/>
        <v>0.5</v>
      </c>
      <c r="BT38">
        <v>777574</v>
      </c>
      <c r="BW38">
        <v>0.55000000000000004</v>
      </c>
      <c r="BX38">
        <f t="shared" si="4"/>
        <v>0.55000000000000004</v>
      </c>
      <c r="CI38">
        <v>777574</v>
      </c>
      <c r="CL38">
        <v>0.55000000000000004</v>
      </c>
      <c r="CM38">
        <f t="shared" si="5"/>
        <v>0.55000000000000004</v>
      </c>
      <c r="CX38">
        <v>777574</v>
      </c>
      <c r="DA38">
        <v>0.54</v>
      </c>
      <c r="DB38">
        <f t="shared" si="6"/>
        <v>0.54</v>
      </c>
      <c r="DM38">
        <v>777574</v>
      </c>
      <c r="DP38">
        <v>0.53</v>
      </c>
      <c r="DQ38">
        <f t="shared" si="7"/>
        <v>0.53</v>
      </c>
      <c r="EB38">
        <v>777574</v>
      </c>
      <c r="EE38">
        <v>0.51</v>
      </c>
      <c r="EF38">
        <f t="shared" si="8"/>
        <v>0.51</v>
      </c>
      <c r="EQ38">
        <v>777574</v>
      </c>
      <c r="ET38">
        <v>0.51</v>
      </c>
      <c r="EU38">
        <f t="shared" si="9"/>
        <v>0.51</v>
      </c>
      <c r="FF38">
        <v>777574</v>
      </c>
      <c r="FI38">
        <v>0.54</v>
      </c>
      <c r="FJ38">
        <f t="shared" si="10"/>
        <v>0.54</v>
      </c>
      <c r="FU38">
        <v>777574</v>
      </c>
      <c r="FX38">
        <v>0.54</v>
      </c>
      <c r="FY38">
        <f t="shared" si="11"/>
        <v>0.54</v>
      </c>
      <c r="GJ38">
        <v>777574</v>
      </c>
      <c r="GM38">
        <v>0.53</v>
      </c>
      <c r="GN38">
        <f t="shared" si="12"/>
        <v>0.53</v>
      </c>
      <c r="GY38">
        <v>777574</v>
      </c>
      <c r="HB38">
        <v>0.56000000000000005</v>
      </c>
      <c r="HC38">
        <f t="shared" si="13"/>
        <v>0.56000000000000005</v>
      </c>
      <c r="HN38">
        <v>777574</v>
      </c>
      <c r="HQ38">
        <v>0.53</v>
      </c>
      <c r="HR38">
        <f t="shared" si="14"/>
        <v>0.53</v>
      </c>
      <c r="ID38">
        <v>777990</v>
      </c>
      <c r="IG38">
        <v>0.5</v>
      </c>
      <c r="IH38">
        <f t="shared" si="15"/>
        <v>0.5</v>
      </c>
      <c r="IS38">
        <v>777990</v>
      </c>
      <c r="IV38">
        <v>0.48</v>
      </c>
      <c r="IW38">
        <f t="shared" si="16"/>
        <v>0.48</v>
      </c>
      <c r="JH38">
        <v>777990</v>
      </c>
      <c r="JK38">
        <v>0.48</v>
      </c>
      <c r="JL38">
        <f t="shared" si="17"/>
        <v>0.48</v>
      </c>
      <c r="JW38">
        <v>777990</v>
      </c>
      <c r="JZ38">
        <v>0.49</v>
      </c>
      <c r="KA38">
        <f t="shared" si="18"/>
        <v>0.49</v>
      </c>
      <c r="KL38">
        <v>777990</v>
      </c>
      <c r="KO38">
        <v>0.5</v>
      </c>
      <c r="KP38">
        <f t="shared" si="19"/>
        <v>0.5</v>
      </c>
      <c r="LA38">
        <v>777990</v>
      </c>
      <c r="LD38">
        <v>0.49</v>
      </c>
      <c r="LE38">
        <f t="shared" si="20"/>
        <v>0.49</v>
      </c>
      <c r="LP38">
        <v>777990</v>
      </c>
      <c r="LS38">
        <v>0.49</v>
      </c>
      <c r="LT38">
        <f t="shared" si="21"/>
        <v>0.49</v>
      </c>
      <c r="ME38">
        <v>777990</v>
      </c>
      <c r="MH38">
        <v>0.45</v>
      </c>
      <c r="MI38">
        <f t="shared" si="22"/>
        <v>0.45</v>
      </c>
      <c r="MT38">
        <v>777990</v>
      </c>
      <c r="MW38">
        <v>0.49</v>
      </c>
      <c r="MX38">
        <f t="shared" si="23"/>
        <v>0.49</v>
      </c>
      <c r="NI38">
        <v>777990</v>
      </c>
      <c r="NL38">
        <v>0.49</v>
      </c>
      <c r="NM38">
        <f t="shared" si="24"/>
        <v>0.49</v>
      </c>
      <c r="NX38">
        <v>777990</v>
      </c>
      <c r="OA38">
        <v>0.53</v>
      </c>
      <c r="OB38">
        <f t="shared" si="25"/>
        <v>0.53</v>
      </c>
      <c r="OM38">
        <v>777990</v>
      </c>
      <c r="OP38">
        <v>0.53</v>
      </c>
      <c r="OQ38">
        <f t="shared" si="26"/>
        <v>0.53</v>
      </c>
      <c r="PB38">
        <v>777990</v>
      </c>
      <c r="PE38">
        <v>0.53</v>
      </c>
      <c r="PF38">
        <f t="shared" si="27"/>
        <v>0.53</v>
      </c>
      <c r="PQ38">
        <v>777990</v>
      </c>
      <c r="PT38">
        <v>0.5</v>
      </c>
      <c r="PU38">
        <f t="shared" si="28"/>
        <v>0.5</v>
      </c>
      <c r="QF38">
        <v>777990</v>
      </c>
      <c r="QI38">
        <v>0.47</v>
      </c>
      <c r="QJ38">
        <f t="shared" si="29"/>
        <v>0.47</v>
      </c>
      <c r="QU38">
        <v>777990</v>
      </c>
      <c r="QX38">
        <v>0.51</v>
      </c>
      <c r="QY38">
        <f t="shared" si="30"/>
        <v>0.51</v>
      </c>
    </row>
    <row r="39" spans="12:467" x14ac:dyDescent="0.2">
      <c r="L39">
        <v>777575</v>
      </c>
      <c r="O39">
        <v>0.41</v>
      </c>
      <c r="P39">
        <f t="shared" si="0"/>
        <v>0.41</v>
      </c>
      <c r="AA39">
        <v>777575</v>
      </c>
      <c r="AD39">
        <v>0.62</v>
      </c>
      <c r="AE39">
        <f t="shared" si="1"/>
        <v>0.62</v>
      </c>
      <c r="AP39">
        <v>777575</v>
      </c>
      <c r="AS39">
        <v>0.63</v>
      </c>
      <c r="AT39">
        <f t="shared" si="2"/>
        <v>0.63</v>
      </c>
      <c r="BE39">
        <v>777575</v>
      </c>
      <c r="BH39">
        <v>0.48</v>
      </c>
      <c r="BI39">
        <f t="shared" si="3"/>
        <v>0.48</v>
      </c>
      <c r="BT39">
        <v>777575</v>
      </c>
      <c r="BW39">
        <v>0.44</v>
      </c>
      <c r="BX39">
        <f t="shared" si="4"/>
        <v>0.44</v>
      </c>
      <c r="CI39">
        <v>777575</v>
      </c>
      <c r="CL39">
        <v>0.46</v>
      </c>
      <c r="CM39">
        <f t="shared" si="5"/>
        <v>0.46</v>
      </c>
      <c r="CX39">
        <v>777575</v>
      </c>
      <c r="DA39">
        <v>0.48</v>
      </c>
      <c r="DB39">
        <f t="shared" si="6"/>
        <v>0.48</v>
      </c>
      <c r="DM39">
        <v>777575</v>
      </c>
      <c r="DP39">
        <v>0.42</v>
      </c>
      <c r="DQ39">
        <f t="shared" si="7"/>
        <v>0.42</v>
      </c>
      <c r="EB39">
        <v>777575</v>
      </c>
      <c r="EE39">
        <v>0.44</v>
      </c>
      <c r="EF39">
        <f t="shared" si="8"/>
        <v>0.44</v>
      </c>
      <c r="EQ39">
        <v>777575</v>
      </c>
      <c r="ET39">
        <v>0.44</v>
      </c>
      <c r="EU39">
        <f t="shared" si="9"/>
        <v>0.44</v>
      </c>
      <c r="FF39">
        <v>777575</v>
      </c>
      <c r="FI39">
        <v>0.49</v>
      </c>
      <c r="FJ39">
        <f t="shared" si="10"/>
        <v>0.49</v>
      </c>
      <c r="FU39">
        <v>777575</v>
      </c>
      <c r="FX39">
        <v>0.47</v>
      </c>
      <c r="FY39">
        <f t="shared" si="11"/>
        <v>0.47</v>
      </c>
      <c r="GJ39">
        <v>777575</v>
      </c>
      <c r="GM39">
        <v>0.43</v>
      </c>
      <c r="GN39">
        <f t="shared" si="12"/>
        <v>0.43</v>
      </c>
      <c r="GY39">
        <v>777575</v>
      </c>
      <c r="HB39">
        <v>0.47</v>
      </c>
      <c r="HC39">
        <f t="shared" si="13"/>
        <v>0.47</v>
      </c>
      <c r="HN39">
        <v>777575</v>
      </c>
      <c r="HQ39">
        <v>0.4</v>
      </c>
      <c r="HR39">
        <f t="shared" si="14"/>
        <v>0.4</v>
      </c>
      <c r="ID39">
        <v>777991</v>
      </c>
      <c r="IG39">
        <v>0.45</v>
      </c>
      <c r="IH39">
        <f t="shared" si="15"/>
        <v>0.45</v>
      </c>
      <c r="IS39">
        <v>777991</v>
      </c>
      <c r="IV39">
        <v>0.41</v>
      </c>
      <c r="IW39">
        <f t="shared" si="16"/>
        <v>0.41</v>
      </c>
      <c r="JH39">
        <v>777991</v>
      </c>
      <c r="JK39">
        <v>0.43</v>
      </c>
      <c r="JL39">
        <f t="shared" si="17"/>
        <v>0.43</v>
      </c>
      <c r="JW39">
        <v>777991</v>
      </c>
      <c r="JZ39">
        <v>0.43</v>
      </c>
      <c r="KA39">
        <f t="shared" si="18"/>
        <v>0.43</v>
      </c>
      <c r="KL39">
        <v>777991</v>
      </c>
      <c r="KO39">
        <v>0.47</v>
      </c>
      <c r="KP39">
        <f t="shared" si="19"/>
        <v>0.47</v>
      </c>
      <c r="LA39">
        <v>777991</v>
      </c>
      <c r="LD39">
        <v>0.44</v>
      </c>
      <c r="LE39">
        <f t="shared" si="20"/>
        <v>0.44</v>
      </c>
      <c r="LP39">
        <v>777991</v>
      </c>
      <c r="LS39">
        <v>0.43</v>
      </c>
      <c r="LT39">
        <f t="shared" si="21"/>
        <v>0.43</v>
      </c>
      <c r="ME39">
        <v>777991</v>
      </c>
      <c r="MH39">
        <v>0.41</v>
      </c>
      <c r="MI39">
        <f t="shared" si="22"/>
        <v>0.41</v>
      </c>
      <c r="MT39">
        <v>777991</v>
      </c>
      <c r="MW39">
        <v>0.43</v>
      </c>
      <c r="MX39">
        <f t="shared" si="23"/>
        <v>0.43</v>
      </c>
      <c r="NI39">
        <v>777991</v>
      </c>
      <c r="NL39">
        <v>0.43</v>
      </c>
      <c r="NM39">
        <f t="shared" si="24"/>
        <v>0.43</v>
      </c>
      <c r="NX39">
        <v>777991</v>
      </c>
      <c r="OA39">
        <v>0.47</v>
      </c>
      <c r="OB39">
        <f t="shared" si="25"/>
        <v>0.47</v>
      </c>
      <c r="OM39">
        <v>777991</v>
      </c>
      <c r="OP39">
        <v>0.46</v>
      </c>
      <c r="OQ39">
        <f t="shared" si="26"/>
        <v>0.46</v>
      </c>
      <c r="PB39">
        <v>777991</v>
      </c>
      <c r="PE39">
        <v>0.45</v>
      </c>
      <c r="PF39">
        <f t="shared" si="27"/>
        <v>0.45</v>
      </c>
      <c r="PQ39">
        <v>777991</v>
      </c>
      <c r="PT39">
        <v>0.46</v>
      </c>
      <c r="PU39">
        <f t="shared" si="28"/>
        <v>0.46</v>
      </c>
      <c r="QF39">
        <v>777991</v>
      </c>
      <c r="QI39">
        <v>0.38</v>
      </c>
      <c r="QJ39">
        <f t="shared" si="29"/>
        <v>0.38</v>
      </c>
      <c r="QU39">
        <v>777991</v>
      </c>
      <c r="QX39">
        <v>0.48</v>
      </c>
      <c r="QY39">
        <f t="shared" si="30"/>
        <v>0.48</v>
      </c>
    </row>
    <row r="40" spans="12:467" x14ac:dyDescent="0.2">
      <c r="L40">
        <v>777576</v>
      </c>
      <c r="O40">
        <v>0.59</v>
      </c>
      <c r="P40">
        <f t="shared" si="0"/>
        <v>0.59</v>
      </c>
      <c r="AA40">
        <v>777576</v>
      </c>
      <c r="AD40">
        <v>0.73</v>
      </c>
      <c r="AE40">
        <f t="shared" si="1"/>
        <v>0.73</v>
      </c>
      <c r="AP40">
        <v>777576</v>
      </c>
      <c r="AS40">
        <v>0.73</v>
      </c>
      <c r="AT40">
        <f t="shared" si="2"/>
        <v>0.73</v>
      </c>
      <c r="BE40">
        <v>777576</v>
      </c>
      <c r="BH40">
        <v>0.68</v>
      </c>
      <c r="BI40">
        <f t="shared" si="3"/>
        <v>0.68</v>
      </c>
      <c r="BT40">
        <v>777576</v>
      </c>
      <c r="BW40">
        <v>0.66</v>
      </c>
      <c r="BX40">
        <f t="shared" si="4"/>
        <v>0.66</v>
      </c>
      <c r="CI40">
        <v>777576</v>
      </c>
      <c r="CL40">
        <v>0.56999999999999995</v>
      </c>
      <c r="CM40">
        <f t="shared" si="5"/>
        <v>0.56999999999999995</v>
      </c>
      <c r="CX40">
        <v>777576</v>
      </c>
      <c r="DA40">
        <v>0.56999999999999995</v>
      </c>
      <c r="DB40">
        <f t="shared" si="6"/>
        <v>0.56999999999999995</v>
      </c>
      <c r="DM40">
        <v>777576</v>
      </c>
      <c r="DP40">
        <v>0.6</v>
      </c>
      <c r="DQ40">
        <f t="shared" si="7"/>
        <v>0.6</v>
      </c>
      <c r="EB40">
        <v>777576</v>
      </c>
      <c r="EE40">
        <v>0.6</v>
      </c>
      <c r="EF40">
        <f t="shared" si="8"/>
        <v>0.6</v>
      </c>
      <c r="EQ40">
        <v>777576</v>
      </c>
      <c r="ET40">
        <v>0.6</v>
      </c>
      <c r="EU40">
        <f t="shared" si="9"/>
        <v>0.6</v>
      </c>
      <c r="FF40">
        <v>777576</v>
      </c>
      <c r="FI40">
        <v>0.56999999999999995</v>
      </c>
      <c r="FJ40">
        <f t="shared" si="10"/>
        <v>0.56999999999999995</v>
      </c>
      <c r="FU40">
        <v>777576</v>
      </c>
      <c r="FX40">
        <v>0.56999999999999995</v>
      </c>
      <c r="FY40">
        <f t="shared" si="11"/>
        <v>0.56999999999999995</v>
      </c>
      <c r="GJ40">
        <v>777576</v>
      </c>
      <c r="GM40">
        <v>0.59</v>
      </c>
      <c r="GN40">
        <f t="shared" si="12"/>
        <v>0.59</v>
      </c>
      <c r="GY40">
        <v>777576</v>
      </c>
      <c r="HB40">
        <v>0.59</v>
      </c>
      <c r="HC40">
        <f t="shared" si="13"/>
        <v>0.59</v>
      </c>
      <c r="HN40">
        <v>777576</v>
      </c>
      <c r="HQ40">
        <v>0.59</v>
      </c>
      <c r="HR40">
        <f t="shared" si="14"/>
        <v>0.59</v>
      </c>
      <c r="ID40">
        <v>777992</v>
      </c>
      <c r="IG40">
        <v>0.48</v>
      </c>
      <c r="IH40">
        <f t="shared" si="15"/>
        <v>0.48</v>
      </c>
      <c r="IS40">
        <v>777992</v>
      </c>
      <c r="IV40">
        <v>0.49</v>
      </c>
      <c r="IW40">
        <f t="shared" si="16"/>
        <v>0.49</v>
      </c>
      <c r="JH40">
        <v>777992</v>
      </c>
      <c r="JK40">
        <v>0.5</v>
      </c>
      <c r="JL40">
        <f t="shared" si="17"/>
        <v>0.5</v>
      </c>
      <c r="JW40">
        <v>777992</v>
      </c>
      <c r="JZ40">
        <v>0.51</v>
      </c>
      <c r="KA40">
        <f t="shared" si="18"/>
        <v>0.51</v>
      </c>
      <c r="KL40">
        <v>777992</v>
      </c>
      <c r="KO40">
        <v>0.42</v>
      </c>
      <c r="KP40">
        <f t="shared" si="19"/>
        <v>0.42</v>
      </c>
      <c r="LA40">
        <v>777992</v>
      </c>
      <c r="LD40">
        <v>0.48</v>
      </c>
      <c r="LE40">
        <f t="shared" si="20"/>
        <v>0.48</v>
      </c>
      <c r="LP40">
        <v>777992</v>
      </c>
      <c r="LS40">
        <v>0.48</v>
      </c>
      <c r="LT40">
        <f t="shared" si="21"/>
        <v>0.48</v>
      </c>
      <c r="ME40">
        <v>777992</v>
      </c>
      <c r="MH40">
        <v>0.51</v>
      </c>
      <c r="MI40">
        <f t="shared" si="22"/>
        <v>0.51</v>
      </c>
      <c r="MT40">
        <v>777992</v>
      </c>
      <c r="MW40">
        <v>0.46</v>
      </c>
      <c r="MX40">
        <f t="shared" si="23"/>
        <v>0.46</v>
      </c>
      <c r="NI40">
        <v>777992</v>
      </c>
      <c r="NL40">
        <v>0.47</v>
      </c>
      <c r="NM40">
        <f t="shared" si="24"/>
        <v>0.47</v>
      </c>
      <c r="NX40">
        <v>777992</v>
      </c>
      <c r="OA40">
        <v>0.47</v>
      </c>
      <c r="OB40">
        <f t="shared" si="25"/>
        <v>0.47</v>
      </c>
      <c r="OM40">
        <v>777992</v>
      </c>
      <c r="OP40">
        <v>0.5</v>
      </c>
      <c r="OQ40">
        <f t="shared" si="26"/>
        <v>0.5</v>
      </c>
      <c r="PB40">
        <v>777992</v>
      </c>
      <c r="PE40">
        <v>0.48</v>
      </c>
      <c r="PF40">
        <f t="shared" si="27"/>
        <v>0.48</v>
      </c>
      <c r="PQ40">
        <v>777992</v>
      </c>
      <c r="PT40">
        <v>0.49</v>
      </c>
      <c r="PU40">
        <f t="shared" si="28"/>
        <v>0.49</v>
      </c>
      <c r="QF40">
        <v>777992</v>
      </c>
      <c r="QI40">
        <v>0.45</v>
      </c>
      <c r="QJ40">
        <f t="shared" si="29"/>
        <v>0.45</v>
      </c>
      <c r="QU40">
        <v>777992</v>
      </c>
      <c r="QX40">
        <v>0.49</v>
      </c>
      <c r="QY40">
        <f t="shared" si="30"/>
        <v>0.49</v>
      </c>
    </row>
    <row r="41" spans="12:467" x14ac:dyDescent="0.2">
      <c r="L41">
        <v>777577</v>
      </c>
      <c r="O41">
        <v>0.55000000000000004</v>
      </c>
      <c r="P41">
        <f t="shared" si="0"/>
        <v>0.55000000000000004</v>
      </c>
      <c r="AA41">
        <v>777577</v>
      </c>
      <c r="AD41">
        <v>0.52</v>
      </c>
      <c r="AE41">
        <f t="shared" si="1"/>
        <v>0.52</v>
      </c>
      <c r="AP41">
        <v>777577</v>
      </c>
      <c r="AS41">
        <v>0.33</v>
      </c>
      <c r="AT41">
        <f t="shared" si="2"/>
        <v>0.33</v>
      </c>
      <c r="BE41">
        <v>777577</v>
      </c>
      <c r="BH41">
        <v>0.52</v>
      </c>
      <c r="BI41">
        <f t="shared" si="3"/>
        <v>0.52</v>
      </c>
      <c r="BT41">
        <v>777577</v>
      </c>
      <c r="BW41">
        <v>0.54</v>
      </c>
      <c r="BX41">
        <f t="shared" si="4"/>
        <v>0.54</v>
      </c>
      <c r="CI41">
        <v>777577</v>
      </c>
      <c r="CL41">
        <v>0.56000000000000005</v>
      </c>
      <c r="CM41">
        <f t="shared" si="5"/>
        <v>0.56000000000000005</v>
      </c>
      <c r="CX41">
        <v>777577</v>
      </c>
      <c r="DA41">
        <v>0.56000000000000005</v>
      </c>
      <c r="DB41">
        <f t="shared" si="6"/>
        <v>0.56000000000000005</v>
      </c>
      <c r="DM41">
        <v>777577</v>
      </c>
      <c r="DP41">
        <v>0.55000000000000004</v>
      </c>
      <c r="DQ41">
        <f t="shared" si="7"/>
        <v>0.55000000000000004</v>
      </c>
      <c r="EB41">
        <v>777577</v>
      </c>
      <c r="EE41">
        <v>0.54</v>
      </c>
      <c r="EF41">
        <f t="shared" si="8"/>
        <v>0.54</v>
      </c>
      <c r="EQ41">
        <v>777577</v>
      </c>
      <c r="ET41">
        <v>0.54</v>
      </c>
      <c r="EU41">
        <f t="shared" si="9"/>
        <v>0.54</v>
      </c>
      <c r="FF41">
        <v>777577</v>
      </c>
      <c r="FI41">
        <v>0.56000000000000005</v>
      </c>
      <c r="FJ41">
        <f t="shared" si="10"/>
        <v>0.56000000000000005</v>
      </c>
      <c r="FU41">
        <v>777577</v>
      </c>
      <c r="FX41">
        <v>0.52</v>
      </c>
      <c r="FY41">
        <f t="shared" si="11"/>
        <v>0.52</v>
      </c>
      <c r="GJ41">
        <v>777577</v>
      </c>
      <c r="GM41">
        <v>0.56000000000000005</v>
      </c>
      <c r="GN41">
        <f t="shared" si="12"/>
        <v>0.56000000000000005</v>
      </c>
      <c r="GY41">
        <v>777577</v>
      </c>
      <c r="HB41">
        <v>0.56000000000000005</v>
      </c>
      <c r="HC41">
        <f t="shared" si="13"/>
        <v>0.56000000000000005</v>
      </c>
      <c r="HN41">
        <v>777577</v>
      </c>
      <c r="HQ41">
        <v>0.52</v>
      </c>
      <c r="HR41">
        <f t="shared" si="14"/>
        <v>0.52</v>
      </c>
      <c r="ID41">
        <v>777994</v>
      </c>
      <c r="IG41">
        <v>0.43</v>
      </c>
      <c r="IH41">
        <f t="shared" si="15"/>
        <v>0.43</v>
      </c>
      <c r="IS41">
        <v>777994</v>
      </c>
      <c r="IV41">
        <v>0.4</v>
      </c>
      <c r="IW41">
        <f t="shared" si="16"/>
        <v>0.4</v>
      </c>
      <c r="JH41">
        <v>777994</v>
      </c>
      <c r="JK41">
        <v>0.42</v>
      </c>
      <c r="JL41">
        <f t="shared" si="17"/>
        <v>0.42</v>
      </c>
      <c r="JW41">
        <v>777994</v>
      </c>
      <c r="JZ41">
        <v>0.43</v>
      </c>
      <c r="KA41">
        <f t="shared" si="18"/>
        <v>0.43</v>
      </c>
      <c r="KL41">
        <v>777994</v>
      </c>
      <c r="KO41">
        <v>0.5</v>
      </c>
      <c r="KP41">
        <f t="shared" si="19"/>
        <v>0.5</v>
      </c>
      <c r="LA41">
        <v>777994</v>
      </c>
      <c r="LD41">
        <v>0.43</v>
      </c>
      <c r="LE41">
        <f t="shared" si="20"/>
        <v>0.43</v>
      </c>
      <c r="LP41">
        <v>777994</v>
      </c>
      <c r="LS41">
        <v>0.42</v>
      </c>
      <c r="LT41">
        <f t="shared" si="21"/>
        <v>0.42</v>
      </c>
      <c r="ME41">
        <v>777994</v>
      </c>
      <c r="MH41">
        <v>0.48</v>
      </c>
      <c r="MI41">
        <f t="shared" si="22"/>
        <v>0.48</v>
      </c>
      <c r="MT41">
        <v>777994</v>
      </c>
      <c r="MW41">
        <v>0.52</v>
      </c>
      <c r="MX41">
        <f t="shared" si="23"/>
        <v>0.52</v>
      </c>
      <c r="NI41">
        <v>777994</v>
      </c>
      <c r="NL41">
        <v>0.41</v>
      </c>
      <c r="NM41">
        <f t="shared" si="24"/>
        <v>0.41</v>
      </c>
      <c r="NX41">
        <v>777994</v>
      </c>
      <c r="OA41">
        <v>0.45</v>
      </c>
      <c r="OB41">
        <f t="shared" si="25"/>
        <v>0.45</v>
      </c>
      <c r="OM41">
        <v>777994</v>
      </c>
      <c r="OP41">
        <v>0.43</v>
      </c>
      <c r="OQ41">
        <f t="shared" si="26"/>
        <v>0.43</v>
      </c>
      <c r="PB41">
        <v>777994</v>
      </c>
      <c r="PE41">
        <v>0.42</v>
      </c>
      <c r="PF41">
        <f t="shared" si="27"/>
        <v>0.42</v>
      </c>
      <c r="PQ41">
        <v>777994</v>
      </c>
      <c r="PT41">
        <v>0.46</v>
      </c>
      <c r="PU41">
        <f t="shared" si="28"/>
        <v>0.46</v>
      </c>
      <c r="QF41">
        <v>777994</v>
      </c>
      <c r="QI41">
        <v>0.38</v>
      </c>
      <c r="QJ41">
        <f t="shared" si="29"/>
        <v>0.38</v>
      </c>
      <c r="QU41">
        <v>777994</v>
      </c>
      <c r="QX41">
        <v>0.41</v>
      </c>
      <c r="QY41">
        <f t="shared" si="30"/>
        <v>0.41</v>
      </c>
    </row>
    <row r="42" spans="12:467" x14ac:dyDescent="0.2">
      <c r="L42">
        <v>777578</v>
      </c>
      <c r="O42">
        <v>0.49</v>
      </c>
      <c r="P42">
        <f t="shared" si="0"/>
        <v>0.49</v>
      </c>
      <c r="AA42">
        <v>777578</v>
      </c>
      <c r="AD42">
        <v>0.5</v>
      </c>
      <c r="AE42">
        <f t="shared" si="1"/>
        <v>0.5</v>
      </c>
      <c r="AP42">
        <v>777578</v>
      </c>
      <c r="AS42">
        <v>0.4</v>
      </c>
      <c r="AT42">
        <f t="shared" si="2"/>
        <v>0.4</v>
      </c>
      <c r="BE42">
        <v>777578</v>
      </c>
      <c r="BH42">
        <v>0.53</v>
      </c>
      <c r="BI42">
        <f t="shared" si="3"/>
        <v>0.53</v>
      </c>
      <c r="BT42">
        <v>777578</v>
      </c>
      <c r="BW42">
        <v>0.47</v>
      </c>
      <c r="BX42">
        <f t="shared" si="4"/>
        <v>0.47</v>
      </c>
      <c r="CI42">
        <v>777578</v>
      </c>
      <c r="CL42">
        <v>0.5</v>
      </c>
      <c r="CM42">
        <f t="shared" si="5"/>
        <v>0.5</v>
      </c>
      <c r="CX42">
        <v>777578</v>
      </c>
      <c r="DA42">
        <v>0.51</v>
      </c>
      <c r="DB42">
        <f t="shared" si="6"/>
        <v>0.51</v>
      </c>
      <c r="DM42">
        <v>777578</v>
      </c>
      <c r="DP42">
        <v>0.52</v>
      </c>
      <c r="DQ42">
        <f t="shared" si="7"/>
        <v>0.52</v>
      </c>
      <c r="EB42">
        <v>777578</v>
      </c>
      <c r="EE42">
        <v>0.55000000000000004</v>
      </c>
      <c r="EF42">
        <f t="shared" si="8"/>
        <v>0.55000000000000004</v>
      </c>
      <c r="EQ42">
        <v>777578</v>
      </c>
      <c r="ET42">
        <v>0.55000000000000004</v>
      </c>
      <c r="EU42">
        <f t="shared" si="9"/>
        <v>0.55000000000000004</v>
      </c>
      <c r="FF42">
        <v>777578</v>
      </c>
      <c r="FI42">
        <v>0.52</v>
      </c>
      <c r="FJ42">
        <f t="shared" si="10"/>
        <v>0.52</v>
      </c>
      <c r="FU42">
        <v>777578</v>
      </c>
      <c r="FX42">
        <v>0.49</v>
      </c>
      <c r="FY42">
        <f t="shared" si="11"/>
        <v>0.49</v>
      </c>
      <c r="GJ42">
        <v>777578</v>
      </c>
      <c r="GM42">
        <v>0.49</v>
      </c>
      <c r="GN42">
        <f t="shared" si="12"/>
        <v>0.49</v>
      </c>
      <c r="GY42">
        <v>777578</v>
      </c>
      <c r="HB42">
        <v>0.54</v>
      </c>
      <c r="HC42">
        <f t="shared" si="13"/>
        <v>0.54</v>
      </c>
      <c r="HN42">
        <v>777578</v>
      </c>
      <c r="HQ42">
        <v>0.46</v>
      </c>
      <c r="HR42">
        <f t="shared" si="14"/>
        <v>0.46</v>
      </c>
      <c r="ID42">
        <v>777995</v>
      </c>
      <c r="IG42">
        <v>0.46</v>
      </c>
      <c r="IH42">
        <f t="shared" si="15"/>
        <v>0.46</v>
      </c>
      <c r="IS42">
        <v>777995</v>
      </c>
      <c r="IV42">
        <v>0.51</v>
      </c>
      <c r="IW42">
        <f t="shared" si="16"/>
        <v>0.51</v>
      </c>
      <c r="JH42">
        <v>777995</v>
      </c>
      <c r="JK42">
        <v>0.49</v>
      </c>
      <c r="JL42">
        <f t="shared" si="17"/>
        <v>0.49</v>
      </c>
      <c r="JW42">
        <v>777995</v>
      </c>
      <c r="JZ42">
        <v>0.47</v>
      </c>
      <c r="KA42">
        <f t="shared" si="18"/>
        <v>0.47</v>
      </c>
      <c r="KL42">
        <v>777995</v>
      </c>
      <c r="KO42">
        <v>0.52</v>
      </c>
      <c r="KP42">
        <f t="shared" si="19"/>
        <v>0.52</v>
      </c>
      <c r="LA42">
        <v>777995</v>
      </c>
      <c r="LD42">
        <v>0.51</v>
      </c>
      <c r="LE42">
        <f t="shared" si="20"/>
        <v>0.51</v>
      </c>
      <c r="LP42">
        <v>777995</v>
      </c>
      <c r="LS42">
        <v>0.47</v>
      </c>
      <c r="LT42">
        <f t="shared" si="21"/>
        <v>0.47</v>
      </c>
      <c r="ME42">
        <v>777995</v>
      </c>
      <c r="MH42">
        <v>0.5</v>
      </c>
      <c r="MI42">
        <f t="shared" si="22"/>
        <v>0.5</v>
      </c>
      <c r="MT42">
        <v>777995</v>
      </c>
      <c r="MW42">
        <v>0.53</v>
      </c>
      <c r="MX42">
        <f t="shared" si="23"/>
        <v>0.53</v>
      </c>
      <c r="NI42">
        <v>777995</v>
      </c>
      <c r="NL42">
        <v>0.46</v>
      </c>
      <c r="NM42">
        <f t="shared" si="24"/>
        <v>0.46</v>
      </c>
      <c r="NX42">
        <v>777995</v>
      </c>
      <c r="OA42">
        <v>0.47</v>
      </c>
      <c r="OB42">
        <f t="shared" si="25"/>
        <v>0.47</v>
      </c>
      <c r="OM42">
        <v>777995</v>
      </c>
      <c r="OP42">
        <v>0.49</v>
      </c>
      <c r="OQ42">
        <f t="shared" si="26"/>
        <v>0.49</v>
      </c>
      <c r="PB42">
        <v>777995</v>
      </c>
      <c r="PE42">
        <v>0.48</v>
      </c>
      <c r="PF42">
        <f t="shared" si="27"/>
        <v>0.48</v>
      </c>
      <c r="PQ42">
        <v>777995</v>
      </c>
      <c r="PT42">
        <v>0.5</v>
      </c>
      <c r="PU42">
        <f t="shared" si="28"/>
        <v>0.5</v>
      </c>
      <c r="QF42">
        <v>777995</v>
      </c>
      <c r="QI42">
        <v>0.45</v>
      </c>
      <c r="QJ42">
        <f t="shared" si="29"/>
        <v>0.45</v>
      </c>
      <c r="QU42">
        <v>777995</v>
      </c>
      <c r="QX42">
        <v>0.48</v>
      </c>
      <c r="QY42">
        <f t="shared" si="30"/>
        <v>0.48</v>
      </c>
    </row>
    <row r="43" spans="12:467" x14ac:dyDescent="0.2">
      <c r="L43">
        <v>777579</v>
      </c>
      <c r="O43">
        <v>0.46</v>
      </c>
      <c r="P43">
        <f t="shared" si="0"/>
        <v>0.46</v>
      </c>
      <c r="AA43">
        <v>777579</v>
      </c>
      <c r="AD43">
        <v>0.42</v>
      </c>
      <c r="AE43">
        <f t="shared" si="1"/>
        <v>0.42</v>
      </c>
      <c r="AP43">
        <v>777579</v>
      </c>
      <c r="AS43">
        <v>0.51</v>
      </c>
      <c r="AT43">
        <f t="shared" si="2"/>
        <v>0.51</v>
      </c>
      <c r="BE43">
        <v>777579</v>
      </c>
      <c r="BH43">
        <v>0.53</v>
      </c>
      <c r="BI43">
        <f t="shared" si="3"/>
        <v>0.53</v>
      </c>
      <c r="BT43">
        <v>777579</v>
      </c>
      <c r="BW43">
        <v>0.49</v>
      </c>
      <c r="BX43">
        <f t="shared" si="4"/>
        <v>0.49</v>
      </c>
      <c r="CI43">
        <v>777579</v>
      </c>
      <c r="CL43">
        <v>0.46</v>
      </c>
      <c r="CM43">
        <f t="shared" si="5"/>
        <v>0.46</v>
      </c>
      <c r="CX43">
        <v>777579</v>
      </c>
      <c r="DA43">
        <v>0.47</v>
      </c>
      <c r="DB43">
        <f t="shared" si="6"/>
        <v>0.47</v>
      </c>
      <c r="DM43">
        <v>777579</v>
      </c>
      <c r="DP43">
        <v>0.43</v>
      </c>
      <c r="DQ43">
        <f t="shared" si="7"/>
        <v>0.43</v>
      </c>
      <c r="EB43">
        <v>777579</v>
      </c>
      <c r="EE43">
        <v>0.42</v>
      </c>
      <c r="EF43">
        <f t="shared" si="8"/>
        <v>0.42</v>
      </c>
      <c r="EQ43">
        <v>777579</v>
      </c>
      <c r="ET43">
        <v>0.42</v>
      </c>
      <c r="EU43">
        <f t="shared" si="9"/>
        <v>0.42</v>
      </c>
      <c r="FF43">
        <v>777579</v>
      </c>
      <c r="FI43">
        <v>0.5</v>
      </c>
      <c r="FJ43">
        <f t="shared" si="10"/>
        <v>0.5</v>
      </c>
      <c r="FU43">
        <v>777579</v>
      </c>
      <c r="FX43">
        <v>0.48</v>
      </c>
      <c r="FY43">
        <f t="shared" si="11"/>
        <v>0.48</v>
      </c>
      <c r="GJ43">
        <v>777579</v>
      </c>
      <c r="GM43">
        <v>0.46</v>
      </c>
      <c r="GN43">
        <f t="shared" si="12"/>
        <v>0.46</v>
      </c>
      <c r="GY43">
        <v>777579</v>
      </c>
      <c r="HB43">
        <v>0.45</v>
      </c>
      <c r="HC43">
        <f t="shared" si="13"/>
        <v>0.45</v>
      </c>
      <c r="HN43">
        <v>777579</v>
      </c>
      <c r="HQ43">
        <v>0.5</v>
      </c>
      <c r="HR43">
        <f t="shared" si="14"/>
        <v>0.5</v>
      </c>
      <c r="ID43">
        <v>777997</v>
      </c>
      <c r="IG43">
        <v>0.46</v>
      </c>
      <c r="IH43">
        <f t="shared" si="15"/>
        <v>0.46</v>
      </c>
      <c r="IS43">
        <v>777997</v>
      </c>
      <c r="IV43">
        <v>0.49</v>
      </c>
      <c r="IW43">
        <f t="shared" si="16"/>
        <v>0.49</v>
      </c>
      <c r="JH43">
        <v>777997</v>
      </c>
      <c r="JK43">
        <v>0.48</v>
      </c>
      <c r="JL43">
        <f t="shared" si="17"/>
        <v>0.48</v>
      </c>
      <c r="JW43">
        <v>777997</v>
      </c>
      <c r="JZ43">
        <v>0.45</v>
      </c>
      <c r="KA43">
        <f t="shared" si="18"/>
        <v>0.45</v>
      </c>
      <c r="KL43">
        <v>777997</v>
      </c>
      <c r="KO43">
        <v>0.51</v>
      </c>
      <c r="KP43">
        <f t="shared" si="19"/>
        <v>0.51</v>
      </c>
      <c r="LA43">
        <v>777997</v>
      </c>
      <c r="LD43">
        <v>0.48</v>
      </c>
      <c r="LE43">
        <f t="shared" si="20"/>
        <v>0.48</v>
      </c>
      <c r="LP43">
        <v>777997</v>
      </c>
      <c r="LS43">
        <v>0.46</v>
      </c>
      <c r="LT43">
        <f t="shared" si="21"/>
        <v>0.46</v>
      </c>
      <c r="ME43">
        <v>777997</v>
      </c>
      <c r="MH43">
        <v>0.47</v>
      </c>
      <c r="MI43">
        <f t="shared" si="22"/>
        <v>0.47</v>
      </c>
      <c r="MT43">
        <v>777997</v>
      </c>
      <c r="MW43">
        <v>0.49</v>
      </c>
      <c r="MX43">
        <f t="shared" si="23"/>
        <v>0.49</v>
      </c>
      <c r="NI43">
        <v>777997</v>
      </c>
      <c r="NL43">
        <v>0.45</v>
      </c>
      <c r="NM43">
        <f t="shared" si="24"/>
        <v>0.45</v>
      </c>
      <c r="NX43">
        <v>777997</v>
      </c>
      <c r="OA43">
        <v>0.45</v>
      </c>
      <c r="OB43">
        <f t="shared" si="25"/>
        <v>0.45</v>
      </c>
      <c r="OM43">
        <v>777997</v>
      </c>
      <c r="OP43">
        <v>0.46</v>
      </c>
      <c r="OQ43">
        <f t="shared" si="26"/>
        <v>0.46</v>
      </c>
      <c r="PB43">
        <v>777997</v>
      </c>
      <c r="PE43">
        <v>0.45</v>
      </c>
      <c r="PF43">
        <f t="shared" si="27"/>
        <v>0.45</v>
      </c>
      <c r="PQ43">
        <v>777997</v>
      </c>
      <c r="PT43">
        <v>0.44</v>
      </c>
      <c r="PU43">
        <f t="shared" si="28"/>
        <v>0.44</v>
      </c>
      <c r="QF43">
        <v>777997</v>
      </c>
      <c r="QI43">
        <v>0.51</v>
      </c>
      <c r="QJ43">
        <f t="shared" si="29"/>
        <v>0.51</v>
      </c>
      <c r="QU43">
        <v>777997</v>
      </c>
      <c r="QX43">
        <v>0.47</v>
      </c>
      <c r="QY43">
        <f t="shared" si="30"/>
        <v>0.47</v>
      </c>
    </row>
    <row r="44" spans="12:467" x14ac:dyDescent="0.2">
      <c r="L44">
        <v>777581</v>
      </c>
      <c r="O44">
        <v>0.5</v>
      </c>
      <c r="P44">
        <f t="shared" si="0"/>
        <v>0.5</v>
      </c>
      <c r="AA44">
        <v>777581</v>
      </c>
      <c r="AD44">
        <v>0.41</v>
      </c>
      <c r="AE44">
        <f t="shared" si="1"/>
        <v>0.41</v>
      </c>
      <c r="AP44">
        <v>777581</v>
      </c>
      <c r="AS44">
        <v>0.23</v>
      </c>
      <c r="AT44">
        <f t="shared" si="2"/>
        <v>0.23</v>
      </c>
      <c r="BE44">
        <v>777581</v>
      </c>
      <c r="BH44">
        <v>0.5</v>
      </c>
      <c r="BI44">
        <f t="shared" si="3"/>
        <v>0.5</v>
      </c>
      <c r="BT44">
        <v>777581</v>
      </c>
      <c r="BW44">
        <v>0.4</v>
      </c>
      <c r="BX44">
        <f t="shared" si="4"/>
        <v>0.4</v>
      </c>
      <c r="CI44">
        <v>777581</v>
      </c>
      <c r="CL44">
        <v>0.5</v>
      </c>
      <c r="CM44">
        <f t="shared" si="5"/>
        <v>0.5</v>
      </c>
      <c r="CX44">
        <v>777581</v>
      </c>
      <c r="DA44">
        <v>0.51</v>
      </c>
      <c r="DB44">
        <f t="shared" si="6"/>
        <v>0.51</v>
      </c>
      <c r="DM44">
        <v>777581</v>
      </c>
      <c r="DP44">
        <v>0.51</v>
      </c>
      <c r="DQ44">
        <f t="shared" si="7"/>
        <v>0.51</v>
      </c>
      <c r="EB44">
        <v>777581</v>
      </c>
      <c r="EE44">
        <v>0.49</v>
      </c>
      <c r="EF44">
        <f t="shared" si="8"/>
        <v>0.49</v>
      </c>
      <c r="EQ44">
        <v>777581</v>
      </c>
      <c r="ET44">
        <v>0.49</v>
      </c>
      <c r="EU44">
        <f t="shared" si="9"/>
        <v>0.49</v>
      </c>
      <c r="FF44">
        <v>777581</v>
      </c>
      <c r="FI44">
        <v>0.5</v>
      </c>
      <c r="FJ44">
        <f t="shared" si="10"/>
        <v>0.5</v>
      </c>
      <c r="FU44">
        <v>777581</v>
      </c>
      <c r="FX44">
        <v>0.48</v>
      </c>
      <c r="FY44">
        <f t="shared" si="11"/>
        <v>0.48</v>
      </c>
      <c r="GJ44">
        <v>777581</v>
      </c>
      <c r="GM44">
        <v>0.5</v>
      </c>
      <c r="GN44">
        <f t="shared" si="12"/>
        <v>0.5</v>
      </c>
      <c r="GY44">
        <v>777581</v>
      </c>
      <c r="HB44">
        <v>0.53</v>
      </c>
      <c r="HC44">
        <f t="shared" si="13"/>
        <v>0.53</v>
      </c>
      <c r="HN44">
        <v>777581</v>
      </c>
      <c r="HQ44">
        <v>0.49</v>
      </c>
      <c r="HR44">
        <f t="shared" si="14"/>
        <v>0.49</v>
      </c>
      <c r="ID44">
        <v>777998</v>
      </c>
      <c r="IG44">
        <v>0.42</v>
      </c>
      <c r="IH44">
        <f t="shared" si="15"/>
        <v>0.42</v>
      </c>
      <c r="IS44">
        <v>777998</v>
      </c>
      <c r="IV44">
        <v>0.4</v>
      </c>
      <c r="IW44">
        <f t="shared" si="16"/>
        <v>0.4</v>
      </c>
      <c r="JH44">
        <v>777998</v>
      </c>
      <c r="JK44">
        <v>0.43</v>
      </c>
      <c r="JL44">
        <f t="shared" si="17"/>
        <v>0.43</v>
      </c>
      <c r="JW44">
        <v>777998</v>
      </c>
      <c r="JZ44">
        <v>0.42</v>
      </c>
      <c r="KA44">
        <f t="shared" si="18"/>
        <v>0.42</v>
      </c>
      <c r="KL44">
        <v>777998</v>
      </c>
      <c r="KO44">
        <v>0.41</v>
      </c>
      <c r="KP44">
        <f t="shared" si="19"/>
        <v>0.41</v>
      </c>
      <c r="LA44">
        <v>777998</v>
      </c>
      <c r="LD44">
        <v>0.42</v>
      </c>
      <c r="LE44">
        <f t="shared" si="20"/>
        <v>0.42</v>
      </c>
      <c r="LP44">
        <v>777998</v>
      </c>
      <c r="LS44">
        <v>0.43</v>
      </c>
      <c r="LT44">
        <f t="shared" si="21"/>
        <v>0.43</v>
      </c>
      <c r="ME44">
        <v>777998</v>
      </c>
      <c r="MH44">
        <v>0.42</v>
      </c>
      <c r="MI44">
        <f t="shared" si="22"/>
        <v>0.42</v>
      </c>
      <c r="MT44">
        <v>777998</v>
      </c>
      <c r="MW44">
        <v>0.41</v>
      </c>
      <c r="MX44">
        <f t="shared" si="23"/>
        <v>0.41</v>
      </c>
      <c r="NI44">
        <v>777998</v>
      </c>
      <c r="NL44">
        <v>0.41</v>
      </c>
      <c r="NM44">
        <f t="shared" si="24"/>
        <v>0.41</v>
      </c>
      <c r="NX44">
        <v>777998</v>
      </c>
      <c r="OA44">
        <v>0.47</v>
      </c>
      <c r="OB44">
        <f t="shared" si="25"/>
        <v>0.47</v>
      </c>
      <c r="OM44">
        <v>777998</v>
      </c>
      <c r="OP44">
        <v>0.42</v>
      </c>
      <c r="OQ44">
        <f t="shared" si="26"/>
        <v>0.42</v>
      </c>
      <c r="PB44">
        <v>777998</v>
      </c>
      <c r="PE44">
        <v>0.42</v>
      </c>
      <c r="PF44">
        <f t="shared" si="27"/>
        <v>0.42</v>
      </c>
      <c r="PQ44">
        <v>777998</v>
      </c>
      <c r="PT44">
        <v>0.39</v>
      </c>
      <c r="PU44">
        <f t="shared" si="28"/>
        <v>0.39</v>
      </c>
      <c r="QF44">
        <v>777998</v>
      </c>
      <c r="QI44">
        <v>0.4</v>
      </c>
      <c r="QJ44">
        <f t="shared" si="29"/>
        <v>0.4</v>
      </c>
      <c r="QU44">
        <v>777998</v>
      </c>
      <c r="QX44">
        <v>0.39</v>
      </c>
      <c r="QY44">
        <f t="shared" si="30"/>
        <v>0.39</v>
      </c>
    </row>
    <row r="45" spans="12:467" x14ac:dyDescent="0.2">
      <c r="L45">
        <v>777584</v>
      </c>
      <c r="O45">
        <v>0.44</v>
      </c>
      <c r="P45">
        <f t="shared" si="0"/>
        <v>0.44</v>
      </c>
      <c r="AA45">
        <v>777584</v>
      </c>
      <c r="AD45">
        <v>0.37</v>
      </c>
      <c r="AE45">
        <f t="shared" si="1"/>
        <v>0.37</v>
      </c>
      <c r="AP45">
        <v>777584</v>
      </c>
      <c r="AS45">
        <v>0.41</v>
      </c>
      <c r="AT45">
        <f t="shared" si="2"/>
        <v>0.41</v>
      </c>
      <c r="BE45">
        <v>777584</v>
      </c>
      <c r="BH45">
        <v>0.44</v>
      </c>
      <c r="BI45">
        <f t="shared" si="3"/>
        <v>0.44</v>
      </c>
      <c r="BT45">
        <v>777584</v>
      </c>
      <c r="BW45">
        <v>0.34</v>
      </c>
      <c r="BX45">
        <f t="shared" si="4"/>
        <v>0.34</v>
      </c>
      <c r="CI45">
        <v>777584</v>
      </c>
      <c r="CL45">
        <v>0.48</v>
      </c>
      <c r="CM45">
        <f t="shared" si="5"/>
        <v>0.48</v>
      </c>
      <c r="CX45">
        <v>777584</v>
      </c>
      <c r="DA45">
        <v>0.49</v>
      </c>
      <c r="DB45">
        <f t="shared" si="6"/>
        <v>0.49</v>
      </c>
      <c r="DM45">
        <v>777584</v>
      </c>
      <c r="DP45">
        <v>0.46</v>
      </c>
      <c r="DQ45">
        <f t="shared" si="7"/>
        <v>0.46</v>
      </c>
      <c r="EB45">
        <v>777584</v>
      </c>
      <c r="EE45">
        <v>0.45</v>
      </c>
      <c r="EF45">
        <f t="shared" si="8"/>
        <v>0.45</v>
      </c>
      <c r="EQ45">
        <v>777584</v>
      </c>
      <c r="ET45">
        <v>0.45</v>
      </c>
      <c r="EU45">
        <f t="shared" si="9"/>
        <v>0.45</v>
      </c>
      <c r="FF45">
        <v>777584</v>
      </c>
      <c r="FI45">
        <v>0.47</v>
      </c>
      <c r="FJ45">
        <f t="shared" si="10"/>
        <v>0.47</v>
      </c>
      <c r="FU45">
        <v>777584</v>
      </c>
      <c r="FX45">
        <v>0.5</v>
      </c>
      <c r="FY45">
        <f t="shared" si="11"/>
        <v>0.5</v>
      </c>
      <c r="GJ45">
        <v>777584</v>
      </c>
      <c r="GM45">
        <v>0.43</v>
      </c>
      <c r="GN45">
        <f t="shared" si="12"/>
        <v>0.43</v>
      </c>
      <c r="GY45">
        <v>777584</v>
      </c>
      <c r="HB45">
        <v>0.5</v>
      </c>
      <c r="HC45">
        <f t="shared" si="13"/>
        <v>0.5</v>
      </c>
      <c r="HN45">
        <v>777584</v>
      </c>
      <c r="HQ45">
        <v>0.44</v>
      </c>
      <c r="HR45">
        <f t="shared" si="14"/>
        <v>0.44</v>
      </c>
      <c r="ID45">
        <v>778001</v>
      </c>
      <c r="IG45">
        <v>0.54</v>
      </c>
      <c r="IH45">
        <f t="shared" si="15"/>
        <v>0.54</v>
      </c>
      <c r="IS45">
        <v>778001</v>
      </c>
      <c r="IV45">
        <v>0.55000000000000004</v>
      </c>
      <c r="IW45">
        <f t="shared" si="16"/>
        <v>0.55000000000000004</v>
      </c>
      <c r="JH45">
        <v>778001</v>
      </c>
      <c r="JK45">
        <v>0.56000000000000005</v>
      </c>
      <c r="JL45">
        <f t="shared" si="17"/>
        <v>0.56000000000000005</v>
      </c>
      <c r="JW45">
        <v>778001</v>
      </c>
      <c r="JZ45">
        <v>0.53</v>
      </c>
      <c r="KA45">
        <f t="shared" si="18"/>
        <v>0.53</v>
      </c>
      <c r="KL45">
        <v>778001</v>
      </c>
      <c r="KO45">
        <v>0.5</v>
      </c>
      <c r="KP45">
        <f t="shared" si="19"/>
        <v>0.5</v>
      </c>
      <c r="LA45">
        <v>778001</v>
      </c>
      <c r="LD45">
        <v>0.54</v>
      </c>
      <c r="LE45">
        <f t="shared" si="20"/>
        <v>0.54</v>
      </c>
      <c r="LP45">
        <v>778001</v>
      </c>
      <c r="LS45">
        <v>0.54</v>
      </c>
      <c r="LT45">
        <f t="shared" si="21"/>
        <v>0.54</v>
      </c>
      <c r="ME45">
        <v>778001</v>
      </c>
      <c r="MH45">
        <v>0.49</v>
      </c>
      <c r="MI45">
        <f t="shared" si="22"/>
        <v>0.49</v>
      </c>
      <c r="MT45">
        <v>778001</v>
      </c>
      <c r="MW45">
        <v>0.56000000000000005</v>
      </c>
      <c r="MX45">
        <f t="shared" si="23"/>
        <v>0.56000000000000005</v>
      </c>
      <c r="NI45">
        <v>778001</v>
      </c>
      <c r="NL45">
        <v>0.54</v>
      </c>
      <c r="NM45">
        <f t="shared" si="24"/>
        <v>0.54</v>
      </c>
      <c r="NX45">
        <v>778001</v>
      </c>
      <c r="OA45">
        <v>0.53</v>
      </c>
      <c r="OB45">
        <f t="shared" si="25"/>
        <v>0.53</v>
      </c>
      <c r="OM45">
        <v>778001</v>
      </c>
      <c r="OP45">
        <v>0.54</v>
      </c>
      <c r="OQ45">
        <f t="shared" si="26"/>
        <v>0.54</v>
      </c>
      <c r="PB45">
        <v>778001</v>
      </c>
      <c r="PE45">
        <v>0.52</v>
      </c>
      <c r="PF45">
        <f t="shared" si="27"/>
        <v>0.52</v>
      </c>
      <c r="PQ45">
        <v>778001</v>
      </c>
      <c r="PT45">
        <v>0.54</v>
      </c>
      <c r="PU45">
        <f t="shared" si="28"/>
        <v>0.54</v>
      </c>
      <c r="QF45">
        <v>778001</v>
      </c>
      <c r="QI45">
        <v>0.54</v>
      </c>
      <c r="QJ45">
        <f t="shared" si="29"/>
        <v>0.54</v>
      </c>
      <c r="QU45">
        <v>778001</v>
      </c>
      <c r="QX45">
        <v>0.53</v>
      </c>
      <c r="QY45">
        <f t="shared" si="30"/>
        <v>0.53</v>
      </c>
    </row>
    <row r="46" spans="12:467" x14ac:dyDescent="0.2">
      <c r="L46">
        <v>777557</v>
      </c>
      <c r="O46">
        <v>0.55000000000000004</v>
      </c>
      <c r="P46">
        <f t="shared" si="0"/>
        <v>0.55000000000000004</v>
      </c>
      <c r="AA46">
        <v>777557</v>
      </c>
      <c r="AD46">
        <v>0.43</v>
      </c>
      <c r="AE46">
        <f t="shared" si="1"/>
        <v>0.43</v>
      </c>
      <c r="AP46">
        <v>777557</v>
      </c>
      <c r="AS46">
        <v>0.62</v>
      </c>
      <c r="AT46">
        <f t="shared" si="2"/>
        <v>0.62</v>
      </c>
      <c r="BE46">
        <v>777557</v>
      </c>
      <c r="BH46">
        <v>0.51</v>
      </c>
      <c r="BI46">
        <f t="shared" si="3"/>
        <v>0.51</v>
      </c>
      <c r="BT46">
        <v>777557</v>
      </c>
      <c r="BW46">
        <v>0.55000000000000004</v>
      </c>
      <c r="BX46">
        <f t="shared" si="4"/>
        <v>0.55000000000000004</v>
      </c>
      <c r="CI46">
        <v>777557</v>
      </c>
      <c r="CL46">
        <v>0.54</v>
      </c>
      <c r="CM46">
        <f t="shared" si="5"/>
        <v>0.54</v>
      </c>
      <c r="CX46">
        <v>777557</v>
      </c>
      <c r="DA46">
        <v>0.53</v>
      </c>
      <c r="DB46">
        <f t="shared" si="6"/>
        <v>0.53</v>
      </c>
      <c r="DM46">
        <v>777557</v>
      </c>
      <c r="DP46">
        <v>0.52</v>
      </c>
      <c r="DQ46">
        <f t="shared" si="7"/>
        <v>0.52</v>
      </c>
      <c r="EB46">
        <v>777557</v>
      </c>
      <c r="EE46">
        <v>0.52</v>
      </c>
      <c r="EF46">
        <f t="shared" si="8"/>
        <v>0.52</v>
      </c>
      <c r="EQ46">
        <v>777557</v>
      </c>
      <c r="ET46">
        <v>0.52</v>
      </c>
      <c r="EU46">
        <f t="shared" si="9"/>
        <v>0.52</v>
      </c>
      <c r="FF46">
        <v>777557</v>
      </c>
      <c r="FI46">
        <v>0.56000000000000005</v>
      </c>
      <c r="FJ46">
        <f t="shared" si="10"/>
        <v>0.56000000000000005</v>
      </c>
      <c r="FU46">
        <v>777557</v>
      </c>
      <c r="FX46">
        <v>0.54</v>
      </c>
      <c r="FY46">
        <f t="shared" si="11"/>
        <v>0.54</v>
      </c>
      <c r="GJ46">
        <v>777557</v>
      </c>
      <c r="GM46">
        <v>0.49</v>
      </c>
      <c r="GN46">
        <f t="shared" si="12"/>
        <v>0.49</v>
      </c>
      <c r="GY46">
        <v>777557</v>
      </c>
      <c r="HB46">
        <v>0.55000000000000004</v>
      </c>
      <c r="HC46">
        <f t="shared" si="13"/>
        <v>0.55000000000000004</v>
      </c>
      <c r="HN46">
        <v>777557</v>
      </c>
      <c r="HQ46">
        <v>0.52</v>
      </c>
      <c r="HR46">
        <f t="shared" si="14"/>
        <v>0.52</v>
      </c>
      <c r="ID46">
        <v>778002</v>
      </c>
      <c r="IG46">
        <v>0.47</v>
      </c>
      <c r="IH46">
        <f t="shared" si="15"/>
        <v>0.47</v>
      </c>
      <c r="IS46">
        <v>778002</v>
      </c>
      <c r="IV46">
        <v>0.49</v>
      </c>
      <c r="IW46">
        <f t="shared" si="16"/>
        <v>0.49</v>
      </c>
      <c r="JH46">
        <v>778002</v>
      </c>
      <c r="JK46">
        <v>0.48</v>
      </c>
      <c r="JL46">
        <f t="shared" si="17"/>
        <v>0.48</v>
      </c>
      <c r="JW46">
        <v>778002</v>
      </c>
      <c r="JZ46">
        <v>0.48</v>
      </c>
      <c r="KA46">
        <f t="shared" si="18"/>
        <v>0.48</v>
      </c>
      <c r="KL46">
        <v>778002</v>
      </c>
      <c r="KO46">
        <v>0.49</v>
      </c>
      <c r="KP46">
        <f t="shared" si="19"/>
        <v>0.49</v>
      </c>
      <c r="LA46">
        <v>778002</v>
      </c>
      <c r="LD46">
        <v>0.47</v>
      </c>
      <c r="LE46">
        <f t="shared" si="20"/>
        <v>0.47</v>
      </c>
      <c r="LP46">
        <v>778002</v>
      </c>
      <c r="LS46">
        <v>0.46</v>
      </c>
      <c r="LT46">
        <f t="shared" si="21"/>
        <v>0.46</v>
      </c>
      <c r="ME46">
        <v>778002</v>
      </c>
      <c r="MH46">
        <v>0.47</v>
      </c>
      <c r="MI46">
        <f t="shared" si="22"/>
        <v>0.47</v>
      </c>
      <c r="MT46">
        <v>778002</v>
      </c>
      <c r="MW46">
        <v>0.54</v>
      </c>
      <c r="MX46">
        <f t="shared" si="23"/>
        <v>0.54</v>
      </c>
      <c r="NI46">
        <v>778002</v>
      </c>
      <c r="NL46">
        <v>0.48</v>
      </c>
      <c r="NM46">
        <f t="shared" si="24"/>
        <v>0.48</v>
      </c>
      <c r="NX46">
        <v>778002</v>
      </c>
      <c r="OA46">
        <v>0.46</v>
      </c>
      <c r="OB46">
        <f t="shared" si="25"/>
        <v>0.46</v>
      </c>
      <c r="OM46">
        <v>778002</v>
      </c>
      <c r="OP46">
        <v>0.48</v>
      </c>
      <c r="OQ46">
        <f t="shared" si="26"/>
        <v>0.48</v>
      </c>
      <c r="PB46">
        <v>778002</v>
      </c>
      <c r="PE46">
        <v>0.48</v>
      </c>
      <c r="PF46">
        <f t="shared" si="27"/>
        <v>0.48</v>
      </c>
      <c r="PQ46">
        <v>778002</v>
      </c>
      <c r="PT46">
        <v>0.48</v>
      </c>
      <c r="PU46">
        <f t="shared" si="28"/>
        <v>0.48</v>
      </c>
      <c r="QF46">
        <v>778002</v>
      </c>
      <c r="QI46">
        <v>0.45</v>
      </c>
      <c r="QJ46">
        <f t="shared" si="29"/>
        <v>0.45</v>
      </c>
      <c r="QU46">
        <v>778002</v>
      </c>
      <c r="QX46">
        <v>0.48</v>
      </c>
      <c r="QY46">
        <f t="shared" si="30"/>
        <v>0.48</v>
      </c>
    </row>
    <row r="47" spans="12:467" x14ac:dyDescent="0.2">
      <c r="L47">
        <v>777558</v>
      </c>
      <c r="O47">
        <v>0.52</v>
      </c>
      <c r="P47">
        <f t="shared" si="0"/>
        <v>0.52</v>
      </c>
      <c r="AA47">
        <v>777558</v>
      </c>
      <c r="AD47">
        <v>0.56999999999999995</v>
      </c>
      <c r="AE47">
        <f t="shared" si="1"/>
        <v>0.56999999999999995</v>
      </c>
      <c r="AP47">
        <v>777558</v>
      </c>
      <c r="AS47">
        <v>0.52</v>
      </c>
      <c r="AT47">
        <f t="shared" si="2"/>
        <v>0.52</v>
      </c>
      <c r="BE47">
        <v>777558</v>
      </c>
      <c r="BH47">
        <v>0.57999999999999996</v>
      </c>
      <c r="BI47">
        <f t="shared" si="3"/>
        <v>0.57999999999999996</v>
      </c>
      <c r="BT47">
        <v>777558</v>
      </c>
      <c r="BW47">
        <v>0.59</v>
      </c>
      <c r="BX47">
        <f t="shared" si="4"/>
        <v>0.59</v>
      </c>
      <c r="CI47">
        <v>777558</v>
      </c>
      <c r="CL47">
        <v>0.5</v>
      </c>
      <c r="CM47">
        <f t="shared" si="5"/>
        <v>0.5</v>
      </c>
      <c r="CX47">
        <v>777558</v>
      </c>
      <c r="DA47">
        <v>0.5</v>
      </c>
      <c r="DB47">
        <f t="shared" si="6"/>
        <v>0.5</v>
      </c>
      <c r="DM47">
        <v>777558</v>
      </c>
      <c r="DP47">
        <v>0.52</v>
      </c>
      <c r="DQ47">
        <f t="shared" si="7"/>
        <v>0.52</v>
      </c>
      <c r="EB47">
        <v>777558</v>
      </c>
      <c r="EE47">
        <v>0.51</v>
      </c>
      <c r="EF47">
        <f t="shared" si="8"/>
        <v>0.51</v>
      </c>
      <c r="EQ47">
        <v>777558</v>
      </c>
      <c r="ET47">
        <v>0.51</v>
      </c>
      <c r="EU47">
        <f t="shared" si="9"/>
        <v>0.51</v>
      </c>
      <c r="FF47">
        <v>777558</v>
      </c>
      <c r="FI47">
        <v>0.52</v>
      </c>
      <c r="FJ47">
        <f t="shared" si="10"/>
        <v>0.52</v>
      </c>
      <c r="FU47">
        <v>777558</v>
      </c>
      <c r="FX47">
        <v>0.5</v>
      </c>
      <c r="FY47">
        <f t="shared" si="11"/>
        <v>0.5</v>
      </c>
      <c r="GJ47">
        <v>777558</v>
      </c>
      <c r="GM47">
        <v>0.51</v>
      </c>
      <c r="GN47">
        <f t="shared" si="12"/>
        <v>0.51</v>
      </c>
      <c r="GY47">
        <v>777558</v>
      </c>
      <c r="HB47">
        <v>0.51</v>
      </c>
      <c r="HC47">
        <f t="shared" si="13"/>
        <v>0.51</v>
      </c>
      <c r="HN47">
        <v>777558</v>
      </c>
      <c r="HQ47">
        <v>0.55000000000000004</v>
      </c>
      <c r="HR47">
        <f t="shared" si="14"/>
        <v>0.55000000000000004</v>
      </c>
      <c r="ID47">
        <v>777970</v>
      </c>
      <c r="IG47">
        <v>0.54</v>
      </c>
      <c r="IH47">
        <f t="shared" si="15"/>
        <v>0.54</v>
      </c>
      <c r="IS47">
        <v>777970</v>
      </c>
      <c r="IV47">
        <v>0.53</v>
      </c>
      <c r="IW47">
        <f t="shared" si="16"/>
        <v>0.53</v>
      </c>
      <c r="JH47">
        <v>777970</v>
      </c>
      <c r="JK47">
        <v>0.53</v>
      </c>
      <c r="JL47">
        <f t="shared" si="17"/>
        <v>0.53</v>
      </c>
      <c r="JW47">
        <v>777970</v>
      </c>
      <c r="JZ47">
        <v>0.56000000000000005</v>
      </c>
      <c r="KA47">
        <f t="shared" si="18"/>
        <v>0.56000000000000005</v>
      </c>
      <c r="KL47">
        <v>777970</v>
      </c>
      <c r="KO47">
        <v>0.6</v>
      </c>
      <c r="KP47">
        <f t="shared" si="19"/>
        <v>0.6</v>
      </c>
      <c r="LA47">
        <v>777970</v>
      </c>
      <c r="LD47">
        <v>0.52</v>
      </c>
      <c r="LE47">
        <f t="shared" si="20"/>
        <v>0.52</v>
      </c>
      <c r="LP47">
        <v>777970</v>
      </c>
      <c r="LS47">
        <v>0.53</v>
      </c>
      <c r="LT47">
        <f t="shared" si="21"/>
        <v>0.53</v>
      </c>
      <c r="ME47">
        <v>777970</v>
      </c>
      <c r="MH47">
        <v>0.48</v>
      </c>
      <c r="MI47">
        <f t="shared" si="22"/>
        <v>0.48</v>
      </c>
      <c r="MT47">
        <v>777970</v>
      </c>
      <c r="MW47">
        <v>0.53</v>
      </c>
      <c r="MX47">
        <f t="shared" si="23"/>
        <v>0.53</v>
      </c>
      <c r="NI47">
        <v>777970</v>
      </c>
      <c r="NL47">
        <v>0.54</v>
      </c>
      <c r="NM47">
        <f t="shared" si="24"/>
        <v>0.54</v>
      </c>
      <c r="NX47">
        <v>777970</v>
      </c>
      <c r="OA47">
        <v>0.55000000000000004</v>
      </c>
      <c r="OB47">
        <f t="shared" si="25"/>
        <v>0.55000000000000004</v>
      </c>
      <c r="OM47">
        <v>777970</v>
      </c>
      <c r="OP47">
        <v>0.53</v>
      </c>
      <c r="OQ47">
        <f t="shared" si="26"/>
        <v>0.53</v>
      </c>
      <c r="PB47">
        <v>777970</v>
      </c>
      <c r="PE47">
        <v>0.55000000000000004</v>
      </c>
      <c r="PF47">
        <f t="shared" si="27"/>
        <v>0.55000000000000004</v>
      </c>
      <c r="PQ47">
        <v>777970</v>
      </c>
      <c r="PT47">
        <v>0.53</v>
      </c>
      <c r="PU47">
        <f t="shared" si="28"/>
        <v>0.53</v>
      </c>
      <c r="QF47">
        <v>777970</v>
      </c>
      <c r="QI47">
        <v>0.49</v>
      </c>
      <c r="QJ47">
        <f t="shared" si="29"/>
        <v>0.49</v>
      </c>
      <c r="QU47">
        <v>777970</v>
      </c>
      <c r="QX47">
        <v>0.53</v>
      </c>
      <c r="QY47">
        <f t="shared" si="30"/>
        <v>0.53</v>
      </c>
    </row>
    <row r="48" spans="12:467" x14ac:dyDescent="0.2">
      <c r="L48">
        <v>777559</v>
      </c>
      <c r="O48">
        <v>0.56999999999999995</v>
      </c>
      <c r="P48">
        <f t="shared" si="0"/>
        <v>0.56999999999999995</v>
      </c>
      <c r="AA48">
        <v>777559</v>
      </c>
      <c r="AD48">
        <v>0.56000000000000005</v>
      </c>
      <c r="AE48">
        <f t="shared" si="1"/>
        <v>0.56000000000000005</v>
      </c>
      <c r="AP48">
        <v>777559</v>
      </c>
      <c r="AS48">
        <v>0.54</v>
      </c>
      <c r="AT48">
        <f t="shared" si="2"/>
        <v>0.54</v>
      </c>
      <c r="BE48">
        <v>777559</v>
      </c>
      <c r="BH48">
        <v>0.63</v>
      </c>
      <c r="BI48">
        <f t="shared" si="3"/>
        <v>0.63</v>
      </c>
      <c r="BT48">
        <v>777559</v>
      </c>
      <c r="BW48">
        <v>0.57999999999999996</v>
      </c>
      <c r="BX48">
        <f t="shared" si="4"/>
        <v>0.57999999999999996</v>
      </c>
      <c r="CI48">
        <v>777559</v>
      </c>
      <c r="CL48">
        <v>0.56999999999999995</v>
      </c>
      <c r="CM48">
        <f t="shared" si="5"/>
        <v>0.56999999999999995</v>
      </c>
      <c r="CX48">
        <v>777559</v>
      </c>
      <c r="DA48">
        <v>0.56000000000000005</v>
      </c>
      <c r="DB48">
        <f t="shared" si="6"/>
        <v>0.56000000000000005</v>
      </c>
      <c r="DM48">
        <v>777559</v>
      </c>
      <c r="DP48">
        <v>0.56999999999999995</v>
      </c>
      <c r="DQ48">
        <f t="shared" si="7"/>
        <v>0.56999999999999995</v>
      </c>
      <c r="EB48">
        <v>777559</v>
      </c>
      <c r="EE48">
        <v>0.56000000000000005</v>
      </c>
      <c r="EF48">
        <f t="shared" si="8"/>
        <v>0.56000000000000005</v>
      </c>
      <c r="EQ48">
        <v>777559</v>
      </c>
      <c r="ET48">
        <v>0.56000000000000005</v>
      </c>
      <c r="EU48">
        <f t="shared" si="9"/>
        <v>0.56000000000000005</v>
      </c>
      <c r="FF48">
        <v>777559</v>
      </c>
      <c r="FI48">
        <v>0.54</v>
      </c>
      <c r="FJ48">
        <f t="shared" si="10"/>
        <v>0.54</v>
      </c>
      <c r="FU48">
        <v>777559</v>
      </c>
      <c r="FX48">
        <v>0.54</v>
      </c>
      <c r="FY48">
        <f t="shared" si="11"/>
        <v>0.54</v>
      </c>
      <c r="GJ48">
        <v>777559</v>
      </c>
      <c r="GM48">
        <v>0.56000000000000005</v>
      </c>
      <c r="GN48">
        <f t="shared" si="12"/>
        <v>0.56000000000000005</v>
      </c>
      <c r="GY48">
        <v>777559</v>
      </c>
      <c r="HB48">
        <v>0.57999999999999996</v>
      </c>
      <c r="HC48">
        <f t="shared" si="13"/>
        <v>0.57999999999999996</v>
      </c>
      <c r="HN48">
        <v>777559</v>
      </c>
      <c r="HQ48">
        <v>0.55000000000000004</v>
      </c>
      <c r="HR48">
        <f t="shared" si="14"/>
        <v>0.55000000000000004</v>
      </c>
      <c r="ID48">
        <v>777972</v>
      </c>
      <c r="IG48">
        <v>0.42</v>
      </c>
      <c r="IH48">
        <f t="shared" si="15"/>
        <v>0.42</v>
      </c>
      <c r="IS48">
        <v>777972</v>
      </c>
      <c r="IV48">
        <v>0.4</v>
      </c>
      <c r="IW48">
        <f t="shared" si="16"/>
        <v>0.4</v>
      </c>
      <c r="JH48">
        <v>777972</v>
      </c>
      <c r="JK48">
        <v>0.43</v>
      </c>
      <c r="JL48">
        <f t="shared" si="17"/>
        <v>0.43</v>
      </c>
      <c r="JW48">
        <v>777972</v>
      </c>
      <c r="JZ48">
        <v>0.43</v>
      </c>
      <c r="KA48">
        <f t="shared" si="18"/>
        <v>0.43</v>
      </c>
      <c r="KL48">
        <v>777972</v>
      </c>
      <c r="KO48">
        <v>0.46</v>
      </c>
      <c r="KP48">
        <f t="shared" si="19"/>
        <v>0.46</v>
      </c>
      <c r="LA48">
        <v>777972</v>
      </c>
      <c r="LD48">
        <v>0.43</v>
      </c>
      <c r="LE48">
        <f t="shared" si="20"/>
        <v>0.43</v>
      </c>
      <c r="LP48">
        <v>777972</v>
      </c>
      <c r="LS48">
        <v>0.43</v>
      </c>
      <c r="LT48">
        <f t="shared" si="21"/>
        <v>0.43</v>
      </c>
      <c r="ME48">
        <v>777972</v>
      </c>
      <c r="MH48">
        <v>0.42</v>
      </c>
      <c r="MI48">
        <f t="shared" si="22"/>
        <v>0.42</v>
      </c>
      <c r="MT48">
        <v>777972</v>
      </c>
      <c r="MW48">
        <v>0.54</v>
      </c>
      <c r="MX48">
        <f t="shared" si="23"/>
        <v>0.54</v>
      </c>
      <c r="NI48">
        <v>777972</v>
      </c>
      <c r="NL48">
        <v>0.4</v>
      </c>
      <c r="NM48">
        <f t="shared" si="24"/>
        <v>0.4</v>
      </c>
      <c r="NX48">
        <v>777972</v>
      </c>
      <c r="OA48">
        <v>0.49</v>
      </c>
      <c r="OB48">
        <f t="shared" si="25"/>
        <v>0.49</v>
      </c>
      <c r="OM48">
        <v>777972</v>
      </c>
      <c r="OP48">
        <v>0.43</v>
      </c>
      <c r="OQ48">
        <f t="shared" si="26"/>
        <v>0.43</v>
      </c>
      <c r="PB48">
        <v>777972</v>
      </c>
      <c r="PE48">
        <v>0.41</v>
      </c>
      <c r="PF48">
        <f t="shared" si="27"/>
        <v>0.41</v>
      </c>
      <c r="PQ48">
        <v>777972</v>
      </c>
      <c r="PT48">
        <v>0.44</v>
      </c>
      <c r="PU48">
        <f t="shared" si="28"/>
        <v>0.44</v>
      </c>
      <c r="QF48">
        <v>777972</v>
      </c>
      <c r="QI48">
        <v>0.4</v>
      </c>
      <c r="QJ48">
        <f t="shared" si="29"/>
        <v>0.4</v>
      </c>
      <c r="QU48">
        <v>777972</v>
      </c>
      <c r="QX48">
        <v>0.41</v>
      </c>
      <c r="QY48">
        <f t="shared" si="30"/>
        <v>0.41</v>
      </c>
    </row>
    <row r="49" spans="12:467" x14ac:dyDescent="0.2">
      <c r="L49">
        <v>777560</v>
      </c>
      <c r="O49">
        <v>0.53</v>
      </c>
      <c r="P49">
        <f t="shared" si="0"/>
        <v>0.53</v>
      </c>
      <c r="AA49">
        <v>777560</v>
      </c>
      <c r="AD49">
        <v>0.53</v>
      </c>
      <c r="AE49">
        <f t="shared" si="1"/>
        <v>0.53</v>
      </c>
      <c r="AP49">
        <v>777560</v>
      </c>
      <c r="AS49">
        <v>0.64</v>
      </c>
      <c r="AT49">
        <f t="shared" si="2"/>
        <v>0.64</v>
      </c>
      <c r="BE49">
        <v>777560</v>
      </c>
      <c r="BH49">
        <v>0.66</v>
      </c>
      <c r="BI49">
        <f t="shared" si="3"/>
        <v>0.66</v>
      </c>
      <c r="BT49">
        <v>777560</v>
      </c>
      <c r="BW49">
        <v>0.54</v>
      </c>
      <c r="BX49">
        <f t="shared" si="4"/>
        <v>0.54</v>
      </c>
      <c r="CI49">
        <v>777560</v>
      </c>
      <c r="CL49">
        <v>0.54</v>
      </c>
      <c r="CM49">
        <f t="shared" si="5"/>
        <v>0.54</v>
      </c>
      <c r="CX49">
        <v>777560</v>
      </c>
      <c r="DA49">
        <v>0.54</v>
      </c>
      <c r="DB49">
        <f t="shared" si="6"/>
        <v>0.54</v>
      </c>
      <c r="DM49">
        <v>777560</v>
      </c>
      <c r="DP49">
        <v>0.53</v>
      </c>
      <c r="DQ49">
        <f t="shared" si="7"/>
        <v>0.53</v>
      </c>
      <c r="EB49">
        <v>777560</v>
      </c>
      <c r="EE49">
        <v>0.52</v>
      </c>
      <c r="EF49">
        <f t="shared" si="8"/>
        <v>0.52</v>
      </c>
      <c r="EQ49">
        <v>777560</v>
      </c>
      <c r="ET49">
        <v>0.52</v>
      </c>
      <c r="EU49">
        <f t="shared" si="9"/>
        <v>0.52</v>
      </c>
      <c r="FF49">
        <v>777560</v>
      </c>
      <c r="FI49">
        <v>0.53</v>
      </c>
      <c r="FJ49">
        <f t="shared" si="10"/>
        <v>0.53</v>
      </c>
      <c r="FU49">
        <v>777560</v>
      </c>
      <c r="FX49">
        <v>0.53</v>
      </c>
      <c r="FY49">
        <f t="shared" si="11"/>
        <v>0.53</v>
      </c>
      <c r="GJ49">
        <v>777560</v>
      </c>
      <c r="GM49">
        <v>0.53</v>
      </c>
      <c r="GN49">
        <f t="shared" si="12"/>
        <v>0.53</v>
      </c>
      <c r="GY49">
        <v>777560</v>
      </c>
      <c r="HB49">
        <v>0.56000000000000005</v>
      </c>
      <c r="HC49">
        <f t="shared" si="13"/>
        <v>0.56000000000000005</v>
      </c>
      <c r="HN49">
        <v>777560</v>
      </c>
      <c r="HQ49">
        <v>0.59</v>
      </c>
      <c r="HR49">
        <f t="shared" si="14"/>
        <v>0.59</v>
      </c>
      <c r="ID49">
        <v>777973</v>
      </c>
      <c r="IG49">
        <v>0.45</v>
      </c>
      <c r="IH49">
        <f t="shared" si="15"/>
        <v>0.45</v>
      </c>
      <c r="IS49">
        <v>777973</v>
      </c>
      <c r="IV49">
        <v>0.4</v>
      </c>
      <c r="IW49">
        <f t="shared" si="16"/>
        <v>0.4</v>
      </c>
      <c r="JH49">
        <v>777973</v>
      </c>
      <c r="JK49">
        <v>0.38</v>
      </c>
      <c r="JL49">
        <f t="shared" si="17"/>
        <v>0.38</v>
      </c>
      <c r="JW49">
        <v>777973</v>
      </c>
      <c r="JZ49">
        <v>0.44</v>
      </c>
      <c r="KA49">
        <f t="shared" si="18"/>
        <v>0.44</v>
      </c>
      <c r="KL49">
        <v>777973</v>
      </c>
      <c r="KO49">
        <v>0.32</v>
      </c>
      <c r="KP49">
        <f t="shared" si="19"/>
        <v>0.32</v>
      </c>
      <c r="LA49">
        <v>777973</v>
      </c>
      <c r="LD49">
        <v>0.41</v>
      </c>
      <c r="LE49">
        <f t="shared" si="20"/>
        <v>0.41</v>
      </c>
      <c r="LP49">
        <v>777973</v>
      </c>
      <c r="LS49">
        <v>0.42</v>
      </c>
      <c r="LT49">
        <f t="shared" si="21"/>
        <v>0.42</v>
      </c>
      <c r="ME49">
        <v>777973</v>
      </c>
      <c r="MH49">
        <v>0.32</v>
      </c>
      <c r="MI49">
        <f t="shared" si="22"/>
        <v>0.32</v>
      </c>
      <c r="MT49">
        <v>777973</v>
      </c>
      <c r="MW49">
        <v>0.34</v>
      </c>
      <c r="MX49">
        <f t="shared" si="23"/>
        <v>0.34</v>
      </c>
      <c r="NI49">
        <v>777973</v>
      </c>
      <c r="NL49">
        <v>0.42</v>
      </c>
      <c r="NM49">
        <f t="shared" si="24"/>
        <v>0.42</v>
      </c>
      <c r="NX49">
        <v>777973</v>
      </c>
      <c r="OA49">
        <v>0.46</v>
      </c>
      <c r="OB49">
        <f t="shared" si="25"/>
        <v>0.46</v>
      </c>
      <c r="OM49">
        <v>777973</v>
      </c>
      <c r="OP49">
        <v>0.44</v>
      </c>
      <c r="OQ49">
        <f t="shared" si="26"/>
        <v>0.44</v>
      </c>
      <c r="PB49">
        <v>777973</v>
      </c>
      <c r="PE49">
        <v>0.43</v>
      </c>
      <c r="PF49">
        <f t="shared" si="27"/>
        <v>0.43</v>
      </c>
      <c r="PQ49">
        <v>777973</v>
      </c>
      <c r="PT49">
        <v>0.43</v>
      </c>
      <c r="PU49">
        <f t="shared" si="28"/>
        <v>0.43</v>
      </c>
      <c r="QF49">
        <v>777973</v>
      </c>
      <c r="QI49">
        <v>0.4</v>
      </c>
      <c r="QJ49">
        <f t="shared" si="29"/>
        <v>0.4</v>
      </c>
      <c r="QU49">
        <v>777973</v>
      </c>
      <c r="QX49">
        <v>0.41</v>
      </c>
      <c r="QY49">
        <f t="shared" si="30"/>
        <v>0.41</v>
      </c>
    </row>
    <row r="50" spans="12:467" x14ac:dyDescent="0.2">
      <c r="L50">
        <v>777565</v>
      </c>
      <c r="O50">
        <v>0.5</v>
      </c>
      <c r="P50">
        <f t="shared" si="0"/>
        <v>0.5</v>
      </c>
      <c r="AA50">
        <v>777565</v>
      </c>
      <c r="AD50">
        <v>0.63</v>
      </c>
      <c r="AE50">
        <f t="shared" si="1"/>
        <v>0.63</v>
      </c>
      <c r="AP50">
        <v>777565</v>
      </c>
      <c r="AS50">
        <v>0.56999999999999995</v>
      </c>
      <c r="AT50">
        <f t="shared" si="2"/>
        <v>0.56999999999999995</v>
      </c>
      <c r="BE50">
        <v>777565</v>
      </c>
      <c r="BH50">
        <v>0.49</v>
      </c>
      <c r="BI50">
        <f t="shared" si="3"/>
        <v>0.49</v>
      </c>
      <c r="BT50">
        <v>777565</v>
      </c>
      <c r="BW50">
        <v>0.57999999999999996</v>
      </c>
      <c r="BX50">
        <f t="shared" si="4"/>
        <v>0.57999999999999996</v>
      </c>
      <c r="CI50">
        <v>777565</v>
      </c>
      <c r="CL50">
        <v>0.49</v>
      </c>
      <c r="CM50">
        <f t="shared" si="5"/>
        <v>0.49</v>
      </c>
      <c r="CX50">
        <v>777565</v>
      </c>
      <c r="DA50">
        <v>0.48</v>
      </c>
      <c r="DB50">
        <f t="shared" si="6"/>
        <v>0.48</v>
      </c>
      <c r="DM50">
        <v>777565</v>
      </c>
      <c r="DP50">
        <v>0.5</v>
      </c>
      <c r="DQ50">
        <f t="shared" si="7"/>
        <v>0.5</v>
      </c>
      <c r="EB50">
        <v>777565</v>
      </c>
      <c r="EE50">
        <v>0.51</v>
      </c>
      <c r="EF50">
        <f t="shared" si="8"/>
        <v>0.51</v>
      </c>
      <c r="EQ50">
        <v>777565</v>
      </c>
      <c r="ET50">
        <v>0.51</v>
      </c>
      <c r="EU50">
        <f t="shared" si="9"/>
        <v>0.51</v>
      </c>
      <c r="FF50">
        <v>777565</v>
      </c>
      <c r="FI50">
        <v>0.5</v>
      </c>
      <c r="FJ50">
        <f t="shared" si="10"/>
        <v>0.5</v>
      </c>
      <c r="FU50">
        <v>777565</v>
      </c>
      <c r="FX50">
        <v>0.49</v>
      </c>
      <c r="FY50">
        <f t="shared" si="11"/>
        <v>0.49</v>
      </c>
      <c r="GJ50">
        <v>777565</v>
      </c>
      <c r="GM50">
        <v>0.48</v>
      </c>
      <c r="GN50">
        <f t="shared" si="12"/>
        <v>0.48</v>
      </c>
      <c r="GY50">
        <v>777565</v>
      </c>
      <c r="HB50">
        <v>0.51</v>
      </c>
      <c r="HC50">
        <f t="shared" si="13"/>
        <v>0.51</v>
      </c>
      <c r="HN50">
        <v>777565</v>
      </c>
      <c r="HQ50">
        <v>0.55000000000000004</v>
      </c>
      <c r="HR50">
        <f t="shared" si="14"/>
        <v>0.55000000000000004</v>
      </c>
      <c r="ID50">
        <v>777974</v>
      </c>
      <c r="IG50">
        <v>0.49</v>
      </c>
      <c r="IH50">
        <f t="shared" si="15"/>
        <v>0.49</v>
      </c>
      <c r="IS50">
        <v>777974</v>
      </c>
      <c r="IV50">
        <v>0.47</v>
      </c>
      <c r="IW50">
        <f t="shared" si="16"/>
        <v>0.47</v>
      </c>
      <c r="JH50">
        <v>777974</v>
      </c>
      <c r="JK50">
        <v>0.49</v>
      </c>
      <c r="JL50">
        <f t="shared" si="17"/>
        <v>0.49</v>
      </c>
      <c r="JW50">
        <v>777974</v>
      </c>
      <c r="JZ50">
        <v>0.48</v>
      </c>
      <c r="KA50">
        <f t="shared" si="18"/>
        <v>0.48</v>
      </c>
      <c r="KL50">
        <v>777974</v>
      </c>
      <c r="KO50">
        <v>0.47</v>
      </c>
      <c r="KP50">
        <f t="shared" si="19"/>
        <v>0.47</v>
      </c>
      <c r="LA50">
        <v>777974</v>
      </c>
      <c r="LD50">
        <v>0.5</v>
      </c>
      <c r="LE50">
        <f t="shared" si="20"/>
        <v>0.5</v>
      </c>
      <c r="LP50">
        <v>777974</v>
      </c>
      <c r="LS50">
        <v>0.47</v>
      </c>
      <c r="LT50">
        <f t="shared" si="21"/>
        <v>0.47</v>
      </c>
      <c r="ME50">
        <v>777974</v>
      </c>
      <c r="MH50">
        <v>0.45</v>
      </c>
      <c r="MI50">
        <f t="shared" si="22"/>
        <v>0.45</v>
      </c>
      <c r="MT50">
        <v>777974</v>
      </c>
      <c r="MW50">
        <v>0.48</v>
      </c>
      <c r="MX50">
        <f t="shared" si="23"/>
        <v>0.48</v>
      </c>
      <c r="NI50">
        <v>777974</v>
      </c>
      <c r="NL50">
        <v>0.48</v>
      </c>
      <c r="NM50">
        <f t="shared" si="24"/>
        <v>0.48</v>
      </c>
      <c r="NX50">
        <v>777974</v>
      </c>
      <c r="OA50">
        <v>0.49</v>
      </c>
      <c r="OB50">
        <f t="shared" si="25"/>
        <v>0.49</v>
      </c>
      <c r="OM50">
        <v>777974</v>
      </c>
      <c r="OP50">
        <v>0.52</v>
      </c>
      <c r="OQ50">
        <f t="shared" si="26"/>
        <v>0.52</v>
      </c>
      <c r="PB50">
        <v>777974</v>
      </c>
      <c r="PE50">
        <v>0.5</v>
      </c>
      <c r="PF50">
        <f t="shared" si="27"/>
        <v>0.5</v>
      </c>
      <c r="PQ50">
        <v>777974</v>
      </c>
      <c r="PT50">
        <v>0.51</v>
      </c>
      <c r="PU50">
        <f t="shared" si="28"/>
        <v>0.51</v>
      </c>
      <c r="QF50">
        <v>777974</v>
      </c>
      <c r="QI50">
        <v>0.46</v>
      </c>
      <c r="QJ50">
        <f t="shared" si="29"/>
        <v>0.46</v>
      </c>
      <c r="QU50">
        <v>777974</v>
      </c>
      <c r="QX50">
        <v>0.48</v>
      </c>
      <c r="QY50">
        <f t="shared" si="30"/>
        <v>0.48</v>
      </c>
    </row>
    <row r="51" spans="12:467" x14ac:dyDescent="0.2">
      <c r="L51">
        <v>777566</v>
      </c>
      <c r="O51">
        <v>0.6</v>
      </c>
      <c r="P51">
        <f t="shared" si="0"/>
        <v>0.6</v>
      </c>
      <c r="AA51">
        <v>777566</v>
      </c>
      <c r="AD51">
        <v>0.66</v>
      </c>
      <c r="AE51">
        <f t="shared" si="1"/>
        <v>0.66</v>
      </c>
      <c r="AP51">
        <v>777566</v>
      </c>
      <c r="AS51">
        <v>0.85</v>
      </c>
      <c r="AT51">
        <f t="shared" si="2"/>
        <v>0.85</v>
      </c>
      <c r="BE51">
        <v>777566</v>
      </c>
      <c r="BH51">
        <v>0.62</v>
      </c>
      <c r="BI51">
        <f t="shared" si="3"/>
        <v>0.62</v>
      </c>
      <c r="BT51">
        <v>777566</v>
      </c>
      <c r="BW51">
        <v>0.7</v>
      </c>
      <c r="BX51">
        <f t="shared" si="4"/>
        <v>0.7</v>
      </c>
      <c r="CI51">
        <v>777566</v>
      </c>
      <c r="CL51">
        <v>0.57999999999999996</v>
      </c>
      <c r="CM51">
        <f t="shared" si="5"/>
        <v>0.57999999999999996</v>
      </c>
      <c r="CX51">
        <v>777566</v>
      </c>
      <c r="DA51">
        <v>0.56999999999999995</v>
      </c>
      <c r="DB51">
        <f t="shared" si="6"/>
        <v>0.56999999999999995</v>
      </c>
      <c r="DM51">
        <v>777566</v>
      </c>
      <c r="DP51">
        <v>0.57999999999999996</v>
      </c>
      <c r="DQ51">
        <f t="shared" si="7"/>
        <v>0.57999999999999996</v>
      </c>
      <c r="EB51">
        <v>777566</v>
      </c>
      <c r="EE51">
        <v>0.6</v>
      </c>
      <c r="EF51">
        <f t="shared" si="8"/>
        <v>0.6</v>
      </c>
      <c r="EQ51">
        <v>777566</v>
      </c>
      <c r="ET51">
        <v>0.6</v>
      </c>
      <c r="EU51">
        <f t="shared" si="9"/>
        <v>0.6</v>
      </c>
      <c r="FF51">
        <v>777566</v>
      </c>
      <c r="FI51">
        <v>0.57999999999999996</v>
      </c>
      <c r="FJ51">
        <f t="shared" si="10"/>
        <v>0.57999999999999996</v>
      </c>
      <c r="FU51">
        <v>777566</v>
      </c>
      <c r="FX51">
        <v>0.56999999999999995</v>
      </c>
      <c r="FY51">
        <f t="shared" si="11"/>
        <v>0.56999999999999995</v>
      </c>
      <c r="GJ51">
        <v>777566</v>
      </c>
      <c r="GM51">
        <v>0.59</v>
      </c>
      <c r="GN51">
        <f t="shared" si="12"/>
        <v>0.59</v>
      </c>
      <c r="GY51">
        <v>777566</v>
      </c>
      <c r="HB51">
        <v>0.59</v>
      </c>
      <c r="HC51">
        <f t="shared" si="13"/>
        <v>0.59</v>
      </c>
      <c r="HN51">
        <v>777566</v>
      </c>
      <c r="HQ51">
        <v>0.63</v>
      </c>
      <c r="HR51">
        <f t="shared" si="14"/>
        <v>0.63</v>
      </c>
      <c r="ID51">
        <v>777975</v>
      </c>
      <c r="IG51">
        <v>0.48</v>
      </c>
      <c r="IH51">
        <f t="shared" si="15"/>
        <v>0.48</v>
      </c>
      <c r="IS51">
        <v>777975</v>
      </c>
      <c r="IV51">
        <v>0.5</v>
      </c>
      <c r="IW51">
        <f t="shared" si="16"/>
        <v>0.5</v>
      </c>
      <c r="JH51">
        <v>777975</v>
      </c>
      <c r="JK51">
        <v>0.52</v>
      </c>
      <c r="JL51">
        <f t="shared" si="17"/>
        <v>0.52</v>
      </c>
      <c r="JW51">
        <v>777975</v>
      </c>
      <c r="JZ51">
        <v>0.51</v>
      </c>
      <c r="KA51">
        <f t="shared" si="18"/>
        <v>0.51</v>
      </c>
      <c r="KL51">
        <v>777975</v>
      </c>
      <c r="KO51">
        <v>0.55000000000000004</v>
      </c>
      <c r="KP51">
        <f t="shared" si="19"/>
        <v>0.55000000000000004</v>
      </c>
      <c r="LA51">
        <v>777975</v>
      </c>
      <c r="LD51">
        <v>0.54</v>
      </c>
      <c r="LE51">
        <f t="shared" si="20"/>
        <v>0.54</v>
      </c>
      <c r="LP51">
        <v>777975</v>
      </c>
      <c r="LS51">
        <v>0.5</v>
      </c>
      <c r="LT51">
        <f t="shared" si="21"/>
        <v>0.5</v>
      </c>
      <c r="ME51">
        <v>777975</v>
      </c>
      <c r="MH51">
        <v>0.56000000000000005</v>
      </c>
      <c r="MI51">
        <f t="shared" si="22"/>
        <v>0.56000000000000005</v>
      </c>
      <c r="MT51">
        <v>777975</v>
      </c>
      <c r="MW51">
        <v>0.54</v>
      </c>
      <c r="MX51">
        <f t="shared" si="23"/>
        <v>0.54</v>
      </c>
      <c r="NI51">
        <v>777975</v>
      </c>
      <c r="NL51">
        <v>0.49</v>
      </c>
      <c r="NM51">
        <f t="shared" si="24"/>
        <v>0.49</v>
      </c>
      <c r="NX51">
        <v>777975</v>
      </c>
      <c r="OA51">
        <v>0.5</v>
      </c>
      <c r="OB51">
        <f t="shared" si="25"/>
        <v>0.5</v>
      </c>
      <c r="OM51">
        <v>777975</v>
      </c>
      <c r="OP51">
        <v>0.53</v>
      </c>
      <c r="OQ51">
        <f t="shared" si="26"/>
        <v>0.53</v>
      </c>
      <c r="PB51">
        <v>777975</v>
      </c>
      <c r="PE51">
        <v>0.53</v>
      </c>
      <c r="PF51">
        <f t="shared" si="27"/>
        <v>0.53</v>
      </c>
      <c r="PQ51">
        <v>777975</v>
      </c>
      <c r="PT51">
        <v>0.51</v>
      </c>
      <c r="PU51">
        <f t="shared" si="28"/>
        <v>0.51</v>
      </c>
      <c r="QF51">
        <v>777975</v>
      </c>
      <c r="QI51">
        <v>0.53</v>
      </c>
      <c r="QJ51">
        <f t="shared" si="29"/>
        <v>0.53</v>
      </c>
      <c r="QU51">
        <v>777975</v>
      </c>
      <c r="QX51">
        <v>0.52</v>
      </c>
      <c r="QY51">
        <f t="shared" si="30"/>
        <v>0.52</v>
      </c>
    </row>
    <row r="52" spans="12:467" x14ac:dyDescent="0.2">
      <c r="L52">
        <v>777568</v>
      </c>
      <c r="O52">
        <v>0.43</v>
      </c>
      <c r="P52">
        <f t="shared" si="0"/>
        <v>0.43</v>
      </c>
      <c r="AA52">
        <v>777568</v>
      </c>
      <c r="AD52">
        <v>0.67</v>
      </c>
      <c r="AE52">
        <f t="shared" si="1"/>
        <v>0.67</v>
      </c>
      <c r="AP52">
        <v>777568</v>
      </c>
      <c r="AS52">
        <v>0.6</v>
      </c>
      <c r="AT52">
        <f t="shared" si="2"/>
        <v>0.6</v>
      </c>
      <c r="BE52">
        <v>777568</v>
      </c>
      <c r="BH52">
        <v>0.42</v>
      </c>
      <c r="BI52">
        <f t="shared" si="3"/>
        <v>0.42</v>
      </c>
      <c r="BT52">
        <v>777568</v>
      </c>
      <c r="BW52">
        <v>0.59</v>
      </c>
      <c r="BX52">
        <f t="shared" si="4"/>
        <v>0.59</v>
      </c>
      <c r="CI52">
        <v>777568</v>
      </c>
      <c r="CL52">
        <v>0.45</v>
      </c>
      <c r="CM52">
        <f t="shared" si="5"/>
        <v>0.45</v>
      </c>
      <c r="CX52">
        <v>777568</v>
      </c>
      <c r="DA52">
        <v>0.44</v>
      </c>
      <c r="DB52">
        <f t="shared" si="6"/>
        <v>0.44</v>
      </c>
      <c r="DM52">
        <v>777568</v>
      </c>
      <c r="DP52">
        <v>0.42</v>
      </c>
      <c r="DQ52">
        <f t="shared" si="7"/>
        <v>0.42</v>
      </c>
      <c r="EB52">
        <v>777568</v>
      </c>
      <c r="EE52">
        <v>0.44</v>
      </c>
      <c r="EF52">
        <f t="shared" si="8"/>
        <v>0.44</v>
      </c>
      <c r="EQ52">
        <v>777568</v>
      </c>
      <c r="ET52">
        <v>0.44</v>
      </c>
      <c r="EU52">
        <f t="shared" si="9"/>
        <v>0.44</v>
      </c>
      <c r="FF52">
        <v>777568</v>
      </c>
      <c r="FI52">
        <v>0.45</v>
      </c>
      <c r="FJ52">
        <f t="shared" si="10"/>
        <v>0.45</v>
      </c>
      <c r="FU52">
        <v>777568</v>
      </c>
      <c r="FX52">
        <v>0.46</v>
      </c>
      <c r="FY52">
        <f t="shared" si="11"/>
        <v>0.46</v>
      </c>
      <c r="GJ52">
        <v>777568</v>
      </c>
      <c r="GM52">
        <v>0.43</v>
      </c>
      <c r="GN52">
        <f t="shared" si="12"/>
        <v>0.43</v>
      </c>
      <c r="GY52">
        <v>777568</v>
      </c>
      <c r="HB52">
        <v>0.44</v>
      </c>
      <c r="HC52">
        <f t="shared" si="13"/>
        <v>0.44</v>
      </c>
      <c r="HN52">
        <v>777568</v>
      </c>
      <c r="HQ52">
        <v>0.48</v>
      </c>
      <c r="HR52">
        <f t="shared" si="14"/>
        <v>0.48</v>
      </c>
      <c r="ID52">
        <v>777977</v>
      </c>
      <c r="IG52">
        <v>0.49</v>
      </c>
      <c r="IH52">
        <f t="shared" si="15"/>
        <v>0.49</v>
      </c>
      <c r="IS52">
        <v>777977</v>
      </c>
      <c r="IV52">
        <v>0.51</v>
      </c>
      <c r="IW52">
        <f t="shared" si="16"/>
        <v>0.51</v>
      </c>
      <c r="JH52">
        <v>777977</v>
      </c>
      <c r="JK52">
        <v>0.49</v>
      </c>
      <c r="JL52">
        <f t="shared" si="17"/>
        <v>0.49</v>
      </c>
      <c r="JW52">
        <v>777977</v>
      </c>
      <c r="JZ52">
        <v>0.5</v>
      </c>
      <c r="KA52">
        <f t="shared" si="18"/>
        <v>0.5</v>
      </c>
      <c r="KL52">
        <v>777977</v>
      </c>
      <c r="KO52">
        <v>0.5</v>
      </c>
      <c r="KP52">
        <f t="shared" si="19"/>
        <v>0.5</v>
      </c>
      <c r="LA52">
        <v>777977</v>
      </c>
      <c r="LD52">
        <v>0.49</v>
      </c>
      <c r="LE52">
        <f t="shared" si="20"/>
        <v>0.49</v>
      </c>
      <c r="LP52">
        <v>777977</v>
      </c>
      <c r="LS52">
        <v>0.52</v>
      </c>
      <c r="LT52">
        <f t="shared" si="21"/>
        <v>0.52</v>
      </c>
      <c r="ME52">
        <v>777977</v>
      </c>
      <c r="MH52">
        <v>0.5</v>
      </c>
      <c r="MI52">
        <f t="shared" si="22"/>
        <v>0.5</v>
      </c>
      <c r="MT52">
        <v>777977</v>
      </c>
      <c r="MW52">
        <v>0.48</v>
      </c>
      <c r="MX52">
        <f t="shared" si="23"/>
        <v>0.48</v>
      </c>
      <c r="NI52">
        <v>777977</v>
      </c>
      <c r="NL52">
        <v>0.51</v>
      </c>
      <c r="NM52">
        <f t="shared" si="24"/>
        <v>0.51</v>
      </c>
      <c r="NX52">
        <v>777977</v>
      </c>
      <c r="OA52">
        <v>0.5</v>
      </c>
      <c r="OB52">
        <f t="shared" si="25"/>
        <v>0.5</v>
      </c>
      <c r="OM52">
        <v>777977</v>
      </c>
      <c r="OP52">
        <v>0.54</v>
      </c>
      <c r="OQ52">
        <f t="shared" si="26"/>
        <v>0.54</v>
      </c>
      <c r="PB52">
        <v>777977</v>
      </c>
      <c r="PE52">
        <v>0.55000000000000004</v>
      </c>
      <c r="PF52">
        <f t="shared" si="27"/>
        <v>0.55000000000000004</v>
      </c>
      <c r="PQ52">
        <v>777977</v>
      </c>
      <c r="PT52">
        <v>0.51</v>
      </c>
      <c r="PU52">
        <f t="shared" si="28"/>
        <v>0.51</v>
      </c>
      <c r="QF52">
        <v>777977</v>
      </c>
      <c r="QI52">
        <v>0.51</v>
      </c>
      <c r="QJ52">
        <f t="shared" si="29"/>
        <v>0.51</v>
      </c>
      <c r="QU52">
        <v>777977</v>
      </c>
      <c r="QX52">
        <v>0.51</v>
      </c>
      <c r="QY52">
        <f t="shared" si="30"/>
        <v>0.51</v>
      </c>
    </row>
    <row r="53" spans="12:467" x14ac:dyDescent="0.2">
      <c r="L53">
        <v>777569</v>
      </c>
      <c r="O53">
        <v>0.47</v>
      </c>
      <c r="P53">
        <f t="shared" si="0"/>
        <v>0.47</v>
      </c>
      <c r="AA53">
        <v>777569</v>
      </c>
      <c r="AD53">
        <v>0.43</v>
      </c>
      <c r="AE53">
        <f t="shared" si="1"/>
        <v>0.43</v>
      </c>
      <c r="AP53">
        <v>777569</v>
      </c>
      <c r="AS53">
        <v>0.28000000000000003</v>
      </c>
      <c r="AT53">
        <f t="shared" si="2"/>
        <v>0.28000000000000003</v>
      </c>
      <c r="BE53">
        <v>777569</v>
      </c>
      <c r="BH53">
        <v>0.44</v>
      </c>
      <c r="BI53">
        <f t="shared" si="3"/>
        <v>0.44</v>
      </c>
      <c r="BT53">
        <v>777569</v>
      </c>
      <c r="BW53">
        <v>0.39</v>
      </c>
      <c r="BX53">
        <f t="shared" si="4"/>
        <v>0.39</v>
      </c>
      <c r="CI53">
        <v>777569</v>
      </c>
      <c r="CL53">
        <v>0.5</v>
      </c>
      <c r="CM53">
        <f t="shared" si="5"/>
        <v>0.5</v>
      </c>
      <c r="CX53">
        <v>777569</v>
      </c>
      <c r="DA53">
        <v>0.48</v>
      </c>
      <c r="DB53">
        <f t="shared" si="6"/>
        <v>0.48</v>
      </c>
      <c r="DM53">
        <v>777569</v>
      </c>
      <c r="DP53">
        <v>0.49</v>
      </c>
      <c r="DQ53">
        <f t="shared" si="7"/>
        <v>0.49</v>
      </c>
      <c r="EB53">
        <v>777569</v>
      </c>
      <c r="EE53">
        <v>0.46</v>
      </c>
      <c r="EF53">
        <f t="shared" si="8"/>
        <v>0.46</v>
      </c>
      <c r="EQ53">
        <v>777569</v>
      </c>
      <c r="ET53">
        <v>0.46</v>
      </c>
      <c r="EU53">
        <f t="shared" si="9"/>
        <v>0.46</v>
      </c>
      <c r="FF53">
        <v>777569</v>
      </c>
      <c r="FI53">
        <v>0.48</v>
      </c>
      <c r="FJ53">
        <f t="shared" si="10"/>
        <v>0.48</v>
      </c>
      <c r="FU53">
        <v>777569</v>
      </c>
      <c r="FX53">
        <v>0.49</v>
      </c>
      <c r="FY53">
        <f t="shared" si="11"/>
        <v>0.49</v>
      </c>
      <c r="GJ53">
        <v>777569</v>
      </c>
      <c r="GM53">
        <v>0.47</v>
      </c>
      <c r="GN53">
        <f t="shared" si="12"/>
        <v>0.47</v>
      </c>
      <c r="GY53">
        <v>777569</v>
      </c>
      <c r="HB53">
        <v>0.46</v>
      </c>
      <c r="HC53">
        <f t="shared" si="13"/>
        <v>0.46</v>
      </c>
      <c r="HN53">
        <v>777569</v>
      </c>
      <c r="HQ53">
        <v>0.43</v>
      </c>
      <c r="HR53">
        <f t="shared" si="14"/>
        <v>0.43</v>
      </c>
      <c r="ID53">
        <v>777978</v>
      </c>
      <c r="IG53">
        <v>0.52</v>
      </c>
      <c r="IH53">
        <f t="shared" si="15"/>
        <v>0.52</v>
      </c>
      <c r="IS53">
        <v>777978</v>
      </c>
      <c r="IV53">
        <v>0.5</v>
      </c>
      <c r="IW53">
        <f t="shared" si="16"/>
        <v>0.5</v>
      </c>
      <c r="JH53">
        <v>777978</v>
      </c>
      <c r="JK53">
        <v>0.5</v>
      </c>
      <c r="JL53">
        <f t="shared" si="17"/>
        <v>0.5</v>
      </c>
      <c r="JW53">
        <v>777978</v>
      </c>
      <c r="JZ53">
        <v>0.5</v>
      </c>
      <c r="KA53">
        <f t="shared" si="18"/>
        <v>0.5</v>
      </c>
      <c r="KL53">
        <v>777978</v>
      </c>
      <c r="KO53">
        <v>0.52</v>
      </c>
      <c r="KP53">
        <f t="shared" si="19"/>
        <v>0.52</v>
      </c>
      <c r="LA53">
        <v>777978</v>
      </c>
      <c r="LD53">
        <v>0.49</v>
      </c>
      <c r="LE53">
        <f t="shared" si="20"/>
        <v>0.49</v>
      </c>
      <c r="LP53">
        <v>777978</v>
      </c>
      <c r="LS53">
        <v>0.51</v>
      </c>
      <c r="LT53">
        <f t="shared" si="21"/>
        <v>0.51</v>
      </c>
      <c r="ME53">
        <v>777978</v>
      </c>
      <c r="MH53">
        <v>0.47</v>
      </c>
      <c r="MI53">
        <f t="shared" si="22"/>
        <v>0.47</v>
      </c>
      <c r="MT53">
        <v>777978</v>
      </c>
      <c r="MW53">
        <v>0.52</v>
      </c>
      <c r="MX53">
        <f t="shared" si="23"/>
        <v>0.52</v>
      </c>
      <c r="NI53">
        <v>777978</v>
      </c>
      <c r="NL53">
        <v>0.5</v>
      </c>
      <c r="NM53">
        <f t="shared" si="24"/>
        <v>0.5</v>
      </c>
      <c r="NX53">
        <v>777978</v>
      </c>
      <c r="OA53">
        <v>0.46</v>
      </c>
      <c r="OB53">
        <f t="shared" si="25"/>
        <v>0.46</v>
      </c>
      <c r="OM53">
        <v>777978</v>
      </c>
      <c r="OP53">
        <v>0.52</v>
      </c>
      <c r="OQ53">
        <f t="shared" si="26"/>
        <v>0.52</v>
      </c>
      <c r="PB53">
        <v>777978</v>
      </c>
      <c r="PE53">
        <v>0.51</v>
      </c>
      <c r="PF53">
        <f t="shared" si="27"/>
        <v>0.51</v>
      </c>
      <c r="PQ53">
        <v>777978</v>
      </c>
      <c r="PT53">
        <v>0.52</v>
      </c>
      <c r="PU53">
        <f t="shared" si="28"/>
        <v>0.52</v>
      </c>
      <c r="QF53">
        <v>777978</v>
      </c>
      <c r="QI53">
        <v>0.5</v>
      </c>
      <c r="QJ53">
        <f t="shared" si="29"/>
        <v>0.5</v>
      </c>
      <c r="QU53">
        <v>777978</v>
      </c>
      <c r="QX53">
        <v>0.54</v>
      </c>
      <c r="QY53">
        <f t="shared" si="30"/>
        <v>0.54</v>
      </c>
    </row>
    <row r="54" spans="12:467" x14ac:dyDescent="0.2">
      <c r="L54">
        <v>777570</v>
      </c>
      <c r="O54">
        <v>0.55000000000000004</v>
      </c>
      <c r="P54">
        <f t="shared" si="0"/>
        <v>0.55000000000000004</v>
      </c>
      <c r="AA54">
        <v>777570</v>
      </c>
      <c r="AD54">
        <v>0.61</v>
      </c>
      <c r="AE54">
        <f t="shared" si="1"/>
        <v>0.61</v>
      </c>
      <c r="AP54">
        <v>777570</v>
      </c>
      <c r="AS54">
        <v>0.54</v>
      </c>
      <c r="AT54">
        <f t="shared" si="2"/>
        <v>0.54</v>
      </c>
      <c r="BE54">
        <v>777570</v>
      </c>
      <c r="BH54">
        <v>0.6</v>
      </c>
      <c r="BI54">
        <f t="shared" si="3"/>
        <v>0.6</v>
      </c>
      <c r="BT54">
        <v>777570</v>
      </c>
      <c r="BW54">
        <v>0.84</v>
      </c>
      <c r="BX54">
        <f t="shared" si="4"/>
        <v>0.84</v>
      </c>
      <c r="CI54">
        <v>777570</v>
      </c>
      <c r="CL54">
        <v>0.56000000000000005</v>
      </c>
      <c r="CM54">
        <f t="shared" si="5"/>
        <v>0.56000000000000005</v>
      </c>
      <c r="CX54">
        <v>777570</v>
      </c>
      <c r="DA54">
        <v>0.56000000000000005</v>
      </c>
      <c r="DB54">
        <f t="shared" si="6"/>
        <v>0.56000000000000005</v>
      </c>
      <c r="DM54">
        <v>777570</v>
      </c>
      <c r="DP54">
        <v>0.56000000000000005</v>
      </c>
      <c r="DQ54">
        <f t="shared" si="7"/>
        <v>0.56000000000000005</v>
      </c>
      <c r="EB54">
        <v>777570</v>
      </c>
      <c r="EE54">
        <v>0.56999999999999995</v>
      </c>
      <c r="EF54">
        <f t="shared" si="8"/>
        <v>0.56999999999999995</v>
      </c>
      <c r="EQ54">
        <v>777570</v>
      </c>
      <c r="ET54">
        <v>0.56999999999999995</v>
      </c>
      <c r="EU54">
        <f t="shared" si="9"/>
        <v>0.56999999999999995</v>
      </c>
      <c r="FF54">
        <v>777570</v>
      </c>
      <c r="FI54">
        <v>0.59</v>
      </c>
      <c r="FJ54">
        <f t="shared" si="10"/>
        <v>0.59</v>
      </c>
      <c r="FU54">
        <v>777570</v>
      </c>
      <c r="FX54">
        <v>0.56999999999999995</v>
      </c>
      <c r="FY54">
        <f t="shared" si="11"/>
        <v>0.56999999999999995</v>
      </c>
      <c r="GJ54">
        <v>777570</v>
      </c>
      <c r="GM54">
        <v>0.55000000000000004</v>
      </c>
      <c r="GN54">
        <f t="shared" si="12"/>
        <v>0.55000000000000004</v>
      </c>
      <c r="GY54">
        <v>777570</v>
      </c>
      <c r="HB54">
        <v>0.59</v>
      </c>
      <c r="HC54">
        <f t="shared" si="13"/>
        <v>0.59</v>
      </c>
      <c r="HN54">
        <v>777570</v>
      </c>
      <c r="HQ54">
        <v>0.53</v>
      </c>
      <c r="HR54">
        <f t="shared" si="14"/>
        <v>0.53</v>
      </c>
      <c r="ID54">
        <v>777979</v>
      </c>
      <c r="IG54">
        <v>0.53</v>
      </c>
      <c r="IH54">
        <f t="shared" si="15"/>
        <v>0.53</v>
      </c>
      <c r="IS54">
        <v>777979</v>
      </c>
      <c r="IV54">
        <v>0.48</v>
      </c>
      <c r="IW54">
        <f t="shared" si="16"/>
        <v>0.48</v>
      </c>
      <c r="JH54">
        <v>777979</v>
      </c>
      <c r="JK54">
        <v>0.52</v>
      </c>
      <c r="JL54">
        <f t="shared" si="17"/>
        <v>0.52</v>
      </c>
      <c r="JW54">
        <v>777979</v>
      </c>
      <c r="JZ54">
        <v>0.49</v>
      </c>
      <c r="KA54">
        <f t="shared" si="18"/>
        <v>0.49</v>
      </c>
      <c r="KL54">
        <v>777979</v>
      </c>
      <c r="KO54">
        <v>0.5</v>
      </c>
      <c r="KP54">
        <f t="shared" si="19"/>
        <v>0.5</v>
      </c>
      <c r="LA54">
        <v>777979</v>
      </c>
      <c r="LD54">
        <v>0.49</v>
      </c>
      <c r="LE54">
        <f t="shared" si="20"/>
        <v>0.49</v>
      </c>
      <c r="LP54">
        <v>777979</v>
      </c>
      <c r="LS54">
        <v>0.51</v>
      </c>
      <c r="LT54">
        <f t="shared" si="21"/>
        <v>0.51</v>
      </c>
      <c r="ME54">
        <v>777979</v>
      </c>
      <c r="MH54">
        <v>0.49</v>
      </c>
      <c r="MI54">
        <f t="shared" si="22"/>
        <v>0.49</v>
      </c>
      <c r="MT54">
        <v>777979</v>
      </c>
      <c r="MW54">
        <v>0.54</v>
      </c>
      <c r="MX54">
        <f t="shared" si="23"/>
        <v>0.54</v>
      </c>
      <c r="NI54">
        <v>777979</v>
      </c>
      <c r="NL54">
        <v>0.51</v>
      </c>
      <c r="NM54">
        <f t="shared" si="24"/>
        <v>0.51</v>
      </c>
      <c r="NX54">
        <v>777979</v>
      </c>
      <c r="OA54">
        <v>0.47</v>
      </c>
      <c r="OB54">
        <f t="shared" si="25"/>
        <v>0.47</v>
      </c>
      <c r="OM54">
        <v>777979</v>
      </c>
      <c r="OP54">
        <v>0.5</v>
      </c>
      <c r="OQ54">
        <f t="shared" si="26"/>
        <v>0.5</v>
      </c>
      <c r="PB54">
        <v>777979</v>
      </c>
      <c r="PE54">
        <v>0.47</v>
      </c>
      <c r="PF54">
        <f t="shared" si="27"/>
        <v>0.47</v>
      </c>
      <c r="PQ54">
        <v>777979</v>
      </c>
      <c r="PT54">
        <v>0.5</v>
      </c>
      <c r="PU54">
        <f t="shared" si="28"/>
        <v>0.5</v>
      </c>
      <c r="QF54">
        <v>777979</v>
      </c>
      <c r="QI54">
        <v>0.52</v>
      </c>
      <c r="QJ54">
        <f t="shared" si="29"/>
        <v>0.52</v>
      </c>
      <c r="QU54">
        <v>777979</v>
      </c>
      <c r="QX54">
        <v>0.52</v>
      </c>
      <c r="QY54">
        <f t="shared" si="30"/>
        <v>0.52</v>
      </c>
    </row>
    <row r="55" spans="12:467" x14ac:dyDescent="0.2">
      <c r="L55">
        <v>777571</v>
      </c>
      <c r="O55">
        <v>0.43</v>
      </c>
      <c r="P55">
        <f t="shared" si="0"/>
        <v>0.43</v>
      </c>
      <c r="AA55">
        <v>777571</v>
      </c>
      <c r="AD55">
        <v>0.41</v>
      </c>
      <c r="AE55">
        <f t="shared" si="1"/>
        <v>0.41</v>
      </c>
      <c r="AP55">
        <v>777571</v>
      </c>
      <c r="AS55">
        <v>0.42</v>
      </c>
      <c r="AT55">
        <f t="shared" si="2"/>
        <v>0.42</v>
      </c>
      <c r="BE55">
        <v>777571</v>
      </c>
      <c r="BH55">
        <v>0.48</v>
      </c>
      <c r="BI55">
        <f t="shared" si="3"/>
        <v>0.48</v>
      </c>
      <c r="BT55">
        <v>777571</v>
      </c>
      <c r="BW55">
        <v>0.47</v>
      </c>
      <c r="BX55">
        <f t="shared" si="4"/>
        <v>0.47</v>
      </c>
      <c r="CI55">
        <v>777571</v>
      </c>
      <c r="CL55">
        <v>0.46</v>
      </c>
      <c r="CM55">
        <f t="shared" si="5"/>
        <v>0.46</v>
      </c>
      <c r="CX55">
        <v>777571</v>
      </c>
      <c r="DA55">
        <v>0.49</v>
      </c>
      <c r="DB55">
        <f t="shared" si="6"/>
        <v>0.49</v>
      </c>
      <c r="DM55">
        <v>777571</v>
      </c>
      <c r="DP55">
        <v>0.47</v>
      </c>
      <c r="DQ55">
        <f t="shared" si="7"/>
        <v>0.47</v>
      </c>
      <c r="EB55">
        <v>777571</v>
      </c>
      <c r="EE55">
        <v>0.5</v>
      </c>
      <c r="EF55">
        <f t="shared" si="8"/>
        <v>0.5</v>
      </c>
      <c r="EQ55">
        <v>777571</v>
      </c>
      <c r="ET55">
        <v>0.5</v>
      </c>
      <c r="EU55">
        <f t="shared" si="9"/>
        <v>0.5</v>
      </c>
      <c r="FF55">
        <v>777571</v>
      </c>
      <c r="FI55">
        <v>0.49</v>
      </c>
      <c r="FJ55">
        <f t="shared" si="10"/>
        <v>0.49</v>
      </c>
      <c r="FU55">
        <v>777571</v>
      </c>
      <c r="FX55">
        <v>0.49</v>
      </c>
      <c r="FY55">
        <f t="shared" si="11"/>
        <v>0.49</v>
      </c>
      <c r="GJ55">
        <v>777571</v>
      </c>
      <c r="GM55">
        <v>0.46</v>
      </c>
      <c r="GN55">
        <f t="shared" si="12"/>
        <v>0.46</v>
      </c>
      <c r="GY55">
        <v>777571</v>
      </c>
      <c r="HB55">
        <v>0.48</v>
      </c>
      <c r="HC55">
        <f t="shared" si="13"/>
        <v>0.48</v>
      </c>
      <c r="HN55">
        <v>777571</v>
      </c>
      <c r="HQ55">
        <v>0.37</v>
      </c>
      <c r="HR55">
        <f t="shared" si="14"/>
        <v>0.37</v>
      </c>
      <c r="ID55">
        <v>777980</v>
      </c>
      <c r="IG55">
        <v>0.45</v>
      </c>
      <c r="IH55">
        <f t="shared" si="15"/>
        <v>0.45</v>
      </c>
      <c r="IS55">
        <v>777980</v>
      </c>
      <c r="IV55">
        <v>0.51</v>
      </c>
      <c r="IW55">
        <f t="shared" si="16"/>
        <v>0.51</v>
      </c>
      <c r="JH55">
        <v>777980</v>
      </c>
      <c r="JK55">
        <v>0.48</v>
      </c>
      <c r="JL55">
        <f t="shared" si="17"/>
        <v>0.48</v>
      </c>
      <c r="JW55">
        <v>777980</v>
      </c>
      <c r="JZ55">
        <v>0.48</v>
      </c>
      <c r="KA55">
        <f t="shared" si="18"/>
        <v>0.48</v>
      </c>
      <c r="KL55">
        <v>777980</v>
      </c>
      <c r="KO55">
        <v>0.44</v>
      </c>
      <c r="KP55">
        <f t="shared" si="19"/>
        <v>0.44</v>
      </c>
      <c r="LA55">
        <v>777980</v>
      </c>
      <c r="LD55">
        <v>0.5</v>
      </c>
      <c r="LE55">
        <f t="shared" si="20"/>
        <v>0.5</v>
      </c>
      <c r="LP55">
        <v>777980</v>
      </c>
      <c r="LS55">
        <v>0.47</v>
      </c>
      <c r="LT55">
        <f t="shared" si="21"/>
        <v>0.47</v>
      </c>
      <c r="ME55">
        <v>777980</v>
      </c>
      <c r="MH55">
        <v>0.48</v>
      </c>
      <c r="MI55">
        <f t="shared" si="22"/>
        <v>0.48</v>
      </c>
      <c r="MT55">
        <v>777980</v>
      </c>
      <c r="MW55">
        <v>0.49</v>
      </c>
      <c r="MX55">
        <f t="shared" si="23"/>
        <v>0.49</v>
      </c>
      <c r="NI55">
        <v>777980</v>
      </c>
      <c r="NL55">
        <v>0.47</v>
      </c>
      <c r="NM55">
        <f t="shared" si="24"/>
        <v>0.47</v>
      </c>
      <c r="NX55">
        <v>777980</v>
      </c>
      <c r="OA55">
        <v>0.48</v>
      </c>
      <c r="OB55">
        <f t="shared" si="25"/>
        <v>0.48</v>
      </c>
      <c r="OM55">
        <v>777980</v>
      </c>
      <c r="OP55">
        <v>0.47</v>
      </c>
      <c r="OQ55">
        <f t="shared" si="26"/>
        <v>0.47</v>
      </c>
      <c r="PB55">
        <v>777980</v>
      </c>
      <c r="PE55">
        <v>0.46</v>
      </c>
      <c r="PF55">
        <f t="shared" si="27"/>
        <v>0.46</v>
      </c>
      <c r="PQ55">
        <v>777980</v>
      </c>
      <c r="PT55">
        <v>0.48</v>
      </c>
      <c r="PU55">
        <f t="shared" si="28"/>
        <v>0.48</v>
      </c>
      <c r="QF55">
        <v>777980</v>
      </c>
      <c r="QI55">
        <v>0.48</v>
      </c>
      <c r="QJ55">
        <f t="shared" si="29"/>
        <v>0.48</v>
      </c>
      <c r="QU55">
        <v>777980</v>
      </c>
      <c r="QX55">
        <v>0.5</v>
      </c>
      <c r="QY55">
        <f t="shared" si="30"/>
        <v>0.5</v>
      </c>
    </row>
    <row r="56" spans="12:467" x14ac:dyDescent="0.2">
      <c r="L56">
        <v>777573</v>
      </c>
      <c r="O56">
        <v>0.56000000000000005</v>
      </c>
      <c r="P56">
        <f t="shared" si="0"/>
        <v>0.56000000000000005</v>
      </c>
      <c r="AA56">
        <v>777573</v>
      </c>
      <c r="AD56">
        <v>0.55000000000000004</v>
      </c>
      <c r="AE56">
        <f t="shared" si="1"/>
        <v>0.55000000000000004</v>
      </c>
      <c r="AP56">
        <v>777573</v>
      </c>
      <c r="AS56">
        <v>0.49</v>
      </c>
      <c r="AT56">
        <f t="shared" si="2"/>
        <v>0.49</v>
      </c>
      <c r="BE56">
        <v>777573</v>
      </c>
      <c r="BH56">
        <v>0.49</v>
      </c>
      <c r="BI56">
        <f t="shared" si="3"/>
        <v>0.49</v>
      </c>
      <c r="BT56">
        <v>777573</v>
      </c>
      <c r="BW56">
        <v>0.37</v>
      </c>
      <c r="BX56">
        <f t="shared" si="4"/>
        <v>0.37</v>
      </c>
      <c r="CI56">
        <v>777573</v>
      </c>
      <c r="CL56">
        <v>0.5</v>
      </c>
      <c r="CM56">
        <f t="shared" si="5"/>
        <v>0.5</v>
      </c>
      <c r="CX56">
        <v>777573</v>
      </c>
      <c r="DA56">
        <v>0.51</v>
      </c>
      <c r="DB56">
        <f t="shared" si="6"/>
        <v>0.51</v>
      </c>
      <c r="DM56">
        <v>777573</v>
      </c>
      <c r="DP56">
        <v>0.53</v>
      </c>
      <c r="DQ56">
        <f t="shared" si="7"/>
        <v>0.53</v>
      </c>
      <c r="EB56">
        <v>777573</v>
      </c>
      <c r="EE56">
        <v>0.48</v>
      </c>
      <c r="EF56">
        <f t="shared" si="8"/>
        <v>0.48</v>
      </c>
      <c r="EQ56">
        <v>777573</v>
      </c>
      <c r="ET56">
        <v>0.48</v>
      </c>
      <c r="EU56">
        <f t="shared" si="9"/>
        <v>0.48</v>
      </c>
      <c r="FF56">
        <v>777573</v>
      </c>
      <c r="FI56">
        <v>0.53</v>
      </c>
      <c r="FJ56">
        <f t="shared" si="10"/>
        <v>0.53</v>
      </c>
      <c r="FU56">
        <v>777573</v>
      </c>
      <c r="FX56">
        <v>0.52</v>
      </c>
      <c r="FY56">
        <f t="shared" si="11"/>
        <v>0.52</v>
      </c>
      <c r="GJ56">
        <v>777573</v>
      </c>
      <c r="GM56">
        <v>0.5</v>
      </c>
      <c r="GN56">
        <f t="shared" si="12"/>
        <v>0.5</v>
      </c>
      <c r="GY56">
        <v>777573</v>
      </c>
      <c r="HB56">
        <v>0.56000000000000005</v>
      </c>
      <c r="HC56">
        <f t="shared" si="13"/>
        <v>0.56000000000000005</v>
      </c>
      <c r="HN56">
        <v>777573</v>
      </c>
      <c r="HQ56">
        <v>0.5</v>
      </c>
      <c r="HR56">
        <f t="shared" si="14"/>
        <v>0.5</v>
      </c>
      <c r="ID56">
        <v>777981</v>
      </c>
      <c r="IG56">
        <v>0.49</v>
      </c>
      <c r="IH56">
        <f t="shared" si="15"/>
        <v>0.49</v>
      </c>
      <c r="IS56">
        <v>777981</v>
      </c>
      <c r="IV56">
        <v>0.48</v>
      </c>
      <c r="IW56">
        <f t="shared" si="16"/>
        <v>0.48</v>
      </c>
      <c r="JH56">
        <v>777981</v>
      </c>
      <c r="JK56">
        <v>0.54</v>
      </c>
      <c r="JL56">
        <f t="shared" si="17"/>
        <v>0.54</v>
      </c>
      <c r="JW56">
        <v>777981</v>
      </c>
      <c r="JZ56">
        <v>0.52</v>
      </c>
      <c r="KA56">
        <f t="shared" si="18"/>
        <v>0.52</v>
      </c>
      <c r="KL56">
        <v>777981</v>
      </c>
      <c r="KO56">
        <v>0.5</v>
      </c>
      <c r="KP56">
        <f t="shared" si="19"/>
        <v>0.5</v>
      </c>
      <c r="LA56">
        <v>777981</v>
      </c>
      <c r="LD56">
        <v>0.51</v>
      </c>
      <c r="LE56">
        <f t="shared" si="20"/>
        <v>0.51</v>
      </c>
      <c r="LP56">
        <v>777981</v>
      </c>
      <c r="LS56">
        <v>0.52</v>
      </c>
      <c r="LT56">
        <f t="shared" si="21"/>
        <v>0.52</v>
      </c>
      <c r="ME56">
        <v>777981</v>
      </c>
      <c r="MH56">
        <v>0.49</v>
      </c>
      <c r="MI56">
        <f t="shared" si="22"/>
        <v>0.49</v>
      </c>
      <c r="MT56">
        <v>777981</v>
      </c>
      <c r="MW56">
        <v>0.54</v>
      </c>
      <c r="MX56">
        <f t="shared" si="23"/>
        <v>0.54</v>
      </c>
      <c r="NI56">
        <v>777981</v>
      </c>
      <c r="NL56">
        <v>0.51</v>
      </c>
      <c r="NM56">
        <f t="shared" si="24"/>
        <v>0.51</v>
      </c>
      <c r="NX56">
        <v>777981</v>
      </c>
      <c r="OA56">
        <v>0.53</v>
      </c>
      <c r="OB56">
        <f t="shared" si="25"/>
        <v>0.53</v>
      </c>
      <c r="OM56">
        <v>777981</v>
      </c>
      <c r="OP56">
        <v>0.5</v>
      </c>
      <c r="OQ56">
        <f t="shared" si="26"/>
        <v>0.5</v>
      </c>
      <c r="PB56">
        <v>777981</v>
      </c>
      <c r="PE56">
        <v>0.52</v>
      </c>
      <c r="PF56">
        <f t="shared" si="27"/>
        <v>0.52</v>
      </c>
      <c r="PQ56">
        <v>777981</v>
      </c>
      <c r="PT56">
        <v>0.54</v>
      </c>
      <c r="PU56">
        <f t="shared" si="28"/>
        <v>0.54</v>
      </c>
      <c r="QF56">
        <v>777981</v>
      </c>
      <c r="QI56">
        <v>0.51</v>
      </c>
      <c r="QJ56">
        <f t="shared" si="29"/>
        <v>0.51</v>
      </c>
      <c r="QU56">
        <v>777981</v>
      </c>
      <c r="QX56">
        <v>0.5</v>
      </c>
      <c r="QY56">
        <f t="shared" si="30"/>
        <v>0.5</v>
      </c>
    </row>
    <row r="57" spans="12:467" x14ac:dyDescent="0.2">
      <c r="L57">
        <v>777542</v>
      </c>
      <c r="O57">
        <v>0.55000000000000004</v>
      </c>
      <c r="P57">
        <f t="shared" si="0"/>
        <v>0.55000000000000004</v>
      </c>
      <c r="AA57">
        <v>777542</v>
      </c>
      <c r="AD57">
        <v>0.65</v>
      </c>
      <c r="AE57">
        <f t="shared" si="1"/>
        <v>0.65</v>
      </c>
      <c r="AP57">
        <v>777542</v>
      </c>
      <c r="AS57">
        <v>0.8</v>
      </c>
      <c r="AT57">
        <f t="shared" si="2"/>
        <v>0.8</v>
      </c>
      <c r="BE57">
        <v>777542</v>
      </c>
      <c r="BH57">
        <v>0.68</v>
      </c>
      <c r="BI57">
        <f t="shared" si="3"/>
        <v>0.68</v>
      </c>
      <c r="BT57">
        <v>777542</v>
      </c>
      <c r="BW57">
        <v>0.68</v>
      </c>
      <c r="BX57">
        <f t="shared" si="4"/>
        <v>0.68</v>
      </c>
      <c r="CI57">
        <v>777542</v>
      </c>
      <c r="CL57">
        <v>0.56000000000000005</v>
      </c>
      <c r="CM57">
        <f t="shared" si="5"/>
        <v>0.56000000000000005</v>
      </c>
      <c r="CX57">
        <v>777542</v>
      </c>
      <c r="DA57">
        <v>0.55000000000000004</v>
      </c>
      <c r="DB57">
        <f t="shared" si="6"/>
        <v>0.55000000000000004</v>
      </c>
      <c r="DM57">
        <v>777542</v>
      </c>
      <c r="DP57">
        <v>0.57999999999999996</v>
      </c>
      <c r="DQ57">
        <f t="shared" si="7"/>
        <v>0.57999999999999996</v>
      </c>
      <c r="EB57">
        <v>777542</v>
      </c>
      <c r="EE57">
        <v>0.59</v>
      </c>
      <c r="EF57">
        <f t="shared" si="8"/>
        <v>0.59</v>
      </c>
      <c r="EQ57">
        <v>777542</v>
      </c>
      <c r="ET57">
        <v>0.59</v>
      </c>
      <c r="EU57">
        <f t="shared" si="9"/>
        <v>0.59</v>
      </c>
      <c r="FF57">
        <v>777542</v>
      </c>
      <c r="FI57">
        <v>0.56999999999999995</v>
      </c>
      <c r="FJ57">
        <f t="shared" si="10"/>
        <v>0.56999999999999995</v>
      </c>
      <c r="FU57">
        <v>777542</v>
      </c>
      <c r="FX57">
        <v>0.56999999999999995</v>
      </c>
      <c r="FY57">
        <f t="shared" si="11"/>
        <v>0.56999999999999995</v>
      </c>
      <c r="GJ57">
        <v>777542</v>
      </c>
      <c r="GM57">
        <v>0.6</v>
      </c>
      <c r="GN57">
        <f t="shared" si="12"/>
        <v>0.6</v>
      </c>
      <c r="GY57">
        <v>777542</v>
      </c>
      <c r="HB57">
        <v>0.59</v>
      </c>
      <c r="HC57">
        <f t="shared" si="13"/>
        <v>0.59</v>
      </c>
      <c r="HN57">
        <v>777542</v>
      </c>
      <c r="HQ57">
        <v>0.64</v>
      </c>
      <c r="HR57">
        <f t="shared" si="14"/>
        <v>0.64</v>
      </c>
      <c r="ID57">
        <v>777983</v>
      </c>
      <c r="IG57">
        <v>0.48</v>
      </c>
      <c r="IH57">
        <f t="shared" si="15"/>
        <v>0.48</v>
      </c>
      <c r="IS57">
        <v>777983</v>
      </c>
      <c r="IV57">
        <v>0.43</v>
      </c>
      <c r="IW57">
        <f t="shared" si="16"/>
        <v>0.43</v>
      </c>
      <c r="JH57">
        <v>777983</v>
      </c>
      <c r="JK57">
        <v>0.45</v>
      </c>
      <c r="JL57">
        <f t="shared" si="17"/>
        <v>0.45</v>
      </c>
      <c r="JW57">
        <v>777983</v>
      </c>
      <c r="JZ57">
        <v>0.46</v>
      </c>
      <c r="KA57">
        <f t="shared" si="18"/>
        <v>0.46</v>
      </c>
      <c r="KL57">
        <v>777983</v>
      </c>
      <c r="KO57">
        <v>0.4</v>
      </c>
      <c r="KP57">
        <f t="shared" si="19"/>
        <v>0.4</v>
      </c>
      <c r="LA57">
        <v>777983</v>
      </c>
      <c r="LD57">
        <v>0.41</v>
      </c>
      <c r="LE57">
        <f t="shared" si="20"/>
        <v>0.41</v>
      </c>
      <c r="LP57">
        <v>777983</v>
      </c>
      <c r="LS57">
        <v>0.44</v>
      </c>
      <c r="LT57">
        <f t="shared" si="21"/>
        <v>0.44</v>
      </c>
      <c r="ME57">
        <v>777983</v>
      </c>
      <c r="MH57">
        <v>0.4</v>
      </c>
      <c r="MI57">
        <f t="shared" si="22"/>
        <v>0.4</v>
      </c>
      <c r="MT57">
        <v>777983</v>
      </c>
      <c r="MW57">
        <v>0.4</v>
      </c>
      <c r="MX57">
        <f t="shared" si="23"/>
        <v>0.4</v>
      </c>
      <c r="NI57">
        <v>777983</v>
      </c>
      <c r="NL57">
        <v>0.46</v>
      </c>
      <c r="NM57">
        <f t="shared" si="24"/>
        <v>0.46</v>
      </c>
      <c r="NX57">
        <v>777983</v>
      </c>
      <c r="OA57">
        <v>0.42</v>
      </c>
      <c r="OB57">
        <f t="shared" si="25"/>
        <v>0.42</v>
      </c>
      <c r="OM57">
        <v>777983</v>
      </c>
      <c r="OP57">
        <v>0.47</v>
      </c>
      <c r="OQ57">
        <f t="shared" si="26"/>
        <v>0.47</v>
      </c>
      <c r="PB57">
        <v>777983</v>
      </c>
      <c r="PE57">
        <v>0.43</v>
      </c>
      <c r="PF57">
        <f t="shared" si="27"/>
        <v>0.43</v>
      </c>
      <c r="PQ57">
        <v>777983</v>
      </c>
      <c r="PT57">
        <v>0.47</v>
      </c>
      <c r="PU57">
        <f t="shared" si="28"/>
        <v>0.47</v>
      </c>
      <c r="QF57">
        <v>777983</v>
      </c>
      <c r="QI57">
        <v>0.48</v>
      </c>
      <c r="QJ57">
        <f t="shared" si="29"/>
        <v>0.48</v>
      </c>
      <c r="QU57">
        <v>777983</v>
      </c>
      <c r="QX57">
        <v>0.43</v>
      </c>
      <c r="QY57">
        <f t="shared" si="30"/>
        <v>0.43</v>
      </c>
    </row>
    <row r="58" spans="12:467" x14ac:dyDescent="0.2">
      <c r="L58">
        <v>777543</v>
      </c>
      <c r="O58">
        <v>0.44</v>
      </c>
      <c r="P58">
        <f t="shared" si="0"/>
        <v>0.44</v>
      </c>
      <c r="AA58">
        <v>777543</v>
      </c>
      <c r="AD58">
        <v>0.26</v>
      </c>
      <c r="AE58">
        <f t="shared" si="1"/>
        <v>0.26</v>
      </c>
      <c r="AP58">
        <v>777543</v>
      </c>
      <c r="AS58">
        <v>0.34</v>
      </c>
      <c r="AT58">
        <f t="shared" si="2"/>
        <v>0.34</v>
      </c>
      <c r="BE58">
        <v>777543</v>
      </c>
      <c r="BH58">
        <v>0.39</v>
      </c>
      <c r="BI58">
        <f t="shared" si="3"/>
        <v>0.39</v>
      </c>
      <c r="BT58">
        <v>777543</v>
      </c>
      <c r="BW58">
        <v>0.28000000000000003</v>
      </c>
      <c r="BX58">
        <f t="shared" si="4"/>
        <v>0.28000000000000003</v>
      </c>
      <c r="CI58">
        <v>777543</v>
      </c>
      <c r="CL58">
        <v>0.39</v>
      </c>
      <c r="CM58">
        <f t="shared" si="5"/>
        <v>0.39</v>
      </c>
      <c r="CX58">
        <v>777543</v>
      </c>
      <c r="DA58">
        <v>0.43</v>
      </c>
      <c r="DB58">
        <f t="shared" si="6"/>
        <v>0.43</v>
      </c>
      <c r="DM58">
        <v>777543</v>
      </c>
      <c r="DP58">
        <v>0.43</v>
      </c>
      <c r="DQ58">
        <f t="shared" si="7"/>
        <v>0.43</v>
      </c>
      <c r="EB58">
        <v>777543</v>
      </c>
      <c r="EE58">
        <v>0.36</v>
      </c>
      <c r="EF58">
        <f t="shared" si="8"/>
        <v>0.36</v>
      </c>
      <c r="EQ58">
        <v>777543</v>
      </c>
      <c r="ET58">
        <v>0.36</v>
      </c>
      <c r="EU58">
        <f t="shared" si="9"/>
        <v>0.36</v>
      </c>
      <c r="FF58">
        <v>777543</v>
      </c>
      <c r="FI58">
        <v>0.44</v>
      </c>
      <c r="FJ58">
        <f t="shared" si="10"/>
        <v>0.44</v>
      </c>
      <c r="FU58">
        <v>777543</v>
      </c>
      <c r="FX58">
        <v>0.45</v>
      </c>
      <c r="FY58">
        <f t="shared" si="11"/>
        <v>0.45</v>
      </c>
      <c r="GJ58">
        <v>777543</v>
      </c>
      <c r="GM58">
        <v>0.42</v>
      </c>
      <c r="GN58">
        <f t="shared" si="12"/>
        <v>0.42</v>
      </c>
      <c r="GY58">
        <v>777543</v>
      </c>
      <c r="HB58">
        <v>0.43</v>
      </c>
      <c r="HC58">
        <f t="shared" si="13"/>
        <v>0.43</v>
      </c>
      <c r="HN58">
        <v>777543</v>
      </c>
      <c r="HQ58">
        <v>0.51</v>
      </c>
      <c r="HR58">
        <f t="shared" si="14"/>
        <v>0.51</v>
      </c>
      <c r="ID58">
        <v>777985</v>
      </c>
      <c r="IG58">
        <v>0.43</v>
      </c>
      <c r="IH58">
        <f t="shared" si="15"/>
        <v>0.43</v>
      </c>
      <c r="IS58">
        <v>777985</v>
      </c>
      <c r="IV58">
        <v>0.4</v>
      </c>
      <c r="IW58">
        <f t="shared" si="16"/>
        <v>0.4</v>
      </c>
      <c r="JH58">
        <v>777985</v>
      </c>
      <c r="JK58">
        <v>0.46</v>
      </c>
      <c r="JL58">
        <f t="shared" si="17"/>
        <v>0.46</v>
      </c>
      <c r="JW58">
        <v>777985</v>
      </c>
      <c r="JZ58">
        <v>0.4</v>
      </c>
      <c r="KA58">
        <f t="shared" si="18"/>
        <v>0.4</v>
      </c>
      <c r="KL58">
        <v>777985</v>
      </c>
      <c r="KO58">
        <v>0.42</v>
      </c>
      <c r="KP58">
        <f t="shared" si="19"/>
        <v>0.42</v>
      </c>
      <c r="LA58">
        <v>777985</v>
      </c>
      <c r="LD58">
        <v>0.46</v>
      </c>
      <c r="LE58">
        <f t="shared" si="20"/>
        <v>0.46</v>
      </c>
      <c r="LP58">
        <v>777985</v>
      </c>
      <c r="LS58">
        <v>0.44</v>
      </c>
      <c r="LT58">
        <f t="shared" si="21"/>
        <v>0.44</v>
      </c>
      <c r="ME58">
        <v>777985</v>
      </c>
      <c r="MH58">
        <v>0.43</v>
      </c>
      <c r="MI58">
        <f t="shared" si="22"/>
        <v>0.43</v>
      </c>
      <c r="MT58">
        <v>777985</v>
      </c>
      <c r="MW58">
        <v>0.46</v>
      </c>
      <c r="MX58">
        <f t="shared" si="23"/>
        <v>0.46</v>
      </c>
      <c r="NI58">
        <v>777985</v>
      </c>
      <c r="NL58">
        <v>0.41</v>
      </c>
      <c r="NM58">
        <f t="shared" si="24"/>
        <v>0.41</v>
      </c>
      <c r="NX58">
        <v>777985</v>
      </c>
      <c r="OA58">
        <v>0.5</v>
      </c>
      <c r="OB58">
        <f t="shared" si="25"/>
        <v>0.5</v>
      </c>
      <c r="OM58">
        <v>777985</v>
      </c>
      <c r="OP58">
        <v>0.42</v>
      </c>
      <c r="OQ58">
        <f t="shared" si="26"/>
        <v>0.42</v>
      </c>
      <c r="PB58">
        <v>777985</v>
      </c>
      <c r="PE58">
        <v>0.43</v>
      </c>
      <c r="PF58">
        <f t="shared" si="27"/>
        <v>0.43</v>
      </c>
      <c r="PQ58">
        <v>777985</v>
      </c>
      <c r="PT58">
        <v>0.44</v>
      </c>
      <c r="PU58">
        <f t="shared" si="28"/>
        <v>0.44</v>
      </c>
      <c r="QF58">
        <v>777985</v>
      </c>
      <c r="QI58">
        <v>0.43</v>
      </c>
      <c r="QJ58">
        <f t="shared" si="29"/>
        <v>0.43</v>
      </c>
      <c r="QU58">
        <v>777985</v>
      </c>
      <c r="QX58">
        <v>0.41</v>
      </c>
      <c r="QY58">
        <f t="shared" si="30"/>
        <v>0.41</v>
      </c>
    </row>
    <row r="59" spans="12:467" x14ac:dyDescent="0.2">
      <c r="L59">
        <v>777545</v>
      </c>
      <c r="O59">
        <v>0.56999999999999995</v>
      </c>
      <c r="P59">
        <f t="shared" si="0"/>
        <v>0.56999999999999995</v>
      </c>
      <c r="AA59">
        <v>777545</v>
      </c>
      <c r="AD59">
        <v>0.5</v>
      </c>
      <c r="AE59">
        <f t="shared" si="1"/>
        <v>0.5</v>
      </c>
      <c r="AP59">
        <v>777545</v>
      </c>
      <c r="AS59">
        <v>0.66</v>
      </c>
      <c r="AT59">
        <f t="shared" si="2"/>
        <v>0.66</v>
      </c>
      <c r="BE59">
        <v>777545</v>
      </c>
      <c r="BH59">
        <v>0.56000000000000005</v>
      </c>
      <c r="BI59">
        <f t="shared" si="3"/>
        <v>0.56000000000000005</v>
      </c>
      <c r="BT59">
        <v>777545</v>
      </c>
      <c r="BW59">
        <v>0.51</v>
      </c>
      <c r="BX59">
        <f t="shared" si="4"/>
        <v>0.51</v>
      </c>
      <c r="CI59">
        <v>777545</v>
      </c>
      <c r="CL59">
        <v>0.52</v>
      </c>
      <c r="CM59">
        <f t="shared" si="5"/>
        <v>0.52</v>
      </c>
      <c r="CX59">
        <v>777545</v>
      </c>
      <c r="DA59">
        <v>0.53</v>
      </c>
      <c r="DB59">
        <f t="shared" si="6"/>
        <v>0.53</v>
      </c>
      <c r="DM59">
        <v>777545</v>
      </c>
      <c r="DP59">
        <v>0.56000000000000005</v>
      </c>
      <c r="DQ59">
        <f t="shared" si="7"/>
        <v>0.56000000000000005</v>
      </c>
      <c r="EB59">
        <v>777545</v>
      </c>
      <c r="EE59">
        <v>0.52</v>
      </c>
      <c r="EF59">
        <f t="shared" si="8"/>
        <v>0.52</v>
      </c>
      <c r="EQ59">
        <v>777545</v>
      </c>
      <c r="ET59">
        <v>0.52</v>
      </c>
      <c r="EU59">
        <f t="shared" si="9"/>
        <v>0.52</v>
      </c>
      <c r="FF59">
        <v>777545</v>
      </c>
      <c r="FI59">
        <v>0.55000000000000004</v>
      </c>
      <c r="FJ59">
        <f t="shared" si="10"/>
        <v>0.55000000000000004</v>
      </c>
      <c r="FU59">
        <v>777545</v>
      </c>
      <c r="FX59">
        <v>0.52</v>
      </c>
      <c r="FY59">
        <f t="shared" si="11"/>
        <v>0.52</v>
      </c>
      <c r="GJ59">
        <v>777545</v>
      </c>
      <c r="GM59">
        <v>0.53</v>
      </c>
      <c r="GN59">
        <f t="shared" si="12"/>
        <v>0.53</v>
      </c>
      <c r="GY59">
        <v>777545</v>
      </c>
      <c r="HB59">
        <v>0.57999999999999996</v>
      </c>
      <c r="HC59">
        <f t="shared" si="13"/>
        <v>0.57999999999999996</v>
      </c>
      <c r="HN59">
        <v>777545</v>
      </c>
      <c r="HQ59">
        <v>0.53</v>
      </c>
      <c r="HR59">
        <f t="shared" si="14"/>
        <v>0.53</v>
      </c>
      <c r="ID59">
        <v>777987</v>
      </c>
      <c r="IG59">
        <v>0.53</v>
      </c>
      <c r="IH59">
        <f t="shared" si="15"/>
        <v>0.53</v>
      </c>
      <c r="IS59">
        <v>777987</v>
      </c>
      <c r="IV59">
        <v>0.52</v>
      </c>
      <c r="IW59">
        <f t="shared" si="16"/>
        <v>0.52</v>
      </c>
      <c r="JH59">
        <v>777987</v>
      </c>
      <c r="JK59">
        <v>0.55000000000000004</v>
      </c>
      <c r="JL59">
        <f t="shared" si="17"/>
        <v>0.55000000000000004</v>
      </c>
      <c r="JW59">
        <v>777987</v>
      </c>
      <c r="JZ59">
        <v>0.5</v>
      </c>
      <c r="KA59">
        <f t="shared" si="18"/>
        <v>0.5</v>
      </c>
      <c r="KL59">
        <v>777987</v>
      </c>
      <c r="KO59">
        <v>0.44</v>
      </c>
      <c r="KP59">
        <f t="shared" si="19"/>
        <v>0.44</v>
      </c>
      <c r="LA59">
        <v>777987</v>
      </c>
      <c r="LD59">
        <v>0.5</v>
      </c>
      <c r="LE59">
        <f t="shared" si="20"/>
        <v>0.5</v>
      </c>
      <c r="LP59">
        <v>777987</v>
      </c>
      <c r="LS59">
        <v>0.48</v>
      </c>
      <c r="LT59">
        <f t="shared" si="21"/>
        <v>0.48</v>
      </c>
      <c r="ME59">
        <v>777987</v>
      </c>
      <c r="MH59">
        <v>0.53</v>
      </c>
      <c r="MI59">
        <f t="shared" si="22"/>
        <v>0.53</v>
      </c>
      <c r="MT59">
        <v>777987</v>
      </c>
      <c r="MW59">
        <v>0.45</v>
      </c>
      <c r="MX59">
        <f t="shared" si="23"/>
        <v>0.45</v>
      </c>
      <c r="NI59">
        <v>777987</v>
      </c>
      <c r="NL59">
        <v>0.5</v>
      </c>
      <c r="NM59">
        <f t="shared" si="24"/>
        <v>0.5</v>
      </c>
      <c r="NX59">
        <v>777987</v>
      </c>
      <c r="OA59">
        <v>0.49</v>
      </c>
      <c r="OB59">
        <f t="shared" si="25"/>
        <v>0.49</v>
      </c>
      <c r="OM59">
        <v>777987</v>
      </c>
      <c r="OP59">
        <v>0.52</v>
      </c>
      <c r="OQ59">
        <f t="shared" si="26"/>
        <v>0.52</v>
      </c>
      <c r="PB59">
        <v>777987</v>
      </c>
      <c r="PE59">
        <v>0.54</v>
      </c>
      <c r="PF59">
        <f t="shared" si="27"/>
        <v>0.54</v>
      </c>
      <c r="PQ59">
        <v>777987</v>
      </c>
      <c r="PT59">
        <v>0.51</v>
      </c>
      <c r="PU59">
        <f t="shared" si="28"/>
        <v>0.51</v>
      </c>
      <c r="QF59">
        <v>777987</v>
      </c>
      <c r="QI59">
        <v>0.49</v>
      </c>
      <c r="QJ59">
        <f t="shared" si="29"/>
        <v>0.49</v>
      </c>
      <c r="QU59">
        <v>777987</v>
      </c>
      <c r="QX59">
        <v>0.51</v>
      </c>
      <c r="QY59">
        <f t="shared" si="30"/>
        <v>0.51</v>
      </c>
    </row>
    <row r="60" spans="12:467" x14ac:dyDescent="0.2">
      <c r="L60">
        <v>777548</v>
      </c>
      <c r="O60">
        <v>0.56000000000000005</v>
      </c>
      <c r="P60">
        <f t="shared" si="0"/>
        <v>0.56000000000000005</v>
      </c>
      <c r="AA60">
        <v>777548</v>
      </c>
      <c r="AD60">
        <v>0.53</v>
      </c>
      <c r="AE60">
        <f t="shared" si="1"/>
        <v>0.53</v>
      </c>
      <c r="AP60">
        <v>777548</v>
      </c>
      <c r="AS60">
        <v>0.51</v>
      </c>
      <c r="AT60">
        <f t="shared" si="2"/>
        <v>0.51</v>
      </c>
      <c r="BE60">
        <v>777548</v>
      </c>
      <c r="BH60">
        <v>0.55000000000000004</v>
      </c>
      <c r="BI60">
        <f t="shared" si="3"/>
        <v>0.55000000000000004</v>
      </c>
      <c r="BT60">
        <v>777548</v>
      </c>
      <c r="BW60">
        <v>0.4</v>
      </c>
      <c r="BX60">
        <f t="shared" si="4"/>
        <v>0.4</v>
      </c>
      <c r="CI60">
        <v>777548</v>
      </c>
      <c r="CL60">
        <v>0.54</v>
      </c>
      <c r="CM60">
        <f t="shared" si="5"/>
        <v>0.54</v>
      </c>
      <c r="CX60">
        <v>777548</v>
      </c>
      <c r="DA60">
        <v>0.52</v>
      </c>
      <c r="DB60">
        <f t="shared" si="6"/>
        <v>0.52</v>
      </c>
      <c r="DM60">
        <v>777548</v>
      </c>
      <c r="DP60">
        <v>0.56000000000000005</v>
      </c>
      <c r="DQ60">
        <f t="shared" si="7"/>
        <v>0.56000000000000005</v>
      </c>
      <c r="EB60">
        <v>777548</v>
      </c>
      <c r="EE60">
        <v>0.53</v>
      </c>
      <c r="EF60">
        <f t="shared" si="8"/>
        <v>0.53</v>
      </c>
      <c r="EQ60">
        <v>777548</v>
      </c>
      <c r="ET60">
        <v>0.53</v>
      </c>
      <c r="EU60">
        <f t="shared" si="9"/>
        <v>0.53</v>
      </c>
      <c r="FF60">
        <v>777548</v>
      </c>
      <c r="FI60">
        <v>0.53</v>
      </c>
      <c r="FJ60">
        <f t="shared" si="10"/>
        <v>0.53</v>
      </c>
      <c r="FU60">
        <v>777548</v>
      </c>
      <c r="FX60">
        <v>0.52</v>
      </c>
      <c r="FY60">
        <f t="shared" si="11"/>
        <v>0.52</v>
      </c>
      <c r="GJ60">
        <v>777548</v>
      </c>
      <c r="GM60">
        <v>0.52</v>
      </c>
      <c r="GN60">
        <f t="shared" si="12"/>
        <v>0.52</v>
      </c>
      <c r="GY60">
        <v>777548</v>
      </c>
      <c r="HB60">
        <v>0.55000000000000004</v>
      </c>
      <c r="HC60">
        <f t="shared" si="13"/>
        <v>0.55000000000000004</v>
      </c>
      <c r="HN60">
        <v>777548</v>
      </c>
      <c r="HQ60">
        <v>0.52</v>
      </c>
      <c r="HR60">
        <f t="shared" si="14"/>
        <v>0.52</v>
      </c>
      <c r="ID60">
        <v>777954</v>
      </c>
      <c r="IG60">
        <v>0.47</v>
      </c>
      <c r="IH60">
        <f t="shared" si="15"/>
        <v>0.47</v>
      </c>
      <c r="IS60">
        <v>777954</v>
      </c>
      <c r="IV60">
        <v>0.47</v>
      </c>
      <c r="IW60">
        <f t="shared" si="16"/>
        <v>0.47</v>
      </c>
      <c r="JH60">
        <v>777954</v>
      </c>
      <c r="JK60">
        <v>0.42</v>
      </c>
      <c r="JL60">
        <f t="shared" si="17"/>
        <v>0.42</v>
      </c>
      <c r="JW60">
        <v>777954</v>
      </c>
      <c r="JZ60">
        <v>0.43</v>
      </c>
      <c r="KA60">
        <f t="shared" si="18"/>
        <v>0.43</v>
      </c>
      <c r="KL60">
        <v>777954</v>
      </c>
      <c r="KO60">
        <v>0.45</v>
      </c>
      <c r="KP60">
        <f t="shared" si="19"/>
        <v>0.45</v>
      </c>
      <c r="LA60">
        <v>777954</v>
      </c>
      <c r="LD60">
        <v>0.47</v>
      </c>
      <c r="LE60">
        <f t="shared" si="20"/>
        <v>0.47</v>
      </c>
      <c r="LP60">
        <v>777954</v>
      </c>
      <c r="LS60">
        <v>0.44</v>
      </c>
      <c r="LT60">
        <f t="shared" si="21"/>
        <v>0.44</v>
      </c>
      <c r="ME60">
        <v>777954</v>
      </c>
      <c r="MH60">
        <v>0.47</v>
      </c>
      <c r="MI60">
        <f t="shared" si="22"/>
        <v>0.47</v>
      </c>
      <c r="MT60">
        <v>777954</v>
      </c>
      <c r="MW60">
        <v>0.48</v>
      </c>
      <c r="MX60">
        <f t="shared" si="23"/>
        <v>0.48</v>
      </c>
      <c r="NI60">
        <v>777954</v>
      </c>
      <c r="NL60">
        <v>0.46</v>
      </c>
      <c r="NM60">
        <f t="shared" si="24"/>
        <v>0.46</v>
      </c>
      <c r="NX60">
        <v>777954</v>
      </c>
      <c r="OA60">
        <v>0.45</v>
      </c>
      <c r="OB60">
        <f t="shared" si="25"/>
        <v>0.45</v>
      </c>
      <c r="OM60">
        <v>777954</v>
      </c>
      <c r="OP60">
        <v>0.45</v>
      </c>
      <c r="OQ60">
        <f t="shared" si="26"/>
        <v>0.45</v>
      </c>
      <c r="PB60">
        <v>777954</v>
      </c>
      <c r="PE60">
        <v>0.47</v>
      </c>
      <c r="PF60">
        <f t="shared" si="27"/>
        <v>0.47</v>
      </c>
      <c r="PQ60">
        <v>777954</v>
      </c>
      <c r="PT60">
        <v>0.46</v>
      </c>
      <c r="PU60">
        <f t="shared" si="28"/>
        <v>0.46</v>
      </c>
      <c r="QF60">
        <v>777954</v>
      </c>
      <c r="QI60">
        <v>0.49</v>
      </c>
      <c r="QJ60">
        <f t="shared" si="29"/>
        <v>0.49</v>
      </c>
      <c r="QU60">
        <v>777954</v>
      </c>
      <c r="QX60">
        <v>0.45</v>
      </c>
      <c r="QY60">
        <f t="shared" si="30"/>
        <v>0.45</v>
      </c>
    </row>
    <row r="61" spans="12:467" x14ac:dyDescent="0.2">
      <c r="L61">
        <v>777549</v>
      </c>
      <c r="O61">
        <v>0.44</v>
      </c>
      <c r="P61">
        <f t="shared" si="0"/>
        <v>0.44</v>
      </c>
      <c r="AA61">
        <v>777549</v>
      </c>
      <c r="AD61">
        <v>0.4</v>
      </c>
      <c r="AE61">
        <f t="shared" si="1"/>
        <v>0.4</v>
      </c>
      <c r="AP61">
        <v>777549</v>
      </c>
      <c r="AS61">
        <v>0.26</v>
      </c>
      <c r="AT61">
        <f t="shared" si="2"/>
        <v>0.26</v>
      </c>
      <c r="BE61">
        <v>777549</v>
      </c>
      <c r="BH61">
        <v>0.45</v>
      </c>
      <c r="BI61">
        <f t="shared" si="3"/>
        <v>0.45</v>
      </c>
      <c r="BT61">
        <v>777549</v>
      </c>
      <c r="BW61">
        <v>0.23</v>
      </c>
      <c r="BX61">
        <f t="shared" si="4"/>
        <v>0.23</v>
      </c>
      <c r="CI61">
        <v>777549</v>
      </c>
      <c r="CL61">
        <v>0.46</v>
      </c>
      <c r="CM61">
        <f t="shared" si="5"/>
        <v>0.46</v>
      </c>
      <c r="CX61">
        <v>777549</v>
      </c>
      <c r="DA61">
        <v>0.44</v>
      </c>
      <c r="DB61">
        <f t="shared" si="6"/>
        <v>0.44</v>
      </c>
      <c r="DM61">
        <v>777549</v>
      </c>
      <c r="DP61">
        <v>0.44</v>
      </c>
      <c r="DQ61">
        <f t="shared" si="7"/>
        <v>0.44</v>
      </c>
      <c r="EB61">
        <v>777549</v>
      </c>
      <c r="EE61">
        <v>0.44</v>
      </c>
      <c r="EF61">
        <f t="shared" si="8"/>
        <v>0.44</v>
      </c>
      <c r="EQ61">
        <v>777549</v>
      </c>
      <c r="ET61">
        <v>0.44</v>
      </c>
      <c r="EU61">
        <f t="shared" si="9"/>
        <v>0.44</v>
      </c>
      <c r="FF61">
        <v>777549</v>
      </c>
      <c r="FI61">
        <v>0.49</v>
      </c>
      <c r="FJ61">
        <f t="shared" si="10"/>
        <v>0.49</v>
      </c>
      <c r="FU61">
        <v>777549</v>
      </c>
      <c r="FX61">
        <v>0.45</v>
      </c>
      <c r="FY61">
        <f t="shared" si="11"/>
        <v>0.45</v>
      </c>
      <c r="GJ61">
        <v>777549</v>
      </c>
      <c r="GM61">
        <v>0.44</v>
      </c>
      <c r="GN61">
        <f t="shared" si="12"/>
        <v>0.44</v>
      </c>
      <c r="GY61">
        <v>777549</v>
      </c>
      <c r="HB61">
        <v>0.48</v>
      </c>
      <c r="HC61">
        <f t="shared" si="13"/>
        <v>0.48</v>
      </c>
      <c r="HN61">
        <v>777549</v>
      </c>
      <c r="HQ61">
        <v>0.41</v>
      </c>
      <c r="HR61">
        <f t="shared" si="14"/>
        <v>0.41</v>
      </c>
      <c r="ID61">
        <v>777956</v>
      </c>
      <c r="IG61">
        <v>0.56999999999999995</v>
      </c>
      <c r="IH61">
        <f t="shared" si="15"/>
        <v>0.56999999999999995</v>
      </c>
      <c r="IS61">
        <v>777956</v>
      </c>
      <c r="IV61">
        <v>0.56000000000000005</v>
      </c>
      <c r="IW61">
        <f t="shared" si="16"/>
        <v>0.56000000000000005</v>
      </c>
      <c r="JH61">
        <v>777956</v>
      </c>
      <c r="JK61">
        <v>0.57999999999999996</v>
      </c>
      <c r="JL61">
        <f t="shared" si="17"/>
        <v>0.57999999999999996</v>
      </c>
      <c r="JW61">
        <v>777956</v>
      </c>
      <c r="JZ61">
        <v>0.54</v>
      </c>
      <c r="KA61">
        <f t="shared" si="18"/>
        <v>0.54</v>
      </c>
      <c r="KL61">
        <v>777956</v>
      </c>
      <c r="KO61">
        <v>0.64</v>
      </c>
      <c r="KP61">
        <f t="shared" si="19"/>
        <v>0.64</v>
      </c>
      <c r="LA61">
        <v>777956</v>
      </c>
      <c r="LD61">
        <v>0.56999999999999995</v>
      </c>
      <c r="LE61">
        <f t="shared" si="20"/>
        <v>0.56999999999999995</v>
      </c>
      <c r="LP61">
        <v>777956</v>
      </c>
      <c r="LS61">
        <v>0.54</v>
      </c>
      <c r="LT61">
        <f t="shared" si="21"/>
        <v>0.54</v>
      </c>
      <c r="ME61">
        <v>777956</v>
      </c>
      <c r="MH61">
        <v>0.56000000000000005</v>
      </c>
      <c r="MI61">
        <f t="shared" si="22"/>
        <v>0.56000000000000005</v>
      </c>
      <c r="MT61">
        <v>777956</v>
      </c>
      <c r="MW61">
        <v>0.64</v>
      </c>
      <c r="MX61">
        <f t="shared" si="23"/>
        <v>0.64</v>
      </c>
      <c r="NI61">
        <v>777956</v>
      </c>
      <c r="NL61">
        <v>0.54</v>
      </c>
      <c r="NM61">
        <f t="shared" si="24"/>
        <v>0.54</v>
      </c>
      <c r="NX61">
        <v>777956</v>
      </c>
      <c r="OA61">
        <v>0.53</v>
      </c>
      <c r="OB61">
        <f t="shared" si="25"/>
        <v>0.53</v>
      </c>
      <c r="OM61">
        <v>777956</v>
      </c>
      <c r="OP61">
        <v>0.56000000000000005</v>
      </c>
      <c r="OQ61">
        <f t="shared" si="26"/>
        <v>0.56000000000000005</v>
      </c>
      <c r="PB61">
        <v>777956</v>
      </c>
      <c r="PE61">
        <v>0.55000000000000004</v>
      </c>
      <c r="PF61">
        <f t="shared" si="27"/>
        <v>0.55000000000000004</v>
      </c>
      <c r="PQ61">
        <v>777956</v>
      </c>
      <c r="PT61">
        <v>0.55000000000000004</v>
      </c>
      <c r="PU61">
        <f t="shared" si="28"/>
        <v>0.55000000000000004</v>
      </c>
      <c r="QF61">
        <v>777956</v>
      </c>
      <c r="QI61">
        <v>0.56999999999999995</v>
      </c>
      <c r="QJ61">
        <f t="shared" si="29"/>
        <v>0.56999999999999995</v>
      </c>
      <c r="QU61">
        <v>777956</v>
      </c>
      <c r="QX61">
        <v>0.56000000000000005</v>
      </c>
      <c r="QY61">
        <f t="shared" si="30"/>
        <v>0.56000000000000005</v>
      </c>
    </row>
    <row r="62" spans="12:467" x14ac:dyDescent="0.2">
      <c r="L62">
        <v>777551</v>
      </c>
      <c r="O62">
        <v>0.4</v>
      </c>
      <c r="P62">
        <f t="shared" si="0"/>
        <v>0.4</v>
      </c>
      <c r="AA62">
        <v>777551</v>
      </c>
      <c r="AD62">
        <v>0.28999999999999998</v>
      </c>
      <c r="AE62">
        <f t="shared" si="1"/>
        <v>0.28999999999999998</v>
      </c>
      <c r="AP62">
        <v>777551</v>
      </c>
      <c r="AS62">
        <v>0.26</v>
      </c>
      <c r="AT62">
        <f t="shared" si="2"/>
        <v>0.26</v>
      </c>
      <c r="BE62">
        <v>777551</v>
      </c>
      <c r="BH62">
        <v>0.32</v>
      </c>
      <c r="BI62">
        <f t="shared" si="3"/>
        <v>0.32</v>
      </c>
      <c r="BT62">
        <v>777551</v>
      </c>
      <c r="BW62">
        <v>0.33</v>
      </c>
      <c r="BX62">
        <f t="shared" si="4"/>
        <v>0.33</v>
      </c>
      <c r="CI62">
        <v>777551</v>
      </c>
      <c r="CL62">
        <v>0.43</v>
      </c>
      <c r="CM62">
        <f t="shared" si="5"/>
        <v>0.43</v>
      </c>
      <c r="CX62">
        <v>777551</v>
      </c>
      <c r="DA62">
        <v>0.44</v>
      </c>
      <c r="DB62">
        <f t="shared" si="6"/>
        <v>0.44</v>
      </c>
      <c r="DM62">
        <v>777551</v>
      </c>
      <c r="DP62">
        <v>0.41</v>
      </c>
      <c r="DQ62">
        <f t="shared" si="7"/>
        <v>0.41</v>
      </c>
      <c r="EB62">
        <v>777551</v>
      </c>
      <c r="EE62">
        <v>0.42</v>
      </c>
      <c r="EF62">
        <f t="shared" si="8"/>
        <v>0.42</v>
      </c>
      <c r="EQ62">
        <v>777551</v>
      </c>
      <c r="ET62">
        <v>0.42</v>
      </c>
      <c r="EU62">
        <f t="shared" si="9"/>
        <v>0.42</v>
      </c>
      <c r="FF62">
        <v>777551</v>
      </c>
      <c r="FI62">
        <v>0.47</v>
      </c>
      <c r="FJ62">
        <f t="shared" si="10"/>
        <v>0.47</v>
      </c>
      <c r="FU62">
        <v>777551</v>
      </c>
      <c r="FX62">
        <v>0.47</v>
      </c>
      <c r="FY62">
        <f t="shared" si="11"/>
        <v>0.47</v>
      </c>
      <c r="GJ62">
        <v>777551</v>
      </c>
      <c r="GM62">
        <v>0.43</v>
      </c>
      <c r="GN62">
        <f t="shared" si="12"/>
        <v>0.43</v>
      </c>
      <c r="GY62">
        <v>777551</v>
      </c>
      <c r="HB62">
        <v>0.45</v>
      </c>
      <c r="HC62">
        <f t="shared" si="13"/>
        <v>0.45</v>
      </c>
      <c r="HN62">
        <v>777551</v>
      </c>
      <c r="HQ62">
        <v>0.43</v>
      </c>
      <c r="HR62">
        <f t="shared" si="14"/>
        <v>0.43</v>
      </c>
      <c r="ID62">
        <v>777957</v>
      </c>
      <c r="IG62">
        <v>0.45</v>
      </c>
      <c r="IH62">
        <f t="shared" si="15"/>
        <v>0.45</v>
      </c>
      <c r="IS62">
        <v>777957</v>
      </c>
      <c r="IV62">
        <v>0.41</v>
      </c>
      <c r="IW62">
        <f t="shared" si="16"/>
        <v>0.41</v>
      </c>
      <c r="JH62">
        <v>777957</v>
      </c>
      <c r="JK62">
        <v>0.48</v>
      </c>
      <c r="JL62">
        <f t="shared" si="17"/>
        <v>0.48</v>
      </c>
      <c r="JW62">
        <v>777957</v>
      </c>
      <c r="JZ62">
        <v>0.43</v>
      </c>
      <c r="KA62">
        <f t="shared" si="18"/>
        <v>0.43</v>
      </c>
      <c r="KL62">
        <v>777957</v>
      </c>
      <c r="KO62">
        <v>0.46</v>
      </c>
      <c r="KP62">
        <f t="shared" si="19"/>
        <v>0.46</v>
      </c>
      <c r="LA62">
        <v>777957</v>
      </c>
      <c r="LD62">
        <v>0.44</v>
      </c>
      <c r="LE62">
        <f t="shared" si="20"/>
        <v>0.44</v>
      </c>
      <c r="LP62">
        <v>777957</v>
      </c>
      <c r="LS62">
        <v>0.43</v>
      </c>
      <c r="LT62">
        <f t="shared" si="21"/>
        <v>0.43</v>
      </c>
      <c r="ME62">
        <v>777957</v>
      </c>
      <c r="MH62">
        <v>0.46</v>
      </c>
      <c r="MI62">
        <f t="shared" si="22"/>
        <v>0.46</v>
      </c>
      <c r="MT62">
        <v>777957</v>
      </c>
      <c r="MW62">
        <v>0.47</v>
      </c>
      <c r="MX62">
        <f t="shared" si="23"/>
        <v>0.47</v>
      </c>
      <c r="NI62">
        <v>777957</v>
      </c>
      <c r="NL62">
        <v>0.42</v>
      </c>
      <c r="NM62">
        <f t="shared" si="24"/>
        <v>0.42</v>
      </c>
      <c r="NX62">
        <v>777957</v>
      </c>
      <c r="OA62">
        <v>0.46</v>
      </c>
      <c r="OB62">
        <f t="shared" si="25"/>
        <v>0.46</v>
      </c>
      <c r="OM62">
        <v>777957</v>
      </c>
      <c r="OP62">
        <v>0.44</v>
      </c>
      <c r="OQ62">
        <f t="shared" si="26"/>
        <v>0.44</v>
      </c>
      <c r="PB62">
        <v>777957</v>
      </c>
      <c r="PE62">
        <v>0.43</v>
      </c>
      <c r="PF62">
        <f t="shared" si="27"/>
        <v>0.43</v>
      </c>
      <c r="PQ62">
        <v>777957</v>
      </c>
      <c r="PT62">
        <v>0.42</v>
      </c>
      <c r="PU62">
        <f t="shared" si="28"/>
        <v>0.42</v>
      </c>
      <c r="QF62">
        <v>777957</v>
      </c>
      <c r="QI62">
        <v>0.43</v>
      </c>
      <c r="QJ62">
        <f t="shared" si="29"/>
        <v>0.43</v>
      </c>
      <c r="QU62">
        <v>777957</v>
      </c>
      <c r="QX62">
        <v>0.41</v>
      </c>
      <c r="QY62">
        <f t="shared" si="30"/>
        <v>0.41</v>
      </c>
    </row>
    <row r="63" spans="12:467" x14ac:dyDescent="0.2">
      <c r="L63">
        <v>777553</v>
      </c>
      <c r="O63">
        <v>0.45</v>
      </c>
      <c r="P63">
        <f t="shared" si="0"/>
        <v>0.45</v>
      </c>
      <c r="AA63">
        <v>777553</v>
      </c>
      <c r="AD63">
        <v>0.41</v>
      </c>
      <c r="AE63">
        <f t="shared" si="1"/>
        <v>0.41</v>
      </c>
      <c r="AP63">
        <v>777553</v>
      </c>
      <c r="AS63">
        <v>0.36</v>
      </c>
      <c r="AT63">
        <f t="shared" si="2"/>
        <v>0.36</v>
      </c>
      <c r="BE63">
        <v>777553</v>
      </c>
      <c r="BH63">
        <v>0.44</v>
      </c>
      <c r="BI63">
        <f t="shared" si="3"/>
        <v>0.44</v>
      </c>
      <c r="BT63">
        <v>777553</v>
      </c>
      <c r="BW63">
        <v>0.41</v>
      </c>
      <c r="BX63">
        <f t="shared" si="4"/>
        <v>0.41</v>
      </c>
      <c r="CI63">
        <v>777553</v>
      </c>
      <c r="CL63">
        <v>0.48</v>
      </c>
      <c r="CM63">
        <f t="shared" si="5"/>
        <v>0.48</v>
      </c>
      <c r="CX63">
        <v>777553</v>
      </c>
      <c r="DA63">
        <v>0.49</v>
      </c>
      <c r="DB63">
        <f t="shared" si="6"/>
        <v>0.49</v>
      </c>
      <c r="DM63">
        <v>777553</v>
      </c>
      <c r="DP63">
        <v>0.48</v>
      </c>
      <c r="DQ63">
        <f t="shared" si="7"/>
        <v>0.48</v>
      </c>
      <c r="EB63">
        <v>777553</v>
      </c>
      <c r="EE63">
        <v>0.52</v>
      </c>
      <c r="EF63">
        <f t="shared" si="8"/>
        <v>0.52</v>
      </c>
      <c r="EQ63">
        <v>777553</v>
      </c>
      <c r="ET63">
        <v>0.52</v>
      </c>
      <c r="EU63">
        <f t="shared" si="9"/>
        <v>0.52</v>
      </c>
      <c r="FF63">
        <v>777553</v>
      </c>
      <c r="FI63">
        <v>0.5</v>
      </c>
      <c r="FJ63">
        <f t="shared" si="10"/>
        <v>0.5</v>
      </c>
      <c r="FU63">
        <v>777553</v>
      </c>
      <c r="FX63">
        <v>0.48</v>
      </c>
      <c r="FY63">
        <f t="shared" si="11"/>
        <v>0.48</v>
      </c>
      <c r="GJ63">
        <v>777553</v>
      </c>
      <c r="GM63">
        <v>0.46</v>
      </c>
      <c r="GN63">
        <f t="shared" si="12"/>
        <v>0.46</v>
      </c>
      <c r="GY63">
        <v>777553</v>
      </c>
      <c r="HB63">
        <v>0.47</v>
      </c>
      <c r="HC63">
        <f t="shared" si="13"/>
        <v>0.47</v>
      </c>
      <c r="HN63">
        <v>777553</v>
      </c>
      <c r="HQ63">
        <v>0.37</v>
      </c>
      <c r="HR63">
        <f t="shared" si="14"/>
        <v>0.37</v>
      </c>
      <c r="ID63">
        <v>777961</v>
      </c>
      <c r="IG63">
        <v>0.43</v>
      </c>
      <c r="IH63">
        <f t="shared" si="15"/>
        <v>0.43</v>
      </c>
      <c r="IS63">
        <v>777961</v>
      </c>
      <c r="IV63">
        <v>0.4</v>
      </c>
      <c r="IW63">
        <f t="shared" si="16"/>
        <v>0.4</v>
      </c>
      <c r="JH63">
        <v>777961</v>
      </c>
      <c r="JK63">
        <v>0.43</v>
      </c>
      <c r="JL63">
        <f t="shared" si="17"/>
        <v>0.43</v>
      </c>
      <c r="JW63">
        <v>777961</v>
      </c>
      <c r="JZ63">
        <v>0.45</v>
      </c>
      <c r="KA63">
        <f t="shared" si="18"/>
        <v>0.45</v>
      </c>
      <c r="KL63">
        <v>777961</v>
      </c>
      <c r="KO63">
        <v>0.41</v>
      </c>
      <c r="KP63">
        <f t="shared" si="19"/>
        <v>0.41</v>
      </c>
      <c r="LA63">
        <v>777961</v>
      </c>
      <c r="LD63">
        <v>0.41</v>
      </c>
      <c r="LE63">
        <f t="shared" si="20"/>
        <v>0.41</v>
      </c>
      <c r="LP63">
        <v>777961</v>
      </c>
      <c r="LS63">
        <v>0.42</v>
      </c>
      <c r="LT63">
        <f t="shared" si="21"/>
        <v>0.42</v>
      </c>
      <c r="ME63">
        <v>777961</v>
      </c>
      <c r="MH63">
        <v>0.41</v>
      </c>
      <c r="MI63">
        <f t="shared" si="22"/>
        <v>0.41</v>
      </c>
      <c r="MT63">
        <v>777961</v>
      </c>
      <c r="MW63">
        <v>0.38</v>
      </c>
      <c r="MX63">
        <f t="shared" si="23"/>
        <v>0.38</v>
      </c>
      <c r="NI63">
        <v>777961</v>
      </c>
      <c r="NL63">
        <v>0.43</v>
      </c>
      <c r="NM63">
        <f t="shared" si="24"/>
        <v>0.43</v>
      </c>
      <c r="NX63">
        <v>777961</v>
      </c>
      <c r="OA63">
        <v>0.45</v>
      </c>
      <c r="OB63">
        <f t="shared" si="25"/>
        <v>0.45</v>
      </c>
      <c r="OM63">
        <v>777961</v>
      </c>
      <c r="OP63">
        <v>0.44</v>
      </c>
      <c r="OQ63">
        <f t="shared" si="26"/>
        <v>0.44</v>
      </c>
      <c r="PB63">
        <v>777961</v>
      </c>
      <c r="PE63">
        <v>0.46</v>
      </c>
      <c r="PF63">
        <f t="shared" si="27"/>
        <v>0.46</v>
      </c>
      <c r="PQ63">
        <v>777961</v>
      </c>
      <c r="PT63">
        <v>0.4</v>
      </c>
      <c r="PU63">
        <f t="shared" si="28"/>
        <v>0.4</v>
      </c>
      <c r="QF63">
        <v>777961</v>
      </c>
      <c r="QI63">
        <v>0.4</v>
      </c>
      <c r="QJ63">
        <f t="shared" si="29"/>
        <v>0.4</v>
      </c>
      <c r="QU63">
        <v>777961</v>
      </c>
      <c r="QX63">
        <v>0.4</v>
      </c>
      <c r="QY63">
        <f t="shared" si="30"/>
        <v>0.4</v>
      </c>
    </row>
    <row r="64" spans="12:467" x14ac:dyDescent="0.2">
      <c r="L64">
        <v>777556</v>
      </c>
      <c r="O64">
        <v>0.56000000000000005</v>
      </c>
      <c r="P64">
        <f t="shared" si="0"/>
        <v>0.56000000000000005</v>
      </c>
      <c r="AA64">
        <v>777556</v>
      </c>
      <c r="AD64">
        <v>0.56000000000000005</v>
      </c>
      <c r="AE64">
        <f t="shared" si="1"/>
        <v>0.56000000000000005</v>
      </c>
      <c r="AP64">
        <v>777556</v>
      </c>
      <c r="AS64">
        <v>0.49</v>
      </c>
      <c r="AT64">
        <f t="shared" si="2"/>
        <v>0.49</v>
      </c>
      <c r="BE64">
        <v>777556</v>
      </c>
      <c r="BH64">
        <v>0.47</v>
      </c>
      <c r="BI64">
        <f t="shared" si="3"/>
        <v>0.47</v>
      </c>
      <c r="BT64">
        <v>777556</v>
      </c>
      <c r="BW64">
        <v>0.53</v>
      </c>
      <c r="BX64">
        <f t="shared" si="4"/>
        <v>0.53</v>
      </c>
      <c r="CI64">
        <v>777556</v>
      </c>
      <c r="CL64">
        <v>0.54</v>
      </c>
      <c r="CM64">
        <f t="shared" si="5"/>
        <v>0.54</v>
      </c>
      <c r="CX64">
        <v>777556</v>
      </c>
      <c r="DA64">
        <v>0.54</v>
      </c>
      <c r="DB64">
        <f t="shared" si="6"/>
        <v>0.54</v>
      </c>
      <c r="DM64">
        <v>777556</v>
      </c>
      <c r="DP64">
        <v>0.54</v>
      </c>
      <c r="DQ64">
        <f t="shared" si="7"/>
        <v>0.54</v>
      </c>
      <c r="EB64">
        <v>777556</v>
      </c>
      <c r="EE64">
        <v>0.49</v>
      </c>
      <c r="EF64">
        <f t="shared" si="8"/>
        <v>0.49</v>
      </c>
      <c r="EQ64">
        <v>777556</v>
      </c>
      <c r="ET64">
        <v>0.49</v>
      </c>
      <c r="EU64">
        <f t="shared" si="9"/>
        <v>0.49</v>
      </c>
      <c r="FF64">
        <v>777556</v>
      </c>
      <c r="FI64">
        <v>0.54</v>
      </c>
      <c r="FJ64">
        <f t="shared" si="10"/>
        <v>0.54</v>
      </c>
      <c r="FU64">
        <v>777556</v>
      </c>
      <c r="FX64">
        <v>0.54</v>
      </c>
      <c r="FY64">
        <f t="shared" si="11"/>
        <v>0.54</v>
      </c>
      <c r="GJ64">
        <v>777556</v>
      </c>
      <c r="GM64">
        <v>0.5</v>
      </c>
      <c r="GN64">
        <f t="shared" si="12"/>
        <v>0.5</v>
      </c>
      <c r="GY64">
        <v>777556</v>
      </c>
      <c r="HB64">
        <v>0.56999999999999995</v>
      </c>
      <c r="HC64">
        <f t="shared" si="13"/>
        <v>0.56999999999999995</v>
      </c>
      <c r="HN64">
        <v>777556</v>
      </c>
      <c r="HQ64">
        <v>0.51</v>
      </c>
      <c r="HR64">
        <f t="shared" si="14"/>
        <v>0.51</v>
      </c>
      <c r="ID64">
        <v>777962</v>
      </c>
      <c r="IG64">
        <v>0.52</v>
      </c>
      <c r="IH64">
        <f t="shared" si="15"/>
        <v>0.52</v>
      </c>
      <c r="IS64">
        <v>777962</v>
      </c>
      <c r="IV64">
        <v>0.53</v>
      </c>
      <c r="IW64">
        <f t="shared" si="16"/>
        <v>0.53</v>
      </c>
      <c r="JH64">
        <v>777962</v>
      </c>
      <c r="JK64">
        <v>0.53</v>
      </c>
      <c r="JL64">
        <f t="shared" si="17"/>
        <v>0.53</v>
      </c>
      <c r="JW64">
        <v>777962</v>
      </c>
      <c r="JZ64">
        <v>0.52</v>
      </c>
      <c r="KA64">
        <f t="shared" si="18"/>
        <v>0.52</v>
      </c>
      <c r="KL64">
        <v>777962</v>
      </c>
      <c r="KO64">
        <v>0.48</v>
      </c>
      <c r="KP64">
        <f t="shared" si="19"/>
        <v>0.48</v>
      </c>
      <c r="LA64">
        <v>777962</v>
      </c>
      <c r="LD64">
        <v>0.55000000000000004</v>
      </c>
      <c r="LE64">
        <f t="shared" si="20"/>
        <v>0.55000000000000004</v>
      </c>
      <c r="LP64">
        <v>777962</v>
      </c>
      <c r="LS64">
        <v>0.52</v>
      </c>
      <c r="LT64">
        <f t="shared" si="21"/>
        <v>0.52</v>
      </c>
      <c r="ME64">
        <v>777962</v>
      </c>
      <c r="MH64">
        <v>0.46</v>
      </c>
      <c r="MI64">
        <f t="shared" si="22"/>
        <v>0.46</v>
      </c>
      <c r="MT64">
        <v>777962</v>
      </c>
      <c r="MW64">
        <v>0.53</v>
      </c>
      <c r="MX64">
        <f t="shared" si="23"/>
        <v>0.53</v>
      </c>
      <c r="NI64">
        <v>777962</v>
      </c>
      <c r="NL64">
        <v>0.51</v>
      </c>
      <c r="NM64">
        <f t="shared" si="24"/>
        <v>0.51</v>
      </c>
      <c r="NX64">
        <v>777962</v>
      </c>
      <c r="OA64">
        <v>0.54</v>
      </c>
      <c r="OB64">
        <f t="shared" si="25"/>
        <v>0.54</v>
      </c>
      <c r="OM64">
        <v>777962</v>
      </c>
      <c r="OP64">
        <v>0.5</v>
      </c>
      <c r="OQ64">
        <f t="shared" si="26"/>
        <v>0.5</v>
      </c>
      <c r="PB64">
        <v>777962</v>
      </c>
      <c r="PE64">
        <v>0.51</v>
      </c>
      <c r="PF64">
        <f t="shared" si="27"/>
        <v>0.51</v>
      </c>
      <c r="PQ64">
        <v>777962</v>
      </c>
      <c r="PT64">
        <v>0.5</v>
      </c>
      <c r="PU64">
        <f t="shared" si="28"/>
        <v>0.5</v>
      </c>
      <c r="QF64">
        <v>777962</v>
      </c>
      <c r="QI64">
        <v>0.53</v>
      </c>
      <c r="QJ64">
        <f t="shared" si="29"/>
        <v>0.53</v>
      </c>
      <c r="QU64">
        <v>777962</v>
      </c>
      <c r="QX64">
        <v>0.52</v>
      </c>
      <c r="QY64">
        <f t="shared" si="30"/>
        <v>0.52</v>
      </c>
    </row>
    <row r="65" spans="12:467" x14ac:dyDescent="0.2">
      <c r="L65">
        <v>777561</v>
      </c>
      <c r="O65">
        <v>0.52</v>
      </c>
      <c r="P65">
        <f t="shared" si="0"/>
        <v>0.52</v>
      </c>
      <c r="AA65">
        <v>777561</v>
      </c>
      <c r="AD65">
        <v>0.6</v>
      </c>
      <c r="AE65">
        <f t="shared" si="1"/>
        <v>0.6</v>
      </c>
      <c r="AP65">
        <v>777561</v>
      </c>
      <c r="AS65">
        <v>0.55000000000000004</v>
      </c>
      <c r="AT65">
        <f t="shared" si="2"/>
        <v>0.55000000000000004</v>
      </c>
      <c r="BE65">
        <v>777561</v>
      </c>
      <c r="BH65">
        <v>0.47</v>
      </c>
      <c r="BI65">
        <f t="shared" si="3"/>
        <v>0.47</v>
      </c>
      <c r="BT65">
        <v>777561</v>
      </c>
      <c r="BW65">
        <v>0.59</v>
      </c>
      <c r="BX65">
        <f t="shared" si="4"/>
        <v>0.59</v>
      </c>
      <c r="CI65">
        <v>777561</v>
      </c>
      <c r="CL65">
        <v>0.51</v>
      </c>
      <c r="CM65">
        <f t="shared" si="5"/>
        <v>0.51</v>
      </c>
      <c r="CX65">
        <v>777561</v>
      </c>
      <c r="DA65">
        <v>0.49</v>
      </c>
      <c r="DB65">
        <f t="shared" si="6"/>
        <v>0.49</v>
      </c>
      <c r="DM65">
        <v>777561</v>
      </c>
      <c r="DP65">
        <v>0.52</v>
      </c>
      <c r="DQ65">
        <f t="shared" si="7"/>
        <v>0.52</v>
      </c>
      <c r="EB65">
        <v>777561</v>
      </c>
      <c r="EE65">
        <v>0.51</v>
      </c>
      <c r="EF65">
        <f t="shared" si="8"/>
        <v>0.51</v>
      </c>
      <c r="EQ65">
        <v>777561</v>
      </c>
      <c r="ET65">
        <v>0.51</v>
      </c>
      <c r="EU65">
        <f t="shared" si="9"/>
        <v>0.51</v>
      </c>
      <c r="FF65">
        <v>777561</v>
      </c>
      <c r="FI65">
        <v>0.51</v>
      </c>
      <c r="FJ65">
        <f t="shared" si="10"/>
        <v>0.51</v>
      </c>
      <c r="FU65">
        <v>777561</v>
      </c>
      <c r="FX65">
        <v>0.51</v>
      </c>
      <c r="FY65">
        <f t="shared" si="11"/>
        <v>0.51</v>
      </c>
      <c r="GJ65">
        <v>777561</v>
      </c>
      <c r="GM65">
        <v>0.49</v>
      </c>
      <c r="GN65">
        <f t="shared" si="12"/>
        <v>0.49</v>
      </c>
      <c r="GY65">
        <v>777561</v>
      </c>
      <c r="HB65">
        <v>0.52</v>
      </c>
      <c r="HC65">
        <f t="shared" si="13"/>
        <v>0.52</v>
      </c>
      <c r="HN65">
        <v>777561</v>
      </c>
      <c r="HQ65">
        <v>0.57999999999999996</v>
      </c>
      <c r="HR65">
        <f t="shared" si="14"/>
        <v>0.57999999999999996</v>
      </c>
      <c r="ID65">
        <v>777963</v>
      </c>
      <c r="IG65">
        <v>0.57999999999999996</v>
      </c>
      <c r="IH65">
        <f t="shared" si="15"/>
        <v>0.57999999999999996</v>
      </c>
      <c r="IS65">
        <v>777963</v>
      </c>
      <c r="IV65">
        <v>0.59</v>
      </c>
      <c r="IW65">
        <f t="shared" si="16"/>
        <v>0.59</v>
      </c>
      <c r="JH65">
        <v>777963</v>
      </c>
      <c r="JK65">
        <v>0.6</v>
      </c>
      <c r="JL65">
        <f t="shared" si="17"/>
        <v>0.6</v>
      </c>
      <c r="JW65">
        <v>777963</v>
      </c>
      <c r="JZ65">
        <v>0.56999999999999995</v>
      </c>
      <c r="KA65">
        <f t="shared" si="18"/>
        <v>0.56999999999999995</v>
      </c>
      <c r="KL65">
        <v>777963</v>
      </c>
      <c r="KO65">
        <v>0.56999999999999995</v>
      </c>
      <c r="KP65">
        <f t="shared" si="19"/>
        <v>0.56999999999999995</v>
      </c>
      <c r="LA65">
        <v>777963</v>
      </c>
      <c r="LD65">
        <v>0.56999999999999995</v>
      </c>
      <c r="LE65">
        <f t="shared" si="20"/>
        <v>0.56999999999999995</v>
      </c>
      <c r="LP65">
        <v>777963</v>
      </c>
      <c r="LS65">
        <v>0.55000000000000004</v>
      </c>
      <c r="LT65">
        <f t="shared" si="21"/>
        <v>0.55000000000000004</v>
      </c>
      <c r="ME65">
        <v>777963</v>
      </c>
      <c r="MH65">
        <v>0.57999999999999996</v>
      </c>
      <c r="MI65">
        <f t="shared" si="22"/>
        <v>0.57999999999999996</v>
      </c>
      <c r="MT65">
        <v>777963</v>
      </c>
      <c r="MW65">
        <v>0.66</v>
      </c>
      <c r="MX65">
        <f t="shared" si="23"/>
        <v>0.66</v>
      </c>
      <c r="NI65">
        <v>777963</v>
      </c>
      <c r="NL65">
        <v>0.54</v>
      </c>
      <c r="NM65">
        <f t="shared" si="24"/>
        <v>0.54</v>
      </c>
      <c r="NX65">
        <v>777963</v>
      </c>
      <c r="OA65">
        <v>0.53</v>
      </c>
      <c r="OB65">
        <f t="shared" si="25"/>
        <v>0.53</v>
      </c>
      <c r="OM65">
        <v>777963</v>
      </c>
      <c r="OP65">
        <v>0.56999999999999995</v>
      </c>
      <c r="OQ65">
        <f t="shared" si="26"/>
        <v>0.56999999999999995</v>
      </c>
      <c r="PB65">
        <v>777963</v>
      </c>
      <c r="PE65">
        <v>0.56999999999999995</v>
      </c>
      <c r="PF65">
        <f t="shared" si="27"/>
        <v>0.56999999999999995</v>
      </c>
      <c r="PQ65">
        <v>777963</v>
      </c>
      <c r="PT65">
        <v>0.57999999999999996</v>
      </c>
      <c r="PU65">
        <f t="shared" si="28"/>
        <v>0.57999999999999996</v>
      </c>
      <c r="QF65">
        <v>777963</v>
      </c>
      <c r="QI65">
        <v>0.59</v>
      </c>
      <c r="QJ65">
        <f t="shared" si="29"/>
        <v>0.59</v>
      </c>
      <c r="QU65">
        <v>777963</v>
      </c>
      <c r="QX65">
        <v>0.56000000000000005</v>
      </c>
      <c r="QY65">
        <f t="shared" si="30"/>
        <v>0.56000000000000005</v>
      </c>
    </row>
    <row r="66" spans="12:467" x14ac:dyDescent="0.2">
      <c r="L66">
        <v>777562</v>
      </c>
      <c r="O66">
        <v>0.56000000000000005</v>
      </c>
      <c r="P66">
        <f t="shared" si="0"/>
        <v>0.56000000000000005</v>
      </c>
      <c r="AA66">
        <v>777562</v>
      </c>
      <c r="AD66">
        <v>0.59</v>
      </c>
      <c r="AE66">
        <f t="shared" si="1"/>
        <v>0.59</v>
      </c>
      <c r="AP66">
        <v>777562</v>
      </c>
      <c r="AS66">
        <v>0.51</v>
      </c>
      <c r="AT66">
        <f t="shared" si="2"/>
        <v>0.51</v>
      </c>
      <c r="BE66">
        <v>777562</v>
      </c>
      <c r="BH66">
        <v>0.54</v>
      </c>
      <c r="BI66">
        <f t="shared" si="3"/>
        <v>0.54</v>
      </c>
      <c r="BT66">
        <v>777562</v>
      </c>
      <c r="BW66">
        <v>0.46</v>
      </c>
      <c r="BX66">
        <f t="shared" si="4"/>
        <v>0.46</v>
      </c>
      <c r="CI66">
        <v>777562</v>
      </c>
      <c r="CL66">
        <v>0.56000000000000005</v>
      </c>
      <c r="CM66">
        <f t="shared" si="5"/>
        <v>0.56000000000000005</v>
      </c>
      <c r="CX66">
        <v>777562</v>
      </c>
      <c r="DA66">
        <v>0.54</v>
      </c>
      <c r="DB66">
        <f t="shared" si="6"/>
        <v>0.54</v>
      </c>
      <c r="DM66">
        <v>777562</v>
      </c>
      <c r="DP66">
        <v>0.56000000000000005</v>
      </c>
      <c r="DQ66">
        <f t="shared" si="7"/>
        <v>0.56000000000000005</v>
      </c>
      <c r="EB66">
        <v>777562</v>
      </c>
      <c r="EE66">
        <v>0.5</v>
      </c>
      <c r="EF66">
        <f t="shared" si="8"/>
        <v>0.5</v>
      </c>
      <c r="EQ66">
        <v>777562</v>
      </c>
      <c r="ET66">
        <v>0.5</v>
      </c>
      <c r="EU66">
        <f t="shared" si="9"/>
        <v>0.5</v>
      </c>
      <c r="FF66">
        <v>777562</v>
      </c>
      <c r="FI66">
        <v>0.52</v>
      </c>
      <c r="FJ66">
        <f t="shared" si="10"/>
        <v>0.52</v>
      </c>
      <c r="FU66">
        <v>777562</v>
      </c>
      <c r="FX66">
        <v>0.51</v>
      </c>
      <c r="FY66">
        <f t="shared" si="11"/>
        <v>0.51</v>
      </c>
      <c r="GJ66">
        <v>777562</v>
      </c>
      <c r="GM66">
        <v>0.53</v>
      </c>
      <c r="GN66">
        <f t="shared" si="12"/>
        <v>0.53</v>
      </c>
      <c r="GY66">
        <v>777562</v>
      </c>
      <c r="HB66">
        <v>0.56000000000000005</v>
      </c>
      <c r="HC66">
        <f t="shared" si="13"/>
        <v>0.56000000000000005</v>
      </c>
      <c r="HN66">
        <v>777562</v>
      </c>
      <c r="HQ66">
        <v>0.48</v>
      </c>
      <c r="HR66">
        <f t="shared" si="14"/>
        <v>0.48</v>
      </c>
      <c r="ID66">
        <v>777964</v>
      </c>
      <c r="IG66">
        <v>0.52</v>
      </c>
      <c r="IH66">
        <f t="shared" si="15"/>
        <v>0.52</v>
      </c>
      <c r="IS66">
        <v>777964</v>
      </c>
      <c r="IV66">
        <v>0.49</v>
      </c>
      <c r="IW66">
        <f t="shared" si="16"/>
        <v>0.49</v>
      </c>
      <c r="JH66">
        <v>777964</v>
      </c>
      <c r="JK66">
        <v>0.51</v>
      </c>
      <c r="JL66">
        <f t="shared" si="17"/>
        <v>0.51</v>
      </c>
      <c r="JW66">
        <v>777964</v>
      </c>
      <c r="JZ66">
        <v>0.52</v>
      </c>
      <c r="KA66">
        <f t="shared" si="18"/>
        <v>0.52</v>
      </c>
      <c r="KL66">
        <v>777964</v>
      </c>
      <c r="KO66">
        <v>0.47</v>
      </c>
      <c r="KP66">
        <f t="shared" si="19"/>
        <v>0.47</v>
      </c>
      <c r="LA66">
        <v>777964</v>
      </c>
      <c r="LD66">
        <v>0.48</v>
      </c>
      <c r="LE66">
        <f t="shared" si="20"/>
        <v>0.48</v>
      </c>
      <c r="LP66">
        <v>777964</v>
      </c>
      <c r="LS66">
        <v>0.51</v>
      </c>
      <c r="LT66">
        <f t="shared" si="21"/>
        <v>0.51</v>
      </c>
      <c r="ME66">
        <v>777964</v>
      </c>
      <c r="MH66">
        <v>0.47</v>
      </c>
      <c r="MI66">
        <f t="shared" si="22"/>
        <v>0.47</v>
      </c>
      <c r="MT66">
        <v>777964</v>
      </c>
      <c r="MW66">
        <v>0.44</v>
      </c>
      <c r="MX66">
        <f t="shared" si="23"/>
        <v>0.44</v>
      </c>
      <c r="NI66">
        <v>777964</v>
      </c>
      <c r="NL66">
        <v>0.51</v>
      </c>
      <c r="NM66">
        <f t="shared" si="24"/>
        <v>0.51</v>
      </c>
      <c r="NX66">
        <v>777964</v>
      </c>
      <c r="OA66">
        <v>0.49</v>
      </c>
      <c r="OB66">
        <f t="shared" si="25"/>
        <v>0.49</v>
      </c>
      <c r="OM66">
        <v>777964</v>
      </c>
      <c r="OP66">
        <v>0.51</v>
      </c>
      <c r="OQ66">
        <f t="shared" si="26"/>
        <v>0.51</v>
      </c>
      <c r="PB66">
        <v>777964</v>
      </c>
      <c r="PE66">
        <v>0.49</v>
      </c>
      <c r="PF66">
        <f t="shared" si="27"/>
        <v>0.49</v>
      </c>
      <c r="PQ66">
        <v>777964</v>
      </c>
      <c r="PT66">
        <v>0.52</v>
      </c>
      <c r="PU66">
        <f t="shared" si="28"/>
        <v>0.52</v>
      </c>
      <c r="QF66">
        <v>777964</v>
      </c>
      <c r="QI66">
        <v>0.51</v>
      </c>
      <c r="QJ66">
        <f t="shared" si="29"/>
        <v>0.51</v>
      </c>
      <c r="QU66">
        <v>777964</v>
      </c>
      <c r="QX66">
        <v>0.51</v>
      </c>
      <c r="QY66">
        <f t="shared" si="30"/>
        <v>0.51</v>
      </c>
    </row>
    <row r="67" spans="12:467" x14ac:dyDescent="0.2">
      <c r="L67">
        <v>777532</v>
      </c>
      <c r="O67">
        <v>0.43</v>
      </c>
      <c r="P67">
        <f t="shared" ref="P67:P130" si="31">IF(O67=0,0.1,IF(O67=1,0.9,O67))</f>
        <v>0.43</v>
      </c>
      <c r="AA67">
        <v>777532</v>
      </c>
      <c r="AD67">
        <v>0.5</v>
      </c>
      <c r="AE67">
        <f t="shared" ref="AE67:AE130" si="32">IF(AD67=0,0.1,IF(AD67=1,0.9,AD67))</f>
        <v>0.5</v>
      </c>
      <c r="AP67">
        <v>777532</v>
      </c>
      <c r="AS67">
        <v>0.38</v>
      </c>
      <c r="AT67">
        <f t="shared" ref="AT67:AT130" si="33">IF(AS67=0,0.1,IF(AS67=1,0.9,AS67))</f>
        <v>0.38</v>
      </c>
      <c r="BE67">
        <v>777532</v>
      </c>
      <c r="BH67">
        <v>0.47</v>
      </c>
      <c r="BI67">
        <f t="shared" ref="BI67:BI130" si="34">IF(BH67=0,0.1,IF(BH67=1,0.9,BH67))</f>
        <v>0.47</v>
      </c>
      <c r="BT67">
        <v>777532</v>
      </c>
      <c r="BW67">
        <v>0.42</v>
      </c>
      <c r="BX67">
        <f t="shared" ref="BX67:BX130" si="35">IF(BW67=0,0.1,IF(BW67=1,0.9,BW67))</f>
        <v>0.42</v>
      </c>
      <c r="CI67">
        <v>777532</v>
      </c>
      <c r="CL67">
        <v>0.47</v>
      </c>
      <c r="CM67">
        <f t="shared" ref="CM67:CM130" si="36">IF(CL67=0,0.1,IF(CL67=1,0.9,CL67))</f>
        <v>0.47</v>
      </c>
      <c r="CX67">
        <v>777532</v>
      </c>
      <c r="DA67">
        <v>0.45</v>
      </c>
      <c r="DB67">
        <f t="shared" ref="DB67:DB130" si="37">IF(DA67=0,0.1,IF(DA67=1,0.9,DA67))</f>
        <v>0.45</v>
      </c>
      <c r="DM67">
        <v>777532</v>
      </c>
      <c r="DP67">
        <v>0.45</v>
      </c>
      <c r="DQ67">
        <f t="shared" ref="DQ67:DQ130" si="38">IF(DP67=0,0.1,IF(DP67=1,0.9,DP67))</f>
        <v>0.45</v>
      </c>
      <c r="EB67">
        <v>777532</v>
      </c>
      <c r="EE67">
        <v>0.48</v>
      </c>
      <c r="EF67">
        <f t="shared" ref="EF67:EF130" si="39">IF(EE67=0,0.1,IF(EE67=1,0.9,EE67))</f>
        <v>0.48</v>
      </c>
      <c r="EQ67">
        <v>777532</v>
      </c>
      <c r="ET67">
        <v>0.48</v>
      </c>
      <c r="EU67">
        <f t="shared" ref="EU67:EU130" si="40">IF(ET67=0,0.1,IF(ET67=1,0.9,ET67))</f>
        <v>0.48</v>
      </c>
      <c r="FF67">
        <v>777532</v>
      </c>
      <c r="FI67">
        <v>0.46</v>
      </c>
      <c r="FJ67">
        <f t="shared" ref="FJ67:FJ130" si="41">IF(FI67=0,0.1,IF(FI67=1,0.9,FI67))</f>
        <v>0.46</v>
      </c>
      <c r="FU67">
        <v>777532</v>
      </c>
      <c r="FX67">
        <v>0.48</v>
      </c>
      <c r="FY67">
        <f t="shared" ref="FY67:FY130" si="42">IF(FX67=0,0.1,IF(FX67=1,0.9,FX67))</f>
        <v>0.48</v>
      </c>
      <c r="GJ67">
        <v>777532</v>
      </c>
      <c r="GM67">
        <v>0.45</v>
      </c>
      <c r="GN67">
        <f t="shared" ref="GN67:GN130" si="43">IF(GM67=0,0.1,IF(GM67=1,0.9,GM67))</f>
        <v>0.45</v>
      </c>
      <c r="GY67">
        <v>777532</v>
      </c>
      <c r="HB67">
        <v>0.47</v>
      </c>
      <c r="HC67">
        <f t="shared" ref="HC67:HC130" si="44">IF(HB67=0,0.1,IF(HB67=1,0.9,HB67))</f>
        <v>0.47</v>
      </c>
      <c r="HN67">
        <v>777532</v>
      </c>
      <c r="HQ67">
        <v>0.44</v>
      </c>
      <c r="HR67">
        <f t="shared" ref="HR67:HR130" si="45">IF(HQ67=0,0.1,IF(HQ67=1,0.9,HQ67))</f>
        <v>0.44</v>
      </c>
      <c r="ID67">
        <v>777965</v>
      </c>
      <c r="IG67">
        <v>0.5</v>
      </c>
      <c r="IH67">
        <f t="shared" ref="IH67:IH130" si="46">IF(IG67=0,0.1,IF(IG67=1,0.9,IG67))</f>
        <v>0.5</v>
      </c>
      <c r="IS67">
        <v>777965</v>
      </c>
      <c r="IV67">
        <v>0.54</v>
      </c>
      <c r="IW67">
        <f t="shared" ref="IW67:IW130" si="47">IF(IV67=0,0.1,IF(IV67=1,0.9,IV67))</f>
        <v>0.54</v>
      </c>
      <c r="JH67">
        <v>777965</v>
      </c>
      <c r="JK67">
        <v>0.5</v>
      </c>
      <c r="JL67">
        <f t="shared" ref="JL67:JL130" si="48">IF(JK67=0,0.1,IF(JK67=1,0.9,JK67))</f>
        <v>0.5</v>
      </c>
      <c r="JW67">
        <v>777965</v>
      </c>
      <c r="JZ67">
        <v>0.55000000000000004</v>
      </c>
      <c r="KA67">
        <f t="shared" ref="KA67:KA130" si="49">IF(JZ67=0,0.1,IF(JZ67=1,0.9,JZ67))</f>
        <v>0.55000000000000004</v>
      </c>
      <c r="KL67">
        <v>777965</v>
      </c>
      <c r="KO67">
        <v>0.56999999999999995</v>
      </c>
      <c r="KP67">
        <f t="shared" ref="KP67:KP130" si="50">IF(KO67=0,0.1,IF(KO67=1,0.9,KO67))</f>
        <v>0.56999999999999995</v>
      </c>
      <c r="LA67">
        <v>777965</v>
      </c>
      <c r="LD67">
        <v>0.5</v>
      </c>
      <c r="LE67">
        <f t="shared" ref="LE67:LE130" si="51">IF(LD67=0,0.1,IF(LD67=1,0.9,LD67))</f>
        <v>0.5</v>
      </c>
      <c r="LP67">
        <v>777965</v>
      </c>
      <c r="LS67">
        <v>0.52</v>
      </c>
      <c r="LT67">
        <f t="shared" ref="LT67:LT130" si="52">IF(LS67=0,0.1,IF(LS67=1,0.9,LS67))</f>
        <v>0.52</v>
      </c>
      <c r="ME67">
        <v>777965</v>
      </c>
      <c r="MH67">
        <v>0.52</v>
      </c>
      <c r="MI67">
        <f t="shared" ref="MI67:MI130" si="53">IF(MH67=0,0.1,IF(MH67=1,0.9,MH67))</f>
        <v>0.52</v>
      </c>
      <c r="MT67">
        <v>777965</v>
      </c>
      <c r="MW67">
        <v>0.5</v>
      </c>
      <c r="MX67">
        <f t="shared" ref="MX67:MX130" si="54">IF(MW67=0,0.1,IF(MW67=1,0.9,MW67))</f>
        <v>0.5</v>
      </c>
      <c r="NI67">
        <v>777965</v>
      </c>
      <c r="NL67">
        <v>0.52</v>
      </c>
      <c r="NM67">
        <f t="shared" ref="NM67:NM130" si="55">IF(NL67=0,0.1,IF(NL67=1,0.9,NL67))</f>
        <v>0.52</v>
      </c>
      <c r="NX67">
        <v>777965</v>
      </c>
      <c r="OA67">
        <v>0.48</v>
      </c>
      <c r="OB67">
        <f t="shared" ref="OB67:OB130" si="56">IF(OA67=0,0.1,IF(OA67=1,0.9,OA67))</f>
        <v>0.48</v>
      </c>
      <c r="OM67">
        <v>777965</v>
      </c>
      <c r="OP67">
        <v>0.54</v>
      </c>
      <c r="OQ67">
        <f t="shared" ref="OQ67:OQ130" si="57">IF(OP67=0,0.1,IF(OP67=1,0.9,OP67))</f>
        <v>0.54</v>
      </c>
      <c r="PB67">
        <v>777965</v>
      </c>
      <c r="PE67">
        <v>0.55000000000000004</v>
      </c>
      <c r="PF67">
        <f t="shared" ref="PF67:PF130" si="58">IF(PE67=0,0.1,IF(PE67=1,0.9,PE67))</f>
        <v>0.55000000000000004</v>
      </c>
      <c r="PQ67">
        <v>777965</v>
      </c>
      <c r="PT67">
        <v>0.52</v>
      </c>
      <c r="PU67">
        <f t="shared" ref="PU67:PU130" si="59">IF(PT67=0,0.1,IF(PT67=1,0.9,PT67))</f>
        <v>0.52</v>
      </c>
      <c r="QF67">
        <v>777965</v>
      </c>
      <c r="QI67">
        <v>0.54</v>
      </c>
      <c r="QJ67">
        <f t="shared" ref="QJ67:QJ130" si="60">IF(QI67=0,0.1,IF(QI67=1,0.9,QI67))</f>
        <v>0.54</v>
      </c>
      <c r="QU67">
        <v>777965</v>
      </c>
      <c r="QX67">
        <v>0.53</v>
      </c>
      <c r="QY67">
        <f t="shared" ref="QY67:QY130" si="61">IF(QX67=0,0.1,IF(QX67=1,0.9,QX67))</f>
        <v>0.53</v>
      </c>
    </row>
    <row r="68" spans="12:467" x14ac:dyDescent="0.2">
      <c r="L68">
        <v>777533</v>
      </c>
      <c r="O68">
        <v>0.56999999999999995</v>
      </c>
      <c r="P68">
        <f t="shared" si="31"/>
        <v>0.56999999999999995</v>
      </c>
      <c r="AA68">
        <v>777533</v>
      </c>
      <c r="AD68">
        <v>0.45</v>
      </c>
      <c r="AE68">
        <f t="shared" si="32"/>
        <v>0.45</v>
      </c>
      <c r="AP68">
        <v>777533</v>
      </c>
      <c r="AS68">
        <v>0.65</v>
      </c>
      <c r="AT68">
        <f t="shared" si="33"/>
        <v>0.65</v>
      </c>
      <c r="BE68">
        <v>777533</v>
      </c>
      <c r="BH68">
        <v>0.55000000000000004</v>
      </c>
      <c r="BI68">
        <f t="shared" si="34"/>
        <v>0.55000000000000004</v>
      </c>
      <c r="BT68">
        <v>777533</v>
      </c>
      <c r="BW68">
        <v>0.53</v>
      </c>
      <c r="BX68">
        <f t="shared" si="35"/>
        <v>0.53</v>
      </c>
      <c r="CI68">
        <v>777533</v>
      </c>
      <c r="CL68">
        <v>0.55000000000000004</v>
      </c>
      <c r="CM68">
        <f t="shared" si="36"/>
        <v>0.55000000000000004</v>
      </c>
      <c r="CX68">
        <v>777533</v>
      </c>
      <c r="DA68">
        <v>0.56999999999999995</v>
      </c>
      <c r="DB68">
        <f t="shared" si="37"/>
        <v>0.56999999999999995</v>
      </c>
      <c r="DM68">
        <v>777533</v>
      </c>
      <c r="DP68">
        <v>0.56000000000000005</v>
      </c>
      <c r="DQ68">
        <f t="shared" si="38"/>
        <v>0.56000000000000005</v>
      </c>
      <c r="EB68">
        <v>777533</v>
      </c>
      <c r="EE68">
        <v>0.56000000000000005</v>
      </c>
      <c r="EF68">
        <f t="shared" si="39"/>
        <v>0.56000000000000005</v>
      </c>
      <c r="EQ68">
        <v>777533</v>
      </c>
      <c r="ET68">
        <v>0.56000000000000005</v>
      </c>
      <c r="EU68">
        <f t="shared" si="40"/>
        <v>0.56000000000000005</v>
      </c>
      <c r="FF68">
        <v>777533</v>
      </c>
      <c r="FI68">
        <v>0.56999999999999995</v>
      </c>
      <c r="FJ68">
        <f t="shared" si="41"/>
        <v>0.56999999999999995</v>
      </c>
      <c r="FU68">
        <v>777533</v>
      </c>
      <c r="FX68">
        <v>0.57999999999999996</v>
      </c>
      <c r="FY68">
        <f t="shared" si="42"/>
        <v>0.57999999999999996</v>
      </c>
      <c r="GJ68">
        <v>777533</v>
      </c>
      <c r="GM68">
        <v>0.53</v>
      </c>
      <c r="GN68">
        <f t="shared" si="43"/>
        <v>0.53</v>
      </c>
      <c r="GY68">
        <v>777533</v>
      </c>
      <c r="HB68">
        <v>0.57999999999999996</v>
      </c>
      <c r="HC68">
        <f t="shared" si="44"/>
        <v>0.57999999999999996</v>
      </c>
      <c r="HN68">
        <v>777533</v>
      </c>
      <c r="HQ68">
        <v>0.55000000000000004</v>
      </c>
      <c r="HR68">
        <f t="shared" si="45"/>
        <v>0.55000000000000004</v>
      </c>
      <c r="ID68">
        <v>777966</v>
      </c>
      <c r="IG68">
        <v>0.46</v>
      </c>
      <c r="IH68">
        <f t="shared" si="46"/>
        <v>0.46</v>
      </c>
      <c r="IS68">
        <v>777966</v>
      </c>
      <c r="IV68">
        <v>0.43</v>
      </c>
      <c r="IW68">
        <f t="shared" si="47"/>
        <v>0.43</v>
      </c>
      <c r="JH68">
        <v>777966</v>
      </c>
      <c r="JK68">
        <v>0.44</v>
      </c>
      <c r="JL68">
        <f t="shared" si="48"/>
        <v>0.44</v>
      </c>
      <c r="JW68">
        <v>777966</v>
      </c>
      <c r="JZ68">
        <v>0.45</v>
      </c>
      <c r="KA68">
        <f t="shared" si="49"/>
        <v>0.45</v>
      </c>
      <c r="KL68">
        <v>777966</v>
      </c>
      <c r="KO68">
        <v>0.44</v>
      </c>
      <c r="KP68">
        <f t="shared" si="50"/>
        <v>0.44</v>
      </c>
      <c r="LA68">
        <v>777966</v>
      </c>
      <c r="LD68">
        <v>0.5</v>
      </c>
      <c r="LE68">
        <f t="shared" si="51"/>
        <v>0.5</v>
      </c>
      <c r="LP68">
        <v>777966</v>
      </c>
      <c r="LS68">
        <v>0.43</v>
      </c>
      <c r="LT68">
        <f t="shared" si="52"/>
        <v>0.43</v>
      </c>
      <c r="ME68">
        <v>777966</v>
      </c>
      <c r="MH68">
        <v>0.46</v>
      </c>
      <c r="MI68">
        <f t="shared" si="53"/>
        <v>0.46</v>
      </c>
      <c r="MT68">
        <v>777966</v>
      </c>
      <c r="MW68">
        <v>0.46</v>
      </c>
      <c r="MX68">
        <f t="shared" si="54"/>
        <v>0.46</v>
      </c>
      <c r="NI68">
        <v>777966</v>
      </c>
      <c r="NL68">
        <v>0.44</v>
      </c>
      <c r="NM68">
        <f t="shared" si="55"/>
        <v>0.44</v>
      </c>
      <c r="NX68">
        <v>777966</v>
      </c>
      <c r="OA68">
        <v>0.46</v>
      </c>
      <c r="OB68">
        <f t="shared" si="56"/>
        <v>0.46</v>
      </c>
      <c r="OM68">
        <v>777966</v>
      </c>
      <c r="OP68">
        <v>0.49</v>
      </c>
      <c r="OQ68">
        <f t="shared" si="57"/>
        <v>0.49</v>
      </c>
      <c r="PB68">
        <v>777966</v>
      </c>
      <c r="PE68">
        <v>0.45</v>
      </c>
      <c r="PF68">
        <f t="shared" si="58"/>
        <v>0.45</v>
      </c>
      <c r="PQ68">
        <v>777966</v>
      </c>
      <c r="PT68">
        <v>0.46</v>
      </c>
      <c r="PU68">
        <f t="shared" si="59"/>
        <v>0.46</v>
      </c>
      <c r="QF68">
        <v>777966</v>
      </c>
      <c r="QI68">
        <v>0.41</v>
      </c>
      <c r="QJ68">
        <f t="shared" si="60"/>
        <v>0.41</v>
      </c>
      <c r="QU68">
        <v>777966</v>
      </c>
      <c r="QX68">
        <v>0.46</v>
      </c>
      <c r="QY68">
        <f t="shared" si="61"/>
        <v>0.46</v>
      </c>
    </row>
    <row r="69" spans="12:467" x14ac:dyDescent="0.2">
      <c r="L69">
        <v>777536</v>
      </c>
      <c r="O69">
        <v>0.41</v>
      </c>
      <c r="P69">
        <f t="shared" si="31"/>
        <v>0.41</v>
      </c>
      <c r="AA69">
        <v>777536</v>
      </c>
      <c r="AD69">
        <v>0.35</v>
      </c>
      <c r="AE69">
        <f t="shared" si="32"/>
        <v>0.35</v>
      </c>
      <c r="AP69">
        <v>777536</v>
      </c>
      <c r="AS69">
        <v>0.35</v>
      </c>
      <c r="AT69">
        <f t="shared" si="33"/>
        <v>0.35</v>
      </c>
      <c r="BE69">
        <v>777536</v>
      </c>
      <c r="BH69">
        <v>0.38</v>
      </c>
      <c r="BI69">
        <f t="shared" si="34"/>
        <v>0.38</v>
      </c>
      <c r="BT69">
        <v>777536</v>
      </c>
      <c r="BW69">
        <v>0.42</v>
      </c>
      <c r="BX69">
        <f t="shared" si="35"/>
        <v>0.42</v>
      </c>
      <c r="CI69">
        <v>777536</v>
      </c>
      <c r="CL69">
        <v>0.43</v>
      </c>
      <c r="CM69">
        <f t="shared" si="36"/>
        <v>0.43</v>
      </c>
      <c r="CX69">
        <v>777536</v>
      </c>
      <c r="DA69">
        <v>0.43</v>
      </c>
      <c r="DB69">
        <f t="shared" si="37"/>
        <v>0.43</v>
      </c>
      <c r="DM69">
        <v>777536</v>
      </c>
      <c r="DP69">
        <v>0.41</v>
      </c>
      <c r="DQ69">
        <f t="shared" si="38"/>
        <v>0.41</v>
      </c>
      <c r="EB69">
        <v>777536</v>
      </c>
      <c r="EE69">
        <v>0.44</v>
      </c>
      <c r="EF69">
        <f t="shared" si="39"/>
        <v>0.44</v>
      </c>
      <c r="EQ69">
        <v>777536</v>
      </c>
      <c r="ET69">
        <v>0.44</v>
      </c>
      <c r="EU69">
        <f t="shared" si="40"/>
        <v>0.44</v>
      </c>
      <c r="FF69">
        <v>777536</v>
      </c>
      <c r="FI69">
        <v>0.47</v>
      </c>
      <c r="FJ69">
        <f t="shared" si="41"/>
        <v>0.47</v>
      </c>
      <c r="FU69">
        <v>777536</v>
      </c>
      <c r="FX69">
        <v>0.47</v>
      </c>
      <c r="FY69">
        <f t="shared" si="42"/>
        <v>0.47</v>
      </c>
      <c r="GJ69">
        <v>777536</v>
      </c>
      <c r="GM69">
        <v>0.43</v>
      </c>
      <c r="GN69">
        <f t="shared" si="43"/>
        <v>0.43</v>
      </c>
      <c r="GY69">
        <v>777536</v>
      </c>
      <c r="HB69">
        <v>0.45</v>
      </c>
      <c r="HC69">
        <f t="shared" si="44"/>
        <v>0.45</v>
      </c>
      <c r="HN69">
        <v>777536</v>
      </c>
      <c r="HQ69">
        <v>0.43</v>
      </c>
      <c r="HR69">
        <f t="shared" si="45"/>
        <v>0.43</v>
      </c>
      <c r="ID69">
        <v>777968</v>
      </c>
      <c r="IG69">
        <v>0.53</v>
      </c>
      <c r="IH69">
        <f t="shared" si="46"/>
        <v>0.53</v>
      </c>
      <c r="IS69">
        <v>777968</v>
      </c>
      <c r="IV69">
        <v>0.51</v>
      </c>
      <c r="IW69">
        <f t="shared" si="47"/>
        <v>0.51</v>
      </c>
      <c r="JH69">
        <v>777968</v>
      </c>
      <c r="JK69">
        <v>0.53</v>
      </c>
      <c r="JL69">
        <f t="shared" si="48"/>
        <v>0.53</v>
      </c>
      <c r="JW69">
        <v>777968</v>
      </c>
      <c r="JZ69">
        <v>0.55000000000000004</v>
      </c>
      <c r="KA69">
        <f t="shared" si="49"/>
        <v>0.55000000000000004</v>
      </c>
      <c r="KL69">
        <v>777968</v>
      </c>
      <c r="KO69">
        <v>0.51</v>
      </c>
      <c r="KP69">
        <f t="shared" si="50"/>
        <v>0.51</v>
      </c>
      <c r="LA69">
        <v>777968</v>
      </c>
      <c r="LD69">
        <v>0.52</v>
      </c>
      <c r="LE69">
        <f t="shared" si="51"/>
        <v>0.52</v>
      </c>
      <c r="LP69">
        <v>777968</v>
      </c>
      <c r="LS69">
        <v>0.52</v>
      </c>
      <c r="LT69">
        <f t="shared" si="52"/>
        <v>0.52</v>
      </c>
      <c r="ME69">
        <v>777968</v>
      </c>
      <c r="MH69">
        <v>0.48</v>
      </c>
      <c r="MI69">
        <f t="shared" si="53"/>
        <v>0.48</v>
      </c>
      <c r="MT69">
        <v>777968</v>
      </c>
      <c r="MW69">
        <v>0.48</v>
      </c>
      <c r="MX69">
        <f t="shared" si="54"/>
        <v>0.48</v>
      </c>
      <c r="NI69">
        <v>777968</v>
      </c>
      <c r="NL69">
        <v>0.53</v>
      </c>
      <c r="NM69">
        <f t="shared" si="55"/>
        <v>0.53</v>
      </c>
      <c r="NX69">
        <v>777968</v>
      </c>
      <c r="OA69">
        <v>0.54</v>
      </c>
      <c r="OB69">
        <f t="shared" si="56"/>
        <v>0.54</v>
      </c>
      <c r="OM69">
        <v>777968</v>
      </c>
      <c r="OP69">
        <v>0.51</v>
      </c>
      <c r="OQ69">
        <f t="shared" si="57"/>
        <v>0.51</v>
      </c>
      <c r="PB69">
        <v>777968</v>
      </c>
      <c r="PE69">
        <v>0.53</v>
      </c>
      <c r="PF69">
        <f t="shared" si="58"/>
        <v>0.53</v>
      </c>
      <c r="PQ69">
        <v>777968</v>
      </c>
      <c r="PT69">
        <v>0.55000000000000004</v>
      </c>
      <c r="PU69">
        <f t="shared" si="59"/>
        <v>0.55000000000000004</v>
      </c>
      <c r="QF69">
        <v>777968</v>
      </c>
      <c r="QI69">
        <v>0.52</v>
      </c>
      <c r="QJ69">
        <f t="shared" si="60"/>
        <v>0.52</v>
      </c>
      <c r="QU69">
        <v>777968</v>
      </c>
      <c r="QX69">
        <v>0.54</v>
      </c>
      <c r="QY69">
        <f t="shared" si="61"/>
        <v>0.54</v>
      </c>
    </row>
    <row r="70" spans="12:467" x14ac:dyDescent="0.2">
      <c r="L70">
        <v>777520</v>
      </c>
      <c r="O70">
        <v>0.47</v>
      </c>
      <c r="P70">
        <f t="shared" si="31"/>
        <v>0.47</v>
      </c>
      <c r="AA70">
        <v>777520</v>
      </c>
      <c r="AD70">
        <v>0.55000000000000004</v>
      </c>
      <c r="AE70">
        <f t="shared" si="32"/>
        <v>0.55000000000000004</v>
      </c>
      <c r="AP70">
        <v>777520</v>
      </c>
      <c r="AS70">
        <v>0.42</v>
      </c>
      <c r="AT70">
        <f t="shared" si="33"/>
        <v>0.42</v>
      </c>
      <c r="BE70">
        <v>777520</v>
      </c>
      <c r="BH70">
        <v>0.47</v>
      </c>
      <c r="BI70">
        <f t="shared" si="34"/>
        <v>0.47</v>
      </c>
      <c r="BT70">
        <v>777520</v>
      </c>
      <c r="BW70">
        <v>0.46</v>
      </c>
      <c r="BX70">
        <f t="shared" si="35"/>
        <v>0.46</v>
      </c>
      <c r="CI70">
        <v>777520</v>
      </c>
      <c r="CL70">
        <v>0.53</v>
      </c>
      <c r="CM70">
        <f t="shared" si="36"/>
        <v>0.53</v>
      </c>
      <c r="CX70">
        <v>777520</v>
      </c>
      <c r="DA70">
        <v>0.5</v>
      </c>
      <c r="DB70">
        <f t="shared" si="37"/>
        <v>0.5</v>
      </c>
      <c r="DM70">
        <v>777520</v>
      </c>
      <c r="DP70">
        <v>0.48</v>
      </c>
      <c r="DQ70">
        <f t="shared" si="38"/>
        <v>0.48</v>
      </c>
      <c r="EB70">
        <v>777520</v>
      </c>
      <c r="EE70">
        <v>0.49</v>
      </c>
      <c r="EF70">
        <f t="shared" si="39"/>
        <v>0.49</v>
      </c>
      <c r="EQ70">
        <v>777520</v>
      </c>
      <c r="ET70">
        <v>0.49</v>
      </c>
      <c r="EU70">
        <f t="shared" si="40"/>
        <v>0.49</v>
      </c>
      <c r="FF70">
        <v>777520</v>
      </c>
      <c r="FI70">
        <v>0.5</v>
      </c>
      <c r="FJ70">
        <f t="shared" si="41"/>
        <v>0.5</v>
      </c>
      <c r="FU70">
        <v>777520</v>
      </c>
      <c r="FX70">
        <v>0.53</v>
      </c>
      <c r="FY70">
        <f t="shared" si="42"/>
        <v>0.53</v>
      </c>
      <c r="GJ70">
        <v>777520</v>
      </c>
      <c r="GM70">
        <v>0.47</v>
      </c>
      <c r="GN70">
        <f t="shared" si="43"/>
        <v>0.47</v>
      </c>
      <c r="GY70">
        <v>777520</v>
      </c>
      <c r="HB70">
        <v>0.51</v>
      </c>
      <c r="HC70">
        <f t="shared" si="44"/>
        <v>0.51</v>
      </c>
      <c r="HN70">
        <v>777520</v>
      </c>
      <c r="HQ70">
        <v>0.52</v>
      </c>
      <c r="HR70">
        <f t="shared" si="45"/>
        <v>0.52</v>
      </c>
      <c r="ID70">
        <v>777969</v>
      </c>
      <c r="IG70">
        <v>0.5</v>
      </c>
      <c r="IH70">
        <f t="shared" si="46"/>
        <v>0.5</v>
      </c>
      <c r="IS70">
        <v>777969</v>
      </c>
      <c r="IV70">
        <v>0.52</v>
      </c>
      <c r="IW70">
        <f t="shared" si="47"/>
        <v>0.52</v>
      </c>
      <c r="JH70">
        <v>777969</v>
      </c>
      <c r="JK70">
        <v>0.53</v>
      </c>
      <c r="JL70">
        <f t="shared" si="48"/>
        <v>0.53</v>
      </c>
      <c r="JW70">
        <v>777969</v>
      </c>
      <c r="JZ70">
        <v>0.53</v>
      </c>
      <c r="KA70">
        <f t="shared" si="49"/>
        <v>0.53</v>
      </c>
      <c r="KL70">
        <v>777969</v>
      </c>
      <c r="KO70">
        <v>0.47</v>
      </c>
      <c r="KP70">
        <f t="shared" si="50"/>
        <v>0.47</v>
      </c>
      <c r="LA70">
        <v>777969</v>
      </c>
      <c r="LD70">
        <v>0.5</v>
      </c>
      <c r="LE70">
        <f t="shared" si="51"/>
        <v>0.5</v>
      </c>
      <c r="LP70">
        <v>777969</v>
      </c>
      <c r="LS70">
        <v>0.52</v>
      </c>
      <c r="LT70">
        <f t="shared" si="52"/>
        <v>0.52</v>
      </c>
      <c r="ME70">
        <v>777969</v>
      </c>
      <c r="MH70">
        <v>0.49</v>
      </c>
      <c r="MI70">
        <f t="shared" si="53"/>
        <v>0.49</v>
      </c>
      <c r="MT70">
        <v>777969</v>
      </c>
      <c r="MW70">
        <v>0.49</v>
      </c>
      <c r="MX70">
        <f t="shared" si="54"/>
        <v>0.49</v>
      </c>
      <c r="NI70">
        <v>777969</v>
      </c>
      <c r="NL70">
        <v>0.52</v>
      </c>
      <c r="NM70">
        <f t="shared" si="55"/>
        <v>0.52</v>
      </c>
      <c r="NX70">
        <v>777969</v>
      </c>
      <c r="OA70">
        <v>0.55000000000000004</v>
      </c>
      <c r="OB70">
        <f t="shared" si="56"/>
        <v>0.55000000000000004</v>
      </c>
      <c r="OM70">
        <v>777969</v>
      </c>
      <c r="OP70">
        <v>0.51</v>
      </c>
      <c r="OQ70">
        <f t="shared" si="57"/>
        <v>0.51</v>
      </c>
      <c r="PB70">
        <v>777969</v>
      </c>
      <c r="PE70">
        <v>0.5</v>
      </c>
      <c r="PF70">
        <f t="shared" si="58"/>
        <v>0.5</v>
      </c>
      <c r="PQ70">
        <v>777969</v>
      </c>
      <c r="PT70">
        <v>0.54</v>
      </c>
      <c r="PU70">
        <f t="shared" si="59"/>
        <v>0.54</v>
      </c>
      <c r="QF70">
        <v>777969</v>
      </c>
      <c r="QI70">
        <v>0.51</v>
      </c>
      <c r="QJ70">
        <f t="shared" si="60"/>
        <v>0.51</v>
      </c>
      <c r="QU70">
        <v>777969</v>
      </c>
      <c r="QX70">
        <v>0.53</v>
      </c>
      <c r="QY70">
        <f t="shared" si="61"/>
        <v>0.53</v>
      </c>
    </row>
    <row r="71" spans="12:467" x14ac:dyDescent="0.2">
      <c r="L71">
        <v>777521</v>
      </c>
      <c r="O71">
        <v>0.6</v>
      </c>
      <c r="P71">
        <f t="shared" si="31"/>
        <v>0.6</v>
      </c>
      <c r="AA71">
        <v>777521</v>
      </c>
      <c r="AD71">
        <v>0.62</v>
      </c>
      <c r="AE71">
        <f t="shared" si="32"/>
        <v>0.62</v>
      </c>
      <c r="AP71">
        <v>777521</v>
      </c>
      <c r="AS71">
        <v>0.69</v>
      </c>
      <c r="AT71">
        <f t="shared" si="33"/>
        <v>0.69</v>
      </c>
      <c r="BE71">
        <v>777521</v>
      </c>
      <c r="BH71">
        <v>0.6</v>
      </c>
      <c r="BI71">
        <f t="shared" si="34"/>
        <v>0.6</v>
      </c>
      <c r="BT71">
        <v>777521</v>
      </c>
      <c r="BW71">
        <v>0.62</v>
      </c>
      <c r="BX71">
        <f t="shared" si="35"/>
        <v>0.62</v>
      </c>
      <c r="CI71">
        <v>777521</v>
      </c>
      <c r="CL71">
        <v>0.56000000000000005</v>
      </c>
      <c r="CM71">
        <f t="shared" si="36"/>
        <v>0.56000000000000005</v>
      </c>
      <c r="CX71">
        <v>777521</v>
      </c>
      <c r="DA71">
        <v>0.55000000000000004</v>
      </c>
      <c r="DB71">
        <f t="shared" si="37"/>
        <v>0.55000000000000004</v>
      </c>
      <c r="DM71">
        <v>777521</v>
      </c>
      <c r="DP71">
        <v>0.56999999999999995</v>
      </c>
      <c r="DQ71">
        <f t="shared" si="38"/>
        <v>0.56999999999999995</v>
      </c>
      <c r="EB71">
        <v>777521</v>
      </c>
      <c r="EE71">
        <v>0.6</v>
      </c>
      <c r="EF71">
        <f t="shared" si="39"/>
        <v>0.6</v>
      </c>
      <c r="EQ71">
        <v>777521</v>
      </c>
      <c r="ET71">
        <v>0.6</v>
      </c>
      <c r="EU71">
        <f t="shared" si="40"/>
        <v>0.6</v>
      </c>
      <c r="FF71">
        <v>777521</v>
      </c>
      <c r="FI71">
        <v>0.59</v>
      </c>
      <c r="FJ71">
        <f t="shared" si="41"/>
        <v>0.59</v>
      </c>
      <c r="FU71">
        <v>777521</v>
      </c>
      <c r="FX71">
        <v>0.59</v>
      </c>
      <c r="FY71">
        <f t="shared" si="42"/>
        <v>0.59</v>
      </c>
      <c r="GJ71">
        <v>777521</v>
      </c>
      <c r="GM71">
        <v>0.55000000000000004</v>
      </c>
      <c r="GN71">
        <f t="shared" si="43"/>
        <v>0.55000000000000004</v>
      </c>
      <c r="GY71">
        <v>777521</v>
      </c>
      <c r="HB71">
        <v>0.57999999999999996</v>
      </c>
      <c r="HC71">
        <f t="shared" si="44"/>
        <v>0.57999999999999996</v>
      </c>
      <c r="HN71">
        <v>777521</v>
      </c>
      <c r="HQ71">
        <v>0.6</v>
      </c>
      <c r="HR71">
        <f t="shared" si="45"/>
        <v>0.6</v>
      </c>
      <c r="ID71">
        <v>777971</v>
      </c>
      <c r="IG71">
        <v>0.41</v>
      </c>
      <c r="IH71">
        <f t="shared" si="46"/>
        <v>0.41</v>
      </c>
      <c r="IS71">
        <v>777971</v>
      </c>
      <c r="IV71">
        <v>0.4</v>
      </c>
      <c r="IW71">
        <f t="shared" si="47"/>
        <v>0.4</v>
      </c>
      <c r="JH71">
        <v>777971</v>
      </c>
      <c r="JK71">
        <v>0.44</v>
      </c>
      <c r="JL71">
        <f t="shared" si="48"/>
        <v>0.44</v>
      </c>
      <c r="JW71">
        <v>777971</v>
      </c>
      <c r="JZ71">
        <v>0.44</v>
      </c>
      <c r="KA71">
        <f t="shared" si="49"/>
        <v>0.44</v>
      </c>
      <c r="KL71">
        <v>777971</v>
      </c>
      <c r="KO71">
        <v>0.47</v>
      </c>
      <c r="KP71">
        <f t="shared" si="50"/>
        <v>0.47</v>
      </c>
      <c r="LA71">
        <v>777971</v>
      </c>
      <c r="LD71">
        <v>0.45</v>
      </c>
      <c r="LE71">
        <f t="shared" si="51"/>
        <v>0.45</v>
      </c>
      <c r="LP71">
        <v>777971</v>
      </c>
      <c r="LS71">
        <v>0.42</v>
      </c>
      <c r="LT71">
        <f t="shared" si="52"/>
        <v>0.42</v>
      </c>
      <c r="ME71">
        <v>777971</v>
      </c>
      <c r="MH71">
        <v>0.44</v>
      </c>
      <c r="MI71">
        <f t="shared" si="53"/>
        <v>0.44</v>
      </c>
      <c r="MT71">
        <v>777971</v>
      </c>
      <c r="MW71">
        <v>0.46</v>
      </c>
      <c r="MX71">
        <f t="shared" si="54"/>
        <v>0.46</v>
      </c>
      <c r="NI71">
        <v>777971</v>
      </c>
      <c r="NL71">
        <v>0.41</v>
      </c>
      <c r="NM71">
        <f t="shared" si="55"/>
        <v>0.41</v>
      </c>
      <c r="NX71">
        <v>777971</v>
      </c>
      <c r="OA71">
        <v>0.44</v>
      </c>
      <c r="OB71">
        <f t="shared" si="56"/>
        <v>0.44</v>
      </c>
      <c r="OM71">
        <v>777971</v>
      </c>
      <c r="OP71">
        <v>0.42</v>
      </c>
      <c r="OQ71">
        <f t="shared" si="57"/>
        <v>0.42</v>
      </c>
      <c r="PB71">
        <v>777971</v>
      </c>
      <c r="PE71">
        <v>0.45</v>
      </c>
      <c r="PF71">
        <f t="shared" si="58"/>
        <v>0.45</v>
      </c>
      <c r="PQ71">
        <v>777971</v>
      </c>
      <c r="PT71">
        <v>0.41</v>
      </c>
      <c r="PU71">
        <f t="shared" si="59"/>
        <v>0.41</v>
      </c>
      <c r="QF71">
        <v>777971</v>
      </c>
      <c r="QI71">
        <v>0.41</v>
      </c>
      <c r="QJ71">
        <f t="shared" si="60"/>
        <v>0.41</v>
      </c>
      <c r="QU71">
        <v>777971</v>
      </c>
      <c r="QX71">
        <v>0.38</v>
      </c>
      <c r="QY71">
        <f t="shared" si="61"/>
        <v>0.38</v>
      </c>
    </row>
    <row r="72" spans="12:467" x14ac:dyDescent="0.2">
      <c r="L72">
        <v>777526</v>
      </c>
      <c r="O72">
        <v>0.48</v>
      </c>
      <c r="P72">
        <f t="shared" si="31"/>
        <v>0.48</v>
      </c>
      <c r="AA72">
        <v>777526</v>
      </c>
      <c r="AD72">
        <v>0.49</v>
      </c>
      <c r="AE72">
        <f t="shared" si="32"/>
        <v>0.49</v>
      </c>
      <c r="AP72">
        <v>777526</v>
      </c>
      <c r="AS72">
        <v>0.35</v>
      </c>
      <c r="AT72">
        <f t="shared" si="33"/>
        <v>0.35</v>
      </c>
      <c r="BE72">
        <v>777526</v>
      </c>
      <c r="BH72">
        <v>0.52</v>
      </c>
      <c r="BI72">
        <f t="shared" si="34"/>
        <v>0.52</v>
      </c>
      <c r="BT72">
        <v>777526</v>
      </c>
      <c r="BW72">
        <v>0.31</v>
      </c>
      <c r="BX72">
        <f t="shared" si="35"/>
        <v>0.31</v>
      </c>
      <c r="CI72">
        <v>777526</v>
      </c>
      <c r="CL72">
        <v>0.5</v>
      </c>
      <c r="CM72">
        <f t="shared" si="36"/>
        <v>0.5</v>
      </c>
      <c r="CX72">
        <v>777526</v>
      </c>
      <c r="DA72">
        <v>0.51</v>
      </c>
      <c r="DB72">
        <f t="shared" si="37"/>
        <v>0.51</v>
      </c>
      <c r="DM72">
        <v>777526</v>
      </c>
      <c r="DP72">
        <v>0.49</v>
      </c>
      <c r="DQ72">
        <f t="shared" si="38"/>
        <v>0.49</v>
      </c>
      <c r="EB72">
        <v>777526</v>
      </c>
      <c r="EE72">
        <v>0.49</v>
      </c>
      <c r="EF72">
        <f t="shared" si="39"/>
        <v>0.49</v>
      </c>
      <c r="EQ72">
        <v>777526</v>
      </c>
      <c r="ET72">
        <v>0.49</v>
      </c>
      <c r="EU72">
        <f t="shared" si="40"/>
        <v>0.49</v>
      </c>
      <c r="FF72">
        <v>777526</v>
      </c>
      <c r="FI72">
        <v>0.49</v>
      </c>
      <c r="FJ72">
        <f t="shared" si="41"/>
        <v>0.49</v>
      </c>
      <c r="FU72">
        <v>777526</v>
      </c>
      <c r="FX72">
        <v>0.5</v>
      </c>
      <c r="FY72">
        <f t="shared" si="42"/>
        <v>0.5</v>
      </c>
      <c r="GJ72">
        <v>777526</v>
      </c>
      <c r="GM72">
        <v>0.47</v>
      </c>
      <c r="GN72">
        <f t="shared" si="43"/>
        <v>0.47</v>
      </c>
      <c r="GY72">
        <v>777526</v>
      </c>
      <c r="HB72">
        <v>0.47</v>
      </c>
      <c r="HC72">
        <f t="shared" si="44"/>
        <v>0.47</v>
      </c>
      <c r="HN72">
        <v>777526</v>
      </c>
      <c r="HQ72">
        <v>0.36</v>
      </c>
      <c r="HR72">
        <f t="shared" si="45"/>
        <v>0.36</v>
      </c>
      <c r="ID72">
        <v>777939</v>
      </c>
      <c r="IG72">
        <v>0.49</v>
      </c>
      <c r="IH72">
        <f t="shared" si="46"/>
        <v>0.49</v>
      </c>
      <c r="IS72">
        <v>777939</v>
      </c>
      <c r="IV72">
        <v>0.5</v>
      </c>
      <c r="IW72">
        <f t="shared" si="47"/>
        <v>0.5</v>
      </c>
      <c r="JH72">
        <v>777939</v>
      </c>
      <c r="JK72">
        <v>0.46</v>
      </c>
      <c r="JL72">
        <f t="shared" si="48"/>
        <v>0.46</v>
      </c>
      <c r="JW72">
        <v>777939</v>
      </c>
      <c r="JZ72">
        <v>0.51</v>
      </c>
      <c r="KA72">
        <f t="shared" si="49"/>
        <v>0.51</v>
      </c>
      <c r="KL72">
        <v>777939</v>
      </c>
      <c r="KO72">
        <v>0.47</v>
      </c>
      <c r="KP72">
        <f t="shared" si="50"/>
        <v>0.47</v>
      </c>
      <c r="LA72">
        <v>777939</v>
      </c>
      <c r="LD72">
        <v>0.47</v>
      </c>
      <c r="LE72">
        <f t="shared" si="51"/>
        <v>0.47</v>
      </c>
      <c r="LP72">
        <v>777939</v>
      </c>
      <c r="LS72">
        <v>0.48</v>
      </c>
      <c r="LT72">
        <f t="shared" si="52"/>
        <v>0.48</v>
      </c>
      <c r="ME72">
        <v>777939</v>
      </c>
      <c r="MH72">
        <v>0.49</v>
      </c>
      <c r="MI72">
        <f t="shared" si="53"/>
        <v>0.49</v>
      </c>
      <c r="MT72">
        <v>777939</v>
      </c>
      <c r="MW72">
        <v>0.46</v>
      </c>
      <c r="MX72">
        <f t="shared" si="54"/>
        <v>0.46</v>
      </c>
      <c r="NI72">
        <v>777939</v>
      </c>
      <c r="NL72">
        <v>0.47</v>
      </c>
      <c r="NM72">
        <f t="shared" si="55"/>
        <v>0.47</v>
      </c>
      <c r="NX72">
        <v>777939</v>
      </c>
      <c r="OA72">
        <v>0.46</v>
      </c>
      <c r="OB72">
        <f t="shared" si="56"/>
        <v>0.46</v>
      </c>
      <c r="OM72">
        <v>777939</v>
      </c>
      <c r="OP72">
        <v>0.53</v>
      </c>
      <c r="OQ72">
        <f t="shared" si="57"/>
        <v>0.53</v>
      </c>
      <c r="PB72">
        <v>777939</v>
      </c>
      <c r="PE72">
        <v>0.5</v>
      </c>
      <c r="PF72">
        <f t="shared" si="58"/>
        <v>0.5</v>
      </c>
      <c r="PQ72">
        <v>777939</v>
      </c>
      <c r="PT72">
        <v>0.47</v>
      </c>
      <c r="PU72">
        <f t="shared" si="59"/>
        <v>0.47</v>
      </c>
      <c r="QF72">
        <v>777939</v>
      </c>
      <c r="QI72">
        <v>0.48</v>
      </c>
      <c r="QJ72">
        <f t="shared" si="60"/>
        <v>0.48</v>
      </c>
      <c r="QU72">
        <v>777939</v>
      </c>
      <c r="QX72">
        <v>0.47</v>
      </c>
      <c r="QY72">
        <f t="shared" si="61"/>
        <v>0.47</v>
      </c>
    </row>
    <row r="73" spans="12:467" x14ac:dyDescent="0.2">
      <c r="L73">
        <v>777527</v>
      </c>
      <c r="O73">
        <v>0.52</v>
      </c>
      <c r="P73">
        <f t="shared" si="31"/>
        <v>0.52</v>
      </c>
      <c r="AA73">
        <v>777527</v>
      </c>
      <c r="AD73">
        <v>0.43</v>
      </c>
      <c r="AE73">
        <f t="shared" si="32"/>
        <v>0.43</v>
      </c>
      <c r="AP73">
        <v>777527</v>
      </c>
      <c r="AS73">
        <v>0.5</v>
      </c>
      <c r="AT73">
        <f t="shared" si="33"/>
        <v>0.5</v>
      </c>
      <c r="BE73">
        <v>777527</v>
      </c>
      <c r="BH73">
        <v>0.5</v>
      </c>
      <c r="BI73">
        <f t="shared" si="34"/>
        <v>0.5</v>
      </c>
      <c r="BT73">
        <v>777527</v>
      </c>
      <c r="BW73">
        <v>0.33</v>
      </c>
      <c r="BX73">
        <f t="shared" si="35"/>
        <v>0.33</v>
      </c>
      <c r="CI73">
        <v>777527</v>
      </c>
      <c r="CL73">
        <v>0.49</v>
      </c>
      <c r="CM73">
        <f t="shared" si="36"/>
        <v>0.49</v>
      </c>
      <c r="CX73">
        <v>777527</v>
      </c>
      <c r="DA73">
        <v>0.47</v>
      </c>
      <c r="DB73">
        <f t="shared" si="37"/>
        <v>0.47</v>
      </c>
      <c r="DM73">
        <v>777527</v>
      </c>
      <c r="DP73">
        <v>0.47</v>
      </c>
      <c r="DQ73">
        <f t="shared" si="38"/>
        <v>0.47</v>
      </c>
      <c r="EB73">
        <v>777527</v>
      </c>
      <c r="EE73">
        <v>0.49</v>
      </c>
      <c r="EF73">
        <f t="shared" si="39"/>
        <v>0.49</v>
      </c>
      <c r="EQ73">
        <v>777527</v>
      </c>
      <c r="ET73">
        <v>0.49</v>
      </c>
      <c r="EU73">
        <f t="shared" si="40"/>
        <v>0.49</v>
      </c>
      <c r="FF73">
        <v>777527</v>
      </c>
      <c r="FI73">
        <v>0.5</v>
      </c>
      <c r="FJ73">
        <f t="shared" si="41"/>
        <v>0.5</v>
      </c>
      <c r="FU73">
        <v>777527</v>
      </c>
      <c r="FX73">
        <v>0.5</v>
      </c>
      <c r="FY73">
        <f t="shared" si="42"/>
        <v>0.5</v>
      </c>
      <c r="GJ73">
        <v>777527</v>
      </c>
      <c r="GM73">
        <v>0.47</v>
      </c>
      <c r="GN73">
        <f t="shared" si="43"/>
        <v>0.47</v>
      </c>
      <c r="GY73">
        <v>777527</v>
      </c>
      <c r="HB73">
        <v>0.48</v>
      </c>
      <c r="HC73">
        <f t="shared" si="44"/>
        <v>0.48</v>
      </c>
      <c r="HN73">
        <v>777527</v>
      </c>
      <c r="HQ73">
        <v>0.43</v>
      </c>
      <c r="HR73">
        <f t="shared" si="45"/>
        <v>0.43</v>
      </c>
      <c r="ID73">
        <v>777941</v>
      </c>
      <c r="IG73">
        <v>0.45</v>
      </c>
      <c r="IH73">
        <f t="shared" si="46"/>
        <v>0.45</v>
      </c>
      <c r="IS73">
        <v>777941</v>
      </c>
      <c r="IV73">
        <v>0.46</v>
      </c>
      <c r="IW73">
        <f t="shared" si="47"/>
        <v>0.46</v>
      </c>
      <c r="JH73">
        <v>777941</v>
      </c>
      <c r="JK73">
        <v>0.44</v>
      </c>
      <c r="JL73">
        <f t="shared" si="48"/>
        <v>0.44</v>
      </c>
      <c r="JW73">
        <v>777941</v>
      </c>
      <c r="JZ73">
        <v>0.42</v>
      </c>
      <c r="KA73">
        <f t="shared" si="49"/>
        <v>0.42</v>
      </c>
      <c r="KL73">
        <v>777941</v>
      </c>
      <c r="KO73">
        <v>0.42</v>
      </c>
      <c r="KP73">
        <f t="shared" si="50"/>
        <v>0.42</v>
      </c>
      <c r="LA73">
        <v>777941</v>
      </c>
      <c r="LD73">
        <v>0.43</v>
      </c>
      <c r="LE73">
        <f t="shared" si="51"/>
        <v>0.43</v>
      </c>
      <c r="LP73">
        <v>777941</v>
      </c>
      <c r="LS73">
        <v>0.42</v>
      </c>
      <c r="LT73">
        <f t="shared" si="52"/>
        <v>0.42</v>
      </c>
      <c r="ME73">
        <v>777941</v>
      </c>
      <c r="MH73">
        <v>0.45</v>
      </c>
      <c r="MI73">
        <f t="shared" si="53"/>
        <v>0.45</v>
      </c>
      <c r="MT73">
        <v>777941</v>
      </c>
      <c r="MW73">
        <v>0.45</v>
      </c>
      <c r="MX73">
        <f t="shared" si="54"/>
        <v>0.45</v>
      </c>
      <c r="NI73">
        <v>777941</v>
      </c>
      <c r="NL73">
        <v>0.42</v>
      </c>
      <c r="NM73">
        <f t="shared" si="55"/>
        <v>0.42</v>
      </c>
      <c r="NX73">
        <v>777941</v>
      </c>
      <c r="OA73">
        <v>0.42</v>
      </c>
      <c r="OB73">
        <f t="shared" si="56"/>
        <v>0.42</v>
      </c>
      <c r="OM73">
        <v>777941</v>
      </c>
      <c r="OP73">
        <v>0.43</v>
      </c>
      <c r="OQ73">
        <f t="shared" si="57"/>
        <v>0.43</v>
      </c>
      <c r="PB73">
        <v>777941</v>
      </c>
      <c r="PE73">
        <v>0.44</v>
      </c>
      <c r="PF73">
        <f t="shared" si="58"/>
        <v>0.44</v>
      </c>
      <c r="PQ73">
        <v>777941</v>
      </c>
      <c r="PT73">
        <v>0.43</v>
      </c>
      <c r="PU73">
        <f t="shared" si="59"/>
        <v>0.43</v>
      </c>
      <c r="QF73">
        <v>777941</v>
      </c>
      <c r="QI73">
        <v>0.45</v>
      </c>
      <c r="QJ73">
        <f t="shared" si="60"/>
        <v>0.45</v>
      </c>
      <c r="QU73">
        <v>777941</v>
      </c>
      <c r="QX73">
        <v>0.42</v>
      </c>
      <c r="QY73">
        <f t="shared" si="61"/>
        <v>0.42</v>
      </c>
    </row>
    <row r="74" spans="12:467" x14ac:dyDescent="0.2">
      <c r="L74">
        <v>777530</v>
      </c>
      <c r="O74">
        <v>0.51</v>
      </c>
      <c r="P74">
        <f t="shared" si="31"/>
        <v>0.51</v>
      </c>
      <c r="AA74">
        <v>777530</v>
      </c>
      <c r="AD74">
        <v>0.65</v>
      </c>
      <c r="AE74">
        <f t="shared" si="32"/>
        <v>0.65</v>
      </c>
      <c r="AP74">
        <v>777530</v>
      </c>
      <c r="AS74">
        <v>0.82</v>
      </c>
      <c r="AT74">
        <f t="shared" si="33"/>
        <v>0.82</v>
      </c>
      <c r="BE74">
        <v>777530</v>
      </c>
      <c r="BH74">
        <v>0.57999999999999996</v>
      </c>
      <c r="BI74">
        <f t="shared" si="34"/>
        <v>0.57999999999999996</v>
      </c>
      <c r="BT74">
        <v>777530</v>
      </c>
      <c r="BW74">
        <v>0.76</v>
      </c>
      <c r="BX74">
        <f t="shared" si="35"/>
        <v>0.76</v>
      </c>
      <c r="CI74">
        <v>777530</v>
      </c>
      <c r="CL74">
        <v>0.5</v>
      </c>
      <c r="CM74">
        <f t="shared" si="36"/>
        <v>0.5</v>
      </c>
      <c r="CX74">
        <v>777530</v>
      </c>
      <c r="DA74">
        <v>0.51</v>
      </c>
      <c r="DB74">
        <f t="shared" si="37"/>
        <v>0.51</v>
      </c>
      <c r="DM74">
        <v>777530</v>
      </c>
      <c r="DP74">
        <v>0.5</v>
      </c>
      <c r="DQ74">
        <f t="shared" si="38"/>
        <v>0.5</v>
      </c>
      <c r="EB74">
        <v>777530</v>
      </c>
      <c r="EE74">
        <v>0.48</v>
      </c>
      <c r="EF74">
        <f t="shared" si="39"/>
        <v>0.48</v>
      </c>
      <c r="EQ74">
        <v>777530</v>
      </c>
      <c r="ET74">
        <v>0.48</v>
      </c>
      <c r="EU74">
        <f t="shared" si="40"/>
        <v>0.48</v>
      </c>
      <c r="FF74">
        <v>777530</v>
      </c>
      <c r="FI74">
        <v>0.49</v>
      </c>
      <c r="FJ74">
        <f t="shared" si="41"/>
        <v>0.49</v>
      </c>
      <c r="FU74">
        <v>777530</v>
      </c>
      <c r="FX74">
        <v>0.52</v>
      </c>
      <c r="FY74">
        <f t="shared" si="42"/>
        <v>0.52</v>
      </c>
      <c r="GJ74">
        <v>777530</v>
      </c>
      <c r="GM74">
        <v>0.48</v>
      </c>
      <c r="GN74">
        <f t="shared" si="43"/>
        <v>0.48</v>
      </c>
      <c r="GY74">
        <v>777530</v>
      </c>
      <c r="HB74">
        <v>0.51</v>
      </c>
      <c r="HC74">
        <f t="shared" si="44"/>
        <v>0.51</v>
      </c>
      <c r="HN74">
        <v>777530</v>
      </c>
      <c r="HQ74">
        <v>0.6</v>
      </c>
      <c r="HR74">
        <f t="shared" si="45"/>
        <v>0.6</v>
      </c>
      <c r="ID74">
        <v>777948</v>
      </c>
      <c r="IG74">
        <v>0.52</v>
      </c>
      <c r="IH74">
        <f t="shared" si="46"/>
        <v>0.52</v>
      </c>
      <c r="IS74">
        <v>777948</v>
      </c>
      <c r="IV74">
        <v>0.5</v>
      </c>
      <c r="IW74">
        <f t="shared" si="47"/>
        <v>0.5</v>
      </c>
      <c r="JH74">
        <v>777948</v>
      </c>
      <c r="JK74">
        <v>0.53</v>
      </c>
      <c r="JL74">
        <f t="shared" si="48"/>
        <v>0.53</v>
      </c>
      <c r="JW74">
        <v>777948</v>
      </c>
      <c r="JZ74">
        <v>0.55000000000000004</v>
      </c>
      <c r="KA74">
        <f t="shared" si="49"/>
        <v>0.55000000000000004</v>
      </c>
      <c r="KL74">
        <v>777948</v>
      </c>
      <c r="KO74">
        <v>0.54</v>
      </c>
      <c r="KP74">
        <f t="shared" si="50"/>
        <v>0.54</v>
      </c>
      <c r="LA74">
        <v>777948</v>
      </c>
      <c r="LD74">
        <v>0.52</v>
      </c>
      <c r="LE74">
        <f t="shared" si="51"/>
        <v>0.52</v>
      </c>
      <c r="LP74">
        <v>777948</v>
      </c>
      <c r="LS74">
        <v>0.51</v>
      </c>
      <c r="LT74">
        <f t="shared" si="52"/>
        <v>0.51</v>
      </c>
      <c r="ME74">
        <v>777948</v>
      </c>
      <c r="MH74">
        <v>0.6</v>
      </c>
      <c r="MI74">
        <f t="shared" si="53"/>
        <v>0.6</v>
      </c>
      <c r="MT74">
        <v>777948</v>
      </c>
      <c r="MW74">
        <v>0.53</v>
      </c>
      <c r="MX74">
        <f t="shared" si="54"/>
        <v>0.53</v>
      </c>
      <c r="NI74">
        <v>777948</v>
      </c>
      <c r="NL74">
        <v>0.52</v>
      </c>
      <c r="NM74">
        <f t="shared" si="55"/>
        <v>0.52</v>
      </c>
      <c r="NX74">
        <v>777948</v>
      </c>
      <c r="OA74">
        <v>0.55000000000000004</v>
      </c>
      <c r="OB74">
        <f t="shared" si="56"/>
        <v>0.55000000000000004</v>
      </c>
      <c r="OM74">
        <v>777948</v>
      </c>
      <c r="OP74">
        <v>0.52</v>
      </c>
      <c r="OQ74">
        <f t="shared" si="57"/>
        <v>0.52</v>
      </c>
      <c r="PB74">
        <v>777948</v>
      </c>
      <c r="PE74">
        <v>0.51</v>
      </c>
      <c r="PF74">
        <f t="shared" si="58"/>
        <v>0.51</v>
      </c>
      <c r="PQ74">
        <v>777948</v>
      </c>
      <c r="PT74">
        <v>0.52</v>
      </c>
      <c r="PU74">
        <f t="shared" si="59"/>
        <v>0.52</v>
      </c>
      <c r="QF74">
        <v>777948</v>
      </c>
      <c r="QI74">
        <v>0.52</v>
      </c>
      <c r="QJ74">
        <f t="shared" si="60"/>
        <v>0.52</v>
      </c>
      <c r="QU74">
        <v>777948</v>
      </c>
      <c r="QX74">
        <v>0.53</v>
      </c>
      <c r="QY74">
        <f t="shared" si="61"/>
        <v>0.53</v>
      </c>
    </row>
    <row r="75" spans="12:467" x14ac:dyDescent="0.2">
      <c r="L75">
        <v>777531</v>
      </c>
      <c r="O75">
        <v>0.47</v>
      </c>
      <c r="P75">
        <f t="shared" si="31"/>
        <v>0.47</v>
      </c>
      <c r="AA75">
        <v>777531</v>
      </c>
      <c r="AD75">
        <v>0.56999999999999995</v>
      </c>
      <c r="AE75">
        <f t="shared" si="32"/>
        <v>0.56999999999999995</v>
      </c>
      <c r="AP75">
        <v>777531</v>
      </c>
      <c r="AS75">
        <v>0.49</v>
      </c>
      <c r="AT75">
        <f t="shared" si="33"/>
        <v>0.49</v>
      </c>
      <c r="BE75">
        <v>777531</v>
      </c>
      <c r="BH75">
        <v>0.49</v>
      </c>
      <c r="BI75">
        <f t="shared" si="34"/>
        <v>0.49</v>
      </c>
      <c r="BT75">
        <v>777531</v>
      </c>
      <c r="BW75">
        <v>0.49</v>
      </c>
      <c r="BX75">
        <f t="shared" si="35"/>
        <v>0.49</v>
      </c>
      <c r="CI75">
        <v>777531</v>
      </c>
      <c r="CL75">
        <v>0.48</v>
      </c>
      <c r="CM75">
        <f t="shared" si="36"/>
        <v>0.48</v>
      </c>
      <c r="CX75">
        <v>777531</v>
      </c>
      <c r="DA75">
        <v>0.49</v>
      </c>
      <c r="DB75">
        <f t="shared" si="37"/>
        <v>0.49</v>
      </c>
      <c r="DM75">
        <v>777531</v>
      </c>
      <c r="DP75">
        <v>0.47</v>
      </c>
      <c r="DQ75">
        <f t="shared" si="38"/>
        <v>0.47</v>
      </c>
      <c r="EB75">
        <v>777531</v>
      </c>
      <c r="EE75">
        <v>0.49</v>
      </c>
      <c r="EF75">
        <f t="shared" si="39"/>
        <v>0.49</v>
      </c>
      <c r="EQ75">
        <v>777531</v>
      </c>
      <c r="ET75">
        <v>0.49</v>
      </c>
      <c r="EU75">
        <f t="shared" si="40"/>
        <v>0.49</v>
      </c>
      <c r="FF75">
        <v>777531</v>
      </c>
      <c r="FI75">
        <v>0.49</v>
      </c>
      <c r="FJ75">
        <f t="shared" si="41"/>
        <v>0.49</v>
      </c>
      <c r="FU75">
        <v>777531</v>
      </c>
      <c r="FX75">
        <v>0.5</v>
      </c>
      <c r="FY75">
        <f t="shared" si="42"/>
        <v>0.5</v>
      </c>
      <c r="GJ75">
        <v>777531</v>
      </c>
      <c r="GM75">
        <v>0.45</v>
      </c>
      <c r="GN75">
        <f t="shared" si="43"/>
        <v>0.45</v>
      </c>
      <c r="GY75">
        <v>777531</v>
      </c>
      <c r="HB75">
        <v>0.46</v>
      </c>
      <c r="HC75">
        <f t="shared" si="44"/>
        <v>0.46</v>
      </c>
      <c r="HN75">
        <v>777531</v>
      </c>
      <c r="HQ75">
        <v>0.47</v>
      </c>
      <c r="HR75">
        <f t="shared" si="45"/>
        <v>0.47</v>
      </c>
      <c r="ID75">
        <v>777951</v>
      </c>
      <c r="IG75">
        <v>0.48</v>
      </c>
      <c r="IH75">
        <f t="shared" si="46"/>
        <v>0.48</v>
      </c>
      <c r="IS75">
        <v>777951</v>
      </c>
      <c r="IV75">
        <v>0.47</v>
      </c>
      <c r="IW75">
        <f t="shared" si="47"/>
        <v>0.47</v>
      </c>
      <c r="JH75">
        <v>777951</v>
      </c>
      <c r="JK75">
        <v>0.48</v>
      </c>
      <c r="JL75">
        <f t="shared" si="48"/>
        <v>0.48</v>
      </c>
      <c r="JW75">
        <v>777951</v>
      </c>
      <c r="JZ75">
        <v>0.47</v>
      </c>
      <c r="KA75">
        <f t="shared" si="49"/>
        <v>0.47</v>
      </c>
      <c r="KL75">
        <v>777951</v>
      </c>
      <c r="KO75">
        <v>0.47</v>
      </c>
      <c r="KP75">
        <f t="shared" si="50"/>
        <v>0.47</v>
      </c>
      <c r="LA75">
        <v>777951</v>
      </c>
      <c r="LD75">
        <v>0.45</v>
      </c>
      <c r="LE75">
        <f t="shared" si="51"/>
        <v>0.45</v>
      </c>
      <c r="LP75">
        <v>777951</v>
      </c>
      <c r="LS75">
        <v>0.47</v>
      </c>
      <c r="LT75">
        <f t="shared" si="52"/>
        <v>0.47</v>
      </c>
      <c r="ME75">
        <v>777951</v>
      </c>
      <c r="MH75">
        <v>0.5</v>
      </c>
      <c r="MI75">
        <f t="shared" si="53"/>
        <v>0.5</v>
      </c>
      <c r="MT75">
        <v>777951</v>
      </c>
      <c r="MW75">
        <v>0.43</v>
      </c>
      <c r="MX75">
        <f t="shared" si="54"/>
        <v>0.43</v>
      </c>
      <c r="NI75">
        <v>777951</v>
      </c>
      <c r="NL75">
        <v>0.46</v>
      </c>
      <c r="NM75">
        <f t="shared" si="55"/>
        <v>0.46</v>
      </c>
      <c r="NX75">
        <v>777951</v>
      </c>
      <c r="OA75">
        <v>0.45</v>
      </c>
      <c r="OB75">
        <f t="shared" si="56"/>
        <v>0.45</v>
      </c>
      <c r="OM75">
        <v>777951</v>
      </c>
      <c r="OP75">
        <v>0.48</v>
      </c>
      <c r="OQ75">
        <f t="shared" si="57"/>
        <v>0.48</v>
      </c>
      <c r="PB75">
        <v>777951</v>
      </c>
      <c r="PE75">
        <v>0.47</v>
      </c>
      <c r="PF75">
        <f t="shared" si="58"/>
        <v>0.47</v>
      </c>
      <c r="PQ75">
        <v>777951</v>
      </c>
      <c r="PT75">
        <v>0.46</v>
      </c>
      <c r="PU75">
        <f t="shared" si="59"/>
        <v>0.46</v>
      </c>
      <c r="QF75">
        <v>777951</v>
      </c>
      <c r="QI75">
        <v>0.42</v>
      </c>
      <c r="QJ75">
        <f t="shared" si="60"/>
        <v>0.42</v>
      </c>
      <c r="QU75">
        <v>777951</v>
      </c>
      <c r="QX75">
        <v>0.47</v>
      </c>
      <c r="QY75">
        <f t="shared" si="61"/>
        <v>0.47</v>
      </c>
    </row>
    <row r="76" spans="12:467" x14ac:dyDescent="0.2">
      <c r="L76">
        <v>777537</v>
      </c>
      <c r="O76">
        <v>0.45</v>
      </c>
      <c r="P76">
        <f t="shared" si="31"/>
        <v>0.45</v>
      </c>
      <c r="AA76">
        <v>777537</v>
      </c>
      <c r="AD76">
        <v>0.51</v>
      </c>
      <c r="AE76">
        <f t="shared" si="32"/>
        <v>0.51</v>
      </c>
      <c r="AP76">
        <v>777537</v>
      </c>
      <c r="AS76">
        <v>0.67</v>
      </c>
      <c r="AT76">
        <f t="shared" si="33"/>
        <v>0.67</v>
      </c>
      <c r="BE76">
        <v>777537</v>
      </c>
      <c r="BH76">
        <v>0.52</v>
      </c>
      <c r="BI76">
        <f t="shared" si="34"/>
        <v>0.52</v>
      </c>
      <c r="BT76">
        <v>777537</v>
      </c>
      <c r="BW76">
        <v>0.36</v>
      </c>
      <c r="BX76">
        <f t="shared" si="35"/>
        <v>0.36</v>
      </c>
      <c r="CI76">
        <v>777537</v>
      </c>
      <c r="CL76">
        <v>0.53</v>
      </c>
      <c r="CM76">
        <f t="shared" si="36"/>
        <v>0.53</v>
      </c>
      <c r="CX76">
        <v>777537</v>
      </c>
      <c r="DA76">
        <v>0.47</v>
      </c>
      <c r="DB76">
        <f t="shared" si="37"/>
        <v>0.47</v>
      </c>
      <c r="DM76">
        <v>777537</v>
      </c>
      <c r="DP76">
        <v>0.52</v>
      </c>
      <c r="DQ76">
        <f t="shared" si="38"/>
        <v>0.52</v>
      </c>
      <c r="EB76">
        <v>777537</v>
      </c>
      <c r="EE76">
        <v>0.52</v>
      </c>
      <c r="EF76">
        <f t="shared" si="39"/>
        <v>0.52</v>
      </c>
      <c r="EQ76">
        <v>777537</v>
      </c>
      <c r="ET76">
        <v>0.52</v>
      </c>
      <c r="EU76">
        <f t="shared" si="40"/>
        <v>0.52</v>
      </c>
      <c r="FF76">
        <v>777537</v>
      </c>
      <c r="FI76">
        <v>0.52</v>
      </c>
      <c r="FJ76">
        <f t="shared" si="41"/>
        <v>0.52</v>
      </c>
      <c r="FU76">
        <v>777537</v>
      </c>
      <c r="FX76">
        <v>0.52</v>
      </c>
      <c r="FY76">
        <f t="shared" si="42"/>
        <v>0.52</v>
      </c>
      <c r="GJ76">
        <v>777537</v>
      </c>
      <c r="GM76">
        <v>0.5</v>
      </c>
      <c r="GN76">
        <f t="shared" si="43"/>
        <v>0.5</v>
      </c>
      <c r="GY76">
        <v>777537</v>
      </c>
      <c r="HB76">
        <v>0.52</v>
      </c>
      <c r="HC76">
        <f t="shared" si="44"/>
        <v>0.52</v>
      </c>
      <c r="HN76">
        <v>777537</v>
      </c>
      <c r="HQ76">
        <v>0.56000000000000005</v>
      </c>
      <c r="HR76">
        <f t="shared" si="45"/>
        <v>0.56000000000000005</v>
      </c>
      <c r="ID76">
        <v>777960</v>
      </c>
      <c r="IG76">
        <v>0.45</v>
      </c>
      <c r="IH76">
        <f t="shared" si="46"/>
        <v>0.45</v>
      </c>
      <c r="IS76">
        <v>777960</v>
      </c>
      <c r="IV76">
        <v>0.47</v>
      </c>
      <c r="IW76">
        <f t="shared" si="47"/>
        <v>0.47</v>
      </c>
      <c r="JH76">
        <v>777960</v>
      </c>
      <c r="JK76">
        <v>0.46</v>
      </c>
      <c r="JL76">
        <f t="shared" si="48"/>
        <v>0.46</v>
      </c>
      <c r="JW76">
        <v>777960</v>
      </c>
      <c r="JZ76">
        <v>0.47</v>
      </c>
      <c r="KA76">
        <f t="shared" si="49"/>
        <v>0.47</v>
      </c>
      <c r="KL76">
        <v>777960</v>
      </c>
      <c r="KO76">
        <v>0.45</v>
      </c>
      <c r="KP76">
        <f t="shared" si="50"/>
        <v>0.45</v>
      </c>
      <c r="LA76">
        <v>777960</v>
      </c>
      <c r="LD76">
        <v>0.5</v>
      </c>
      <c r="LE76">
        <f t="shared" si="51"/>
        <v>0.5</v>
      </c>
      <c r="LP76">
        <v>777960</v>
      </c>
      <c r="LS76">
        <v>0.46</v>
      </c>
      <c r="LT76">
        <f t="shared" si="52"/>
        <v>0.46</v>
      </c>
      <c r="ME76">
        <v>777960</v>
      </c>
      <c r="MH76">
        <v>0.44</v>
      </c>
      <c r="MI76">
        <f t="shared" si="53"/>
        <v>0.44</v>
      </c>
      <c r="MT76">
        <v>777960</v>
      </c>
      <c r="MW76">
        <v>0.39</v>
      </c>
      <c r="MX76">
        <f t="shared" si="54"/>
        <v>0.39</v>
      </c>
      <c r="NI76">
        <v>777960</v>
      </c>
      <c r="NL76">
        <v>0.46</v>
      </c>
      <c r="NM76">
        <f t="shared" si="55"/>
        <v>0.46</v>
      </c>
      <c r="NX76">
        <v>777960</v>
      </c>
      <c r="OA76">
        <v>0.44</v>
      </c>
      <c r="OB76">
        <f t="shared" si="56"/>
        <v>0.44</v>
      </c>
      <c r="OM76">
        <v>777960</v>
      </c>
      <c r="OP76">
        <v>0.49</v>
      </c>
      <c r="OQ76">
        <f t="shared" si="57"/>
        <v>0.49</v>
      </c>
      <c r="PB76">
        <v>777960</v>
      </c>
      <c r="PE76">
        <v>0.49</v>
      </c>
      <c r="PF76">
        <f t="shared" si="58"/>
        <v>0.49</v>
      </c>
      <c r="PQ76">
        <v>777960</v>
      </c>
      <c r="PT76">
        <v>0.48</v>
      </c>
      <c r="PU76">
        <f t="shared" si="59"/>
        <v>0.48</v>
      </c>
      <c r="QF76">
        <v>777960</v>
      </c>
      <c r="QI76">
        <v>0.48</v>
      </c>
      <c r="QJ76">
        <f t="shared" si="60"/>
        <v>0.48</v>
      </c>
      <c r="QU76">
        <v>777960</v>
      </c>
      <c r="QX76">
        <v>0.47</v>
      </c>
      <c r="QY76">
        <f t="shared" si="61"/>
        <v>0.47</v>
      </c>
    </row>
    <row r="77" spans="12:467" x14ac:dyDescent="0.2">
      <c r="L77">
        <v>777538</v>
      </c>
      <c r="O77">
        <v>0.51</v>
      </c>
      <c r="P77">
        <f t="shared" si="31"/>
        <v>0.51</v>
      </c>
      <c r="AA77">
        <v>777538</v>
      </c>
      <c r="AD77">
        <v>0.54</v>
      </c>
      <c r="AE77">
        <f t="shared" si="32"/>
        <v>0.54</v>
      </c>
      <c r="AP77">
        <v>777538</v>
      </c>
      <c r="AS77">
        <v>0.6</v>
      </c>
      <c r="AT77">
        <f t="shared" si="33"/>
        <v>0.6</v>
      </c>
      <c r="BE77">
        <v>777538</v>
      </c>
      <c r="BH77">
        <v>0.54</v>
      </c>
      <c r="BI77">
        <f t="shared" si="34"/>
        <v>0.54</v>
      </c>
      <c r="BT77">
        <v>777538</v>
      </c>
      <c r="BW77">
        <v>0.55000000000000004</v>
      </c>
      <c r="BX77">
        <f t="shared" si="35"/>
        <v>0.55000000000000004</v>
      </c>
      <c r="CI77">
        <v>777538</v>
      </c>
      <c r="CL77">
        <v>0.56000000000000005</v>
      </c>
      <c r="CM77">
        <f t="shared" si="36"/>
        <v>0.56000000000000005</v>
      </c>
      <c r="CX77">
        <v>777538</v>
      </c>
      <c r="DA77">
        <v>0.52</v>
      </c>
      <c r="DB77">
        <f t="shared" si="37"/>
        <v>0.52</v>
      </c>
      <c r="DM77">
        <v>777538</v>
      </c>
      <c r="DP77">
        <v>0.52</v>
      </c>
      <c r="DQ77">
        <f t="shared" si="38"/>
        <v>0.52</v>
      </c>
      <c r="EB77">
        <v>777538</v>
      </c>
      <c r="EE77">
        <v>0.52</v>
      </c>
      <c r="EF77">
        <f t="shared" si="39"/>
        <v>0.52</v>
      </c>
      <c r="EQ77">
        <v>777538</v>
      </c>
      <c r="ET77">
        <v>0.52</v>
      </c>
      <c r="EU77">
        <f t="shared" si="40"/>
        <v>0.52</v>
      </c>
      <c r="FF77">
        <v>777538</v>
      </c>
      <c r="FI77">
        <v>0.54</v>
      </c>
      <c r="FJ77">
        <f t="shared" si="41"/>
        <v>0.54</v>
      </c>
      <c r="FU77">
        <v>777538</v>
      </c>
      <c r="FX77">
        <v>0.49</v>
      </c>
      <c r="FY77">
        <f t="shared" si="42"/>
        <v>0.49</v>
      </c>
      <c r="GJ77">
        <v>777538</v>
      </c>
      <c r="GM77">
        <v>0.51</v>
      </c>
      <c r="GN77">
        <f t="shared" si="43"/>
        <v>0.51</v>
      </c>
      <c r="GY77">
        <v>777538</v>
      </c>
      <c r="HB77">
        <v>0.47</v>
      </c>
      <c r="HC77">
        <f t="shared" si="44"/>
        <v>0.47</v>
      </c>
      <c r="HN77">
        <v>777538</v>
      </c>
      <c r="HQ77">
        <v>0.52</v>
      </c>
      <c r="HR77">
        <f t="shared" si="45"/>
        <v>0.52</v>
      </c>
      <c r="ID77">
        <v>777926</v>
      </c>
      <c r="IG77">
        <v>0.46</v>
      </c>
      <c r="IH77">
        <f t="shared" si="46"/>
        <v>0.46</v>
      </c>
      <c r="IS77">
        <v>777926</v>
      </c>
      <c r="IV77">
        <v>0.46</v>
      </c>
      <c r="IW77">
        <f t="shared" si="47"/>
        <v>0.46</v>
      </c>
      <c r="JH77">
        <v>777926</v>
      </c>
      <c r="JK77">
        <v>0.44</v>
      </c>
      <c r="JL77">
        <f t="shared" si="48"/>
        <v>0.44</v>
      </c>
      <c r="JW77">
        <v>777926</v>
      </c>
      <c r="JZ77">
        <v>0.41</v>
      </c>
      <c r="KA77">
        <f t="shared" si="49"/>
        <v>0.41</v>
      </c>
      <c r="KL77">
        <v>777926</v>
      </c>
      <c r="KO77">
        <v>0.49</v>
      </c>
      <c r="KP77">
        <f t="shared" si="50"/>
        <v>0.49</v>
      </c>
      <c r="LA77">
        <v>777926</v>
      </c>
      <c r="LD77">
        <v>0.44</v>
      </c>
      <c r="LE77">
        <f t="shared" si="51"/>
        <v>0.44</v>
      </c>
      <c r="LP77">
        <v>777926</v>
      </c>
      <c r="LS77">
        <v>0.42</v>
      </c>
      <c r="LT77">
        <f t="shared" si="52"/>
        <v>0.42</v>
      </c>
      <c r="ME77">
        <v>777926</v>
      </c>
      <c r="MH77">
        <v>0.48</v>
      </c>
      <c r="MI77">
        <f t="shared" si="53"/>
        <v>0.48</v>
      </c>
      <c r="MT77">
        <v>777926</v>
      </c>
      <c r="MW77">
        <v>0.44</v>
      </c>
      <c r="MX77">
        <f t="shared" si="54"/>
        <v>0.44</v>
      </c>
      <c r="NI77">
        <v>777926</v>
      </c>
      <c r="NL77">
        <v>0.42</v>
      </c>
      <c r="NM77">
        <f t="shared" si="55"/>
        <v>0.42</v>
      </c>
      <c r="NX77">
        <v>777926</v>
      </c>
      <c r="OA77">
        <v>0.46</v>
      </c>
      <c r="OB77">
        <f t="shared" si="56"/>
        <v>0.46</v>
      </c>
      <c r="OM77">
        <v>777926</v>
      </c>
      <c r="OP77">
        <v>0.43</v>
      </c>
      <c r="OQ77">
        <f t="shared" si="57"/>
        <v>0.43</v>
      </c>
      <c r="PB77">
        <v>777926</v>
      </c>
      <c r="PE77">
        <v>0.44</v>
      </c>
      <c r="PF77">
        <f t="shared" si="58"/>
        <v>0.44</v>
      </c>
      <c r="PQ77">
        <v>777926</v>
      </c>
      <c r="PT77">
        <v>0.46</v>
      </c>
      <c r="PU77">
        <f t="shared" si="59"/>
        <v>0.46</v>
      </c>
      <c r="QF77">
        <v>777926</v>
      </c>
      <c r="QI77">
        <v>0.47</v>
      </c>
      <c r="QJ77">
        <f t="shared" si="60"/>
        <v>0.47</v>
      </c>
      <c r="QU77">
        <v>777926</v>
      </c>
      <c r="QX77">
        <v>0.4</v>
      </c>
      <c r="QY77">
        <f t="shared" si="61"/>
        <v>0.4</v>
      </c>
    </row>
    <row r="78" spans="12:467" x14ac:dyDescent="0.2">
      <c r="L78">
        <v>777507</v>
      </c>
      <c r="O78">
        <v>0.54</v>
      </c>
      <c r="P78">
        <f t="shared" si="31"/>
        <v>0.54</v>
      </c>
      <c r="AA78">
        <v>777507</v>
      </c>
      <c r="AD78">
        <v>0.49</v>
      </c>
      <c r="AE78">
        <f t="shared" si="32"/>
        <v>0.49</v>
      </c>
      <c r="AP78">
        <v>777507</v>
      </c>
      <c r="AS78">
        <v>0.78</v>
      </c>
      <c r="AT78">
        <f t="shared" si="33"/>
        <v>0.78</v>
      </c>
      <c r="BE78">
        <v>777507</v>
      </c>
      <c r="BH78">
        <v>0.6</v>
      </c>
      <c r="BI78">
        <f t="shared" si="34"/>
        <v>0.6</v>
      </c>
      <c r="BT78">
        <v>777507</v>
      </c>
      <c r="BW78">
        <v>0.54</v>
      </c>
      <c r="BX78">
        <f t="shared" si="35"/>
        <v>0.54</v>
      </c>
      <c r="CI78">
        <v>777507</v>
      </c>
      <c r="CL78">
        <v>0.56000000000000005</v>
      </c>
      <c r="CM78">
        <f t="shared" si="36"/>
        <v>0.56000000000000005</v>
      </c>
      <c r="CX78">
        <v>777507</v>
      </c>
      <c r="DA78">
        <v>0.55000000000000004</v>
      </c>
      <c r="DB78">
        <f t="shared" si="37"/>
        <v>0.55000000000000004</v>
      </c>
      <c r="DM78">
        <v>777507</v>
      </c>
      <c r="DP78">
        <v>0.55000000000000004</v>
      </c>
      <c r="DQ78">
        <f t="shared" si="38"/>
        <v>0.55000000000000004</v>
      </c>
      <c r="EB78">
        <v>777507</v>
      </c>
      <c r="EE78">
        <v>0.54</v>
      </c>
      <c r="EF78">
        <f t="shared" si="39"/>
        <v>0.54</v>
      </c>
      <c r="EQ78">
        <v>777507</v>
      </c>
      <c r="ET78">
        <v>0.54</v>
      </c>
      <c r="EU78">
        <f t="shared" si="40"/>
        <v>0.54</v>
      </c>
      <c r="FF78">
        <v>777507</v>
      </c>
      <c r="FI78">
        <v>0.54</v>
      </c>
      <c r="FJ78">
        <f t="shared" si="41"/>
        <v>0.54</v>
      </c>
      <c r="FU78">
        <v>777507</v>
      </c>
      <c r="FX78">
        <v>0.56999999999999995</v>
      </c>
      <c r="FY78">
        <f t="shared" si="42"/>
        <v>0.56999999999999995</v>
      </c>
      <c r="GJ78">
        <v>777507</v>
      </c>
      <c r="GM78">
        <v>0.52</v>
      </c>
      <c r="GN78">
        <f t="shared" si="43"/>
        <v>0.52</v>
      </c>
      <c r="GY78">
        <v>777507</v>
      </c>
      <c r="HB78">
        <v>0.56000000000000005</v>
      </c>
      <c r="HC78">
        <f t="shared" si="44"/>
        <v>0.56000000000000005</v>
      </c>
      <c r="HN78">
        <v>777507</v>
      </c>
      <c r="HQ78">
        <v>0.6</v>
      </c>
      <c r="HR78">
        <f t="shared" si="45"/>
        <v>0.6</v>
      </c>
      <c r="ID78">
        <v>777930</v>
      </c>
      <c r="IG78">
        <v>0.52</v>
      </c>
      <c r="IH78">
        <f t="shared" si="46"/>
        <v>0.52</v>
      </c>
      <c r="IS78">
        <v>777930</v>
      </c>
      <c r="IV78">
        <v>0.52</v>
      </c>
      <c r="IW78">
        <f t="shared" si="47"/>
        <v>0.52</v>
      </c>
      <c r="JH78">
        <v>777930</v>
      </c>
      <c r="JK78">
        <v>0.48</v>
      </c>
      <c r="JL78">
        <f t="shared" si="48"/>
        <v>0.48</v>
      </c>
      <c r="JW78">
        <v>777930</v>
      </c>
      <c r="JZ78">
        <v>0.5</v>
      </c>
      <c r="KA78">
        <f t="shared" si="49"/>
        <v>0.5</v>
      </c>
      <c r="KL78">
        <v>777930</v>
      </c>
      <c r="KO78">
        <v>0.5</v>
      </c>
      <c r="KP78">
        <f t="shared" si="50"/>
        <v>0.5</v>
      </c>
      <c r="LA78">
        <v>777930</v>
      </c>
      <c r="LD78">
        <v>0.49</v>
      </c>
      <c r="LE78">
        <f t="shared" si="51"/>
        <v>0.49</v>
      </c>
      <c r="LP78">
        <v>777930</v>
      </c>
      <c r="LS78">
        <v>0.49</v>
      </c>
      <c r="LT78">
        <f t="shared" si="52"/>
        <v>0.49</v>
      </c>
      <c r="ME78">
        <v>777930</v>
      </c>
      <c r="MH78">
        <v>0.44</v>
      </c>
      <c r="MI78">
        <f t="shared" si="53"/>
        <v>0.44</v>
      </c>
      <c r="MT78">
        <v>777930</v>
      </c>
      <c r="MW78">
        <v>0.43</v>
      </c>
      <c r="MX78">
        <f t="shared" si="54"/>
        <v>0.43</v>
      </c>
      <c r="NI78">
        <v>777930</v>
      </c>
      <c r="NL78">
        <v>0.48</v>
      </c>
      <c r="NM78">
        <f t="shared" si="55"/>
        <v>0.48</v>
      </c>
      <c r="NX78">
        <v>777930</v>
      </c>
      <c r="OA78">
        <v>0.51</v>
      </c>
      <c r="OB78">
        <f t="shared" si="56"/>
        <v>0.51</v>
      </c>
      <c r="OM78">
        <v>777930</v>
      </c>
      <c r="OP78">
        <v>0.53</v>
      </c>
      <c r="OQ78">
        <f t="shared" si="57"/>
        <v>0.53</v>
      </c>
      <c r="PB78">
        <v>777930</v>
      </c>
      <c r="PE78">
        <v>0.51</v>
      </c>
      <c r="PF78">
        <f t="shared" si="58"/>
        <v>0.51</v>
      </c>
      <c r="PQ78">
        <v>777930</v>
      </c>
      <c r="PT78">
        <v>0.48</v>
      </c>
      <c r="PU78">
        <f t="shared" si="59"/>
        <v>0.48</v>
      </c>
      <c r="QF78">
        <v>777930</v>
      </c>
      <c r="QI78">
        <v>0.5</v>
      </c>
      <c r="QJ78">
        <f t="shared" si="60"/>
        <v>0.5</v>
      </c>
      <c r="QU78">
        <v>777930</v>
      </c>
      <c r="QX78">
        <v>0.49</v>
      </c>
      <c r="QY78">
        <f t="shared" si="61"/>
        <v>0.49</v>
      </c>
    </row>
    <row r="79" spans="12:467" x14ac:dyDescent="0.2">
      <c r="L79">
        <v>777510</v>
      </c>
      <c r="O79">
        <v>0.49</v>
      </c>
      <c r="P79">
        <f t="shared" si="31"/>
        <v>0.49</v>
      </c>
      <c r="AA79">
        <v>777510</v>
      </c>
      <c r="AD79">
        <v>0.41</v>
      </c>
      <c r="AE79">
        <f t="shared" si="32"/>
        <v>0.41</v>
      </c>
      <c r="AP79">
        <v>777510</v>
      </c>
      <c r="AS79">
        <v>0.31</v>
      </c>
      <c r="AT79">
        <f t="shared" si="33"/>
        <v>0.31</v>
      </c>
      <c r="BE79">
        <v>777510</v>
      </c>
      <c r="BH79">
        <v>0.44</v>
      </c>
      <c r="BI79">
        <f t="shared" si="34"/>
        <v>0.44</v>
      </c>
      <c r="BT79">
        <v>777510</v>
      </c>
      <c r="BW79">
        <v>0.45</v>
      </c>
      <c r="BX79">
        <f t="shared" si="35"/>
        <v>0.45</v>
      </c>
      <c r="CI79">
        <v>777510</v>
      </c>
      <c r="CL79">
        <v>0.5</v>
      </c>
      <c r="CM79">
        <f t="shared" si="36"/>
        <v>0.5</v>
      </c>
      <c r="CX79">
        <v>777510</v>
      </c>
      <c r="DA79">
        <v>0.52</v>
      </c>
      <c r="DB79">
        <f t="shared" si="37"/>
        <v>0.52</v>
      </c>
      <c r="DM79">
        <v>777510</v>
      </c>
      <c r="DP79">
        <v>0.5</v>
      </c>
      <c r="DQ79">
        <f t="shared" si="38"/>
        <v>0.5</v>
      </c>
      <c r="EB79">
        <v>777510</v>
      </c>
      <c r="EE79">
        <v>0.5</v>
      </c>
      <c r="EF79">
        <f t="shared" si="39"/>
        <v>0.5</v>
      </c>
      <c r="EQ79">
        <v>777510</v>
      </c>
      <c r="ET79">
        <v>0.5</v>
      </c>
      <c r="EU79">
        <f t="shared" si="40"/>
        <v>0.5</v>
      </c>
      <c r="FF79">
        <v>777510</v>
      </c>
      <c r="FI79">
        <v>0.51</v>
      </c>
      <c r="FJ79">
        <f t="shared" si="41"/>
        <v>0.51</v>
      </c>
      <c r="FU79">
        <v>777510</v>
      </c>
      <c r="FX79">
        <v>0.5</v>
      </c>
      <c r="FY79">
        <f t="shared" si="42"/>
        <v>0.5</v>
      </c>
      <c r="GJ79">
        <v>777510</v>
      </c>
      <c r="GM79">
        <v>0.48</v>
      </c>
      <c r="GN79">
        <f t="shared" si="43"/>
        <v>0.48</v>
      </c>
      <c r="GY79">
        <v>777510</v>
      </c>
      <c r="HB79">
        <v>0.49</v>
      </c>
      <c r="HC79">
        <f t="shared" si="44"/>
        <v>0.49</v>
      </c>
      <c r="HN79">
        <v>777510</v>
      </c>
      <c r="HQ79">
        <v>0.45</v>
      </c>
      <c r="HR79">
        <f t="shared" si="45"/>
        <v>0.45</v>
      </c>
      <c r="ID79">
        <v>777931</v>
      </c>
      <c r="IG79">
        <v>0.54</v>
      </c>
      <c r="IH79">
        <f t="shared" si="46"/>
        <v>0.54</v>
      </c>
      <c r="IS79">
        <v>777931</v>
      </c>
      <c r="IV79">
        <v>0.56999999999999995</v>
      </c>
      <c r="IW79">
        <f t="shared" si="47"/>
        <v>0.56999999999999995</v>
      </c>
      <c r="JH79">
        <v>777931</v>
      </c>
      <c r="JK79">
        <v>0.56999999999999995</v>
      </c>
      <c r="JL79">
        <f t="shared" si="48"/>
        <v>0.56999999999999995</v>
      </c>
      <c r="JW79">
        <v>777931</v>
      </c>
      <c r="JZ79">
        <v>0.55000000000000004</v>
      </c>
      <c r="KA79">
        <f t="shared" si="49"/>
        <v>0.55000000000000004</v>
      </c>
      <c r="KL79">
        <v>777931</v>
      </c>
      <c r="KO79">
        <v>0.5</v>
      </c>
      <c r="KP79">
        <f t="shared" si="50"/>
        <v>0.5</v>
      </c>
      <c r="LA79">
        <v>777931</v>
      </c>
      <c r="LD79">
        <v>0.51</v>
      </c>
      <c r="LE79">
        <f t="shared" si="51"/>
        <v>0.51</v>
      </c>
      <c r="LP79">
        <v>777931</v>
      </c>
      <c r="LS79">
        <v>0.54</v>
      </c>
      <c r="LT79">
        <f t="shared" si="52"/>
        <v>0.54</v>
      </c>
      <c r="ME79">
        <v>777931</v>
      </c>
      <c r="MH79">
        <v>0.61</v>
      </c>
      <c r="MI79">
        <f t="shared" si="53"/>
        <v>0.61</v>
      </c>
      <c r="MT79">
        <v>777931</v>
      </c>
      <c r="MW79">
        <v>0.53</v>
      </c>
      <c r="MX79">
        <f t="shared" si="54"/>
        <v>0.53</v>
      </c>
      <c r="NI79">
        <v>777931</v>
      </c>
      <c r="NL79">
        <v>0.54</v>
      </c>
      <c r="NM79">
        <f t="shared" si="55"/>
        <v>0.54</v>
      </c>
      <c r="NX79">
        <v>777931</v>
      </c>
      <c r="OA79">
        <v>0.55000000000000004</v>
      </c>
      <c r="OB79">
        <f t="shared" si="56"/>
        <v>0.55000000000000004</v>
      </c>
      <c r="OM79">
        <v>777931</v>
      </c>
      <c r="OP79">
        <v>0.54</v>
      </c>
      <c r="OQ79">
        <f t="shared" si="57"/>
        <v>0.54</v>
      </c>
      <c r="PB79">
        <v>777931</v>
      </c>
      <c r="PE79">
        <v>0.56999999999999995</v>
      </c>
      <c r="PF79">
        <f t="shared" si="58"/>
        <v>0.56999999999999995</v>
      </c>
      <c r="PQ79">
        <v>777931</v>
      </c>
      <c r="PT79">
        <v>0.55000000000000004</v>
      </c>
      <c r="PU79">
        <f t="shared" si="59"/>
        <v>0.55000000000000004</v>
      </c>
      <c r="QF79">
        <v>777931</v>
      </c>
      <c r="QI79">
        <v>0.56000000000000005</v>
      </c>
      <c r="QJ79">
        <f t="shared" si="60"/>
        <v>0.56000000000000005</v>
      </c>
      <c r="QU79">
        <v>777931</v>
      </c>
      <c r="QX79">
        <v>0.56000000000000005</v>
      </c>
      <c r="QY79">
        <f t="shared" si="61"/>
        <v>0.56000000000000005</v>
      </c>
    </row>
    <row r="80" spans="12:467" x14ac:dyDescent="0.2">
      <c r="L80">
        <v>777512</v>
      </c>
      <c r="O80">
        <v>0.56999999999999995</v>
      </c>
      <c r="P80">
        <f t="shared" si="31"/>
        <v>0.56999999999999995</v>
      </c>
      <c r="AA80">
        <v>777512</v>
      </c>
      <c r="AD80">
        <v>0.63</v>
      </c>
      <c r="AE80">
        <f t="shared" si="32"/>
        <v>0.63</v>
      </c>
      <c r="AP80">
        <v>777512</v>
      </c>
      <c r="AS80">
        <v>0.53</v>
      </c>
      <c r="AT80">
        <f t="shared" si="33"/>
        <v>0.53</v>
      </c>
      <c r="BE80">
        <v>777512</v>
      </c>
      <c r="BH80">
        <v>0.56999999999999995</v>
      </c>
      <c r="BI80">
        <f t="shared" si="34"/>
        <v>0.56999999999999995</v>
      </c>
      <c r="BT80">
        <v>777512</v>
      </c>
      <c r="BW80">
        <v>0.53</v>
      </c>
      <c r="BX80">
        <f t="shared" si="35"/>
        <v>0.53</v>
      </c>
      <c r="CI80">
        <v>777512</v>
      </c>
      <c r="CL80">
        <v>0.56000000000000005</v>
      </c>
      <c r="CM80">
        <f t="shared" si="36"/>
        <v>0.56000000000000005</v>
      </c>
      <c r="CX80">
        <v>777512</v>
      </c>
      <c r="DA80">
        <v>0.55000000000000004</v>
      </c>
      <c r="DB80">
        <f t="shared" si="37"/>
        <v>0.55000000000000004</v>
      </c>
      <c r="DM80">
        <v>777512</v>
      </c>
      <c r="DP80">
        <v>0.55000000000000004</v>
      </c>
      <c r="DQ80">
        <f t="shared" si="38"/>
        <v>0.55000000000000004</v>
      </c>
      <c r="EB80">
        <v>777512</v>
      </c>
      <c r="EE80">
        <v>0.59</v>
      </c>
      <c r="EF80">
        <f t="shared" si="39"/>
        <v>0.59</v>
      </c>
      <c r="EQ80">
        <v>777512</v>
      </c>
      <c r="ET80">
        <v>0.59</v>
      </c>
      <c r="EU80">
        <f t="shared" si="40"/>
        <v>0.59</v>
      </c>
      <c r="FF80">
        <v>777512</v>
      </c>
      <c r="FI80">
        <v>0.55000000000000004</v>
      </c>
      <c r="FJ80">
        <f t="shared" si="41"/>
        <v>0.55000000000000004</v>
      </c>
      <c r="FU80">
        <v>777512</v>
      </c>
      <c r="FX80">
        <v>0.56000000000000005</v>
      </c>
      <c r="FY80">
        <f t="shared" si="42"/>
        <v>0.56000000000000005</v>
      </c>
      <c r="GJ80">
        <v>777512</v>
      </c>
      <c r="GM80">
        <v>0.54</v>
      </c>
      <c r="GN80">
        <f t="shared" si="43"/>
        <v>0.54</v>
      </c>
      <c r="GY80">
        <v>777512</v>
      </c>
      <c r="HB80">
        <v>0.57999999999999996</v>
      </c>
      <c r="HC80">
        <f t="shared" si="44"/>
        <v>0.57999999999999996</v>
      </c>
      <c r="HN80">
        <v>777512</v>
      </c>
      <c r="HQ80">
        <v>0.54</v>
      </c>
      <c r="HR80">
        <f t="shared" si="45"/>
        <v>0.54</v>
      </c>
      <c r="ID80">
        <v>777935</v>
      </c>
      <c r="IG80">
        <v>0.52</v>
      </c>
      <c r="IH80">
        <f t="shared" si="46"/>
        <v>0.52</v>
      </c>
      <c r="IS80">
        <v>777935</v>
      </c>
      <c r="IV80">
        <v>0.54</v>
      </c>
      <c r="IW80">
        <f t="shared" si="47"/>
        <v>0.54</v>
      </c>
      <c r="JH80">
        <v>777935</v>
      </c>
      <c r="JK80">
        <v>0.53</v>
      </c>
      <c r="JL80">
        <f t="shared" si="48"/>
        <v>0.53</v>
      </c>
      <c r="JW80">
        <v>777935</v>
      </c>
      <c r="JZ80">
        <v>0.54</v>
      </c>
      <c r="KA80">
        <f t="shared" si="49"/>
        <v>0.54</v>
      </c>
      <c r="KL80">
        <v>777935</v>
      </c>
      <c r="KO80">
        <v>0.56000000000000005</v>
      </c>
      <c r="KP80">
        <f t="shared" si="50"/>
        <v>0.56000000000000005</v>
      </c>
      <c r="LA80">
        <v>777935</v>
      </c>
      <c r="LD80">
        <v>0.54</v>
      </c>
      <c r="LE80">
        <f t="shared" si="51"/>
        <v>0.54</v>
      </c>
      <c r="LP80">
        <v>777935</v>
      </c>
      <c r="LS80">
        <v>0.55000000000000004</v>
      </c>
      <c r="LT80">
        <f t="shared" si="52"/>
        <v>0.55000000000000004</v>
      </c>
      <c r="ME80">
        <v>777935</v>
      </c>
      <c r="MH80">
        <v>0.56000000000000005</v>
      </c>
      <c r="MI80">
        <f t="shared" si="53"/>
        <v>0.56000000000000005</v>
      </c>
      <c r="MT80">
        <v>777935</v>
      </c>
      <c r="MW80">
        <v>0.52</v>
      </c>
      <c r="MX80">
        <f t="shared" si="54"/>
        <v>0.52</v>
      </c>
      <c r="NI80">
        <v>777935</v>
      </c>
      <c r="NL80">
        <v>0.54</v>
      </c>
      <c r="NM80">
        <f t="shared" si="55"/>
        <v>0.54</v>
      </c>
      <c r="NX80">
        <v>777935</v>
      </c>
      <c r="OA80">
        <v>0.47</v>
      </c>
      <c r="OB80">
        <f t="shared" si="56"/>
        <v>0.47</v>
      </c>
      <c r="OM80">
        <v>777935</v>
      </c>
      <c r="OP80">
        <v>0.54</v>
      </c>
      <c r="OQ80">
        <f t="shared" si="57"/>
        <v>0.54</v>
      </c>
      <c r="PB80">
        <v>777935</v>
      </c>
      <c r="PE80">
        <v>0.54</v>
      </c>
      <c r="PF80">
        <f t="shared" si="58"/>
        <v>0.54</v>
      </c>
      <c r="PQ80">
        <v>777935</v>
      </c>
      <c r="PT80">
        <v>0.56000000000000005</v>
      </c>
      <c r="PU80">
        <f t="shared" si="59"/>
        <v>0.56000000000000005</v>
      </c>
      <c r="QF80">
        <v>777935</v>
      </c>
      <c r="QI80">
        <v>0.56000000000000005</v>
      </c>
      <c r="QJ80">
        <f t="shared" si="60"/>
        <v>0.56000000000000005</v>
      </c>
      <c r="QU80">
        <v>777935</v>
      </c>
      <c r="QX80">
        <v>0.56000000000000005</v>
      </c>
      <c r="QY80">
        <f t="shared" si="61"/>
        <v>0.56000000000000005</v>
      </c>
    </row>
    <row r="81" spans="12:467" x14ac:dyDescent="0.2">
      <c r="L81">
        <v>777514</v>
      </c>
      <c r="O81">
        <v>0.56000000000000005</v>
      </c>
      <c r="P81">
        <f t="shared" si="31"/>
        <v>0.56000000000000005</v>
      </c>
      <c r="AA81">
        <v>777514</v>
      </c>
      <c r="AD81">
        <v>0.57999999999999996</v>
      </c>
      <c r="AE81">
        <f t="shared" si="32"/>
        <v>0.57999999999999996</v>
      </c>
      <c r="AP81">
        <v>777514</v>
      </c>
      <c r="AS81">
        <v>0.72</v>
      </c>
      <c r="AT81">
        <f t="shared" si="33"/>
        <v>0.72</v>
      </c>
      <c r="BE81">
        <v>777514</v>
      </c>
      <c r="BH81">
        <v>0.59</v>
      </c>
      <c r="BI81">
        <f t="shared" si="34"/>
        <v>0.59</v>
      </c>
      <c r="BT81">
        <v>777514</v>
      </c>
      <c r="BW81">
        <v>0.75</v>
      </c>
      <c r="BX81">
        <f t="shared" si="35"/>
        <v>0.75</v>
      </c>
      <c r="CI81">
        <v>777514</v>
      </c>
      <c r="CL81">
        <v>0.54</v>
      </c>
      <c r="CM81">
        <f t="shared" si="36"/>
        <v>0.54</v>
      </c>
      <c r="CX81">
        <v>777514</v>
      </c>
      <c r="DA81">
        <v>0.51</v>
      </c>
      <c r="DB81">
        <f t="shared" si="37"/>
        <v>0.51</v>
      </c>
      <c r="DM81">
        <v>777514</v>
      </c>
      <c r="DP81">
        <v>0.55000000000000004</v>
      </c>
      <c r="DQ81">
        <f t="shared" si="38"/>
        <v>0.55000000000000004</v>
      </c>
      <c r="EB81">
        <v>777514</v>
      </c>
      <c r="EE81">
        <v>0.56000000000000005</v>
      </c>
      <c r="EF81">
        <f t="shared" si="39"/>
        <v>0.56000000000000005</v>
      </c>
      <c r="EQ81">
        <v>777514</v>
      </c>
      <c r="ET81">
        <v>0.56000000000000005</v>
      </c>
      <c r="EU81">
        <f t="shared" si="40"/>
        <v>0.56000000000000005</v>
      </c>
      <c r="FF81">
        <v>777514</v>
      </c>
      <c r="FI81">
        <v>0.54</v>
      </c>
      <c r="FJ81">
        <f t="shared" si="41"/>
        <v>0.54</v>
      </c>
      <c r="FU81">
        <v>777514</v>
      </c>
      <c r="FX81">
        <v>0.54</v>
      </c>
      <c r="FY81">
        <f t="shared" si="42"/>
        <v>0.54</v>
      </c>
      <c r="GJ81">
        <v>777514</v>
      </c>
      <c r="GM81">
        <v>0.52</v>
      </c>
      <c r="GN81">
        <f t="shared" si="43"/>
        <v>0.52</v>
      </c>
      <c r="GY81">
        <v>777514</v>
      </c>
      <c r="HB81">
        <v>0.59</v>
      </c>
      <c r="HC81">
        <f t="shared" si="44"/>
        <v>0.59</v>
      </c>
      <c r="HN81">
        <v>777514</v>
      </c>
      <c r="HQ81">
        <v>0.56000000000000005</v>
      </c>
      <c r="HR81">
        <f t="shared" si="45"/>
        <v>0.56000000000000005</v>
      </c>
      <c r="ID81">
        <v>777940</v>
      </c>
      <c r="IG81">
        <v>0.49</v>
      </c>
      <c r="IH81">
        <f t="shared" si="46"/>
        <v>0.49</v>
      </c>
      <c r="IS81">
        <v>777940</v>
      </c>
      <c r="IV81">
        <v>0.55000000000000004</v>
      </c>
      <c r="IW81">
        <f t="shared" si="47"/>
        <v>0.55000000000000004</v>
      </c>
      <c r="JH81">
        <v>777940</v>
      </c>
      <c r="JK81">
        <v>0.52</v>
      </c>
      <c r="JL81">
        <f t="shared" si="48"/>
        <v>0.52</v>
      </c>
      <c r="JW81">
        <v>777940</v>
      </c>
      <c r="JZ81">
        <v>0.52</v>
      </c>
      <c r="KA81">
        <f t="shared" si="49"/>
        <v>0.52</v>
      </c>
      <c r="KL81">
        <v>777940</v>
      </c>
      <c r="KO81">
        <v>0.53</v>
      </c>
      <c r="KP81">
        <f t="shared" si="50"/>
        <v>0.53</v>
      </c>
      <c r="LA81">
        <v>777940</v>
      </c>
      <c r="LD81">
        <v>0.54</v>
      </c>
      <c r="LE81">
        <f t="shared" si="51"/>
        <v>0.54</v>
      </c>
      <c r="LP81">
        <v>777940</v>
      </c>
      <c r="LS81">
        <v>0.53</v>
      </c>
      <c r="LT81">
        <f t="shared" si="52"/>
        <v>0.53</v>
      </c>
      <c r="ME81">
        <v>777940</v>
      </c>
      <c r="MH81">
        <v>0.57999999999999996</v>
      </c>
      <c r="MI81">
        <f t="shared" si="53"/>
        <v>0.57999999999999996</v>
      </c>
      <c r="MT81">
        <v>777940</v>
      </c>
      <c r="MW81">
        <v>0.55000000000000004</v>
      </c>
      <c r="MX81">
        <f t="shared" si="54"/>
        <v>0.55000000000000004</v>
      </c>
      <c r="NI81">
        <v>777940</v>
      </c>
      <c r="NL81">
        <v>0.54</v>
      </c>
      <c r="NM81">
        <f t="shared" si="55"/>
        <v>0.54</v>
      </c>
      <c r="NX81">
        <v>777940</v>
      </c>
      <c r="OA81">
        <v>0.49</v>
      </c>
      <c r="OB81">
        <f t="shared" si="56"/>
        <v>0.49</v>
      </c>
      <c r="OM81">
        <v>777940</v>
      </c>
      <c r="OP81">
        <v>0.55000000000000004</v>
      </c>
      <c r="OQ81">
        <f t="shared" si="57"/>
        <v>0.55000000000000004</v>
      </c>
      <c r="PB81">
        <v>777940</v>
      </c>
      <c r="PE81">
        <v>0.53</v>
      </c>
      <c r="PF81">
        <f t="shared" si="58"/>
        <v>0.53</v>
      </c>
      <c r="PQ81">
        <v>777940</v>
      </c>
      <c r="PT81">
        <v>0.54</v>
      </c>
      <c r="PU81">
        <f t="shared" si="59"/>
        <v>0.54</v>
      </c>
      <c r="QF81">
        <v>777940</v>
      </c>
      <c r="QI81">
        <v>0.57999999999999996</v>
      </c>
      <c r="QJ81">
        <f t="shared" si="60"/>
        <v>0.57999999999999996</v>
      </c>
      <c r="QU81">
        <v>777940</v>
      </c>
      <c r="QX81">
        <v>0.52</v>
      </c>
      <c r="QY81">
        <f t="shared" si="61"/>
        <v>0.52</v>
      </c>
    </row>
    <row r="82" spans="12:467" x14ac:dyDescent="0.2">
      <c r="L82">
        <v>777516</v>
      </c>
      <c r="O82">
        <v>0.42</v>
      </c>
      <c r="P82">
        <f t="shared" si="31"/>
        <v>0.42</v>
      </c>
      <c r="AA82">
        <v>777516</v>
      </c>
      <c r="AD82">
        <v>0.45</v>
      </c>
      <c r="AE82">
        <f t="shared" si="32"/>
        <v>0.45</v>
      </c>
      <c r="AP82">
        <v>777516</v>
      </c>
      <c r="AS82">
        <v>0.38</v>
      </c>
      <c r="AT82">
        <f t="shared" si="33"/>
        <v>0.38</v>
      </c>
      <c r="BE82">
        <v>777516</v>
      </c>
      <c r="BH82">
        <v>0.49</v>
      </c>
      <c r="BI82">
        <f t="shared" si="34"/>
        <v>0.49</v>
      </c>
      <c r="BT82">
        <v>777516</v>
      </c>
      <c r="BW82">
        <v>0.4</v>
      </c>
      <c r="BX82">
        <f t="shared" si="35"/>
        <v>0.4</v>
      </c>
      <c r="CI82">
        <v>777516</v>
      </c>
      <c r="CL82">
        <v>0.42</v>
      </c>
      <c r="CM82">
        <f t="shared" si="36"/>
        <v>0.42</v>
      </c>
      <c r="CX82">
        <v>777516</v>
      </c>
      <c r="DA82">
        <v>0.43</v>
      </c>
      <c r="DB82">
        <f t="shared" si="37"/>
        <v>0.43</v>
      </c>
      <c r="DM82">
        <v>777516</v>
      </c>
      <c r="DP82">
        <v>0.43</v>
      </c>
      <c r="DQ82">
        <f t="shared" si="38"/>
        <v>0.43</v>
      </c>
      <c r="EB82">
        <v>777516</v>
      </c>
      <c r="EE82">
        <v>0.42</v>
      </c>
      <c r="EF82">
        <f t="shared" si="39"/>
        <v>0.42</v>
      </c>
      <c r="EQ82">
        <v>777516</v>
      </c>
      <c r="ET82">
        <v>0.42</v>
      </c>
      <c r="EU82">
        <f t="shared" si="40"/>
        <v>0.42</v>
      </c>
      <c r="FF82">
        <v>777516</v>
      </c>
      <c r="FI82">
        <v>0.42</v>
      </c>
      <c r="FJ82">
        <f t="shared" si="41"/>
        <v>0.42</v>
      </c>
      <c r="FU82">
        <v>777516</v>
      </c>
      <c r="FX82">
        <v>0.41</v>
      </c>
      <c r="FY82">
        <f t="shared" si="42"/>
        <v>0.41</v>
      </c>
      <c r="GJ82">
        <v>777516</v>
      </c>
      <c r="GM82">
        <v>0.42</v>
      </c>
      <c r="GN82">
        <f t="shared" si="43"/>
        <v>0.42</v>
      </c>
      <c r="GY82">
        <v>777516</v>
      </c>
      <c r="HB82">
        <v>0.42</v>
      </c>
      <c r="HC82">
        <f t="shared" si="44"/>
        <v>0.42</v>
      </c>
      <c r="HN82">
        <v>777516</v>
      </c>
      <c r="HQ82">
        <v>0.45</v>
      </c>
      <c r="HR82">
        <f t="shared" si="45"/>
        <v>0.45</v>
      </c>
      <c r="ID82">
        <v>777944</v>
      </c>
      <c r="IG82">
        <v>0.52</v>
      </c>
      <c r="IH82">
        <f t="shared" si="46"/>
        <v>0.52</v>
      </c>
      <c r="IS82">
        <v>777944</v>
      </c>
      <c r="IV82">
        <v>0.53</v>
      </c>
      <c r="IW82">
        <f t="shared" si="47"/>
        <v>0.53</v>
      </c>
      <c r="JH82">
        <v>777944</v>
      </c>
      <c r="JK82">
        <v>0.53</v>
      </c>
      <c r="JL82">
        <f t="shared" si="48"/>
        <v>0.53</v>
      </c>
      <c r="JW82">
        <v>777944</v>
      </c>
      <c r="JZ82">
        <v>0.54</v>
      </c>
      <c r="KA82">
        <f t="shared" si="49"/>
        <v>0.54</v>
      </c>
      <c r="KL82">
        <v>777944</v>
      </c>
      <c r="KO82">
        <v>0.47</v>
      </c>
      <c r="KP82">
        <f t="shared" si="50"/>
        <v>0.47</v>
      </c>
      <c r="LA82">
        <v>777944</v>
      </c>
      <c r="LD82">
        <v>0.54</v>
      </c>
      <c r="LE82">
        <f t="shared" si="51"/>
        <v>0.54</v>
      </c>
      <c r="LP82">
        <v>777944</v>
      </c>
      <c r="LS82">
        <v>0.53</v>
      </c>
      <c r="LT82">
        <f t="shared" si="52"/>
        <v>0.53</v>
      </c>
      <c r="ME82">
        <v>777944</v>
      </c>
      <c r="MH82">
        <v>0.52</v>
      </c>
      <c r="MI82">
        <f t="shared" si="53"/>
        <v>0.52</v>
      </c>
      <c r="MT82">
        <v>777944</v>
      </c>
      <c r="MW82">
        <v>0.5</v>
      </c>
      <c r="MX82">
        <f t="shared" si="54"/>
        <v>0.5</v>
      </c>
      <c r="NI82">
        <v>777944</v>
      </c>
      <c r="NL82">
        <v>0.53</v>
      </c>
      <c r="NM82">
        <f t="shared" si="55"/>
        <v>0.53</v>
      </c>
      <c r="NX82">
        <v>777944</v>
      </c>
      <c r="OA82">
        <v>0.51</v>
      </c>
      <c r="OB82">
        <f t="shared" si="56"/>
        <v>0.51</v>
      </c>
      <c r="OM82">
        <v>777944</v>
      </c>
      <c r="OP82">
        <v>0.55000000000000004</v>
      </c>
      <c r="OQ82">
        <f t="shared" si="57"/>
        <v>0.55000000000000004</v>
      </c>
      <c r="PB82">
        <v>777944</v>
      </c>
      <c r="PE82">
        <v>0.52</v>
      </c>
      <c r="PF82">
        <f t="shared" si="58"/>
        <v>0.52</v>
      </c>
      <c r="PQ82">
        <v>777944</v>
      </c>
      <c r="PT82">
        <v>0.56000000000000005</v>
      </c>
      <c r="PU82">
        <f t="shared" si="59"/>
        <v>0.56000000000000005</v>
      </c>
      <c r="QF82">
        <v>777944</v>
      </c>
      <c r="QI82">
        <v>0.53</v>
      </c>
      <c r="QJ82">
        <f t="shared" si="60"/>
        <v>0.53</v>
      </c>
      <c r="QU82">
        <v>777944</v>
      </c>
      <c r="QX82">
        <v>0.52</v>
      </c>
      <c r="QY82">
        <f t="shared" si="61"/>
        <v>0.52</v>
      </c>
    </row>
    <row r="83" spans="12:467" x14ac:dyDescent="0.2">
      <c r="L83">
        <v>777518</v>
      </c>
      <c r="O83">
        <v>0.56999999999999995</v>
      </c>
      <c r="P83">
        <f t="shared" si="31"/>
        <v>0.56999999999999995</v>
      </c>
      <c r="AA83">
        <v>777518</v>
      </c>
      <c r="AD83">
        <v>0.56999999999999995</v>
      </c>
      <c r="AE83">
        <f t="shared" si="32"/>
        <v>0.56999999999999995</v>
      </c>
      <c r="AP83">
        <v>777518</v>
      </c>
      <c r="AS83">
        <v>0.65</v>
      </c>
      <c r="AT83">
        <f t="shared" si="33"/>
        <v>0.65</v>
      </c>
      <c r="BE83">
        <v>777518</v>
      </c>
      <c r="BH83">
        <v>0.6</v>
      </c>
      <c r="BI83">
        <f t="shared" si="34"/>
        <v>0.6</v>
      </c>
      <c r="BT83">
        <v>777518</v>
      </c>
      <c r="BW83">
        <v>0.55000000000000004</v>
      </c>
      <c r="BX83">
        <f t="shared" si="35"/>
        <v>0.55000000000000004</v>
      </c>
      <c r="CI83">
        <v>777518</v>
      </c>
      <c r="CL83">
        <v>0.56000000000000005</v>
      </c>
      <c r="CM83">
        <f t="shared" si="36"/>
        <v>0.56000000000000005</v>
      </c>
      <c r="CX83">
        <v>777518</v>
      </c>
      <c r="DA83">
        <v>0.55000000000000004</v>
      </c>
      <c r="DB83">
        <f t="shared" si="37"/>
        <v>0.55000000000000004</v>
      </c>
      <c r="DM83">
        <v>777518</v>
      </c>
      <c r="DP83">
        <v>0.57999999999999996</v>
      </c>
      <c r="DQ83">
        <f t="shared" si="38"/>
        <v>0.57999999999999996</v>
      </c>
      <c r="EB83">
        <v>777518</v>
      </c>
      <c r="EE83">
        <v>0.56000000000000005</v>
      </c>
      <c r="EF83">
        <f t="shared" si="39"/>
        <v>0.56000000000000005</v>
      </c>
      <c r="EQ83">
        <v>777518</v>
      </c>
      <c r="ET83">
        <v>0.56000000000000005</v>
      </c>
      <c r="EU83">
        <f t="shared" si="40"/>
        <v>0.56000000000000005</v>
      </c>
      <c r="FF83">
        <v>777518</v>
      </c>
      <c r="FI83">
        <v>0.55000000000000004</v>
      </c>
      <c r="FJ83">
        <f t="shared" si="41"/>
        <v>0.55000000000000004</v>
      </c>
      <c r="FU83">
        <v>777518</v>
      </c>
      <c r="FX83">
        <v>0.56999999999999995</v>
      </c>
      <c r="FY83">
        <f t="shared" si="42"/>
        <v>0.56999999999999995</v>
      </c>
      <c r="GJ83">
        <v>777518</v>
      </c>
      <c r="GM83">
        <v>0.52</v>
      </c>
      <c r="GN83">
        <f t="shared" si="43"/>
        <v>0.52</v>
      </c>
      <c r="GY83">
        <v>777518</v>
      </c>
      <c r="HB83">
        <v>0.56999999999999995</v>
      </c>
      <c r="HC83">
        <f t="shared" si="44"/>
        <v>0.56999999999999995</v>
      </c>
      <c r="HN83">
        <v>777518</v>
      </c>
      <c r="HQ83">
        <v>0.49</v>
      </c>
      <c r="HR83">
        <f t="shared" si="45"/>
        <v>0.49</v>
      </c>
      <c r="ID83">
        <v>777915</v>
      </c>
      <c r="IG83">
        <v>0.51</v>
      </c>
      <c r="IH83">
        <f t="shared" si="46"/>
        <v>0.51</v>
      </c>
      <c r="IS83">
        <v>777915</v>
      </c>
      <c r="IV83">
        <v>0.47</v>
      </c>
      <c r="IW83">
        <f t="shared" si="47"/>
        <v>0.47</v>
      </c>
      <c r="JH83">
        <v>777915</v>
      </c>
      <c r="JK83">
        <v>0.47</v>
      </c>
      <c r="JL83">
        <f t="shared" si="48"/>
        <v>0.47</v>
      </c>
      <c r="JW83">
        <v>777915</v>
      </c>
      <c r="JZ83">
        <v>0.44</v>
      </c>
      <c r="KA83">
        <f t="shared" si="49"/>
        <v>0.44</v>
      </c>
      <c r="KL83">
        <v>777915</v>
      </c>
      <c r="KO83">
        <v>0.55000000000000004</v>
      </c>
      <c r="KP83">
        <f t="shared" si="50"/>
        <v>0.55000000000000004</v>
      </c>
      <c r="LA83">
        <v>777915</v>
      </c>
      <c r="LD83">
        <v>0.47</v>
      </c>
      <c r="LE83">
        <f t="shared" si="51"/>
        <v>0.47</v>
      </c>
      <c r="LP83">
        <v>777915</v>
      </c>
      <c r="LS83">
        <v>0.46</v>
      </c>
      <c r="LT83">
        <f t="shared" si="52"/>
        <v>0.46</v>
      </c>
      <c r="ME83">
        <v>777915</v>
      </c>
      <c r="MH83">
        <v>0.48</v>
      </c>
      <c r="MI83">
        <f t="shared" si="53"/>
        <v>0.48</v>
      </c>
      <c r="MT83">
        <v>777915</v>
      </c>
      <c r="MW83">
        <v>0.47</v>
      </c>
      <c r="MX83">
        <f t="shared" si="54"/>
        <v>0.47</v>
      </c>
      <c r="NI83">
        <v>777915</v>
      </c>
      <c r="NL83">
        <v>0.47</v>
      </c>
      <c r="NM83">
        <f t="shared" si="55"/>
        <v>0.47</v>
      </c>
      <c r="NX83">
        <v>777915</v>
      </c>
      <c r="OA83">
        <v>0.49</v>
      </c>
      <c r="OB83">
        <f t="shared" si="56"/>
        <v>0.49</v>
      </c>
      <c r="OM83">
        <v>777915</v>
      </c>
      <c r="OP83">
        <v>0.49</v>
      </c>
      <c r="OQ83">
        <f t="shared" si="57"/>
        <v>0.49</v>
      </c>
      <c r="PB83">
        <v>777915</v>
      </c>
      <c r="PE83">
        <v>0.49</v>
      </c>
      <c r="PF83">
        <f t="shared" si="58"/>
        <v>0.49</v>
      </c>
      <c r="PQ83">
        <v>777915</v>
      </c>
      <c r="PT83">
        <v>0.48</v>
      </c>
      <c r="PU83">
        <f t="shared" si="59"/>
        <v>0.48</v>
      </c>
      <c r="QF83">
        <v>777915</v>
      </c>
      <c r="QI83">
        <v>0.5</v>
      </c>
      <c r="QJ83">
        <f t="shared" si="60"/>
        <v>0.5</v>
      </c>
      <c r="QU83">
        <v>777915</v>
      </c>
      <c r="QX83">
        <v>0.47</v>
      </c>
      <c r="QY83">
        <f t="shared" si="61"/>
        <v>0.47</v>
      </c>
    </row>
    <row r="84" spans="12:467" x14ac:dyDescent="0.2">
      <c r="L84">
        <v>777519</v>
      </c>
      <c r="O84">
        <v>0.56000000000000005</v>
      </c>
      <c r="P84">
        <f t="shared" si="31"/>
        <v>0.56000000000000005</v>
      </c>
      <c r="AA84">
        <v>777519</v>
      </c>
      <c r="AD84">
        <v>0.54</v>
      </c>
      <c r="AE84">
        <f t="shared" si="32"/>
        <v>0.54</v>
      </c>
      <c r="AP84">
        <v>777519</v>
      </c>
      <c r="AS84">
        <v>0.52</v>
      </c>
      <c r="AT84">
        <f t="shared" si="33"/>
        <v>0.52</v>
      </c>
      <c r="BE84">
        <v>777519</v>
      </c>
      <c r="BH84">
        <v>0.56000000000000005</v>
      </c>
      <c r="BI84">
        <f t="shared" si="34"/>
        <v>0.56000000000000005</v>
      </c>
      <c r="BT84">
        <v>777519</v>
      </c>
      <c r="BW84">
        <v>0.46</v>
      </c>
      <c r="BX84">
        <f t="shared" si="35"/>
        <v>0.46</v>
      </c>
      <c r="CI84">
        <v>777519</v>
      </c>
      <c r="CL84">
        <v>0.56999999999999995</v>
      </c>
      <c r="CM84">
        <f t="shared" si="36"/>
        <v>0.56999999999999995</v>
      </c>
      <c r="CX84">
        <v>777519</v>
      </c>
      <c r="DA84">
        <v>0.56000000000000005</v>
      </c>
      <c r="DB84">
        <f t="shared" si="37"/>
        <v>0.56000000000000005</v>
      </c>
      <c r="DM84">
        <v>777519</v>
      </c>
      <c r="DP84">
        <v>0.55000000000000004</v>
      </c>
      <c r="DQ84">
        <f t="shared" si="38"/>
        <v>0.55000000000000004</v>
      </c>
      <c r="EB84">
        <v>777519</v>
      </c>
      <c r="EE84">
        <v>0.56999999999999995</v>
      </c>
      <c r="EF84">
        <f t="shared" si="39"/>
        <v>0.56999999999999995</v>
      </c>
      <c r="EQ84">
        <v>777519</v>
      </c>
      <c r="ET84">
        <v>0.56999999999999995</v>
      </c>
      <c r="EU84">
        <f t="shared" si="40"/>
        <v>0.56999999999999995</v>
      </c>
      <c r="FF84">
        <v>777519</v>
      </c>
      <c r="FI84">
        <v>0.56999999999999995</v>
      </c>
      <c r="FJ84">
        <f t="shared" si="41"/>
        <v>0.56999999999999995</v>
      </c>
      <c r="FU84">
        <v>777519</v>
      </c>
      <c r="FX84">
        <v>0.56000000000000005</v>
      </c>
      <c r="FY84">
        <f t="shared" si="42"/>
        <v>0.56000000000000005</v>
      </c>
      <c r="GJ84">
        <v>777519</v>
      </c>
      <c r="GM84">
        <v>0.54</v>
      </c>
      <c r="GN84">
        <f t="shared" si="43"/>
        <v>0.54</v>
      </c>
      <c r="GY84">
        <v>777519</v>
      </c>
      <c r="HB84">
        <v>0.59</v>
      </c>
      <c r="HC84">
        <f t="shared" si="44"/>
        <v>0.59</v>
      </c>
      <c r="HN84">
        <v>777519</v>
      </c>
      <c r="HQ84">
        <v>0.51</v>
      </c>
      <c r="HR84">
        <f t="shared" si="45"/>
        <v>0.51</v>
      </c>
      <c r="ID84">
        <v>777916</v>
      </c>
      <c r="IG84">
        <v>0.5</v>
      </c>
      <c r="IH84">
        <f t="shared" si="46"/>
        <v>0.5</v>
      </c>
      <c r="IS84">
        <v>777916</v>
      </c>
      <c r="IV84">
        <v>0.49</v>
      </c>
      <c r="IW84">
        <f t="shared" si="47"/>
        <v>0.49</v>
      </c>
      <c r="JH84">
        <v>777916</v>
      </c>
      <c r="JK84">
        <v>0.5</v>
      </c>
      <c r="JL84">
        <f t="shared" si="48"/>
        <v>0.5</v>
      </c>
      <c r="JW84">
        <v>777916</v>
      </c>
      <c r="JZ84">
        <v>0.5</v>
      </c>
      <c r="KA84">
        <f t="shared" si="49"/>
        <v>0.5</v>
      </c>
      <c r="KL84">
        <v>777916</v>
      </c>
      <c r="KO84">
        <v>0.54</v>
      </c>
      <c r="KP84">
        <f t="shared" si="50"/>
        <v>0.54</v>
      </c>
      <c r="LA84">
        <v>777916</v>
      </c>
      <c r="LD84">
        <v>0.48</v>
      </c>
      <c r="LE84">
        <f t="shared" si="51"/>
        <v>0.48</v>
      </c>
      <c r="LP84">
        <v>777916</v>
      </c>
      <c r="LS84">
        <v>0.48</v>
      </c>
      <c r="LT84">
        <f t="shared" si="52"/>
        <v>0.48</v>
      </c>
      <c r="ME84">
        <v>777916</v>
      </c>
      <c r="MH84">
        <v>0.47</v>
      </c>
      <c r="MI84">
        <f t="shared" si="53"/>
        <v>0.47</v>
      </c>
      <c r="MT84">
        <v>777916</v>
      </c>
      <c r="MW84">
        <v>0.53</v>
      </c>
      <c r="MX84">
        <f t="shared" si="54"/>
        <v>0.53</v>
      </c>
      <c r="NI84">
        <v>777916</v>
      </c>
      <c r="NL84">
        <v>0.47</v>
      </c>
      <c r="NM84">
        <f t="shared" si="55"/>
        <v>0.47</v>
      </c>
      <c r="NX84">
        <v>777916</v>
      </c>
      <c r="OA84">
        <v>0.51</v>
      </c>
      <c r="OB84">
        <f t="shared" si="56"/>
        <v>0.51</v>
      </c>
      <c r="OM84">
        <v>777916</v>
      </c>
      <c r="OP84">
        <v>0.53</v>
      </c>
      <c r="OQ84">
        <f t="shared" si="57"/>
        <v>0.53</v>
      </c>
      <c r="PB84">
        <v>777916</v>
      </c>
      <c r="PE84">
        <v>0.51</v>
      </c>
      <c r="PF84">
        <f t="shared" si="58"/>
        <v>0.51</v>
      </c>
      <c r="PQ84">
        <v>777916</v>
      </c>
      <c r="PT84">
        <v>0.49</v>
      </c>
      <c r="PU84">
        <f t="shared" si="59"/>
        <v>0.49</v>
      </c>
      <c r="QF84">
        <v>777916</v>
      </c>
      <c r="QI84">
        <v>0.5</v>
      </c>
      <c r="QJ84">
        <f t="shared" si="60"/>
        <v>0.5</v>
      </c>
      <c r="QU84">
        <v>777916</v>
      </c>
      <c r="QX84">
        <v>0.48</v>
      </c>
      <c r="QY84">
        <f t="shared" si="61"/>
        <v>0.48</v>
      </c>
    </row>
    <row r="85" spans="12:467" x14ac:dyDescent="0.2">
      <c r="L85">
        <v>777491</v>
      </c>
      <c r="O85">
        <v>0.56000000000000005</v>
      </c>
      <c r="P85">
        <f t="shared" si="31"/>
        <v>0.56000000000000005</v>
      </c>
      <c r="AA85">
        <v>777491</v>
      </c>
      <c r="AD85">
        <v>0.5</v>
      </c>
      <c r="AE85">
        <f t="shared" si="32"/>
        <v>0.5</v>
      </c>
      <c r="AP85">
        <v>777491</v>
      </c>
      <c r="AS85">
        <v>0.56000000000000005</v>
      </c>
      <c r="AT85">
        <f t="shared" si="33"/>
        <v>0.56000000000000005</v>
      </c>
      <c r="BE85">
        <v>777491</v>
      </c>
      <c r="BH85">
        <v>0.53</v>
      </c>
      <c r="BI85">
        <f t="shared" si="34"/>
        <v>0.53</v>
      </c>
      <c r="BT85">
        <v>777491</v>
      </c>
      <c r="BW85">
        <v>0.53</v>
      </c>
      <c r="BX85">
        <f t="shared" si="35"/>
        <v>0.53</v>
      </c>
      <c r="CI85">
        <v>777491</v>
      </c>
      <c r="CL85">
        <v>0.52</v>
      </c>
      <c r="CM85">
        <f t="shared" si="36"/>
        <v>0.52</v>
      </c>
      <c r="CX85">
        <v>777491</v>
      </c>
      <c r="DA85">
        <v>0.54</v>
      </c>
      <c r="DB85">
        <f t="shared" si="37"/>
        <v>0.54</v>
      </c>
      <c r="DM85">
        <v>777491</v>
      </c>
      <c r="DP85">
        <v>0.53</v>
      </c>
      <c r="DQ85">
        <f t="shared" si="38"/>
        <v>0.53</v>
      </c>
      <c r="EB85">
        <v>777491</v>
      </c>
      <c r="EE85">
        <v>0.56000000000000005</v>
      </c>
      <c r="EF85">
        <f t="shared" si="39"/>
        <v>0.56000000000000005</v>
      </c>
      <c r="EQ85">
        <v>777491</v>
      </c>
      <c r="ET85">
        <v>0.56000000000000005</v>
      </c>
      <c r="EU85">
        <f t="shared" si="40"/>
        <v>0.56000000000000005</v>
      </c>
      <c r="FF85">
        <v>777491</v>
      </c>
      <c r="FI85">
        <v>0.53</v>
      </c>
      <c r="FJ85">
        <f t="shared" si="41"/>
        <v>0.53</v>
      </c>
      <c r="FU85">
        <v>777491</v>
      </c>
      <c r="FX85">
        <v>0.56000000000000005</v>
      </c>
      <c r="FY85">
        <f t="shared" si="42"/>
        <v>0.56000000000000005</v>
      </c>
      <c r="GJ85">
        <v>777491</v>
      </c>
      <c r="GM85">
        <v>0.52</v>
      </c>
      <c r="GN85">
        <f t="shared" si="43"/>
        <v>0.52</v>
      </c>
      <c r="GY85">
        <v>777491</v>
      </c>
      <c r="HB85">
        <v>0.59</v>
      </c>
      <c r="HC85">
        <f t="shared" si="44"/>
        <v>0.59</v>
      </c>
      <c r="HN85">
        <v>777491</v>
      </c>
      <c r="HQ85">
        <v>0.5</v>
      </c>
      <c r="HR85">
        <f t="shared" si="45"/>
        <v>0.5</v>
      </c>
      <c r="ID85">
        <v>777920</v>
      </c>
      <c r="IG85">
        <v>0.52</v>
      </c>
      <c r="IH85">
        <f t="shared" si="46"/>
        <v>0.52</v>
      </c>
      <c r="IS85">
        <v>777920</v>
      </c>
      <c r="IV85">
        <v>0.56000000000000005</v>
      </c>
      <c r="IW85">
        <f t="shared" si="47"/>
        <v>0.56000000000000005</v>
      </c>
      <c r="JH85">
        <v>777920</v>
      </c>
      <c r="JK85">
        <v>0.56999999999999995</v>
      </c>
      <c r="JL85">
        <f t="shared" si="48"/>
        <v>0.56999999999999995</v>
      </c>
      <c r="JW85">
        <v>777920</v>
      </c>
      <c r="JZ85">
        <v>0.55000000000000004</v>
      </c>
      <c r="KA85">
        <f t="shared" si="49"/>
        <v>0.55000000000000004</v>
      </c>
      <c r="KL85">
        <v>777920</v>
      </c>
      <c r="KO85">
        <v>0.55000000000000004</v>
      </c>
      <c r="KP85">
        <f t="shared" si="50"/>
        <v>0.55000000000000004</v>
      </c>
      <c r="LA85">
        <v>777920</v>
      </c>
      <c r="LD85">
        <v>0.53</v>
      </c>
      <c r="LE85">
        <f t="shared" si="51"/>
        <v>0.53</v>
      </c>
      <c r="LP85">
        <v>777920</v>
      </c>
      <c r="LS85">
        <v>0.53</v>
      </c>
      <c r="LT85">
        <f t="shared" si="52"/>
        <v>0.53</v>
      </c>
      <c r="ME85">
        <v>777920</v>
      </c>
      <c r="MH85">
        <v>0.52</v>
      </c>
      <c r="MI85">
        <f t="shared" si="53"/>
        <v>0.52</v>
      </c>
      <c r="MT85">
        <v>777920</v>
      </c>
      <c r="MW85">
        <v>0.54</v>
      </c>
      <c r="MX85">
        <f t="shared" si="54"/>
        <v>0.54</v>
      </c>
      <c r="NI85">
        <v>777920</v>
      </c>
      <c r="NL85">
        <v>0.53</v>
      </c>
      <c r="NM85">
        <f t="shared" si="55"/>
        <v>0.53</v>
      </c>
      <c r="NX85">
        <v>777920</v>
      </c>
      <c r="OA85">
        <v>0.55000000000000004</v>
      </c>
      <c r="OB85">
        <f t="shared" si="56"/>
        <v>0.55000000000000004</v>
      </c>
      <c r="OM85">
        <v>777920</v>
      </c>
      <c r="OP85">
        <v>0.56000000000000005</v>
      </c>
      <c r="OQ85">
        <f t="shared" si="57"/>
        <v>0.56000000000000005</v>
      </c>
      <c r="PB85">
        <v>777920</v>
      </c>
      <c r="PE85">
        <v>0.55000000000000004</v>
      </c>
      <c r="PF85">
        <f t="shared" si="58"/>
        <v>0.55000000000000004</v>
      </c>
      <c r="PQ85">
        <v>777920</v>
      </c>
      <c r="PT85">
        <v>0.56000000000000005</v>
      </c>
      <c r="PU85">
        <f t="shared" si="59"/>
        <v>0.56000000000000005</v>
      </c>
      <c r="QF85">
        <v>777920</v>
      </c>
      <c r="QI85">
        <v>0.57999999999999996</v>
      </c>
      <c r="QJ85">
        <f t="shared" si="60"/>
        <v>0.57999999999999996</v>
      </c>
      <c r="QU85">
        <v>777920</v>
      </c>
      <c r="QX85">
        <v>0.54</v>
      </c>
      <c r="QY85">
        <f t="shared" si="61"/>
        <v>0.54</v>
      </c>
    </row>
    <row r="86" spans="12:467" x14ac:dyDescent="0.2">
      <c r="L86">
        <v>777492</v>
      </c>
      <c r="O86">
        <v>0.56999999999999995</v>
      </c>
      <c r="P86">
        <f t="shared" si="31"/>
        <v>0.56999999999999995</v>
      </c>
      <c r="AA86">
        <v>777492</v>
      </c>
      <c r="AD86">
        <v>0.66</v>
      </c>
      <c r="AE86">
        <f t="shared" si="32"/>
        <v>0.66</v>
      </c>
      <c r="AP86">
        <v>777492</v>
      </c>
      <c r="AS86">
        <v>0.48</v>
      </c>
      <c r="AT86">
        <f t="shared" si="33"/>
        <v>0.48</v>
      </c>
      <c r="BE86">
        <v>777492</v>
      </c>
      <c r="BH86">
        <v>0.57999999999999996</v>
      </c>
      <c r="BI86">
        <f t="shared" si="34"/>
        <v>0.57999999999999996</v>
      </c>
      <c r="BT86">
        <v>777492</v>
      </c>
      <c r="BW86">
        <v>0.64</v>
      </c>
      <c r="BX86">
        <f t="shared" si="35"/>
        <v>0.64</v>
      </c>
      <c r="CI86">
        <v>777492</v>
      </c>
      <c r="CL86">
        <v>0.56000000000000005</v>
      </c>
      <c r="CM86">
        <f t="shared" si="36"/>
        <v>0.56000000000000005</v>
      </c>
      <c r="CX86">
        <v>777492</v>
      </c>
      <c r="DA86">
        <v>0.56000000000000005</v>
      </c>
      <c r="DB86">
        <f t="shared" si="37"/>
        <v>0.56000000000000005</v>
      </c>
      <c r="DM86">
        <v>777492</v>
      </c>
      <c r="DP86">
        <v>0.56000000000000005</v>
      </c>
      <c r="DQ86">
        <f t="shared" si="38"/>
        <v>0.56000000000000005</v>
      </c>
      <c r="EB86">
        <v>777492</v>
      </c>
      <c r="EE86">
        <v>0.6</v>
      </c>
      <c r="EF86">
        <f t="shared" si="39"/>
        <v>0.6</v>
      </c>
      <c r="EQ86">
        <v>777492</v>
      </c>
      <c r="ET86">
        <v>0.6</v>
      </c>
      <c r="EU86">
        <f t="shared" si="40"/>
        <v>0.6</v>
      </c>
      <c r="FF86">
        <v>777492</v>
      </c>
      <c r="FI86">
        <v>0.57999999999999996</v>
      </c>
      <c r="FJ86">
        <f t="shared" si="41"/>
        <v>0.57999999999999996</v>
      </c>
      <c r="FU86">
        <v>777492</v>
      </c>
      <c r="FX86">
        <v>0.56999999999999995</v>
      </c>
      <c r="FY86">
        <f t="shared" si="42"/>
        <v>0.56999999999999995</v>
      </c>
      <c r="GJ86">
        <v>777492</v>
      </c>
      <c r="GM86">
        <v>0.56000000000000005</v>
      </c>
      <c r="GN86">
        <f t="shared" si="43"/>
        <v>0.56000000000000005</v>
      </c>
      <c r="GY86">
        <v>777492</v>
      </c>
      <c r="HB86">
        <v>0.59</v>
      </c>
      <c r="HC86">
        <f t="shared" si="44"/>
        <v>0.59</v>
      </c>
      <c r="HN86">
        <v>777492</v>
      </c>
      <c r="HQ86">
        <v>0.54</v>
      </c>
      <c r="HR86">
        <f t="shared" si="45"/>
        <v>0.54</v>
      </c>
      <c r="ID86">
        <v>777924</v>
      </c>
      <c r="IG86">
        <v>0.46</v>
      </c>
      <c r="IH86">
        <f t="shared" si="46"/>
        <v>0.46</v>
      </c>
      <c r="IS86">
        <v>777924</v>
      </c>
      <c r="IV86">
        <v>0.48</v>
      </c>
      <c r="IW86">
        <f t="shared" si="47"/>
        <v>0.48</v>
      </c>
      <c r="JH86">
        <v>777924</v>
      </c>
      <c r="JK86">
        <v>0.45</v>
      </c>
      <c r="JL86">
        <f t="shared" si="48"/>
        <v>0.45</v>
      </c>
      <c r="JW86">
        <v>777924</v>
      </c>
      <c r="JZ86">
        <v>0.46</v>
      </c>
      <c r="KA86">
        <f t="shared" si="49"/>
        <v>0.46</v>
      </c>
      <c r="KL86">
        <v>777924</v>
      </c>
      <c r="KO86">
        <v>0.51</v>
      </c>
      <c r="KP86">
        <f t="shared" si="50"/>
        <v>0.51</v>
      </c>
      <c r="LA86">
        <v>777924</v>
      </c>
      <c r="LD86">
        <v>0.48</v>
      </c>
      <c r="LE86">
        <f t="shared" si="51"/>
        <v>0.48</v>
      </c>
      <c r="LP86">
        <v>777924</v>
      </c>
      <c r="LS86">
        <v>0.48</v>
      </c>
      <c r="LT86">
        <f t="shared" si="52"/>
        <v>0.48</v>
      </c>
      <c r="ME86">
        <v>777924</v>
      </c>
      <c r="MH86">
        <v>0.49</v>
      </c>
      <c r="MI86">
        <f t="shared" si="53"/>
        <v>0.49</v>
      </c>
      <c r="MT86">
        <v>777924</v>
      </c>
      <c r="MW86">
        <v>0.44</v>
      </c>
      <c r="MX86">
        <f t="shared" si="54"/>
        <v>0.44</v>
      </c>
      <c r="NI86">
        <v>777924</v>
      </c>
      <c r="NL86">
        <v>0.49</v>
      </c>
      <c r="NM86">
        <f t="shared" si="55"/>
        <v>0.49</v>
      </c>
      <c r="NX86">
        <v>777924</v>
      </c>
      <c r="OA86">
        <v>0.45</v>
      </c>
      <c r="OB86">
        <f t="shared" si="56"/>
        <v>0.45</v>
      </c>
      <c r="OM86">
        <v>777924</v>
      </c>
      <c r="OP86">
        <v>0.48</v>
      </c>
      <c r="OQ86">
        <f t="shared" si="57"/>
        <v>0.48</v>
      </c>
      <c r="PB86">
        <v>777924</v>
      </c>
      <c r="PE86">
        <v>0.49</v>
      </c>
      <c r="PF86">
        <f t="shared" si="58"/>
        <v>0.49</v>
      </c>
      <c r="PQ86">
        <v>777924</v>
      </c>
      <c r="PT86">
        <v>0.48</v>
      </c>
      <c r="PU86">
        <f t="shared" si="59"/>
        <v>0.48</v>
      </c>
      <c r="QF86">
        <v>777924</v>
      </c>
      <c r="QI86">
        <v>0.51</v>
      </c>
      <c r="QJ86">
        <f t="shared" si="60"/>
        <v>0.51</v>
      </c>
      <c r="QU86">
        <v>777924</v>
      </c>
      <c r="QX86">
        <v>0.49</v>
      </c>
      <c r="QY86">
        <f t="shared" si="61"/>
        <v>0.49</v>
      </c>
    </row>
    <row r="87" spans="12:467" x14ac:dyDescent="0.2">
      <c r="L87">
        <v>777494</v>
      </c>
      <c r="O87">
        <v>0.47</v>
      </c>
      <c r="P87">
        <f t="shared" si="31"/>
        <v>0.47</v>
      </c>
      <c r="AA87">
        <v>777494</v>
      </c>
      <c r="AD87">
        <v>0.38</v>
      </c>
      <c r="AE87">
        <f t="shared" si="32"/>
        <v>0.38</v>
      </c>
      <c r="AP87">
        <v>777494</v>
      </c>
      <c r="AS87">
        <v>0.37</v>
      </c>
      <c r="AT87">
        <f t="shared" si="33"/>
        <v>0.37</v>
      </c>
      <c r="BE87">
        <v>777494</v>
      </c>
      <c r="BH87">
        <v>0.43</v>
      </c>
      <c r="BI87">
        <f t="shared" si="34"/>
        <v>0.43</v>
      </c>
      <c r="BT87">
        <v>777494</v>
      </c>
      <c r="BW87">
        <v>0.36</v>
      </c>
      <c r="BX87">
        <f t="shared" si="35"/>
        <v>0.36</v>
      </c>
      <c r="CI87">
        <v>777494</v>
      </c>
      <c r="CL87">
        <v>0.51</v>
      </c>
      <c r="CM87">
        <f t="shared" si="36"/>
        <v>0.51</v>
      </c>
      <c r="CX87">
        <v>777494</v>
      </c>
      <c r="DA87">
        <v>0.51</v>
      </c>
      <c r="DB87">
        <f t="shared" si="37"/>
        <v>0.51</v>
      </c>
      <c r="DM87">
        <v>777494</v>
      </c>
      <c r="DP87">
        <v>0.51</v>
      </c>
      <c r="DQ87">
        <f t="shared" si="38"/>
        <v>0.51</v>
      </c>
      <c r="EB87">
        <v>777494</v>
      </c>
      <c r="EE87">
        <v>0.49</v>
      </c>
      <c r="EF87">
        <f t="shared" si="39"/>
        <v>0.49</v>
      </c>
      <c r="EQ87">
        <v>777494</v>
      </c>
      <c r="ET87">
        <v>0.49</v>
      </c>
      <c r="EU87">
        <f t="shared" si="40"/>
        <v>0.49</v>
      </c>
      <c r="FF87">
        <v>777494</v>
      </c>
      <c r="FI87">
        <v>0.52</v>
      </c>
      <c r="FJ87">
        <f t="shared" si="41"/>
        <v>0.52</v>
      </c>
      <c r="FU87">
        <v>777494</v>
      </c>
      <c r="FX87">
        <v>0.49</v>
      </c>
      <c r="FY87">
        <f t="shared" si="42"/>
        <v>0.49</v>
      </c>
      <c r="GJ87">
        <v>777494</v>
      </c>
      <c r="GM87">
        <v>0.49</v>
      </c>
      <c r="GN87">
        <f t="shared" si="43"/>
        <v>0.49</v>
      </c>
      <c r="GY87">
        <v>777494</v>
      </c>
      <c r="HB87">
        <v>0.52</v>
      </c>
      <c r="HC87">
        <f t="shared" si="44"/>
        <v>0.52</v>
      </c>
      <c r="HN87">
        <v>777494</v>
      </c>
      <c r="HQ87">
        <v>0.45</v>
      </c>
      <c r="HR87">
        <f t="shared" si="45"/>
        <v>0.45</v>
      </c>
      <c r="ID87">
        <v>777925</v>
      </c>
      <c r="IG87">
        <v>0.47</v>
      </c>
      <c r="IH87">
        <f t="shared" si="46"/>
        <v>0.47</v>
      </c>
      <c r="IS87">
        <v>777925</v>
      </c>
      <c r="IV87">
        <v>0.48</v>
      </c>
      <c r="IW87">
        <f t="shared" si="47"/>
        <v>0.48</v>
      </c>
      <c r="JH87">
        <v>777925</v>
      </c>
      <c r="JK87">
        <v>0.47</v>
      </c>
      <c r="JL87">
        <f t="shared" si="48"/>
        <v>0.47</v>
      </c>
      <c r="JW87">
        <v>777925</v>
      </c>
      <c r="JZ87">
        <v>0.52</v>
      </c>
      <c r="KA87">
        <f t="shared" si="49"/>
        <v>0.52</v>
      </c>
      <c r="KL87">
        <v>777925</v>
      </c>
      <c r="KO87">
        <v>0.55000000000000004</v>
      </c>
      <c r="KP87">
        <f t="shared" si="50"/>
        <v>0.55000000000000004</v>
      </c>
      <c r="LA87">
        <v>777925</v>
      </c>
      <c r="LD87">
        <v>0.48</v>
      </c>
      <c r="LE87">
        <f t="shared" si="51"/>
        <v>0.48</v>
      </c>
      <c r="LP87">
        <v>777925</v>
      </c>
      <c r="LS87">
        <v>0.49</v>
      </c>
      <c r="LT87">
        <f t="shared" si="52"/>
        <v>0.49</v>
      </c>
      <c r="ME87">
        <v>777925</v>
      </c>
      <c r="MH87">
        <v>0.49</v>
      </c>
      <c r="MI87">
        <f t="shared" si="53"/>
        <v>0.49</v>
      </c>
      <c r="MT87">
        <v>777925</v>
      </c>
      <c r="MW87">
        <v>0.45</v>
      </c>
      <c r="MX87">
        <f t="shared" si="54"/>
        <v>0.45</v>
      </c>
      <c r="NI87">
        <v>777925</v>
      </c>
      <c r="NL87">
        <v>0.5</v>
      </c>
      <c r="NM87">
        <f t="shared" si="55"/>
        <v>0.5</v>
      </c>
      <c r="NX87">
        <v>777925</v>
      </c>
      <c r="OA87">
        <v>0.51</v>
      </c>
      <c r="OB87">
        <f t="shared" si="56"/>
        <v>0.51</v>
      </c>
      <c r="OM87">
        <v>777925</v>
      </c>
      <c r="OP87">
        <v>0.49</v>
      </c>
      <c r="OQ87">
        <f t="shared" si="57"/>
        <v>0.49</v>
      </c>
      <c r="PB87">
        <v>777925</v>
      </c>
      <c r="PE87">
        <v>0.49</v>
      </c>
      <c r="PF87">
        <f t="shared" si="58"/>
        <v>0.49</v>
      </c>
      <c r="PQ87">
        <v>777925</v>
      </c>
      <c r="PT87">
        <v>0.51</v>
      </c>
      <c r="PU87">
        <f t="shared" si="59"/>
        <v>0.51</v>
      </c>
      <c r="QF87">
        <v>777925</v>
      </c>
      <c r="QI87">
        <v>0.53</v>
      </c>
      <c r="QJ87">
        <f t="shared" si="60"/>
        <v>0.53</v>
      </c>
      <c r="QU87">
        <v>777925</v>
      </c>
      <c r="QX87">
        <v>0.48</v>
      </c>
      <c r="QY87">
        <f t="shared" si="61"/>
        <v>0.48</v>
      </c>
    </row>
    <row r="88" spans="12:467" x14ac:dyDescent="0.2">
      <c r="L88">
        <v>777495</v>
      </c>
      <c r="O88">
        <v>0.51</v>
      </c>
      <c r="P88">
        <f t="shared" si="31"/>
        <v>0.51</v>
      </c>
      <c r="AA88">
        <v>777495</v>
      </c>
      <c r="AD88">
        <v>0.68</v>
      </c>
      <c r="AE88">
        <f t="shared" si="32"/>
        <v>0.68</v>
      </c>
      <c r="AP88">
        <v>777495</v>
      </c>
      <c r="AS88">
        <v>0.47</v>
      </c>
      <c r="AT88">
        <f t="shared" si="33"/>
        <v>0.47</v>
      </c>
      <c r="BE88">
        <v>777495</v>
      </c>
      <c r="BH88">
        <v>0.56999999999999995</v>
      </c>
      <c r="BI88">
        <f t="shared" si="34"/>
        <v>0.56999999999999995</v>
      </c>
      <c r="BT88">
        <v>777495</v>
      </c>
      <c r="BW88">
        <v>0.6</v>
      </c>
      <c r="BX88">
        <f t="shared" si="35"/>
        <v>0.6</v>
      </c>
      <c r="CI88">
        <v>777495</v>
      </c>
      <c r="CL88">
        <v>0.53</v>
      </c>
      <c r="CM88">
        <f t="shared" si="36"/>
        <v>0.53</v>
      </c>
      <c r="CX88">
        <v>777495</v>
      </c>
      <c r="DA88">
        <v>0.54</v>
      </c>
      <c r="DB88">
        <f t="shared" si="37"/>
        <v>0.54</v>
      </c>
      <c r="DM88">
        <v>777495</v>
      </c>
      <c r="DP88">
        <v>0.52</v>
      </c>
      <c r="DQ88">
        <f t="shared" si="38"/>
        <v>0.52</v>
      </c>
      <c r="EB88">
        <v>777495</v>
      </c>
      <c r="EE88">
        <v>0.51</v>
      </c>
      <c r="EF88">
        <f t="shared" si="39"/>
        <v>0.51</v>
      </c>
      <c r="EQ88">
        <v>777495</v>
      </c>
      <c r="ET88">
        <v>0.51</v>
      </c>
      <c r="EU88">
        <f t="shared" si="40"/>
        <v>0.51</v>
      </c>
      <c r="FF88">
        <v>777495</v>
      </c>
      <c r="FI88">
        <v>0.54</v>
      </c>
      <c r="FJ88">
        <f t="shared" si="41"/>
        <v>0.54</v>
      </c>
      <c r="FU88">
        <v>777495</v>
      </c>
      <c r="FX88">
        <v>0.54</v>
      </c>
      <c r="FY88">
        <f t="shared" si="42"/>
        <v>0.54</v>
      </c>
      <c r="GJ88">
        <v>777495</v>
      </c>
      <c r="GM88">
        <v>0.5</v>
      </c>
      <c r="GN88">
        <f t="shared" si="43"/>
        <v>0.5</v>
      </c>
      <c r="GY88">
        <v>777495</v>
      </c>
      <c r="HB88">
        <v>0.56000000000000005</v>
      </c>
      <c r="HC88">
        <f t="shared" si="44"/>
        <v>0.56000000000000005</v>
      </c>
      <c r="HN88">
        <v>777495</v>
      </c>
      <c r="HQ88">
        <v>0.51</v>
      </c>
      <c r="HR88">
        <f t="shared" si="45"/>
        <v>0.51</v>
      </c>
      <c r="ID88">
        <v>777938</v>
      </c>
      <c r="IG88">
        <v>0.45</v>
      </c>
      <c r="IH88">
        <f t="shared" si="46"/>
        <v>0.45</v>
      </c>
      <c r="IS88">
        <v>777938</v>
      </c>
      <c r="IV88">
        <v>0.47</v>
      </c>
      <c r="IW88">
        <f t="shared" si="47"/>
        <v>0.47</v>
      </c>
      <c r="JH88">
        <v>777938</v>
      </c>
      <c r="JK88">
        <v>0.46</v>
      </c>
      <c r="JL88">
        <f t="shared" si="48"/>
        <v>0.46</v>
      </c>
      <c r="JW88">
        <v>777938</v>
      </c>
      <c r="JZ88">
        <v>0.47</v>
      </c>
      <c r="KA88">
        <f t="shared" si="49"/>
        <v>0.47</v>
      </c>
      <c r="KL88">
        <v>777938</v>
      </c>
      <c r="KO88">
        <v>0.5</v>
      </c>
      <c r="KP88">
        <f t="shared" si="50"/>
        <v>0.5</v>
      </c>
      <c r="LA88">
        <v>777938</v>
      </c>
      <c r="LD88">
        <v>0.5</v>
      </c>
      <c r="LE88">
        <f t="shared" si="51"/>
        <v>0.5</v>
      </c>
      <c r="LP88">
        <v>777938</v>
      </c>
      <c r="LS88">
        <v>0.48</v>
      </c>
      <c r="LT88">
        <f t="shared" si="52"/>
        <v>0.48</v>
      </c>
      <c r="ME88">
        <v>777938</v>
      </c>
      <c r="MH88">
        <v>0.46</v>
      </c>
      <c r="MI88">
        <f t="shared" si="53"/>
        <v>0.46</v>
      </c>
      <c r="MT88">
        <v>777938</v>
      </c>
      <c r="MW88">
        <v>0.43</v>
      </c>
      <c r="MX88">
        <f t="shared" si="54"/>
        <v>0.43</v>
      </c>
      <c r="NI88">
        <v>777938</v>
      </c>
      <c r="NL88">
        <v>0.48</v>
      </c>
      <c r="NM88">
        <f t="shared" si="55"/>
        <v>0.48</v>
      </c>
      <c r="NX88">
        <v>777938</v>
      </c>
      <c r="OA88">
        <v>0.45</v>
      </c>
      <c r="OB88">
        <f t="shared" si="56"/>
        <v>0.45</v>
      </c>
      <c r="OM88">
        <v>777938</v>
      </c>
      <c r="OP88">
        <v>0.48</v>
      </c>
      <c r="OQ88">
        <f t="shared" si="57"/>
        <v>0.48</v>
      </c>
      <c r="PB88">
        <v>777938</v>
      </c>
      <c r="PE88">
        <v>0.49</v>
      </c>
      <c r="PF88">
        <f t="shared" si="58"/>
        <v>0.49</v>
      </c>
      <c r="PQ88">
        <v>777938</v>
      </c>
      <c r="PT88">
        <v>0.47</v>
      </c>
      <c r="PU88">
        <f t="shared" si="59"/>
        <v>0.47</v>
      </c>
      <c r="QF88">
        <v>777938</v>
      </c>
      <c r="QI88">
        <v>0.51</v>
      </c>
      <c r="QJ88">
        <f t="shared" si="60"/>
        <v>0.51</v>
      </c>
      <c r="QU88">
        <v>777938</v>
      </c>
      <c r="QX88">
        <v>0.48</v>
      </c>
      <c r="QY88">
        <f t="shared" si="61"/>
        <v>0.48</v>
      </c>
    </row>
    <row r="89" spans="12:467" x14ac:dyDescent="0.2">
      <c r="L89">
        <v>777496</v>
      </c>
      <c r="O89">
        <v>0.6</v>
      </c>
      <c r="P89">
        <f t="shared" si="31"/>
        <v>0.6</v>
      </c>
      <c r="AA89">
        <v>777496</v>
      </c>
      <c r="AD89">
        <v>0.68</v>
      </c>
      <c r="AE89">
        <f t="shared" si="32"/>
        <v>0.68</v>
      </c>
      <c r="AP89">
        <v>777496</v>
      </c>
      <c r="AS89">
        <v>0.63</v>
      </c>
      <c r="AT89">
        <f t="shared" si="33"/>
        <v>0.63</v>
      </c>
      <c r="BE89">
        <v>777496</v>
      </c>
      <c r="BH89">
        <v>0.67</v>
      </c>
      <c r="BI89">
        <f t="shared" si="34"/>
        <v>0.67</v>
      </c>
      <c r="BT89">
        <v>777496</v>
      </c>
      <c r="BW89">
        <v>0.56999999999999995</v>
      </c>
      <c r="BX89">
        <f t="shared" si="35"/>
        <v>0.56999999999999995</v>
      </c>
      <c r="CI89">
        <v>777496</v>
      </c>
      <c r="CL89">
        <v>0.57999999999999996</v>
      </c>
      <c r="CM89">
        <f t="shared" si="36"/>
        <v>0.57999999999999996</v>
      </c>
      <c r="CX89">
        <v>777496</v>
      </c>
      <c r="DA89">
        <v>0.56999999999999995</v>
      </c>
      <c r="DB89">
        <f t="shared" si="37"/>
        <v>0.56999999999999995</v>
      </c>
      <c r="DM89">
        <v>777496</v>
      </c>
      <c r="DP89">
        <v>0.56999999999999995</v>
      </c>
      <c r="DQ89">
        <f t="shared" si="38"/>
        <v>0.56999999999999995</v>
      </c>
      <c r="EB89">
        <v>777496</v>
      </c>
      <c r="EE89">
        <v>0.56999999999999995</v>
      </c>
      <c r="EF89">
        <f t="shared" si="39"/>
        <v>0.56999999999999995</v>
      </c>
      <c r="EQ89">
        <v>777496</v>
      </c>
      <c r="ET89">
        <v>0.56999999999999995</v>
      </c>
      <c r="EU89">
        <f t="shared" si="40"/>
        <v>0.56999999999999995</v>
      </c>
      <c r="FF89">
        <v>777496</v>
      </c>
      <c r="FI89">
        <v>0.56000000000000005</v>
      </c>
      <c r="FJ89">
        <f t="shared" si="41"/>
        <v>0.56000000000000005</v>
      </c>
      <c r="FU89">
        <v>777496</v>
      </c>
      <c r="FX89">
        <v>0.56000000000000005</v>
      </c>
      <c r="FY89">
        <f t="shared" si="42"/>
        <v>0.56000000000000005</v>
      </c>
      <c r="GJ89">
        <v>777496</v>
      </c>
      <c r="GM89">
        <v>0.57999999999999996</v>
      </c>
      <c r="GN89">
        <f t="shared" si="43"/>
        <v>0.57999999999999996</v>
      </c>
      <c r="GY89">
        <v>777496</v>
      </c>
      <c r="HB89">
        <v>0.59</v>
      </c>
      <c r="HC89">
        <f t="shared" si="44"/>
        <v>0.59</v>
      </c>
      <c r="HN89">
        <v>777496</v>
      </c>
      <c r="HQ89">
        <v>0.56000000000000005</v>
      </c>
      <c r="HR89">
        <f t="shared" si="45"/>
        <v>0.56000000000000005</v>
      </c>
      <c r="ID89">
        <v>777910</v>
      </c>
      <c r="IG89">
        <v>0.51</v>
      </c>
      <c r="IH89">
        <f t="shared" si="46"/>
        <v>0.51</v>
      </c>
      <c r="IS89">
        <v>777910</v>
      </c>
      <c r="IV89">
        <v>0.53</v>
      </c>
      <c r="IW89">
        <f t="shared" si="47"/>
        <v>0.53</v>
      </c>
      <c r="JH89">
        <v>777910</v>
      </c>
      <c r="JK89">
        <v>0.53</v>
      </c>
      <c r="JL89">
        <f t="shared" si="48"/>
        <v>0.53</v>
      </c>
      <c r="JW89">
        <v>777910</v>
      </c>
      <c r="JZ89">
        <v>0.55000000000000004</v>
      </c>
      <c r="KA89">
        <f t="shared" si="49"/>
        <v>0.55000000000000004</v>
      </c>
      <c r="KL89">
        <v>777910</v>
      </c>
      <c r="KO89">
        <v>0.5</v>
      </c>
      <c r="KP89">
        <f t="shared" si="50"/>
        <v>0.5</v>
      </c>
      <c r="LA89">
        <v>777910</v>
      </c>
      <c r="LD89">
        <v>0.53</v>
      </c>
      <c r="LE89">
        <f t="shared" si="51"/>
        <v>0.53</v>
      </c>
      <c r="LP89">
        <v>777910</v>
      </c>
      <c r="LS89">
        <v>0.53</v>
      </c>
      <c r="LT89">
        <f t="shared" si="52"/>
        <v>0.53</v>
      </c>
      <c r="ME89">
        <v>777910</v>
      </c>
      <c r="MH89">
        <v>0.54</v>
      </c>
      <c r="MI89">
        <f t="shared" si="53"/>
        <v>0.54</v>
      </c>
      <c r="MT89">
        <v>777910</v>
      </c>
      <c r="MW89">
        <v>0.56000000000000005</v>
      </c>
      <c r="MX89">
        <f t="shared" si="54"/>
        <v>0.56000000000000005</v>
      </c>
      <c r="NI89">
        <v>777910</v>
      </c>
      <c r="NL89">
        <v>0.5</v>
      </c>
      <c r="NM89">
        <f t="shared" si="55"/>
        <v>0.5</v>
      </c>
      <c r="NX89">
        <v>777910</v>
      </c>
      <c r="OA89">
        <v>0.53</v>
      </c>
      <c r="OB89">
        <f t="shared" si="56"/>
        <v>0.53</v>
      </c>
      <c r="OM89">
        <v>777910</v>
      </c>
      <c r="OP89">
        <v>0.51</v>
      </c>
      <c r="OQ89">
        <f t="shared" si="57"/>
        <v>0.51</v>
      </c>
      <c r="PB89">
        <v>777910</v>
      </c>
      <c r="PE89">
        <v>0.51</v>
      </c>
      <c r="PF89">
        <f t="shared" si="58"/>
        <v>0.51</v>
      </c>
      <c r="PQ89">
        <v>777910</v>
      </c>
      <c r="PT89">
        <v>0.55000000000000004</v>
      </c>
      <c r="PU89">
        <f t="shared" si="59"/>
        <v>0.55000000000000004</v>
      </c>
      <c r="QF89">
        <v>777910</v>
      </c>
      <c r="QI89">
        <v>0.54</v>
      </c>
      <c r="QJ89">
        <f t="shared" si="60"/>
        <v>0.54</v>
      </c>
      <c r="QU89">
        <v>777910</v>
      </c>
      <c r="QX89">
        <v>0.53</v>
      </c>
      <c r="QY89">
        <f t="shared" si="61"/>
        <v>0.53</v>
      </c>
    </row>
    <row r="90" spans="12:467" x14ac:dyDescent="0.2">
      <c r="L90">
        <v>777497</v>
      </c>
      <c r="O90">
        <v>0.56999999999999995</v>
      </c>
      <c r="P90">
        <f t="shared" si="31"/>
        <v>0.56999999999999995</v>
      </c>
      <c r="AA90">
        <v>777497</v>
      </c>
      <c r="AD90">
        <v>0.56000000000000005</v>
      </c>
      <c r="AE90">
        <f t="shared" si="32"/>
        <v>0.56000000000000005</v>
      </c>
      <c r="AP90">
        <v>777497</v>
      </c>
      <c r="AS90">
        <v>0.59</v>
      </c>
      <c r="AT90">
        <f t="shared" si="33"/>
        <v>0.59</v>
      </c>
      <c r="BE90">
        <v>777497</v>
      </c>
      <c r="BH90">
        <v>0.61</v>
      </c>
      <c r="BI90">
        <f t="shared" si="34"/>
        <v>0.61</v>
      </c>
      <c r="BT90">
        <v>777497</v>
      </c>
      <c r="BW90">
        <v>0.59</v>
      </c>
      <c r="BX90">
        <f t="shared" si="35"/>
        <v>0.59</v>
      </c>
      <c r="CI90">
        <v>777497</v>
      </c>
      <c r="CL90">
        <v>0.56000000000000005</v>
      </c>
      <c r="CM90">
        <f t="shared" si="36"/>
        <v>0.56000000000000005</v>
      </c>
      <c r="CX90">
        <v>777497</v>
      </c>
      <c r="DA90">
        <v>0.57999999999999996</v>
      </c>
      <c r="DB90">
        <f t="shared" si="37"/>
        <v>0.57999999999999996</v>
      </c>
      <c r="DM90">
        <v>777497</v>
      </c>
      <c r="DP90">
        <v>0.55000000000000004</v>
      </c>
      <c r="DQ90">
        <f t="shared" si="38"/>
        <v>0.55000000000000004</v>
      </c>
      <c r="EB90">
        <v>777497</v>
      </c>
      <c r="EE90">
        <v>0.55000000000000004</v>
      </c>
      <c r="EF90">
        <f t="shared" si="39"/>
        <v>0.55000000000000004</v>
      </c>
      <c r="EQ90">
        <v>777497</v>
      </c>
      <c r="ET90">
        <v>0.55000000000000004</v>
      </c>
      <c r="EU90">
        <f t="shared" si="40"/>
        <v>0.55000000000000004</v>
      </c>
      <c r="FF90">
        <v>777497</v>
      </c>
      <c r="FI90">
        <v>0.56000000000000005</v>
      </c>
      <c r="FJ90">
        <f t="shared" si="41"/>
        <v>0.56000000000000005</v>
      </c>
      <c r="FU90">
        <v>777497</v>
      </c>
      <c r="FX90">
        <v>0.54</v>
      </c>
      <c r="FY90">
        <f t="shared" si="42"/>
        <v>0.54</v>
      </c>
      <c r="GJ90">
        <v>777497</v>
      </c>
      <c r="GM90">
        <v>0.55000000000000004</v>
      </c>
      <c r="GN90">
        <f t="shared" si="43"/>
        <v>0.55000000000000004</v>
      </c>
      <c r="GY90">
        <v>777497</v>
      </c>
      <c r="HB90">
        <v>0.59</v>
      </c>
      <c r="HC90">
        <f t="shared" si="44"/>
        <v>0.59</v>
      </c>
      <c r="HN90">
        <v>777497</v>
      </c>
      <c r="HQ90">
        <v>0.48</v>
      </c>
      <c r="HR90">
        <f t="shared" si="45"/>
        <v>0.48</v>
      </c>
      <c r="ID90">
        <v>777911</v>
      </c>
      <c r="IG90">
        <v>0.45</v>
      </c>
      <c r="IH90">
        <f t="shared" si="46"/>
        <v>0.45</v>
      </c>
      <c r="IS90">
        <v>777911</v>
      </c>
      <c r="IV90">
        <v>0.47</v>
      </c>
      <c r="IW90">
        <f t="shared" si="47"/>
        <v>0.47</v>
      </c>
      <c r="JH90">
        <v>777911</v>
      </c>
      <c r="JK90">
        <v>0.41</v>
      </c>
      <c r="JL90">
        <f t="shared" si="48"/>
        <v>0.41</v>
      </c>
      <c r="JW90">
        <v>777911</v>
      </c>
      <c r="JZ90">
        <v>0.45</v>
      </c>
      <c r="KA90">
        <f t="shared" si="49"/>
        <v>0.45</v>
      </c>
      <c r="KL90">
        <v>777911</v>
      </c>
      <c r="KO90">
        <v>0.47</v>
      </c>
      <c r="KP90">
        <f t="shared" si="50"/>
        <v>0.47</v>
      </c>
      <c r="LA90">
        <v>777911</v>
      </c>
      <c r="LD90">
        <v>0.46</v>
      </c>
      <c r="LE90">
        <f t="shared" si="51"/>
        <v>0.46</v>
      </c>
      <c r="LP90">
        <v>777911</v>
      </c>
      <c r="LS90">
        <v>0.48</v>
      </c>
      <c r="LT90">
        <f t="shared" si="52"/>
        <v>0.48</v>
      </c>
      <c r="ME90">
        <v>777911</v>
      </c>
      <c r="MH90">
        <v>0.41</v>
      </c>
      <c r="MI90">
        <f t="shared" si="53"/>
        <v>0.41</v>
      </c>
      <c r="MT90">
        <v>777911</v>
      </c>
      <c r="MW90">
        <v>0.41</v>
      </c>
      <c r="MX90">
        <f t="shared" si="54"/>
        <v>0.41</v>
      </c>
      <c r="NI90">
        <v>777911</v>
      </c>
      <c r="NL90">
        <v>0.48</v>
      </c>
      <c r="NM90">
        <f t="shared" si="55"/>
        <v>0.48</v>
      </c>
      <c r="NX90">
        <v>777911</v>
      </c>
      <c r="OA90">
        <v>0.43</v>
      </c>
      <c r="OB90">
        <f t="shared" si="56"/>
        <v>0.43</v>
      </c>
      <c r="OM90">
        <v>777911</v>
      </c>
      <c r="OP90">
        <v>0.48</v>
      </c>
      <c r="OQ90">
        <f t="shared" si="57"/>
        <v>0.48</v>
      </c>
      <c r="PB90">
        <v>777911</v>
      </c>
      <c r="PE90">
        <v>0.5</v>
      </c>
      <c r="PF90">
        <f t="shared" si="58"/>
        <v>0.5</v>
      </c>
      <c r="PQ90">
        <v>777911</v>
      </c>
      <c r="PT90">
        <v>0.49</v>
      </c>
      <c r="PU90">
        <f t="shared" si="59"/>
        <v>0.49</v>
      </c>
      <c r="QF90">
        <v>777911</v>
      </c>
      <c r="QI90">
        <v>0.5</v>
      </c>
      <c r="QJ90">
        <f t="shared" si="60"/>
        <v>0.5</v>
      </c>
      <c r="QU90">
        <v>777911</v>
      </c>
      <c r="QX90">
        <v>0.47</v>
      </c>
      <c r="QY90">
        <f t="shared" si="61"/>
        <v>0.47</v>
      </c>
    </row>
    <row r="91" spans="12:467" x14ac:dyDescent="0.2">
      <c r="L91">
        <v>777501</v>
      </c>
      <c r="O91">
        <v>0.53</v>
      </c>
      <c r="P91">
        <f t="shared" si="31"/>
        <v>0.53</v>
      </c>
      <c r="AA91">
        <v>777501</v>
      </c>
      <c r="AD91">
        <v>0.53</v>
      </c>
      <c r="AE91">
        <f t="shared" si="32"/>
        <v>0.53</v>
      </c>
      <c r="AP91">
        <v>777501</v>
      </c>
      <c r="AS91">
        <v>0.44</v>
      </c>
      <c r="AT91">
        <f t="shared" si="33"/>
        <v>0.44</v>
      </c>
      <c r="BE91">
        <v>777501</v>
      </c>
      <c r="BH91">
        <v>0.45</v>
      </c>
      <c r="BI91">
        <f t="shared" si="34"/>
        <v>0.45</v>
      </c>
      <c r="BT91">
        <v>777501</v>
      </c>
      <c r="BW91">
        <v>0.44</v>
      </c>
      <c r="BX91">
        <f t="shared" si="35"/>
        <v>0.44</v>
      </c>
      <c r="CI91">
        <v>777501</v>
      </c>
      <c r="CL91">
        <v>0.55000000000000004</v>
      </c>
      <c r="CM91">
        <f t="shared" si="36"/>
        <v>0.55000000000000004</v>
      </c>
      <c r="CX91">
        <v>777501</v>
      </c>
      <c r="DA91">
        <v>0.53</v>
      </c>
      <c r="DB91">
        <f t="shared" si="37"/>
        <v>0.53</v>
      </c>
      <c r="DM91">
        <v>777501</v>
      </c>
      <c r="DP91">
        <v>0.53</v>
      </c>
      <c r="DQ91">
        <f t="shared" si="38"/>
        <v>0.53</v>
      </c>
      <c r="EB91">
        <v>777501</v>
      </c>
      <c r="EE91">
        <v>0.52</v>
      </c>
      <c r="EF91">
        <f t="shared" si="39"/>
        <v>0.52</v>
      </c>
      <c r="EQ91">
        <v>777501</v>
      </c>
      <c r="ET91">
        <v>0.52</v>
      </c>
      <c r="EU91">
        <f t="shared" si="40"/>
        <v>0.52</v>
      </c>
      <c r="FF91">
        <v>777501</v>
      </c>
      <c r="FI91">
        <v>0.54</v>
      </c>
      <c r="FJ91">
        <f t="shared" si="41"/>
        <v>0.54</v>
      </c>
      <c r="FU91">
        <v>777501</v>
      </c>
      <c r="FX91">
        <v>0.52</v>
      </c>
      <c r="FY91">
        <f t="shared" si="42"/>
        <v>0.52</v>
      </c>
      <c r="GJ91">
        <v>777501</v>
      </c>
      <c r="GM91">
        <v>0.5</v>
      </c>
      <c r="GN91">
        <f t="shared" si="43"/>
        <v>0.5</v>
      </c>
      <c r="GY91">
        <v>777501</v>
      </c>
      <c r="HB91">
        <v>0.56000000000000005</v>
      </c>
      <c r="HC91">
        <f t="shared" si="44"/>
        <v>0.56000000000000005</v>
      </c>
      <c r="HN91">
        <v>777501</v>
      </c>
      <c r="HQ91">
        <v>0.53</v>
      </c>
      <c r="HR91">
        <f t="shared" si="45"/>
        <v>0.53</v>
      </c>
      <c r="ID91">
        <v>777898</v>
      </c>
      <c r="IG91">
        <v>0.46</v>
      </c>
      <c r="IH91">
        <f t="shared" si="46"/>
        <v>0.46</v>
      </c>
      <c r="IS91">
        <v>777898</v>
      </c>
      <c r="IV91">
        <v>0.47</v>
      </c>
      <c r="IW91">
        <f t="shared" si="47"/>
        <v>0.47</v>
      </c>
      <c r="JH91">
        <v>777898</v>
      </c>
      <c r="JK91">
        <v>0.47</v>
      </c>
      <c r="JL91">
        <f t="shared" si="48"/>
        <v>0.47</v>
      </c>
      <c r="JW91">
        <v>777898</v>
      </c>
      <c r="JZ91">
        <v>0.45</v>
      </c>
      <c r="KA91">
        <f t="shared" si="49"/>
        <v>0.45</v>
      </c>
      <c r="KL91">
        <v>777898</v>
      </c>
      <c r="KO91">
        <v>0.44</v>
      </c>
      <c r="KP91">
        <f t="shared" si="50"/>
        <v>0.44</v>
      </c>
      <c r="LA91">
        <v>777898</v>
      </c>
      <c r="LD91">
        <v>0.45</v>
      </c>
      <c r="LE91">
        <f t="shared" si="51"/>
        <v>0.45</v>
      </c>
      <c r="LP91">
        <v>777898</v>
      </c>
      <c r="LS91">
        <v>0.44</v>
      </c>
      <c r="LT91">
        <f t="shared" si="52"/>
        <v>0.44</v>
      </c>
      <c r="ME91">
        <v>777898</v>
      </c>
      <c r="MH91">
        <v>0.44</v>
      </c>
      <c r="MI91">
        <f t="shared" si="53"/>
        <v>0.44</v>
      </c>
      <c r="MT91">
        <v>777898</v>
      </c>
      <c r="MW91">
        <v>0.47</v>
      </c>
      <c r="MX91">
        <f t="shared" si="54"/>
        <v>0.47</v>
      </c>
      <c r="NI91">
        <v>777898</v>
      </c>
      <c r="NL91">
        <v>0.47</v>
      </c>
      <c r="NM91">
        <f t="shared" si="55"/>
        <v>0.47</v>
      </c>
      <c r="NX91">
        <v>777898</v>
      </c>
      <c r="OA91">
        <v>0.45</v>
      </c>
      <c r="OB91">
        <f t="shared" si="56"/>
        <v>0.45</v>
      </c>
      <c r="OM91">
        <v>777898</v>
      </c>
      <c r="OP91">
        <v>0.45</v>
      </c>
      <c r="OQ91">
        <f t="shared" si="57"/>
        <v>0.45</v>
      </c>
      <c r="PB91">
        <v>777898</v>
      </c>
      <c r="PE91">
        <v>0.47</v>
      </c>
      <c r="PF91">
        <f t="shared" si="58"/>
        <v>0.47</v>
      </c>
      <c r="PQ91">
        <v>777898</v>
      </c>
      <c r="PT91">
        <v>0.44</v>
      </c>
      <c r="PU91">
        <f t="shared" si="59"/>
        <v>0.44</v>
      </c>
      <c r="QF91">
        <v>777898</v>
      </c>
      <c r="QI91">
        <v>0.43</v>
      </c>
      <c r="QJ91">
        <f t="shared" si="60"/>
        <v>0.43</v>
      </c>
      <c r="QU91">
        <v>777898</v>
      </c>
      <c r="QX91">
        <v>0.43</v>
      </c>
      <c r="QY91">
        <f t="shared" si="61"/>
        <v>0.43</v>
      </c>
    </row>
    <row r="92" spans="12:467" x14ac:dyDescent="0.2">
      <c r="L92">
        <v>777502</v>
      </c>
      <c r="O92">
        <v>0.55000000000000004</v>
      </c>
      <c r="P92">
        <f t="shared" si="31"/>
        <v>0.55000000000000004</v>
      </c>
      <c r="AA92">
        <v>777502</v>
      </c>
      <c r="AD92">
        <v>0.56999999999999995</v>
      </c>
      <c r="AE92">
        <f t="shared" si="32"/>
        <v>0.56999999999999995</v>
      </c>
      <c r="AP92">
        <v>777502</v>
      </c>
      <c r="AS92">
        <v>0.55000000000000004</v>
      </c>
      <c r="AT92">
        <f t="shared" si="33"/>
        <v>0.55000000000000004</v>
      </c>
      <c r="BE92">
        <v>777502</v>
      </c>
      <c r="BH92">
        <v>0.53</v>
      </c>
      <c r="BI92">
        <f t="shared" si="34"/>
        <v>0.53</v>
      </c>
      <c r="BT92">
        <v>777502</v>
      </c>
      <c r="BW92">
        <v>0.39</v>
      </c>
      <c r="BX92">
        <f t="shared" si="35"/>
        <v>0.39</v>
      </c>
      <c r="CI92">
        <v>777502</v>
      </c>
      <c r="CL92">
        <v>0.56999999999999995</v>
      </c>
      <c r="CM92">
        <f t="shared" si="36"/>
        <v>0.56999999999999995</v>
      </c>
      <c r="CX92">
        <v>777502</v>
      </c>
      <c r="DA92">
        <v>0.54</v>
      </c>
      <c r="DB92">
        <f t="shared" si="37"/>
        <v>0.54</v>
      </c>
      <c r="DM92">
        <v>777502</v>
      </c>
      <c r="DP92">
        <v>0.55000000000000004</v>
      </c>
      <c r="DQ92">
        <f t="shared" si="38"/>
        <v>0.55000000000000004</v>
      </c>
      <c r="EB92">
        <v>777502</v>
      </c>
      <c r="EE92">
        <v>0.56000000000000005</v>
      </c>
      <c r="EF92">
        <f t="shared" si="39"/>
        <v>0.56000000000000005</v>
      </c>
      <c r="EQ92">
        <v>777502</v>
      </c>
      <c r="ET92">
        <v>0.56000000000000005</v>
      </c>
      <c r="EU92">
        <f t="shared" si="40"/>
        <v>0.56000000000000005</v>
      </c>
      <c r="FF92">
        <v>777502</v>
      </c>
      <c r="FI92">
        <v>0.55000000000000004</v>
      </c>
      <c r="FJ92">
        <f t="shared" si="41"/>
        <v>0.55000000000000004</v>
      </c>
      <c r="FU92">
        <v>777502</v>
      </c>
      <c r="FX92">
        <v>0.56999999999999995</v>
      </c>
      <c r="FY92">
        <f t="shared" si="42"/>
        <v>0.56999999999999995</v>
      </c>
      <c r="GJ92">
        <v>777502</v>
      </c>
      <c r="GM92">
        <v>0.53</v>
      </c>
      <c r="GN92">
        <f t="shared" si="43"/>
        <v>0.53</v>
      </c>
      <c r="GY92">
        <v>777502</v>
      </c>
      <c r="HB92">
        <v>0.56999999999999995</v>
      </c>
      <c r="HC92">
        <f t="shared" si="44"/>
        <v>0.56999999999999995</v>
      </c>
      <c r="HN92">
        <v>777502</v>
      </c>
      <c r="HQ92">
        <v>0.45</v>
      </c>
      <c r="HR92">
        <f t="shared" si="45"/>
        <v>0.45</v>
      </c>
      <c r="ID92">
        <v>777901</v>
      </c>
      <c r="IG92">
        <v>0.56000000000000005</v>
      </c>
      <c r="IH92">
        <f t="shared" si="46"/>
        <v>0.56000000000000005</v>
      </c>
      <c r="IS92">
        <v>777901</v>
      </c>
      <c r="IV92">
        <v>0.54</v>
      </c>
      <c r="IW92">
        <f t="shared" si="47"/>
        <v>0.54</v>
      </c>
      <c r="JH92">
        <v>777901</v>
      </c>
      <c r="JK92">
        <v>0.56000000000000005</v>
      </c>
      <c r="JL92">
        <f t="shared" si="48"/>
        <v>0.56000000000000005</v>
      </c>
      <c r="JW92">
        <v>777901</v>
      </c>
      <c r="JZ92">
        <v>0.55000000000000004</v>
      </c>
      <c r="KA92">
        <f t="shared" si="49"/>
        <v>0.55000000000000004</v>
      </c>
      <c r="KL92">
        <v>777901</v>
      </c>
      <c r="KO92">
        <v>0.59</v>
      </c>
      <c r="KP92">
        <f t="shared" si="50"/>
        <v>0.59</v>
      </c>
      <c r="LA92">
        <v>777901</v>
      </c>
      <c r="LD92">
        <v>0.55000000000000004</v>
      </c>
      <c r="LE92">
        <f t="shared" si="51"/>
        <v>0.55000000000000004</v>
      </c>
      <c r="LP92">
        <v>777901</v>
      </c>
      <c r="LS92">
        <v>0.54</v>
      </c>
      <c r="LT92">
        <f t="shared" si="52"/>
        <v>0.54</v>
      </c>
      <c r="ME92">
        <v>777901</v>
      </c>
      <c r="MH92">
        <v>0.56000000000000005</v>
      </c>
      <c r="MI92">
        <f t="shared" si="53"/>
        <v>0.56000000000000005</v>
      </c>
      <c r="MT92">
        <v>777901</v>
      </c>
      <c r="MW92">
        <v>0.6</v>
      </c>
      <c r="MX92">
        <f t="shared" si="54"/>
        <v>0.6</v>
      </c>
      <c r="NI92">
        <v>777901</v>
      </c>
      <c r="NL92">
        <v>0.53</v>
      </c>
      <c r="NM92">
        <f t="shared" si="55"/>
        <v>0.53</v>
      </c>
      <c r="NX92">
        <v>777901</v>
      </c>
      <c r="OA92">
        <v>0.51</v>
      </c>
      <c r="OB92">
        <f t="shared" si="56"/>
        <v>0.51</v>
      </c>
      <c r="OM92">
        <v>777901</v>
      </c>
      <c r="OP92">
        <v>0.55000000000000004</v>
      </c>
      <c r="OQ92">
        <f t="shared" si="57"/>
        <v>0.55000000000000004</v>
      </c>
      <c r="PB92">
        <v>777901</v>
      </c>
      <c r="PE92">
        <v>0.55000000000000004</v>
      </c>
      <c r="PF92">
        <f t="shared" si="58"/>
        <v>0.55000000000000004</v>
      </c>
      <c r="PQ92">
        <v>777901</v>
      </c>
      <c r="PT92">
        <v>0.55000000000000004</v>
      </c>
      <c r="PU92">
        <f t="shared" si="59"/>
        <v>0.55000000000000004</v>
      </c>
      <c r="QF92">
        <v>777901</v>
      </c>
      <c r="QI92">
        <v>0.56000000000000005</v>
      </c>
      <c r="QJ92">
        <f t="shared" si="60"/>
        <v>0.56000000000000005</v>
      </c>
      <c r="QU92">
        <v>777901</v>
      </c>
      <c r="QX92">
        <v>0.55000000000000004</v>
      </c>
      <c r="QY92">
        <f t="shared" si="61"/>
        <v>0.55000000000000004</v>
      </c>
    </row>
    <row r="93" spans="12:467" x14ac:dyDescent="0.2">
      <c r="L93">
        <v>777483</v>
      </c>
      <c r="O93">
        <v>0.5</v>
      </c>
      <c r="P93">
        <f t="shared" si="31"/>
        <v>0.5</v>
      </c>
      <c r="AA93">
        <v>777483</v>
      </c>
      <c r="AD93">
        <v>0.52</v>
      </c>
      <c r="AE93">
        <f t="shared" si="32"/>
        <v>0.52</v>
      </c>
      <c r="AP93">
        <v>777483</v>
      </c>
      <c r="AS93">
        <v>0.55000000000000004</v>
      </c>
      <c r="AT93">
        <f t="shared" si="33"/>
        <v>0.55000000000000004</v>
      </c>
      <c r="BE93">
        <v>777483</v>
      </c>
      <c r="BH93">
        <v>0.56999999999999995</v>
      </c>
      <c r="BI93">
        <f t="shared" si="34"/>
        <v>0.56999999999999995</v>
      </c>
      <c r="BT93">
        <v>777483</v>
      </c>
      <c r="BW93">
        <v>0.67</v>
      </c>
      <c r="BX93">
        <f t="shared" si="35"/>
        <v>0.67</v>
      </c>
      <c r="CI93">
        <v>777483</v>
      </c>
      <c r="CL93">
        <v>0.49</v>
      </c>
      <c r="CM93">
        <f t="shared" si="36"/>
        <v>0.49</v>
      </c>
      <c r="CX93">
        <v>777483</v>
      </c>
      <c r="DA93">
        <v>0.5</v>
      </c>
      <c r="DB93">
        <f t="shared" si="37"/>
        <v>0.5</v>
      </c>
      <c r="DM93">
        <v>777483</v>
      </c>
      <c r="DP93">
        <v>0.5</v>
      </c>
      <c r="DQ93">
        <f t="shared" si="38"/>
        <v>0.5</v>
      </c>
      <c r="EB93">
        <v>777483</v>
      </c>
      <c r="EE93">
        <v>0.47</v>
      </c>
      <c r="EF93">
        <f t="shared" si="39"/>
        <v>0.47</v>
      </c>
      <c r="EQ93">
        <v>777483</v>
      </c>
      <c r="ET93">
        <v>0.47</v>
      </c>
      <c r="EU93">
        <f t="shared" si="40"/>
        <v>0.47</v>
      </c>
      <c r="FF93">
        <v>777483</v>
      </c>
      <c r="FI93">
        <v>0.49</v>
      </c>
      <c r="FJ93">
        <f t="shared" si="41"/>
        <v>0.49</v>
      </c>
      <c r="FU93">
        <v>777483</v>
      </c>
      <c r="FX93">
        <v>0.48</v>
      </c>
      <c r="FY93">
        <f t="shared" si="42"/>
        <v>0.48</v>
      </c>
      <c r="GJ93">
        <v>777483</v>
      </c>
      <c r="GM93">
        <v>0.48</v>
      </c>
      <c r="GN93">
        <f t="shared" si="43"/>
        <v>0.48</v>
      </c>
      <c r="GY93">
        <v>777483</v>
      </c>
      <c r="HB93">
        <v>0.47</v>
      </c>
      <c r="HC93">
        <f t="shared" si="44"/>
        <v>0.47</v>
      </c>
      <c r="HN93">
        <v>777483</v>
      </c>
      <c r="HQ93">
        <v>0.47</v>
      </c>
      <c r="HR93">
        <f t="shared" si="45"/>
        <v>0.47</v>
      </c>
      <c r="ID93">
        <v>777902</v>
      </c>
      <c r="IG93">
        <v>0.5</v>
      </c>
      <c r="IH93">
        <f t="shared" si="46"/>
        <v>0.5</v>
      </c>
      <c r="IS93">
        <v>777902</v>
      </c>
      <c r="IV93">
        <v>0.48</v>
      </c>
      <c r="IW93">
        <f t="shared" si="47"/>
        <v>0.48</v>
      </c>
      <c r="JH93">
        <v>777902</v>
      </c>
      <c r="JK93">
        <v>0.44</v>
      </c>
      <c r="JL93">
        <f t="shared" si="48"/>
        <v>0.44</v>
      </c>
      <c r="JW93">
        <v>777902</v>
      </c>
      <c r="JZ93">
        <v>0.5</v>
      </c>
      <c r="KA93">
        <f t="shared" si="49"/>
        <v>0.5</v>
      </c>
      <c r="KL93">
        <v>777902</v>
      </c>
      <c r="KO93">
        <v>0.42</v>
      </c>
      <c r="KP93">
        <f t="shared" si="50"/>
        <v>0.42</v>
      </c>
      <c r="LA93">
        <v>777902</v>
      </c>
      <c r="LD93">
        <v>0.46</v>
      </c>
      <c r="LE93">
        <f t="shared" si="51"/>
        <v>0.46</v>
      </c>
      <c r="LP93">
        <v>777902</v>
      </c>
      <c r="LS93">
        <v>0.49</v>
      </c>
      <c r="LT93">
        <f t="shared" si="52"/>
        <v>0.49</v>
      </c>
      <c r="ME93">
        <v>777902</v>
      </c>
      <c r="MH93">
        <v>0.43</v>
      </c>
      <c r="MI93">
        <f t="shared" si="53"/>
        <v>0.43</v>
      </c>
      <c r="MT93">
        <v>777902</v>
      </c>
      <c r="MW93">
        <v>0.48</v>
      </c>
      <c r="MX93">
        <f t="shared" si="54"/>
        <v>0.48</v>
      </c>
      <c r="NI93">
        <v>777902</v>
      </c>
      <c r="NL93">
        <v>0.47</v>
      </c>
      <c r="NM93">
        <f t="shared" si="55"/>
        <v>0.47</v>
      </c>
      <c r="NX93">
        <v>777902</v>
      </c>
      <c r="OA93">
        <v>0.47</v>
      </c>
      <c r="OB93">
        <f t="shared" si="56"/>
        <v>0.47</v>
      </c>
      <c r="OM93">
        <v>777902</v>
      </c>
      <c r="OP93">
        <v>0.51</v>
      </c>
      <c r="OQ93">
        <f t="shared" si="57"/>
        <v>0.51</v>
      </c>
      <c r="PB93">
        <v>777902</v>
      </c>
      <c r="PE93">
        <v>0.49</v>
      </c>
      <c r="PF93">
        <f t="shared" si="58"/>
        <v>0.49</v>
      </c>
      <c r="PQ93">
        <v>777902</v>
      </c>
      <c r="PT93">
        <v>0.49</v>
      </c>
      <c r="PU93">
        <f t="shared" si="59"/>
        <v>0.49</v>
      </c>
      <c r="QF93">
        <v>777902</v>
      </c>
      <c r="QI93">
        <v>0.46</v>
      </c>
      <c r="QJ93">
        <f t="shared" si="60"/>
        <v>0.46</v>
      </c>
      <c r="QU93">
        <v>777902</v>
      </c>
      <c r="QX93">
        <v>0.45</v>
      </c>
      <c r="QY93">
        <f t="shared" si="61"/>
        <v>0.45</v>
      </c>
    </row>
    <row r="94" spans="12:467" x14ac:dyDescent="0.2">
      <c r="L94">
        <v>777484</v>
      </c>
      <c r="O94">
        <v>0.5</v>
      </c>
      <c r="P94">
        <f t="shared" si="31"/>
        <v>0.5</v>
      </c>
      <c r="AA94">
        <v>777484</v>
      </c>
      <c r="AD94">
        <v>0.48</v>
      </c>
      <c r="AE94">
        <f t="shared" si="32"/>
        <v>0.48</v>
      </c>
      <c r="AP94">
        <v>777484</v>
      </c>
      <c r="AS94">
        <v>0.56999999999999995</v>
      </c>
      <c r="AT94">
        <f t="shared" si="33"/>
        <v>0.56999999999999995</v>
      </c>
      <c r="BE94">
        <v>777484</v>
      </c>
      <c r="BH94">
        <v>0.45</v>
      </c>
      <c r="BI94">
        <f t="shared" si="34"/>
        <v>0.45</v>
      </c>
      <c r="BT94">
        <v>777484</v>
      </c>
      <c r="BW94">
        <v>0.48</v>
      </c>
      <c r="BX94">
        <f t="shared" si="35"/>
        <v>0.48</v>
      </c>
      <c r="CI94">
        <v>777484</v>
      </c>
      <c r="CL94">
        <v>0.5</v>
      </c>
      <c r="CM94">
        <f t="shared" si="36"/>
        <v>0.5</v>
      </c>
      <c r="CX94">
        <v>777484</v>
      </c>
      <c r="DA94">
        <v>0.52</v>
      </c>
      <c r="DB94">
        <f t="shared" si="37"/>
        <v>0.52</v>
      </c>
      <c r="DM94">
        <v>777484</v>
      </c>
      <c r="DP94">
        <v>0.51</v>
      </c>
      <c r="DQ94">
        <f t="shared" si="38"/>
        <v>0.51</v>
      </c>
      <c r="EB94">
        <v>777484</v>
      </c>
      <c r="EE94">
        <v>0.48</v>
      </c>
      <c r="EF94">
        <f t="shared" si="39"/>
        <v>0.48</v>
      </c>
      <c r="EQ94">
        <v>777484</v>
      </c>
      <c r="ET94">
        <v>0.48</v>
      </c>
      <c r="EU94">
        <f t="shared" si="40"/>
        <v>0.48</v>
      </c>
      <c r="FF94">
        <v>777484</v>
      </c>
      <c r="FI94">
        <v>0.51</v>
      </c>
      <c r="FJ94">
        <f t="shared" si="41"/>
        <v>0.51</v>
      </c>
      <c r="FU94">
        <v>777484</v>
      </c>
      <c r="FX94">
        <v>0.51</v>
      </c>
      <c r="FY94">
        <f t="shared" si="42"/>
        <v>0.51</v>
      </c>
      <c r="GJ94">
        <v>777484</v>
      </c>
      <c r="GM94">
        <v>0.48</v>
      </c>
      <c r="GN94">
        <f t="shared" si="43"/>
        <v>0.48</v>
      </c>
      <c r="GY94">
        <v>777484</v>
      </c>
      <c r="HB94">
        <v>0.53</v>
      </c>
      <c r="HC94">
        <f t="shared" si="44"/>
        <v>0.53</v>
      </c>
      <c r="HN94">
        <v>777484</v>
      </c>
      <c r="HQ94">
        <v>0.51</v>
      </c>
      <c r="HR94">
        <f t="shared" si="45"/>
        <v>0.51</v>
      </c>
      <c r="ID94">
        <v>777903</v>
      </c>
      <c r="IG94">
        <v>0.44</v>
      </c>
      <c r="IH94">
        <f t="shared" si="46"/>
        <v>0.44</v>
      </c>
      <c r="IS94">
        <v>777903</v>
      </c>
      <c r="IV94">
        <v>0.47</v>
      </c>
      <c r="IW94">
        <f t="shared" si="47"/>
        <v>0.47</v>
      </c>
      <c r="JH94">
        <v>777903</v>
      </c>
      <c r="JK94">
        <v>0.44</v>
      </c>
      <c r="JL94">
        <f t="shared" si="48"/>
        <v>0.44</v>
      </c>
      <c r="JW94">
        <v>777903</v>
      </c>
      <c r="JZ94">
        <v>0.46</v>
      </c>
      <c r="KA94">
        <f t="shared" si="49"/>
        <v>0.46</v>
      </c>
      <c r="KL94">
        <v>777903</v>
      </c>
      <c r="KO94">
        <v>0.46</v>
      </c>
      <c r="KP94">
        <f t="shared" si="50"/>
        <v>0.46</v>
      </c>
      <c r="LA94">
        <v>777903</v>
      </c>
      <c r="LD94">
        <v>0.44</v>
      </c>
      <c r="LE94">
        <f t="shared" si="51"/>
        <v>0.44</v>
      </c>
      <c r="LP94">
        <v>777903</v>
      </c>
      <c r="LS94">
        <v>0.46</v>
      </c>
      <c r="LT94">
        <f t="shared" si="52"/>
        <v>0.46</v>
      </c>
      <c r="ME94">
        <v>777903</v>
      </c>
      <c r="MH94">
        <v>0.45</v>
      </c>
      <c r="MI94">
        <f t="shared" si="53"/>
        <v>0.45</v>
      </c>
      <c r="MT94">
        <v>777903</v>
      </c>
      <c r="MW94">
        <v>0.47</v>
      </c>
      <c r="MX94">
        <f t="shared" si="54"/>
        <v>0.47</v>
      </c>
      <c r="NI94">
        <v>777903</v>
      </c>
      <c r="NL94">
        <v>0.45</v>
      </c>
      <c r="NM94">
        <f t="shared" si="55"/>
        <v>0.45</v>
      </c>
      <c r="NX94">
        <v>777903</v>
      </c>
      <c r="OA94">
        <v>0.48</v>
      </c>
      <c r="OB94">
        <f t="shared" si="56"/>
        <v>0.48</v>
      </c>
      <c r="OM94">
        <v>777903</v>
      </c>
      <c r="OP94">
        <v>0.46</v>
      </c>
      <c r="OQ94">
        <f t="shared" si="57"/>
        <v>0.46</v>
      </c>
      <c r="PB94">
        <v>777903</v>
      </c>
      <c r="PE94">
        <v>0.48</v>
      </c>
      <c r="PF94">
        <f t="shared" si="58"/>
        <v>0.48</v>
      </c>
      <c r="PQ94">
        <v>777903</v>
      </c>
      <c r="PT94">
        <v>0.46</v>
      </c>
      <c r="PU94">
        <f t="shared" si="59"/>
        <v>0.46</v>
      </c>
      <c r="QF94">
        <v>777903</v>
      </c>
      <c r="QI94">
        <v>0.47</v>
      </c>
      <c r="QJ94">
        <f t="shared" si="60"/>
        <v>0.47</v>
      </c>
      <c r="QU94">
        <v>777903</v>
      </c>
      <c r="QX94">
        <v>0.48</v>
      </c>
      <c r="QY94">
        <f t="shared" si="61"/>
        <v>0.48</v>
      </c>
    </row>
    <row r="95" spans="12:467" x14ac:dyDescent="0.2">
      <c r="L95">
        <v>777485</v>
      </c>
      <c r="O95">
        <v>0.49</v>
      </c>
      <c r="P95">
        <f t="shared" si="31"/>
        <v>0.49</v>
      </c>
      <c r="AA95">
        <v>777485</v>
      </c>
      <c r="AD95">
        <v>0.55000000000000004</v>
      </c>
      <c r="AE95">
        <f t="shared" si="32"/>
        <v>0.55000000000000004</v>
      </c>
      <c r="AP95">
        <v>777485</v>
      </c>
      <c r="AS95">
        <v>0.42</v>
      </c>
      <c r="AT95">
        <f t="shared" si="33"/>
        <v>0.42</v>
      </c>
      <c r="BE95">
        <v>777485</v>
      </c>
      <c r="BH95">
        <v>0.47</v>
      </c>
      <c r="BI95">
        <f t="shared" si="34"/>
        <v>0.47</v>
      </c>
      <c r="BT95">
        <v>777485</v>
      </c>
      <c r="BW95">
        <v>0.56000000000000005</v>
      </c>
      <c r="BX95">
        <f t="shared" si="35"/>
        <v>0.56000000000000005</v>
      </c>
      <c r="CI95">
        <v>777485</v>
      </c>
      <c r="CL95">
        <v>0.49</v>
      </c>
      <c r="CM95">
        <f t="shared" si="36"/>
        <v>0.49</v>
      </c>
      <c r="CX95">
        <v>777485</v>
      </c>
      <c r="DA95">
        <v>0.49</v>
      </c>
      <c r="DB95">
        <f t="shared" si="37"/>
        <v>0.49</v>
      </c>
      <c r="DM95">
        <v>777485</v>
      </c>
      <c r="DP95">
        <v>0.48</v>
      </c>
      <c r="DQ95">
        <f t="shared" si="38"/>
        <v>0.48</v>
      </c>
      <c r="EB95">
        <v>777485</v>
      </c>
      <c r="EE95">
        <v>0.47</v>
      </c>
      <c r="EF95">
        <f t="shared" si="39"/>
        <v>0.47</v>
      </c>
      <c r="EQ95">
        <v>777485</v>
      </c>
      <c r="ET95">
        <v>0.47</v>
      </c>
      <c r="EU95">
        <f t="shared" si="40"/>
        <v>0.47</v>
      </c>
      <c r="FF95">
        <v>777485</v>
      </c>
      <c r="FI95">
        <v>0.45</v>
      </c>
      <c r="FJ95">
        <f t="shared" si="41"/>
        <v>0.45</v>
      </c>
      <c r="FU95">
        <v>777485</v>
      </c>
      <c r="FX95">
        <v>0.48</v>
      </c>
      <c r="FY95">
        <f t="shared" si="42"/>
        <v>0.48</v>
      </c>
      <c r="GJ95">
        <v>777485</v>
      </c>
      <c r="GM95">
        <v>0.48</v>
      </c>
      <c r="GN95">
        <f t="shared" si="43"/>
        <v>0.48</v>
      </c>
      <c r="GY95">
        <v>777485</v>
      </c>
      <c r="HB95">
        <v>0.49</v>
      </c>
      <c r="HC95">
        <f t="shared" si="44"/>
        <v>0.49</v>
      </c>
      <c r="HN95">
        <v>777485</v>
      </c>
      <c r="HQ95">
        <v>0.49</v>
      </c>
      <c r="HR95">
        <f t="shared" si="45"/>
        <v>0.49</v>
      </c>
      <c r="ID95">
        <v>777904</v>
      </c>
      <c r="IG95">
        <v>0.56000000000000005</v>
      </c>
      <c r="IH95">
        <f t="shared" si="46"/>
        <v>0.56000000000000005</v>
      </c>
      <c r="IS95">
        <v>777904</v>
      </c>
      <c r="IV95">
        <v>0.54</v>
      </c>
      <c r="IW95">
        <f t="shared" si="47"/>
        <v>0.54</v>
      </c>
      <c r="JH95">
        <v>777904</v>
      </c>
      <c r="JK95">
        <v>0.56000000000000005</v>
      </c>
      <c r="JL95">
        <f t="shared" si="48"/>
        <v>0.56000000000000005</v>
      </c>
      <c r="JW95">
        <v>777904</v>
      </c>
      <c r="JZ95">
        <v>0.55000000000000004</v>
      </c>
      <c r="KA95">
        <f t="shared" si="49"/>
        <v>0.55000000000000004</v>
      </c>
      <c r="KL95">
        <v>777904</v>
      </c>
      <c r="KO95">
        <v>0.54</v>
      </c>
      <c r="KP95">
        <f t="shared" si="50"/>
        <v>0.54</v>
      </c>
      <c r="LA95">
        <v>777904</v>
      </c>
      <c r="LD95">
        <v>0.53</v>
      </c>
      <c r="LE95">
        <f t="shared" si="51"/>
        <v>0.53</v>
      </c>
      <c r="LP95">
        <v>777904</v>
      </c>
      <c r="LS95">
        <v>0.54</v>
      </c>
      <c r="LT95">
        <f t="shared" si="52"/>
        <v>0.54</v>
      </c>
      <c r="ME95">
        <v>777904</v>
      </c>
      <c r="MH95">
        <v>0.57999999999999996</v>
      </c>
      <c r="MI95">
        <f t="shared" si="53"/>
        <v>0.57999999999999996</v>
      </c>
      <c r="MT95">
        <v>777904</v>
      </c>
      <c r="MW95">
        <v>0.46</v>
      </c>
      <c r="MX95">
        <f t="shared" si="54"/>
        <v>0.46</v>
      </c>
      <c r="NI95">
        <v>777904</v>
      </c>
      <c r="NL95">
        <v>0.54</v>
      </c>
      <c r="NM95">
        <f t="shared" si="55"/>
        <v>0.54</v>
      </c>
      <c r="NX95">
        <v>777904</v>
      </c>
      <c r="OA95">
        <v>0.53</v>
      </c>
      <c r="OB95">
        <f t="shared" si="56"/>
        <v>0.53</v>
      </c>
      <c r="OM95">
        <v>777904</v>
      </c>
      <c r="OP95">
        <v>0.54</v>
      </c>
      <c r="OQ95">
        <f t="shared" si="57"/>
        <v>0.54</v>
      </c>
      <c r="PB95">
        <v>777904</v>
      </c>
      <c r="PE95">
        <v>0.56000000000000005</v>
      </c>
      <c r="PF95">
        <f t="shared" si="58"/>
        <v>0.56000000000000005</v>
      </c>
      <c r="PQ95">
        <v>777904</v>
      </c>
      <c r="PT95">
        <v>0.56999999999999995</v>
      </c>
      <c r="PU95">
        <f t="shared" si="59"/>
        <v>0.56999999999999995</v>
      </c>
      <c r="QF95">
        <v>777904</v>
      </c>
      <c r="QI95">
        <v>0.56000000000000005</v>
      </c>
      <c r="QJ95">
        <f t="shared" si="60"/>
        <v>0.56000000000000005</v>
      </c>
      <c r="QU95">
        <v>777904</v>
      </c>
      <c r="QX95">
        <v>0.55000000000000004</v>
      </c>
      <c r="QY95">
        <f t="shared" si="61"/>
        <v>0.55000000000000004</v>
      </c>
    </row>
    <row r="96" spans="12:467" x14ac:dyDescent="0.2">
      <c r="L96">
        <v>777467</v>
      </c>
      <c r="O96">
        <v>0.45</v>
      </c>
      <c r="P96">
        <f t="shared" si="31"/>
        <v>0.45</v>
      </c>
      <c r="AA96">
        <v>777467</v>
      </c>
      <c r="AD96">
        <v>0.38</v>
      </c>
      <c r="AE96">
        <f t="shared" si="32"/>
        <v>0.38</v>
      </c>
      <c r="AP96">
        <v>777467</v>
      </c>
      <c r="AS96">
        <v>0.65</v>
      </c>
      <c r="AT96">
        <f t="shared" si="33"/>
        <v>0.65</v>
      </c>
      <c r="BE96">
        <v>777467</v>
      </c>
      <c r="BH96">
        <v>0.51</v>
      </c>
      <c r="BI96">
        <f t="shared" si="34"/>
        <v>0.51</v>
      </c>
      <c r="BT96">
        <v>777467</v>
      </c>
      <c r="BW96">
        <v>0.59</v>
      </c>
      <c r="BX96">
        <f t="shared" si="35"/>
        <v>0.59</v>
      </c>
      <c r="CI96">
        <v>777467</v>
      </c>
      <c r="CL96">
        <v>0.45</v>
      </c>
      <c r="CM96">
        <f t="shared" si="36"/>
        <v>0.45</v>
      </c>
      <c r="CX96">
        <v>777467</v>
      </c>
      <c r="DA96">
        <v>0.43</v>
      </c>
      <c r="DB96">
        <f t="shared" si="37"/>
        <v>0.43</v>
      </c>
      <c r="DM96">
        <v>777467</v>
      </c>
      <c r="DP96">
        <v>0.43</v>
      </c>
      <c r="DQ96">
        <f t="shared" si="38"/>
        <v>0.43</v>
      </c>
      <c r="EB96">
        <v>777467</v>
      </c>
      <c r="EE96">
        <v>0.46</v>
      </c>
      <c r="EF96">
        <f t="shared" si="39"/>
        <v>0.46</v>
      </c>
      <c r="EQ96">
        <v>777467</v>
      </c>
      <c r="ET96">
        <v>0.46</v>
      </c>
      <c r="EU96">
        <f t="shared" si="40"/>
        <v>0.46</v>
      </c>
      <c r="FF96">
        <v>777467</v>
      </c>
      <c r="FI96">
        <v>0.45</v>
      </c>
      <c r="FJ96">
        <f t="shared" si="41"/>
        <v>0.45</v>
      </c>
      <c r="FU96">
        <v>777467</v>
      </c>
      <c r="FX96">
        <v>0.47</v>
      </c>
      <c r="FY96">
        <f t="shared" si="42"/>
        <v>0.47</v>
      </c>
      <c r="GJ96">
        <v>777467</v>
      </c>
      <c r="GM96">
        <v>0.43</v>
      </c>
      <c r="GN96">
        <f t="shared" si="43"/>
        <v>0.43</v>
      </c>
      <c r="GY96">
        <v>777467</v>
      </c>
      <c r="HB96">
        <v>0.45</v>
      </c>
      <c r="HC96">
        <f t="shared" si="44"/>
        <v>0.45</v>
      </c>
      <c r="HN96">
        <v>777467</v>
      </c>
      <c r="HQ96">
        <v>0.39</v>
      </c>
      <c r="HR96">
        <f t="shared" si="45"/>
        <v>0.39</v>
      </c>
      <c r="ID96">
        <v>777906</v>
      </c>
      <c r="IG96">
        <v>0.46</v>
      </c>
      <c r="IH96">
        <f t="shared" si="46"/>
        <v>0.46</v>
      </c>
      <c r="IS96">
        <v>777906</v>
      </c>
      <c r="IV96">
        <v>0.49</v>
      </c>
      <c r="IW96">
        <f t="shared" si="47"/>
        <v>0.49</v>
      </c>
      <c r="JH96">
        <v>777906</v>
      </c>
      <c r="JK96">
        <v>0.46</v>
      </c>
      <c r="JL96">
        <f t="shared" si="48"/>
        <v>0.46</v>
      </c>
      <c r="JW96">
        <v>777906</v>
      </c>
      <c r="JZ96">
        <v>0.45</v>
      </c>
      <c r="KA96">
        <f t="shared" si="49"/>
        <v>0.45</v>
      </c>
      <c r="KL96">
        <v>777906</v>
      </c>
      <c r="KO96">
        <v>0.43</v>
      </c>
      <c r="KP96">
        <f t="shared" si="50"/>
        <v>0.43</v>
      </c>
      <c r="LA96">
        <v>777906</v>
      </c>
      <c r="LD96">
        <v>0.44</v>
      </c>
      <c r="LE96">
        <f t="shared" si="51"/>
        <v>0.44</v>
      </c>
      <c r="LP96">
        <v>777906</v>
      </c>
      <c r="LS96">
        <v>0.45</v>
      </c>
      <c r="LT96">
        <f t="shared" si="52"/>
        <v>0.45</v>
      </c>
      <c r="ME96">
        <v>777906</v>
      </c>
      <c r="MH96">
        <v>0.45</v>
      </c>
      <c r="MI96">
        <f t="shared" si="53"/>
        <v>0.45</v>
      </c>
      <c r="MT96">
        <v>777906</v>
      </c>
      <c r="MW96">
        <v>0.53</v>
      </c>
      <c r="MX96">
        <f t="shared" si="54"/>
        <v>0.53</v>
      </c>
      <c r="NI96">
        <v>777906</v>
      </c>
      <c r="NL96">
        <v>0.46</v>
      </c>
      <c r="NM96">
        <f t="shared" si="55"/>
        <v>0.46</v>
      </c>
      <c r="NX96">
        <v>777906</v>
      </c>
      <c r="OA96">
        <v>0.48</v>
      </c>
      <c r="OB96">
        <f t="shared" si="56"/>
        <v>0.48</v>
      </c>
      <c r="OM96">
        <v>777906</v>
      </c>
      <c r="OP96">
        <v>0.44</v>
      </c>
      <c r="OQ96">
        <f t="shared" si="57"/>
        <v>0.44</v>
      </c>
      <c r="PB96">
        <v>777906</v>
      </c>
      <c r="PE96">
        <v>0.46</v>
      </c>
      <c r="PF96">
        <f t="shared" si="58"/>
        <v>0.46</v>
      </c>
      <c r="PQ96">
        <v>777906</v>
      </c>
      <c r="PT96">
        <v>0.48</v>
      </c>
      <c r="PU96">
        <f t="shared" si="59"/>
        <v>0.48</v>
      </c>
      <c r="QF96">
        <v>777906</v>
      </c>
      <c r="QI96">
        <v>0.45</v>
      </c>
      <c r="QJ96">
        <f t="shared" si="60"/>
        <v>0.45</v>
      </c>
      <c r="QU96">
        <v>777906</v>
      </c>
      <c r="QX96">
        <v>0.45</v>
      </c>
      <c r="QY96">
        <f t="shared" si="61"/>
        <v>0.45</v>
      </c>
    </row>
    <row r="97" spans="12:467" x14ac:dyDescent="0.2">
      <c r="L97">
        <v>777468</v>
      </c>
      <c r="O97">
        <v>0.46</v>
      </c>
      <c r="P97">
        <f t="shared" si="31"/>
        <v>0.46</v>
      </c>
      <c r="AA97">
        <v>777468</v>
      </c>
      <c r="AD97">
        <v>0.57999999999999996</v>
      </c>
      <c r="AE97">
        <f t="shared" si="32"/>
        <v>0.57999999999999996</v>
      </c>
      <c r="AP97">
        <v>777468</v>
      </c>
      <c r="AS97">
        <v>0.48</v>
      </c>
      <c r="AT97">
        <f t="shared" si="33"/>
        <v>0.48</v>
      </c>
      <c r="BE97">
        <v>777468</v>
      </c>
      <c r="BH97">
        <v>0.42</v>
      </c>
      <c r="BI97">
        <f t="shared" si="34"/>
        <v>0.42</v>
      </c>
      <c r="BT97">
        <v>777468</v>
      </c>
      <c r="BW97">
        <v>0.53</v>
      </c>
      <c r="BX97">
        <f t="shared" si="35"/>
        <v>0.53</v>
      </c>
      <c r="CI97">
        <v>777468</v>
      </c>
      <c r="CL97">
        <v>0.52</v>
      </c>
      <c r="CM97">
        <f t="shared" si="36"/>
        <v>0.52</v>
      </c>
      <c r="CX97">
        <v>777468</v>
      </c>
      <c r="DA97">
        <v>0.52</v>
      </c>
      <c r="DB97">
        <f t="shared" si="37"/>
        <v>0.52</v>
      </c>
      <c r="DM97">
        <v>777468</v>
      </c>
      <c r="DP97">
        <v>0.53</v>
      </c>
      <c r="DQ97">
        <f t="shared" si="38"/>
        <v>0.53</v>
      </c>
      <c r="EB97">
        <v>777468</v>
      </c>
      <c r="EE97">
        <v>0.53</v>
      </c>
      <c r="EF97">
        <f t="shared" si="39"/>
        <v>0.53</v>
      </c>
      <c r="EQ97">
        <v>777468</v>
      </c>
      <c r="ET97">
        <v>0.53</v>
      </c>
      <c r="EU97">
        <f t="shared" si="40"/>
        <v>0.53</v>
      </c>
      <c r="FF97">
        <v>777468</v>
      </c>
      <c r="FI97">
        <v>0.52</v>
      </c>
      <c r="FJ97">
        <f t="shared" si="41"/>
        <v>0.52</v>
      </c>
      <c r="FU97">
        <v>777468</v>
      </c>
      <c r="FX97">
        <v>0.48</v>
      </c>
      <c r="FY97">
        <f t="shared" si="42"/>
        <v>0.48</v>
      </c>
      <c r="GJ97">
        <v>777468</v>
      </c>
      <c r="GM97">
        <v>0.51</v>
      </c>
      <c r="GN97">
        <f t="shared" si="43"/>
        <v>0.51</v>
      </c>
      <c r="GY97">
        <v>777468</v>
      </c>
      <c r="HB97">
        <v>0.56000000000000005</v>
      </c>
      <c r="HC97">
        <f t="shared" si="44"/>
        <v>0.56000000000000005</v>
      </c>
      <c r="HN97">
        <v>777468</v>
      </c>
      <c r="HQ97">
        <v>0.43</v>
      </c>
      <c r="HR97">
        <f t="shared" si="45"/>
        <v>0.43</v>
      </c>
      <c r="ID97">
        <v>777907</v>
      </c>
      <c r="IG97">
        <v>0.56000000000000005</v>
      </c>
      <c r="IH97">
        <f t="shared" si="46"/>
        <v>0.56000000000000005</v>
      </c>
      <c r="IS97">
        <v>777907</v>
      </c>
      <c r="IV97">
        <v>0.55000000000000004</v>
      </c>
      <c r="IW97">
        <f t="shared" si="47"/>
        <v>0.55000000000000004</v>
      </c>
      <c r="JH97">
        <v>777907</v>
      </c>
      <c r="JK97">
        <v>0.59</v>
      </c>
      <c r="JL97">
        <f t="shared" si="48"/>
        <v>0.59</v>
      </c>
      <c r="JW97">
        <v>777907</v>
      </c>
      <c r="JZ97">
        <v>0.53</v>
      </c>
      <c r="KA97">
        <f t="shared" si="49"/>
        <v>0.53</v>
      </c>
      <c r="KL97">
        <v>777907</v>
      </c>
      <c r="KO97">
        <v>0.63</v>
      </c>
      <c r="KP97">
        <f t="shared" si="50"/>
        <v>0.63</v>
      </c>
      <c r="LA97">
        <v>777907</v>
      </c>
      <c r="LD97">
        <v>0.56000000000000005</v>
      </c>
      <c r="LE97">
        <f t="shared" si="51"/>
        <v>0.56000000000000005</v>
      </c>
      <c r="LP97">
        <v>777907</v>
      </c>
      <c r="LS97">
        <v>0.53</v>
      </c>
      <c r="LT97">
        <f t="shared" si="52"/>
        <v>0.53</v>
      </c>
      <c r="ME97">
        <v>777907</v>
      </c>
      <c r="MH97">
        <v>0.69</v>
      </c>
      <c r="MI97">
        <f t="shared" si="53"/>
        <v>0.69</v>
      </c>
      <c r="MT97">
        <v>777907</v>
      </c>
      <c r="MW97">
        <v>0.69</v>
      </c>
      <c r="MX97">
        <f t="shared" si="54"/>
        <v>0.69</v>
      </c>
      <c r="NI97">
        <v>777907</v>
      </c>
      <c r="NL97">
        <v>0.52</v>
      </c>
      <c r="NM97">
        <f t="shared" si="55"/>
        <v>0.52</v>
      </c>
      <c r="NX97">
        <v>777907</v>
      </c>
      <c r="OA97">
        <v>0.56000000000000005</v>
      </c>
      <c r="OB97">
        <f t="shared" si="56"/>
        <v>0.56000000000000005</v>
      </c>
      <c r="OM97">
        <v>777907</v>
      </c>
      <c r="OP97">
        <v>0.52</v>
      </c>
      <c r="OQ97">
        <f t="shared" si="57"/>
        <v>0.52</v>
      </c>
      <c r="PB97">
        <v>777907</v>
      </c>
      <c r="PE97">
        <v>0.53</v>
      </c>
      <c r="PF97">
        <f t="shared" si="58"/>
        <v>0.53</v>
      </c>
      <c r="PQ97">
        <v>777907</v>
      </c>
      <c r="PT97">
        <v>0.5</v>
      </c>
      <c r="PU97">
        <f t="shared" si="59"/>
        <v>0.5</v>
      </c>
      <c r="QF97">
        <v>777907</v>
      </c>
      <c r="QI97">
        <v>0.54</v>
      </c>
      <c r="QJ97">
        <f t="shared" si="60"/>
        <v>0.54</v>
      </c>
      <c r="QU97">
        <v>777907</v>
      </c>
      <c r="QX97">
        <v>0.53</v>
      </c>
      <c r="QY97">
        <f t="shared" si="61"/>
        <v>0.53</v>
      </c>
    </row>
    <row r="98" spans="12:467" x14ac:dyDescent="0.2">
      <c r="L98">
        <v>777469</v>
      </c>
      <c r="O98">
        <v>0.48</v>
      </c>
      <c r="P98">
        <f t="shared" si="31"/>
        <v>0.48</v>
      </c>
      <c r="AA98">
        <v>777469</v>
      </c>
      <c r="AD98">
        <v>0.54</v>
      </c>
      <c r="AE98">
        <f t="shared" si="32"/>
        <v>0.54</v>
      </c>
      <c r="AP98">
        <v>777469</v>
      </c>
      <c r="AS98">
        <v>0.3</v>
      </c>
      <c r="AT98">
        <f t="shared" si="33"/>
        <v>0.3</v>
      </c>
      <c r="BE98">
        <v>777469</v>
      </c>
      <c r="BH98">
        <v>0.52</v>
      </c>
      <c r="BI98">
        <f t="shared" si="34"/>
        <v>0.52</v>
      </c>
      <c r="BT98">
        <v>777469</v>
      </c>
      <c r="BW98">
        <v>0.56999999999999995</v>
      </c>
      <c r="BX98">
        <f t="shared" si="35"/>
        <v>0.56999999999999995</v>
      </c>
      <c r="CI98">
        <v>777469</v>
      </c>
      <c r="CL98">
        <v>0.53</v>
      </c>
      <c r="CM98">
        <f t="shared" si="36"/>
        <v>0.53</v>
      </c>
      <c r="CX98">
        <v>777469</v>
      </c>
      <c r="DA98">
        <v>0.48</v>
      </c>
      <c r="DB98">
        <f t="shared" si="37"/>
        <v>0.48</v>
      </c>
      <c r="DM98">
        <v>777469</v>
      </c>
      <c r="DP98">
        <v>0.48</v>
      </c>
      <c r="DQ98">
        <f t="shared" si="38"/>
        <v>0.48</v>
      </c>
      <c r="EB98">
        <v>777469</v>
      </c>
      <c r="EE98">
        <v>0.45</v>
      </c>
      <c r="EF98">
        <f t="shared" si="39"/>
        <v>0.45</v>
      </c>
      <c r="EQ98">
        <v>777469</v>
      </c>
      <c r="ET98">
        <v>0.45</v>
      </c>
      <c r="EU98">
        <f t="shared" si="40"/>
        <v>0.45</v>
      </c>
      <c r="FF98">
        <v>777469</v>
      </c>
      <c r="FI98">
        <v>0.46</v>
      </c>
      <c r="FJ98">
        <f t="shared" si="41"/>
        <v>0.46</v>
      </c>
      <c r="FU98">
        <v>777469</v>
      </c>
      <c r="FX98">
        <v>0.49</v>
      </c>
      <c r="FY98">
        <f t="shared" si="42"/>
        <v>0.49</v>
      </c>
      <c r="GJ98">
        <v>777469</v>
      </c>
      <c r="GM98">
        <v>0.48</v>
      </c>
      <c r="GN98">
        <f t="shared" si="43"/>
        <v>0.48</v>
      </c>
      <c r="GY98">
        <v>777469</v>
      </c>
      <c r="HB98">
        <v>0.49</v>
      </c>
      <c r="HC98">
        <f t="shared" si="44"/>
        <v>0.49</v>
      </c>
      <c r="HN98">
        <v>777469</v>
      </c>
      <c r="HQ98">
        <v>0.56999999999999995</v>
      </c>
      <c r="HR98">
        <f t="shared" si="45"/>
        <v>0.56999999999999995</v>
      </c>
      <c r="ID98">
        <v>777908</v>
      </c>
      <c r="IG98">
        <v>0.47</v>
      </c>
      <c r="IH98">
        <f t="shared" si="46"/>
        <v>0.47</v>
      </c>
      <c r="IS98">
        <v>777908</v>
      </c>
      <c r="IV98">
        <v>0.49</v>
      </c>
      <c r="IW98">
        <f t="shared" si="47"/>
        <v>0.49</v>
      </c>
      <c r="JH98">
        <v>777908</v>
      </c>
      <c r="JK98">
        <v>0.5</v>
      </c>
      <c r="JL98">
        <f t="shared" si="48"/>
        <v>0.5</v>
      </c>
      <c r="JW98">
        <v>777908</v>
      </c>
      <c r="JZ98">
        <v>0.47</v>
      </c>
      <c r="KA98">
        <f t="shared" si="49"/>
        <v>0.47</v>
      </c>
      <c r="KL98">
        <v>777908</v>
      </c>
      <c r="KO98">
        <v>0.5</v>
      </c>
      <c r="KP98">
        <f t="shared" si="50"/>
        <v>0.5</v>
      </c>
      <c r="LA98">
        <v>777908</v>
      </c>
      <c r="LD98">
        <v>0.48</v>
      </c>
      <c r="LE98">
        <f t="shared" si="51"/>
        <v>0.48</v>
      </c>
      <c r="LP98">
        <v>777908</v>
      </c>
      <c r="LS98">
        <v>0.5</v>
      </c>
      <c r="LT98">
        <f t="shared" si="52"/>
        <v>0.5</v>
      </c>
      <c r="ME98">
        <v>777908</v>
      </c>
      <c r="MH98">
        <v>0.53</v>
      </c>
      <c r="MI98">
        <f t="shared" si="53"/>
        <v>0.53</v>
      </c>
      <c r="MT98">
        <v>777908</v>
      </c>
      <c r="MW98">
        <v>0.53</v>
      </c>
      <c r="MX98">
        <f t="shared" si="54"/>
        <v>0.53</v>
      </c>
      <c r="NI98">
        <v>777908</v>
      </c>
      <c r="NL98">
        <v>0.5</v>
      </c>
      <c r="NM98">
        <f t="shared" si="55"/>
        <v>0.5</v>
      </c>
      <c r="NX98">
        <v>777908</v>
      </c>
      <c r="OA98">
        <v>0.47</v>
      </c>
      <c r="OB98">
        <f t="shared" si="56"/>
        <v>0.47</v>
      </c>
      <c r="OM98">
        <v>777908</v>
      </c>
      <c r="OP98">
        <v>0.49</v>
      </c>
      <c r="OQ98">
        <f t="shared" si="57"/>
        <v>0.49</v>
      </c>
      <c r="PB98">
        <v>777908</v>
      </c>
      <c r="PE98">
        <v>0.5</v>
      </c>
      <c r="PF98">
        <f t="shared" si="58"/>
        <v>0.5</v>
      </c>
      <c r="PQ98">
        <v>777908</v>
      </c>
      <c r="PT98">
        <v>0.49</v>
      </c>
      <c r="PU98">
        <f t="shared" si="59"/>
        <v>0.49</v>
      </c>
      <c r="QF98">
        <v>777908</v>
      </c>
      <c r="QI98">
        <v>0.51</v>
      </c>
      <c r="QJ98">
        <f t="shared" si="60"/>
        <v>0.51</v>
      </c>
      <c r="QU98">
        <v>777908</v>
      </c>
      <c r="QX98">
        <v>0.51</v>
      </c>
      <c r="QY98">
        <f t="shared" si="61"/>
        <v>0.51</v>
      </c>
    </row>
    <row r="99" spans="12:467" x14ac:dyDescent="0.2">
      <c r="L99">
        <v>777472</v>
      </c>
      <c r="O99">
        <v>0.56999999999999995</v>
      </c>
      <c r="P99">
        <f t="shared" si="31"/>
        <v>0.56999999999999995</v>
      </c>
      <c r="AA99">
        <v>777472</v>
      </c>
      <c r="AD99">
        <v>0.56999999999999995</v>
      </c>
      <c r="AE99">
        <f t="shared" si="32"/>
        <v>0.56999999999999995</v>
      </c>
      <c r="AP99">
        <v>777472</v>
      </c>
      <c r="AS99">
        <v>0.64</v>
      </c>
      <c r="AT99">
        <f t="shared" si="33"/>
        <v>0.64</v>
      </c>
      <c r="BE99">
        <v>777472</v>
      </c>
      <c r="BH99">
        <v>0.62</v>
      </c>
      <c r="BI99">
        <f t="shared" si="34"/>
        <v>0.62</v>
      </c>
      <c r="BT99">
        <v>777472</v>
      </c>
      <c r="BW99">
        <v>0.57999999999999996</v>
      </c>
      <c r="BX99">
        <f t="shared" si="35"/>
        <v>0.57999999999999996</v>
      </c>
      <c r="CI99">
        <v>777472</v>
      </c>
      <c r="CL99">
        <v>0.56000000000000005</v>
      </c>
      <c r="CM99">
        <f t="shared" si="36"/>
        <v>0.56000000000000005</v>
      </c>
      <c r="CX99">
        <v>777472</v>
      </c>
      <c r="DA99">
        <v>0.56000000000000005</v>
      </c>
      <c r="DB99">
        <f t="shared" si="37"/>
        <v>0.56000000000000005</v>
      </c>
      <c r="DM99">
        <v>777472</v>
      </c>
      <c r="DP99">
        <v>0.57999999999999996</v>
      </c>
      <c r="DQ99">
        <f t="shared" si="38"/>
        <v>0.57999999999999996</v>
      </c>
      <c r="EB99">
        <v>777472</v>
      </c>
      <c r="EE99">
        <v>0.56000000000000005</v>
      </c>
      <c r="EF99">
        <f t="shared" si="39"/>
        <v>0.56000000000000005</v>
      </c>
      <c r="EQ99">
        <v>777472</v>
      </c>
      <c r="ET99">
        <v>0.56000000000000005</v>
      </c>
      <c r="EU99">
        <f t="shared" si="40"/>
        <v>0.56000000000000005</v>
      </c>
      <c r="FF99">
        <v>777472</v>
      </c>
      <c r="FI99">
        <v>0.56000000000000005</v>
      </c>
      <c r="FJ99">
        <f t="shared" si="41"/>
        <v>0.56000000000000005</v>
      </c>
      <c r="FU99">
        <v>777472</v>
      </c>
      <c r="FX99">
        <v>0.57999999999999996</v>
      </c>
      <c r="FY99">
        <f t="shared" si="42"/>
        <v>0.57999999999999996</v>
      </c>
      <c r="GJ99">
        <v>777472</v>
      </c>
      <c r="GM99">
        <v>0.55000000000000004</v>
      </c>
      <c r="GN99">
        <f t="shared" si="43"/>
        <v>0.55000000000000004</v>
      </c>
      <c r="GY99">
        <v>777472</v>
      </c>
      <c r="HB99">
        <v>0.59</v>
      </c>
      <c r="HC99">
        <f t="shared" si="44"/>
        <v>0.59</v>
      </c>
      <c r="HN99">
        <v>777472</v>
      </c>
      <c r="HQ99">
        <v>0.53</v>
      </c>
      <c r="HR99">
        <f t="shared" si="45"/>
        <v>0.53</v>
      </c>
      <c r="ID99">
        <v>777882</v>
      </c>
      <c r="IG99">
        <v>0.48</v>
      </c>
      <c r="IH99">
        <f t="shared" si="46"/>
        <v>0.48</v>
      </c>
      <c r="IS99">
        <v>777882</v>
      </c>
      <c r="IV99">
        <v>0.48</v>
      </c>
      <c r="IW99">
        <f t="shared" si="47"/>
        <v>0.48</v>
      </c>
      <c r="JH99">
        <v>777882</v>
      </c>
      <c r="JK99">
        <v>0.5</v>
      </c>
      <c r="JL99">
        <f t="shared" si="48"/>
        <v>0.5</v>
      </c>
      <c r="JW99">
        <v>777882</v>
      </c>
      <c r="JZ99">
        <v>0.49</v>
      </c>
      <c r="KA99">
        <f t="shared" si="49"/>
        <v>0.49</v>
      </c>
      <c r="KL99">
        <v>777882</v>
      </c>
      <c r="KO99">
        <v>0.55000000000000004</v>
      </c>
      <c r="KP99">
        <f t="shared" si="50"/>
        <v>0.55000000000000004</v>
      </c>
      <c r="LA99">
        <v>777882</v>
      </c>
      <c r="LD99">
        <v>0.5</v>
      </c>
      <c r="LE99">
        <f t="shared" si="51"/>
        <v>0.5</v>
      </c>
      <c r="LP99">
        <v>777882</v>
      </c>
      <c r="LS99">
        <v>0.52</v>
      </c>
      <c r="LT99">
        <f t="shared" si="52"/>
        <v>0.52</v>
      </c>
      <c r="ME99">
        <v>777882</v>
      </c>
      <c r="MH99">
        <v>0.48</v>
      </c>
      <c r="MI99">
        <f t="shared" si="53"/>
        <v>0.48</v>
      </c>
      <c r="MT99">
        <v>777882</v>
      </c>
      <c r="MW99">
        <v>0.53</v>
      </c>
      <c r="MX99">
        <f t="shared" si="54"/>
        <v>0.53</v>
      </c>
      <c r="NI99">
        <v>777882</v>
      </c>
      <c r="NL99">
        <v>0.49</v>
      </c>
      <c r="NM99">
        <f t="shared" si="55"/>
        <v>0.49</v>
      </c>
      <c r="NX99">
        <v>777882</v>
      </c>
      <c r="OA99">
        <v>0.51</v>
      </c>
      <c r="OB99">
        <f t="shared" si="56"/>
        <v>0.51</v>
      </c>
      <c r="OM99">
        <v>777882</v>
      </c>
      <c r="OP99">
        <v>0.48</v>
      </c>
      <c r="OQ99">
        <f t="shared" si="57"/>
        <v>0.48</v>
      </c>
      <c r="PB99">
        <v>777882</v>
      </c>
      <c r="PE99">
        <v>0.48</v>
      </c>
      <c r="PF99">
        <f t="shared" si="58"/>
        <v>0.48</v>
      </c>
      <c r="PQ99">
        <v>777882</v>
      </c>
      <c r="PT99">
        <v>0.51</v>
      </c>
      <c r="PU99">
        <f t="shared" si="59"/>
        <v>0.51</v>
      </c>
      <c r="QF99">
        <v>777882</v>
      </c>
      <c r="QI99">
        <v>0.52</v>
      </c>
      <c r="QJ99">
        <f t="shared" si="60"/>
        <v>0.52</v>
      </c>
      <c r="QU99">
        <v>777882</v>
      </c>
      <c r="QX99">
        <v>0.51</v>
      </c>
      <c r="QY99">
        <f t="shared" si="61"/>
        <v>0.51</v>
      </c>
    </row>
    <row r="100" spans="12:467" x14ac:dyDescent="0.2">
      <c r="L100">
        <v>777473</v>
      </c>
      <c r="O100">
        <v>0.56000000000000005</v>
      </c>
      <c r="P100">
        <f t="shared" si="31"/>
        <v>0.56000000000000005</v>
      </c>
      <c r="AA100">
        <v>777473</v>
      </c>
      <c r="AD100">
        <v>0.56000000000000005</v>
      </c>
      <c r="AE100">
        <f t="shared" si="32"/>
        <v>0.56000000000000005</v>
      </c>
      <c r="AP100">
        <v>777473</v>
      </c>
      <c r="AS100">
        <v>0.61</v>
      </c>
      <c r="AT100">
        <f t="shared" si="33"/>
        <v>0.61</v>
      </c>
      <c r="BE100">
        <v>777473</v>
      </c>
      <c r="BH100">
        <v>0.56000000000000005</v>
      </c>
      <c r="BI100">
        <f t="shared" si="34"/>
        <v>0.56000000000000005</v>
      </c>
      <c r="BT100">
        <v>777473</v>
      </c>
      <c r="BW100">
        <v>0.56999999999999995</v>
      </c>
      <c r="BX100">
        <f t="shared" si="35"/>
        <v>0.56999999999999995</v>
      </c>
      <c r="CI100">
        <v>777473</v>
      </c>
      <c r="CL100">
        <v>0.5</v>
      </c>
      <c r="CM100">
        <f t="shared" si="36"/>
        <v>0.5</v>
      </c>
      <c r="CX100">
        <v>777473</v>
      </c>
      <c r="DA100">
        <v>0.54</v>
      </c>
      <c r="DB100">
        <f t="shared" si="37"/>
        <v>0.54</v>
      </c>
      <c r="DM100">
        <v>777473</v>
      </c>
      <c r="DP100">
        <v>0.53</v>
      </c>
      <c r="DQ100">
        <f t="shared" si="38"/>
        <v>0.53</v>
      </c>
      <c r="EB100">
        <v>777473</v>
      </c>
      <c r="EE100">
        <v>0.54</v>
      </c>
      <c r="EF100">
        <f t="shared" si="39"/>
        <v>0.54</v>
      </c>
      <c r="EQ100">
        <v>777473</v>
      </c>
      <c r="ET100">
        <v>0.54</v>
      </c>
      <c r="EU100">
        <f t="shared" si="40"/>
        <v>0.54</v>
      </c>
      <c r="FF100">
        <v>777473</v>
      </c>
      <c r="FI100">
        <v>0.54</v>
      </c>
      <c r="FJ100">
        <f t="shared" si="41"/>
        <v>0.54</v>
      </c>
      <c r="FU100">
        <v>777473</v>
      </c>
      <c r="FX100">
        <v>0.55000000000000004</v>
      </c>
      <c r="FY100">
        <f t="shared" si="42"/>
        <v>0.55000000000000004</v>
      </c>
      <c r="GJ100">
        <v>777473</v>
      </c>
      <c r="GM100">
        <v>0.52</v>
      </c>
      <c r="GN100">
        <f t="shared" si="43"/>
        <v>0.52</v>
      </c>
      <c r="GY100">
        <v>777473</v>
      </c>
      <c r="HB100">
        <v>0.57999999999999996</v>
      </c>
      <c r="HC100">
        <f t="shared" si="44"/>
        <v>0.57999999999999996</v>
      </c>
      <c r="HN100">
        <v>777473</v>
      </c>
      <c r="HQ100">
        <v>0.54</v>
      </c>
      <c r="HR100">
        <f t="shared" si="45"/>
        <v>0.54</v>
      </c>
      <c r="ID100">
        <v>777883</v>
      </c>
      <c r="IG100">
        <v>0.48</v>
      </c>
      <c r="IH100">
        <f t="shared" si="46"/>
        <v>0.48</v>
      </c>
      <c r="IS100">
        <v>777883</v>
      </c>
      <c r="IV100">
        <v>0.44</v>
      </c>
      <c r="IW100">
        <f t="shared" si="47"/>
        <v>0.44</v>
      </c>
      <c r="JH100">
        <v>777883</v>
      </c>
      <c r="JK100">
        <v>0.45</v>
      </c>
      <c r="JL100">
        <f t="shared" si="48"/>
        <v>0.45</v>
      </c>
      <c r="JW100">
        <v>777883</v>
      </c>
      <c r="JZ100">
        <v>0.43</v>
      </c>
      <c r="KA100">
        <f t="shared" si="49"/>
        <v>0.43</v>
      </c>
      <c r="KL100">
        <v>777883</v>
      </c>
      <c r="KO100">
        <v>0.46</v>
      </c>
      <c r="KP100">
        <f t="shared" si="50"/>
        <v>0.46</v>
      </c>
      <c r="LA100">
        <v>777883</v>
      </c>
      <c r="LD100">
        <v>0.47</v>
      </c>
      <c r="LE100">
        <f t="shared" si="51"/>
        <v>0.47</v>
      </c>
      <c r="LP100">
        <v>777883</v>
      </c>
      <c r="LS100">
        <v>0.46</v>
      </c>
      <c r="LT100">
        <f t="shared" si="52"/>
        <v>0.46</v>
      </c>
      <c r="ME100">
        <v>777883</v>
      </c>
      <c r="MH100">
        <v>0.47</v>
      </c>
      <c r="MI100">
        <f t="shared" si="53"/>
        <v>0.47</v>
      </c>
      <c r="MT100">
        <v>777883</v>
      </c>
      <c r="MW100">
        <v>0.52</v>
      </c>
      <c r="MX100">
        <f t="shared" si="54"/>
        <v>0.52</v>
      </c>
      <c r="NI100">
        <v>777883</v>
      </c>
      <c r="NL100">
        <v>0.47</v>
      </c>
      <c r="NM100">
        <f t="shared" si="55"/>
        <v>0.47</v>
      </c>
      <c r="NX100">
        <v>777883</v>
      </c>
      <c r="OA100">
        <v>0.48</v>
      </c>
      <c r="OB100">
        <f t="shared" si="56"/>
        <v>0.48</v>
      </c>
      <c r="OM100">
        <v>777883</v>
      </c>
      <c r="OP100">
        <v>0.44</v>
      </c>
      <c r="OQ100">
        <f t="shared" si="57"/>
        <v>0.44</v>
      </c>
      <c r="PB100">
        <v>777883</v>
      </c>
      <c r="PE100">
        <v>0.46</v>
      </c>
      <c r="PF100">
        <f t="shared" si="58"/>
        <v>0.46</v>
      </c>
      <c r="PQ100">
        <v>777883</v>
      </c>
      <c r="PT100">
        <v>0.44</v>
      </c>
      <c r="PU100">
        <f t="shared" si="59"/>
        <v>0.44</v>
      </c>
      <c r="QF100">
        <v>777883</v>
      </c>
      <c r="QI100">
        <v>0.46</v>
      </c>
      <c r="QJ100">
        <f t="shared" si="60"/>
        <v>0.46</v>
      </c>
      <c r="QU100">
        <v>777883</v>
      </c>
      <c r="QX100">
        <v>0.45</v>
      </c>
      <c r="QY100">
        <f t="shared" si="61"/>
        <v>0.45</v>
      </c>
    </row>
    <row r="101" spans="12:467" x14ac:dyDescent="0.2">
      <c r="L101">
        <v>777477</v>
      </c>
      <c r="O101">
        <v>0.5</v>
      </c>
      <c r="P101">
        <f t="shared" si="31"/>
        <v>0.5</v>
      </c>
      <c r="AA101">
        <v>777477</v>
      </c>
      <c r="AD101">
        <v>0.36</v>
      </c>
      <c r="AE101">
        <f t="shared" si="32"/>
        <v>0.36</v>
      </c>
      <c r="AP101">
        <v>777477</v>
      </c>
      <c r="AS101">
        <v>0.6</v>
      </c>
      <c r="AT101">
        <f t="shared" si="33"/>
        <v>0.6</v>
      </c>
      <c r="BE101">
        <v>777477</v>
      </c>
      <c r="BH101">
        <v>0.47</v>
      </c>
      <c r="BI101">
        <f t="shared" si="34"/>
        <v>0.47</v>
      </c>
      <c r="BT101">
        <v>777477</v>
      </c>
      <c r="BW101">
        <v>0.33</v>
      </c>
      <c r="BX101">
        <f t="shared" si="35"/>
        <v>0.33</v>
      </c>
      <c r="CI101">
        <v>777477</v>
      </c>
      <c r="CL101">
        <v>0.49</v>
      </c>
      <c r="CM101">
        <f t="shared" si="36"/>
        <v>0.49</v>
      </c>
      <c r="CX101">
        <v>777477</v>
      </c>
      <c r="DA101">
        <v>0.5</v>
      </c>
      <c r="DB101">
        <f t="shared" si="37"/>
        <v>0.5</v>
      </c>
      <c r="DM101">
        <v>777477</v>
      </c>
      <c r="DP101">
        <v>0.46</v>
      </c>
      <c r="DQ101">
        <f t="shared" si="38"/>
        <v>0.46</v>
      </c>
      <c r="EB101">
        <v>777477</v>
      </c>
      <c r="EE101">
        <v>0.47</v>
      </c>
      <c r="EF101">
        <f t="shared" si="39"/>
        <v>0.47</v>
      </c>
      <c r="EQ101">
        <v>777477</v>
      </c>
      <c r="ET101">
        <v>0.47</v>
      </c>
      <c r="EU101">
        <f t="shared" si="40"/>
        <v>0.47</v>
      </c>
      <c r="FF101">
        <v>777477</v>
      </c>
      <c r="FI101">
        <v>0.51</v>
      </c>
      <c r="FJ101">
        <f t="shared" si="41"/>
        <v>0.51</v>
      </c>
      <c r="FU101">
        <v>777477</v>
      </c>
      <c r="FX101">
        <v>0.52</v>
      </c>
      <c r="FY101">
        <f t="shared" si="42"/>
        <v>0.52</v>
      </c>
      <c r="GJ101">
        <v>777477</v>
      </c>
      <c r="GM101">
        <v>0.47</v>
      </c>
      <c r="GN101">
        <f t="shared" si="43"/>
        <v>0.47</v>
      </c>
      <c r="GY101">
        <v>777477</v>
      </c>
      <c r="HB101">
        <v>0.52</v>
      </c>
      <c r="HC101">
        <f t="shared" si="44"/>
        <v>0.52</v>
      </c>
      <c r="HN101">
        <v>777477</v>
      </c>
      <c r="HQ101">
        <v>0.45</v>
      </c>
      <c r="HR101">
        <f t="shared" si="45"/>
        <v>0.45</v>
      </c>
      <c r="ID101">
        <v>777885</v>
      </c>
      <c r="IG101">
        <v>0.51</v>
      </c>
      <c r="IH101">
        <f t="shared" si="46"/>
        <v>0.51</v>
      </c>
      <c r="IS101">
        <v>777885</v>
      </c>
      <c r="IV101">
        <v>0.49</v>
      </c>
      <c r="IW101">
        <f t="shared" si="47"/>
        <v>0.49</v>
      </c>
      <c r="JH101">
        <v>777885</v>
      </c>
      <c r="JK101">
        <v>0.49</v>
      </c>
      <c r="JL101">
        <f t="shared" si="48"/>
        <v>0.49</v>
      </c>
      <c r="JW101">
        <v>777885</v>
      </c>
      <c r="JZ101">
        <v>0.51</v>
      </c>
      <c r="KA101">
        <f t="shared" si="49"/>
        <v>0.51</v>
      </c>
      <c r="KL101">
        <v>777885</v>
      </c>
      <c r="KO101">
        <v>0.57999999999999996</v>
      </c>
      <c r="KP101">
        <f t="shared" si="50"/>
        <v>0.57999999999999996</v>
      </c>
      <c r="LA101">
        <v>777885</v>
      </c>
      <c r="LD101">
        <v>0.52</v>
      </c>
      <c r="LE101">
        <f t="shared" si="51"/>
        <v>0.52</v>
      </c>
      <c r="LP101">
        <v>777885</v>
      </c>
      <c r="LS101">
        <v>0.51</v>
      </c>
      <c r="LT101">
        <f t="shared" si="52"/>
        <v>0.51</v>
      </c>
      <c r="ME101">
        <v>777885</v>
      </c>
      <c r="MH101">
        <v>0.56000000000000005</v>
      </c>
      <c r="MI101">
        <f t="shared" si="53"/>
        <v>0.56000000000000005</v>
      </c>
      <c r="MT101">
        <v>777885</v>
      </c>
      <c r="MW101">
        <v>0.54</v>
      </c>
      <c r="MX101">
        <f t="shared" si="54"/>
        <v>0.54</v>
      </c>
      <c r="NI101">
        <v>777885</v>
      </c>
      <c r="NL101">
        <v>0.5</v>
      </c>
      <c r="NM101">
        <f t="shared" si="55"/>
        <v>0.5</v>
      </c>
      <c r="NX101">
        <v>777885</v>
      </c>
      <c r="OA101">
        <v>0.51</v>
      </c>
      <c r="OB101">
        <f t="shared" si="56"/>
        <v>0.51</v>
      </c>
      <c r="OM101">
        <v>777885</v>
      </c>
      <c r="OP101">
        <v>0.51</v>
      </c>
      <c r="OQ101">
        <f t="shared" si="57"/>
        <v>0.51</v>
      </c>
      <c r="PB101">
        <v>777885</v>
      </c>
      <c r="PE101">
        <v>0.54</v>
      </c>
      <c r="PF101">
        <f t="shared" si="58"/>
        <v>0.54</v>
      </c>
      <c r="PQ101">
        <v>777885</v>
      </c>
      <c r="PT101">
        <v>0.51</v>
      </c>
      <c r="PU101">
        <f t="shared" si="59"/>
        <v>0.51</v>
      </c>
      <c r="QF101">
        <v>777885</v>
      </c>
      <c r="QI101">
        <v>0.5</v>
      </c>
      <c r="QJ101">
        <f t="shared" si="60"/>
        <v>0.5</v>
      </c>
      <c r="QU101">
        <v>777885</v>
      </c>
      <c r="QX101">
        <v>0.51</v>
      </c>
      <c r="QY101">
        <f t="shared" si="61"/>
        <v>0.51</v>
      </c>
    </row>
    <row r="102" spans="12:467" x14ac:dyDescent="0.2">
      <c r="L102">
        <v>777478</v>
      </c>
      <c r="O102">
        <v>0.52</v>
      </c>
      <c r="P102">
        <f t="shared" si="31"/>
        <v>0.52</v>
      </c>
      <c r="AA102">
        <v>777478</v>
      </c>
      <c r="AD102">
        <v>0.45</v>
      </c>
      <c r="AE102">
        <f t="shared" si="32"/>
        <v>0.45</v>
      </c>
      <c r="AP102">
        <v>777478</v>
      </c>
      <c r="AS102">
        <v>0.69</v>
      </c>
      <c r="AT102">
        <f t="shared" si="33"/>
        <v>0.69</v>
      </c>
      <c r="BE102">
        <v>777478</v>
      </c>
      <c r="BH102">
        <v>0.46</v>
      </c>
      <c r="BI102">
        <f t="shared" si="34"/>
        <v>0.46</v>
      </c>
      <c r="BT102">
        <v>777478</v>
      </c>
      <c r="BW102">
        <v>0.45</v>
      </c>
      <c r="BX102">
        <f t="shared" si="35"/>
        <v>0.45</v>
      </c>
      <c r="CI102">
        <v>777478</v>
      </c>
      <c r="CL102">
        <v>0.51</v>
      </c>
      <c r="CM102">
        <f t="shared" si="36"/>
        <v>0.51</v>
      </c>
      <c r="CX102">
        <v>777478</v>
      </c>
      <c r="DA102">
        <v>0.53</v>
      </c>
      <c r="DB102">
        <f t="shared" si="37"/>
        <v>0.53</v>
      </c>
      <c r="DM102">
        <v>777478</v>
      </c>
      <c r="DP102">
        <v>0.54</v>
      </c>
      <c r="DQ102">
        <f t="shared" si="38"/>
        <v>0.54</v>
      </c>
      <c r="EB102">
        <v>777478</v>
      </c>
      <c r="EE102">
        <v>0.47</v>
      </c>
      <c r="EF102">
        <f t="shared" si="39"/>
        <v>0.47</v>
      </c>
      <c r="EQ102">
        <v>777478</v>
      </c>
      <c r="ET102">
        <v>0.47</v>
      </c>
      <c r="EU102">
        <f t="shared" si="40"/>
        <v>0.47</v>
      </c>
      <c r="FF102">
        <v>777478</v>
      </c>
      <c r="FI102">
        <v>0.53</v>
      </c>
      <c r="FJ102">
        <f t="shared" si="41"/>
        <v>0.53</v>
      </c>
      <c r="FU102">
        <v>777478</v>
      </c>
      <c r="FX102">
        <v>0.53</v>
      </c>
      <c r="FY102">
        <f t="shared" si="42"/>
        <v>0.53</v>
      </c>
      <c r="GJ102">
        <v>777478</v>
      </c>
      <c r="GM102">
        <v>0.5</v>
      </c>
      <c r="GN102">
        <f t="shared" si="43"/>
        <v>0.5</v>
      </c>
      <c r="GY102">
        <v>777478</v>
      </c>
      <c r="HB102">
        <v>0.56000000000000005</v>
      </c>
      <c r="HC102">
        <f t="shared" si="44"/>
        <v>0.56000000000000005</v>
      </c>
      <c r="HN102">
        <v>777478</v>
      </c>
      <c r="HQ102">
        <v>0.49</v>
      </c>
      <c r="HR102">
        <f t="shared" si="45"/>
        <v>0.49</v>
      </c>
      <c r="ID102">
        <v>777886</v>
      </c>
      <c r="IG102">
        <v>0.45</v>
      </c>
      <c r="IH102">
        <f t="shared" si="46"/>
        <v>0.45</v>
      </c>
      <c r="IS102">
        <v>777886</v>
      </c>
      <c r="IV102">
        <v>0.45</v>
      </c>
      <c r="IW102">
        <f t="shared" si="47"/>
        <v>0.45</v>
      </c>
      <c r="JH102">
        <v>777886</v>
      </c>
      <c r="JK102">
        <v>0.45</v>
      </c>
      <c r="JL102">
        <f t="shared" si="48"/>
        <v>0.45</v>
      </c>
      <c r="JW102">
        <v>777886</v>
      </c>
      <c r="JZ102">
        <v>0.45</v>
      </c>
      <c r="KA102">
        <f t="shared" si="49"/>
        <v>0.45</v>
      </c>
      <c r="KL102">
        <v>777886</v>
      </c>
      <c r="KO102">
        <v>0.43</v>
      </c>
      <c r="KP102">
        <f t="shared" si="50"/>
        <v>0.43</v>
      </c>
      <c r="LA102">
        <v>777886</v>
      </c>
      <c r="LD102">
        <v>0.43</v>
      </c>
      <c r="LE102">
        <f t="shared" si="51"/>
        <v>0.43</v>
      </c>
      <c r="LP102">
        <v>777886</v>
      </c>
      <c r="LS102">
        <v>0.43</v>
      </c>
      <c r="LT102">
        <f t="shared" si="52"/>
        <v>0.43</v>
      </c>
      <c r="ME102">
        <v>777886</v>
      </c>
      <c r="MH102">
        <v>0.38</v>
      </c>
      <c r="MI102">
        <f t="shared" si="53"/>
        <v>0.38</v>
      </c>
      <c r="MT102">
        <v>777886</v>
      </c>
      <c r="MW102">
        <v>0.5</v>
      </c>
      <c r="MX102">
        <f t="shared" si="54"/>
        <v>0.5</v>
      </c>
      <c r="NI102">
        <v>777886</v>
      </c>
      <c r="NL102">
        <v>0.44</v>
      </c>
      <c r="NM102">
        <f t="shared" si="55"/>
        <v>0.44</v>
      </c>
      <c r="NX102">
        <v>777886</v>
      </c>
      <c r="OA102">
        <v>0.47</v>
      </c>
      <c r="OB102">
        <f t="shared" si="56"/>
        <v>0.47</v>
      </c>
      <c r="OM102">
        <v>777886</v>
      </c>
      <c r="OP102">
        <v>0.47</v>
      </c>
      <c r="OQ102">
        <f t="shared" si="57"/>
        <v>0.47</v>
      </c>
      <c r="PB102">
        <v>777886</v>
      </c>
      <c r="PE102">
        <v>0.47</v>
      </c>
      <c r="PF102">
        <f t="shared" si="58"/>
        <v>0.47</v>
      </c>
      <c r="PQ102">
        <v>777886</v>
      </c>
      <c r="PT102">
        <v>0.46</v>
      </c>
      <c r="PU102">
        <f t="shared" si="59"/>
        <v>0.46</v>
      </c>
      <c r="QF102">
        <v>777886</v>
      </c>
      <c r="QI102">
        <v>0.43</v>
      </c>
      <c r="QJ102">
        <f t="shared" si="60"/>
        <v>0.43</v>
      </c>
      <c r="QU102">
        <v>777886</v>
      </c>
      <c r="QX102">
        <v>0.46</v>
      </c>
      <c r="QY102">
        <f t="shared" si="61"/>
        <v>0.46</v>
      </c>
    </row>
    <row r="103" spans="12:467" x14ac:dyDescent="0.2">
      <c r="L103">
        <v>777479</v>
      </c>
      <c r="O103">
        <v>0.53</v>
      </c>
      <c r="P103">
        <f t="shared" si="31"/>
        <v>0.53</v>
      </c>
      <c r="AA103">
        <v>777479</v>
      </c>
      <c r="AD103">
        <v>0.48</v>
      </c>
      <c r="AE103">
        <f t="shared" si="32"/>
        <v>0.48</v>
      </c>
      <c r="AP103">
        <v>777479</v>
      </c>
      <c r="AS103">
        <v>0.44</v>
      </c>
      <c r="AT103">
        <f t="shared" si="33"/>
        <v>0.44</v>
      </c>
      <c r="BE103">
        <v>777479</v>
      </c>
      <c r="BH103">
        <v>0.52</v>
      </c>
      <c r="BI103">
        <f t="shared" si="34"/>
        <v>0.52</v>
      </c>
      <c r="BT103">
        <v>777479</v>
      </c>
      <c r="BW103">
        <v>0.51</v>
      </c>
      <c r="BX103">
        <f t="shared" si="35"/>
        <v>0.51</v>
      </c>
      <c r="CI103">
        <v>777479</v>
      </c>
      <c r="CL103">
        <v>0.52</v>
      </c>
      <c r="CM103">
        <f t="shared" si="36"/>
        <v>0.52</v>
      </c>
      <c r="CX103">
        <v>777479</v>
      </c>
      <c r="DA103">
        <v>0.54</v>
      </c>
      <c r="DB103">
        <f t="shared" si="37"/>
        <v>0.54</v>
      </c>
      <c r="DM103">
        <v>777479</v>
      </c>
      <c r="DP103">
        <v>0.52</v>
      </c>
      <c r="DQ103">
        <f t="shared" si="38"/>
        <v>0.52</v>
      </c>
      <c r="EB103">
        <v>777479</v>
      </c>
      <c r="EE103">
        <v>0.53</v>
      </c>
      <c r="EF103">
        <f t="shared" si="39"/>
        <v>0.53</v>
      </c>
      <c r="EQ103">
        <v>777479</v>
      </c>
      <c r="ET103">
        <v>0.53</v>
      </c>
      <c r="EU103">
        <f t="shared" si="40"/>
        <v>0.53</v>
      </c>
      <c r="FF103">
        <v>777479</v>
      </c>
      <c r="FI103">
        <v>0.53</v>
      </c>
      <c r="FJ103">
        <f t="shared" si="41"/>
        <v>0.53</v>
      </c>
      <c r="FU103">
        <v>777479</v>
      </c>
      <c r="FX103">
        <v>0.53</v>
      </c>
      <c r="FY103">
        <f t="shared" si="42"/>
        <v>0.53</v>
      </c>
      <c r="GJ103">
        <v>777479</v>
      </c>
      <c r="GM103">
        <v>0.51</v>
      </c>
      <c r="GN103">
        <f t="shared" si="43"/>
        <v>0.51</v>
      </c>
      <c r="GY103">
        <v>777479</v>
      </c>
      <c r="HB103">
        <v>0.56000000000000005</v>
      </c>
      <c r="HC103">
        <f t="shared" si="44"/>
        <v>0.56000000000000005</v>
      </c>
      <c r="HN103">
        <v>777479</v>
      </c>
      <c r="HQ103">
        <v>0.49</v>
      </c>
      <c r="HR103">
        <f t="shared" si="45"/>
        <v>0.49</v>
      </c>
      <c r="ID103">
        <v>777888</v>
      </c>
      <c r="IG103">
        <v>0.54</v>
      </c>
      <c r="IH103">
        <f t="shared" si="46"/>
        <v>0.54</v>
      </c>
      <c r="IS103">
        <v>777888</v>
      </c>
      <c r="IV103">
        <v>0.51</v>
      </c>
      <c r="IW103">
        <f t="shared" si="47"/>
        <v>0.51</v>
      </c>
      <c r="JH103">
        <v>777888</v>
      </c>
      <c r="JK103">
        <v>0.56999999999999995</v>
      </c>
      <c r="JL103">
        <f t="shared" si="48"/>
        <v>0.56999999999999995</v>
      </c>
      <c r="JW103">
        <v>777888</v>
      </c>
      <c r="JZ103">
        <v>0.54</v>
      </c>
      <c r="KA103">
        <f t="shared" si="49"/>
        <v>0.54</v>
      </c>
      <c r="KL103">
        <v>777888</v>
      </c>
      <c r="KO103">
        <v>0.6</v>
      </c>
      <c r="KP103">
        <f t="shared" si="50"/>
        <v>0.6</v>
      </c>
      <c r="LA103">
        <v>777888</v>
      </c>
      <c r="LD103">
        <v>0.54</v>
      </c>
      <c r="LE103">
        <f t="shared" si="51"/>
        <v>0.54</v>
      </c>
      <c r="LP103">
        <v>777888</v>
      </c>
      <c r="LS103">
        <v>0.53</v>
      </c>
      <c r="LT103">
        <f t="shared" si="52"/>
        <v>0.53</v>
      </c>
      <c r="ME103">
        <v>777888</v>
      </c>
      <c r="MH103">
        <v>0.56999999999999995</v>
      </c>
      <c r="MI103">
        <f t="shared" si="53"/>
        <v>0.56999999999999995</v>
      </c>
      <c r="MT103">
        <v>777888</v>
      </c>
      <c r="MW103">
        <v>0.53</v>
      </c>
      <c r="MX103">
        <f t="shared" si="54"/>
        <v>0.53</v>
      </c>
      <c r="NI103">
        <v>777888</v>
      </c>
      <c r="NL103">
        <v>0.54</v>
      </c>
      <c r="NM103">
        <f t="shared" si="55"/>
        <v>0.54</v>
      </c>
      <c r="NX103">
        <v>777888</v>
      </c>
      <c r="OA103">
        <v>0.52</v>
      </c>
      <c r="OB103">
        <f t="shared" si="56"/>
        <v>0.52</v>
      </c>
      <c r="OM103">
        <v>777888</v>
      </c>
      <c r="OP103">
        <v>0.53</v>
      </c>
      <c r="OQ103">
        <f t="shared" si="57"/>
        <v>0.53</v>
      </c>
      <c r="PB103">
        <v>777888</v>
      </c>
      <c r="PE103">
        <v>0.54</v>
      </c>
      <c r="PF103">
        <f t="shared" si="58"/>
        <v>0.54</v>
      </c>
      <c r="PQ103">
        <v>777888</v>
      </c>
      <c r="PT103">
        <v>0.54</v>
      </c>
      <c r="PU103">
        <f t="shared" si="59"/>
        <v>0.54</v>
      </c>
      <c r="QF103">
        <v>777888</v>
      </c>
      <c r="QI103">
        <v>0.53</v>
      </c>
      <c r="QJ103">
        <f t="shared" si="60"/>
        <v>0.53</v>
      </c>
      <c r="QU103">
        <v>777888</v>
      </c>
      <c r="QX103">
        <v>0.55000000000000004</v>
      </c>
      <c r="QY103">
        <f t="shared" si="61"/>
        <v>0.55000000000000004</v>
      </c>
    </row>
    <row r="104" spans="12:467" x14ac:dyDescent="0.2">
      <c r="L104">
        <v>777482</v>
      </c>
      <c r="O104">
        <v>0.56999999999999995</v>
      </c>
      <c r="P104">
        <f t="shared" si="31"/>
        <v>0.56999999999999995</v>
      </c>
      <c r="AA104">
        <v>777482</v>
      </c>
      <c r="AD104">
        <v>0.61</v>
      </c>
      <c r="AE104">
        <f t="shared" si="32"/>
        <v>0.61</v>
      </c>
      <c r="AP104">
        <v>777482</v>
      </c>
      <c r="AS104">
        <v>0.63</v>
      </c>
      <c r="AT104">
        <f t="shared" si="33"/>
        <v>0.63</v>
      </c>
      <c r="BE104">
        <v>777482</v>
      </c>
      <c r="BH104">
        <v>0.64</v>
      </c>
      <c r="BI104">
        <f t="shared" si="34"/>
        <v>0.64</v>
      </c>
      <c r="BT104">
        <v>777482</v>
      </c>
      <c r="BW104">
        <v>0.56000000000000005</v>
      </c>
      <c r="BX104">
        <f t="shared" si="35"/>
        <v>0.56000000000000005</v>
      </c>
      <c r="CI104">
        <v>777482</v>
      </c>
      <c r="CL104">
        <v>0.56000000000000005</v>
      </c>
      <c r="CM104">
        <f t="shared" si="36"/>
        <v>0.56000000000000005</v>
      </c>
      <c r="CX104">
        <v>777482</v>
      </c>
      <c r="DA104">
        <v>0.55000000000000004</v>
      </c>
      <c r="DB104">
        <f t="shared" si="37"/>
        <v>0.55000000000000004</v>
      </c>
      <c r="DM104">
        <v>777482</v>
      </c>
      <c r="DP104">
        <v>0.56999999999999995</v>
      </c>
      <c r="DQ104">
        <f t="shared" si="38"/>
        <v>0.56999999999999995</v>
      </c>
      <c r="EB104">
        <v>777482</v>
      </c>
      <c r="EE104">
        <v>0.56999999999999995</v>
      </c>
      <c r="EF104">
        <f t="shared" si="39"/>
        <v>0.56999999999999995</v>
      </c>
      <c r="EQ104">
        <v>777482</v>
      </c>
      <c r="ET104">
        <v>0.56999999999999995</v>
      </c>
      <c r="EU104">
        <f t="shared" si="40"/>
        <v>0.56999999999999995</v>
      </c>
      <c r="FF104">
        <v>777482</v>
      </c>
      <c r="FI104">
        <v>0.55000000000000004</v>
      </c>
      <c r="FJ104">
        <f t="shared" si="41"/>
        <v>0.55000000000000004</v>
      </c>
      <c r="FU104">
        <v>777482</v>
      </c>
      <c r="FX104">
        <v>0.57999999999999996</v>
      </c>
      <c r="FY104">
        <f t="shared" si="42"/>
        <v>0.57999999999999996</v>
      </c>
      <c r="GJ104">
        <v>777482</v>
      </c>
      <c r="GM104">
        <v>0.56000000000000005</v>
      </c>
      <c r="GN104">
        <f t="shared" si="43"/>
        <v>0.56000000000000005</v>
      </c>
      <c r="GY104">
        <v>777482</v>
      </c>
      <c r="HB104">
        <v>0.59</v>
      </c>
      <c r="HC104">
        <f t="shared" si="44"/>
        <v>0.59</v>
      </c>
      <c r="HN104">
        <v>777482</v>
      </c>
      <c r="HQ104">
        <v>0.56000000000000005</v>
      </c>
      <c r="HR104">
        <f t="shared" si="45"/>
        <v>0.56000000000000005</v>
      </c>
      <c r="ID104">
        <v>777889</v>
      </c>
      <c r="IG104">
        <v>0.48</v>
      </c>
      <c r="IH104">
        <f t="shared" si="46"/>
        <v>0.48</v>
      </c>
      <c r="IS104">
        <v>777889</v>
      </c>
      <c r="IV104">
        <v>0.4</v>
      </c>
      <c r="IW104">
        <f t="shared" si="47"/>
        <v>0.4</v>
      </c>
      <c r="JH104">
        <v>777889</v>
      </c>
      <c r="JK104">
        <v>0.43</v>
      </c>
      <c r="JL104">
        <f t="shared" si="48"/>
        <v>0.43</v>
      </c>
      <c r="JW104">
        <v>777889</v>
      </c>
      <c r="JZ104">
        <v>0.45</v>
      </c>
      <c r="KA104">
        <f t="shared" si="49"/>
        <v>0.45</v>
      </c>
      <c r="KL104">
        <v>777889</v>
      </c>
      <c r="KO104">
        <v>0.34</v>
      </c>
      <c r="KP104">
        <f t="shared" si="50"/>
        <v>0.34</v>
      </c>
      <c r="LA104">
        <v>777889</v>
      </c>
      <c r="LD104">
        <v>0.44</v>
      </c>
      <c r="LE104">
        <f t="shared" si="51"/>
        <v>0.44</v>
      </c>
      <c r="LP104">
        <v>777889</v>
      </c>
      <c r="LS104">
        <v>0.44</v>
      </c>
      <c r="LT104">
        <f t="shared" si="52"/>
        <v>0.44</v>
      </c>
      <c r="ME104">
        <v>777889</v>
      </c>
      <c r="MH104">
        <v>0.41</v>
      </c>
      <c r="MI104">
        <f t="shared" si="53"/>
        <v>0.41</v>
      </c>
      <c r="MT104">
        <v>777889</v>
      </c>
      <c r="MW104">
        <v>0.33</v>
      </c>
      <c r="MX104">
        <f t="shared" si="54"/>
        <v>0.33</v>
      </c>
      <c r="NI104">
        <v>777889</v>
      </c>
      <c r="NL104">
        <v>0.42</v>
      </c>
      <c r="NM104">
        <f t="shared" si="55"/>
        <v>0.42</v>
      </c>
      <c r="NX104">
        <v>777889</v>
      </c>
      <c r="OA104">
        <v>0.5</v>
      </c>
      <c r="OB104">
        <f t="shared" si="56"/>
        <v>0.5</v>
      </c>
      <c r="OM104">
        <v>777889</v>
      </c>
      <c r="OP104">
        <v>0.43</v>
      </c>
      <c r="OQ104">
        <f t="shared" si="57"/>
        <v>0.43</v>
      </c>
      <c r="PB104">
        <v>777889</v>
      </c>
      <c r="PE104">
        <v>0.43</v>
      </c>
      <c r="PF104">
        <f t="shared" si="58"/>
        <v>0.43</v>
      </c>
      <c r="PQ104">
        <v>777889</v>
      </c>
      <c r="PT104">
        <v>0.44</v>
      </c>
      <c r="PU104">
        <f t="shared" si="59"/>
        <v>0.44</v>
      </c>
      <c r="QF104">
        <v>777889</v>
      </c>
      <c r="QI104">
        <v>0.36</v>
      </c>
      <c r="QJ104">
        <f t="shared" si="60"/>
        <v>0.36</v>
      </c>
      <c r="QU104">
        <v>777889</v>
      </c>
      <c r="QX104">
        <v>0.43</v>
      </c>
      <c r="QY104">
        <f t="shared" si="61"/>
        <v>0.43</v>
      </c>
    </row>
    <row r="105" spans="12:467" x14ac:dyDescent="0.2">
      <c r="L105">
        <v>777489</v>
      </c>
      <c r="O105">
        <v>0.56999999999999995</v>
      </c>
      <c r="P105">
        <f t="shared" si="31"/>
        <v>0.56999999999999995</v>
      </c>
      <c r="AA105">
        <v>777489</v>
      </c>
      <c r="AD105">
        <v>0.57999999999999996</v>
      </c>
      <c r="AE105">
        <f t="shared" si="32"/>
        <v>0.57999999999999996</v>
      </c>
      <c r="AP105">
        <v>777489</v>
      </c>
      <c r="AS105">
        <v>0.42</v>
      </c>
      <c r="AT105">
        <f t="shared" si="33"/>
        <v>0.42</v>
      </c>
      <c r="BE105">
        <v>777489</v>
      </c>
      <c r="BH105">
        <v>0.54</v>
      </c>
      <c r="BI105">
        <f t="shared" si="34"/>
        <v>0.54</v>
      </c>
      <c r="BT105">
        <v>777489</v>
      </c>
      <c r="BW105">
        <v>0.42</v>
      </c>
      <c r="BX105">
        <f t="shared" si="35"/>
        <v>0.42</v>
      </c>
      <c r="CI105">
        <v>777489</v>
      </c>
      <c r="CL105">
        <v>0.56000000000000005</v>
      </c>
      <c r="CM105">
        <f t="shared" si="36"/>
        <v>0.56000000000000005</v>
      </c>
      <c r="CX105">
        <v>777489</v>
      </c>
      <c r="DA105">
        <v>0.56000000000000005</v>
      </c>
      <c r="DB105">
        <f t="shared" si="37"/>
        <v>0.56000000000000005</v>
      </c>
      <c r="DM105">
        <v>777489</v>
      </c>
      <c r="DP105">
        <v>0.56999999999999995</v>
      </c>
      <c r="DQ105">
        <f t="shared" si="38"/>
        <v>0.56999999999999995</v>
      </c>
      <c r="EB105">
        <v>777489</v>
      </c>
      <c r="EE105">
        <v>0.55000000000000004</v>
      </c>
      <c r="EF105">
        <f t="shared" si="39"/>
        <v>0.55000000000000004</v>
      </c>
      <c r="EQ105">
        <v>777489</v>
      </c>
      <c r="ET105">
        <v>0.55000000000000004</v>
      </c>
      <c r="EU105">
        <f t="shared" si="40"/>
        <v>0.55000000000000004</v>
      </c>
      <c r="FF105">
        <v>777489</v>
      </c>
      <c r="FI105">
        <v>0.56000000000000005</v>
      </c>
      <c r="FJ105">
        <f t="shared" si="41"/>
        <v>0.56000000000000005</v>
      </c>
      <c r="FU105">
        <v>777489</v>
      </c>
      <c r="FX105">
        <v>0.56000000000000005</v>
      </c>
      <c r="FY105">
        <f t="shared" si="42"/>
        <v>0.56000000000000005</v>
      </c>
      <c r="GJ105">
        <v>777489</v>
      </c>
      <c r="GM105">
        <v>0.54</v>
      </c>
      <c r="GN105">
        <f t="shared" si="43"/>
        <v>0.54</v>
      </c>
      <c r="GY105">
        <v>777489</v>
      </c>
      <c r="HB105">
        <v>0.59</v>
      </c>
      <c r="HC105">
        <f t="shared" si="44"/>
        <v>0.59</v>
      </c>
      <c r="HN105">
        <v>777489</v>
      </c>
      <c r="HQ105">
        <v>0.53</v>
      </c>
      <c r="HR105">
        <f t="shared" si="45"/>
        <v>0.53</v>
      </c>
      <c r="ID105">
        <v>777890</v>
      </c>
      <c r="IG105">
        <v>0.54</v>
      </c>
      <c r="IH105">
        <f t="shared" si="46"/>
        <v>0.54</v>
      </c>
      <c r="IS105">
        <v>777890</v>
      </c>
      <c r="IV105">
        <v>0.55000000000000004</v>
      </c>
      <c r="IW105">
        <f t="shared" si="47"/>
        <v>0.55000000000000004</v>
      </c>
      <c r="JH105">
        <v>777890</v>
      </c>
      <c r="JK105">
        <v>0.55000000000000004</v>
      </c>
      <c r="JL105">
        <f t="shared" si="48"/>
        <v>0.55000000000000004</v>
      </c>
      <c r="JW105">
        <v>777890</v>
      </c>
      <c r="JZ105">
        <v>0.55000000000000004</v>
      </c>
      <c r="KA105">
        <f t="shared" si="49"/>
        <v>0.55000000000000004</v>
      </c>
      <c r="KL105">
        <v>777890</v>
      </c>
      <c r="KO105">
        <v>0.56000000000000005</v>
      </c>
      <c r="KP105">
        <f t="shared" si="50"/>
        <v>0.56000000000000005</v>
      </c>
      <c r="LA105">
        <v>777890</v>
      </c>
      <c r="LD105">
        <v>0.54</v>
      </c>
      <c r="LE105">
        <f t="shared" si="51"/>
        <v>0.54</v>
      </c>
      <c r="LP105">
        <v>777890</v>
      </c>
      <c r="LS105">
        <v>0.53</v>
      </c>
      <c r="LT105">
        <f t="shared" si="52"/>
        <v>0.53</v>
      </c>
      <c r="ME105">
        <v>777890</v>
      </c>
      <c r="MH105">
        <v>0.57999999999999996</v>
      </c>
      <c r="MI105">
        <f t="shared" si="53"/>
        <v>0.57999999999999996</v>
      </c>
      <c r="MT105">
        <v>777890</v>
      </c>
      <c r="MW105">
        <v>0.6</v>
      </c>
      <c r="MX105">
        <f t="shared" si="54"/>
        <v>0.6</v>
      </c>
      <c r="NI105">
        <v>777890</v>
      </c>
      <c r="NL105">
        <v>0.53</v>
      </c>
      <c r="NM105">
        <f t="shared" si="55"/>
        <v>0.53</v>
      </c>
      <c r="NX105">
        <v>777890</v>
      </c>
      <c r="OA105">
        <v>0.56000000000000005</v>
      </c>
      <c r="OB105">
        <f t="shared" si="56"/>
        <v>0.56000000000000005</v>
      </c>
      <c r="OM105">
        <v>777890</v>
      </c>
      <c r="OP105">
        <v>0.54</v>
      </c>
      <c r="OQ105">
        <f t="shared" si="57"/>
        <v>0.54</v>
      </c>
      <c r="PB105">
        <v>777890</v>
      </c>
      <c r="PE105">
        <v>0.54</v>
      </c>
      <c r="PF105">
        <f t="shared" si="58"/>
        <v>0.54</v>
      </c>
      <c r="PQ105">
        <v>777890</v>
      </c>
      <c r="PT105">
        <v>0.56000000000000005</v>
      </c>
      <c r="PU105">
        <f t="shared" si="59"/>
        <v>0.56000000000000005</v>
      </c>
      <c r="QF105">
        <v>777890</v>
      </c>
      <c r="QI105">
        <v>0.55000000000000004</v>
      </c>
      <c r="QJ105">
        <f t="shared" si="60"/>
        <v>0.55000000000000004</v>
      </c>
      <c r="QU105">
        <v>777890</v>
      </c>
      <c r="QX105">
        <v>0.53</v>
      </c>
      <c r="QY105">
        <f t="shared" si="61"/>
        <v>0.53</v>
      </c>
    </row>
    <row r="106" spans="12:467" x14ac:dyDescent="0.2">
      <c r="L106">
        <v>777453</v>
      </c>
      <c r="O106">
        <v>0.41</v>
      </c>
      <c r="P106">
        <f t="shared" si="31"/>
        <v>0.41</v>
      </c>
      <c r="AA106">
        <v>777453</v>
      </c>
      <c r="AD106">
        <v>0.38</v>
      </c>
      <c r="AE106">
        <f t="shared" si="32"/>
        <v>0.38</v>
      </c>
      <c r="AP106">
        <v>777453</v>
      </c>
      <c r="AS106">
        <v>0.36</v>
      </c>
      <c r="AT106">
        <f t="shared" si="33"/>
        <v>0.36</v>
      </c>
      <c r="BE106">
        <v>777453</v>
      </c>
      <c r="BH106">
        <v>0.37</v>
      </c>
      <c r="BI106">
        <f t="shared" si="34"/>
        <v>0.37</v>
      </c>
      <c r="BT106">
        <v>777453</v>
      </c>
      <c r="BW106">
        <v>0.49</v>
      </c>
      <c r="BX106">
        <f t="shared" si="35"/>
        <v>0.49</v>
      </c>
      <c r="CI106">
        <v>777453</v>
      </c>
      <c r="CL106">
        <v>0.42</v>
      </c>
      <c r="CM106">
        <f t="shared" si="36"/>
        <v>0.42</v>
      </c>
      <c r="CX106">
        <v>777453</v>
      </c>
      <c r="DA106">
        <v>0.44</v>
      </c>
      <c r="DB106">
        <f t="shared" si="37"/>
        <v>0.44</v>
      </c>
      <c r="DM106">
        <v>777453</v>
      </c>
      <c r="DP106">
        <v>0.41</v>
      </c>
      <c r="DQ106">
        <f t="shared" si="38"/>
        <v>0.41</v>
      </c>
      <c r="EB106">
        <v>777453</v>
      </c>
      <c r="EE106">
        <v>0.47</v>
      </c>
      <c r="EF106">
        <f t="shared" si="39"/>
        <v>0.47</v>
      </c>
      <c r="EQ106">
        <v>777453</v>
      </c>
      <c r="ET106">
        <v>0.47</v>
      </c>
      <c r="EU106">
        <f t="shared" si="40"/>
        <v>0.47</v>
      </c>
      <c r="FF106">
        <v>777453</v>
      </c>
      <c r="FI106">
        <v>0.47</v>
      </c>
      <c r="FJ106">
        <f t="shared" si="41"/>
        <v>0.47</v>
      </c>
      <c r="FU106">
        <v>777453</v>
      </c>
      <c r="FX106">
        <v>0.44</v>
      </c>
      <c r="FY106">
        <f t="shared" si="42"/>
        <v>0.44</v>
      </c>
      <c r="GJ106">
        <v>777453</v>
      </c>
      <c r="GM106">
        <v>0.43</v>
      </c>
      <c r="GN106">
        <f t="shared" si="43"/>
        <v>0.43</v>
      </c>
      <c r="GY106">
        <v>777453</v>
      </c>
      <c r="HB106">
        <v>0.45</v>
      </c>
      <c r="HC106">
        <f t="shared" si="44"/>
        <v>0.45</v>
      </c>
      <c r="HN106">
        <v>777453</v>
      </c>
      <c r="HQ106">
        <v>0.36</v>
      </c>
      <c r="HR106">
        <f t="shared" si="45"/>
        <v>0.36</v>
      </c>
      <c r="ID106">
        <v>777892</v>
      </c>
      <c r="IG106">
        <v>0.48</v>
      </c>
      <c r="IH106">
        <f t="shared" si="46"/>
        <v>0.48</v>
      </c>
      <c r="IS106">
        <v>777892</v>
      </c>
      <c r="IV106">
        <v>0.47</v>
      </c>
      <c r="IW106">
        <f t="shared" si="47"/>
        <v>0.47</v>
      </c>
      <c r="JH106">
        <v>777892</v>
      </c>
      <c r="JK106">
        <v>0.46</v>
      </c>
      <c r="JL106">
        <f t="shared" si="48"/>
        <v>0.46</v>
      </c>
      <c r="JW106">
        <v>777892</v>
      </c>
      <c r="JZ106">
        <v>0.48</v>
      </c>
      <c r="KA106">
        <f t="shared" si="49"/>
        <v>0.48</v>
      </c>
      <c r="KL106">
        <v>777892</v>
      </c>
      <c r="KO106">
        <v>0.51</v>
      </c>
      <c r="KP106">
        <f t="shared" si="50"/>
        <v>0.51</v>
      </c>
      <c r="LA106">
        <v>777892</v>
      </c>
      <c r="LD106">
        <v>0.44</v>
      </c>
      <c r="LE106">
        <f t="shared" si="51"/>
        <v>0.44</v>
      </c>
      <c r="LP106">
        <v>777892</v>
      </c>
      <c r="LS106">
        <v>0.47</v>
      </c>
      <c r="LT106">
        <f t="shared" si="52"/>
        <v>0.47</v>
      </c>
      <c r="ME106">
        <v>777892</v>
      </c>
      <c r="MH106">
        <v>0.47</v>
      </c>
      <c r="MI106">
        <f t="shared" si="53"/>
        <v>0.47</v>
      </c>
      <c r="MT106">
        <v>777892</v>
      </c>
      <c r="MW106">
        <v>0.51</v>
      </c>
      <c r="MX106">
        <f t="shared" si="54"/>
        <v>0.51</v>
      </c>
      <c r="NI106">
        <v>777892</v>
      </c>
      <c r="NL106">
        <v>0.47</v>
      </c>
      <c r="NM106">
        <f t="shared" si="55"/>
        <v>0.47</v>
      </c>
      <c r="NX106">
        <v>777892</v>
      </c>
      <c r="OA106">
        <v>0.42</v>
      </c>
      <c r="OB106">
        <f t="shared" si="56"/>
        <v>0.42</v>
      </c>
      <c r="OM106">
        <v>777892</v>
      </c>
      <c r="OP106">
        <v>0.49</v>
      </c>
      <c r="OQ106">
        <f t="shared" si="57"/>
        <v>0.49</v>
      </c>
      <c r="PB106">
        <v>777892</v>
      </c>
      <c r="PE106">
        <v>0.46</v>
      </c>
      <c r="PF106">
        <f t="shared" si="58"/>
        <v>0.46</v>
      </c>
      <c r="PQ106">
        <v>777892</v>
      </c>
      <c r="PT106">
        <v>0.49</v>
      </c>
      <c r="PU106">
        <f t="shared" si="59"/>
        <v>0.49</v>
      </c>
      <c r="QF106">
        <v>777892</v>
      </c>
      <c r="QI106">
        <v>0.43</v>
      </c>
      <c r="QJ106">
        <f t="shared" si="60"/>
        <v>0.43</v>
      </c>
      <c r="QU106">
        <v>777892</v>
      </c>
      <c r="QX106">
        <v>0.45</v>
      </c>
      <c r="QY106">
        <f t="shared" si="61"/>
        <v>0.45</v>
      </c>
    </row>
    <row r="107" spans="12:467" x14ac:dyDescent="0.2">
      <c r="L107">
        <v>777460</v>
      </c>
      <c r="O107">
        <v>0.43</v>
      </c>
      <c r="P107">
        <f t="shared" si="31"/>
        <v>0.43</v>
      </c>
      <c r="AA107">
        <v>777460</v>
      </c>
      <c r="AD107">
        <v>0.43</v>
      </c>
      <c r="AE107">
        <f t="shared" si="32"/>
        <v>0.43</v>
      </c>
      <c r="AP107">
        <v>777460</v>
      </c>
      <c r="AS107">
        <v>0.57999999999999996</v>
      </c>
      <c r="AT107">
        <f t="shared" si="33"/>
        <v>0.57999999999999996</v>
      </c>
      <c r="BE107">
        <v>777460</v>
      </c>
      <c r="BH107">
        <v>0.4</v>
      </c>
      <c r="BI107">
        <f t="shared" si="34"/>
        <v>0.4</v>
      </c>
      <c r="BT107">
        <v>777460</v>
      </c>
      <c r="BW107">
        <v>0.53</v>
      </c>
      <c r="BX107">
        <f t="shared" si="35"/>
        <v>0.53</v>
      </c>
      <c r="CI107">
        <v>777460</v>
      </c>
      <c r="CL107">
        <v>0.44</v>
      </c>
      <c r="CM107">
        <f t="shared" si="36"/>
        <v>0.44</v>
      </c>
      <c r="CX107">
        <v>777460</v>
      </c>
      <c r="DA107">
        <v>0.49</v>
      </c>
      <c r="DB107">
        <f t="shared" si="37"/>
        <v>0.49</v>
      </c>
      <c r="DM107">
        <v>777460</v>
      </c>
      <c r="DP107">
        <v>0.45</v>
      </c>
      <c r="DQ107">
        <f t="shared" si="38"/>
        <v>0.45</v>
      </c>
      <c r="EB107">
        <v>777460</v>
      </c>
      <c r="EE107">
        <v>0.45</v>
      </c>
      <c r="EF107">
        <f t="shared" si="39"/>
        <v>0.45</v>
      </c>
      <c r="EQ107">
        <v>777460</v>
      </c>
      <c r="ET107">
        <v>0.45</v>
      </c>
      <c r="EU107">
        <f t="shared" si="40"/>
        <v>0.45</v>
      </c>
      <c r="FF107">
        <v>777460</v>
      </c>
      <c r="FI107">
        <v>0.48</v>
      </c>
      <c r="FJ107">
        <f t="shared" si="41"/>
        <v>0.48</v>
      </c>
      <c r="FU107">
        <v>777460</v>
      </c>
      <c r="FX107">
        <v>0.48</v>
      </c>
      <c r="FY107">
        <f t="shared" si="42"/>
        <v>0.48</v>
      </c>
      <c r="GJ107">
        <v>777460</v>
      </c>
      <c r="GM107">
        <v>0.42</v>
      </c>
      <c r="GN107">
        <f t="shared" si="43"/>
        <v>0.42</v>
      </c>
      <c r="GY107">
        <v>777460</v>
      </c>
      <c r="HB107">
        <v>0.5</v>
      </c>
      <c r="HC107">
        <f t="shared" si="44"/>
        <v>0.5</v>
      </c>
      <c r="HN107">
        <v>777460</v>
      </c>
      <c r="HQ107">
        <v>0.43</v>
      </c>
      <c r="HR107">
        <f t="shared" si="45"/>
        <v>0.43</v>
      </c>
      <c r="ID107">
        <v>777893</v>
      </c>
      <c r="IG107">
        <v>0.48</v>
      </c>
      <c r="IH107">
        <f t="shared" si="46"/>
        <v>0.48</v>
      </c>
      <c r="IS107">
        <v>777893</v>
      </c>
      <c r="IV107">
        <v>0.51</v>
      </c>
      <c r="IW107">
        <f t="shared" si="47"/>
        <v>0.51</v>
      </c>
      <c r="JH107">
        <v>777893</v>
      </c>
      <c r="JK107">
        <v>0.49</v>
      </c>
      <c r="JL107">
        <f t="shared" si="48"/>
        <v>0.49</v>
      </c>
      <c r="JW107">
        <v>777893</v>
      </c>
      <c r="JZ107">
        <v>0.49</v>
      </c>
      <c r="KA107">
        <f t="shared" si="49"/>
        <v>0.49</v>
      </c>
      <c r="KL107">
        <v>777893</v>
      </c>
      <c r="KO107">
        <v>0.5</v>
      </c>
      <c r="KP107">
        <f t="shared" si="50"/>
        <v>0.5</v>
      </c>
      <c r="LA107">
        <v>777893</v>
      </c>
      <c r="LD107">
        <v>0.5</v>
      </c>
      <c r="LE107">
        <f t="shared" si="51"/>
        <v>0.5</v>
      </c>
      <c r="LP107">
        <v>777893</v>
      </c>
      <c r="LS107">
        <v>0.52</v>
      </c>
      <c r="LT107">
        <f t="shared" si="52"/>
        <v>0.52</v>
      </c>
      <c r="ME107">
        <v>777893</v>
      </c>
      <c r="MH107">
        <v>0.51</v>
      </c>
      <c r="MI107">
        <f t="shared" si="53"/>
        <v>0.51</v>
      </c>
      <c r="MT107">
        <v>777893</v>
      </c>
      <c r="MW107">
        <v>0.53</v>
      </c>
      <c r="MX107">
        <f t="shared" si="54"/>
        <v>0.53</v>
      </c>
      <c r="NI107">
        <v>777893</v>
      </c>
      <c r="NL107">
        <v>0.51</v>
      </c>
      <c r="NM107">
        <f t="shared" si="55"/>
        <v>0.51</v>
      </c>
      <c r="NX107">
        <v>777893</v>
      </c>
      <c r="OA107">
        <v>0.48</v>
      </c>
      <c r="OB107">
        <f t="shared" si="56"/>
        <v>0.48</v>
      </c>
      <c r="OM107">
        <v>777893</v>
      </c>
      <c r="OP107">
        <v>0.5</v>
      </c>
      <c r="OQ107">
        <f t="shared" si="57"/>
        <v>0.5</v>
      </c>
      <c r="PB107">
        <v>777893</v>
      </c>
      <c r="PE107">
        <v>0.51</v>
      </c>
      <c r="PF107">
        <f t="shared" si="58"/>
        <v>0.51</v>
      </c>
      <c r="PQ107">
        <v>777893</v>
      </c>
      <c r="PT107">
        <v>0.52</v>
      </c>
      <c r="PU107">
        <f t="shared" si="59"/>
        <v>0.52</v>
      </c>
      <c r="QF107">
        <v>777893</v>
      </c>
      <c r="QI107">
        <v>0.51</v>
      </c>
      <c r="QJ107">
        <f t="shared" si="60"/>
        <v>0.51</v>
      </c>
      <c r="QU107">
        <v>777893</v>
      </c>
      <c r="QX107">
        <v>0.5</v>
      </c>
      <c r="QY107">
        <f t="shared" si="61"/>
        <v>0.5</v>
      </c>
    </row>
    <row r="108" spans="12:467" x14ac:dyDescent="0.2">
      <c r="L108">
        <v>777461</v>
      </c>
      <c r="O108">
        <v>0.65</v>
      </c>
      <c r="P108">
        <f t="shared" si="31"/>
        <v>0.65</v>
      </c>
      <c r="AA108">
        <v>777461</v>
      </c>
      <c r="AD108">
        <v>0.54</v>
      </c>
      <c r="AE108">
        <f t="shared" si="32"/>
        <v>0.54</v>
      </c>
      <c r="AP108">
        <v>777461</v>
      </c>
      <c r="AS108">
        <v>0.63</v>
      </c>
      <c r="AT108">
        <f t="shared" si="33"/>
        <v>0.63</v>
      </c>
      <c r="BE108">
        <v>777461</v>
      </c>
      <c r="BH108">
        <v>0.56000000000000005</v>
      </c>
      <c r="BI108">
        <f t="shared" si="34"/>
        <v>0.56000000000000005</v>
      </c>
      <c r="BT108">
        <v>777461</v>
      </c>
      <c r="BW108">
        <v>0.68</v>
      </c>
      <c r="BX108">
        <f t="shared" si="35"/>
        <v>0.68</v>
      </c>
      <c r="CI108">
        <v>777461</v>
      </c>
      <c r="CL108">
        <v>0.6</v>
      </c>
      <c r="CM108">
        <f t="shared" si="36"/>
        <v>0.6</v>
      </c>
      <c r="CX108">
        <v>777461</v>
      </c>
      <c r="DA108">
        <v>0.56999999999999995</v>
      </c>
      <c r="DB108">
        <f t="shared" si="37"/>
        <v>0.56999999999999995</v>
      </c>
      <c r="DM108">
        <v>777461</v>
      </c>
      <c r="DP108">
        <v>0.57999999999999996</v>
      </c>
      <c r="DQ108">
        <f t="shared" si="38"/>
        <v>0.57999999999999996</v>
      </c>
      <c r="EB108">
        <v>777461</v>
      </c>
      <c r="EE108">
        <v>0.64</v>
      </c>
      <c r="EF108">
        <f t="shared" si="39"/>
        <v>0.64</v>
      </c>
      <c r="EQ108">
        <v>777461</v>
      </c>
      <c r="ET108">
        <v>0.64</v>
      </c>
      <c r="EU108">
        <f t="shared" si="40"/>
        <v>0.64</v>
      </c>
      <c r="FF108">
        <v>777461</v>
      </c>
      <c r="FI108">
        <v>0.57999999999999996</v>
      </c>
      <c r="FJ108">
        <f t="shared" si="41"/>
        <v>0.57999999999999996</v>
      </c>
      <c r="FU108">
        <v>777461</v>
      </c>
      <c r="FX108">
        <v>0.57999999999999996</v>
      </c>
      <c r="FY108">
        <f t="shared" si="42"/>
        <v>0.57999999999999996</v>
      </c>
      <c r="GJ108">
        <v>777461</v>
      </c>
      <c r="GM108">
        <v>0.56999999999999995</v>
      </c>
      <c r="GN108">
        <f t="shared" si="43"/>
        <v>0.56999999999999995</v>
      </c>
      <c r="GY108">
        <v>777461</v>
      </c>
      <c r="HB108">
        <v>0.59</v>
      </c>
      <c r="HC108">
        <f t="shared" si="44"/>
        <v>0.59</v>
      </c>
      <c r="HN108">
        <v>777461</v>
      </c>
      <c r="HQ108">
        <v>0.59</v>
      </c>
      <c r="HR108">
        <f t="shared" si="45"/>
        <v>0.59</v>
      </c>
      <c r="ID108">
        <v>777864</v>
      </c>
      <c r="IG108">
        <v>0.49</v>
      </c>
      <c r="IH108">
        <f t="shared" si="46"/>
        <v>0.49</v>
      </c>
      <c r="IS108">
        <v>777864</v>
      </c>
      <c r="IV108">
        <v>0.48</v>
      </c>
      <c r="IW108">
        <f t="shared" si="47"/>
        <v>0.48</v>
      </c>
      <c r="JH108">
        <v>777864</v>
      </c>
      <c r="JK108">
        <v>0.43</v>
      </c>
      <c r="JL108">
        <f t="shared" si="48"/>
        <v>0.43</v>
      </c>
      <c r="JW108">
        <v>777864</v>
      </c>
      <c r="JZ108">
        <v>0.48</v>
      </c>
      <c r="KA108">
        <f t="shared" si="49"/>
        <v>0.48</v>
      </c>
      <c r="KL108">
        <v>777864</v>
      </c>
      <c r="KO108">
        <v>0.48</v>
      </c>
      <c r="KP108">
        <f t="shared" si="50"/>
        <v>0.48</v>
      </c>
      <c r="LA108">
        <v>777864</v>
      </c>
      <c r="LD108">
        <v>0.46</v>
      </c>
      <c r="LE108">
        <f t="shared" si="51"/>
        <v>0.46</v>
      </c>
      <c r="LP108">
        <v>777864</v>
      </c>
      <c r="LS108">
        <v>0.48</v>
      </c>
      <c r="LT108">
        <f t="shared" si="52"/>
        <v>0.48</v>
      </c>
      <c r="ME108">
        <v>777864</v>
      </c>
      <c r="MH108">
        <v>0.4</v>
      </c>
      <c r="MI108">
        <f t="shared" si="53"/>
        <v>0.4</v>
      </c>
      <c r="MT108">
        <v>777864</v>
      </c>
      <c r="MW108">
        <v>0.39</v>
      </c>
      <c r="MX108">
        <f t="shared" si="54"/>
        <v>0.39</v>
      </c>
      <c r="NI108">
        <v>777864</v>
      </c>
      <c r="NL108">
        <v>0.46</v>
      </c>
      <c r="NM108">
        <f t="shared" si="55"/>
        <v>0.46</v>
      </c>
      <c r="NX108">
        <v>777864</v>
      </c>
      <c r="OA108">
        <v>0.48</v>
      </c>
      <c r="OB108">
        <f t="shared" si="56"/>
        <v>0.48</v>
      </c>
      <c r="OM108">
        <v>777864</v>
      </c>
      <c r="OP108">
        <v>0.48</v>
      </c>
      <c r="OQ108">
        <f t="shared" si="57"/>
        <v>0.48</v>
      </c>
      <c r="PB108">
        <v>777864</v>
      </c>
      <c r="PE108">
        <v>0.49</v>
      </c>
      <c r="PF108">
        <f t="shared" si="58"/>
        <v>0.49</v>
      </c>
      <c r="PQ108">
        <v>777864</v>
      </c>
      <c r="PT108">
        <v>0.46</v>
      </c>
      <c r="PU108">
        <f t="shared" si="59"/>
        <v>0.46</v>
      </c>
      <c r="QF108">
        <v>777864</v>
      </c>
      <c r="QI108">
        <v>0.5</v>
      </c>
      <c r="QJ108">
        <f t="shared" si="60"/>
        <v>0.5</v>
      </c>
      <c r="QU108">
        <v>777864</v>
      </c>
      <c r="QX108">
        <v>0.48</v>
      </c>
      <c r="QY108">
        <f t="shared" si="61"/>
        <v>0.48</v>
      </c>
    </row>
    <row r="109" spans="12:467" x14ac:dyDescent="0.2">
      <c r="L109">
        <v>777462</v>
      </c>
      <c r="O109">
        <v>0.51</v>
      </c>
      <c r="P109">
        <f t="shared" si="31"/>
        <v>0.51</v>
      </c>
      <c r="AA109">
        <v>777462</v>
      </c>
      <c r="AD109">
        <v>0.48</v>
      </c>
      <c r="AE109">
        <f t="shared" si="32"/>
        <v>0.48</v>
      </c>
      <c r="AP109">
        <v>777462</v>
      </c>
      <c r="AS109">
        <v>0.55000000000000004</v>
      </c>
      <c r="AT109">
        <f t="shared" si="33"/>
        <v>0.55000000000000004</v>
      </c>
      <c r="BE109">
        <v>777462</v>
      </c>
      <c r="BH109">
        <v>0.6</v>
      </c>
      <c r="BI109">
        <f t="shared" si="34"/>
        <v>0.6</v>
      </c>
      <c r="BT109">
        <v>777462</v>
      </c>
      <c r="BW109">
        <v>0.54</v>
      </c>
      <c r="BX109">
        <f t="shared" si="35"/>
        <v>0.54</v>
      </c>
      <c r="CI109">
        <v>777462</v>
      </c>
      <c r="CL109">
        <v>0.52</v>
      </c>
      <c r="CM109">
        <f t="shared" si="36"/>
        <v>0.52</v>
      </c>
      <c r="CX109">
        <v>777462</v>
      </c>
      <c r="DA109">
        <v>0.53</v>
      </c>
      <c r="DB109">
        <f t="shared" si="37"/>
        <v>0.53</v>
      </c>
      <c r="DM109">
        <v>777462</v>
      </c>
      <c r="DP109">
        <v>0.49</v>
      </c>
      <c r="DQ109">
        <f t="shared" si="38"/>
        <v>0.49</v>
      </c>
      <c r="EB109">
        <v>777462</v>
      </c>
      <c r="EE109">
        <v>0.52</v>
      </c>
      <c r="EF109">
        <f t="shared" si="39"/>
        <v>0.52</v>
      </c>
      <c r="EQ109">
        <v>777462</v>
      </c>
      <c r="ET109">
        <v>0.52</v>
      </c>
      <c r="EU109">
        <f t="shared" si="40"/>
        <v>0.52</v>
      </c>
      <c r="FF109">
        <v>777462</v>
      </c>
      <c r="FI109">
        <v>0.53</v>
      </c>
      <c r="FJ109">
        <f t="shared" si="41"/>
        <v>0.53</v>
      </c>
      <c r="FU109">
        <v>777462</v>
      </c>
      <c r="FX109">
        <v>0.51</v>
      </c>
      <c r="FY109">
        <f t="shared" si="42"/>
        <v>0.51</v>
      </c>
      <c r="GJ109">
        <v>777462</v>
      </c>
      <c r="GM109">
        <v>0.5</v>
      </c>
      <c r="GN109">
        <f t="shared" si="43"/>
        <v>0.5</v>
      </c>
      <c r="GY109">
        <v>777462</v>
      </c>
      <c r="HB109">
        <v>0.56000000000000005</v>
      </c>
      <c r="HC109">
        <f t="shared" si="44"/>
        <v>0.56000000000000005</v>
      </c>
      <c r="HN109">
        <v>777462</v>
      </c>
      <c r="HQ109">
        <v>0.52</v>
      </c>
      <c r="HR109">
        <f t="shared" si="45"/>
        <v>0.52</v>
      </c>
      <c r="ID109">
        <v>777867</v>
      </c>
      <c r="IG109">
        <v>0.56999999999999995</v>
      </c>
      <c r="IH109">
        <f t="shared" si="46"/>
        <v>0.56999999999999995</v>
      </c>
      <c r="IS109">
        <v>777867</v>
      </c>
      <c r="IV109">
        <v>0.55000000000000004</v>
      </c>
      <c r="IW109">
        <f t="shared" si="47"/>
        <v>0.55000000000000004</v>
      </c>
      <c r="JH109">
        <v>777867</v>
      </c>
      <c r="JK109">
        <v>0.54</v>
      </c>
      <c r="JL109">
        <f t="shared" si="48"/>
        <v>0.54</v>
      </c>
      <c r="JW109">
        <v>777867</v>
      </c>
      <c r="JZ109">
        <v>0.54</v>
      </c>
      <c r="KA109">
        <f t="shared" si="49"/>
        <v>0.54</v>
      </c>
      <c r="KL109">
        <v>777867</v>
      </c>
      <c r="KO109">
        <v>0.52</v>
      </c>
      <c r="KP109">
        <f t="shared" si="50"/>
        <v>0.52</v>
      </c>
      <c r="LA109">
        <v>777867</v>
      </c>
      <c r="LD109">
        <v>0.54</v>
      </c>
      <c r="LE109">
        <f t="shared" si="51"/>
        <v>0.54</v>
      </c>
      <c r="LP109">
        <v>777867</v>
      </c>
      <c r="LS109">
        <v>0.52</v>
      </c>
      <c r="LT109">
        <f t="shared" si="52"/>
        <v>0.52</v>
      </c>
      <c r="ME109">
        <v>777867</v>
      </c>
      <c r="MH109">
        <v>0.56999999999999995</v>
      </c>
      <c r="MI109">
        <f t="shared" si="53"/>
        <v>0.56999999999999995</v>
      </c>
      <c r="MT109">
        <v>777867</v>
      </c>
      <c r="MW109">
        <v>0.6</v>
      </c>
      <c r="MX109">
        <f t="shared" si="54"/>
        <v>0.6</v>
      </c>
      <c r="NI109">
        <v>777867</v>
      </c>
      <c r="NL109">
        <v>0.55000000000000004</v>
      </c>
      <c r="NM109">
        <f t="shared" si="55"/>
        <v>0.55000000000000004</v>
      </c>
      <c r="NX109">
        <v>777867</v>
      </c>
      <c r="OA109">
        <v>0.46</v>
      </c>
      <c r="OB109">
        <f t="shared" si="56"/>
        <v>0.46</v>
      </c>
      <c r="OM109">
        <v>777867</v>
      </c>
      <c r="OP109">
        <v>0.56999999999999995</v>
      </c>
      <c r="OQ109">
        <f t="shared" si="57"/>
        <v>0.56999999999999995</v>
      </c>
      <c r="PB109">
        <v>777867</v>
      </c>
      <c r="PE109">
        <v>0.52</v>
      </c>
      <c r="PF109">
        <f t="shared" si="58"/>
        <v>0.52</v>
      </c>
      <c r="PQ109">
        <v>777867</v>
      </c>
      <c r="PT109">
        <v>0.56999999999999995</v>
      </c>
      <c r="PU109">
        <f t="shared" si="59"/>
        <v>0.56999999999999995</v>
      </c>
      <c r="QF109">
        <v>777867</v>
      </c>
      <c r="QI109">
        <v>0.59</v>
      </c>
      <c r="QJ109">
        <f t="shared" si="60"/>
        <v>0.59</v>
      </c>
      <c r="QU109">
        <v>777867</v>
      </c>
      <c r="QX109">
        <v>0.56000000000000005</v>
      </c>
      <c r="QY109">
        <f t="shared" si="61"/>
        <v>0.56000000000000005</v>
      </c>
    </row>
    <row r="110" spans="12:467" x14ac:dyDescent="0.2">
      <c r="L110">
        <v>777463</v>
      </c>
      <c r="O110">
        <v>0.55000000000000004</v>
      </c>
      <c r="P110">
        <f t="shared" si="31"/>
        <v>0.55000000000000004</v>
      </c>
      <c r="AA110">
        <v>777463</v>
      </c>
      <c r="AD110">
        <v>0.51</v>
      </c>
      <c r="AE110">
        <f t="shared" si="32"/>
        <v>0.51</v>
      </c>
      <c r="AP110">
        <v>777463</v>
      </c>
      <c r="AS110">
        <v>0.64</v>
      </c>
      <c r="AT110">
        <f t="shared" si="33"/>
        <v>0.64</v>
      </c>
      <c r="BE110">
        <v>777463</v>
      </c>
      <c r="BH110">
        <v>0.53</v>
      </c>
      <c r="BI110">
        <f t="shared" si="34"/>
        <v>0.53</v>
      </c>
      <c r="BT110">
        <v>777463</v>
      </c>
      <c r="BW110">
        <v>0.47</v>
      </c>
      <c r="BX110">
        <f t="shared" si="35"/>
        <v>0.47</v>
      </c>
      <c r="CI110">
        <v>777463</v>
      </c>
      <c r="CL110">
        <v>0.56000000000000005</v>
      </c>
      <c r="CM110">
        <f t="shared" si="36"/>
        <v>0.56000000000000005</v>
      </c>
      <c r="CX110">
        <v>777463</v>
      </c>
      <c r="DA110">
        <v>0.54</v>
      </c>
      <c r="DB110">
        <f t="shared" si="37"/>
        <v>0.54</v>
      </c>
      <c r="DM110">
        <v>777463</v>
      </c>
      <c r="DP110">
        <v>0.55000000000000004</v>
      </c>
      <c r="DQ110">
        <f t="shared" si="38"/>
        <v>0.55000000000000004</v>
      </c>
      <c r="EB110">
        <v>777463</v>
      </c>
      <c r="EE110">
        <v>0.54</v>
      </c>
      <c r="EF110">
        <f t="shared" si="39"/>
        <v>0.54</v>
      </c>
      <c r="EQ110">
        <v>777463</v>
      </c>
      <c r="ET110">
        <v>0.54</v>
      </c>
      <c r="EU110">
        <f t="shared" si="40"/>
        <v>0.54</v>
      </c>
      <c r="FF110">
        <v>777463</v>
      </c>
      <c r="FI110">
        <v>0.56000000000000005</v>
      </c>
      <c r="FJ110">
        <f t="shared" si="41"/>
        <v>0.56000000000000005</v>
      </c>
      <c r="FU110">
        <v>777463</v>
      </c>
      <c r="FX110">
        <v>0.55000000000000004</v>
      </c>
      <c r="FY110">
        <f t="shared" si="42"/>
        <v>0.55000000000000004</v>
      </c>
      <c r="GJ110">
        <v>777463</v>
      </c>
      <c r="GM110">
        <v>0.52</v>
      </c>
      <c r="GN110">
        <f t="shared" si="43"/>
        <v>0.52</v>
      </c>
      <c r="GY110">
        <v>777463</v>
      </c>
      <c r="HB110">
        <v>0.51</v>
      </c>
      <c r="HC110">
        <f t="shared" si="44"/>
        <v>0.51</v>
      </c>
      <c r="HN110">
        <v>777463</v>
      </c>
      <c r="HQ110">
        <v>0.56999999999999995</v>
      </c>
      <c r="HR110">
        <f t="shared" si="45"/>
        <v>0.56999999999999995</v>
      </c>
      <c r="ID110">
        <v>777868</v>
      </c>
      <c r="IG110">
        <v>0.57999999999999996</v>
      </c>
      <c r="IH110">
        <f t="shared" si="46"/>
        <v>0.57999999999999996</v>
      </c>
      <c r="IS110">
        <v>777868</v>
      </c>
      <c r="IV110">
        <v>0.59</v>
      </c>
      <c r="IW110">
        <f t="shared" si="47"/>
        <v>0.59</v>
      </c>
      <c r="JH110">
        <v>777868</v>
      </c>
      <c r="JK110">
        <v>0.57999999999999996</v>
      </c>
      <c r="JL110">
        <f t="shared" si="48"/>
        <v>0.57999999999999996</v>
      </c>
      <c r="JW110">
        <v>777868</v>
      </c>
      <c r="JZ110">
        <v>0.56999999999999995</v>
      </c>
      <c r="KA110">
        <f t="shared" si="49"/>
        <v>0.56999999999999995</v>
      </c>
      <c r="KL110">
        <v>777868</v>
      </c>
      <c r="KO110">
        <v>0.66</v>
      </c>
      <c r="KP110">
        <f t="shared" si="50"/>
        <v>0.66</v>
      </c>
      <c r="LA110">
        <v>777868</v>
      </c>
      <c r="LD110">
        <v>0.6</v>
      </c>
      <c r="LE110">
        <f t="shared" si="51"/>
        <v>0.6</v>
      </c>
      <c r="LP110">
        <v>777868</v>
      </c>
      <c r="LS110">
        <v>0.54</v>
      </c>
      <c r="LT110">
        <f t="shared" si="52"/>
        <v>0.54</v>
      </c>
      <c r="ME110">
        <v>777868</v>
      </c>
      <c r="MH110">
        <v>0.61</v>
      </c>
      <c r="MI110">
        <f t="shared" si="53"/>
        <v>0.61</v>
      </c>
      <c r="MT110">
        <v>777868</v>
      </c>
      <c r="MW110">
        <v>0.66</v>
      </c>
      <c r="MX110">
        <f t="shared" si="54"/>
        <v>0.66</v>
      </c>
      <c r="NI110">
        <v>777868</v>
      </c>
      <c r="NL110">
        <v>0.54</v>
      </c>
      <c r="NM110">
        <f t="shared" si="55"/>
        <v>0.54</v>
      </c>
      <c r="NX110">
        <v>777868</v>
      </c>
      <c r="OA110">
        <v>0.6</v>
      </c>
      <c r="OB110">
        <f t="shared" si="56"/>
        <v>0.6</v>
      </c>
      <c r="OM110">
        <v>777868</v>
      </c>
      <c r="OP110">
        <v>0.56000000000000005</v>
      </c>
      <c r="OQ110">
        <f t="shared" si="57"/>
        <v>0.56000000000000005</v>
      </c>
      <c r="PB110">
        <v>777868</v>
      </c>
      <c r="PE110">
        <v>0.56000000000000005</v>
      </c>
      <c r="PF110">
        <f t="shared" si="58"/>
        <v>0.56000000000000005</v>
      </c>
      <c r="PQ110">
        <v>777868</v>
      </c>
      <c r="PT110">
        <v>0.6</v>
      </c>
      <c r="PU110">
        <f t="shared" si="59"/>
        <v>0.6</v>
      </c>
      <c r="QF110">
        <v>777868</v>
      </c>
      <c r="QI110">
        <v>0.57999999999999996</v>
      </c>
      <c r="QJ110">
        <f t="shared" si="60"/>
        <v>0.57999999999999996</v>
      </c>
      <c r="QU110">
        <v>777868</v>
      </c>
      <c r="QX110">
        <v>0.56000000000000005</v>
      </c>
      <c r="QY110">
        <f t="shared" si="61"/>
        <v>0.56000000000000005</v>
      </c>
    </row>
    <row r="111" spans="12:467" x14ac:dyDescent="0.2">
      <c r="L111">
        <v>777474</v>
      </c>
      <c r="O111">
        <v>0.52</v>
      </c>
      <c r="P111">
        <f t="shared" si="31"/>
        <v>0.52</v>
      </c>
      <c r="AA111">
        <v>777474</v>
      </c>
      <c r="AD111">
        <v>0.57999999999999996</v>
      </c>
      <c r="AE111">
        <f t="shared" si="32"/>
        <v>0.57999999999999996</v>
      </c>
      <c r="AP111">
        <v>777474</v>
      </c>
      <c r="AS111">
        <v>0.68</v>
      </c>
      <c r="AT111">
        <f t="shared" si="33"/>
        <v>0.68</v>
      </c>
      <c r="BE111">
        <v>777474</v>
      </c>
      <c r="BH111">
        <v>0.59</v>
      </c>
      <c r="BI111">
        <f t="shared" si="34"/>
        <v>0.59</v>
      </c>
      <c r="BT111">
        <v>777474</v>
      </c>
      <c r="BW111">
        <v>0.47</v>
      </c>
      <c r="BX111">
        <f t="shared" si="35"/>
        <v>0.47</v>
      </c>
      <c r="CI111">
        <v>777474</v>
      </c>
      <c r="CL111">
        <v>0.52</v>
      </c>
      <c r="CM111">
        <f t="shared" si="36"/>
        <v>0.52</v>
      </c>
      <c r="CX111">
        <v>777474</v>
      </c>
      <c r="DA111">
        <v>0.52</v>
      </c>
      <c r="DB111">
        <f t="shared" si="37"/>
        <v>0.52</v>
      </c>
      <c r="DM111">
        <v>777474</v>
      </c>
      <c r="DP111">
        <v>0.52</v>
      </c>
      <c r="DQ111">
        <f t="shared" si="38"/>
        <v>0.52</v>
      </c>
      <c r="EB111">
        <v>777474</v>
      </c>
      <c r="EE111">
        <v>0.5</v>
      </c>
      <c r="EF111">
        <f t="shared" si="39"/>
        <v>0.5</v>
      </c>
      <c r="EQ111">
        <v>777474</v>
      </c>
      <c r="ET111">
        <v>0.5</v>
      </c>
      <c r="EU111">
        <f t="shared" si="40"/>
        <v>0.5</v>
      </c>
      <c r="FF111">
        <v>777474</v>
      </c>
      <c r="FI111">
        <v>0.52</v>
      </c>
      <c r="FJ111">
        <f t="shared" si="41"/>
        <v>0.52</v>
      </c>
      <c r="FU111">
        <v>777474</v>
      </c>
      <c r="FX111">
        <v>0.5</v>
      </c>
      <c r="FY111">
        <f t="shared" si="42"/>
        <v>0.5</v>
      </c>
      <c r="GJ111">
        <v>777474</v>
      </c>
      <c r="GM111">
        <v>0.5</v>
      </c>
      <c r="GN111">
        <f t="shared" si="43"/>
        <v>0.5</v>
      </c>
      <c r="GY111">
        <v>777474</v>
      </c>
      <c r="HB111">
        <v>0.56000000000000005</v>
      </c>
      <c r="HC111">
        <f t="shared" si="44"/>
        <v>0.56000000000000005</v>
      </c>
      <c r="HN111">
        <v>777474</v>
      </c>
      <c r="HQ111">
        <v>0.57999999999999996</v>
      </c>
      <c r="HR111">
        <f t="shared" si="45"/>
        <v>0.57999999999999996</v>
      </c>
      <c r="ID111">
        <v>777869</v>
      </c>
      <c r="IG111">
        <v>0.45</v>
      </c>
      <c r="IH111">
        <f t="shared" si="46"/>
        <v>0.45</v>
      </c>
      <c r="IS111">
        <v>777869</v>
      </c>
      <c r="IV111">
        <v>0.49</v>
      </c>
      <c r="IW111">
        <f t="shared" si="47"/>
        <v>0.49</v>
      </c>
      <c r="JH111">
        <v>777869</v>
      </c>
      <c r="JK111">
        <v>0.47</v>
      </c>
      <c r="JL111">
        <f t="shared" si="48"/>
        <v>0.47</v>
      </c>
      <c r="JW111">
        <v>777869</v>
      </c>
      <c r="JZ111">
        <v>0.46</v>
      </c>
      <c r="KA111">
        <f t="shared" si="49"/>
        <v>0.46</v>
      </c>
      <c r="KL111">
        <v>777869</v>
      </c>
      <c r="KO111">
        <v>0.45</v>
      </c>
      <c r="KP111">
        <f t="shared" si="50"/>
        <v>0.45</v>
      </c>
      <c r="LA111">
        <v>777869</v>
      </c>
      <c r="LD111">
        <v>0.49</v>
      </c>
      <c r="LE111">
        <f t="shared" si="51"/>
        <v>0.49</v>
      </c>
      <c r="LP111">
        <v>777869</v>
      </c>
      <c r="LS111">
        <v>0.48</v>
      </c>
      <c r="LT111">
        <f t="shared" si="52"/>
        <v>0.48</v>
      </c>
      <c r="ME111">
        <v>777869</v>
      </c>
      <c r="MH111">
        <v>0.49</v>
      </c>
      <c r="MI111">
        <f t="shared" si="53"/>
        <v>0.49</v>
      </c>
      <c r="MT111">
        <v>777869</v>
      </c>
      <c r="MW111">
        <v>0.52</v>
      </c>
      <c r="MX111">
        <f t="shared" si="54"/>
        <v>0.52</v>
      </c>
      <c r="NI111">
        <v>777869</v>
      </c>
      <c r="NL111">
        <v>0.46</v>
      </c>
      <c r="NM111">
        <f t="shared" si="55"/>
        <v>0.46</v>
      </c>
      <c r="NX111">
        <v>777869</v>
      </c>
      <c r="OA111">
        <v>0.46</v>
      </c>
      <c r="OB111">
        <f t="shared" si="56"/>
        <v>0.46</v>
      </c>
      <c r="OM111">
        <v>777869</v>
      </c>
      <c r="OP111">
        <v>0.47</v>
      </c>
      <c r="OQ111">
        <f t="shared" si="57"/>
        <v>0.47</v>
      </c>
      <c r="PB111">
        <v>777869</v>
      </c>
      <c r="PE111">
        <v>0.44</v>
      </c>
      <c r="PF111">
        <f t="shared" si="58"/>
        <v>0.44</v>
      </c>
      <c r="PQ111">
        <v>777869</v>
      </c>
      <c r="PT111">
        <v>0.46</v>
      </c>
      <c r="PU111">
        <f t="shared" si="59"/>
        <v>0.46</v>
      </c>
      <c r="QF111">
        <v>777869</v>
      </c>
      <c r="QI111">
        <v>0.46</v>
      </c>
      <c r="QJ111">
        <f t="shared" si="60"/>
        <v>0.46</v>
      </c>
      <c r="QU111">
        <v>777869</v>
      </c>
      <c r="QX111">
        <v>0.48</v>
      </c>
      <c r="QY111">
        <f t="shared" si="61"/>
        <v>0.48</v>
      </c>
    </row>
    <row r="112" spans="12:467" x14ac:dyDescent="0.2">
      <c r="L112">
        <v>777441</v>
      </c>
      <c r="O112">
        <v>0.46</v>
      </c>
      <c r="P112">
        <f t="shared" si="31"/>
        <v>0.46</v>
      </c>
      <c r="AA112">
        <v>777441</v>
      </c>
      <c r="AD112">
        <v>0.48</v>
      </c>
      <c r="AE112">
        <f t="shared" si="32"/>
        <v>0.48</v>
      </c>
      <c r="AP112">
        <v>777441</v>
      </c>
      <c r="AS112">
        <v>0.45</v>
      </c>
      <c r="AT112">
        <f t="shared" si="33"/>
        <v>0.45</v>
      </c>
      <c r="BE112">
        <v>777441</v>
      </c>
      <c r="BH112">
        <v>0.54</v>
      </c>
      <c r="BI112">
        <f t="shared" si="34"/>
        <v>0.54</v>
      </c>
      <c r="BT112">
        <v>777441</v>
      </c>
      <c r="BW112">
        <v>0.48</v>
      </c>
      <c r="BX112">
        <f t="shared" si="35"/>
        <v>0.48</v>
      </c>
      <c r="CI112">
        <v>777441</v>
      </c>
      <c r="CL112">
        <v>0.43</v>
      </c>
      <c r="CM112">
        <f t="shared" si="36"/>
        <v>0.43</v>
      </c>
      <c r="CX112">
        <v>777441</v>
      </c>
      <c r="DA112">
        <v>0.45</v>
      </c>
      <c r="DB112">
        <f t="shared" si="37"/>
        <v>0.45</v>
      </c>
      <c r="DM112">
        <v>777441</v>
      </c>
      <c r="DP112">
        <v>0.41</v>
      </c>
      <c r="DQ112">
        <f t="shared" si="38"/>
        <v>0.41</v>
      </c>
      <c r="EB112">
        <v>777441</v>
      </c>
      <c r="EE112">
        <v>0.43</v>
      </c>
      <c r="EF112">
        <f t="shared" si="39"/>
        <v>0.43</v>
      </c>
      <c r="EQ112">
        <v>777441</v>
      </c>
      <c r="ET112">
        <v>0.43</v>
      </c>
      <c r="EU112">
        <f t="shared" si="40"/>
        <v>0.43</v>
      </c>
      <c r="FF112">
        <v>777441</v>
      </c>
      <c r="FI112">
        <v>0.44</v>
      </c>
      <c r="FJ112">
        <f t="shared" si="41"/>
        <v>0.44</v>
      </c>
      <c r="FU112">
        <v>777441</v>
      </c>
      <c r="FX112">
        <v>0.46</v>
      </c>
      <c r="FY112">
        <f t="shared" si="42"/>
        <v>0.46</v>
      </c>
      <c r="GJ112">
        <v>777441</v>
      </c>
      <c r="GM112">
        <v>0.42</v>
      </c>
      <c r="GN112">
        <f t="shared" si="43"/>
        <v>0.42</v>
      </c>
      <c r="GY112">
        <v>777441</v>
      </c>
      <c r="HB112">
        <v>0.42</v>
      </c>
      <c r="HC112">
        <f t="shared" si="44"/>
        <v>0.42</v>
      </c>
      <c r="HN112">
        <v>777441</v>
      </c>
      <c r="HQ112">
        <v>0.45</v>
      </c>
      <c r="HR112">
        <f t="shared" si="45"/>
        <v>0.45</v>
      </c>
      <c r="ID112">
        <v>777871</v>
      </c>
      <c r="IG112">
        <v>0.5</v>
      </c>
      <c r="IH112">
        <f t="shared" si="46"/>
        <v>0.5</v>
      </c>
      <c r="IS112">
        <v>777871</v>
      </c>
      <c r="IV112">
        <v>0.52</v>
      </c>
      <c r="IW112">
        <f t="shared" si="47"/>
        <v>0.52</v>
      </c>
      <c r="JH112">
        <v>777871</v>
      </c>
      <c r="JK112">
        <v>0.55000000000000004</v>
      </c>
      <c r="JL112">
        <f t="shared" si="48"/>
        <v>0.55000000000000004</v>
      </c>
      <c r="JW112">
        <v>777871</v>
      </c>
      <c r="JZ112">
        <v>0.53</v>
      </c>
      <c r="KA112">
        <f t="shared" si="49"/>
        <v>0.53</v>
      </c>
      <c r="KL112">
        <v>777871</v>
      </c>
      <c r="KO112">
        <v>0.54</v>
      </c>
      <c r="KP112">
        <f t="shared" si="50"/>
        <v>0.54</v>
      </c>
      <c r="LA112">
        <v>777871</v>
      </c>
      <c r="LD112">
        <v>0.52</v>
      </c>
      <c r="LE112">
        <f t="shared" si="51"/>
        <v>0.52</v>
      </c>
      <c r="LP112">
        <v>777871</v>
      </c>
      <c r="LS112">
        <v>0.52</v>
      </c>
      <c r="LT112">
        <f t="shared" si="52"/>
        <v>0.52</v>
      </c>
      <c r="ME112">
        <v>777871</v>
      </c>
      <c r="MH112">
        <v>0.49</v>
      </c>
      <c r="MI112">
        <f t="shared" si="53"/>
        <v>0.49</v>
      </c>
      <c r="MT112">
        <v>777871</v>
      </c>
      <c r="MW112">
        <v>0.52</v>
      </c>
      <c r="MX112">
        <f t="shared" si="54"/>
        <v>0.52</v>
      </c>
      <c r="NI112">
        <v>777871</v>
      </c>
      <c r="NL112">
        <v>0.51</v>
      </c>
      <c r="NM112">
        <f t="shared" si="55"/>
        <v>0.51</v>
      </c>
      <c r="NX112">
        <v>777871</v>
      </c>
      <c r="OA112">
        <v>0.52</v>
      </c>
      <c r="OB112">
        <f t="shared" si="56"/>
        <v>0.52</v>
      </c>
      <c r="OM112">
        <v>777871</v>
      </c>
      <c r="OP112">
        <v>0.54</v>
      </c>
      <c r="OQ112">
        <f t="shared" si="57"/>
        <v>0.54</v>
      </c>
      <c r="PB112">
        <v>777871</v>
      </c>
      <c r="PE112">
        <v>0.53</v>
      </c>
      <c r="PF112">
        <f t="shared" si="58"/>
        <v>0.53</v>
      </c>
      <c r="PQ112">
        <v>777871</v>
      </c>
      <c r="PT112">
        <v>0.52</v>
      </c>
      <c r="PU112">
        <f t="shared" si="59"/>
        <v>0.52</v>
      </c>
      <c r="QF112">
        <v>777871</v>
      </c>
      <c r="QI112">
        <v>0.5</v>
      </c>
      <c r="QJ112">
        <f t="shared" si="60"/>
        <v>0.5</v>
      </c>
      <c r="QU112">
        <v>777871</v>
      </c>
      <c r="QX112">
        <v>0.54</v>
      </c>
      <c r="QY112">
        <f t="shared" si="61"/>
        <v>0.54</v>
      </c>
    </row>
    <row r="113" spans="12:467" x14ac:dyDescent="0.2">
      <c r="L113">
        <v>777443</v>
      </c>
      <c r="O113">
        <v>0.51</v>
      </c>
      <c r="P113">
        <f t="shared" si="31"/>
        <v>0.51</v>
      </c>
      <c r="AA113">
        <v>777443</v>
      </c>
      <c r="AD113">
        <v>0.52</v>
      </c>
      <c r="AE113">
        <f t="shared" si="32"/>
        <v>0.52</v>
      </c>
      <c r="AP113">
        <v>777443</v>
      </c>
      <c r="AS113">
        <v>0.49</v>
      </c>
      <c r="AT113">
        <f t="shared" si="33"/>
        <v>0.49</v>
      </c>
      <c r="BE113">
        <v>777443</v>
      </c>
      <c r="BH113">
        <v>0.45</v>
      </c>
      <c r="BI113">
        <f t="shared" si="34"/>
        <v>0.45</v>
      </c>
      <c r="BT113">
        <v>777443</v>
      </c>
      <c r="BW113">
        <v>0.51</v>
      </c>
      <c r="BX113">
        <f t="shared" si="35"/>
        <v>0.51</v>
      </c>
      <c r="CI113">
        <v>777443</v>
      </c>
      <c r="CL113">
        <v>0.53</v>
      </c>
      <c r="CM113">
        <f t="shared" si="36"/>
        <v>0.53</v>
      </c>
      <c r="CX113">
        <v>777443</v>
      </c>
      <c r="DA113">
        <v>0.54</v>
      </c>
      <c r="DB113">
        <f t="shared" si="37"/>
        <v>0.54</v>
      </c>
      <c r="DM113">
        <v>777443</v>
      </c>
      <c r="DP113">
        <v>0.52</v>
      </c>
      <c r="DQ113">
        <f t="shared" si="38"/>
        <v>0.52</v>
      </c>
      <c r="EB113">
        <v>777443</v>
      </c>
      <c r="EE113">
        <v>0.49</v>
      </c>
      <c r="EF113">
        <f t="shared" si="39"/>
        <v>0.49</v>
      </c>
      <c r="EQ113">
        <v>777443</v>
      </c>
      <c r="ET113">
        <v>0.49</v>
      </c>
      <c r="EU113">
        <f t="shared" si="40"/>
        <v>0.49</v>
      </c>
      <c r="FF113">
        <v>777443</v>
      </c>
      <c r="FI113">
        <v>0.53</v>
      </c>
      <c r="FJ113">
        <f t="shared" si="41"/>
        <v>0.53</v>
      </c>
      <c r="FU113">
        <v>777443</v>
      </c>
      <c r="FX113">
        <v>0.5</v>
      </c>
      <c r="FY113">
        <f t="shared" si="42"/>
        <v>0.5</v>
      </c>
      <c r="GJ113">
        <v>777443</v>
      </c>
      <c r="GM113">
        <v>0.52</v>
      </c>
      <c r="GN113">
        <f t="shared" si="43"/>
        <v>0.52</v>
      </c>
      <c r="GY113">
        <v>777443</v>
      </c>
      <c r="HB113">
        <v>0.52</v>
      </c>
      <c r="HC113">
        <f t="shared" si="44"/>
        <v>0.52</v>
      </c>
      <c r="HN113">
        <v>777443</v>
      </c>
      <c r="HQ113">
        <v>0.51</v>
      </c>
      <c r="HR113">
        <f t="shared" si="45"/>
        <v>0.51</v>
      </c>
      <c r="ID113">
        <v>777874</v>
      </c>
      <c r="IG113">
        <v>0.53</v>
      </c>
      <c r="IH113">
        <f t="shared" si="46"/>
        <v>0.53</v>
      </c>
      <c r="IS113">
        <v>777874</v>
      </c>
      <c r="IV113">
        <v>0.56999999999999995</v>
      </c>
      <c r="IW113">
        <f t="shared" si="47"/>
        <v>0.56999999999999995</v>
      </c>
      <c r="JH113">
        <v>777874</v>
      </c>
      <c r="JK113">
        <v>0.56999999999999995</v>
      </c>
      <c r="JL113">
        <f t="shared" si="48"/>
        <v>0.56999999999999995</v>
      </c>
      <c r="JW113">
        <v>777874</v>
      </c>
      <c r="JZ113">
        <v>0.53</v>
      </c>
      <c r="KA113">
        <f t="shared" si="49"/>
        <v>0.53</v>
      </c>
      <c r="KL113">
        <v>777874</v>
      </c>
      <c r="KO113">
        <v>0.53</v>
      </c>
      <c r="KP113">
        <f t="shared" si="50"/>
        <v>0.53</v>
      </c>
      <c r="LA113">
        <v>777874</v>
      </c>
      <c r="LD113">
        <v>0.54</v>
      </c>
      <c r="LE113">
        <f t="shared" si="51"/>
        <v>0.54</v>
      </c>
      <c r="LP113">
        <v>777874</v>
      </c>
      <c r="LS113">
        <v>0.54</v>
      </c>
      <c r="LT113">
        <f t="shared" si="52"/>
        <v>0.54</v>
      </c>
      <c r="ME113">
        <v>777874</v>
      </c>
      <c r="MH113">
        <v>0.59</v>
      </c>
      <c r="MI113">
        <f t="shared" si="53"/>
        <v>0.59</v>
      </c>
      <c r="MT113">
        <v>777874</v>
      </c>
      <c r="MW113">
        <v>0.63</v>
      </c>
      <c r="MX113">
        <f t="shared" si="54"/>
        <v>0.63</v>
      </c>
      <c r="NI113">
        <v>777874</v>
      </c>
      <c r="NL113">
        <v>0.54</v>
      </c>
      <c r="NM113">
        <f t="shared" si="55"/>
        <v>0.54</v>
      </c>
      <c r="NX113">
        <v>777874</v>
      </c>
      <c r="OA113">
        <v>0.53</v>
      </c>
      <c r="OB113">
        <f t="shared" si="56"/>
        <v>0.53</v>
      </c>
      <c r="OM113">
        <v>777874</v>
      </c>
      <c r="OP113">
        <v>0.55000000000000004</v>
      </c>
      <c r="OQ113">
        <f t="shared" si="57"/>
        <v>0.55000000000000004</v>
      </c>
      <c r="PB113">
        <v>777874</v>
      </c>
      <c r="PE113">
        <v>0.55000000000000004</v>
      </c>
      <c r="PF113">
        <f t="shared" si="58"/>
        <v>0.55000000000000004</v>
      </c>
      <c r="PQ113">
        <v>777874</v>
      </c>
      <c r="PT113">
        <v>0.54</v>
      </c>
      <c r="PU113">
        <f t="shared" si="59"/>
        <v>0.54</v>
      </c>
      <c r="QF113">
        <v>777874</v>
      </c>
      <c r="QI113">
        <v>0.56999999999999995</v>
      </c>
      <c r="QJ113">
        <f t="shared" si="60"/>
        <v>0.56999999999999995</v>
      </c>
      <c r="QU113">
        <v>777874</v>
      </c>
      <c r="QX113">
        <v>0.55000000000000004</v>
      </c>
      <c r="QY113">
        <f t="shared" si="61"/>
        <v>0.55000000000000004</v>
      </c>
    </row>
    <row r="114" spans="12:467" x14ac:dyDescent="0.2">
      <c r="L114">
        <v>777444</v>
      </c>
      <c r="O114">
        <v>0.41</v>
      </c>
      <c r="P114">
        <f t="shared" si="31"/>
        <v>0.41</v>
      </c>
      <c r="AA114">
        <v>777444</v>
      </c>
      <c r="AD114">
        <v>0.45</v>
      </c>
      <c r="AE114">
        <f t="shared" si="32"/>
        <v>0.45</v>
      </c>
      <c r="AP114">
        <v>777444</v>
      </c>
      <c r="AS114">
        <v>0.74</v>
      </c>
      <c r="AT114">
        <f t="shared" si="33"/>
        <v>0.74</v>
      </c>
      <c r="BE114">
        <v>777444</v>
      </c>
      <c r="BH114">
        <v>0.55000000000000004</v>
      </c>
      <c r="BI114">
        <f t="shared" si="34"/>
        <v>0.55000000000000004</v>
      </c>
      <c r="BT114">
        <v>777444</v>
      </c>
      <c r="BW114">
        <v>0.71</v>
      </c>
      <c r="BX114">
        <f t="shared" si="35"/>
        <v>0.71</v>
      </c>
      <c r="CI114">
        <v>777444</v>
      </c>
      <c r="CL114">
        <v>0.39</v>
      </c>
      <c r="CM114">
        <f t="shared" si="36"/>
        <v>0.39</v>
      </c>
      <c r="CX114">
        <v>777444</v>
      </c>
      <c r="DA114">
        <v>0.41</v>
      </c>
      <c r="DB114">
        <f t="shared" si="37"/>
        <v>0.41</v>
      </c>
      <c r="DM114">
        <v>777444</v>
      </c>
      <c r="DP114">
        <v>0.41</v>
      </c>
      <c r="DQ114">
        <f t="shared" si="38"/>
        <v>0.41</v>
      </c>
      <c r="EB114">
        <v>777444</v>
      </c>
      <c r="EE114">
        <v>0.4</v>
      </c>
      <c r="EF114">
        <f t="shared" si="39"/>
        <v>0.4</v>
      </c>
      <c r="EQ114">
        <v>777444</v>
      </c>
      <c r="ET114">
        <v>0.4</v>
      </c>
      <c r="EU114">
        <f t="shared" si="40"/>
        <v>0.4</v>
      </c>
      <c r="FF114">
        <v>777444</v>
      </c>
      <c r="FI114">
        <v>0.41</v>
      </c>
      <c r="FJ114">
        <f t="shared" si="41"/>
        <v>0.41</v>
      </c>
      <c r="FU114">
        <v>777444</v>
      </c>
      <c r="FX114">
        <v>0.41</v>
      </c>
      <c r="FY114">
        <f t="shared" si="42"/>
        <v>0.41</v>
      </c>
      <c r="GJ114">
        <v>777444</v>
      </c>
      <c r="GM114">
        <v>0.4</v>
      </c>
      <c r="GN114">
        <f t="shared" si="43"/>
        <v>0.4</v>
      </c>
      <c r="GY114">
        <v>777444</v>
      </c>
      <c r="HB114">
        <v>0.41</v>
      </c>
      <c r="HC114">
        <f t="shared" si="44"/>
        <v>0.41</v>
      </c>
      <c r="HN114">
        <v>777444</v>
      </c>
      <c r="HQ114">
        <v>0.4</v>
      </c>
      <c r="HR114">
        <f t="shared" si="45"/>
        <v>0.4</v>
      </c>
      <c r="ID114">
        <v>777876</v>
      </c>
      <c r="IG114">
        <v>0.46</v>
      </c>
      <c r="IH114">
        <f t="shared" si="46"/>
        <v>0.46</v>
      </c>
      <c r="IS114">
        <v>777876</v>
      </c>
      <c r="IV114">
        <v>0.46</v>
      </c>
      <c r="IW114">
        <f t="shared" si="47"/>
        <v>0.46</v>
      </c>
      <c r="JH114">
        <v>777876</v>
      </c>
      <c r="JK114">
        <v>0.47</v>
      </c>
      <c r="JL114">
        <f t="shared" si="48"/>
        <v>0.47</v>
      </c>
      <c r="JW114">
        <v>777876</v>
      </c>
      <c r="JZ114">
        <v>0.44</v>
      </c>
      <c r="KA114">
        <f t="shared" si="49"/>
        <v>0.44</v>
      </c>
      <c r="KL114">
        <v>777876</v>
      </c>
      <c r="KO114">
        <v>0.44</v>
      </c>
      <c r="KP114">
        <f t="shared" si="50"/>
        <v>0.44</v>
      </c>
      <c r="LA114">
        <v>777876</v>
      </c>
      <c r="LD114">
        <v>0.45</v>
      </c>
      <c r="LE114">
        <f t="shared" si="51"/>
        <v>0.45</v>
      </c>
      <c r="LP114">
        <v>777876</v>
      </c>
      <c r="LS114">
        <v>0.47</v>
      </c>
      <c r="LT114">
        <f t="shared" si="52"/>
        <v>0.47</v>
      </c>
      <c r="ME114">
        <v>777876</v>
      </c>
      <c r="MH114">
        <v>0.52</v>
      </c>
      <c r="MI114">
        <f t="shared" si="53"/>
        <v>0.52</v>
      </c>
      <c r="MT114">
        <v>777876</v>
      </c>
      <c r="MW114">
        <v>0.5</v>
      </c>
      <c r="MX114">
        <f t="shared" si="54"/>
        <v>0.5</v>
      </c>
      <c r="NI114">
        <v>777876</v>
      </c>
      <c r="NL114">
        <v>0.47</v>
      </c>
      <c r="NM114">
        <f t="shared" si="55"/>
        <v>0.47</v>
      </c>
      <c r="NX114">
        <v>777876</v>
      </c>
      <c r="OA114">
        <v>0.5</v>
      </c>
      <c r="OB114">
        <f t="shared" si="56"/>
        <v>0.5</v>
      </c>
      <c r="OM114">
        <v>777876</v>
      </c>
      <c r="OP114">
        <v>0.48</v>
      </c>
      <c r="OQ114">
        <f t="shared" si="57"/>
        <v>0.48</v>
      </c>
      <c r="PB114">
        <v>777876</v>
      </c>
      <c r="PE114">
        <v>0.47</v>
      </c>
      <c r="PF114">
        <f t="shared" si="58"/>
        <v>0.47</v>
      </c>
      <c r="PQ114">
        <v>777876</v>
      </c>
      <c r="PT114">
        <v>0.42</v>
      </c>
      <c r="PU114">
        <f t="shared" si="59"/>
        <v>0.42</v>
      </c>
      <c r="QF114">
        <v>777876</v>
      </c>
      <c r="QI114">
        <v>0.46</v>
      </c>
      <c r="QJ114">
        <f t="shared" si="60"/>
        <v>0.46</v>
      </c>
      <c r="QU114">
        <v>777876</v>
      </c>
      <c r="QX114">
        <v>0.46</v>
      </c>
      <c r="QY114">
        <f t="shared" si="61"/>
        <v>0.46</v>
      </c>
    </row>
    <row r="115" spans="12:467" x14ac:dyDescent="0.2">
      <c r="L115">
        <v>777446</v>
      </c>
      <c r="O115">
        <v>0.54</v>
      </c>
      <c r="P115">
        <f t="shared" si="31"/>
        <v>0.54</v>
      </c>
      <c r="AA115">
        <v>777446</v>
      </c>
      <c r="AD115">
        <v>0.6</v>
      </c>
      <c r="AE115">
        <f t="shared" si="32"/>
        <v>0.6</v>
      </c>
      <c r="AP115">
        <v>777446</v>
      </c>
      <c r="AS115">
        <v>0.74</v>
      </c>
      <c r="AT115">
        <f t="shared" si="33"/>
        <v>0.74</v>
      </c>
      <c r="BE115">
        <v>777446</v>
      </c>
      <c r="BH115">
        <v>0.56000000000000005</v>
      </c>
      <c r="BI115">
        <f t="shared" si="34"/>
        <v>0.56000000000000005</v>
      </c>
      <c r="BT115">
        <v>777446</v>
      </c>
      <c r="BW115">
        <v>0.39</v>
      </c>
      <c r="BX115">
        <f t="shared" si="35"/>
        <v>0.39</v>
      </c>
      <c r="CI115">
        <v>777446</v>
      </c>
      <c r="CL115">
        <v>0.56000000000000005</v>
      </c>
      <c r="CM115">
        <f t="shared" si="36"/>
        <v>0.56000000000000005</v>
      </c>
      <c r="CX115">
        <v>777446</v>
      </c>
      <c r="DA115">
        <v>0.57999999999999996</v>
      </c>
      <c r="DB115">
        <f t="shared" si="37"/>
        <v>0.57999999999999996</v>
      </c>
      <c r="DM115">
        <v>777446</v>
      </c>
      <c r="DP115">
        <v>0.54</v>
      </c>
      <c r="DQ115">
        <f t="shared" si="38"/>
        <v>0.54</v>
      </c>
      <c r="EB115">
        <v>777446</v>
      </c>
      <c r="EE115">
        <v>0.54</v>
      </c>
      <c r="EF115">
        <f t="shared" si="39"/>
        <v>0.54</v>
      </c>
      <c r="EQ115">
        <v>777446</v>
      </c>
      <c r="ET115">
        <v>0.54</v>
      </c>
      <c r="EU115">
        <f t="shared" si="40"/>
        <v>0.54</v>
      </c>
      <c r="FF115">
        <v>777446</v>
      </c>
      <c r="FI115">
        <v>0.57999999999999996</v>
      </c>
      <c r="FJ115">
        <f t="shared" si="41"/>
        <v>0.57999999999999996</v>
      </c>
      <c r="FU115">
        <v>777446</v>
      </c>
      <c r="FX115">
        <v>0.55000000000000004</v>
      </c>
      <c r="FY115">
        <f t="shared" si="42"/>
        <v>0.55000000000000004</v>
      </c>
      <c r="GJ115">
        <v>777446</v>
      </c>
      <c r="GM115">
        <v>0.54</v>
      </c>
      <c r="GN115">
        <f t="shared" si="43"/>
        <v>0.54</v>
      </c>
      <c r="GY115">
        <v>777446</v>
      </c>
      <c r="HB115">
        <v>0.59</v>
      </c>
      <c r="HC115">
        <f t="shared" si="44"/>
        <v>0.59</v>
      </c>
      <c r="HN115">
        <v>777446</v>
      </c>
      <c r="HQ115">
        <v>0.55000000000000004</v>
      </c>
      <c r="HR115">
        <f t="shared" si="45"/>
        <v>0.55000000000000004</v>
      </c>
      <c r="ID115">
        <v>777877</v>
      </c>
      <c r="IG115">
        <v>0.42</v>
      </c>
      <c r="IH115">
        <f t="shared" si="46"/>
        <v>0.42</v>
      </c>
      <c r="IS115">
        <v>777877</v>
      </c>
      <c r="IV115">
        <v>0.39</v>
      </c>
      <c r="IW115">
        <f t="shared" si="47"/>
        <v>0.39</v>
      </c>
      <c r="JH115">
        <v>777877</v>
      </c>
      <c r="JK115">
        <v>0.37</v>
      </c>
      <c r="JL115">
        <f t="shared" si="48"/>
        <v>0.37</v>
      </c>
      <c r="JW115">
        <v>777877</v>
      </c>
      <c r="JZ115">
        <v>0.41</v>
      </c>
      <c r="KA115">
        <f t="shared" si="49"/>
        <v>0.41</v>
      </c>
      <c r="KL115">
        <v>777877</v>
      </c>
      <c r="KO115">
        <v>0.33</v>
      </c>
      <c r="KP115">
        <f t="shared" si="50"/>
        <v>0.33</v>
      </c>
      <c r="LA115">
        <v>777877</v>
      </c>
      <c r="LD115">
        <v>0.37</v>
      </c>
      <c r="LE115">
        <f t="shared" si="51"/>
        <v>0.37</v>
      </c>
      <c r="LP115">
        <v>777877</v>
      </c>
      <c r="LS115">
        <v>0.41</v>
      </c>
      <c r="LT115">
        <f t="shared" si="52"/>
        <v>0.41</v>
      </c>
      <c r="ME115">
        <v>777877</v>
      </c>
      <c r="MH115">
        <v>0.33</v>
      </c>
      <c r="MI115">
        <f t="shared" si="53"/>
        <v>0.33</v>
      </c>
      <c r="MT115">
        <v>777877</v>
      </c>
      <c r="MW115">
        <v>0.26</v>
      </c>
      <c r="MX115">
        <f t="shared" si="54"/>
        <v>0.26</v>
      </c>
      <c r="NI115">
        <v>777877</v>
      </c>
      <c r="NL115">
        <v>0.41</v>
      </c>
      <c r="NM115">
        <f t="shared" si="55"/>
        <v>0.41</v>
      </c>
      <c r="NX115">
        <v>777877</v>
      </c>
      <c r="OA115">
        <v>0.48</v>
      </c>
      <c r="OB115">
        <f t="shared" si="56"/>
        <v>0.48</v>
      </c>
      <c r="OM115">
        <v>777877</v>
      </c>
      <c r="OP115">
        <v>0.38</v>
      </c>
      <c r="OQ115">
        <f t="shared" si="57"/>
        <v>0.38</v>
      </c>
      <c r="PB115">
        <v>777877</v>
      </c>
      <c r="PE115">
        <v>0.39</v>
      </c>
      <c r="PF115">
        <f t="shared" si="58"/>
        <v>0.39</v>
      </c>
      <c r="PQ115">
        <v>777877</v>
      </c>
      <c r="PT115">
        <v>0.37</v>
      </c>
      <c r="PU115">
        <f t="shared" si="59"/>
        <v>0.37</v>
      </c>
      <c r="QF115">
        <v>777877</v>
      </c>
      <c r="QI115">
        <v>0.35</v>
      </c>
      <c r="QJ115">
        <f t="shared" si="60"/>
        <v>0.35</v>
      </c>
      <c r="QU115">
        <v>777877</v>
      </c>
      <c r="QX115">
        <v>0.36</v>
      </c>
      <c r="QY115">
        <f t="shared" si="61"/>
        <v>0.36</v>
      </c>
    </row>
    <row r="116" spans="12:467" x14ac:dyDescent="0.2">
      <c r="L116">
        <v>777447</v>
      </c>
      <c r="O116">
        <v>0.45</v>
      </c>
      <c r="P116">
        <f t="shared" si="31"/>
        <v>0.45</v>
      </c>
      <c r="AA116">
        <v>777447</v>
      </c>
      <c r="AD116">
        <v>0.44</v>
      </c>
      <c r="AE116">
        <f t="shared" si="32"/>
        <v>0.44</v>
      </c>
      <c r="AP116">
        <v>777447</v>
      </c>
      <c r="AS116">
        <v>0.8</v>
      </c>
      <c r="AT116">
        <f t="shared" si="33"/>
        <v>0.8</v>
      </c>
      <c r="BE116">
        <v>777447</v>
      </c>
      <c r="BH116">
        <v>0.56000000000000005</v>
      </c>
      <c r="BI116">
        <f t="shared" si="34"/>
        <v>0.56000000000000005</v>
      </c>
      <c r="BT116">
        <v>777447</v>
      </c>
      <c r="BW116">
        <v>0.72</v>
      </c>
      <c r="BX116">
        <f t="shared" si="35"/>
        <v>0.72</v>
      </c>
      <c r="CI116">
        <v>777447</v>
      </c>
      <c r="CL116">
        <v>0.44</v>
      </c>
      <c r="CM116">
        <f t="shared" si="36"/>
        <v>0.44</v>
      </c>
      <c r="CX116">
        <v>777447</v>
      </c>
      <c r="DA116">
        <v>0.42</v>
      </c>
      <c r="DB116">
        <f t="shared" si="37"/>
        <v>0.42</v>
      </c>
      <c r="DM116">
        <v>777447</v>
      </c>
      <c r="DP116">
        <v>0.42</v>
      </c>
      <c r="DQ116">
        <f t="shared" si="38"/>
        <v>0.42</v>
      </c>
      <c r="EB116">
        <v>777447</v>
      </c>
      <c r="EE116">
        <v>0.41</v>
      </c>
      <c r="EF116">
        <f t="shared" si="39"/>
        <v>0.41</v>
      </c>
      <c r="EQ116">
        <v>777447</v>
      </c>
      <c r="ET116">
        <v>0.41</v>
      </c>
      <c r="EU116">
        <f t="shared" si="40"/>
        <v>0.41</v>
      </c>
      <c r="FF116">
        <v>777447</v>
      </c>
      <c r="FI116">
        <v>0.42</v>
      </c>
      <c r="FJ116">
        <f t="shared" si="41"/>
        <v>0.42</v>
      </c>
      <c r="FU116">
        <v>777447</v>
      </c>
      <c r="FX116">
        <v>0.46</v>
      </c>
      <c r="FY116">
        <f t="shared" si="42"/>
        <v>0.46</v>
      </c>
      <c r="GJ116">
        <v>777447</v>
      </c>
      <c r="GM116">
        <v>0.42</v>
      </c>
      <c r="GN116">
        <f t="shared" si="43"/>
        <v>0.42</v>
      </c>
      <c r="GY116">
        <v>777447</v>
      </c>
      <c r="HB116">
        <v>0.45</v>
      </c>
      <c r="HC116">
        <f t="shared" si="44"/>
        <v>0.45</v>
      </c>
      <c r="HN116">
        <v>777447</v>
      </c>
      <c r="HQ116">
        <v>0.4</v>
      </c>
      <c r="HR116">
        <f t="shared" si="45"/>
        <v>0.4</v>
      </c>
      <c r="ID116">
        <v>777880</v>
      </c>
      <c r="IG116">
        <v>0.52</v>
      </c>
      <c r="IH116">
        <f t="shared" si="46"/>
        <v>0.52</v>
      </c>
      <c r="IS116">
        <v>777880</v>
      </c>
      <c r="IV116">
        <v>0.51</v>
      </c>
      <c r="IW116">
        <f t="shared" si="47"/>
        <v>0.51</v>
      </c>
      <c r="JH116">
        <v>777880</v>
      </c>
      <c r="JK116">
        <v>0.59</v>
      </c>
      <c r="JL116">
        <f t="shared" si="48"/>
        <v>0.59</v>
      </c>
      <c r="JW116">
        <v>777880</v>
      </c>
      <c r="JZ116">
        <v>0.51</v>
      </c>
      <c r="KA116">
        <f t="shared" si="49"/>
        <v>0.51</v>
      </c>
      <c r="KL116">
        <v>777880</v>
      </c>
      <c r="KO116">
        <v>0.59</v>
      </c>
      <c r="KP116">
        <f t="shared" si="50"/>
        <v>0.59</v>
      </c>
      <c r="LA116">
        <v>777880</v>
      </c>
      <c r="LD116">
        <v>0.52</v>
      </c>
      <c r="LE116">
        <f t="shared" si="51"/>
        <v>0.52</v>
      </c>
      <c r="LP116">
        <v>777880</v>
      </c>
      <c r="LS116">
        <v>0.49</v>
      </c>
      <c r="LT116">
        <f t="shared" si="52"/>
        <v>0.49</v>
      </c>
      <c r="ME116">
        <v>777880</v>
      </c>
      <c r="MH116">
        <v>0.59</v>
      </c>
      <c r="MI116">
        <f t="shared" si="53"/>
        <v>0.59</v>
      </c>
      <c r="MT116">
        <v>777880</v>
      </c>
      <c r="MW116">
        <v>0.63</v>
      </c>
      <c r="MX116">
        <f t="shared" si="54"/>
        <v>0.63</v>
      </c>
      <c r="NI116">
        <v>777880</v>
      </c>
      <c r="NL116">
        <v>0.51</v>
      </c>
      <c r="NM116">
        <f t="shared" si="55"/>
        <v>0.51</v>
      </c>
      <c r="NX116">
        <v>777880</v>
      </c>
      <c r="OA116">
        <v>0.51</v>
      </c>
      <c r="OB116">
        <f t="shared" si="56"/>
        <v>0.51</v>
      </c>
      <c r="OM116">
        <v>777880</v>
      </c>
      <c r="OP116">
        <v>0.53</v>
      </c>
      <c r="OQ116">
        <f t="shared" si="57"/>
        <v>0.53</v>
      </c>
      <c r="PB116">
        <v>777880</v>
      </c>
      <c r="PE116">
        <v>0.52</v>
      </c>
      <c r="PF116">
        <f t="shared" si="58"/>
        <v>0.52</v>
      </c>
      <c r="PQ116">
        <v>777880</v>
      </c>
      <c r="PT116">
        <v>0.53</v>
      </c>
      <c r="PU116">
        <f t="shared" si="59"/>
        <v>0.53</v>
      </c>
      <c r="QF116">
        <v>777880</v>
      </c>
      <c r="QI116">
        <v>0.48</v>
      </c>
      <c r="QJ116">
        <f t="shared" si="60"/>
        <v>0.48</v>
      </c>
      <c r="QU116">
        <v>777880</v>
      </c>
      <c r="QX116">
        <v>0.52</v>
      </c>
      <c r="QY116">
        <f t="shared" si="61"/>
        <v>0.52</v>
      </c>
    </row>
    <row r="117" spans="12:467" x14ac:dyDescent="0.2">
      <c r="L117">
        <v>777450</v>
      </c>
      <c r="O117">
        <v>0.54</v>
      </c>
      <c r="P117">
        <f t="shared" si="31"/>
        <v>0.54</v>
      </c>
      <c r="AA117">
        <v>777450</v>
      </c>
      <c r="AD117">
        <v>0.52</v>
      </c>
      <c r="AE117">
        <f t="shared" si="32"/>
        <v>0.52</v>
      </c>
      <c r="AP117">
        <v>777450</v>
      </c>
      <c r="AS117">
        <v>0.54</v>
      </c>
      <c r="AT117">
        <f t="shared" si="33"/>
        <v>0.54</v>
      </c>
      <c r="BE117">
        <v>777450</v>
      </c>
      <c r="BH117">
        <v>0.51</v>
      </c>
      <c r="BI117">
        <f t="shared" si="34"/>
        <v>0.51</v>
      </c>
      <c r="BT117">
        <v>777450</v>
      </c>
      <c r="BW117">
        <v>0.33</v>
      </c>
      <c r="BX117">
        <f t="shared" si="35"/>
        <v>0.33</v>
      </c>
      <c r="CI117">
        <v>777450</v>
      </c>
      <c r="CL117">
        <v>0.56999999999999995</v>
      </c>
      <c r="CM117">
        <f t="shared" si="36"/>
        <v>0.56999999999999995</v>
      </c>
      <c r="CX117">
        <v>777450</v>
      </c>
      <c r="DA117">
        <v>0.53</v>
      </c>
      <c r="DB117">
        <f t="shared" si="37"/>
        <v>0.53</v>
      </c>
      <c r="DM117">
        <v>777450</v>
      </c>
      <c r="DP117">
        <v>0.54</v>
      </c>
      <c r="DQ117">
        <f t="shared" si="38"/>
        <v>0.54</v>
      </c>
      <c r="EB117">
        <v>777450</v>
      </c>
      <c r="EE117">
        <v>0.51</v>
      </c>
      <c r="EF117">
        <f t="shared" si="39"/>
        <v>0.51</v>
      </c>
      <c r="EQ117">
        <v>777450</v>
      </c>
      <c r="ET117">
        <v>0.51</v>
      </c>
      <c r="EU117">
        <f t="shared" si="40"/>
        <v>0.51</v>
      </c>
      <c r="FF117">
        <v>777450</v>
      </c>
      <c r="FI117">
        <v>0.54</v>
      </c>
      <c r="FJ117">
        <f t="shared" si="41"/>
        <v>0.54</v>
      </c>
      <c r="FU117">
        <v>777450</v>
      </c>
      <c r="FX117">
        <v>0.54</v>
      </c>
      <c r="FY117">
        <f t="shared" si="42"/>
        <v>0.54</v>
      </c>
      <c r="GJ117">
        <v>777450</v>
      </c>
      <c r="GM117">
        <v>0.52</v>
      </c>
      <c r="GN117">
        <f t="shared" si="43"/>
        <v>0.52</v>
      </c>
      <c r="GY117">
        <v>777450</v>
      </c>
      <c r="HB117">
        <v>0.5</v>
      </c>
      <c r="HC117">
        <f t="shared" si="44"/>
        <v>0.5</v>
      </c>
      <c r="HN117">
        <v>777450</v>
      </c>
      <c r="HQ117">
        <v>0.48</v>
      </c>
      <c r="HR117">
        <f t="shared" si="45"/>
        <v>0.48</v>
      </c>
      <c r="ID117">
        <v>777853</v>
      </c>
      <c r="IG117">
        <v>0.56999999999999995</v>
      </c>
      <c r="IH117">
        <f t="shared" si="46"/>
        <v>0.56999999999999995</v>
      </c>
      <c r="IS117">
        <v>777853</v>
      </c>
      <c r="IV117">
        <v>0.55000000000000004</v>
      </c>
      <c r="IW117">
        <f t="shared" si="47"/>
        <v>0.55000000000000004</v>
      </c>
      <c r="JH117">
        <v>777853</v>
      </c>
      <c r="JK117">
        <v>0.55000000000000004</v>
      </c>
      <c r="JL117">
        <f t="shared" si="48"/>
        <v>0.55000000000000004</v>
      </c>
      <c r="JW117">
        <v>777853</v>
      </c>
      <c r="JZ117">
        <v>0.56000000000000005</v>
      </c>
      <c r="KA117">
        <f t="shared" si="49"/>
        <v>0.56000000000000005</v>
      </c>
      <c r="KL117">
        <v>777853</v>
      </c>
      <c r="KO117">
        <v>0.55000000000000004</v>
      </c>
      <c r="KP117">
        <f t="shared" si="50"/>
        <v>0.55000000000000004</v>
      </c>
      <c r="LA117">
        <v>777853</v>
      </c>
      <c r="LD117">
        <v>0.53</v>
      </c>
      <c r="LE117">
        <f t="shared" si="51"/>
        <v>0.53</v>
      </c>
      <c r="LP117">
        <v>777853</v>
      </c>
      <c r="LS117">
        <v>0.53</v>
      </c>
      <c r="LT117">
        <f t="shared" si="52"/>
        <v>0.53</v>
      </c>
      <c r="ME117">
        <v>777853</v>
      </c>
      <c r="MH117">
        <v>0.57999999999999996</v>
      </c>
      <c r="MI117">
        <f t="shared" si="53"/>
        <v>0.57999999999999996</v>
      </c>
      <c r="MT117">
        <v>777853</v>
      </c>
      <c r="MW117">
        <v>0.56999999999999995</v>
      </c>
      <c r="MX117">
        <f t="shared" si="54"/>
        <v>0.56999999999999995</v>
      </c>
      <c r="NI117">
        <v>777853</v>
      </c>
      <c r="NL117">
        <v>0.54</v>
      </c>
      <c r="NM117">
        <f t="shared" si="55"/>
        <v>0.54</v>
      </c>
      <c r="NX117">
        <v>777853</v>
      </c>
      <c r="OA117">
        <v>0.56000000000000005</v>
      </c>
      <c r="OB117">
        <f t="shared" si="56"/>
        <v>0.56000000000000005</v>
      </c>
      <c r="OM117">
        <v>777853</v>
      </c>
      <c r="OP117">
        <v>0.54</v>
      </c>
      <c r="OQ117">
        <f t="shared" si="57"/>
        <v>0.54</v>
      </c>
      <c r="PB117">
        <v>777853</v>
      </c>
      <c r="PE117">
        <v>0.53</v>
      </c>
      <c r="PF117">
        <f t="shared" si="58"/>
        <v>0.53</v>
      </c>
      <c r="PQ117">
        <v>777853</v>
      </c>
      <c r="PT117">
        <v>0.55000000000000004</v>
      </c>
      <c r="PU117">
        <f t="shared" si="59"/>
        <v>0.55000000000000004</v>
      </c>
      <c r="QF117">
        <v>777853</v>
      </c>
      <c r="QI117">
        <v>0.56000000000000005</v>
      </c>
      <c r="QJ117">
        <f t="shared" si="60"/>
        <v>0.56000000000000005</v>
      </c>
      <c r="QU117">
        <v>777853</v>
      </c>
      <c r="QX117">
        <v>0.54</v>
      </c>
      <c r="QY117">
        <f t="shared" si="61"/>
        <v>0.54</v>
      </c>
    </row>
    <row r="118" spans="12:467" x14ac:dyDescent="0.2">
      <c r="L118">
        <v>777452</v>
      </c>
      <c r="O118">
        <v>0.5</v>
      </c>
      <c r="P118">
        <f t="shared" si="31"/>
        <v>0.5</v>
      </c>
      <c r="AA118">
        <v>777452</v>
      </c>
      <c r="AD118">
        <v>0.53</v>
      </c>
      <c r="AE118">
        <f t="shared" si="32"/>
        <v>0.53</v>
      </c>
      <c r="AP118">
        <v>777452</v>
      </c>
      <c r="AS118">
        <v>0.61</v>
      </c>
      <c r="AT118">
        <f t="shared" si="33"/>
        <v>0.61</v>
      </c>
      <c r="BE118">
        <v>777452</v>
      </c>
      <c r="BH118">
        <v>0.49</v>
      </c>
      <c r="BI118">
        <f t="shared" si="34"/>
        <v>0.49</v>
      </c>
      <c r="BT118">
        <v>777452</v>
      </c>
      <c r="BW118">
        <v>0.57999999999999996</v>
      </c>
      <c r="BX118">
        <f t="shared" si="35"/>
        <v>0.57999999999999996</v>
      </c>
      <c r="CI118">
        <v>777452</v>
      </c>
      <c r="CL118">
        <v>0.54</v>
      </c>
      <c r="CM118">
        <f t="shared" si="36"/>
        <v>0.54</v>
      </c>
      <c r="CX118">
        <v>777452</v>
      </c>
      <c r="DA118">
        <v>0.51</v>
      </c>
      <c r="DB118">
        <f t="shared" si="37"/>
        <v>0.51</v>
      </c>
      <c r="DM118">
        <v>777452</v>
      </c>
      <c r="DP118">
        <v>0.53</v>
      </c>
      <c r="DQ118">
        <f t="shared" si="38"/>
        <v>0.53</v>
      </c>
      <c r="EB118">
        <v>777452</v>
      </c>
      <c r="EE118">
        <v>0.5</v>
      </c>
      <c r="EF118">
        <f t="shared" si="39"/>
        <v>0.5</v>
      </c>
      <c r="EQ118">
        <v>777452</v>
      </c>
      <c r="ET118">
        <v>0.5</v>
      </c>
      <c r="EU118">
        <f t="shared" si="40"/>
        <v>0.5</v>
      </c>
      <c r="FF118">
        <v>777452</v>
      </c>
      <c r="FI118">
        <v>0.53</v>
      </c>
      <c r="FJ118">
        <f t="shared" si="41"/>
        <v>0.53</v>
      </c>
      <c r="FU118">
        <v>777452</v>
      </c>
      <c r="FX118">
        <v>0.54</v>
      </c>
      <c r="FY118">
        <f t="shared" si="42"/>
        <v>0.54</v>
      </c>
      <c r="GJ118">
        <v>777452</v>
      </c>
      <c r="GM118">
        <v>0.5</v>
      </c>
      <c r="GN118">
        <f t="shared" si="43"/>
        <v>0.5</v>
      </c>
      <c r="GY118">
        <v>777452</v>
      </c>
      <c r="HB118">
        <v>0.56000000000000005</v>
      </c>
      <c r="HC118">
        <f t="shared" si="44"/>
        <v>0.56000000000000005</v>
      </c>
      <c r="HN118">
        <v>777452</v>
      </c>
      <c r="HQ118">
        <v>0.55000000000000004</v>
      </c>
      <c r="HR118">
        <f t="shared" si="45"/>
        <v>0.55000000000000004</v>
      </c>
      <c r="ID118">
        <v>777855</v>
      </c>
      <c r="IG118">
        <v>0.54</v>
      </c>
      <c r="IH118">
        <f t="shared" si="46"/>
        <v>0.54</v>
      </c>
      <c r="IS118">
        <v>777855</v>
      </c>
      <c r="IV118">
        <v>0.54</v>
      </c>
      <c r="IW118">
        <f t="shared" si="47"/>
        <v>0.54</v>
      </c>
      <c r="JH118">
        <v>777855</v>
      </c>
      <c r="JK118">
        <v>0.56999999999999995</v>
      </c>
      <c r="JL118">
        <f t="shared" si="48"/>
        <v>0.56999999999999995</v>
      </c>
      <c r="JW118">
        <v>777855</v>
      </c>
      <c r="JZ118">
        <v>0.53</v>
      </c>
      <c r="KA118">
        <f t="shared" si="49"/>
        <v>0.53</v>
      </c>
      <c r="KL118">
        <v>777855</v>
      </c>
      <c r="KO118">
        <v>0.52</v>
      </c>
      <c r="KP118">
        <f t="shared" si="50"/>
        <v>0.52</v>
      </c>
      <c r="LA118">
        <v>777855</v>
      </c>
      <c r="LD118">
        <v>0.52</v>
      </c>
      <c r="LE118">
        <f t="shared" si="51"/>
        <v>0.52</v>
      </c>
      <c r="LP118">
        <v>777855</v>
      </c>
      <c r="LS118">
        <v>0.53</v>
      </c>
      <c r="LT118">
        <f t="shared" si="52"/>
        <v>0.53</v>
      </c>
      <c r="ME118">
        <v>777855</v>
      </c>
      <c r="MH118">
        <v>0.49</v>
      </c>
      <c r="MI118">
        <f t="shared" si="53"/>
        <v>0.49</v>
      </c>
      <c r="MT118">
        <v>777855</v>
      </c>
      <c r="MW118">
        <v>0.45</v>
      </c>
      <c r="MX118">
        <f t="shared" si="54"/>
        <v>0.45</v>
      </c>
      <c r="NI118">
        <v>777855</v>
      </c>
      <c r="NL118">
        <v>0.54</v>
      </c>
      <c r="NM118">
        <f t="shared" si="55"/>
        <v>0.54</v>
      </c>
      <c r="NX118">
        <v>777855</v>
      </c>
      <c r="OA118">
        <v>0.53</v>
      </c>
      <c r="OB118">
        <f t="shared" si="56"/>
        <v>0.53</v>
      </c>
      <c r="OM118">
        <v>777855</v>
      </c>
      <c r="OP118">
        <v>0.55000000000000004</v>
      </c>
      <c r="OQ118">
        <f t="shared" si="57"/>
        <v>0.55000000000000004</v>
      </c>
      <c r="PB118">
        <v>777855</v>
      </c>
      <c r="PE118">
        <v>0.55000000000000004</v>
      </c>
      <c r="PF118">
        <f t="shared" si="58"/>
        <v>0.55000000000000004</v>
      </c>
      <c r="PQ118">
        <v>777855</v>
      </c>
      <c r="PT118">
        <v>0.55000000000000004</v>
      </c>
      <c r="PU118">
        <f t="shared" si="59"/>
        <v>0.55000000000000004</v>
      </c>
      <c r="QF118">
        <v>777855</v>
      </c>
      <c r="QI118">
        <v>0.5</v>
      </c>
      <c r="QJ118">
        <f t="shared" si="60"/>
        <v>0.5</v>
      </c>
      <c r="QU118">
        <v>777855</v>
      </c>
      <c r="QX118">
        <v>0.55000000000000004</v>
      </c>
      <c r="QY118">
        <f t="shared" si="61"/>
        <v>0.55000000000000004</v>
      </c>
    </row>
    <row r="119" spans="12:467" x14ac:dyDescent="0.2">
      <c r="L119">
        <v>777455</v>
      </c>
      <c r="O119">
        <v>0.54</v>
      </c>
      <c r="P119">
        <f t="shared" si="31"/>
        <v>0.54</v>
      </c>
      <c r="AA119">
        <v>777455</v>
      </c>
      <c r="AD119">
        <v>0.56999999999999995</v>
      </c>
      <c r="AE119">
        <f t="shared" si="32"/>
        <v>0.56999999999999995</v>
      </c>
      <c r="AP119">
        <v>777455</v>
      </c>
      <c r="AS119">
        <v>0.46</v>
      </c>
      <c r="AT119">
        <f t="shared" si="33"/>
        <v>0.46</v>
      </c>
      <c r="BE119">
        <v>777455</v>
      </c>
      <c r="BH119">
        <v>0.56000000000000005</v>
      </c>
      <c r="BI119">
        <f t="shared" si="34"/>
        <v>0.56000000000000005</v>
      </c>
      <c r="BT119">
        <v>777455</v>
      </c>
      <c r="BW119">
        <v>0.49</v>
      </c>
      <c r="BX119">
        <f t="shared" si="35"/>
        <v>0.49</v>
      </c>
      <c r="CI119">
        <v>777455</v>
      </c>
      <c r="CL119">
        <v>0.56000000000000005</v>
      </c>
      <c r="CM119">
        <f t="shared" si="36"/>
        <v>0.56000000000000005</v>
      </c>
      <c r="CX119">
        <v>777455</v>
      </c>
      <c r="DA119">
        <v>0.56000000000000005</v>
      </c>
      <c r="DB119">
        <f t="shared" si="37"/>
        <v>0.56000000000000005</v>
      </c>
      <c r="DM119">
        <v>777455</v>
      </c>
      <c r="DP119">
        <v>0.56999999999999995</v>
      </c>
      <c r="DQ119">
        <f t="shared" si="38"/>
        <v>0.56999999999999995</v>
      </c>
      <c r="EB119">
        <v>777455</v>
      </c>
      <c r="EE119">
        <v>0.56000000000000005</v>
      </c>
      <c r="EF119">
        <f t="shared" si="39"/>
        <v>0.56000000000000005</v>
      </c>
      <c r="EQ119">
        <v>777455</v>
      </c>
      <c r="ET119">
        <v>0.56000000000000005</v>
      </c>
      <c r="EU119">
        <f t="shared" si="40"/>
        <v>0.56000000000000005</v>
      </c>
      <c r="FF119">
        <v>777455</v>
      </c>
      <c r="FI119">
        <v>0.55000000000000004</v>
      </c>
      <c r="FJ119">
        <f t="shared" si="41"/>
        <v>0.55000000000000004</v>
      </c>
      <c r="FU119">
        <v>777455</v>
      </c>
      <c r="FX119">
        <v>0.54</v>
      </c>
      <c r="FY119">
        <f t="shared" si="42"/>
        <v>0.54</v>
      </c>
      <c r="GJ119">
        <v>777455</v>
      </c>
      <c r="GM119">
        <v>0.53</v>
      </c>
      <c r="GN119">
        <f t="shared" si="43"/>
        <v>0.53</v>
      </c>
      <c r="GY119">
        <v>777455</v>
      </c>
      <c r="HB119">
        <v>0.59</v>
      </c>
      <c r="HC119">
        <f t="shared" si="44"/>
        <v>0.59</v>
      </c>
      <c r="HN119">
        <v>777455</v>
      </c>
      <c r="HQ119">
        <v>0.5</v>
      </c>
      <c r="HR119">
        <f t="shared" si="45"/>
        <v>0.5</v>
      </c>
      <c r="ID119">
        <v>777856</v>
      </c>
      <c r="IG119">
        <v>0.49</v>
      </c>
      <c r="IH119">
        <f t="shared" si="46"/>
        <v>0.49</v>
      </c>
      <c r="IS119">
        <v>777856</v>
      </c>
      <c r="IV119">
        <v>0.51</v>
      </c>
      <c r="IW119">
        <f t="shared" si="47"/>
        <v>0.51</v>
      </c>
      <c r="JH119">
        <v>777856</v>
      </c>
      <c r="JK119">
        <v>0.5</v>
      </c>
      <c r="JL119">
        <f t="shared" si="48"/>
        <v>0.5</v>
      </c>
      <c r="JW119">
        <v>777856</v>
      </c>
      <c r="JZ119">
        <v>0.52</v>
      </c>
      <c r="KA119">
        <f t="shared" si="49"/>
        <v>0.52</v>
      </c>
      <c r="KL119">
        <v>777856</v>
      </c>
      <c r="KO119">
        <v>0.48</v>
      </c>
      <c r="KP119">
        <f t="shared" si="50"/>
        <v>0.48</v>
      </c>
      <c r="LA119">
        <v>777856</v>
      </c>
      <c r="LD119">
        <v>0.47</v>
      </c>
      <c r="LE119">
        <f t="shared" si="51"/>
        <v>0.47</v>
      </c>
      <c r="LP119">
        <v>777856</v>
      </c>
      <c r="LS119">
        <v>0.47</v>
      </c>
      <c r="LT119">
        <f t="shared" si="52"/>
        <v>0.47</v>
      </c>
      <c r="ME119">
        <v>777856</v>
      </c>
      <c r="MH119">
        <v>0.49</v>
      </c>
      <c r="MI119">
        <f t="shared" si="53"/>
        <v>0.49</v>
      </c>
      <c r="MT119">
        <v>777856</v>
      </c>
      <c r="MW119">
        <v>0.43</v>
      </c>
      <c r="MX119">
        <f t="shared" si="54"/>
        <v>0.43</v>
      </c>
      <c r="NI119">
        <v>777856</v>
      </c>
      <c r="NL119">
        <v>0.47</v>
      </c>
      <c r="NM119">
        <f t="shared" si="55"/>
        <v>0.47</v>
      </c>
      <c r="NX119">
        <v>777856</v>
      </c>
      <c r="OA119">
        <v>0.49</v>
      </c>
      <c r="OB119">
        <f t="shared" si="56"/>
        <v>0.49</v>
      </c>
      <c r="OM119">
        <v>777856</v>
      </c>
      <c r="OP119">
        <v>0.5</v>
      </c>
      <c r="OQ119">
        <f t="shared" si="57"/>
        <v>0.5</v>
      </c>
      <c r="PB119">
        <v>777856</v>
      </c>
      <c r="PE119">
        <v>0.49</v>
      </c>
      <c r="PF119">
        <f t="shared" si="58"/>
        <v>0.49</v>
      </c>
      <c r="PQ119">
        <v>777856</v>
      </c>
      <c r="PT119">
        <v>0.49</v>
      </c>
      <c r="PU119">
        <f t="shared" si="59"/>
        <v>0.49</v>
      </c>
      <c r="QF119">
        <v>777856</v>
      </c>
      <c r="QI119">
        <v>0.46</v>
      </c>
      <c r="QJ119">
        <f t="shared" si="60"/>
        <v>0.46</v>
      </c>
      <c r="QU119">
        <v>777856</v>
      </c>
      <c r="QX119">
        <v>0.52</v>
      </c>
      <c r="QY119">
        <f t="shared" si="61"/>
        <v>0.52</v>
      </c>
    </row>
    <row r="120" spans="12:467" x14ac:dyDescent="0.2">
      <c r="L120">
        <v>777458</v>
      </c>
      <c r="O120">
        <v>0.44</v>
      </c>
      <c r="P120">
        <f t="shared" si="31"/>
        <v>0.44</v>
      </c>
      <c r="AA120">
        <v>777458</v>
      </c>
      <c r="AD120">
        <v>0.49</v>
      </c>
      <c r="AE120">
        <f t="shared" si="32"/>
        <v>0.49</v>
      </c>
      <c r="AP120">
        <v>777458</v>
      </c>
      <c r="AS120">
        <v>0.6</v>
      </c>
      <c r="AT120">
        <f t="shared" si="33"/>
        <v>0.6</v>
      </c>
      <c r="BE120">
        <v>777458</v>
      </c>
      <c r="BH120">
        <v>0.42</v>
      </c>
      <c r="BI120">
        <f t="shared" si="34"/>
        <v>0.42</v>
      </c>
      <c r="BT120">
        <v>777458</v>
      </c>
      <c r="BW120">
        <v>0.53</v>
      </c>
      <c r="BX120">
        <f t="shared" si="35"/>
        <v>0.53</v>
      </c>
      <c r="CI120">
        <v>777458</v>
      </c>
      <c r="CL120">
        <v>0.42</v>
      </c>
      <c r="CM120">
        <f t="shared" si="36"/>
        <v>0.42</v>
      </c>
      <c r="CX120">
        <v>777458</v>
      </c>
      <c r="DA120">
        <v>0.41</v>
      </c>
      <c r="DB120">
        <f t="shared" si="37"/>
        <v>0.41</v>
      </c>
      <c r="DM120">
        <v>777458</v>
      </c>
      <c r="DP120">
        <v>0.4</v>
      </c>
      <c r="DQ120">
        <f t="shared" si="38"/>
        <v>0.4</v>
      </c>
      <c r="EB120">
        <v>777458</v>
      </c>
      <c r="EE120">
        <v>0.4</v>
      </c>
      <c r="EF120">
        <f t="shared" si="39"/>
        <v>0.4</v>
      </c>
      <c r="EQ120">
        <v>777458</v>
      </c>
      <c r="ET120">
        <v>0.4</v>
      </c>
      <c r="EU120">
        <f t="shared" si="40"/>
        <v>0.4</v>
      </c>
      <c r="FF120">
        <v>777458</v>
      </c>
      <c r="FI120">
        <v>0.41</v>
      </c>
      <c r="FJ120">
        <f t="shared" si="41"/>
        <v>0.41</v>
      </c>
      <c r="FU120">
        <v>777458</v>
      </c>
      <c r="FX120">
        <v>0.46</v>
      </c>
      <c r="FY120">
        <f t="shared" si="42"/>
        <v>0.46</v>
      </c>
      <c r="GJ120">
        <v>777458</v>
      </c>
      <c r="GM120">
        <v>0.42</v>
      </c>
      <c r="GN120">
        <f t="shared" si="43"/>
        <v>0.42</v>
      </c>
      <c r="GY120">
        <v>777458</v>
      </c>
      <c r="HB120">
        <v>0.43</v>
      </c>
      <c r="HC120">
        <f t="shared" si="44"/>
        <v>0.43</v>
      </c>
      <c r="HN120">
        <v>777458</v>
      </c>
      <c r="HQ120">
        <v>0.32</v>
      </c>
      <c r="HR120">
        <f t="shared" si="45"/>
        <v>0.32</v>
      </c>
      <c r="ID120">
        <v>777858</v>
      </c>
      <c r="IG120">
        <v>0.51</v>
      </c>
      <c r="IH120">
        <f t="shared" si="46"/>
        <v>0.51</v>
      </c>
      <c r="IS120">
        <v>777858</v>
      </c>
      <c r="IV120">
        <v>0.53</v>
      </c>
      <c r="IW120">
        <f t="shared" si="47"/>
        <v>0.53</v>
      </c>
      <c r="JH120">
        <v>777858</v>
      </c>
      <c r="JK120">
        <v>0.56000000000000005</v>
      </c>
      <c r="JL120">
        <f t="shared" si="48"/>
        <v>0.56000000000000005</v>
      </c>
      <c r="JW120">
        <v>777858</v>
      </c>
      <c r="JZ120">
        <v>0.55000000000000004</v>
      </c>
      <c r="KA120">
        <f t="shared" si="49"/>
        <v>0.55000000000000004</v>
      </c>
      <c r="KL120">
        <v>777858</v>
      </c>
      <c r="KO120">
        <v>0.59</v>
      </c>
      <c r="KP120">
        <f t="shared" si="50"/>
        <v>0.59</v>
      </c>
      <c r="LA120">
        <v>777858</v>
      </c>
      <c r="LD120">
        <v>0.54</v>
      </c>
      <c r="LE120">
        <f t="shared" si="51"/>
        <v>0.54</v>
      </c>
      <c r="LP120">
        <v>777858</v>
      </c>
      <c r="LS120">
        <v>0.54</v>
      </c>
      <c r="LT120">
        <f t="shared" si="52"/>
        <v>0.54</v>
      </c>
      <c r="ME120">
        <v>777858</v>
      </c>
      <c r="MH120">
        <v>0.59</v>
      </c>
      <c r="MI120">
        <f t="shared" si="53"/>
        <v>0.59</v>
      </c>
      <c r="MT120">
        <v>777858</v>
      </c>
      <c r="MW120">
        <v>0.61</v>
      </c>
      <c r="MX120">
        <f t="shared" si="54"/>
        <v>0.61</v>
      </c>
      <c r="NI120">
        <v>777858</v>
      </c>
      <c r="NL120">
        <v>0.51</v>
      </c>
      <c r="NM120">
        <f t="shared" si="55"/>
        <v>0.51</v>
      </c>
      <c r="NX120">
        <v>777858</v>
      </c>
      <c r="OA120">
        <v>0.55000000000000004</v>
      </c>
      <c r="OB120">
        <f t="shared" si="56"/>
        <v>0.55000000000000004</v>
      </c>
      <c r="OM120">
        <v>777858</v>
      </c>
      <c r="OP120">
        <v>0.53</v>
      </c>
      <c r="OQ120">
        <f t="shared" si="57"/>
        <v>0.53</v>
      </c>
      <c r="PB120">
        <v>777858</v>
      </c>
      <c r="PE120">
        <v>0.51</v>
      </c>
      <c r="PF120">
        <f t="shared" si="58"/>
        <v>0.51</v>
      </c>
      <c r="PQ120">
        <v>777858</v>
      </c>
      <c r="PT120">
        <v>0.52</v>
      </c>
      <c r="PU120">
        <f t="shared" si="59"/>
        <v>0.52</v>
      </c>
      <c r="QF120">
        <v>777858</v>
      </c>
      <c r="QI120">
        <v>0.52</v>
      </c>
      <c r="QJ120">
        <f t="shared" si="60"/>
        <v>0.52</v>
      </c>
      <c r="QU120">
        <v>777858</v>
      </c>
      <c r="QX120">
        <v>0.55000000000000004</v>
      </c>
      <c r="QY120">
        <f t="shared" si="61"/>
        <v>0.55000000000000004</v>
      </c>
    </row>
    <row r="121" spans="12:467" x14ac:dyDescent="0.2">
      <c r="L121">
        <v>777425</v>
      </c>
      <c r="O121">
        <v>0.56000000000000005</v>
      </c>
      <c r="P121">
        <f t="shared" si="31"/>
        <v>0.56000000000000005</v>
      </c>
      <c r="AA121">
        <v>777425</v>
      </c>
      <c r="AD121">
        <v>0.67</v>
      </c>
      <c r="AE121">
        <f t="shared" si="32"/>
        <v>0.67</v>
      </c>
      <c r="AP121">
        <v>777425</v>
      </c>
      <c r="AS121">
        <v>0.45</v>
      </c>
      <c r="AT121">
        <f t="shared" si="33"/>
        <v>0.45</v>
      </c>
      <c r="BE121">
        <v>777425</v>
      </c>
      <c r="BH121">
        <v>0.55000000000000004</v>
      </c>
      <c r="BI121">
        <f t="shared" si="34"/>
        <v>0.55000000000000004</v>
      </c>
      <c r="BT121">
        <v>777425</v>
      </c>
      <c r="BW121">
        <v>0.44</v>
      </c>
      <c r="BX121">
        <f t="shared" si="35"/>
        <v>0.44</v>
      </c>
      <c r="CI121">
        <v>777425</v>
      </c>
      <c r="CL121">
        <v>0.51</v>
      </c>
      <c r="CM121">
        <f t="shared" si="36"/>
        <v>0.51</v>
      </c>
      <c r="CX121">
        <v>777425</v>
      </c>
      <c r="DA121">
        <v>0.49</v>
      </c>
      <c r="DB121">
        <f t="shared" si="37"/>
        <v>0.49</v>
      </c>
      <c r="DM121">
        <v>777425</v>
      </c>
      <c r="DP121">
        <v>0.5</v>
      </c>
      <c r="DQ121">
        <f t="shared" si="38"/>
        <v>0.5</v>
      </c>
      <c r="EB121">
        <v>777425</v>
      </c>
      <c r="EE121">
        <v>0.48</v>
      </c>
      <c r="EF121">
        <f t="shared" si="39"/>
        <v>0.48</v>
      </c>
      <c r="EQ121">
        <v>777425</v>
      </c>
      <c r="ET121">
        <v>0.48</v>
      </c>
      <c r="EU121">
        <f t="shared" si="40"/>
        <v>0.48</v>
      </c>
      <c r="FF121">
        <v>777425</v>
      </c>
      <c r="FI121">
        <v>0.52</v>
      </c>
      <c r="FJ121">
        <f t="shared" si="41"/>
        <v>0.52</v>
      </c>
      <c r="FU121">
        <v>777425</v>
      </c>
      <c r="FX121">
        <v>0.51</v>
      </c>
      <c r="FY121">
        <f t="shared" si="42"/>
        <v>0.51</v>
      </c>
      <c r="GJ121">
        <v>777425</v>
      </c>
      <c r="GM121">
        <v>0.48</v>
      </c>
      <c r="GN121">
        <f t="shared" si="43"/>
        <v>0.48</v>
      </c>
      <c r="GY121">
        <v>777425</v>
      </c>
      <c r="HB121">
        <v>0.49</v>
      </c>
      <c r="HC121">
        <f t="shared" si="44"/>
        <v>0.49</v>
      </c>
      <c r="HN121">
        <v>777425</v>
      </c>
      <c r="HQ121">
        <v>0.52</v>
      </c>
      <c r="HR121">
        <f t="shared" si="45"/>
        <v>0.52</v>
      </c>
      <c r="ID121">
        <v>777859</v>
      </c>
      <c r="IG121">
        <v>0.46</v>
      </c>
      <c r="IH121">
        <f t="shared" si="46"/>
        <v>0.46</v>
      </c>
      <c r="IS121">
        <v>777859</v>
      </c>
      <c r="IV121">
        <v>0.48</v>
      </c>
      <c r="IW121">
        <f t="shared" si="47"/>
        <v>0.48</v>
      </c>
      <c r="JH121">
        <v>777859</v>
      </c>
      <c r="JK121">
        <v>0.48</v>
      </c>
      <c r="JL121">
        <f t="shared" si="48"/>
        <v>0.48</v>
      </c>
      <c r="JW121">
        <v>777859</v>
      </c>
      <c r="JZ121">
        <v>0.49</v>
      </c>
      <c r="KA121">
        <f t="shared" si="49"/>
        <v>0.49</v>
      </c>
      <c r="KL121">
        <v>777859</v>
      </c>
      <c r="KO121">
        <v>0.45</v>
      </c>
      <c r="KP121">
        <f t="shared" si="50"/>
        <v>0.45</v>
      </c>
      <c r="LA121">
        <v>777859</v>
      </c>
      <c r="LD121">
        <v>0.48</v>
      </c>
      <c r="LE121">
        <f t="shared" si="51"/>
        <v>0.48</v>
      </c>
      <c r="LP121">
        <v>777859</v>
      </c>
      <c r="LS121">
        <v>0.47</v>
      </c>
      <c r="LT121">
        <f t="shared" si="52"/>
        <v>0.47</v>
      </c>
      <c r="ME121">
        <v>777859</v>
      </c>
      <c r="MH121">
        <v>0.43</v>
      </c>
      <c r="MI121">
        <f t="shared" si="53"/>
        <v>0.43</v>
      </c>
      <c r="MT121">
        <v>777859</v>
      </c>
      <c r="MW121">
        <v>0.4</v>
      </c>
      <c r="MX121">
        <f t="shared" si="54"/>
        <v>0.4</v>
      </c>
      <c r="NI121">
        <v>777859</v>
      </c>
      <c r="NL121">
        <v>0.48</v>
      </c>
      <c r="NM121">
        <f t="shared" si="55"/>
        <v>0.48</v>
      </c>
      <c r="NX121">
        <v>777859</v>
      </c>
      <c r="OA121">
        <v>0.51</v>
      </c>
      <c r="OB121">
        <f t="shared" si="56"/>
        <v>0.51</v>
      </c>
      <c r="OM121">
        <v>777859</v>
      </c>
      <c r="OP121">
        <v>0.48</v>
      </c>
      <c r="OQ121">
        <f t="shared" si="57"/>
        <v>0.48</v>
      </c>
      <c r="PB121">
        <v>777859</v>
      </c>
      <c r="PE121">
        <v>0.5</v>
      </c>
      <c r="PF121">
        <f t="shared" si="58"/>
        <v>0.5</v>
      </c>
      <c r="PQ121">
        <v>777859</v>
      </c>
      <c r="PT121">
        <v>0.48</v>
      </c>
      <c r="PU121">
        <f t="shared" si="59"/>
        <v>0.48</v>
      </c>
      <c r="QF121">
        <v>777859</v>
      </c>
      <c r="QI121">
        <v>0.53</v>
      </c>
      <c r="QJ121">
        <f t="shared" si="60"/>
        <v>0.53</v>
      </c>
      <c r="QU121">
        <v>777859</v>
      </c>
      <c r="QX121">
        <v>0.49</v>
      </c>
      <c r="QY121">
        <f t="shared" si="61"/>
        <v>0.49</v>
      </c>
    </row>
    <row r="122" spans="12:467" x14ac:dyDescent="0.2">
      <c r="L122">
        <v>777428</v>
      </c>
      <c r="O122">
        <v>0.45</v>
      </c>
      <c r="P122">
        <f t="shared" si="31"/>
        <v>0.45</v>
      </c>
      <c r="AA122">
        <v>777428</v>
      </c>
      <c r="AD122">
        <v>0.42</v>
      </c>
      <c r="AE122">
        <f t="shared" si="32"/>
        <v>0.42</v>
      </c>
      <c r="AP122">
        <v>777428</v>
      </c>
      <c r="AS122">
        <v>0.47</v>
      </c>
      <c r="AT122">
        <f t="shared" si="33"/>
        <v>0.47</v>
      </c>
      <c r="BE122">
        <v>777428</v>
      </c>
      <c r="BH122">
        <v>0.46</v>
      </c>
      <c r="BI122">
        <f t="shared" si="34"/>
        <v>0.46</v>
      </c>
      <c r="BT122">
        <v>777428</v>
      </c>
      <c r="BW122">
        <v>0.63</v>
      </c>
      <c r="BX122">
        <f t="shared" si="35"/>
        <v>0.63</v>
      </c>
      <c r="CI122">
        <v>777428</v>
      </c>
      <c r="CL122">
        <v>0.45</v>
      </c>
      <c r="CM122">
        <f t="shared" si="36"/>
        <v>0.45</v>
      </c>
      <c r="CX122">
        <v>777428</v>
      </c>
      <c r="DA122">
        <v>0.45</v>
      </c>
      <c r="DB122">
        <f t="shared" si="37"/>
        <v>0.45</v>
      </c>
      <c r="DM122">
        <v>777428</v>
      </c>
      <c r="DP122">
        <v>0.43</v>
      </c>
      <c r="DQ122">
        <f t="shared" si="38"/>
        <v>0.43</v>
      </c>
      <c r="EB122">
        <v>777428</v>
      </c>
      <c r="EE122">
        <v>0.42</v>
      </c>
      <c r="EF122">
        <f t="shared" si="39"/>
        <v>0.42</v>
      </c>
      <c r="EQ122">
        <v>777428</v>
      </c>
      <c r="ET122">
        <v>0.42</v>
      </c>
      <c r="EU122">
        <f t="shared" si="40"/>
        <v>0.42</v>
      </c>
      <c r="FF122">
        <v>777428</v>
      </c>
      <c r="FI122">
        <v>0.47</v>
      </c>
      <c r="FJ122">
        <f t="shared" si="41"/>
        <v>0.47</v>
      </c>
      <c r="FU122">
        <v>777428</v>
      </c>
      <c r="FX122">
        <v>0.46</v>
      </c>
      <c r="FY122">
        <f t="shared" si="42"/>
        <v>0.46</v>
      </c>
      <c r="GJ122">
        <v>777428</v>
      </c>
      <c r="GM122">
        <v>0.44</v>
      </c>
      <c r="GN122">
        <f t="shared" si="43"/>
        <v>0.44</v>
      </c>
      <c r="GY122">
        <v>777428</v>
      </c>
      <c r="HB122">
        <v>0.47</v>
      </c>
      <c r="HC122">
        <f t="shared" si="44"/>
        <v>0.47</v>
      </c>
      <c r="HN122">
        <v>777428</v>
      </c>
      <c r="HQ122">
        <v>0.43</v>
      </c>
      <c r="HR122">
        <f t="shared" si="45"/>
        <v>0.43</v>
      </c>
      <c r="ID122">
        <v>777860</v>
      </c>
      <c r="IG122">
        <v>0.49</v>
      </c>
      <c r="IH122">
        <f t="shared" si="46"/>
        <v>0.49</v>
      </c>
      <c r="IS122">
        <v>777860</v>
      </c>
      <c r="IV122">
        <v>0.51</v>
      </c>
      <c r="IW122">
        <f t="shared" si="47"/>
        <v>0.51</v>
      </c>
      <c r="JH122">
        <v>777860</v>
      </c>
      <c r="JK122">
        <v>0.5</v>
      </c>
      <c r="JL122">
        <f t="shared" si="48"/>
        <v>0.5</v>
      </c>
      <c r="JW122">
        <v>777860</v>
      </c>
      <c r="JZ122">
        <v>0.47</v>
      </c>
      <c r="KA122">
        <f t="shared" si="49"/>
        <v>0.47</v>
      </c>
      <c r="KL122">
        <v>777860</v>
      </c>
      <c r="KO122">
        <v>0.54</v>
      </c>
      <c r="KP122">
        <f t="shared" si="50"/>
        <v>0.54</v>
      </c>
      <c r="LA122">
        <v>777860</v>
      </c>
      <c r="LD122">
        <v>0.51</v>
      </c>
      <c r="LE122">
        <f t="shared" si="51"/>
        <v>0.51</v>
      </c>
      <c r="LP122">
        <v>777860</v>
      </c>
      <c r="LS122">
        <v>0.52</v>
      </c>
      <c r="LT122">
        <f t="shared" si="52"/>
        <v>0.52</v>
      </c>
      <c r="ME122">
        <v>777860</v>
      </c>
      <c r="MH122">
        <v>0.59</v>
      </c>
      <c r="MI122">
        <f t="shared" si="53"/>
        <v>0.59</v>
      </c>
      <c r="MT122">
        <v>777860</v>
      </c>
      <c r="MW122">
        <v>0.52</v>
      </c>
      <c r="MX122">
        <f t="shared" si="54"/>
        <v>0.52</v>
      </c>
      <c r="NI122">
        <v>777860</v>
      </c>
      <c r="NL122">
        <v>0.52</v>
      </c>
      <c r="NM122">
        <f t="shared" si="55"/>
        <v>0.52</v>
      </c>
      <c r="NX122">
        <v>777860</v>
      </c>
      <c r="OA122">
        <v>0.48</v>
      </c>
      <c r="OB122">
        <f t="shared" si="56"/>
        <v>0.48</v>
      </c>
      <c r="OM122">
        <v>777860</v>
      </c>
      <c r="OP122">
        <v>0.51</v>
      </c>
      <c r="OQ122">
        <f t="shared" si="57"/>
        <v>0.51</v>
      </c>
      <c r="PB122">
        <v>777860</v>
      </c>
      <c r="PE122">
        <v>0.5</v>
      </c>
      <c r="PF122">
        <f t="shared" si="58"/>
        <v>0.5</v>
      </c>
      <c r="PQ122">
        <v>777860</v>
      </c>
      <c r="PT122">
        <v>0.49</v>
      </c>
      <c r="PU122">
        <f t="shared" si="59"/>
        <v>0.49</v>
      </c>
      <c r="QF122">
        <v>777860</v>
      </c>
      <c r="QI122">
        <v>0.5</v>
      </c>
      <c r="QJ122">
        <f t="shared" si="60"/>
        <v>0.5</v>
      </c>
      <c r="QU122">
        <v>777860</v>
      </c>
      <c r="QX122">
        <v>0.51</v>
      </c>
      <c r="QY122">
        <f t="shared" si="61"/>
        <v>0.51</v>
      </c>
    </row>
    <row r="123" spans="12:467" x14ac:dyDescent="0.2">
      <c r="L123">
        <v>777429</v>
      </c>
      <c r="O123">
        <v>0.44</v>
      </c>
      <c r="P123">
        <f t="shared" si="31"/>
        <v>0.44</v>
      </c>
      <c r="AA123">
        <v>777429</v>
      </c>
      <c r="AD123">
        <v>0.46</v>
      </c>
      <c r="AE123">
        <f t="shared" si="32"/>
        <v>0.46</v>
      </c>
      <c r="AP123">
        <v>777429</v>
      </c>
      <c r="AS123">
        <v>0.41</v>
      </c>
      <c r="AT123">
        <f t="shared" si="33"/>
        <v>0.41</v>
      </c>
      <c r="BE123">
        <v>777429</v>
      </c>
      <c r="BH123">
        <v>0.48</v>
      </c>
      <c r="BI123">
        <f t="shared" si="34"/>
        <v>0.48</v>
      </c>
      <c r="BT123">
        <v>777429</v>
      </c>
      <c r="BW123">
        <v>0.33</v>
      </c>
      <c r="BX123">
        <f t="shared" si="35"/>
        <v>0.33</v>
      </c>
      <c r="CI123">
        <v>777429</v>
      </c>
      <c r="CL123">
        <v>0.44</v>
      </c>
      <c r="CM123">
        <f t="shared" si="36"/>
        <v>0.44</v>
      </c>
      <c r="CX123">
        <v>777429</v>
      </c>
      <c r="DA123">
        <v>0.45</v>
      </c>
      <c r="DB123">
        <f t="shared" si="37"/>
        <v>0.45</v>
      </c>
      <c r="DM123">
        <v>777429</v>
      </c>
      <c r="DP123">
        <v>0.45</v>
      </c>
      <c r="DQ123">
        <f t="shared" si="38"/>
        <v>0.45</v>
      </c>
      <c r="EB123">
        <v>777429</v>
      </c>
      <c r="EE123">
        <v>0.46</v>
      </c>
      <c r="EF123">
        <f t="shared" si="39"/>
        <v>0.46</v>
      </c>
      <c r="EQ123">
        <v>777429</v>
      </c>
      <c r="ET123">
        <v>0.46</v>
      </c>
      <c r="EU123">
        <f t="shared" si="40"/>
        <v>0.46</v>
      </c>
      <c r="FF123">
        <v>777429</v>
      </c>
      <c r="FI123">
        <v>0.46</v>
      </c>
      <c r="FJ123">
        <f t="shared" si="41"/>
        <v>0.46</v>
      </c>
      <c r="FU123">
        <v>777429</v>
      </c>
      <c r="FX123">
        <v>0.44</v>
      </c>
      <c r="FY123">
        <f t="shared" si="42"/>
        <v>0.44</v>
      </c>
      <c r="GJ123">
        <v>777429</v>
      </c>
      <c r="GM123">
        <v>0.45</v>
      </c>
      <c r="GN123">
        <f t="shared" si="43"/>
        <v>0.45</v>
      </c>
      <c r="GY123">
        <v>777429</v>
      </c>
      <c r="HB123">
        <v>0.5</v>
      </c>
      <c r="HC123">
        <f t="shared" si="44"/>
        <v>0.5</v>
      </c>
      <c r="HN123">
        <v>777429</v>
      </c>
      <c r="HQ123">
        <v>0.49</v>
      </c>
      <c r="HR123">
        <f t="shared" si="45"/>
        <v>0.49</v>
      </c>
      <c r="ID123">
        <v>777861</v>
      </c>
      <c r="IG123">
        <v>0.51</v>
      </c>
      <c r="IH123">
        <f t="shared" si="46"/>
        <v>0.51</v>
      </c>
      <c r="IS123">
        <v>777861</v>
      </c>
      <c r="IV123">
        <v>0.49</v>
      </c>
      <c r="IW123">
        <f t="shared" si="47"/>
        <v>0.49</v>
      </c>
      <c r="JH123">
        <v>777861</v>
      </c>
      <c r="JK123">
        <v>0.5</v>
      </c>
      <c r="JL123">
        <f t="shared" si="48"/>
        <v>0.5</v>
      </c>
      <c r="JW123">
        <v>777861</v>
      </c>
      <c r="JZ123">
        <v>0.52</v>
      </c>
      <c r="KA123">
        <f t="shared" si="49"/>
        <v>0.52</v>
      </c>
      <c r="KL123">
        <v>777861</v>
      </c>
      <c r="KO123">
        <v>0.53</v>
      </c>
      <c r="KP123">
        <f t="shared" si="50"/>
        <v>0.53</v>
      </c>
      <c r="LA123">
        <v>777861</v>
      </c>
      <c r="LD123">
        <v>0.46</v>
      </c>
      <c r="LE123">
        <f t="shared" si="51"/>
        <v>0.46</v>
      </c>
      <c r="LP123">
        <v>777861</v>
      </c>
      <c r="LS123">
        <v>0.51</v>
      </c>
      <c r="LT123">
        <f t="shared" si="52"/>
        <v>0.51</v>
      </c>
      <c r="ME123">
        <v>777861</v>
      </c>
      <c r="MH123">
        <v>0.5</v>
      </c>
      <c r="MI123">
        <f t="shared" si="53"/>
        <v>0.5</v>
      </c>
      <c r="MT123">
        <v>777861</v>
      </c>
      <c r="MW123">
        <v>0.44</v>
      </c>
      <c r="MX123">
        <f t="shared" si="54"/>
        <v>0.44</v>
      </c>
      <c r="NI123">
        <v>777861</v>
      </c>
      <c r="NL123">
        <v>0.52</v>
      </c>
      <c r="NM123">
        <f t="shared" si="55"/>
        <v>0.52</v>
      </c>
      <c r="NX123">
        <v>777861</v>
      </c>
      <c r="OA123">
        <v>0.53</v>
      </c>
      <c r="OB123">
        <f t="shared" si="56"/>
        <v>0.53</v>
      </c>
      <c r="OM123">
        <v>777861</v>
      </c>
      <c r="OP123">
        <v>0.51</v>
      </c>
      <c r="OQ123">
        <f t="shared" si="57"/>
        <v>0.51</v>
      </c>
      <c r="PB123">
        <v>777861</v>
      </c>
      <c r="PE123">
        <v>0.52</v>
      </c>
      <c r="PF123">
        <f t="shared" si="58"/>
        <v>0.52</v>
      </c>
      <c r="PQ123">
        <v>777861</v>
      </c>
      <c r="PT123">
        <v>0.52</v>
      </c>
      <c r="PU123">
        <f t="shared" si="59"/>
        <v>0.52</v>
      </c>
      <c r="QF123">
        <v>777861</v>
      </c>
      <c r="QI123">
        <v>0.46</v>
      </c>
      <c r="QJ123">
        <f t="shared" si="60"/>
        <v>0.46</v>
      </c>
      <c r="QU123">
        <v>777861</v>
      </c>
      <c r="QX123">
        <v>0.52</v>
      </c>
      <c r="QY123">
        <f t="shared" si="61"/>
        <v>0.52</v>
      </c>
    </row>
    <row r="124" spans="12:467" x14ac:dyDescent="0.2">
      <c r="L124">
        <v>777430</v>
      </c>
      <c r="O124">
        <v>0.45</v>
      </c>
      <c r="P124">
        <f t="shared" si="31"/>
        <v>0.45</v>
      </c>
      <c r="AA124">
        <v>777430</v>
      </c>
      <c r="AD124">
        <v>0.39</v>
      </c>
      <c r="AE124">
        <f t="shared" si="32"/>
        <v>0.39</v>
      </c>
      <c r="AP124">
        <v>777430</v>
      </c>
      <c r="AS124">
        <v>0.37</v>
      </c>
      <c r="AT124">
        <f t="shared" si="33"/>
        <v>0.37</v>
      </c>
      <c r="BE124">
        <v>777430</v>
      </c>
      <c r="BH124">
        <v>0.37</v>
      </c>
      <c r="BI124">
        <f t="shared" si="34"/>
        <v>0.37</v>
      </c>
      <c r="BT124">
        <v>777430</v>
      </c>
      <c r="BW124">
        <v>0.21</v>
      </c>
      <c r="BX124">
        <f t="shared" si="35"/>
        <v>0.21</v>
      </c>
      <c r="CI124">
        <v>777430</v>
      </c>
      <c r="CL124">
        <v>0.43</v>
      </c>
      <c r="CM124">
        <f t="shared" si="36"/>
        <v>0.43</v>
      </c>
      <c r="CX124">
        <v>777430</v>
      </c>
      <c r="DA124">
        <v>0.45</v>
      </c>
      <c r="DB124">
        <f t="shared" si="37"/>
        <v>0.45</v>
      </c>
      <c r="DM124">
        <v>777430</v>
      </c>
      <c r="DP124">
        <v>0.47</v>
      </c>
      <c r="DQ124">
        <f t="shared" si="38"/>
        <v>0.47</v>
      </c>
      <c r="EB124">
        <v>777430</v>
      </c>
      <c r="EE124">
        <v>0.4</v>
      </c>
      <c r="EF124">
        <f t="shared" si="39"/>
        <v>0.4</v>
      </c>
      <c r="EQ124">
        <v>777430</v>
      </c>
      <c r="ET124">
        <v>0.4</v>
      </c>
      <c r="EU124">
        <f t="shared" si="40"/>
        <v>0.4</v>
      </c>
      <c r="FF124">
        <v>777430</v>
      </c>
      <c r="FI124">
        <v>0.42</v>
      </c>
      <c r="FJ124">
        <f t="shared" si="41"/>
        <v>0.42</v>
      </c>
      <c r="FU124">
        <v>777430</v>
      </c>
      <c r="FX124">
        <v>0.44</v>
      </c>
      <c r="FY124">
        <f t="shared" si="42"/>
        <v>0.44</v>
      </c>
      <c r="GJ124">
        <v>777430</v>
      </c>
      <c r="GM124">
        <v>0.41</v>
      </c>
      <c r="GN124">
        <f t="shared" si="43"/>
        <v>0.41</v>
      </c>
      <c r="GY124">
        <v>777430</v>
      </c>
      <c r="HB124">
        <v>0.42</v>
      </c>
      <c r="HC124">
        <f t="shared" si="44"/>
        <v>0.42</v>
      </c>
      <c r="HN124">
        <v>777430</v>
      </c>
      <c r="HQ124">
        <v>0.39</v>
      </c>
      <c r="HR124">
        <f t="shared" si="45"/>
        <v>0.39</v>
      </c>
      <c r="ID124">
        <v>777863</v>
      </c>
      <c r="IG124">
        <v>0.4</v>
      </c>
      <c r="IH124">
        <f t="shared" si="46"/>
        <v>0.4</v>
      </c>
      <c r="IS124">
        <v>777863</v>
      </c>
      <c r="IV124">
        <v>0.39</v>
      </c>
      <c r="IW124">
        <f t="shared" si="47"/>
        <v>0.39</v>
      </c>
      <c r="JH124">
        <v>777863</v>
      </c>
      <c r="JK124">
        <v>0.43</v>
      </c>
      <c r="JL124">
        <f t="shared" si="48"/>
        <v>0.43</v>
      </c>
      <c r="JW124">
        <v>777863</v>
      </c>
      <c r="JZ124">
        <v>0.4</v>
      </c>
      <c r="KA124">
        <f t="shared" si="49"/>
        <v>0.4</v>
      </c>
      <c r="KL124">
        <v>777863</v>
      </c>
      <c r="KO124">
        <v>0.5</v>
      </c>
      <c r="KP124">
        <f t="shared" si="50"/>
        <v>0.5</v>
      </c>
      <c r="LA124">
        <v>777863</v>
      </c>
      <c r="LD124">
        <v>0.42</v>
      </c>
      <c r="LE124">
        <f t="shared" si="51"/>
        <v>0.42</v>
      </c>
      <c r="LP124">
        <v>777863</v>
      </c>
      <c r="LS124">
        <v>0.41</v>
      </c>
      <c r="LT124">
        <f t="shared" si="52"/>
        <v>0.41</v>
      </c>
      <c r="ME124">
        <v>777863</v>
      </c>
      <c r="MH124">
        <v>0.47</v>
      </c>
      <c r="MI124">
        <f t="shared" si="53"/>
        <v>0.47</v>
      </c>
      <c r="MT124">
        <v>777863</v>
      </c>
      <c r="MW124">
        <v>0.5</v>
      </c>
      <c r="MX124">
        <f t="shared" si="54"/>
        <v>0.5</v>
      </c>
      <c r="NI124">
        <v>777863</v>
      </c>
      <c r="NL124">
        <v>0.4</v>
      </c>
      <c r="NM124">
        <f t="shared" si="55"/>
        <v>0.4</v>
      </c>
      <c r="NX124">
        <v>777863</v>
      </c>
      <c r="OA124">
        <v>0.46</v>
      </c>
      <c r="OB124">
        <f t="shared" si="56"/>
        <v>0.46</v>
      </c>
      <c r="OM124">
        <v>777863</v>
      </c>
      <c r="OP124">
        <v>0.42</v>
      </c>
      <c r="OQ124">
        <f t="shared" si="57"/>
        <v>0.42</v>
      </c>
      <c r="PB124">
        <v>777863</v>
      </c>
      <c r="PE124">
        <v>0.4</v>
      </c>
      <c r="PF124">
        <f t="shared" si="58"/>
        <v>0.4</v>
      </c>
      <c r="PQ124">
        <v>777863</v>
      </c>
      <c r="PT124">
        <v>0.44</v>
      </c>
      <c r="PU124">
        <f t="shared" si="59"/>
        <v>0.44</v>
      </c>
      <c r="QF124">
        <v>777863</v>
      </c>
      <c r="QI124">
        <v>0.4</v>
      </c>
      <c r="QJ124">
        <f t="shared" si="60"/>
        <v>0.4</v>
      </c>
      <c r="QU124">
        <v>777863</v>
      </c>
      <c r="QX124">
        <v>0.4</v>
      </c>
      <c r="QY124">
        <f t="shared" si="61"/>
        <v>0.4</v>
      </c>
    </row>
    <row r="125" spans="12:467" x14ac:dyDescent="0.2">
      <c r="L125">
        <v>777431</v>
      </c>
      <c r="O125">
        <v>0.51</v>
      </c>
      <c r="P125">
        <f t="shared" si="31"/>
        <v>0.51</v>
      </c>
      <c r="AA125">
        <v>777431</v>
      </c>
      <c r="AD125">
        <v>0.57999999999999996</v>
      </c>
      <c r="AE125">
        <f t="shared" si="32"/>
        <v>0.57999999999999996</v>
      </c>
      <c r="AP125">
        <v>777431</v>
      </c>
      <c r="AS125">
        <v>0.51</v>
      </c>
      <c r="AT125">
        <f t="shared" si="33"/>
        <v>0.51</v>
      </c>
      <c r="BE125">
        <v>777431</v>
      </c>
      <c r="BH125">
        <v>0.46</v>
      </c>
      <c r="BI125">
        <f t="shared" si="34"/>
        <v>0.46</v>
      </c>
      <c r="BT125">
        <v>777431</v>
      </c>
      <c r="BW125">
        <v>0.52</v>
      </c>
      <c r="BX125">
        <f t="shared" si="35"/>
        <v>0.52</v>
      </c>
      <c r="CI125">
        <v>777431</v>
      </c>
      <c r="CL125">
        <v>0.51</v>
      </c>
      <c r="CM125">
        <f t="shared" si="36"/>
        <v>0.51</v>
      </c>
      <c r="CX125">
        <v>777431</v>
      </c>
      <c r="DA125">
        <v>0.5</v>
      </c>
      <c r="DB125">
        <f t="shared" si="37"/>
        <v>0.5</v>
      </c>
      <c r="DM125">
        <v>777431</v>
      </c>
      <c r="DP125">
        <v>0.51</v>
      </c>
      <c r="DQ125">
        <f t="shared" si="38"/>
        <v>0.51</v>
      </c>
      <c r="EB125">
        <v>777431</v>
      </c>
      <c r="EE125">
        <v>0.51</v>
      </c>
      <c r="EF125">
        <f t="shared" si="39"/>
        <v>0.51</v>
      </c>
      <c r="EQ125">
        <v>777431</v>
      </c>
      <c r="ET125">
        <v>0.51</v>
      </c>
      <c r="EU125">
        <f t="shared" si="40"/>
        <v>0.51</v>
      </c>
      <c r="FF125">
        <v>777431</v>
      </c>
      <c r="FI125">
        <v>0.5</v>
      </c>
      <c r="FJ125">
        <f t="shared" si="41"/>
        <v>0.5</v>
      </c>
      <c r="FU125">
        <v>777431</v>
      </c>
      <c r="FX125">
        <v>0.54</v>
      </c>
      <c r="FY125">
        <f t="shared" si="42"/>
        <v>0.54</v>
      </c>
      <c r="GJ125">
        <v>777431</v>
      </c>
      <c r="GM125">
        <v>0.48</v>
      </c>
      <c r="GN125">
        <f t="shared" si="43"/>
        <v>0.48</v>
      </c>
      <c r="GY125">
        <v>777431</v>
      </c>
      <c r="HB125">
        <v>0.49</v>
      </c>
      <c r="HC125">
        <f t="shared" si="44"/>
        <v>0.49</v>
      </c>
      <c r="HN125">
        <v>777431</v>
      </c>
      <c r="HQ125">
        <v>0.47</v>
      </c>
      <c r="HR125">
        <f t="shared" si="45"/>
        <v>0.47</v>
      </c>
      <c r="ID125">
        <v>777836</v>
      </c>
      <c r="IG125">
        <v>0.6</v>
      </c>
      <c r="IH125">
        <f t="shared" si="46"/>
        <v>0.6</v>
      </c>
      <c r="IS125">
        <v>777836</v>
      </c>
      <c r="IV125">
        <v>0.59</v>
      </c>
      <c r="IW125">
        <f t="shared" si="47"/>
        <v>0.59</v>
      </c>
      <c r="JH125">
        <v>777836</v>
      </c>
      <c r="JK125">
        <v>0.59</v>
      </c>
      <c r="JL125">
        <f t="shared" si="48"/>
        <v>0.59</v>
      </c>
      <c r="JW125">
        <v>777836</v>
      </c>
      <c r="JZ125">
        <v>0.55000000000000004</v>
      </c>
      <c r="KA125">
        <f t="shared" si="49"/>
        <v>0.55000000000000004</v>
      </c>
      <c r="KL125">
        <v>777836</v>
      </c>
      <c r="KO125">
        <v>0.59</v>
      </c>
      <c r="KP125">
        <f t="shared" si="50"/>
        <v>0.59</v>
      </c>
      <c r="LA125">
        <v>777836</v>
      </c>
      <c r="LD125">
        <v>0.61</v>
      </c>
      <c r="LE125">
        <f t="shared" si="51"/>
        <v>0.61</v>
      </c>
      <c r="LP125">
        <v>777836</v>
      </c>
      <c r="LS125">
        <v>0.55000000000000004</v>
      </c>
      <c r="LT125">
        <f t="shared" si="52"/>
        <v>0.55000000000000004</v>
      </c>
      <c r="ME125">
        <v>777836</v>
      </c>
      <c r="MH125">
        <v>0.6</v>
      </c>
      <c r="MI125">
        <f t="shared" si="53"/>
        <v>0.6</v>
      </c>
      <c r="MT125">
        <v>777836</v>
      </c>
      <c r="MW125">
        <v>0.66</v>
      </c>
      <c r="MX125">
        <f t="shared" si="54"/>
        <v>0.66</v>
      </c>
      <c r="NI125">
        <v>777836</v>
      </c>
      <c r="NL125">
        <v>0.54</v>
      </c>
      <c r="NM125">
        <f t="shared" si="55"/>
        <v>0.54</v>
      </c>
      <c r="NX125">
        <v>777836</v>
      </c>
      <c r="OA125">
        <v>0.56999999999999995</v>
      </c>
      <c r="OB125">
        <f t="shared" si="56"/>
        <v>0.56999999999999995</v>
      </c>
      <c r="OM125">
        <v>777836</v>
      </c>
      <c r="OP125">
        <v>0.56999999999999995</v>
      </c>
      <c r="OQ125">
        <f t="shared" si="57"/>
        <v>0.56999999999999995</v>
      </c>
      <c r="PB125">
        <v>777836</v>
      </c>
      <c r="PE125">
        <v>0.59</v>
      </c>
      <c r="PF125">
        <f t="shared" si="58"/>
        <v>0.59</v>
      </c>
      <c r="PQ125">
        <v>777836</v>
      </c>
      <c r="PT125">
        <v>0.56999999999999995</v>
      </c>
      <c r="PU125">
        <f t="shared" si="59"/>
        <v>0.56999999999999995</v>
      </c>
      <c r="QF125">
        <v>777836</v>
      </c>
      <c r="QI125">
        <v>0.57999999999999996</v>
      </c>
      <c r="QJ125">
        <f t="shared" si="60"/>
        <v>0.57999999999999996</v>
      </c>
      <c r="QU125">
        <v>777836</v>
      </c>
      <c r="QX125">
        <v>0.56999999999999995</v>
      </c>
      <c r="QY125">
        <f t="shared" si="61"/>
        <v>0.56999999999999995</v>
      </c>
    </row>
    <row r="126" spans="12:467" x14ac:dyDescent="0.2">
      <c r="L126">
        <v>777433</v>
      </c>
      <c r="O126">
        <v>0.56000000000000005</v>
      </c>
      <c r="P126">
        <f t="shared" si="31"/>
        <v>0.56000000000000005</v>
      </c>
      <c r="AA126">
        <v>777433</v>
      </c>
      <c r="AD126">
        <v>0.55000000000000004</v>
      </c>
      <c r="AE126">
        <f t="shared" si="32"/>
        <v>0.55000000000000004</v>
      </c>
      <c r="AP126">
        <v>777433</v>
      </c>
      <c r="AS126">
        <v>0.56999999999999995</v>
      </c>
      <c r="AT126">
        <f t="shared" si="33"/>
        <v>0.56999999999999995</v>
      </c>
      <c r="BE126">
        <v>777433</v>
      </c>
      <c r="BH126">
        <v>0.52</v>
      </c>
      <c r="BI126">
        <f t="shared" si="34"/>
        <v>0.52</v>
      </c>
      <c r="BT126">
        <v>777433</v>
      </c>
      <c r="BW126">
        <v>0.55000000000000004</v>
      </c>
      <c r="BX126">
        <f t="shared" si="35"/>
        <v>0.55000000000000004</v>
      </c>
      <c r="CI126">
        <v>777433</v>
      </c>
      <c r="CL126">
        <v>0.56000000000000005</v>
      </c>
      <c r="CM126">
        <f t="shared" si="36"/>
        <v>0.56000000000000005</v>
      </c>
      <c r="CX126">
        <v>777433</v>
      </c>
      <c r="DA126">
        <v>0.55000000000000004</v>
      </c>
      <c r="DB126">
        <f t="shared" si="37"/>
        <v>0.55000000000000004</v>
      </c>
      <c r="DM126">
        <v>777433</v>
      </c>
      <c r="DP126">
        <v>0.56999999999999995</v>
      </c>
      <c r="DQ126">
        <f t="shared" si="38"/>
        <v>0.56999999999999995</v>
      </c>
      <c r="EB126">
        <v>777433</v>
      </c>
      <c r="EE126">
        <v>0.56000000000000005</v>
      </c>
      <c r="EF126">
        <f t="shared" si="39"/>
        <v>0.56000000000000005</v>
      </c>
      <c r="EQ126">
        <v>777433</v>
      </c>
      <c r="ET126">
        <v>0.56000000000000005</v>
      </c>
      <c r="EU126">
        <f t="shared" si="40"/>
        <v>0.56000000000000005</v>
      </c>
      <c r="FF126">
        <v>777433</v>
      </c>
      <c r="FI126">
        <v>0.56999999999999995</v>
      </c>
      <c r="FJ126">
        <f t="shared" si="41"/>
        <v>0.56999999999999995</v>
      </c>
      <c r="FU126">
        <v>777433</v>
      </c>
      <c r="FX126">
        <v>0.56000000000000005</v>
      </c>
      <c r="FY126">
        <f t="shared" si="42"/>
        <v>0.56000000000000005</v>
      </c>
      <c r="GJ126">
        <v>777433</v>
      </c>
      <c r="GM126">
        <v>0.55000000000000004</v>
      </c>
      <c r="GN126">
        <f t="shared" si="43"/>
        <v>0.55000000000000004</v>
      </c>
      <c r="GY126">
        <v>777433</v>
      </c>
      <c r="HB126">
        <v>0.59</v>
      </c>
      <c r="HC126">
        <f t="shared" si="44"/>
        <v>0.59</v>
      </c>
      <c r="HN126">
        <v>777433</v>
      </c>
      <c r="HQ126">
        <v>0.55000000000000004</v>
      </c>
      <c r="HR126">
        <f t="shared" si="45"/>
        <v>0.55000000000000004</v>
      </c>
      <c r="ID126">
        <v>777841</v>
      </c>
      <c r="IG126">
        <v>0.44</v>
      </c>
      <c r="IH126">
        <f t="shared" si="46"/>
        <v>0.44</v>
      </c>
      <c r="IS126">
        <v>777841</v>
      </c>
      <c r="IV126">
        <v>0.41</v>
      </c>
      <c r="IW126">
        <f t="shared" si="47"/>
        <v>0.41</v>
      </c>
      <c r="JH126">
        <v>777841</v>
      </c>
      <c r="JK126">
        <v>0.47</v>
      </c>
      <c r="JL126">
        <f t="shared" si="48"/>
        <v>0.47</v>
      </c>
      <c r="JW126">
        <v>777841</v>
      </c>
      <c r="JZ126">
        <v>0.45</v>
      </c>
      <c r="KA126">
        <f t="shared" si="49"/>
        <v>0.45</v>
      </c>
      <c r="KL126">
        <v>777841</v>
      </c>
      <c r="KO126">
        <v>0.39</v>
      </c>
      <c r="KP126">
        <f t="shared" si="50"/>
        <v>0.39</v>
      </c>
      <c r="LA126">
        <v>777841</v>
      </c>
      <c r="LD126">
        <v>0.47</v>
      </c>
      <c r="LE126">
        <f t="shared" si="51"/>
        <v>0.47</v>
      </c>
      <c r="LP126">
        <v>777841</v>
      </c>
      <c r="LS126">
        <v>0.44</v>
      </c>
      <c r="LT126">
        <f t="shared" si="52"/>
        <v>0.44</v>
      </c>
      <c r="ME126">
        <v>777841</v>
      </c>
      <c r="MH126">
        <v>0.42</v>
      </c>
      <c r="MI126">
        <f t="shared" si="53"/>
        <v>0.42</v>
      </c>
      <c r="MT126">
        <v>777841</v>
      </c>
      <c r="MW126">
        <v>0.4</v>
      </c>
      <c r="MX126">
        <f t="shared" si="54"/>
        <v>0.4</v>
      </c>
      <c r="NI126">
        <v>777841</v>
      </c>
      <c r="NL126">
        <v>0.42</v>
      </c>
      <c r="NM126">
        <f t="shared" si="55"/>
        <v>0.42</v>
      </c>
      <c r="NX126">
        <v>777841</v>
      </c>
      <c r="OA126">
        <v>0.46</v>
      </c>
      <c r="OB126">
        <f t="shared" si="56"/>
        <v>0.46</v>
      </c>
      <c r="OM126">
        <v>777841</v>
      </c>
      <c r="OP126">
        <v>0.46</v>
      </c>
      <c r="OQ126">
        <f t="shared" si="57"/>
        <v>0.46</v>
      </c>
      <c r="PB126">
        <v>777841</v>
      </c>
      <c r="PE126">
        <v>0.41</v>
      </c>
      <c r="PF126">
        <f t="shared" si="58"/>
        <v>0.41</v>
      </c>
      <c r="PQ126">
        <v>777841</v>
      </c>
      <c r="PT126">
        <v>0.44</v>
      </c>
      <c r="PU126">
        <f t="shared" si="59"/>
        <v>0.44</v>
      </c>
      <c r="QF126">
        <v>777841</v>
      </c>
      <c r="QI126">
        <v>0.45</v>
      </c>
      <c r="QJ126">
        <f t="shared" si="60"/>
        <v>0.45</v>
      </c>
      <c r="QU126">
        <v>777841</v>
      </c>
      <c r="QX126">
        <v>0.41</v>
      </c>
      <c r="QY126">
        <f t="shared" si="61"/>
        <v>0.41</v>
      </c>
    </row>
    <row r="127" spans="12:467" x14ac:dyDescent="0.2">
      <c r="L127">
        <v>777434</v>
      </c>
      <c r="O127">
        <v>0.54</v>
      </c>
      <c r="P127">
        <f t="shared" si="31"/>
        <v>0.54</v>
      </c>
      <c r="AA127">
        <v>777434</v>
      </c>
      <c r="AD127">
        <v>0.49</v>
      </c>
      <c r="AE127">
        <f t="shared" si="32"/>
        <v>0.49</v>
      </c>
      <c r="AP127">
        <v>777434</v>
      </c>
      <c r="AS127">
        <v>0.44</v>
      </c>
      <c r="AT127">
        <f t="shared" si="33"/>
        <v>0.44</v>
      </c>
      <c r="BE127">
        <v>777434</v>
      </c>
      <c r="BH127">
        <v>0.53</v>
      </c>
      <c r="BI127">
        <f t="shared" si="34"/>
        <v>0.53</v>
      </c>
      <c r="BT127">
        <v>777434</v>
      </c>
      <c r="BW127">
        <v>0.54</v>
      </c>
      <c r="BX127">
        <f t="shared" si="35"/>
        <v>0.54</v>
      </c>
      <c r="CI127">
        <v>777434</v>
      </c>
      <c r="CL127">
        <v>0.52</v>
      </c>
      <c r="CM127">
        <f t="shared" si="36"/>
        <v>0.52</v>
      </c>
      <c r="CX127">
        <v>777434</v>
      </c>
      <c r="DA127">
        <v>0.53</v>
      </c>
      <c r="DB127">
        <f t="shared" si="37"/>
        <v>0.53</v>
      </c>
      <c r="DM127">
        <v>777434</v>
      </c>
      <c r="DP127">
        <v>0.54</v>
      </c>
      <c r="DQ127">
        <f t="shared" si="38"/>
        <v>0.54</v>
      </c>
      <c r="EB127">
        <v>777434</v>
      </c>
      <c r="EE127">
        <v>0.52</v>
      </c>
      <c r="EF127">
        <f t="shared" si="39"/>
        <v>0.52</v>
      </c>
      <c r="EQ127">
        <v>777434</v>
      </c>
      <c r="ET127">
        <v>0.52</v>
      </c>
      <c r="EU127">
        <f t="shared" si="40"/>
        <v>0.52</v>
      </c>
      <c r="FF127">
        <v>777434</v>
      </c>
      <c r="FI127">
        <v>0.53</v>
      </c>
      <c r="FJ127">
        <f t="shared" si="41"/>
        <v>0.53</v>
      </c>
      <c r="FU127">
        <v>777434</v>
      </c>
      <c r="FX127">
        <v>0.51</v>
      </c>
      <c r="FY127">
        <f t="shared" si="42"/>
        <v>0.51</v>
      </c>
      <c r="GJ127">
        <v>777434</v>
      </c>
      <c r="GM127">
        <v>0.52</v>
      </c>
      <c r="GN127">
        <f t="shared" si="43"/>
        <v>0.52</v>
      </c>
      <c r="GY127">
        <v>777434</v>
      </c>
      <c r="HB127">
        <v>0.56999999999999995</v>
      </c>
      <c r="HC127">
        <f t="shared" si="44"/>
        <v>0.56999999999999995</v>
      </c>
      <c r="HN127">
        <v>777434</v>
      </c>
      <c r="HQ127">
        <v>0.46</v>
      </c>
      <c r="HR127">
        <f t="shared" si="45"/>
        <v>0.46</v>
      </c>
      <c r="ID127">
        <v>777844</v>
      </c>
      <c r="IG127">
        <v>0.53</v>
      </c>
      <c r="IH127">
        <f t="shared" si="46"/>
        <v>0.53</v>
      </c>
      <c r="IS127">
        <v>777844</v>
      </c>
      <c r="IV127">
        <v>0.54</v>
      </c>
      <c r="IW127">
        <f t="shared" si="47"/>
        <v>0.54</v>
      </c>
      <c r="JH127">
        <v>777844</v>
      </c>
      <c r="JK127">
        <v>0.54</v>
      </c>
      <c r="JL127">
        <f t="shared" si="48"/>
        <v>0.54</v>
      </c>
      <c r="JW127">
        <v>777844</v>
      </c>
      <c r="JZ127">
        <v>0.55000000000000004</v>
      </c>
      <c r="KA127">
        <f t="shared" si="49"/>
        <v>0.55000000000000004</v>
      </c>
      <c r="KL127">
        <v>777844</v>
      </c>
      <c r="KO127">
        <v>0.54</v>
      </c>
      <c r="KP127">
        <f t="shared" si="50"/>
        <v>0.54</v>
      </c>
      <c r="LA127">
        <v>777844</v>
      </c>
      <c r="LD127">
        <v>0.54</v>
      </c>
      <c r="LE127">
        <f t="shared" si="51"/>
        <v>0.54</v>
      </c>
      <c r="LP127">
        <v>777844</v>
      </c>
      <c r="LS127">
        <v>0.53</v>
      </c>
      <c r="LT127">
        <f t="shared" si="52"/>
        <v>0.53</v>
      </c>
      <c r="ME127">
        <v>777844</v>
      </c>
      <c r="MH127">
        <v>0.51</v>
      </c>
      <c r="MI127">
        <f t="shared" si="53"/>
        <v>0.51</v>
      </c>
      <c r="MT127">
        <v>777844</v>
      </c>
      <c r="MW127">
        <v>0.47</v>
      </c>
      <c r="MX127">
        <f t="shared" si="54"/>
        <v>0.47</v>
      </c>
      <c r="NI127">
        <v>777844</v>
      </c>
      <c r="NL127">
        <v>0.53</v>
      </c>
      <c r="NM127">
        <f t="shared" si="55"/>
        <v>0.53</v>
      </c>
      <c r="NX127">
        <v>777844</v>
      </c>
      <c r="OA127">
        <v>0.52</v>
      </c>
      <c r="OB127">
        <f t="shared" si="56"/>
        <v>0.52</v>
      </c>
      <c r="OM127">
        <v>777844</v>
      </c>
      <c r="OP127">
        <v>0.54</v>
      </c>
      <c r="OQ127">
        <f t="shared" si="57"/>
        <v>0.54</v>
      </c>
      <c r="PB127">
        <v>777844</v>
      </c>
      <c r="PE127">
        <v>0.54</v>
      </c>
      <c r="PF127">
        <f t="shared" si="58"/>
        <v>0.54</v>
      </c>
      <c r="PQ127">
        <v>777844</v>
      </c>
      <c r="PT127">
        <v>0.56000000000000005</v>
      </c>
      <c r="PU127">
        <f t="shared" si="59"/>
        <v>0.56000000000000005</v>
      </c>
      <c r="QF127">
        <v>777844</v>
      </c>
      <c r="QI127">
        <v>0.53</v>
      </c>
      <c r="QJ127">
        <f t="shared" si="60"/>
        <v>0.53</v>
      </c>
      <c r="QU127">
        <v>777844</v>
      </c>
      <c r="QX127">
        <v>0.54</v>
      </c>
      <c r="QY127">
        <f t="shared" si="61"/>
        <v>0.54</v>
      </c>
    </row>
    <row r="128" spans="12:467" x14ac:dyDescent="0.2">
      <c r="L128">
        <v>777436</v>
      </c>
      <c r="O128">
        <v>0.56000000000000005</v>
      </c>
      <c r="P128">
        <f t="shared" si="31"/>
        <v>0.56000000000000005</v>
      </c>
      <c r="AA128">
        <v>777436</v>
      </c>
      <c r="AD128">
        <v>0.6</v>
      </c>
      <c r="AE128">
        <f t="shared" si="32"/>
        <v>0.6</v>
      </c>
      <c r="AP128">
        <v>777436</v>
      </c>
      <c r="AS128">
        <v>0.47</v>
      </c>
      <c r="AT128">
        <f t="shared" si="33"/>
        <v>0.47</v>
      </c>
      <c r="BE128">
        <v>777436</v>
      </c>
      <c r="BH128">
        <v>0.54</v>
      </c>
      <c r="BI128">
        <f t="shared" si="34"/>
        <v>0.54</v>
      </c>
      <c r="BT128">
        <v>777436</v>
      </c>
      <c r="BW128">
        <v>0.49</v>
      </c>
      <c r="BX128">
        <f t="shared" si="35"/>
        <v>0.49</v>
      </c>
      <c r="CI128">
        <v>777436</v>
      </c>
      <c r="CL128">
        <v>0.51</v>
      </c>
      <c r="CM128">
        <f t="shared" si="36"/>
        <v>0.51</v>
      </c>
      <c r="CX128">
        <v>777436</v>
      </c>
      <c r="DA128">
        <v>0.5</v>
      </c>
      <c r="DB128">
        <f t="shared" si="37"/>
        <v>0.5</v>
      </c>
      <c r="DM128">
        <v>777436</v>
      </c>
      <c r="DP128">
        <v>0.54</v>
      </c>
      <c r="DQ128">
        <f t="shared" si="38"/>
        <v>0.54</v>
      </c>
      <c r="EB128">
        <v>777436</v>
      </c>
      <c r="EE128">
        <v>0.54</v>
      </c>
      <c r="EF128">
        <f t="shared" si="39"/>
        <v>0.54</v>
      </c>
      <c r="EQ128">
        <v>777436</v>
      </c>
      <c r="ET128">
        <v>0.54</v>
      </c>
      <c r="EU128">
        <f t="shared" si="40"/>
        <v>0.54</v>
      </c>
      <c r="FF128">
        <v>777436</v>
      </c>
      <c r="FI128">
        <v>0.53</v>
      </c>
      <c r="FJ128">
        <f t="shared" si="41"/>
        <v>0.53</v>
      </c>
      <c r="FU128">
        <v>777436</v>
      </c>
      <c r="FX128">
        <v>0.53</v>
      </c>
      <c r="FY128">
        <f t="shared" si="42"/>
        <v>0.53</v>
      </c>
      <c r="GJ128">
        <v>777436</v>
      </c>
      <c r="GM128">
        <v>0.51</v>
      </c>
      <c r="GN128">
        <f t="shared" si="43"/>
        <v>0.51</v>
      </c>
      <c r="GY128">
        <v>777436</v>
      </c>
      <c r="HB128">
        <v>0.49</v>
      </c>
      <c r="HC128">
        <f t="shared" si="44"/>
        <v>0.49</v>
      </c>
      <c r="HN128">
        <v>777436</v>
      </c>
      <c r="HQ128">
        <v>0.6</v>
      </c>
      <c r="HR128">
        <f t="shared" si="45"/>
        <v>0.6</v>
      </c>
      <c r="ID128">
        <v>777845</v>
      </c>
      <c r="IG128">
        <v>0.45</v>
      </c>
      <c r="IH128">
        <f t="shared" si="46"/>
        <v>0.45</v>
      </c>
      <c r="IS128">
        <v>777845</v>
      </c>
      <c r="IV128">
        <v>0.44</v>
      </c>
      <c r="IW128">
        <f t="shared" si="47"/>
        <v>0.44</v>
      </c>
      <c r="JH128">
        <v>777845</v>
      </c>
      <c r="JK128">
        <v>0.45</v>
      </c>
      <c r="JL128">
        <f t="shared" si="48"/>
        <v>0.45</v>
      </c>
      <c r="JW128">
        <v>777845</v>
      </c>
      <c r="JZ128">
        <v>0.43</v>
      </c>
      <c r="KA128">
        <f t="shared" si="49"/>
        <v>0.43</v>
      </c>
      <c r="KL128">
        <v>777845</v>
      </c>
      <c r="KO128">
        <v>0.47</v>
      </c>
      <c r="KP128">
        <f t="shared" si="50"/>
        <v>0.47</v>
      </c>
      <c r="LA128">
        <v>777845</v>
      </c>
      <c r="LD128">
        <v>0.45</v>
      </c>
      <c r="LE128">
        <f t="shared" si="51"/>
        <v>0.45</v>
      </c>
      <c r="LP128">
        <v>777845</v>
      </c>
      <c r="LS128">
        <v>0.46</v>
      </c>
      <c r="LT128">
        <f t="shared" si="52"/>
        <v>0.46</v>
      </c>
      <c r="ME128">
        <v>777845</v>
      </c>
      <c r="MH128">
        <v>0.46</v>
      </c>
      <c r="MI128">
        <f t="shared" si="53"/>
        <v>0.46</v>
      </c>
      <c r="MT128">
        <v>777845</v>
      </c>
      <c r="MW128">
        <v>0.51</v>
      </c>
      <c r="MX128">
        <f t="shared" si="54"/>
        <v>0.51</v>
      </c>
      <c r="NI128">
        <v>777845</v>
      </c>
      <c r="NL128">
        <v>0.45</v>
      </c>
      <c r="NM128">
        <f t="shared" si="55"/>
        <v>0.45</v>
      </c>
      <c r="NX128">
        <v>777845</v>
      </c>
      <c r="OA128">
        <v>0.46</v>
      </c>
      <c r="OB128">
        <f t="shared" si="56"/>
        <v>0.46</v>
      </c>
      <c r="OM128">
        <v>777845</v>
      </c>
      <c r="OP128">
        <v>0.47</v>
      </c>
      <c r="OQ128">
        <f t="shared" si="57"/>
        <v>0.47</v>
      </c>
      <c r="PB128">
        <v>777845</v>
      </c>
      <c r="PE128">
        <v>0.43</v>
      </c>
      <c r="PF128">
        <f t="shared" si="58"/>
        <v>0.43</v>
      </c>
      <c r="PQ128">
        <v>777845</v>
      </c>
      <c r="PT128">
        <v>0.45</v>
      </c>
      <c r="PU128">
        <f t="shared" si="59"/>
        <v>0.45</v>
      </c>
      <c r="QF128">
        <v>777845</v>
      </c>
      <c r="QI128">
        <v>0.42</v>
      </c>
      <c r="QJ128">
        <f t="shared" si="60"/>
        <v>0.42</v>
      </c>
      <c r="QU128">
        <v>777845</v>
      </c>
      <c r="QX128">
        <v>0.47</v>
      </c>
      <c r="QY128">
        <f t="shared" si="61"/>
        <v>0.47</v>
      </c>
    </row>
    <row r="129" spans="12:467" x14ac:dyDescent="0.2">
      <c r="L129">
        <v>777439</v>
      </c>
      <c r="O129">
        <v>0.44</v>
      </c>
      <c r="P129">
        <f t="shared" si="31"/>
        <v>0.44</v>
      </c>
      <c r="AA129">
        <v>777439</v>
      </c>
      <c r="AD129">
        <v>0.45</v>
      </c>
      <c r="AE129">
        <f t="shared" si="32"/>
        <v>0.45</v>
      </c>
      <c r="AP129">
        <v>777439</v>
      </c>
      <c r="AS129">
        <v>0.72</v>
      </c>
      <c r="AT129">
        <f t="shared" si="33"/>
        <v>0.72</v>
      </c>
      <c r="BE129">
        <v>777439</v>
      </c>
      <c r="BH129">
        <v>0.55000000000000004</v>
      </c>
      <c r="BI129">
        <f t="shared" si="34"/>
        <v>0.55000000000000004</v>
      </c>
      <c r="BT129">
        <v>777439</v>
      </c>
      <c r="BW129">
        <v>0.59</v>
      </c>
      <c r="BX129">
        <f t="shared" si="35"/>
        <v>0.59</v>
      </c>
      <c r="CI129">
        <v>777439</v>
      </c>
      <c r="CL129">
        <v>0.44</v>
      </c>
      <c r="CM129">
        <f t="shared" si="36"/>
        <v>0.44</v>
      </c>
      <c r="CX129">
        <v>777439</v>
      </c>
      <c r="DA129">
        <v>0.44</v>
      </c>
      <c r="DB129">
        <f t="shared" si="37"/>
        <v>0.44</v>
      </c>
      <c r="DM129">
        <v>777439</v>
      </c>
      <c r="DP129">
        <v>0.43</v>
      </c>
      <c r="DQ129">
        <f t="shared" si="38"/>
        <v>0.43</v>
      </c>
      <c r="EB129">
        <v>777439</v>
      </c>
      <c r="EE129">
        <v>0.42</v>
      </c>
      <c r="EF129">
        <f t="shared" si="39"/>
        <v>0.42</v>
      </c>
      <c r="EQ129">
        <v>777439</v>
      </c>
      <c r="ET129">
        <v>0.42</v>
      </c>
      <c r="EU129">
        <f t="shared" si="40"/>
        <v>0.42</v>
      </c>
      <c r="FF129">
        <v>777439</v>
      </c>
      <c r="FI129">
        <v>0.44</v>
      </c>
      <c r="FJ129">
        <f t="shared" si="41"/>
        <v>0.44</v>
      </c>
      <c r="FU129">
        <v>777439</v>
      </c>
      <c r="FX129">
        <v>0.46</v>
      </c>
      <c r="FY129">
        <f t="shared" si="42"/>
        <v>0.46</v>
      </c>
      <c r="GJ129">
        <v>777439</v>
      </c>
      <c r="GM129">
        <v>0.43</v>
      </c>
      <c r="GN129">
        <f t="shared" si="43"/>
        <v>0.43</v>
      </c>
      <c r="GY129">
        <v>777439</v>
      </c>
      <c r="HB129">
        <v>0.43</v>
      </c>
      <c r="HC129">
        <f t="shared" si="44"/>
        <v>0.43</v>
      </c>
      <c r="HN129">
        <v>777439</v>
      </c>
      <c r="HQ129">
        <v>0.46</v>
      </c>
      <c r="HR129">
        <f t="shared" si="45"/>
        <v>0.46</v>
      </c>
      <c r="ID129">
        <v>777847</v>
      </c>
      <c r="IG129">
        <v>0.38</v>
      </c>
      <c r="IH129">
        <f t="shared" si="46"/>
        <v>0.38</v>
      </c>
      <c r="IS129">
        <v>777847</v>
      </c>
      <c r="IV129">
        <v>0.37</v>
      </c>
      <c r="IW129">
        <f t="shared" si="47"/>
        <v>0.37</v>
      </c>
      <c r="JH129">
        <v>777847</v>
      </c>
      <c r="JK129">
        <v>0.4</v>
      </c>
      <c r="JL129">
        <f t="shared" si="48"/>
        <v>0.4</v>
      </c>
      <c r="JW129">
        <v>777847</v>
      </c>
      <c r="JZ129">
        <v>0.4</v>
      </c>
      <c r="KA129">
        <f t="shared" si="49"/>
        <v>0.4</v>
      </c>
      <c r="KL129">
        <v>777847</v>
      </c>
      <c r="KO129">
        <v>0.39</v>
      </c>
      <c r="KP129">
        <f t="shared" si="50"/>
        <v>0.39</v>
      </c>
      <c r="LA129">
        <v>777847</v>
      </c>
      <c r="LD129">
        <v>0.37</v>
      </c>
      <c r="LE129">
        <f t="shared" si="51"/>
        <v>0.37</v>
      </c>
      <c r="LP129">
        <v>777847</v>
      </c>
      <c r="LS129">
        <v>0.41</v>
      </c>
      <c r="LT129">
        <f t="shared" si="52"/>
        <v>0.41</v>
      </c>
      <c r="ME129">
        <v>777847</v>
      </c>
      <c r="MH129">
        <v>0.32</v>
      </c>
      <c r="MI129">
        <f t="shared" si="53"/>
        <v>0.32</v>
      </c>
      <c r="MT129">
        <v>777847</v>
      </c>
      <c r="MW129">
        <v>0.3</v>
      </c>
      <c r="MX129">
        <f t="shared" si="54"/>
        <v>0.3</v>
      </c>
      <c r="NI129">
        <v>777847</v>
      </c>
      <c r="NL129">
        <v>0.41</v>
      </c>
      <c r="NM129">
        <f t="shared" si="55"/>
        <v>0.41</v>
      </c>
      <c r="NX129">
        <v>777847</v>
      </c>
      <c r="OA129">
        <v>0.4</v>
      </c>
      <c r="OB129">
        <f t="shared" si="56"/>
        <v>0.4</v>
      </c>
      <c r="OM129">
        <v>777847</v>
      </c>
      <c r="OP129">
        <v>0.36</v>
      </c>
      <c r="OQ129">
        <f t="shared" si="57"/>
        <v>0.36</v>
      </c>
      <c r="PB129">
        <v>777847</v>
      </c>
      <c r="PE129">
        <v>0.38</v>
      </c>
      <c r="PF129">
        <f t="shared" si="58"/>
        <v>0.38</v>
      </c>
      <c r="PQ129">
        <v>777847</v>
      </c>
      <c r="PT129">
        <v>0.38</v>
      </c>
      <c r="PU129">
        <f t="shared" si="59"/>
        <v>0.38</v>
      </c>
      <c r="QF129">
        <v>777847</v>
      </c>
      <c r="QI129">
        <v>0.38</v>
      </c>
      <c r="QJ129">
        <f t="shared" si="60"/>
        <v>0.38</v>
      </c>
      <c r="QU129">
        <v>777847</v>
      </c>
      <c r="QX129">
        <v>0.38</v>
      </c>
      <c r="QY129">
        <f t="shared" si="61"/>
        <v>0.38</v>
      </c>
    </row>
    <row r="130" spans="12:467" x14ac:dyDescent="0.2">
      <c r="L130">
        <v>777411</v>
      </c>
      <c r="O130">
        <v>0.44</v>
      </c>
      <c r="P130">
        <f t="shared" si="31"/>
        <v>0.44</v>
      </c>
      <c r="AA130">
        <v>777411</v>
      </c>
      <c r="AD130">
        <v>0.53</v>
      </c>
      <c r="AE130">
        <f t="shared" si="32"/>
        <v>0.53</v>
      </c>
      <c r="AP130">
        <v>777411</v>
      </c>
      <c r="AS130">
        <v>0.3</v>
      </c>
      <c r="AT130">
        <f t="shared" si="33"/>
        <v>0.3</v>
      </c>
      <c r="BE130">
        <v>777411</v>
      </c>
      <c r="BH130">
        <v>0.35</v>
      </c>
      <c r="BI130">
        <f t="shared" si="34"/>
        <v>0.35</v>
      </c>
      <c r="BT130">
        <v>777411</v>
      </c>
      <c r="BW130">
        <v>0.55000000000000004</v>
      </c>
      <c r="BX130">
        <f t="shared" si="35"/>
        <v>0.55000000000000004</v>
      </c>
      <c r="CI130">
        <v>777411</v>
      </c>
      <c r="CL130">
        <v>0.4</v>
      </c>
      <c r="CM130">
        <f t="shared" si="36"/>
        <v>0.4</v>
      </c>
      <c r="CX130">
        <v>777411</v>
      </c>
      <c r="DA130">
        <v>0.43</v>
      </c>
      <c r="DB130">
        <f t="shared" si="37"/>
        <v>0.43</v>
      </c>
      <c r="DM130">
        <v>777411</v>
      </c>
      <c r="DP130">
        <v>0.44</v>
      </c>
      <c r="DQ130">
        <f t="shared" si="38"/>
        <v>0.44</v>
      </c>
      <c r="EB130">
        <v>777411</v>
      </c>
      <c r="EE130">
        <v>0.47</v>
      </c>
      <c r="EF130">
        <f t="shared" si="39"/>
        <v>0.47</v>
      </c>
      <c r="EQ130">
        <v>777411</v>
      </c>
      <c r="ET130">
        <v>0.47</v>
      </c>
      <c r="EU130">
        <f t="shared" si="40"/>
        <v>0.47</v>
      </c>
      <c r="FF130">
        <v>777411</v>
      </c>
      <c r="FI130">
        <v>0.42</v>
      </c>
      <c r="FJ130">
        <f t="shared" si="41"/>
        <v>0.42</v>
      </c>
      <c r="FU130">
        <v>777411</v>
      </c>
      <c r="FX130">
        <v>0.44</v>
      </c>
      <c r="FY130">
        <f t="shared" si="42"/>
        <v>0.44</v>
      </c>
      <c r="GJ130">
        <v>777411</v>
      </c>
      <c r="GM130">
        <v>0.43</v>
      </c>
      <c r="GN130">
        <f t="shared" si="43"/>
        <v>0.43</v>
      </c>
      <c r="GY130">
        <v>777411</v>
      </c>
      <c r="HB130">
        <v>0.44</v>
      </c>
      <c r="HC130">
        <f t="shared" si="44"/>
        <v>0.44</v>
      </c>
      <c r="HN130">
        <v>777411</v>
      </c>
      <c r="HQ130">
        <v>0.52</v>
      </c>
      <c r="HR130">
        <f t="shared" si="45"/>
        <v>0.52</v>
      </c>
      <c r="ID130">
        <v>777848</v>
      </c>
      <c r="IG130">
        <v>0.5</v>
      </c>
      <c r="IH130">
        <f t="shared" si="46"/>
        <v>0.5</v>
      </c>
      <c r="IS130">
        <v>777848</v>
      </c>
      <c r="IV130">
        <v>0.52</v>
      </c>
      <c r="IW130">
        <f t="shared" si="47"/>
        <v>0.52</v>
      </c>
      <c r="JH130">
        <v>777848</v>
      </c>
      <c r="JK130">
        <v>0.55000000000000004</v>
      </c>
      <c r="JL130">
        <f t="shared" si="48"/>
        <v>0.55000000000000004</v>
      </c>
      <c r="JW130">
        <v>777848</v>
      </c>
      <c r="JZ130">
        <v>0.55000000000000004</v>
      </c>
      <c r="KA130">
        <f t="shared" si="49"/>
        <v>0.55000000000000004</v>
      </c>
      <c r="KL130">
        <v>777848</v>
      </c>
      <c r="KO130">
        <v>0.55000000000000004</v>
      </c>
      <c r="KP130">
        <f t="shared" si="50"/>
        <v>0.55000000000000004</v>
      </c>
      <c r="LA130">
        <v>777848</v>
      </c>
      <c r="LD130">
        <v>0.51</v>
      </c>
      <c r="LE130">
        <f t="shared" si="51"/>
        <v>0.51</v>
      </c>
      <c r="LP130">
        <v>777848</v>
      </c>
      <c r="LS130">
        <v>0.54</v>
      </c>
      <c r="LT130">
        <f t="shared" si="52"/>
        <v>0.54</v>
      </c>
      <c r="ME130">
        <v>777848</v>
      </c>
      <c r="MH130">
        <v>0.6</v>
      </c>
      <c r="MI130">
        <f t="shared" si="53"/>
        <v>0.6</v>
      </c>
      <c r="MT130">
        <v>777848</v>
      </c>
      <c r="MW130">
        <v>0.59</v>
      </c>
      <c r="MX130">
        <f t="shared" si="54"/>
        <v>0.59</v>
      </c>
      <c r="NI130">
        <v>777848</v>
      </c>
      <c r="NL130">
        <v>0.5</v>
      </c>
      <c r="NM130">
        <f t="shared" si="55"/>
        <v>0.5</v>
      </c>
      <c r="NX130">
        <v>777848</v>
      </c>
      <c r="OA130">
        <v>0.52</v>
      </c>
      <c r="OB130">
        <f t="shared" si="56"/>
        <v>0.52</v>
      </c>
      <c r="OM130">
        <v>777848</v>
      </c>
      <c r="OP130">
        <v>0.51</v>
      </c>
      <c r="OQ130">
        <f t="shared" si="57"/>
        <v>0.51</v>
      </c>
      <c r="PB130">
        <v>777848</v>
      </c>
      <c r="PE130">
        <v>0.5</v>
      </c>
      <c r="PF130">
        <f t="shared" si="58"/>
        <v>0.5</v>
      </c>
      <c r="PQ130">
        <v>777848</v>
      </c>
      <c r="PT130">
        <v>0.52</v>
      </c>
      <c r="PU130">
        <f t="shared" si="59"/>
        <v>0.52</v>
      </c>
      <c r="QF130">
        <v>777848</v>
      </c>
      <c r="QI130">
        <v>0.53</v>
      </c>
      <c r="QJ130">
        <f t="shared" si="60"/>
        <v>0.53</v>
      </c>
      <c r="QU130">
        <v>777848</v>
      </c>
      <c r="QX130">
        <v>0.54</v>
      </c>
      <c r="QY130">
        <f t="shared" si="61"/>
        <v>0.54</v>
      </c>
    </row>
    <row r="131" spans="12:467" x14ac:dyDescent="0.2">
      <c r="L131">
        <v>777412</v>
      </c>
      <c r="O131">
        <v>0.54</v>
      </c>
      <c r="P131">
        <f t="shared" ref="P131:P194" si="62">IF(O131=0,0.1,IF(O131=1,0.9,O131))</f>
        <v>0.54</v>
      </c>
      <c r="AA131">
        <v>777412</v>
      </c>
      <c r="AD131">
        <v>0.56999999999999995</v>
      </c>
      <c r="AE131">
        <f t="shared" ref="AE131:AE194" si="63">IF(AD131=0,0.1,IF(AD131=1,0.9,AD131))</f>
        <v>0.56999999999999995</v>
      </c>
      <c r="AP131">
        <v>777412</v>
      </c>
      <c r="AS131">
        <v>0.33</v>
      </c>
      <c r="AT131">
        <f t="shared" ref="AT131:AT194" si="64">IF(AS131=0,0.1,IF(AS131=1,0.9,AS131))</f>
        <v>0.33</v>
      </c>
      <c r="BE131">
        <v>777412</v>
      </c>
      <c r="BH131">
        <v>0.42</v>
      </c>
      <c r="BI131">
        <f t="shared" ref="BI131:BI194" si="65">IF(BH131=0,0.1,IF(BH131=1,0.9,BH131))</f>
        <v>0.42</v>
      </c>
      <c r="BT131">
        <v>777412</v>
      </c>
      <c r="BW131">
        <v>0.57999999999999996</v>
      </c>
      <c r="BX131">
        <f t="shared" ref="BX131:BX194" si="66">IF(BW131=0,0.1,IF(BW131=1,0.9,BW131))</f>
        <v>0.57999999999999996</v>
      </c>
      <c r="CI131">
        <v>777412</v>
      </c>
      <c r="CL131">
        <v>0.51</v>
      </c>
      <c r="CM131">
        <f t="shared" ref="CM131:CM194" si="67">IF(CL131=0,0.1,IF(CL131=1,0.9,CL131))</f>
        <v>0.51</v>
      </c>
      <c r="CX131">
        <v>777412</v>
      </c>
      <c r="DA131">
        <v>0.52</v>
      </c>
      <c r="DB131">
        <f t="shared" ref="DB131:DB194" si="68">IF(DA131=0,0.1,IF(DA131=1,0.9,DA131))</f>
        <v>0.52</v>
      </c>
      <c r="DM131">
        <v>777412</v>
      </c>
      <c r="DP131">
        <v>0.53</v>
      </c>
      <c r="DQ131">
        <f t="shared" ref="DQ131:DQ194" si="69">IF(DP131=0,0.1,IF(DP131=1,0.9,DP131))</f>
        <v>0.53</v>
      </c>
      <c r="EB131">
        <v>777412</v>
      </c>
      <c r="EE131">
        <v>0.5</v>
      </c>
      <c r="EF131">
        <f t="shared" ref="EF131:EF194" si="70">IF(EE131=0,0.1,IF(EE131=1,0.9,EE131))</f>
        <v>0.5</v>
      </c>
      <c r="EQ131">
        <v>777412</v>
      </c>
      <c r="ET131">
        <v>0.5</v>
      </c>
      <c r="EU131">
        <f t="shared" ref="EU131:EU194" si="71">IF(ET131=0,0.1,IF(ET131=1,0.9,ET131))</f>
        <v>0.5</v>
      </c>
      <c r="FF131">
        <v>777412</v>
      </c>
      <c r="FI131">
        <v>0.51</v>
      </c>
      <c r="FJ131">
        <f t="shared" ref="FJ131:FJ194" si="72">IF(FI131=0,0.1,IF(FI131=1,0.9,FI131))</f>
        <v>0.51</v>
      </c>
      <c r="FU131">
        <v>777412</v>
      </c>
      <c r="FX131">
        <v>0.51</v>
      </c>
      <c r="FY131">
        <f t="shared" ref="FY131:FY194" si="73">IF(FX131=0,0.1,IF(FX131=1,0.9,FX131))</f>
        <v>0.51</v>
      </c>
      <c r="GJ131">
        <v>777412</v>
      </c>
      <c r="GM131">
        <v>0.5</v>
      </c>
      <c r="GN131">
        <f t="shared" ref="GN131:GN194" si="74">IF(GM131=0,0.1,IF(GM131=1,0.9,GM131))</f>
        <v>0.5</v>
      </c>
      <c r="GY131">
        <v>777412</v>
      </c>
      <c r="HB131">
        <v>0.56000000000000005</v>
      </c>
      <c r="HC131">
        <f t="shared" ref="HC131:HC194" si="75">IF(HB131=0,0.1,IF(HB131=1,0.9,HB131))</f>
        <v>0.56000000000000005</v>
      </c>
      <c r="HN131">
        <v>777412</v>
      </c>
      <c r="HQ131">
        <v>0.42</v>
      </c>
      <c r="HR131">
        <f t="shared" ref="HR131:HR194" si="76">IF(HQ131=0,0.1,IF(HQ131=1,0.9,HQ131))</f>
        <v>0.42</v>
      </c>
      <c r="ID131">
        <v>777850</v>
      </c>
      <c r="IG131">
        <v>0.42</v>
      </c>
      <c r="IH131">
        <f t="shared" ref="IH131:IH194" si="77">IF(IG131=0,0.1,IF(IG131=1,0.9,IG131))</f>
        <v>0.42</v>
      </c>
      <c r="IS131">
        <v>777850</v>
      </c>
      <c r="IV131">
        <v>0.38</v>
      </c>
      <c r="IW131">
        <f t="shared" ref="IW131:IW194" si="78">IF(IV131=0,0.1,IF(IV131=1,0.9,IV131))</f>
        <v>0.38</v>
      </c>
      <c r="JH131">
        <v>777850</v>
      </c>
      <c r="JK131">
        <v>0.45</v>
      </c>
      <c r="JL131">
        <f t="shared" ref="JL131:JL194" si="79">IF(JK131=0,0.1,IF(JK131=1,0.9,JK131))</f>
        <v>0.45</v>
      </c>
      <c r="JW131">
        <v>777850</v>
      </c>
      <c r="JZ131">
        <v>0.41</v>
      </c>
      <c r="KA131">
        <f t="shared" ref="KA131:KA194" si="80">IF(JZ131=0,0.1,IF(JZ131=1,0.9,JZ131))</f>
        <v>0.41</v>
      </c>
      <c r="KL131">
        <v>777850</v>
      </c>
      <c r="KO131">
        <v>0.45</v>
      </c>
      <c r="KP131">
        <f t="shared" ref="KP131:KP194" si="81">IF(KO131=0,0.1,IF(KO131=1,0.9,KO131))</f>
        <v>0.45</v>
      </c>
      <c r="LA131">
        <v>777850</v>
      </c>
      <c r="LD131">
        <v>0.4</v>
      </c>
      <c r="LE131">
        <f t="shared" ref="LE131:LE194" si="82">IF(LD131=0,0.1,IF(LD131=1,0.9,LD131))</f>
        <v>0.4</v>
      </c>
      <c r="LP131">
        <v>777850</v>
      </c>
      <c r="LS131">
        <v>0.42</v>
      </c>
      <c r="LT131">
        <f t="shared" ref="LT131:LT194" si="83">IF(LS131=0,0.1,IF(LS131=1,0.9,LS131))</f>
        <v>0.42</v>
      </c>
      <c r="ME131">
        <v>777850</v>
      </c>
      <c r="MH131">
        <v>0.39</v>
      </c>
      <c r="MI131">
        <f t="shared" ref="MI131:MI194" si="84">IF(MH131=0,0.1,IF(MH131=1,0.9,MH131))</f>
        <v>0.39</v>
      </c>
      <c r="MT131">
        <v>777850</v>
      </c>
      <c r="MW131">
        <v>0.45</v>
      </c>
      <c r="MX131">
        <f t="shared" ref="MX131:MX194" si="85">IF(MW131=0,0.1,IF(MW131=1,0.9,MW131))</f>
        <v>0.45</v>
      </c>
      <c r="NI131">
        <v>777850</v>
      </c>
      <c r="NL131">
        <v>0.41</v>
      </c>
      <c r="NM131">
        <f t="shared" ref="NM131:NM194" si="86">IF(NL131=0,0.1,IF(NL131=1,0.9,NL131))</f>
        <v>0.41</v>
      </c>
      <c r="NX131">
        <v>777850</v>
      </c>
      <c r="OA131">
        <v>0.43</v>
      </c>
      <c r="OB131">
        <f t="shared" ref="OB131:OB194" si="87">IF(OA131=0,0.1,IF(OA131=1,0.9,OA131))</f>
        <v>0.43</v>
      </c>
      <c r="OM131">
        <v>777850</v>
      </c>
      <c r="OP131">
        <v>0.42</v>
      </c>
      <c r="OQ131">
        <f t="shared" ref="OQ131:OQ194" si="88">IF(OP131=0,0.1,IF(OP131=1,0.9,OP131))</f>
        <v>0.42</v>
      </c>
      <c r="PB131">
        <v>777850</v>
      </c>
      <c r="PE131">
        <v>0.43</v>
      </c>
      <c r="PF131">
        <f t="shared" ref="PF131:PF194" si="89">IF(PE131=0,0.1,IF(PE131=1,0.9,PE131))</f>
        <v>0.43</v>
      </c>
      <c r="PQ131">
        <v>777850</v>
      </c>
      <c r="PT131">
        <v>0.42</v>
      </c>
      <c r="PU131">
        <f t="shared" ref="PU131:PU194" si="90">IF(PT131=0,0.1,IF(PT131=1,0.9,PT131))</f>
        <v>0.42</v>
      </c>
      <c r="QF131">
        <v>777850</v>
      </c>
      <c r="QI131">
        <v>0.44</v>
      </c>
      <c r="QJ131">
        <f t="shared" ref="QJ131:QJ194" si="91">IF(QI131=0,0.1,IF(QI131=1,0.9,QI131))</f>
        <v>0.44</v>
      </c>
      <c r="QU131">
        <v>777850</v>
      </c>
      <c r="QX131">
        <v>0.42</v>
      </c>
      <c r="QY131">
        <f t="shared" ref="QY131:QY194" si="92">IF(QX131=0,0.1,IF(QX131=1,0.9,QX131))</f>
        <v>0.42</v>
      </c>
    </row>
    <row r="132" spans="12:467" x14ac:dyDescent="0.2">
      <c r="L132">
        <v>777413</v>
      </c>
      <c r="O132">
        <v>0.56999999999999995</v>
      </c>
      <c r="P132">
        <f t="shared" si="62"/>
        <v>0.56999999999999995</v>
      </c>
      <c r="AA132">
        <v>777413</v>
      </c>
      <c r="AD132">
        <v>0.56000000000000005</v>
      </c>
      <c r="AE132">
        <f t="shared" si="63"/>
        <v>0.56000000000000005</v>
      </c>
      <c r="AP132">
        <v>777413</v>
      </c>
      <c r="AS132">
        <v>0.41</v>
      </c>
      <c r="AT132">
        <f t="shared" si="64"/>
        <v>0.41</v>
      </c>
      <c r="BE132">
        <v>777413</v>
      </c>
      <c r="BH132">
        <v>0.66</v>
      </c>
      <c r="BI132">
        <f t="shared" si="65"/>
        <v>0.66</v>
      </c>
      <c r="BT132">
        <v>777413</v>
      </c>
      <c r="BW132">
        <v>0.66</v>
      </c>
      <c r="BX132">
        <f t="shared" si="66"/>
        <v>0.66</v>
      </c>
      <c r="CI132">
        <v>777413</v>
      </c>
      <c r="CL132">
        <v>0.56000000000000005</v>
      </c>
      <c r="CM132">
        <f t="shared" si="67"/>
        <v>0.56000000000000005</v>
      </c>
      <c r="CX132">
        <v>777413</v>
      </c>
      <c r="DA132">
        <v>0.56999999999999995</v>
      </c>
      <c r="DB132">
        <f t="shared" si="68"/>
        <v>0.56999999999999995</v>
      </c>
      <c r="DM132">
        <v>777413</v>
      </c>
      <c r="DP132">
        <v>0.56999999999999995</v>
      </c>
      <c r="DQ132">
        <f t="shared" si="69"/>
        <v>0.56999999999999995</v>
      </c>
      <c r="EB132">
        <v>777413</v>
      </c>
      <c r="EE132">
        <v>0.56000000000000005</v>
      </c>
      <c r="EF132">
        <f t="shared" si="70"/>
        <v>0.56000000000000005</v>
      </c>
      <c r="EQ132">
        <v>777413</v>
      </c>
      <c r="ET132">
        <v>0.56000000000000005</v>
      </c>
      <c r="EU132">
        <f t="shared" si="71"/>
        <v>0.56000000000000005</v>
      </c>
      <c r="FF132">
        <v>777413</v>
      </c>
      <c r="FI132">
        <v>0.56000000000000005</v>
      </c>
      <c r="FJ132">
        <f t="shared" si="72"/>
        <v>0.56000000000000005</v>
      </c>
      <c r="FU132">
        <v>777413</v>
      </c>
      <c r="FX132">
        <v>0.56999999999999995</v>
      </c>
      <c r="FY132">
        <f t="shared" si="73"/>
        <v>0.56999999999999995</v>
      </c>
      <c r="GJ132">
        <v>777413</v>
      </c>
      <c r="GM132">
        <v>0.54</v>
      </c>
      <c r="GN132">
        <f t="shared" si="74"/>
        <v>0.54</v>
      </c>
      <c r="GY132">
        <v>777413</v>
      </c>
      <c r="HB132">
        <v>0.59</v>
      </c>
      <c r="HC132">
        <f t="shared" si="75"/>
        <v>0.59</v>
      </c>
      <c r="HN132">
        <v>777413</v>
      </c>
      <c r="HQ132">
        <v>0.6</v>
      </c>
      <c r="HR132">
        <f t="shared" si="76"/>
        <v>0.6</v>
      </c>
      <c r="ID132">
        <v>777851</v>
      </c>
      <c r="IG132">
        <v>0.46</v>
      </c>
      <c r="IH132">
        <f t="shared" si="77"/>
        <v>0.46</v>
      </c>
      <c r="IS132">
        <v>777851</v>
      </c>
      <c r="IV132">
        <v>0.41</v>
      </c>
      <c r="IW132">
        <f t="shared" si="78"/>
        <v>0.41</v>
      </c>
      <c r="JH132">
        <v>777851</v>
      </c>
      <c r="JK132">
        <v>0.41</v>
      </c>
      <c r="JL132">
        <f t="shared" si="79"/>
        <v>0.41</v>
      </c>
      <c r="JW132">
        <v>777851</v>
      </c>
      <c r="JZ132">
        <v>0.43</v>
      </c>
      <c r="KA132">
        <f t="shared" si="80"/>
        <v>0.43</v>
      </c>
      <c r="KL132">
        <v>777851</v>
      </c>
      <c r="KO132">
        <v>0.41</v>
      </c>
      <c r="KP132">
        <f t="shared" si="81"/>
        <v>0.41</v>
      </c>
      <c r="LA132">
        <v>777851</v>
      </c>
      <c r="LD132">
        <v>0.43</v>
      </c>
      <c r="LE132">
        <f t="shared" si="82"/>
        <v>0.43</v>
      </c>
      <c r="LP132">
        <v>777851</v>
      </c>
      <c r="LS132">
        <v>0.44</v>
      </c>
      <c r="LT132">
        <f t="shared" si="83"/>
        <v>0.44</v>
      </c>
      <c r="ME132">
        <v>777851</v>
      </c>
      <c r="MH132">
        <v>0.41</v>
      </c>
      <c r="MI132">
        <f t="shared" si="84"/>
        <v>0.41</v>
      </c>
      <c r="MT132">
        <v>777851</v>
      </c>
      <c r="MW132">
        <v>0.44</v>
      </c>
      <c r="MX132">
        <f t="shared" si="85"/>
        <v>0.44</v>
      </c>
      <c r="NI132">
        <v>777851</v>
      </c>
      <c r="NL132">
        <v>0.42</v>
      </c>
      <c r="NM132">
        <f t="shared" si="86"/>
        <v>0.42</v>
      </c>
      <c r="NX132">
        <v>777851</v>
      </c>
      <c r="OA132">
        <v>0.41</v>
      </c>
      <c r="OB132">
        <f t="shared" si="87"/>
        <v>0.41</v>
      </c>
      <c r="OM132">
        <v>777851</v>
      </c>
      <c r="OP132">
        <v>0.45</v>
      </c>
      <c r="OQ132">
        <f t="shared" si="88"/>
        <v>0.45</v>
      </c>
      <c r="PB132">
        <v>777851</v>
      </c>
      <c r="PE132">
        <v>0.43</v>
      </c>
      <c r="PF132">
        <f t="shared" si="89"/>
        <v>0.43</v>
      </c>
      <c r="PQ132">
        <v>777851</v>
      </c>
      <c r="PT132">
        <v>0.46</v>
      </c>
      <c r="PU132">
        <f t="shared" si="90"/>
        <v>0.46</v>
      </c>
      <c r="QF132">
        <v>777851</v>
      </c>
      <c r="QI132">
        <v>0.39</v>
      </c>
      <c r="QJ132">
        <f t="shared" si="91"/>
        <v>0.39</v>
      </c>
      <c r="QU132">
        <v>777851</v>
      </c>
      <c r="QX132">
        <v>0.42</v>
      </c>
      <c r="QY132">
        <f t="shared" si="92"/>
        <v>0.42</v>
      </c>
    </row>
    <row r="133" spans="12:467" x14ac:dyDescent="0.2">
      <c r="L133">
        <v>777414</v>
      </c>
      <c r="O133">
        <v>0.56000000000000005</v>
      </c>
      <c r="P133">
        <f t="shared" si="62"/>
        <v>0.56000000000000005</v>
      </c>
      <c r="AA133">
        <v>777414</v>
      </c>
      <c r="AD133">
        <v>0.51</v>
      </c>
      <c r="AE133">
        <f t="shared" si="63"/>
        <v>0.51</v>
      </c>
      <c r="AP133">
        <v>777414</v>
      </c>
      <c r="AS133">
        <v>0.49</v>
      </c>
      <c r="AT133">
        <f t="shared" si="64"/>
        <v>0.49</v>
      </c>
      <c r="BE133">
        <v>777414</v>
      </c>
      <c r="BH133">
        <v>0.53</v>
      </c>
      <c r="BI133">
        <f t="shared" si="65"/>
        <v>0.53</v>
      </c>
      <c r="BT133">
        <v>777414</v>
      </c>
      <c r="BW133">
        <v>0.48</v>
      </c>
      <c r="BX133">
        <f t="shared" si="66"/>
        <v>0.48</v>
      </c>
      <c r="CI133">
        <v>777414</v>
      </c>
      <c r="CL133">
        <v>0.49</v>
      </c>
      <c r="CM133">
        <f t="shared" si="67"/>
        <v>0.49</v>
      </c>
      <c r="CX133">
        <v>777414</v>
      </c>
      <c r="DA133">
        <v>0.47</v>
      </c>
      <c r="DB133">
        <f t="shared" si="68"/>
        <v>0.47</v>
      </c>
      <c r="DM133">
        <v>777414</v>
      </c>
      <c r="DP133">
        <v>0.5</v>
      </c>
      <c r="DQ133">
        <f t="shared" si="69"/>
        <v>0.5</v>
      </c>
      <c r="EB133">
        <v>777414</v>
      </c>
      <c r="EE133">
        <v>0.49</v>
      </c>
      <c r="EF133">
        <f t="shared" si="70"/>
        <v>0.49</v>
      </c>
      <c r="EQ133">
        <v>777414</v>
      </c>
      <c r="ET133">
        <v>0.49</v>
      </c>
      <c r="EU133">
        <f t="shared" si="71"/>
        <v>0.49</v>
      </c>
      <c r="FF133">
        <v>777414</v>
      </c>
      <c r="FI133">
        <v>0.47</v>
      </c>
      <c r="FJ133">
        <f t="shared" si="72"/>
        <v>0.47</v>
      </c>
      <c r="FU133">
        <v>777414</v>
      </c>
      <c r="FX133">
        <v>0.47</v>
      </c>
      <c r="FY133">
        <f t="shared" si="73"/>
        <v>0.47</v>
      </c>
      <c r="GJ133">
        <v>777414</v>
      </c>
      <c r="GM133">
        <v>0.5</v>
      </c>
      <c r="GN133">
        <f t="shared" si="74"/>
        <v>0.5</v>
      </c>
      <c r="GY133">
        <v>777414</v>
      </c>
      <c r="HB133">
        <v>0.5</v>
      </c>
      <c r="HC133">
        <f t="shared" si="75"/>
        <v>0.5</v>
      </c>
      <c r="HN133">
        <v>777414</v>
      </c>
      <c r="HQ133">
        <v>0.51</v>
      </c>
      <c r="HR133">
        <f t="shared" si="76"/>
        <v>0.51</v>
      </c>
      <c r="ID133">
        <v>777824</v>
      </c>
      <c r="IG133">
        <v>0.56000000000000005</v>
      </c>
      <c r="IH133">
        <f t="shared" si="77"/>
        <v>0.56000000000000005</v>
      </c>
      <c r="IS133">
        <v>777824</v>
      </c>
      <c r="IV133">
        <v>0.57999999999999996</v>
      </c>
      <c r="IW133">
        <f t="shared" si="78"/>
        <v>0.57999999999999996</v>
      </c>
      <c r="JH133">
        <v>777824</v>
      </c>
      <c r="JK133">
        <v>0.56999999999999995</v>
      </c>
      <c r="JL133">
        <f t="shared" si="79"/>
        <v>0.56999999999999995</v>
      </c>
      <c r="JW133">
        <v>777824</v>
      </c>
      <c r="JZ133">
        <v>0.56000000000000005</v>
      </c>
      <c r="KA133">
        <f t="shared" si="80"/>
        <v>0.56000000000000005</v>
      </c>
      <c r="KL133">
        <v>777824</v>
      </c>
      <c r="KO133">
        <v>0.57999999999999996</v>
      </c>
      <c r="KP133">
        <f t="shared" si="81"/>
        <v>0.57999999999999996</v>
      </c>
      <c r="LA133">
        <v>777824</v>
      </c>
      <c r="LD133">
        <v>0.57999999999999996</v>
      </c>
      <c r="LE133">
        <f t="shared" si="82"/>
        <v>0.57999999999999996</v>
      </c>
      <c r="LP133">
        <v>777824</v>
      </c>
      <c r="LS133">
        <v>0.54</v>
      </c>
      <c r="LT133">
        <f t="shared" si="83"/>
        <v>0.54</v>
      </c>
      <c r="ME133">
        <v>777824</v>
      </c>
      <c r="MH133">
        <v>0.56999999999999995</v>
      </c>
      <c r="MI133">
        <f t="shared" si="84"/>
        <v>0.56999999999999995</v>
      </c>
      <c r="MT133">
        <v>777824</v>
      </c>
      <c r="MW133">
        <v>0.62</v>
      </c>
      <c r="MX133">
        <f t="shared" si="85"/>
        <v>0.62</v>
      </c>
      <c r="NI133">
        <v>777824</v>
      </c>
      <c r="NL133">
        <v>0.54</v>
      </c>
      <c r="NM133">
        <f t="shared" si="86"/>
        <v>0.54</v>
      </c>
      <c r="NX133">
        <v>777824</v>
      </c>
      <c r="OA133">
        <v>0.53</v>
      </c>
      <c r="OB133">
        <f t="shared" si="87"/>
        <v>0.53</v>
      </c>
      <c r="OM133">
        <v>777824</v>
      </c>
      <c r="OP133">
        <v>0.56000000000000005</v>
      </c>
      <c r="OQ133">
        <f t="shared" si="88"/>
        <v>0.56000000000000005</v>
      </c>
      <c r="PB133">
        <v>777824</v>
      </c>
      <c r="PE133">
        <v>0.61</v>
      </c>
      <c r="PF133">
        <f t="shared" si="89"/>
        <v>0.61</v>
      </c>
      <c r="PQ133">
        <v>777824</v>
      </c>
      <c r="PT133">
        <v>0.59</v>
      </c>
      <c r="PU133">
        <f t="shared" si="90"/>
        <v>0.59</v>
      </c>
      <c r="QF133">
        <v>777824</v>
      </c>
      <c r="QI133">
        <v>0.55000000000000004</v>
      </c>
      <c r="QJ133">
        <f t="shared" si="91"/>
        <v>0.55000000000000004</v>
      </c>
      <c r="QU133">
        <v>777824</v>
      </c>
      <c r="QX133">
        <v>0.56000000000000005</v>
      </c>
      <c r="QY133">
        <f t="shared" si="92"/>
        <v>0.56000000000000005</v>
      </c>
    </row>
    <row r="134" spans="12:467" x14ac:dyDescent="0.2">
      <c r="L134">
        <v>777417</v>
      </c>
      <c r="O134">
        <v>0.54</v>
      </c>
      <c r="P134">
        <f t="shared" si="62"/>
        <v>0.54</v>
      </c>
      <c r="AA134">
        <v>777417</v>
      </c>
      <c r="AD134">
        <v>0.56999999999999995</v>
      </c>
      <c r="AE134">
        <f t="shared" si="63"/>
        <v>0.56999999999999995</v>
      </c>
      <c r="AP134">
        <v>777417</v>
      </c>
      <c r="AS134">
        <v>0.44</v>
      </c>
      <c r="AT134">
        <f t="shared" si="64"/>
        <v>0.44</v>
      </c>
      <c r="BE134">
        <v>777417</v>
      </c>
      <c r="BH134">
        <v>0.56999999999999995</v>
      </c>
      <c r="BI134">
        <f t="shared" si="65"/>
        <v>0.56999999999999995</v>
      </c>
      <c r="BT134">
        <v>777417</v>
      </c>
      <c r="BW134">
        <v>0.59</v>
      </c>
      <c r="BX134">
        <f t="shared" si="66"/>
        <v>0.59</v>
      </c>
      <c r="CI134">
        <v>777417</v>
      </c>
      <c r="CL134">
        <v>0.54</v>
      </c>
      <c r="CM134">
        <f t="shared" si="67"/>
        <v>0.54</v>
      </c>
      <c r="CX134">
        <v>777417</v>
      </c>
      <c r="DA134">
        <v>0.52</v>
      </c>
      <c r="DB134">
        <f t="shared" si="68"/>
        <v>0.52</v>
      </c>
      <c r="DM134">
        <v>777417</v>
      </c>
      <c r="DP134">
        <v>0.52</v>
      </c>
      <c r="DQ134">
        <f t="shared" si="69"/>
        <v>0.52</v>
      </c>
      <c r="EB134">
        <v>777417</v>
      </c>
      <c r="EE134">
        <v>0.53</v>
      </c>
      <c r="EF134">
        <f t="shared" si="70"/>
        <v>0.53</v>
      </c>
      <c r="EQ134">
        <v>777417</v>
      </c>
      <c r="ET134">
        <v>0.53</v>
      </c>
      <c r="EU134">
        <f t="shared" si="71"/>
        <v>0.53</v>
      </c>
      <c r="FF134">
        <v>777417</v>
      </c>
      <c r="FI134">
        <v>0.53</v>
      </c>
      <c r="FJ134">
        <f t="shared" si="72"/>
        <v>0.53</v>
      </c>
      <c r="FU134">
        <v>777417</v>
      </c>
      <c r="FX134">
        <v>0.51</v>
      </c>
      <c r="FY134">
        <f t="shared" si="73"/>
        <v>0.51</v>
      </c>
      <c r="GJ134">
        <v>777417</v>
      </c>
      <c r="GM134">
        <v>0.51</v>
      </c>
      <c r="GN134">
        <f t="shared" si="74"/>
        <v>0.51</v>
      </c>
      <c r="GY134">
        <v>777417</v>
      </c>
      <c r="HB134">
        <v>0.51</v>
      </c>
      <c r="HC134">
        <f t="shared" si="75"/>
        <v>0.51</v>
      </c>
      <c r="HN134">
        <v>777417</v>
      </c>
      <c r="HQ134">
        <v>0.53</v>
      </c>
      <c r="HR134">
        <f t="shared" si="76"/>
        <v>0.53</v>
      </c>
      <c r="ID134">
        <v>777826</v>
      </c>
      <c r="IG134">
        <v>0.49</v>
      </c>
      <c r="IH134">
        <f t="shared" si="77"/>
        <v>0.49</v>
      </c>
      <c r="IS134">
        <v>777826</v>
      </c>
      <c r="IV134">
        <v>0.49</v>
      </c>
      <c r="IW134">
        <f t="shared" si="78"/>
        <v>0.49</v>
      </c>
      <c r="JH134">
        <v>777826</v>
      </c>
      <c r="JK134">
        <v>0.48</v>
      </c>
      <c r="JL134">
        <f t="shared" si="79"/>
        <v>0.48</v>
      </c>
      <c r="JW134">
        <v>777826</v>
      </c>
      <c r="JZ134">
        <v>0.49</v>
      </c>
      <c r="KA134">
        <f t="shared" si="80"/>
        <v>0.49</v>
      </c>
      <c r="KL134">
        <v>777826</v>
      </c>
      <c r="KO134">
        <v>0.48</v>
      </c>
      <c r="KP134">
        <f t="shared" si="81"/>
        <v>0.48</v>
      </c>
      <c r="LA134">
        <v>777826</v>
      </c>
      <c r="LD134">
        <v>0.49</v>
      </c>
      <c r="LE134">
        <f t="shared" si="82"/>
        <v>0.49</v>
      </c>
      <c r="LP134">
        <v>777826</v>
      </c>
      <c r="LS134">
        <v>0.48</v>
      </c>
      <c r="LT134">
        <f t="shared" si="83"/>
        <v>0.48</v>
      </c>
      <c r="ME134">
        <v>777826</v>
      </c>
      <c r="MH134">
        <v>0.5</v>
      </c>
      <c r="MI134">
        <f t="shared" si="84"/>
        <v>0.5</v>
      </c>
      <c r="MT134">
        <v>777826</v>
      </c>
      <c r="MW134">
        <v>0.43</v>
      </c>
      <c r="MX134">
        <f t="shared" si="85"/>
        <v>0.43</v>
      </c>
      <c r="NI134">
        <v>777826</v>
      </c>
      <c r="NL134">
        <v>0.51</v>
      </c>
      <c r="NM134">
        <f t="shared" si="86"/>
        <v>0.51</v>
      </c>
      <c r="NX134">
        <v>777826</v>
      </c>
      <c r="OA134">
        <v>0.47</v>
      </c>
      <c r="OB134">
        <f t="shared" si="87"/>
        <v>0.47</v>
      </c>
      <c r="OM134">
        <v>777826</v>
      </c>
      <c r="OP134">
        <v>0.5</v>
      </c>
      <c r="OQ134">
        <f t="shared" si="88"/>
        <v>0.5</v>
      </c>
      <c r="PB134">
        <v>777826</v>
      </c>
      <c r="PE134">
        <v>0.5</v>
      </c>
      <c r="PF134">
        <f t="shared" si="89"/>
        <v>0.5</v>
      </c>
      <c r="PQ134">
        <v>777826</v>
      </c>
      <c r="PT134">
        <v>0.48</v>
      </c>
      <c r="PU134">
        <f t="shared" si="90"/>
        <v>0.48</v>
      </c>
      <c r="QF134">
        <v>777826</v>
      </c>
      <c r="QI134">
        <v>0.46</v>
      </c>
      <c r="QJ134">
        <f t="shared" si="91"/>
        <v>0.46</v>
      </c>
      <c r="QU134">
        <v>777826</v>
      </c>
      <c r="QX134">
        <v>0.46</v>
      </c>
      <c r="QY134">
        <f t="shared" si="92"/>
        <v>0.46</v>
      </c>
    </row>
    <row r="135" spans="12:467" x14ac:dyDescent="0.2">
      <c r="L135">
        <v>777420</v>
      </c>
      <c r="O135">
        <v>0.59</v>
      </c>
      <c r="P135">
        <f t="shared" si="62"/>
        <v>0.59</v>
      </c>
      <c r="AA135">
        <v>777420</v>
      </c>
      <c r="AD135">
        <v>0.54</v>
      </c>
      <c r="AE135">
        <f t="shared" si="63"/>
        <v>0.54</v>
      </c>
      <c r="AP135">
        <v>777420</v>
      </c>
      <c r="AS135">
        <v>0.47</v>
      </c>
      <c r="AT135">
        <f t="shared" si="64"/>
        <v>0.47</v>
      </c>
      <c r="BE135">
        <v>777420</v>
      </c>
      <c r="BH135">
        <v>0.44</v>
      </c>
      <c r="BI135">
        <f t="shared" si="65"/>
        <v>0.44</v>
      </c>
      <c r="BT135">
        <v>777420</v>
      </c>
      <c r="BW135">
        <v>0.36</v>
      </c>
      <c r="BX135">
        <f t="shared" si="66"/>
        <v>0.36</v>
      </c>
      <c r="CI135">
        <v>777420</v>
      </c>
      <c r="CL135">
        <v>0.56000000000000005</v>
      </c>
      <c r="CM135">
        <f t="shared" si="67"/>
        <v>0.56000000000000005</v>
      </c>
      <c r="CX135">
        <v>777420</v>
      </c>
      <c r="DA135">
        <v>0.54</v>
      </c>
      <c r="DB135">
        <f t="shared" si="68"/>
        <v>0.54</v>
      </c>
      <c r="DM135">
        <v>777420</v>
      </c>
      <c r="DP135">
        <v>0.59</v>
      </c>
      <c r="DQ135">
        <f t="shared" si="69"/>
        <v>0.59</v>
      </c>
      <c r="EB135">
        <v>777420</v>
      </c>
      <c r="EE135">
        <v>0.54</v>
      </c>
      <c r="EF135">
        <f t="shared" si="70"/>
        <v>0.54</v>
      </c>
      <c r="EQ135">
        <v>777420</v>
      </c>
      <c r="ET135">
        <v>0.54</v>
      </c>
      <c r="EU135">
        <f t="shared" si="71"/>
        <v>0.54</v>
      </c>
      <c r="FF135">
        <v>777420</v>
      </c>
      <c r="FI135">
        <v>0.56000000000000005</v>
      </c>
      <c r="FJ135">
        <f t="shared" si="72"/>
        <v>0.56000000000000005</v>
      </c>
      <c r="FU135">
        <v>777420</v>
      </c>
      <c r="FX135">
        <v>0.55000000000000004</v>
      </c>
      <c r="FY135">
        <f t="shared" si="73"/>
        <v>0.55000000000000004</v>
      </c>
      <c r="GJ135">
        <v>777420</v>
      </c>
      <c r="GM135">
        <v>0.53</v>
      </c>
      <c r="GN135">
        <f t="shared" si="74"/>
        <v>0.53</v>
      </c>
      <c r="GY135">
        <v>777420</v>
      </c>
      <c r="HB135">
        <v>0.59</v>
      </c>
      <c r="HC135">
        <f t="shared" si="75"/>
        <v>0.59</v>
      </c>
      <c r="HN135">
        <v>777420</v>
      </c>
      <c r="HQ135">
        <v>0.53</v>
      </c>
      <c r="HR135">
        <f t="shared" si="76"/>
        <v>0.53</v>
      </c>
      <c r="ID135">
        <v>777827</v>
      </c>
      <c r="IG135">
        <v>0.53</v>
      </c>
      <c r="IH135">
        <f t="shared" si="77"/>
        <v>0.53</v>
      </c>
      <c r="IS135">
        <v>777827</v>
      </c>
      <c r="IV135">
        <v>0.55000000000000004</v>
      </c>
      <c r="IW135">
        <f t="shared" si="78"/>
        <v>0.55000000000000004</v>
      </c>
      <c r="JH135">
        <v>777827</v>
      </c>
      <c r="JK135">
        <v>0.56000000000000005</v>
      </c>
      <c r="JL135">
        <f t="shared" si="79"/>
        <v>0.56000000000000005</v>
      </c>
      <c r="JW135">
        <v>777827</v>
      </c>
      <c r="JZ135">
        <v>0.54</v>
      </c>
      <c r="KA135">
        <f t="shared" si="80"/>
        <v>0.54</v>
      </c>
      <c r="KL135">
        <v>777827</v>
      </c>
      <c r="KO135">
        <v>0.6</v>
      </c>
      <c r="KP135">
        <f t="shared" si="81"/>
        <v>0.6</v>
      </c>
      <c r="LA135">
        <v>777827</v>
      </c>
      <c r="LD135">
        <v>0.53</v>
      </c>
      <c r="LE135">
        <f t="shared" si="82"/>
        <v>0.53</v>
      </c>
      <c r="LP135">
        <v>777827</v>
      </c>
      <c r="LS135">
        <v>0.52</v>
      </c>
      <c r="LT135">
        <f t="shared" si="83"/>
        <v>0.52</v>
      </c>
      <c r="ME135">
        <v>777827</v>
      </c>
      <c r="MH135">
        <v>0.61</v>
      </c>
      <c r="MI135">
        <f t="shared" si="84"/>
        <v>0.61</v>
      </c>
      <c r="MT135">
        <v>777827</v>
      </c>
      <c r="MW135">
        <v>0.63</v>
      </c>
      <c r="MX135">
        <f t="shared" si="85"/>
        <v>0.63</v>
      </c>
      <c r="NI135">
        <v>777827</v>
      </c>
      <c r="NL135">
        <v>0.54</v>
      </c>
      <c r="NM135">
        <f t="shared" si="86"/>
        <v>0.54</v>
      </c>
      <c r="NX135">
        <v>777827</v>
      </c>
      <c r="OA135">
        <v>0.5</v>
      </c>
      <c r="OB135">
        <f t="shared" si="87"/>
        <v>0.5</v>
      </c>
      <c r="OM135">
        <v>777827</v>
      </c>
      <c r="OP135">
        <v>0.55000000000000004</v>
      </c>
      <c r="OQ135">
        <f t="shared" si="88"/>
        <v>0.55000000000000004</v>
      </c>
      <c r="PB135">
        <v>777827</v>
      </c>
      <c r="PE135">
        <v>0.54</v>
      </c>
      <c r="PF135">
        <f t="shared" si="89"/>
        <v>0.54</v>
      </c>
      <c r="PQ135">
        <v>777827</v>
      </c>
      <c r="PT135">
        <v>0.56000000000000005</v>
      </c>
      <c r="PU135">
        <f t="shared" si="90"/>
        <v>0.56000000000000005</v>
      </c>
      <c r="QF135">
        <v>777827</v>
      </c>
      <c r="QI135">
        <v>0.55000000000000004</v>
      </c>
      <c r="QJ135">
        <f t="shared" si="91"/>
        <v>0.55000000000000004</v>
      </c>
      <c r="QU135">
        <v>777827</v>
      </c>
      <c r="QX135">
        <v>0.54</v>
      </c>
      <c r="QY135">
        <f t="shared" si="92"/>
        <v>0.54</v>
      </c>
    </row>
    <row r="136" spans="12:467" x14ac:dyDescent="0.2">
      <c r="L136">
        <v>777421</v>
      </c>
      <c r="O136">
        <v>0.48</v>
      </c>
      <c r="P136">
        <f t="shared" si="62"/>
        <v>0.48</v>
      </c>
      <c r="AA136">
        <v>777421</v>
      </c>
      <c r="AD136">
        <v>0.51</v>
      </c>
      <c r="AE136">
        <f t="shared" si="63"/>
        <v>0.51</v>
      </c>
      <c r="AP136">
        <v>777421</v>
      </c>
      <c r="AS136">
        <v>0.59</v>
      </c>
      <c r="AT136">
        <f t="shared" si="64"/>
        <v>0.59</v>
      </c>
      <c r="BE136">
        <v>777421</v>
      </c>
      <c r="BH136">
        <v>0.49</v>
      </c>
      <c r="BI136">
        <f t="shared" si="65"/>
        <v>0.49</v>
      </c>
      <c r="BT136">
        <v>777421</v>
      </c>
      <c r="BW136">
        <v>0.37</v>
      </c>
      <c r="BX136">
        <f t="shared" si="66"/>
        <v>0.37</v>
      </c>
      <c r="CI136">
        <v>777421</v>
      </c>
      <c r="CL136">
        <v>0.48</v>
      </c>
      <c r="CM136">
        <f t="shared" si="67"/>
        <v>0.48</v>
      </c>
      <c r="CX136">
        <v>777421</v>
      </c>
      <c r="DA136">
        <v>0.49</v>
      </c>
      <c r="DB136">
        <f t="shared" si="68"/>
        <v>0.49</v>
      </c>
      <c r="DM136">
        <v>777421</v>
      </c>
      <c r="DP136">
        <v>0.49</v>
      </c>
      <c r="DQ136">
        <f t="shared" si="69"/>
        <v>0.49</v>
      </c>
      <c r="EB136">
        <v>777421</v>
      </c>
      <c r="EE136">
        <v>0.46</v>
      </c>
      <c r="EF136">
        <f t="shared" si="70"/>
        <v>0.46</v>
      </c>
      <c r="EQ136">
        <v>777421</v>
      </c>
      <c r="ET136">
        <v>0.46</v>
      </c>
      <c r="EU136">
        <f t="shared" si="71"/>
        <v>0.46</v>
      </c>
      <c r="FF136">
        <v>777421</v>
      </c>
      <c r="FI136">
        <v>0.48</v>
      </c>
      <c r="FJ136">
        <f t="shared" si="72"/>
        <v>0.48</v>
      </c>
      <c r="FU136">
        <v>777421</v>
      </c>
      <c r="FX136">
        <v>0.49</v>
      </c>
      <c r="FY136">
        <f t="shared" si="73"/>
        <v>0.49</v>
      </c>
      <c r="GJ136">
        <v>777421</v>
      </c>
      <c r="GM136">
        <v>0.48</v>
      </c>
      <c r="GN136">
        <f t="shared" si="74"/>
        <v>0.48</v>
      </c>
      <c r="GY136">
        <v>777421</v>
      </c>
      <c r="HB136">
        <v>0.51</v>
      </c>
      <c r="HC136">
        <f t="shared" si="75"/>
        <v>0.51</v>
      </c>
      <c r="HN136">
        <v>777421</v>
      </c>
      <c r="HQ136">
        <v>0.45</v>
      </c>
      <c r="HR136">
        <f t="shared" si="76"/>
        <v>0.45</v>
      </c>
      <c r="ID136">
        <v>777828</v>
      </c>
      <c r="IG136">
        <v>0.57999999999999996</v>
      </c>
      <c r="IH136">
        <f t="shared" si="77"/>
        <v>0.57999999999999996</v>
      </c>
      <c r="IS136">
        <v>777828</v>
      </c>
      <c r="IV136">
        <v>0.55000000000000004</v>
      </c>
      <c r="IW136">
        <f t="shared" si="78"/>
        <v>0.55000000000000004</v>
      </c>
      <c r="JH136">
        <v>777828</v>
      </c>
      <c r="JK136">
        <v>0.57999999999999996</v>
      </c>
      <c r="JL136">
        <f t="shared" si="79"/>
        <v>0.57999999999999996</v>
      </c>
      <c r="JW136">
        <v>777828</v>
      </c>
      <c r="JZ136">
        <v>0.56999999999999995</v>
      </c>
      <c r="KA136">
        <f t="shared" si="80"/>
        <v>0.56999999999999995</v>
      </c>
      <c r="KL136">
        <v>777828</v>
      </c>
      <c r="KO136">
        <v>0.59</v>
      </c>
      <c r="KP136">
        <f t="shared" si="81"/>
        <v>0.59</v>
      </c>
      <c r="LA136">
        <v>777828</v>
      </c>
      <c r="LD136">
        <v>0.57999999999999996</v>
      </c>
      <c r="LE136">
        <f t="shared" si="82"/>
        <v>0.57999999999999996</v>
      </c>
      <c r="LP136">
        <v>777828</v>
      </c>
      <c r="LS136">
        <v>0.54</v>
      </c>
      <c r="LT136">
        <f t="shared" si="83"/>
        <v>0.54</v>
      </c>
      <c r="ME136">
        <v>777828</v>
      </c>
      <c r="MH136">
        <v>0.65</v>
      </c>
      <c r="MI136">
        <f t="shared" si="84"/>
        <v>0.65</v>
      </c>
      <c r="MT136">
        <v>777828</v>
      </c>
      <c r="MW136">
        <v>0.55000000000000004</v>
      </c>
      <c r="MX136">
        <f t="shared" si="85"/>
        <v>0.55000000000000004</v>
      </c>
      <c r="NI136">
        <v>777828</v>
      </c>
      <c r="NL136">
        <v>0.54</v>
      </c>
      <c r="NM136">
        <f t="shared" si="86"/>
        <v>0.54</v>
      </c>
      <c r="NX136">
        <v>777828</v>
      </c>
      <c r="OA136">
        <v>0.51</v>
      </c>
      <c r="OB136">
        <f t="shared" si="87"/>
        <v>0.51</v>
      </c>
      <c r="OM136">
        <v>777828</v>
      </c>
      <c r="OP136">
        <v>0.55000000000000004</v>
      </c>
      <c r="OQ136">
        <f t="shared" si="88"/>
        <v>0.55000000000000004</v>
      </c>
      <c r="PB136">
        <v>777828</v>
      </c>
      <c r="PE136">
        <v>0.53</v>
      </c>
      <c r="PF136">
        <f t="shared" si="89"/>
        <v>0.53</v>
      </c>
      <c r="PQ136">
        <v>777828</v>
      </c>
      <c r="PT136">
        <v>0.56999999999999995</v>
      </c>
      <c r="PU136">
        <f t="shared" si="90"/>
        <v>0.56999999999999995</v>
      </c>
      <c r="QF136">
        <v>777828</v>
      </c>
      <c r="QI136">
        <v>0.56000000000000005</v>
      </c>
      <c r="QJ136">
        <f t="shared" si="91"/>
        <v>0.56000000000000005</v>
      </c>
      <c r="QU136">
        <v>777828</v>
      </c>
      <c r="QX136">
        <v>0.55000000000000004</v>
      </c>
      <c r="QY136">
        <f t="shared" si="92"/>
        <v>0.55000000000000004</v>
      </c>
    </row>
    <row r="137" spans="12:467" x14ac:dyDescent="0.2">
      <c r="L137">
        <v>777423</v>
      </c>
      <c r="O137">
        <v>0.42</v>
      </c>
      <c r="P137">
        <f t="shared" si="62"/>
        <v>0.42</v>
      </c>
      <c r="AA137">
        <v>777423</v>
      </c>
      <c r="AD137">
        <v>0.33</v>
      </c>
      <c r="AE137">
        <f t="shared" si="63"/>
        <v>0.33</v>
      </c>
      <c r="AP137">
        <v>777423</v>
      </c>
      <c r="AS137">
        <v>0.25</v>
      </c>
      <c r="AT137">
        <f t="shared" si="64"/>
        <v>0.25</v>
      </c>
      <c r="BE137">
        <v>777423</v>
      </c>
      <c r="BH137">
        <v>0.41</v>
      </c>
      <c r="BI137">
        <f t="shared" si="65"/>
        <v>0.41</v>
      </c>
      <c r="BT137">
        <v>777423</v>
      </c>
      <c r="BW137">
        <v>0.34</v>
      </c>
      <c r="BX137">
        <f t="shared" si="66"/>
        <v>0.34</v>
      </c>
      <c r="CI137">
        <v>777423</v>
      </c>
      <c r="CL137">
        <v>0.46</v>
      </c>
      <c r="CM137">
        <f t="shared" si="67"/>
        <v>0.46</v>
      </c>
      <c r="CX137">
        <v>777423</v>
      </c>
      <c r="DA137">
        <v>0.51</v>
      </c>
      <c r="DB137">
        <f t="shared" si="68"/>
        <v>0.51</v>
      </c>
      <c r="DM137">
        <v>777423</v>
      </c>
      <c r="DP137">
        <v>0.46</v>
      </c>
      <c r="DQ137">
        <f t="shared" si="69"/>
        <v>0.46</v>
      </c>
      <c r="EB137">
        <v>777423</v>
      </c>
      <c r="EE137">
        <v>0.44</v>
      </c>
      <c r="EF137">
        <f t="shared" si="70"/>
        <v>0.44</v>
      </c>
      <c r="EQ137">
        <v>777423</v>
      </c>
      <c r="ET137">
        <v>0.44</v>
      </c>
      <c r="EU137">
        <f t="shared" si="71"/>
        <v>0.44</v>
      </c>
      <c r="FF137">
        <v>777423</v>
      </c>
      <c r="FI137">
        <v>0.49</v>
      </c>
      <c r="FJ137">
        <f t="shared" si="72"/>
        <v>0.49</v>
      </c>
      <c r="FU137">
        <v>777423</v>
      </c>
      <c r="FX137">
        <v>0.49</v>
      </c>
      <c r="FY137">
        <f t="shared" si="73"/>
        <v>0.49</v>
      </c>
      <c r="GJ137">
        <v>777423</v>
      </c>
      <c r="GM137">
        <v>0.45</v>
      </c>
      <c r="GN137">
        <f t="shared" si="74"/>
        <v>0.45</v>
      </c>
      <c r="GY137">
        <v>777423</v>
      </c>
      <c r="HB137">
        <v>0.5</v>
      </c>
      <c r="HC137">
        <f t="shared" si="75"/>
        <v>0.5</v>
      </c>
      <c r="HN137">
        <v>777423</v>
      </c>
      <c r="HQ137">
        <v>0.43</v>
      </c>
      <c r="HR137">
        <f t="shared" si="76"/>
        <v>0.43</v>
      </c>
      <c r="ID137">
        <v>777830</v>
      </c>
      <c r="IG137">
        <v>0.44</v>
      </c>
      <c r="IH137">
        <f t="shared" si="77"/>
        <v>0.44</v>
      </c>
      <c r="IS137">
        <v>777830</v>
      </c>
      <c r="IV137">
        <v>0.44</v>
      </c>
      <c r="IW137">
        <f t="shared" si="78"/>
        <v>0.44</v>
      </c>
      <c r="JH137">
        <v>777830</v>
      </c>
      <c r="JK137">
        <v>0.47</v>
      </c>
      <c r="JL137">
        <f t="shared" si="79"/>
        <v>0.47</v>
      </c>
      <c r="JW137">
        <v>777830</v>
      </c>
      <c r="JZ137">
        <v>0.45</v>
      </c>
      <c r="KA137">
        <f t="shared" si="80"/>
        <v>0.45</v>
      </c>
      <c r="KL137">
        <v>777830</v>
      </c>
      <c r="KO137">
        <v>0.56000000000000005</v>
      </c>
      <c r="KP137">
        <f t="shared" si="81"/>
        <v>0.56000000000000005</v>
      </c>
      <c r="LA137">
        <v>777830</v>
      </c>
      <c r="LD137">
        <v>0.47</v>
      </c>
      <c r="LE137">
        <f t="shared" si="82"/>
        <v>0.47</v>
      </c>
      <c r="LP137">
        <v>777830</v>
      </c>
      <c r="LS137">
        <v>0.44</v>
      </c>
      <c r="LT137">
        <f t="shared" si="83"/>
        <v>0.44</v>
      </c>
      <c r="ME137">
        <v>777830</v>
      </c>
      <c r="MH137">
        <v>0.47</v>
      </c>
      <c r="MI137">
        <f t="shared" si="84"/>
        <v>0.47</v>
      </c>
      <c r="MT137">
        <v>777830</v>
      </c>
      <c r="MW137">
        <v>0.42</v>
      </c>
      <c r="MX137">
        <f t="shared" si="85"/>
        <v>0.42</v>
      </c>
      <c r="NI137">
        <v>777830</v>
      </c>
      <c r="NL137">
        <v>0.42</v>
      </c>
      <c r="NM137">
        <f t="shared" si="86"/>
        <v>0.42</v>
      </c>
      <c r="NX137">
        <v>777830</v>
      </c>
      <c r="OA137">
        <v>0.49</v>
      </c>
      <c r="OB137">
        <f t="shared" si="87"/>
        <v>0.49</v>
      </c>
      <c r="OM137">
        <v>777830</v>
      </c>
      <c r="OP137">
        <v>0.46</v>
      </c>
      <c r="OQ137">
        <f t="shared" si="88"/>
        <v>0.46</v>
      </c>
      <c r="PB137">
        <v>777830</v>
      </c>
      <c r="PE137">
        <v>0.45</v>
      </c>
      <c r="PF137">
        <f t="shared" si="89"/>
        <v>0.45</v>
      </c>
      <c r="PQ137">
        <v>777830</v>
      </c>
      <c r="PT137">
        <v>0.44</v>
      </c>
      <c r="PU137">
        <f t="shared" si="90"/>
        <v>0.44</v>
      </c>
      <c r="QF137">
        <v>777830</v>
      </c>
      <c r="QI137">
        <v>0.45</v>
      </c>
      <c r="QJ137">
        <f t="shared" si="91"/>
        <v>0.45</v>
      </c>
      <c r="QU137">
        <v>777830</v>
      </c>
      <c r="QX137">
        <v>0.42</v>
      </c>
      <c r="QY137">
        <f t="shared" si="92"/>
        <v>0.42</v>
      </c>
    </row>
    <row r="138" spans="12:467" x14ac:dyDescent="0.2">
      <c r="L138">
        <v>777424</v>
      </c>
      <c r="O138">
        <v>0.43</v>
      </c>
      <c r="P138">
        <f t="shared" si="62"/>
        <v>0.43</v>
      </c>
      <c r="AA138">
        <v>777424</v>
      </c>
      <c r="AD138">
        <v>0.37</v>
      </c>
      <c r="AE138">
        <f t="shared" si="63"/>
        <v>0.37</v>
      </c>
      <c r="AP138">
        <v>777424</v>
      </c>
      <c r="AS138">
        <v>0.35</v>
      </c>
      <c r="AT138">
        <f t="shared" si="64"/>
        <v>0.35</v>
      </c>
      <c r="BE138">
        <v>777424</v>
      </c>
      <c r="BH138">
        <v>0.42</v>
      </c>
      <c r="BI138">
        <f t="shared" si="65"/>
        <v>0.42</v>
      </c>
      <c r="BT138">
        <v>777424</v>
      </c>
      <c r="BW138">
        <v>0.46</v>
      </c>
      <c r="BX138">
        <f t="shared" si="66"/>
        <v>0.46</v>
      </c>
      <c r="CI138">
        <v>777424</v>
      </c>
      <c r="CL138">
        <v>0.41</v>
      </c>
      <c r="CM138">
        <f t="shared" si="67"/>
        <v>0.41</v>
      </c>
      <c r="CX138">
        <v>777424</v>
      </c>
      <c r="DA138">
        <v>0.44</v>
      </c>
      <c r="DB138">
        <f t="shared" si="68"/>
        <v>0.44</v>
      </c>
      <c r="DM138">
        <v>777424</v>
      </c>
      <c r="DP138">
        <v>0.4</v>
      </c>
      <c r="DQ138">
        <f t="shared" si="69"/>
        <v>0.4</v>
      </c>
      <c r="EB138">
        <v>777424</v>
      </c>
      <c r="EE138">
        <v>0.41</v>
      </c>
      <c r="EF138">
        <f t="shared" si="70"/>
        <v>0.41</v>
      </c>
      <c r="EQ138">
        <v>777424</v>
      </c>
      <c r="ET138">
        <v>0.41</v>
      </c>
      <c r="EU138">
        <f t="shared" si="71"/>
        <v>0.41</v>
      </c>
      <c r="FF138">
        <v>777424</v>
      </c>
      <c r="FI138">
        <v>0.43</v>
      </c>
      <c r="FJ138">
        <f t="shared" si="72"/>
        <v>0.43</v>
      </c>
      <c r="FU138">
        <v>777424</v>
      </c>
      <c r="FX138">
        <v>0.43</v>
      </c>
      <c r="FY138">
        <f t="shared" si="73"/>
        <v>0.43</v>
      </c>
      <c r="GJ138">
        <v>777424</v>
      </c>
      <c r="GM138">
        <v>0.43</v>
      </c>
      <c r="GN138">
        <f t="shared" si="74"/>
        <v>0.43</v>
      </c>
      <c r="GY138">
        <v>777424</v>
      </c>
      <c r="HB138">
        <v>0.42</v>
      </c>
      <c r="HC138">
        <f t="shared" si="75"/>
        <v>0.42</v>
      </c>
      <c r="HN138">
        <v>777424</v>
      </c>
      <c r="HQ138">
        <v>0.37</v>
      </c>
      <c r="HR138">
        <f t="shared" si="76"/>
        <v>0.37</v>
      </c>
      <c r="ID138">
        <v>777831</v>
      </c>
      <c r="IG138">
        <v>0.56000000000000005</v>
      </c>
      <c r="IH138">
        <f t="shared" si="77"/>
        <v>0.56000000000000005</v>
      </c>
      <c r="IS138">
        <v>777831</v>
      </c>
      <c r="IV138">
        <v>0.55000000000000004</v>
      </c>
      <c r="IW138">
        <f t="shared" si="78"/>
        <v>0.55000000000000004</v>
      </c>
      <c r="JH138">
        <v>777831</v>
      </c>
      <c r="JK138">
        <v>0.56999999999999995</v>
      </c>
      <c r="JL138">
        <f t="shared" si="79"/>
        <v>0.56999999999999995</v>
      </c>
      <c r="JW138">
        <v>777831</v>
      </c>
      <c r="JZ138">
        <v>0.56000000000000005</v>
      </c>
      <c r="KA138">
        <f t="shared" si="80"/>
        <v>0.56000000000000005</v>
      </c>
      <c r="KL138">
        <v>777831</v>
      </c>
      <c r="KO138">
        <v>0.53</v>
      </c>
      <c r="KP138">
        <f t="shared" si="81"/>
        <v>0.53</v>
      </c>
      <c r="LA138">
        <v>777831</v>
      </c>
      <c r="LD138">
        <v>0.53</v>
      </c>
      <c r="LE138">
        <f t="shared" si="82"/>
        <v>0.53</v>
      </c>
      <c r="LP138">
        <v>777831</v>
      </c>
      <c r="LS138">
        <v>0.54</v>
      </c>
      <c r="LT138">
        <f t="shared" si="83"/>
        <v>0.54</v>
      </c>
      <c r="ME138">
        <v>777831</v>
      </c>
      <c r="MH138">
        <v>0.61</v>
      </c>
      <c r="MI138">
        <f t="shared" si="84"/>
        <v>0.61</v>
      </c>
      <c r="MT138">
        <v>777831</v>
      </c>
      <c r="MW138">
        <v>0.61</v>
      </c>
      <c r="MX138">
        <f t="shared" si="85"/>
        <v>0.61</v>
      </c>
      <c r="NI138">
        <v>777831</v>
      </c>
      <c r="NL138">
        <v>0.52</v>
      </c>
      <c r="NM138">
        <f t="shared" si="86"/>
        <v>0.52</v>
      </c>
      <c r="NX138">
        <v>777831</v>
      </c>
      <c r="OA138">
        <v>0.51</v>
      </c>
      <c r="OB138">
        <f t="shared" si="87"/>
        <v>0.51</v>
      </c>
      <c r="OM138">
        <v>777831</v>
      </c>
      <c r="OP138">
        <v>0.54</v>
      </c>
      <c r="OQ138">
        <f t="shared" si="88"/>
        <v>0.54</v>
      </c>
      <c r="PB138">
        <v>777831</v>
      </c>
      <c r="PE138">
        <v>0.56000000000000005</v>
      </c>
      <c r="PF138">
        <f t="shared" si="89"/>
        <v>0.56000000000000005</v>
      </c>
      <c r="PQ138">
        <v>777831</v>
      </c>
      <c r="PT138">
        <v>0.56999999999999995</v>
      </c>
      <c r="PU138">
        <f t="shared" si="90"/>
        <v>0.56999999999999995</v>
      </c>
      <c r="QF138">
        <v>777831</v>
      </c>
      <c r="QI138">
        <v>0.55000000000000004</v>
      </c>
      <c r="QJ138">
        <f t="shared" si="91"/>
        <v>0.55000000000000004</v>
      </c>
      <c r="QU138">
        <v>777831</v>
      </c>
      <c r="QX138">
        <v>0.55000000000000004</v>
      </c>
      <c r="QY138">
        <f t="shared" si="92"/>
        <v>0.55000000000000004</v>
      </c>
    </row>
    <row r="139" spans="12:467" x14ac:dyDescent="0.2">
      <c r="L139">
        <v>777396</v>
      </c>
      <c r="O139">
        <v>0.53</v>
      </c>
      <c r="P139">
        <f t="shared" si="62"/>
        <v>0.53</v>
      </c>
      <c r="AA139">
        <v>777396</v>
      </c>
      <c r="AD139">
        <v>0.53</v>
      </c>
      <c r="AE139">
        <f t="shared" si="63"/>
        <v>0.53</v>
      </c>
      <c r="AP139">
        <v>777396</v>
      </c>
      <c r="AS139">
        <v>0.32</v>
      </c>
      <c r="AT139">
        <f t="shared" si="64"/>
        <v>0.32</v>
      </c>
      <c r="BE139">
        <v>777396</v>
      </c>
      <c r="BH139">
        <v>0.6</v>
      </c>
      <c r="BI139">
        <f t="shared" si="65"/>
        <v>0.6</v>
      </c>
      <c r="BT139">
        <v>777396</v>
      </c>
      <c r="BW139">
        <v>0.48</v>
      </c>
      <c r="BX139">
        <f t="shared" si="66"/>
        <v>0.48</v>
      </c>
      <c r="CI139">
        <v>777396</v>
      </c>
      <c r="CL139">
        <v>0.52</v>
      </c>
      <c r="CM139">
        <f t="shared" si="67"/>
        <v>0.52</v>
      </c>
      <c r="CX139">
        <v>777396</v>
      </c>
      <c r="DA139">
        <v>0.53</v>
      </c>
      <c r="DB139">
        <f t="shared" si="68"/>
        <v>0.53</v>
      </c>
      <c r="DM139">
        <v>777396</v>
      </c>
      <c r="DP139">
        <v>0.53</v>
      </c>
      <c r="DQ139">
        <f t="shared" si="69"/>
        <v>0.53</v>
      </c>
      <c r="EB139">
        <v>777396</v>
      </c>
      <c r="EE139">
        <v>0.51</v>
      </c>
      <c r="EF139">
        <f t="shared" si="70"/>
        <v>0.51</v>
      </c>
      <c r="EQ139">
        <v>777396</v>
      </c>
      <c r="ET139">
        <v>0.51</v>
      </c>
      <c r="EU139">
        <f t="shared" si="71"/>
        <v>0.51</v>
      </c>
      <c r="FF139">
        <v>777396</v>
      </c>
      <c r="FI139">
        <v>0.51</v>
      </c>
      <c r="FJ139">
        <f t="shared" si="72"/>
        <v>0.51</v>
      </c>
      <c r="FU139">
        <v>777396</v>
      </c>
      <c r="FX139">
        <v>0.51</v>
      </c>
      <c r="FY139">
        <f t="shared" si="73"/>
        <v>0.51</v>
      </c>
      <c r="GJ139">
        <v>777396</v>
      </c>
      <c r="GM139">
        <v>0.5</v>
      </c>
      <c r="GN139">
        <f t="shared" si="74"/>
        <v>0.5</v>
      </c>
      <c r="GY139">
        <v>777396</v>
      </c>
      <c r="HB139">
        <v>0.54</v>
      </c>
      <c r="HC139">
        <f t="shared" si="75"/>
        <v>0.54</v>
      </c>
      <c r="HN139">
        <v>777396</v>
      </c>
      <c r="HQ139">
        <v>0.57999999999999996</v>
      </c>
      <c r="HR139">
        <f t="shared" si="76"/>
        <v>0.57999999999999996</v>
      </c>
      <c r="ID139">
        <v>777832</v>
      </c>
      <c r="IG139">
        <v>0.42</v>
      </c>
      <c r="IH139">
        <f t="shared" si="77"/>
        <v>0.42</v>
      </c>
      <c r="IS139">
        <v>777832</v>
      </c>
      <c r="IV139">
        <v>0.39</v>
      </c>
      <c r="IW139">
        <f t="shared" si="78"/>
        <v>0.39</v>
      </c>
      <c r="JH139">
        <v>777832</v>
      </c>
      <c r="JK139">
        <v>0.43</v>
      </c>
      <c r="JL139">
        <f t="shared" si="79"/>
        <v>0.43</v>
      </c>
      <c r="JW139">
        <v>777832</v>
      </c>
      <c r="JZ139">
        <v>0.42</v>
      </c>
      <c r="KA139">
        <f t="shared" si="80"/>
        <v>0.42</v>
      </c>
      <c r="KL139">
        <v>777832</v>
      </c>
      <c r="KO139">
        <v>0.39</v>
      </c>
      <c r="KP139">
        <f t="shared" si="81"/>
        <v>0.39</v>
      </c>
      <c r="LA139">
        <v>777832</v>
      </c>
      <c r="LD139">
        <v>0.4</v>
      </c>
      <c r="LE139">
        <f t="shared" si="82"/>
        <v>0.4</v>
      </c>
      <c r="LP139">
        <v>777832</v>
      </c>
      <c r="LS139">
        <v>0.44</v>
      </c>
      <c r="LT139">
        <f t="shared" si="83"/>
        <v>0.44</v>
      </c>
      <c r="ME139">
        <v>777832</v>
      </c>
      <c r="MH139">
        <v>0.48</v>
      </c>
      <c r="MI139">
        <f t="shared" si="84"/>
        <v>0.48</v>
      </c>
      <c r="MT139">
        <v>777832</v>
      </c>
      <c r="MW139">
        <v>0.4</v>
      </c>
      <c r="MX139">
        <f t="shared" si="85"/>
        <v>0.4</v>
      </c>
      <c r="NI139">
        <v>777832</v>
      </c>
      <c r="NL139">
        <v>0.41</v>
      </c>
      <c r="NM139">
        <f t="shared" si="86"/>
        <v>0.41</v>
      </c>
      <c r="NX139">
        <v>777832</v>
      </c>
      <c r="OA139">
        <v>0.47</v>
      </c>
      <c r="OB139">
        <f t="shared" si="87"/>
        <v>0.47</v>
      </c>
      <c r="OM139">
        <v>777832</v>
      </c>
      <c r="OP139">
        <v>0.41</v>
      </c>
      <c r="OQ139">
        <f t="shared" si="88"/>
        <v>0.41</v>
      </c>
      <c r="PB139">
        <v>777832</v>
      </c>
      <c r="PE139">
        <v>0.43</v>
      </c>
      <c r="PF139">
        <f t="shared" si="89"/>
        <v>0.43</v>
      </c>
      <c r="PQ139">
        <v>777832</v>
      </c>
      <c r="PT139">
        <v>0.42</v>
      </c>
      <c r="PU139">
        <f t="shared" si="90"/>
        <v>0.42</v>
      </c>
      <c r="QF139">
        <v>777832</v>
      </c>
      <c r="QI139">
        <v>0.4</v>
      </c>
      <c r="QJ139">
        <f t="shared" si="91"/>
        <v>0.4</v>
      </c>
      <c r="QU139">
        <v>777832</v>
      </c>
      <c r="QX139">
        <v>0.42</v>
      </c>
      <c r="QY139">
        <f t="shared" si="92"/>
        <v>0.42</v>
      </c>
    </row>
    <row r="140" spans="12:467" x14ac:dyDescent="0.2">
      <c r="L140">
        <v>777397</v>
      </c>
      <c r="O140">
        <v>0.54</v>
      </c>
      <c r="P140">
        <f t="shared" si="62"/>
        <v>0.54</v>
      </c>
      <c r="AA140">
        <v>777397</v>
      </c>
      <c r="AD140">
        <v>0.52</v>
      </c>
      <c r="AE140">
        <f t="shared" si="63"/>
        <v>0.52</v>
      </c>
      <c r="AP140">
        <v>777397</v>
      </c>
      <c r="AS140">
        <v>0.43</v>
      </c>
      <c r="AT140">
        <f t="shared" si="64"/>
        <v>0.43</v>
      </c>
      <c r="BE140">
        <v>777397</v>
      </c>
      <c r="BH140">
        <v>0.51</v>
      </c>
      <c r="BI140">
        <f t="shared" si="65"/>
        <v>0.51</v>
      </c>
      <c r="BT140">
        <v>777397</v>
      </c>
      <c r="BW140">
        <v>0.66</v>
      </c>
      <c r="BX140">
        <f t="shared" si="66"/>
        <v>0.66</v>
      </c>
      <c r="CI140">
        <v>777397</v>
      </c>
      <c r="CL140">
        <v>0.51</v>
      </c>
      <c r="CM140">
        <f t="shared" si="67"/>
        <v>0.51</v>
      </c>
      <c r="CX140">
        <v>777397</v>
      </c>
      <c r="DA140">
        <v>0.49</v>
      </c>
      <c r="DB140">
        <f t="shared" si="68"/>
        <v>0.49</v>
      </c>
      <c r="DM140">
        <v>777397</v>
      </c>
      <c r="DP140">
        <v>0.49</v>
      </c>
      <c r="DQ140">
        <f t="shared" si="69"/>
        <v>0.49</v>
      </c>
      <c r="EB140">
        <v>777397</v>
      </c>
      <c r="EE140">
        <v>0.49</v>
      </c>
      <c r="EF140">
        <f t="shared" si="70"/>
        <v>0.49</v>
      </c>
      <c r="EQ140">
        <v>777397</v>
      </c>
      <c r="ET140">
        <v>0.49</v>
      </c>
      <c r="EU140">
        <f t="shared" si="71"/>
        <v>0.49</v>
      </c>
      <c r="FF140">
        <v>777397</v>
      </c>
      <c r="FI140">
        <v>0.5</v>
      </c>
      <c r="FJ140">
        <f t="shared" si="72"/>
        <v>0.5</v>
      </c>
      <c r="FU140">
        <v>777397</v>
      </c>
      <c r="FX140">
        <v>0.5</v>
      </c>
      <c r="FY140">
        <f t="shared" si="73"/>
        <v>0.5</v>
      </c>
      <c r="GJ140">
        <v>777397</v>
      </c>
      <c r="GM140">
        <v>0.51</v>
      </c>
      <c r="GN140">
        <f t="shared" si="74"/>
        <v>0.51</v>
      </c>
      <c r="GY140">
        <v>777397</v>
      </c>
      <c r="HB140">
        <v>0.48</v>
      </c>
      <c r="HC140">
        <f t="shared" si="75"/>
        <v>0.48</v>
      </c>
      <c r="HN140">
        <v>777397</v>
      </c>
      <c r="HQ140">
        <v>0.56999999999999995</v>
      </c>
      <c r="HR140">
        <f t="shared" si="76"/>
        <v>0.56999999999999995</v>
      </c>
      <c r="ID140">
        <v>777833</v>
      </c>
      <c r="IG140">
        <v>0.44</v>
      </c>
      <c r="IH140">
        <f t="shared" si="77"/>
        <v>0.44</v>
      </c>
      <c r="IS140">
        <v>777833</v>
      </c>
      <c r="IV140">
        <v>0.41</v>
      </c>
      <c r="IW140">
        <f t="shared" si="78"/>
        <v>0.41</v>
      </c>
      <c r="JH140">
        <v>777833</v>
      </c>
      <c r="JK140">
        <v>0.47</v>
      </c>
      <c r="JL140">
        <f t="shared" si="79"/>
        <v>0.47</v>
      </c>
      <c r="JW140">
        <v>777833</v>
      </c>
      <c r="JZ140">
        <v>0.45</v>
      </c>
      <c r="KA140">
        <f t="shared" si="80"/>
        <v>0.45</v>
      </c>
      <c r="KL140">
        <v>777833</v>
      </c>
      <c r="KO140">
        <v>0.54</v>
      </c>
      <c r="KP140">
        <f t="shared" si="81"/>
        <v>0.54</v>
      </c>
      <c r="LA140">
        <v>777833</v>
      </c>
      <c r="LD140">
        <v>0.45</v>
      </c>
      <c r="LE140">
        <f t="shared" si="82"/>
        <v>0.45</v>
      </c>
      <c r="LP140">
        <v>777833</v>
      </c>
      <c r="LS140">
        <v>0.42</v>
      </c>
      <c r="LT140">
        <f t="shared" si="83"/>
        <v>0.42</v>
      </c>
      <c r="ME140">
        <v>777833</v>
      </c>
      <c r="MH140">
        <v>0.48</v>
      </c>
      <c r="MI140">
        <f t="shared" si="84"/>
        <v>0.48</v>
      </c>
      <c r="MT140">
        <v>777833</v>
      </c>
      <c r="MW140">
        <v>0.51</v>
      </c>
      <c r="MX140">
        <f t="shared" si="85"/>
        <v>0.51</v>
      </c>
      <c r="NI140">
        <v>777833</v>
      </c>
      <c r="NL140">
        <v>0.42</v>
      </c>
      <c r="NM140">
        <f t="shared" si="86"/>
        <v>0.42</v>
      </c>
      <c r="NX140">
        <v>777833</v>
      </c>
      <c r="OA140">
        <v>0.5</v>
      </c>
      <c r="OB140">
        <f t="shared" si="87"/>
        <v>0.5</v>
      </c>
      <c r="OM140">
        <v>777833</v>
      </c>
      <c r="OP140">
        <v>0.45</v>
      </c>
      <c r="OQ140">
        <f t="shared" si="88"/>
        <v>0.45</v>
      </c>
      <c r="PB140">
        <v>777833</v>
      </c>
      <c r="PE140">
        <v>0.45</v>
      </c>
      <c r="PF140">
        <f t="shared" si="89"/>
        <v>0.45</v>
      </c>
      <c r="PQ140">
        <v>777833</v>
      </c>
      <c r="PT140">
        <v>0.45</v>
      </c>
      <c r="PU140">
        <f t="shared" si="90"/>
        <v>0.45</v>
      </c>
      <c r="QF140">
        <v>777833</v>
      </c>
      <c r="QI140">
        <v>0.46</v>
      </c>
      <c r="QJ140">
        <f t="shared" si="91"/>
        <v>0.46</v>
      </c>
      <c r="QU140">
        <v>777833</v>
      </c>
      <c r="QX140">
        <v>0.43</v>
      </c>
      <c r="QY140">
        <f t="shared" si="92"/>
        <v>0.43</v>
      </c>
    </row>
    <row r="141" spans="12:467" x14ac:dyDescent="0.2">
      <c r="L141">
        <v>777399</v>
      </c>
      <c r="O141">
        <v>0.43</v>
      </c>
      <c r="P141">
        <f t="shared" si="62"/>
        <v>0.43</v>
      </c>
      <c r="AA141">
        <v>777399</v>
      </c>
      <c r="AD141">
        <v>0.35</v>
      </c>
      <c r="AE141">
        <f t="shared" si="63"/>
        <v>0.35</v>
      </c>
      <c r="AP141">
        <v>777399</v>
      </c>
      <c r="AS141">
        <v>0.45</v>
      </c>
      <c r="AT141">
        <f t="shared" si="64"/>
        <v>0.45</v>
      </c>
      <c r="BE141">
        <v>777399</v>
      </c>
      <c r="BH141">
        <v>0.43</v>
      </c>
      <c r="BI141">
        <f t="shared" si="65"/>
        <v>0.43</v>
      </c>
      <c r="BT141">
        <v>777399</v>
      </c>
      <c r="BW141">
        <v>0.45</v>
      </c>
      <c r="BX141">
        <f t="shared" si="66"/>
        <v>0.45</v>
      </c>
      <c r="CI141">
        <v>777399</v>
      </c>
      <c r="CL141">
        <v>0.42</v>
      </c>
      <c r="CM141">
        <f t="shared" si="67"/>
        <v>0.42</v>
      </c>
      <c r="CX141">
        <v>777399</v>
      </c>
      <c r="DA141">
        <v>0.43</v>
      </c>
      <c r="DB141">
        <f t="shared" si="68"/>
        <v>0.43</v>
      </c>
      <c r="DM141">
        <v>777399</v>
      </c>
      <c r="DP141">
        <v>0.45</v>
      </c>
      <c r="DQ141">
        <f t="shared" si="69"/>
        <v>0.45</v>
      </c>
      <c r="EB141">
        <v>777399</v>
      </c>
      <c r="EE141">
        <v>0.4</v>
      </c>
      <c r="EF141">
        <f t="shared" si="70"/>
        <v>0.4</v>
      </c>
      <c r="EQ141">
        <v>777399</v>
      </c>
      <c r="ET141">
        <v>0.4</v>
      </c>
      <c r="EU141">
        <f t="shared" si="71"/>
        <v>0.4</v>
      </c>
      <c r="FF141">
        <v>777399</v>
      </c>
      <c r="FI141">
        <v>0.42</v>
      </c>
      <c r="FJ141">
        <f t="shared" si="72"/>
        <v>0.42</v>
      </c>
      <c r="FU141">
        <v>777399</v>
      </c>
      <c r="FX141">
        <v>0.44</v>
      </c>
      <c r="FY141">
        <f t="shared" si="73"/>
        <v>0.44</v>
      </c>
      <c r="GJ141">
        <v>777399</v>
      </c>
      <c r="GM141">
        <v>0.41</v>
      </c>
      <c r="GN141">
        <f t="shared" si="74"/>
        <v>0.41</v>
      </c>
      <c r="GY141">
        <v>777399</v>
      </c>
      <c r="HB141">
        <v>0.41</v>
      </c>
      <c r="HC141">
        <f t="shared" si="75"/>
        <v>0.41</v>
      </c>
      <c r="HN141">
        <v>777399</v>
      </c>
      <c r="HQ141">
        <v>0.36</v>
      </c>
      <c r="HR141">
        <f t="shared" si="76"/>
        <v>0.36</v>
      </c>
      <c r="ID141">
        <v>777834</v>
      </c>
      <c r="IG141">
        <v>0.43</v>
      </c>
      <c r="IH141">
        <f t="shared" si="77"/>
        <v>0.43</v>
      </c>
      <c r="IS141">
        <v>777834</v>
      </c>
      <c r="IV141">
        <v>0.44</v>
      </c>
      <c r="IW141">
        <f t="shared" si="78"/>
        <v>0.44</v>
      </c>
      <c r="JH141">
        <v>777834</v>
      </c>
      <c r="JK141">
        <v>0.45</v>
      </c>
      <c r="JL141">
        <f t="shared" si="79"/>
        <v>0.45</v>
      </c>
      <c r="JW141">
        <v>777834</v>
      </c>
      <c r="JZ141">
        <v>0.44</v>
      </c>
      <c r="KA141">
        <f t="shared" si="80"/>
        <v>0.44</v>
      </c>
      <c r="KL141">
        <v>777834</v>
      </c>
      <c r="KO141">
        <v>0.44</v>
      </c>
      <c r="KP141">
        <f t="shared" si="81"/>
        <v>0.44</v>
      </c>
      <c r="LA141">
        <v>777834</v>
      </c>
      <c r="LD141">
        <v>0.42</v>
      </c>
      <c r="LE141">
        <f t="shared" si="82"/>
        <v>0.42</v>
      </c>
      <c r="LP141">
        <v>777834</v>
      </c>
      <c r="LS141">
        <v>0.45</v>
      </c>
      <c r="LT141">
        <f t="shared" si="83"/>
        <v>0.45</v>
      </c>
      <c r="ME141">
        <v>777834</v>
      </c>
      <c r="MH141">
        <v>0.37</v>
      </c>
      <c r="MI141">
        <f t="shared" si="84"/>
        <v>0.37</v>
      </c>
      <c r="MT141">
        <v>777834</v>
      </c>
      <c r="MW141">
        <v>0.37</v>
      </c>
      <c r="MX141">
        <f t="shared" si="85"/>
        <v>0.37</v>
      </c>
      <c r="NI141">
        <v>777834</v>
      </c>
      <c r="NL141">
        <v>0.46</v>
      </c>
      <c r="NM141">
        <f t="shared" si="86"/>
        <v>0.46</v>
      </c>
      <c r="NX141">
        <v>777834</v>
      </c>
      <c r="OA141">
        <v>0.51</v>
      </c>
      <c r="OB141">
        <f t="shared" si="87"/>
        <v>0.51</v>
      </c>
      <c r="OM141">
        <v>777834</v>
      </c>
      <c r="OP141">
        <v>0.47</v>
      </c>
      <c r="OQ141">
        <f t="shared" si="88"/>
        <v>0.47</v>
      </c>
      <c r="PB141">
        <v>777834</v>
      </c>
      <c r="PE141">
        <v>0.45</v>
      </c>
      <c r="PF141">
        <f t="shared" si="89"/>
        <v>0.45</v>
      </c>
      <c r="PQ141">
        <v>777834</v>
      </c>
      <c r="PT141">
        <v>0.47</v>
      </c>
      <c r="PU141">
        <f t="shared" si="90"/>
        <v>0.47</v>
      </c>
      <c r="QF141">
        <v>777834</v>
      </c>
      <c r="QI141">
        <v>0.45</v>
      </c>
      <c r="QJ141">
        <f t="shared" si="91"/>
        <v>0.45</v>
      </c>
      <c r="QU141">
        <v>777834</v>
      </c>
      <c r="QX141">
        <v>0.45</v>
      </c>
      <c r="QY141">
        <f t="shared" si="92"/>
        <v>0.45</v>
      </c>
    </row>
    <row r="142" spans="12:467" x14ac:dyDescent="0.2">
      <c r="L142">
        <v>777400</v>
      </c>
      <c r="O142">
        <v>0.51</v>
      </c>
      <c r="P142">
        <f t="shared" si="62"/>
        <v>0.51</v>
      </c>
      <c r="AA142">
        <v>777400</v>
      </c>
      <c r="AD142">
        <v>0.54</v>
      </c>
      <c r="AE142">
        <f t="shared" si="63"/>
        <v>0.54</v>
      </c>
      <c r="AP142">
        <v>777400</v>
      </c>
      <c r="AS142">
        <v>0.64</v>
      </c>
      <c r="AT142">
        <f t="shared" si="64"/>
        <v>0.64</v>
      </c>
      <c r="BE142">
        <v>777400</v>
      </c>
      <c r="BH142">
        <v>0.47</v>
      </c>
      <c r="BI142">
        <f t="shared" si="65"/>
        <v>0.47</v>
      </c>
      <c r="BT142">
        <v>777400</v>
      </c>
      <c r="BW142">
        <v>0.56000000000000005</v>
      </c>
      <c r="BX142">
        <f t="shared" si="66"/>
        <v>0.56000000000000005</v>
      </c>
      <c r="CI142">
        <v>777400</v>
      </c>
      <c r="CL142">
        <v>0.48</v>
      </c>
      <c r="CM142">
        <f t="shared" si="67"/>
        <v>0.48</v>
      </c>
      <c r="CX142">
        <v>777400</v>
      </c>
      <c r="DA142">
        <v>0.5</v>
      </c>
      <c r="DB142">
        <f t="shared" si="68"/>
        <v>0.5</v>
      </c>
      <c r="DM142">
        <v>777400</v>
      </c>
      <c r="DP142">
        <v>0.52</v>
      </c>
      <c r="DQ142">
        <f t="shared" si="69"/>
        <v>0.52</v>
      </c>
      <c r="EB142">
        <v>777400</v>
      </c>
      <c r="EE142">
        <v>0.5</v>
      </c>
      <c r="EF142">
        <f t="shared" si="70"/>
        <v>0.5</v>
      </c>
      <c r="EQ142">
        <v>777400</v>
      </c>
      <c r="ET142">
        <v>0.5</v>
      </c>
      <c r="EU142">
        <f t="shared" si="71"/>
        <v>0.5</v>
      </c>
      <c r="FF142">
        <v>777400</v>
      </c>
      <c r="FI142">
        <v>0.48</v>
      </c>
      <c r="FJ142">
        <f t="shared" si="72"/>
        <v>0.48</v>
      </c>
      <c r="FU142">
        <v>777400</v>
      </c>
      <c r="FX142">
        <v>0.49</v>
      </c>
      <c r="FY142">
        <f t="shared" si="73"/>
        <v>0.49</v>
      </c>
      <c r="GJ142">
        <v>777400</v>
      </c>
      <c r="GM142">
        <v>0.5</v>
      </c>
      <c r="GN142">
        <f t="shared" si="74"/>
        <v>0.5</v>
      </c>
      <c r="GY142">
        <v>777400</v>
      </c>
      <c r="HB142">
        <v>0.49</v>
      </c>
      <c r="HC142">
        <f t="shared" si="75"/>
        <v>0.49</v>
      </c>
      <c r="HN142">
        <v>777400</v>
      </c>
      <c r="HQ142">
        <v>0.56000000000000005</v>
      </c>
      <c r="HR142">
        <f t="shared" si="76"/>
        <v>0.56000000000000005</v>
      </c>
      <c r="ID142">
        <v>777835</v>
      </c>
      <c r="IG142">
        <v>0.51</v>
      </c>
      <c r="IH142">
        <f t="shared" si="77"/>
        <v>0.51</v>
      </c>
      <c r="IS142">
        <v>777835</v>
      </c>
      <c r="IV142">
        <v>0.51</v>
      </c>
      <c r="IW142">
        <f t="shared" si="78"/>
        <v>0.51</v>
      </c>
      <c r="JH142">
        <v>777835</v>
      </c>
      <c r="JK142">
        <v>0.51</v>
      </c>
      <c r="JL142">
        <f t="shared" si="79"/>
        <v>0.51</v>
      </c>
      <c r="JW142">
        <v>777835</v>
      </c>
      <c r="JZ142">
        <v>0.53</v>
      </c>
      <c r="KA142">
        <f t="shared" si="80"/>
        <v>0.53</v>
      </c>
      <c r="KL142">
        <v>777835</v>
      </c>
      <c r="KO142">
        <v>0.5</v>
      </c>
      <c r="KP142">
        <f t="shared" si="81"/>
        <v>0.5</v>
      </c>
      <c r="LA142">
        <v>777835</v>
      </c>
      <c r="LD142">
        <v>0.47</v>
      </c>
      <c r="LE142">
        <f t="shared" si="82"/>
        <v>0.47</v>
      </c>
      <c r="LP142">
        <v>777835</v>
      </c>
      <c r="LS142">
        <v>0.51</v>
      </c>
      <c r="LT142">
        <f t="shared" si="83"/>
        <v>0.51</v>
      </c>
      <c r="ME142">
        <v>777835</v>
      </c>
      <c r="MH142">
        <v>0.51</v>
      </c>
      <c r="MI142">
        <f t="shared" si="84"/>
        <v>0.51</v>
      </c>
      <c r="MT142">
        <v>777835</v>
      </c>
      <c r="MW142">
        <v>0.48</v>
      </c>
      <c r="MX142">
        <f t="shared" si="85"/>
        <v>0.48</v>
      </c>
      <c r="NI142">
        <v>777835</v>
      </c>
      <c r="NL142">
        <v>0.52</v>
      </c>
      <c r="NM142">
        <f t="shared" si="86"/>
        <v>0.52</v>
      </c>
      <c r="NX142">
        <v>777835</v>
      </c>
      <c r="OA142">
        <v>0.51</v>
      </c>
      <c r="OB142">
        <f t="shared" si="87"/>
        <v>0.51</v>
      </c>
      <c r="OM142">
        <v>777835</v>
      </c>
      <c r="OP142">
        <v>0.51</v>
      </c>
      <c r="OQ142">
        <f t="shared" si="88"/>
        <v>0.51</v>
      </c>
      <c r="PB142">
        <v>777835</v>
      </c>
      <c r="PE142">
        <v>0.5</v>
      </c>
      <c r="PF142">
        <f t="shared" si="89"/>
        <v>0.5</v>
      </c>
      <c r="PQ142">
        <v>777835</v>
      </c>
      <c r="PT142">
        <v>0.51</v>
      </c>
      <c r="PU142">
        <f t="shared" si="90"/>
        <v>0.51</v>
      </c>
      <c r="QF142">
        <v>777835</v>
      </c>
      <c r="QI142">
        <v>0.5</v>
      </c>
      <c r="QJ142">
        <f t="shared" si="91"/>
        <v>0.5</v>
      </c>
      <c r="QU142">
        <v>777835</v>
      </c>
      <c r="QX142">
        <v>0.51</v>
      </c>
      <c r="QY142">
        <f t="shared" si="92"/>
        <v>0.51</v>
      </c>
    </row>
    <row r="143" spans="12:467" x14ac:dyDescent="0.2">
      <c r="L143">
        <v>777401</v>
      </c>
      <c r="O143">
        <v>0.54</v>
      </c>
      <c r="P143">
        <f t="shared" si="62"/>
        <v>0.54</v>
      </c>
      <c r="AA143">
        <v>777401</v>
      </c>
      <c r="AD143">
        <v>0.45</v>
      </c>
      <c r="AE143">
        <f t="shared" si="63"/>
        <v>0.45</v>
      </c>
      <c r="AP143">
        <v>777401</v>
      </c>
      <c r="AS143">
        <v>0.45</v>
      </c>
      <c r="AT143">
        <f t="shared" si="64"/>
        <v>0.45</v>
      </c>
      <c r="BE143">
        <v>777401</v>
      </c>
      <c r="BH143">
        <v>0.47</v>
      </c>
      <c r="BI143">
        <f t="shared" si="65"/>
        <v>0.47</v>
      </c>
      <c r="BT143">
        <v>777401</v>
      </c>
      <c r="BW143">
        <v>0.49</v>
      </c>
      <c r="BX143">
        <f t="shared" si="66"/>
        <v>0.49</v>
      </c>
      <c r="CI143">
        <v>777401</v>
      </c>
      <c r="CL143">
        <v>0.51</v>
      </c>
      <c r="CM143">
        <f t="shared" si="67"/>
        <v>0.51</v>
      </c>
      <c r="CX143">
        <v>777401</v>
      </c>
      <c r="DA143">
        <v>0.53</v>
      </c>
      <c r="DB143">
        <f t="shared" si="68"/>
        <v>0.53</v>
      </c>
      <c r="DM143">
        <v>777401</v>
      </c>
      <c r="DP143">
        <v>0.46</v>
      </c>
      <c r="DQ143">
        <f t="shared" si="69"/>
        <v>0.46</v>
      </c>
      <c r="EB143">
        <v>777401</v>
      </c>
      <c r="EE143">
        <v>0.48</v>
      </c>
      <c r="EF143">
        <f t="shared" si="70"/>
        <v>0.48</v>
      </c>
      <c r="EQ143">
        <v>777401</v>
      </c>
      <c r="ET143">
        <v>0.48</v>
      </c>
      <c r="EU143">
        <f t="shared" si="71"/>
        <v>0.48</v>
      </c>
      <c r="FF143">
        <v>777401</v>
      </c>
      <c r="FI143">
        <v>0.5</v>
      </c>
      <c r="FJ143">
        <f t="shared" si="72"/>
        <v>0.5</v>
      </c>
      <c r="FU143">
        <v>777401</v>
      </c>
      <c r="FX143">
        <v>0.52</v>
      </c>
      <c r="FY143">
        <f t="shared" si="73"/>
        <v>0.52</v>
      </c>
      <c r="GJ143">
        <v>777401</v>
      </c>
      <c r="GM143">
        <v>0.48</v>
      </c>
      <c r="GN143">
        <f t="shared" si="74"/>
        <v>0.48</v>
      </c>
      <c r="GY143">
        <v>777401</v>
      </c>
      <c r="HB143">
        <v>0.55000000000000004</v>
      </c>
      <c r="HC143">
        <f t="shared" si="75"/>
        <v>0.55000000000000004</v>
      </c>
      <c r="HN143">
        <v>777401</v>
      </c>
      <c r="HQ143">
        <v>0.4</v>
      </c>
      <c r="HR143">
        <f t="shared" si="76"/>
        <v>0.4</v>
      </c>
      <c r="ID143">
        <v>777812</v>
      </c>
      <c r="IG143">
        <v>0.59</v>
      </c>
      <c r="IH143">
        <f t="shared" si="77"/>
        <v>0.59</v>
      </c>
      <c r="IS143">
        <v>777812</v>
      </c>
      <c r="IV143">
        <v>0.55000000000000004</v>
      </c>
      <c r="IW143">
        <f t="shared" si="78"/>
        <v>0.55000000000000004</v>
      </c>
      <c r="JH143">
        <v>777812</v>
      </c>
      <c r="JK143">
        <v>0.55000000000000004</v>
      </c>
      <c r="JL143">
        <f t="shared" si="79"/>
        <v>0.55000000000000004</v>
      </c>
      <c r="JW143">
        <v>777812</v>
      </c>
      <c r="JZ143">
        <v>0.55000000000000004</v>
      </c>
      <c r="KA143">
        <f t="shared" si="80"/>
        <v>0.55000000000000004</v>
      </c>
      <c r="KL143">
        <v>777812</v>
      </c>
      <c r="KO143">
        <v>0.54</v>
      </c>
      <c r="KP143">
        <f t="shared" si="81"/>
        <v>0.54</v>
      </c>
      <c r="LA143">
        <v>777812</v>
      </c>
      <c r="LD143">
        <v>0.55000000000000004</v>
      </c>
      <c r="LE143">
        <f t="shared" si="82"/>
        <v>0.55000000000000004</v>
      </c>
      <c r="LP143">
        <v>777812</v>
      </c>
      <c r="LS143">
        <v>0.54</v>
      </c>
      <c r="LT143">
        <f t="shared" si="83"/>
        <v>0.54</v>
      </c>
      <c r="ME143">
        <v>777812</v>
      </c>
      <c r="MH143">
        <v>0.59</v>
      </c>
      <c r="MI143">
        <f t="shared" si="84"/>
        <v>0.59</v>
      </c>
      <c r="MT143">
        <v>777812</v>
      </c>
      <c r="MW143">
        <v>0.59</v>
      </c>
      <c r="MX143">
        <f t="shared" si="85"/>
        <v>0.59</v>
      </c>
      <c r="NI143">
        <v>777812</v>
      </c>
      <c r="NL143">
        <v>0.54</v>
      </c>
      <c r="NM143">
        <f t="shared" si="86"/>
        <v>0.54</v>
      </c>
      <c r="NX143">
        <v>777812</v>
      </c>
      <c r="OA143">
        <v>0.55000000000000004</v>
      </c>
      <c r="OB143">
        <f t="shared" si="87"/>
        <v>0.55000000000000004</v>
      </c>
      <c r="OM143">
        <v>777812</v>
      </c>
      <c r="OP143">
        <v>0.55000000000000004</v>
      </c>
      <c r="OQ143">
        <f t="shared" si="88"/>
        <v>0.55000000000000004</v>
      </c>
      <c r="PB143">
        <v>777812</v>
      </c>
      <c r="PE143">
        <v>0.52</v>
      </c>
      <c r="PF143">
        <f t="shared" si="89"/>
        <v>0.52</v>
      </c>
      <c r="PQ143">
        <v>777812</v>
      </c>
      <c r="PT143">
        <v>0.56000000000000005</v>
      </c>
      <c r="PU143">
        <f t="shared" si="90"/>
        <v>0.56000000000000005</v>
      </c>
      <c r="QF143">
        <v>777812</v>
      </c>
      <c r="QI143">
        <v>0.54</v>
      </c>
      <c r="QJ143">
        <f t="shared" si="91"/>
        <v>0.54</v>
      </c>
      <c r="QU143">
        <v>777812</v>
      </c>
      <c r="QX143">
        <v>0.55000000000000004</v>
      </c>
      <c r="QY143">
        <f t="shared" si="92"/>
        <v>0.55000000000000004</v>
      </c>
    </row>
    <row r="144" spans="12:467" x14ac:dyDescent="0.2">
      <c r="L144">
        <v>777402</v>
      </c>
      <c r="O144">
        <v>0.42</v>
      </c>
      <c r="P144">
        <f t="shared" si="62"/>
        <v>0.42</v>
      </c>
      <c r="AA144">
        <v>777402</v>
      </c>
      <c r="AD144">
        <v>0.28000000000000003</v>
      </c>
      <c r="AE144">
        <f t="shared" si="63"/>
        <v>0.28000000000000003</v>
      </c>
      <c r="AP144">
        <v>777402</v>
      </c>
      <c r="AS144">
        <v>0.51</v>
      </c>
      <c r="AT144">
        <f t="shared" si="64"/>
        <v>0.51</v>
      </c>
      <c r="BE144">
        <v>777402</v>
      </c>
      <c r="BH144">
        <v>0.37</v>
      </c>
      <c r="BI144">
        <f t="shared" si="65"/>
        <v>0.37</v>
      </c>
      <c r="BT144">
        <v>777402</v>
      </c>
      <c r="BW144">
        <v>0.47</v>
      </c>
      <c r="BX144">
        <f t="shared" si="66"/>
        <v>0.47</v>
      </c>
      <c r="CI144">
        <v>777402</v>
      </c>
      <c r="CL144">
        <v>0.41</v>
      </c>
      <c r="CM144">
        <f t="shared" si="67"/>
        <v>0.41</v>
      </c>
      <c r="CX144">
        <v>777402</v>
      </c>
      <c r="DA144">
        <v>0.43</v>
      </c>
      <c r="DB144">
        <f t="shared" si="68"/>
        <v>0.43</v>
      </c>
      <c r="DM144">
        <v>777402</v>
      </c>
      <c r="DP144">
        <v>0.39</v>
      </c>
      <c r="DQ144">
        <f t="shared" si="69"/>
        <v>0.39</v>
      </c>
      <c r="EB144">
        <v>777402</v>
      </c>
      <c r="EE144">
        <v>0.41</v>
      </c>
      <c r="EF144">
        <f t="shared" si="70"/>
        <v>0.41</v>
      </c>
      <c r="EQ144">
        <v>777402</v>
      </c>
      <c r="ET144">
        <v>0.41</v>
      </c>
      <c r="EU144">
        <f t="shared" si="71"/>
        <v>0.41</v>
      </c>
      <c r="FF144">
        <v>777402</v>
      </c>
      <c r="FI144">
        <v>0.42</v>
      </c>
      <c r="FJ144">
        <f t="shared" si="72"/>
        <v>0.42</v>
      </c>
      <c r="FU144">
        <v>777402</v>
      </c>
      <c r="FX144">
        <v>0.42</v>
      </c>
      <c r="FY144">
        <f t="shared" si="73"/>
        <v>0.42</v>
      </c>
      <c r="GJ144">
        <v>777402</v>
      </c>
      <c r="GM144">
        <v>0.41</v>
      </c>
      <c r="GN144">
        <f t="shared" si="74"/>
        <v>0.41</v>
      </c>
      <c r="GY144">
        <v>777402</v>
      </c>
      <c r="HB144">
        <v>0.42</v>
      </c>
      <c r="HC144">
        <f t="shared" si="75"/>
        <v>0.42</v>
      </c>
      <c r="HN144">
        <v>777402</v>
      </c>
      <c r="HQ144">
        <v>0.39</v>
      </c>
      <c r="HR144">
        <f t="shared" si="76"/>
        <v>0.39</v>
      </c>
      <c r="ID144">
        <v>777814</v>
      </c>
      <c r="IG144">
        <v>0.48</v>
      </c>
      <c r="IH144">
        <f t="shared" si="77"/>
        <v>0.48</v>
      </c>
      <c r="IS144">
        <v>777814</v>
      </c>
      <c r="IV144">
        <v>0.48</v>
      </c>
      <c r="IW144">
        <f t="shared" si="78"/>
        <v>0.48</v>
      </c>
      <c r="JH144">
        <v>777814</v>
      </c>
      <c r="JK144">
        <v>0.49</v>
      </c>
      <c r="JL144">
        <f t="shared" si="79"/>
        <v>0.49</v>
      </c>
      <c r="JW144">
        <v>777814</v>
      </c>
      <c r="JZ144">
        <v>0.49</v>
      </c>
      <c r="KA144">
        <f t="shared" si="80"/>
        <v>0.49</v>
      </c>
      <c r="KL144">
        <v>777814</v>
      </c>
      <c r="KO144">
        <v>0.41</v>
      </c>
      <c r="KP144">
        <f t="shared" si="81"/>
        <v>0.41</v>
      </c>
      <c r="LA144">
        <v>777814</v>
      </c>
      <c r="LD144">
        <v>0.49</v>
      </c>
      <c r="LE144">
        <f t="shared" si="82"/>
        <v>0.49</v>
      </c>
      <c r="LP144">
        <v>777814</v>
      </c>
      <c r="LS144">
        <v>0.47</v>
      </c>
      <c r="LT144">
        <f t="shared" si="83"/>
        <v>0.47</v>
      </c>
      <c r="ME144">
        <v>777814</v>
      </c>
      <c r="MH144">
        <v>0.4</v>
      </c>
      <c r="MI144">
        <f t="shared" si="84"/>
        <v>0.4</v>
      </c>
      <c r="MT144">
        <v>777814</v>
      </c>
      <c r="MW144">
        <v>0.43</v>
      </c>
      <c r="MX144">
        <f t="shared" si="85"/>
        <v>0.43</v>
      </c>
      <c r="NI144">
        <v>777814</v>
      </c>
      <c r="NL144">
        <v>0.49</v>
      </c>
      <c r="NM144">
        <f t="shared" si="86"/>
        <v>0.49</v>
      </c>
      <c r="NX144">
        <v>777814</v>
      </c>
      <c r="OA144">
        <v>0.48</v>
      </c>
      <c r="OB144">
        <f t="shared" si="87"/>
        <v>0.48</v>
      </c>
      <c r="OM144">
        <v>777814</v>
      </c>
      <c r="OP144">
        <v>0.51</v>
      </c>
      <c r="OQ144">
        <f t="shared" si="88"/>
        <v>0.51</v>
      </c>
      <c r="PB144">
        <v>777814</v>
      </c>
      <c r="PE144">
        <v>0.5</v>
      </c>
      <c r="PF144">
        <f t="shared" si="89"/>
        <v>0.5</v>
      </c>
      <c r="PQ144">
        <v>777814</v>
      </c>
      <c r="PT144">
        <v>0.48</v>
      </c>
      <c r="PU144">
        <f t="shared" si="90"/>
        <v>0.48</v>
      </c>
      <c r="QF144">
        <v>777814</v>
      </c>
      <c r="QI144">
        <v>0.46</v>
      </c>
      <c r="QJ144">
        <f t="shared" si="91"/>
        <v>0.46</v>
      </c>
      <c r="QU144">
        <v>777814</v>
      </c>
      <c r="QX144">
        <v>0.48</v>
      </c>
      <c r="QY144">
        <f t="shared" si="92"/>
        <v>0.48</v>
      </c>
    </row>
    <row r="145" spans="12:467" x14ac:dyDescent="0.2">
      <c r="L145">
        <v>777403</v>
      </c>
      <c r="O145">
        <v>0.45</v>
      </c>
      <c r="P145">
        <f t="shared" si="62"/>
        <v>0.45</v>
      </c>
      <c r="AA145">
        <v>777403</v>
      </c>
      <c r="AD145">
        <v>0.44</v>
      </c>
      <c r="AE145">
        <f t="shared" si="63"/>
        <v>0.44</v>
      </c>
      <c r="AP145">
        <v>777403</v>
      </c>
      <c r="AS145">
        <v>0.24</v>
      </c>
      <c r="AT145">
        <f t="shared" si="64"/>
        <v>0.24</v>
      </c>
      <c r="BE145">
        <v>777403</v>
      </c>
      <c r="BH145">
        <v>0.42</v>
      </c>
      <c r="BI145">
        <f t="shared" si="65"/>
        <v>0.42</v>
      </c>
      <c r="BT145">
        <v>777403</v>
      </c>
      <c r="BW145">
        <v>0.31</v>
      </c>
      <c r="BX145">
        <f t="shared" si="66"/>
        <v>0.31</v>
      </c>
      <c r="CI145">
        <v>777403</v>
      </c>
      <c r="CL145">
        <v>0.46</v>
      </c>
      <c r="CM145">
        <f t="shared" si="67"/>
        <v>0.46</v>
      </c>
      <c r="CX145">
        <v>777403</v>
      </c>
      <c r="DA145">
        <v>0.45</v>
      </c>
      <c r="DB145">
        <f t="shared" si="68"/>
        <v>0.45</v>
      </c>
      <c r="DM145">
        <v>777403</v>
      </c>
      <c r="DP145">
        <v>0.43</v>
      </c>
      <c r="DQ145">
        <f t="shared" si="69"/>
        <v>0.43</v>
      </c>
      <c r="EB145">
        <v>777403</v>
      </c>
      <c r="EE145">
        <v>0.5</v>
      </c>
      <c r="EF145">
        <f t="shared" si="70"/>
        <v>0.5</v>
      </c>
      <c r="EQ145">
        <v>777403</v>
      </c>
      <c r="ET145">
        <v>0.5</v>
      </c>
      <c r="EU145">
        <f t="shared" si="71"/>
        <v>0.5</v>
      </c>
      <c r="FF145">
        <v>777403</v>
      </c>
      <c r="FI145">
        <v>0.47</v>
      </c>
      <c r="FJ145">
        <f t="shared" si="72"/>
        <v>0.47</v>
      </c>
      <c r="FU145">
        <v>777403</v>
      </c>
      <c r="FX145">
        <v>0.46</v>
      </c>
      <c r="FY145">
        <f t="shared" si="73"/>
        <v>0.46</v>
      </c>
      <c r="GJ145">
        <v>777403</v>
      </c>
      <c r="GM145">
        <v>0.45</v>
      </c>
      <c r="GN145">
        <f t="shared" si="74"/>
        <v>0.45</v>
      </c>
      <c r="GY145">
        <v>777403</v>
      </c>
      <c r="HB145">
        <v>0.49</v>
      </c>
      <c r="HC145">
        <f t="shared" si="75"/>
        <v>0.49</v>
      </c>
      <c r="HN145">
        <v>777403</v>
      </c>
      <c r="HQ145">
        <v>0.43</v>
      </c>
      <c r="HR145">
        <f t="shared" si="76"/>
        <v>0.43</v>
      </c>
      <c r="ID145">
        <v>777816</v>
      </c>
      <c r="IG145">
        <v>0.44</v>
      </c>
      <c r="IH145">
        <f t="shared" si="77"/>
        <v>0.44</v>
      </c>
      <c r="IS145">
        <v>777816</v>
      </c>
      <c r="IV145">
        <v>0.45</v>
      </c>
      <c r="IW145">
        <f t="shared" si="78"/>
        <v>0.45</v>
      </c>
      <c r="JH145">
        <v>777816</v>
      </c>
      <c r="JK145">
        <v>0.43</v>
      </c>
      <c r="JL145">
        <f t="shared" si="79"/>
        <v>0.43</v>
      </c>
      <c r="JW145">
        <v>777816</v>
      </c>
      <c r="JZ145">
        <v>0.45</v>
      </c>
      <c r="KA145">
        <f t="shared" si="80"/>
        <v>0.45</v>
      </c>
      <c r="KL145">
        <v>777816</v>
      </c>
      <c r="KO145">
        <v>0.43</v>
      </c>
      <c r="KP145">
        <f t="shared" si="81"/>
        <v>0.43</v>
      </c>
      <c r="LA145">
        <v>777816</v>
      </c>
      <c r="LD145">
        <v>0.46</v>
      </c>
      <c r="LE145">
        <f t="shared" si="82"/>
        <v>0.46</v>
      </c>
      <c r="LP145">
        <v>777816</v>
      </c>
      <c r="LS145">
        <v>0.46</v>
      </c>
      <c r="LT145">
        <f t="shared" si="83"/>
        <v>0.46</v>
      </c>
      <c r="ME145">
        <v>777816</v>
      </c>
      <c r="MH145">
        <v>0.44</v>
      </c>
      <c r="MI145">
        <f t="shared" si="84"/>
        <v>0.44</v>
      </c>
      <c r="MT145">
        <v>777816</v>
      </c>
      <c r="MW145">
        <v>0.36</v>
      </c>
      <c r="MX145">
        <f t="shared" si="85"/>
        <v>0.36</v>
      </c>
      <c r="NI145">
        <v>777816</v>
      </c>
      <c r="NL145">
        <v>0.46</v>
      </c>
      <c r="NM145">
        <f t="shared" si="86"/>
        <v>0.46</v>
      </c>
      <c r="NX145">
        <v>777816</v>
      </c>
      <c r="OA145">
        <v>0.46</v>
      </c>
      <c r="OB145">
        <f t="shared" si="87"/>
        <v>0.46</v>
      </c>
      <c r="OM145">
        <v>777816</v>
      </c>
      <c r="OP145">
        <v>0.48</v>
      </c>
      <c r="OQ145">
        <f t="shared" si="88"/>
        <v>0.48</v>
      </c>
      <c r="PB145">
        <v>777816</v>
      </c>
      <c r="PE145">
        <v>0.45</v>
      </c>
      <c r="PF145">
        <f t="shared" si="89"/>
        <v>0.45</v>
      </c>
      <c r="PQ145">
        <v>777816</v>
      </c>
      <c r="PT145">
        <v>0.46</v>
      </c>
      <c r="PU145">
        <f t="shared" si="90"/>
        <v>0.46</v>
      </c>
      <c r="QF145">
        <v>777816</v>
      </c>
      <c r="QI145">
        <v>0.45</v>
      </c>
      <c r="QJ145">
        <f t="shared" si="91"/>
        <v>0.45</v>
      </c>
      <c r="QU145">
        <v>777816</v>
      </c>
      <c r="QX145">
        <v>0.45</v>
      </c>
      <c r="QY145">
        <f t="shared" si="92"/>
        <v>0.45</v>
      </c>
    </row>
    <row r="146" spans="12:467" x14ac:dyDescent="0.2">
      <c r="L146">
        <v>777404</v>
      </c>
      <c r="O146">
        <v>0.5</v>
      </c>
      <c r="P146">
        <f t="shared" si="62"/>
        <v>0.5</v>
      </c>
      <c r="AA146">
        <v>777404</v>
      </c>
      <c r="AD146">
        <v>0.53</v>
      </c>
      <c r="AE146">
        <f t="shared" si="63"/>
        <v>0.53</v>
      </c>
      <c r="AP146">
        <v>777404</v>
      </c>
      <c r="AS146">
        <v>0.6</v>
      </c>
      <c r="AT146">
        <f t="shared" si="64"/>
        <v>0.6</v>
      </c>
      <c r="BE146">
        <v>777404</v>
      </c>
      <c r="BH146">
        <v>0.46</v>
      </c>
      <c r="BI146">
        <f t="shared" si="65"/>
        <v>0.46</v>
      </c>
      <c r="BT146">
        <v>777404</v>
      </c>
      <c r="BW146">
        <v>0.46</v>
      </c>
      <c r="BX146">
        <f t="shared" si="66"/>
        <v>0.46</v>
      </c>
      <c r="CI146">
        <v>777404</v>
      </c>
      <c r="CL146">
        <v>0.49</v>
      </c>
      <c r="CM146">
        <f t="shared" si="67"/>
        <v>0.49</v>
      </c>
      <c r="CX146">
        <v>777404</v>
      </c>
      <c r="DA146">
        <v>0.49</v>
      </c>
      <c r="DB146">
        <f t="shared" si="68"/>
        <v>0.49</v>
      </c>
      <c r="DM146">
        <v>777404</v>
      </c>
      <c r="DP146">
        <v>0.51</v>
      </c>
      <c r="DQ146">
        <f t="shared" si="69"/>
        <v>0.51</v>
      </c>
      <c r="EB146">
        <v>777404</v>
      </c>
      <c r="EE146">
        <v>0.49</v>
      </c>
      <c r="EF146">
        <f t="shared" si="70"/>
        <v>0.49</v>
      </c>
      <c r="EQ146">
        <v>777404</v>
      </c>
      <c r="ET146">
        <v>0.49</v>
      </c>
      <c r="EU146">
        <f t="shared" si="71"/>
        <v>0.49</v>
      </c>
      <c r="FF146">
        <v>777404</v>
      </c>
      <c r="FI146">
        <v>0.5</v>
      </c>
      <c r="FJ146">
        <f t="shared" si="72"/>
        <v>0.5</v>
      </c>
      <c r="FU146">
        <v>777404</v>
      </c>
      <c r="FX146">
        <v>0.5</v>
      </c>
      <c r="FY146">
        <f t="shared" si="73"/>
        <v>0.5</v>
      </c>
      <c r="GJ146">
        <v>777404</v>
      </c>
      <c r="GM146">
        <v>0.49</v>
      </c>
      <c r="GN146">
        <f t="shared" si="74"/>
        <v>0.49</v>
      </c>
      <c r="GY146">
        <v>777404</v>
      </c>
      <c r="HB146">
        <v>0.53</v>
      </c>
      <c r="HC146">
        <f t="shared" si="75"/>
        <v>0.53</v>
      </c>
      <c r="HN146">
        <v>777404</v>
      </c>
      <c r="HQ146">
        <v>0.47</v>
      </c>
      <c r="HR146">
        <f t="shared" si="76"/>
        <v>0.47</v>
      </c>
      <c r="ID146">
        <v>777818</v>
      </c>
      <c r="IG146">
        <v>0.56000000000000005</v>
      </c>
      <c r="IH146">
        <f t="shared" si="77"/>
        <v>0.56000000000000005</v>
      </c>
      <c r="IS146">
        <v>777818</v>
      </c>
      <c r="IV146">
        <v>0.52</v>
      </c>
      <c r="IW146">
        <f t="shared" si="78"/>
        <v>0.52</v>
      </c>
      <c r="JH146">
        <v>777818</v>
      </c>
      <c r="JK146">
        <v>0.55000000000000004</v>
      </c>
      <c r="JL146">
        <f t="shared" si="79"/>
        <v>0.55000000000000004</v>
      </c>
      <c r="JW146">
        <v>777818</v>
      </c>
      <c r="JZ146">
        <v>0.55000000000000004</v>
      </c>
      <c r="KA146">
        <f t="shared" si="80"/>
        <v>0.55000000000000004</v>
      </c>
      <c r="KL146">
        <v>777818</v>
      </c>
      <c r="KO146">
        <v>0.54</v>
      </c>
      <c r="KP146">
        <f t="shared" si="81"/>
        <v>0.54</v>
      </c>
      <c r="LA146">
        <v>777818</v>
      </c>
      <c r="LD146">
        <v>0.56000000000000005</v>
      </c>
      <c r="LE146">
        <f t="shared" si="82"/>
        <v>0.56000000000000005</v>
      </c>
      <c r="LP146">
        <v>777818</v>
      </c>
      <c r="LS146">
        <v>0.54</v>
      </c>
      <c r="LT146">
        <f t="shared" si="83"/>
        <v>0.54</v>
      </c>
      <c r="ME146">
        <v>777818</v>
      </c>
      <c r="MH146">
        <v>0.54</v>
      </c>
      <c r="MI146">
        <f t="shared" si="84"/>
        <v>0.54</v>
      </c>
      <c r="MT146">
        <v>777818</v>
      </c>
      <c r="MW146">
        <v>0.49</v>
      </c>
      <c r="MX146">
        <f t="shared" si="85"/>
        <v>0.49</v>
      </c>
      <c r="NI146">
        <v>777818</v>
      </c>
      <c r="NL146">
        <v>0.54</v>
      </c>
      <c r="NM146">
        <f t="shared" si="86"/>
        <v>0.54</v>
      </c>
      <c r="NX146">
        <v>777818</v>
      </c>
      <c r="OA146">
        <v>0.6</v>
      </c>
      <c r="OB146">
        <f t="shared" si="87"/>
        <v>0.6</v>
      </c>
      <c r="OM146">
        <v>777818</v>
      </c>
      <c r="OP146">
        <v>0.53</v>
      </c>
      <c r="OQ146">
        <f t="shared" si="88"/>
        <v>0.53</v>
      </c>
      <c r="PB146">
        <v>777818</v>
      </c>
      <c r="PE146">
        <v>0.55000000000000004</v>
      </c>
      <c r="PF146">
        <f t="shared" si="89"/>
        <v>0.55000000000000004</v>
      </c>
      <c r="PQ146">
        <v>777818</v>
      </c>
      <c r="PT146">
        <v>0.53</v>
      </c>
      <c r="PU146">
        <f t="shared" si="90"/>
        <v>0.53</v>
      </c>
      <c r="QF146">
        <v>777818</v>
      </c>
      <c r="QI146">
        <v>0.56999999999999995</v>
      </c>
      <c r="QJ146">
        <f t="shared" si="91"/>
        <v>0.56999999999999995</v>
      </c>
      <c r="QU146">
        <v>777818</v>
      </c>
      <c r="QX146">
        <v>0.56999999999999995</v>
      </c>
      <c r="QY146">
        <f t="shared" si="92"/>
        <v>0.56999999999999995</v>
      </c>
    </row>
    <row r="147" spans="12:467" x14ac:dyDescent="0.2">
      <c r="L147">
        <v>777405</v>
      </c>
      <c r="O147">
        <v>0.51</v>
      </c>
      <c r="P147">
        <f t="shared" si="62"/>
        <v>0.51</v>
      </c>
      <c r="AA147">
        <v>777405</v>
      </c>
      <c r="AD147">
        <v>0.51</v>
      </c>
      <c r="AE147">
        <f t="shared" si="63"/>
        <v>0.51</v>
      </c>
      <c r="AP147">
        <v>777405</v>
      </c>
      <c r="AS147">
        <v>0.49</v>
      </c>
      <c r="AT147">
        <f t="shared" si="64"/>
        <v>0.49</v>
      </c>
      <c r="BE147">
        <v>777405</v>
      </c>
      <c r="BH147">
        <v>0.54</v>
      </c>
      <c r="BI147">
        <f t="shared" si="65"/>
        <v>0.54</v>
      </c>
      <c r="BT147">
        <v>777405</v>
      </c>
      <c r="BW147">
        <v>0.45</v>
      </c>
      <c r="BX147">
        <f t="shared" si="66"/>
        <v>0.45</v>
      </c>
      <c r="CI147">
        <v>777405</v>
      </c>
      <c r="CL147">
        <v>0.51</v>
      </c>
      <c r="CM147">
        <f t="shared" si="67"/>
        <v>0.51</v>
      </c>
      <c r="CX147">
        <v>777405</v>
      </c>
      <c r="DA147">
        <v>0.53</v>
      </c>
      <c r="DB147">
        <f t="shared" si="68"/>
        <v>0.53</v>
      </c>
      <c r="DM147">
        <v>777405</v>
      </c>
      <c r="DP147">
        <v>0.54</v>
      </c>
      <c r="DQ147">
        <f t="shared" si="69"/>
        <v>0.54</v>
      </c>
      <c r="EB147">
        <v>777405</v>
      </c>
      <c r="EE147">
        <v>0.54</v>
      </c>
      <c r="EF147">
        <f t="shared" si="70"/>
        <v>0.54</v>
      </c>
      <c r="EQ147">
        <v>777405</v>
      </c>
      <c r="ET147">
        <v>0.54</v>
      </c>
      <c r="EU147">
        <f t="shared" si="71"/>
        <v>0.54</v>
      </c>
      <c r="FF147">
        <v>777405</v>
      </c>
      <c r="FI147">
        <v>0.52</v>
      </c>
      <c r="FJ147">
        <f t="shared" si="72"/>
        <v>0.52</v>
      </c>
      <c r="FU147">
        <v>777405</v>
      </c>
      <c r="FX147">
        <v>0.52</v>
      </c>
      <c r="FY147">
        <f t="shared" si="73"/>
        <v>0.52</v>
      </c>
      <c r="GJ147">
        <v>777405</v>
      </c>
      <c r="GM147">
        <v>0.5</v>
      </c>
      <c r="GN147">
        <f t="shared" si="74"/>
        <v>0.5</v>
      </c>
      <c r="GY147">
        <v>777405</v>
      </c>
      <c r="HB147">
        <v>0.52</v>
      </c>
      <c r="HC147">
        <f t="shared" si="75"/>
        <v>0.52</v>
      </c>
      <c r="HN147">
        <v>777405</v>
      </c>
      <c r="HQ147">
        <v>0.52</v>
      </c>
      <c r="HR147">
        <f t="shared" si="76"/>
        <v>0.52</v>
      </c>
      <c r="ID147">
        <v>777820</v>
      </c>
      <c r="IG147">
        <v>0.44</v>
      </c>
      <c r="IH147">
        <f t="shared" si="77"/>
        <v>0.44</v>
      </c>
      <c r="IS147">
        <v>777820</v>
      </c>
      <c r="IV147">
        <v>0.41</v>
      </c>
      <c r="IW147">
        <f t="shared" si="78"/>
        <v>0.41</v>
      </c>
      <c r="JH147">
        <v>777820</v>
      </c>
      <c r="JK147">
        <v>0.43</v>
      </c>
      <c r="JL147">
        <f t="shared" si="79"/>
        <v>0.43</v>
      </c>
      <c r="JW147">
        <v>777820</v>
      </c>
      <c r="JZ147">
        <v>0.44</v>
      </c>
      <c r="KA147">
        <f t="shared" si="80"/>
        <v>0.44</v>
      </c>
      <c r="KL147">
        <v>777820</v>
      </c>
      <c r="KO147">
        <v>0.42</v>
      </c>
      <c r="KP147">
        <f t="shared" si="81"/>
        <v>0.42</v>
      </c>
      <c r="LA147">
        <v>777820</v>
      </c>
      <c r="LD147">
        <v>0.46</v>
      </c>
      <c r="LE147">
        <f t="shared" si="82"/>
        <v>0.46</v>
      </c>
      <c r="LP147">
        <v>777820</v>
      </c>
      <c r="LS147">
        <v>0.45</v>
      </c>
      <c r="LT147">
        <f t="shared" si="83"/>
        <v>0.45</v>
      </c>
      <c r="ME147">
        <v>777820</v>
      </c>
      <c r="MH147">
        <v>0.44</v>
      </c>
      <c r="MI147">
        <f t="shared" si="84"/>
        <v>0.44</v>
      </c>
      <c r="MT147">
        <v>777820</v>
      </c>
      <c r="MW147">
        <v>0.49</v>
      </c>
      <c r="MX147">
        <f t="shared" si="85"/>
        <v>0.49</v>
      </c>
      <c r="NI147">
        <v>777820</v>
      </c>
      <c r="NL147">
        <v>0.43</v>
      </c>
      <c r="NM147">
        <f t="shared" si="86"/>
        <v>0.43</v>
      </c>
      <c r="NX147">
        <v>777820</v>
      </c>
      <c r="OA147">
        <v>0.48</v>
      </c>
      <c r="OB147">
        <f t="shared" si="87"/>
        <v>0.48</v>
      </c>
      <c r="OM147">
        <v>777820</v>
      </c>
      <c r="OP147">
        <v>0.46</v>
      </c>
      <c r="OQ147">
        <f t="shared" si="88"/>
        <v>0.46</v>
      </c>
      <c r="PB147">
        <v>777820</v>
      </c>
      <c r="PE147">
        <v>0.42</v>
      </c>
      <c r="PF147">
        <f t="shared" si="89"/>
        <v>0.42</v>
      </c>
      <c r="PQ147">
        <v>777820</v>
      </c>
      <c r="PT147">
        <v>0.43</v>
      </c>
      <c r="PU147">
        <f t="shared" si="90"/>
        <v>0.43</v>
      </c>
      <c r="QF147">
        <v>777820</v>
      </c>
      <c r="QI147">
        <v>0.45</v>
      </c>
      <c r="QJ147">
        <f t="shared" si="91"/>
        <v>0.45</v>
      </c>
      <c r="QU147">
        <v>777820</v>
      </c>
      <c r="QX147">
        <v>0.4</v>
      </c>
      <c r="QY147">
        <f t="shared" si="92"/>
        <v>0.4</v>
      </c>
    </row>
    <row r="148" spans="12:467" x14ac:dyDescent="0.2">
      <c r="L148">
        <v>777407</v>
      </c>
      <c r="O148">
        <v>0.47</v>
      </c>
      <c r="P148">
        <f t="shared" si="62"/>
        <v>0.47</v>
      </c>
      <c r="AA148">
        <v>777407</v>
      </c>
      <c r="AD148">
        <v>0.51</v>
      </c>
      <c r="AE148">
        <f t="shared" si="63"/>
        <v>0.51</v>
      </c>
      <c r="AP148">
        <v>777407</v>
      </c>
      <c r="AS148">
        <v>0.43</v>
      </c>
      <c r="AT148">
        <f t="shared" si="64"/>
        <v>0.43</v>
      </c>
      <c r="BE148">
        <v>777407</v>
      </c>
      <c r="BH148">
        <v>0.47</v>
      </c>
      <c r="BI148">
        <f t="shared" si="65"/>
        <v>0.47</v>
      </c>
      <c r="BT148">
        <v>777407</v>
      </c>
      <c r="BW148">
        <v>0.51</v>
      </c>
      <c r="BX148">
        <f t="shared" si="66"/>
        <v>0.51</v>
      </c>
      <c r="CI148">
        <v>777407</v>
      </c>
      <c r="CL148">
        <v>0.49</v>
      </c>
      <c r="CM148">
        <f t="shared" si="67"/>
        <v>0.49</v>
      </c>
      <c r="CX148">
        <v>777407</v>
      </c>
      <c r="DA148">
        <v>0.49</v>
      </c>
      <c r="DB148">
        <f t="shared" si="68"/>
        <v>0.49</v>
      </c>
      <c r="DM148">
        <v>777407</v>
      </c>
      <c r="DP148">
        <v>0.5</v>
      </c>
      <c r="DQ148">
        <f t="shared" si="69"/>
        <v>0.5</v>
      </c>
      <c r="EB148">
        <v>777407</v>
      </c>
      <c r="EE148">
        <v>0.49</v>
      </c>
      <c r="EF148">
        <f t="shared" si="70"/>
        <v>0.49</v>
      </c>
      <c r="EQ148">
        <v>777407</v>
      </c>
      <c r="ET148">
        <v>0.49</v>
      </c>
      <c r="EU148">
        <f t="shared" si="71"/>
        <v>0.49</v>
      </c>
      <c r="FF148">
        <v>777407</v>
      </c>
      <c r="FI148">
        <v>0.51</v>
      </c>
      <c r="FJ148">
        <f t="shared" si="72"/>
        <v>0.51</v>
      </c>
      <c r="FU148">
        <v>777407</v>
      </c>
      <c r="FX148">
        <v>0.5</v>
      </c>
      <c r="FY148">
        <f t="shared" si="73"/>
        <v>0.5</v>
      </c>
      <c r="GJ148">
        <v>777407</v>
      </c>
      <c r="GM148">
        <v>0.49</v>
      </c>
      <c r="GN148">
        <f t="shared" si="74"/>
        <v>0.49</v>
      </c>
      <c r="GY148">
        <v>777407</v>
      </c>
      <c r="HB148">
        <v>0.51</v>
      </c>
      <c r="HC148">
        <f t="shared" si="75"/>
        <v>0.51</v>
      </c>
      <c r="HN148">
        <v>777407</v>
      </c>
      <c r="HQ148">
        <v>0.45</v>
      </c>
      <c r="HR148">
        <f t="shared" si="76"/>
        <v>0.45</v>
      </c>
      <c r="ID148">
        <v>777821</v>
      </c>
      <c r="IG148">
        <v>0.54</v>
      </c>
      <c r="IH148">
        <f t="shared" si="77"/>
        <v>0.54</v>
      </c>
      <c r="IS148">
        <v>777821</v>
      </c>
      <c r="IV148">
        <v>0.54</v>
      </c>
      <c r="IW148">
        <f t="shared" si="78"/>
        <v>0.54</v>
      </c>
      <c r="JH148">
        <v>777821</v>
      </c>
      <c r="JK148">
        <v>0.56000000000000005</v>
      </c>
      <c r="JL148">
        <f t="shared" si="79"/>
        <v>0.56000000000000005</v>
      </c>
      <c r="JW148">
        <v>777821</v>
      </c>
      <c r="JZ148">
        <v>0.56999999999999995</v>
      </c>
      <c r="KA148">
        <f t="shared" si="80"/>
        <v>0.56999999999999995</v>
      </c>
      <c r="KL148">
        <v>777821</v>
      </c>
      <c r="KO148">
        <v>0.56999999999999995</v>
      </c>
      <c r="KP148">
        <f t="shared" si="81"/>
        <v>0.56999999999999995</v>
      </c>
      <c r="LA148">
        <v>777821</v>
      </c>
      <c r="LD148">
        <v>0.56000000000000005</v>
      </c>
      <c r="LE148">
        <f t="shared" si="82"/>
        <v>0.56000000000000005</v>
      </c>
      <c r="LP148">
        <v>777821</v>
      </c>
      <c r="LS148">
        <v>0.55000000000000004</v>
      </c>
      <c r="LT148">
        <f t="shared" si="83"/>
        <v>0.55000000000000004</v>
      </c>
      <c r="ME148">
        <v>777821</v>
      </c>
      <c r="MH148">
        <v>0.61</v>
      </c>
      <c r="MI148">
        <f t="shared" si="84"/>
        <v>0.61</v>
      </c>
      <c r="MT148">
        <v>777821</v>
      </c>
      <c r="MW148">
        <v>0.64</v>
      </c>
      <c r="MX148">
        <f t="shared" si="85"/>
        <v>0.64</v>
      </c>
      <c r="NI148">
        <v>777821</v>
      </c>
      <c r="NL148">
        <v>0.53</v>
      </c>
      <c r="NM148">
        <f t="shared" si="86"/>
        <v>0.53</v>
      </c>
      <c r="NX148">
        <v>777821</v>
      </c>
      <c r="OA148">
        <v>0.57999999999999996</v>
      </c>
      <c r="OB148">
        <f t="shared" si="87"/>
        <v>0.57999999999999996</v>
      </c>
      <c r="OM148">
        <v>777821</v>
      </c>
      <c r="OP148">
        <v>0.54</v>
      </c>
      <c r="OQ148">
        <f t="shared" si="88"/>
        <v>0.54</v>
      </c>
      <c r="PB148">
        <v>777821</v>
      </c>
      <c r="PE148">
        <v>0.55000000000000004</v>
      </c>
      <c r="PF148">
        <f t="shared" si="89"/>
        <v>0.55000000000000004</v>
      </c>
      <c r="PQ148">
        <v>777821</v>
      </c>
      <c r="PT148">
        <v>0.56000000000000005</v>
      </c>
      <c r="PU148">
        <f t="shared" si="90"/>
        <v>0.56000000000000005</v>
      </c>
      <c r="QF148">
        <v>777821</v>
      </c>
      <c r="QI148">
        <v>0.54</v>
      </c>
      <c r="QJ148">
        <f t="shared" si="91"/>
        <v>0.54</v>
      </c>
      <c r="QU148">
        <v>777821</v>
      </c>
      <c r="QX148">
        <v>0.55000000000000004</v>
      </c>
      <c r="QY148">
        <f t="shared" si="92"/>
        <v>0.55000000000000004</v>
      </c>
    </row>
    <row r="149" spans="12:467" x14ac:dyDescent="0.2">
      <c r="L149">
        <v>777409</v>
      </c>
      <c r="O149">
        <v>0.53</v>
      </c>
      <c r="P149">
        <f t="shared" si="62"/>
        <v>0.53</v>
      </c>
      <c r="AA149">
        <v>777409</v>
      </c>
      <c r="AD149">
        <v>0.42</v>
      </c>
      <c r="AE149">
        <f t="shared" si="63"/>
        <v>0.42</v>
      </c>
      <c r="AP149">
        <v>777409</v>
      </c>
      <c r="AS149">
        <v>0.4</v>
      </c>
      <c r="AT149">
        <f t="shared" si="64"/>
        <v>0.4</v>
      </c>
      <c r="BE149">
        <v>777409</v>
      </c>
      <c r="BH149">
        <v>0.38</v>
      </c>
      <c r="BI149">
        <f t="shared" si="65"/>
        <v>0.38</v>
      </c>
      <c r="BT149">
        <v>777409</v>
      </c>
      <c r="BW149">
        <v>0.21</v>
      </c>
      <c r="BX149">
        <f t="shared" si="66"/>
        <v>0.21</v>
      </c>
      <c r="CI149">
        <v>777409</v>
      </c>
      <c r="CL149">
        <v>0.49</v>
      </c>
      <c r="CM149">
        <f t="shared" si="67"/>
        <v>0.49</v>
      </c>
      <c r="CX149">
        <v>777409</v>
      </c>
      <c r="DA149">
        <v>0.5</v>
      </c>
      <c r="DB149">
        <f t="shared" si="68"/>
        <v>0.5</v>
      </c>
      <c r="DM149">
        <v>777409</v>
      </c>
      <c r="DP149">
        <v>0.49</v>
      </c>
      <c r="DQ149">
        <f t="shared" si="69"/>
        <v>0.49</v>
      </c>
      <c r="EB149">
        <v>777409</v>
      </c>
      <c r="EE149">
        <v>0.5</v>
      </c>
      <c r="EF149">
        <f t="shared" si="70"/>
        <v>0.5</v>
      </c>
      <c r="EQ149">
        <v>777409</v>
      </c>
      <c r="ET149">
        <v>0.5</v>
      </c>
      <c r="EU149">
        <f t="shared" si="71"/>
        <v>0.5</v>
      </c>
      <c r="FF149">
        <v>777409</v>
      </c>
      <c r="FI149">
        <v>0.5</v>
      </c>
      <c r="FJ149">
        <f t="shared" si="72"/>
        <v>0.5</v>
      </c>
      <c r="FU149">
        <v>777409</v>
      </c>
      <c r="FX149">
        <v>0.51</v>
      </c>
      <c r="FY149">
        <f t="shared" si="73"/>
        <v>0.51</v>
      </c>
      <c r="GJ149">
        <v>777409</v>
      </c>
      <c r="GM149">
        <v>0.48</v>
      </c>
      <c r="GN149">
        <f t="shared" si="74"/>
        <v>0.48</v>
      </c>
      <c r="GY149">
        <v>777409</v>
      </c>
      <c r="HB149">
        <v>0.51</v>
      </c>
      <c r="HC149">
        <f t="shared" si="75"/>
        <v>0.51</v>
      </c>
      <c r="HN149">
        <v>777409</v>
      </c>
      <c r="HQ149">
        <v>0.43</v>
      </c>
      <c r="HR149">
        <f t="shared" si="76"/>
        <v>0.43</v>
      </c>
      <c r="ID149">
        <v>777822</v>
      </c>
      <c r="IG149">
        <v>0.45</v>
      </c>
      <c r="IH149">
        <f t="shared" si="77"/>
        <v>0.45</v>
      </c>
      <c r="IS149">
        <v>777822</v>
      </c>
      <c r="IV149">
        <v>0.44</v>
      </c>
      <c r="IW149">
        <f t="shared" si="78"/>
        <v>0.44</v>
      </c>
      <c r="JH149">
        <v>777822</v>
      </c>
      <c r="JK149">
        <v>0.43</v>
      </c>
      <c r="JL149">
        <f t="shared" si="79"/>
        <v>0.43</v>
      </c>
      <c r="JW149">
        <v>777822</v>
      </c>
      <c r="JZ149">
        <v>0.43</v>
      </c>
      <c r="KA149">
        <f t="shared" si="80"/>
        <v>0.43</v>
      </c>
      <c r="KL149">
        <v>777822</v>
      </c>
      <c r="KO149">
        <v>0.52</v>
      </c>
      <c r="KP149">
        <f t="shared" si="81"/>
        <v>0.52</v>
      </c>
      <c r="LA149">
        <v>777822</v>
      </c>
      <c r="LD149">
        <v>0.46</v>
      </c>
      <c r="LE149">
        <f t="shared" si="82"/>
        <v>0.46</v>
      </c>
      <c r="LP149">
        <v>777822</v>
      </c>
      <c r="LS149">
        <v>0.44</v>
      </c>
      <c r="LT149">
        <f t="shared" si="83"/>
        <v>0.44</v>
      </c>
      <c r="ME149">
        <v>777822</v>
      </c>
      <c r="MH149">
        <v>0.46</v>
      </c>
      <c r="MI149">
        <f t="shared" si="84"/>
        <v>0.46</v>
      </c>
      <c r="MT149">
        <v>777822</v>
      </c>
      <c r="MW149">
        <v>0.43</v>
      </c>
      <c r="MX149">
        <f t="shared" si="85"/>
        <v>0.43</v>
      </c>
      <c r="NI149">
        <v>777822</v>
      </c>
      <c r="NL149">
        <v>0.42</v>
      </c>
      <c r="NM149">
        <f t="shared" si="86"/>
        <v>0.42</v>
      </c>
      <c r="NX149">
        <v>777822</v>
      </c>
      <c r="OA149">
        <v>0.45</v>
      </c>
      <c r="OB149">
        <f t="shared" si="87"/>
        <v>0.45</v>
      </c>
      <c r="OM149">
        <v>777822</v>
      </c>
      <c r="OP149">
        <v>0.44</v>
      </c>
      <c r="OQ149">
        <f t="shared" si="88"/>
        <v>0.44</v>
      </c>
      <c r="PB149">
        <v>777822</v>
      </c>
      <c r="PE149">
        <v>0.44</v>
      </c>
      <c r="PF149">
        <f t="shared" si="89"/>
        <v>0.44</v>
      </c>
      <c r="PQ149">
        <v>777822</v>
      </c>
      <c r="PT149">
        <v>0.45</v>
      </c>
      <c r="PU149">
        <f t="shared" si="90"/>
        <v>0.45</v>
      </c>
      <c r="QF149">
        <v>777822</v>
      </c>
      <c r="QI149">
        <v>0.46</v>
      </c>
      <c r="QJ149">
        <f t="shared" si="91"/>
        <v>0.46</v>
      </c>
      <c r="QU149">
        <v>777822</v>
      </c>
      <c r="QX149">
        <v>0.43</v>
      </c>
      <c r="QY149">
        <f t="shared" si="92"/>
        <v>0.43</v>
      </c>
    </row>
    <row r="150" spans="12:467" x14ac:dyDescent="0.2">
      <c r="L150">
        <v>777381</v>
      </c>
      <c r="O150">
        <v>0.46</v>
      </c>
      <c r="P150">
        <f t="shared" si="62"/>
        <v>0.46</v>
      </c>
      <c r="AA150">
        <v>777381</v>
      </c>
      <c r="AD150">
        <v>0.63</v>
      </c>
      <c r="AE150">
        <f t="shared" si="63"/>
        <v>0.63</v>
      </c>
      <c r="AP150">
        <v>777381</v>
      </c>
      <c r="AS150">
        <v>0.53</v>
      </c>
      <c r="AT150">
        <f t="shared" si="64"/>
        <v>0.53</v>
      </c>
      <c r="BE150">
        <v>777381</v>
      </c>
      <c r="BH150">
        <v>0.56000000000000005</v>
      </c>
      <c r="BI150">
        <f t="shared" si="65"/>
        <v>0.56000000000000005</v>
      </c>
      <c r="BT150">
        <v>777381</v>
      </c>
      <c r="BW150">
        <v>0.48</v>
      </c>
      <c r="BX150">
        <f t="shared" si="66"/>
        <v>0.48</v>
      </c>
      <c r="CI150">
        <v>777381</v>
      </c>
      <c r="CL150">
        <v>0.47</v>
      </c>
      <c r="CM150">
        <f t="shared" si="67"/>
        <v>0.47</v>
      </c>
      <c r="CX150">
        <v>777381</v>
      </c>
      <c r="DA150">
        <v>0.49</v>
      </c>
      <c r="DB150">
        <f t="shared" si="68"/>
        <v>0.49</v>
      </c>
      <c r="DM150">
        <v>777381</v>
      </c>
      <c r="DP150">
        <v>0.45</v>
      </c>
      <c r="DQ150">
        <f t="shared" si="69"/>
        <v>0.45</v>
      </c>
      <c r="EB150">
        <v>777381</v>
      </c>
      <c r="EE150">
        <v>0.45</v>
      </c>
      <c r="EF150">
        <f t="shared" si="70"/>
        <v>0.45</v>
      </c>
      <c r="EQ150">
        <v>777381</v>
      </c>
      <c r="ET150">
        <v>0.45</v>
      </c>
      <c r="EU150">
        <f t="shared" si="71"/>
        <v>0.45</v>
      </c>
      <c r="FF150">
        <v>777381</v>
      </c>
      <c r="FI150">
        <v>0.5</v>
      </c>
      <c r="FJ150">
        <f t="shared" si="72"/>
        <v>0.5</v>
      </c>
      <c r="FU150">
        <v>777381</v>
      </c>
      <c r="FX150">
        <v>0.49</v>
      </c>
      <c r="FY150">
        <f t="shared" si="73"/>
        <v>0.49</v>
      </c>
      <c r="GJ150">
        <v>777381</v>
      </c>
      <c r="GM150">
        <v>0.45</v>
      </c>
      <c r="GN150">
        <f t="shared" si="74"/>
        <v>0.45</v>
      </c>
      <c r="GY150">
        <v>777381</v>
      </c>
      <c r="HB150">
        <v>0.49</v>
      </c>
      <c r="HC150">
        <f t="shared" si="75"/>
        <v>0.49</v>
      </c>
      <c r="HN150">
        <v>777381</v>
      </c>
      <c r="HQ150">
        <v>0.53</v>
      </c>
      <c r="HR150">
        <f t="shared" si="76"/>
        <v>0.53</v>
      </c>
      <c r="ID150">
        <v>777797</v>
      </c>
      <c r="IG150">
        <v>0.52</v>
      </c>
      <c r="IH150">
        <f t="shared" si="77"/>
        <v>0.52</v>
      </c>
      <c r="IS150">
        <v>777797</v>
      </c>
      <c r="IV150">
        <v>0.51</v>
      </c>
      <c r="IW150">
        <f t="shared" si="78"/>
        <v>0.51</v>
      </c>
      <c r="JH150">
        <v>777797</v>
      </c>
      <c r="JK150">
        <v>0.5</v>
      </c>
      <c r="JL150">
        <f t="shared" si="79"/>
        <v>0.5</v>
      </c>
      <c r="JW150">
        <v>777797</v>
      </c>
      <c r="JZ150">
        <v>0.5</v>
      </c>
      <c r="KA150">
        <f t="shared" si="80"/>
        <v>0.5</v>
      </c>
      <c r="KL150">
        <v>777797</v>
      </c>
      <c r="KO150">
        <v>0.5</v>
      </c>
      <c r="KP150">
        <f t="shared" si="81"/>
        <v>0.5</v>
      </c>
      <c r="LA150">
        <v>777797</v>
      </c>
      <c r="LD150">
        <v>0.49</v>
      </c>
      <c r="LE150">
        <f t="shared" si="82"/>
        <v>0.49</v>
      </c>
      <c r="LP150">
        <v>777797</v>
      </c>
      <c r="LS150">
        <v>0.51</v>
      </c>
      <c r="LT150">
        <f t="shared" si="83"/>
        <v>0.51</v>
      </c>
      <c r="ME150">
        <v>777797</v>
      </c>
      <c r="MH150">
        <v>0.51</v>
      </c>
      <c r="MI150">
        <f t="shared" si="84"/>
        <v>0.51</v>
      </c>
      <c r="MT150">
        <v>777797</v>
      </c>
      <c r="MW150">
        <v>0.49</v>
      </c>
      <c r="MX150">
        <f t="shared" si="85"/>
        <v>0.49</v>
      </c>
      <c r="NI150">
        <v>777797</v>
      </c>
      <c r="NL150">
        <v>0.47</v>
      </c>
      <c r="NM150">
        <f t="shared" si="86"/>
        <v>0.47</v>
      </c>
      <c r="NX150">
        <v>777797</v>
      </c>
      <c r="OA150">
        <v>0.51</v>
      </c>
      <c r="OB150">
        <f t="shared" si="87"/>
        <v>0.51</v>
      </c>
      <c r="OM150">
        <v>777797</v>
      </c>
      <c r="OP150">
        <v>0.49</v>
      </c>
      <c r="OQ150">
        <f t="shared" si="88"/>
        <v>0.49</v>
      </c>
      <c r="PB150">
        <v>777797</v>
      </c>
      <c r="PE150">
        <v>0.52</v>
      </c>
      <c r="PF150">
        <f t="shared" si="89"/>
        <v>0.52</v>
      </c>
      <c r="PQ150">
        <v>777797</v>
      </c>
      <c r="PT150">
        <v>0.51</v>
      </c>
      <c r="PU150">
        <f t="shared" si="90"/>
        <v>0.51</v>
      </c>
      <c r="QF150">
        <v>777797</v>
      </c>
      <c r="QI150">
        <v>0.51</v>
      </c>
      <c r="QJ150">
        <f t="shared" si="91"/>
        <v>0.51</v>
      </c>
      <c r="QU150">
        <v>777797</v>
      </c>
      <c r="QX150">
        <v>0.52</v>
      </c>
      <c r="QY150">
        <f t="shared" si="92"/>
        <v>0.52</v>
      </c>
    </row>
    <row r="151" spans="12:467" x14ac:dyDescent="0.2">
      <c r="L151">
        <v>777388</v>
      </c>
      <c r="O151">
        <v>0.42</v>
      </c>
      <c r="P151">
        <f t="shared" si="62"/>
        <v>0.42</v>
      </c>
      <c r="AA151">
        <v>777388</v>
      </c>
      <c r="AD151">
        <v>0.55000000000000004</v>
      </c>
      <c r="AE151">
        <f t="shared" si="63"/>
        <v>0.55000000000000004</v>
      </c>
      <c r="AP151">
        <v>777388</v>
      </c>
      <c r="AS151">
        <v>0.57999999999999996</v>
      </c>
      <c r="AT151">
        <f t="shared" si="64"/>
        <v>0.57999999999999996</v>
      </c>
      <c r="BE151">
        <v>777388</v>
      </c>
      <c r="BH151">
        <v>0.48</v>
      </c>
      <c r="BI151">
        <f t="shared" si="65"/>
        <v>0.48</v>
      </c>
      <c r="BT151">
        <v>777388</v>
      </c>
      <c r="BW151">
        <v>0.43</v>
      </c>
      <c r="BX151">
        <f t="shared" si="66"/>
        <v>0.43</v>
      </c>
      <c r="CI151">
        <v>777388</v>
      </c>
      <c r="CL151">
        <v>0.45</v>
      </c>
      <c r="CM151">
        <f t="shared" si="67"/>
        <v>0.45</v>
      </c>
      <c r="CX151">
        <v>777388</v>
      </c>
      <c r="DA151">
        <v>0.46</v>
      </c>
      <c r="DB151">
        <f t="shared" si="68"/>
        <v>0.46</v>
      </c>
      <c r="DM151">
        <v>777388</v>
      </c>
      <c r="DP151">
        <v>0.42</v>
      </c>
      <c r="DQ151">
        <f t="shared" si="69"/>
        <v>0.42</v>
      </c>
      <c r="EB151">
        <v>777388</v>
      </c>
      <c r="EE151">
        <v>0.48</v>
      </c>
      <c r="EF151">
        <f t="shared" si="70"/>
        <v>0.48</v>
      </c>
      <c r="EQ151">
        <v>777388</v>
      </c>
      <c r="ET151">
        <v>0.48</v>
      </c>
      <c r="EU151">
        <f t="shared" si="71"/>
        <v>0.48</v>
      </c>
      <c r="FF151">
        <v>777388</v>
      </c>
      <c r="FI151">
        <v>0.48</v>
      </c>
      <c r="FJ151">
        <f t="shared" si="72"/>
        <v>0.48</v>
      </c>
      <c r="FU151">
        <v>777388</v>
      </c>
      <c r="FX151">
        <v>0.47</v>
      </c>
      <c r="FY151">
        <f t="shared" si="73"/>
        <v>0.47</v>
      </c>
      <c r="GJ151">
        <v>777388</v>
      </c>
      <c r="GM151">
        <v>0.42</v>
      </c>
      <c r="GN151">
        <f t="shared" si="74"/>
        <v>0.42</v>
      </c>
      <c r="GY151">
        <v>777388</v>
      </c>
      <c r="HB151">
        <v>0.48</v>
      </c>
      <c r="HC151">
        <f t="shared" si="75"/>
        <v>0.48</v>
      </c>
      <c r="HN151">
        <v>777388</v>
      </c>
      <c r="HQ151">
        <v>0.45</v>
      </c>
      <c r="HR151">
        <f t="shared" si="76"/>
        <v>0.45</v>
      </c>
      <c r="ID151">
        <v>777800</v>
      </c>
      <c r="IG151">
        <v>0.55000000000000004</v>
      </c>
      <c r="IH151">
        <f t="shared" si="77"/>
        <v>0.55000000000000004</v>
      </c>
      <c r="IS151">
        <v>777800</v>
      </c>
      <c r="IV151">
        <v>0.52</v>
      </c>
      <c r="IW151">
        <f t="shared" si="78"/>
        <v>0.52</v>
      </c>
      <c r="JH151">
        <v>777800</v>
      </c>
      <c r="JK151">
        <v>0.55000000000000004</v>
      </c>
      <c r="JL151">
        <f t="shared" si="79"/>
        <v>0.55000000000000004</v>
      </c>
      <c r="JW151">
        <v>777800</v>
      </c>
      <c r="JZ151">
        <v>0.54</v>
      </c>
      <c r="KA151">
        <f t="shared" si="80"/>
        <v>0.54</v>
      </c>
      <c r="KL151">
        <v>777800</v>
      </c>
      <c r="KO151">
        <v>0.51</v>
      </c>
      <c r="KP151">
        <f t="shared" si="81"/>
        <v>0.51</v>
      </c>
      <c r="LA151">
        <v>777800</v>
      </c>
      <c r="LD151">
        <v>0.56000000000000005</v>
      </c>
      <c r="LE151">
        <f t="shared" si="82"/>
        <v>0.56000000000000005</v>
      </c>
      <c r="LP151">
        <v>777800</v>
      </c>
      <c r="LS151">
        <v>0.53</v>
      </c>
      <c r="LT151">
        <f t="shared" si="83"/>
        <v>0.53</v>
      </c>
      <c r="ME151">
        <v>777800</v>
      </c>
      <c r="MH151">
        <v>0.61</v>
      </c>
      <c r="MI151">
        <f t="shared" si="84"/>
        <v>0.61</v>
      </c>
      <c r="MT151">
        <v>777800</v>
      </c>
      <c r="MW151">
        <v>0.56999999999999995</v>
      </c>
      <c r="MX151">
        <f t="shared" si="85"/>
        <v>0.56999999999999995</v>
      </c>
      <c r="NI151">
        <v>777800</v>
      </c>
      <c r="NL151">
        <v>0.52</v>
      </c>
      <c r="NM151">
        <f t="shared" si="86"/>
        <v>0.52</v>
      </c>
      <c r="NX151">
        <v>777800</v>
      </c>
      <c r="OA151">
        <v>0.51</v>
      </c>
      <c r="OB151">
        <f t="shared" si="87"/>
        <v>0.51</v>
      </c>
      <c r="OM151">
        <v>777800</v>
      </c>
      <c r="OP151">
        <v>0.52</v>
      </c>
      <c r="OQ151">
        <f t="shared" si="88"/>
        <v>0.52</v>
      </c>
      <c r="PB151">
        <v>777800</v>
      </c>
      <c r="PE151">
        <v>0.55000000000000004</v>
      </c>
      <c r="PF151">
        <f t="shared" si="89"/>
        <v>0.55000000000000004</v>
      </c>
      <c r="PQ151">
        <v>777800</v>
      </c>
      <c r="PT151">
        <v>0.52</v>
      </c>
      <c r="PU151">
        <f t="shared" si="90"/>
        <v>0.52</v>
      </c>
      <c r="QF151">
        <v>777800</v>
      </c>
      <c r="QI151">
        <v>0.52</v>
      </c>
      <c r="QJ151">
        <f t="shared" si="91"/>
        <v>0.52</v>
      </c>
      <c r="QU151">
        <v>777800</v>
      </c>
      <c r="QX151">
        <v>0.52</v>
      </c>
      <c r="QY151">
        <f t="shared" si="92"/>
        <v>0.52</v>
      </c>
    </row>
    <row r="152" spans="12:467" x14ac:dyDescent="0.2">
      <c r="L152">
        <v>777389</v>
      </c>
      <c r="O152">
        <v>0.42</v>
      </c>
      <c r="P152">
        <f t="shared" si="62"/>
        <v>0.42</v>
      </c>
      <c r="AA152">
        <v>777389</v>
      </c>
      <c r="AD152">
        <v>0.59</v>
      </c>
      <c r="AE152">
        <f t="shared" si="63"/>
        <v>0.59</v>
      </c>
      <c r="AP152">
        <v>777389</v>
      </c>
      <c r="AS152">
        <v>0.44</v>
      </c>
      <c r="AT152">
        <f t="shared" si="64"/>
        <v>0.44</v>
      </c>
      <c r="BE152">
        <v>777389</v>
      </c>
      <c r="BH152">
        <v>0.49</v>
      </c>
      <c r="BI152">
        <f t="shared" si="65"/>
        <v>0.49</v>
      </c>
      <c r="BT152">
        <v>777389</v>
      </c>
      <c r="BW152">
        <v>0.46</v>
      </c>
      <c r="BX152">
        <f t="shared" si="66"/>
        <v>0.46</v>
      </c>
      <c r="CI152">
        <v>777389</v>
      </c>
      <c r="CL152">
        <v>0.41</v>
      </c>
      <c r="CM152">
        <f t="shared" si="67"/>
        <v>0.41</v>
      </c>
      <c r="CX152">
        <v>777389</v>
      </c>
      <c r="DA152">
        <v>0.44</v>
      </c>
      <c r="DB152">
        <f t="shared" si="68"/>
        <v>0.44</v>
      </c>
      <c r="DM152">
        <v>777389</v>
      </c>
      <c r="DP152">
        <v>0.41</v>
      </c>
      <c r="DQ152">
        <f t="shared" si="69"/>
        <v>0.41</v>
      </c>
      <c r="EB152">
        <v>777389</v>
      </c>
      <c r="EE152">
        <v>0.44</v>
      </c>
      <c r="EF152">
        <f t="shared" si="70"/>
        <v>0.44</v>
      </c>
      <c r="EQ152">
        <v>777389</v>
      </c>
      <c r="ET152">
        <v>0.44</v>
      </c>
      <c r="EU152">
        <f t="shared" si="71"/>
        <v>0.44</v>
      </c>
      <c r="FF152">
        <v>777389</v>
      </c>
      <c r="FI152">
        <v>0.44</v>
      </c>
      <c r="FJ152">
        <f t="shared" si="72"/>
        <v>0.44</v>
      </c>
      <c r="FU152">
        <v>777389</v>
      </c>
      <c r="FX152">
        <v>0.45</v>
      </c>
      <c r="FY152">
        <f t="shared" si="73"/>
        <v>0.45</v>
      </c>
      <c r="GJ152">
        <v>777389</v>
      </c>
      <c r="GM152">
        <v>0.43</v>
      </c>
      <c r="GN152">
        <f t="shared" si="74"/>
        <v>0.43</v>
      </c>
      <c r="GY152">
        <v>777389</v>
      </c>
      <c r="HB152">
        <v>0.45</v>
      </c>
      <c r="HC152">
        <f t="shared" si="75"/>
        <v>0.45</v>
      </c>
      <c r="HN152">
        <v>777389</v>
      </c>
      <c r="HQ152">
        <v>0.46</v>
      </c>
      <c r="HR152">
        <f t="shared" si="76"/>
        <v>0.46</v>
      </c>
      <c r="ID152">
        <v>777801</v>
      </c>
      <c r="IG152">
        <v>0.52</v>
      </c>
      <c r="IH152">
        <f t="shared" si="77"/>
        <v>0.52</v>
      </c>
      <c r="IS152">
        <v>777801</v>
      </c>
      <c r="IV152">
        <v>0.47</v>
      </c>
      <c r="IW152">
        <f t="shared" si="78"/>
        <v>0.47</v>
      </c>
      <c r="JH152">
        <v>777801</v>
      </c>
      <c r="JK152">
        <v>0.5</v>
      </c>
      <c r="JL152">
        <f t="shared" si="79"/>
        <v>0.5</v>
      </c>
      <c r="JW152">
        <v>777801</v>
      </c>
      <c r="JZ152">
        <v>0.51</v>
      </c>
      <c r="KA152">
        <f t="shared" si="80"/>
        <v>0.51</v>
      </c>
      <c r="KL152">
        <v>777801</v>
      </c>
      <c r="KO152">
        <v>0.46</v>
      </c>
      <c r="KP152">
        <f t="shared" si="81"/>
        <v>0.46</v>
      </c>
      <c r="LA152">
        <v>777801</v>
      </c>
      <c r="LD152">
        <v>0.49</v>
      </c>
      <c r="LE152">
        <f t="shared" si="82"/>
        <v>0.49</v>
      </c>
      <c r="LP152">
        <v>777801</v>
      </c>
      <c r="LS152">
        <v>0.5</v>
      </c>
      <c r="LT152">
        <f t="shared" si="83"/>
        <v>0.5</v>
      </c>
      <c r="ME152">
        <v>777801</v>
      </c>
      <c r="MH152">
        <v>0.52</v>
      </c>
      <c r="MI152">
        <f t="shared" si="84"/>
        <v>0.52</v>
      </c>
      <c r="MT152">
        <v>777801</v>
      </c>
      <c r="MW152">
        <v>0.5</v>
      </c>
      <c r="MX152">
        <f t="shared" si="85"/>
        <v>0.5</v>
      </c>
      <c r="NI152">
        <v>777801</v>
      </c>
      <c r="NL152">
        <v>0.5</v>
      </c>
      <c r="NM152">
        <f t="shared" si="86"/>
        <v>0.5</v>
      </c>
      <c r="NX152">
        <v>777801</v>
      </c>
      <c r="OA152">
        <v>0.52</v>
      </c>
      <c r="OB152">
        <f t="shared" si="87"/>
        <v>0.52</v>
      </c>
      <c r="OM152">
        <v>777801</v>
      </c>
      <c r="OP152">
        <v>0.51</v>
      </c>
      <c r="OQ152">
        <f t="shared" si="88"/>
        <v>0.51</v>
      </c>
      <c r="PB152">
        <v>777801</v>
      </c>
      <c r="PE152">
        <v>0.52</v>
      </c>
      <c r="PF152">
        <f t="shared" si="89"/>
        <v>0.52</v>
      </c>
      <c r="PQ152">
        <v>777801</v>
      </c>
      <c r="PT152">
        <v>0.5</v>
      </c>
      <c r="PU152">
        <f t="shared" si="90"/>
        <v>0.5</v>
      </c>
      <c r="QF152">
        <v>777801</v>
      </c>
      <c r="QI152">
        <v>0.52</v>
      </c>
      <c r="QJ152">
        <f t="shared" si="91"/>
        <v>0.52</v>
      </c>
      <c r="QU152">
        <v>777801</v>
      </c>
      <c r="QX152">
        <v>0.49</v>
      </c>
      <c r="QY152">
        <f t="shared" si="92"/>
        <v>0.49</v>
      </c>
    </row>
    <row r="153" spans="12:467" x14ac:dyDescent="0.2">
      <c r="L153">
        <v>777390</v>
      </c>
      <c r="O153">
        <v>0.46</v>
      </c>
      <c r="P153">
        <f t="shared" si="62"/>
        <v>0.46</v>
      </c>
      <c r="AA153">
        <v>777390</v>
      </c>
      <c r="AD153">
        <v>0.46</v>
      </c>
      <c r="AE153">
        <f t="shared" si="63"/>
        <v>0.46</v>
      </c>
      <c r="AP153">
        <v>777390</v>
      </c>
      <c r="AS153">
        <v>0.27</v>
      </c>
      <c r="AT153">
        <f t="shared" si="64"/>
        <v>0.27</v>
      </c>
      <c r="BE153">
        <v>777390</v>
      </c>
      <c r="BH153">
        <v>0.55000000000000004</v>
      </c>
      <c r="BI153">
        <f t="shared" si="65"/>
        <v>0.55000000000000004</v>
      </c>
      <c r="BT153">
        <v>777390</v>
      </c>
      <c r="BW153">
        <v>0.46</v>
      </c>
      <c r="BX153">
        <f t="shared" si="66"/>
        <v>0.46</v>
      </c>
      <c r="CI153">
        <v>777390</v>
      </c>
      <c r="CL153">
        <v>0.5</v>
      </c>
      <c r="CM153">
        <f t="shared" si="67"/>
        <v>0.5</v>
      </c>
      <c r="CX153">
        <v>777390</v>
      </c>
      <c r="DA153">
        <v>0.47</v>
      </c>
      <c r="DB153">
        <f t="shared" si="68"/>
        <v>0.47</v>
      </c>
      <c r="DM153">
        <v>777390</v>
      </c>
      <c r="DP153">
        <v>0.45</v>
      </c>
      <c r="DQ153">
        <f t="shared" si="69"/>
        <v>0.45</v>
      </c>
      <c r="EB153">
        <v>777390</v>
      </c>
      <c r="EE153">
        <v>0.45</v>
      </c>
      <c r="EF153">
        <f t="shared" si="70"/>
        <v>0.45</v>
      </c>
      <c r="EQ153">
        <v>777390</v>
      </c>
      <c r="ET153">
        <v>0.45</v>
      </c>
      <c r="EU153">
        <f t="shared" si="71"/>
        <v>0.45</v>
      </c>
      <c r="FF153">
        <v>777390</v>
      </c>
      <c r="FI153">
        <v>0.47</v>
      </c>
      <c r="FJ153">
        <f t="shared" si="72"/>
        <v>0.47</v>
      </c>
      <c r="FU153">
        <v>777390</v>
      </c>
      <c r="FX153">
        <v>0.45</v>
      </c>
      <c r="FY153">
        <f t="shared" si="73"/>
        <v>0.45</v>
      </c>
      <c r="GJ153">
        <v>777390</v>
      </c>
      <c r="GM153">
        <v>0.45</v>
      </c>
      <c r="GN153">
        <f t="shared" si="74"/>
        <v>0.45</v>
      </c>
      <c r="GY153">
        <v>777390</v>
      </c>
      <c r="HB153">
        <v>0.45</v>
      </c>
      <c r="HC153">
        <f t="shared" si="75"/>
        <v>0.45</v>
      </c>
      <c r="HN153">
        <v>777390</v>
      </c>
      <c r="HQ153">
        <v>0.49</v>
      </c>
      <c r="HR153">
        <f t="shared" si="76"/>
        <v>0.49</v>
      </c>
      <c r="ID153">
        <v>777806</v>
      </c>
      <c r="IG153">
        <v>0.53</v>
      </c>
      <c r="IH153">
        <f t="shared" si="77"/>
        <v>0.53</v>
      </c>
      <c r="IS153">
        <v>777806</v>
      </c>
      <c r="IV153">
        <v>0.5</v>
      </c>
      <c r="IW153">
        <f t="shared" si="78"/>
        <v>0.5</v>
      </c>
      <c r="JH153">
        <v>777806</v>
      </c>
      <c r="JK153">
        <v>0.52</v>
      </c>
      <c r="JL153">
        <f t="shared" si="79"/>
        <v>0.52</v>
      </c>
      <c r="JW153">
        <v>777806</v>
      </c>
      <c r="JZ153">
        <v>0.55000000000000004</v>
      </c>
      <c r="KA153">
        <f t="shared" si="80"/>
        <v>0.55000000000000004</v>
      </c>
      <c r="KL153">
        <v>777806</v>
      </c>
      <c r="KO153">
        <v>0.53</v>
      </c>
      <c r="KP153">
        <f t="shared" si="81"/>
        <v>0.53</v>
      </c>
      <c r="LA153">
        <v>777806</v>
      </c>
      <c r="LD153">
        <v>0.53</v>
      </c>
      <c r="LE153">
        <f t="shared" si="82"/>
        <v>0.53</v>
      </c>
      <c r="LP153">
        <v>777806</v>
      </c>
      <c r="LS153">
        <v>0.52</v>
      </c>
      <c r="LT153">
        <f t="shared" si="83"/>
        <v>0.52</v>
      </c>
      <c r="ME153">
        <v>777806</v>
      </c>
      <c r="MH153">
        <v>0.49</v>
      </c>
      <c r="MI153">
        <f t="shared" si="84"/>
        <v>0.49</v>
      </c>
      <c r="MT153">
        <v>777806</v>
      </c>
      <c r="MW153">
        <v>0.49</v>
      </c>
      <c r="MX153">
        <f t="shared" si="85"/>
        <v>0.49</v>
      </c>
      <c r="NI153">
        <v>777806</v>
      </c>
      <c r="NL153">
        <v>0.5</v>
      </c>
      <c r="NM153">
        <f t="shared" si="86"/>
        <v>0.5</v>
      </c>
      <c r="NX153">
        <v>777806</v>
      </c>
      <c r="OA153">
        <v>0.51</v>
      </c>
      <c r="OB153">
        <f t="shared" si="87"/>
        <v>0.51</v>
      </c>
      <c r="OM153">
        <v>777806</v>
      </c>
      <c r="OP153">
        <v>0.53</v>
      </c>
      <c r="OQ153">
        <f t="shared" si="88"/>
        <v>0.53</v>
      </c>
      <c r="PB153">
        <v>777806</v>
      </c>
      <c r="PE153">
        <v>0.53</v>
      </c>
      <c r="PF153">
        <f t="shared" si="89"/>
        <v>0.53</v>
      </c>
      <c r="PQ153">
        <v>777806</v>
      </c>
      <c r="PT153">
        <v>0.54</v>
      </c>
      <c r="PU153">
        <f t="shared" si="90"/>
        <v>0.54</v>
      </c>
      <c r="QF153">
        <v>777806</v>
      </c>
      <c r="QI153">
        <v>0.52</v>
      </c>
      <c r="QJ153">
        <f t="shared" si="91"/>
        <v>0.52</v>
      </c>
      <c r="QU153">
        <v>777806</v>
      </c>
      <c r="QX153">
        <v>0.52</v>
      </c>
      <c r="QY153">
        <f t="shared" si="92"/>
        <v>0.52</v>
      </c>
    </row>
    <row r="154" spans="12:467" x14ac:dyDescent="0.2">
      <c r="L154">
        <v>777392</v>
      </c>
      <c r="O154">
        <v>0.42</v>
      </c>
      <c r="P154">
        <f t="shared" si="62"/>
        <v>0.42</v>
      </c>
      <c r="AA154">
        <v>777392</v>
      </c>
      <c r="AD154">
        <v>0.4</v>
      </c>
      <c r="AE154">
        <f t="shared" si="63"/>
        <v>0.4</v>
      </c>
      <c r="AP154">
        <v>777392</v>
      </c>
      <c r="AS154">
        <v>0.42</v>
      </c>
      <c r="AT154">
        <f t="shared" si="64"/>
        <v>0.42</v>
      </c>
      <c r="BE154">
        <v>777392</v>
      </c>
      <c r="BH154">
        <v>0.43</v>
      </c>
      <c r="BI154">
        <f t="shared" si="65"/>
        <v>0.43</v>
      </c>
      <c r="BT154">
        <v>777392</v>
      </c>
      <c r="BW154">
        <v>0.41</v>
      </c>
      <c r="BX154">
        <f t="shared" si="66"/>
        <v>0.41</v>
      </c>
      <c r="CI154">
        <v>777392</v>
      </c>
      <c r="CL154">
        <v>0.46</v>
      </c>
      <c r="CM154">
        <f t="shared" si="67"/>
        <v>0.46</v>
      </c>
      <c r="CX154">
        <v>777392</v>
      </c>
      <c r="DA154">
        <v>0.48</v>
      </c>
      <c r="DB154">
        <f t="shared" si="68"/>
        <v>0.48</v>
      </c>
      <c r="DM154">
        <v>777392</v>
      </c>
      <c r="DP154">
        <v>0.46</v>
      </c>
      <c r="DQ154">
        <f t="shared" si="69"/>
        <v>0.46</v>
      </c>
      <c r="EB154">
        <v>777392</v>
      </c>
      <c r="EE154">
        <v>0.44</v>
      </c>
      <c r="EF154">
        <f t="shared" si="70"/>
        <v>0.44</v>
      </c>
      <c r="EQ154">
        <v>777392</v>
      </c>
      <c r="ET154">
        <v>0.44</v>
      </c>
      <c r="EU154">
        <f t="shared" si="71"/>
        <v>0.44</v>
      </c>
      <c r="FF154">
        <v>777392</v>
      </c>
      <c r="FI154">
        <v>0.48</v>
      </c>
      <c r="FJ154">
        <f t="shared" si="72"/>
        <v>0.48</v>
      </c>
      <c r="FU154">
        <v>777392</v>
      </c>
      <c r="FX154">
        <v>0.46</v>
      </c>
      <c r="FY154">
        <f t="shared" si="73"/>
        <v>0.46</v>
      </c>
      <c r="GJ154">
        <v>777392</v>
      </c>
      <c r="GM154">
        <v>0.45</v>
      </c>
      <c r="GN154">
        <f t="shared" si="74"/>
        <v>0.45</v>
      </c>
      <c r="GY154">
        <v>777392</v>
      </c>
      <c r="HB154">
        <v>0.46</v>
      </c>
      <c r="HC154">
        <f t="shared" si="75"/>
        <v>0.46</v>
      </c>
      <c r="HN154">
        <v>777392</v>
      </c>
      <c r="HQ154">
        <v>0.41</v>
      </c>
      <c r="HR154">
        <f t="shared" si="76"/>
        <v>0.41</v>
      </c>
      <c r="ID154">
        <v>777807</v>
      </c>
      <c r="IG154">
        <v>0.48</v>
      </c>
      <c r="IH154">
        <f t="shared" si="77"/>
        <v>0.48</v>
      </c>
      <c r="IS154">
        <v>777807</v>
      </c>
      <c r="IV154">
        <v>0.49</v>
      </c>
      <c r="IW154">
        <f t="shared" si="78"/>
        <v>0.49</v>
      </c>
      <c r="JH154">
        <v>777807</v>
      </c>
      <c r="JK154">
        <v>0.5</v>
      </c>
      <c r="JL154">
        <f t="shared" si="79"/>
        <v>0.5</v>
      </c>
      <c r="JW154">
        <v>777807</v>
      </c>
      <c r="JZ154">
        <v>0.5</v>
      </c>
      <c r="KA154">
        <f t="shared" si="80"/>
        <v>0.5</v>
      </c>
      <c r="KL154">
        <v>777807</v>
      </c>
      <c r="KO154">
        <v>0.41</v>
      </c>
      <c r="KP154">
        <f t="shared" si="81"/>
        <v>0.41</v>
      </c>
      <c r="LA154">
        <v>777807</v>
      </c>
      <c r="LD154">
        <v>0.44</v>
      </c>
      <c r="LE154">
        <f t="shared" si="82"/>
        <v>0.44</v>
      </c>
      <c r="LP154">
        <v>777807</v>
      </c>
      <c r="LS154">
        <v>0.49</v>
      </c>
      <c r="LT154">
        <f t="shared" si="83"/>
        <v>0.49</v>
      </c>
      <c r="ME154">
        <v>777807</v>
      </c>
      <c r="MH154">
        <v>0.52</v>
      </c>
      <c r="MI154">
        <f t="shared" si="84"/>
        <v>0.52</v>
      </c>
      <c r="MT154">
        <v>777807</v>
      </c>
      <c r="MW154">
        <v>0.55000000000000004</v>
      </c>
      <c r="MX154">
        <f t="shared" si="85"/>
        <v>0.55000000000000004</v>
      </c>
      <c r="NI154">
        <v>777807</v>
      </c>
      <c r="NL154">
        <v>0.5</v>
      </c>
      <c r="NM154">
        <f t="shared" si="86"/>
        <v>0.5</v>
      </c>
      <c r="NX154">
        <v>777807</v>
      </c>
      <c r="OA154">
        <v>0.5</v>
      </c>
      <c r="OB154">
        <f t="shared" si="87"/>
        <v>0.5</v>
      </c>
      <c r="OM154">
        <v>777807</v>
      </c>
      <c r="OP154">
        <v>0.47</v>
      </c>
      <c r="OQ154">
        <f t="shared" si="88"/>
        <v>0.47</v>
      </c>
      <c r="PB154">
        <v>777807</v>
      </c>
      <c r="PE154">
        <v>0.47</v>
      </c>
      <c r="PF154">
        <f t="shared" si="89"/>
        <v>0.47</v>
      </c>
      <c r="PQ154">
        <v>777807</v>
      </c>
      <c r="PT154">
        <v>0.51</v>
      </c>
      <c r="PU154">
        <f t="shared" si="90"/>
        <v>0.51</v>
      </c>
      <c r="QF154">
        <v>777807</v>
      </c>
      <c r="QI154">
        <v>0.49</v>
      </c>
      <c r="QJ154">
        <f t="shared" si="91"/>
        <v>0.49</v>
      </c>
      <c r="QU154">
        <v>777807</v>
      </c>
      <c r="QX154">
        <v>0.49</v>
      </c>
      <c r="QY154">
        <f t="shared" si="92"/>
        <v>0.49</v>
      </c>
    </row>
    <row r="155" spans="12:467" x14ac:dyDescent="0.2">
      <c r="L155">
        <v>777393</v>
      </c>
      <c r="O155">
        <v>0.41</v>
      </c>
      <c r="P155">
        <f t="shared" si="62"/>
        <v>0.41</v>
      </c>
      <c r="AA155">
        <v>777393</v>
      </c>
      <c r="AD155">
        <v>0.33</v>
      </c>
      <c r="AE155">
        <f t="shared" si="63"/>
        <v>0.33</v>
      </c>
      <c r="AP155">
        <v>777393</v>
      </c>
      <c r="AS155">
        <v>0.28999999999999998</v>
      </c>
      <c r="AT155">
        <f t="shared" si="64"/>
        <v>0.28999999999999998</v>
      </c>
      <c r="BE155">
        <v>777393</v>
      </c>
      <c r="BH155">
        <v>0.36</v>
      </c>
      <c r="BI155">
        <f t="shared" si="65"/>
        <v>0.36</v>
      </c>
      <c r="BT155">
        <v>777393</v>
      </c>
      <c r="BW155">
        <v>0.25</v>
      </c>
      <c r="BX155">
        <f t="shared" si="66"/>
        <v>0.25</v>
      </c>
      <c r="CI155">
        <v>777393</v>
      </c>
      <c r="CL155">
        <v>0.41</v>
      </c>
      <c r="CM155">
        <f t="shared" si="67"/>
        <v>0.41</v>
      </c>
      <c r="CX155">
        <v>777393</v>
      </c>
      <c r="DA155">
        <v>0.39</v>
      </c>
      <c r="DB155">
        <f t="shared" si="68"/>
        <v>0.39</v>
      </c>
      <c r="DM155">
        <v>777393</v>
      </c>
      <c r="DP155">
        <v>0.38</v>
      </c>
      <c r="DQ155">
        <f t="shared" si="69"/>
        <v>0.38</v>
      </c>
      <c r="EB155">
        <v>777393</v>
      </c>
      <c r="EE155">
        <v>0.4</v>
      </c>
      <c r="EF155">
        <f t="shared" si="70"/>
        <v>0.4</v>
      </c>
      <c r="EQ155">
        <v>777393</v>
      </c>
      <c r="ET155">
        <v>0.4</v>
      </c>
      <c r="EU155">
        <f t="shared" si="71"/>
        <v>0.4</v>
      </c>
      <c r="FF155">
        <v>777393</v>
      </c>
      <c r="FI155">
        <v>0.4</v>
      </c>
      <c r="FJ155">
        <f t="shared" si="72"/>
        <v>0.4</v>
      </c>
      <c r="FU155">
        <v>777393</v>
      </c>
      <c r="FX155">
        <v>0.44</v>
      </c>
      <c r="FY155">
        <f t="shared" si="73"/>
        <v>0.44</v>
      </c>
      <c r="GJ155">
        <v>777393</v>
      </c>
      <c r="GM155">
        <v>0.37</v>
      </c>
      <c r="GN155">
        <f t="shared" si="74"/>
        <v>0.37</v>
      </c>
      <c r="GY155">
        <v>777393</v>
      </c>
      <c r="HB155">
        <v>0.42</v>
      </c>
      <c r="HC155">
        <f t="shared" si="75"/>
        <v>0.42</v>
      </c>
      <c r="HN155">
        <v>777393</v>
      </c>
      <c r="HQ155">
        <v>0.34</v>
      </c>
      <c r="HR155">
        <f t="shared" si="76"/>
        <v>0.34</v>
      </c>
      <c r="ID155">
        <v>777808</v>
      </c>
      <c r="IG155">
        <v>0.52</v>
      </c>
      <c r="IH155">
        <f t="shared" si="77"/>
        <v>0.52</v>
      </c>
      <c r="IS155">
        <v>777808</v>
      </c>
      <c r="IV155">
        <v>0.49</v>
      </c>
      <c r="IW155">
        <f t="shared" si="78"/>
        <v>0.49</v>
      </c>
      <c r="JH155">
        <v>777808</v>
      </c>
      <c r="JK155">
        <v>0.52</v>
      </c>
      <c r="JL155">
        <f t="shared" si="79"/>
        <v>0.52</v>
      </c>
      <c r="JW155">
        <v>777808</v>
      </c>
      <c r="JZ155">
        <v>0.53</v>
      </c>
      <c r="KA155">
        <f t="shared" si="80"/>
        <v>0.53</v>
      </c>
      <c r="KL155">
        <v>777808</v>
      </c>
      <c r="KO155">
        <v>0.6</v>
      </c>
      <c r="KP155">
        <f t="shared" si="81"/>
        <v>0.6</v>
      </c>
      <c r="LA155">
        <v>777808</v>
      </c>
      <c r="LD155">
        <v>0.53</v>
      </c>
      <c r="LE155">
        <f t="shared" si="82"/>
        <v>0.53</v>
      </c>
      <c r="LP155">
        <v>777808</v>
      </c>
      <c r="LS155">
        <v>0.52</v>
      </c>
      <c r="LT155">
        <f t="shared" si="83"/>
        <v>0.52</v>
      </c>
      <c r="ME155">
        <v>777808</v>
      </c>
      <c r="MH155">
        <v>0.6</v>
      </c>
      <c r="MI155">
        <f t="shared" si="84"/>
        <v>0.6</v>
      </c>
      <c r="MT155">
        <v>777808</v>
      </c>
      <c r="MW155">
        <v>0.57999999999999996</v>
      </c>
      <c r="MX155">
        <f t="shared" si="85"/>
        <v>0.57999999999999996</v>
      </c>
      <c r="NI155">
        <v>777808</v>
      </c>
      <c r="NL155">
        <v>0.52</v>
      </c>
      <c r="NM155">
        <f t="shared" si="86"/>
        <v>0.52</v>
      </c>
      <c r="NX155">
        <v>777808</v>
      </c>
      <c r="OA155">
        <v>0.5</v>
      </c>
      <c r="OB155">
        <f t="shared" si="87"/>
        <v>0.5</v>
      </c>
      <c r="OM155">
        <v>777808</v>
      </c>
      <c r="OP155">
        <v>0.54</v>
      </c>
      <c r="OQ155">
        <f t="shared" si="88"/>
        <v>0.54</v>
      </c>
      <c r="PB155">
        <v>777808</v>
      </c>
      <c r="PE155">
        <v>0.53</v>
      </c>
      <c r="PF155">
        <f t="shared" si="89"/>
        <v>0.53</v>
      </c>
      <c r="PQ155">
        <v>777808</v>
      </c>
      <c r="PT155">
        <v>0.51</v>
      </c>
      <c r="PU155">
        <f t="shared" si="90"/>
        <v>0.51</v>
      </c>
      <c r="QF155">
        <v>777808</v>
      </c>
      <c r="QI155">
        <v>0.52</v>
      </c>
      <c r="QJ155">
        <f t="shared" si="91"/>
        <v>0.52</v>
      </c>
      <c r="QU155">
        <v>777808</v>
      </c>
      <c r="QX155">
        <v>0.53</v>
      </c>
      <c r="QY155">
        <f t="shared" si="92"/>
        <v>0.53</v>
      </c>
    </row>
    <row r="156" spans="12:467" x14ac:dyDescent="0.2">
      <c r="L156">
        <v>777394</v>
      </c>
      <c r="O156">
        <v>0.53</v>
      </c>
      <c r="P156">
        <f t="shared" si="62"/>
        <v>0.53</v>
      </c>
      <c r="AA156">
        <v>777394</v>
      </c>
      <c r="AD156">
        <v>0.54</v>
      </c>
      <c r="AE156">
        <f t="shared" si="63"/>
        <v>0.54</v>
      </c>
      <c r="AP156">
        <v>777394</v>
      </c>
      <c r="AS156">
        <v>0.64</v>
      </c>
      <c r="AT156">
        <f t="shared" si="64"/>
        <v>0.64</v>
      </c>
      <c r="BE156">
        <v>777394</v>
      </c>
      <c r="BH156">
        <v>0.49</v>
      </c>
      <c r="BI156">
        <f t="shared" si="65"/>
        <v>0.49</v>
      </c>
      <c r="BT156">
        <v>777394</v>
      </c>
      <c r="BW156">
        <v>0.65</v>
      </c>
      <c r="BX156">
        <f t="shared" si="66"/>
        <v>0.65</v>
      </c>
      <c r="CI156">
        <v>777394</v>
      </c>
      <c r="CL156">
        <v>0.52</v>
      </c>
      <c r="CM156">
        <f t="shared" si="67"/>
        <v>0.52</v>
      </c>
      <c r="CX156">
        <v>777394</v>
      </c>
      <c r="DA156">
        <v>0.52</v>
      </c>
      <c r="DB156">
        <f t="shared" si="68"/>
        <v>0.52</v>
      </c>
      <c r="DM156">
        <v>777394</v>
      </c>
      <c r="DP156">
        <v>0.54</v>
      </c>
      <c r="DQ156">
        <f t="shared" si="69"/>
        <v>0.54</v>
      </c>
      <c r="EB156">
        <v>777394</v>
      </c>
      <c r="EE156">
        <v>0.56000000000000005</v>
      </c>
      <c r="EF156">
        <f t="shared" si="70"/>
        <v>0.56000000000000005</v>
      </c>
      <c r="EQ156">
        <v>777394</v>
      </c>
      <c r="ET156">
        <v>0.56000000000000005</v>
      </c>
      <c r="EU156">
        <f t="shared" si="71"/>
        <v>0.56000000000000005</v>
      </c>
      <c r="FF156">
        <v>777394</v>
      </c>
      <c r="FI156">
        <v>0.53</v>
      </c>
      <c r="FJ156">
        <f t="shared" si="72"/>
        <v>0.53</v>
      </c>
      <c r="FU156">
        <v>777394</v>
      </c>
      <c r="FX156">
        <v>0.52</v>
      </c>
      <c r="FY156">
        <f t="shared" si="73"/>
        <v>0.52</v>
      </c>
      <c r="GJ156">
        <v>777394</v>
      </c>
      <c r="GM156">
        <v>0.52</v>
      </c>
      <c r="GN156">
        <f t="shared" si="74"/>
        <v>0.52</v>
      </c>
      <c r="GY156">
        <v>777394</v>
      </c>
      <c r="HB156">
        <v>0.57999999999999996</v>
      </c>
      <c r="HC156">
        <f t="shared" si="75"/>
        <v>0.57999999999999996</v>
      </c>
      <c r="HN156">
        <v>777394</v>
      </c>
      <c r="HQ156">
        <v>0.47</v>
      </c>
      <c r="HR156">
        <f t="shared" si="76"/>
        <v>0.47</v>
      </c>
      <c r="ID156">
        <v>777810</v>
      </c>
      <c r="IG156">
        <v>0.5</v>
      </c>
      <c r="IH156">
        <f t="shared" si="77"/>
        <v>0.5</v>
      </c>
      <c r="IS156">
        <v>777810</v>
      </c>
      <c r="IV156">
        <v>0.55000000000000004</v>
      </c>
      <c r="IW156">
        <f t="shared" si="78"/>
        <v>0.55000000000000004</v>
      </c>
      <c r="JH156">
        <v>777810</v>
      </c>
      <c r="JK156">
        <v>0.54</v>
      </c>
      <c r="JL156">
        <f t="shared" si="79"/>
        <v>0.54</v>
      </c>
      <c r="JW156">
        <v>777810</v>
      </c>
      <c r="JZ156">
        <v>0.53</v>
      </c>
      <c r="KA156">
        <f t="shared" si="80"/>
        <v>0.53</v>
      </c>
      <c r="KL156">
        <v>777810</v>
      </c>
      <c r="KO156">
        <v>0.44</v>
      </c>
      <c r="KP156">
        <f t="shared" si="81"/>
        <v>0.44</v>
      </c>
      <c r="LA156">
        <v>777810</v>
      </c>
      <c r="LD156">
        <v>0.48</v>
      </c>
      <c r="LE156">
        <f t="shared" si="82"/>
        <v>0.48</v>
      </c>
      <c r="LP156">
        <v>777810</v>
      </c>
      <c r="LS156">
        <v>0.52</v>
      </c>
      <c r="LT156">
        <f t="shared" si="83"/>
        <v>0.52</v>
      </c>
      <c r="ME156">
        <v>777810</v>
      </c>
      <c r="MH156">
        <v>0.51</v>
      </c>
      <c r="MI156">
        <f t="shared" si="84"/>
        <v>0.51</v>
      </c>
      <c r="MT156">
        <v>777810</v>
      </c>
      <c r="MW156">
        <v>0.39</v>
      </c>
      <c r="MX156">
        <f t="shared" si="85"/>
        <v>0.39</v>
      </c>
      <c r="NI156">
        <v>777810</v>
      </c>
      <c r="NL156">
        <v>0.52</v>
      </c>
      <c r="NM156">
        <f t="shared" si="86"/>
        <v>0.52</v>
      </c>
      <c r="NX156">
        <v>777810</v>
      </c>
      <c r="OA156">
        <v>0.51</v>
      </c>
      <c r="OB156">
        <f t="shared" si="87"/>
        <v>0.51</v>
      </c>
      <c r="OM156">
        <v>777810</v>
      </c>
      <c r="OP156">
        <v>0.53</v>
      </c>
      <c r="OQ156">
        <f t="shared" si="88"/>
        <v>0.53</v>
      </c>
      <c r="PB156">
        <v>777810</v>
      </c>
      <c r="PE156">
        <v>0.5</v>
      </c>
      <c r="PF156">
        <f t="shared" si="89"/>
        <v>0.5</v>
      </c>
      <c r="PQ156">
        <v>777810</v>
      </c>
      <c r="PT156">
        <v>0.49</v>
      </c>
      <c r="PU156">
        <f t="shared" si="90"/>
        <v>0.49</v>
      </c>
      <c r="QF156">
        <v>777810</v>
      </c>
      <c r="QI156">
        <v>0.53</v>
      </c>
      <c r="QJ156">
        <f t="shared" si="91"/>
        <v>0.53</v>
      </c>
      <c r="QU156">
        <v>777810</v>
      </c>
      <c r="QX156">
        <v>0.49</v>
      </c>
      <c r="QY156">
        <f t="shared" si="92"/>
        <v>0.49</v>
      </c>
    </row>
    <row r="157" spans="12:467" x14ac:dyDescent="0.2">
      <c r="L157">
        <v>777373</v>
      </c>
      <c r="O157">
        <v>0.47</v>
      </c>
      <c r="P157">
        <f t="shared" si="62"/>
        <v>0.47</v>
      </c>
      <c r="AA157">
        <v>777373</v>
      </c>
      <c r="AD157">
        <v>0.55000000000000004</v>
      </c>
      <c r="AE157">
        <f t="shared" si="63"/>
        <v>0.55000000000000004</v>
      </c>
      <c r="AP157">
        <v>777373</v>
      </c>
      <c r="AS157">
        <v>0.4</v>
      </c>
      <c r="AT157">
        <f t="shared" si="64"/>
        <v>0.4</v>
      </c>
      <c r="BE157">
        <v>777373</v>
      </c>
      <c r="BH157">
        <v>0.41</v>
      </c>
      <c r="BI157">
        <f t="shared" si="65"/>
        <v>0.41</v>
      </c>
      <c r="BT157">
        <v>777373</v>
      </c>
      <c r="BW157">
        <v>0.52</v>
      </c>
      <c r="BX157">
        <f t="shared" si="66"/>
        <v>0.52</v>
      </c>
      <c r="CI157">
        <v>777373</v>
      </c>
      <c r="CL157">
        <v>0.49</v>
      </c>
      <c r="CM157">
        <f t="shared" si="67"/>
        <v>0.49</v>
      </c>
      <c r="CX157">
        <v>777373</v>
      </c>
      <c r="DA157">
        <v>0.51</v>
      </c>
      <c r="DB157">
        <f t="shared" si="68"/>
        <v>0.51</v>
      </c>
      <c r="DM157">
        <v>777373</v>
      </c>
      <c r="DP157">
        <v>0.51</v>
      </c>
      <c r="DQ157">
        <f t="shared" si="69"/>
        <v>0.51</v>
      </c>
      <c r="EB157">
        <v>777373</v>
      </c>
      <c r="EE157">
        <v>0.49</v>
      </c>
      <c r="EF157">
        <f t="shared" si="70"/>
        <v>0.49</v>
      </c>
      <c r="EQ157">
        <v>777373</v>
      </c>
      <c r="ET157">
        <v>0.49</v>
      </c>
      <c r="EU157">
        <f t="shared" si="71"/>
        <v>0.49</v>
      </c>
      <c r="FF157">
        <v>777373</v>
      </c>
      <c r="FI157">
        <v>0.49</v>
      </c>
      <c r="FJ157">
        <f t="shared" si="72"/>
        <v>0.49</v>
      </c>
      <c r="FU157">
        <v>777373</v>
      </c>
      <c r="FX157">
        <v>0.52</v>
      </c>
      <c r="FY157">
        <f t="shared" si="73"/>
        <v>0.52</v>
      </c>
      <c r="GJ157">
        <v>777373</v>
      </c>
      <c r="GM157">
        <v>0.48</v>
      </c>
      <c r="GN157">
        <f t="shared" si="74"/>
        <v>0.48</v>
      </c>
      <c r="GY157">
        <v>777373</v>
      </c>
      <c r="HB157">
        <v>0.47</v>
      </c>
      <c r="HC157">
        <f t="shared" si="75"/>
        <v>0.47</v>
      </c>
      <c r="HN157">
        <v>777373</v>
      </c>
      <c r="HQ157">
        <v>0.42</v>
      </c>
      <c r="HR157">
        <f t="shared" si="76"/>
        <v>0.42</v>
      </c>
      <c r="ID157">
        <v>777811</v>
      </c>
      <c r="IG157">
        <v>0.5</v>
      </c>
      <c r="IH157">
        <f t="shared" si="77"/>
        <v>0.5</v>
      </c>
      <c r="IS157">
        <v>777811</v>
      </c>
      <c r="IV157">
        <v>0.46</v>
      </c>
      <c r="IW157">
        <f t="shared" si="78"/>
        <v>0.46</v>
      </c>
      <c r="JH157">
        <v>777811</v>
      </c>
      <c r="JK157">
        <v>0.48</v>
      </c>
      <c r="JL157">
        <f t="shared" si="79"/>
        <v>0.48</v>
      </c>
      <c r="JW157">
        <v>777811</v>
      </c>
      <c r="JZ157">
        <v>0.48</v>
      </c>
      <c r="KA157">
        <f t="shared" si="80"/>
        <v>0.48</v>
      </c>
      <c r="KL157">
        <v>777811</v>
      </c>
      <c r="KO157">
        <v>0.55000000000000004</v>
      </c>
      <c r="KP157">
        <f t="shared" si="81"/>
        <v>0.55000000000000004</v>
      </c>
      <c r="LA157">
        <v>777811</v>
      </c>
      <c r="LD157">
        <v>0.53</v>
      </c>
      <c r="LE157">
        <f t="shared" si="82"/>
        <v>0.53</v>
      </c>
      <c r="LP157">
        <v>777811</v>
      </c>
      <c r="LS157">
        <v>0.47</v>
      </c>
      <c r="LT157">
        <f t="shared" si="83"/>
        <v>0.47</v>
      </c>
      <c r="ME157">
        <v>777811</v>
      </c>
      <c r="MH157">
        <v>0.51</v>
      </c>
      <c r="MI157">
        <f t="shared" si="84"/>
        <v>0.51</v>
      </c>
      <c r="MT157">
        <v>777811</v>
      </c>
      <c r="MW157">
        <v>0.47</v>
      </c>
      <c r="MX157">
        <f t="shared" si="85"/>
        <v>0.47</v>
      </c>
      <c r="NI157">
        <v>777811</v>
      </c>
      <c r="NL157">
        <v>0.46</v>
      </c>
      <c r="NM157">
        <f t="shared" si="86"/>
        <v>0.46</v>
      </c>
      <c r="NX157">
        <v>777811</v>
      </c>
      <c r="OA157">
        <v>0.47</v>
      </c>
      <c r="OB157">
        <f t="shared" si="87"/>
        <v>0.47</v>
      </c>
      <c r="OM157">
        <v>777811</v>
      </c>
      <c r="OP157">
        <v>0.52</v>
      </c>
      <c r="OQ157">
        <f t="shared" si="88"/>
        <v>0.52</v>
      </c>
      <c r="PB157">
        <v>777811</v>
      </c>
      <c r="PE157">
        <v>0.48</v>
      </c>
      <c r="PF157">
        <f t="shared" si="89"/>
        <v>0.48</v>
      </c>
      <c r="PQ157">
        <v>777811</v>
      </c>
      <c r="PT157">
        <v>0.51</v>
      </c>
      <c r="PU157">
        <f t="shared" si="90"/>
        <v>0.51</v>
      </c>
      <c r="QF157">
        <v>777811</v>
      </c>
      <c r="QI157">
        <v>0.48</v>
      </c>
      <c r="QJ157">
        <f t="shared" si="91"/>
        <v>0.48</v>
      </c>
      <c r="QU157">
        <v>777811</v>
      </c>
      <c r="QX157">
        <v>0.48</v>
      </c>
      <c r="QY157">
        <f t="shared" si="92"/>
        <v>0.48</v>
      </c>
    </row>
    <row r="158" spans="12:467" x14ac:dyDescent="0.2">
      <c r="L158">
        <v>777375</v>
      </c>
      <c r="O158">
        <v>0.43</v>
      </c>
      <c r="P158">
        <f t="shared" si="62"/>
        <v>0.43</v>
      </c>
      <c r="AA158">
        <v>777375</v>
      </c>
      <c r="AD158">
        <v>0.61</v>
      </c>
      <c r="AE158">
        <f t="shared" si="63"/>
        <v>0.61</v>
      </c>
      <c r="AP158">
        <v>777375</v>
      </c>
      <c r="AS158">
        <v>0.41</v>
      </c>
      <c r="AT158">
        <f t="shared" si="64"/>
        <v>0.41</v>
      </c>
      <c r="BE158">
        <v>777375</v>
      </c>
      <c r="BH158">
        <v>0.51</v>
      </c>
      <c r="BI158">
        <f t="shared" si="65"/>
        <v>0.51</v>
      </c>
      <c r="BT158">
        <v>777375</v>
      </c>
      <c r="BW158">
        <v>0.33</v>
      </c>
      <c r="BX158">
        <f t="shared" si="66"/>
        <v>0.33</v>
      </c>
      <c r="CI158">
        <v>777375</v>
      </c>
      <c r="CL158">
        <v>0.47</v>
      </c>
      <c r="CM158">
        <f t="shared" si="67"/>
        <v>0.47</v>
      </c>
      <c r="CX158">
        <v>777375</v>
      </c>
      <c r="DA158">
        <v>0.48</v>
      </c>
      <c r="DB158">
        <f t="shared" si="68"/>
        <v>0.48</v>
      </c>
      <c r="DM158">
        <v>777375</v>
      </c>
      <c r="DP158">
        <v>0.42</v>
      </c>
      <c r="DQ158">
        <f t="shared" si="69"/>
        <v>0.42</v>
      </c>
      <c r="EB158">
        <v>777375</v>
      </c>
      <c r="EE158">
        <v>0.46</v>
      </c>
      <c r="EF158">
        <f t="shared" si="70"/>
        <v>0.46</v>
      </c>
      <c r="EQ158">
        <v>777375</v>
      </c>
      <c r="ET158">
        <v>0.46</v>
      </c>
      <c r="EU158">
        <f t="shared" si="71"/>
        <v>0.46</v>
      </c>
      <c r="FF158">
        <v>777375</v>
      </c>
      <c r="FI158">
        <v>0.48</v>
      </c>
      <c r="FJ158">
        <f t="shared" si="72"/>
        <v>0.48</v>
      </c>
      <c r="FU158">
        <v>777375</v>
      </c>
      <c r="FX158">
        <v>0.48</v>
      </c>
      <c r="FY158">
        <f t="shared" si="73"/>
        <v>0.48</v>
      </c>
      <c r="GJ158">
        <v>777375</v>
      </c>
      <c r="GM158">
        <v>0.42</v>
      </c>
      <c r="GN158">
        <f t="shared" si="74"/>
        <v>0.42</v>
      </c>
      <c r="GY158">
        <v>777375</v>
      </c>
      <c r="HB158">
        <v>0.48</v>
      </c>
      <c r="HC158">
        <f t="shared" si="75"/>
        <v>0.48</v>
      </c>
      <c r="HN158">
        <v>777375</v>
      </c>
      <c r="HQ158">
        <v>0.42</v>
      </c>
      <c r="HR158">
        <f t="shared" si="76"/>
        <v>0.42</v>
      </c>
      <c r="ID158">
        <v>777815</v>
      </c>
      <c r="IG158">
        <v>0.52</v>
      </c>
      <c r="IH158">
        <f t="shared" si="77"/>
        <v>0.52</v>
      </c>
      <c r="IS158">
        <v>777815</v>
      </c>
      <c r="IV158">
        <v>0.51</v>
      </c>
      <c r="IW158">
        <f t="shared" si="78"/>
        <v>0.51</v>
      </c>
      <c r="JH158">
        <v>777815</v>
      </c>
      <c r="JK158">
        <v>0.52</v>
      </c>
      <c r="JL158">
        <f t="shared" si="79"/>
        <v>0.52</v>
      </c>
      <c r="JW158">
        <v>777815</v>
      </c>
      <c r="JZ158">
        <v>0.53</v>
      </c>
      <c r="KA158">
        <f t="shared" si="80"/>
        <v>0.53</v>
      </c>
      <c r="KL158">
        <v>777815</v>
      </c>
      <c r="KO158">
        <v>0.47</v>
      </c>
      <c r="KP158">
        <f t="shared" si="81"/>
        <v>0.47</v>
      </c>
      <c r="LA158">
        <v>777815</v>
      </c>
      <c r="LD158">
        <v>0.52</v>
      </c>
      <c r="LE158">
        <f t="shared" si="82"/>
        <v>0.52</v>
      </c>
      <c r="LP158">
        <v>777815</v>
      </c>
      <c r="LS158">
        <v>0.54</v>
      </c>
      <c r="LT158">
        <f t="shared" si="83"/>
        <v>0.54</v>
      </c>
      <c r="ME158">
        <v>777815</v>
      </c>
      <c r="MH158">
        <v>0.53</v>
      </c>
      <c r="MI158">
        <f t="shared" si="84"/>
        <v>0.53</v>
      </c>
      <c r="MT158">
        <v>777815</v>
      </c>
      <c r="MW158">
        <v>0.47</v>
      </c>
      <c r="MX158">
        <f t="shared" si="85"/>
        <v>0.47</v>
      </c>
      <c r="NI158">
        <v>777815</v>
      </c>
      <c r="NL158">
        <v>0.52</v>
      </c>
      <c r="NM158">
        <f t="shared" si="86"/>
        <v>0.52</v>
      </c>
      <c r="NX158">
        <v>777815</v>
      </c>
      <c r="OA158">
        <v>0.51</v>
      </c>
      <c r="OB158">
        <f t="shared" si="87"/>
        <v>0.51</v>
      </c>
      <c r="OM158">
        <v>777815</v>
      </c>
      <c r="OP158">
        <v>0.53</v>
      </c>
      <c r="OQ158">
        <f t="shared" si="88"/>
        <v>0.53</v>
      </c>
      <c r="PB158">
        <v>777815</v>
      </c>
      <c r="PE158">
        <v>0.52</v>
      </c>
      <c r="PF158">
        <f t="shared" si="89"/>
        <v>0.52</v>
      </c>
      <c r="PQ158">
        <v>777815</v>
      </c>
      <c r="PT158">
        <v>0.53</v>
      </c>
      <c r="PU158">
        <f t="shared" si="90"/>
        <v>0.53</v>
      </c>
      <c r="QF158">
        <v>777815</v>
      </c>
      <c r="QI158">
        <v>0.52</v>
      </c>
      <c r="QJ158">
        <f t="shared" si="91"/>
        <v>0.52</v>
      </c>
      <c r="QU158">
        <v>777815</v>
      </c>
      <c r="QX158">
        <v>0.5</v>
      </c>
      <c r="QY158">
        <f t="shared" si="92"/>
        <v>0.5</v>
      </c>
    </row>
    <row r="159" spans="12:467" x14ac:dyDescent="0.2">
      <c r="L159">
        <v>777376</v>
      </c>
      <c r="O159">
        <v>0.38</v>
      </c>
      <c r="P159">
        <f t="shared" si="62"/>
        <v>0.38</v>
      </c>
      <c r="AA159">
        <v>777376</v>
      </c>
      <c r="AD159">
        <v>0.49</v>
      </c>
      <c r="AE159">
        <f t="shared" si="63"/>
        <v>0.49</v>
      </c>
      <c r="AP159">
        <v>777376</v>
      </c>
      <c r="AS159">
        <v>0.41</v>
      </c>
      <c r="AT159">
        <f t="shared" si="64"/>
        <v>0.41</v>
      </c>
      <c r="BE159">
        <v>777376</v>
      </c>
      <c r="BH159">
        <v>0.31</v>
      </c>
      <c r="BI159">
        <f t="shared" si="65"/>
        <v>0.31</v>
      </c>
      <c r="BT159">
        <v>777376</v>
      </c>
      <c r="BW159">
        <v>0.34</v>
      </c>
      <c r="BX159">
        <f t="shared" si="66"/>
        <v>0.34</v>
      </c>
      <c r="CI159">
        <v>777376</v>
      </c>
      <c r="CL159">
        <v>0.4</v>
      </c>
      <c r="CM159">
        <f t="shared" si="67"/>
        <v>0.4</v>
      </c>
      <c r="CX159">
        <v>777376</v>
      </c>
      <c r="DA159">
        <v>0.43</v>
      </c>
      <c r="DB159">
        <f t="shared" si="68"/>
        <v>0.43</v>
      </c>
      <c r="DM159">
        <v>777376</v>
      </c>
      <c r="DP159">
        <v>0.43</v>
      </c>
      <c r="DQ159">
        <f t="shared" si="69"/>
        <v>0.43</v>
      </c>
      <c r="EB159">
        <v>777376</v>
      </c>
      <c r="EE159">
        <v>0.41</v>
      </c>
      <c r="EF159">
        <f t="shared" si="70"/>
        <v>0.41</v>
      </c>
      <c r="EQ159">
        <v>777376</v>
      </c>
      <c r="ET159">
        <v>0.41</v>
      </c>
      <c r="EU159">
        <f t="shared" si="71"/>
        <v>0.41</v>
      </c>
      <c r="FF159">
        <v>777376</v>
      </c>
      <c r="FI159">
        <v>0.44</v>
      </c>
      <c r="FJ159">
        <f t="shared" si="72"/>
        <v>0.44</v>
      </c>
      <c r="FU159">
        <v>777376</v>
      </c>
      <c r="FX159">
        <v>0.41</v>
      </c>
      <c r="FY159">
        <f t="shared" si="73"/>
        <v>0.41</v>
      </c>
      <c r="GJ159">
        <v>777376</v>
      </c>
      <c r="GM159">
        <v>0.42</v>
      </c>
      <c r="GN159">
        <f t="shared" si="74"/>
        <v>0.42</v>
      </c>
      <c r="GY159">
        <v>777376</v>
      </c>
      <c r="HB159">
        <v>0.44</v>
      </c>
      <c r="HC159">
        <f t="shared" si="75"/>
        <v>0.44</v>
      </c>
      <c r="HN159">
        <v>777376</v>
      </c>
      <c r="HQ159">
        <v>0.38</v>
      </c>
      <c r="HR159">
        <f t="shared" si="76"/>
        <v>0.38</v>
      </c>
      <c r="ID159">
        <v>777784</v>
      </c>
      <c r="IG159">
        <v>0.43</v>
      </c>
      <c r="IH159">
        <f t="shared" si="77"/>
        <v>0.43</v>
      </c>
      <c r="IS159">
        <v>777784</v>
      </c>
      <c r="IV159">
        <v>0.4</v>
      </c>
      <c r="IW159">
        <f t="shared" si="78"/>
        <v>0.4</v>
      </c>
      <c r="JH159">
        <v>777784</v>
      </c>
      <c r="JK159">
        <v>0.43</v>
      </c>
      <c r="JL159">
        <f t="shared" si="79"/>
        <v>0.43</v>
      </c>
      <c r="JW159">
        <v>777784</v>
      </c>
      <c r="JZ159">
        <v>0.41</v>
      </c>
      <c r="KA159">
        <f t="shared" si="80"/>
        <v>0.41</v>
      </c>
      <c r="KL159">
        <v>777784</v>
      </c>
      <c r="KO159">
        <v>0.38</v>
      </c>
      <c r="KP159">
        <f t="shared" si="81"/>
        <v>0.38</v>
      </c>
      <c r="LA159">
        <v>777784</v>
      </c>
      <c r="LD159">
        <v>0.41</v>
      </c>
      <c r="LE159">
        <f t="shared" si="82"/>
        <v>0.41</v>
      </c>
      <c r="LP159">
        <v>777784</v>
      </c>
      <c r="LS159">
        <v>0.42</v>
      </c>
      <c r="LT159">
        <f t="shared" si="83"/>
        <v>0.42</v>
      </c>
      <c r="ME159">
        <v>777784</v>
      </c>
      <c r="MH159">
        <v>0.43</v>
      </c>
      <c r="MI159">
        <f t="shared" si="84"/>
        <v>0.43</v>
      </c>
      <c r="MT159">
        <v>777784</v>
      </c>
      <c r="MW159">
        <v>0.37</v>
      </c>
      <c r="MX159">
        <f t="shared" si="85"/>
        <v>0.37</v>
      </c>
      <c r="NI159">
        <v>777784</v>
      </c>
      <c r="NL159">
        <v>0.41</v>
      </c>
      <c r="NM159">
        <f t="shared" si="86"/>
        <v>0.41</v>
      </c>
      <c r="NX159">
        <v>777784</v>
      </c>
      <c r="OA159">
        <v>0.46</v>
      </c>
      <c r="OB159">
        <f t="shared" si="87"/>
        <v>0.46</v>
      </c>
      <c r="OM159">
        <v>777784</v>
      </c>
      <c r="OP159">
        <v>0.41</v>
      </c>
      <c r="OQ159">
        <f t="shared" si="88"/>
        <v>0.41</v>
      </c>
      <c r="PB159">
        <v>777784</v>
      </c>
      <c r="PE159">
        <v>0.41</v>
      </c>
      <c r="PF159">
        <f t="shared" si="89"/>
        <v>0.41</v>
      </c>
      <c r="PQ159">
        <v>777784</v>
      </c>
      <c r="PT159">
        <v>0.4</v>
      </c>
      <c r="PU159">
        <f t="shared" si="90"/>
        <v>0.4</v>
      </c>
      <c r="QF159">
        <v>777784</v>
      </c>
      <c r="QI159">
        <v>0.42</v>
      </c>
      <c r="QJ159">
        <f t="shared" si="91"/>
        <v>0.42</v>
      </c>
      <c r="QU159">
        <v>777784</v>
      </c>
      <c r="QX159">
        <v>0.42</v>
      </c>
      <c r="QY159">
        <f t="shared" si="92"/>
        <v>0.42</v>
      </c>
    </row>
    <row r="160" spans="12:467" x14ac:dyDescent="0.2">
      <c r="L160">
        <v>777377</v>
      </c>
      <c r="O160">
        <v>0.56000000000000005</v>
      </c>
      <c r="P160">
        <f t="shared" si="62"/>
        <v>0.56000000000000005</v>
      </c>
      <c r="AA160">
        <v>777377</v>
      </c>
      <c r="AD160">
        <v>0.66</v>
      </c>
      <c r="AE160">
        <f t="shared" si="63"/>
        <v>0.66</v>
      </c>
      <c r="AP160">
        <v>777377</v>
      </c>
      <c r="AS160">
        <v>0.52</v>
      </c>
      <c r="AT160">
        <f t="shared" si="64"/>
        <v>0.52</v>
      </c>
      <c r="BE160">
        <v>777377</v>
      </c>
      <c r="BH160">
        <v>0.68</v>
      </c>
      <c r="BI160">
        <f t="shared" si="65"/>
        <v>0.68</v>
      </c>
      <c r="BT160">
        <v>777377</v>
      </c>
      <c r="BW160">
        <v>0.56999999999999995</v>
      </c>
      <c r="BX160">
        <f t="shared" si="66"/>
        <v>0.56999999999999995</v>
      </c>
      <c r="CI160">
        <v>777377</v>
      </c>
      <c r="CL160">
        <v>0.59</v>
      </c>
      <c r="CM160">
        <f t="shared" si="67"/>
        <v>0.59</v>
      </c>
      <c r="CX160">
        <v>777377</v>
      </c>
      <c r="DA160">
        <v>0.57999999999999996</v>
      </c>
      <c r="DB160">
        <f t="shared" si="68"/>
        <v>0.57999999999999996</v>
      </c>
      <c r="DM160">
        <v>777377</v>
      </c>
      <c r="DP160">
        <v>0.56999999999999995</v>
      </c>
      <c r="DQ160">
        <f t="shared" si="69"/>
        <v>0.56999999999999995</v>
      </c>
      <c r="EB160">
        <v>777377</v>
      </c>
      <c r="EE160">
        <v>0.57999999999999996</v>
      </c>
      <c r="EF160">
        <f t="shared" si="70"/>
        <v>0.57999999999999996</v>
      </c>
      <c r="EQ160">
        <v>777377</v>
      </c>
      <c r="ET160">
        <v>0.57999999999999996</v>
      </c>
      <c r="EU160">
        <f t="shared" si="71"/>
        <v>0.57999999999999996</v>
      </c>
      <c r="FF160">
        <v>777377</v>
      </c>
      <c r="FI160">
        <v>0.56999999999999995</v>
      </c>
      <c r="FJ160">
        <f t="shared" si="72"/>
        <v>0.56999999999999995</v>
      </c>
      <c r="FU160">
        <v>777377</v>
      </c>
      <c r="FX160">
        <v>0.57999999999999996</v>
      </c>
      <c r="FY160">
        <f t="shared" si="73"/>
        <v>0.57999999999999996</v>
      </c>
      <c r="GJ160">
        <v>777377</v>
      </c>
      <c r="GM160">
        <v>0.56000000000000005</v>
      </c>
      <c r="GN160">
        <f t="shared" si="74"/>
        <v>0.56000000000000005</v>
      </c>
      <c r="GY160">
        <v>777377</v>
      </c>
      <c r="HB160">
        <v>0.59</v>
      </c>
      <c r="HC160">
        <f t="shared" si="75"/>
        <v>0.59</v>
      </c>
      <c r="HN160">
        <v>777377</v>
      </c>
      <c r="HQ160">
        <v>0.51</v>
      </c>
      <c r="HR160">
        <f t="shared" si="76"/>
        <v>0.51</v>
      </c>
      <c r="ID160">
        <v>777786</v>
      </c>
      <c r="IG160">
        <v>0.54</v>
      </c>
      <c r="IH160">
        <f t="shared" si="77"/>
        <v>0.54</v>
      </c>
      <c r="IS160">
        <v>777786</v>
      </c>
      <c r="IV160">
        <v>0.53</v>
      </c>
      <c r="IW160">
        <f t="shared" si="78"/>
        <v>0.53</v>
      </c>
      <c r="JH160">
        <v>777786</v>
      </c>
      <c r="JK160">
        <v>0.56999999999999995</v>
      </c>
      <c r="JL160">
        <f t="shared" si="79"/>
        <v>0.56999999999999995</v>
      </c>
      <c r="JW160">
        <v>777786</v>
      </c>
      <c r="JZ160">
        <v>0.53</v>
      </c>
      <c r="KA160">
        <f t="shared" si="80"/>
        <v>0.53</v>
      </c>
      <c r="KL160">
        <v>777786</v>
      </c>
      <c r="KO160">
        <v>0.6</v>
      </c>
      <c r="KP160">
        <f t="shared" si="81"/>
        <v>0.6</v>
      </c>
      <c r="LA160">
        <v>777786</v>
      </c>
      <c r="LD160">
        <v>0.56000000000000005</v>
      </c>
      <c r="LE160">
        <f t="shared" si="82"/>
        <v>0.56000000000000005</v>
      </c>
      <c r="LP160">
        <v>777786</v>
      </c>
      <c r="LS160">
        <v>0.54</v>
      </c>
      <c r="LT160">
        <f t="shared" si="83"/>
        <v>0.54</v>
      </c>
      <c r="ME160">
        <v>777786</v>
      </c>
      <c r="MH160">
        <v>0.6</v>
      </c>
      <c r="MI160">
        <f t="shared" si="84"/>
        <v>0.6</v>
      </c>
      <c r="MT160">
        <v>777786</v>
      </c>
      <c r="MW160">
        <v>0.64</v>
      </c>
      <c r="MX160">
        <f t="shared" si="85"/>
        <v>0.64</v>
      </c>
      <c r="NI160">
        <v>777786</v>
      </c>
      <c r="NL160">
        <v>0.53</v>
      </c>
      <c r="NM160">
        <f t="shared" si="86"/>
        <v>0.53</v>
      </c>
      <c r="NX160">
        <v>777786</v>
      </c>
      <c r="OA160">
        <v>0.52</v>
      </c>
      <c r="OB160">
        <f t="shared" si="87"/>
        <v>0.52</v>
      </c>
      <c r="OM160">
        <v>777786</v>
      </c>
      <c r="OP160">
        <v>0.55000000000000004</v>
      </c>
      <c r="OQ160">
        <f t="shared" si="88"/>
        <v>0.55000000000000004</v>
      </c>
      <c r="PB160">
        <v>777786</v>
      </c>
      <c r="PE160">
        <v>0.54</v>
      </c>
      <c r="PF160">
        <f t="shared" si="89"/>
        <v>0.54</v>
      </c>
      <c r="PQ160">
        <v>777786</v>
      </c>
      <c r="PT160">
        <v>0.55000000000000004</v>
      </c>
      <c r="PU160">
        <f t="shared" si="90"/>
        <v>0.55000000000000004</v>
      </c>
      <c r="QF160">
        <v>777786</v>
      </c>
      <c r="QI160">
        <v>0.52</v>
      </c>
      <c r="QJ160">
        <f t="shared" si="91"/>
        <v>0.52</v>
      </c>
      <c r="QU160">
        <v>777786</v>
      </c>
      <c r="QX160">
        <v>0.54</v>
      </c>
      <c r="QY160">
        <f t="shared" si="92"/>
        <v>0.54</v>
      </c>
    </row>
    <row r="161" spans="12:467" x14ac:dyDescent="0.2">
      <c r="L161">
        <v>777378</v>
      </c>
      <c r="O161">
        <v>0.56000000000000005</v>
      </c>
      <c r="P161">
        <f t="shared" si="62"/>
        <v>0.56000000000000005</v>
      </c>
      <c r="AA161">
        <v>777378</v>
      </c>
      <c r="AD161">
        <v>0.56999999999999995</v>
      </c>
      <c r="AE161">
        <f t="shared" si="63"/>
        <v>0.56999999999999995</v>
      </c>
      <c r="AP161">
        <v>777378</v>
      </c>
      <c r="AS161">
        <v>0.54</v>
      </c>
      <c r="AT161">
        <f t="shared" si="64"/>
        <v>0.54</v>
      </c>
      <c r="BE161">
        <v>777378</v>
      </c>
      <c r="BH161">
        <v>0.55000000000000004</v>
      </c>
      <c r="BI161">
        <f t="shared" si="65"/>
        <v>0.55000000000000004</v>
      </c>
      <c r="BT161">
        <v>777378</v>
      </c>
      <c r="BW161">
        <v>0.46</v>
      </c>
      <c r="BX161">
        <f t="shared" si="66"/>
        <v>0.46</v>
      </c>
      <c r="CI161">
        <v>777378</v>
      </c>
      <c r="CL161">
        <v>0.55000000000000004</v>
      </c>
      <c r="CM161">
        <f t="shared" si="67"/>
        <v>0.55000000000000004</v>
      </c>
      <c r="CX161">
        <v>777378</v>
      </c>
      <c r="DA161">
        <v>0.54</v>
      </c>
      <c r="DB161">
        <f t="shared" si="68"/>
        <v>0.54</v>
      </c>
      <c r="DM161">
        <v>777378</v>
      </c>
      <c r="DP161">
        <v>0.53</v>
      </c>
      <c r="DQ161">
        <f t="shared" si="69"/>
        <v>0.53</v>
      </c>
      <c r="EB161">
        <v>777378</v>
      </c>
      <c r="EE161">
        <v>0.53</v>
      </c>
      <c r="EF161">
        <f t="shared" si="70"/>
        <v>0.53</v>
      </c>
      <c r="EQ161">
        <v>777378</v>
      </c>
      <c r="ET161">
        <v>0.53</v>
      </c>
      <c r="EU161">
        <f t="shared" si="71"/>
        <v>0.53</v>
      </c>
      <c r="FF161">
        <v>777378</v>
      </c>
      <c r="FI161">
        <v>0.55000000000000004</v>
      </c>
      <c r="FJ161">
        <f t="shared" si="72"/>
        <v>0.55000000000000004</v>
      </c>
      <c r="FU161">
        <v>777378</v>
      </c>
      <c r="FX161">
        <v>0.52</v>
      </c>
      <c r="FY161">
        <f t="shared" si="73"/>
        <v>0.52</v>
      </c>
      <c r="GJ161">
        <v>777378</v>
      </c>
      <c r="GM161">
        <v>0.52</v>
      </c>
      <c r="GN161">
        <f t="shared" si="74"/>
        <v>0.52</v>
      </c>
      <c r="GY161">
        <v>777378</v>
      </c>
      <c r="HB161">
        <v>0.57999999999999996</v>
      </c>
      <c r="HC161">
        <f t="shared" si="75"/>
        <v>0.57999999999999996</v>
      </c>
      <c r="HN161">
        <v>777378</v>
      </c>
      <c r="HQ161">
        <v>0.47</v>
      </c>
      <c r="HR161">
        <f t="shared" si="76"/>
        <v>0.47</v>
      </c>
      <c r="ID161">
        <v>777787</v>
      </c>
      <c r="IG161">
        <v>0.49</v>
      </c>
      <c r="IH161">
        <f t="shared" si="77"/>
        <v>0.49</v>
      </c>
      <c r="IS161">
        <v>777787</v>
      </c>
      <c r="IV161">
        <v>0.49</v>
      </c>
      <c r="IW161">
        <f t="shared" si="78"/>
        <v>0.49</v>
      </c>
      <c r="JH161">
        <v>777787</v>
      </c>
      <c r="JK161">
        <v>0.48</v>
      </c>
      <c r="JL161">
        <f t="shared" si="79"/>
        <v>0.48</v>
      </c>
      <c r="JW161">
        <v>777787</v>
      </c>
      <c r="JZ161">
        <v>0.49</v>
      </c>
      <c r="KA161">
        <f t="shared" si="80"/>
        <v>0.49</v>
      </c>
      <c r="KL161">
        <v>777787</v>
      </c>
      <c r="KO161">
        <v>0.45</v>
      </c>
      <c r="KP161">
        <f t="shared" si="81"/>
        <v>0.45</v>
      </c>
      <c r="LA161">
        <v>777787</v>
      </c>
      <c r="LD161">
        <v>0.48</v>
      </c>
      <c r="LE161">
        <f t="shared" si="82"/>
        <v>0.48</v>
      </c>
      <c r="LP161">
        <v>777787</v>
      </c>
      <c r="LS161">
        <v>0.46</v>
      </c>
      <c r="LT161">
        <f t="shared" si="83"/>
        <v>0.46</v>
      </c>
      <c r="ME161">
        <v>777787</v>
      </c>
      <c r="MH161">
        <v>0.52</v>
      </c>
      <c r="MI161">
        <f t="shared" si="84"/>
        <v>0.52</v>
      </c>
      <c r="MT161">
        <v>777787</v>
      </c>
      <c r="MW161">
        <v>0.46</v>
      </c>
      <c r="MX161">
        <f t="shared" si="85"/>
        <v>0.46</v>
      </c>
      <c r="NI161">
        <v>777787</v>
      </c>
      <c r="NL161">
        <v>0.47</v>
      </c>
      <c r="NM161">
        <f t="shared" si="86"/>
        <v>0.47</v>
      </c>
      <c r="NX161">
        <v>777787</v>
      </c>
      <c r="OA161">
        <v>0.48</v>
      </c>
      <c r="OB161">
        <f t="shared" si="87"/>
        <v>0.48</v>
      </c>
      <c r="OM161">
        <v>777787</v>
      </c>
      <c r="OP161">
        <v>0.51</v>
      </c>
      <c r="OQ161">
        <f t="shared" si="88"/>
        <v>0.51</v>
      </c>
      <c r="PB161">
        <v>777787</v>
      </c>
      <c r="PE161">
        <v>0.47</v>
      </c>
      <c r="PF161">
        <f t="shared" si="89"/>
        <v>0.47</v>
      </c>
      <c r="PQ161">
        <v>777787</v>
      </c>
      <c r="PT161">
        <v>0.48</v>
      </c>
      <c r="PU161">
        <f t="shared" si="90"/>
        <v>0.48</v>
      </c>
      <c r="QF161">
        <v>777787</v>
      </c>
      <c r="QI161">
        <v>0.47</v>
      </c>
      <c r="QJ161">
        <f t="shared" si="91"/>
        <v>0.47</v>
      </c>
      <c r="QU161">
        <v>777787</v>
      </c>
      <c r="QX161">
        <v>0.47</v>
      </c>
      <c r="QY161">
        <f t="shared" si="92"/>
        <v>0.47</v>
      </c>
    </row>
    <row r="162" spans="12:467" x14ac:dyDescent="0.2">
      <c r="L162">
        <v>777380</v>
      </c>
      <c r="O162">
        <v>0.48</v>
      </c>
      <c r="P162">
        <f t="shared" si="62"/>
        <v>0.48</v>
      </c>
      <c r="AA162">
        <v>777380</v>
      </c>
      <c r="AD162">
        <v>0.38</v>
      </c>
      <c r="AE162">
        <f t="shared" si="63"/>
        <v>0.38</v>
      </c>
      <c r="AP162">
        <v>777380</v>
      </c>
      <c r="AS162">
        <v>0.57999999999999996</v>
      </c>
      <c r="AT162">
        <f t="shared" si="64"/>
        <v>0.57999999999999996</v>
      </c>
      <c r="BE162">
        <v>777380</v>
      </c>
      <c r="BH162">
        <v>0.57999999999999996</v>
      </c>
      <c r="BI162">
        <f t="shared" si="65"/>
        <v>0.57999999999999996</v>
      </c>
      <c r="BT162">
        <v>777380</v>
      </c>
      <c r="BW162">
        <v>0.61</v>
      </c>
      <c r="BX162">
        <f t="shared" si="66"/>
        <v>0.61</v>
      </c>
      <c r="CI162">
        <v>777380</v>
      </c>
      <c r="CL162">
        <v>0.53</v>
      </c>
      <c r="CM162">
        <f t="shared" si="67"/>
        <v>0.53</v>
      </c>
      <c r="CX162">
        <v>777380</v>
      </c>
      <c r="DA162">
        <v>0.51</v>
      </c>
      <c r="DB162">
        <f t="shared" si="68"/>
        <v>0.51</v>
      </c>
      <c r="DM162">
        <v>777380</v>
      </c>
      <c r="DP162">
        <v>0.53</v>
      </c>
      <c r="DQ162">
        <f t="shared" si="69"/>
        <v>0.53</v>
      </c>
      <c r="EB162">
        <v>777380</v>
      </c>
      <c r="EE162">
        <v>0.51</v>
      </c>
      <c r="EF162">
        <f t="shared" si="70"/>
        <v>0.51</v>
      </c>
      <c r="EQ162">
        <v>777380</v>
      </c>
      <c r="ET162">
        <v>0.51</v>
      </c>
      <c r="EU162">
        <f t="shared" si="71"/>
        <v>0.51</v>
      </c>
      <c r="FF162">
        <v>777380</v>
      </c>
      <c r="FI162">
        <v>0.51</v>
      </c>
      <c r="FJ162">
        <f t="shared" si="72"/>
        <v>0.51</v>
      </c>
      <c r="FU162">
        <v>777380</v>
      </c>
      <c r="FX162">
        <v>0.52</v>
      </c>
      <c r="FY162">
        <f t="shared" si="73"/>
        <v>0.52</v>
      </c>
      <c r="GJ162">
        <v>777380</v>
      </c>
      <c r="GM162">
        <v>0.51</v>
      </c>
      <c r="GN162">
        <f t="shared" si="74"/>
        <v>0.51</v>
      </c>
      <c r="GY162">
        <v>777380</v>
      </c>
      <c r="HB162">
        <v>0.51</v>
      </c>
      <c r="HC162">
        <f t="shared" si="75"/>
        <v>0.51</v>
      </c>
      <c r="HN162">
        <v>777380</v>
      </c>
      <c r="HQ162">
        <v>0.45</v>
      </c>
      <c r="HR162">
        <f t="shared" si="76"/>
        <v>0.45</v>
      </c>
      <c r="ID162">
        <v>777788</v>
      </c>
      <c r="IG162">
        <v>0.51</v>
      </c>
      <c r="IH162">
        <f t="shared" si="77"/>
        <v>0.51</v>
      </c>
      <c r="IS162">
        <v>777788</v>
      </c>
      <c r="IV162">
        <v>0.5</v>
      </c>
      <c r="IW162">
        <f t="shared" si="78"/>
        <v>0.5</v>
      </c>
      <c r="JH162">
        <v>777788</v>
      </c>
      <c r="JK162">
        <v>0.51</v>
      </c>
      <c r="JL162">
        <f t="shared" si="79"/>
        <v>0.51</v>
      </c>
      <c r="JW162">
        <v>777788</v>
      </c>
      <c r="JZ162">
        <v>0.55000000000000004</v>
      </c>
      <c r="KA162">
        <f t="shared" si="80"/>
        <v>0.55000000000000004</v>
      </c>
      <c r="KL162">
        <v>777788</v>
      </c>
      <c r="KO162">
        <v>0.49</v>
      </c>
      <c r="KP162">
        <f t="shared" si="81"/>
        <v>0.49</v>
      </c>
      <c r="LA162">
        <v>777788</v>
      </c>
      <c r="LD162">
        <v>0.52</v>
      </c>
      <c r="LE162">
        <f t="shared" si="82"/>
        <v>0.52</v>
      </c>
      <c r="LP162">
        <v>777788</v>
      </c>
      <c r="LS162">
        <v>0.52</v>
      </c>
      <c r="LT162">
        <f t="shared" si="83"/>
        <v>0.52</v>
      </c>
      <c r="ME162">
        <v>777788</v>
      </c>
      <c r="MH162">
        <v>0.5</v>
      </c>
      <c r="MI162">
        <f t="shared" si="84"/>
        <v>0.5</v>
      </c>
      <c r="MT162">
        <v>777788</v>
      </c>
      <c r="MW162">
        <v>0.52</v>
      </c>
      <c r="MX162">
        <f t="shared" si="85"/>
        <v>0.52</v>
      </c>
      <c r="NI162">
        <v>777788</v>
      </c>
      <c r="NL162">
        <v>0.52</v>
      </c>
      <c r="NM162">
        <f t="shared" si="86"/>
        <v>0.52</v>
      </c>
      <c r="NX162">
        <v>777788</v>
      </c>
      <c r="OA162">
        <v>0.52</v>
      </c>
      <c r="OB162">
        <f t="shared" si="87"/>
        <v>0.52</v>
      </c>
      <c r="OM162">
        <v>777788</v>
      </c>
      <c r="OP162">
        <v>0.52</v>
      </c>
      <c r="OQ162">
        <f t="shared" si="88"/>
        <v>0.52</v>
      </c>
      <c r="PB162">
        <v>777788</v>
      </c>
      <c r="PE162">
        <v>0.52</v>
      </c>
      <c r="PF162">
        <f t="shared" si="89"/>
        <v>0.52</v>
      </c>
      <c r="PQ162">
        <v>777788</v>
      </c>
      <c r="PT162">
        <v>0.51</v>
      </c>
      <c r="PU162">
        <f t="shared" si="90"/>
        <v>0.51</v>
      </c>
      <c r="QF162">
        <v>777788</v>
      </c>
      <c r="QI162">
        <v>0.52</v>
      </c>
      <c r="QJ162">
        <f t="shared" si="91"/>
        <v>0.52</v>
      </c>
      <c r="QU162">
        <v>777788</v>
      </c>
      <c r="QX162">
        <v>0.5</v>
      </c>
      <c r="QY162">
        <f t="shared" si="92"/>
        <v>0.5</v>
      </c>
    </row>
    <row r="163" spans="12:467" x14ac:dyDescent="0.2">
      <c r="L163">
        <v>777383</v>
      </c>
      <c r="O163">
        <v>0.46</v>
      </c>
      <c r="P163">
        <f t="shared" si="62"/>
        <v>0.46</v>
      </c>
      <c r="AA163">
        <v>777383</v>
      </c>
      <c r="AD163">
        <v>0.53</v>
      </c>
      <c r="AE163">
        <f t="shared" si="63"/>
        <v>0.53</v>
      </c>
      <c r="AP163">
        <v>777383</v>
      </c>
      <c r="AS163">
        <v>0.39</v>
      </c>
      <c r="AT163">
        <f t="shared" si="64"/>
        <v>0.39</v>
      </c>
      <c r="BE163">
        <v>777383</v>
      </c>
      <c r="BH163">
        <v>0.47</v>
      </c>
      <c r="BI163">
        <f t="shared" si="65"/>
        <v>0.47</v>
      </c>
      <c r="BT163">
        <v>777383</v>
      </c>
      <c r="BW163">
        <v>0.38</v>
      </c>
      <c r="BX163">
        <f t="shared" si="66"/>
        <v>0.38</v>
      </c>
      <c r="CI163">
        <v>777383</v>
      </c>
      <c r="CL163">
        <v>0.45</v>
      </c>
      <c r="CM163">
        <f t="shared" si="67"/>
        <v>0.45</v>
      </c>
      <c r="CX163">
        <v>777383</v>
      </c>
      <c r="DA163">
        <v>0.46</v>
      </c>
      <c r="DB163">
        <f t="shared" si="68"/>
        <v>0.46</v>
      </c>
      <c r="DM163">
        <v>777383</v>
      </c>
      <c r="DP163">
        <v>0.46</v>
      </c>
      <c r="DQ163">
        <f t="shared" si="69"/>
        <v>0.46</v>
      </c>
      <c r="EB163">
        <v>777383</v>
      </c>
      <c r="EE163">
        <v>0.46</v>
      </c>
      <c r="EF163">
        <f t="shared" si="70"/>
        <v>0.46</v>
      </c>
      <c r="EQ163">
        <v>777383</v>
      </c>
      <c r="ET163">
        <v>0.46</v>
      </c>
      <c r="EU163">
        <f t="shared" si="71"/>
        <v>0.46</v>
      </c>
      <c r="FF163">
        <v>777383</v>
      </c>
      <c r="FI163">
        <v>0.47</v>
      </c>
      <c r="FJ163">
        <f t="shared" si="72"/>
        <v>0.47</v>
      </c>
      <c r="FU163">
        <v>777383</v>
      </c>
      <c r="FX163">
        <v>0.47</v>
      </c>
      <c r="FY163">
        <f t="shared" si="73"/>
        <v>0.47</v>
      </c>
      <c r="GJ163">
        <v>777383</v>
      </c>
      <c r="GM163">
        <v>0.47</v>
      </c>
      <c r="GN163">
        <f t="shared" si="74"/>
        <v>0.47</v>
      </c>
      <c r="GY163">
        <v>777383</v>
      </c>
      <c r="HB163">
        <v>0.45</v>
      </c>
      <c r="HC163">
        <f t="shared" si="75"/>
        <v>0.45</v>
      </c>
      <c r="HN163">
        <v>777383</v>
      </c>
      <c r="HQ163">
        <v>0.37</v>
      </c>
      <c r="HR163">
        <f t="shared" si="76"/>
        <v>0.37</v>
      </c>
      <c r="ID163">
        <v>777789</v>
      </c>
      <c r="IG163">
        <v>0.51</v>
      </c>
      <c r="IH163">
        <f t="shared" si="77"/>
        <v>0.51</v>
      </c>
      <c r="IS163">
        <v>777789</v>
      </c>
      <c r="IV163">
        <v>0.48</v>
      </c>
      <c r="IW163">
        <f t="shared" si="78"/>
        <v>0.48</v>
      </c>
      <c r="JH163">
        <v>777789</v>
      </c>
      <c r="JK163">
        <v>0.52</v>
      </c>
      <c r="JL163">
        <f t="shared" si="79"/>
        <v>0.52</v>
      </c>
      <c r="JW163">
        <v>777789</v>
      </c>
      <c r="JZ163">
        <v>0.5</v>
      </c>
      <c r="KA163">
        <f t="shared" si="80"/>
        <v>0.5</v>
      </c>
      <c r="KL163">
        <v>777789</v>
      </c>
      <c r="KO163">
        <v>0.57999999999999996</v>
      </c>
      <c r="KP163">
        <f t="shared" si="81"/>
        <v>0.57999999999999996</v>
      </c>
      <c r="LA163">
        <v>777789</v>
      </c>
      <c r="LD163">
        <v>0.52</v>
      </c>
      <c r="LE163">
        <f t="shared" si="82"/>
        <v>0.52</v>
      </c>
      <c r="LP163">
        <v>777789</v>
      </c>
      <c r="LS163">
        <v>0.51</v>
      </c>
      <c r="LT163">
        <f t="shared" si="83"/>
        <v>0.51</v>
      </c>
      <c r="ME163">
        <v>777789</v>
      </c>
      <c r="MH163">
        <v>0.53</v>
      </c>
      <c r="MI163">
        <f t="shared" si="84"/>
        <v>0.53</v>
      </c>
      <c r="MT163">
        <v>777789</v>
      </c>
      <c r="MW163">
        <v>0.56000000000000005</v>
      </c>
      <c r="MX163">
        <f t="shared" si="85"/>
        <v>0.56000000000000005</v>
      </c>
      <c r="NI163">
        <v>777789</v>
      </c>
      <c r="NL163">
        <v>0.51</v>
      </c>
      <c r="NM163">
        <f t="shared" si="86"/>
        <v>0.51</v>
      </c>
      <c r="NX163">
        <v>777789</v>
      </c>
      <c r="OA163">
        <v>0.49</v>
      </c>
      <c r="OB163">
        <f t="shared" si="87"/>
        <v>0.49</v>
      </c>
      <c r="OM163">
        <v>777789</v>
      </c>
      <c r="OP163">
        <v>0.5</v>
      </c>
      <c r="OQ163">
        <f t="shared" si="88"/>
        <v>0.5</v>
      </c>
      <c r="PB163">
        <v>777789</v>
      </c>
      <c r="PE163">
        <v>0.49</v>
      </c>
      <c r="PF163">
        <f t="shared" si="89"/>
        <v>0.49</v>
      </c>
      <c r="PQ163">
        <v>777789</v>
      </c>
      <c r="PT163">
        <v>0.49</v>
      </c>
      <c r="PU163">
        <f t="shared" si="90"/>
        <v>0.49</v>
      </c>
      <c r="QF163">
        <v>777789</v>
      </c>
      <c r="QI163">
        <v>0.52</v>
      </c>
      <c r="QJ163">
        <f t="shared" si="91"/>
        <v>0.52</v>
      </c>
      <c r="QU163">
        <v>777789</v>
      </c>
      <c r="QX163">
        <v>0.5</v>
      </c>
      <c r="QY163">
        <f t="shared" si="92"/>
        <v>0.5</v>
      </c>
    </row>
    <row r="164" spans="12:467" x14ac:dyDescent="0.2">
      <c r="L164">
        <v>777384</v>
      </c>
      <c r="O164">
        <v>0.44</v>
      </c>
      <c r="P164">
        <f t="shared" si="62"/>
        <v>0.44</v>
      </c>
      <c r="AA164">
        <v>777384</v>
      </c>
      <c r="AD164">
        <v>0.53</v>
      </c>
      <c r="AE164">
        <f t="shared" si="63"/>
        <v>0.53</v>
      </c>
      <c r="AP164">
        <v>777384</v>
      </c>
      <c r="AS164">
        <v>0.5</v>
      </c>
      <c r="AT164">
        <f t="shared" si="64"/>
        <v>0.5</v>
      </c>
      <c r="BE164">
        <v>777384</v>
      </c>
      <c r="BH164">
        <v>0.42</v>
      </c>
      <c r="BI164">
        <f t="shared" si="65"/>
        <v>0.42</v>
      </c>
      <c r="BT164">
        <v>777384</v>
      </c>
      <c r="BW164">
        <v>0.42</v>
      </c>
      <c r="BX164">
        <f t="shared" si="66"/>
        <v>0.42</v>
      </c>
      <c r="CI164">
        <v>777384</v>
      </c>
      <c r="CL164">
        <v>0.43</v>
      </c>
      <c r="CM164">
        <f t="shared" si="67"/>
        <v>0.43</v>
      </c>
      <c r="CX164">
        <v>777384</v>
      </c>
      <c r="DA164">
        <v>0.42</v>
      </c>
      <c r="DB164">
        <f t="shared" si="68"/>
        <v>0.42</v>
      </c>
      <c r="DM164">
        <v>777384</v>
      </c>
      <c r="DP164">
        <v>0.4</v>
      </c>
      <c r="DQ164">
        <f t="shared" si="69"/>
        <v>0.4</v>
      </c>
      <c r="EB164">
        <v>777384</v>
      </c>
      <c r="EE164">
        <v>0.41</v>
      </c>
      <c r="EF164">
        <f t="shared" si="70"/>
        <v>0.41</v>
      </c>
      <c r="EQ164">
        <v>777384</v>
      </c>
      <c r="ET164">
        <v>0.41</v>
      </c>
      <c r="EU164">
        <f t="shared" si="71"/>
        <v>0.41</v>
      </c>
      <c r="FF164">
        <v>777384</v>
      </c>
      <c r="FI164">
        <v>0.45</v>
      </c>
      <c r="FJ164">
        <f t="shared" si="72"/>
        <v>0.45</v>
      </c>
      <c r="FU164">
        <v>777384</v>
      </c>
      <c r="FX164">
        <v>0.45</v>
      </c>
      <c r="FY164">
        <f t="shared" si="73"/>
        <v>0.45</v>
      </c>
      <c r="GJ164">
        <v>777384</v>
      </c>
      <c r="GM164">
        <v>0.41</v>
      </c>
      <c r="GN164">
        <f t="shared" si="74"/>
        <v>0.41</v>
      </c>
      <c r="GY164">
        <v>777384</v>
      </c>
      <c r="HB164">
        <v>0.44</v>
      </c>
      <c r="HC164">
        <f t="shared" si="75"/>
        <v>0.44</v>
      </c>
      <c r="HN164">
        <v>777384</v>
      </c>
      <c r="HQ164">
        <v>0.48</v>
      </c>
      <c r="HR164">
        <f t="shared" si="76"/>
        <v>0.48</v>
      </c>
      <c r="ID164">
        <v>777790</v>
      </c>
      <c r="IG164">
        <v>0.52</v>
      </c>
      <c r="IH164">
        <f t="shared" si="77"/>
        <v>0.52</v>
      </c>
      <c r="IS164">
        <v>777790</v>
      </c>
      <c r="IV164">
        <v>0.5</v>
      </c>
      <c r="IW164">
        <f t="shared" si="78"/>
        <v>0.5</v>
      </c>
      <c r="JH164">
        <v>777790</v>
      </c>
      <c r="JK164">
        <v>0.49</v>
      </c>
      <c r="JL164">
        <f t="shared" si="79"/>
        <v>0.49</v>
      </c>
      <c r="JW164">
        <v>777790</v>
      </c>
      <c r="JZ164">
        <v>0.48</v>
      </c>
      <c r="KA164">
        <f t="shared" si="80"/>
        <v>0.48</v>
      </c>
      <c r="KL164">
        <v>777790</v>
      </c>
      <c r="KO164">
        <v>0.41</v>
      </c>
      <c r="KP164">
        <f t="shared" si="81"/>
        <v>0.41</v>
      </c>
      <c r="LA164">
        <v>777790</v>
      </c>
      <c r="LD164">
        <v>0.48</v>
      </c>
      <c r="LE164">
        <f t="shared" si="82"/>
        <v>0.48</v>
      </c>
      <c r="LP164">
        <v>777790</v>
      </c>
      <c r="LS164">
        <v>0.5</v>
      </c>
      <c r="LT164">
        <f t="shared" si="83"/>
        <v>0.5</v>
      </c>
      <c r="ME164">
        <v>777790</v>
      </c>
      <c r="MH164">
        <v>0.44</v>
      </c>
      <c r="MI164">
        <f t="shared" si="84"/>
        <v>0.44</v>
      </c>
      <c r="MT164">
        <v>777790</v>
      </c>
      <c r="MW164">
        <v>0.43</v>
      </c>
      <c r="MX164">
        <f t="shared" si="85"/>
        <v>0.43</v>
      </c>
      <c r="NI164">
        <v>777790</v>
      </c>
      <c r="NL164">
        <v>0.5</v>
      </c>
      <c r="NM164">
        <f t="shared" si="86"/>
        <v>0.5</v>
      </c>
      <c r="NX164">
        <v>777790</v>
      </c>
      <c r="OA164">
        <v>0.47</v>
      </c>
      <c r="OB164">
        <f t="shared" si="87"/>
        <v>0.47</v>
      </c>
      <c r="OM164">
        <v>777790</v>
      </c>
      <c r="OP164">
        <v>0.52</v>
      </c>
      <c r="OQ164">
        <f t="shared" si="88"/>
        <v>0.52</v>
      </c>
      <c r="PB164">
        <v>777790</v>
      </c>
      <c r="PE164">
        <v>0.52</v>
      </c>
      <c r="PF164">
        <f t="shared" si="89"/>
        <v>0.52</v>
      </c>
      <c r="PQ164">
        <v>777790</v>
      </c>
      <c r="PT164">
        <v>0.5</v>
      </c>
      <c r="PU164">
        <f t="shared" si="90"/>
        <v>0.5</v>
      </c>
      <c r="QF164">
        <v>777790</v>
      </c>
      <c r="QI164">
        <v>0.48</v>
      </c>
      <c r="QJ164">
        <f t="shared" si="91"/>
        <v>0.48</v>
      </c>
      <c r="QU164">
        <v>777790</v>
      </c>
      <c r="QX164">
        <v>0.49</v>
      </c>
      <c r="QY164">
        <f t="shared" si="92"/>
        <v>0.49</v>
      </c>
    </row>
    <row r="165" spans="12:467" x14ac:dyDescent="0.2">
      <c r="L165">
        <v>777385</v>
      </c>
      <c r="O165">
        <v>0.42</v>
      </c>
      <c r="P165">
        <f t="shared" si="62"/>
        <v>0.42</v>
      </c>
      <c r="AA165">
        <v>777385</v>
      </c>
      <c r="AD165">
        <v>0.42</v>
      </c>
      <c r="AE165">
        <f t="shared" si="63"/>
        <v>0.42</v>
      </c>
      <c r="AP165">
        <v>777385</v>
      </c>
      <c r="AS165">
        <v>0.42</v>
      </c>
      <c r="AT165">
        <f t="shared" si="64"/>
        <v>0.42</v>
      </c>
      <c r="BE165">
        <v>777385</v>
      </c>
      <c r="BH165">
        <v>0.36</v>
      </c>
      <c r="BI165">
        <f t="shared" si="65"/>
        <v>0.36</v>
      </c>
      <c r="BT165">
        <v>777385</v>
      </c>
      <c r="BW165">
        <v>0.43</v>
      </c>
      <c r="BX165">
        <f t="shared" si="66"/>
        <v>0.43</v>
      </c>
      <c r="CI165">
        <v>777385</v>
      </c>
      <c r="CL165">
        <v>0.39</v>
      </c>
      <c r="CM165">
        <f t="shared" si="67"/>
        <v>0.39</v>
      </c>
      <c r="CX165">
        <v>777385</v>
      </c>
      <c r="DA165">
        <v>0.41</v>
      </c>
      <c r="DB165">
        <f t="shared" si="68"/>
        <v>0.41</v>
      </c>
      <c r="DM165">
        <v>777385</v>
      </c>
      <c r="DP165">
        <v>0.42</v>
      </c>
      <c r="DQ165">
        <f t="shared" si="69"/>
        <v>0.42</v>
      </c>
      <c r="EB165">
        <v>777385</v>
      </c>
      <c r="EE165">
        <v>0.39</v>
      </c>
      <c r="EF165">
        <f t="shared" si="70"/>
        <v>0.39</v>
      </c>
      <c r="EQ165">
        <v>777385</v>
      </c>
      <c r="ET165">
        <v>0.39</v>
      </c>
      <c r="EU165">
        <f t="shared" si="71"/>
        <v>0.39</v>
      </c>
      <c r="FF165">
        <v>777385</v>
      </c>
      <c r="FI165">
        <v>0.41</v>
      </c>
      <c r="FJ165">
        <f t="shared" si="72"/>
        <v>0.41</v>
      </c>
      <c r="FU165">
        <v>777385</v>
      </c>
      <c r="FX165">
        <v>0.42</v>
      </c>
      <c r="FY165">
        <f t="shared" si="73"/>
        <v>0.42</v>
      </c>
      <c r="GJ165">
        <v>777385</v>
      </c>
      <c r="GM165">
        <v>0.4</v>
      </c>
      <c r="GN165">
        <f t="shared" si="74"/>
        <v>0.4</v>
      </c>
      <c r="GY165">
        <v>777385</v>
      </c>
      <c r="HB165">
        <v>0.42</v>
      </c>
      <c r="HC165">
        <f t="shared" si="75"/>
        <v>0.42</v>
      </c>
      <c r="HN165">
        <v>777385</v>
      </c>
      <c r="HQ165">
        <v>0.34</v>
      </c>
      <c r="HR165">
        <f t="shared" si="76"/>
        <v>0.34</v>
      </c>
      <c r="ID165">
        <v>777791</v>
      </c>
      <c r="IG165">
        <v>0.48</v>
      </c>
      <c r="IH165">
        <f t="shared" si="77"/>
        <v>0.48</v>
      </c>
      <c r="IS165">
        <v>777791</v>
      </c>
      <c r="IV165">
        <v>0.51</v>
      </c>
      <c r="IW165">
        <f t="shared" si="78"/>
        <v>0.51</v>
      </c>
      <c r="JH165">
        <v>777791</v>
      </c>
      <c r="JK165">
        <v>0.48</v>
      </c>
      <c r="JL165">
        <f t="shared" si="79"/>
        <v>0.48</v>
      </c>
      <c r="JW165">
        <v>777791</v>
      </c>
      <c r="JZ165">
        <v>0.5</v>
      </c>
      <c r="KA165">
        <f t="shared" si="80"/>
        <v>0.5</v>
      </c>
      <c r="KL165">
        <v>777791</v>
      </c>
      <c r="KO165">
        <v>0.6</v>
      </c>
      <c r="KP165">
        <f t="shared" si="81"/>
        <v>0.6</v>
      </c>
      <c r="LA165">
        <v>777791</v>
      </c>
      <c r="LD165">
        <v>0.53</v>
      </c>
      <c r="LE165">
        <f t="shared" si="82"/>
        <v>0.53</v>
      </c>
      <c r="LP165">
        <v>777791</v>
      </c>
      <c r="LS165">
        <v>0.49</v>
      </c>
      <c r="LT165">
        <f t="shared" si="83"/>
        <v>0.49</v>
      </c>
      <c r="ME165">
        <v>777791</v>
      </c>
      <c r="MH165">
        <v>0.56999999999999995</v>
      </c>
      <c r="MI165">
        <f t="shared" si="84"/>
        <v>0.56999999999999995</v>
      </c>
      <c r="MT165">
        <v>777791</v>
      </c>
      <c r="MW165">
        <v>0.59</v>
      </c>
      <c r="MX165">
        <f t="shared" si="85"/>
        <v>0.59</v>
      </c>
      <c r="NI165">
        <v>777791</v>
      </c>
      <c r="NL165">
        <v>0.47</v>
      </c>
      <c r="NM165">
        <f t="shared" si="86"/>
        <v>0.47</v>
      </c>
      <c r="NX165">
        <v>777791</v>
      </c>
      <c r="OA165">
        <v>0.49</v>
      </c>
      <c r="OB165">
        <f t="shared" si="87"/>
        <v>0.49</v>
      </c>
      <c r="OM165">
        <v>777791</v>
      </c>
      <c r="OP165">
        <v>0.5</v>
      </c>
      <c r="OQ165">
        <f t="shared" si="88"/>
        <v>0.5</v>
      </c>
      <c r="PB165">
        <v>777791</v>
      </c>
      <c r="PE165">
        <v>0.5</v>
      </c>
      <c r="PF165">
        <f t="shared" si="89"/>
        <v>0.5</v>
      </c>
      <c r="PQ165">
        <v>777791</v>
      </c>
      <c r="PT165">
        <v>0.46</v>
      </c>
      <c r="PU165">
        <f t="shared" si="90"/>
        <v>0.46</v>
      </c>
      <c r="QF165">
        <v>777791</v>
      </c>
      <c r="QI165">
        <v>0.52</v>
      </c>
      <c r="QJ165">
        <f t="shared" si="91"/>
        <v>0.52</v>
      </c>
      <c r="QU165">
        <v>777791</v>
      </c>
      <c r="QX165">
        <v>0.49</v>
      </c>
      <c r="QY165">
        <f t="shared" si="92"/>
        <v>0.49</v>
      </c>
    </row>
    <row r="166" spans="12:467" x14ac:dyDescent="0.2">
      <c r="L166">
        <v>777387</v>
      </c>
      <c r="O166">
        <v>0.43</v>
      </c>
      <c r="P166">
        <f t="shared" si="62"/>
        <v>0.43</v>
      </c>
      <c r="AA166">
        <v>777387</v>
      </c>
      <c r="AD166">
        <v>0.52</v>
      </c>
      <c r="AE166">
        <f t="shared" si="63"/>
        <v>0.52</v>
      </c>
      <c r="AP166">
        <v>777387</v>
      </c>
      <c r="AS166">
        <v>0.4</v>
      </c>
      <c r="AT166">
        <f t="shared" si="64"/>
        <v>0.4</v>
      </c>
      <c r="BE166">
        <v>777387</v>
      </c>
      <c r="BH166">
        <v>0.49</v>
      </c>
      <c r="BI166">
        <f t="shared" si="65"/>
        <v>0.49</v>
      </c>
      <c r="BT166">
        <v>777387</v>
      </c>
      <c r="BW166">
        <v>0.44</v>
      </c>
      <c r="BX166">
        <f t="shared" si="66"/>
        <v>0.44</v>
      </c>
      <c r="CI166">
        <v>777387</v>
      </c>
      <c r="CL166">
        <v>0.43</v>
      </c>
      <c r="CM166">
        <f t="shared" si="67"/>
        <v>0.43</v>
      </c>
      <c r="CX166">
        <v>777387</v>
      </c>
      <c r="DA166">
        <v>0.43</v>
      </c>
      <c r="DB166">
        <f t="shared" si="68"/>
        <v>0.43</v>
      </c>
      <c r="DM166">
        <v>777387</v>
      </c>
      <c r="DP166">
        <v>0.4</v>
      </c>
      <c r="DQ166">
        <f t="shared" si="69"/>
        <v>0.4</v>
      </c>
      <c r="EB166">
        <v>777387</v>
      </c>
      <c r="EE166">
        <v>0.42</v>
      </c>
      <c r="EF166">
        <f t="shared" si="70"/>
        <v>0.42</v>
      </c>
      <c r="EQ166">
        <v>777387</v>
      </c>
      <c r="ET166">
        <v>0.42</v>
      </c>
      <c r="EU166">
        <f t="shared" si="71"/>
        <v>0.42</v>
      </c>
      <c r="FF166">
        <v>777387</v>
      </c>
      <c r="FI166">
        <v>0.43</v>
      </c>
      <c r="FJ166">
        <f t="shared" si="72"/>
        <v>0.43</v>
      </c>
      <c r="FU166">
        <v>777387</v>
      </c>
      <c r="FX166">
        <v>0.47</v>
      </c>
      <c r="FY166">
        <f t="shared" si="73"/>
        <v>0.47</v>
      </c>
      <c r="GJ166">
        <v>777387</v>
      </c>
      <c r="GM166">
        <v>0.42</v>
      </c>
      <c r="GN166">
        <f t="shared" si="74"/>
        <v>0.42</v>
      </c>
      <c r="GY166">
        <v>777387</v>
      </c>
      <c r="HB166">
        <v>0.45</v>
      </c>
      <c r="HC166">
        <f t="shared" si="75"/>
        <v>0.45</v>
      </c>
      <c r="HN166">
        <v>777387</v>
      </c>
      <c r="HQ166">
        <v>0.4</v>
      </c>
      <c r="HR166">
        <f t="shared" si="76"/>
        <v>0.4</v>
      </c>
      <c r="ID166">
        <v>777792</v>
      </c>
      <c r="IG166">
        <v>0.38</v>
      </c>
      <c r="IH166">
        <f t="shared" si="77"/>
        <v>0.38</v>
      </c>
      <c r="IS166">
        <v>777792</v>
      </c>
      <c r="IV166">
        <v>0.39</v>
      </c>
      <c r="IW166">
        <f t="shared" si="78"/>
        <v>0.39</v>
      </c>
      <c r="JH166">
        <v>777792</v>
      </c>
      <c r="JK166">
        <v>0.39</v>
      </c>
      <c r="JL166">
        <f t="shared" si="79"/>
        <v>0.39</v>
      </c>
      <c r="JW166">
        <v>777792</v>
      </c>
      <c r="JZ166">
        <v>0.42</v>
      </c>
      <c r="KA166">
        <f t="shared" si="80"/>
        <v>0.42</v>
      </c>
      <c r="KL166">
        <v>777792</v>
      </c>
      <c r="KO166">
        <v>0.34</v>
      </c>
      <c r="KP166">
        <f t="shared" si="81"/>
        <v>0.34</v>
      </c>
      <c r="LA166">
        <v>777792</v>
      </c>
      <c r="LD166">
        <v>0.4</v>
      </c>
      <c r="LE166">
        <f t="shared" si="82"/>
        <v>0.4</v>
      </c>
      <c r="LP166">
        <v>777792</v>
      </c>
      <c r="LS166">
        <v>0.41</v>
      </c>
      <c r="LT166">
        <f t="shared" si="83"/>
        <v>0.41</v>
      </c>
      <c r="ME166">
        <v>777792</v>
      </c>
      <c r="MH166">
        <v>0.38</v>
      </c>
      <c r="MI166">
        <f t="shared" si="84"/>
        <v>0.38</v>
      </c>
      <c r="MT166">
        <v>777792</v>
      </c>
      <c r="MW166">
        <v>0.41</v>
      </c>
      <c r="MX166">
        <f t="shared" si="85"/>
        <v>0.41</v>
      </c>
      <c r="NI166">
        <v>777792</v>
      </c>
      <c r="NL166">
        <v>0.4</v>
      </c>
      <c r="NM166">
        <f t="shared" si="86"/>
        <v>0.4</v>
      </c>
      <c r="NX166">
        <v>777792</v>
      </c>
      <c r="OA166">
        <v>0.37</v>
      </c>
      <c r="OB166">
        <f t="shared" si="87"/>
        <v>0.37</v>
      </c>
      <c r="OM166">
        <v>777792</v>
      </c>
      <c r="OP166">
        <v>0.42</v>
      </c>
      <c r="OQ166">
        <f t="shared" si="88"/>
        <v>0.42</v>
      </c>
      <c r="PB166">
        <v>777792</v>
      </c>
      <c r="PE166">
        <v>0.38</v>
      </c>
      <c r="PF166">
        <f t="shared" si="89"/>
        <v>0.38</v>
      </c>
      <c r="PQ166">
        <v>777792</v>
      </c>
      <c r="PT166">
        <v>0.38</v>
      </c>
      <c r="PU166">
        <f t="shared" si="90"/>
        <v>0.38</v>
      </c>
      <c r="QF166">
        <v>777792</v>
      </c>
      <c r="QI166">
        <v>0.37</v>
      </c>
      <c r="QJ166">
        <f t="shared" si="91"/>
        <v>0.37</v>
      </c>
      <c r="QU166">
        <v>777792</v>
      </c>
      <c r="QX166">
        <v>0.39</v>
      </c>
      <c r="QY166">
        <f t="shared" si="92"/>
        <v>0.39</v>
      </c>
    </row>
    <row r="167" spans="12:467" x14ac:dyDescent="0.2">
      <c r="L167">
        <v>777357</v>
      </c>
      <c r="O167">
        <v>0.39</v>
      </c>
      <c r="P167">
        <f t="shared" si="62"/>
        <v>0.39</v>
      </c>
      <c r="AA167">
        <v>777357</v>
      </c>
      <c r="AD167">
        <v>0.36</v>
      </c>
      <c r="AE167">
        <f t="shared" si="63"/>
        <v>0.36</v>
      </c>
      <c r="AP167">
        <v>777357</v>
      </c>
      <c r="AS167">
        <v>0.35</v>
      </c>
      <c r="AT167">
        <f t="shared" si="64"/>
        <v>0.35</v>
      </c>
      <c r="BE167">
        <v>777357</v>
      </c>
      <c r="BH167">
        <v>0.39</v>
      </c>
      <c r="BI167">
        <f t="shared" si="65"/>
        <v>0.39</v>
      </c>
      <c r="BT167">
        <v>777357</v>
      </c>
      <c r="BW167">
        <v>0.28000000000000003</v>
      </c>
      <c r="BX167">
        <f t="shared" si="66"/>
        <v>0.28000000000000003</v>
      </c>
      <c r="CI167">
        <v>777357</v>
      </c>
      <c r="CL167">
        <v>0.39</v>
      </c>
      <c r="CM167">
        <f t="shared" si="67"/>
        <v>0.39</v>
      </c>
      <c r="CX167">
        <v>777357</v>
      </c>
      <c r="DA167">
        <v>0.43</v>
      </c>
      <c r="DB167">
        <f t="shared" si="68"/>
        <v>0.43</v>
      </c>
      <c r="DM167">
        <v>777357</v>
      </c>
      <c r="DP167">
        <v>0.41</v>
      </c>
      <c r="DQ167">
        <f t="shared" si="69"/>
        <v>0.41</v>
      </c>
      <c r="EB167">
        <v>777357</v>
      </c>
      <c r="EE167">
        <v>0.41</v>
      </c>
      <c r="EF167">
        <f t="shared" si="70"/>
        <v>0.41</v>
      </c>
      <c r="EQ167">
        <v>777357</v>
      </c>
      <c r="ET167">
        <v>0.41</v>
      </c>
      <c r="EU167">
        <f t="shared" si="71"/>
        <v>0.41</v>
      </c>
      <c r="FF167">
        <v>777357</v>
      </c>
      <c r="FI167">
        <v>0.45</v>
      </c>
      <c r="FJ167">
        <f t="shared" si="72"/>
        <v>0.45</v>
      </c>
      <c r="FU167">
        <v>777357</v>
      </c>
      <c r="FX167">
        <v>0.43</v>
      </c>
      <c r="FY167">
        <f t="shared" si="73"/>
        <v>0.43</v>
      </c>
      <c r="GJ167">
        <v>777357</v>
      </c>
      <c r="GM167">
        <v>0.42</v>
      </c>
      <c r="GN167">
        <f t="shared" si="74"/>
        <v>0.42</v>
      </c>
      <c r="GY167">
        <v>777357</v>
      </c>
      <c r="HB167">
        <v>0.51</v>
      </c>
      <c r="HC167">
        <f t="shared" si="75"/>
        <v>0.51</v>
      </c>
      <c r="HN167">
        <v>777357</v>
      </c>
      <c r="HQ167">
        <v>0.37</v>
      </c>
      <c r="HR167">
        <f t="shared" si="76"/>
        <v>0.37</v>
      </c>
      <c r="ID167">
        <v>777793</v>
      </c>
      <c r="IG167">
        <v>0.46</v>
      </c>
      <c r="IH167">
        <f t="shared" si="77"/>
        <v>0.46</v>
      </c>
      <c r="IS167">
        <v>777793</v>
      </c>
      <c r="IV167">
        <v>0.39</v>
      </c>
      <c r="IW167">
        <f t="shared" si="78"/>
        <v>0.39</v>
      </c>
      <c r="JH167">
        <v>777793</v>
      </c>
      <c r="JK167">
        <v>0.42</v>
      </c>
      <c r="JL167">
        <f t="shared" si="79"/>
        <v>0.42</v>
      </c>
      <c r="JW167">
        <v>777793</v>
      </c>
      <c r="JZ167">
        <v>0.42</v>
      </c>
      <c r="KA167">
        <f t="shared" si="80"/>
        <v>0.42</v>
      </c>
      <c r="KL167">
        <v>777793</v>
      </c>
      <c r="KO167">
        <v>0.42</v>
      </c>
      <c r="KP167">
        <f t="shared" si="81"/>
        <v>0.42</v>
      </c>
      <c r="LA167">
        <v>777793</v>
      </c>
      <c r="LD167">
        <v>0.44</v>
      </c>
      <c r="LE167">
        <f t="shared" si="82"/>
        <v>0.44</v>
      </c>
      <c r="LP167">
        <v>777793</v>
      </c>
      <c r="LS167">
        <v>0.42</v>
      </c>
      <c r="LT167">
        <f t="shared" si="83"/>
        <v>0.42</v>
      </c>
      <c r="ME167">
        <v>777793</v>
      </c>
      <c r="MH167">
        <v>0.41</v>
      </c>
      <c r="MI167">
        <f t="shared" si="84"/>
        <v>0.41</v>
      </c>
      <c r="MT167">
        <v>777793</v>
      </c>
      <c r="MW167">
        <v>0.4</v>
      </c>
      <c r="MX167">
        <f t="shared" si="85"/>
        <v>0.4</v>
      </c>
      <c r="NI167">
        <v>777793</v>
      </c>
      <c r="NL167">
        <v>0.41</v>
      </c>
      <c r="NM167">
        <f t="shared" si="86"/>
        <v>0.41</v>
      </c>
      <c r="NX167">
        <v>777793</v>
      </c>
      <c r="OA167">
        <v>0.51</v>
      </c>
      <c r="OB167">
        <f t="shared" si="87"/>
        <v>0.51</v>
      </c>
      <c r="OM167">
        <v>777793</v>
      </c>
      <c r="OP167">
        <v>0.42</v>
      </c>
      <c r="OQ167">
        <f t="shared" si="88"/>
        <v>0.42</v>
      </c>
      <c r="PB167">
        <v>777793</v>
      </c>
      <c r="PE167">
        <v>0.41</v>
      </c>
      <c r="PF167">
        <f t="shared" si="89"/>
        <v>0.41</v>
      </c>
      <c r="PQ167">
        <v>777793</v>
      </c>
      <c r="PT167">
        <v>0.41</v>
      </c>
      <c r="PU167">
        <f t="shared" si="90"/>
        <v>0.41</v>
      </c>
      <c r="QF167">
        <v>777793</v>
      </c>
      <c r="QI167">
        <v>0.38</v>
      </c>
      <c r="QJ167">
        <f t="shared" si="91"/>
        <v>0.38</v>
      </c>
      <c r="QU167">
        <v>777793</v>
      </c>
      <c r="QX167">
        <v>0.39</v>
      </c>
      <c r="QY167">
        <f t="shared" si="92"/>
        <v>0.39</v>
      </c>
    </row>
    <row r="168" spans="12:467" x14ac:dyDescent="0.2">
      <c r="L168">
        <v>777359</v>
      </c>
      <c r="O168">
        <v>0.44</v>
      </c>
      <c r="P168">
        <f t="shared" si="62"/>
        <v>0.44</v>
      </c>
      <c r="AA168">
        <v>777359</v>
      </c>
      <c r="AD168">
        <v>0.41</v>
      </c>
      <c r="AE168">
        <f t="shared" si="63"/>
        <v>0.41</v>
      </c>
      <c r="AP168">
        <v>777359</v>
      </c>
      <c r="AS168">
        <v>0.25</v>
      </c>
      <c r="AT168">
        <f t="shared" si="64"/>
        <v>0.25</v>
      </c>
      <c r="BE168">
        <v>777359</v>
      </c>
      <c r="BH168">
        <v>0.5</v>
      </c>
      <c r="BI168">
        <f t="shared" si="65"/>
        <v>0.5</v>
      </c>
      <c r="BT168">
        <v>777359</v>
      </c>
      <c r="BW168">
        <v>0.38</v>
      </c>
      <c r="BX168">
        <f t="shared" si="66"/>
        <v>0.38</v>
      </c>
      <c r="CI168">
        <v>777359</v>
      </c>
      <c r="CL168">
        <v>0.45</v>
      </c>
      <c r="CM168">
        <f t="shared" si="67"/>
        <v>0.45</v>
      </c>
      <c r="CX168">
        <v>777359</v>
      </c>
      <c r="DA168">
        <v>0.46</v>
      </c>
      <c r="DB168">
        <f t="shared" si="68"/>
        <v>0.46</v>
      </c>
      <c r="DM168">
        <v>777359</v>
      </c>
      <c r="DP168">
        <v>0.42</v>
      </c>
      <c r="DQ168">
        <f t="shared" si="69"/>
        <v>0.42</v>
      </c>
      <c r="EB168">
        <v>777359</v>
      </c>
      <c r="EE168">
        <v>0.44</v>
      </c>
      <c r="EF168">
        <f t="shared" si="70"/>
        <v>0.44</v>
      </c>
      <c r="EQ168">
        <v>777359</v>
      </c>
      <c r="ET168">
        <v>0.44</v>
      </c>
      <c r="EU168">
        <f t="shared" si="71"/>
        <v>0.44</v>
      </c>
      <c r="FF168">
        <v>777359</v>
      </c>
      <c r="FI168">
        <v>0.46</v>
      </c>
      <c r="FJ168">
        <f t="shared" si="72"/>
        <v>0.46</v>
      </c>
      <c r="FU168">
        <v>777359</v>
      </c>
      <c r="FX168">
        <v>0.47</v>
      </c>
      <c r="FY168">
        <f t="shared" si="73"/>
        <v>0.47</v>
      </c>
      <c r="GJ168">
        <v>777359</v>
      </c>
      <c r="GM168">
        <v>0.42</v>
      </c>
      <c r="GN168">
        <f t="shared" si="74"/>
        <v>0.42</v>
      </c>
      <c r="GY168">
        <v>777359</v>
      </c>
      <c r="HB168">
        <v>0.45</v>
      </c>
      <c r="HC168">
        <f t="shared" si="75"/>
        <v>0.45</v>
      </c>
      <c r="HN168">
        <v>777359</v>
      </c>
      <c r="HQ168">
        <v>0.38</v>
      </c>
      <c r="HR168">
        <f t="shared" si="76"/>
        <v>0.38</v>
      </c>
      <c r="ID168">
        <v>777794</v>
      </c>
      <c r="IG168">
        <v>0.52</v>
      </c>
      <c r="IH168">
        <f t="shared" si="77"/>
        <v>0.52</v>
      </c>
      <c r="IS168">
        <v>777794</v>
      </c>
      <c r="IV168">
        <v>0.51</v>
      </c>
      <c r="IW168">
        <f t="shared" si="78"/>
        <v>0.51</v>
      </c>
      <c r="JH168">
        <v>777794</v>
      </c>
      <c r="JK168">
        <v>0.51</v>
      </c>
      <c r="JL168">
        <f t="shared" si="79"/>
        <v>0.51</v>
      </c>
      <c r="JW168">
        <v>777794</v>
      </c>
      <c r="JZ168">
        <v>0.49</v>
      </c>
      <c r="KA168">
        <f t="shared" si="80"/>
        <v>0.49</v>
      </c>
      <c r="KL168">
        <v>777794</v>
      </c>
      <c r="KO168">
        <v>0.45</v>
      </c>
      <c r="KP168">
        <f t="shared" si="81"/>
        <v>0.45</v>
      </c>
      <c r="LA168">
        <v>777794</v>
      </c>
      <c r="LD168">
        <v>0.51</v>
      </c>
      <c r="LE168">
        <f t="shared" si="82"/>
        <v>0.51</v>
      </c>
      <c r="LP168">
        <v>777794</v>
      </c>
      <c r="LS168">
        <v>0.48</v>
      </c>
      <c r="LT168">
        <f t="shared" si="83"/>
        <v>0.48</v>
      </c>
      <c r="ME168">
        <v>777794</v>
      </c>
      <c r="MH168">
        <v>0.51</v>
      </c>
      <c r="MI168">
        <f t="shared" si="84"/>
        <v>0.51</v>
      </c>
      <c r="MT168">
        <v>777794</v>
      </c>
      <c r="MW168">
        <v>0.43</v>
      </c>
      <c r="MX168">
        <f t="shared" si="85"/>
        <v>0.43</v>
      </c>
      <c r="NI168">
        <v>777794</v>
      </c>
      <c r="NL168">
        <v>0.5</v>
      </c>
      <c r="NM168">
        <f t="shared" si="86"/>
        <v>0.5</v>
      </c>
      <c r="NX168">
        <v>777794</v>
      </c>
      <c r="OA168">
        <v>0.48</v>
      </c>
      <c r="OB168">
        <f t="shared" si="87"/>
        <v>0.48</v>
      </c>
      <c r="OM168">
        <v>777794</v>
      </c>
      <c r="OP168">
        <v>0.51</v>
      </c>
      <c r="OQ168">
        <f t="shared" si="88"/>
        <v>0.51</v>
      </c>
      <c r="PB168">
        <v>777794</v>
      </c>
      <c r="PE168">
        <v>0.5</v>
      </c>
      <c r="PF168">
        <f t="shared" si="89"/>
        <v>0.5</v>
      </c>
      <c r="PQ168">
        <v>777794</v>
      </c>
      <c r="PT168">
        <v>0.53</v>
      </c>
      <c r="PU168">
        <f t="shared" si="90"/>
        <v>0.53</v>
      </c>
      <c r="QF168">
        <v>777794</v>
      </c>
      <c r="QI168">
        <v>0.49</v>
      </c>
      <c r="QJ168">
        <f t="shared" si="91"/>
        <v>0.49</v>
      </c>
      <c r="QU168">
        <v>777794</v>
      </c>
      <c r="QX168">
        <v>0.49</v>
      </c>
      <c r="QY168">
        <f t="shared" si="92"/>
        <v>0.49</v>
      </c>
    </row>
    <row r="169" spans="12:467" x14ac:dyDescent="0.2">
      <c r="L169">
        <v>777360</v>
      </c>
      <c r="O169">
        <v>0.56999999999999995</v>
      </c>
      <c r="P169">
        <f t="shared" si="62"/>
        <v>0.56999999999999995</v>
      </c>
      <c r="AA169">
        <v>777360</v>
      </c>
      <c r="AD169">
        <v>0.59</v>
      </c>
      <c r="AE169">
        <f t="shared" si="63"/>
        <v>0.59</v>
      </c>
      <c r="AP169">
        <v>777360</v>
      </c>
      <c r="AS169">
        <v>0.54</v>
      </c>
      <c r="AT169">
        <f t="shared" si="64"/>
        <v>0.54</v>
      </c>
      <c r="BE169">
        <v>777360</v>
      </c>
      <c r="BH169">
        <v>0.53</v>
      </c>
      <c r="BI169">
        <f t="shared" si="65"/>
        <v>0.53</v>
      </c>
      <c r="BT169">
        <v>777360</v>
      </c>
      <c r="BW169">
        <v>0.38</v>
      </c>
      <c r="BX169">
        <f t="shared" si="66"/>
        <v>0.38</v>
      </c>
      <c r="CI169">
        <v>777360</v>
      </c>
      <c r="CL169">
        <v>0.56000000000000005</v>
      </c>
      <c r="CM169">
        <f t="shared" si="67"/>
        <v>0.56000000000000005</v>
      </c>
      <c r="CX169">
        <v>777360</v>
      </c>
      <c r="DA169">
        <v>0.54</v>
      </c>
      <c r="DB169">
        <f t="shared" si="68"/>
        <v>0.54</v>
      </c>
      <c r="DM169">
        <v>777360</v>
      </c>
      <c r="DP169">
        <v>0.56000000000000005</v>
      </c>
      <c r="DQ169">
        <f t="shared" si="69"/>
        <v>0.56000000000000005</v>
      </c>
      <c r="EB169">
        <v>777360</v>
      </c>
      <c r="EE169">
        <v>0.56000000000000005</v>
      </c>
      <c r="EF169">
        <f t="shared" si="70"/>
        <v>0.56000000000000005</v>
      </c>
      <c r="EQ169">
        <v>777360</v>
      </c>
      <c r="ET169">
        <v>0.56000000000000005</v>
      </c>
      <c r="EU169">
        <f t="shared" si="71"/>
        <v>0.56000000000000005</v>
      </c>
      <c r="FF169">
        <v>777360</v>
      </c>
      <c r="FI169">
        <v>0.56999999999999995</v>
      </c>
      <c r="FJ169">
        <f t="shared" si="72"/>
        <v>0.56999999999999995</v>
      </c>
      <c r="FU169">
        <v>777360</v>
      </c>
      <c r="FX169">
        <v>0.56000000000000005</v>
      </c>
      <c r="FY169">
        <f t="shared" si="73"/>
        <v>0.56000000000000005</v>
      </c>
      <c r="GJ169">
        <v>777360</v>
      </c>
      <c r="GM169">
        <v>0.54</v>
      </c>
      <c r="GN169">
        <f t="shared" si="74"/>
        <v>0.54</v>
      </c>
      <c r="GY169">
        <v>777360</v>
      </c>
      <c r="HB169">
        <v>0.59</v>
      </c>
      <c r="HC169">
        <f t="shared" si="75"/>
        <v>0.59</v>
      </c>
      <c r="HN169">
        <v>777360</v>
      </c>
      <c r="HQ169">
        <v>0.52</v>
      </c>
      <c r="HR169">
        <f t="shared" si="76"/>
        <v>0.52</v>
      </c>
      <c r="ID169">
        <v>777795</v>
      </c>
      <c r="IG169">
        <v>0.49</v>
      </c>
      <c r="IH169">
        <f t="shared" si="77"/>
        <v>0.49</v>
      </c>
      <c r="IS169">
        <v>777795</v>
      </c>
      <c r="IV169">
        <v>0.46</v>
      </c>
      <c r="IW169">
        <f t="shared" si="78"/>
        <v>0.46</v>
      </c>
      <c r="JH169">
        <v>777795</v>
      </c>
      <c r="JK169">
        <v>0.48</v>
      </c>
      <c r="JL169">
        <f t="shared" si="79"/>
        <v>0.48</v>
      </c>
      <c r="JW169">
        <v>777795</v>
      </c>
      <c r="JZ169">
        <v>0.49</v>
      </c>
      <c r="KA169">
        <f t="shared" si="80"/>
        <v>0.49</v>
      </c>
      <c r="KL169">
        <v>777795</v>
      </c>
      <c r="KO169">
        <v>0.46</v>
      </c>
      <c r="KP169">
        <f t="shared" si="81"/>
        <v>0.46</v>
      </c>
      <c r="LA169">
        <v>777795</v>
      </c>
      <c r="LD169">
        <v>0.46</v>
      </c>
      <c r="LE169">
        <f t="shared" si="82"/>
        <v>0.46</v>
      </c>
      <c r="LP169">
        <v>777795</v>
      </c>
      <c r="LS169">
        <v>0.48</v>
      </c>
      <c r="LT169">
        <f t="shared" si="83"/>
        <v>0.48</v>
      </c>
      <c r="ME169">
        <v>777795</v>
      </c>
      <c r="MH169">
        <v>0.5</v>
      </c>
      <c r="MI169">
        <f t="shared" si="84"/>
        <v>0.5</v>
      </c>
      <c r="MT169">
        <v>777795</v>
      </c>
      <c r="MW169">
        <v>0.44</v>
      </c>
      <c r="MX169">
        <f t="shared" si="85"/>
        <v>0.44</v>
      </c>
      <c r="NI169">
        <v>777795</v>
      </c>
      <c r="NL169">
        <v>0.49</v>
      </c>
      <c r="NM169">
        <f t="shared" si="86"/>
        <v>0.49</v>
      </c>
      <c r="NX169">
        <v>777795</v>
      </c>
      <c r="OA169">
        <v>0.46</v>
      </c>
      <c r="OB169">
        <f t="shared" si="87"/>
        <v>0.46</v>
      </c>
      <c r="OM169">
        <v>777795</v>
      </c>
      <c r="OP169">
        <v>0.5</v>
      </c>
      <c r="OQ169">
        <f t="shared" si="88"/>
        <v>0.5</v>
      </c>
      <c r="PB169">
        <v>777795</v>
      </c>
      <c r="PE169">
        <v>0.49</v>
      </c>
      <c r="PF169">
        <f t="shared" si="89"/>
        <v>0.49</v>
      </c>
      <c r="PQ169">
        <v>777795</v>
      </c>
      <c r="PT169">
        <v>0.46</v>
      </c>
      <c r="PU169">
        <f t="shared" si="90"/>
        <v>0.46</v>
      </c>
      <c r="QF169">
        <v>777795</v>
      </c>
      <c r="QI169">
        <v>0.47</v>
      </c>
      <c r="QJ169">
        <f t="shared" si="91"/>
        <v>0.47</v>
      </c>
      <c r="QU169">
        <v>777795</v>
      </c>
      <c r="QX169">
        <v>0.47</v>
      </c>
      <c r="QY169">
        <f t="shared" si="92"/>
        <v>0.47</v>
      </c>
    </row>
    <row r="170" spans="12:467" x14ac:dyDescent="0.2">
      <c r="L170">
        <v>777361</v>
      </c>
      <c r="O170">
        <v>0.44</v>
      </c>
      <c r="P170">
        <f t="shared" si="62"/>
        <v>0.44</v>
      </c>
      <c r="AA170">
        <v>777361</v>
      </c>
      <c r="AD170">
        <v>0.44</v>
      </c>
      <c r="AE170">
        <f t="shared" si="63"/>
        <v>0.44</v>
      </c>
      <c r="AP170">
        <v>777361</v>
      </c>
      <c r="AS170">
        <v>0.56999999999999995</v>
      </c>
      <c r="AT170">
        <f t="shared" si="64"/>
        <v>0.56999999999999995</v>
      </c>
      <c r="BE170">
        <v>777361</v>
      </c>
      <c r="BH170">
        <v>0.56999999999999995</v>
      </c>
      <c r="BI170">
        <f t="shared" si="65"/>
        <v>0.56999999999999995</v>
      </c>
      <c r="BT170">
        <v>777361</v>
      </c>
      <c r="BW170">
        <v>0.5</v>
      </c>
      <c r="BX170">
        <f t="shared" si="66"/>
        <v>0.5</v>
      </c>
      <c r="CI170">
        <v>777361</v>
      </c>
      <c r="CL170">
        <v>0.5</v>
      </c>
      <c r="CM170">
        <f t="shared" si="67"/>
        <v>0.5</v>
      </c>
      <c r="CX170">
        <v>777361</v>
      </c>
      <c r="DA170">
        <v>0.49</v>
      </c>
      <c r="DB170">
        <f t="shared" si="68"/>
        <v>0.49</v>
      </c>
      <c r="DM170">
        <v>777361</v>
      </c>
      <c r="DP170">
        <v>0.49</v>
      </c>
      <c r="DQ170">
        <f t="shared" si="69"/>
        <v>0.49</v>
      </c>
      <c r="EB170">
        <v>777361</v>
      </c>
      <c r="EE170">
        <v>0.48</v>
      </c>
      <c r="EF170">
        <f t="shared" si="70"/>
        <v>0.48</v>
      </c>
      <c r="EQ170">
        <v>777361</v>
      </c>
      <c r="ET170">
        <v>0.48</v>
      </c>
      <c r="EU170">
        <f t="shared" si="71"/>
        <v>0.48</v>
      </c>
      <c r="FF170">
        <v>777361</v>
      </c>
      <c r="FI170">
        <v>0.51</v>
      </c>
      <c r="FJ170">
        <f t="shared" si="72"/>
        <v>0.51</v>
      </c>
      <c r="FU170">
        <v>777361</v>
      </c>
      <c r="FX170">
        <v>0.51</v>
      </c>
      <c r="FY170">
        <f t="shared" si="73"/>
        <v>0.51</v>
      </c>
      <c r="GJ170">
        <v>777361</v>
      </c>
      <c r="GM170">
        <v>0.46</v>
      </c>
      <c r="GN170">
        <f t="shared" si="74"/>
        <v>0.46</v>
      </c>
      <c r="GY170">
        <v>777361</v>
      </c>
      <c r="HB170">
        <v>0.49</v>
      </c>
      <c r="HC170">
        <f t="shared" si="75"/>
        <v>0.49</v>
      </c>
      <c r="HN170">
        <v>777361</v>
      </c>
      <c r="HQ170">
        <v>0.48</v>
      </c>
      <c r="HR170">
        <f t="shared" si="76"/>
        <v>0.48</v>
      </c>
      <c r="ID170">
        <v>777796</v>
      </c>
      <c r="IG170">
        <v>0.55000000000000004</v>
      </c>
      <c r="IH170">
        <f t="shared" si="77"/>
        <v>0.55000000000000004</v>
      </c>
      <c r="IS170">
        <v>777796</v>
      </c>
      <c r="IV170">
        <v>0.55000000000000004</v>
      </c>
      <c r="IW170">
        <f t="shared" si="78"/>
        <v>0.55000000000000004</v>
      </c>
      <c r="JH170">
        <v>777796</v>
      </c>
      <c r="JK170">
        <v>0.55000000000000004</v>
      </c>
      <c r="JL170">
        <f t="shared" si="79"/>
        <v>0.55000000000000004</v>
      </c>
      <c r="JW170">
        <v>777796</v>
      </c>
      <c r="JZ170">
        <v>0.54</v>
      </c>
      <c r="KA170">
        <f t="shared" si="80"/>
        <v>0.54</v>
      </c>
      <c r="KL170">
        <v>777796</v>
      </c>
      <c r="KO170">
        <v>0.49</v>
      </c>
      <c r="KP170">
        <f t="shared" si="81"/>
        <v>0.49</v>
      </c>
      <c r="LA170">
        <v>777796</v>
      </c>
      <c r="LD170">
        <v>0.54</v>
      </c>
      <c r="LE170">
        <f t="shared" si="82"/>
        <v>0.54</v>
      </c>
      <c r="LP170">
        <v>777796</v>
      </c>
      <c r="LS170">
        <v>0.54</v>
      </c>
      <c r="LT170">
        <f t="shared" si="83"/>
        <v>0.54</v>
      </c>
      <c r="ME170">
        <v>777796</v>
      </c>
      <c r="MH170">
        <v>0.52</v>
      </c>
      <c r="MI170">
        <f t="shared" si="84"/>
        <v>0.52</v>
      </c>
      <c r="MT170">
        <v>777796</v>
      </c>
      <c r="MW170">
        <v>0.53</v>
      </c>
      <c r="MX170">
        <f t="shared" si="85"/>
        <v>0.53</v>
      </c>
      <c r="NI170">
        <v>777796</v>
      </c>
      <c r="NL170">
        <v>0.54</v>
      </c>
      <c r="NM170">
        <f t="shared" si="86"/>
        <v>0.54</v>
      </c>
      <c r="NX170">
        <v>777796</v>
      </c>
      <c r="OA170">
        <v>0.5</v>
      </c>
      <c r="OB170">
        <f t="shared" si="87"/>
        <v>0.5</v>
      </c>
      <c r="OM170">
        <v>777796</v>
      </c>
      <c r="OP170">
        <v>0.53</v>
      </c>
      <c r="OQ170">
        <f t="shared" si="88"/>
        <v>0.53</v>
      </c>
      <c r="PB170">
        <v>777796</v>
      </c>
      <c r="PE170">
        <v>0.56000000000000005</v>
      </c>
      <c r="PF170">
        <f t="shared" si="89"/>
        <v>0.56000000000000005</v>
      </c>
      <c r="PQ170">
        <v>777796</v>
      </c>
      <c r="PT170">
        <v>0.53</v>
      </c>
      <c r="PU170">
        <f t="shared" si="90"/>
        <v>0.53</v>
      </c>
      <c r="QF170">
        <v>777796</v>
      </c>
      <c r="QI170">
        <v>0.55000000000000004</v>
      </c>
      <c r="QJ170">
        <f t="shared" si="91"/>
        <v>0.55000000000000004</v>
      </c>
      <c r="QU170">
        <v>777796</v>
      </c>
      <c r="QX170">
        <v>0.54</v>
      </c>
      <c r="QY170">
        <f t="shared" si="92"/>
        <v>0.54</v>
      </c>
    </row>
    <row r="171" spans="12:467" x14ac:dyDescent="0.2">
      <c r="L171">
        <v>777362</v>
      </c>
      <c r="O171">
        <v>0.54</v>
      </c>
      <c r="P171">
        <f t="shared" si="62"/>
        <v>0.54</v>
      </c>
      <c r="AA171">
        <v>777362</v>
      </c>
      <c r="AD171">
        <v>0.6</v>
      </c>
      <c r="AE171">
        <f t="shared" si="63"/>
        <v>0.6</v>
      </c>
      <c r="AP171">
        <v>777362</v>
      </c>
      <c r="AS171">
        <v>0.33</v>
      </c>
      <c r="AT171">
        <f t="shared" si="64"/>
        <v>0.33</v>
      </c>
      <c r="BE171">
        <v>777362</v>
      </c>
      <c r="BH171">
        <v>0.5</v>
      </c>
      <c r="BI171">
        <f t="shared" si="65"/>
        <v>0.5</v>
      </c>
      <c r="BT171">
        <v>777362</v>
      </c>
      <c r="BW171">
        <v>0.49</v>
      </c>
      <c r="BX171">
        <f t="shared" si="66"/>
        <v>0.49</v>
      </c>
      <c r="CI171">
        <v>777362</v>
      </c>
      <c r="CL171">
        <v>0.5</v>
      </c>
      <c r="CM171">
        <f t="shared" si="67"/>
        <v>0.5</v>
      </c>
      <c r="CX171">
        <v>777362</v>
      </c>
      <c r="DA171">
        <v>0.54</v>
      </c>
      <c r="DB171">
        <f t="shared" si="68"/>
        <v>0.54</v>
      </c>
      <c r="DM171">
        <v>777362</v>
      </c>
      <c r="DP171">
        <v>0.55000000000000004</v>
      </c>
      <c r="DQ171">
        <f t="shared" si="69"/>
        <v>0.55000000000000004</v>
      </c>
      <c r="EB171">
        <v>777362</v>
      </c>
      <c r="EE171">
        <v>0.56999999999999995</v>
      </c>
      <c r="EF171">
        <f t="shared" si="70"/>
        <v>0.56999999999999995</v>
      </c>
      <c r="EQ171">
        <v>777362</v>
      </c>
      <c r="ET171">
        <v>0.56999999999999995</v>
      </c>
      <c r="EU171">
        <f t="shared" si="71"/>
        <v>0.56999999999999995</v>
      </c>
      <c r="FF171">
        <v>777362</v>
      </c>
      <c r="FI171">
        <v>0.52</v>
      </c>
      <c r="FJ171">
        <f t="shared" si="72"/>
        <v>0.52</v>
      </c>
      <c r="FU171">
        <v>777362</v>
      </c>
      <c r="FX171">
        <v>0.52</v>
      </c>
      <c r="FY171">
        <f t="shared" si="73"/>
        <v>0.52</v>
      </c>
      <c r="GJ171">
        <v>777362</v>
      </c>
      <c r="GM171">
        <v>0.53</v>
      </c>
      <c r="GN171">
        <f t="shared" si="74"/>
        <v>0.53</v>
      </c>
      <c r="GY171">
        <v>777362</v>
      </c>
      <c r="HB171">
        <v>0.55000000000000004</v>
      </c>
      <c r="HC171">
        <f t="shared" si="75"/>
        <v>0.55000000000000004</v>
      </c>
      <c r="HN171">
        <v>777362</v>
      </c>
      <c r="HQ171">
        <v>0.52</v>
      </c>
      <c r="HR171">
        <f t="shared" si="76"/>
        <v>0.52</v>
      </c>
      <c r="ID171">
        <v>777809</v>
      </c>
      <c r="IG171">
        <v>0.49</v>
      </c>
      <c r="IH171">
        <f t="shared" si="77"/>
        <v>0.49</v>
      </c>
      <c r="IS171">
        <v>777809</v>
      </c>
      <c r="IV171">
        <v>0.48</v>
      </c>
      <c r="IW171">
        <f t="shared" si="78"/>
        <v>0.48</v>
      </c>
      <c r="JH171">
        <v>777809</v>
      </c>
      <c r="JK171">
        <v>0.5</v>
      </c>
      <c r="JL171">
        <f t="shared" si="79"/>
        <v>0.5</v>
      </c>
      <c r="JW171">
        <v>777809</v>
      </c>
      <c r="JZ171">
        <v>0.5</v>
      </c>
      <c r="KA171">
        <f t="shared" si="80"/>
        <v>0.5</v>
      </c>
      <c r="KL171">
        <v>777809</v>
      </c>
      <c r="KO171">
        <v>0.48</v>
      </c>
      <c r="KP171">
        <f t="shared" si="81"/>
        <v>0.48</v>
      </c>
      <c r="LA171">
        <v>777809</v>
      </c>
      <c r="LD171">
        <v>0.46</v>
      </c>
      <c r="LE171">
        <f t="shared" si="82"/>
        <v>0.46</v>
      </c>
      <c r="LP171">
        <v>777809</v>
      </c>
      <c r="LS171">
        <v>0.49</v>
      </c>
      <c r="LT171">
        <f t="shared" si="83"/>
        <v>0.49</v>
      </c>
      <c r="ME171">
        <v>777809</v>
      </c>
      <c r="MH171">
        <v>0.48</v>
      </c>
      <c r="MI171">
        <f t="shared" si="84"/>
        <v>0.48</v>
      </c>
      <c r="MT171">
        <v>777809</v>
      </c>
      <c r="MW171">
        <v>0.45</v>
      </c>
      <c r="MX171">
        <f t="shared" si="85"/>
        <v>0.45</v>
      </c>
      <c r="NI171">
        <v>777809</v>
      </c>
      <c r="NL171">
        <v>0.5</v>
      </c>
      <c r="NM171">
        <f t="shared" si="86"/>
        <v>0.5</v>
      </c>
      <c r="NX171">
        <v>777809</v>
      </c>
      <c r="OA171">
        <v>0.48</v>
      </c>
      <c r="OB171">
        <f t="shared" si="87"/>
        <v>0.48</v>
      </c>
      <c r="OM171">
        <v>777809</v>
      </c>
      <c r="OP171">
        <v>0.49</v>
      </c>
      <c r="OQ171">
        <f t="shared" si="88"/>
        <v>0.49</v>
      </c>
      <c r="PB171">
        <v>777809</v>
      </c>
      <c r="PE171">
        <v>0.52</v>
      </c>
      <c r="PF171">
        <f t="shared" si="89"/>
        <v>0.52</v>
      </c>
      <c r="PQ171">
        <v>777809</v>
      </c>
      <c r="PT171">
        <v>0.5</v>
      </c>
      <c r="PU171">
        <f t="shared" si="90"/>
        <v>0.5</v>
      </c>
      <c r="QF171">
        <v>777809</v>
      </c>
      <c r="QI171">
        <v>0.5</v>
      </c>
      <c r="QJ171">
        <f t="shared" si="91"/>
        <v>0.5</v>
      </c>
      <c r="QU171">
        <v>777809</v>
      </c>
      <c r="QX171">
        <v>0.47</v>
      </c>
      <c r="QY171">
        <f t="shared" si="92"/>
        <v>0.47</v>
      </c>
    </row>
    <row r="172" spans="12:467" x14ac:dyDescent="0.2">
      <c r="L172">
        <v>777363</v>
      </c>
      <c r="O172">
        <v>0.48</v>
      </c>
      <c r="P172">
        <f t="shared" si="62"/>
        <v>0.48</v>
      </c>
      <c r="AA172">
        <v>777363</v>
      </c>
      <c r="AD172">
        <v>0.52</v>
      </c>
      <c r="AE172">
        <f t="shared" si="63"/>
        <v>0.52</v>
      </c>
      <c r="AP172">
        <v>777363</v>
      </c>
      <c r="AS172">
        <v>0.51</v>
      </c>
      <c r="AT172">
        <f t="shared" si="64"/>
        <v>0.51</v>
      </c>
      <c r="BE172">
        <v>777363</v>
      </c>
      <c r="BH172">
        <v>0.59</v>
      </c>
      <c r="BI172">
        <f t="shared" si="65"/>
        <v>0.59</v>
      </c>
      <c r="BT172">
        <v>777363</v>
      </c>
      <c r="BW172">
        <v>0.43</v>
      </c>
      <c r="BX172">
        <f t="shared" si="66"/>
        <v>0.43</v>
      </c>
      <c r="CI172">
        <v>777363</v>
      </c>
      <c r="CL172">
        <v>0.49</v>
      </c>
      <c r="CM172">
        <f t="shared" si="67"/>
        <v>0.49</v>
      </c>
      <c r="CX172">
        <v>777363</v>
      </c>
      <c r="DA172">
        <v>0.49</v>
      </c>
      <c r="DB172">
        <f t="shared" si="68"/>
        <v>0.49</v>
      </c>
      <c r="DM172">
        <v>777363</v>
      </c>
      <c r="DP172">
        <v>0.45</v>
      </c>
      <c r="DQ172">
        <f t="shared" si="69"/>
        <v>0.45</v>
      </c>
      <c r="EB172">
        <v>777363</v>
      </c>
      <c r="EE172">
        <v>0.5</v>
      </c>
      <c r="EF172">
        <f t="shared" si="70"/>
        <v>0.5</v>
      </c>
      <c r="EQ172">
        <v>777363</v>
      </c>
      <c r="ET172">
        <v>0.5</v>
      </c>
      <c r="EU172">
        <f t="shared" si="71"/>
        <v>0.5</v>
      </c>
      <c r="FF172">
        <v>777363</v>
      </c>
      <c r="FI172">
        <v>0.5</v>
      </c>
      <c r="FJ172">
        <f t="shared" si="72"/>
        <v>0.5</v>
      </c>
      <c r="FU172">
        <v>777363</v>
      </c>
      <c r="FX172">
        <v>0.51</v>
      </c>
      <c r="FY172">
        <f t="shared" si="73"/>
        <v>0.51</v>
      </c>
      <c r="GJ172">
        <v>777363</v>
      </c>
      <c r="GM172">
        <v>0.45</v>
      </c>
      <c r="GN172">
        <f t="shared" si="74"/>
        <v>0.45</v>
      </c>
      <c r="GY172">
        <v>777363</v>
      </c>
      <c r="HB172">
        <v>0.54</v>
      </c>
      <c r="HC172">
        <f t="shared" si="75"/>
        <v>0.54</v>
      </c>
      <c r="HN172">
        <v>777363</v>
      </c>
      <c r="HQ172">
        <v>0.4</v>
      </c>
      <c r="HR172">
        <f t="shared" si="76"/>
        <v>0.4</v>
      </c>
      <c r="ID172">
        <v>777766</v>
      </c>
      <c r="IG172">
        <v>0.52</v>
      </c>
      <c r="IH172">
        <f t="shared" si="77"/>
        <v>0.52</v>
      </c>
      <c r="IS172">
        <v>777766</v>
      </c>
      <c r="IV172">
        <v>0.53</v>
      </c>
      <c r="IW172">
        <f t="shared" si="78"/>
        <v>0.53</v>
      </c>
      <c r="JH172">
        <v>777766</v>
      </c>
      <c r="JK172">
        <v>0.59</v>
      </c>
      <c r="JL172">
        <f t="shared" si="79"/>
        <v>0.59</v>
      </c>
      <c r="JW172">
        <v>777766</v>
      </c>
      <c r="JZ172">
        <v>0.55000000000000004</v>
      </c>
      <c r="KA172">
        <f t="shared" si="80"/>
        <v>0.55000000000000004</v>
      </c>
      <c r="KL172">
        <v>777766</v>
      </c>
      <c r="KO172">
        <v>0.57999999999999996</v>
      </c>
      <c r="KP172">
        <f t="shared" si="81"/>
        <v>0.57999999999999996</v>
      </c>
      <c r="LA172">
        <v>777766</v>
      </c>
      <c r="LD172">
        <v>0.56999999999999995</v>
      </c>
      <c r="LE172">
        <f t="shared" si="82"/>
        <v>0.56999999999999995</v>
      </c>
      <c r="LP172">
        <v>777766</v>
      </c>
      <c r="LS172">
        <v>0.54</v>
      </c>
      <c r="LT172">
        <f t="shared" si="83"/>
        <v>0.54</v>
      </c>
      <c r="ME172">
        <v>777766</v>
      </c>
      <c r="MH172">
        <v>0.57999999999999996</v>
      </c>
      <c r="MI172">
        <f t="shared" si="84"/>
        <v>0.57999999999999996</v>
      </c>
      <c r="MT172">
        <v>777766</v>
      </c>
      <c r="MW172">
        <v>0.57999999999999996</v>
      </c>
      <c r="MX172">
        <f t="shared" si="85"/>
        <v>0.57999999999999996</v>
      </c>
      <c r="NI172">
        <v>777766</v>
      </c>
      <c r="NL172">
        <v>0.53</v>
      </c>
      <c r="NM172">
        <f t="shared" si="86"/>
        <v>0.53</v>
      </c>
      <c r="NX172">
        <v>777766</v>
      </c>
      <c r="OA172">
        <v>0.56999999999999995</v>
      </c>
      <c r="OB172">
        <f t="shared" si="87"/>
        <v>0.56999999999999995</v>
      </c>
      <c r="OM172">
        <v>777766</v>
      </c>
      <c r="OP172">
        <v>0.56000000000000005</v>
      </c>
      <c r="OQ172">
        <f t="shared" si="88"/>
        <v>0.56000000000000005</v>
      </c>
      <c r="PB172">
        <v>777766</v>
      </c>
      <c r="PE172">
        <v>0.56000000000000005</v>
      </c>
      <c r="PF172">
        <f t="shared" si="89"/>
        <v>0.56000000000000005</v>
      </c>
      <c r="PQ172">
        <v>777766</v>
      </c>
      <c r="PT172">
        <v>0.54</v>
      </c>
      <c r="PU172">
        <f t="shared" si="90"/>
        <v>0.54</v>
      </c>
      <c r="QF172">
        <v>777766</v>
      </c>
      <c r="QI172">
        <v>0.54</v>
      </c>
      <c r="QJ172">
        <f t="shared" si="91"/>
        <v>0.54</v>
      </c>
      <c r="QU172">
        <v>777766</v>
      </c>
      <c r="QX172">
        <v>0.55000000000000004</v>
      </c>
      <c r="QY172">
        <f t="shared" si="92"/>
        <v>0.55000000000000004</v>
      </c>
    </row>
    <row r="173" spans="12:467" x14ac:dyDescent="0.2">
      <c r="L173">
        <v>777365</v>
      </c>
      <c r="O173">
        <v>0.41</v>
      </c>
      <c r="P173">
        <f t="shared" si="62"/>
        <v>0.41</v>
      </c>
      <c r="AA173">
        <v>777365</v>
      </c>
      <c r="AD173">
        <v>0.38</v>
      </c>
      <c r="AE173">
        <f t="shared" si="63"/>
        <v>0.38</v>
      </c>
      <c r="AP173">
        <v>777365</v>
      </c>
      <c r="AS173">
        <v>0.4</v>
      </c>
      <c r="AT173">
        <f t="shared" si="64"/>
        <v>0.4</v>
      </c>
      <c r="BE173">
        <v>777365</v>
      </c>
      <c r="BH173">
        <v>0.32</v>
      </c>
      <c r="BI173">
        <f t="shared" si="65"/>
        <v>0.32</v>
      </c>
      <c r="BT173">
        <v>777365</v>
      </c>
      <c r="BW173">
        <v>0.43</v>
      </c>
      <c r="BX173">
        <f t="shared" si="66"/>
        <v>0.43</v>
      </c>
      <c r="CI173">
        <v>777365</v>
      </c>
      <c r="CL173">
        <v>0.43</v>
      </c>
      <c r="CM173">
        <f t="shared" si="67"/>
        <v>0.43</v>
      </c>
      <c r="CX173">
        <v>777365</v>
      </c>
      <c r="DA173">
        <v>0.45</v>
      </c>
      <c r="DB173">
        <f t="shared" si="68"/>
        <v>0.45</v>
      </c>
      <c r="DM173">
        <v>777365</v>
      </c>
      <c r="DP173">
        <v>0.41</v>
      </c>
      <c r="DQ173">
        <f t="shared" si="69"/>
        <v>0.41</v>
      </c>
      <c r="EB173">
        <v>777365</v>
      </c>
      <c r="EE173">
        <v>0.45</v>
      </c>
      <c r="EF173">
        <f t="shared" si="70"/>
        <v>0.45</v>
      </c>
      <c r="EQ173">
        <v>777365</v>
      </c>
      <c r="ET173">
        <v>0.45</v>
      </c>
      <c r="EU173">
        <f t="shared" si="71"/>
        <v>0.45</v>
      </c>
      <c r="FF173">
        <v>777365</v>
      </c>
      <c r="FI173">
        <v>0.42</v>
      </c>
      <c r="FJ173">
        <f t="shared" si="72"/>
        <v>0.42</v>
      </c>
      <c r="FU173">
        <v>777365</v>
      </c>
      <c r="FX173">
        <v>0.43</v>
      </c>
      <c r="FY173">
        <f t="shared" si="73"/>
        <v>0.43</v>
      </c>
      <c r="GJ173">
        <v>777365</v>
      </c>
      <c r="GM173">
        <v>0.42</v>
      </c>
      <c r="GN173">
        <f t="shared" si="74"/>
        <v>0.42</v>
      </c>
      <c r="GY173">
        <v>777365</v>
      </c>
      <c r="HB173">
        <v>0.45</v>
      </c>
      <c r="HC173">
        <f t="shared" si="75"/>
        <v>0.45</v>
      </c>
      <c r="HN173">
        <v>777365</v>
      </c>
      <c r="HQ173">
        <v>0.36</v>
      </c>
      <c r="HR173">
        <f t="shared" si="76"/>
        <v>0.36</v>
      </c>
      <c r="ID173">
        <v>777767</v>
      </c>
      <c r="IG173">
        <v>0.5</v>
      </c>
      <c r="IH173">
        <f t="shared" si="77"/>
        <v>0.5</v>
      </c>
      <c r="IS173">
        <v>777767</v>
      </c>
      <c r="IV173">
        <v>0.48</v>
      </c>
      <c r="IW173">
        <f t="shared" si="78"/>
        <v>0.48</v>
      </c>
      <c r="JH173">
        <v>777767</v>
      </c>
      <c r="JK173">
        <v>0.52</v>
      </c>
      <c r="JL173">
        <f t="shared" si="79"/>
        <v>0.52</v>
      </c>
      <c r="JW173">
        <v>777767</v>
      </c>
      <c r="JZ173">
        <v>0.47</v>
      </c>
      <c r="KA173">
        <f t="shared" si="80"/>
        <v>0.47</v>
      </c>
      <c r="KL173">
        <v>777767</v>
      </c>
      <c r="KO173">
        <v>0.53</v>
      </c>
      <c r="KP173">
        <f t="shared" si="81"/>
        <v>0.53</v>
      </c>
      <c r="LA173">
        <v>777767</v>
      </c>
      <c r="LD173">
        <v>0.49</v>
      </c>
      <c r="LE173">
        <f t="shared" si="82"/>
        <v>0.49</v>
      </c>
      <c r="LP173">
        <v>777767</v>
      </c>
      <c r="LS173">
        <v>0.49</v>
      </c>
      <c r="LT173">
        <f t="shared" si="83"/>
        <v>0.49</v>
      </c>
      <c r="ME173">
        <v>777767</v>
      </c>
      <c r="MH173">
        <v>0.54</v>
      </c>
      <c r="MI173">
        <f t="shared" si="84"/>
        <v>0.54</v>
      </c>
      <c r="MT173">
        <v>777767</v>
      </c>
      <c r="MW173">
        <v>0.59</v>
      </c>
      <c r="MX173">
        <f t="shared" si="85"/>
        <v>0.59</v>
      </c>
      <c r="NI173">
        <v>777767</v>
      </c>
      <c r="NL173">
        <v>0.5</v>
      </c>
      <c r="NM173">
        <f t="shared" si="86"/>
        <v>0.5</v>
      </c>
      <c r="NX173">
        <v>777767</v>
      </c>
      <c r="OA173">
        <v>0.49</v>
      </c>
      <c r="OB173">
        <f t="shared" si="87"/>
        <v>0.49</v>
      </c>
      <c r="OM173">
        <v>777767</v>
      </c>
      <c r="OP173">
        <v>0.49</v>
      </c>
      <c r="OQ173">
        <f t="shared" si="88"/>
        <v>0.49</v>
      </c>
      <c r="PB173">
        <v>777767</v>
      </c>
      <c r="PE173">
        <v>0.52</v>
      </c>
      <c r="PF173">
        <f t="shared" si="89"/>
        <v>0.52</v>
      </c>
      <c r="PQ173">
        <v>777767</v>
      </c>
      <c r="PT173">
        <v>0.49</v>
      </c>
      <c r="PU173">
        <f t="shared" si="90"/>
        <v>0.49</v>
      </c>
      <c r="QF173">
        <v>777767</v>
      </c>
      <c r="QI173">
        <v>0.5</v>
      </c>
      <c r="QJ173">
        <f t="shared" si="91"/>
        <v>0.5</v>
      </c>
      <c r="QU173">
        <v>777767</v>
      </c>
      <c r="QX173">
        <v>0.48</v>
      </c>
      <c r="QY173">
        <f t="shared" si="92"/>
        <v>0.48</v>
      </c>
    </row>
    <row r="174" spans="12:467" x14ac:dyDescent="0.2">
      <c r="L174">
        <v>777366</v>
      </c>
      <c r="O174">
        <v>0.46</v>
      </c>
      <c r="P174">
        <f t="shared" si="62"/>
        <v>0.46</v>
      </c>
      <c r="AA174">
        <v>777366</v>
      </c>
      <c r="AD174">
        <v>0.59</v>
      </c>
      <c r="AE174">
        <f t="shared" si="63"/>
        <v>0.59</v>
      </c>
      <c r="AP174">
        <v>777366</v>
      </c>
      <c r="AS174">
        <v>0.38</v>
      </c>
      <c r="AT174">
        <f t="shared" si="64"/>
        <v>0.38</v>
      </c>
      <c r="BE174">
        <v>777366</v>
      </c>
      <c r="BH174">
        <v>0.43</v>
      </c>
      <c r="BI174">
        <f t="shared" si="65"/>
        <v>0.43</v>
      </c>
      <c r="BT174">
        <v>777366</v>
      </c>
      <c r="BW174">
        <v>0.46</v>
      </c>
      <c r="BX174">
        <f t="shared" si="66"/>
        <v>0.46</v>
      </c>
      <c r="CI174">
        <v>777366</v>
      </c>
      <c r="CL174">
        <v>0.42</v>
      </c>
      <c r="CM174">
        <f t="shared" si="67"/>
        <v>0.42</v>
      </c>
      <c r="CX174">
        <v>777366</v>
      </c>
      <c r="DA174">
        <v>0.45</v>
      </c>
      <c r="DB174">
        <f t="shared" si="68"/>
        <v>0.45</v>
      </c>
      <c r="DM174">
        <v>777366</v>
      </c>
      <c r="DP174">
        <v>0.44</v>
      </c>
      <c r="DQ174">
        <f t="shared" si="69"/>
        <v>0.44</v>
      </c>
      <c r="EB174">
        <v>777366</v>
      </c>
      <c r="EE174">
        <v>0.42</v>
      </c>
      <c r="EF174">
        <f t="shared" si="70"/>
        <v>0.42</v>
      </c>
      <c r="EQ174">
        <v>777366</v>
      </c>
      <c r="ET174">
        <v>0.42</v>
      </c>
      <c r="EU174">
        <f t="shared" si="71"/>
        <v>0.42</v>
      </c>
      <c r="FF174">
        <v>777366</v>
      </c>
      <c r="FI174">
        <v>0.45</v>
      </c>
      <c r="FJ174">
        <f t="shared" si="72"/>
        <v>0.45</v>
      </c>
      <c r="FU174">
        <v>777366</v>
      </c>
      <c r="FX174">
        <v>0.48</v>
      </c>
      <c r="FY174">
        <f t="shared" si="73"/>
        <v>0.48</v>
      </c>
      <c r="GJ174">
        <v>777366</v>
      </c>
      <c r="GM174">
        <v>0.42</v>
      </c>
      <c r="GN174">
        <f t="shared" si="74"/>
        <v>0.42</v>
      </c>
      <c r="GY174">
        <v>777366</v>
      </c>
      <c r="HB174">
        <v>0.46</v>
      </c>
      <c r="HC174">
        <f t="shared" si="75"/>
        <v>0.46</v>
      </c>
      <c r="HN174">
        <v>777366</v>
      </c>
      <c r="HQ174">
        <v>0.44</v>
      </c>
      <c r="HR174">
        <f t="shared" si="76"/>
        <v>0.44</v>
      </c>
      <c r="ID174">
        <v>777772</v>
      </c>
      <c r="IG174">
        <v>0.52</v>
      </c>
      <c r="IH174">
        <f t="shared" si="77"/>
        <v>0.52</v>
      </c>
      <c r="IS174">
        <v>777772</v>
      </c>
      <c r="IV174">
        <v>0.5</v>
      </c>
      <c r="IW174">
        <f t="shared" si="78"/>
        <v>0.5</v>
      </c>
      <c r="JH174">
        <v>777772</v>
      </c>
      <c r="JK174">
        <v>0.52</v>
      </c>
      <c r="JL174">
        <f t="shared" si="79"/>
        <v>0.52</v>
      </c>
      <c r="JW174">
        <v>777772</v>
      </c>
      <c r="JZ174">
        <v>0.54</v>
      </c>
      <c r="KA174">
        <f t="shared" si="80"/>
        <v>0.54</v>
      </c>
      <c r="KL174">
        <v>777772</v>
      </c>
      <c r="KO174">
        <v>0.5</v>
      </c>
      <c r="KP174">
        <f t="shared" si="81"/>
        <v>0.5</v>
      </c>
      <c r="LA174">
        <v>777772</v>
      </c>
      <c r="LD174">
        <v>0.48</v>
      </c>
      <c r="LE174">
        <f t="shared" si="82"/>
        <v>0.48</v>
      </c>
      <c r="LP174">
        <v>777772</v>
      </c>
      <c r="LS174">
        <v>0.51</v>
      </c>
      <c r="LT174">
        <f t="shared" si="83"/>
        <v>0.51</v>
      </c>
      <c r="ME174">
        <v>777772</v>
      </c>
      <c r="MH174">
        <v>0.47</v>
      </c>
      <c r="MI174">
        <f t="shared" si="84"/>
        <v>0.47</v>
      </c>
      <c r="MT174">
        <v>777772</v>
      </c>
      <c r="MW174">
        <v>0.42</v>
      </c>
      <c r="MX174">
        <f t="shared" si="85"/>
        <v>0.42</v>
      </c>
      <c r="NI174">
        <v>777772</v>
      </c>
      <c r="NL174">
        <v>0.52</v>
      </c>
      <c r="NM174">
        <f t="shared" si="86"/>
        <v>0.52</v>
      </c>
      <c r="NX174">
        <v>777772</v>
      </c>
      <c r="OA174">
        <v>0.44</v>
      </c>
      <c r="OB174">
        <f t="shared" si="87"/>
        <v>0.44</v>
      </c>
      <c r="OM174">
        <v>777772</v>
      </c>
      <c r="OP174">
        <v>0.5</v>
      </c>
      <c r="OQ174">
        <f t="shared" si="88"/>
        <v>0.5</v>
      </c>
      <c r="PB174">
        <v>777772</v>
      </c>
      <c r="PE174">
        <v>0.51</v>
      </c>
      <c r="PF174">
        <f t="shared" si="89"/>
        <v>0.51</v>
      </c>
      <c r="PQ174">
        <v>777772</v>
      </c>
      <c r="PT174">
        <v>0.53</v>
      </c>
      <c r="PU174">
        <f t="shared" si="90"/>
        <v>0.53</v>
      </c>
      <c r="QF174">
        <v>777772</v>
      </c>
      <c r="QI174">
        <v>0.49</v>
      </c>
      <c r="QJ174">
        <f t="shared" si="91"/>
        <v>0.49</v>
      </c>
      <c r="QU174">
        <v>777772</v>
      </c>
      <c r="QX174">
        <v>0.5</v>
      </c>
      <c r="QY174">
        <f t="shared" si="92"/>
        <v>0.5</v>
      </c>
    </row>
    <row r="175" spans="12:467" x14ac:dyDescent="0.2">
      <c r="L175">
        <v>777368</v>
      </c>
      <c r="O175">
        <v>0.52</v>
      </c>
      <c r="P175">
        <f t="shared" si="62"/>
        <v>0.52</v>
      </c>
      <c r="AA175">
        <v>777368</v>
      </c>
      <c r="AD175">
        <v>0.46</v>
      </c>
      <c r="AE175">
        <f t="shared" si="63"/>
        <v>0.46</v>
      </c>
      <c r="AP175">
        <v>777368</v>
      </c>
      <c r="AS175">
        <v>0.57999999999999996</v>
      </c>
      <c r="AT175">
        <f t="shared" si="64"/>
        <v>0.57999999999999996</v>
      </c>
      <c r="BE175">
        <v>777368</v>
      </c>
      <c r="BH175">
        <v>0.5</v>
      </c>
      <c r="BI175">
        <f t="shared" si="65"/>
        <v>0.5</v>
      </c>
      <c r="BT175">
        <v>777368</v>
      </c>
      <c r="BW175">
        <v>0.48</v>
      </c>
      <c r="BX175">
        <f t="shared" si="66"/>
        <v>0.48</v>
      </c>
      <c r="CI175">
        <v>777368</v>
      </c>
      <c r="CL175">
        <v>0.51</v>
      </c>
      <c r="CM175">
        <f t="shared" si="67"/>
        <v>0.51</v>
      </c>
      <c r="CX175">
        <v>777368</v>
      </c>
      <c r="DA175">
        <v>0.54</v>
      </c>
      <c r="DB175">
        <f t="shared" si="68"/>
        <v>0.54</v>
      </c>
      <c r="DM175">
        <v>777368</v>
      </c>
      <c r="DP175">
        <v>0.52</v>
      </c>
      <c r="DQ175">
        <f t="shared" si="69"/>
        <v>0.52</v>
      </c>
      <c r="EB175">
        <v>777368</v>
      </c>
      <c r="EE175">
        <v>0.51</v>
      </c>
      <c r="EF175">
        <f t="shared" si="70"/>
        <v>0.51</v>
      </c>
      <c r="EQ175">
        <v>777368</v>
      </c>
      <c r="ET175">
        <v>0.51</v>
      </c>
      <c r="EU175">
        <f t="shared" si="71"/>
        <v>0.51</v>
      </c>
      <c r="FF175">
        <v>777368</v>
      </c>
      <c r="FI175">
        <v>0.52</v>
      </c>
      <c r="FJ175">
        <f t="shared" si="72"/>
        <v>0.52</v>
      </c>
      <c r="FU175">
        <v>777368</v>
      </c>
      <c r="FX175">
        <v>0.53</v>
      </c>
      <c r="FY175">
        <f t="shared" si="73"/>
        <v>0.53</v>
      </c>
      <c r="GJ175">
        <v>777368</v>
      </c>
      <c r="GM175">
        <v>0.52</v>
      </c>
      <c r="GN175">
        <f t="shared" si="74"/>
        <v>0.52</v>
      </c>
      <c r="GY175">
        <v>777368</v>
      </c>
      <c r="HB175">
        <v>0.56000000000000005</v>
      </c>
      <c r="HC175">
        <f t="shared" si="75"/>
        <v>0.56000000000000005</v>
      </c>
      <c r="HN175">
        <v>777368</v>
      </c>
      <c r="HQ175">
        <v>0.51</v>
      </c>
      <c r="HR175">
        <f t="shared" si="76"/>
        <v>0.51</v>
      </c>
      <c r="ID175">
        <v>777773</v>
      </c>
      <c r="IG175">
        <v>0.49</v>
      </c>
      <c r="IH175">
        <f t="shared" si="77"/>
        <v>0.49</v>
      </c>
      <c r="IS175">
        <v>777773</v>
      </c>
      <c r="IV175">
        <v>0.49</v>
      </c>
      <c r="IW175">
        <f t="shared" si="78"/>
        <v>0.49</v>
      </c>
      <c r="JH175">
        <v>777773</v>
      </c>
      <c r="JK175">
        <v>0.52</v>
      </c>
      <c r="JL175">
        <f t="shared" si="79"/>
        <v>0.52</v>
      </c>
      <c r="JW175">
        <v>777773</v>
      </c>
      <c r="JZ175">
        <v>0.49</v>
      </c>
      <c r="KA175">
        <f t="shared" si="80"/>
        <v>0.49</v>
      </c>
      <c r="KL175">
        <v>777773</v>
      </c>
      <c r="KO175">
        <v>0.52</v>
      </c>
      <c r="KP175">
        <f t="shared" si="81"/>
        <v>0.52</v>
      </c>
      <c r="LA175">
        <v>777773</v>
      </c>
      <c r="LD175">
        <v>0.53</v>
      </c>
      <c r="LE175">
        <f t="shared" si="82"/>
        <v>0.53</v>
      </c>
      <c r="LP175">
        <v>777773</v>
      </c>
      <c r="LS175">
        <v>0.51</v>
      </c>
      <c r="LT175">
        <f t="shared" si="83"/>
        <v>0.51</v>
      </c>
      <c r="ME175">
        <v>777773</v>
      </c>
      <c r="MH175">
        <v>0.49</v>
      </c>
      <c r="MI175">
        <f t="shared" si="84"/>
        <v>0.49</v>
      </c>
      <c r="MT175">
        <v>777773</v>
      </c>
      <c r="MW175">
        <v>0.54</v>
      </c>
      <c r="MX175">
        <f t="shared" si="85"/>
        <v>0.54</v>
      </c>
      <c r="NI175">
        <v>777773</v>
      </c>
      <c r="NL175">
        <v>0.51</v>
      </c>
      <c r="NM175">
        <f t="shared" si="86"/>
        <v>0.51</v>
      </c>
      <c r="NX175">
        <v>777773</v>
      </c>
      <c r="OA175">
        <v>0.53</v>
      </c>
      <c r="OB175">
        <f t="shared" si="87"/>
        <v>0.53</v>
      </c>
      <c r="OM175">
        <v>777773</v>
      </c>
      <c r="OP175">
        <v>0.51</v>
      </c>
      <c r="OQ175">
        <f t="shared" si="88"/>
        <v>0.51</v>
      </c>
      <c r="PB175">
        <v>777773</v>
      </c>
      <c r="PE175">
        <v>0.52</v>
      </c>
      <c r="PF175">
        <f t="shared" si="89"/>
        <v>0.52</v>
      </c>
      <c r="PQ175">
        <v>777773</v>
      </c>
      <c r="PT175">
        <v>0.51</v>
      </c>
      <c r="PU175">
        <f t="shared" si="90"/>
        <v>0.51</v>
      </c>
      <c r="QF175">
        <v>777773</v>
      </c>
      <c r="QI175">
        <v>0.51</v>
      </c>
      <c r="QJ175">
        <f t="shared" si="91"/>
        <v>0.51</v>
      </c>
      <c r="QU175">
        <v>777773</v>
      </c>
      <c r="QX175">
        <v>0.51</v>
      </c>
      <c r="QY175">
        <f t="shared" si="92"/>
        <v>0.51</v>
      </c>
    </row>
    <row r="176" spans="12:467" x14ac:dyDescent="0.2">
      <c r="L176">
        <v>777369</v>
      </c>
      <c r="O176">
        <v>0.52</v>
      </c>
      <c r="P176">
        <f t="shared" si="62"/>
        <v>0.52</v>
      </c>
      <c r="AA176">
        <v>777369</v>
      </c>
      <c r="AD176">
        <v>0.47</v>
      </c>
      <c r="AE176">
        <f t="shared" si="63"/>
        <v>0.47</v>
      </c>
      <c r="AP176">
        <v>777369</v>
      </c>
      <c r="AS176">
        <v>0.42</v>
      </c>
      <c r="AT176">
        <f t="shared" si="64"/>
        <v>0.42</v>
      </c>
      <c r="BE176">
        <v>777369</v>
      </c>
      <c r="BH176">
        <v>0.52</v>
      </c>
      <c r="BI176">
        <f t="shared" si="65"/>
        <v>0.52</v>
      </c>
      <c r="BT176">
        <v>777369</v>
      </c>
      <c r="BW176">
        <v>0.55000000000000004</v>
      </c>
      <c r="BX176">
        <f t="shared" si="66"/>
        <v>0.55000000000000004</v>
      </c>
      <c r="CI176">
        <v>777369</v>
      </c>
      <c r="CL176">
        <v>0.5</v>
      </c>
      <c r="CM176">
        <f t="shared" si="67"/>
        <v>0.5</v>
      </c>
      <c r="CX176">
        <v>777369</v>
      </c>
      <c r="DA176">
        <v>0.52</v>
      </c>
      <c r="DB176">
        <f t="shared" si="68"/>
        <v>0.52</v>
      </c>
      <c r="DM176">
        <v>777369</v>
      </c>
      <c r="DP176">
        <v>0.53</v>
      </c>
      <c r="DQ176">
        <f t="shared" si="69"/>
        <v>0.53</v>
      </c>
      <c r="EB176">
        <v>777369</v>
      </c>
      <c r="EE176">
        <v>0.51</v>
      </c>
      <c r="EF176">
        <f t="shared" si="70"/>
        <v>0.51</v>
      </c>
      <c r="EQ176">
        <v>777369</v>
      </c>
      <c r="ET176">
        <v>0.51</v>
      </c>
      <c r="EU176">
        <f t="shared" si="71"/>
        <v>0.51</v>
      </c>
      <c r="FF176">
        <v>777369</v>
      </c>
      <c r="FI176">
        <v>0.5</v>
      </c>
      <c r="FJ176">
        <f t="shared" si="72"/>
        <v>0.5</v>
      </c>
      <c r="FU176">
        <v>777369</v>
      </c>
      <c r="FX176">
        <v>0.51</v>
      </c>
      <c r="FY176">
        <f t="shared" si="73"/>
        <v>0.51</v>
      </c>
      <c r="GJ176">
        <v>777369</v>
      </c>
      <c r="GM176">
        <v>0.49</v>
      </c>
      <c r="GN176">
        <f t="shared" si="74"/>
        <v>0.49</v>
      </c>
      <c r="GY176">
        <v>777369</v>
      </c>
      <c r="HB176">
        <v>0.54</v>
      </c>
      <c r="HC176">
        <f t="shared" si="75"/>
        <v>0.54</v>
      </c>
      <c r="HN176">
        <v>777369</v>
      </c>
      <c r="HQ176">
        <v>0.49</v>
      </c>
      <c r="HR176">
        <f t="shared" si="76"/>
        <v>0.49</v>
      </c>
      <c r="ID176">
        <v>777774</v>
      </c>
      <c r="IG176">
        <v>0.46</v>
      </c>
      <c r="IH176">
        <f t="shared" si="77"/>
        <v>0.46</v>
      </c>
      <c r="IS176">
        <v>777774</v>
      </c>
      <c r="IV176">
        <v>0.42</v>
      </c>
      <c r="IW176">
        <f t="shared" si="78"/>
        <v>0.42</v>
      </c>
      <c r="JH176">
        <v>777774</v>
      </c>
      <c r="JK176">
        <v>0.4</v>
      </c>
      <c r="JL176">
        <f t="shared" si="79"/>
        <v>0.4</v>
      </c>
      <c r="JW176">
        <v>777774</v>
      </c>
      <c r="JZ176">
        <v>0.45</v>
      </c>
      <c r="KA176">
        <f t="shared" si="80"/>
        <v>0.45</v>
      </c>
      <c r="KL176">
        <v>777774</v>
      </c>
      <c r="KO176">
        <v>0.4</v>
      </c>
      <c r="KP176">
        <f t="shared" si="81"/>
        <v>0.4</v>
      </c>
      <c r="LA176">
        <v>777774</v>
      </c>
      <c r="LD176">
        <v>0.43</v>
      </c>
      <c r="LE176">
        <f t="shared" si="82"/>
        <v>0.43</v>
      </c>
      <c r="LP176">
        <v>777774</v>
      </c>
      <c r="LS176">
        <v>0.42</v>
      </c>
      <c r="LT176">
        <f t="shared" si="83"/>
        <v>0.42</v>
      </c>
      <c r="ME176">
        <v>777774</v>
      </c>
      <c r="MH176">
        <v>0.44</v>
      </c>
      <c r="MI176">
        <f t="shared" si="84"/>
        <v>0.44</v>
      </c>
      <c r="MT176">
        <v>777774</v>
      </c>
      <c r="MW176">
        <v>0.36</v>
      </c>
      <c r="MX176">
        <f t="shared" si="85"/>
        <v>0.36</v>
      </c>
      <c r="NI176">
        <v>777774</v>
      </c>
      <c r="NL176">
        <v>0.41</v>
      </c>
      <c r="NM176">
        <f t="shared" si="86"/>
        <v>0.41</v>
      </c>
      <c r="NX176">
        <v>777774</v>
      </c>
      <c r="OA176">
        <v>0.4</v>
      </c>
      <c r="OB176">
        <f t="shared" si="87"/>
        <v>0.4</v>
      </c>
      <c r="OM176">
        <v>777774</v>
      </c>
      <c r="OP176">
        <v>0.42</v>
      </c>
      <c r="OQ176">
        <f t="shared" si="88"/>
        <v>0.42</v>
      </c>
      <c r="PB176">
        <v>777774</v>
      </c>
      <c r="PE176">
        <v>0.42</v>
      </c>
      <c r="PF176">
        <f t="shared" si="89"/>
        <v>0.42</v>
      </c>
      <c r="PQ176">
        <v>777774</v>
      </c>
      <c r="PT176">
        <v>0.45</v>
      </c>
      <c r="PU176">
        <f t="shared" si="90"/>
        <v>0.45</v>
      </c>
      <c r="QF176">
        <v>777774</v>
      </c>
      <c r="QI176">
        <v>0.44</v>
      </c>
      <c r="QJ176">
        <f t="shared" si="91"/>
        <v>0.44</v>
      </c>
      <c r="QU176">
        <v>777774</v>
      </c>
      <c r="QX176">
        <v>0.42</v>
      </c>
      <c r="QY176">
        <f t="shared" si="92"/>
        <v>0.42</v>
      </c>
    </row>
    <row r="177" spans="12:467" x14ac:dyDescent="0.2">
      <c r="L177">
        <v>777370</v>
      </c>
      <c r="O177">
        <v>0.42</v>
      </c>
      <c r="P177">
        <f t="shared" si="62"/>
        <v>0.42</v>
      </c>
      <c r="AA177">
        <v>777370</v>
      </c>
      <c r="AD177">
        <v>0.38</v>
      </c>
      <c r="AE177">
        <f t="shared" si="63"/>
        <v>0.38</v>
      </c>
      <c r="AP177">
        <v>777370</v>
      </c>
      <c r="AS177">
        <v>0.23</v>
      </c>
      <c r="AT177">
        <f t="shared" si="64"/>
        <v>0.23</v>
      </c>
      <c r="BE177">
        <v>777370</v>
      </c>
      <c r="BH177">
        <v>0.43</v>
      </c>
      <c r="BI177">
        <f t="shared" si="65"/>
        <v>0.43</v>
      </c>
      <c r="BT177">
        <v>777370</v>
      </c>
      <c r="BW177">
        <v>0.23</v>
      </c>
      <c r="BX177">
        <f t="shared" si="66"/>
        <v>0.23</v>
      </c>
      <c r="CI177">
        <v>777370</v>
      </c>
      <c r="CL177">
        <v>0.39</v>
      </c>
      <c r="CM177">
        <f t="shared" si="67"/>
        <v>0.39</v>
      </c>
      <c r="CX177">
        <v>777370</v>
      </c>
      <c r="DA177">
        <v>0.39</v>
      </c>
      <c r="DB177">
        <f t="shared" si="68"/>
        <v>0.39</v>
      </c>
      <c r="DM177">
        <v>777370</v>
      </c>
      <c r="DP177">
        <v>0.39</v>
      </c>
      <c r="DQ177">
        <f t="shared" si="69"/>
        <v>0.39</v>
      </c>
      <c r="EB177">
        <v>777370</v>
      </c>
      <c r="EE177">
        <v>0.41</v>
      </c>
      <c r="EF177">
        <f t="shared" si="70"/>
        <v>0.41</v>
      </c>
      <c r="EQ177">
        <v>777370</v>
      </c>
      <c r="ET177">
        <v>0.41</v>
      </c>
      <c r="EU177">
        <f t="shared" si="71"/>
        <v>0.41</v>
      </c>
      <c r="FF177">
        <v>777370</v>
      </c>
      <c r="FI177">
        <v>0.41</v>
      </c>
      <c r="FJ177">
        <f t="shared" si="72"/>
        <v>0.41</v>
      </c>
      <c r="FU177">
        <v>777370</v>
      </c>
      <c r="FX177">
        <v>0.44</v>
      </c>
      <c r="FY177">
        <f t="shared" si="73"/>
        <v>0.44</v>
      </c>
      <c r="GJ177">
        <v>777370</v>
      </c>
      <c r="GM177">
        <v>0.39</v>
      </c>
      <c r="GN177">
        <f t="shared" si="74"/>
        <v>0.39</v>
      </c>
      <c r="GY177">
        <v>777370</v>
      </c>
      <c r="HB177">
        <v>0.41</v>
      </c>
      <c r="HC177">
        <f t="shared" si="75"/>
        <v>0.41</v>
      </c>
      <c r="HN177">
        <v>777370</v>
      </c>
      <c r="HQ177">
        <v>0.34</v>
      </c>
      <c r="HR177">
        <f t="shared" si="76"/>
        <v>0.34</v>
      </c>
      <c r="ID177">
        <v>777775</v>
      </c>
      <c r="IG177">
        <v>0.48</v>
      </c>
      <c r="IH177">
        <f t="shared" si="77"/>
        <v>0.48</v>
      </c>
      <c r="IS177">
        <v>777775</v>
      </c>
      <c r="IV177">
        <v>0.5</v>
      </c>
      <c r="IW177">
        <f t="shared" si="78"/>
        <v>0.5</v>
      </c>
      <c r="JH177">
        <v>777775</v>
      </c>
      <c r="JK177">
        <v>0.51</v>
      </c>
      <c r="JL177">
        <f t="shared" si="79"/>
        <v>0.51</v>
      </c>
      <c r="JW177">
        <v>777775</v>
      </c>
      <c r="JZ177">
        <v>0.49</v>
      </c>
      <c r="KA177">
        <f t="shared" si="80"/>
        <v>0.49</v>
      </c>
      <c r="KL177">
        <v>777775</v>
      </c>
      <c r="KO177">
        <v>0.49</v>
      </c>
      <c r="KP177">
        <f t="shared" si="81"/>
        <v>0.49</v>
      </c>
      <c r="LA177">
        <v>777775</v>
      </c>
      <c r="LD177">
        <v>0.5</v>
      </c>
      <c r="LE177">
        <f t="shared" si="82"/>
        <v>0.5</v>
      </c>
      <c r="LP177">
        <v>777775</v>
      </c>
      <c r="LS177">
        <v>0.49</v>
      </c>
      <c r="LT177">
        <f t="shared" si="83"/>
        <v>0.49</v>
      </c>
      <c r="ME177">
        <v>777775</v>
      </c>
      <c r="MH177">
        <v>0.55000000000000004</v>
      </c>
      <c r="MI177">
        <f t="shared" si="84"/>
        <v>0.55000000000000004</v>
      </c>
      <c r="MT177">
        <v>777775</v>
      </c>
      <c r="MW177">
        <v>0.53</v>
      </c>
      <c r="MX177">
        <f t="shared" si="85"/>
        <v>0.53</v>
      </c>
      <c r="NI177">
        <v>777775</v>
      </c>
      <c r="NL177">
        <v>0.49</v>
      </c>
      <c r="NM177">
        <f t="shared" si="86"/>
        <v>0.49</v>
      </c>
      <c r="NX177">
        <v>777775</v>
      </c>
      <c r="OA177">
        <v>0.47</v>
      </c>
      <c r="OB177">
        <f t="shared" si="87"/>
        <v>0.47</v>
      </c>
      <c r="OM177">
        <v>777775</v>
      </c>
      <c r="OP177">
        <v>0.5</v>
      </c>
      <c r="OQ177">
        <f t="shared" si="88"/>
        <v>0.5</v>
      </c>
      <c r="PB177">
        <v>777775</v>
      </c>
      <c r="PE177">
        <v>0.49</v>
      </c>
      <c r="PF177">
        <f t="shared" si="89"/>
        <v>0.49</v>
      </c>
      <c r="PQ177">
        <v>777775</v>
      </c>
      <c r="PT177">
        <v>0.48</v>
      </c>
      <c r="PU177">
        <f t="shared" si="90"/>
        <v>0.48</v>
      </c>
      <c r="QF177">
        <v>777775</v>
      </c>
      <c r="QI177">
        <v>0.52</v>
      </c>
      <c r="QJ177">
        <f t="shared" si="91"/>
        <v>0.52</v>
      </c>
      <c r="QU177">
        <v>777775</v>
      </c>
      <c r="QX177">
        <v>0.48</v>
      </c>
      <c r="QY177">
        <f t="shared" si="92"/>
        <v>0.48</v>
      </c>
    </row>
    <row r="178" spans="12:467" x14ac:dyDescent="0.2">
      <c r="L178">
        <v>777348</v>
      </c>
      <c r="O178">
        <v>0.4</v>
      </c>
      <c r="P178">
        <f t="shared" si="62"/>
        <v>0.4</v>
      </c>
      <c r="AA178">
        <v>777348</v>
      </c>
      <c r="AD178">
        <v>0.49</v>
      </c>
      <c r="AE178">
        <f t="shared" si="63"/>
        <v>0.49</v>
      </c>
      <c r="AP178">
        <v>777348</v>
      </c>
      <c r="AS178">
        <v>0.25</v>
      </c>
      <c r="AT178">
        <f t="shared" si="64"/>
        <v>0.25</v>
      </c>
      <c r="BE178">
        <v>777348</v>
      </c>
      <c r="BH178">
        <v>0.4</v>
      </c>
      <c r="BI178">
        <f t="shared" si="65"/>
        <v>0.4</v>
      </c>
      <c r="BT178">
        <v>777348</v>
      </c>
      <c r="BW178">
        <v>0.43</v>
      </c>
      <c r="BX178">
        <f t="shared" si="66"/>
        <v>0.43</v>
      </c>
      <c r="CI178">
        <v>777348</v>
      </c>
      <c r="CL178">
        <v>0.41</v>
      </c>
      <c r="CM178">
        <f t="shared" si="67"/>
        <v>0.41</v>
      </c>
      <c r="CX178">
        <v>777348</v>
      </c>
      <c r="DA178">
        <v>0.41</v>
      </c>
      <c r="DB178">
        <f t="shared" si="68"/>
        <v>0.41</v>
      </c>
      <c r="DM178">
        <v>777348</v>
      </c>
      <c r="DP178">
        <v>0.41</v>
      </c>
      <c r="DQ178">
        <f t="shared" si="69"/>
        <v>0.41</v>
      </c>
      <c r="EB178">
        <v>777348</v>
      </c>
      <c r="EE178">
        <v>0.43</v>
      </c>
      <c r="EF178">
        <f t="shared" si="70"/>
        <v>0.43</v>
      </c>
      <c r="EQ178">
        <v>777348</v>
      </c>
      <c r="ET178">
        <v>0.43</v>
      </c>
      <c r="EU178">
        <f t="shared" si="71"/>
        <v>0.43</v>
      </c>
      <c r="FF178">
        <v>777348</v>
      </c>
      <c r="FI178">
        <v>0.42</v>
      </c>
      <c r="FJ178">
        <f t="shared" si="72"/>
        <v>0.42</v>
      </c>
      <c r="FU178">
        <v>777348</v>
      </c>
      <c r="FX178">
        <v>0.44</v>
      </c>
      <c r="FY178">
        <f t="shared" si="73"/>
        <v>0.44</v>
      </c>
      <c r="GJ178">
        <v>777348</v>
      </c>
      <c r="GM178">
        <v>0.41</v>
      </c>
      <c r="GN178">
        <f t="shared" si="74"/>
        <v>0.41</v>
      </c>
      <c r="GY178">
        <v>777348</v>
      </c>
      <c r="HB178">
        <v>0.51</v>
      </c>
      <c r="HC178">
        <f t="shared" si="75"/>
        <v>0.51</v>
      </c>
      <c r="HN178">
        <v>777348</v>
      </c>
      <c r="HQ178">
        <v>0.36</v>
      </c>
      <c r="HR178">
        <f t="shared" si="76"/>
        <v>0.36</v>
      </c>
      <c r="ID178">
        <v>777776</v>
      </c>
      <c r="IG178">
        <v>0.41</v>
      </c>
      <c r="IH178">
        <f t="shared" si="77"/>
        <v>0.41</v>
      </c>
      <c r="IS178">
        <v>777776</v>
      </c>
      <c r="IV178">
        <v>0.39</v>
      </c>
      <c r="IW178">
        <f t="shared" si="78"/>
        <v>0.39</v>
      </c>
      <c r="JH178">
        <v>777776</v>
      </c>
      <c r="JK178">
        <v>0.41</v>
      </c>
      <c r="JL178">
        <f t="shared" si="79"/>
        <v>0.41</v>
      </c>
      <c r="JW178">
        <v>777776</v>
      </c>
      <c r="JZ178">
        <v>0.41</v>
      </c>
      <c r="KA178">
        <f t="shared" si="80"/>
        <v>0.41</v>
      </c>
      <c r="KL178">
        <v>777776</v>
      </c>
      <c r="KO178">
        <v>0.38</v>
      </c>
      <c r="KP178">
        <f t="shared" si="81"/>
        <v>0.38</v>
      </c>
      <c r="LA178">
        <v>777776</v>
      </c>
      <c r="LD178">
        <v>0.37</v>
      </c>
      <c r="LE178">
        <f t="shared" si="82"/>
        <v>0.37</v>
      </c>
      <c r="LP178">
        <v>777776</v>
      </c>
      <c r="LS178">
        <v>0.4</v>
      </c>
      <c r="LT178">
        <f t="shared" si="83"/>
        <v>0.4</v>
      </c>
      <c r="ME178">
        <v>777776</v>
      </c>
      <c r="MH178">
        <v>0.37</v>
      </c>
      <c r="MI178">
        <f t="shared" si="84"/>
        <v>0.37</v>
      </c>
      <c r="MT178">
        <v>777776</v>
      </c>
      <c r="MW178">
        <v>0.34</v>
      </c>
      <c r="MX178">
        <f t="shared" si="85"/>
        <v>0.34</v>
      </c>
      <c r="NI178">
        <v>777776</v>
      </c>
      <c r="NL178">
        <v>0.41</v>
      </c>
      <c r="NM178">
        <f t="shared" si="86"/>
        <v>0.41</v>
      </c>
      <c r="NX178">
        <v>777776</v>
      </c>
      <c r="OA178">
        <v>0.42</v>
      </c>
      <c r="OB178">
        <f t="shared" si="87"/>
        <v>0.42</v>
      </c>
      <c r="OM178">
        <v>777776</v>
      </c>
      <c r="OP178">
        <v>0.39</v>
      </c>
      <c r="OQ178">
        <f t="shared" si="88"/>
        <v>0.39</v>
      </c>
      <c r="PB178">
        <v>777776</v>
      </c>
      <c r="PE178">
        <v>0.39</v>
      </c>
      <c r="PF178">
        <f t="shared" si="89"/>
        <v>0.39</v>
      </c>
      <c r="PQ178">
        <v>777776</v>
      </c>
      <c r="PT178">
        <v>0.36</v>
      </c>
      <c r="PU178">
        <f t="shared" si="90"/>
        <v>0.36</v>
      </c>
      <c r="QF178">
        <v>777776</v>
      </c>
      <c r="QI178">
        <v>0.38</v>
      </c>
      <c r="QJ178">
        <f t="shared" si="91"/>
        <v>0.38</v>
      </c>
      <c r="QU178">
        <v>777776</v>
      </c>
      <c r="QX178">
        <v>0.37</v>
      </c>
      <c r="QY178">
        <f t="shared" si="92"/>
        <v>0.37</v>
      </c>
    </row>
    <row r="179" spans="12:467" x14ac:dyDescent="0.2">
      <c r="L179">
        <v>777350</v>
      </c>
      <c r="O179">
        <v>0.56000000000000005</v>
      </c>
      <c r="P179">
        <f t="shared" si="62"/>
        <v>0.56000000000000005</v>
      </c>
      <c r="AA179">
        <v>777350</v>
      </c>
      <c r="AD179">
        <v>0.65</v>
      </c>
      <c r="AE179">
        <f t="shared" si="63"/>
        <v>0.65</v>
      </c>
      <c r="AP179">
        <v>777350</v>
      </c>
      <c r="AS179">
        <v>0.66</v>
      </c>
      <c r="AT179">
        <f t="shared" si="64"/>
        <v>0.66</v>
      </c>
      <c r="BE179">
        <v>777350</v>
      </c>
      <c r="BH179">
        <v>0.65</v>
      </c>
      <c r="BI179">
        <f t="shared" si="65"/>
        <v>0.65</v>
      </c>
      <c r="BT179">
        <v>777350</v>
      </c>
      <c r="BW179">
        <v>0.66</v>
      </c>
      <c r="BX179">
        <f t="shared" si="66"/>
        <v>0.66</v>
      </c>
      <c r="CI179">
        <v>777350</v>
      </c>
      <c r="CL179">
        <v>0.6</v>
      </c>
      <c r="CM179">
        <f t="shared" si="67"/>
        <v>0.6</v>
      </c>
      <c r="CX179">
        <v>777350</v>
      </c>
      <c r="DA179">
        <v>0.57999999999999996</v>
      </c>
      <c r="DB179">
        <f t="shared" si="68"/>
        <v>0.57999999999999996</v>
      </c>
      <c r="DM179">
        <v>777350</v>
      </c>
      <c r="DP179">
        <v>0.56000000000000005</v>
      </c>
      <c r="DQ179">
        <f t="shared" si="69"/>
        <v>0.56000000000000005</v>
      </c>
      <c r="EB179">
        <v>777350</v>
      </c>
      <c r="EE179">
        <v>0.57999999999999996</v>
      </c>
      <c r="EF179">
        <f t="shared" si="70"/>
        <v>0.57999999999999996</v>
      </c>
      <c r="EQ179">
        <v>777350</v>
      </c>
      <c r="ET179">
        <v>0.57999999999999996</v>
      </c>
      <c r="EU179">
        <f t="shared" si="71"/>
        <v>0.57999999999999996</v>
      </c>
      <c r="FF179">
        <v>777350</v>
      </c>
      <c r="FI179">
        <v>0.56999999999999995</v>
      </c>
      <c r="FJ179">
        <f t="shared" si="72"/>
        <v>0.56999999999999995</v>
      </c>
      <c r="FU179">
        <v>777350</v>
      </c>
      <c r="FX179">
        <v>0.56999999999999995</v>
      </c>
      <c r="FY179">
        <f t="shared" si="73"/>
        <v>0.56999999999999995</v>
      </c>
      <c r="GJ179">
        <v>777350</v>
      </c>
      <c r="GM179">
        <v>0.55000000000000004</v>
      </c>
      <c r="GN179">
        <f t="shared" si="74"/>
        <v>0.55000000000000004</v>
      </c>
      <c r="GY179">
        <v>777350</v>
      </c>
      <c r="HB179">
        <v>0.59</v>
      </c>
      <c r="HC179">
        <f t="shared" si="75"/>
        <v>0.59</v>
      </c>
      <c r="HN179">
        <v>777350</v>
      </c>
      <c r="HQ179">
        <v>0.56999999999999995</v>
      </c>
      <c r="HR179">
        <f t="shared" si="76"/>
        <v>0.56999999999999995</v>
      </c>
      <c r="ID179">
        <v>777777</v>
      </c>
      <c r="IG179">
        <v>0.45</v>
      </c>
      <c r="IH179">
        <f t="shared" si="77"/>
        <v>0.45</v>
      </c>
      <c r="IS179">
        <v>777777</v>
      </c>
      <c r="IV179">
        <v>0.47</v>
      </c>
      <c r="IW179">
        <f t="shared" si="78"/>
        <v>0.47</v>
      </c>
      <c r="JH179">
        <v>777777</v>
      </c>
      <c r="JK179">
        <v>0.46</v>
      </c>
      <c r="JL179">
        <f t="shared" si="79"/>
        <v>0.46</v>
      </c>
      <c r="JW179">
        <v>777777</v>
      </c>
      <c r="JZ179">
        <v>0.47</v>
      </c>
      <c r="KA179">
        <f t="shared" si="80"/>
        <v>0.47</v>
      </c>
      <c r="KL179">
        <v>777777</v>
      </c>
      <c r="KO179">
        <v>0.5</v>
      </c>
      <c r="KP179">
        <f t="shared" si="81"/>
        <v>0.5</v>
      </c>
      <c r="LA179">
        <v>777777</v>
      </c>
      <c r="LD179">
        <v>0.46</v>
      </c>
      <c r="LE179">
        <f t="shared" si="82"/>
        <v>0.46</v>
      </c>
      <c r="LP179">
        <v>777777</v>
      </c>
      <c r="LS179">
        <v>0.46</v>
      </c>
      <c r="LT179">
        <f t="shared" si="83"/>
        <v>0.46</v>
      </c>
      <c r="ME179">
        <v>777777</v>
      </c>
      <c r="MH179">
        <v>0.43</v>
      </c>
      <c r="MI179">
        <f t="shared" si="84"/>
        <v>0.43</v>
      </c>
      <c r="MT179">
        <v>777777</v>
      </c>
      <c r="MW179">
        <v>0.44</v>
      </c>
      <c r="MX179">
        <f t="shared" si="85"/>
        <v>0.44</v>
      </c>
      <c r="NI179">
        <v>777777</v>
      </c>
      <c r="NL179">
        <v>0.46</v>
      </c>
      <c r="NM179">
        <f t="shared" si="86"/>
        <v>0.46</v>
      </c>
      <c r="NX179">
        <v>777777</v>
      </c>
      <c r="OA179">
        <v>0.5</v>
      </c>
      <c r="OB179">
        <f t="shared" si="87"/>
        <v>0.5</v>
      </c>
      <c r="OM179">
        <v>777777</v>
      </c>
      <c r="OP179">
        <v>0.47</v>
      </c>
      <c r="OQ179">
        <f t="shared" si="88"/>
        <v>0.47</v>
      </c>
      <c r="PB179">
        <v>777777</v>
      </c>
      <c r="PE179">
        <v>0.46</v>
      </c>
      <c r="PF179">
        <f t="shared" si="89"/>
        <v>0.46</v>
      </c>
      <c r="PQ179">
        <v>777777</v>
      </c>
      <c r="PT179">
        <v>0.46</v>
      </c>
      <c r="PU179">
        <f t="shared" si="90"/>
        <v>0.46</v>
      </c>
      <c r="QF179">
        <v>777777</v>
      </c>
      <c r="QI179">
        <v>0.48</v>
      </c>
      <c r="QJ179">
        <f t="shared" si="91"/>
        <v>0.48</v>
      </c>
      <c r="QU179">
        <v>777777</v>
      </c>
      <c r="QX179">
        <v>0.47</v>
      </c>
      <c r="QY179">
        <f t="shared" si="92"/>
        <v>0.47</v>
      </c>
    </row>
    <row r="180" spans="12:467" x14ac:dyDescent="0.2">
      <c r="L180">
        <v>777352</v>
      </c>
      <c r="O180">
        <v>0.49</v>
      </c>
      <c r="P180">
        <f t="shared" si="62"/>
        <v>0.49</v>
      </c>
      <c r="AA180">
        <v>777352</v>
      </c>
      <c r="AD180">
        <v>0.51</v>
      </c>
      <c r="AE180">
        <f t="shared" si="63"/>
        <v>0.51</v>
      </c>
      <c r="AP180">
        <v>777352</v>
      </c>
      <c r="AS180">
        <v>0.26</v>
      </c>
      <c r="AT180">
        <f t="shared" si="64"/>
        <v>0.26</v>
      </c>
      <c r="BE180">
        <v>777352</v>
      </c>
      <c r="BH180">
        <v>0.54</v>
      </c>
      <c r="BI180">
        <f t="shared" si="65"/>
        <v>0.54</v>
      </c>
      <c r="BT180">
        <v>777352</v>
      </c>
      <c r="BW180">
        <v>0.59</v>
      </c>
      <c r="BX180">
        <f t="shared" si="66"/>
        <v>0.59</v>
      </c>
      <c r="CI180">
        <v>777352</v>
      </c>
      <c r="CL180">
        <v>0.5</v>
      </c>
      <c r="CM180">
        <f t="shared" si="67"/>
        <v>0.5</v>
      </c>
      <c r="CX180">
        <v>777352</v>
      </c>
      <c r="DA180">
        <v>0.49</v>
      </c>
      <c r="DB180">
        <f t="shared" si="68"/>
        <v>0.49</v>
      </c>
      <c r="DM180">
        <v>777352</v>
      </c>
      <c r="DP180">
        <v>0.49</v>
      </c>
      <c r="DQ180">
        <f t="shared" si="69"/>
        <v>0.49</v>
      </c>
      <c r="EB180">
        <v>777352</v>
      </c>
      <c r="EE180">
        <v>0.48</v>
      </c>
      <c r="EF180">
        <f t="shared" si="70"/>
        <v>0.48</v>
      </c>
      <c r="EQ180">
        <v>777352</v>
      </c>
      <c r="ET180">
        <v>0.48</v>
      </c>
      <c r="EU180">
        <f t="shared" si="71"/>
        <v>0.48</v>
      </c>
      <c r="FF180">
        <v>777352</v>
      </c>
      <c r="FI180">
        <v>0.49</v>
      </c>
      <c r="FJ180">
        <f t="shared" si="72"/>
        <v>0.49</v>
      </c>
      <c r="FU180">
        <v>777352</v>
      </c>
      <c r="FX180">
        <v>0.47</v>
      </c>
      <c r="FY180">
        <f t="shared" si="73"/>
        <v>0.47</v>
      </c>
      <c r="GJ180">
        <v>777352</v>
      </c>
      <c r="GM180">
        <v>0.47</v>
      </c>
      <c r="GN180">
        <f t="shared" si="74"/>
        <v>0.47</v>
      </c>
      <c r="GY180">
        <v>777352</v>
      </c>
      <c r="HB180">
        <v>0.52</v>
      </c>
      <c r="HC180">
        <f t="shared" si="75"/>
        <v>0.52</v>
      </c>
      <c r="HN180">
        <v>777352</v>
      </c>
      <c r="HQ180">
        <v>0.46</v>
      </c>
      <c r="HR180">
        <f t="shared" si="76"/>
        <v>0.46</v>
      </c>
      <c r="ID180">
        <v>777778</v>
      </c>
      <c r="IG180">
        <v>0.42</v>
      </c>
      <c r="IH180">
        <f t="shared" si="77"/>
        <v>0.42</v>
      </c>
      <c r="IS180">
        <v>777778</v>
      </c>
      <c r="IV180">
        <v>0.39</v>
      </c>
      <c r="IW180">
        <f t="shared" si="78"/>
        <v>0.39</v>
      </c>
      <c r="JH180">
        <v>777778</v>
      </c>
      <c r="JK180">
        <v>0.42</v>
      </c>
      <c r="JL180">
        <f t="shared" si="79"/>
        <v>0.42</v>
      </c>
      <c r="JW180">
        <v>777778</v>
      </c>
      <c r="JZ180">
        <v>0.4</v>
      </c>
      <c r="KA180">
        <f t="shared" si="80"/>
        <v>0.4</v>
      </c>
      <c r="KL180">
        <v>777778</v>
      </c>
      <c r="KO180">
        <v>0.34</v>
      </c>
      <c r="KP180">
        <f t="shared" si="81"/>
        <v>0.34</v>
      </c>
      <c r="LA180">
        <v>777778</v>
      </c>
      <c r="LD180">
        <v>0.42</v>
      </c>
      <c r="LE180">
        <f t="shared" si="82"/>
        <v>0.42</v>
      </c>
      <c r="LP180">
        <v>777778</v>
      </c>
      <c r="LS180">
        <v>0.43</v>
      </c>
      <c r="LT180">
        <f t="shared" si="83"/>
        <v>0.43</v>
      </c>
      <c r="ME180">
        <v>777778</v>
      </c>
      <c r="MH180">
        <v>0.37</v>
      </c>
      <c r="MI180">
        <f t="shared" si="84"/>
        <v>0.37</v>
      </c>
      <c r="MT180">
        <v>777778</v>
      </c>
      <c r="MW180">
        <v>0.42</v>
      </c>
      <c r="MX180">
        <f t="shared" si="85"/>
        <v>0.42</v>
      </c>
      <c r="NI180">
        <v>777778</v>
      </c>
      <c r="NL180">
        <v>0.41</v>
      </c>
      <c r="NM180">
        <f t="shared" si="86"/>
        <v>0.41</v>
      </c>
      <c r="NX180">
        <v>777778</v>
      </c>
      <c r="OA180">
        <v>0.43</v>
      </c>
      <c r="OB180">
        <f t="shared" si="87"/>
        <v>0.43</v>
      </c>
      <c r="OM180">
        <v>777778</v>
      </c>
      <c r="OP180">
        <v>0.4</v>
      </c>
      <c r="OQ180">
        <f t="shared" si="88"/>
        <v>0.4</v>
      </c>
      <c r="PB180">
        <v>777778</v>
      </c>
      <c r="PE180">
        <v>0.41</v>
      </c>
      <c r="PF180">
        <f t="shared" si="89"/>
        <v>0.41</v>
      </c>
      <c r="PQ180">
        <v>777778</v>
      </c>
      <c r="PT180">
        <v>0.4</v>
      </c>
      <c r="PU180">
        <f t="shared" si="90"/>
        <v>0.4</v>
      </c>
      <c r="QF180">
        <v>777778</v>
      </c>
      <c r="QI180">
        <v>0.36</v>
      </c>
      <c r="QJ180">
        <f t="shared" si="91"/>
        <v>0.36</v>
      </c>
      <c r="QU180">
        <v>777778</v>
      </c>
      <c r="QX180">
        <v>0.41</v>
      </c>
      <c r="QY180">
        <f t="shared" si="92"/>
        <v>0.41</v>
      </c>
    </row>
    <row r="181" spans="12:467" x14ac:dyDescent="0.2">
      <c r="L181">
        <v>777353</v>
      </c>
      <c r="O181">
        <v>0.46</v>
      </c>
      <c r="P181">
        <f t="shared" si="62"/>
        <v>0.46</v>
      </c>
      <c r="AA181">
        <v>777353</v>
      </c>
      <c r="AD181">
        <v>0.53</v>
      </c>
      <c r="AE181">
        <f t="shared" si="63"/>
        <v>0.53</v>
      </c>
      <c r="AP181">
        <v>777353</v>
      </c>
      <c r="AS181">
        <v>0.46</v>
      </c>
      <c r="AT181">
        <f t="shared" si="64"/>
        <v>0.46</v>
      </c>
      <c r="BE181">
        <v>777353</v>
      </c>
      <c r="BH181">
        <v>0.51</v>
      </c>
      <c r="BI181">
        <f t="shared" si="65"/>
        <v>0.51</v>
      </c>
      <c r="BT181">
        <v>777353</v>
      </c>
      <c r="BW181">
        <v>0.46</v>
      </c>
      <c r="BX181">
        <f t="shared" si="66"/>
        <v>0.46</v>
      </c>
      <c r="CI181">
        <v>777353</v>
      </c>
      <c r="CL181">
        <v>0.45</v>
      </c>
      <c r="CM181">
        <f t="shared" si="67"/>
        <v>0.45</v>
      </c>
      <c r="CX181">
        <v>777353</v>
      </c>
      <c r="DA181">
        <v>0.48</v>
      </c>
      <c r="DB181">
        <f t="shared" si="68"/>
        <v>0.48</v>
      </c>
      <c r="DM181">
        <v>777353</v>
      </c>
      <c r="DP181">
        <v>0.44</v>
      </c>
      <c r="DQ181">
        <f t="shared" si="69"/>
        <v>0.44</v>
      </c>
      <c r="EB181">
        <v>777353</v>
      </c>
      <c r="EE181">
        <v>0.46</v>
      </c>
      <c r="EF181">
        <f t="shared" si="70"/>
        <v>0.46</v>
      </c>
      <c r="EQ181">
        <v>777353</v>
      </c>
      <c r="ET181">
        <v>0.46</v>
      </c>
      <c r="EU181">
        <f t="shared" si="71"/>
        <v>0.46</v>
      </c>
      <c r="FF181">
        <v>777353</v>
      </c>
      <c r="FI181">
        <v>0.48</v>
      </c>
      <c r="FJ181">
        <f t="shared" si="72"/>
        <v>0.48</v>
      </c>
      <c r="FU181">
        <v>777353</v>
      </c>
      <c r="FX181">
        <v>0.46</v>
      </c>
      <c r="FY181">
        <f t="shared" si="73"/>
        <v>0.46</v>
      </c>
      <c r="GJ181">
        <v>777353</v>
      </c>
      <c r="GM181">
        <v>0.44</v>
      </c>
      <c r="GN181">
        <f t="shared" si="74"/>
        <v>0.44</v>
      </c>
      <c r="GY181">
        <v>777353</v>
      </c>
      <c r="HB181">
        <v>0.45</v>
      </c>
      <c r="HC181">
        <f t="shared" si="75"/>
        <v>0.45</v>
      </c>
      <c r="HN181">
        <v>777353</v>
      </c>
      <c r="HQ181">
        <v>0.4</v>
      </c>
      <c r="HR181">
        <f t="shared" si="76"/>
        <v>0.4</v>
      </c>
      <c r="ID181">
        <v>777779</v>
      </c>
      <c r="IG181">
        <v>0.47</v>
      </c>
      <c r="IH181">
        <f t="shared" si="77"/>
        <v>0.47</v>
      </c>
      <c r="IS181">
        <v>777779</v>
      </c>
      <c r="IV181">
        <v>0.4</v>
      </c>
      <c r="IW181">
        <f t="shared" si="78"/>
        <v>0.4</v>
      </c>
      <c r="JH181">
        <v>777779</v>
      </c>
      <c r="JK181">
        <v>0.42</v>
      </c>
      <c r="JL181">
        <f t="shared" si="79"/>
        <v>0.42</v>
      </c>
      <c r="JW181">
        <v>777779</v>
      </c>
      <c r="JZ181">
        <v>0.44</v>
      </c>
      <c r="KA181">
        <f t="shared" si="80"/>
        <v>0.44</v>
      </c>
      <c r="KL181">
        <v>777779</v>
      </c>
      <c r="KO181">
        <v>0.52</v>
      </c>
      <c r="KP181">
        <f t="shared" si="81"/>
        <v>0.52</v>
      </c>
      <c r="LA181">
        <v>777779</v>
      </c>
      <c r="LD181">
        <v>0.47</v>
      </c>
      <c r="LE181">
        <f t="shared" si="82"/>
        <v>0.47</v>
      </c>
      <c r="LP181">
        <v>777779</v>
      </c>
      <c r="LS181">
        <v>0.42</v>
      </c>
      <c r="LT181">
        <f t="shared" si="83"/>
        <v>0.42</v>
      </c>
      <c r="ME181">
        <v>777779</v>
      </c>
      <c r="MH181">
        <v>0.53</v>
      </c>
      <c r="MI181">
        <f t="shared" si="84"/>
        <v>0.53</v>
      </c>
      <c r="MT181">
        <v>777779</v>
      </c>
      <c r="MW181">
        <v>0.54</v>
      </c>
      <c r="MX181">
        <f t="shared" si="85"/>
        <v>0.54</v>
      </c>
      <c r="NI181">
        <v>777779</v>
      </c>
      <c r="NL181">
        <v>0.41</v>
      </c>
      <c r="NM181">
        <f t="shared" si="86"/>
        <v>0.41</v>
      </c>
      <c r="NX181">
        <v>777779</v>
      </c>
      <c r="OA181">
        <v>0.48</v>
      </c>
      <c r="OB181">
        <f t="shared" si="87"/>
        <v>0.48</v>
      </c>
      <c r="OM181">
        <v>777779</v>
      </c>
      <c r="OP181">
        <v>0.44</v>
      </c>
      <c r="OQ181">
        <f t="shared" si="88"/>
        <v>0.44</v>
      </c>
      <c r="PB181">
        <v>777779</v>
      </c>
      <c r="PE181">
        <v>0.44</v>
      </c>
      <c r="PF181">
        <f t="shared" si="89"/>
        <v>0.44</v>
      </c>
      <c r="PQ181">
        <v>777779</v>
      </c>
      <c r="PT181">
        <v>0.46</v>
      </c>
      <c r="PU181">
        <f t="shared" si="90"/>
        <v>0.46</v>
      </c>
      <c r="QF181">
        <v>777779</v>
      </c>
      <c r="QI181">
        <v>0.43</v>
      </c>
      <c r="QJ181">
        <f t="shared" si="91"/>
        <v>0.43</v>
      </c>
      <c r="QU181">
        <v>777779</v>
      </c>
      <c r="QX181">
        <v>0.42</v>
      </c>
      <c r="QY181">
        <f t="shared" si="92"/>
        <v>0.42</v>
      </c>
    </row>
    <row r="182" spans="12:467" x14ac:dyDescent="0.2">
      <c r="L182">
        <v>777354</v>
      </c>
      <c r="O182">
        <v>0.55000000000000004</v>
      </c>
      <c r="P182">
        <f t="shared" si="62"/>
        <v>0.55000000000000004</v>
      </c>
      <c r="AA182">
        <v>777354</v>
      </c>
      <c r="AD182">
        <v>0.55000000000000004</v>
      </c>
      <c r="AE182">
        <f t="shared" si="63"/>
        <v>0.55000000000000004</v>
      </c>
      <c r="AP182">
        <v>777354</v>
      </c>
      <c r="AS182">
        <v>0.59</v>
      </c>
      <c r="AT182">
        <f t="shared" si="64"/>
        <v>0.59</v>
      </c>
      <c r="BE182">
        <v>777354</v>
      </c>
      <c r="BH182">
        <v>0.57999999999999996</v>
      </c>
      <c r="BI182">
        <f t="shared" si="65"/>
        <v>0.57999999999999996</v>
      </c>
      <c r="BT182">
        <v>777354</v>
      </c>
      <c r="BW182">
        <v>0.65</v>
      </c>
      <c r="BX182">
        <f t="shared" si="66"/>
        <v>0.65</v>
      </c>
      <c r="CI182">
        <v>777354</v>
      </c>
      <c r="CL182">
        <v>0.54</v>
      </c>
      <c r="CM182">
        <f t="shared" si="67"/>
        <v>0.54</v>
      </c>
      <c r="CX182">
        <v>777354</v>
      </c>
      <c r="DA182">
        <v>0.52</v>
      </c>
      <c r="DB182">
        <f t="shared" si="68"/>
        <v>0.52</v>
      </c>
      <c r="DM182">
        <v>777354</v>
      </c>
      <c r="DP182">
        <v>0.52</v>
      </c>
      <c r="DQ182">
        <f t="shared" si="69"/>
        <v>0.52</v>
      </c>
      <c r="EB182">
        <v>777354</v>
      </c>
      <c r="EE182">
        <v>0.54</v>
      </c>
      <c r="EF182">
        <f t="shared" si="70"/>
        <v>0.54</v>
      </c>
      <c r="EQ182">
        <v>777354</v>
      </c>
      <c r="ET182">
        <v>0.54</v>
      </c>
      <c r="EU182">
        <f t="shared" si="71"/>
        <v>0.54</v>
      </c>
      <c r="FF182">
        <v>777354</v>
      </c>
      <c r="FI182">
        <v>0.54</v>
      </c>
      <c r="FJ182">
        <f t="shared" si="72"/>
        <v>0.54</v>
      </c>
      <c r="FU182">
        <v>777354</v>
      </c>
      <c r="FX182">
        <v>0.53</v>
      </c>
      <c r="FY182">
        <f t="shared" si="73"/>
        <v>0.53</v>
      </c>
      <c r="GJ182">
        <v>777354</v>
      </c>
      <c r="GM182">
        <v>0.54</v>
      </c>
      <c r="GN182">
        <f t="shared" si="74"/>
        <v>0.54</v>
      </c>
      <c r="GY182">
        <v>777354</v>
      </c>
      <c r="HB182">
        <v>0.57999999999999996</v>
      </c>
      <c r="HC182">
        <f t="shared" si="75"/>
        <v>0.57999999999999996</v>
      </c>
      <c r="HN182">
        <v>777354</v>
      </c>
      <c r="HQ182">
        <v>0.53</v>
      </c>
      <c r="HR182">
        <f t="shared" si="76"/>
        <v>0.53</v>
      </c>
      <c r="ID182">
        <v>777783</v>
      </c>
      <c r="IG182">
        <v>0.52</v>
      </c>
      <c r="IH182">
        <f t="shared" si="77"/>
        <v>0.52</v>
      </c>
      <c r="IS182">
        <v>777783</v>
      </c>
      <c r="IV182">
        <v>0.54</v>
      </c>
      <c r="IW182">
        <f t="shared" si="78"/>
        <v>0.54</v>
      </c>
      <c r="JH182">
        <v>777783</v>
      </c>
      <c r="JK182">
        <v>0.56999999999999995</v>
      </c>
      <c r="JL182">
        <f t="shared" si="79"/>
        <v>0.56999999999999995</v>
      </c>
      <c r="JW182">
        <v>777783</v>
      </c>
      <c r="JZ182">
        <v>0.56000000000000005</v>
      </c>
      <c r="KA182">
        <f t="shared" si="80"/>
        <v>0.56000000000000005</v>
      </c>
      <c r="KL182">
        <v>777783</v>
      </c>
      <c r="KO182">
        <v>0.59</v>
      </c>
      <c r="KP182">
        <f t="shared" si="81"/>
        <v>0.59</v>
      </c>
      <c r="LA182">
        <v>777783</v>
      </c>
      <c r="LD182">
        <v>0.55000000000000004</v>
      </c>
      <c r="LE182">
        <f t="shared" si="82"/>
        <v>0.55000000000000004</v>
      </c>
      <c r="LP182">
        <v>777783</v>
      </c>
      <c r="LS182">
        <v>0.54</v>
      </c>
      <c r="LT182">
        <f t="shared" si="83"/>
        <v>0.54</v>
      </c>
      <c r="ME182">
        <v>777783</v>
      </c>
      <c r="MH182">
        <v>0.56999999999999995</v>
      </c>
      <c r="MI182">
        <f t="shared" si="84"/>
        <v>0.56999999999999995</v>
      </c>
      <c r="MT182">
        <v>777783</v>
      </c>
      <c r="MW182">
        <v>0.65</v>
      </c>
      <c r="MX182">
        <f t="shared" si="85"/>
        <v>0.65</v>
      </c>
      <c r="NI182">
        <v>777783</v>
      </c>
      <c r="NL182">
        <v>0.54</v>
      </c>
      <c r="NM182">
        <f t="shared" si="86"/>
        <v>0.54</v>
      </c>
      <c r="NX182">
        <v>777783</v>
      </c>
      <c r="OA182">
        <v>0.56000000000000005</v>
      </c>
      <c r="OB182">
        <f t="shared" si="87"/>
        <v>0.56000000000000005</v>
      </c>
      <c r="OM182">
        <v>777783</v>
      </c>
      <c r="OP182">
        <v>0.55000000000000004</v>
      </c>
      <c r="OQ182">
        <f t="shared" si="88"/>
        <v>0.55000000000000004</v>
      </c>
      <c r="PB182">
        <v>777783</v>
      </c>
      <c r="PE182">
        <v>0.54</v>
      </c>
      <c r="PF182">
        <f t="shared" si="89"/>
        <v>0.54</v>
      </c>
      <c r="PQ182">
        <v>777783</v>
      </c>
      <c r="PT182">
        <v>0.55000000000000004</v>
      </c>
      <c r="PU182">
        <f t="shared" si="90"/>
        <v>0.55000000000000004</v>
      </c>
      <c r="QF182">
        <v>777783</v>
      </c>
      <c r="QI182">
        <v>0.57999999999999996</v>
      </c>
      <c r="QJ182">
        <f t="shared" si="91"/>
        <v>0.57999999999999996</v>
      </c>
      <c r="QU182">
        <v>777783</v>
      </c>
      <c r="QX182">
        <v>0.54</v>
      </c>
      <c r="QY182">
        <f t="shared" si="92"/>
        <v>0.54</v>
      </c>
    </row>
    <row r="183" spans="12:467" x14ac:dyDescent="0.2">
      <c r="L183">
        <v>777356</v>
      </c>
      <c r="O183">
        <v>0.52</v>
      </c>
      <c r="P183">
        <f t="shared" si="62"/>
        <v>0.52</v>
      </c>
      <c r="AA183">
        <v>777356</v>
      </c>
      <c r="AD183">
        <v>0.54</v>
      </c>
      <c r="AE183">
        <f t="shared" si="63"/>
        <v>0.54</v>
      </c>
      <c r="AP183">
        <v>777356</v>
      </c>
      <c r="AS183">
        <v>0.41</v>
      </c>
      <c r="AT183">
        <f t="shared" si="64"/>
        <v>0.41</v>
      </c>
      <c r="BE183">
        <v>777356</v>
      </c>
      <c r="BH183">
        <v>0.49</v>
      </c>
      <c r="BI183">
        <f t="shared" si="65"/>
        <v>0.49</v>
      </c>
      <c r="BT183">
        <v>777356</v>
      </c>
      <c r="BW183">
        <v>0.38</v>
      </c>
      <c r="BX183">
        <f t="shared" si="66"/>
        <v>0.38</v>
      </c>
      <c r="CI183">
        <v>777356</v>
      </c>
      <c r="CL183">
        <v>0.52</v>
      </c>
      <c r="CM183">
        <f t="shared" si="67"/>
        <v>0.52</v>
      </c>
      <c r="CX183">
        <v>777356</v>
      </c>
      <c r="DA183">
        <v>0.51</v>
      </c>
      <c r="DB183">
        <f t="shared" si="68"/>
        <v>0.51</v>
      </c>
      <c r="DM183">
        <v>777356</v>
      </c>
      <c r="DP183">
        <v>0.49</v>
      </c>
      <c r="DQ183">
        <f t="shared" si="69"/>
        <v>0.49</v>
      </c>
      <c r="EB183">
        <v>777356</v>
      </c>
      <c r="EE183">
        <v>0.54</v>
      </c>
      <c r="EF183">
        <f t="shared" si="70"/>
        <v>0.54</v>
      </c>
      <c r="EQ183">
        <v>777356</v>
      </c>
      <c r="ET183">
        <v>0.54</v>
      </c>
      <c r="EU183">
        <f t="shared" si="71"/>
        <v>0.54</v>
      </c>
      <c r="FF183">
        <v>777356</v>
      </c>
      <c r="FI183">
        <v>0.51</v>
      </c>
      <c r="FJ183">
        <f t="shared" si="72"/>
        <v>0.51</v>
      </c>
      <c r="FU183">
        <v>777356</v>
      </c>
      <c r="FX183">
        <v>0.5</v>
      </c>
      <c r="FY183">
        <f t="shared" si="73"/>
        <v>0.5</v>
      </c>
      <c r="GJ183">
        <v>777356</v>
      </c>
      <c r="GM183">
        <v>0.48</v>
      </c>
      <c r="GN183">
        <f t="shared" si="74"/>
        <v>0.48</v>
      </c>
      <c r="GY183">
        <v>777356</v>
      </c>
      <c r="HB183">
        <v>0.53</v>
      </c>
      <c r="HC183">
        <f t="shared" si="75"/>
        <v>0.53</v>
      </c>
      <c r="HN183">
        <v>777356</v>
      </c>
      <c r="HQ183">
        <v>0.41</v>
      </c>
      <c r="HR183">
        <f t="shared" si="76"/>
        <v>0.41</v>
      </c>
      <c r="ID183">
        <v>777785</v>
      </c>
      <c r="IG183">
        <v>0.54</v>
      </c>
      <c r="IH183">
        <f t="shared" si="77"/>
        <v>0.54</v>
      </c>
      <c r="IS183">
        <v>777785</v>
      </c>
      <c r="IV183">
        <v>0.51</v>
      </c>
      <c r="IW183">
        <f t="shared" si="78"/>
        <v>0.51</v>
      </c>
      <c r="JH183">
        <v>777785</v>
      </c>
      <c r="JK183">
        <v>0.54</v>
      </c>
      <c r="JL183">
        <f t="shared" si="79"/>
        <v>0.54</v>
      </c>
      <c r="JW183">
        <v>777785</v>
      </c>
      <c r="JZ183">
        <v>0.52</v>
      </c>
      <c r="KA183">
        <f t="shared" si="80"/>
        <v>0.52</v>
      </c>
      <c r="KL183">
        <v>777785</v>
      </c>
      <c r="KO183">
        <v>0.54</v>
      </c>
      <c r="KP183">
        <f t="shared" si="81"/>
        <v>0.54</v>
      </c>
      <c r="LA183">
        <v>777785</v>
      </c>
      <c r="LD183">
        <v>0.55000000000000004</v>
      </c>
      <c r="LE183">
        <f t="shared" si="82"/>
        <v>0.55000000000000004</v>
      </c>
      <c r="LP183">
        <v>777785</v>
      </c>
      <c r="LS183">
        <v>0.52</v>
      </c>
      <c r="LT183">
        <f t="shared" si="83"/>
        <v>0.52</v>
      </c>
      <c r="ME183">
        <v>777785</v>
      </c>
      <c r="MH183">
        <v>0.52</v>
      </c>
      <c r="MI183">
        <f t="shared" si="84"/>
        <v>0.52</v>
      </c>
      <c r="MT183">
        <v>777785</v>
      </c>
      <c r="MW183">
        <v>0.54</v>
      </c>
      <c r="MX183">
        <f t="shared" si="85"/>
        <v>0.54</v>
      </c>
      <c r="NI183">
        <v>777785</v>
      </c>
      <c r="NL183">
        <v>0.53</v>
      </c>
      <c r="NM183">
        <f t="shared" si="86"/>
        <v>0.53</v>
      </c>
      <c r="NX183">
        <v>777785</v>
      </c>
      <c r="OA183">
        <v>0.49</v>
      </c>
      <c r="OB183">
        <f t="shared" si="87"/>
        <v>0.49</v>
      </c>
      <c r="OM183">
        <v>777785</v>
      </c>
      <c r="OP183">
        <v>0.53</v>
      </c>
      <c r="OQ183">
        <f t="shared" si="88"/>
        <v>0.53</v>
      </c>
      <c r="PB183">
        <v>777785</v>
      </c>
      <c r="PE183">
        <v>0.52</v>
      </c>
      <c r="PF183">
        <f t="shared" si="89"/>
        <v>0.52</v>
      </c>
      <c r="PQ183">
        <v>777785</v>
      </c>
      <c r="PT183">
        <v>0.52</v>
      </c>
      <c r="PU183">
        <f t="shared" si="90"/>
        <v>0.52</v>
      </c>
      <c r="QF183">
        <v>777785</v>
      </c>
      <c r="QI183">
        <v>0.54</v>
      </c>
      <c r="QJ183">
        <f t="shared" si="91"/>
        <v>0.54</v>
      </c>
      <c r="QU183">
        <v>777785</v>
      </c>
      <c r="QX183">
        <v>0.53</v>
      </c>
      <c r="QY183">
        <f t="shared" si="92"/>
        <v>0.53</v>
      </c>
    </row>
    <row r="184" spans="12:467" x14ac:dyDescent="0.2">
      <c r="L184">
        <v>777334</v>
      </c>
      <c r="O184">
        <v>0.56999999999999995</v>
      </c>
      <c r="P184">
        <f t="shared" si="62"/>
        <v>0.56999999999999995</v>
      </c>
      <c r="AA184">
        <v>777334</v>
      </c>
      <c r="AD184">
        <v>0.61</v>
      </c>
      <c r="AE184">
        <f t="shared" si="63"/>
        <v>0.61</v>
      </c>
      <c r="AP184">
        <v>777334</v>
      </c>
      <c r="AS184">
        <v>0.56999999999999995</v>
      </c>
      <c r="AT184">
        <f t="shared" si="64"/>
        <v>0.56999999999999995</v>
      </c>
      <c r="BE184">
        <v>777334</v>
      </c>
      <c r="BH184">
        <v>0.51</v>
      </c>
      <c r="BI184">
        <f t="shared" si="65"/>
        <v>0.51</v>
      </c>
      <c r="BT184">
        <v>777334</v>
      </c>
      <c r="BW184">
        <v>0.56999999999999995</v>
      </c>
      <c r="BX184">
        <f t="shared" si="66"/>
        <v>0.56999999999999995</v>
      </c>
      <c r="CI184">
        <v>777334</v>
      </c>
      <c r="CL184">
        <v>0.51</v>
      </c>
      <c r="CM184">
        <f t="shared" si="67"/>
        <v>0.51</v>
      </c>
      <c r="CX184">
        <v>777334</v>
      </c>
      <c r="DA184">
        <v>0.55000000000000004</v>
      </c>
      <c r="DB184">
        <f t="shared" si="68"/>
        <v>0.55000000000000004</v>
      </c>
      <c r="DM184">
        <v>777334</v>
      </c>
      <c r="DP184">
        <v>0.54</v>
      </c>
      <c r="DQ184">
        <f t="shared" si="69"/>
        <v>0.54</v>
      </c>
      <c r="EB184">
        <v>777334</v>
      </c>
      <c r="EE184">
        <v>0.54</v>
      </c>
      <c r="EF184">
        <f t="shared" si="70"/>
        <v>0.54</v>
      </c>
      <c r="EQ184">
        <v>777334</v>
      </c>
      <c r="ET184">
        <v>0.54</v>
      </c>
      <c r="EU184">
        <f t="shared" si="71"/>
        <v>0.54</v>
      </c>
      <c r="FF184">
        <v>777334</v>
      </c>
      <c r="FI184">
        <v>0.55000000000000004</v>
      </c>
      <c r="FJ184">
        <f t="shared" si="72"/>
        <v>0.55000000000000004</v>
      </c>
      <c r="FU184">
        <v>777334</v>
      </c>
      <c r="FX184">
        <v>0.56000000000000005</v>
      </c>
      <c r="FY184">
        <f t="shared" si="73"/>
        <v>0.56000000000000005</v>
      </c>
      <c r="GJ184">
        <v>777334</v>
      </c>
      <c r="GM184">
        <v>0.52</v>
      </c>
      <c r="GN184">
        <f t="shared" si="74"/>
        <v>0.52</v>
      </c>
      <c r="GY184">
        <v>777334</v>
      </c>
      <c r="HB184">
        <v>0.57999999999999996</v>
      </c>
      <c r="HC184">
        <f t="shared" si="75"/>
        <v>0.57999999999999996</v>
      </c>
      <c r="HN184">
        <v>777334</v>
      </c>
      <c r="HQ184">
        <v>0.54</v>
      </c>
      <c r="HR184">
        <f t="shared" si="76"/>
        <v>0.54</v>
      </c>
      <c r="ID184">
        <v>777759</v>
      </c>
      <c r="IG184">
        <v>0.51</v>
      </c>
      <c r="IH184">
        <f t="shared" si="77"/>
        <v>0.51</v>
      </c>
      <c r="IS184">
        <v>777759</v>
      </c>
      <c r="IV184">
        <v>0.53</v>
      </c>
      <c r="IW184">
        <f t="shared" si="78"/>
        <v>0.53</v>
      </c>
      <c r="JH184">
        <v>777759</v>
      </c>
      <c r="JK184">
        <v>0.51</v>
      </c>
      <c r="JL184">
        <f t="shared" si="79"/>
        <v>0.51</v>
      </c>
      <c r="JW184">
        <v>777759</v>
      </c>
      <c r="JZ184">
        <v>0.53</v>
      </c>
      <c r="KA184">
        <f t="shared" si="80"/>
        <v>0.53</v>
      </c>
      <c r="KL184">
        <v>777759</v>
      </c>
      <c r="KO184">
        <v>0.45</v>
      </c>
      <c r="KP184">
        <f t="shared" si="81"/>
        <v>0.45</v>
      </c>
      <c r="LA184">
        <v>777759</v>
      </c>
      <c r="LD184">
        <v>0.5</v>
      </c>
      <c r="LE184">
        <f t="shared" si="82"/>
        <v>0.5</v>
      </c>
      <c r="LP184">
        <v>777759</v>
      </c>
      <c r="LS184">
        <v>0.53</v>
      </c>
      <c r="LT184">
        <f t="shared" si="83"/>
        <v>0.53</v>
      </c>
      <c r="ME184">
        <v>777759</v>
      </c>
      <c r="MH184">
        <v>0.54</v>
      </c>
      <c r="MI184">
        <f t="shared" si="84"/>
        <v>0.54</v>
      </c>
      <c r="MT184">
        <v>777759</v>
      </c>
      <c r="MW184">
        <v>0.43</v>
      </c>
      <c r="MX184">
        <f t="shared" si="85"/>
        <v>0.43</v>
      </c>
      <c r="NI184">
        <v>777759</v>
      </c>
      <c r="NL184">
        <v>0.52</v>
      </c>
      <c r="NM184">
        <f t="shared" si="86"/>
        <v>0.52</v>
      </c>
      <c r="NX184">
        <v>777759</v>
      </c>
      <c r="OA184">
        <v>0.52</v>
      </c>
      <c r="OB184">
        <f t="shared" si="87"/>
        <v>0.52</v>
      </c>
      <c r="OM184">
        <v>777759</v>
      </c>
      <c r="OP184">
        <v>0.53</v>
      </c>
      <c r="OQ184">
        <f t="shared" si="88"/>
        <v>0.53</v>
      </c>
      <c r="PB184">
        <v>777759</v>
      </c>
      <c r="PE184">
        <v>0.53</v>
      </c>
      <c r="PF184">
        <f t="shared" si="89"/>
        <v>0.53</v>
      </c>
      <c r="PQ184">
        <v>777759</v>
      </c>
      <c r="PT184">
        <v>0.52</v>
      </c>
      <c r="PU184">
        <f t="shared" si="90"/>
        <v>0.52</v>
      </c>
      <c r="QF184">
        <v>777759</v>
      </c>
      <c r="QI184">
        <v>0.52</v>
      </c>
      <c r="QJ184">
        <f t="shared" si="91"/>
        <v>0.52</v>
      </c>
      <c r="QU184">
        <v>777759</v>
      </c>
      <c r="QX184">
        <v>0.52</v>
      </c>
      <c r="QY184">
        <f t="shared" si="92"/>
        <v>0.52</v>
      </c>
    </row>
    <row r="185" spans="12:467" x14ac:dyDescent="0.2">
      <c r="L185">
        <v>777335</v>
      </c>
      <c r="O185">
        <v>0.42</v>
      </c>
      <c r="P185">
        <f t="shared" si="62"/>
        <v>0.42</v>
      </c>
      <c r="AA185">
        <v>777335</v>
      </c>
      <c r="AD185">
        <v>0.39</v>
      </c>
      <c r="AE185">
        <f t="shared" si="63"/>
        <v>0.39</v>
      </c>
      <c r="AP185">
        <v>777335</v>
      </c>
      <c r="AS185">
        <v>0.33</v>
      </c>
      <c r="AT185">
        <f t="shared" si="64"/>
        <v>0.33</v>
      </c>
      <c r="BE185">
        <v>777335</v>
      </c>
      <c r="BH185">
        <v>0.46</v>
      </c>
      <c r="BI185">
        <f t="shared" si="65"/>
        <v>0.46</v>
      </c>
      <c r="BT185">
        <v>777335</v>
      </c>
      <c r="BW185">
        <v>0.53</v>
      </c>
      <c r="BX185">
        <f t="shared" si="66"/>
        <v>0.53</v>
      </c>
      <c r="CI185">
        <v>777335</v>
      </c>
      <c r="CL185">
        <v>0.38</v>
      </c>
      <c r="CM185">
        <f t="shared" si="67"/>
        <v>0.38</v>
      </c>
      <c r="CX185">
        <v>777335</v>
      </c>
      <c r="DA185">
        <v>0.4</v>
      </c>
      <c r="DB185">
        <f t="shared" si="68"/>
        <v>0.4</v>
      </c>
      <c r="DM185">
        <v>777335</v>
      </c>
      <c r="DP185">
        <v>0.38</v>
      </c>
      <c r="DQ185">
        <f t="shared" si="69"/>
        <v>0.38</v>
      </c>
      <c r="EB185">
        <v>777335</v>
      </c>
      <c r="EE185">
        <v>0.35</v>
      </c>
      <c r="EF185">
        <f t="shared" si="70"/>
        <v>0.35</v>
      </c>
      <c r="EQ185">
        <v>777335</v>
      </c>
      <c r="ET185">
        <v>0.35</v>
      </c>
      <c r="EU185">
        <f t="shared" si="71"/>
        <v>0.35</v>
      </c>
      <c r="FF185">
        <v>777335</v>
      </c>
      <c r="FI185">
        <v>0.42</v>
      </c>
      <c r="FJ185">
        <f t="shared" si="72"/>
        <v>0.42</v>
      </c>
      <c r="FU185">
        <v>777335</v>
      </c>
      <c r="FX185">
        <v>0.44</v>
      </c>
      <c r="FY185">
        <f t="shared" si="73"/>
        <v>0.44</v>
      </c>
      <c r="GJ185">
        <v>777335</v>
      </c>
      <c r="GM185">
        <v>0.38</v>
      </c>
      <c r="GN185">
        <f t="shared" si="74"/>
        <v>0.38</v>
      </c>
      <c r="GY185">
        <v>777335</v>
      </c>
      <c r="HB185">
        <v>0.42</v>
      </c>
      <c r="HC185">
        <f t="shared" si="75"/>
        <v>0.42</v>
      </c>
      <c r="HN185">
        <v>777335</v>
      </c>
      <c r="HQ185">
        <v>0.39</v>
      </c>
      <c r="HR185">
        <f t="shared" si="76"/>
        <v>0.39</v>
      </c>
      <c r="ID185">
        <v>777760</v>
      </c>
      <c r="IG185">
        <v>0.51</v>
      </c>
      <c r="IH185">
        <f t="shared" si="77"/>
        <v>0.51</v>
      </c>
      <c r="IS185">
        <v>777760</v>
      </c>
      <c r="IV185">
        <v>0.51</v>
      </c>
      <c r="IW185">
        <f t="shared" si="78"/>
        <v>0.51</v>
      </c>
      <c r="JH185">
        <v>777760</v>
      </c>
      <c r="JK185">
        <v>0.52</v>
      </c>
      <c r="JL185">
        <f t="shared" si="79"/>
        <v>0.52</v>
      </c>
      <c r="JW185">
        <v>777760</v>
      </c>
      <c r="JZ185">
        <v>0.54</v>
      </c>
      <c r="KA185">
        <f t="shared" si="80"/>
        <v>0.54</v>
      </c>
      <c r="KL185">
        <v>777760</v>
      </c>
      <c r="KO185">
        <v>0.52</v>
      </c>
      <c r="KP185">
        <f t="shared" si="81"/>
        <v>0.52</v>
      </c>
      <c r="LA185">
        <v>777760</v>
      </c>
      <c r="LD185">
        <v>0.53</v>
      </c>
      <c r="LE185">
        <f t="shared" si="82"/>
        <v>0.53</v>
      </c>
      <c r="LP185">
        <v>777760</v>
      </c>
      <c r="LS185">
        <v>0.51</v>
      </c>
      <c r="LT185">
        <f t="shared" si="83"/>
        <v>0.51</v>
      </c>
      <c r="ME185">
        <v>777760</v>
      </c>
      <c r="MH185">
        <v>0.43</v>
      </c>
      <c r="MI185">
        <f t="shared" si="84"/>
        <v>0.43</v>
      </c>
      <c r="MT185">
        <v>777760</v>
      </c>
      <c r="MW185">
        <v>0.52</v>
      </c>
      <c r="MX185">
        <f t="shared" si="85"/>
        <v>0.52</v>
      </c>
      <c r="NI185">
        <v>777760</v>
      </c>
      <c r="NL185">
        <v>0.51</v>
      </c>
      <c r="NM185">
        <f t="shared" si="86"/>
        <v>0.51</v>
      </c>
      <c r="NX185">
        <v>777760</v>
      </c>
      <c r="OA185">
        <v>0.49</v>
      </c>
      <c r="OB185">
        <f t="shared" si="87"/>
        <v>0.49</v>
      </c>
      <c r="OM185">
        <v>777760</v>
      </c>
      <c r="OP185">
        <v>0.52</v>
      </c>
      <c r="OQ185">
        <f t="shared" si="88"/>
        <v>0.52</v>
      </c>
      <c r="PB185">
        <v>777760</v>
      </c>
      <c r="PE185">
        <v>0.52</v>
      </c>
      <c r="PF185">
        <f t="shared" si="89"/>
        <v>0.52</v>
      </c>
      <c r="PQ185">
        <v>777760</v>
      </c>
      <c r="PT185">
        <v>0.53</v>
      </c>
      <c r="PU185">
        <f t="shared" si="90"/>
        <v>0.53</v>
      </c>
      <c r="QF185">
        <v>777760</v>
      </c>
      <c r="QI185">
        <v>0.52</v>
      </c>
      <c r="QJ185">
        <f t="shared" si="91"/>
        <v>0.52</v>
      </c>
      <c r="QU185">
        <v>777760</v>
      </c>
      <c r="QX185">
        <v>0.49</v>
      </c>
      <c r="QY185">
        <f t="shared" si="92"/>
        <v>0.49</v>
      </c>
    </row>
    <row r="186" spans="12:467" x14ac:dyDescent="0.2">
      <c r="L186">
        <v>777336</v>
      </c>
      <c r="O186">
        <v>0.51</v>
      </c>
      <c r="P186">
        <f t="shared" si="62"/>
        <v>0.51</v>
      </c>
      <c r="AA186">
        <v>777336</v>
      </c>
      <c r="AD186">
        <v>0.72</v>
      </c>
      <c r="AE186">
        <f t="shared" si="63"/>
        <v>0.72</v>
      </c>
      <c r="AP186">
        <v>777336</v>
      </c>
      <c r="AS186">
        <v>0.32</v>
      </c>
      <c r="AT186">
        <f t="shared" si="64"/>
        <v>0.32</v>
      </c>
      <c r="BE186">
        <v>777336</v>
      </c>
      <c r="BH186">
        <v>0.55000000000000004</v>
      </c>
      <c r="BI186">
        <f t="shared" si="65"/>
        <v>0.55000000000000004</v>
      </c>
      <c r="BT186">
        <v>777336</v>
      </c>
      <c r="BW186">
        <v>0.5</v>
      </c>
      <c r="BX186">
        <f t="shared" si="66"/>
        <v>0.5</v>
      </c>
      <c r="CI186">
        <v>777336</v>
      </c>
      <c r="CL186">
        <v>0.59</v>
      </c>
      <c r="CM186">
        <f t="shared" si="67"/>
        <v>0.59</v>
      </c>
      <c r="CX186">
        <v>777336</v>
      </c>
      <c r="DA186">
        <v>0.52</v>
      </c>
      <c r="DB186">
        <f t="shared" si="68"/>
        <v>0.52</v>
      </c>
      <c r="DM186">
        <v>777336</v>
      </c>
      <c r="DP186">
        <v>0.56999999999999995</v>
      </c>
      <c r="DQ186">
        <f t="shared" si="69"/>
        <v>0.56999999999999995</v>
      </c>
      <c r="EB186">
        <v>777336</v>
      </c>
      <c r="EE186">
        <v>0.55000000000000004</v>
      </c>
      <c r="EF186">
        <f t="shared" si="70"/>
        <v>0.55000000000000004</v>
      </c>
      <c r="EQ186">
        <v>777336</v>
      </c>
      <c r="ET186">
        <v>0.55000000000000004</v>
      </c>
      <c r="EU186">
        <f t="shared" si="71"/>
        <v>0.55000000000000004</v>
      </c>
      <c r="FF186">
        <v>777336</v>
      </c>
      <c r="FI186">
        <v>0.54</v>
      </c>
      <c r="FJ186">
        <f t="shared" si="72"/>
        <v>0.54</v>
      </c>
      <c r="FU186">
        <v>777336</v>
      </c>
      <c r="FX186">
        <v>0.52</v>
      </c>
      <c r="FY186">
        <f t="shared" si="73"/>
        <v>0.52</v>
      </c>
      <c r="GJ186">
        <v>777336</v>
      </c>
      <c r="GM186">
        <v>0.54</v>
      </c>
      <c r="GN186">
        <f t="shared" si="74"/>
        <v>0.54</v>
      </c>
      <c r="GY186">
        <v>777336</v>
      </c>
      <c r="HB186">
        <v>0.52</v>
      </c>
      <c r="HC186">
        <f t="shared" si="75"/>
        <v>0.52</v>
      </c>
      <c r="HN186">
        <v>777336</v>
      </c>
      <c r="HQ186">
        <v>0.52</v>
      </c>
      <c r="HR186">
        <f t="shared" si="76"/>
        <v>0.52</v>
      </c>
      <c r="ID186">
        <v>777762</v>
      </c>
      <c r="IG186">
        <v>0.52</v>
      </c>
      <c r="IH186">
        <f t="shared" si="77"/>
        <v>0.52</v>
      </c>
      <c r="IS186">
        <v>777762</v>
      </c>
      <c r="IV186">
        <v>0.51</v>
      </c>
      <c r="IW186">
        <f t="shared" si="78"/>
        <v>0.51</v>
      </c>
      <c r="JH186">
        <v>777762</v>
      </c>
      <c r="JK186">
        <v>0.52</v>
      </c>
      <c r="JL186">
        <f t="shared" si="79"/>
        <v>0.52</v>
      </c>
      <c r="JW186">
        <v>777762</v>
      </c>
      <c r="JZ186">
        <v>0.51</v>
      </c>
      <c r="KA186">
        <f t="shared" si="80"/>
        <v>0.51</v>
      </c>
      <c r="KL186">
        <v>777762</v>
      </c>
      <c r="KO186">
        <v>0.51</v>
      </c>
      <c r="KP186">
        <f t="shared" si="81"/>
        <v>0.51</v>
      </c>
      <c r="LA186">
        <v>777762</v>
      </c>
      <c r="LD186">
        <v>0.52</v>
      </c>
      <c r="LE186">
        <f t="shared" si="82"/>
        <v>0.52</v>
      </c>
      <c r="LP186">
        <v>777762</v>
      </c>
      <c r="LS186">
        <v>0.53</v>
      </c>
      <c r="LT186">
        <f t="shared" si="83"/>
        <v>0.53</v>
      </c>
      <c r="ME186">
        <v>777762</v>
      </c>
      <c r="MH186">
        <v>0.54</v>
      </c>
      <c r="MI186">
        <f t="shared" si="84"/>
        <v>0.54</v>
      </c>
      <c r="MT186">
        <v>777762</v>
      </c>
      <c r="MW186">
        <v>0.56999999999999995</v>
      </c>
      <c r="MX186">
        <f t="shared" si="85"/>
        <v>0.56999999999999995</v>
      </c>
      <c r="NI186">
        <v>777762</v>
      </c>
      <c r="NL186">
        <v>0.52</v>
      </c>
      <c r="NM186">
        <f t="shared" si="86"/>
        <v>0.52</v>
      </c>
      <c r="NX186">
        <v>777762</v>
      </c>
      <c r="OA186">
        <v>0.49</v>
      </c>
      <c r="OB186">
        <f t="shared" si="87"/>
        <v>0.49</v>
      </c>
      <c r="OM186">
        <v>777762</v>
      </c>
      <c r="OP186">
        <v>0.53</v>
      </c>
      <c r="OQ186">
        <f t="shared" si="88"/>
        <v>0.53</v>
      </c>
      <c r="PB186">
        <v>777762</v>
      </c>
      <c r="PE186">
        <v>0.52</v>
      </c>
      <c r="PF186">
        <f t="shared" si="89"/>
        <v>0.52</v>
      </c>
      <c r="PQ186">
        <v>777762</v>
      </c>
      <c r="PT186">
        <v>0.53</v>
      </c>
      <c r="PU186">
        <f t="shared" si="90"/>
        <v>0.53</v>
      </c>
      <c r="QF186">
        <v>777762</v>
      </c>
      <c r="QI186">
        <v>0.52</v>
      </c>
      <c r="QJ186">
        <f t="shared" si="91"/>
        <v>0.52</v>
      </c>
      <c r="QU186">
        <v>777762</v>
      </c>
      <c r="QX186">
        <v>0.52</v>
      </c>
      <c r="QY186">
        <f t="shared" si="92"/>
        <v>0.52</v>
      </c>
    </row>
    <row r="187" spans="12:467" x14ac:dyDescent="0.2">
      <c r="L187">
        <v>777338</v>
      </c>
      <c r="O187">
        <v>0.36</v>
      </c>
      <c r="P187">
        <f t="shared" si="62"/>
        <v>0.36</v>
      </c>
      <c r="AA187">
        <v>777338</v>
      </c>
      <c r="AD187">
        <v>0.41</v>
      </c>
      <c r="AE187">
        <f t="shared" si="63"/>
        <v>0.41</v>
      </c>
      <c r="AP187">
        <v>777338</v>
      </c>
      <c r="AS187">
        <v>0.45</v>
      </c>
      <c r="AT187">
        <f t="shared" si="64"/>
        <v>0.45</v>
      </c>
      <c r="BE187">
        <v>777338</v>
      </c>
      <c r="BH187">
        <v>0.43</v>
      </c>
      <c r="BI187">
        <f t="shared" si="65"/>
        <v>0.43</v>
      </c>
      <c r="BT187">
        <v>777338</v>
      </c>
      <c r="BW187">
        <v>0.52</v>
      </c>
      <c r="BX187">
        <f t="shared" si="66"/>
        <v>0.52</v>
      </c>
      <c r="CI187">
        <v>777338</v>
      </c>
      <c r="CL187">
        <v>0.41</v>
      </c>
      <c r="CM187">
        <f t="shared" si="67"/>
        <v>0.41</v>
      </c>
      <c r="CX187">
        <v>777338</v>
      </c>
      <c r="DA187">
        <v>0.43</v>
      </c>
      <c r="DB187">
        <f t="shared" si="68"/>
        <v>0.43</v>
      </c>
      <c r="DM187">
        <v>777338</v>
      </c>
      <c r="DP187">
        <v>0.4</v>
      </c>
      <c r="DQ187">
        <f t="shared" si="69"/>
        <v>0.4</v>
      </c>
      <c r="EB187">
        <v>777338</v>
      </c>
      <c r="EE187">
        <v>0.41</v>
      </c>
      <c r="EF187">
        <f t="shared" si="70"/>
        <v>0.41</v>
      </c>
      <c r="EQ187">
        <v>777338</v>
      </c>
      <c r="ET187">
        <v>0.41</v>
      </c>
      <c r="EU187">
        <f t="shared" si="71"/>
        <v>0.41</v>
      </c>
      <c r="FF187">
        <v>777338</v>
      </c>
      <c r="FI187">
        <v>0.43</v>
      </c>
      <c r="FJ187">
        <f t="shared" si="72"/>
        <v>0.43</v>
      </c>
      <c r="FU187">
        <v>777338</v>
      </c>
      <c r="FX187">
        <v>0.41</v>
      </c>
      <c r="FY187">
        <f t="shared" si="73"/>
        <v>0.41</v>
      </c>
      <c r="GJ187">
        <v>777338</v>
      </c>
      <c r="GM187">
        <v>0.4</v>
      </c>
      <c r="GN187">
        <f t="shared" si="74"/>
        <v>0.4</v>
      </c>
      <c r="GY187">
        <v>777338</v>
      </c>
      <c r="HB187">
        <v>0.44</v>
      </c>
      <c r="HC187">
        <f t="shared" si="75"/>
        <v>0.44</v>
      </c>
      <c r="HN187">
        <v>777338</v>
      </c>
      <c r="HQ187">
        <v>0.42</v>
      </c>
      <c r="HR187">
        <f t="shared" si="76"/>
        <v>0.42</v>
      </c>
      <c r="ID187">
        <v>777770</v>
      </c>
      <c r="IG187">
        <v>0.5</v>
      </c>
      <c r="IH187">
        <f t="shared" si="77"/>
        <v>0.5</v>
      </c>
      <c r="IS187">
        <v>777770</v>
      </c>
      <c r="IV187">
        <v>0.5</v>
      </c>
      <c r="IW187">
        <f t="shared" si="78"/>
        <v>0.5</v>
      </c>
      <c r="JH187">
        <v>777770</v>
      </c>
      <c r="JK187">
        <v>0.49</v>
      </c>
      <c r="JL187">
        <f t="shared" si="79"/>
        <v>0.49</v>
      </c>
      <c r="JW187">
        <v>777770</v>
      </c>
      <c r="JZ187">
        <v>0.47</v>
      </c>
      <c r="KA187">
        <f t="shared" si="80"/>
        <v>0.47</v>
      </c>
      <c r="KL187">
        <v>777770</v>
      </c>
      <c r="KO187">
        <v>0.42</v>
      </c>
      <c r="KP187">
        <f t="shared" si="81"/>
        <v>0.42</v>
      </c>
      <c r="LA187">
        <v>777770</v>
      </c>
      <c r="LD187">
        <v>0.47</v>
      </c>
      <c r="LE187">
        <f t="shared" si="82"/>
        <v>0.47</v>
      </c>
      <c r="LP187">
        <v>777770</v>
      </c>
      <c r="LS187">
        <v>0.48</v>
      </c>
      <c r="LT187">
        <f t="shared" si="83"/>
        <v>0.48</v>
      </c>
      <c r="ME187">
        <v>777770</v>
      </c>
      <c r="MH187">
        <v>0.48</v>
      </c>
      <c r="MI187">
        <f t="shared" si="84"/>
        <v>0.48</v>
      </c>
      <c r="MT187">
        <v>777770</v>
      </c>
      <c r="MW187">
        <v>0.39</v>
      </c>
      <c r="MX187">
        <f t="shared" si="85"/>
        <v>0.39</v>
      </c>
      <c r="NI187">
        <v>777770</v>
      </c>
      <c r="NL187">
        <v>0.49</v>
      </c>
      <c r="NM187">
        <f t="shared" si="86"/>
        <v>0.49</v>
      </c>
      <c r="NX187">
        <v>777770</v>
      </c>
      <c r="OA187">
        <v>0.47</v>
      </c>
      <c r="OB187">
        <f t="shared" si="87"/>
        <v>0.47</v>
      </c>
      <c r="OM187">
        <v>777770</v>
      </c>
      <c r="OP187">
        <v>0.5</v>
      </c>
      <c r="OQ187">
        <f t="shared" si="88"/>
        <v>0.5</v>
      </c>
      <c r="PB187">
        <v>777770</v>
      </c>
      <c r="PE187">
        <v>0.47</v>
      </c>
      <c r="PF187">
        <f t="shared" si="89"/>
        <v>0.47</v>
      </c>
      <c r="PQ187">
        <v>777770</v>
      </c>
      <c r="PT187">
        <v>0.5</v>
      </c>
      <c r="PU187">
        <f t="shared" si="90"/>
        <v>0.5</v>
      </c>
      <c r="QF187">
        <v>777770</v>
      </c>
      <c r="QI187">
        <v>0.45</v>
      </c>
      <c r="QJ187">
        <f t="shared" si="91"/>
        <v>0.45</v>
      </c>
      <c r="QU187">
        <v>777770</v>
      </c>
      <c r="QX187">
        <v>0.47</v>
      </c>
      <c r="QY187">
        <f t="shared" si="92"/>
        <v>0.47</v>
      </c>
    </row>
    <row r="188" spans="12:467" x14ac:dyDescent="0.2">
      <c r="L188">
        <v>777340</v>
      </c>
      <c r="O188">
        <v>0.48</v>
      </c>
      <c r="P188">
        <f t="shared" si="62"/>
        <v>0.48</v>
      </c>
      <c r="AA188">
        <v>777340</v>
      </c>
      <c r="AD188">
        <v>0.48</v>
      </c>
      <c r="AE188">
        <f t="shared" si="63"/>
        <v>0.48</v>
      </c>
      <c r="AP188">
        <v>777340</v>
      </c>
      <c r="AS188">
        <v>0.56000000000000005</v>
      </c>
      <c r="AT188">
        <f t="shared" si="64"/>
        <v>0.56000000000000005</v>
      </c>
      <c r="BE188">
        <v>777340</v>
      </c>
      <c r="BH188">
        <v>0.43</v>
      </c>
      <c r="BI188">
        <f t="shared" si="65"/>
        <v>0.43</v>
      </c>
      <c r="BT188">
        <v>777340</v>
      </c>
      <c r="BW188">
        <v>0.53</v>
      </c>
      <c r="BX188">
        <f t="shared" si="66"/>
        <v>0.53</v>
      </c>
      <c r="CI188">
        <v>777340</v>
      </c>
      <c r="CL188">
        <v>0.44</v>
      </c>
      <c r="CM188">
        <f t="shared" si="67"/>
        <v>0.44</v>
      </c>
      <c r="CX188">
        <v>777340</v>
      </c>
      <c r="DA188">
        <v>0.45</v>
      </c>
      <c r="DB188">
        <f t="shared" si="68"/>
        <v>0.45</v>
      </c>
      <c r="DM188">
        <v>777340</v>
      </c>
      <c r="DP188">
        <v>0.44</v>
      </c>
      <c r="DQ188">
        <f t="shared" si="69"/>
        <v>0.44</v>
      </c>
      <c r="EB188">
        <v>777340</v>
      </c>
      <c r="EE188">
        <v>0.45</v>
      </c>
      <c r="EF188">
        <f t="shared" si="70"/>
        <v>0.45</v>
      </c>
      <c r="EQ188">
        <v>777340</v>
      </c>
      <c r="ET188">
        <v>0.45</v>
      </c>
      <c r="EU188">
        <f t="shared" si="71"/>
        <v>0.45</v>
      </c>
      <c r="FF188">
        <v>777340</v>
      </c>
      <c r="FI188">
        <v>0.45</v>
      </c>
      <c r="FJ188">
        <f t="shared" si="72"/>
        <v>0.45</v>
      </c>
      <c r="FU188">
        <v>777340</v>
      </c>
      <c r="FX188">
        <v>0.44</v>
      </c>
      <c r="FY188">
        <f t="shared" si="73"/>
        <v>0.44</v>
      </c>
      <c r="GJ188">
        <v>777340</v>
      </c>
      <c r="GM188">
        <v>0.46</v>
      </c>
      <c r="GN188">
        <f t="shared" si="74"/>
        <v>0.46</v>
      </c>
      <c r="GY188">
        <v>777340</v>
      </c>
      <c r="HB188">
        <v>0.46</v>
      </c>
      <c r="HC188">
        <f t="shared" si="75"/>
        <v>0.46</v>
      </c>
      <c r="HN188">
        <v>777340</v>
      </c>
      <c r="HQ188">
        <v>0.53</v>
      </c>
      <c r="HR188">
        <f t="shared" si="76"/>
        <v>0.53</v>
      </c>
      <c r="ID188">
        <v>777771</v>
      </c>
      <c r="IG188">
        <v>0.47</v>
      </c>
      <c r="IH188">
        <f t="shared" si="77"/>
        <v>0.47</v>
      </c>
      <c r="IS188">
        <v>777771</v>
      </c>
      <c r="IV188">
        <v>0.48</v>
      </c>
      <c r="IW188">
        <f t="shared" si="78"/>
        <v>0.48</v>
      </c>
      <c r="JH188">
        <v>777771</v>
      </c>
      <c r="JK188">
        <v>0.46</v>
      </c>
      <c r="JL188">
        <f t="shared" si="79"/>
        <v>0.46</v>
      </c>
      <c r="JW188">
        <v>777771</v>
      </c>
      <c r="JZ188">
        <v>0.48</v>
      </c>
      <c r="KA188">
        <f t="shared" si="80"/>
        <v>0.48</v>
      </c>
      <c r="KL188">
        <v>777771</v>
      </c>
      <c r="KO188">
        <v>0.51</v>
      </c>
      <c r="KP188">
        <f t="shared" si="81"/>
        <v>0.51</v>
      </c>
      <c r="LA188">
        <v>777771</v>
      </c>
      <c r="LD188">
        <v>0.48</v>
      </c>
      <c r="LE188">
        <f t="shared" si="82"/>
        <v>0.48</v>
      </c>
      <c r="LP188">
        <v>777771</v>
      </c>
      <c r="LS188">
        <v>0.45</v>
      </c>
      <c r="LT188">
        <f t="shared" si="83"/>
        <v>0.45</v>
      </c>
      <c r="ME188">
        <v>777771</v>
      </c>
      <c r="MH188">
        <v>0.48</v>
      </c>
      <c r="MI188">
        <f t="shared" si="84"/>
        <v>0.48</v>
      </c>
      <c r="MT188">
        <v>777771</v>
      </c>
      <c r="MW188">
        <v>0.55000000000000004</v>
      </c>
      <c r="MX188">
        <f t="shared" si="85"/>
        <v>0.55000000000000004</v>
      </c>
      <c r="NI188">
        <v>777771</v>
      </c>
      <c r="NL188">
        <v>0.47</v>
      </c>
      <c r="NM188">
        <f t="shared" si="86"/>
        <v>0.47</v>
      </c>
      <c r="NX188">
        <v>777771</v>
      </c>
      <c r="OA188">
        <v>0.47</v>
      </c>
      <c r="OB188">
        <f t="shared" si="87"/>
        <v>0.47</v>
      </c>
      <c r="OM188">
        <v>777771</v>
      </c>
      <c r="OP188">
        <v>0.48</v>
      </c>
      <c r="OQ188">
        <f t="shared" si="88"/>
        <v>0.48</v>
      </c>
      <c r="PB188">
        <v>777771</v>
      </c>
      <c r="PE188">
        <v>0.47</v>
      </c>
      <c r="PF188">
        <f t="shared" si="89"/>
        <v>0.47</v>
      </c>
      <c r="PQ188">
        <v>777771</v>
      </c>
      <c r="PT188">
        <v>0.45</v>
      </c>
      <c r="PU188">
        <f t="shared" si="90"/>
        <v>0.45</v>
      </c>
      <c r="QF188">
        <v>777771</v>
      </c>
      <c r="QI188">
        <v>0.47</v>
      </c>
      <c r="QJ188">
        <f t="shared" si="91"/>
        <v>0.47</v>
      </c>
      <c r="QU188">
        <v>777771</v>
      </c>
      <c r="QX188">
        <v>0.46</v>
      </c>
      <c r="QY188">
        <f t="shared" si="92"/>
        <v>0.46</v>
      </c>
    </row>
    <row r="189" spans="12:467" x14ac:dyDescent="0.2">
      <c r="L189">
        <v>777341</v>
      </c>
      <c r="O189">
        <v>0.39</v>
      </c>
      <c r="P189">
        <f t="shared" si="62"/>
        <v>0.39</v>
      </c>
      <c r="AA189">
        <v>777341</v>
      </c>
      <c r="AD189">
        <v>0.53</v>
      </c>
      <c r="AE189">
        <f t="shared" si="63"/>
        <v>0.53</v>
      </c>
      <c r="AP189">
        <v>777341</v>
      </c>
      <c r="AS189">
        <v>0.34</v>
      </c>
      <c r="AT189">
        <f t="shared" si="64"/>
        <v>0.34</v>
      </c>
      <c r="BE189">
        <v>777341</v>
      </c>
      <c r="BH189">
        <v>0.42</v>
      </c>
      <c r="BI189">
        <f t="shared" si="65"/>
        <v>0.42</v>
      </c>
      <c r="BT189">
        <v>777341</v>
      </c>
      <c r="BW189">
        <v>0.41</v>
      </c>
      <c r="BX189">
        <f t="shared" si="66"/>
        <v>0.41</v>
      </c>
      <c r="CI189">
        <v>777341</v>
      </c>
      <c r="CL189">
        <v>0.42</v>
      </c>
      <c r="CM189">
        <f t="shared" si="67"/>
        <v>0.42</v>
      </c>
      <c r="CX189">
        <v>777341</v>
      </c>
      <c r="DA189">
        <v>0.41</v>
      </c>
      <c r="DB189">
        <f t="shared" si="68"/>
        <v>0.41</v>
      </c>
      <c r="DM189">
        <v>777341</v>
      </c>
      <c r="DP189">
        <v>0.41</v>
      </c>
      <c r="DQ189">
        <f t="shared" si="69"/>
        <v>0.41</v>
      </c>
      <c r="EB189">
        <v>777341</v>
      </c>
      <c r="EE189">
        <v>0.41</v>
      </c>
      <c r="EF189">
        <f t="shared" si="70"/>
        <v>0.41</v>
      </c>
      <c r="EQ189">
        <v>777341</v>
      </c>
      <c r="ET189">
        <v>0.41</v>
      </c>
      <c r="EU189">
        <f t="shared" si="71"/>
        <v>0.41</v>
      </c>
      <c r="FF189">
        <v>777341</v>
      </c>
      <c r="FI189">
        <v>0.43</v>
      </c>
      <c r="FJ189">
        <f t="shared" si="72"/>
        <v>0.43</v>
      </c>
      <c r="FU189">
        <v>777341</v>
      </c>
      <c r="FX189">
        <v>0.43</v>
      </c>
      <c r="FY189">
        <f t="shared" si="73"/>
        <v>0.43</v>
      </c>
      <c r="GJ189">
        <v>777341</v>
      </c>
      <c r="GM189">
        <v>0.4</v>
      </c>
      <c r="GN189">
        <f t="shared" si="74"/>
        <v>0.4</v>
      </c>
      <c r="GY189">
        <v>777341</v>
      </c>
      <c r="HB189">
        <v>0.4</v>
      </c>
      <c r="HC189">
        <f t="shared" si="75"/>
        <v>0.4</v>
      </c>
      <c r="HN189">
        <v>777341</v>
      </c>
      <c r="HQ189">
        <v>0.51</v>
      </c>
      <c r="HR189">
        <f t="shared" si="76"/>
        <v>0.51</v>
      </c>
      <c r="ID189">
        <v>777741</v>
      </c>
      <c r="IG189">
        <v>0.55000000000000004</v>
      </c>
      <c r="IH189">
        <f t="shared" si="77"/>
        <v>0.55000000000000004</v>
      </c>
      <c r="IS189">
        <v>777741</v>
      </c>
      <c r="IV189">
        <v>0.54</v>
      </c>
      <c r="IW189">
        <f t="shared" si="78"/>
        <v>0.54</v>
      </c>
      <c r="JH189">
        <v>777741</v>
      </c>
      <c r="JK189">
        <v>0.53</v>
      </c>
      <c r="JL189">
        <f t="shared" si="79"/>
        <v>0.53</v>
      </c>
      <c r="JW189">
        <v>777741</v>
      </c>
      <c r="JZ189">
        <v>0.56000000000000005</v>
      </c>
      <c r="KA189">
        <f t="shared" si="80"/>
        <v>0.56000000000000005</v>
      </c>
      <c r="KL189">
        <v>777741</v>
      </c>
      <c r="KO189">
        <v>0.6</v>
      </c>
      <c r="KP189">
        <f t="shared" si="81"/>
        <v>0.6</v>
      </c>
      <c r="LA189">
        <v>777741</v>
      </c>
      <c r="LD189">
        <v>0.53</v>
      </c>
      <c r="LE189">
        <f t="shared" si="82"/>
        <v>0.53</v>
      </c>
      <c r="LP189">
        <v>777741</v>
      </c>
      <c r="LS189">
        <v>0.53</v>
      </c>
      <c r="LT189">
        <f t="shared" si="83"/>
        <v>0.53</v>
      </c>
      <c r="ME189">
        <v>777741</v>
      </c>
      <c r="MH189">
        <v>0.59</v>
      </c>
      <c r="MI189">
        <f t="shared" si="84"/>
        <v>0.59</v>
      </c>
      <c r="MT189">
        <v>777741</v>
      </c>
      <c r="MW189">
        <v>0.52</v>
      </c>
      <c r="MX189">
        <f t="shared" si="85"/>
        <v>0.52</v>
      </c>
      <c r="NI189">
        <v>777741</v>
      </c>
      <c r="NL189">
        <v>0.53</v>
      </c>
      <c r="NM189">
        <f t="shared" si="86"/>
        <v>0.53</v>
      </c>
      <c r="NX189">
        <v>777741</v>
      </c>
      <c r="OA189">
        <v>0.54</v>
      </c>
      <c r="OB189">
        <f t="shared" si="87"/>
        <v>0.54</v>
      </c>
      <c r="OM189">
        <v>777741</v>
      </c>
      <c r="OP189">
        <v>0.53</v>
      </c>
      <c r="OQ189">
        <f t="shared" si="88"/>
        <v>0.53</v>
      </c>
      <c r="PB189">
        <v>777741</v>
      </c>
      <c r="PE189">
        <v>0.55000000000000004</v>
      </c>
      <c r="PF189">
        <f t="shared" si="89"/>
        <v>0.55000000000000004</v>
      </c>
      <c r="PQ189">
        <v>777741</v>
      </c>
      <c r="PT189">
        <v>0.54</v>
      </c>
      <c r="PU189">
        <f t="shared" si="90"/>
        <v>0.54</v>
      </c>
      <c r="QF189">
        <v>777741</v>
      </c>
      <c r="QI189">
        <v>0.54</v>
      </c>
      <c r="QJ189">
        <f t="shared" si="91"/>
        <v>0.54</v>
      </c>
      <c r="QU189">
        <v>777741</v>
      </c>
      <c r="QX189">
        <v>0.55000000000000004</v>
      </c>
      <c r="QY189">
        <f t="shared" si="92"/>
        <v>0.55000000000000004</v>
      </c>
    </row>
    <row r="190" spans="12:467" x14ac:dyDescent="0.2">
      <c r="L190">
        <v>777343</v>
      </c>
      <c r="O190">
        <v>0.48</v>
      </c>
      <c r="P190">
        <f t="shared" si="62"/>
        <v>0.48</v>
      </c>
      <c r="AA190">
        <v>777343</v>
      </c>
      <c r="AD190">
        <v>0.54</v>
      </c>
      <c r="AE190">
        <f t="shared" si="63"/>
        <v>0.54</v>
      </c>
      <c r="AP190">
        <v>777343</v>
      </c>
      <c r="AS190">
        <v>0.63</v>
      </c>
      <c r="AT190">
        <f t="shared" si="64"/>
        <v>0.63</v>
      </c>
      <c r="BE190">
        <v>777343</v>
      </c>
      <c r="BH190">
        <v>0.47</v>
      </c>
      <c r="BI190">
        <f t="shared" si="65"/>
        <v>0.47</v>
      </c>
      <c r="BT190">
        <v>777343</v>
      </c>
      <c r="BW190">
        <v>0.53</v>
      </c>
      <c r="BX190">
        <f t="shared" si="66"/>
        <v>0.53</v>
      </c>
      <c r="CI190">
        <v>777343</v>
      </c>
      <c r="CL190">
        <v>0.44</v>
      </c>
      <c r="CM190">
        <f t="shared" si="67"/>
        <v>0.44</v>
      </c>
      <c r="CX190">
        <v>777343</v>
      </c>
      <c r="DA190">
        <v>0.45</v>
      </c>
      <c r="DB190">
        <f t="shared" si="68"/>
        <v>0.45</v>
      </c>
      <c r="DM190">
        <v>777343</v>
      </c>
      <c r="DP190">
        <v>0.45</v>
      </c>
      <c r="DQ190">
        <f t="shared" si="69"/>
        <v>0.45</v>
      </c>
      <c r="EB190">
        <v>777343</v>
      </c>
      <c r="EE190">
        <v>0.5</v>
      </c>
      <c r="EF190">
        <f t="shared" si="70"/>
        <v>0.5</v>
      </c>
      <c r="EQ190">
        <v>777343</v>
      </c>
      <c r="ET190">
        <v>0.5</v>
      </c>
      <c r="EU190">
        <f t="shared" si="71"/>
        <v>0.5</v>
      </c>
      <c r="FF190">
        <v>777343</v>
      </c>
      <c r="FI190">
        <v>0.49</v>
      </c>
      <c r="FJ190">
        <f t="shared" si="72"/>
        <v>0.49</v>
      </c>
      <c r="FU190">
        <v>777343</v>
      </c>
      <c r="FX190">
        <v>0.46</v>
      </c>
      <c r="FY190">
        <f t="shared" si="73"/>
        <v>0.46</v>
      </c>
      <c r="GJ190">
        <v>777343</v>
      </c>
      <c r="GM190">
        <v>0.47</v>
      </c>
      <c r="GN190">
        <f t="shared" si="74"/>
        <v>0.47</v>
      </c>
      <c r="GY190">
        <v>777343</v>
      </c>
      <c r="HB190">
        <v>0.46</v>
      </c>
      <c r="HC190">
        <f t="shared" si="75"/>
        <v>0.46</v>
      </c>
      <c r="HN190">
        <v>777343</v>
      </c>
      <c r="HQ190">
        <v>0.53</v>
      </c>
      <c r="HR190">
        <f t="shared" si="76"/>
        <v>0.53</v>
      </c>
      <c r="ID190">
        <v>777746</v>
      </c>
      <c r="IG190">
        <v>0.45</v>
      </c>
      <c r="IH190">
        <f t="shared" si="77"/>
        <v>0.45</v>
      </c>
      <c r="IS190">
        <v>777746</v>
      </c>
      <c r="IV190">
        <v>0.44</v>
      </c>
      <c r="IW190">
        <f t="shared" si="78"/>
        <v>0.44</v>
      </c>
      <c r="JH190">
        <v>777746</v>
      </c>
      <c r="JK190">
        <v>0.48</v>
      </c>
      <c r="JL190">
        <f t="shared" si="79"/>
        <v>0.48</v>
      </c>
      <c r="JW190">
        <v>777746</v>
      </c>
      <c r="JZ190">
        <v>0.45</v>
      </c>
      <c r="KA190">
        <f t="shared" si="80"/>
        <v>0.45</v>
      </c>
      <c r="KL190">
        <v>777746</v>
      </c>
      <c r="KO190">
        <v>0.48</v>
      </c>
      <c r="KP190">
        <f t="shared" si="81"/>
        <v>0.48</v>
      </c>
      <c r="LA190">
        <v>777746</v>
      </c>
      <c r="LD190">
        <v>0.46</v>
      </c>
      <c r="LE190">
        <f t="shared" si="82"/>
        <v>0.46</v>
      </c>
      <c r="LP190">
        <v>777746</v>
      </c>
      <c r="LS190">
        <v>0.47</v>
      </c>
      <c r="LT190">
        <f t="shared" si="83"/>
        <v>0.47</v>
      </c>
      <c r="ME190">
        <v>777746</v>
      </c>
      <c r="MH190">
        <v>0.49</v>
      </c>
      <c r="MI190">
        <f t="shared" si="84"/>
        <v>0.49</v>
      </c>
      <c r="MT190">
        <v>777746</v>
      </c>
      <c r="MW190">
        <v>0.49</v>
      </c>
      <c r="MX190">
        <f t="shared" si="85"/>
        <v>0.49</v>
      </c>
      <c r="NI190">
        <v>777746</v>
      </c>
      <c r="NL190">
        <v>0.47</v>
      </c>
      <c r="NM190">
        <f t="shared" si="86"/>
        <v>0.47</v>
      </c>
      <c r="NX190">
        <v>777746</v>
      </c>
      <c r="OA190">
        <v>0.5</v>
      </c>
      <c r="OB190">
        <f t="shared" si="87"/>
        <v>0.5</v>
      </c>
      <c r="OM190">
        <v>777746</v>
      </c>
      <c r="OP190">
        <v>0.46</v>
      </c>
      <c r="OQ190">
        <f t="shared" si="88"/>
        <v>0.46</v>
      </c>
      <c r="PB190">
        <v>777746</v>
      </c>
      <c r="PE190">
        <v>0.46</v>
      </c>
      <c r="PF190">
        <f t="shared" si="89"/>
        <v>0.46</v>
      </c>
      <c r="PQ190">
        <v>777746</v>
      </c>
      <c r="PT190">
        <v>0.46</v>
      </c>
      <c r="PU190">
        <f t="shared" si="90"/>
        <v>0.46</v>
      </c>
      <c r="QF190">
        <v>777746</v>
      </c>
      <c r="QI190">
        <v>0.44</v>
      </c>
      <c r="QJ190">
        <f t="shared" si="91"/>
        <v>0.44</v>
      </c>
      <c r="QU190">
        <v>777746</v>
      </c>
      <c r="QX190">
        <v>0.43</v>
      </c>
      <c r="QY190">
        <f t="shared" si="92"/>
        <v>0.43</v>
      </c>
    </row>
    <row r="191" spans="12:467" x14ac:dyDescent="0.2">
      <c r="L191">
        <v>777345</v>
      </c>
      <c r="O191">
        <v>0.5</v>
      </c>
      <c r="P191">
        <f t="shared" si="62"/>
        <v>0.5</v>
      </c>
      <c r="AA191">
        <v>777345</v>
      </c>
      <c r="AD191">
        <v>0.51</v>
      </c>
      <c r="AE191">
        <f t="shared" si="63"/>
        <v>0.51</v>
      </c>
      <c r="AP191">
        <v>777345</v>
      </c>
      <c r="AS191">
        <v>0.35</v>
      </c>
      <c r="AT191">
        <f t="shared" si="64"/>
        <v>0.35</v>
      </c>
      <c r="BE191">
        <v>777345</v>
      </c>
      <c r="BH191">
        <v>0.46</v>
      </c>
      <c r="BI191">
        <f t="shared" si="65"/>
        <v>0.46</v>
      </c>
      <c r="BT191">
        <v>777345</v>
      </c>
      <c r="BW191">
        <v>0.54</v>
      </c>
      <c r="BX191">
        <f t="shared" si="66"/>
        <v>0.54</v>
      </c>
      <c r="CI191">
        <v>777345</v>
      </c>
      <c r="CL191">
        <v>0.46</v>
      </c>
      <c r="CM191">
        <f t="shared" si="67"/>
        <v>0.46</v>
      </c>
      <c r="CX191">
        <v>777345</v>
      </c>
      <c r="DA191">
        <v>0.46</v>
      </c>
      <c r="DB191">
        <f t="shared" si="68"/>
        <v>0.46</v>
      </c>
      <c r="DM191">
        <v>777345</v>
      </c>
      <c r="DP191">
        <v>0.49</v>
      </c>
      <c r="DQ191">
        <f t="shared" si="69"/>
        <v>0.49</v>
      </c>
      <c r="EB191">
        <v>777345</v>
      </c>
      <c r="EE191">
        <v>0.49</v>
      </c>
      <c r="EF191">
        <f t="shared" si="70"/>
        <v>0.49</v>
      </c>
      <c r="EQ191">
        <v>777345</v>
      </c>
      <c r="ET191">
        <v>0.49</v>
      </c>
      <c r="EU191">
        <f t="shared" si="71"/>
        <v>0.49</v>
      </c>
      <c r="FF191">
        <v>777345</v>
      </c>
      <c r="FI191">
        <v>0.5</v>
      </c>
      <c r="FJ191">
        <f t="shared" si="72"/>
        <v>0.5</v>
      </c>
      <c r="FU191">
        <v>777345</v>
      </c>
      <c r="FX191">
        <v>0.51</v>
      </c>
      <c r="FY191">
        <f t="shared" si="73"/>
        <v>0.51</v>
      </c>
      <c r="GJ191">
        <v>777345</v>
      </c>
      <c r="GM191">
        <v>0.47</v>
      </c>
      <c r="GN191">
        <f t="shared" si="74"/>
        <v>0.47</v>
      </c>
      <c r="GY191">
        <v>777345</v>
      </c>
      <c r="HB191">
        <v>0.45</v>
      </c>
      <c r="HC191">
        <f t="shared" si="75"/>
        <v>0.45</v>
      </c>
      <c r="HN191">
        <v>777345</v>
      </c>
      <c r="HQ191">
        <v>0.43</v>
      </c>
      <c r="HR191">
        <f t="shared" si="76"/>
        <v>0.43</v>
      </c>
      <c r="ID191">
        <v>777747</v>
      </c>
      <c r="IG191">
        <v>0.51</v>
      </c>
      <c r="IH191">
        <f t="shared" si="77"/>
        <v>0.51</v>
      </c>
      <c r="IS191">
        <v>777747</v>
      </c>
      <c r="IV191">
        <v>0.53</v>
      </c>
      <c r="IW191">
        <f t="shared" si="78"/>
        <v>0.53</v>
      </c>
      <c r="JH191">
        <v>777747</v>
      </c>
      <c r="JK191">
        <v>0.54</v>
      </c>
      <c r="JL191">
        <f t="shared" si="79"/>
        <v>0.54</v>
      </c>
      <c r="JW191">
        <v>777747</v>
      </c>
      <c r="JZ191">
        <v>0.49</v>
      </c>
      <c r="KA191">
        <f t="shared" si="80"/>
        <v>0.49</v>
      </c>
      <c r="KL191">
        <v>777747</v>
      </c>
      <c r="KO191">
        <v>0.56000000000000005</v>
      </c>
      <c r="KP191">
        <f t="shared" si="81"/>
        <v>0.56000000000000005</v>
      </c>
      <c r="LA191">
        <v>777747</v>
      </c>
      <c r="LD191">
        <v>0.52</v>
      </c>
      <c r="LE191">
        <f t="shared" si="82"/>
        <v>0.52</v>
      </c>
      <c r="LP191">
        <v>777747</v>
      </c>
      <c r="LS191">
        <v>0.51</v>
      </c>
      <c r="LT191">
        <f t="shared" si="83"/>
        <v>0.51</v>
      </c>
      <c r="ME191">
        <v>777747</v>
      </c>
      <c r="MH191">
        <v>0.55000000000000004</v>
      </c>
      <c r="MI191">
        <f t="shared" si="84"/>
        <v>0.55000000000000004</v>
      </c>
      <c r="MT191">
        <v>777747</v>
      </c>
      <c r="MW191">
        <v>0.62</v>
      </c>
      <c r="MX191">
        <f t="shared" si="85"/>
        <v>0.62</v>
      </c>
      <c r="NI191">
        <v>777747</v>
      </c>
      <c r="NL191">
        <v>0.5</v>
      </c>
      <c r="NM191">
        <f t="shared" si="86"/>
        <v>0.5</v>
      </c>
      <c r="NX191">
        <v>777747</v>
      </c>
      <c r="OA191">
        <v>0.52</v>
      </c>
      <c r="OB191">
        <f t="shared" si="87"/>
        <v>0.52</v>
      </c>
      <c r="OM191">
        <v>777747</v>
      </c>
      <c r="OP191">
        <v>0.55000000000000004</v>
      </c>
      <c r="OQ191">
        <f t="shared" si="88"/>
        <v>0.55000000000000004</v>
      </c>
      <c r="PB191">
        <v>777747</v>
      </c>
      <c r="PE191">
        <v>0.51</v>
      </c>
      <c r="PF191">
        <f t="shared" si="89"/>
        <v>0.51</v>
      </c>
      <c r="PQ191">
        <v>777747</v>
      </c>
      <c r="PT191">
        <v>0.5</v>
      </c>
      <c r="PU191">
        <f t="shared" si="90"/>
        <v>0.5</v>
      </c>
      <c r="QF191">
        <v>777747</v>
      </c>
      <c r="QI191">
        <v>0.54</v>
      </c>
      <c r="QJ191">
        <f t="shared" si="91"/>
        <v>0.54</v>
      </c>
      <c r="QU191">
        <v>777747</v>
      </c>
      <c r="QX191">
        <v>0.5</v>
      </c>
      <c r="QY191">
        <f t="shared" si="92"/>
        <v>0.5</v>
      </c>
    </row>
    <row r="192" spans="12:467" x14ac:dyDescent="0.2">
      <c r="L192">
        <v>777346</v>
      </c>
      <c r="O192">
        <v>0.45</v>
      </c>
      <c r="P192">
        <f t="shared" si="62"/>
        <v>0.45</v>
      </c>
      <c r="AA192">
        <v>777346</v>
      </c>
      <c r="AD192">
        <v>0.43</v>
      </c>
      <c r="AE192">
        <f t="shared" si="63"/>
        <v>0.43</v>
      </c>
      <c r="AP192">
        <v>777346</v>
      </c>
      <c r="AS192">
        <v>0.33</v>
      </c>
      <c r="AT192">
        <f t="shared" si="64"/>
        <v>0.33</v>
      </c>
      <c r="BE192">
        <v>777346</v>
      </c>
      <c r="BH192">
        <v>0.44</v>
      </c>
      <c r="BI192">
        <f t="shared" si="65"/>
        <v>0.44</v>
      </c>
      <c r="BT192">
        <v>777346</v>
      </c>
      <c r="BW192">
        <v>0.36</v>
      </c>
      <c r="BX192">
        <f t="shared" si="66"/>
        <v>0.36</v>
      </c>
      <c r="CI192">
        <v>777346</v>
      </c>
      <c r="CL192">
        <v>0.46</v>
      </c>
      <c r="CM192">
        <f t="shared" si="67"/>
        <v>0.46</v>
      </c>
      <c r="CX192">
        <v>777346</v>
      </c>
      <c r="DA192">
        <v>0.46</v>
      </c>
      <c r="DB192">
        <f t="shared" si="68"/>
        <v>0.46</v>
      </c>
      <c r="DM192">
        <v>777346</v>
      </c>
      <c r="DP192">
        <v>0.43</v>
      </c>
      <c r="DQ192">
        <f t="shared" si="69"/>
        <v>0.43</v>
      </c>
      <c r="EB192">
        <v>777346</v>
      </c>
      <c r="EE192">
        <v>0.46</v>
      </c>
      <c r="EF192">
        <f t="shared" si="70"/>
        <v>0.46</v>
      </c>
      <c r="EQ192">
        <v>777346</v>
      </c>
      <c r="ET192">
        <v>0.46</v>
      </c>
      <c r="EU192">
        <f t="shared" si="71"/>
        <v>0.46</v>
      </c>
      <c r="FF192">
        <v>777346</v>
      </c>
      <c r="FI192">
        <v>0.47</v>
      </c>
      <c r="FJ192">
        <f t="shared" si="72"/>
        <v>0.47</v>
      </c>
      <c r="FU192">
        <v>777346</v>
      </c>
      <c r="FX192">
        <v>0.46</v>
      </c>
      <c r="FY192">
        <f t="shared" si="73"/>
        <v>0.46</v>
      </c>
      <c r="GJ192">
        <v>777346</v>
      </c>
      <c r="GM192">
        <v>0.44</v>
      </c>
      <c r="GN192">
        <f t="shared" si="74"/>
        <v>0.44</v>
      </c>
      <c r="GY192">
        <v>777346</v>
      </c>
      <c r="HB192">
        <v>0.45</v>
      </c>
      <c r="HC192">
        <f t="shared" si="75"/>
        <v>0.45</v>
      </c>
      <c r="HN192">
        <v>777346</v>
      </c>
      <c r="HQ192">
        <v>0.42</v>
      </c>
      <c r="HR192">
        <f t="shared" si="76"/>
        <v>0.42</v>
      </c>
      <c r="ID192">
        <v>777748</v>
      </c>
      <c r="IG192">
        <v>0.53</v>
      </c>
      <c r="IH192">
        <f t="shared" si="77"/>
        <v>0.53</v>
      </c>
      <c r="IS192">
        <v>777748</v>
      </c>
      <c r="IV192">
        <v>0.51</v>
      </c>
      <c r="IW192">
        <f t="shared" si="78"/>
        <v>0.51</v>
      </c>
      <c r="JH192">
        <v>777748</v>
      </c>
      <c r="JK192">
        <v>0.54</v>
      </c>
      <c r="JL192">
        <f t="shared" si="79"/>
        <v>0.54</v>
      </c>
      <c r="JW192">
        <v>777748</v>
      </c>
      <c r="JZ192">
        <v>0.5</v>
      </c>
      <c r="KA192">
        <f t="shared" si="80"/>
        <v>0.5</v>
      </c>
      <c r="KL192">
        <v>777748</v>
      </c>
      <c r="KO192">
        <v>0.55000000000000004</v>
      </c>
      <c r="KP192">
        <f t="shared" si="81"/>
        <v>0.55000000000000004</v>
      </c>
      <c r="LA192">
        <v>777748</v>
      </c>
      <c r="LD192">
        <v>0.55000000000000004</v>
      </c>
      <c r="LE192">
        <f t="shared" si="82"/>
        <v>0.55000000000000004</v>
      </c>
      <c r="LP192">
        <v>777748</v>
      </c>
      <c r="LS192">
        <v>0.51</v>
      </c>
      <c r="LT192">
        <f t="shared" si="83"/>
        <v>0.51</v>
      </c>
      <c r="ME192">
        <v>777748</v>
      </c>
      <c r="MH192">
        <v>0.56999999999999995</v>
      </c>
      <c r="MI192">
        <f t="shared" si="84"/>
        <v>0.56999999999999995</v>
      </c>
      <c r="MT192">
        <v>777748</v>
      </c>
      <c r="MW192">
        <v>0.56000000000000005</v>
      </c>
      <c r="MX192">
        <f t="shared" si="85"/>
        <v>0.56000000000000005</v>
      </c>
      <c r="NI192">
        <v>777748</v>
      </c>
      <c r="NL192">
        <v>0.51</v>
      </c>
      <c r="NM192">
        <f t="shared" si="86"/>
        <v>0.51</v>
      </c>
      <c r="NX192">
        <v>777748</v>
      </c>
      <c r="OA192">
        <v>0.5</v>
      </c>
      <c r="OB192">
        <f t="shared" si="87"/>
        <v>0.5</v>
      </c>
      <c r="OM192">
        <v>777748</v>
      </c>
      <c r="OP192">
        <v>0.54</v>
      </c>
      <c r="OQ192">
        <f t="shared" si="88"/>
        <v>0.54</v>
      </c>
      <c r="PB192">
        <v>777748</v>
      </c>
      <c r="PE192">
        <v>0.54</v>
      </c>
      <c r="PF192">
        <f t="shared" si="89"/>
        <v>0.54</v>
      </c>
      <c r="PQ192">
        <v>777748</v>
      </c>
      <c r="PT192">
        <v>0.53</v>
      </c>
      <c r="PU192">
        <f t="shared" si="90"/>
        <v>0.53</v>
      </c>
      <c r="QF192">
        <v>777748</v>
      </c>
      <c r="QI192">
        <v>0.49</v>
      </c>
      <c r="QJ192">
        <f t="shared" si="91"/>
        <v>0.49</v>
      </c>
      <c r="QU192">
        <v>777748</v>
      </c>
      <c r="QX192">
        <v>0.5</v>
      </c>
      <c r="QY192">
        <f t="shared" si="92"/>
        <v>0.5</v>
      </c>
    </row>
    <row r="193" spans="12:467" x14ac:dyDescent="0.2">
      <c r="L193">
        <v>777349</v>
      </c>
      <c r="O193">
        <v>0.46</v>
      </c>
      <c r="P193">
        <f t="shared" si="62"/>
        <v>0.46</v>
      </c>
      <c r="AA193">
        <v>777349</v>
      </c>
      <c r="AD193">
        <v>0.39</v>
      </c>
      <c r="AE193">
        <f t="shared" si="63"/>
        <v>0.39</v>
      </c>
      <c r="AP193">
        <v>777349</v>
      </c>
      <c r="AS193">
        <v>0.59</v>
      </c>
      <c r="AT193">
        <f t="shared" si="64"/>
        <v>0.59</v>
      </c>
      <c r="BE193">
        <v>777349</v>
      </c>
      <c r="BH193">
        <v>0.46</v>
      </c>
      <c r="BI193">
        <f t="shared" si="65"/>
        <v>0.46</v>
      </c>
      <c r="BT193">
        <v>777349</v>
      </c>
      <c r="BW193">
        <v>0.46</v>
      </c>
      <c r="BX193">
        <f t="shared" si="66"/>
        <v>0.46</v>
      </c>
      <c r="CI193">
        <v>777349</v>
      </c>
      <c r="CL193">
        <v>0.43</v>
      </c>
      <c r="CM193">
        <f t="shared" si="67"/>
        <v>0.43</v>
      </c>
      <c r="CX193">
        <v>777349</v>
      </c>
      <c r="DA193">
        <v>0.42</v>
      </c>
      <c r="DB193">
        <f t="shared" si="68"/>
        <v>0.42</v>
      </c>
      <c r="DM193">
        <v>777349</v>
      </c>
      <c r="DP193">
        <v>0.44</v>
      </c>
      <c r="DQ193">
        <f t="shared" si="69"/>
        <v>0.44</v>
      </c>
      <c r="EB193">
        <v>777349</v>
      </c>
      <c r="EE193">
        <v>0.45</v>
      </c>
      <c r="EF193">
        <f t="shared" si="70"/>
        <v>0.45</v>
      </c>
      <c r="EQ193">
        <v>777349</v>
      </c>
      <c r="ET193">
        <v>0.45</v>
      </c>
      <c r="EU193">
        <f t="shared" si="71"/>
        <v>0.45</v>
      </c>
      <c r="FF193">
        <v>777349</v>
      </c>
      <c r="FI193">
        <v>0.47</v>
      </c>
      <c r="FJ193">
        <f t="shared" si="72"/>
        <v>0.47</v>
      </c>
      <c r="FU193">
        <v>777349</v>
      </c>
      <c r="FX193">
        <v>0.47</v>
      </c>
      <c r="FY193">
        <f t="shared" si="73"/>
        <v>0.47</v>
      </c>
      <c r="GJ193">
        <v>777349</v>
      </c>
      <c r="GM193">
        <v>0.41</v>
      </c>
      <c r="GN193">
        <f t="shared" si="74"/>
        <v>0.41</v>
      </c>
      <c r="GY193">
        <v>777349</v>
      </c>
      <c r="HB193">
        <v>0.47</v>
      </c>
      <c r="HC193">
        <f t="shared" si="75"/>
        <v>0.47</v>
      </c>
      <c r="HN193">
        <v>777349</v>
      </c>
      <c r="HQ193">
        <v>0.41</v>
      </c>
      <c r="HR193">
        <f t="shared" si="76"/>
        <v>0.41</v>
      </c>
      <c r="ID193">
        <v>777750</v>
      </c>
      <c r="IG193">
        <v>0.49</v>
      </c>
      <c r="IH193">
        <f t="shared" si="77"/>
        <v>0.49</v>
      </c>
      <c r="IS193">
        <v>777750</v>
      </c>
      <c r="IV193">
        <v>0.5</v>
      </c>
      <c r="IW193">
        <f t="shared" si="78"/>
        <v>0.5</v>
      </c>
      <c r="JH193">
        <v>777750</v>
      </c>
      <c r="JK193">
        <v>0.52</v>
      </c>
      <c r="JL193">
        <f t="shared" si="79"/>
        <v>0.52</v>
      </c>
      <c r="JW193">
        <v>777750</v>
      </c>
      <c r="JZ193">
        <v>0.52</v>
      </c>
      <c r="KA193">
        <f t="shared" si="80"/>
        <v>0.52</v>
      </c>
      <c r="KL193">
        <v>777750</v>
      </c>
      <c r="KO193">
        <v>0.54</v>
      </c>
      <c r="KP193">
        <f t="shared" si="81"/>
        <v>0.54</v>
      </c>
      <c r="LA193">
        <v>777750</v>
      </c>
      <c r="LD193">
        <v>0.54</v>
      </c>
      <c r="LE193">
        <f t="shared" si="82"/>
        <v>0.54</v>
      </c>
      <c r="LP193">
        <v>777750</v>
      </c>
      <c r="LS193">
        <v>0.5</v>
      </c>
      <c r="LT193">
        <f t="shared" si="83"/>
        <v>0.5</v>
      </c>
      <c r="ME193">
        <v>777750</v>
      </c>
      <c r="MH193">
        <v>0.46</v>
      </c>
      <c r="MI193">
        <f t="shared" si="84"/>
        <v>0.46</v>
      </c>
      <c r="MT193">
        <v>777750</v>
      </c>
      <c r="MW193">
        <v>0.47</v>
      </c>
      <c r="MX193">
        <f t="shared" si="85"/>
        <v>0.47</v>
      </c>
      <c r="NI193">
        <v>777750</v>
      </c>
      <c r="NL193">
        <v>0.51</v>
      </c>
      <c r="NM193">
        <f t="shared" si="86"/>
        <v>0.51</v>
      </c>
      <c r="NX193">
        <v>777750</v>
      </c>
      <c r="OA193">
        <v>0.52</v>
      </c>
      <c r="OB193">
        <f t="shared" si="87"/>
        <v>0.52</v>
      </c>
      <c r="OM193">
        <v>777750</v>
      </c>
      <c r="OP193">
        <v>0.51</v>
      </c>
      <c r="OQ193">
        <f t="shared" si="88"/>
        <v>0.51</v>
      </c>
      <c r="PB193">
        <v>777750</v>
      </c>
      <c r="PE193">
        <v>0.48</v>
      </c>
      <c r="PF193">
        <f t="shared" si="89"/>
        <v>0.48</v>
      </c>
      <c r="PQ193">
        <v>777750</v>
      </c>
      <c r="PT193">
        <v>0.53</v>
      </c>
      <c r="PU193">
        <f t="shared" si="90"/>
        <v>0.53</v>
      </c>
      <c r="QF193">
        <v>777750</v>
      </c>
      <c r="QI193">
        <v>0.52</v>
      </c>
      <c r="QJ193">
        <f t="shared" si="91"/>
        <v>0.52</v>
      </c>
      <c r="QU193">
        <v>777750</v>
      </c>
      <c r="QX193">
        <v>0.5</v>
      </c>
      <c r="QY193">
        <f t="shared" si="92"/>
        <v>0.5</v>
      </c>
    </row>
    <row r="194" spans="12:467" x14ac:dyDescent="0.2">
      <c r="L194">
        <v>777315</v>
      </c>
      <c r="O194">
        <v>0.5</v>
      </c>
      <c r="P194">
        <f t="shared" si="62"/>
        <v>0.5</v>
      </c>
      <c r="AA194">
        <v>777315</v>
      </c>
      <c r="AD194">
        <v>0.59</v>
      </c>
      <c r="AE194">
        <f t="shared" si="63"/>
        <v>0.59</v>
      </c>
      <c r="AP194">
        <v>777315</v>
      </c>
      <c r="AS194">
        <v>0.59</v>
      </c>
      <c r="AT194">
        <f t="shared" si="64"/>
        <v>0.59</v>
      </c>
      <c r="BE194">
        <v>777315</v>
      </c>
      <c r="BH194">
        <v>0.45</v>
      </c>
      <c r="BI194">
        <f t="shared" si="65"/>
        <v>0.45</v>
      </c>
      <c r="BT194">
        <v>777315</v>
      </c>
      <c r="BW194">
        <v>0.54</v>
      </c>
      <c r="BX194">
        <f t="shared" si="66"/>
        <v>0.54</v>
      </c>
      <c r="CI194">
        <v>777315</v>
      </c>
      <c r="CL194">
        <v>0.5</v>
      </c>
      <c r="CM194">
        <f t="shared" si="67"/>
        <v>0.5</v>
      </c>
      <c r="CX194">
        <v>777315</v>
      </c>
      <c r="DA194">
        <v>0.48</v>
      </c>
      <c r="DB194">
        <f t="shared" si="68"/>
        <v>0.48</v>
      </c>
      <c r="DM194">
        <v>777315</v>
      </c>
      <c r="DP194">
        <v>0.51</v>
      </c>
      <c r="DQ194">
        <f t="shared" si="69"/>
        <v>0.51</v>
      </c>
      <c r="EB194">
        <v>777315</v>
      </c>
      <c r="EE194">
        <v>0.47</v>
      </c>
      <c r="EF194">
        <f t="shared" si="70"/>
        <v>0.47</v>
      </c>
      <c r="EQ194">
        <v>777315</v>
      </c>
      <c r="ET194">
        <v>0.47</v>
      </c>
      <c r="EU194">
        <f t="shared" si="71"/>
        <v>0.47</v>
      </c>
      <c r="FF194">
        <v>777315</v>
      </c>
      <c r="FI194">
        <v>0.49</v>
      </c>
      <c r="FJ194">
        <f t="shared" si="72"/>
        <v>0.49</v>
      </c>
      <c r="FU194">
        <v>777315</v>
      </c>
      <c r="FX194">
        <v>0.51</v>
      </c>
      <c r="FY194">
        <f t="shared" si="73"/>
        <v>0.51</v>
      </c>
      <c r="GJ194">
        <v>777315</v>
      </c>
      <c r="GM194">
        <v>0.5</v>
      </c>
      <c r="GN194">
        <f t="shared" si="74"/>
        <v>0.5</v>
      </c>
      <c r="GY194">
        <v>777315</v>
      </c>
      <c r="HB194">
        <v>0.54</v>
      </c>
      <c r="HC194">
        <f t="shared" si="75"/>
        <v>0.54</v>
      </c>
      <c r="HN194">
        <v>777315</v>
      </c>
      <c r="HQ194">
        <v>0.41</v>
      </c>
      <c r="HR194">
        <f t="shared" si="76"/>
        <v>0.41</v>
      </c>
      <c r="ID194">
        <v>777753</v>
      </c>
      <c r="IG194">
        <v>0.43</v>
      </c>
      <c r="IH194">
        <f t="shared" si="77"/>
        <v>0.43</v>
      </c>
      <c r="IS194">
        <v>777753</v>
      </c>
      <c r="IV194">
        <v>0.44</v>
      </c>
      <c r="IW194">
        <f t="shared" si="78"/>
        <v>0.44</v>
      </c>
      <c r="JH194">
        <v>777753</v>
      </c>
      <c r="JK194">
        <v>0.41</v>
      </c>
      <c r="JL194">
        <f t="shared" si="79"/>
        <v>0.41</v>
      </c>
      <c r="JW194">
        <v>777753</v>
      </c>
      <c r="JZ194">
        <v>0.42</v>
      </c>
      <c r="KA194">
        <f t="shared" si="80"/>
        <v>0.42</v>
      </c>
      <c r="KL194">
        <v>777753</v>
      </c>
      <c r="KO194">
        <v>0.47</v>
      </c>
      <c r="KP194">
        <f t="shared" si="81"/>
        <v>0.47</v>
      </c>
      <c r="LA194">
        <v>777753</v>
      </c>
      <c r="LD194">
        <v>0.44</v>
      </c>
      <c r="LE194">
        <f t="shared" si="82"/>
        <v>0.44</v>
      </c>
      <c r="LP194">
        <v>777753</v>
      </c>
      <c r="LS194">
        <v>0.43</v>
      </c>
      <c r="LT194">
        <f t="shared" si="83"/>
        <v>0.43</v>
      </c>
      <c r="ME194">
        <v>777753</v>
      </c>
      <c r="MH194">
        <v>0.42</v>
      </c>
      <c r="MI194">
        <f t="shared" si="84"/>
        <v>0.42</v>
      </c>
      <c r="MT194">
        <v>777753</v>
      </c>
      <c r="MW194">
        <v>0.43</v>
      </c>
      <c r="MX194">
        <f t="shared" si="85"/>
        <v>0.43</v>
      </c>
      <c r="NI194">
        <v>777753</v>
      </c>
      <c r="NL194">
        <v>0.42</v>
      </c>
      <c r="NM194">
        <f t="shared" si="86"/>
        <v>0.42</v>
      </c>
      <c r="NX194">
        <v>777753</v>
      </c>
      <c r="OA194">
        <v>0.47</v>
      </c>
      <c r="OB194">
        <f t="shared" si="87"/>
        <v>0.47</v>
      </c>
      <c r="OM194">
        <v>777753</v>
      </c>
      <c r="OP194">
        <v>0.46</v>
      </c>
      <c r="OQ194">
        <f t="shared" si="88"/>
        <v>0.46</v>
      </c>
      <c r="PB194">
        <v>777753</v>
      </c>
      <c r="PE194">
        <v>0.48</v>
      </c>
      <c r="PF194">
        <f t="shared" si="89"/>
        <v>0.48</v>
      </c>
      <c r="PQ194">
        <v>777753</v>
      </c>
      <c r="PT194">
        <v>0.44</v>
      </c>
      <c r="PU194">
        <f t="shared" si="90"/>
        <v>0.44</v>
      </c>
      <c r="QF194">
        <v>777753</v>
      </c>
      <c r="QI194">
        <v>0.45</v>
      </c>
      <c r="QJ194">
        <f t="shared" si="91"/>
        <v>0.45</v>
      </c>
      <c r="QU194">
        <v>777753</v>
      </c>
      <c r="QX194">
        <v>0.42</v>
      </c>
      <c r="QY194">
        <f t="shared" si="92"/>
        <v>0.42</v>
      </c>
    </row>
    <row r="195" spans="12:467" x14ac:dyDescent="0.2">
      <c r="L195">
        <v>777319</v>
      </c>
      <c r="O195">
        <v>0.44</v>
      </c>
      <c r="P195">
        <f t="shared" ref="P195:P258" si="93">IF(O195=0,0.1,IF(O195=1,0.9,O195))</f>
        <v>0.44</v>
      </c>
      <c r="AA195">
        <v>777319</v>
      </c>
      <c r="AD195">
        <v>0.28999999999999998</v>
      </c>
      <c r="AE195">
        <f t="shared" ref="AE195:AE258" si="94">IF(AD195=0,0.1,IF(AD195=1,0.9,AD195))</f>
        <v>0.28999999999999998</v>
      </c>
      <c r="AP195">
        <v>777319</v>
      </c>
      <c r="AS195">
        <v>0.13</v>
      </c>
      <c r="AT195">
        <f t="shared" ref="AT195:AT258" si="95">IF(AS195=0,0.1,IF(AS195=1,0.9,AS195))</f>
        <v>0.13</v>
      </c>
      <c r="BE195">
        <v>777319</v>
      </c>
      <c r="BH195">
        <v>0.28000000000000003</v>
      </c>
      <c r="BI195">
        <f t="shared" ref="BI195:BI258" si="96">IF(BH195=0,0.1,IF(BH195=1,0.9,BH195))</f>
        <v>0.28000000000000003</v>
      </c>
      <c r="BT195">
        <v>777319</v>
      </c>
      <c r="BW195">
        <v>0.33</v>
      </c>
      <c r="BX195">
        <f t="shared" ref="BX195:BX258" si="97">IF(BW195=0,0.1,IF(BW195=1,0.9,BW195))</f>
        <v>0.33</v>
      </c>
      <c r="CI195">
        <v>777319</v>
      </c>
      <c r="CL195">
        <v>0.41</v>
      </c>
      <c r="CM195">
        <f t="shared" ref="CM195:CM258" si="98">IF(CL195=0,0.1,IF(CL195=1,0.9,CL195))</f>
        <v>0.41</v>
      </c>
      <c r="CX195">
        <v>777319</v>
      </c>
      <c r="DA195">
        <v>0.43</v>
      </c>
      <c r="DB195">
        <f t="shared" ref="DB195:DB258" si="99">IF(DA195=0,0.1,IF(DA195=1,0.9,DA195))</f>
        <v>0.43</v>
      </c>
      <c r="DM195">
        <v>777319</v>
      </c>
      <c r="DP195">
        <v>0.43</v>
      </c>
      <c r="DQ195">
        <f t="shared" ref="DQ195:DQ258" si="100">IF(DP195=0,0.1,IF(DP195=1,0.9,DP195))</f>
        <v>0.43</v>
      </c>
      <c r="EB195">
        <v>777319</v>
      </c>
      <c r="EE195">
        <v>0.41</v>
      </c>
      <c r="EF195">
        <f t="shared" ref="EF195:EF258" si="101">IF(EE195=0,0.1,IF(EE195=1,0.9,EE195))</f>
        <v>0.41</v>
      </c>
      <c r="EQ195">
        <v>777319</v>
      </c>
      <c r="ET195">
        <v>0.41</v>
      </c>
      <c r="EU195">
        <f t="shared" ref="EU195:EU258" si="102">IF(ET195=0,0.1,IF(ET195=1,0.9,ET195))</f>
        <v>0.41</v>
      </c>
      <c r="FF195">
        <v>777319</v>
      </c>
      <c r="FI195">
        <v>0.46</v>
      </c>
      <c r="FJ195">
        <f t="shared" ref="FJ195:FJ258" si="103">IF(FI195=0,0.1,IF(FI195=1,0.9,FI195))</f>
        <v>0.46</v>
      </c>
      <c r="FU195">
        <v>777319</v>
      </c>
      <c r="FX195">
        <v>0.46</v>
      </c>
      <c r="FY195">
        <f t="shared" ref="FY195:FY258" si="104">IF(FX195=0,0.1,IF(FX195=1,0.9,FX195))</f>
        <v>0.46</v>
      </c>
      <c r="GJ195">
        <v>777319</v>
      </c>
      <c r="GM195">
        <v>0.42</v>
      </c>
      <c r="GN195">
        <f t="shared" ref="GN195:GN258" si="105">IF(GM195=0,0.1,IF(GM195=1,0.9,GM195))</f>
        <v>0.42</v>
      </c>
      <c r="GY195">
        <v>777319</v>
      </c>
      <c r="HB195">
        <v>0.47</v>
      </c>
      <c r="HC195">
        <f t="shared" ref="HC195:HC258" si="106">IF(HB195=0,0.1,IF(HB195=1,0.9,HB195))</f>
        <v>0.47</v>
      </c>
      <c r="HN195">
        <v>777319</v>
      </c>
      <c r="HQ195">
        <v>0.4</v>
      </c>
      <c r="HR195">
        <f t="shared" ref="HR195:HR258" si="107">IF(HQ195=0,0.1,IF(HQ195=1,0.9,HQ195))</f>
        <v>0.4</v>
      </c>
      <c r="ID195">
        <v>777754</v>
      </c>
      <c r="IG195">
        <v>0.46</v>
      </c>
      <c r="IH195">
        <f t="shared" ref="IH195:IH258" si="108">IF(IG195=0,0.1,IF(IG195=1,0.9,IG195))</f>
        <v>0.46</v>
      </c>
      <c r="IS195">
        <v>777754</v>
      </c>
      <c r="IV195">
        <v>0.45</v>
      </c>
      <c r="IW195">
        <f t="shared" ref="IW195:IW258" si="109">IF(IV195=0,0.1,IF(IV195=1,0.9,IV195))</f>
        <v>0.45</v>
      </c>
      <c r="JH195">
        <v>777754</v>
      </c>
      <c r="JK195">
        <v>0.44</v>
      </c>
      <c r="JL195">
        <f t="shared" ref="JL195:JL258" si="110">IF(JK195=0,0.1,IF(JK195=1,0.9,JK195))</f>
        <v>0.44</v>
      </c>
      <c r="JW195">
        <v>777754</v>
      </c>
      <c r="JZ195">
        <v>0.47</v>
      </c>
      <c r="KA195">
        <f t="shared" ref="KA195:KA258" si="111">IF(JZ195=0,0.1,IF(JZ195=1,0.9,JZ195))</f>
        <v>0.47</v>
      </c>
      <c r="KL195">
        <v>777754</v>
      </c>
      <c r="KO195">
        <v>0.48</v>
      </c>
      <c r="KP195">
        <f t="shared" ref="KP195:KP258" si="112">IF(KO195=0,0.1,IF(KO195=1,0.9,KO195))</f>
        <v>0.48</v>
      </c>
      <c r="LA195">
        <v>777754</v>
      </c>
      <c r="LD195">
        <v>0.46</v>
      </c>
      <c r="LE195">
        <f t="shared" ref="LE195:LE258" si="113">IF(LD195=0,0.1,IF(LD195=1,0.9,LD195))</f>
        <v>0.46</v>
      </c>
      <c r="LP195">
        <v>777754</v>
      </c>
      <c r="LS195">
        <v>0.45</v>
      </c>
      <c r="LT195">
        <f t="shared" ref="LT195:LT258" si="114">IF(LS195=0,0.1,IF(LS195=1,0.9,LS195))</f>
        <v>0.45</v>
      </c>
      <c r="ME195">
        <v>777754</v>
      </c>
      <c r="MH195">
        <v>0.44</v>
      </c>
      <c r="MI195">
        <f t="shared" ref="MI195:MI258" si="115">IF(MH195=0,0.1,IF(MH195=1,0.9,MH195))</f>
        <v>0.44</v>
      </c>
      <c r="MT195">
        <v>777754</v>
      </c>
      <c r="MW195">
        <v>0.52</v>
      </c>
      <c r="MX195">
        <f t="shared" ref="MX195:MX258" si="116">IF(MW195=0,0.1,IF(MW195=1,0.9,MW195))</f>
        <v>0.52</v>
      </c>
      <c r="NI195">
        <v>777754</v>
      </c>
      <c r="NL195">
        <v>0.46</v>
      </c>
      <c r="NM195">
        <f t="shared" ref="NM195:NM258" si="117">IF(NL195=0,0.1,IF(NL195=1,0.9,NL195))</f>
        <v>0.46</v>
      </c>
      <c r="NX195">
        <v>777754</v>
      </c>
      <c r="OA195">
        <v>0.45</v>
      </c>
      <c r="OB195">
        <f t="shared" ref="OB195:OB258" si="118">IF(OA195=0,0.1,IF(OA195=1,0.9,OA195))</f>
        <v>0.45</v>
      </c>
      <c r="OM195">
        <v>777754</v>
      </c>
      <c r="OP195">
        <v>0.48</v>
      </c>
      <c r="OQ195">
        <f t="shared" ref="OQ195:OQ258" si="119">IF(OP195=0,0.1,IF(OP195=1,0.9,OP195))</f>
        <v>0.48</v>
      </c>
      <c r="PB195">
        <v>777754</v>
      </c>
      <c r="PE195">
        <v>0.46</v>
      </c>
      <c r="PF195">
        <f t="shared" ref="PF195:PF258" si="120">IF(PE195=0,0.1,IF(PE195=1,0.9,PE195))</f>
        <v>0.46</v>
      </c>
      <c r="PQ195">
        <v>777754</v>
      </c>
      <c r="PT195">
        <v>0.47</v>
      </c>
      <c r="PU195">
        <f t="shared" ref="PU195:PU258" si="121">IF(PT195=0,0.1,IF(PT195=1,0.9,PT195))</f>
        <v>0.47</v>
      </c>
      <c r="QF195">
        <v>777754</v>
      </c>
      <c r="QI195">
        <v>0.5</v>
      </c>
      <c r="QJ195">
        <f t="shared" ref="QJ195:QJ258" si="122">IF(QI195=0,0.1,IF(QI195=1,0.9,QI195))</f>
        <v>0.5</v>
      </c>
      <c r="QU195">
        <v>777754</v>
      </c>
      <c r="QX195">
        <v>0.48</v>
      </c>
      <c r="QY195">
        <f t="shared" ref="QY195:QY258" si="123">IF(QX195=0,0.1,IF(QX195=1,0.9,QX195))</f>
        <v>0.48</v>
      </c>
    </row>
    <row r="196" spans="12:467" x14ac:dyDescent="0.2">
      <c r="L196">
        <v>777320</v>
      </c>
      <c r="O196">
        <v>0.49</v>
      </c>
      <c r="P196">
        <f t="shared" si="93"/>
        <v>0.49</v>
      </c>
      <c r="AA196">
        <v>777320</v>
      </c>
      <c r="AD196">
        <v>0.65</v>
      </c>
      <c r="AE196">
        <f t="shared" si="94"/>
        <v>0.65</v>
      </c>
      <c r="AP196">
        <v>777320</v>
      </c>
      <c r="AS196">
        <v>0.48</v>
      </c>
      <c r="AT196">
        <f t="shared" si="95"/>
        <v>0.48</v>
      </c>
      <c r="BE196">
        <v>777320</v>
      </c>
      <c r="BH196">
        <v>0.56000000000000005</v>
      </c>
      <c r="BI196">
        <f t="shared" si="96"/>
        <v>0.56000000000000005</v>
      </c>
      <c r="BT196">
        <v>777320</v>
      </c>
      <c r="BW196">
        <v>0.5</v>
      </c>
      <c r="BX196">
        <f t="shared" si="97"/>
        <v>0.5</v>
      </c>
      <c r="CI196">
        <v>777320</v>
      </c>
      <c r="CL196">
        <v>0.56999999999999995</v>
      </c>
      <c r="CM196">
        <f t="shared" si="98"/>
        <v>0.56999999999999995</v>
      </c>
      <c r="CX196">
        <v>777320</v>
      </c>
      <c r="DA196">
        <v>0.52</v>
      </c>
      <c r="DB196">
        <f t="shared" si="99"/>
        <v>0.52</v>
      </c>
      <c r="DM196">
        <v>777320</v>
      </c>
      <c r="DP196">
        <v>0.55000000000000004</v>
      </c>
      <c r="DQ196">
        <f t="shared" si="100"/>
        <v>0.55000000000000004</v>
      </c>
      <c r="EB196">
        <v>777320</v>
      </c>
      <c r="EE196">
        <v>0.52</v>
      </c>
      <c r="EF196">
        <f t="shared" si="101"/>
        <v>0.52</v>
      </c>
      <c r="EQ196">
        <v>777320</v>
      </c>
      <c r="ET196">
        <v>0.52</v>
      </c>
      <c r="EU196">
        <f t="shared" si="102"/>
        <v>0.52</v>
      </c>
      <c r="FF196">
        <v>777320</v>
      </c>
      <c r="FI196">
        <v>0.52</v>
      </c>
      <c r="FJ196">
        <f t="shared" si="103"/>
        <v>0.52</v>
      </c>
      <c r="FU196">
        <v>777320</v>
      </c>
      <c r="FX196">
        <v>0.52</v>
      </c>
      <c r="FY196">
        <f t="shared" si="104"/>
        <v>0.52</v>
      </c>
      <c r="GJ196">
        <v>777320</v>
      </c>
      <c r="GM196">
        <v>0.51</v>
      </c>
      <c r="GN196">
        <f t="shared" si="105"/>
        <v>0.51</v>
      </c>
      <c r="GY196">
        <v>777320</v>
      </c>
      <c r="HB196">
        <v>0.56000000000000005</v>
      </c>
      <c r="HC196">
        <f t="shared" si="106"/>
        <v>0.56000000000000005</v>
      </c>
      <c r="HN196">
        <v>777320</v>
      </c>
      <c r="HQ196">
        <v>0.54</v>
      </c>
      <c r="HR196">
        <f t="shared" si="107"/>
        <v>0.54</v>
      </c>
      <c r="ID196">
        <v>777755</v>
      </c>
      <c r="IG196">
        <v>0.49</v>
      </c>
      <c r="IH196">
        <f t="shared" si="108"/>
        <v>0.49</v>
      </c>
      <c r="IS196">
        <v>777755</v>
      </c>
      <c r="IV196">
        <v>0.47</v>
      </c>
      <c r="IW196">
        <f t="shared" si="109"/>
        <v>0.47</v>
      </c>
      <c r="JH196">
        <v>777755</v>
      </c>
      <c r="JK196">
        <v>0.45</v>
      </c>
      <c r="JL196">
        <f t="shared" si="110"/>
        <v>0.45</v>
      </c>
      <c r="JW196">
        <v>777755</v>
      </c>
      <c r="JZ196">
        <v>0.46</v>
      </c>
      <c r="KA196">
        <f t="shared" si="111"/>
        <v>0.46</v>
      </c>
      <c r="KL196">
        <v>777755</v>
      </c>
      <c r="KO196">
        <v>0.45</v>
      </c>
      <c r="KP196">
        <f t="shared" si="112"/>
        <v>0.45</v>
      </c>
      <c r="LA196">
        <v>777755</v>
      </c>
      <c r="LD196">
        <v>0.47</v>
      </c>
      <c r="LE196">
        <f t="shared" si="113"/>
        <v>0.47</v>
      </c>
      <c r="LP196">
        <v>777755</v>
      </c>
      <c r="LS196">
        <v>0.48</v>
      </c>
      <c r="LT196">
        <f t="shared" si="114"/>
        <v>0.48</v>
      </c>
      <c r="ME196">
        <v>777755</v>
      </c>
      <c r="MH196">
        <v>0.47</v>
      </c>
      <c r="MI196">
        <f t="shared" si="115"/>
        <v>0.47</v>
      </c>
      <c r="MT196">
        <v>777755</v>
      </c>
      <c r="MW196">
        <v>0.37</v>
      </c>
      <c r="MX196">
        <f t="shared" si="116"/>
        <v>0.37</v>
      </c>
      <c r="NI196">
        <v>777755</v>
      </c>
      <c r="NL196">
        <v>0.48</v>
      </c>
      <c r="NM196">
        <f t="shared" si="117"/>
        <v>0.48</v>
      </c>
      <c r="NX196">
        <v>777755</v>
      </c>
      <c r="OA196">
        <v>0.53</v>
      </c>
      <c r="OB196">
        <f t="shared" si="118"/>
        <v>0.53</v>
      </c>
      <c r="OM196">
        <v>777755</v>
      </c>
      <c r="OP196">
        <v>0.5</v>
      </c>
      <c r="OQ196">
        <f t="shared" si="119"/>
        <v>0.5</v>
      </c>
      <c r="PB196">
        <v>777755</v>
      </c>
      <c r="PE196">
        <v>0.51</v>
      </c>
      <c r="PF196">
        <f t="shared" si="120"/>
        <v>0.51</v>
      </c>
      <c r="PQ196">
        <v>777755</v>
      </c>
      <c r="PT196">
        <v>0.49</v>
      </c>
      <c r="PU196">
        <f t="shared" si="121"/>
        <v>0.49</v>
      </c>
      <c r="QF196">
        <v>777755</v>
      </c>
      <c r="QI196">
        <v>0.47</v>
      </c>
      <c r="QJ196">
        <f t="shared" si="122"/>
        <v>0.47</v>
      </c>
      <c r="QU196">
        <v>777755</v>
      </c>
      <c r="QX196">
        <v>0.46</v>
      </c>
      <c r="QY196">
        <f t="shared" si="123"/>
        <v>0.46</v>
      </c>
    </row>
    <row r="197" spans="12:467" x14ac:dyDescent="0.2">
      <c r="L197">
        <v>777322</v>
      </c>
      <c r="O197">
        <v>0.45</v>
      </c>
      <c r="P197">
        <f t="shared" si="93"/>
        <v>0.45</v>
      </c>
      <c r="AA197">
        <v>777322</v>
      </c>
      <c r="AD197">
        <v>0.48</v>
      </c>
      <c r="AE197">
        <f t="shared" si="94"/>
        <v>0.48</v>
      </c>
      <c r="AP197">
        <v>777322</v>
      </c>
      <c r="AS197">
        <v>0.55000000000000004</v>
      </c>
      <c r="AT197">
        <f t="shared" si="95"/>
        <v>0.55000000000000004</v>
      </c>
      <c r="BE197">
        <v>777322</v>
      </c>
      <c r="BH197">
        <v>0.5</v>
      </c>
      <c r="BI197">
        <f t="shared" si="96"/>
        <v>0.5</v>
      </c>
      <c r="BT197">
        <v>777322</v>
      </c>
      <c r="BW197">
        <v>0.62</v>
      </c>
      <c r="BX197">
        <f t="shared" si="97"/>
        <v>0.62</v>
      </c>
      <c r="CI197">
        <v>777322</v>
      </c>
      <c r="CL197">
        <v>0.46</v>
      </c>
      <c r="CM197">
        <f t="shared" si="98"/>
        <v>0.46</v>
      </c>
      <c r="CX197">
        <v>777322</v>
      </c>
      <c r="DA197">
        <v>0.46</v>
      </c>
      <c r="DB197">
        <f t="shared" si="99"/>
        <v>0.46</v>
      </c>
      <c r="DM197">
        <v>777322</v>
      </c>
      <c r="DP197">
        <v>0.44</v>
      </c>
      <c r="DQ197">
        <f t="shared" si="100"/>
        <v>0.44</v>
      </c>
      <c r="EB197">
        <v>777322</v>
      </c>
      <c r="EE197">
        <v>0.45</v>
      </c>
      <c r="EF197">
        <f t="shared" si="101"/>
        <v>0.45</v>
      </c>
      <c r="EQ197">
        <v>777322</v>
      </c>
      <c r="ET197">
        <v>0.45</v>
      </c>
      <c r="EU197">
        <f t="shared" si="102"/>
        <v>0.45</v>
      </c>
      <c r="FF197">
        <v>777322</v>
      </c>
      <c r="FI197">
        <v>0.47</v>
      </c>
      <c r="FJ197">
        <f t="shared" si="103"/>
        <v>0.47</v>
      </c>
      <c r="FU197">
        <v>777322</v>
      </c>
      <c r="FX197">
        <v>0.45</v>
      </c>
      <c r="FY197">
        <f t="shared" si="104"/>
        <v>0.45</v>
      </c>
      <c r="GJ197">
        <v>777322</v>
      </c>
      <c r="GM197">
        <v>0.44</v>
      </c>
      <c r="GN197">
        <f t="shared" si="105"/>
        <v>0.44</v>
      </c>
      <c r="GY197">
        <v>777322</v>
      </c>
      <c r="HB197">
        <v>0.48</v>
      </c>
      <c r="HC197">
        <f t="shared" si="106"/>
        <v>0.48</v>
      </c>
      <c r="HN197">
        <v>777322</v>
      </c>
      <c r="HQ197">
        <v>0.45</v>
      </c>
      <c r="HR197">
        <f t="shared" si="107"/>
        <v>0.45</v>
      </c>
      <c r="ID197">
        <v>777724</v>
      </c>
      <c r="IG197">
        <v>0.52</v>
      </c>
      <c r="IH197">
        <f t="shared" si="108"/>
        <v>0.52</v>
      </c>
      <c r="IS197">
        <v>777724</v>
      </c>
      <c r="IV197">
        <v>0.53</v>
      </c>
      <c r="IW197">
        <f t="shared" si="109"/>
        <v>0.53</v>
      </c>
      <c r="JH197">
        <v>777724</v>
      </c>
      <c r="JK197">
        <v>0.51</v>
      </c>
      <c r="JL197">
        <f t="shared" si="110"/>
        <v>0.51</v>
      </c>
      <c r="JW197">
        <v>777724</v>
      </c>
      <c r="JZ197">
        <v>0.54</v>
      </c>
      <c r="KA197">
        <f t="shared" si="111"/>
        <v>0.54</v>
      </c>
      <c r="KL197">
        <v>777724</v>
      </c>
      <c r="KO197">
        <v>0.59</v>
      </c>
      <c r="KP197">
        <f t="shared" si="112"/>
        <v>0.59</v>
      </c>
      <c r="LA197">
        <v>777724</v>
      </c>
      <c r="LD197">
        <v>0.48</v>
      </c>
      <c r="LE197">
        <f t="shared" si="113"/>
        <v>0.48</v>
      </c>
      <c r="LP197">
        <v>777724</v>
      </c>
      <c r="LS197">
        <v>0.53</v>
      </c>
      <c r="LT197">
        <f t="shared" si="114"/>
        <v>0.53</v>
      </c>
      <c r="ME197">
        <v>777724</v>
      </c>
      <c r="MH197">
        <v>0.51</v>
      </c>
      <c r="MI197">
        <f t="shared" si="115"/>
        <v>0.51</v>
      </c>
      <c r="MT197">
        <v>777724</v>
      </c>
      <c r="MW197">
        <v>0.44</v>
      </c>
      <c r="MX197">
        <f t="shared" si="116"/>
        <v>0.44</v>
      </c>
      <c r="NI197">
        <v>777724</v>
      </c>
      <c r="NL197">
        <v>0.52</v>
      </c>
      <c r="NM197">
        <f t="shared" si="117"/>
        <v>0.52</v>
      </c>
      <c r="NX197">
        <v>777724</v>
      </c>
      <c r="OA197">
        <v>0.52</v>
      </c>
      <c r="OB197">
        <f t="shared" si="118"/>
        <v>0.52</v>
      </c>
      <c r="OM197">
        <v>777724</v>
      </c>
      <c r="OP197">
        <v>0.49</v>
      </c>
      <c r="OQ197">
        <f t="shared" si="119"/>
        <v>0.49</v>
      </c>
      <c r="PB197">
        <v>777724</v>
      </c>
      <c r="PE197">
        <v>0.51</v>
      </c>
      <c r="PF197">
        <f t="shared" si="120"/>
        <v>0.51</v>
      </c>
      <c r="PQ197">
        <v>777724</v>
      </c>
      <c r="PT197">
        <v>0.52</v>
      </c>
      <c r="PU197">
        <f t="shared" si="121"/>
        <v>0.52</v>
      </c>
      <c r="QF197">
        <v>777724</v>
      </c>
      <c r="QI197">
        <v>0.54</v>
      </c>
      <c r="QJ197">
        <f t="shared" si="122"/>
        <v>0.54</v>
      </c>
      <c r="QU197">
        <v>777724</v>
      </c>
      <c r="QX197">
        <v>0.53</v>
      </c>
      <c r="QY197">
        <f t="shared" si="123"/>
        <v>0.53</v>
      </c>
    </row>
    <row r="198" spans="12:467" x14ac:dyDescent="0.2">
      <c r="L198">
        <v>777323</v>
      </c>
      <c r="O198">
        <v>0.49</v>
      </c>
      <c r="P198">
        <f t="shared" si="93"/>
        <v>0.49</v>
      </c>
      <c r="AA198">
        <v>777323</v>
      </c>
      <c r="AD198">
        <v>0.51</v>
      </c>
      <c r="AE198">
        <f t="shared" si="94"/>
        <v>0.51</v>
      </c>
      <c r="AP198">
        <v>777323</v>
      </c>
      <c r="AS198">
        <v>0.45</v>
      </c>
      <c r="AT198">
        <f t="shared" si="95"/>
        <v>0.45</v>
      </c>
      <c r="BE198">
        <v>777323</v>
      </c>
      <c r="BH198">
        <v>0.54</v>
      </c>
      <c r="BI198">
        <f t="shared" si="96"/>
        <v>0.54</v>
      </c>
      <c r="BT198">
        <v>777323</v>
      </c>
      <c r="BW198">
        <v>0.51</v>
      </c>
      <c r="BX198">
        <f t="shared" si="97"/>
        <v>0.51</v>
      </c>
      <c r="CI198">
        <v>777323</v>
      </c>
      <c r="CL198">
        <v>0.48</v>
      </c>
      <c r="CM198">
        <f t="shared" si="98"/>
        <v>0.48</v>
      </c>
      <c r="CX198">
        <v>777323</v>
      </c>
      <c r="DA198">
        <v>0.48</v>
      </c>
      <c r="DB198">
        <f t="shared" si="99"/>
        <v>0.48</v>
      </c>
      <c r="DM198">
        <v>777323</v>
      </c>
      <c r="DP198">
        <v>0.46</v>
      </c>
      <c r="DQ198">
        <f t="shared" si="100"/>
        <v>0.46</v>
      </c>
      <c r="EB198">
        <v>777323</v>
      </c>
      <c r="EE198">
        <v>0.49</v>
      </c>
      <c r="EF198">
        <f t="shared" si="101"/>
        <v>0.49</v>
      </c>
      <c r="EQ198">
        <v>777323</v>
      </c>
      <c r="ET198">
        <v>0.49</v>
      </c>
      <c r="EU198">
        <f t="shared" si="102"/>
        <v>0.49</v>
      </c>
      <c r="FF198">
        <v>777323</v>
      </c>
      <c r="FI198">
        <v>0.48</v>
      </c>
      <c r="FJ198">
        <f t="shared" si="103"/>
        <v>0.48</v>
      </c>
      <c r="FU198">
        <v>777323</v>
      </c>
      <c r="FX198">
        <v>0.47</v>
      </c>
      <c r="FY198">
        <f t="shared" si="104"/>
        <v>0.47</v>
      </c>
      <c r="GJ198">
        <v>777323</v>
      </c>
      <c r="GM198">
        <v>0.45</v>
      </c>
      <c r="GN198">
        <f t="shared" si="105"/>
        <v>0.45</v>
      </c>
      <c r="GY198">
        <v>777323</v>
      </c>
      <c r="HB198">
        <v>0.48</v>
      </c>
      <c r="HC198">
        <f t="shared" si="106"/>
        <v>0.48</v>
      </c>
      <c r="HN198">
        <v>777323</v>
      </c>
      <c r="HQ198">
        <v>0.44</v>
      </c>
      <c r="HR198">
        <f t="shared" si="107"/>
        <v>0.44</v>
      </c>
      <c r="ID198">
        <v>777728</v>
      </c>
      <c r="IG198">
        <v>0.49</v>
      </c>
      <c r="IH198">
        <f t="shared" si="108"/>
        <v>0.49</v>
      </c>
      <c r="IS198">
        <v>777728</v>
      </c>
      <c r="IV198">
        <v>0.44</v>
      </c>
      <c r="IW198">
        <f t="shared" si="109"/>
        <v>0.44</v>
      </c>
      <c r="JH198">
        <v>777728</v>
      </c>
      <c r="JK198">
        <v>0.49</v>
      </c>
      <c r="JL198">
        <f t="shared" si="110"/>
        <v>0.49</v>
      </c>
      <c r="JW198">
        <v>777728</v>
      </c>
      <c r="JZ198">
        <v>0.47</v>
      </c>
      <c r="KA198">
        <f t="shared" si="111"/>
        <v>0.47</v>
      </c>
      <c r="KL198">
        <v>777728</v>
      </c>
      <c r="KO198">
        <v>0.57999999999999996</v>
      </c>
      <c r="KP198">
        <f t="shared" si="112"/>
        <v>0.57999999999999996</v>
      </c>
      <c r="LA198">
        <v>777728</v>
      </c>
      <c r="LD198">
        <v>0.46</v>
      </c>
      <c r="LE198">
        <f t="shared" si="113"/>
        <v>0.46</v>
      </c>
      <c r="LP198">
        <v>777728</v>
      </c>
      <c r="LS198">
        <v>0.44</v>
      </c>
      <c r="LT198">
        <f t="shared" si="114"/>
        <v>0.44</v>
      </c>
      <c r="ME198">
        <v>777728</v>
      </c>
      <c r="MH198">
        <v>0.56000000000000005</v>
      </c>
      <c r="MI198">
        <f t="shared" si="115"/>
        <v>0.56000000000000005</v>
      </c>
      <c r="MT198">
        <v>777728</v>
      </c>
      <c r="MW198">
        <v>0.48</v>
      </c>
      <c r="MX198">
        <f t="shared" si="116"/>
        <v>0.48</v>
      </c>
      <c r="NI198">
        <v>777728</v>
      </c>
      <c r="NL198">
        <v>0.42</v>
      </c>
      <c r="NM198">
        <f t="shared" si="117"/>
        <v>0.42</v>
      </c>
      <c r="NX198">
        <v>777728</v>
      </c>
      <c r="OA198">
        <v>0.46</v>
      </c>
      <c r="OB198">
        <f t="shared" si="118"/>
        <v>0.46</v>
      </c>
      <c r="OM198">
        <v>777728</v>
      </c>
      <c r="OP198">
        <v>0.49</v>
      </c>
      <c r="OQ198">
        <f t="shared" si="119"/>
        <v>0.49</v>
      </c>
      <c r="PB198">
        <v>777728</v>
      </c>
      <c r="PE198">
        <v>0.48</v>
      </c>
      <c r="PF198">
        <f t="shared" si="120"/>
        <v>0.48</v>
      </c>
      <c r="PQ198">
        <v>777728</v>
      </c>
      <c r="PT198">
        <v>0.44</v>
      </c>
      <c r="PU198">
        <f t="shared" si="121"/>
        <v>0.44</v>
      </c>
      <c r="QF198">
        <v>777728</v>
      </c>
      <c r="QI198">
        <v>0.44</v>
      </c>
      <c r="QJ198">
        <f t="shared" si="122"/>
        <v>0.44</v>
      </c>
      <c r="QU198">
        <v>777728</v>
      </c>
      <c r="QX198">
        <v>0.48</v>
      </c>
      <c r="QY198">
        <f t="shared" si="123"/>
        <v>0.48</v>
      </c>
    </row>
    <row r="199" spans="12:467" x14ac:dyDescent="0.2">
      <c r="L199">
        <v>777324</v>
      </c>
      <c r="O199">
        <v>0.55000000000000004</v>
      </c>
      <c r="P199">
        <f t="shared" si="93"/>
        <v>0.55000000000000004</v>
      </c>
      <c r="AA199">
        <v>777324</v>
      </c>
      <c r="AD199">
        <v>0.64</v>
      </c>
      <c r="AE199">
        <f t="shared" si="94"/>
        <v>0.64</v>
      </c>
      <c r="AP199">
        <v>777324</v>
      </c>
      <c r="AS199">
        <v>0.7</v>
      </c>
      <c r="AT199">
        <f t="shared" si="95"/>
        <v>0.7</v>
      </c>
      <c r="BE199">
        <v>777324</v>
      </c>
      <c r="BH199">
        <v>0.56999999999999995</v>
      </c>
      <c r="BI199">
        <f t="shared" si="96"/>
        <v>0.56999999999999995</v>
      </c>
      <c r="BT199">
        <v>777324</v>
      </c>
      <c r="BW199">
        <v>0.85</v>
      </c>
      <c r="BX199">
        <f t="shared" si="97"/>
        <v>0.85</v>
      </c>
      <c r="CI199">
        <v>777324</v>
      </c>
      <c r="CL199">
        <v>0.57999999999999996</v>
      </c>
      <c r="CM199">
        <f t="shared" si="98"/>
        <v>0.57999999999999996</v>
      </c>
      <c r="CX199">
        <v>777324</v>
      </c>
      <c r="DA199">
        <v>0.56000000000000005</v>
      </c>
      <c r="DB199">
        <f t="shared" si="99"/>
        <v>0.56000000000000005</v>
      </c>
      <c r="DM199">
        <v>777324</v>
      </c>
      <c r="DP199">
        <v>0.56999999999999995</v>
      </c>
      <c r="DQ199">
        <f t="shared" si="100"/>
        <v>0.56999999999999995</v>
      </c>
      <c r="EB199">
        <v>777324</v>
      </c>
      <c r="EE199">
        <v>0.56999999999999995</v>
      </c>
      <c r="EF199">
        <f t="shared" si="101"/>
        <v>0.56999999999999995</v>
      </c>
      <c r="EQ199">
        <v>777324</v>
      </c>
      <c r="ET199">
        <v>0.56999999999999995</v>
      </c>
      <c r="EU199">
        <f t="shared" si="102"/>
        <v>0.56999999999999995</v>
      </c>
      <c r="FF199">
        <v>777324</v>
      </c>
      <c r="FI199">
        <v>0.56999999999999995</v>
      </c>
      <c r="FJ199">
        <f t="shared" si="103"/>
        <v>0.56999999999999995</v>
      </c>
      <c r="FU199">
        <v>777324</v>
      </c>
      <c r="FX199">
        <v>0.56000000000000005</v>
      </c>
      <c r="FY199">
        <f t="shared" si="104"/>
        <v>0.56000000000000005</v>
      </c>
      <c r="GJ199">
        <v>777324</v>
      </c>
      <c r="GM199">
        <v>0.55000000000000004</v>
      </c>
      <c r="GN199">
        <f t="shared" si="105"/>
        <v>0.55000000000000004</v>
      </c>
      <c r="GY199">
        <v>777324</v>
      </c>
      <c r="HB199">
        <v>0.57999999999999996</v>
      </c>
      <c r="HC199">
        <f t="shared" si="106"/>
        <v>0.57999999999999996</v>
      </c>
      <c r="HN199">
        <v>777324</v>
      </c>
      <c r="HQ199">
        <v>0.56999999999999995</v>
      </c>
      <c r="HR199">
        <f t="shared" si="107"/>
        <v>0.56999999999999995</v>
      </c>
      <c r="ID199">
        <v>777729</v>
      </c>
      <c r="IG199">
        <v>0.54</v>
      </c>
      <c r="IH199">
        <f t="shared" si="108"/>
        <v>0.54</v>
      </c>
      <c r="IS199">
        <v>777729</v>
      </c>
      <c r="IV199">
        <v>0.55000000000000004</v>
      </c>
      <c r="IW199">
        <f t="shared" si="109"/>
        <v>0.55000000000000004</v>
      </c>
      <c r="JH199">
        <v>777729</v>
      </c>
      <c r="JK199">
        <v>0.55000000000000004</v>
      </c>
      <c r="JL199">
        <f t="shared" si="110"/>
        <v>0.55000000000000004</v>
      </c>
      <c r="JW199">
        <v>777729</v>
      </c>
      <c r="JZ199">
        <v>0.56000000000000005</v>
      </c>
      <c r="KA199">
        <f t="shared" si="111"/>
        <v>0.56000000000000005</v>
      </c>
      <c r="KL199">
        <v>777729</v>
      </c>
      <c r="KO199">
        <v>0.57999999999999996</v>
      </c>
      <c r="KP199">
        <f t="shared" si="112"/>
        <v>0.57999999999999996</v>
      </c>
      <c r="LA199">
        <v>777729</v>
      </c>
      <c r="LD199">
        <v>0.56000000000000005</v>
      </c>
      <c r="LE199">
        <f t="shared" si="113"/>
        <v>0.56000000000000005</v>
      </c>
      <c r="LP199">
        <v>777729</v>
      </c>
      <c r="LS199">
        <v>0.53</v>
      </c>
      <c r="LT199">
        <f t="shared" si="114"/>
        <v>0.53</v>
      </c>
      <c r="ME199">
        <v>777729</v>
      </c>
      <c r="MH199">
        <v>0.62</v>
      </c>
      <c r="MI199">
        <f t="shared" si="115"/>
        <v>0.62</v>
      </c>
      <c r="MT199">
        <v>777729</v>
      </c>
      <c r="MW199">
        <v>0.63</v>
      </c>
      <c r="MX199">
        <f t="shared" si="116"/>
        <v>0.63</v>
      </c>
      <c r="NI199">
        <v>777729</v>
      </c>
      <c r="NL199">
        <v>0.53</v>
      </c>
      <c r="NM199">
        <f t="shared" si="117"/>
        <v>0.53</v>
      </c>
      <c r="NX199">
        <v>777729</v>
      </c>
      <c r="OA199">
        <v>0.56999999999999995</v>
      </c>
      <c r="OB199">
        <f t="shared" si="118"/>
        <v>0.56999999999999995</v>
      </c>
      <c r="OM199">
        <v>777729</v>
      </c>
      <c r="OP199">
        <v>0.55000000000000004</v>
      </c>
      <c r="OQ199">
        <f t="shared" si="119"/>
        <v>0.55000000000000004</v>
      </c>
      <c r="PB199">
        <v>777729</v>
      </c>
      <c r="PE199">
        <v>0.52</v>
      </c>
      <c r="PF199">
        <f t="shared" si="120"/>
        <v>0.52</v>
      </c>
      <c r="PQ199">
        <v>777729</v>
      </c>
      <c r="PT199">
        <v>0.52</v>
      </c>
      <c r="PU199">
        <f t="shared" si="121"/>
        <v>0.52</v>
      </c>
      <c r="QF199">
        <v>777729</v>
      </c>
      <c r="QI199">
        <v>0.55000000000000004</v>
      </c>
      <c r="QJ199">
        <f t="shared" si="122"/>
        <v>0.55000000000000004</v>
      </c>
      <c r="QU199">
        <v>777729</v>
      </c>
      <c r="QX199">
        <v>0.54</v>
      </c>
      <c r="QY199">
        <f t="shared" si="123"/>
        <v>0.54</v>
      </c>
    </row>
    <row r="200" spans="12:467" x14ac:dyDescent="0.2">
      <c r="L200">
        <v>777325</v>
      </c>
      <c r="O200">
        <v>0.42</v>
      </c>
      <c r="P200">
        <f t="shared" si="93"/>
        <v>0.42</v>
      </c>
      <c r="AA200">
        <v>777325</v>
      </c>
      <c r="AD200">
        <v>0.47</v>
      </c>
      <c r="AE200">
        <f t="shared" si="94"/>
        <v>0.47</v>
      </c>
      <c r="AP200">
        <v>777325</v>
      </c>
      <c r="AS200">
        <v>0.46</v>
      </c>
      <c r="AT200">
        <f t="shared" si="95"/>
        <v>0.46</v>
      </c>
      <c r="BE200">
        <v>777325</v>
      </c>
      <c r="BH200">
        <v>0.42</v>
      </c>
      <c r="BI200">
        <f t="shared" si="96"/>
        <v>0.42</v>
      </c>
      <c r="BT200">
        <v>777325</v>
      </c>
      <c r="BW200">
        <v>0.52</v>
      </c>
      <c r="BX200">
        <f t="shared" si="97"/>
        <v>0.52</v>
      </c>
      <c r="CI200">
        <v>777325</v>
      </c>
      <c r="CL200">
        <v>0.44</v>
      </c>
      <c r="CM200">
        <f t="shared" si="98"/>
        <v>0.44</v>
      </c>
      <c r="CX200">
        <v>777325</v>
      </c>
      <c r="DA200">
        <v>0.44</v>
      </c>
      <c r="DB200">
        <f t="shared" si="99"/>
        <v>0.44</v>
      </c>
      <c r="DM200">
        <v>777325</v>
      </c>
      <c r="DP200">
        <v>0.43</v>
      </c>
      <c r="DQ200">
        <f t="shared" si="100"/>
        <v>0.43</v>
      </c>
      <c r="EB200">
        <v>777325</v>
      </c>
      <c r="EE200">
        <v>0.45</v>
      </c>
      <c r="EF200">
        <f t="shared" si="101"/>
        <v>0.45</v>
      </c>
      <c r="EQ200">
        <v>777325</v>
      </c>
      <c r="ET200">
        <v>0.45</v>
      </c>
      <c r="EU200">
        <f t="shared" si="102"/>
        <v>0.45</v>
      </c>
      <c r="FF200">
        <v>777325</v>
      </c>
      <c r="FI200">
        <v>0.43</v>
      </c>
      <c r="FJ200">
        <f t="shared" si="103"/>
        <v>0.43</v>
      </c>
      <c r="FU200">
        <v>777325</v>
      </c>
      <c r="FX200">
        <v>0.44</v>
      </c>
      <c r="FY200">
        <f t="shared" si="104"/>
        <v>0.44</v>
      </c>
      <c r="GJ200">
        <v>777325</v>
      </c>
      <c r="GM200">
        <v>0.42</v>
      </c>
      <c r="GN200">
        <f t="shared" si="105"/>
        <v>0.42</v>
      </c>
      <c r="GY200">
        <v>777325</v>
      </c>
      <c r="HB200">
        <v>0.41</v>
      </c>
      <c r="HC200">
        <f t="shared" si="106"/>
        <v>0.41</v>
      </c>
      <c r="HN200">
        <v>777325</v>
      </c>
      <c r="HQ200">
        <v>0.41</v>
      </c>
      <c r="HR200">
        <f t="shared" si="107"/>
        <v>0.41</v>
      </c>
      <c r="ID200">
        <v>777732</v>
      </c>
      <c r="IG200">
        <v>0.51</v>
      </c>
      <c r="IH200">
        <f t="shared" si="108"/>
        <v>0.51</v>
      </c>
      <c r="IS200">
        <v>777732</v>
      </c>
      <c r="IV200">
        <v>0.5</v>
      </c>
      <c r="IW200">
        <f t="shared" si="109"/>
        <v>0.5</v>
      </c>
      <c r="JH200">
        <v>777732</v>
      </c>
      <c r="JK200">
        <v>0.53</v>
      </c>
      <c r="JL200">
        <f t="shared" si="110"/>
        <v>0.53</v>
      </c>
      <c r="JW200">
        <v>777732</v>
      </c>
      <c r="JZ200">
        <v>0.47</v>
      </c>
      <c r="KA200">
        <f t="shared" si="111"/>
        <v>0.47</v>
      </c>
      <c r="KL200">
        <v>777732</v>
      </c>
      <c r="KO200">
        <v>0.46</v>
      </c>
      <c r="KP200">
        <f t="shared" si="112"/>
        <v>0.46</v>
      </c>
      <c r="LA200">
        <v>777732</v>
      </c>
      <c r="LD200">
        <v>0.52</v>
      </c>
      <c r="LE200">
        <f t="shared" si="113"/>
        <v>0.52</v>
      </c>
      <c r="LP200">
        <v>777732</v>
      </c>
      <c r="LS200">
        <v>0.51</v>
      </c>
      <c r="LT200">
        <f t="shared" si="114"/>
        <v>0.51</v>
      </c>
      <c r="ME200">
        <v>777732</v>
      </c>
      <c r="MH200">
        <v>0.52</v>
      </c>
      <c r="MI200">
        <f t="shared" si="115"/>
        <v>0.52</v>
      </c>
      <c r="MT200">
        <v>777732</v>
      </c>
      <c r="MW200">
        <v>0.49</v>
      </c>
      <c r="MX200">
        <f t="shared" si="116"/>
        <v>0.49</v>
      </c>
      <c r="NI200">
        <v>777732</v>
      </c>
      <c r="NL200">
        <v>0.51</v>
      </c>
      <c r="NM200">
        <f t="shared" si="117"/>
        <v>0.51</v>
      </c>
      <c r="NX200">
        <v>777732</v>
      </c>
      <c r="OA200">
        <v>0.49</v>
      </c>
      <c r="OB200">
        <f t="shared" si="118"/>
        <v>0.49</v>
      </c>
      <c r="OM200">
        <v>777732</v>
      </c>
      <c r="OP200">
        <v>0.49</v>
      </c>
      <c r="OQ200">
        <f t="shared" si="119"/>
        <v>0.49</v>
      </c>
      <c r="PB200">
        <v>777732</v>
      </c>
      <c r="PE200">
        <v>0.51</v>
      </c>
      <c r="PF200">
        <f t="shared" si="120"/>
        <v>0.51</v>
      </c>
      <c r="PQ200">
        <v>777732</v>
      </c>
      <c r="PT200">
        <v>0.5</v>
      </c>
      <c r="PU200">
        <f t="shared" si="121"/>
        <v>0.5</v>
      </c>
      <c r="QF200">
        <v>777732</v>
      </c>
      <c r="QI200">
        <v>0.52</v>
      </c>
      <c r="QJ200">
        <f t="shared" si="122"/>
        <v>0.52</v>
      </c>
      <c r="QU200">
        <v>777732</v>
      </c>
      <c r="QX200">
        <v>0.52</v>
      </c>
      <c r="QY200">
        <f t="shared" si="123"/>
        <v>0.52</v>
      </c>
    </row>
    <row r="201" spans="12:467" x14ac:dyDescent="0.2">
      <c r="L201">
        <v>777327</v>
      </c>
      <c r="O201">
        <v>0.41</v>
      </c>
      <c r="P201">
        <f t="shared" si="93"/>
        <v>0.41</v>
      </c>
      <c r="AA201">
        <v>777327</v>
      </c>
      <c r="AD201">
        <v>0.34</v>
      </c>
      <c r="AE201">
        <f t="shared" si="94"/>
        <v>0.34</v>
      </c>
      <c r="AP201">
        <v>777327</v>
      </c>
      <c r="AS201">
        <v>0.53</v>
      </c>
      <c r="AT201">
        <f t="shared" si="95"/>
        <v>0.53</v>
      </c>
      <c r="BE201">
        <v>777327</v>
      </c>
      <c r="BH201">
        <v>0.43</v>
      </c>
      <c r="BI201">
        <f t="shared" si="96"/>
        <v>0.43</v>
      </c>
      <c r="BT201">
        <v>777327</v>
      </c>
      <c r="BW201">
        <v>0.31</v>
      </c>
      <c r="BX201">
        <f t="shared" si="97"/>
        <v>0.31</v>
      </c>
      <c r="CI201">
        <v>777327</v>
      </c>
      <c r="CL201">
        <v>0.42</v>
      </c>
      <c r="CM201">
        <f t="shared" si="98"/>
        <v>0.42</v>
      </c>
      <c r="CX201">
        <v>777327</v>
      </c>
      <c r="DA201">
        <v>0.42</v>
      </c>
      <c r="DB201">
        <f t="shared" si="99"/>
        <v>0.42</v>
      </c>
      <c r="DM201">
        <v>777327</v>
      </c>
      <c r="DP201">
        <v>0.4</v>
      </c>
      <c r="DQ201">
        <f t="shared" si="100"/>
        <v>0.4</v>
      </c>
      <c r="EB201">
        <v>777327</v>
      </c>
      <c r="EE201">
        <v>0.38</v>
      </c>
      <c r="EF201">
        <f t="shared" si="101"/>
        <v>0.38</v>
      </c>
      <c r="EQ201">
        <v>777327</v>
      </c>
      <c r="ET201">
        <v>0.38</v>
      </c>
      <c r="EU201">
        <f t="shared" si="102"/>
        <v>0.38</v>
      </c>
      <c r="FF201">
        <v>777327</v>
      </c>
      <c r="FI201">
        <v>0.42</v>
      </c>
      <c r="FJ201">
        <f t="shared" si="103"/>
        <v>0.42</v>
      </c>
      <c r="FU201">
        <v>777327</v>
      </c>
      <c r="FX201">
        <v>0.41</v>
      </c>
      <c r="FY201">
        <f t="shared" si="104"/>
        <v>0.41</v>
      </c>
      <c r="GJ201">
        <v>777327</v>
      </c>
      <c r="GM201">
        <v>0.4</v>
      </c>
      <c r="GN201">
        <f t="shared" si="105"/>
        <v>0.4</v>
      </c>
      <c r="GY201">
        <v>777327</v>
      </c>
      <c r="HB201">
        <v>0.42</v>
      </c>
      <c r="HC201">
        <f t="shared" si="106"/>
        <v>0.42</v>
      </c>
      <c r="HN201">
        <v>777327</v>
      </c>
      <c r="HQ201">
        <v>0.42</v>
      </c>
      <c r="HR201">
        <f t="shared" si="107"/>
        <v>0.42</v>
      </c>
      <c r="ID201">
        <v>777733</v>
      </c>
      <c r="IG201">
        <v>0.49</v>
      </c>
      <c r="IH201">
        <f t="shared" si="108"/>
        <v>0.49</v>
      </c>
      <c r="IS201">
        <v>777733</v>
      </c>
      <c r="IV201">
        <v>0.5</v>
      </c>
      <c r="IW201">
        <f t="shared" si="109"/>
        <v>0.5</v>
      </c>
      <c r="JH201">
        <v>777733</v>
      </c>
      <c r="JK201">
        <v>0.48</v>
      </c>
      <c r="JL201">
        <f t="shared" si="110"/>
        <v>0.48</v>
      </c>
      <c r="JW201">
        <v>777733</v>
      </c>
      <c r="JZ201">
        <v>0.48</v>
      </c>
      <c r="KA201">
        <f t="shared" si="111"/>
        <v>0.48</v>
      </c>
      <c r="KL201">
        <v>777733</v>
      </c>
      <c r="KO201">
        <v>0.48</v>
      </c>
      <c r="KP201">
        <f t="shared" si="112"/>
        <v>0.48</v>
      </c>
      <c r="LA201">
        <v>777733</v>
      </c>
      <c r="LD201">
        <v>0.49</v>
      </c>
      <c r="LE201">
        <f t="shared" si="113"/>
        <v>0.49</v>
      </c>
      <c r="LP201">
        <v>777733</v>
      </c>
      <c r="LS201">
        <v>0.46</v>
      </c>
      <c r="LT201">
        <f t="shared" si="114"/>
        <v>0.46</v>
      </c>
      <c r="ME201">
        <v>777733</v>
      </c>
      <c r="MH201">
        <v>0.49</v>
      </c>
      <c r="MI201">
        <f t="shared" si="115"/>
        <v>0.49</v>
      </c>
      <c r="MT201">
        <v>777733</v>
      </c>
      <c r="MW201">
        <v>0.42</v>
      </c>
      <c r="MX201">
        <f t="shared" si="116"/>
        <v>0.42</v>
      </c>
      <c r="NI201">
        <v>777733</v>
      </c>
      <c r="NL201">
        <v>0.46</v>
      </c>
      <c r="NM201">
        <f t="shared" si="117"/>
        <v>0.46</v>
      </c>
      <c r="NX201">
        <v>777733</v>
      </c>
      <c r="OA201">
        <v>0.45</v>
      </c>
      <c r="OB201">
        <f t="shared" si="118"/>
        <v>0.45</v>
      </c>
      <c r="OM201">
        <v>777733</v>
      </c>
      <c r="OP201">
        <v>0.48</v>
      </c>
      <c r="OQ201">
        <f t="shared" si="119"/>
        <v>0.48</v>
      </c>
      <c r="PB201">
        <v>777733</v>
      </c>
      <c r="PE201">
        <v>0.46</v>
      </c>
      <c r="PF201">
        <f t="shared" si="120"/>
        <v>0.46</v>
      </c>
      <c r="PQ201">
        <v>777733</v>
      </c>
      <c r="PT201">
        <v>0.49</v>
      </c>
      <c r="PU201">
        <f t="shared" si="121"/>
        <v>0.49</v>
      </c>
      <c r="QF201">
        <v>777733</v>
      </c>
      <c r="QI201">
        <v>0.48</v>
      </c>
      <c r="QJ201">
        <f t="shared" si="122"/>
        <v>0.48</v>
      </c>
      <c r="QU201">
        <v>777733</v>
      </c>
      <c r="QX201">
        <v>0.46</v>
      </c>
      <c r="QY201">
        <f t="shared" si="123"/>
        <v>0.46</v>
      </c>
    </row>
    <row r="202" spans="12:467" x14ac:dyDescent="0.2">
      <c r="L202">
        <v>777328</v>
      </c>
      <c r="O202">
        <v>0.57999999999999996</v>
      </c>
      <c r="P202">
        <f t="shared" si="93"/>
        <v>0.57999999999999996</v>
      </c>
      <c r="AA202">
        <v>777328</v>
      </c>
      <c r="AD202">
        <v>0.52</v>
      </c>
      <c r="AE202">
        <f t="shared" si="94"/>
        <v>0.52</v>
      </c>
      <c r="AP202">
        <v>777328</v>
      </c>
      <c r="AS202">
        <v>0.54</v>
      </c>
      <c r="AT202">
        <f t="shared" si="95"/>
        <v>0.54</v>
      </c>
      <c r="BE202">
        <v>777328</v>
      </c>
      <c r="BH202">
        <v>0.5</v>
      </c>
      <c r="BI202">
        <f t="shared" si="96"/>
        <v>0.5</v>
      </c>
      <c r="BT202">
        <v>777328</v>
      </c>
      <c r="BW202">
        <v>0.69</v>
      </c>
      <c r="BX202">
        <f t="shared" si="97"/>
        <v>0.69</v>
      </c>
      <c r="CI202">
        <v>777328</v>
      </c>
      <c r="CL202">
        <v>0.54</v>
      </c>
      <c r="CM202">
        <f t="shared" si="98"/>
        <v>0.54</v>
      </c>
      <c r="CX202">
        <v>777328</v>
      </c>
      <c r="DA202">
        <v>0.56000000000000005</v>
      </c>
      <c r="DB202">
        <f t="shared" si="99"/>
        <v>0.56000000000000005</v>
      </c>
      <c r="DM202">
        <v>777328</v>
      </c>
      <c r="DP202">
        <v>0.56999999999999995</v>
      </c>
      <c r="DQ202">
        <f t="shared" si="100"/>
        <v>0.56999999999999995</v>
      </c>
      <c r="EB202">
        <v>777328</v>
      </c>
      <c r="EE202">
        <v>0.56000000000000005</v>
      </c>
      <c r="EF202">
        <f t="shared" si="101"/>
        <v>0.56000000000000005</v>
      </c>
      <c r="EQ202">
        <v>777328</v>
      </c>
      <c r="ET202">
        <v>0.56000000000000005</v>
      </c>
      <c r="EU202">
        <f t="shared" si="102"/>
        <v>0.56000000000000005</v>
      </c>
      <c r="FF202">
        <v>777328</v>
      </c>
      <c r="FI202">
        <v>0.56999999999999995</v>
      </c>
      <c r="FJ202">
        <f t="shared" si="103"/>
        <v>0.56999999999999995</v>
      </c>
      <c r="FU202">
        <v>777328</v>
      </c>
      <c r="FX202">
        <v>0.55000000000000004</v>
      </c>
      <c r="FY202">
        <f t="shared" si="104"/>
        <v>0.55000000000000004</v>
      </c>
      <c r="GJ202">
        <v>777328</v>
      </c>
      <c r="GM202">
        <v>0.55000000000000004</v>
      </c>
      <c r="GN202">
        <f t="shared" si="105"/>
        <v>0.55000000000000004</v>
      </c>
      <c r="GY202">
        <v>777328</v>
      </c>
      <c r="HB202">
        <v>0.59</v>
      </c>
      <c r="HC202">
        <f t="shared" si="106"/>
        <v>0.59</v>
      </c>
      <c r="HN202">
        <v>777328</v>
      </c>
      <c r="HQ202">
        <v>0.47</v>
      </c>
      <c r="HR202">
        <f t="shared" si="107"/>
        <v>0.47</v>
      </c>
      <c r="ID202">
        <v>777734</v>
      </c>
      <c r="IG202">
        <v>0.56000000000000005</v>
      </c>
      <c r="IH202">
        <f t="shared" si="108"/>
        <v>0.56000000000000005</v>
      </c>
      <c r="IS202">
        <v>777734</v>
      </c>
      <c r="IV202">
        <v>0.56000000000000005</v>
      </c>
      <c r="IW202">
        <f t="shared" si="109"/>
        <v>0.56000000000000005</v>
      </c>
      <c r="JH202">
        <v>777734</v>
      </c>
      <c r="JK202">
        <v>0.56999999999999995</v>
      </c>
      <c r="JL202">
        <f t="shared" si="110"/>
        <v>0.56999999999999995</v>
      </c>
      <c r="JW202">
        <v>777734</v>
      </c>
      <c r="JZ202">
        <v>0.56000000000000005</v>
      </c>
      <c r="KA202">
        <f t="shared" si="111"/>
        <v>0.56000000000000005</v>
      </c>
      <c r="KL202">
        <v>777734</v>
      </c>
      <c r="KO202">
        <v>0.63</v>
      </c>
      <c r="KP202">
        <f t="shared" si="112"/>
        <v>0.63</v>
      </c>
      <c r="LA202">
        <v>777734</v>
      </c>
      <c r="LD202">
        <v>0.57999999999999996</v>
      </c>
      <c r="LE202">
        <f t="shared" si="113"/>
        <v>0.57999999999999996</v>
      </c>
      <c r="LP202">
        <v>777734</v>
      </c>
      <c r="LS202">
        <v>0.55000000000000004</v>
      </c>
      <c r="LT202">
        <f t="shared" si="114"/>
        <v>0.55000000000000004</v>
      </c>
      <c r="ME202">
        <v>777734</v>
      </c>
      <c r="MH202">
        <v>0.54</v>
      </c>
      <c r="MI202">
        <f t="shared" si="115"/>
        <v>0.54</v>
      </c>
      <c r="MT202">
        <v>777734</v>
      </c>
      <c r="MW202">
        <v>0.62</v>
      </c>
      <c r="MX202">
        <f t="shared" si="116"/>
        <v>0.62</v>
      </c>
      <c r="NI202">
        <v>777734</v>
      </c>
      <c r="NL202">
        <v>0.55000000000000004</v>
      </c>
      <c r="NM202">
        <f t="shared" si="117"/>
        <v>0.55000000000000004</v>
      </c>
      <c r="NX202">
        <v>777734</v>
      </c>
      <c r="OA202">
        <v>0.54</v>
      </c>
      <c r="OB202">
        <f t="shared" si="118"/>
        <v>0.54</v>
      </c>
      <c r="OM202">
        <v>777734</v>
      </c>
      <c r="OP202">
        <v>0.56000000000000005</v>
      </c>
      <c r="OQ202">
        <f t="shared" si="119"/>
        <v>0.56000000000000005</v>
      </c>
      <c r="PB202">
        <v>777734</v>
      </c>
      <c r="PE202">
        <v>0.56000000000000005</v>
      </c>
      <c r="PF202">
        <f t="shared" si="120"/>
        <v>0.56000000000000005</v>
      </c>
      <c r="PQ202">
        <v>777734</v>
      </c>
      <c r="PT202">
        <v>0.56000000000000005</v>
      </c>
      <c r="PU202">
        <f t="shared" si="121"/>
        <v>0.56000000000000005</v>
      </c>
      <c r="QF202">
        <v>777734</v>
      </c>
      <c r="QI202">
        <v>0.54</v>
      </c>
      <c r="QJ202">
        <f t="shared" si="122"/>
        <v>0.54</v>
      </c>
      <c r="QU202">
        <v>777734</v>
      </c>
      <c r="QX202">
        <v>0.55000000000000004</v>
      </c>
      <c r="QY202">
        <f t="shared" si="123"/>
        <v>0.55000000000000004</v>
      </c>
    </row>
    <row r="203" spans="12:467" x14ac:dyDescent="0.2">
      <c r="L203">
        <v>777329</v>
      </c>
      <c r="O203">
        <v>0.53</v>
      </c>
      <c r="P203">
        <f t="shared" si="93"/>
        <v>0.53</v>
      </c>
      <c r="AA203">
        <v>777329</v>
      </c>
      <c r="AD203">
        <v>0.65</v>
      </c>
      <c r="AE203">
        <f t="shared" si="94"/>
        <v>0.65</v>
      </c>
      <c r="AP203">
        <v>777329</v>
      </c>
      <c r="AS203">
        <v>0.67</v>
      </c>
      <c r="AT203">
        <f t="shared" si="95"/>
        <v>0.67</v>
      </c>
      <c r="BE203">
        <v>777329</v>
      </c>
      <c r="BH203">
        <v>0.61</v>
      </c>
      <c r="BI203">
        <f t="shared" si="96"/>
        <v>0.61</v>
      </c>
      <c r="BT203">
        <v>777329</v>
      </c>
      <c r="BW203">
        <v>0.71</v>
      </c>
      <c r="BX203">
        <f t="shared" si="97"/>
        <v>0.71</v>
      </c>
      <c r="CI203">
        <v>777329</v>
      </c>
      <c r="CL203">
        <v>0.53</v>
      </c>
      <c r="CM203">
        <f t="shared" si="98"/>
        <v>0.53</v>
      </c>
      <c r="CX203">
        <v>777329</v>
      </c>
      <c r="DA203">
        <v>0.52</v>
      </c>
      <c r="DB203">
        <f t="shared" si="99"/>
        <v>0.52</v>
      </c>
      <c r="DM203">
        <v>777329</v>
      </c>
      <c r="DP203">
        <v>0.53</v>
      </c>
      <c r="DQ203">
        <f t="shared" si="100"/>
        <v>0.53</v>
      </c>
      <c r="EB203">
        <v>777329</v>
      </c>
      <c r="EE203">
        <v>0.54</v>
      </c>
      <c r="EF203">
        <f t="shared" si="101"/>
        <v>0.54</v>
      </c>
      <c r="EQ203">
        <v>777329</v>
      </c>
      <c r="ET203">
        <v>0.54</v>
      </c>
      <c r="EU203">
        <f t="shared" si="102"/>
        <v>0.54</v>
      </c>
      <c r="FF203">
        <v>777329</v>
      </c>
      <c r="FI203">
        <v>0.53</v>
      </c>
      <c r="FJ203">
        <f t="shared" si="103"/>
        <v>0.53</v>
      </c>
      <c r="FU203">
        <v>777329</v>
      </c>
      <c r="FX203">
        <v>0.52</v>
      </c>
      <c r="FY203">
        <f t="shared" si="104"/>
        <v>0.52</v>
      </c>
      <c r="GJ203">
        <v>777329</v>
      </c>
      <c r="GM203">
        <v>0.51</v>
      </c>
      <c r="GN203">
        <f t="shared" si="105"/>
        <v>0.51</v>
      </c>
      <c r="GY203">
        <v>777329</v>
      </c>
      <c r="HB203">
        <v>0.53</v>
      </c>
      <c r="HC203">
        <f t="shared" si="106"/>
        <v>0.53</v>
      </c>
      <c r="HN203">
        <v>777329</v>
      </c>
      <c r="HQ203">
        <v>0.54</v>
      </c>
      <c r="HR203">
        <f t="shared" si="107"/>
        <v>0.54</v>
      </c>
      <c r="ID203">
        <v>777736</v>
      </c>
      <c r="IG203">
        <v>0.52</v>
      </c>
      <c r="IH203">
        <f t="shared" si="108"/>
        <v>0.52</v>
      </c>
      <c r="IS203">
        <v>777736</v>
      </c>
      <c r="IV203">
        <v>0.56000000000000005</v>
      </c>
      <c r="IW203">
        <f t="shared" si="109"/>
        <v>0.56000000000000005</v>
      </c>
      <c r="JH203">
        <v>777736</v>
      </c>
      <c r="JK203">
        <v>0.54</v>
      </c>
      <c r="JL203">
        <f t="shared" si="110"/>
        <v>0.54</v>
      </c>
      <c r="JW203">
        <v>777736</v>
      </c>
      <c r="JZ203">
        <v>0.55000000000000004</v>
      </c>
      <c r="KA203">
        <f t="shared" si="111"/>
        <v>0.55000000000000004</v>
      </c>
      <c r="KL203">
        <v>777736</v>
      </c>
      <c r="KO203">
        <v>0.52</v>
      </c>
      <c r="KP203">
        <f t="shared" si="112"/>
        <v>0.52</v>
      </c>
      <c r="LA203">
        <v>777736</v>
      </c>
      <c r="LD203">
        <v>0.56999999999999995</v>
      </c>
      <c r="LE203">
        <f t="shared" si="113"/>
        <v>0.56999999999999995</v>
      </c>
      <c r="LP203">
        <v>777736</v>
      </c>
      <c r="LS203">
        <v>0.53</v>
      </c>
      <c r="LT203">
        <f t="shared" si="114"/>
        <v>0.53</v>
      </c>
      <c r="ME203">
        <v>777736</v>
      </c>
      <c r="MH203">
        <v>0.54</v>
      </c>
      <c r="MI203">
        <f t="shared" si="115"/>
        <v>0.54</v>
      </c>
      <c r="MT203">
        <v>777736</v>
      </c>
      <c r="MW203">
        <v>0.52</v>
      </c>
      <c r="MX203">
        <f t="shared" si="116"/>
        <v>0.52</v>
      </c>
      <c r="NI203">
        <v>777736</v>
      </c>
      <c r="NL203">
        <v>0.54</v>
      </c>
      <c r="NM203">
        <f t="shared" si="117"/>
        <v>0.54</v>
      </c>
      <c r="NX203">
        <v>777736</v>
      </c>
      <c r="OA203">
        <v>0.54</v>
      </c>
      <c r="OB203">
        <f t="shared" si="118"/>
        <v>0.54</v>
      </c>
      <c r="OM203">
        <v>777736</v>
      </c>
      <c r="OP203">
        <v>0.56000000000000005</v>
      </c>
      <c r="OQ203">
        <f t="shared" si="119"/>
        <v>0.56000000000000005</v>
      </c>
      <c r="PB203">
        <v>777736</v>
      </c>
      <c r="PE203">
        <v>0.56000000000000005</v>
      </c>
      <c r="PF203">
        <f t="shared" si="120"/>
        <v>0.56000000000000005</v>
      </c>
      <c r="PQ203">
        <v>777736</v>
      </c>
      <c r="PT203">
        <v>0.56000000000000005</v>
      </c>
      <c r="PU203">
        <f t="shared" si="121"/>
        <v>0.56000000000000005</v>
      </c>
      <c r="QF203">
        <v>777736</v>
      </c>
      <c r="QI203">
        <v>0.56000000000000005</v>
      </c>
      <c r="QJ203">
        <f t="shared" si="122"/>
        <v>0.56000000000000005</v>
      </c>
      <c r="QU203">
        <v>777736</v>
      </c>
      <c r="QX203">
        <v>0.54</v>
      </c>
      <c r="QY203">
        <f t="shared" si="123"/>
        <v>0.54</v>
      </c>
    </row>
    <row r="204" spans="12:467" x14ac:dyDescent="0.2">
      <c r="L204">
        <v>777330</v>
      </c>
      <c r="O204">
        <v>0.54</v>
      </c>
      <c r="P204">
        <f t="shared" si="93"/>
        <v>0.54</v>
      </c>
      <c r="AA204">
        <v>777330</v>
      </c>
      <c r="AD204">
        <v>0.51</v>
      </c>
      <c r="AE204">
        <f t="shared" si="94"/>
        <v>0.51</v>
      </c>
      <c r="AP204">
        <v>777330</v>
      </c>
      <c r="AS204">
        <v>0.48</v>
      </c>
      <c r="AT204">
        <f t="shared" si="95"/>
        <v>0.48</v>
      </c>
      <c r="BE204">
        <v>777330</v>
      </c>
      <c r="BH204">
        <v>0.55000000000000004</v>
      </c>
      <c r="BI204">
        <f t="shared" si="96"/>
        <v>0.55000000000000004</v>
      </c>
      <c r="BT204">
        <v>777330</v>
      </c>
      <c r="BW204">
        <v>0.42</v>
      </c>
      <c r="BX204">
        <f t="shared" si="97"/>
        <v>0.42</v>
      </c>
      <c r="CI204">
        <v>777330</v>
      </c>
      <c r="CL204">
        <v>0.53</v>
      </c>
      <c r="CM204">
        <f t="shared" si="98"/>
        <v>0.53</v>
      </c>
      <c r="CX204">
        <v>777330</v>
      </c>
      <c r="DA204">
        <v>0.5</v>
      </c>
      <c r="DB204">
        <f t="shared" si="99"/>
        <v>0.5</v>
      </c>
      <c r="DM204">
        <v>777330</v>
      </c>
      <c r="DP204">
        <v>0.53</v>
      </c>
      <c r="DQ204">
        <f t="shared" si="100"/>
        <v>0.53</v>
      </c>
      <c r="EB204">
        <v>777330</v>
      </c>
      <c r="EE204">
        <v>0.51</v>
      </c>
      <c r="EF204">
        <f t="shared" si="101"/>
        <v>0.51</v>
      </c>
      <c r="EQ204">
        <v>777330</v>
      </c>
      <c r="ET204">
        <v>0.51</v>
      </c>
      <c r="EU204">
        <f t="shared" si="102"/>
        <v>0.51</v>
      </c>
      <c r="FF204">
        <v>777330</v>
      </c>
      <c r="FI204">
        <v>0.49</v>
      </c>
      <c r="FJ204">
        <f t="shared" si="103"/>
        <v>0.49</v>
      </c>
      <c r="FU204">
        <v>777330</v>
      </c>
      <c r="FX204">
        <v>0.51</v>
      </c>
      <c r="FY204">
        <f t="shared" si="104"/>
        <v>0.51</v>
      </c>
      <c r="GJ204">
        <v>777330</v>
      </c>
      <c r="GM204">
        <v>0.51</v>
      </c>
      <c r="GN204">
        <f t="shared" si="105"/>
        <v>0.51</v>
      </c>
      <c r="GY204">
        <v>777330</v>
      </c>
      <c r="HB204">
        <v>0.52</v>
      </c>
      <c r="HC204">
        <f t="shared" si="106"/>
        <v>0.52</v>
      </c>
      <c r="HN204">
        <v>777330</v>
      </c>
      <c r="HQ204">
        <v>0.5</v>
      </c>
      <c r="HR204">
        <f t="shared" si="107"/>
        <v>0.5</v>
      </c>
      <c r="ID204">
        <v>777738</v>
      </c>
      <c r="IG204">
        <v>0.48</v>
      </c>
      <c r="IH204">
        <f t="shared" si="108"/>
        <v>0.48</v>
      </c>
      <c r="IS204">
        <v>777738</v>
      </c>
      <c r="IV204">
        <v>0.47</v>
      </c>
      <c r="IW204">
        <f t="shared" si="109"/>
        <v>0.47</v>
      </c>
      <c r="JH204">
        <v>777738</v>
      </c>
      <c r="JK204">
        <v>0.49</v>
      </c>
      <c r="JL204">
        <f t="shared" si="110"/>
        <v>0.49</v>
      </c>
      <c r="JW204">
        <v>777738</v>
      </c>
      <c r="JZ204">
        <v>0.48</v>
      </c>
      <c r="KA204">
        <f t="shared" si="111"/>
        <v>0.48</v>
      </c>
      <c r="KL204">
        <v>777738</v>
      </c>
      <c r="KO204">
        <v>0.44</v>
      </c>
      <c r="KP204">
        <f t="shared" si="112"/>
        <v>0.44</v>
      </c>
      <c r="LA204">
        <v>777738</v>
      </c>
      <c r="LD204">
        <v>0.47</v>
      </c>
      <c r="LE204">
        <f t="shared" si="113"/>
        <v>0.47</v>
      </c>
      <c r="LP204">
        <v>777738</v>
      </c>
      <c r="LS204">
        <v>0.48</v>
      </c>
      <c r="LT204">
        <f t="shared" si="114"/>
        <v>0.48</v>
      </c>
      <c r="ME204">
        <v>777738</v>
      </c>
      <c r="MH204">
        <v>0.5</v>
      </c>
      <c r="MI204">
        <f t="shared" si="115"/>
        <v>0.5</v>
      </c>
      <c r="MT204">
        <v>777738</v>
      </c>
      <c r="MW204">
        <v>0.45</v>
      </c>
      <c r="MX204">
        <f t="shared" si="116"/>
        <v>0.45</v>
      </c>
      <c r="NI204">
        <v>777738</v>
      </c>
      <c r="NL204">
        <v>0.5</v>
      </c>
      <c r="NM204">
        <f t="shared" si="117"/>
        <v>0.5</v>
      </c>
      <c r="NX204">
        <v>777738</v>
      </c>
      <c r="OA204">
        <v>0.46</v>
      </c>
      <c r="OB204">
        <f t="shared" si="118"/>
        <v>0.46</v>
      </c>
      <c r="OM204">
        <v>777738</v>
      </c>
      <c r="OP204">
        <v>0.49</v>
      </c>
      <c r="OQ204">
        <f t="shared" si="119"/>
        <v>0.49</v>
      </c>
      <c r="PB204">
        <v>777738</v>
      </c>
      <c r="PE204">
        <v>0.49</v>
      </c>
      <c r="PF204">
        <f t="shared" si="120"/>
        <v>0.49</v>
      </c>
      <c r="PQ204">
        <v>777738</v>
      </c>
      <c r="PT204">
        <v>0.5</v>
      </c>
      <c r="PU204">
        <f t="shared" si="121"/>
        <v>0.5</v>
      </c>
      <c r="QF204">
        <v>777738</v>
      </c>
      <c r="QI204">
        <v>0.48</v>
      </c>
      <c r="QJ204">
        <f t="shared" si="122"/>
        <v>0.48</v>
      </c>
      <c r="QU204">
        <v>777738</v>
      </c>
      <c r="QX204">
        <v>0.47</v>
      </c>
      <c r="QY204">
        <f t="shared" si="123"/>
        <v>0.47</v>
      </c>
    </row>
    <row r="205" spans="12:467" x14ac:dyDescent="0.2">
      <c r="L205">
        <v>777302</v>
      </c>
      <c r="O205">
        <v>0.47</v>
      </c>
      <c r="P205">
        <f t="shared" si="93"/>
        <v>0.47</v>
      </c>
      <c r="AA205">
        <v>777302</v>
      </c>
      <c r="AD205">
        <v>0.51</v>
      </c>
      <c r="AE205">
        <f t="shared" si="94"/>
        <v>0.51</v>
      </c>
      <c r="AP205">
        <v>777302</v>
      </c>
      <c r="AS205">
        <v>0.3</v>
      </c>
      <c r="AT205">
        <f t="shared" si="95"/>
        <v>0.3</v>
      </c>
      <c r="BE205">
        <v>777302</v>
      </c>
      <c r="BH205">
        <v>0.51</v>
      </c>
      <c r="BI205">
        <f t="shared" si="96"/>
        <v>0.51</v>
      </c>
      <c r="BT205">
        <v>777302</v>
      </c>
      <c r="BW205">
        <v>0.5</v>
      </c>
      <c r="BX205">
        <f t="shared" si="97"/>
        <v>0.5</v>
      </c>
      <c r="CI205">
        <v>777302</v>
      </c>
      <c r="CL205">
        <v>0.45</v>
      </c>
      <c r="CM205">
        <f t="shared" si="98"/>
        <v>0.45</v>
      </c>
      <c r="CX205">
        <v>777302</v>
      </c>
      <c r="DA205">
        <v>0.46</v>
      </c>
      <c r="DB205">
        <f t="shared" si="99"/>
        <v>0.46</v>
      </c>
      <c r="DM205">
        <v>777302</v>
      </c>
      <c r="DP205">
        <v>0.48</v>
      </c>
      <c r="DQ205">
        <f t="shared" si="100"/>
        <v>0.48</v>
      </c>
      <c r="EB205">
        <v>777302</v>
      </c>
      <c r="EE205">
        <v>0.47</v>
      </c>
      <c r="EF205">
        <f t="shared" si="101"/>
        <v>0.47</v>
      </c>
      <c r="EQ205">
        <v>777302</v>
      </c>
      <c r="ET205">
        <v>0.47</v>
      </c>
      <c r="EU205">
        <f t="shared" si="102"/>
        <v>0.47</v>
      </c>
      <c r="FF205">
        <v>777302</v>
      </c>
      <c r="FI205">
        <v>0.46</v>
      </c>
      <c r="FJ205">
        <f t="shared" si="103"/>
        <v>0.46</v>
      </c>
      <c r="FU205">
        <v>777302</v>
      </c>
      <c r="FX205">
        <v>0.44</v>
      </c>
      <c r="FY205">
        <f t="shared" si="104"/>
        <v>0.44</v>
      </c>
      <c r="GJ205">
        <v>777302</v>
      </c>
      <c r="GM205">
        <v>0.46</v>
      </c>
      <c r="GN205">
        <f t="shared" si="105"/>
        <v>0.46</v>
      </c>
      <c r="GY205">
        <v>777302</v>
      </c>
      <c r="HB205">
        <v>0.48</v>
      </c>
      <c r="HC205">
        <f t="shared" si="106"/>
        <v>0.48</v>
      </c>
      <c r="HN205">
        <v>777302</v>
      </c>
      <c r="HQ205">
        <v>0.42</v>
      </c>
      <c r="HR205">
        <f t="shared" si="107"/>
        <v>0.42</v>
      </c>
      <c r="ID205">
        <v>777739</v>
      </c>
      <c r="IG205">
        <v>0.46</v>
      </c>
      <c r="IH205">
        <f t="shared" si="108"/>
        <v>0.46</v>
      </c>
      <c r="IS205">
        <v>777739</v>
      </c>
      <c r="IV205">
        <v>0.43</v>
      </c>
      <c r="IW205">
        <f t="shared" si="109"/>
        <v>0.43</v>
      </c>
      <c r="JH205">
        <v>777739</v>
      </c>
      <c r="JK205">
        <v>0.41</v>
      </c>
      <c r="JL205">
        <f t="shared" si="110"/>
        <v>0.41</v>
      </c>
      <c r="JW205">
        <v>777739</v>
      </c>
      <c r="JZ205">
        <v>0.43</v>
      </c>
      <c r="KA205">
        <f t="shared" si="111"/>
        <v>0.43</v>
      </c>
      <c r="KL205">
        <v>777739</v>
      </c>
      <c r="KO205">
        <v>0.47</v>
      </c>
      <c r="KP205">
        <f t="shared" si="112"/>
        <v>0.47</v>
      </c>
      <c r="LA205">
        <v>777739</v>
      </c>
      <c r="LD205">
        <v>0.44</v>
      </c>
      <c r="LE205">
        <f t="shared" si="113"/>
        <v>0.44</v>
      </c>
      <c r="LP205">
        <v>777739</v>
      </c>
      <c r="LS205">
        <v>0.4</v>
      </c>
      <c r="LT205">
        <f t="shared" si="114"/>
        <v>0.4</v>
      </c>
      <c r="ME205">
        <v>777739</v>
      </c>
      <c r="MH205">
        <v>0.39</v>
      </c>
      <c r="MI205">
        <f t="shared" si="115"/>
        <v>0.39</v>
      </c>
      <c r="MT205">
        <v>777739</v>
      </c>
      <c r="MW205">
        <v>0.4</v>
      </c>
      <c r="MX205">
        <f t="shared" si="116"/>
        <v>0.4</v>
      </c>
      <c r="NI205">
        <v>777739</v>
      </c>
      <c r="NL205">
        <v>0.43</v>
      </c>
      <c r="NM205">
        <f t="shared" si="117"/>
        <v>0.43</v>
      </c>
      <c r="NX205">
        <v>777739</v>
      </c>
      <c r="OA205">
        <v>0.48</v>
      </c>
      <c r="OB205">
        <f t="shared" si="118"/>
        <v>0.48</v>
      </c>
      <c r="OM205">
        <v>777739</v>
      </c>
      <c r="OP205">
        <v>0.45</v>
      </c>
      <c r="OQ205">
        <f t="shared" si="119"/>
        <v>0.45</v>
      </c>
      <c r="PB205">
        <v>777739</v>
      </c>
      <c r="PE205">
        <v>0.46</v>
      </c>
      <c r="PF205">
        <f t="shared" si="120"/>
        <v>0.46</v>
      </c>
      <c r="PQ205">
        <v>777739</v>
      </c>
      <c r="PT205">
        <v>0.43</v>
      </c>
      <c r="PU205">
        <f t="shared" si="121"/>
        <v>0.43</v>
      </c>
      <c r="QF205">
        <v>777739</v>
      </c>
      <c r="QI205">
        <v>0.45</v>
      </c>
      <c r="QJ205">
        <f t="shared" si="122"/>
        <v>0.45</v>
      </c>
      <c r="QU205">
        <v>777739</v>
      </c>
      <c r="QX205">
        <v>0.4</v>
      </c>
      <c r="QY205">
        <f t="shared" si="123"/>
        <v>0.4</v>
      </c>
    </row>
    <row r="206" spans="12:467" x14ac:dyDescent="0.2">
      <c r="L206">
        <v>777304</v>
      </c>
      <c r="O206">
        <v>0.49</v>
      </c>
      <c r="P206">
        <f t="shared" si="93"/>
        <v>0.49</v>
      </c>
      <c r="AA206">
        <v>777304</v>
      </c>
      <c r="AD206">
        <v>0.46</v>
      </c>
      <c r="AE206">
        <f t="shared" si="94"/>
        <v>0.46</v>
      </c>
      <c r="AP206">
        <v>777304</v>
      </c>
      <c r="AS206">
        <v>0.37</v>
      </c>
      <c r="AT206">
        <f t="shared" si="95"/>
        <v>0.37</v>
      </c>
      <c r="BE206">
        <v>777304</v>
      </c>
      <c r="BH206">
        <v>0.44</v>
      </c>
      <c r="BI206">
        <f t="shared" si="96"/>
        <v>0.44</v>
      </c>
      <c r="BT206">
        <v>777304</v>
      </c>
      <c r="BW206">
        <v>0.4</v>
      </c>
      <c r="BX206">
        <f t="shared" si="97"/>
        <v>0.4</v>
      </c>
      <c r="CI206">
        <v>777304</v>
      </c>
      <c r="CL206">
        <v>0.47</v>
      </c>
      <c r="CM206">
        <f t="shared" si="98"/>
        <v>0.47</v>
      </c>
      <c r="CX206">
        <v>777304</v>
      </c>
      <c r="DA206">
        <v>0.45</v>
      </c>
      <c r="DB206">
        <f t="shared" si="99"/>
        <v>0.45</v>
      </c>
      <c r="DM206">
        <v>777304</v>
      </c>
      <c r="DP206">
        <v>0.44</v>
      </c>
      <c r="DQ206">
        <f t="shared" si="100"/>
        <v>0.44</v>
      </c>
      <c r="EB206">
        <v>777304</v>
      </c>
      <c r="EE206">
        <v>0.46</v>
      </c>
      <c r="EF206">
        <f t="shared" si="101"/>
        <v>0.46</v>
      </c>
      <c r="EQ206">
        <v>777304</v>
      </c>
      <c r="ET206">
        <v>0.46</v>
      </c>
      <c r="EU206">
        <f t="shared" si="102"/>
        <v>0.46</v>
      </c>
      <c r="FF206">
        <v>777304</v>
      </c>
      <c r="FI206">
        <v>0.51</v>
      </c>
      <c r="FJ206">
        <f t="shared" si="103"/>
        <v>0.51</v>
      </c>
      <c r="FU206">
        <v>777304</v>
      </c>
      <c r="FX206">
        <v>0.48</v>
      </c>
      <c r="FY206">
        <f t="shared" si="104"/>
        <v>0.48</v>
      </c>
      <c r="GJ206">
        <v>777304</v>
      </c>
      <c r="GM206">
        <v>0.46</v>
      </c>
      <c r="GN206">
        <f t="shared" si="105"/>
        <v>0.46</v>
      </c>
      <c r="GY206">
        <v>777304</v>
      </c>
      <c r="HB206">
        <v>0.47</v>
      </c>
      <c r="HC206">
        <f t="shared" si="106"/>
        <v>0.47</v>
      </c>
      <c r="HN206">
        <v>777304</v>
      </c>
      <c r="HQ206">
        <v>0.44</v>
      </c>
      <c r="HR206">
        <f t="shared" si="107"/>
        <v>0.44</v>
      </c>
      <c r="ID206">
        <v>777740</v>
      </c>
      <c r="IG206">
        <v>0.47</v>
      </c>
      <c r="IH206">
        <f t="shared" si="108"/>
        <v>0.47</v>
      </c>
      <c r="IS206">
        <v>777740</v>
      </c>
      <c r="IV206">
        <v>0.47</v>
      </c>
      <c r="IW206">
        <f t="shared" si="109"/>
        <v>0.47</v>
      </c>
      <c r="JH206">
        <v>777740</v>
      </c>
      <c r="JK206">
        <v>0.44</v>
      </c>
      <c r="JL206">
        <f t="shared" si="110"/>
        <v>0.44</v>
      </c>
      <c r="JW206">
        <v>777740</v>
      </c>
      <c r="JZ206">
        <v>0.46</v>
      </c>
      <c r="KA206">
        <f t="shared" si="111"/>
        <v>0.46</v>
      </c>
      <c r="KL206">
        <v>777740</v>
      </c>
      <c r="KO206">
        <v>0.43</v>
      </c>
      <c r="KP206">
        <f t="shared" si="112"/>
        <v>0.43</v>
      </c>
      <c r="LA206">
        <v>777740</v>
      </c>
      <c r="LD206">
        <v>0.49</v>
      </c>
      <c r="LE206">
        <f t="shared" si="113"/>
        <v>0.49</v>
      </c>
      <c r="LP206">
        <v>777740</v>
      </c>
      <c r="LS206">
        <v>0.47</v>
      </c>
      <c r="LT206">
        <f t="shared" si="114"/>
        <v>0.47</v>
      </c>
      <c r="ME206">
        <v>777740</v>
      </c>
      <c r="MH206">
        <v>0.43</v>
      </c>
      <c r="MI206">
        <f t="shared" si="115"/>
        <v>0.43</v>
      </c>
      <c r="MT206">
        <v>777740</v>
      </c>
      <c r="MW206">
        <v>0.54</v>
      </c>
      <c r="MX206">
        <f t="shared" si="116"/>
        <v>0.54</v>
      </c>
      <c r="NI206">
        <v>777740</v>
      </c>
      <c r="NL206">
        <v>0.48</v>
      </c>
      <c r="NM206">
        <f t="shared" si="117"/>
        <v>0.48</v>
      </c>
      <c r="NX206">
        <v>777740</v>
      </c>
      <c r="OA206">
        <v>0.46</v>
      </c>
      <c r="OB206">
        <f t="shared" si="118"/>
        <v>0.46</v>
      </c>
      <c r="OM206">
        <v>777740</v>
      </c>
      <c r="OP206">
        <v>0.47</v>
      </c>
      <c r="OQ206">
        <f t="shared" si="119"/>
        <v>0.47</v>
      </c>
      <c r="PB206">
        <v>777740</v>
      </c>
      <c r="PE206">
        <v>0.45</v>
      </c>
      <c r="PF206">
        <f t="shared" si="120"/>
        <v>0.45</v>
      </c>
      <c r="PQ206">
        <v>777740</v>
      </c>
      <c r="PT206">
        <v>0.49</v>
      </c>
      <c r="PU206">
        <f t="shared" si="121"/>
        <v>0.49</v>
      </c>
      <c r="QF206">
        <v>777740</v>
      </c>
      <c r="QI206">
        <v>0.47</v>
      </c>
      <c r="QJ206">
        <f t="shared" si="122"/>
        <v>0.47</v>
      </c>
      <c r="QU206">
        <v>777740</v>
      </c>
      <c r="QX206">
        <v>0.47</v>
      </c>
      <c r="QY206">
        <f t="shared" si="123"/>
        <v>0.47</v>
      </c>
    </row>
    <row r="207" spans="12:467" x14ac:dyDescent="0.2">
      <c r="L207">
        <v>777305</v>
      </c>
      <c r="O207">
        <v>0.53</v>
      </c>
      <c r="P207">
        <f t="shared" si="93"/>
        <v>0.53</v>
      </c>
      <c r="AA207">
        <v>777305</v>
      </c>
      <c r="AD207">
        <v>0.62</v>
      </c>
      <c r="AE207">
        <f t="shared" si="94"/>
        <v>0.62</v>
      </c>
      <c r="AP207">
        <v>777305</v>
      </c>
      <c r="AS207">
        <v>0.52</v>
      </c>
      <c r="AT207">
        <f t="shared" si="95"/>
        <v>0.52</v>
      </c>
      <c r="BE207">
        <v>777305</v>
      </c>
      <c r="BH207">
        <v>0.46</v>
      </c>
      <c r="BI207">
        <f t="shared" si="96"/>
        <v>0.46</v>
      </c>
      <c r="BT207">
        <v>777305</v>
      </c>
      <c r="BW207">
        <v>0.53</v>
      </c>
      <c r="BX207">
        <f t="shared" si="97"/>
        <v>0.53</v>
      </c>
      <c r="CI207">
        <v>777305</v>
      </c>
      <c r="CL207">
        <v>0.56000000000000005</v>
      </c>
      <c r="CM207">
        <f t="shared" si="98"/>
        <v>0.56000000000000005</v>
      </c>
      <c r="CX207">
        <v>777305</v>
      </c>
      <c r="DA207">
        <v>0.54</v>
      </c>
      <c r="DB207">
        <f t="shared" si="99"/>
        <v>0.54</v>
      </c>
      <c r="DM207">
        <v>777305</v>
      </c>
      <c r="DP207">
        <v>0.55000000000000004</v>
      </c>
      <c r="DQ207">
        <f t="shared" si="100"/>
        <v>0.55000000000000004</v>
      </c>
      <c r="EB207">
        <v>777305</v>
      </c>
      <c r="EE207">
        <v>0.56000000000000005</v>
      </c>
      <c r="EF207">
        <f t="shared" si="101"/>
        <v>0.56000000000000005</v>
      </c>
      <c r="EQ207">
        <v>777305</v>
      </c>
      <c r="ET207">
        <v>0.56000000000000005</v>
      </c>
      <c r="EU207">
        <f t="shared" si="102"/>
        <v>0.56000000000000005</v>
      </c>
      <c r="FF207">
        <v>777305</v>
      </c>
      <c r="FI207">
        <v>0.55000000000000004</v>
      </c>
      <c r="FJ207">
        <f t="shared" si="103"/>
        <v>0.55000000000000004</v>
      </c>
      <c r="FU207">
        <v>777305</v>
      </c>
      <c r="FX207">
        <v>0.54</v>
      </c>
      <c r="FY207">
        <f t="shared" si="104"/>
        <v>0.54</v>
      </c>
      <c r="GJ207">
        <v>777305</v>
      </c>
      <c r="GM207">
        <v>0.53</v>
      </c>
      <c r="GN207">
        <f t="shared" si="105"/>
        <v>0.53</v>
      </c>
      <c r="GY207">
        <v>777305</v>
      </c>
      <c r="HB207">
        <v>0.56000000000000005</v>
      </c>
      <c r="HC207">
        <f t="shared" si="106"/>
        <v>0.56000000000000005</v>
      </c>
      <c r="HN207">
        <v>777305</v>
      </c>
      <c r="HQ207">
        <v>0.48</v>
      </c>
      <c r="HR207">
        <f t="shared" si="107"/>
        <v>0.48</v>
      </c>
      <c r="ID207">
        <v>777722</v>
      </c>
      <c r="IG207">
        <v>0.51</v>
      </c>
      <c r="IH207">
        <f t="shared" si="108"/>
        <v>0.51</v>
      </c>
      <c r="IS207">
        <v>777722</v>
      </c>
      <c r="IV207">
        <v>0.51</v>
      </c>
      <c r="IW207">
        <f t="shared" si="109"/>
        <v>0.51</v>
      </c>
      <c r="JH207">
        <v>777722</v>
      </c>
      <c r="JK207">
        <v>0.5</v>
      </c>
      <c r="JL207">
        <f t="shared" si="110"/>
        <v>0.5</v>
      </c>
      <c r="JW207">
        <v>777722</v>
      </c>
      <c r="JZ207">
        <v>0.47</v>
      </c>
      <c r="KA207">
        <f t="shared" si="111"/>
        <v>0.47</v>
      </c>
      <c r="KL207">
        <v>777722</v>
      </c>
      <c r="KO207">
        <v>0.54</v>
      </c>
      <c r="KP207">
        <f t="shared" si="112"/>
        <v>0.54</v>
      </c>
      <c r="LA207">
        <v>777722</v>
      </c>
      <c r="LD207">
        <v>0.5</v>
      </c>
      <c r="LE207">
        <f t="shared" si="113"/>
        <v>0.5</v>
      </c>
      <c r="LP207">
        <v>777722</v>
      </c>
      <c r="LS207">
        <v>0.52</v>
      </c>
      <c r="LT207">
        <f t="shared" si="114"/>
        <v>0.52</v>
      </c>
      <c r="ME207">
        <v>777722</v>
      </c>
      <c r="MH207">
        <v>0.57999999999999996</v>
      </c>
      <c r="MI207">
        <f t="shared" si="115"/>
        <v>0.57999999999999996</v>
      </c>
      <c r="MT207">
        <v>777722</v>
      </c>
      <c r="MW207">
        <v>0.55000000000000004</v>
      </c>
      <c r="MX207">
        <f t="shared" si="116"/>
        <v>0.55000000000000004</v>
      </c>
      <c r="NI207">
        <v>777722</v>
      </c>
      <c r="NL207">
        <v>0.52</v>
      </c>
      <c r="NM207">
        <f t="shared" si="117"/>
        <v>0.52</v>
      </c>
      <c r="NX207">
        <v>777722</v>
      </c>
      <c r="OA207">
        <v>0.52</v>
      </c>
      <c r="OB207">
        <f t="shared" si="118"/>
        <v>0.52</v>
      </c>
      <c r="OM207">
        <v>777722</v>
      </c>
      <c r="OP207">
        <v>0.5</v>
      </c>
      <c r="OQ207">
        <f t="shared" si="119"/>
        <v>0.5</v>
      </c>
      <c r="PB207">
        <v>777722</v>
      </c>
      <c r="PE207">
        <v>0.5</v>
      </c>
      <c r="PF207">
        <f t="shared" si="120"/>
        <v>0.5</v>
      </c>
      <c r="PQ207">
        <v>777722</v>
      </c>
      <c r="PT207">
        <v>0.5</v>
      </c>
      <c r="PU207">
        <f t="shared" si="121"/>
        <v>0.5</v>
      </c>
      <c r="QF207">
        <v>777722</v>
      </c>
      <c r="QI207">
        <v>0.49</v>
      </c>
      <c r="QJ207">
        <f t="shared" si="122"/>
        <v>0.49</v>
      </c>
      <c r="QU207">
        <v>777722</v>
      </c>
      <c r="QX207">
        <v>0.52</v>
      </c>
      <c r="QY207">
        <f t="shared" si="123"/>
        <v>0.52</v>
      </c>
    </row>
    <row r="208" spans="12:467" x14ac:dyDescent="0.2">
      <c r="L208">
        <v>777308</v>
      </c>
      <c r="O208">
        <v>0.53</v>
      </c>
      <c r="P208">
        <f t="shared" si="93"/>
        <v>0.53</v>
      </c>
      <c r="AA208">
        <v>777308</v>
      </c>
      <c r="AD208">
        <v>0.62</v>
      </c>
      <c r="AE208">
        <f t="shared" si="94"/>
        <v>0.62</v>
      </c>
      <c r="AP208">
        <v>777308</v>
      </c>
      <c r="AS208">
        <v>0.65</v>
      </c>
      <c r="AT208">
        <f t="shared" si="95"/>
        <v>0.65</v>
      </c>
      <c r="BE208">
        <v>777308</v>
      </c>
      <c r="BH208">
        <v>0.6</v>
      </c>
      <c r="BI208">
        <f t="shared" si="96"/>
        <v>0.6</v>
      </c>
      <c r="BT208">
        <v>777308</v>
      </c>
      <c r="BW208">
        <v>0.57999999999999996</v>
      </c>
      <c r="BX208">
        <f t="shared" si="97"/>
        <v>0.57999999999999996</v>
      </c>
      <c r="CI208">
        <v>777308</v>
      </c>
      <c r="CL208">
        <v>0.57999999999999996</v>
      </c>
      <c r="CM208">
        <f t="shared" si="98"/>
        <v>0.57999999999999996</v>
      </c>
      <c r="CX208">
        <v>777308</v>
      </c>
      <c r="DA208">
        <v>0.53</v>
      </c>
      <c r="DB208">
        <f t="shared" si="99"/>
        <v>0.53</v>
      </c>
      <c r="DM208">
        <v>777308</v>
      </c>
      <c r="DP208">
        <v>0.55000000000000004</v>
      </c>
      <c r="DQ208">
        <f t="shared" si="100"/>
        <v>0.55000000000000004</v>
      </c>
      <c r="EB208">
        <v>777308</v>
      </c>
      <c r="EE208">
        <v>0.56999999999999995</v>
      </c>
      <c r="EF208">
        <f t="shared" si="101"/>
        <v>0.56999999999999995</v>
      </c>
      <c r="EQ208">
        <v>777308</v>
      </c>
      <c r="ET208">
        <v>0.56999999999999995</v>
      </c>
      <c r="EU208">
        <f t="shared" si="102"/>
        <v>0.56999999999999995</v>
      </c>
      <c r="FF208">
        <v>777308</v>
      </c>
      <c r="FI208">
        <v>0.54</v>
      </c>
      <c r="FJ208">
        <f t="shared" si="103"/>
        <v>0.54</v>
      </c>
      <c r="FU208">
        <v>777308</v>
      </c>
      <c r="FX208">
        <v>0.53</v>
      </c>
      <c r="FY208">
        <f t="shared" si="104"/>
        <v>0.53</v>
      </c>
      <c r="GJ208">
        <v>777308</v>
      </c>
      <c r="GM208">
        <v>0.53</v>
      </c>
      <c r="GN208">
        <f t="shared" si="105"/>
        <v>0.53</v>
      </c>
      <c r="GY208">
        <v>777308</v>
      </c>
      <c r="HB208">
        <v>0.57999999999999996</v>
      </c>
      <c r="HC208">
        <f t="shared" si="106"/>
        <v>0.57999999999999996</v>
      </c>
      <c r="HN208">
        <v>777308</v>
      </c>
      <c r="HQ208">
        <v>0.56999999999999995</v>
      </c>
      <c r="HR208">
        <f t="shared" si="107"/>
        <v>0.56999999999999995</v>
      </c>
      <c r="ID208">
        <v>777725</v>
      </c>
      <c r="IG208">
        <v>0.51</v>
      </c>
      <c r="IH208">
        <f t="shared" si="108"/>
        <v>0.51</v>
      </c>
      <c r="IS208">
        <v>777725</v>
      </c>
      <c r="IV208">
        <v>0.5</v>
      </c>
      <c r="IW208">
        <f t="shared" si="109"/>
        <v>0.5</v>
      </c>
      <c r="JH208">
        <v>777725</v>
      </c>
      <c r="JK208">
        <v>0.53</v>
      </c>
      <c r="JL208">
        <f t="shared" si="110"/>
        <v>0.53</v>
      </c>
      <c r="JW208">
        <v>777725</v>
      </c>
      <c r="JZ208">
        <v>0.54</v>
      </c>
      <c r="KA208">
        <f t="shared" si="111"/>
        <v>0.54</v>
      </c>
      <c r="KL208">
        <v>777725</v>
      </c>
      <c r="KO208">
        <v>0.54</v>
      </c>
      <c r="KP208">
        <f t="shared" si="112"/>
        <v>0.54</v>
      </c>
      <c r="LA208">
        <v>777725</v>
      </c>
      <c r="LD208">
        <v>0.48</v>
      </c>
      <c r="LE208">
        <f t="shared" si="113"/>
        <v>0.48</v>
      </c>
      <c r="LP208">
        <v>777725</v>
      </c>
      <c r="LS208">
        <v>0.51</v>
      </c>
      <c r="LT208">
        <f t="shared" si="114"/>
        <v>0.51</v>
      </c>
      <c r="ME208">
        <v>777725</v>
      </c>
      <c r="MH208">
        <v>0.54</v>
      </c>
      <c r="MI208">
        <f t="shared" si="115"/>
        <v>0.54</v>
      </c>
      <c r="MT208">
        <v>777725</v>
      </c>
      <c r="MW208">
        <v>0.6</v>
      </c>
      <c r="MX208">
        <f t="shared" si="116"/>
        <v>0.6</v>
      </c>
      <c r="NI208">
        <v>777725</v>
      </c>
      <c r="NL208">
        <v>0.51</v>
      </c>
      <c r="NM208">
        <f t="shared" si="117"/>
        <v>0.51</v>
      </c>
      <c r="NX208">
        <v>777725</v>
      </c>
      <c r="OA208">
        <v>0.54</v>
      </c>
      <c r="OB208">
        <f t="shared" si="118"/>
        <v>0.54</v>
      </c>
      <c r="OM208">
        <v>777725</v>
      </c>
      <c r="OP208">
        <v>0.51</v>
      </c>
      <c r="OQ208">
        <f t="shared" si="119"/>
        <v>0.51</v>
      </c>
      <c r="PB208">
        <v>777725</v>
      </c>
      <c r="PE208">
        <v>0.49</v>
      </c>
      <c r="PF208">
        <f t="shared" si="120"/>
        <v>0.49</v>
      </c>
      <c r="PQ208">
        <v>777725</v>
      </c>
      <c r="PT208">
        <v>0.54</v>
      </c>
      <c r="PU208">
        <f t="shared" si="121"/>
        <v>0.54</v>
      </c>
      <c r="QF208">
        <v>777725</v>
      </c>
      <c r="QI208">
        <v>0.49</v>
      </c>
      <c r="QJ208">
        <f t="shared" si="122"/>
        <v>0.49</v>
      </c>
      <c r="QU208">
        <v>777725</v>
      </c>
      <c r="QX208">
        <v>0.5</v>
      </c>
      <c r="QY208">
        <f t="shared" si="123"/>
        <v>0.5</v>
      </c>
    </row>
    <row r="209" spans="12:467" x14ac:dyDescent="0.2">
      <c r="L209">
        <v>777309</v>
      </c>
      <c r="O209">
        <v>0.5</v>
      </c>
      <c r="P209">
        <f t="shared" si="93"/>
        <v>0.5</v>
      </c>
      <c r="AA209">
        <v>777309</v>
      </c>
      <c r="AD209">
        <v>0.52</v>
      </c>
      <c r="AE209">
        <f t="shared" si="94"/>
        <v>0.52</v>
      </c>
      <c r="AP209">
        <v>777309</v>
      </c>
      <c r="AS209">
        <v>0.7</v>
      </c>
      <c r="AT209">
        <f t="shared" si="95"/>
        <v>0.7</v>
      </c>
      <c r="BE209">
        <v>777309</v>
      </c>
      <c r="BH209">
        <v>0.63</v>
      </c>
      <c r="BI209">
        <f t="shared" si="96"/>
        <v>0.63</v>
      </c>
      <c r="BT209">
        <v>777309</v>
      </c>
      <c r="BW209">
        <v>0.68</v>
      </c>
      <c r="BX209">
        <f t="shared" si="97"/>
        <v>0.68</v>
      </c>
      <c r="CI209">
        <v>777309</v>
      </c>
      <c r="CL209">
        <v>0.48</v>
      </c>
      <c r="CM209">
        <f t="shared" si="98"/>
        <v>0.48</v>
      </c>
      <c r="CX209">
        <v>777309</v>
      </c>
      <c r="DA209">
        <v>0.49</v>
      </c>
      <c r="DB209">
        <f t="shared" si="99"/>
        <v>0.49</v>
      </c>
      <c r="DM209">
        <v>777309</v>
      </c>
      <c r="DP209">
        <v>0.49</v>
      </c>
      <c r="DQ209">
        <f t="shared" si="100"/>
        <v>0.49</v>
      </c>
      <c r="EB209">
        <v>777309</v>
      </c>
      <c r="EE209">
        <v>0.48</v>
      </c>
      <c r="EF209">
        <f t="shared" si="101"/>
        <v>0.48</v>
      </c>
      <c r="EQ209">
        <v>777309</v>
      </c>
      <c r="ET209">
        <v>0.48</v>
      </c>
      <c r="EU209">
        <f t="shared" si="102"/>
        <v>0.48</v>
      </c>
      <c r="FF209">
        <v>777309</v>
      </c>
      <c r="FI209">
        <v>0.47</v>
      </c>
      <c r="FJ209">
        <f t="shared" si="103"/>
        <v>0.47</v>
      </c>
      <c r="FU209">
        <v>777309</v>
      </c>
      <c r="FX209">
        <v>0.47</v>
      </c>
      <c r="FY209">
        <f t="shared" si="104"/>
        <v>0.47</v>
      </c>
      <c r="GJ209">
        <v>777309</v>
      </c>
      <c r="GM209">
        <v>0.46</v>
      </c>
      <c r="GN209">
        <f t="shared" si="105"/>
        <v>0.46</v>
      </c>
      <c r="GY209">
        <v>777309</v>
      </c>
      <c r="HB209">
        <v>0.47</v>
      </c>
      <c r="HC209">
        <f t="shared" si="106"/>
        <v>0.47</v>
      </c>
      <c r="HN209">
        <v>777309</v>
      </c>
      <c r="HQ209">
        <v>0.48</v>
      </c>
      <c r="HR209">
        <f t="shared" si="107"/>
        <v>0.48</v>
      </c>
      <c r="ID209">
        <v>777708</v>
      </c>
      <c r="IG209">
        <v>0.45</v>
      </c>
      <c r="IH209">
        <f t="shared" si="108"/>
        <v>0.45</v>
      </c>
      <c r="IS209">
        <v>777708</v>
      </c>
      <c r="IV209">
        <v>0.46</v>
      </c>
      <c r="IW209">
        <f t="shared" si="109"/>
        <v>0.46</v>
      </c>
      <c r="JH209">
        <v>777708</v>
      </c>
      <c r="JK209">
        <v>0.44</v>
      </c>
      <c r="JL209">
        <f t="shared" si="110"/>
        <v>0.44</v>
      </c>
      <c r="JW209">
        <v>777708</v>
      </c>
      <c r="JZ209">
        <v>0.45</v>
      </c>
      <c r="KA209">
        <f t="shared" si="111"/>
        <v>0.45</v>
      </c>
      <c r="KL209">
        <v>777708</v>
      </c>
      <c r="KO209">
        <v>0.47</v>
      </c>
      <c r="KP209">
        <f t="shared" si="112"/>
        <v>0.47</v>
      </c>
      <c r="LA209">
        <v>777708</v>
      </c>
      <c r="LD209">
        <v>0.42</v>
      </c>
      <c r="LE209">
        <f t="shared" si="113"/>
        <v>0.42</v>
      </c>
      <c r="LP209">
        <v>777708</v>
      </c>
      <c r="LS209">
        <v>0.42</v>
      </c>
      <c r="LT209">
        <f t="shared" si="114"/>
        <v>0.42</v>
      </c>
      <c r="ME209">
        <v>777708</v>
      </c>
      <c r="MH209">
        <v>0.45</v>
      </c>
      <c r="MI209">
        <f t="shared" si="115"/>
        <v>0.45</v>
      </c>
      <c r="MT209">
        <v>777708</v>
      </c>
      <c r="MW209">
        <v>0.52</v>
      </c>
      <c r="MX209">
        <f t="shared" si="116"/>
        <v>0.52</v>
      </c>
      <c r="NI209">
        <v>777708</v>
      </c>
      <c r="NL209">
        <v>0.42</v>
      </c>
      <c r="NM209">
        <f t="shared" si="117"/>
        <v>0.42</v>
      </c>
      <c r="NX209">
        <v>777708</v>
      </c>
      <c r="OA209">
        <v>0.4</v>
      </c>
      <c r="OB209">
        <f t="shared" si="118"/>
        <v>0.4</v>
      </c>
      <c r="OM209">
        <v>777708</v>
      </c>
      <c r="OP209">
        <v>0.42</v>
      </c>
      <c r="OQ209">
        <f t="shared" si="119"/>
        <v>0.42</v>
      </c>
      <c r="PB209">
        <v>777708</v>
      </c>
      <c r="PE209">
        <v>0.45</v>
      </c>
      <c r="PF209">
        <f t="shared" si="120"/>
        <v>0.45</v>
      </c>
      <c r="PQ209">
        <v>777708</v>
      </c>
      <c r="PT209">
        <v>0.43</v>
      </c>
      <c r="PU209">
        <f t="shared" si="121"/>
        <v>0.43</v>
      </c>
      <c r="QF209">
        <v>777708</v>
      </c>
      <c r="QI209">
        <v>0.47</v>
      </c>
      <c r="QJ209">
        <f t="shared" si="122"/>
        <v>0.47</v>
      </c>
      <c r="QU209">
        <v>777708</v>
      </c>
      <c r="QX209">
        <v>0.41</v>
      </c>
      <c r="QY209">
        <f t="shared" si="123"/>
        <v>0.41</v>
      </c>
    </row>
    <row r="210" spans="12:467" x14ac:dyDescent="0.2">
      <c r="L210">
        <v>777310</v>
      </c>
      <c r="O210">
        <v>0.5</v>
      </c>
      <c r="P210">
        <f t="shared" si="93"/>
        <v>0.5</v>
      </c>
      <c r="AA210">
        <v>777310</v>
      </c>
      <c r="AD210">
        <v>0.52</v>
      </c>
      <c r="AE210">
        <f t="shared" si="94"/>
        <v>0.52</v>
      </c>
      <c r="AP210">
        <v>777310</v>
      </c>
      <c r="AS210">
        <v>0.62</v>
      </c>
      <c r="AT210">
        <f t="shared" si="95"/>
        <v>0.62</v>
      </c>
      <c r="BE210">
        <v>777310</v>
      </c>
      <c r="BH210">
        <v>0.53</v>
      </c>
      <c r="BI210">
        <f t="shared" si="96"/>
        <v>0.53</v>
      </c>
      <c r="BT210">
        <v>777310</v>
      </c>
      <c r="BW210">
        <v>0.41</v>
      </c>
      <c r="BX210">
        <f t="shared" si="97"/>
        <v>0.41</v>
      </c>
      <c r="CI210">
        <v>777310</v>
      </c>
      <c r="CL210">
        <v>0.49</v>
      </c>
      <c r="CM210">
        <f t="shared" si="98"/>
        <v>0.49</v>
      </c>
      <c r="CX210">
        <v>777310</v>
      </c>
      <c r="DA210">
        <v>0.5</v>
      </c>
      <c r="DB210">
        <f t="shared" si="99"/>
        <v>0.5</v>
      </c>
      <c r="DM210">
        <v>777310</v>
      </c>
      <c r="DP210">
        <v>0.51</v>
      </c>
      <c r="DQ210">
        <f t="shared" si="100"/>
        <v>0.51</v>
      </c>
      <c r="EB210">
        <v>777310</v>
      </c>
      <c r="EE210">
        <v>0.5</v>
      </c>
      <c r="EF210">
        <f t="shared" si="101"/>
        <v>0.5</v>
      </c>
      <c r="EQ210">
        <v>777310</v>
      </c>
      <c r="ET210">
        <v>0.5</v>
      </c>
      <c r="EU210">
        <f t="shared" si="102"/>
        <v>0.5</v>
      </c>
      <c r="FF210">
        <v>777310</v>
      </c>
      <c r="FI210">
        <v>0.5</v>
      </c>
      <c r="FJ210">
        <f t="shared" si="103"/>
        <v>0.5</v>
      </c>
      <c r="FU210">
        <v>777310</v>
      </c>
      <c r="FX210">
        <v>0.54</v>
      </c>
      <c r="FY210">
        <f t="shared" si="104"/>
        <v>0.54</v>
      </c>
      <c r="GJ210">
        <v>777310</v>
      </c>
      <c r="GM210">
        <v>0.48</v>
      </c>
      <c r="GN210">
        <f t="shared" si="105"/>
        <v>0.48</v>
      </c>
      <c r="GY210">
        <v>777310</v>
      </c>
      <c r="HB210">
        <v>0.56000000000000005</v>
      </c>
      <c r="HC210">
        <f t="shared" si="106"/>
        <v>0.56000000000000005</v>
      </c>
      <c r="HN210">
        <v>777310</v>
      </c>
      <c r="HQ210">
        <v>0.47</v>
      </c>
      <c r="HR210">
        <f t="shared" si="107"/>
        <v>0.47</v>
      </c>
      <c r="ID210">
        <v>777709</v>
      </c>
      <c r="IG210">
        <v>0.44</v>
      </c>
      <c r="IH210">
        <f t="shared" si="108"/>
        <v>0.44</v>
      </c>
      <c r="IS210">
        <v>777709</v>
      </c>
      <c r="IV210">
        <v>0.42</v>
      </c>
      <c r="IW210">
        <f t="shared" si="109"/>
        <v>0.42</v>
      </c>
      <c r="JH210">
        <v>777709</v>
      </c>
      <c r="JK210">
        <v>0.46</v>
      </c>
      <c r="JL210">
        <f t="shared" si="110"/>
        <v>0.46</v>
      </c>
      <c r="JW210">
        <v>777709</v>
      </c>
      <c r="JZ210">
        <v>0.44</v>
      </c>
      <c r="KA210">
        <f t="shared" si="111"/>
        <v>0.44</v>
      </c>
      <c r="KL210">
        <v>777709</v>
      </c>
      <c r="KO210">
        <v>0.45</v>
      </c>
      <c r="KP210">
        <f t="shared" si="112"/>
        <v>0.45</v>
      </c>
      <c r="LA210">
        <v>777709</v>
      </c>
      <c r="LD210">
        <v>0.46</v>
      </c>
      <c r="LE210">
        <f t="shared" si="113"/>
        <v>0.46</v>
      </c>
      <c r="LP210">
        <v>777709</v>
      </c>
      <c r="LS210">
        <v>0.45</v>
      </c>
      <c r="LT210">
        <f t="shared" si="114"/>
        <v>0.45</v>
      </c>
      <c r="ME210">
        <v>777709</v>
      </c>
      <c r="MH210">
        <v>0.45</v>
      </c>
      <c r="MI210">
        <f t="shared" si="115"/>
        <v>0.45</v>
      </c>
      <c r="MT210">
        <v>777709</v>
      </c>
      <c r="MW210">
        <v>0.56000000000000005</v>
      </c>
      <c r="MX210">
        <f t="shared" si="116"/>
        <v>0.56000000000000005</v>
      </c>
      <c r="NI210">
        <v>777709</v>
      </c>
      <c r="NL210">
        <v>0.42</v>
      </c>
      <c r="NM210">
        <f t="shared" si="117"/>
        <v>0.42</v>
      </c>
      <c r="NX210">
        <v>777709</v>
      </c>
      <c r="OA210">
        <v>0.41</v>
      </c>
      <c r="OB210">
        <f t="shared" si="118"/>
        <v>0.41</v>
      </c>
      <c r="OM210">
        <v>777709</v>
      </c>
      <c r="OP210">
        <v>0.46</v>
      </c>
      <c r="OQ210">
        <f t="shared" si="119"/>
        <v>0.46</v>
      </c>
      <c r="PB210">
        <v>777709</v>
      </c>
      <c r="PE210">
        <v>0.45</v>
      </c>
      <c r="PF210">
        <f t="shared" si="120"/>
        <v>0.45</v>
      </c>
      <c r="PQ210">
        <v>777709</v>
      </c>
      <c r="PT210">
        <v>0.45</v>
      </c>
      <c r="PU210">
        <f t="shared" si="121"/>
        <v>0.45</v>
      </c>
      <c r="QF210">
        <v>777709</v>
      </c>
      <c r="QI210">
        <v>0.43</v>
      </c>
      <c r="QJ210">
        <f t="shared" si="122"/>
        <v>0.43</v>
      </c>
      <c r="QU210">
        <v>777709</v>
      </c>
      <c r="QX210">
        <v>0.43</v>
      </c>
      <c r="QY210">
        <f t="shared" si="123"/>
        <v>0.43</v>
      </c>
    </row>
    <row r="211" spans="12:467" x14ac:dyDescent="0.2">
      <c r="L211">
        <v>777311</v>
      </c>
      <c r="O211">
        <v>0.41</v>
      </c>
      <c r="P211">
        <f t="shared" si="93"/>
        <v>0.41</v>
      </c>
      <c r="AA211">
        <v>777311</v>
      </c>
      <c r="AD211">
        <v>0.39</v>
      </c>
      <c r="AE211">
        <f t="shared" si="94"/>
        <v>0.39</v>
      </c>
      <c r="AP211">
        <v>777311</v>
      </c>
      <c r="AS211">
        <v>0.4</v>
      </c>
      <c r="AT211">
        <f t="shared" si="95"/>
        <v>0.4</v>
      </c>
      <c r="BE211">
        <v>777311</v>
      </c>
      <c r="BH211">
        <v>0.42</v>
      </c>
      <c r="BI211">
        <f t="shared" si="96"/>
        <v>0.42</v>
      </c>
      <c r="BT211">
        <v>777311</v>
      </c>
      <c r="BW211">
        <v>0.42</v>
      </c>
      <c r="BX211">
        <f t="shared" si="97"/>
        <v>0.42</v>
      </c>
      <c r="CI211">
        <v>777311</v>
      </c>
      <c r="CL211">
        <v>0.44</v>
      </c>
      <c r="CM211">
        <f t="shared" si="98"/>
        <v>0.44</v>
      </c>
      <c r="CX211">
        <v>777311</v>
      </c>
      <c r="DA211">
        <v>0.43</v>
      </c>
      <c r="DB211">
        <f t="shared" si="99"/>
        <v>0.43</v>
      </c>
      <c r="DM211">
        <v>777311</v>
      </c>
      <c r="DP211">
        <v>0.4</v>
      </c>
      <c r="DQ211">
        <f t="shared" si="100"/>
        <v>0.4</v>
      </c>
      <c r="EB211">
        <v>777311</v>
      </c>
      <c r="EE211">
        <v>0.41</v>
      </c>
      <c r="EF211">
        <f t="shared" si="101"/>
        <v>0.41</v>
      </c>
      <c r="EQ211">
        <v>777311</v>
      </c>
      <c r="ET211">
        <v>0.41</v>
      </c>
      <c r="EU211">
        <f t="shared" si="102"/>
        <v>0.41</v>
      </c>
      <c r="FF211">
        <v>777311</v>
      </c>
      <c r="FI211">
        <v>0.42</v>
      </c>
      <c r="FJ211">
        <f t="shared" si="103"/>
        <v>0.42</v>
      </c>
      <c r="FU211">
        <v>777311</v>
      </c>
      <c r="FX211">
        <v>0.43</v>
      </c>
      <c r="FY211">
        <f t="shared" si="104"/>
        <v>0.43</v>
      </c>
      <c r="GJ211">
        <v>777311</v>
      </c>
      <c r="GM211">
        <v>0.4</v>
      </c>
      <c r="GN211">
        <f t="shared" si="105"/>
        <v>0.4</v>
      </c>
      <c r="GY211">
        <v>777311</v>
      </c>
      <c r="HB211">
        <v>0.42</v>
      </c>
      <c r="HC211">
        <f t="shared" si="106"/>
        <v>0.42</v>
      </c>
      <c r="HN211">
        <v>777311</v>
      </c>
      <c r="HQ211">
        <v>0.41</v>
      </c>
      <c r="HR211">
        <f t="shared" si="107"/>
        <v>0.41</v>
      </c>
      <c r="ID211">
        <v>777711</v>
      </c>
      <c r="IG211">
        <v>0.49</v>
      </c>
      <c r="IH211">
        <f t="shared" si="108"/>
        <v>0.49</v>
      </c>
      <c r="IS211">
        <v>777711</v>
      </c>
      <c r="IV211">
        <v>0.47</v>
      </c>
      <c r="IW211">
        <f t="shared" si="109"/>
        <v>0.47</v>
      </c>
      <c r="JH211">
        <v>777711</v>
      </c>
      <c r="JK211">
        <v>0.47</v>
      </c>
      <c r="JL211">
        <f t="shared" si="110"/>
        <v>0.47</v>
      </c>
      <c r="JW211">
        <v>777711</v>
      </c>
      <c r="JZ211">
        <v>0.47</v>
      </c>
      <c r="KA211">
        <f t="shared" si="111"/>
        <v>0.47</v>
      </c>
      <c r="KL211">
        <v>777711</v>
      </c>
      <c r="KO211">
        <v>0.55000000000000004</v>
      </c>
      <c r="KP211">
        <f t="shared" si="112"/>
        <v>0.55000000000000004</v>
      </c>
      <c r="LA211">
        <v>777711</v>
      </c>
      <c r="LD211">
        <v>0.47</v>
      </c>
      <c r="LE211">
        <f t="shared" si="113"/>
        <v>0.47</v>
      </c>
      <c r="LP211">
        <v>777711</v>
      </c>
      <c r="LS211">
        <v>0.45</v>
      </c>
      <c r="LT211">
        <f t="shared" si="114"/>
        <v>0.45</v>
      </c>
      <c r="ME211">
        <v>777711</v>
      </c>
      <c r="MH211">
        <v>0.54</v>
      </c>
      <c r="MI211">
        <f t="shared" si="115"/>
        <v>0.54</v>
      </c>
      <c r="MT211">
        <v>777711</v>
      </c>
      <c r="MW211">
        <v>0.53</v>
      </c>
      <c r="MX211">
        <f t="shared" si="116"/>
        <v>0.53</v>
      </c>
      <c r="NI211">
        <v>777711</v>
      </c>
      <c r="NL211">
        <v>0.46</v>
      </c>
      <c r="NM211">
        <f t="shared" si="117"/>
        <v>0.46</v>
      </c>
      <c r="NX211">
        <v>777711</v>
      </c>
      <c r="OA211">
        <v>0.5</v>
      </c>
      <c r="OB211">
        <f t="shared" si="118"/>
        <v>0.5</v>
      </c>
      <c r="OM211">
        <v>777711</v>
      </c>
      <c r="OP211">
        <v>0.51</v>
      </c>
      <c r="OQ211">
        <f t="shared" si="119"/>
        <v>0.51</v>
      </c>
      <c r="PB211">
        <v>777711</v>
      </c>
      <c r="PE211">
        <v>0.47</v>
      </c>
      <c r="PF211">
        <f t="shared" si="120"/>
        <v>0.47</v>
      </c>
      <c r="PQ211">
        <v>777711</v>
      </c>
      <c r="PT211">
        <v>0.5</v>
      </c>
      <c r="PU211">
        <f t="shared" si="121"/>
        <v>0.5</v>
      </c>
      <c r="QF211">
        <v>777711</v>
      </c>
      <c r="QI211">
        <v>0.46</v>
      </c>
      <c r="QJ211">
        <f t="shared" si="122"/>
        <v>0.46</v>
      </c>
      <c r="QU211">
        <v>777711</v>
      </c>
      <c r="QX211">
        <v>0.44</v>
      </c>
      <c r="QY211">
        <f t="shared" si="123"/>
        <v>0.44</v>
      </c>
    </row>
    <row r="212" spans="12:467" x14ac:dyDescent="0.2">
      <c r="L212">
        <v>777312</v>
      </c>
      <c r="O212">
        <v>0.55000000000000004</v>
      </c>
      <c r="P212">
        <f t="shared" si="93"/>
        <v>0.55000000000000004</v>
      </c>
      <c r="AA212">
        <v>777312</v>
      </c>
      <c r="AD212">
        <v>0.51</v>
      </c>
      <c r="AE212">
        <f t="shared" si="94"/>
        <v>0.51</v>
      </c>
      <c r="AP212">
        <v>777312</v>
      </c>
      <c r="AS212">
        <v>0.82</v>
      </c>
      <c r="AT212">
        <f t="shared" si="95"/>
        <v>0.82</v>
      </c>
      <c r="BE212">
        <v>777312</v>
      </c>
      <c r="BH212">
        <v>0.55000000000000004</v>
      </c>
      <c r="BI212">
        <f t="shared" si="96"/>
        <v>0.55000000000000004</v>
      </c>
      <c r="BT212">
        <v>777312</v>
      </c>
      <c r="BW212">
        <v>0.54</v>
      </c>
      <c r="BX212">
        <f t="shared" si="97"/>
        <v>0.54</v>
      </c>
      <c r="CI212">
        <v>777312</v>
      </c>
      <c r="CL212">
        <v>0.54</v>
      </c>
      <c r="CM212">
        <f t="shared" si="98"/>
        <v>0.54</v>
      </c>
      <c r="CX212">
        <v>777312</v>
      </c>
      <c r="DA212">
        <v>0.54</v>
      </c>
      <c r="DB212">
        <f t="shared" si="99"/>
        <v>0.54</v>
      </c>
      <c r="DM212">
        <v>777312</v>
      </c>
      <c r="DP212">
        <v>0.55000000000000004</v>
      </c>
      <c r="DQ212">
        <f t="shared" si="100"/>
        <v>0.55000000000000004</v>
      </c>
      <c r="EB212">
        <v>777312</v>
      </c>
      <c r="EE212">
        <v>0.54</v>
      </c>
      <c r="EF212">
        <f t="shared" si="101"/>
        <v>0.54</v>
      </c>
      <c r="EQ212">
        <v>777312</v>
      </c>
      <c r="ET212">
        <v>0.54</v>
      </c>
      <c r="EU212">
        <f t="shared" si="102"/>
        <v>0.54</v>
      </c>
      <c r="FF212">
        <v>777312</v>
      </c>
      <c r="FI212">
        <v>0.55000000000000004</v>
      </c>
      <c r="FJ212">
        <f t="shared" si="103"/>
        <v>0.55000000000000004</v>
      </c>
      <c r="FU212">
        <v>777312</v>
      </c>
      <c r="FX212">
        <v>0.55000000000000004</v>
      </c>
      <c r="FY212">
        <f t="shared" si="104"/>
        <v>0.55000000000000004</v>
      </c>
      <c r="GJ212">
        <v>777312</v>
      </c>
      <c r="GM212">
        <v>0.53</v>
      </c>
      <c r="GN212">
        <f t="shared" si="105"/>
        <v>0.53</v>
      </c>
      <c r="GY212">
        <v>777312</v>
      </c>
      <c r="HB212">
        <v>0.57999999999999996</v>
      </c>
      <c r="HC212">
        <f t="shared" si="106"/>
        <v>0.57999999999999996</v>
      </c>
      <c r="HN212">
        <v>777312</v>
      </c>
      <c r="HQ212">
        <v>0.54</v>
      </c>
      <c r="HR212">
        <f t="shared" si="107"/>
        <v>0.54</v>
      </c>
      <c r="ID212">
        <v>777714</v>
      </c>
      <c r="IG212">
        <v>0.55000000000000004</v>
      </c>
      <c r="IH212">
        <f t="shared" si="108"/>
        <v>0.55000000000000004</v>
      </c>
      <c r="IS212">
        <v>777714</v>
      </c>
      <c r="IV212">
        <v>0.56999999999999995</v>
      </c>
      <c r="IW212">
        <f t="shared" si="109"/>
        <v>0.56999999999999995</v>
      </c>
      <c r="JH212">
        <v>777714</v>
      </c>
      <c r="JK212">
        <v>0.54</v>
      </c>
      <c r="JL212">
        <f t="shared" si="110"/>
        <v>0.54</v>
      </c>
      <c r="JW212">
        <v>777714</v>
      </c>
      <c r="JZ212">
        <v>0.56999999999999995</v>
      </c>
      <c r="KA212">
        <f t="shared" si="111"/>
        <v>0.56999999999999995</v>
      </c>
      <c r="KL212">
        <v>777714</v>
      </c>
      <c r="KO212">
        <v>0.49</v>
      </c>
      <c r="KP212">
        <f t="shared" si="112"/>
        <v>0.49</v>
      </c>
      <c r="LA212">
        <v>777714</v>
      </c>
      <c r="LD212">
        <v>0.56000000000000005</v>
      </c>
      <c r="LE212">
        <f t="shared" si="113"/>
        <v>0.56000000000000005</v>
      </c>
      <c r="LP212">
        <v>777714</v>
      </c>
      <c r="LS212">
        <v>0.55000000000000004</v>
      </c>
      <c r="LT212">
        <f t="shared" si="114"/>
        <v>0.55000000000000004</v>
      </c>
      <c r="ME212">
        <v>777714</v>
      </c>
      <c r="MH212">
        <v>0.51</v>
      </c>
      <c r="MI212">
        <f t="shared" si="115"/>
        <v>0.51</v>
      </c>
      <c r="MT212">
        <v>777714</v>
      </c>
      <c r="MW212">
        <v>0.52</v>
      </c>
      <c r="MX212">
        <f t="shared" si="116"/>
        <v>0.52</v>
      </c>
      <c r="NI212">
        <v>777714</v>
      </c>
      <c r="NL212">
        <v>0.54</v>
      </c>
      <c r="NM212">
        <f t="shared" si="117"/>
        <v>0.54</v>
      </c>
      <c r="NX212">
        <v>777714</v>
      </c>
      <c r="OA212">
        <v>0.56999999999999995</v>
      </c>
      <c r="OB212">
        <f t="shared" si="118"/>
        <v>0.56999999999999995</v>
      </c>
      <c r="OM212">
        <v>777714</v>
      </c>
      <c r="OP212">
        <v>0.55000000000000004</v>
      </c>
      <c r="OQ212">
        <f t="shared" si="119"/>
        <v>0.55000000000000004</v>
      </c>
      <c r="PB212">
        <v>777714</v>
      </c>
      <c r="PE212">
        <v>0.55000000000000004</v>
      </c>
      <c r="PF212">
        <f t="shared" si="120"/>
        <v>0.55000000000000004</v>
      </c>
      <c r="PQ212">
        <v>777714</v>
      </c>
      <c r="PT212">
        <v>0.56999999999999995</v>
      </c>
      <c r="PU212">
        <f t="shared" si="121"/>
        <v>0.56999999999999995</v>
      </c>
      <c r="QF212">
        <v>777714</v>
      </c>
      <c r="QI212">
        <v>0.56999999999999995</v>
      </c>
      <c r="QJ212">
        <f t="shared" si="122"/>
        <v>0.56999999999999995</v>
      </c>
      <c r="QU212">
        <v>777714</v>
      </c>
      <c r="QX212">
        <v>0.56000000000000005</v>
      </c>
      <c r="QY212">
        <f t="shared" si="123"/>
        <v>0.56000000000000005</v>
      </c>
    </row>
    <row r="213" spans="12:467" x14ac:dyDescent="0.2">
      <c r="L213">
        <v>777313</v>
      </c>
      <c r="O213">
        <v>0.43</v>
      </c>
      <c r="P213">
        <f t="shared" si="93"/>
        <v>0.43</v>
      </c>
      <c r="AA213">
        <v>777313</v>
      </c>
      <c r="AD213">
        <v>0.43</v>
      </c>
      <c r="AE213">
        <f t="shared" si="94"/>
        <v>0.43</v>
      </c>
      <c r="AP213">
        <v>777313</v>
      </c>
      <c r="AS213">
        <v>0.33</v>
      </c>
      <c r="AT213">
        <f t="shared" si="95"/>
        <v>0.33</v>
      </c>
      <c r="BE213">
        <v>777313</v>
      </c>
      <c r="BH213">
        <v>0.33</v>
      </c>
      <c r="BI213">
        <f t="shared" si="96"/>
        <v>0.33</v>
      </c>
      <c r="BT213">
        <v>777313</v>
      </c>
      <c r="BW213">
        <v>0.5</v>
      </c>
      <c r="BX213">
        <f t="shared" si="97"/>
        <v>0.5</v>
      </c>
      <c r="CI213">
        <v>777313</v>
      </c>
      <c r="CL213">
        <v>0.44</v>
      </c>
      <c r="CM213">
        <f t="shared" si="98"/>
        <v>0.44</v>
      </c>
      <c r="CX213">
        <v>777313</v>
      </c>
      <c r="DA213">
        <v>0.45</v>
      </c>
      <c r="DB213">
        <f t="shared" si="99"/>
        <v>0.45</v>
      </c>
      <c r="DM213">
        <v>777313</v>
      </c>
      <c r="DP213">
        <v>0.44</v>
      </c>
      <c r="DQ213">
        <f t="shared" si="100"/>
        <v>0.44</v>
      </c>
      <c r="EB213">
        <v>777313</v>
      </c>
      <c r="EE213">
        <v>0.44</v>
      </c>
      <c r="EF213">
        <f t="shared" si="101"/>
        <v>0.44</v>
      </c>
      <c r="EQ213">
        <v>777313</v>
      </c>
      <c r="ET213">
        <v>0.44</v>
      </c>
      <c r="EU213">
        <f t="shared" si="102"/>
        <v>0.44</v>
      </c>
      <c r="FF213">
        <v>777313</v>
      </c>
      <c r="FI213">
        <v>0.44</v>
      </c>
      <c r="FJ213">
        <f t="shared" si="103"/>
        <v>0.44</v>
      </c>
      <c r="FU213">
        <v>777313</v>
      </c>
      <c r="FX213">
        <v>0.46</v>
      </c>
      <c r="FY213">
        <f t="shared" si="104"/>
        <v>0.46</v>
      </c>
      <c r="GJ213">
        <v>777313</v>
      </c>
      <c r="GM213">
        <v>0.42</v>
      </c>
      <c r="GN213">
        <f t="shared" si="105"/>
        <v>0.42</v>
      </c>
      <c r="GY213">
        <v>777313</v>
      </c>
      <c r="HB213">
        <v>0.43</v>
      </c>
      <c r="HC213">
        <f t="shared" si="106"/>
        <v>0.43</v>
      </c>
      <c r="HN213">
        <v>777313</v>
      </c>
      <c r="HQ213">
        <v>0.41</v>
      </c>
      <c r="HR213">
        <f t="shared" si="107"/>
        <v>0.41</v>
      </c>
      <c r="ID213">
        <v>777715</v>
      </c>
      <c r="IG213">
        <v>0.49</v>
      </c>
      <c r="IH213">
        <f t="shared" si="108"/>
        <v>0.49</v>
      </c>
      <c r="IS213">
        <v>777715</v>
      </c>
      <c r="IV213">
        <v>0.51</v>
      </c>
      <c r="IW213">
        <f t="shared" si="109"/>
        <v>0.51</v>
      </c>
      <c r="JH213">
        <v>777715</v>
      </c>
      <c r="JK213">
        <v>0.51</v>
      </c>
      <c r="JL213">
        <f t="shared" si="110"/>
        <v>0.51</v>
      </c>
      <c r="JW213">
        <v>777715</v>
      </c>
      <c r="JZ213">
        <v>0.5</v>
      </c>
      <c r="KA213">
        <f t="shared" si="111"/>
        <v>0.5</v>
      </c>
      <c r="KL213">
        <v>777715</v>
      </c>
      <c r="KO213">
        <v>0.52</v>
      </c>
      <c r="KP213">
        <f t="shared" si="112"/>
        <v>0.52</v>
      </c>
      <c r="LA213">
        <v>777715</v>
      </c>
      <c r="LD213">
        <v>0.48</v>
      </c>
      <c r="LE213">
        <f t="shared" si="113"/>
        <v>0.48</v>
      </c>
      <c r="LP213">
        <v>777715</v>
      </c>
      <c r="LS213">
        <v>0.52</v>
      </c>
      <c r="LT213">
        <f t="shared" si="114"/>
        <v>0.52</v>
      </c>
      <c r="ME213">
        <v>777715</v>
      </c>
      <c r="MH213">
        <v>0.49</v>
      </c>
      <c r="MI213">
        <f t="shared" si="115"/>
        <v>0.49</v>
      </c>
      <c r="MT213">
        <v>777715</v>
      </c>
      <c r="MW213">
        <v>0.52</v>
      </c>
      <c r="MX213">
        <f t="shared" si="116"/>
        <v>0.52</v>
      </c>
      <c r="NI213">
        <v>777715</v>
      </c>
      <c r="NL213">
        <v>0.52</v>
      </c>
      <c r="NM213">
        <f t="shared" si="117"/>
        <v>0.52</v>
      </c>
      <c r="NX213">
        <v>777715</v>
      </c>
      <c r="OA213">
        <v>0.51</v>
      </c>
      <c r="OB213">
        <f t="shared" si="118"/>
        <v>0.51</v>
      </c>
      <c r="OM213">
        <v>777715</v>
      </c>
      <c r="OP213">
        <v>0.51</v>
      </c>
      <c r="OQ213">
        <f t="shared" si="119"/>
        <v>0.51</v>
      </c>
      <c r="PB213">
        <v>777715</v>
      </c>
      <c r="PE213">
        <v>0.51</v>
      </c>
      <c r="PF213">
        <f t="shared" si="120"/>
        <v>0.51</v>
      </c>
      <c r="PQ213">
        <v>777715</v>
      </c>
      <c r="PT213">
        <v>0.51</v>
      </c>
      <c r="PU213">
        <f t="shared" si="121"/>
        <v>0.51</v>
      </c>
      <c r="QF213">
        <v>777715</v>
      </c>
      <c r="QI213">
        <v>0.52</v>
      </c>
      <c r="QJ213">
        <f t="shared" si="122"/>
        <v>0.52</v>
      </c>
      <c r="QU213">
        <v>777715</v>
      </c>
      <c r="QX213">
        <v>0.52</v>
      </c>
      <c r="QY213">
        <f t="shared" si="123"/>
        <v>0.52</v>
      </c>
    </row>
    <row r="214" spans="12:467" x14ac:dyDescent="0.2">
      <c r="L214">
        <v>777317</v>
      </c>
      <c r="O214">
        <v>0.54</v>
      </c>
      <c r="P214">
        <f t="shared" si="93"/>
        <v>0.54</v>
      </c>
      <c r="AA214">
        <v>777317</v>
      </c>
      <c r="AD214">
        <v>0.52</v>
      </c>
      <c r="AE214">
        <f t="shared" si="94"/>
        <v>0.52</v>
      </c>
      <c r="AP214">
        <v>777317</v>
      </c>
      <c r="AS214">
        <v>0.41</v>
      </c>
      <c r="AT214">
        <f t="shared" si="95"/>
        <v>0.41</v>
      </c>
      <c r="BE214">
        <v>777317</v>
      </c>
      <c r="BH214">
        <v>0.56999999999999995</v>
      </c>
      <c r="BI214">
        <f t="shared" si="96"/>
        <v>0.56999999999999995</v>
      </c>
      <c r="BT214">
        <v>777317</v>
      </c>
      <c r="BW214">
        <v>0.33</v>
      </c>
      <c r="BX214">
        <f t="shared" si="97"/>
        <v>0.33</v>
      </c>
      <c r="CI214">
        <v>777317</v>
      </c>
      <c r="CL214">
        <v>0.48</v>
      </c>
      <c r="CM214">
        <f t="shared" si="98"/>
        <v>0.48</v>
      </c>
      <c r="CX214">
        <v>777317</v>
      </c>
      <c r="DA214">
        <v>0.48</v>
      </c>
      <c r="DB214">
        <f t="shared" si="99"/>
        <v>0.48</v>
      </c>
      <c r="DM214">
        <v>777317</v>
      </c>
      <c r="DP214">
        <v>0.52</v>
      </c>
      <c r="DQ214">
        <f t="shared" si="100"/>
        <v>0.52</v>
      </c>
      <c r="EB214">
        <v>777317</v>
      </c>
      <c r="EE214">
        <v>0.51</v>
      </c>
      <c r="EF214">
        <f t="shared" si="101"/>
        <v>0.51</v>
      </c>
      <c r="EQ214">
        <v>777317</v>
      </c>
      <c r="ET214">
        <v>0.51</v>
      </c>
      <c r="EU214">
        <f t="shared" si="102"/>
        <v>0.51</v>
      </c>
      <c r="FF214">
        <v>777317</v>
      </c>
      <c r="FI214">
        <v>0.47</v>
      </c>
      <c r="FJ214">
        <f t="shared" si="103"/>
        <v>0.47</v>
      </c>
      <c r="FU214">
        <v>777317</v>
      </c>
      <c r="FX214">
        <v>0.48</v>
      </c>
      <c r="FY214">
        <f t="shared" si="104"/>
        <v>0.48</v>
      </c>
      <c r="GJ214">
        <v>777317</v>
      </c>
      <c r="GM214">
        <v>0.5</v>
      </c>
      <c r="GN214">
        <f t="shared" si="105"/>
        <v>0.5</v>
      </c>
      <c r="GY214">
        <v>777317</v>
      </c>
      <c r="HB214">
        <v>0.56000000000000005</v>
      </c>
      <c r="HC214">
        <f t="shared" si="106"/>
        <v>0.56000000000000005</v>
      </c>
      <c r="HN214">
        <v>777317</v>
      </c>
      <c r="HQ214">
        <v>0.5</v>
      </c>
      <c r="HR214">
        <f t="shared" si="107"/>
        <v>0.5</v>
      </c>
      <c r="ID214">
        <v>777717</v>
      </c>
      <c r="IG214">
        <v>0.44</v>
      </c>
      <c r="IH214">
        <f t="shared" si="108"/>
        <v>0.44</v>
      </c>
      <c r="IS214">
        <v>777717</v>
      </c>
      <c r="IV214">
        <v>0.39</v>
      </c>
      <c r="IW214">
        <f t="shared" si="109"/>
        <v>0.39</v>
      </c>
      <c r="JH214">
        <v>777717</v>
      </c>
      <c r="JK214">
        <v>0.43</v>
      </c>
      <c r="JL214">
        <f t="shared" si="110"/>
        <v>0.43</v>
      </c>
      <c r="JW214">
        <v>777717</v>
      </c>
      <c r="JZ214">
        <v>0.4</v>
      </c>
      <c r="KA214">
        <f t="shared" si="111"/>
        <v>0.4</v>
      </c>
      <c r="KL214">
        <v>777717</v>
      </c>
      <c r="KO214">
        <v>0.34</v>
      </c>
      <c r="KP214">
        <f t="shared" si="112"/>
        <v>0.34</v>
      </c>
      <c r="LA214">
        <v>777717</v>
      </c>
      <c r="LD214">
        <v>0.41</v>
      </c>
      <c r="LE214">
        <f t="shared" si="113"/>
        <v>0.41</v>
      </c>
      <c r="LP214">
        <v>777717</v>
      </c>
      <c r="LS214">
        <v>0.42</v>
      </c>
      <c r="LT214">
        <f t="shared" si="114"/>
        <v>0.42</v>
      </c>
      <c r="ME214">
        <v>777717</v>
      </c>
      <c r="MH214">
        <v>0.34</v>
      </c>
      <c r="MI214">
        <f t="shared" si="115"/>
        <v>0.34</v>
      </c>
      <c r="MT214">
        <v>777717</v>
      </c>
      <c r="MW214">
        <v>0.39</v>
      </c>
      <c r="MX214">
        <f t="shared" si="116"/>
        <v>0.39</v>
      </c>
      <c r="NI214">
        <v>777717</v>
      </c>
      <c r="NL214">
        <v>0.4</v>
      </c>
      <c r="NM214">
        <f t="shared" si="117"/>
        <v>0.4</v>
      </c>
      <c r="NX214">
        <v>777717</v>
      </c>
      <c r="OA214">
        <v>0.45</v>
      </c>
      <c r="OB214">
        <f t="shared" si="118"/>
        <v>0.45</v>
      </c>
      <c r="OM214">
        <v>777717</v>
      </c>
      <c r="OP214">
        <v>0.42</v>
      </c>
      <c r="OQ214">
        <f t="shared" si="119"/>
        <v>0.42</v>
      </c>
      <c r="PB214">
        <v>777717</v>
      </c>
      <c r="PE214">
        <v>0.44</v>
      </c>
      <c r="PF214">
        <f t="shared" si="120"/>
        <v>0.44</v>
      </c>
      <c r="PQ214">
        <v>777717</v>
      </c>
      <c r="PT214">
        <v>0.38</v>
      </c>
      <c r="PU214">
        <f t="shared" si="121"/>
        <v>0.38</v>
      </c>
      <c r="QF214">
        <v>777717</v>
      </c>
      <c r="QI214">
        <v>0.38</v>
      </c>
      <c r="QJ214">
        <f t="shared" si="122"/>
        <v>0.38</v>
      </c>
      <c r="QU214">
        <v>777717</v>
      </c>
      <c r="QX214">
        <v>0.4</v>
      </c>
      <c r="QY214">
        <f t="shared" si="123"/>
        <v>0.4</v>
      </c>
    </row>
    <row r="215" spans="12:467" x14ac:dyDescent="0.2">
      <c r="L215">
        <v>777291</v>
      </c>
      <c r="O215">
        <v>0.45</v>
      </c>
      <c r="P215">
        <f t="shared" si="93"/>
        <v>0.45</v>
      </c>
      <c r="AA215">
        <v>777291</v>
      </c>
      <c r="AD215">
        <v>0.5</v>
      </c>
      <c r="AE215">
        <f t="shared" si="94"/>
        <v>0.5</v>
      </c>
      <c r="AP215">
        <v>777291</v>
      </c>
      <c r="AS215">
        <v>0.41</v>
      </c>
      <c r="AT215">
        <f t="shared" si="95"/>
        <v>0.41</v>
      </c>
      <c r="BE215">
        <v>777291</v>
      </c>
      <c r="BH215">
        <v>0.45</v>
      </c>
      <c r="BI215">
        <f t="shared" si="96"/>
        <v>0.45</v>
      </c>
      <c r="BT215">
        <v>777291</v>
      </c>
      <c r="BW215">
        <v>0.51</v>
      </c>
      <c r="BX215">
        <f t="shared" si="97"/>
        <v>0.51</v>
      </c>
      <c r="CI215">
        <v>777291</v>
      </c>
      <c r="CL215">
        <v>0.46</v>
      </c>
      <c r="CM215">
        <f t="shared" si="98"/>
        <v>0.46</v>
      </c>
      <c r="CX215">
        <v>777291</v>
      </c>
      <c r="DA215">
        <v>0.51</v>
      </c>
      <c r="DB215">
        <f t="shared" si="99"/>
        <v>0.51</v>
      </c>
      <c r="DM215">
        <v>777291</v>
      </c>
      <c r="DP215">
        <v>0.45</v>
      </c>
      <c r="DQ215">
        <f t="shared" si="100"/>
        <v>0.45</v>
      </c>
      <c r="EB215">
        <v>777291</v>
      </c>
      <c r="EE215">
        <v>0.5</v>
      </c>
      <c r="EF215">
        <f t="shared" si="101"/>
        <v>0.5</v>
      </c>
      <c r="EQ215">
        <v>777291</v>
      </c>
      <c r="ET215">
        <v>0.5</v>
      </c>
      <c r="EU215">
        <f t="shared" si="102"/>
        <v>0.5</v>
      </c>
      <c r="FF215">
        <v>777291</v>
      </c>
      <c r="FI215">
        <v>0.5</v>
      </c>
      <c r="FJ215">
        <f t="shared" si="103"/>
        <v>0.5</v>
      </c>
      <c r="FU215">
        <v>777291</v>
      </c>
      <c r="FX215">
        <v>0.48</v>
      </c>
      <c r="FY215">
        <f t="shared" si="104"/>
        <v>0.48</v>
      </c>
      <c r="GJ215">
        <v>777291</v>
      </c>
      <c r="GM215">
        <v>0.45</v>
      </c>
      <c r="GN215">
        <f t="shared" si="105"/>
        <v>0.45</v>
      </c>
      <c r="GY215">
        <v>777291</v>
      </c>
      <c r="HB215">
        <v>0.52</v>
      </c>
      <c r="HC215">
        <f t="shared" si="106"/>
        <v>0.52</v>
      </c>
      <c r="HN215">
        <v>777291</v>
      </c>
      <c r="HQ215">
        <v>0.43</v>
      </c>
      <c r="HR215">
        <f t="shared" si="107"/>
        <v>0.43</v>
      </c>
      <c r="ID215">
        <v>777721</v>
      </c>
      <c r="IG215">
        <v>0.56999999999999995</v>
      </c>
      <c r="IH215">
        <f t="shared" si="108"/>
        <v>0.56999999999999995</v>
      </c>
      <c r="IS215">
        <v>777721</v>
      </c>
      <c r="IV215">
        <v>0.56000000000000005</v>
      </c>
      <c r="IW215">
        <f t="shared" si="109"/>
        <v>0.56000000000000005</v>
      </c>
      <c r="JH215">
        <v>777721</v>
      </c>
      <c r="JK215">
        <v>0.6</v>
      </c>
      <c r="JL215">
        <f t="shared" si="110"/>
        <v>0.6</v>
      </c>
      <c r="JW215">
        <v>777721</v>
      </c>
      <c r="JZ215">
        <v>0.56999999999999995</v>
      </c>
      <c r="KA215">
        <f t="shared" si="111"/>
        <v>0.56999999999999995</v>
      </c>
      <c r="KL215">
        <v>777721</v>
      </c>
      <c r="KO215">
        <v>0.56999999999999995</v>
      </c>
      <c r="KP215">
        <f t="shared" si="112"/>
        <v>0.56999999999999995</v>
      </c>
      <c r="LA215">
        <v>777721</v>
      </c>
      <c r="LD215">
        <v>0.59</v>
      </c>
      <c r="LE215">
        <f t="shared" si="113"/>
        <v>0.59</v>
      </c>
      <c r="LP215">
        <v>777721</v>
      </c>
      <c r="LS215">
        <v>0.56000000000000005</v>
      </c>
      <c r="LT215">
        <f t="shared" si="114"/>
        <v>0.56000000000000005</v>
      </c>
      <c r="ME215">
        <v>777721</v>
      </c>
      <c r="MH215">
        <v>0.6</v>
      </c>
      <c r="MI215">
        <f t="shared" si="115"/>
        <v>0.6</v>
      </c>
      <c r="MT215">
        <v>777721</v>
      </c>
      <c r="MW215">
        <v>0.62</v>
      </c>
      <c r="MX215">
        <f t="shared" si="116"/>
        <v>0.62</v>
      </c>
      <c r="NI215">
        <v>777721</v>
      </c>
      <c r="NL215">
        <v>0.55000000000000004</v>
      </c>
      <c r="NM215">
        <f t="shared" si="117"/>
        <v>0.55000000000000004</v>
      </c>
      <c r="NX215">
        <v>777721</v>
      </c>
      <c r="OA215">
        <v>0.54</v>
      </c>
      <c r="OB215">
        <f t="shared" si="118"/>
        <v>0.54</v>
      </c>
      <c r="OM215">
        <v>777721</v>
      </c>
      <c r="OP215">
        <v>0.56000000000000005</v>
      </c>
      <c r="OQ215">
        <f t="shared" si="119"/>
        <v>0.56000000000000005</v>
      </c>
      <c r="PB215">
        <v>777721</v>
      </c>
      <c r="PE215">
        <v>0.56999999999999995</v>
      </c>
      <c r="PF215">
        <f t="shared" si="120"/>
        <v>0.56999999999999995</v>
      </c>
      <c r="PQ215">
        <v>777721</v>
      </c>
      <c r="PT215">
        <v>0.56000000000000005</v>
      </c>
      <c r="PU215">
        <f t="shared" si="121"/>
        <v>0.56000000000000005</v>
      </c>
      <c r="QF215">
        <v>777721</v>
      </c>
      <c r="QI215">
        <v>0.56000000000000005</v>
      </c>
      <c r="QJ215">
        <f t="shared" si="122"/>
        <v>0.56000000000000005</v>
      </c>
      <c r="QU215">
        <v>777721</v>
      </c>
      <c r="QX215">
        <v>0.59</v>
      </c>
      <c r="QY215">
        <f t="shared" si="123"/>
        <v>0.59</v>
      </c>
    </row>
    <row r="216" spans="12:467" x14ac:dyDescent="0.2">
      <c r="L216">
        <v>777292</v>
      </c>
      <c r="O216">
        <v>0.51</v>
      </c>
      <c r="P216">
        <f t="shared" si="93"/>
        <v>0.51</v>
      </c>
      <c r="AA216">
        <v>777292</v>
      </c>
      <c r="AD216">
        <v>0.48</v>
      </c>
      <c r="AE216">
        <f t="shared" si="94"/>
        <v>0.48</v>
      </c>
      <c r="AP216">
        <v>777292</v>
      </c>
      <c r="AS216">
        <v>0.52</v>
      </c>
      <c r="AT216">
        <f t="shared" si="95"/>
        <v>0.52</v>
      </c>
      <c r="BE216">
        <v>777292</v>
      </c>
      <c r="BH216">
        <v>0.43</v>
      </c>
      <c r="BI216">
        <f t="shared" si="96"/>
        <v>0.43</v>
      </c>
      <c r="BT216">
        <v>777292</v>
      </c>
      <c r="BW216">
        <v>0.47</v>
      </c>
      <c r="BX216">
        <f t="shared" si="97"/>
        <v>0.47</v>
      </c>
      <c r="CI216">
        <v>777292</v>
      </c>
      <c r="CL216">
        <v>0.51</v>
      </c>
      <c r="CM216">
        <f t="shared" si="98"/>
        <v>0.51</v>
      </c>
      <c r="CX216">
        <v>777292</v>
      </c>
      <c r="DA216">
        <v>0.51</v>
      </c>
      <c r="DB216">
        <f t="shared" si="99"/>
        <v>0.51</v>
      </c>
      <c r="DM216">
        <v>777292</v>
      </c>
      <c r="DP216">
        <v>0.51</v>
      </c>
      <c r="DQ216">
        <f t="shared" si="100"/>
        <v>0.51</v>
      </c>
      <c r="EB216">
        <v>777292</v>
      </c>
      <c r="EE216">
        <v>0.51</v>
      </c>
      <c r="EF216">
        <f t="shared" si="101"/>
        <v>0.51</v>
      </c>
      <c r="EQ216">
        <v>777292</v>
      </c>
      <c r="ET216">
        <v>0.51</v>
      </c>
      <c r="EU216">
        <f t="shared" si="102"/>
        <v>0.51</v>
      </c>
      <c r="FF216">
        <v>777292</v>
      </c>
      <c r="FI216">
        <v>0.52</v>
      </c>
      <c r="FJ216">
        <f t="shared" si="103"/>
        <v>0.52</v>
      </c>
      <c r="FU216">
        <v>777292</v>
      </c>
      <c r="FX216">
        <v>0.53</v>
      </c>
      <c r="FY216">
        <f t="shared" si="104"/>
        <v>0.53</v>
      </c>
      <c r="GJ216">
        <v>777292</v>
      </c>
      <c r="GM216">
        <v>0.49</v>
      </c>
      <c r="GN216">
        <f t="shared" si="105"/>
        <v>0.49</v>
      </c>
      <c r="GY216">
        <v>777292</v>
      </c>
      <c r="HB216">
        <v>0.51</v>
      </c>
      <c r="HC216">
        <f t="shared" si="106"/>
        <v>0.51</v>
      </c>
      <c r="HN216">
        <v>777292</v>
      </c>
      <c r="HQ216">
        <v>0.44</v>
      </c>
      <c r="HR216">
        <f t="shared" si="107"/>
        <v>0.44</v>
      </c>
      <c r="ID216">
        <v>777693</v>
      </c>
      <c r="IG216">
        <v>0.49</v>
      </c>
      <c r="IH216">
        <f t="shared" si="108"/>
        <v>0.49</v>
      </c>
      <c r="IS216">
        <v>777693</v>
      </c>
      <c r="IV216">
        <v>0.51</v>
      </c>
      <c r="IW216">
        <f t="shared" si="109"/>
        <v>0.51</v>
      </c>
      <c r="JH216">
        <v>777693</v>
      </c>
      <c r="JK216">
        <v>0.49</v>
      </c>
      <c r="JL216">
        <f t="shared" si="110"/>
        <v>0.49</v>
      </c>
      <c r="JW216">
        <v>777693</v>
      </c>
      <c r="JZ216">
        <v>0.52</v>
      </c>
      <c r="KA216">
        <f t="shared" si="111"/>
        <v>0.52</v>
      </c>
      <c r="KL216">
        <v>777693</v>
      </c>
      <c r="KO216">
        <v>0.46</v>
      </c>
      <c r="KP216">
        <f t="shared" si="112"/>
        <v>0.46</v>
      </c>
      <c r="LA216">
        <v>777693</v>
      </c>
      <c r="LD216">
        <v>0.5</v>
      </c>
      <c r="LE216">
        <f t="shared" si="113"/>
        <v>0.5</v>
      </c>
      <c r="LP216">
        <v>777693</v>
      </c>
      <c r="LS216">
        <v>0.51</v>
      </c>
      <c r="LT216">
        <f t="shared" si="114"/>
        <v>0.51</v>
      </c>
      <c r="ME216">
        <v>777693</v>
      </c>
      <c r="MH216">
        <v>0.51</v>
      </c>
      <c r="MI216">
        <f t="shared" si="115"/>
        <v>0.51</v>
      </c>
      <c r="MT216">
        <v>777693</v>
      </c>
      <c r="MW216">
        <v>0.47</v>
      </c>
      <c r="MX216">
        <f t="shared" si="116"/>
        <v>0.47</v>
      </c>
      <c r="NI216">
        <v>777693</v>
      </c>
      <c r="NL216">
        <v>0.51</v>
      </c>
      <c r="NM216">
        <f t="shared" si="117"/>
        <v>0.51</v>
      </c>
      <c r="NX216">
        <v>777693</v>
      </c>
      <c r="OA216">
        <v>0.48</v>
      </c>
      <c r="OB216">
        <f t="shared" si="118"/>
        <v>0.48</v>
      </c>
      <c r="OM216">
        <v>777693</v>
      </c>
      <c r="OP216">
        <v>0.53</v>
      </c>
      <c r="OQ216">
        <f t="shared" si="119"/>
        <v>0.53</v>
      </c>
      <c r="PB216">
        <v>777693</v>
      </c>
      <c r="PE216">
        <v>0.51</v>
      </c>
      <c r="PF216">
        <f t="shared" si="120"/>
        <v>0.51</v>
      </c>
      <c r="PQ216">
        <v>777693</v>
      </c>
      <c r="PT216">
        <v>0.52</v>
      </c>
      <c r="PU216">
        <f t="shared" si="121"/>
        <v>0.52</v>
      </c>
      <c r="QF216">
        <v>777693</v>
      </c>
      <c r="QI216">
        <v>0.52</v>
      </c>
      <c r="QJ216">
        <f t="shared" si="122"/>
        <v>0.52</v>
      </c>
      <c r="QU216">
        <v>777693</v>
      </c>
      <c r="QX216">
        <v>0.51</v>
      </c>
      <c r="QY216">
        <f t="shared" si="123"/>
        <v>0.51</v>
      </c>
    </row>
    <row r="217" spans="12:467" x14ac:dyDescent="0.2">
      <c r="L217">
        <v>777295</v>
      </c>
      <c r="O217">
        <v>0.41</v>
      </c>
      <c r="P217">
        <f t="shared" si="93"/>
        <v>0.41</v>
      </c>
      <c r="AA217">
        <v>777295</v>
      </c>
      <c r="AD217">
        <v>0.33</v>
      </c>
      <c r="AE217">
        <f t="shared" si="94"/>
        <v>0.33</v>
      </c>
      <c r="AP217">
        <v>777295</v>
      </c>
      <c r="AS217">
        <v>0.25</v>
      </c>
      <c r="AT217">
        <f t="shared" si="95"/>
        <v>0.25</v>
      </c>
      <c r="BE217">
        <v>777295</v>
      </c>
      <c r="BH217">
        <v>0.37</v>
      </c>
      <c r="BI217">
        <f t="shared" si="96"/>
        <v>0.37</v>
      </c>
      <c r="BT217">
        <v>777295</v>
      </c>
      <c r="BW217">
        <v>0.3</v>
      </c>
      <c r="BX217">
        <f t="shared" si="97"/>
        <v>0.3</v>
      </c>
      <c r="CI217">
        <v>777295</v>
      </c>
      <c r="CL217">
        <v>0.39</v>
      </c>
      <c r="CM217">
        <f t="shared" si="98"/>
        <v>0.39</v>
      </c>
      <c r="CX217">
        <v>777295</v>
      </c>
      <c r="DA217">
        <v>0.4</v>
      </c>
      <c r="DB217">
        <f t="shared" si="99"/>
        <v>0.4</v>
      </c>
      <c r="DM217">
        <v>777295</v>
      </c>
      <c r="DP217">
        <v>0.39</v>
      </c>
      <c r="DQ217">
        <f t="shared" si="100"/>
        <v>0.39</v>
      </c>
      <c r="EB217">
        <v>777295</v>
      </c>
      <c r="EE217">
        <v>0.4</v>
      </c>
      <c r="EF217">
        <f t="shared" si="101"/>
        <v>0.4</v>
      </c>
      <c r="EQ217">
        <v>777295</v>
      </c>
      <c r="ET217">
        <v>0.4</v>
      </c>
      <c r="EU217">
        <f t="shared" si="102"/>
        <v>0.4</v>
      </c>
      <c r="FF217">
        <v>777295</v>
      </c>
      <c r="FI217">
        <v>0.43</v>
      </c>
      <c r="FJ217">
        <f t="shared" si="103"/>
        <v>0.43</v>
      </c>
      <c r="FU217">
        <v>777295</v>
      </c>
      <c r="FX217">
        <v>0.41</v>
      </c>
      <c r="FY217">
        <f t="shared" si="104"/>
        <v>0.41</v>
      </c>
      <c r="GJ217">
        <v>777295</v>
      </c>
      <c r="GM217">
        <v>0.4</v>
      </c>
      <c r="GN217">
        <f t="shared" si="105"/>
        <v>0.4</v>
      </c>
      <c r="GY217">
        <v>777295</v>
      </c>
      <c r="HB217">
        <v>0.42</v>
      </c>
      <c r="HC217">
        <f t="shared" si="106"/>
        <v>0.42</v>
      </c>
      <c r="HN217">
        <v>777295</v>
      </c>
      <c r="HQ217">
        <v>0.34</v>
      </c>
      <c r="HR217">
        <f t="shared" si="107"/>
        <v>0.34</v>
      </c>
      <c r="ID217">
        <v>777695</v>
      </c>
      <c r="IG217">
        <v>0.48</v>
      </c>
      <c r="IH217">
        <f t="shared" si="108"/>
        <v>0.48</v>
      </c>
      <c r="IS217">
        <v>777695</v>
      </c>
      <c r="IV217">
        <v>0.48</v>
      </c>
      <c r="IW217">
        <f t="shared" si="109"/>
        <v>0.48</v>
      </c>
      <c r="JH217">
        <v>777695</v>
      </c>
      <c r="JK217">
        <v>0.48</v>
      </c>
      <c r="JL217">
        <f t="shared" si="110"/>
        <v>0.48</v>
      </c>
      <c r="JW217">
        <v>777695</v>
      </c>
      <c r="JZ217">
        <v>0.45</v>
      </c>
      <c r="KA217">
        <f t="shared" si="111"/>
        <v>0.45</v>
      </c>
      <c r="KL217">
        <v>777695</v>
      </c>
      <c r="KO217">
        <v>0.44</v>
      </c>
      <c r="KP217">
        <f t="shared" si="112"/>
        <v>0.44</v>
      </c>
      <c r="LA217">
        <v>777695</v>
      </c>
      <c r="LD217">
        <v>0.49</v>
      </c>
      <c r="LE217">
        <f t="shared" si="113"/>
        <v>0.49</v>
      </c>
      <c r="LP217">
        <v>777695</v>
      </c>
      <c r="LS217">
        <v>0.47</v>
      </c>
      <c r="LT217">
        <f t="shared" si="114"/>
        <v>0.47</v>
      </c>
      <c r="ME217">
        <v>777695</v>
      </c>
      <c r="MH217">
        <v>0.47</v>
      </c>
      <c r="MI217">
        <f t="shared" si="115"/>
        <v>0.47</v>
      </c>
      <c r="MT217">
        <v>777695</v>
      </c>
      <c r="MW217">
        <v>0.5</v>
      </c>
      <c r="MX217">
        <f t="shared" si="116"/>
        <v>0.5</v>
      </c>
      <c r="NI217">
        <v>777695</v>
      </c>
      <c r="NL217">
        <v>0.48</v>
      </c>
      <c r="NM217">
        <f t="shared" si="117"/>
        <v>0.48</v>
      </c>
      <c r="NX217">
        <v>777695</v>
      </c>
      <c r="OA217">
        <v>0.51</v>
      </c>
      <c r="OB217">
        <f t="shared" si="118"/>
        <v>0.51</v>
      </c>
      <c r="OM217">
        <v>777695</v>
      </c>
      <c r="OP217">
        <v>0.48</v>
      </c>
      <c r="OQ217">
        <f t="shared" si="119"/>
        <v>0.48</v>
      </c>
      <c r="PB217">
        <v>777695</v>
      </c>
      <c r="PE217">
        <v>0.46</v>
      </c>
      <c r="PF217">
        <f t="shared" si="120"/>
        <v>0.46</v>
      </c>
      <c r="PQ217">
        <v>777695</v>
      </c>
      <c r="PT217">
        <v>0.45</v>
      </c>
      <c r="PU217">
        <f t="shared" si="121"/>
        <v>0.45</v>
      </c>
      <c r="QF217">
        <v>777695</v>
      </c>
      <c r="QI217">
        <v>0.49</v>
      </c>
      <c r="QJ217">
        <f t="shared" si="122"/>
        <v>0.49</v>
      </c>
      <c r="QU217">
        <v>777695</v>
      </c>
      <c r="QX217">
        <v>0.46</v>
      </c>
      <c r="QY217">
        <f t="shared" si="123"/>
        <v>0.46</v>
      </c>
    </row>
    <row r="218" spans="12:467" x14ac:dyDescent="0.2">
      <c r="L218">
        <v>777297</v>
      </c>
      <c r="O218">
        <v>0.55000000000000004</v>
      </c>
      <c r="P218">
        <f t="shared" si="93"/>
        <v>0.55000000000000004</v>
      </c>
      <c r="AA218">
        <v>777297</v>
      </c>
      <c r="AD218">
        <v>0.59</v>
      </c>
      <c r="AE218">
        <f t="shared" si="94"/>
        <v>0.59</v>
      </c>
      <c r="AP218">
        <v>777297</v>
      </c>
      <c r="AS218">
        <v>0.67</v>
      </c>
      <c r="AT218">
        <f t="shared" si="95"/>
        <v>0.67</v>
      </c>
      <c r="BE218">
        <v>777297</v>
      </c>
      <c r="BH218">
        <v>0.61</v>
      </c>
      <c r="BI218">
        <f t="shared" si="96"/>
        <v>0.61</v>
      </c>
      <c r="BT218">
        <v>777297</v>
      </c>
      <c r="BW218">
        <v>0.61</v>
      </c>
      <c r="BX218">
        <f t="shared" si="97"/>
        <v>0.61</v>
      </c>
      <c r="CI218">
        <v>777297</v>
      </c>
      <c r="CL218">
        <v>0.54</v>
      </c>
      <c r="CM218">
        <f t="shared" si="98"/>
        <v>0.54</v>
      </c>
      <c r="CX218">
        <v>777297</v>
      </c>
      <c r="DA218">
        <v>0.56000000000000005</v>
      </c>
      <c r="DB218">
        <f t="shared" si="99"/>
        <v>0.56000000000000005</v>
      </c>
      <c r="DM218">
        <v>777297</v>
      </c>
      <c r="DP218">
        <v>0.56000000000000005</v>
      </c>
      <c r="DQ218">
        <f t="shared" si="100"/>
        <v>0.56000000000000005</v>
      </c>
      <c r="EB218">
        <v>777297</v>
      </c>
      <c r="EE218">
        <v>0.59</v>
      </c>
      <c r="EF218">
        <f t="shared" si="101"/>
        <v>0.59</v>
      </c>
      <c r="EQ218">
        <v>777297</v>
      </c>
      <c r="ET218">
        <v>0.59</v>
      </c>
      <c r="EU218">
        <f t="shared" si="102"/>
        <v>0.59</v>
      </c>
      <c r="FF218">
        <v>777297</v>
      </c>
      <c r="FI218">
        <v>0.54</v>
      </c>
      <c r="FJ218">
        <f t="shared" si="103"/>
        <v>0.54</v>
      </c>
      <c r="FU218">
        <v>777297</v>
      </c>
      <c r="FX218">
        <v>0.56000000000000005</v>
      </c>
      <c r="FY218">
        <f t="shared" si="104"/>
        <v>0.56000000000000005</v>
      </c>
      <c r="GJ218">
        <v>777297</v>
      </c>
      <c r="GM218">
        <v>0.53</v>
      </c>
      <c r="GN218">
        <f t="shared" si="105"/>
        <v>0.53</v>
      </c>
      <c r="GY218">
        <v>777297</v>
      </c>
      <c r="HB218">
        <v>0.57999999999999996</v>
      </c>
      <c r="HC218">
        <f t="shared" si="106"/>
        <v>0.57999999999999996</v>
      </c>
      <c r="HN218">
        <v>777297</v>
      </c>
      <c r="HQ218">
        <v>0.53</v>
      </c>
      <c r="HR218">
        <f t="shared" si="107"/>
        <v>0.53</v>
      </c>
      <c r="ID218">
        <v>777697</v>
      </c>
      <c r="IG218">
        <v>0.41</v>
      </c>
      <c r="IH218">
        <f t="shared" si="108"/>
        <v>0.41</v>
      </c>
      <c r="IS218">
        <v>777697</v>
      </c>
      <c r="IV218">
        <v>0.39</v>
      </c>
      <c r="IW218">
        <f t="shared" si="109"/>
        <v>0.39</v>
      </c>
      <c r="JH218">
        <v>777697</v>
      </c>
      <c r="JK218">
        <v>0.4</v>
      </c>
      <c r="JL218">
        <f t="shared" si="110"/>
        <v>0.4</v>
      </c>
      <c r="JW218">
        <v>777697</v>
      </c>
      <c r="JZ218">
        <v>0.42</v>
      </c>
      <c r="KA218">
        <f t="shared" si="111"/>
        <v>0.42</v>
      </c>
      <c r="KL218">
        <v>777697</v>
      </c>
      <c r="KO218">
        <v>0.45</v>
      </c>
      <c r="KP218">
        <f t="shared" si="112"/>
        <v>0.45</v>
      </c>
      <c r="LA218">
        <v>777697</v>
      </c>
      <c r="LD218">
        <v>0.45</v>
      </c>
      <c r="LE218">
        <f t="shared" si="113"/>
        <v>0.45</v>
      </c>
      <c r="LP218">
        <v>777697</v>
      </c>
      <c r="LS218">
        <v>0.43</v>
      </c>
      <c r="LT218">
        <f t="shared" si="114"/>
        <v>0.43</v>
      </c>
      <c r="ME218">
        <v>777697</v>
      </c>
      <c r="MH218">
        <v>0.42</v>
      </c>
      <c r="MI218">
        <f t="shared" si="115"/>
        <v>0.42</v>
      </c>
      <c r="MT218">
        <v>777697</v>
      </c>
      <c r="MW218">
        <v>0.44</v>
      </c>
      <c r="MX218">
        <f t="shared" si="116"/>
        <v>0.44</v>
      </c>
      <c r="NI218">
        <v>777697</v>
      </c>
      <c r="NL218">
        <v>0.41</v>
      </c>
      <c r="NM218">
        <f t="shared" si="117"/>
        <v>0.41</v>
      </c>
      <c r="NX218">
        <v>777697</v>
      </c>
      <c r="OA218">
        <v>0.41</v>
      </c>
      <c r="OB218">
        <f t="shared" si="118"/>
        <v>0.41</v>
      </c>
      <c r="OM218">
        <v>777697</v>
      </c>
      <c r="OP218">
        <v>0.43</v>
      </c>
      <c r="OQ218">
        <f t="shared" si="119"/>
        <v>0.43</v>
      </c>
      <c r="PB218">
        <v>777697</v>
      </c>
      <c r="PE218">
        <v>0.41</v>
      </c>
      <c r="PF218">
        <f t="shared" si="120"/>
        <v>0.41</v>
      </c>
      <c r="PQ218">
        <v>777697</v>
      </c>
      <c r="PT218">
        <v>0.41</v>
      </c>
      <c r="PU218">
        <f t="shared" si="121"/>
        <v>0.41</v>
      </c>
      <c r="QF218">
        <v>777697</v>
      </c>
      <c r="QI218">
        <v>0.41</v>
      </c>
      <c r="QJ218">
        <f t="shared" si="122"/>
        <v>0.41</v>
      </c>
      <c r="QU218">
        <v>777697</v>
      </c>
      <c r="QX218">
        <v>0.42</v>
      </c>
      <c r="QY218">
        <f t="shared" si="123"/>
        <v>0.42</v>
      </c>
    </row>
    <row r="219" spans="12:467" x14ac:dyDescent="0.2">
      <c r="L219">
        <v>777299</v>
      </c>
      <c r="O219">
        <v>0.52</v>
      </c>
      <c r="P219">
        <f t="shared" si="93"/>
        <v>0.52</v>
      </c>
      <c r="AA219">
        <v>777299</v>
      </c>
      <c r="AD219">
        <v>0.6</v>
      </c>
      <c r="AE219">
        <f t="shared" si="94"/>
        <v>0.6</v>
      </c>
      <c r="AP219">
        <v>777299</v>
      </c>
      <c r="AS219">
        <v>0.63</v>
      </c>
      <c r="AT219">
        <f t="shared" si="95"/>
        <v>0.63</v>
      </c>
      <c r="BE219">
        <v>777299</v>
      </c>
      <c r="BH219">
        <v>0.52</v>
      </c>
      <c r="BI219">
        <f t="shared" si="96"/>
        <v>0.52</v>
      </c>
      <c r="BT219">
        <v>777299</v>
      </c>
      <c r="BW219">
        <v>0.51</v>
      </c>
      <c r="BX219">
        <f t="shared" si="97"/>
        <v>0.51</v>
      </c>
      <c r="CI219">
        <v>777299</v>
      </c>
      <c r="CL219">
        <v>0.53</v>
      </c>
      <c r="CM219">
        <f t="shared" si="98"/>
        <v>0.53</v>
      </c>
      <c r="CX219">
        <v>777299</v>
      </c>
      <c r="DA219">
        <v>0.52</v>
      </c>
      <c r="DB219">
        <f t="shared" si="99"/>
        <v>0.52</v>
      </c>
      <c r="DM219">
        <v>777299</v>
      </c>
      <c r="DP219">
        <v>0.52</v>
      </c>
      <c r="DQ219">
        <f t="shared" si="100"/>
        <v>0.52</v>
      </c>
      <c r="EB219">
        <v>777299</v>
      </c>
      <c r="EE219">
        <v>0.5</v>
      </c>
      <c r="EF219">
        <f t="shared" si="101"/>
        <v>0.5</v>
      </c>
      <c r="EQ219">
        <v>777299</v>
      </c>
      <c r="ET219">
        <v>0.5</v>
      </c>
      <c r="EU219">
        <f t="shared" si="102"/>
        <v>0.5</v>
      </c>
      <c r="FF219">
        <v>777299</v>
      </c>
      <c r="FI219">
        <v>0.51</v>
      </c>
      <c r="FJ219">
        <f t="shared" si="103"/>
        <v>0.51</v>
      </c>
      <c r="FU219">
        <v>777299</v>
      </c>
      <c r="FX219">
        <v>0.53</v>
      </c>
      <c r="FY219">
        <f t="shared" si="104"/>
        <v>0.53</v>
      </c>
      <c r="GJ219">
        <v>777299</v>
      </c>
      <c r="GM219">
        <v>0.52</v>
      </c>
      <c r="GN219">
        <f t="shared" si="105"/>
        <v>0.52</v>
      </c>
      <c r="GY219">
        <v>777299</v>
      </c>
      <c r="HB219">
        <v>0.52</v>
      </c>
      <c r="HC219">
        <f t="shared" si="106"/>
        <v>0.52</v>
      </c>
      <c r="HN219">
        <v>777299</v>
      </c>
      <c r="HQ219">
        <v>0.49</v>
      </c>
      <c r="HR219">
        <f t="shared" si="107"/>
        <v>0.49</v>
      </c>
      <c r="ID219">
        <v>777698</v>
      </c>
      <c r="IG219">
        <v>0.46</v>
      </c>
      <c r="IH219">
        <f t="shared" si="108"/>
        <v>0.46</v>
      </c>
      <c r="IS219">
        <v>777698</v>
      </c>
      <c r="IV219">
        <v>0.47</v>
      </c>
      <c r="IW219">
        <f t="shared" si="109"/>
        <v>0.47</v>
      </c>
      <c r="JH219">
        <v>777698</v>
      </c>
      <c r="JK219">
        <v>0.46</v>
      </c>
      <c r="JL219">
        <f t="shared" si="110"/>
        <v>0.46</v>
      </c>
      <c r="JW219">
        <v>777698</v>
      </c>
      <c r="JZ219">
        <v>0.44</v>
      </c>
      <c r="KA219">
        <f t="shared" si="111"/>
        <v>0.44</v>
      </c>
      <c r="KL219">
        <v>777698</v>
      </c>
      <c r="KO219">
        <v>0.46</v>
      </c>
      <c r="KP219">
        <f t="shared" si="112"/>
        <v>0.46</v>
      </c>
      <c r="LA219">
        <v>777698</v>
      </c>
      <c r="LD219">
        <v>0.46</v>
      </c>
      <c r="LE219">
        <f t="shared" si="113"/>
        <v>0.46</v>
      </c>
      <c r="LP219">
        <v>777698</v>
      </c>
      <c r="LS219">
        <v>0.45</v>
      </c>
      <c r="LT219">
        <f t="shared" si="114"/>
        <v>0.45</v>
      </c>
      <c r="ME219">
        <v>777698</v>
      </c>
      <c r="MH219">
        <v>0.46</v>
      </c>
      <c r="MI219">
        <f t="shared" si="115"/>
        <v>0.46</v>
      </c>
      <c r="MT219">
        <v>777698</v>
      </c>
      <c r="MW219">
        <v>0.55000000000000004</v>
      </c>
      <c r="MX219">
        <f t="shared" si="116"/>
        <v>0.55000000000000004</v>
      </c>
      <c r="NI219">
        <v>777698</v>
      </c>
      <c r="NL219">
        <v>0.47</v>
      </c>
      <c r="NM219">
        <f t="shared" si="117"/>
        <v>0.47</v>
      </c>
      <c r="NX219">
        <v>777698</v>
      </c>
      <c r="OA219">
        <v>0.48</v>
      </c>
      <c r="OB219">
        <f t="shared" si="118"/>
        <v>0.48</v>
      </c>
      <c r="OM219">
        <v>777698</v>
      </c>
      <c r="OP219">
        <v>0.45</v>
      </c>
      <c r="OQ219">
        <f t="shared" si="119"/>
        <v>0.45</v>
      </c>
      <c r="PB219">
        <v>777698</v>
      </c>
      <c r="PE219">
        <v>0.46</v>
      </c>
      <c r="PF219">
        <f t="shared" si="120"/>
        <v>0.46</v>
      </c>
      <c r="PQ219">
        <v>777698</v>
      </c>
      <c r="PT219">
        <v>0.48</v>
      </c>
      <c r="PU219">
        <f t="shared" si="121"/>
        <v>0.48</v>
      </c>
      <c r="QF219">
        <v>777698</v>
      </c>
      <c r="QI219">
        <v>0.46</v>
      </c>
      <c r="QJ219">
        <f t="shared" si="122"/>
        <v>0.46</v>
      </c>
      <c r="QU219">
        <v>777698</v>
      </c>
      <c r="QX219">
        <v>0.46</v>
      </c>
      <c r="QY219">
        <f t="shared" si="123"/>
        <v>0.46</v>
      </c>
    </row>
    <row r="220" spans="12:467" x14ac:dyDescent="0.2">
      <c r="L220">
        <v>777278</v>
      </c>
      <c r="O220">
        <v>0.54</v>
      </c>
      <c r="P220">
        <f t="shared" si="93"/>
        <v>0.54</v>
      </c>
      <c r="AA220">
        <v>777278</v>
      </c>
      <c r="AD220">
        <v>0.54</v>
      </c>
      <c r="AE220">
        <f t="shared" si="94"/>
        <v>0.54</v>
      </c>
      <c r="AP220">
        <v>777278</v>
      </c>
      <c r="AS220">
        <v>0.56999999999999995</v>
      </c>
      <c r="AT220">
        <f t="shared" si="95"/>
        <v>0.56999999999999995</v>
      </c>
      <c r="BE220">
        <v>777278</v>
      </c>
      <c r="BH220">
        <v>0.56999999999999995</v>
      </c>
      <c r="BI220">
        <f t="shared" si="96"/>
        <v>0.56999999999999995</v>
      </c>
      <c r="BT220">
        <v>777278</v>
      </c>
      <c r="BW220">
        <v>0.5</v>
      </c>
      <c r="BX220">
        <f t="shared" si="97"/>
        <v>0.5</v>
      </c>
      <c r="CI220">
        <v>777278</v>
      </c>
      <c r="CL220">
        <v>0.55000000000000004</v>
      </c>
      <c r="CM220">
        <f t="shared" si="98"/>
        <v>0.55000000000000004</v>
      </c>
      <c r="CX220">
        <v>777278</v>
      </c>
      <c r="DA220">
        <v>0.55000000000000004</v>
      </c>
      <c r="DB220">
        <f t="shared" si="99"/>
        <v>0.55000000000000004</v>
      </c>
      <c r="DM220">
        <v>777278</v>
      </c>
      <c r="DP220">
        <v>0.54</v>
      </c>
      <c r="DQ220">
        <f t="shared" si="100"/>
        <v>0.54</v>
      </c>
      <c r="EB220">
        <v>777278</v>
      </c>
      <c r="EE220">
        <v>0.55000000000000004</v>
      </c>
      <c r="EF220">
        <f t="shared" si="101"/>
        <v>0.55000000000000004</v>
      </c>
      <c r="EQ220">
        <v>777278</v>
      </c>
      <c r="ET220">
        <v>0.55000000000000004</v>
      </c>
      <c r="EU220">
        <f t="shared" si="102"/>
        <v>0.55000000000000004</v>
      </c>
      <c r="FF220">
        <v>777278</v>
      </c>
      <c r="FI220">
        <v>0.56000000000000005</v>
      </c>
      <c r="FJ220">
        <f t="shared" si="103"/>
        <v>0.56000000000000005</v>
      </c>
      <c r="FU220">
        <v>777278</v>
      </c>
      <c r="FX220">
        <v>0.53</v>
      </c>
      <c r="FY220">
        <f t="shared" si="104"/>
        <v>0.53</v>
      </c>
      <c r="GJ220">
        <v>777278</v>
      </c>
      <c r="GM220">
        <v>0.51</v>
      </c>
      <c r="GN220">
        <f t="shared" si="105"/>
        <v>0.51</v>
      </c>
      <c r="GY220">
        <v>777278</v>
      </c>
      <c r="HB220">
        <v>0.56000000000000005</v>
      </c>
      <c r="HC220">
        <f t="shared" si="106"/>
        <v>0.56000000000000005</v>
      </c>
      <c r="HN220">
        <v>777278</v>
      </c>
      <c r="HQ220">
        <v>0.47</v>
      </c>
      <c r="HR220">
        <f t="shared" si="107"/>
        <v>0.47</v>
      </c>
      <c r="ID220">
        <v>777701</v>
      </c>
      <c r="IG220">
        <v>0.56999999999999995</v>
      </c>
      <c r="IH220">
        <f t="shared" si="108"/>
        <v>0.56999999999999995</v>
      </c>
      <c r="IS220">
        <v>777701</v>
      </c>
      <c r="IV220">
        <v>0.53</v>
      </c>
      <c r="IW220">
        <f t="shared" si="109"/>
        <v>0.53</v>
      </c>
      <c r="JH220">
        <v>777701</v>
      </c>
      <c r="JK220">
        <v>0.53</v>
      </c>
      <c r="JL220">
        <f t="shared" si="110"/>
        <v>0.53</v>
      </c>
      <c r="JW220">
        <v>777701</v>
      </c>
      <c r="JZ220">
        <v>0.53</v>
      </c>
      <c r="KA220">
        <f t="shared" si="111"/>
        <v>0.53</v>
      </c>
      <c r="KL220">
        <v>777701</v>
      </c>
      <c r="KO220">
        <v>0.5</v>
      </c>
      <c r="KP220">
        <f t="shared" si="112"/>
        <v>0.5</v>
      </c>
      <c r="LA220">
        <v>777701</v>
      </c>
      <c r="LD220">
        <v>0.53</v>
      </c>
      <c r="LE220">
        <f t="shared" si="113"/>
        <v>0.53</v>
      </c>
      <c r="LP220">
        <v>777701</v>
      </c>
      <c r="LS220">
        <v>0.53</v>
      </c>
      <c r="LT220">
        <f t="shared" si="114"/>
        <v>0.53</v>
      </c>
      <c r="ME220">
        <v>777701</v>
      </c>
      <c r="MH220">
        <v>0.55000000000000004</v>
      </c>
      <c r="MI220">
        <f t="shared" si="115"/>
        <v>0.55000000000000004</v>
      </c>
      <c r="MT220">
        <v>777701</v>
      </c>
      <c r="MW220">
        <v>0.61</v>
      </c>
      <c r="MX220">
        <f t="shared" si="116"/>
        <v>0.61</v>
      </c>
      <c r="NI220">
        <v>777701</v>
      </c>
      <c r="NL220">
        <v>0.55000000000000004</v>
      </c>
      <c r="NM220">
        <f t="shared" si="117"/>
        <v>0.55000000000000004</v>
      </c>
      <c r="NX220">
        <v>777701</v>
      </c>
      <c r="OA220">
        <v>0.5</v>
      </c>
      <c r="OB220">
        <f t="shared" si="118"/>
        <v>0.5</v>
      </c>
      <c r="OM220">
        <v>777701</v>
      </c>
      <c r="OP220">
        <v>0.56000000000000005</v>
      </c>
      <c r="OQ220">
        <f t="shared" si="119"/>
        <v>0.56000000000000005</v>
      </c>
      <c r="PB220">
        <v>777701</v>
      </c>
      <c r="PE220">
        <v>0.52</v>
      </c>
      <c r="PF220">
        <f t="shared" si="120"/>
        <v>0.52</v>
      </c>
      <c r="PQ220">
        <v>777701</v>
      </c>
      <c r="PT220">
        <v>0.54</v>
      </c>
      <c r="PU220">
        <f t="shared" si="121"/>
        <v>0.54</v>
      </c>
      <c r="QF220">
        <v>777701</v>
      </c>
      <c r="QI220">
        <v>0.57999999999999996</v>
      </c>
      <c r="QJ220">
        <f t="shared" si="122"/>
        <v>0.57999999999999996</v>
      </c>
      <c r="QU220">
        <v>777701</v>
      </c>
      <c r="QX220">
        <v>0.56000000000000005</v>
      </c>
      <c r="QY220">
        <f t="shared" si="123"/>
        <v>0.56000000000000005</v>
      </c>
    </row>
    <row r="221" spans="12:467" x14ac:dyDescent="0.2">
      <c r="L221">
        <v>777281</v>
      </c>
      <c r="O221">
        <v>0.55000000000000004</v>
      </c>
      <c r="P221">
        <f t="shared" si="93"/>
        <v>0.55000000000000004</v>
      </c>
      <c r="AA221">
        <v>777281</v>
      </c>
      <c r="AD221">
        <v>0.56000000000000005</v>
      </c>
      <c r="AE221">
        <f t="shared" si="94"/>
        <v>0.56000000000000005</v>
      </c>
      <c r="AP221">
        <v>777281</v>
      </c>
      <c r="AS221">
        <v>0.59</v>
      </c>
      <c r="AT221">
        <f t="shared" si="95"/>
        <v>0.59</v>
      </c>
      <c r="BE221">
        <v>777281</v>
      </c>
      <c r="BH221">
        <v>0.6</v>
      </c>
      <c r="BI221">
        <f t="shared" si="96"/>
        <v>0.6</v>
      </c>
      <c r="BT221">
        <v>777281</v>
      </c>
      <c r="BW221">
        <v>0.65</v>
      </c>
      <c r="BX221">
        <f t="shared" si="97"/>
        <v>0.65</v>
      </c>
      <c r="CI221">
        <v>777281</v>
      </c>
      <c r="CL221">
        <v>0.56000000000000005</v>
      </c>
      <c r="CM221">
        <f t="shared" si="98"/>
        <v>0.56000000000000005</v>
      </c>
      <c r="CX221">
        <v>777281</v>
      </c>
      <c r="DA221">
        <v>0.55000000000000004</v>
      </c>
      <c r="DB221">
        <f t="shared" si="99"/>
        <v>0.55000000000000004</v>
      </c>
      <c r="DM221">
        <v>777281</v>
      </c>
      <c r="DP221">
        <v>0.55000000000000004</v>
      </c>
      <c r="DQ221">
        <f t="shared" si="100"/>
        <v>0.55000000000000004</v>
      </c>
      <c r="EB221">
        <v>777281</v>
      </c>
      <c r="EE221">
        <v>0.56000000000000005</v>
      </c>
      <c r="EF221">
        <f t="shared" si="101"/>
        <v>0.56000000000000005</v>
      </c>
      <c r="EQ221">
        <v>777281</v>
      </c>
      <c r="ET221">
        <v>0.56000000000000005</v>
      </c>
      <c r="EU221">
        <f t="shared" si="102"/>
        <v>0.56000000000000005</v>
      </c>
      <c r="FF221">
        <v>777281</v>
      </c>
      <c r="FI221">
        <v>0.55000000000000004</v>
      </c>
      <c r="FJ221">
        <f t="shared" si="103"/>
        <v>0.55000000000000004</v>
      </c>
      <c r="FU221">
        <v>777281</v>
      </c>
      <c r="FX221">
        <v>0.57999999999999996</v>
      </c>
      <c r="FY221">
        <f t="shared" si="104"/>
        <v>0.57999999999999996</v>
      </c>
      <c r="GJ221">
        <v>777281</v>
      </c>
      <c r="GM221">
        <v>0.53</v>
      </c>
      <c r="GN221">
        <f t="shared" si="105"/>
        <v>0.53</v>
      </c>
      <c r="GY221">
        <v>777281</v>
      </c>
      <c r="HB221">
        <v>0.59</v>
      </c>
      <c r="HC221">
        <f t="shared" si="106"/>
        <v>0.59</v>
      </c>
      <c r="HN221">
        <v>777281</v>
      </c>
      <c r="HQ221">
        <v>0.54</v>
      </c>
      <c r="HR221">
        <f t="shared" si="107"/>
        <v>0.54</v>
      </c>
      <c r="ID221">
        <v>777705</v>
      </c>
      <c r="IG221">
        <v>0.46</v>
      </c>
      <c r="IH221">
        <f t="shared" si="108"/>
        <v>0.46</v>
      </c>
      <c r="IS221">
        <v>777705</v>
      </c>
      <c r="IV221">
        <v>0.39</v>
      </c>
      <c r="IW221">
        <f t="shared" si="109"/>
        <v>0.39</v>
      </c>
      <c r="JH221">
        <v>777705</v>
      </c>
      <c r="JK221">
        <v>0.42</v>
      </c>
      <c r="JL221">
        <f t="shared" si="110"/>
        <v>0.42</v>
      </c>
      <c r="JW221">
        <v>777705</v>
      </c>
      <c r="JZ221">
        <v>0.41</v>
      </c>
      <c r="KA221">
        <f t="shared" si="111"/>
        <v>0.41</v>
      </c>
      <c r="KL221">
        <v>777705</v>
      </c>
      <c r="KO221">
        <v>0.44</v>
      </c>
      <c r="KP221">
        <f t="shared" si="112"/>
        <v>0.44</v>
      </c>
      <c r="LA221">
        <v>777705</v>
      </c>
      <c r="LD221">
        <v>0.41</v>
      </c>
      <c r="LE221">
        <f t="shared" si="113"/>
        <v>0.41</v>
      </c>
      <c r="LP221">
        <v>777705</v>
      </c>
      <c r="LS221">
        <v>0.43</v>
      </c>
      <c r="LT221">
        <f t="shared" si="114"/>
        <v>0.43</v>
      </c>
      <c r="ME221">
        <v>777705</v>
      </c>
      <c r="MH221">
        <v>0.35</v>
      </c>
      <c r="MI221">
        <f t="shared" si="115"/>
        <v>0.35</v>
      </c>
      <c r="MT221">
        <v>777705</v>
      </c>
      <c r="MW221">
        <v>0.41</v>
      </c>
      <c r="MX221">
        <f t="shared" si="116"/>
        <v>0.41</v>
      </c>
      <c r="NI221">
        <v>777705</v>
      </c>
      <c r="NL221">
        <v>0.4</v>
      </c>
      <c r="NM221">
        <f t="shared" si="117"/>
        <v>0.4</v>
      </c>
      <c r="NX221">
        <v>777705</v>
      </c>
      <c r="OA221">
        <v>0.46</v>
      </c>
      <c r="OB221">
        <f t="shared" si="118"/>
        <v>0.46</v>
      </c>
      <c r="OM221">
        <v>777705</v>
      </c>
      <c r="OP221">
        <v>0.41</v>
      </c>
      <c r="OQ221">
        <f t="shared" si="119"/>
        <v>0.41</v>
      </c>
      <c r="PB221">
        <v>777705</v>
      </c>
      <c r="PE221">
        <v>0.43</v>
      </c>
      <c r="PF221">
        <f t="shared" si="120"/>
        <v>0.43</v>
      </c>
      <c r="PQ221">
        <v>777705</v>
      </c>
      <c r="PT221">
        <v>0.42</v>
      </c>
      <c r="PU221">
        <f t="shared" si="121"/>
        <v>0.42</v>
      </c>
      <c r="QF221">
        <v>777705</v>
      </c>
      <c r="QI221">
        <v>0.39</v>
      </c>
      <c r="QJ221">
        <f t="shared" si="122"/>
        <v>0.39</v>
      </c>
      <c r="QU221">
        <v>777705</v>
      </c>
      <c r="QX221">
        <v>0.41</v>
      </c>
      <c r="QY221">
        <f t="shared" si="123"/>
        <v>0.41</v>
      </c>
    </row>
    <row r="222" spans="12:467" x14ac:dyDescent="0.2">
      <c r="L222">
        <v>777283</v>
      </c>
      <c r="O222">
        <v>0.44</v>
      </c>
      <c r="P222">
        <f t="shared" si="93"/>
        <v>0.44</v>
      </c>
      <c r="AA222">
        <v>777283</v>
      </c>
      <c r="AD222">
        <v>0.39</v>
      </c>
      <c r="AE222">
        <f t="shared" si="94"/>
        <v>0.39</v>
      </c>
      <c r="AP222">
        <v>777283</v>
      </c>
      <c r="AS222">
        <v>0.44</v>
      </c>
      <c r="AT222">
        <f t="shared" si="95"/>
        <v>0.44</v>
      </c>
      <c r="BE222">
        <v>777283</v>
      </c>
      <c r="BH222">
        <v>0.34</v>
      </c>
      <c r="BI222">
        <f t="shared" si="96"/>
        <v>0.34</v>
      </c>
      <c r="BT222">
        <v>777283</v>
      </c>
      <c r="BW222">
        <v>0.3</v>
      </c>
      <c r="BX222">
        <f t="shared" si="97"/>
        <v>0.3</v>
      </c>
      <c r="CI222">
        <v>777283</v>
      </c>
      <c r="CL222">
        <v>0.37</v>
      </c>
      <c r="CM222">
        <f t="shared" si="98"/>
        <v>0.37</v>
      </c>
      <c r="CX222">
        <v>777283</v>
      </c>
      <c r="DA222">
        <v>0.4</v>
      </c>
      <c r="DB222">
        <f t="shared" si="99"/>
        <v>0.4</v>
      </c>
      <c r="DM222">
        <v>777283</v>
      </c>
      <c r="DP222">
        <v>0.39</v>
      </c>
      <c r="DQ222">
        <f t="shared" si="100"/>
        <v>0.39</v>
      </c>
      <c r="EB222">
        <v>777283</v>
      </c>
      <c r="EE222">
        <v>0.37</v>
      </c>
      <c r="EF222">
        <f t="shared" si="101"/>
        <v>0.37</v>
      </c>
      <c r="EQ222">
        <v>777283</v>
      </c>
      <c r="ET222">
        <v>0.37</v>
      </c>
      <c r="EU222">
        <f t="shared" si="102"/>
        <v>0.37</v>
      </c>
      <c r="FF222">
        <v>777283</v>
      </c>
      <c r="FI222">
        <v>0.42</v>
      </c>
      <c r="FJ222">
        <f t="shared" si="103"/>
        <v>0.42</v>
      </c>
      <c r="FU222">
        <v>777283</v>
      </c>
      <c r="FX222">
        <v>0.44</v>
      </c>
      <c r="FY222">
        <f t="shared" si="104"/>
        <v>0.44</v>
      </c>
      <c r="GJ222">
        <v>777283</v>
      </c>
      <c r="GM222">
        <v>0.4</v>
      </c>
      <c r="GN222">
        <f t="shared" si="105"/>
        <v>0.4</v>
      </c>
      <c r="GY222">
        <v>777283</v>
      </c>
      <c r="HB222">
        <v>0.42</v>
      </c>
      <c r="HC222">
        <f t="shared" si="106"/>
        <v>0.42</v>
      </c>
      <c r="HN222">
        <v>777283</v>
      </c>
      <c r="HQ222">
        <v>0.34</v>
      </c>
      <c r="HR222">
        <f t="shared" si="107"/>
        <v>0.34</v>
      </c>
      <c r="ID222">
        <v>777680</v>
      </c>
      <c r="IG222">
        <v>0.51</v>
      </c>
      <c r="IH222">
        <f t="shared" si="108"/>
        <v>0.51</v>
      </c>
      <c r="IS222">
        <v>777680</v>
      </c>
      <c r="IV222">
        <v>0.53</v>
      </c>
      <c r="IW222">
        <f t="shared" si="109"/>
        <v>0.53</v>
      </c>
      <c r="JH222">
        <v>777680</v>
      </c>
      <c r="JK222">
        <v>0.55000000000000004</v>
      </c>
      <c r="JL222">
        <f t="shared" si="110"/>
        <v>0.55000000000000004</v>
      </c>
      <c r="JW222">
        <v>777680</v>
      </c>
      <c r="JZ222">
        <v>0.48</v>
      </c>
      <c r="KA222">
        <f t="shared" si="111"/>
        <v>0.48</v>
      </c>
      <c r="KL222">
        <v>777680</v>
      </c>
      <c r="KO222">
        <v>0.51</v>
      </c>
      <c r="KP222">
        <f t="shared" si="112"/>
        <v>0.51</v>
      </c>
      <c r="LA222">
        <v>777680</v>
      </c>
      <c r="LD222">
        <v>0.54</v>
      </c>
      <c r="LE222">
        <f t="shared" si="113"/>
        <v>0.54</v>
      </c>
      <c r="LP222">
        <v>777680</v>
      </c>
      <c r="LS222">
        <v>0.51</v>
      </c>
      <c r="LT222">
        <f t="shared" si="114"/>
        <v>0.51</v>
      </c>
      <c r="ME222">
        <v>777680</v>
      </c>
      <c r="MH222">
        <v>0.61</v>
      </c>
      <c r="MI222">
        <f t="shared" si="115"/>
        <v>0.61</v>
      </c>
      <c r="MT222">
        <v>777680</v>
      </c>
      <c r="MW222">
        <v>0.6</v>
      </c>
      <c r="MX222">
        <f t="shared" si="116"/>
        <v>0.6</v>
      </c>
      <c r="NI222">
        <v>777680</v>
      </c>
      <c r="NL222">
        <v>0.51</v>
      </c>
      <c r="NM222">
        <f t="shared" si="117"/>
        <v>0.51</v>
      </c>
      <c r="NX222">
        <v>777680</v>
      </c>
      <c r="OA222">
        <v>0.5</v>
      </c>
      <c r="OB222">
        <f t="shared" si="118"/>
        <v>0.5</v>
      </c>
      <c r="OM222">
        <v>777680</v>
      </c>
      <c r="OP222">
        <v>0.54</v>
      </c>
      <c r="OQ222">
        <f t="shared" si="119"/>
        <v>0.54</v>
      </c>
      <c r="PB222">
        <v>777680</v>
      </c>
      <c r="PE222">
        <v>0.52</v>
      </c>
      <c r="PF222">
        <f t="shared" si="120"/>
        <v>0.52</v>
      </c>
      <c r="PQ222">
        <v>777680</v>
      </c>
      <c r="PT222">
        <v>0.5</v>
      </c>
      <c r="PU222">
        <f t="shared" si="121"/>
        <v>0.5</v>
      </c>
      <c r="QF222">
        <v>777680</v>
      </c>
      <c r="QI222">
        <v>0.53</v>
      </c>
      <c r="QJ222">
        <f t="shared" si="122"/>
        <v>0.53</v>
      </c>
      <c r="QU222">
        <v>777680</v>
      </c>
      <c r="QX222">
        <v>0.53</v>
      </c>
      <c r="QY222">
        <f t="shared" si="123"/>
        <v>0.53</v>
      </c>
    </row>
    <row r="223" spans="12:467" x14ac:dyDescent="0.2">
      <c r="L223">
        <v>777285</v>
      </c>
      <c r="O223">
        <v>0.49</v>
      </c>
      <c r="P223">
        <f t="shared" si="93"/>
        <v>0.49</v>
      </c>
      <c r="AA223">
        <v>777285</v>
      </c>
      <c r="AD223">
        <v>0.5</v>
      </c>
      <c r="AE223">
        <f t="shared" si="94"/>
        <v>0.5</v>
      </c>
      <c r="AP223">
        <v>777285</v>
      </c>
      <c r="AS223">
        <v>0.7</v>
      </c>
      <c r="AT223">
        <f t="shared" si="95"/>
        <v>0.7</v>
      </c>
      <c r="BE223">
        <v>777285</v>
      </c>
      <c r="BH223">
        <v>0.56000000000000005</v>
      </c>
      <c r="BI223">
        <f t="shared" si="96"/>
        <v>0.56000000000000005</v>
      </c>
      <c r="BT223">
        <v>777285</v>
      </c>
      <c r="BW223">
        <v>0.52</v>
      </c>
      <c r="BX223">
        <f t="shared" si="97"/>
        <v>0.52</v>
      </c>
      <c r="CI223">
        <v>777285</v>
      </c>
      <c r="CL223">
        <v>0.46</v>
      </c>
      <c r="CM223">
        <f t="shared" si="98"/>
        <v>0.46</v>
      </c>
      <c r="CX223">
        <v>777285</v>
      </c>
      <c r="DA223">
        <v>0.46</v>
      </c>
      <c r="DB223">
        <f t="shared" si="99"/>
        <v>0.46</v>
      </c>
      <c r="DM223">
        <v>777285</v>
      </c>
      <c r="DP223">
        <v>0.46</v>
      </c>
      <c r="DQ223">
        <f t="shared" si="100"/>
        <v>0.46</v>
      </c>
      <c r="EB223">
        <v>777285</v>
      </c>
      <c r="EE223">
        <v>0.42</v>
      </c>
      <c r="EF223">
        <f t="shared" si="101"/>
        <v>0.42</v>
      </c>
      <c r="EQ223">
        <v>777285</v>
      </c>
      <c r="ET223">
        <v>0.42</v>
      </c>
      <c r="EU223">
        <f t="shared" si="102"/>
        <v>0.42</v>
      </c>
      <c r="FF223">
        <v>777285</v>
      </c>
      <c r="FI223">
        <v>0.46</v>
      </c>
      <c r="FJ223">
        <f t="shared" si="103"/>
        <v>0.46</v>
      </c>
      <c r="FU223">
        <v>777285</v>
      </c>
      <c r="FX223">
        <v>0.47</v>
      </c>
      <c r="FY223">
        <f t="shared" si="104"/>
        <v>0.47</v>
      </c>
      <c r="GJ223">
        <v>777285</v>
      </c>
      <c r="GM223">
        <v>0.43</v>
      </c>
      <c r="GN223">
        <f t="shared" si="105"/>
        <v>0.43</v>
      </c>
      <c r="GY223">
        <v>777285</v>
      </c>
      <c r="HB223">
        <v>0.46</v>
      </c>
      <c r="HC223">
        <f t="shared" si="106"/>
        <v>0.46</v>
      </c>
      <c r="HN223">
        <v>777285</v>
      </c>
      <c r="HQ223">
        <v>0.51</v>
      </c>
      <c r="HR223">
        <f t="shared" si="107"/>
        <v>0.51</v>
      </c>
      <c r="ID223">
        <v>777681</v>
      </c>
      <c r="IG223">
        <v>0.55000000000000004</v>
      </c>
      <c r="IH223">
        <f t="shared" si="108"/>
        <v>0.55000000000000004</v>
      </c>
      <c r="IS223">
        <v>777681</v>
      </c>
      <c r="IV223">
        <v>0.56000000000000005</v>
      </c>
      <c r="IW223">
        <f t="shared" si="109"/>
        <v>0.56000000000000005</v>
      </c>
      <c r="JH223">
        <v>777681</v>
      </c>
      <c r="JK223">
        <v>0.57999999999999996</v>
      </c>
      <c r="JL223">
        <f t="shared" si="110"/>
        <v>0.57999999999999996</v>
      </c>
      <c r="JW223">
        <v>777681</v>
      </c>
      <c r="JZ223">
        <v>0.56999999999999995</v>
      </c>
      <c r="KA223">
        <f t="shared" si="111"/>
        <v>0.56999999999999995</v>
      </c>
      <c r="KL223">
        <v>777681</v>
      </c>
      <c r="KO223">
        <v>0.6</v>
      </c>
      <c r="KP223">
        <f t="shared" si="112"/>
        <v>0.6</v>
      </c>
      <c r="LA223">
        <v>777681</v>
      </c>
      <c r="LD223">
        <v>0.57999999999999996</v>
      </c>
      <c r="LE223">
        <f t="shared" si="113"/>
        <v>0.57999999999999996</v>
      </c>
      <c r="LP223">
        <v>777681</v>
      </c>
      <c r="LS223">
        <v>0.54</v>
      </c>
      <c r="LT223">
        <f t="shared" si="114"/>
        <v>0.54</v>
      </c>
      <c r="ME223">
        <v>777681</v>
      </c>
      <c r="MH223">
        <v>0.63</v>
      </c>
      <c r="MI223">
        <f t="shared" si="115"/>
        <v>0.63</v>
      </c>
      <c r="MT223">
        <v>777681</v>
      </c>
      <c r="MW223">
        <v>0.61</v>
      </c>
      <c r="MX223">
        <f t="shared" si="116"/>
        <v>0.61</v>
      </c>
      <c r="NI223">
        <v>777681</v>
      </c>
      <c r="NL223">
        <v>0.54</v>
      </c>
      <c r="NM223">
        <f t="shared" si="117"/>
        <v>0.54</v>
      </c>
      <c r="NX223">
        <v>777681</v>
      </c>
      <c r="OA223">
        <v>0.49</v>
      </c>
      <c r="OB223">
        <f t="shared" si="118"/>
        <v>0.49</v>
      </c>
      <c r="OM223">
        <v>777681</v>
      </c>
      <c r="OP223">
        <v>0.56999999999999995</v>
      </c>
      <c r="OQ223">
        <f t="shared" si="119"/>
        <v>0.56999999999999995</v>
      </c>
      <c r="PB223">
        <v>777681</v>
      </c>
      <c r="PE223">
        <v>0.55000000000000004</v>
      </c>
      <c r="PF223">
        <f t="shared" si="120"/>
        <v>0.55000000000000004</v>
      </c>
      <c r="PQ223">
        <v>777681</v>
      </c>
      <c r="PT223">
        <v>0.56999999999999995</v>
      </c>
      <c r="PU223">
        <f t="shared" si="121"/>
        <v>0.56999999999999995</v>
      </c>
      <c r="QF223">
        <v>777681</v>
      </c>
      <c r="QI223">
        <v>0.56000000000000005</v>
      </c>
      <c r="QJ223">
        <f t="shared" si="122"/>
        <v>0.56000000000000005</v>
      </c>
      <c r="QU223">
        <v>777681</v>
      </c>
      <c r="QX223">
        <v>0.56000000000000005</v>
      </c>
      <c r="QY223">
        <f t="shared" si="123"/>
        <v>0.56000000000000005</v>
      </c>
    </row>
    <row r="224" spans="12:467" x14ac:dyDescent="0.2">
      <c r="L224">
        <v>777288</v>
      </c>
      <c r="O224">
        <v>0.57999999999999996</v>
      </c>
      <c r="P224">
        <f t="shared" si="93"/>
        <v>0.57999999999999996</v>
      </c>
      <c r="AA224">
        <v>777288</v>
      </c>
      <c r="AD224">
        <v>0.56999999999999995</v>
      </c>
      <c r="AE224">
        <f t="shared" si="94"/>
        <v>0.56999999999999995</v>
      </c>
      <c r="AP224">
        <v>777288</v>
      </c>
      <c r="AS224">
        <v>0.45</v>
      </c>
      <c r="AT224">
        <f t="shared" si="95"/>
        <v>0.45</v>
      </c>
      <c r="BE224">
        <v>777288</v>
      </c>
      <c r="BH224">
        <v>0.61</v>
      </c>
      <c r="BI224">
        <f t="shared" si="96"/>
        <v>0.61</v>
      </c>
      <c r="BT224">
        <v>777288</v>
      </c>
      <c r="BW224">
        <v>0.63</v>
      </c>
      <c r="BX224">
        <f t="shared" si="97"/>
        <v>0.63</v>
      </c>
      <c r="CI224">
        <v>777288</v>
      </c>
      <c r="CL224">
        <v>0.53</v>
      </c>
      <c r="CM224">
        <f t="shared" si="98"/>
        <v>0.53</v>
      </c>
      <c r="CX224">
        <v>777288</v>
      </c>
      <c r="DA224">
        <v>0.53</v>
      </c>
      <c r="DB224">
        <f t="shared" si="99"/>
        <v>0.53</v>
      </c>
      <c r="DM224">
        <v>777288</v>
      </c>
      <c r="DP224">
        <v>0.55000000000000004</v>
      </c>
      <c r="DQ224">
        <f t="shared" si="100"/>
        <v>0.55000000000000004</v>
      </c>
      <c r="EB224">
        <v>777288</v>
      </c>
      <c r="EE224">
        <v>0.56000000000000005</v>
      </c>
      <c r="EF224">
        <f t="shared" si="101"/>
        <v>0.56000000000000005</v>
      </c>
      <c r="EQ224">
        <v>777288</v>
      </c>
      <c r="ET224">
        <v>0.56000000000000005</v>
      </c>
      <c r="EU224">
        <f t="shared" si="102"/>
        <v>0.56000000000000005</v>
      </c>
      <c r="FF224">
        <v>777288</v>
      </c>
      <c r="FI224">
        <v>0.55000000000000004</v>
      </c>
      <c r="FJ224">
        <f t="shared" si="103"/>
        <v>0.55000000000000004</v>
      </c>
      <c r="FU224">
        <v>777288</v>
      </c>
      <c r="FX224">
        <v>0.54</v>
      </c>
      <c r="FY224">
        <f t="shared" si="104"/>
        <v>0.54</v>
      </c>
      <c r="GJ224">
        <v>777288</v>
      </c>
      <c r="GM224">
        <v>0.56000000000000005</v>
      </c>
      <c r="GN224">
        <f t="shared" si="105"/>
        <v>0.56000000000000005</v>
      </c>
      <c r="GY224">
        <v>777288</v>
      </c>
      <c r="HB224">
        <v>0.57999999999999996</v>
      </c>
      <c r="HC224">
        <f t="shared" si="106"/>
        <v>0.57999999999999996</v>
      </c>
      <c r="HN224">
        <v>777288</v>
      </c>
      <c r="HQ224">
        <v>0.51</v>
      </c>
      <c r="HR224">
        <f t="shared" si="107"/>
        <v>0.51</v>
      </c>
      <c r="ID224">
        <v>777684</v>
      </c>
      <c r="IG224">
        <v>0.55000000000000004</v>
      </c>
      <c r="IH224">
        <f t="shared" si="108"/>
        <v>0.55000000000000004</v>
      </c>
      <c r="IS224">
        <v>777684</v>
      </c>
      <c r="IV224">
        <v>0.56000000000000005</v>
      </c>
      <c r="IW224">
        <f t="shared" si="109"/>
        <v>0.56000000000000005</v>
      </c>
      <c r="JH224">
        <v>777684</v>
      </c>
      <c r="JK224">
        <v>0.56000000000000005</v>
      </c>
      <c r="JL224">
        <f t="shared" si="110"/>
        <v>0.56000000000000005</v>
      </c>
      <c r="JW224">
        <v>777684</v>
      </c>
      <c r="JZ224">
        <v>0.55000000000000004</v>
      </c>
      <c r="KA224">
        <f t="shared" si="111"/>
        <v>0.55000000000000004</v>
      </c>
      <c r="KL224">
        <v>777684</v>
      </c>
      <c r="KO224">
        <v>0.63</v>
      </c>
      <c r="KP224">
        <f t="shared" si="112"/>
        <v>0.63</v>
      </c>
      <c r="LA224">
        <v>777684</v>
      </c>
      <c r="LD224">
        <v>0.56999999999999995</v>
      </c>
      <c r="LE224">
        <f t="shared" si="113"/>
        <v>0.56999999999999995</v>
      </c>
      <c r="LP224">
        <v>777684</v>
      </c>
      <c r="LS224">
        <v>0.56000000000000005</v>
      </c>
      <c r="LT224">
        <f t="shared" si="114"/>
        <v>0.56000000000000005</v>
      </c>
      <c r="ME224">
        <v>777684</v>
      </c>
      <c r="MH224">
        <v>0.61</v>
      </c>
      <c r="MI224">
        <f t="shared" si="115"/>
        <v>0.61</v>
      </c>
      <c r="MT224">
        <v>777684</v>
      </c>
      <c r="MW224">
        <v>0.54</v>
      </c>
      <c r="MX224">
        <f t="shared" si="116"/>
        <v>0.54</v>
      </c>
      <c r="NI224">
        <v>777684</v>
      </c>
      <c r="NL224">
        <v>0.54</v>
      </c>
      <c r="NM224">
        <f t="shared" si="117"/>
        <v>0.54</v>
      </c>
      <c r="NX224">
        <v>777684</v>
      </c>
      <c r="OA224">
        <v>0.53</v>
      </c>
      <c r="OB224">
        <f t="shared" si="118"/>
        <v>0.53</v>
      </c>
      <c r="OM224">
        <v>777684</v>
      </c>
      <c r="OP224">
        <v>0.54</v>
      </c>
      <c r="OQ224">
        <f t="shared" si="119"/>
        <v>0.54</v>
      </c>
      <c r="PB224">
        <v>777684</v>
      </c>
      <c r="PE224">
        <v>0.51</v>
      </c>
      <c r="PF224">
        <f t="shared" si="120"/>
        <v>0.51</v>
      </c>
      <c r="PQ224">
        <v>777684</v>
      </c>
      <c r="PT224">
        <v>0.55000000000000004</v>
      </c>
      <c r="PU224">
        <f t="shared" si="121"/>
        <v>0.55000000000000004</v>
      </c>
      <c r="QF224">
        <v>777684</v>
      </c>
      <c r="QI224">
        <v>0.54</v>
      </c>
      <c r="QJ224">
        <f t="shared" si="122"/>
        <v>0.54</v>
      </c>
      <c r="QU224">
        <v>777684</v>
      </c>
      <c r="QX224">
        <v>0.54</v>
      </c>
      <c r="QY224">
        <f t="shared" si="123"/>
        <v>0.54</v>
      </c>
    </row>
    <row r="225" spans="12:467" x14ac:dyDescent="0.2">
      <c r="L225">
        <v>777293</v>
      </c>
      <c r="O225">
        <v>0.44</v>
      </c>
      <c r="P225">
        <f t="shared" si="93"/>
        <v>0.44</v>
      </c>
      <c r="AA225">
        <v>777293</v>
      </c>
      <c r="AD225">
        <v>0.43</v>
      </c>
      <c r="AE225">
        <f t="shared" si="94"/>
        <v>0.43</v>
      </c>
      <c r="AP225">
        <v>777293</v>
      </c>
      <c r="AS225">
        <v>0.48</v>
      </c>
      <c r="AT225">
        <f t="shared" si="95"/>
        <v>0.48</v>
      </c>
      <c r="BE225">
        <v>777293</v>
      </c>
      <c r="BH225">
        <v>0.44</v>
      </c>
      <c r="BI225">
        <f t="shared" si="96"/>
        <v>0.44</v>
      </c>
      <c r="BT225">
        <v>777293</v>
      </c>
      <c r="BW225">
        <v>0.69</v>
      </c>
      <c r="BX225">
        <f t="shared" si="97"/>
        <v>0.69</v>
      </c>
      <c r="CI225">
        <v>777293</v>
      </c>
      <c r="CL225">
        <v>0.46</v>
      </c>
      <c r="CM225">
        <f t="shared" si="98"/>
        <v>0.46</v>
      </c>
      <c r="CX225">
        <v>777293</v>
      </c>
      <c r="DA225">
        <v>0.46</v>
      </c>
      <c r="DB225">
        <f t="shared" si="99"/>
        <v>0.46</v>
      </c>
      <c r="DM225">
        <v>777293</v>
      </c>
      <c r="DP225">
        <v>0.44</v>
      </c>
      <c r="DQ225">
        <f t="shared" si="100"/>
        <v>0.44</v>
      </c>
      <c r="EB225">
        <v>777293</v>
      </c>
      <c r="EE225">
        <v>0.43</v>
      </c>
      <c r="EF225">
        <f t="shared" si="101"/>
        <v>0.43</v>
      </c>
      <c r="EQ225">
        <v>777293</v>
      </c>
      <c r="ET225">
        <v>0.43</v>
      </c>
      <c r="EU225">
        <f t="shared" si="102"/>
        <v>0.43</v>
      </c>
      <c r="FF225">
        <v>777293</v>
      </c>
      <c r="FI225">
        <v>0.48</v>
      </c>
      <c r="FJ225">
        <f t="shared" si="103"/>
        <v>0.48</v>
      </c>
      <c r="FU225">
        <v>777293</v>
      </c>
      <c r="FX225">
        <v>0.45</v>
      </c>
      <c r="FY225">
        <f t="shared" si="104"/>
        <v>0.45</v>
      </c>
      <c r="GJ225">
        <v>777293</v>
      </c>
      <c r="GM225">
        <v>0.43</v>
      </c>
      <c r="GN225">
        <f t="shared" si="105"/>
        <v>0.43</v>
      </c>
      <c r="GY225">
        <v>777293</v>
      </c>
      <c r="HB225">
        <v>0.45</v>
      </c>
      <c r="HC225">
        <f t="shared" si="106"/>
        <v>0.45</v>
      </c>
      <c r="HN225">
        <v>777293</v>
      </c>
      <c r="HQ225">
        <v>0.43</v>
      </c>
      <c r="HR225">
        <f t="shared" si="107"/>
        <v>0.43</v>
      </c>
      <c r="ID225">
        <v>777689</v>
      </c>
      <c r="IG225">
        <v>0.47</v>
      </c>
      <c r="IH225">
        <f t="shared" si="108"/>
        <v>0.47</v>
      </c>
      <c r="IS225">
        <v>777689</v>
      </c>
      <c r="IV225">
        <v>0.49</v>
      </c>
      <c r="IW225">
        <f t="shared" si="109"/>
        <v>0.49</v>
      </c>
      <c r="JH225">
        <v>777689</v>
      </c>
      <c r="JK225">
        <v>0.47</v>
      </c>
      <c r="JL225">
        <f t="shared" si="110"/>
        <v>0.47</v>
      </c>
      <c r="JW225">
        <v>777689</v>
      </c>
      <c r="JZ225">
        <v>0.47</v>
      </c>
      <c r="KA225">
        <f t="shared" si="111"/>
        <v>0.47</v>
      </c>
      <c r="KL225">
        <v>777689</v>
      </c>
      <c r="KO225">
        <v>0.46</v>
      </c>
      <c r="KP225">
        <f t="shared" si="112"/>
        <v>0.46</v>
      </c>
      <c r="LA225">
        <v>777689</v>
      </c>
      <c r="LD225">
        <v>0.46</v>
      </c>
      <c r="LE225">
        <f t="shared" si="113"/>
        <v>0.46</v>
      </c>
      <c r="LP225">
        <v>777689</v>
      </c>
      <c r="LS225">
        <v>0.47</v>
      </c>
      <c r="LT225">
        <f t="shared" si="114"/>
        <v>0.47</v>
      </c>
      <c r="ME225">
        <v>777689</v>
      </c>
      <c r="MH225">
        <v>0.49</v>
      </c>
      <c r="MI225">
        <f t="shared" si="115"/>
        <v>0.49</v>
      </c>
      <c r="MT225">
        <v>777689</v>
      </c>
      <c r="MW225">
        <v>0.47</v>
      </c>
      <c r="MX225">
        <f t="shared" si="116"/>
        <v>0.47</v>
      </c>
      <c r="NI225">
        <v>777689</v>
      </c>
      <c r="NL225">
        <v>0.46</v>
      </c>
      <c r="NM225">
        <f t="shared" si="117"/>
        <v>0.46</v>
      </c>
      <c r="NX225">
        <v>777689</v>
      </c>
      <c r="OA225">
        <v>0.55000000000000004</v>
      </c>
      <c r="OB225">
        <f t="shared" si="118"/>
        <v>0.55000000000000004</v>
      </c>
      <c r="OM225">
        <v>777689</v>
      </c>
      <c r="OP225">
        <v>0.48</v>
      </c>
      <c r="OQ225">
        <f t="shared" si="119"/>
        <v>0.48</v>
      </c>
      <c r="PB225">
        <v>777689</v>
      </c>
      <c r="PE225">
        <v>0.44</v>
      </c>
      <c r="PF225">
        <f t="shared" si="120"/>
        <v>0.44</v>
      </c>
      <c r="PQ225">
        <v>777689</v>
      </c>
      <c r="PT225">
        <v>0.5</v>
      </c>
      <c r="PU225">
        <f t="shared" si="121"/>
        <v>0.5</v>
      </c>
      <c r="QF225">
        <v>777689</v>
      </c>
      <c r="QI225">
        <v>0.48</v>
      </c>
      <c r="QJ225">
        <f t="shared" si="122"/>
        <v>0.48</v>
      </c>
      <c r="QU225">
        <v>777689</v>
      </c>
      <c r="QX225">
        <v>0.48</v>
      </c>
      <c r="QY225">
        <f t="shared" si="123"/>
        <v>0.48</v>
      </c>
    </row>
    <row r="226" spans="12:467" x14ac:dyDescent="0.2">
      <c r="L226">
        <v>777294</v>
      </c>
      <c r="O226">
        <v>0.52</v>
      </c>
      <c r="P226">
        <f t="shared" si="93"/>
        <v>0.52</v>
      </c>
      <c r="AA226">
        <v>777294</v>
      </c>
      <c r="AD226">
        <v>0.6</v>
      </c>
      <c r="AE226">
        <f t="shared" si="94"/>
        <v>0.6</v>
      </c>
      <c r="AP226">
        <v>777294</v>
      </c>
      <c r="AS226">
        <v>0.39</v>
      </c>
      <c r="AT226">
        <f t="shared" si="95"/>
        <v>0.39</v>
      </c>
      <c r="BE226">
        <v>777294</v>
      </c>
      <c r="BH226">
        <v>0.51</v>
      </c>
      <c r="BI226">
        <f t="shared" si="96"/>
        <v>0.51</v>
      </c>
      <c r="BT226">
        <v>777294</v>
      </c>
      <c r="BW226">
        <v>0.55000000000000004</v>
      </c>
      <c r="BX226">
        <f t="shared" si="97"/>
        <v>0.55000000000000004</v>
      </c>
      <c r="CI226">
        <v>777294</v>
      </c>
      <c r="CL226">
        <v>0.56000000000000005</v>
      </c>
      <c r="CM226">
        <f t="shared" si="98"/>
        <v>0.56000000000000005</v>
      </c>
      <c r="CX226">
        <v>777294</v>
      </c>
      <c r="DA226">
        <v>0.53</v>
      </c>
      <c r="DB226">
        <f t="shared" si="99"/>
        <v>0.53</v>
      </c>
      <c r="DM226">
        <v>777294</v>
      </c>
      <c r="DP226">
        <v>0.52</v>
      </c>
      <c r="DQ226">
        <f t="shared" si="100"/>
        <v>0.52</v>
      </c>
      <c r="EB226">
        <v>777294</v>
      </c>
      <c r="EE226">
        <v>0.55000000000000004</v>
      </c>
      <c r="EF226">
        <f t="shared" si="101"/>
        <v>0.55000000000000004</v>
      </c>
      <c r="EQ226">
        <v>777294</v>
      </c>
      <c r="ET226">
        <v>0.55000000000000004</v>
      </c>
      <c r="EU226">
        <f t="shared" si="102"/>
        <v>0.55000000000000004</v>
      </c>
      <c r="FF226">
        <v>777294</v>
      </c>
      <c r="FI226">
        <v>0.55000000000000004</v>
      </c>
      <c r="FJ226">
        <f t="shared" si="103"/>
        <v>0.55000000000000004</v>
      </c>
      <c r="FU226">
        <v>777294</v>
      </c>
      <c r="FX226">
        <v>0.55000000000000004</v>
      </c>
      <c r="FY226">
        <f t="shared" si="104"/>
        <v>0.55000000000000004</v>
      </c>
      <c r="GJ226">
        <v>777294</v>
      </c>
      <c r="GM226">
        <v>0.51</v>
      </c>
      <c r="GN226">
        <f t="shared" si="105"/>
        <v>0.51</v>
      </c>
      <c r="GY226">
        <v>777294</v>
      </c>
      <c r="HB226">
        <v>0.56000000000000005</v>
      </c>
      <c r="HC226">
        <f t="shared" si="106"/>
        <v>0.56000000000000005</v>
      </c>
      <c r="HN226">
        <v>777294</v>
      </c>
      <c r="HQ226">
        <v>0.55000000000000004</v>
      </c>
      <c r="HR226">
        <f t="shared" si="107"/>
        <v>0.55000000000000004</v>
      </c>
      <c r="ID226">
        <v>777692</v>
      </c>
      <c r="IG226">
        <v>0.49</v>
      </c>
      <c r="IH226">
        <f t="shared" si="108"/>
        <v>0.49</v>
      </c>
      <c r="IS226">
        <v>777692</v>
      </c>
      <c r="IV226">
        <v>0.51</v>
      </c>
      <c r="IW226">
        <f t="shared" si="109"/>
        <v>0.51</v>
      </c>
      <c r="JH226">
        <v>777692</v>
      </c>
      <c r="JK226">
        <v>0.53</v>
      </c>
      <c r="JL226">
        <f t="shared" si="110"/>
        <v>0.53</v>
      </c>
      <c r="JW226">
        <v>777692</v>
      </c>
      <c r="JZ226">
        <v>0.5</v>
      </c>
      <c r="KA226">
        <f t="shared" si="111"/>
        <v>0.5</v>
      </c>
      <c r="KL226">
        <v>777692</v>
      </c>
      <c r="KO226">
        <v>0.52</v>
      </c>
      <c r="KP226">
        <f t="shared" si="112"/>
        <v>0.52</v>
      </c>
      <c r="LA226">
        <v>777692</v>
      </c>
      <c r="LD226">
        <v>0.49</v>
      </c>
      <c r="LE226">
        <f t="shared" si="113"/>
        <v>0.49</v>
      </c>
      <c r="LP226">
        <v>777692</v>
      </c>
      <c r="LS226">
        <v>0.48</v>
      </c>
      <c r="LT226">
        <f t="shared" si="114"/>
        <v>0.48</v>
      </c>
      <c r="ME226">
        <v>777692</v>
      </c>
      <c r="MH226">
        <v>0.51</v>
      </c>
      <c r="MI226">
        <f t="shared" si="115"/>
        <v>0.51</v>
      </c>
      <c r="MT226">
        <v>777692</v>
      </c>
      <c r="MW226">
        <v>0.54</v>
      </c>
      <c r="MX226">
        <f t="shared" si="116"/>
        <v>0.54</v>
      </c>
      <c r="NI226">
        <v>777692</v>
      </c>
      <c r="NL226">
        <v>0.5</v>
      </c>
      <c r="NM226">
        <f t="shared" si="117"/>
        <v>0.5</v>
      </c>
      <c r="NX226">
        <v>777692</v>
      </c>
      <c r="OA226">
        <v>0.5</v>
      </c>
      <c r="OB226">
        <f t="shared" si="118"/>
        <v>0.5</v>
      </c>
      <c r="OM226">
        <v>777692</v>
      </c>
      <c r="OP226">
        <v>0.51</v>
      </c>
      <c r="OQ226">
        <f t="shared" si="119"/>
        <v>0.51</v>
      </c>
      <c r="PB226">
        <v>777692</v>
      </c>
      <c r="PE226">
        <v>0.52</v>
      </c>
      <c r="PF226">
        <f t="shared" si="120"/>
        <v>0.52</v>
      </c>
      <c r="PQ226">
        <v>777692</v>
      </c>
      <c r="PT226">
        <v>0.51</v>
      </c>
      <c r="PU226">
        <f t="shared" si="121"/>
        <v>0.51</v>
      </c>
      <c r="QF226">
        <v>777692</v>
      </c>
      <c r="QI226">
        <v>0.51</v>
      </c>
      <c r="QJ226">
        <f t="shared" si="122"/>
        <v>0.51</v>
      </c>
      <c r="QU226">
        <v>777692</v>
      </c>
      <c r="QX226">
        <v>0.49</v>
      </c>
      <c r="QY226">
        <f t="shared" si="123"/>
        <v>0.49</v>
      </c>
    </row>
    <row r="227" spans="12:467" x14ac:dyDescent="0.2">
      <c r="L227">
        <v>777265</v>
      </c>
      <c r="O227">
        <v>0.41</v>
      </c>
      <c r="P227">
        <f t="shared" si="93"/>
        <v>0.41</v>
      </c>
      <c r="AA227">
        <v>777265</v>
      </c>
      <c r="AD227">
        <v>0.36</v>
      </c>
      <c r="AE227">
        <f t="shared" si="94"/>
        <v>0.36</v>
      </c>
      <c r="AP227">
        <v>777265</v>
      </c>
      <c r="AS227">
        <v>0.45</v>
      </c>
      <c r="AT227">
        <f t="shared" si="95"/>
        <v>0.45</v>
      </c>
      <c r="BE227">
        <v>777265</v>
      </c>
      <c r="BH227">
        <v>0.42</v>
      </c>
      <c r="BI227">
        <f t="shared" si="96"/>
        <v>0.42</v>
      </c>
      <c r="BT227">
        <v>777265</v>
      </c>
      <c r="BW227">
        <v>0.35</v>
      </c>
      <c r="BX227">
        <f t="shared" si="97"/>
        <v>0.35</v>
      </c>
      <c r="CI227">
        <v>777265</v>
      </c>
      <c r="CL227">
        <v>0.41</v>
      </c>
      <c r="CM227">
        <f t="shared" si="98"/>
        <v>0.41</v>
      </c>
      <c r="CX227">
        <v>777265</v>
      </c>
      <c r="DA227">
        <v>0.43</v>
      </c>
      <c r="DB227">
        <f t="shared" si="99"/>
        <v>0.43</v>
      </c>
      <c r="DM227">
        <v>777265</v>
      </c>
      <c r="DP227">
        <v>0.4</v>
      </c>
      <c r="DQ227">
        <f t="shared" si="100"/>
        <v>0.4</v>
      </c>
      <c r="EB227">
        <v>777265</v>
      </c>
      <c r="EE227">
        <v>0.41</v>
      </c>
      <c r="EF227">
        <f t="shared" si="101"/>
        <v>0.41</v>
      </c>
      <c r="EQ227">
        <v>777265</v>
      </c>
      <c r="ET227">
        <v>0.41</v>
      </c>
      <c r="EU227">
        <f t="shared" si="102"/>
        <v>0.41</v>
      </c>
      <c r="FF227">
        <v>777265</v>
      </c>
      <c r="FI227">
        <v>0.44</v>
      </c>
      <c r="FJ227">
        <f t="shared" si="103"/>
        <v>0.44</v>
      </c>
      <c r="FU227">
        <v>777265</v>
      </c>
      <c r="FX227">
        <v>0.42</v>
      </c>
      <c r="FY227">
        <f t="shared" si="104"/>
        <v>0.42</v>
      </c>
      <c r="GJ227">
        <v>777265</v>
      </c>
      <c r="GM227">
        <v>0.4</v>
      </c>
      <c r="GN227">
        <f t="shared" si="105"/>
        <v>0.4</v>
      </c>
      <c r="GY227">
        <v>777265</v>
      </c>
      <c r="HB227">
        <v>0.42</v>
      </c>
      <c r="HC227">
        <f t="shared" si="106"/>
        <v>0.42</v>
      </c>
      <c r="HN227">
        <v>777265</v>
      </c>
      <c r="HQ227">
        <v>0.4</v>
      </c>
      <c r="HR227">
        <f t="shared" si="107"/>
        <v>0.4</v>
      </c>
      <c r="ID227">
        <v>777669</v>
      </c>
      <c r="IG227">
        <v>0.47</v>
      </c>
      <c r="IH227">
        <f t="shared" si="108"/>
        <v>0.47</v>
      </c>
      <c r="IS227">
        <v>777669</v>
      </c>
      <c r="IV227">
        <v>0.42</v>
      </c>
      <c r="IW227">
        <f t="shared" si="109"/>
        <v>0.42</v>
      </c>
      <c r="JH227">
        <v>777669</v>
      </c>
      <c r="JK227">
        <v>0.46</v>
      </c>
      <c r="JL227">
        <f t="shared" si="110"/>
        <v>0.46</v>
      </c>
      <c r="JW227">
        <v>777669</v>
      </c>
      <c r="JZ227">
        <v>0.46</v>
      </c>
      <c r="KA227">
        <f t="shared" si="111"/>
        <v>0.46</v>
      </c>
      <c r="KL227">
        <v>777669</v>
      </c>
      <c r="KO227">
        <v>0.48</v>
      </c>
      <c r="KP227">
        <f t="shared" si="112"/>
        <v>0.48</v>
      </c>
      <c r="LA227">
        <v>777669</v>
      </c>
      <c r="LD227">
        <v>0.45</v>
      </c>
      <c r="LE227">
        <f t="shared" si="113"/>
        <v>0.45</v>
      </c>
      <c r="LP227">
        <v>777669</v>
      </c>
      <c r="LS227">
        <v>0.43</v>
      </c>
      <c r="LT227">
        <f t="shared" si="114"/>
        <v>0.43</v>
      </c>
      <c r="ME227">
        <v>777669</v>
      </c>
      <c r="MH227">
        <v>0.47</v>
      </c>
      <c r="MI227">
        <f t="shared" si="115"/>
        <v>0.47</v>
      </c>
      <c r="MT227">
        <v>777669</v>
      </c>
      <c r="MW227">
        <v>0.55000000000000004</v>
      </c>
      <c r="MX227">
        <f t="shared" si="116"/>
        <v>0.55000000000000004</v>
      </c>
      <c r="NI227">
        <v>777669</v>
      </c>
      <c r="NL227">
        <v>0.41</v>
      </c>
      <c r="NM227">
        <f t="shared" si="117"/>
        <v>0.41</v>
      </c>
      <c r="NX227">
        <v>777669</v>
      </c>
      <c r="OA227">
        <v>0.51</v>
      </c>
      <c r="OB227">
        <f t="shared" si="118"/>
        <v>0.51</v>
      </c>
      <c r="OM227">
        <v>777669</v>
      </c>
      <c r="OP227">
        <v>0.47</v>
      </c>
      <c r="OQ227">
        <f t="shared" si="119"/>
        <v>0.47</v>
      </c>
      <c r="PB227">
        <v>777669</v>
      </c>
      <c r="PE227">
        <v>0.46</v>
      </c>
      <c r="PF227">
        <f t="shared" si="120"/>
        <v>0.46</v>
      </c>
      <c r="PQ227">
        <v>777669</v>
      </c>
      <c r="PT227">
        <v>0.45</v>
      </c>
      <c r="PU227">
        <f t="shared" si="121"/>
        <v>0.45</v>
      </c>
      <c r="QF227">
        <v>777669</v>
      </c>
      <c r="QI227">
        <v>0.48</v>
      </c>
      <c r="QJ227">
        <f t="shared" si="122"/>
        <v>0.48</v>
      </c>
      <c r="QU227">
        <v>777669</v>
      </c>
      <c r="QX227">
        <v>0.49</v>
      </c>
      <c r="QY227">
        <f t="shared" si="123"/>
        <v>0.49</v>
      </c>
    </row>
    <row r="228" spans="12:467" x14ac:dyDescent="0.2">
      <c r="L228">
        <v>777268</v>
      </c>
      <c r="O228">
        <v>0.62</v>
      </c>
      <c r="P228">
        <f t="shared" si="93"/>
        <v>0.62</v>
      </c>
      <c r="AA228">
        <v>777268</v>
      </c>
      <c r="AD228">
        <v>0.56999999999999995</v>
      </c>
      <c r="AE228">
        <f t="shared" si="94"/>
        <v>0.56999999999999995</v>
      </c>
      <c r="AP228">
        <v>777268</v>
      </c>
      <c r="AS228">
        <v>0.52</v>
      </c>
      <c r="AT228">
        <f t="shared" si="95"/>
        <v>0.52</v>
      </c>
      <c r="BE228">
        <v>777268</v>
      </c>
      <c r="BH228">
        <v>0.43</v>
      </c>
      <c r="BI228">
        <f t="shared" si="96"/>
        <v>0.43</v>
      </c>
      <c r="BT228">
        <v>777268</v>
      </c>
      <c r="BW228">
        <v>0.42</v>
      </c>
      <c r="BX228">
        <f t="shared" si="97"/>
        <v>0.42</v>
      </c>
      <c r="CI228">
        <v>777268</v>
      </c>
      <c r="CL228">
        <v>0.56999999999999995</v>
      </c>
      <c r="CM228">
        <f t="shared" si="98"/>
        <v>0.56999999999999995</v>
      </c>
      <c r="CX228">
        <v>777268</v>
      </c>
      <c r="DA228">
        <v>0.56000000000000005</v>
      </c>
      <c r="DB228">
        <f t="shared" si="99"/>
        <v>0.56000000000000005</v>
      </c>
      <c r="DM228">
        <v>777268</v>
      </c>
      <c r="DP228">
        <v>0.57999999999999996</v>
      </c>
      <c r="DQ228">
        <f t="shared" si="100"/>
        <v>0.57999999999999996</v>
      </c>
      <c r="EB228">
        <v>777268</v>
      </c>
      <c r="EE228">
        <v>0.59</v>
      </c>
      <c r="EF228">
        <f t="shared" si="101"/>
        <v>0.59</v>
      </c>
      <c r="EQ228">
        <v>777268</v>
      </c>
      <c r="ET228">
        <v>0.59</v>
      </c>
      <c r="EU228">
        <f t="shared" si="102"/>
        <v>0.59</v>
      </c>
      <c r="FF228">
        <v>777268</v>
      </c>
      <c r="FI228">
        <v>0.57999999999999996</v>
      </c>
      <c r="FJ228">
        <f t="shared" si="103"/>
        <v>0.57999999999999996</v>
      </c>
      <c r="FU228">
        <v>777268</v>
      </c>
      <c r="FX228">
        <v>0.56999999999999995</v>
      </c>
      <c r="FY228">
        <f t="shared" si="104"/>
        <v>0.56999999999999995</v>
      </c>
      <c r="GJ228">
        <v>777268</v>
      </c>
      <c r="GM228">
        <v>0.57999999999999996</v>
      </c>
      <c r="GN228">
        <f t="shared" si="105"/>
        <v>0.57999999999999996</v>
      </c>
      <c r="GY228">
        <v>777268</v>
      </c>
      <c r="HB228">
        <v>0.59</v>
      </c>
      <c r="HC228">
        <f t="shared" si="106"/>
        <v>0.59</v>
      </c>
      <c r="HN228">
        <v>777268</v>
      </c>
      <c r="HQ228">
        <v>0.53</v>
      </c>
      <c r="HR228">
        <f t="shared" si="107"/>
        <v>0.53</v>
      </c>
      <c r="ID228">
        <v>777670</v>
      </c>
      <c r="IG228">
        <v>0.56999999999999995</v>
      </c>
      <c r="IH228">
        <f t="shared" si="108"/>
        <v>0.56999999999999995</v>
      </c>
      <c r="IS228">
        <v>777670</v>
      </c>
      <c r="IV228">
        <v>0.56000000000000005</v>
      </c>
      <c r="IW228">
        <f t="shared" si="109"/>
        <v>0.56000000000000005</v>
      </c>
      <c r="JH228">
        <v>777670</v>
      </c>
      <c r="JK228">
        <v>0.56999999999999995</v>
      </c>
      <c r="JL228">
        <f t="shared" si="110"/>
        <v>0.56999999999999995</v>
      </c>
      <c r="JW228">
        <v>777670</v>
      </c>
      <c r="JZ228">
        <v>0.57999999999999996</v>
      </c>
      <c r="KA228">
        <f t="shared" si="111"/>
        <v>0.57999999999999996</v>
      </c>
      <c r="KL228">
        <v>777670</v>
      </c>
      <c r="KO228">
        <v>0.63</v>
      </c>
      <c r="KP228">
        <f t="shared" si="112"/>
        <v>0.63</v>
      </c>
      <c r="LA228">
        <v>777670</v>
      </c>
      <c r="LD228">
        <v>0.57999999999999996</v>
      </c>
      <c r="LE228">
        <f t="shared" si="113"/>
        <v>0.57999999999999996</v>
      </c>
      <c r="LP228">
        <v>777670</v>
      </c>
      <c r="LS228">
        <v>0.56000000000000005</v>
      </c>
      <c r="LT228">
        <f t="shared" si="114"/>
        <v>0.56000000000000005</v>
      </c>
      <c r="ME228">
        <v>777670</v>
      </c>
      <c r="MH228">
        <v>0.59</v>
      </c>
      <c r="MI228">
        <f t="shared" si="115"/>
        <v>0.59</v>
      </c>
      <c r="MT228">
        <v>777670</v>
      </c>
      <c r="MW228">
        <v>0.69</v>
      </c>
      <c r="MX228">
        <f t="shared" si="116"/>
        <v>0.69</v>
      </c>
      <c r="NI228">
        <v>777670</v>
      </c>
      <c r="NL228">
        <v>0.55000000000000004</v>
      </c>
      <c r="NM228">
        <f t="shared" si="117"/>
        <v>0.55000000000000004</v>
      </c>
      <c r="NX228">
        <v>777670</v>
      </c>
      <c r="OA228">
        <v>0.59</v>
      </c>
      <c r="OB228">
        <f t="shared" si="118"/>
        <v>0.59</v>
      </c>
      <c r="OM228">
        <v>777670</v>
      </c>
      <c r="OP228">
        <v>0.54</v>
      </c>
      <c r="OQ228">
        <f t="shared" si="119"/>
        <v>0.54</v>
      </c>
      <c r="PB228">
        <v>777670</v>
      </c>
      <c r="PE228">
        <v>0.56999999999999995</v>
      </c>
      <c r="PF228">
        <f t="shared" si="120"/>
        <v>0.56999999999999995</v>
      </c>
      <c r="PQ228">
        <v>777670</v>
      </c>
      <c r="PT228">
        <v>0.56999999999999995</v>
      </c>
      <c r="PU228">
        <f t="shared" si="121"/>
        <v>0.56999999999999995</v>
      </c>
      <c r="QF228">
        <v>777670</v>
      </c>
      <c r="QI228">
        <v>0.56999999999999995</v>
      </c>
      <c r="QJ228">
        <f t="shared" si="122"/>
        <v>0.56999999999999995</v>
      </c>
      <c r="QU228">
        <v>777670</v>
      </c>
      <c r="QX228">
        <v>0.56999999999999995</v>
      </c>
      <c r="QY228">
        <f t="shared" si="123"/>
        <v>0.56999999999999995</v>
      </c>
    </row>
    <row r="229" spans="12:467" x14ac:dyDescent="0.2">
      <c r="L229">
        <v>777270</v>
      </c>
      <c r="O229">
        <v>0.56000000000000005</v>
      </c>
      <c r="P229">
        <f t="shared" si="93"/>
        <v>0.56000000000000005</v>
      </c>
      <c r="AA229">
        <v>777270</v>
      </c>
      <c r="AD229">
        <v>0.48</v>
      </c>
      <c r="AE229">
        <f t="shared" si="94"/>
        <v>0.48</v>
      </c>
      <c r="AP229">
        <v>777270</v>
      </c>
      <c r="AS229">
        <v>0.61</v>
      </c>
      <c r="AT229">
        <f t="shared" si="95"/>
        <v>0.61</v>
      </c>
      <c r="BE229">
        <v>777270</v>
      </c>
      <c r="BH229">
        <v>0.57999999999999996</v>
      </c>
      <c r="BI229">
        <f t="shared" si="96"/>
        <v>0.57999999999999996</v>
      </c>
      <c r="BT229">
        <v>777270</v>
      </c>
      <c r="BW229">
        <v>0.59</v>
      </c>
      <c r="BX229">
        <f t="shared" si="97"/>
        <v>0.59</v>
      </c>
      <c r="CI229">
        <v>777270</v>
      </c>
      <c r="CL229">
        <v>0.53</v>
      </c>
      <c r="CM229">
        <f t="shared" si="98"/>
        <v>0.53</v>
      </c>
      <c r="CX229">
        <v>777270</v>
      </c>
      <c r="DA229">
        <v>0.56999999999999995</v>
      </c>
      <c r="DB229">
        <f t="shared" si="99"/>
        <v>0.56999999999999995</v>
      </c>
      <c r="DM229">
        <v>777270</v>
      </c>
      <c r="DP229">
        <v>0.55000000000000004</v>
      </c>
      <c r="DQ229">
        <f t="shared" si="100"/>
        <v>0.55000000000000004</v>
      </c>
      <c r="EB229">
        <v>777270</v>
      </c>
      <c r="EE229">
        <v>0.57999999999999996</v>
      </c>
      <c r="EF229">
        <f t="shared" si="101"/>
        <v>0.57999999999999996</v>
      </c>
      <c r="EQ229">
        <v>777270</v>
      </c>
      <c r="ET229">
        <v>0.57999999999999996</v>
      </c>
      <c r="EU229">
        <f t="shared" si="102"/>
        <v>0.57999999999999996</v>
      </c>
      <c r="FF229">
        <v>777270</v>
      </c>
      <c r="FI229">
        <v>0.56999999999999995</v>
      </c>
      <c r="FJ229">
        <f t="shared" si="103"/>
        <v>0.56999999999999995</v>
      </c>
      <c r="FU229">
        <v>777270</v>
      </c>
      <c r="FX229">
        <v>0.55000000000000004</v>
      </c>
      <c r="FY229">
        <f t="shared" si="104"/>
        <v>0.55000000000000004</v>
      </c>
      <c r="GJ229">
        <v>777270</v>
      </c>
      <c r="GM229">
        <v>0.54</v>
      </c>
      <c r="GN229">
        <f t="shared" si="105"/>
        <v>0.54</v>
      </c>
      <c r="GY229">
        <v>777270</v>
      </c>
      <c r="HB229">
        <v>0.59</v>
      </c>
      <c r="HC229">
        <f t="shared" si="106"/>
        <v>0.59</v>
      </c>
      <c r="HN229">
        <v>777270</v>
      </c>
      <c r="HQ229">
        <v>0.45</v>
      </c>
      <c r="HR229">
        <f t="shared" si="107"/>
        <v>0.45</v>
      </c>
      <c r="ID229">
        <v>777671</v>
      </c>
      <c r="IG229">
        <v>0.46</v>
      </c>
      <c r="IH229">
        <f t="shared" si="108"/>
        <v>0.46</v>
      </c>
      <c r="IS229">
        <v>777671</v>
      </c>
      <c r="IV229">
        <v>0.44</v>
      </c>
      <c r="IW229">
        <f t="shared" si="109"/>
        <v>0.44</v>
      </c>
      <c r="JH229">
        <v>777671</v>
      </c>
      <c r="JK229">
        <v>0.47</v>
      </c>
      <c r="JL229">
        <f t="shared" si="110"/>
        <v>0.47</v>
      </c>
      <c r="JW229">
        <v>777671</v>
      </c>
      <c r="JZ229">
        <v>0.46</v>
      </c>
      <c r="KA229">
        <f t="shared" si="111"/>
        <v>0.46</v>
      </c>
      <c r="KL229">
        <v>777671</v>
      </c>
      <c r="KO229">
        <v>0.42</v>
      </c>
      <c r="KP229">
        <f t="shared" si="112"/>
        <v>0.42</v>
      </c>
      <c r="LA229">
        <v>777671</v>
      </c>
      <c r="LD229">
        <v>0.45</v>
      </c>
      <c r="LE229">
        <f t="shared" si="113"/>
        <v>0.45</v>
      </c>
      <c r="LP229">
        <v>777671</v>
      </c>
      <c r="LS229">
        <v>0.47</v>
      </c>
      <c r="LT229">
        <f t="shared" si="114"/>
        <v>0.47</v>
      </c>
      <c r="ME229">
        <v>777671</v>
      </c>
      <c r="MH229">
        <v>0.48</v>
      </c>
      <c r="MI229">
        <f t="shared" si="115"/>
        <v>0.48</v>
      </c>
      <c r="MT229">
        <v>777671</v>
      </c>
      <c r="MW229">
        <v>0.45</v>
      </c>
      <c r="MX229">
        <f t="shared" si="116"/>
        <v>0.45</v>
      </c>
      <c r="NI229">
        <v>777671</v>
      </c>
      <c r="NL229">
        <v>0.49</v>
      </c>
      <c r="NM229">
        <f t="shared" si="117"/>
        <v>0.49</v>
      </c>
      <c r="NX229">
        <v>777671</v>
      </c>
      <c r="OA229">
        <v>0.4</v>
      </c>
      <c r="OB229">
        <f t="shared" si="118"/>
        <v>0.4</v>
      </c>
      <c r="OM229">
        <v>777671</v>
      </c>
      <c r="OP229">
        <v>0.47</v>
      </c>
      <c r="OQ229">
        <f t="shared" si="119"/>
        <v>0.47</v>
      </c>
      <c r="PB229">
        <v>777671</v>
      </c>
      <c r="PE229">
        <v>0.47</v>
      </c>
      <c r="PF229">
        <f t="shared" si="120"/>
        <v>0.47</v>
      </c>
      <c r="PQ229">
        <v>777671</v>
      </c>
      <c r="PT229">
        <v>0.46</v>
      </c>
      <c r="PU229">
        <f t="shared" si="121"/>
        <v>0.46</v>
      </c>
      <c r="QF229">
        <v>777671</v>
      </c>
      <c r="QI229">
        <v>0.44</v>
      </c>
      <c r="QJ229">
        <f t="shared" si="122"/>
        <v>0.44</v>
      </c>
      <c r="QU229">
        <v>777671</v>
      </c>
      <c r="QX229">
        <v>0.45</v>
      </c>
      <c r="QY229">
        <f t="shared" si="123"/>
        <v>0.45</v>
      </c>
    </row>
    <row r="230" spans="12:467" x14ac:dyDescent="0.2">
      <c r="L230">
        <v>777272</v>
      </c>
      <c r="O230">
        <v>0.43</v>
      </c>
      <c r="P230">
        <f t="shared" si="93"/>
        <v>0.43</v>
      </c>
      <c r="AA230">
        <v>777272</v>
      </c>
      <c r="AD230">
        <v>0.39</v>
      </c>
      <c r="AE230">
        <f t="shared" si="94"/>
        <v>0.39</v>
      </c>
      <c r="AP230">
        <v>777272</v>
      </c>
      <c r="AS230">
        <v>0.45</v>
      </c>
      <c r="AT230">
        <f t="shared" si="95"/>
        <v>0.45</v>
      </c>
      <c r="BE230">
        <v>777272</v>
      </c>
      <c r="BH230">
        <v>0.38</v>
      </c>
      <c r="BI230">
        <f t="shared" si="96"/>
        <v>0.38</v>
      </c>
      <c r="BT230">
        <v>777272</v>
      </c>
      <c r="BW230">
        <v>0.46</v>
      </c>
      <c r="BX230">
        <f t="shared" si="97"/>
        <v>0.46</v>
      </c>
      <c r="CI230">
        <v>777272</v>
      </c>
      <c r="CL230">
        <v>0.42</v>
      </c>
      <c r="CM230">
        <f t="shared" si="98"/>
        <v>0.42</v>
      </c>
      <c r="CX230">
        <v>777272</v>
      </c>
      <c r="DA230">
        <v>0.41</v>
      </c>
      <c r="DB230">
        <f t="shared" si="99"/>
        <v>0.41</v>
      </c>
      <c r="DM230">
        <v>777272</v>
      </c>
      <c r="DP230">
        <v>0.43</v>
      </c>
      <c r="DQ230">
        <f t="shared" si="100"/>
        <v>0.43</v>
      </c>
      <c r="EB230">
        <v>777272</v>
      </c>
      <c r="EE230">
        <v>0.45</v>
      </c>
      <c r="EF230">
        <f t="shared" si="101"/>
        <v>0.45</v>
      </c>
      <c r="EQ230">
        <v>777272</v>
      </c>
      <c r="ET230">
        <v>0.45</v>
      </c>
      <c r="EU230">
        <f t="shared" si="102"/>
        <v>0.45</v>
      </c>
      <c r="FF230">
        <v>777272</v>
      </c>
      <c r="FI230">
        <v>0.46</v>
      </c>
      <c r="FJ230">
        <f t="shared" si="103"/>
        <v>0.46</v>
      </c>
      <c r="FU230">
        <v>777272</v>
      </c>
      <c r="FX230">
        <v>0.45</v>
      </c>
      <c r="FY230">
        <f t="shared" si="104"/>
        <v>0.45</v>
      </c>
      <c r="GJ230">
        <v>777272</v>
      </c>
      <c r="GM230">
        <v>0.43</v>
      </c>
      <c r="GN230">
        <f t="shared" si="105"/>
        <v>0.43</v>
      </c>
      <c r="GY230">
        <v>777272</v>
      </c>
      <c r="HB230">
        <v>0.45</v>
      </c>
      <c r="HC230">
        <f t="shared" si="106"/>
        <v>0.45</v>
      </c>
      <c r="HN230">
        <v>777272</v>
      </c>
      <c r="HQ230">
        <v>0.42</v>
      </c>
      <c r="HR230">
        <f t="shared" si="107"/>
        <v>0.42</v>
      </c>
      <c r="ID230">
        <v>777655</v>
      </c>
      <c r="IG230">
        <v>0.56000000000000005</v>
      </c>
      <c r="IH230">
        <f t="shared" si="108"/>
        <v>0.56000000000000005</v>
      </c>
      <c r="IS230">
        <v>777655</v>
      </c>
      <c r="IV230">
        <v>0.56000000000000005</v>
      </c>
      <c r="IW230">
        <f t="shared" si="109"/>
        <v>0.56000000000000005</v>
      </c>
      <c r="JH230">
        <v>777655</v>
      </c>
      <c r="JK230">
        <v>0.53</v>
      </c>
      <c r="JL230">
        <f t="shared" si="110"/>
        <v>0.53</v>
      </c>
      <c r="JW230">
        <v>777655</v>
      </c>
      <c r="JZ230">
        <v>0.56999999999999995</v>
      </c>
      <c r="KA230">
        <f t="shared" si="111"/>
        <v>0.56999999999999995</v>
      </c>
      <c r="KL230">
        <v>777655</v>
      </c>
      <c r="KO230">
        <v>0.56999999999999995</v>
      </c>
      <c r="KP230">
        <f t="shared" si="112"/>
        <v>0.56999999999999995</v>
      </c>
      <c r="LA230">
        <v>777655</v>
      </c>
      <c r="LD230">
        <v>0.54</v>
      </c>
      <c r="LE230">
        <f t="shared" si="113"/>
        <v>0.54</v>
      </c>
      <c r="LP230">
        <v>777655</v>
      </c>
      <c r="LS230">
        <v>0.55000000000000004</v>
      </c>
      <c r="LT230">
        <f t="shared" si="114"/>
        <v>0.55000000000000004</v>
      </c>
      <c r="ME230">
        <v>777655</v>
      </c>
      <c r="MH230">
        <v>0.55000000000000004</v>
      </c>
      <c r="MI230">
        <f t="shared" si="115"/>
        <v>0.55000000000000004</v>
      </c>
      <c r="MT230">
        <v>777655</v>
      </c>
      <c r="MW230">
        <v>0.47</v>
      </c>
      <c r="MX230">
        <f t="shared" si="116"/>
        <v>0.47</v>
      </c>
      <c r="NI230">
        <v>777655</v>
      </c>
      <c r="NL230">
        <v>0.55000000000000004</v>
      </c>
      <c r="NM230">
        <f t="shared" si="117"/>
        <v>0.55000000000000004</v>
      </c>
      <c r="NX230">
        <v>777655</v>
      </c>
      <c r="OA230">
        <v>0.54</v>
      </c>
      <c r="OB230">
        <f t="shared" si="118"/>
        <v>0.54</v>
      </c>
      <c r="OM230">
        <v>777655</v>
      </c>
      <c r="OP230">
        <v>0.55000000000000004</v>
      </c>
      <c r="OQ230">
        <f t="shared" si="119"/>
        <v>0.55000000000000004</v>
      </c>
      <c r="PB230">
        <v>777655</v>
      </c>
      <c r="PE230">
        <v>0.53</v>
      </c>
      <c r="PF230">
        <f t="shared" si="120"/>
        <v>0.53</v>
      </c>
      <c r="PQ230">
        <v>777655</v>
      </c>
      <c r="PT230">
        <v>0.56000000000000005</v>
      </c>
      <c r="PU230">
        <f t="shared" si="121"/>
        <v>0.56000000000000005</v>
      </c>
      <c r="QF230">
        <v>777655</v>
      </c>
      <c r="QI230">
        <v>0.56000000000000005</v>
      </c>
      <c r="QJ230">
        <f t="shared" si="122"/>
        <v>0.56000000000000005</v>
      </c>
      <c r="QU230">
        <v>777655</v>
      </c>
      <c r="QX230">
        <v>0.56000000000000005</v>
      </c>
      <c r="QY230">
        <f t="shared" si="123"/>
        <v>0.56000000000000005</v>
      </c>
    </row>
    <row r="231" spans="12:467" x14ac:dyDescent="0.2">
      <c r="L231">
        <v>777273</v>
      </c>
      <c r="O231">
        <v>0.47</v>
      </c>
      <c r="P231">
        <f t="shared" si="93"/>
        <v>0.47</v>
      </c>
      <c r="AA231">
        <v>777273</v>
      </c>
      <c r="AD231">
        <v>0.56999999999999995</v>
      </c>
      <c r="AE231">
        <f t="shared" si="94"/>
        <v>0.56999999999999995</v>
      </c>
      <c r="AP231">
        <v>777273</v>
      </c>
      <c r="AS231">
        <v>0.32</v>
      </c>
      <c r="AT231">
        <f t="shared" si="95"/>
        <v>0.32</v>
      </c>
      <c r="BE231">
        <v>777273</v>
      </c>
      <c r="BH231">
        <v>0.49</v>
      </c>
      <c r="BI231">
        <f t="shared" si="96"/>
        <v>0.49</v>
      </c>
      <c r="BT231">
        <v>777273</v>
      </c>
      <c r="BW231">
        <v>0.51</v>
      </c>
      <c r="BX231">
        <f t="shared" si="97"/>
        <v>0.51</v>
      </c>
      <c r="CI231">
        <v>777273</v>
      </c>
      <c r="CL231">
        <v>0.47</v>
      </c>
      <c r="CM231">
        <f t="shared" si="98"/>
        <v>0.47</v>
      </c>
      <c r="CX231">
        <v>777273</v>
      </c>
      <c r="DA231">
        <v>0.47</v>
      </c>
      <c r="DB231">
        <f t="shared" si="99"/>
        <v>0.47</v>
      </c>
      <c r="DM231">
        <v>777273</v>
      </c>
      <c r="DP231">
        <v>0.46</v>
      </c>
      <c r="DQ231">
        <f t="shared" si="100"/>
        <v>0.46</v>
      </c>
      <c r="EB231">
        <v>777273</v>
      </c>
      <c r="EE231">
        <v>0.48</v>
      </c>
      <c r="EF231">
        <f t="shared" si="101"/>
        <v>0.48</v>
      </c>
      <c r="EQ231">
        <v>777273</v>
      </c>
      <c r="ET231">
        <v>0.48</v>
      </c>
      <c r="EU231">
        <f t="shared" si="102"/>
        <v>0.48</v>
      </c>
      <c r="FF231">
        <v>777273</v>
      </c>
      <c r="FI231">
        <v>0.48</v>
      </c>
      <c r="FJ231">
        <f t="shared" si="103"/>
        <v>0.48</v>
      </c>
      <c r="FU231">
        <v>777273</v>
      </c>
      <c r="FX231">
        <v>0.48</v>
      </c>
      <c r="FY231">
        <f t="shared" si="104"/>
        <v>0.48</v>
      </c>
      <c r="GJ231">
        <v>777273</v>
      </c>
      <c r="GM231">
        <v>0.47</v>
      </c>
      <c r="GN231">
        <f t="shared" si="105"/>
        <v>0.47</v>
      </c>
      <c r="GY231">
        <v>777273</v>
      </c>
      <c r="HB231">
        <v>0.46</v>
      </c>
      <c r="HC231">
        <f t="shared" si="106"/>
        <v>0.46</v>
      </c>
      <c r="HN231">
        <v>777273</v>
      </c>
      <c r="HQ231">
        <v>0.42</v>
      </c>
      <c r="HR231">
        <f t="shared" si="107"/>
        <v>0.42</v>
      </c>
      <c r="ID231">
        <v>777657</v>
      </c>
      <c r="IG231">
        <v>0.56000000000000005</v>
      </c>
      <c r="IH231">
        <f t="shared" si="108"/>
        <v>0.56000000000000005</v>
      </c>
      <c r="IS231">
        <v>777657</v>
      </c>
      <c r="IV231">
        <v>0.56000000000000005</v>
      </c>
      <c r="IW231">
        <f t="shared" si="109"/>
        <v>0.56000000000000005</v>
      </c>
      <c r="JH231">
        <v>777657</v>
      </c>
      <c r="JK231">
        <v>0.6</v>
      </c>
      <c r="JL231">
        <f t="shared" si="110"/>
        <v>0.6</v>
      </c>
      <c r="JW231">
        <v>777657</v>
      </c>
      <c r="JZ231">
        <v>0.54</v>
      </c>
      <c r="KA231">
        <f t="shared" si="111"/>
        <v>0.54</v>
      </c>
      <c r="KL231">
        <v>777657</v>
      </c>
      <c r="KO231">
        <v>0.59</v>
      </c>
      <c r="KP231">
        <f t="shared" si="112"/>
        <v>0.59</v>
      </c>
      <c r="LA231">
        <v>777657</v>
      </c>
      <c r="LD231">
        <v>0.57999999999999996</v>
      </c>
      <c r="LE231">
        <f t="shared" si="113"/>
        <v>0.57999999999999996</v>
      </c>
      <c r="LP231">
        <v>777657</v>
      </c>
      <c r="LS231">
        <v>0.55000000000000004</v>
      </c>
      <c r="LT231">
        <f t="shared" si="114"/>
        <v>0.55000000000000004</v>
      </c>
      <c r="ME231">
        <v>777657</v>
      </c>
      <c r="MH231">
        <v>0.63</v>
      </c>
      <c r="MI231">
        <f t="shared" si="115"/>
        <v>0.63</v>
      </c>
      <c r="MT231">
        <v>777657</v>
      </c>
      <c r="MW231">
        <v>0.66</v>
      </c>
      <c r="MX231">
        <f t="shared" si="116"/>
        <v>0.66</v>
      </c>
      <c r="NI231">
        <v>777657</v>
      </c>
      <c r="NL231">
        <v>0.53</v>
      </c>
      <c r="NM231">
        <f t="shared" si="117"/>
        <v>0.53</v>
      </c>
      <c r="NX231">
        <v>777657</v>
      </c>
      <c r="OA231">
        <v>0.52</v>
      </c>
      <c r="OB231">
        <f t="shared" si="118"/>
        <v>0.52</v>
      </c>
      <c r="OM231">
        <v>777657</v>
      </c>
      <c r="OP231">
        <v>0.54</v>
      </c>
      <c r="OQ231">
        <f t="shared" si="119"/>
        <v>0.54</v>
      </c>
      <c r="PB231">
        <v>777657</v>
      </c>
      <c r="PE231">
        <v>0.54</v>
      </c>
      <c r="PF231">
        <f t="shared" si="120"/>
        <v>0.54</v>
      </c>
      <c r="PQ231">
        <v>777657</v>
      </c>
      <c r="PT231">
        <v>0.5</v>
      </c>
      <c r="PU231">
        <f t="shared" si="121"/>
        <v>0.5</v>
      </c>
      <c r="QF231">
        <v>777657</v>
      </c>
      <c r="QI231">
        <v>0.56000000000000005</v>
      </c>
      <c r="QJ231">
        <f t="shared" si="122"/>
        <v>0.56000000000000005</v>
      </c>
      <c r="QU231">
        <v>777657</v>
      </c>
      <c r="QX231">
        <v>0.54</v>
      </c>
      <c r="QY231">
        <f t="shared" si="123"/>
        <v>0.54</v>
      </c>
    </row>
    <row r="232" spans="12:467" x14ac:dyDescent="0.2">
      <c r="L232">
        <v>777274</v>
      </c>
      <c r="O232">
        <v>0.44</v>
      </c>
      <c r="P232">
        <f t="shared" si="93"/>
        <v>0.44</v>
      </c>
      <c r="AA232">
        <v>777274</v>
      </c>
      <c r="AD232">
        <v>0.3</v>
      </c>
      <c r="AE232">
        <f t="shared" si="94"/>
        <v>0.3</v>
      </c>
      <c r="AP232">
        <v>777274</v>
      </c>
      <c r="AS232">
        <v>0.36</v>
      </c>
      <c r="AT232">
        <f t="shared" si="95"/>
        <v>0.36</v>
      </c>
      <c r="BE232">
        <v>777274</v>
      </c>
      <c r="BH232">
        <v>0.38</v>
      </c>
      <c r="BI232">
        <f t="shared" si="96"/>
        <v>0.38</v>
      </c>
      <c r="BT232">
        <v>777274</v>
      </c>
      <c r="BW232">
        <v>0.35</v>
      </c>
      <c r="BX232">
        <f t="shared" si="97"/>
        <v>0.35</v>
      </c>
      <c r="CI232">
        <v>777274</v>
      </c>
      <c r="CL232">
        <v>0.41</v>
      </c>
      <c r="CM232">
        <f t="shared" si="98"/>
        <v>0.41</v>
      </c>
      <c r="CX232">
        <v>777274</v>
      </c>
      <c r="DA232">
        <v>0.42</v>
      </c>
      <c r="DB232">
        <f t="shared" si="99"/>
        <v>0.42</v>
      </c>
      <c r="DM232">
        <v>777274</v>
      </c>
      <c r="DP232">
        <v>0.41</v>
      </c>
      <c r="DQ232">
        <f t="shared" si="100"/>
        <v>0.41</v>
      </c>
      <c r="EB232">
        <v>777274</v>
      </c>
      <c r="EE232">
        <v>0.39</v>
      </c>
      <c r="EF232">
        <f t="shared" si="101"/>
        <v>0.39</v>
      </c>
      <c r="EQ232">
        <v>777274</v>
      </c>
      <c r="ET232">
        <v>0.39</v>
      </c>
      <c r="EU232">
        <f t="shared" si="102"/>
        <v>0.39</v>
      </c>
      <c r="FF232">
        <v>777274</v>
      </c>
      <c r="FI232">
        <v>0.43</v>
      </c>
      <c r="FJ232">
        <f t="shared" si="103"/>
        <v>0.43</v>
      </c>
      <c r="FU232">
        <v>777274</v>
      </c>
      <c r="FX232">
        <v>0.44</v>
      </c>
      <c r="FY232">
        <f t="shared" si="104"/>
        <v>0.44</v>
      </c>
      <c r="GJ232">
        <v>777274</v>
      </c>
      <c r="GM232">
        <v>0.4</v>
      </c>
      <c r="GN232">
        <f t="shared" si="105"/>
        <v>0.4</v>
      </c>
      <c r="GY232">
        <v>777274</v>
      </c>
      <c r="HB232">
        <v>0.42</v>
      </c>
      <c r="HC232">
        <f t="shared" si="106"/>
        <v>0.42</v>
      </c>
      <c r="HN232">
        <v>777274</v>
      </c>
      <c r="HQ232">
        <v>0.37</v>
      </c>
      <c r="HR232">
        <f t="shared" si="107"/>
        <v>0.37</v>
      </c>
      <c r="ID232">
        <v>777659</v>
      </c>
      <c r="IG232">
        <v>0.44</v>
      </c>
      <c r="IH232">
        <f t="shared" si="108"/>
        <v>0.44</v>
      </c>
      <c r="IS232">
        <v>777659</v>
      </c>
      <c r="IV232">
        <v>0.39</v>
      </c>
      <c r="IW232">
        <f t="shared" si="109"/>
        <v>0.39</v>
      </c>
      <c r="JH232">
        <v>777659</v>
      </c>
      <c r="JK232">
        <v>0.42</v>
      </c>
      <c r="JL232">
        <f t="shared" si="110"/>
        <v>0.42</v>
      </c>
      <c r="JW232">
        <v>777659</v>
      </c>
      <c r="JZ232">
        <v>0.41</v>
      </c>
      <c r="KA232">
        <f t="shared" si="111"/>
        <v>0.41</v>
      </c>
      <c r="KL232">
        <v>777659</v>
      </c>
      <c r="KO232">
        <v>0.45</v>
      </c>
      <c r="KP232">
        <f t="shared" si="112"/>
        <v>0.45</v>
      </c>
      <c r="LA232">
        <v>777659</v>
      </c>
      <c r="LD232">
        <v>0.4</v>
      </c>
      <c r="LE232">
        <f t="shared" si="113"/>
        <v>0.4</v>
      </c>
      <c r="LP232">
        <v>777659</v>
      </c>
      <c r="LS232">
        <v>0.41</v>
      </c>
      <c r="LT232">
        <f t="shared" si="114"/>
        <v>0.41</v>
      </c>
      <c r="ME232">
        <v>777659</v>
      </c>
      <c r="MH232">
        <v>0.41</v>
      </c>
      <c r="MI232">
        <f t="shared" si="115"/>
        <v>0.41</v>
      </c>
      <c r="MT232">
        <v>777659</v>
      </c>
      <c r="MW232">
        <v>0.49</v>
      </c>
      <c r="MX232">
        <f t="shared" si="116"/>
        <v>0.49</v>
      </c>
      <c r="NI232">
        <v>777659</v>
      </c>
      <c r="NL232">
        <v>0.42</v>
      </c>
      <c r="NM232">
        <f t="shared" si="117"/>
        <v>0.42</v>
      </c>
      <c r="NX232">
        <v>777659</v>
      </c>
      <c r="OA232">
        <v>0.4</v>
      </c>
      <c r="OB232">
        <f t="shared" si="118"/>
        <v>0.4</v>
      </c>
      <c r="OM232">
        <v>777659</v>
      </c>
      <c r="OP232">
        <v>0.43</v>
      </c>
      <c r="OQ232">
        <f t="shared" si="119"/>
        <v>0.43</v>
      </c>
      <c r="PB232">
        <v>777659</v>
      </c>
      <c r="PE232">
        <v>0.44</v>
      </c>
      <c r="PF232">
        <f t="shared" si="120"/>
        <v>0.44</v>
      </c>
      <c r="PQ232">
        <v>777659</v>
      </c>
      <c r="PT232">
        <v>0.44</v>
      </c>
      <c r="PU232">
        <f t="shared" si="121"/>
        <v>0.44</v>
      </c>
      <c r="QF232">
        <v>777659</v>
      </c>
      <c r="QI232">
        <v>0.41</v>
      </c>
      <c r="QJ232">
        <f t="shared" si="122"/>
        <v>0.41</v>
      </c>
      <c r="QU232">
        <v>777659</v>
      </c>
      <c r="QX232">
        <v>0.41</v>
      </c>
      <c r="QY232">
        <f t="shared" si="123"/>
        <v>0.41</v>
      </c>
    </row>
    <row r="233" spans="12:467" x14ac:dyDescent="0.2">
      <c r="L233">
        <v>777275</v>
      </c>
      <c r="O233">
        <v>0.49</v>
      </c>
      <c r="P233">
        <f t="shared" si="93"/>
        <v>0.49</v>
      </c>
      <c r="AA233">
        <v>777275</v>
      </c>
      <c r="AD233">
        <v>0.5</v>
      </c>
      <c r="AE233">
        <f t="shared" si="94"/>
        <v>0.5</v>
      </c>
      <c r="AP233">
        <v>777275</v>
      </c>
      <c r="AS233">
        <v>0.72</v>
      </c>
      <c r="AT233">
        <f t="shared" si="95"/>
        <v>0.72</v>
      </c>
      <c r="BE233">
        <v>777275</v>
      </c>
      <c r="BH233">
        <v>0.47</v>
      </c>
      <c r="BI233">
        <f t="shared" si="96"/>
        <v>0.47</v>
      </c>
      <c r="BT233">
        <v>777275</v>
      </c>
      <c r="BW233">
        <v>0.66</v>
      </c>
      <c r="BX233">
        <f t="shared" si="97"/>
        <v>0.66</v>
      </c>
      <c r="CI233">
        <v>777275</v>
      </c>
      <c r="CL233">
        <v>0.47</v>
      </c>
      <c r="CM233">
        <f t="shared" si="98"/>
        <v>0.47</v>
      </c>
      <c r="CX233">
        <v>777275</v>
      </c>
      <c r="DA233">
        <v>0.5</v>
      </c>
      <c r="DB233">
        <f t="shared" si="99"/>
        <v>0.5</v>
      </c>
      <c r="DM233">
        <v>777275</v>
      </c>
      <c r="DP233">
        <v>0.47</v>
      </c>
      <c r="DQ233">
        <f t="shared" si="100"/>
        <v>0.47</v>
      </c>
      <c r="EB233">
        <v>777275</v>
      </c>
      <c r="EE233">
        <v>0.46</v>
      </c>
      <c r="EF233">
        <f t="shared" si="101"/>
        <v>0.46</v>
      </c>
      <c r="EQ233">
        <v>777275</v>
      </c>
      <c r="ET233">
        <v>0.46</v>
      </c>
      <c r="EU233">
        <f t="shared" si="102"/>
        <v>0.46</v>
      </c>
      <c r="FF233">
        <v>777275</v>
      </c>
      <c r="FI233">
        <v>0.47</v>
      </c>
      <c r="FJ233">
        <f t="shared" si="103"/>
        <v>0.47</v>
      </c>
      <c r="FU233">
        <v>777275</v>
      </c>
      <c r="FX233">
        <v>0.49</v>
      </c>
      <c r="FY233">
        <f t="shared" si="104"/>
        <v>0.49</v>
      </c>
      <c r="GJ233">
        <v>777275</v>
      </c>
      <c r="GM233">
        <v>0.47</v>
      </c>
      <c r="GN233">
        <f t="shared" si="105"/>
        <v>0.47</v>
      </c>
      <c r="GY233">
        <v>777275</v>
      </c>
      <c r="HB233">
        <v>0.49</v>
      </c>
      <c r="HC233">
        <f t="shared" si="106"/>
        <v>0.49</v>
      </c>
      <c r="HN233">
        <v>777275</v>
      </c>
      <c r="HQ233">
        <v>0.43</v>
      </c>
      <c r="HR233">
        <f t="shared" si="107"/>
        <v>0.43</v>
      </c>
      <c r="ID233">
        <v>777660</v>
      </c>
      <c r="IG233">
        <v>0.6</v>
      </c>
      <c r="IH233">
        <f t="shared" si="108"/>
        <v>0.6</v>
      </c>
      <c r="IS233">
        <v>777660</v>
      </c>
      <c r="IV233">
        <v>0.59</v>
      </c>
      <c r="IW233">
        <f t="shared" si="109"/>
        <v>0.59</v>
      </c>
      <c r="JH233">
        <v>777660</v>
      </c>
      <c r="JK233">
        <v>0.59</v>
      </c>
      <c r="JL233">
        <f t="shared" si="110"/>
        <v>0.59</v>
      </c>
      <c r="JW233">
        <v>777660</v>
      </c>
      <c r="JZ233">
        <v>0.57999999999999996</v>
      </c>
      <c r="KA233">
        <f t="shared" si="111"/>
        <v>0.57999999999999996</v>
      </c>
      <c r="KL233">
        <v>777660</v>
      </c>
      <c r="KO233">
        <v>0.57999999999999996</v>
      </c>
      <c r="KP233">
        <f t="shared" si="112"/>
        <v>0.57999999999999996</v>
      </c>
      <c r="LA233">
        <v>777660</v>
      </c>
      <c r="LD233">
        <v>0.6</v>
      </c>
      <c r="LE233">
        <f t="shared" si="113"/>
        <v>0.6</v>
      </c>
      <c r="LP233">
        <v>777660</v>
      </c>
      <c r="LS233">
        <v>0.56000000000000005</v>
      </c>
      <c r="LT233">
        <f t="shared" si="114"/>
        <v>0.56000000000000005</v>
      </c>
      <c r="ME233">
        <v>777660</v>
      </c>
      <c r="MH233">
        <v>0.59</v>
      </c>
      <c r="MI233">
        <f t="shared" si="115"/>
        <v>0.59</v>
      </c>
      <c r="MT233">
        <v>777660</v>
      </c>
      <c r="MW233">
        <v>0.61</v>
      </c>
      <c r="MX233">
        <f t="shared" si="116"/>
        <v>0.61</v>
      </c>
      <c r="NI233">
        <v>777660</v>
      </c>
      <c r="NL233">
        <v>0.55000000000000004</v>
      </c>
      <c r="NM233">
        <f t="shared" si="117"/>
        <v>0.55000000000000004</v>
      </c>
      <c r="NX233">
        <v>777660</v>
      </c>
      <c r="OA233">
        <v>0.6</v>
      </c>
      <c r="OB233">
        <f t="shared" si="118"/>
        <v>0.6</v>
      </c>
      <c r="OM233">
        <v>777660</v>
      </c>
      <c r="OP233">
        <v>0.56999999999999995</v>
      </c>
      <c r="OQ233">
        <f t="shared" si="119"/>
        <v>0.56999999999999995</v>
      </c>
      <c r="PB233">
        <v>777660</v>
      </c>
      <c r="PE233">
        <v>0.6</v>
      </c>
      <c r="PF233">
        <f t="shared" si="120"/>
        <v>0.6</v>
      </c>
      <c r="PQ233">
        <v>777660</v>
      </c>
      <c r="PT233">
        <v>0.56000000000000005</v>
      </c>
      <c r="PU233">
        <f t="shared" si="121"/>
        <v>0.56000000000000005</v>
      </c>
      <c r="QF233">
        <v>777660</v>
      </c>
      <c r="QI233">
        <v>0.59</v>
      </c>
      <c r="QJ233">
        <f t="shared" si="122"/>
        <v>0.59</v>
      </c>
      <c r="QU233">
        <v>777660</v>
      </c>
      <c r="QX233">
        <v>0.56999999999999995</v>
      </c>
      <c r="QY233">
        <f t="shared" si="123"/>
        <v>0.56999999999999995</v>
      </c>
    </row>
    <row r="234" spans="12:467" x14ac:dyDescent="0.2">
      <c r="L234">
        <v>777276</v>
      </c>
      <c r="O234">
        <v>0.43</v>
      </c>
      <c r="P234">
        <f t="shared" si="93"/>
        <v>0.43</v>
      </c>
      <c r="AA234">
        <v>777276</v>
      </c>
      <c r="AD234">
        <v>0.35</v>
      </c>
      <c r="AE234">
        <f t="shared" si="94"/>
        <v>0.35</v>
      </c>
      <c r="AP234">
        <v>777276</v>
      </c>
      <c r="AS234">
        <v>0.4</v>
      </c>
      <c r="AT234">
        <f t="shared" si="95"/>
        <v>0.4</v>
      </c>
      <c r="BE234">
        <v>777276</v>
      </c>
      <c r="BH234">
        <v>0.4</v>
      </c>
      <c r="BI234">
        <f t="shared" si="96"/>
        <v>0.4</v>
      </c>
      <c r="BT234">
        <v>777276</v>
      </c>
      <c r="BW234">
        <v>0.45</v>
      </c>
      <c r="BX234">
        <f t="shared" si="97"/>
        <v>0.45</v>
      </c>
      <c r="CI234">
        <v>777276</v>
      </c>
      <c r="CL234">
        <v>0.43</v>
      </c>
      <c r="CM234">
        <f t="shared" si="98"/>
        <v>0.43</v>
      </c>
      <c r="CX234">
        <v>777276</v>
      </c>
      <c r="DA234">
        <v>0.48</v>
      </c>
      <c r="DB234">
        <f t="shared" si="99"/>
        <v>0.48</v>
      </c>
      <c r="DM234">
        <v>777276</v>
      </c>
      <c r="DP234">
        <v>0.45</v>
      </c>
      <c r="DQ234">
        <f t="shared" si="100"/>
        <v>0.45</v>
      </c>
      <c r="EB234">
        <v>777276</v>
      </c>
      <c r="EE234">
        <v>0.47</v>
      </c>
      <c r="EF234">
        <f t="shared" si="101"/>
        <v>0.47</v>
      </c>
      <c r="EQ234">
        <v>777276</v>
      </c>
      <c r="ET234">
        <v>0.47</v>
      </c>
      <c r="EU234">
        <f t="shared" si="102"/>
        <v>0.47</v>
      </c>
      <c r="FF234">
        <v>777276</v>
      </c>
      <c r="FI234">
        <v>0.49</v>
      </c>
      <c r="FJ234">
        <f t="shared" si="103"/>
        <v>0.49</v>
      </c>
      <c r="FU234">
        <v>777276</v>
      </c>
      <c r="FX234">
        <v>0.47</v>
      </c>
      <c r="FY234">
        <f t="shared" si="104"/>
        <v>0.47</v>
      </c>
      <c r="GJ234">
        <v>777276</v>
      </c>
      <c r="GM234">
        <v>0.45</v>
      </c>
      <c r="GN234">
        <f t="shared" si="105"/>
        <v>0.45</v>
      </c>
      <c r="GY234">
        <v>777276</v>
      </c>
      <c r="HB234">
        <v>0.51</v>
      </c>
      <c r="HC234">
        <f t="shared" si="106"/>
        <v>0.51</v>
      </c>
      <c r="HN234">
        <v>777276</v>
      </c>
      <c r="HQ234">
        <v>0.33</v>
      </c>
      <c r="HR234">
        <f t="shared" si="107"/>
        <v>0.33</v>
      </c>
      <c r="ID234">
        <v>777661</v>
      </c>
      <c r="IG234">
        <v>0.47</v>
      </c>
      <c r="IH234">
        <f t="shared" si="108"/>
        <v>0.47</v>
      </c>
      <c r="IS234">
        <v>777661</v>
      </c>
      <c r="IV234">
        <v>0.49</v>
      </c>
      <c r="IW234">
        <f t="shared" si="109"/>
        <v>0.49</v>
      </c>
      <c r="JH234">
        <v>777661</v>
      </c>
      <c r="JK234">
        <v>0.41</v>
      </c>
      <c r="JL234">
        <f t="shared" si="110"/>
        <v>0.41</v>
      </c>
      <c r="JW234">
        <v>777661</v>
      </c>
      <c r="JZ234">
        <v>0.45</v>
      </c>
      <c r="KA234">
        <f t="shared" si="111"/>
        <v>0.45</v>
      </c>
      <c r="KL234">
        <v>777661</v>
      </c>
      <c r="KO234">
        <v>0.48</v>
      </c>
      <c r="KP234">
        <f t="shared" si="112"/>
        <v>0.48</v>
      </c>
      <c r="LA234">
        <v>777661</v>
      </c>
      <c r="LD234">
        <v>0.45</v>
      </c>
      <c r="LE234">
        <f t="shared" si="113"/>
        <v>0.45</v>
      </c>
      <c r="LP234">
        <v>777661</v>
      </c>
      <c r="LS234">
        <v>0.45</v>
      </c>
      <c r="LT234">
        <f t="shared" si="114"/>
        <v>0.45</v>
      </c>
      <c r="ME234">
        <v>777661</v>
      </c>
      <c r="MH234">
        <v>0.4</v>
      </c>
      <c r="MI234">
        <f t="shared" si="115"/>
        <v>0.4</v>
      </c>
      <c r="MT234">
        <v>777661</v>
      </c>
      <c r="MW234">
        <v>0.34</v>
      </c>
      <c r="MX234">
        <f t="shared" si="116"/>
        <v>0.34</v>
      </c>
      <c r="NI234">
        <v>777661</v>
      </c>
      <c r="NL234">
        <v>0.47</v>
      </c>
      <c r="NM234">
        <f t="shared" si="117"/>
        <v>0.47</v>
      </c>
      <c r="NX234">
        <v>777661</v>
      </c>
      <c r="OA234">
        <v>0.45</v>
      </c>
      <c r="OB234">
        <f t="shared" si="118"/>
        <v>0.45</v>
      </c>
      <c r="OM234">
        <v>777661</v>
      </c>
      <c r="OP234">
        <v>0.48</v>
      </c>
      <c r="OQ234">
        <f t="shared" si="119"/>
        <v>0.48</v>
      </c>
      <c r="PB234">
        <v>777661</v>
      </c>
      <c r="PE234">
        <v>0.47</v>
      </c>
      <c r="PF234">
        <f t="shared" si="120"/>
        <v>0.47</v>
      </c>
      <c r="PQ234">
        <v>777661</v>
      </c>
      <c r="PT234">
        <v>0.46</v>
      </c>
      <c r="PU234">
        <f t="shared" si="121"/>
        <v>0.46</v>
      </c>
      <c r="QF234">
        <v>777661</v>
      </c>
      <c r="QI234">
        <v>0.49</v>
      </c>
      <c r="QJ234">
        <f t="shared" si="122"/>
        <v>0.49</v>
      </c>
      <c r="QU234">
        <v>777661</v>
      </c>
      <c r="QX234">
        <v>0.47</v>
      </c>
      <c r="QY234">
        <f t="shared" si="123"/>
        <v>0.47</v>
      </c>
    </row>
    <row r="235" spans="12:467" x14ac:dyDescent="0.2">
      <c r="L235">
        <v>777277</v>
      </c>
      <c r="O235">
        <v>0.54</v>
      </c>
      <c r="P235">
        <f t="shared" si="93"/>
        <v>0.54</v>
      </c>
      <c r="AA235">
        <v>777277</v>
      </c>
      <c r="AD235">
        <v>0.46</v>
      </c>
      <c r="AE235">
        <f t="shared" si="94"/>
        <v>0.46</v>
      </c>
      <c r="AP235">
        <v>777277</v>
      </c>
      <c r="AS235">
        <v>0.4</v>
      </c>
      <c r="AT235">
        <f t="shared" si="95"/>
        <v>0.4</v>
      </c>
      <c r="BE235">
        <v>777277</v>
      </c>
      <c r="BH235">
        <v>0.39</v>
      </c>
      <c r="BI235">
        <f t="shared" si="96"/>
        <v>0.39</v>
      </c>
      <c r="BT235">
        <v>777277</v>
      </c>
      <c r="BW235">
        <v>0.5</v>
      </c>
      <c r="BX235">
        <f t="shared" si="97"/>
        <v>0.5</v>
      </c>
      <c r="CI235">
        <v>777277</v>
      </c>
      <c r="CL235">
        <v>0.55000000000000004</v>
      </c>
      <c r="CM235">
        <f t="shared" si="98"/>
        <v>0.55000000000000004</v>
      </c>
      <c r="CX235">
        <v>777277</v>
      </c>
      <c r="DA235">
        <v>0.54</v>
      </c>
      <c r="DB235">
        <f t="shared" si="99"/>
        <v>0.54</v>
      </c>
      <c r="DM235">
        <v>777277</v>
      </c>
      <c r="DP235">
        <v>0.52</v>
      </c>
      <c r="DQ235">
        <f t="shared" si="100"/>
        <v>0.52</v>
      </c>
      <c r="EB235">
        <v>777277</v>
      </c>
      <c r="EE235">
        <v>0.54</v>
      </c>
      <c r="EF235">
        <f t="shared" si="101"/>
        <v>0.54</v>
      </c>
      <c r="EQ235">
        <v>777277</v>
      </c>
      <c r="ET235">
        <v>0.54</v>
      </c>
      <c r="EU235">
        <f t="shared" si="102"/>
        <v>0.54</v>
      </c>
      <c r="FF235">
        <v>777277</v>
      </c>
      <c r="FI235">
        <v>0.54</v>
      </c>
      <c r="FJ235">
        <f t="shared" si="103"/>
        <v>0.54</v>
      </c>
      <c r="FU235">
        <v>777277</v>
      </c>
      <c r="FX235">
        <v>0.54</v>
      </c>
      <c r="FY235">
        <f t="shared" si="104"/>
        <v>0.54</v>
      </c>
      <c r="GJ235">
        <v>777277</v>
      </c>
      <c r="GM235">
        <v>0.52</v>
      </c>
      <c r="GN235">
        <f t="shared" si="105"/>
        <v>0.52</v>
      </c>
      <c r="GY235">
        <v>777277</v>
      </c>
      <c r="HB235">
        <v>0.57999999999999996</v>
      </c>
      <c r="HC235">
        <f t="shared" si="106"/>
        <v>0.57999999999999996</v>
      </c>
      <c r="HN235">
        <v>777277</v>
      </c>
      <c r="HQ235">
        <v>0.51</v>
      </c>
      <c r="HR235">
        <f t="shared" si="107"/>
        <v>0.51</v>
      </c>
      <c r="ID235">
        <v>777662</v>
      </c>
      <c r="IG235">
        <v>0.56000000000000005</v>
      </c>
      <c r="IH235">
        <f t="shared" si="108"/>
        <v>0.56000000000000005</v>
      </c>
      <c r="IS235">
        <v>777662</v>
      </c>
      <c r="IV235">
        <v>0.52</v>
      </c>
      <c r="IW235">
        <f t="shared" si="109"/>
        <v>0.52</v>
      </c>
      <c r="JH235">
        <v>777662</v>
      </c>
      <c r="JK235">
        <v>0.56999999999999995</v>
      </c>
      <c r="JL235">
        <f t="shared" si="110"/>
        <v>0.56999999999999995</v>
      </c>
      <c r="JW235">
        <v>777662</v>
      </c>
      <c r="JZ235">
        <v>0.55000000000000004</v>
      </c>
      <c r="KA235">
        <f t="shared" si="111"/>
        <v>0.55000000000000004</v>
      </c>
      <c r="KL235">
        <v>777662</v>
      </c>
      <c r="KO235">
        <v>0.51</v>
      </c>
      <c r="KP235">
        <f t="shared" si="112"/>
        <v>0.51</v>
      </c>
      <c r="LA235">
        <v>777662</v>
      </c>
      <c r="LD235">
        <v>0.54</v>
      </c>
      <c r="LE235">
        <f t="shared" si="113"/>
        <v>0.54</v>
      </c>
      <c r="LP235">
        <v>777662</v>
      </c>
      <c r="LS235">
        <v>0.54</v>
      </c>
      <c r="LT235">
        <f t="shared" si="114"/>
        <v>0.54</v>
      </c>
      <c r="ME235">
        <v>777662</v>
      </c>
      <c r="MH235">
        <v>0.5</v>
      </c>
      <c r="MI235">
        <f t="shared" si="115"/>
        <v>0.5</v>
      </c>
      <c r="MT235">
        <v>777662</v>
      </c>
      <c r="MW235">
        <v>0.56999999999999995</v>
      </c>
      <c r="MX235">
        <f t="shared" si="116"/>
        <v>0.56999999999999995</v>
      </c>
      <c r="NI235">
        <v>777662</v>
      </c>
      <c r="NL235">
        <v>0.55000000000000004</v>
      </c>
      <c r="NM235">
        <f t="shared" si="117"/>
        <v>0.55000000000000004</v>
      </c>
      <c r="NX235">
        <v>777662</v>
      </c>
      <c r="OA235">
        <v>0.54</v>
      </c>
      <c r="OB235">
        <f t="shared" si="118"/>
        <v>0.54</v>
      </c>
      <c r="OM235">
        <v>777662</v>
      </c>
      <c r="OP235">
        <v>0.54</v>
      </c>
      <c r="OQ235">
        <f t="shared" si="119"/>
        <v>0.54</v>
      </c>
      <c r="PB235">
        <v>777662</v>
      </c>
      <c r="PE235">
        <v>0.55000000000000004</v>
      </c>
      <c r="PF235">
        <f t="shared" si="120"/>
        <v>0.55000000000000004</v>
      </c>
      <c r="PQ235">
        <v>777662</v>
      </c>
      <c r="PT235">
        <v>0.56000000000000005</v>
      </c>
      <c r="PU235">
        <f t="shared" si="121"/>
        <v>0.56000000000000005</v>
      </c>
      <c r="QF235">
        <v>777662</v>
      </c>
      <c r="QI235">
        <v>0.55000000000000004</v>
      </c>
      <c r="QJ235">
        <f t="shared" si="122"/>
        <v>0.55000000000000004</v>
      </c>
      <c r="QU235">
        <v>777662</v>
      </c>
      <c r="QX235">
        <v>0.53</v>
      </c>
      <c r="QY235">
        <f t="shared" si="123"/>
        <v>0.53</v>
      </c>
    </row>
    <row r="236" spans="12:467" x14ac:dyDescent="0.2">
      <c r="L236">
        <v>777279</v>
      </c>
      <c r="O236">
        <v>0.56999999999999995</v>
      </c>
      <c r="P236">
        <f t="shared" si="93"/>
        <v>0.56999999999999995</v>
      </c>
      <c r="AA236">
        <v>777279</v>
      </c>
      <c r="AD236">
        <v>0.56000000000000005</v>
      </c>
      <c r="AE236">
        <f t="shared" si="94"/>
        <v>0.56000000000000005</v>
      </c>
      <c r="AP236">
        <v>777279</v>
      </c>
      <c r="AS236">
        <v>0.82</v>
      </c>
      <c r="AT236">
        <f t="shared" si="95"/>
        <v>0.82</v>
      </c>
      <c r="BE236">
        <v>777279</v>
      </c>
      <c r="BH236">
        <v>0.55000000000000004</v>
      </c>
      <c r="BI236">
        <f t="shared" si="96"/>
        <v>0.55000000000000004</v>
      </c>
      <c r="BT236">
        <v>777279</v>
      </c>
      <c r="BW236">
        <v>0.47</v>
      </c>
      <c r="BX236">
        <f t="shared" si="97"/>
        <v>0.47</v>
      </c>
      <c r="CI236">
        <v>777279</v>
      </c>
      <c r="CL236">
        <v>0.56999999999999995</v>
      </c>
      <c r="CM236">
        <f t="shared" si="98"/>
        <v>0.56999999999999995</v>
      </c>
      <c r="CX236">
        <v>777279</v>
      </c>
      <c r="DA236">
        <v>0.56000000000000005</v>
      </c>
      <c r="DB236">
        <f t="shared" si="99"/>
        <v>0.56000000000000005</v>
      </c>
      <c r="DM236">
        <v>777279</v>
      </c>
      <c r="DP236">
        <v>0.56999999999999995</v>
      </c>
      <c r="DQ236">
        <f t="shared" si="100"/>
        <v>0.56999999999999995</v>
      </c>
      <c r="EB236">
        <v>777279</v>
      </c>
      <c r="EE236">
        <v>0.56999999999999995</v>
      </c>
      <c r="EF236">
        <f t="shared" si="101"/>
        <v>0.56999999999999995</v>
      </c>
      <c r="EQ236">
        <v>777279</v>
      </c>
      <c r="ET236">
        <v>0.56999999999999995</v>
      </c>
      <c r="EU236">
        <f t="shared" si="102"/>
        <v>0.56999999999999995</v>
      </c>
      <c r="FF236">
        <v>777279</v>
      </c>
      <c r="FI236">
        <v>0.56999999999999995</v>
      </c>
      <c r="FJ236">
        <f t="shared" si="103"/>
        <v>0.56999999999999995</v>
      </c>
      <c r="FU236">
        <v>777279</v>
      </c>
      <c r="FX236">
        <v>0.56000000000000005</v>
      </c>
      <c r="FY236">
        <f t="shared" si="104"/>
        <v>0.56000000000000005</v>
      </c>
      <c r="GJ236">
        <v>777279</v>
      </c>
      <c r="GM236">
        <v>0.55000000000000004</v>
      </c>
      <c r="GN236">
        <f t="shared" si="105"/>
        <v>0.55000000000000004</v>
      </c>
      <c r="GY236">
        <v>777279</v>
      </c>
      <c r="HB236">
        <v>0.57999999999999996</v>
      </c>
      <c r="HC236">
        <f t="shared" si="106"/>
        <v>0.57999999999999996</v>
      </c>
      <c r="HN236">
        <v>777279</v>
      </c>
      <c r="HQ236">
        <v>0.57999999999999996</v>
      </c>
      <c r="HR236">
        <f t="shared" si="107"/>
        <v>0.57999999999999996</v>
      </c>
      <c r="ID236">
        <v>777665</v>
      </c>
      <c r="IG236">
        <v>0.46</v>
      </c>
      <c r="IH236">
        <f t="shared" si="108"/>
        <v>0.46</v>
      </c>
      <c r="IS236">
        <v>777665</v>
      </c>
      <c r="IV236">
        <v>0.49</v>
      </c>
      <c r="IW236">
        <f t="shared" si="109"/>
        <v>0.49</v>
      </c>
      <c r="JH236">
        <v>777665</v>
      </c>
      <c r="JK236">
        <v>0.46</v>
      </c>
      <c r="JL236">
        <f t="shared" si="110"/>
        <v>0.46</v>
      </c>
      <c r="JW236">
        <v>777665</v>
      </c>
      <c r="JZ236">
        <v>0.47</v>
      </c>
      <c r="KA236">
        <f t="shared" si="111"/>
        <v>0.47</v>
      </c>
      <c r="KL236">
        <v>777665</v>
      </c>
      <c r="KO236">
        <v>0.46</v>
      </c>
      <c r="KP236">
        <f t="shared" si="112"/>
        <v>0.46</v>
      </c>
      <c r="LA236">
        <v>777665</v>
      </c>
      <c r="LD236">
        <v>0.51</v>
      </c>
      <c r="LE236">
        <f t="shared" si="113"/>
        <v>0.51</v>
      </c>
      <c r="LP236">
        <v>777665</v>
      </c>
      <c r="LS236">
        <v>0.46</v>
      </c>
      <c r="LT236">
        <f t="shared" si="114"/>
        <v>0.46</v>
      </c>
      <c r="ME236">
        <v>777665</v>
      </c>
      <c r="MH236">
        <v>0.51</v>
      </c>
      <c r="MI236">
        <f t="shared" si="115"/>
        <v>0.51</v>
      </c>
      <c r="MT236">
        <v>777665</v>
      </c>
      <c r="MW236">
        <v>0.56000000000000005</v>
      </c>
      <c r="MX236">
        <f t="shared" si="116"/>
        <v>0.56000000000000005</v>
      </c>
      <c r="NI236">
        <v>777665</v>
      </c>
      <c r="NL236">
        <v>0.44</v>
      </c>
      <c r="NM236">
        <f t="shared" si="117"/>
        <v>0.44</v>
      </c>
      <c r="NX236">
        <v>777665</v>
      </c>
      <c r="OA236">
        <v>0.54</v>
      </c>
      <c r="OB236">
        <f t="shared" si="118"/>
        <v>0.54</v>
      </c>
      <c r="OM236">
        <v>777665</v>
      </c>
      <c r="OP236">
        <v>0.49</v>
      </c>
      <c r="OQ236">
        <f t="shared" si="119"/>
        <v>0.49</v>
      </c>
      <c r="PB236">
        <v>777665</v>
      </c>
      <c r="PE236">
        <v>0.48</v>
      </c>
      <c r="PF236">
        <f t="shared" si="120"/>
        <v>0.48</v>
      </c>
      <c r="PQ236">
        <v>777665</v>
      </c>
      <c r="PT236">
        <v>0.49</v>
      </c>
      <c r="PU236">
        <f t="shared" si="121"/>
        <v>0.49</v>
      </c>
      <c r="QF236">
        <v>777665</v>
      </c>
      <c r="QI236">
        <v>0.45</v>
      </c>
      <c r="QJ236">
        <f t="shared" si="122"/>
        <v>0.45</v>
      </c>
      <c r="QU236">
        <v>777665</v>
      </c>
      <c r="QX236">
        <v>0.44</v>
      </c>
      <c r="QY236">
        <f t="shared" si="123"/>
        <v>0.44</v>
      </c>
    </row>
    <row r="237" spans="12:467" x14ac:dyDescent="0.2">
      <c r="L237">
        <v>777284</v>
      </c>
      <c r="O237">
        <v>0.44</v>
      </c>
      <c r="P237">
        <f t="shared" si="93"/>
        <v>0.44</v>
      </c>
      <c r="AA237">
        <v>777284</v>
      </c>
      <c r="AD237">
        <v>0.46</v>
      </c>
      <c r="AE237">
        <f t="shared" si="94"/>
        <v>0.46</v>
      </c>
      <c r="AP237">
        <v>777284</v>
      </c>
      <c r="AS237">
        <v>0.45</v>
      </c>
      <c r="AT237">
        <f t="shared" si="95"/>
        <v>0.45</v>
      </c>
      <c r="BE237">
        <v>777284</v>
      </c>
      <c r="BH237">
        <v>0.39</v>
      </c>
      <c r="BI237">
        <f t="shared" si="96"/>
        <v>0.39</v>
      </c>
      <c r="BT237">
        <v>777284</v>
      </c>
      <c r="BW237">
        <v>0.44</v>
      </c>
      <c r="BX237">
        <f t="shared" si="97"/>
        <v>0.44</v>
      </c>
      <c r="CI237">
        <v>777284</v>
      </c>
      <c r="CL237">
        <v>0.42</v>
      </c>
      <c r="CM237">
        <f t="shared" si="98"/>
        <v>0.42</v>
      </c>
      <c r="CX237">
        <v>777284</v>
      </c>
      <c r="DA237">
        <v>0.44</v>
      </c>
      <c r="DB237">
        <f t="shared" si="99"/>
        <v>0.44</v>
      </c>
      <c r="DM237">
        <v>777284</v>
      </c>
      <c r="DP237">
        <v>0.41</v>
      </c>
      <c r="DQ237">
        <f t="shared" si="100"/>
        <v>0.41</v>
      </c>
      <c r="EB237">
        <v>777284</v>
      </c>
      <c r="EE237">
        <v>0.41</v>
      </c>
      <c r="EF237">
        <f t="shared" si="101"/>
        <v>0.41</v>
      </c>
      <c r="EQ237">
        <v>777284</v>
      </c>
      <c r="ET237">
        <v>0.41</v>
      </c>
      <c r="EU237">
        <f t="shared" si="102"/>
        <v>0.41</v>
      </c>
      <c r="FF237">
        <v>777284</v>
      </c>
      <c r="FI237">
        <v>0.44</v>
      </c>
      <c r="FJ237">
        <f t="shared" si="103"/>
        <v>0.44</v>
      </c>
      <c r="FU237">
        <v>777284</v>
      </c>
      <c r="FX237">
        <v>0.42</v>
      </c>
      <c r="FY237">
        <f t="shared" si="104"/>
        <v>0.42</v>
      </c>
      <c r="GJ237">
        <v>777284</v>
      </c>
      <c r="GM237">
        <v>0.4</v>
      </c>
      <c r="GN237">
        <f t="shared" si="105"/>
        <v>0.4</v>
      </c>
      <c r="GY237">
        <v>777284</v>
      </c>
      <c r="HB237">
        <v>0.45</v>
      </c>
      <c r="HC237">
        <f t="shared" si="106"/>
        <v>0.45</v>
      </c>
      <c r="HN237">
        <v>777284</v>
      </c>
      <c r="HQ237">
        <v>0.38</v>
      </c>
      <c r="HR237">
        <f t="shared" si="107"/>
        <v>0.38</v>
      </c>
      <c r="ID237">
        <v>777667</v>
      </c>
      <c r="IG237">
        <v>0.56000000000000005</v>
      </c>
      <c r="IH237">
        <f t="shared" si="108"/>
        <v>0.56000000000000005</v>
      </c>
      <c r="IS237">
        <v>777667</v>
      </c>
      <c r="IV237">
        <v>0.54</v>
      </c>
      <c r="IW237">
        <f t="shared" si="109"/>
        <v>0.54</v>
      </c>
      <c r="JH237">
        <v>777667</v>
      </c>
      <c r="JK237">
        <v>0.55000000000000004</v>
      </c>
      <c r="JL237">
        <f t="shared" si="110"/>
        <v>0.55000000000000004</v>
      </c>
      <c r="JW237">
        <v>777667</v>
      </c>
      <c r="JZ237">
        <v>0.56000000000000005</v>
      </c>
      <c r="KA237">
        <f t="shared" si="111"/>
        <v>0.56000000000000005</v>
      </c>
      <c r="KL237">
        <v>777667</v>
      </c>
      <c r="KO237">
        <v>0.5</v>
      </c>
      <c r="KP237">
        <f t="shared" si="112"/>
        <v>0.5</v>
      </c>
      <c r="LA237">
        <v>777667</v>
      </c>
      <c r="LD237">
        <v>0.56999999999999995</v>
      </c>
      <c r="LE237">
        <f t="shared" si="113"/>
        <v>0.56999999999999995</v>
      </c>
      <c r="LP237">
        <v>777667</v>
      </c>
      <c r="LS237">
        <v>0.56000000000000005</v>
      </c>
      <c r="LT237">
        <f t="shared" si="114"/>
        <v>0.56000000000000005</v>
      </c>
      <c r="ME237">
        <v>777667</v>
      </c>
      <c r="MH237">
        <v>0.55000000000000004</v>
      </c>
      <c r="MI237">
        <f t="shared" si="115"/>
        <v>0.55000000000000004</v>
      </c>
      <c r="MT237">
        <v>777667</v>
      </c>
      <c r="MW237">
        <v>0.56000000000000005</v>
      </c>
      <c r="MX237">
        <f t="shared" si="116"/>
        <v>0.56000000000000005</v>
      </c>
      <c r="NI237">
        <v>777667</v>
      </c>
      <c r="NL237">
        <v>0.54</v>
      </c>
      <c r="NM237">
        <f t="shared" si="117"/>
        <v>0.54</v>
      </c>
      <c r="NX237">
        <v>777667</v>
      </c>
      <c r="OA237">
        <v>0.56999999999999995</v>
      </c>
      <c r="OB237">
        <f t="shared" si="118"/>
        <v>0.56999999999999995</v>
      </c>
      <c r="OM237">
        <v>777667</v>
      </c>
      <c r="OP237">
        <v>0.56000000000000005</v>
      </c>
      <c r="OQ237">
        <f t="shared" si="119"/>
        <v>0.56000000000000005</v>
      </c>
      <c r="PB237">
        <v>777667</v>
      </c>
      <c r="PE237">
        <v>0.56999999999999995</v>
      </c>
      <c r="PF237">
        <f t="shared" si="120"/>
        <v>0.56999999999999995</v>
      </c>
      <c r="PQ237">
        <v>777667</v>
      </c>
      <c r="PT237">
        <v>0.56000000000000005</v>
      </c>
      <c r="PU237">
        <f t="shared" si="121"/>
        <v>0.56000000000000005</v>
      </c>
      <c r="QF237">
        <v>777667</v>
      </c>
      <c r="QI237">
        <v>0.56999999999999995</v>
      </c>
      <c r="QJ237">
        <f t="shared" si="122"/>
        <v>0.56999999999999995</v>
      </c>
      <c r="QU237">
        <v>777667</v>
      </c>
      <c r="QX237">
        <v>0.56000000000000005</v>
      </c>
      <c r="QY237">
        <f t="shared" si="123"/>
        <v>0.56000000000000005</v>
      </c>
    </row>
    <row r="238" spans="12:467" x14ac:dyDescent="0.2">
      <c r="L238">
        <v>777289</v>
      </c>
      <c r="O238">
        <v>0.46</v>
      </c>
      <c r="P238">
        <f t="shared" si="93"/>
        <v>0.46</v>
      </c>
      <c r="AA238">
        <v>777289</v>
      </c>
      <c r="AD238">
        <v>0.35</v>
      </c>
      <c r="AE238">
        <f t="shared" si="94"/>
        <v>0.35</v>
      </c>
      <c r="AP238">
        <v>777289</v>
      </c>
      <c r="AS238">
        <v>0.38</v>
      </c>
      <c r="AT238">
        <f t="shared" si="95"/>
        <v>0.38</v>
      </c>
      <c r="BE238">
        <v>777289</v>
      </c>
      <c r="BH238">
        <v>0.44</v>
      </c>
      <c r="BI238">
        <f t="shared" si="96"/>
        <v>0.44</v>
      </c>
      <c r="BT238">
        <v>777289</v>
      </c>
      <c r="BW238">
        <v>0.51</v>
      </c>
      <c r="BX238">
        <f t="shared" si="97"/>
        <v>0.51</v>
      </c>
      <c r="CI238">
        <v>777289</v>
      </c>
      <c r="CL238">
        <v>0.45</v>
      </c>
      <c r="CM238">
        <f t="shared" si="98"/>
        <v>0.45</v>
      </c>
      <c r="CX238">
        <v>777289</v>
      </c>
      <c r="DA238">
        <v>0.48</v>
      </c>
      <c r="DB238">
        <f t="shared" si="99"/>
        <v>0.48</v>
      </c>
      <c r="DM238">
        <v>777289</v>
      </c>
      <c r="DP238">
        <v>0.44</v>
      </c>
      <c r="DQ238">
        <f t="shared" si="100"/>
        <v>0.44</v>
      </c>
      <c r="EB238">
        <v>777289</v>
      </c>
      <c r="EE238">
        <v>0.46</v>
      </c>
      <c r="EF238">
        <f t="shared" si="101"/>
        <v>0.46</v>
      </c>
      <c r="EQ238">
        <v>777289</v>
      </c>
      <c r="ET238">
        <v>0.46</v>
      </c>
      <c r="EU238">
        <f t="shared" si="102"/>
        <v>0.46</v>
      </c>
      <c r="FF238">
        <v>777289</v>
      </c>
      <c r="FI238">
        <v>0.47</v>
      </c>
      <c r="FJ238">
        <f t="shared" si="103"/>
        <v>0.47</v>
      </c>
      <c r="FU238">
        <v>777289</v>
      </c>
      <c r="FX238">
        <v>0.47</v>
      </c>
      <c r="FY238">
        <f t="shared" si="104"/>
        <v>0.47</v>
      </c>
      <c r="GJ238">
        <v>777289</v>
      </c>
      <c r="GM238">
        <v>0.44</v>
      </c>
      <c r="GN238">
        <f t="shared" si="105"/>
        <v>0.44</v>
      </c>
      <c r="GY238">
        <v>777289</v>
      </c>
      <c r="HB238">
        <v>0.51</v>
      </c>
      <c r="HC238">
        <f t="shared" si="106"/>
        <v>0.51</v>
      </c>
      <c r="HN238">
        <v>777289</v>
      </c>
      <c r="HQ238">
        <v>0.38</v>
      </c>
      <c r="HR238">
        <f t="shared" si="107"/>
        <v>0.38</v>
      </c>
      <c r="ID238">
        <v>777668</v>
      </c>
      <c r="IG238">
        <v>0.49</v>
      </c>
      <c r="IH238">
        <f t="shared" si="108"/>
        <v>0.49</v>
      </c>
      <c r="IS238">
        <v>777668</v>
      </c>
      <c r="IV238">
        <v>0.53</v>
      </c>
      <c r="IW238">
        <f t="shared" si="109"/>
        <v>0.53</v>
      </c>
      <c r="JH238">
        <v>777668</v>
      </c>
      <c r="JK238">
        <v>0.49</v>
      </c>
      <c r="JL238">
        <f t="shared" si="110"/>
        <v>0.49</v>
      </c>
      <c r="JW238">
        <v>777668</v>
      </c>
      <c r="JZ238">
        <v>0.53</v>
      </c>
      <c r="KA238">
        <f t="shared" si="111"/>
        <v>0.53</v>
      </c>
      <c r="KL238">
        <v>777668</v>
      </c>
      <c r="KO238">
        <v>0.51</v>
      </c>
      <c r="KP238">
        <f t="shared" si="112"/>
        <v>0.51</v>
      </c>
      <c r="LA238">
        <v>777668</v>
      </c>
      <c r="LD238">
        <v>0.5</v>
      </c>
      <c r="LE238">
        <f t="shared" si="113"/>
        <v>0.5</v>
      </c>
      <c r="LP238">
        <v>777668</v>
      </c>
      <c r="LS238">
        <v>0.51</v>
      </c>
      <c r="LT238">
        <f t="shared" si="114"/>
        <v>0.51</v>
      </c>
      <c r="ME238">
        <v>777668</v>
      </c>
      <c r="MH238">
        <v>0.46</v>
      </c>
      <c r="MI238">
        <f t="shared" si="115"/>
        <v>0.46</v>
      </c>
      <c r="MT238">
        <v>777668</v>
      </c>
      <c r="MW238">
        <v>0.41</v>
      </c>
      <c r="MX238">
        <f t="shared" si="116"/>
        <v>0.41</v>
      </c>
      <c r="NI238">
        <v>777668</v>
      </c>
      <c r="NL238">
        <v>0.52</v>
      </c>
      <c r="NM238">
        <f t="shared" si="117"/>
        <v>0.52</v>
      </c>
      <c r="NX238">
        <v>777668</v>
      </c>
      <c r="OA238">
        <v>0.45</v>
      </c>
      <c r="OB238">
        <f t="shared" si="118"/>
        <v>0.45</v>
      </c>
      <c r="OM238">
        <v>777668</v>
      </c>
      <c r="OP238">
        <v>0.54</v>
      </c>
      <c r="OQ238">
        <f t="shared" si="119"/>
        <v>0.54</v>
      </c>
      <c r="PB238">
        <v>777668</v>
      </c>
      <c r="PE238">
        <v>0.53</v>
      </c>
      <c r="PF238">
        <f t="shared" si="120"/>
        <v>0.53</v>
      </c>
      <c r="PQ238">
        <v>777668</v>
      </c>
      <c r="PT238">
        <v>0.52</v>
      </c>
      <c r="PU238">
        <f t="shared" si="121"/>
        <v>0.52</v>
      </c>
      <c r="QF238">
        <v>777668</v>
      </c>
      <c r="QI238">
        <v>0.56999999999999995</v>
      </c>
      <c r="QJ238">
        <f t="shared" si="122"/>
        <v>0.56999999999999995</v>
      </c>
      <c r="QU238">
        <v>777668</v>
      </c>
      <c r="QX238">
        <v>0.5</v>
      </c>
      <c r="QY238">
        <f t="shared" si="123"/>
        <v>0.5</v>
      </c>
    </row>
    <row r="239" spans="12:467" x14ac:dyDescent="0.2">
      <c r="L239">
        <v>777290</v>
      </c>
      <c r="O239">
        <v>0.48</v>
      </c>
      <c r="P239">
        <f t="shared" si="93"/>
        <v>0.48</v>
      </c>
      <c r="AA239">
        <v>777290</v>
      </c>
      <c r="AD239">
        <v>0.43</v>
      </c>
      <c r="AE239">
        <f t="shared" si="94"/>
        <v>0.43</v>
      </c>
      <c r="AP239">
        <v>777290</v>
      </c>
      <c r="AS239">
        <v>0.28000000000000003</v>
      </c>
      <c r="AT239">
        <f t="shared" si="95"/>
        <v>0.28000000000000003</v>
      </c>
      <c r="BE239">
        <v>777290</v>
      </c>
      <c r="BH239">
        <v>0.36</v>
      </c>
      <c r="BI239">
        <f t="shared" si="96"/>
        <v>0.36</v>
      </c>
      <c r="BT239">
        <v>777290</v>
      </c>
      <c r="BW239">
        <v>0.39</v>
      </c>
      <c r="BX239">
        <f t="shared" si="97"/>
        <v>0.39</v>
      </c>
      <c r="CI239">
        <v>777290</v>
      </c>
      <c r="CL239">
        <v>0.48</v>
      </c>
      <c r="CM239">
        <f t="shared" si="98"/>
        <v>0.48</v>
      </c>
      <c r="CX239">
        <v>777290</v>
      </c>
      <c r="DA239">
        <v>0.48</v>
      </c>
      <c r="DB239">
        <f t="shared" si="99"/>
        <v>0.48</v>
      </c>
      <c r="DM239">
        <v>777290</v>
      </c>
      <c r="DP239">
        <v>0.47</v>
      </c>
      <c r="DQ239">
        <f t="shared" si="100"/>
        <v>0.47</v>
      </c>
      <c r="EB239">
        <v>777290</v>
      </c>
      <c r="EE239">
        <v>0.49</v>
      </c>
      <c r="EF239">
        <f t="shared" si="101"/>
        <v>0.49</v>
      </c>
      <c r="EQ239">
        <v>777290</v>
      </c>
      <c r="ET239">
        <v>0.49</v>
      </c>
      <c r="EU239">
        <f t="shared" si="102"/>
        <v>0.49</v>
      </c>
      <c r="FF239">
        <v>777290</v>
      </c>
      <c r="FI239">
        <v>0.48</v>
      </c>
      <c r="FJ239">
        <f t="shared" si="103"/>
        <v>0.48</v>
      </c>
      <c r="FU239">
        <v>777290</v>
      </c>
      <c r="FX239">
        <v>0.48</v>
      </c>
      <c r="FY239">
        <f t="shared" si="104"/>
        <v>0.48</v>
      </c>
      <c r="GJ239">
        <v>777290</v>
      </c>
      <c r="GM239">
        <v>0.47</v>
      </c>
      <c r="GN239">
        <f t="shared" si="105"/>
        <v>0.47</v>
      </c>
      <c r="GY239">
        <v>777290</v>
      </c>
      <c r="HB239">
        <v>0.46</v>
      </c>
      <c r="HC239">
        <f t="shared" si="106"/>
        <v>0.46</v>
      </c>
      <c r="HN239">
        <v>777290</v>
      </c>
      <c r="HQ239">
        <v>0.42</v>
      </c>
      <c r="HR239">
        <f t="shared" si="107"/>
        <v>0.42</v>
      </c>
      <c r="ID239">
        <v>777638</v>
      </c>
      <c r="IG239">
        <v>0.57999999999999996</v>
      </c>
      <c r="IH239">
        <f t="shared" si="108"/>
        <v>0.57999999999999996</v>
      </c>
      <c r="IS239">
        <v>777638</v>
      </c>
      <c r="IV239">
        <v>0.56999999999999995</v>
      </c>
      <c r="IW239">
        <f t="shared" si="109"/>
        <v>0.56999999999999995</v>
      </c>
      <c r="JH239">
        <v>777638</v>
      </c>
      <c r="JK239">
        <v>0.61</v>
      </c>
      <c r="JL239">
        <f t="shared" si="110"/>
        <v>0.61</v>
      </c>
      <c r="JW239">
        <v>777638</v>
      </c>
      <c r="JZ239">
        <v>0.57999999999999996</v>
      </c>
      <c r="KA239">
        <f t="shared" si="111"/>
        <v>0.57999999999999996</v>
      </c>
      <c r="KL239">
        <v>777638</v>
      </c>
      <c r="KO239">
        <v>0.65</v>
      </c>
      <c r="KP239">
        <f t="shared" si="112"/>
        <v>0.65</v>
      </c>
      <c r="LA239">
        <v>777638</v>
      </c>
      <c r="LD239">
        <v>0.56999999999999995</v>
      </c>
      <c r="LE239">
        <f t="shared" si="113"/>
        <v>0.56999999999999995</v>
      </c>
      <c r="LP239">
        <v>777638</v>
      </c>
      <c r="LS239">
        <v>0.54</v>
      </c>
      <c r="LT239">
        <f t="shared" si="114"/>
        <v>0.54</v>
      </c>
      <c r="ME239">
        <v>777638</v>
      </c>
      <c r="MH239">
        <v>0.68</v>
      </c>
      <c r="MI239">
        <f t="shared" si="115"/>
        <v>0.68</v>
      </c>
      <c r="MT239">
        <v>777638</v>
      </c>
      <c r="MW239">
        <v>0.69</v>
      </c>
      <c r="MX239">
        <f t="shared" si="116"/>
        <v>0.69</v>
      </c>
      <c r="NI239">
        <v>777638</v>
      </c>
      <c r="NL239">
        <v>0.54</v>
      </c>
      <c r="NM239">
        <f t="shared" si="117"/>
        <v>0.54</v>
      </c>
      <c r="NX239">
        <v>777638</v>
      </c>
      <c r="OA239">
        <v>0.55000000000000004</v>
      </c>
      <c r="OB239">
        <f t="shared" si="118"/>
        <v>0.55000000000000004</v>
      </c>
      <c r="OM239">
        <v>777638</v>
      </c>
      <c r="OP239">
        <v>0.56999999999999995</v>
      </c>
      <c r="OQ239">
        <f t="shared" si="119"/>
        <v>0.56999999999999995</v>
      </c>
      <c r="PB239">
        <v>777638</v>
      </c>
      <c r="PE239">
        <v>0.56999999999999995</v>
      </c>
      <c r="PF239">
        <f t="shared" si="120"/>
        <v>0.56999999999999995</v>
      </c>
      <c r="PQ239">
        <v>777638</v>
      </c>
      <c r="PT239">
        <v>0.59</v>
      </c>
      <c r="PU239">
        <f t="shared" si="121"/>
        <v>0.59</v>
      </c>
      <c r="QF239">
        <v>777638</v>
      </c>
      <c r="QI239">
        <v>0.55000000000000004</v>
      </c>
      <c r="QJ239">
        <f t="shared" si="122"/>
        <v>0.55000000000000004</v>
      </c>
      <c r="QU239">
        <v>777638</v>
      </c>
      <c r="QX239">
        <v>0.56000000000000005</v>
      </c>
      <c r="QY239">
        <f t="shared" si="123"/>
        <v>0.56000000000000005</v>
      </c>
    </row>
    <row r="240" spans="12:467" x14ac:dyDescent="0.2">
      <c r="L240">
        <v>777251</v>
      </c>
      <c r="O240">
        <v>0.52</v>
      </c>
      <c r="P240">
        <f t="shared" si="93"/>
        <v>0.52</v>
      </c>
      <c r="AA240">
        <v>777251</v>
      </c>
      <c r="AD240">
        <v>0.48</v>
      </c>
      <c r="AE240">
        <f t="shared" si="94"/>
        <v>0.48</v>
      </c>
      <c r="AP240">
        <v>777251</v>
      </c>
      <c r="AS240">
        <v>0.42</v>
      </c>
      <c r="AT240">
        <f t="shared" si="95"/>
        <v>0.42</v>
      </c>
      <c r="BE240">
        <v>777251</v>
      </c>
      <c r="BH240">
        <v>0.53</v>
      </c>
      <c r="BI240">
        <f t="shared" si="96"/>
        <v>0.53</v>
      </c>
      <c r="BT240">
        <v>777251</v>
      </c>
      <c r="BW240">
        <v>0.3</v>
      </c>
      <c r="BX240">
        <f t="shared" si="97"/>
        <v>0.3</v>
      </c>
      <c r="CI240">
        <v>777251</v>
      </c>
      <c r="CL240">
        <v>0.51</v>
      </c>
      <c r="CM240">
        <f t="shared" si="98"/>
        <v>0.51</v>
      </c>
      <c r="CX240">
        <v>777251</v>
      </c>
      <c r="DA240">
        <v>0.52</v>
      </c>
      <c r="DB240">
        <f t="shared" si="99"/>
        <v>0.52</v>
      </c>
      <c r="DM240">
        <v>777251</v>
      </c>
      <c r="DP240">
        <v>0.53</v>
      </c>
      <c r="DQ240">
        <f t="shared" si="100"/>
        <v>0.53</v>
      </c>
      <c r="EB240">
        <v>777251</v>
      </c>
      <c r="EE240">
        <v>0.5</v>
      </c>
      <c r="EF240">
        <f t="shared" si="101"/>
        <v>0.5</v>
      </c>
      <c r="EQ240">
        <v>777251</v>
      </c>
      <c r="ET240">
        <v>0.5</v>
      </c>
      <c r="EU240">
        <f t="shared" si="102"/>
        <v>0.5</v>
      </c>
      <c r="FF240">
        <v>777251</v>
      </c>
      <c r="FI240">
        <v>0.52</v>
      </c>
      <c r="FJ240">
        <f t="shared" si="103"/>
        <v>0.52</v>
      </c>
      <c r="FU240">
        <v>777251</v>
      </c>
      <c r="FX240">
        <v>0.5</v>
      </c>
      <c r="FY240">
        <f t="shared" si="104"/>
        <v>0.5</v>
      </c>
      <c r="GJ240">
        <v>777251</v>
      </c>
      <c r="GM240">
        <v>0.5</v>
      </c>
      <c r="GN240">
        <f t="shared" si="105"/>
        <v>0.5</v>
      </c>
      <c r="GY240">
        <v>777251</v>
      </c>
      <c r="HB240">
        <v>0.56000000000000005</v>
      </c>
      <c r="HC240">
        <f t="shared" si="106"/>
        <v>0.56000000000000005</v>
      </c>
      <c r="HN240">
        <v>777251</v>
      </c>
      <c r="HQ240">
        <v>0.5</v>
      </c>
      <c r="HR240">
        <f t="shared" si="107"/>
        <v>0.5</v>
      </c>
      <c r="ID240">
        <v>777641</v>
      </c>
      <c r="IG240">
        <v>0.47</v>
      </c>
      <c r="IH240">
        <f t="shared" si="108"/>
        <v>0.47</v>
      </c>
      <c r="IS240">
        <v>777641</v>
      </c>
      <c r="IV240">
        <v>0.48</v>
      </c>
      <c r="IW240">
        <f t="shared" si="109"/>
        <v>0.48</v>
      </c>
      <c r="JH240">
        <v>777641</v>
      </c>
      <c r="JK240">
        <v>0.48</v>
      </c>
      <c r="JL240">
        <f t="shared" si="110"/>
        <v>0.48</v>
      </c>
      <c r="JW240">
        <v>777641</v>
      </c>
      <c r="JZ240">
        <v>0.5</v>
      </c>
      <c r="KA240">
        <f t="shared" si="111"/>
        <v>0.5</v>
      </c>
      <c r="KL240">
        <v>777641</v>
      </c>
      <c r="KO240">
        <v>0.44</v>
      </c>
      <c r="KP240">
        <f t="shared" si="112"/>
        <v>0.44</v>
      </c>
      <c r="LA240">
        <v>777641</v>
      </c>
      <c r="LD240">
        <v>0.46</v>
      </c>
      <c r="LE240">
        <f t="shared" si="113"/>
        <v>0.46</v>
      </c>
      <c r="LP240">
        <v>777641</v>
      </c>
      <c r="LS240">
        <v>0.46</v>
      </c>
      <c r="LT240">
        <f t="shared" si="114"/>
        <v>0.46</v>
      </c>
      <c r="ME240">
        <v>777641</v>
      </c>
      <c r="MH240">
        <v>0.48</v>
      </c>
      <c r="MI240">
        <f t="shared" si="115"/>
        <v>0.48</v>
      </c>
      <c r="MT240">
        <v>777641</v>
      </c>
      <c r="MW240">
        <v>0.49</v>
      </c>
      <c r="MX240">
        <f t="shared" si="116"/>
        <v>0.49</v>
      </c>
      <c r="NI240">
        <v>777641</v>
      </c>
      <c r="NL240">
        <v>0.46</v>
      </c>
      <c r="NM240">
        <f t="shared" si="117"/>
        <v>0.46</v>
      </c>
      <c r="NX240">
        <v>777641</v>
      </c>
      <c r="OA240">
        <v>0.49</v>
      </c>
      <c r="OB240">
        <f t="shared" si="118"/>
        <v>0.49</v>
      </c>
      <c r="OM240">
        <v>777641</v>
      </c>
      <c r="OP240">
        <v>0.47</v>
      </c>
      <c r="OQ240">
        <f t="shared" si="119"/>
        <v>0.47</v>
      </c>
      <c r="PB240">
        <v>777641</v>
      </c>
      <c r="PE240">
        <v>0.48</v>
      </c>
      <c r="PF240">
        <f t="shared" si="120"/>
        <v>0.48</v>
      </c>
      <c r="PQ240">
        <v>777641</v>
      </c>
      <c r="PT240">
        <v>0.48</v>
      </c>
      <c r="PU240">
        <f t="shared" si="121"/>
        <v>0.48</v>
      </c>
      <c r="QF240">
        <v>777641</v>
      </c>
      <c r="QI240">
        <v>0.46</v>
      </c>
      <c r="QJ240">
        <f t="shared" si="122"/>
        <v>0.46</v>
      </c>
      <c r="QU240">
        <v>777641</v>
      </c>
      <c r="QX240">
        <v>0.48</v>
      </c>
      <c r="QY240">
        <f t="shared" si="123"/>
        <v>0.48</v>
      </c>
    </row>
    <row r="241" spans="12:467" x14ac:dyDescent="0.2">
      <c r="L241">
        <v>777256</v>
      </c>
      <c r="O241">
        <v>0.49</v>
      </c>
      <c r="P241">
        <f t="shared" si="93"/>
        <v>0.49</v>
      </c>
      <c r="AA241">
        <v>777256</v>
      </c>
      <c r="AD241">
        <v>0.32</v>
      </c>
      <c r="AE241">
        <f t="shared" si="94"/>
        <v>0.32</v>
      </c>
      <c r="AP241">
        <v>777256</v>
      </c>
      <c r="AS241">
        <v>0.36</v>
      </c>
      <c r="AT241">
        <f t="shared" si="95"/>
        <v>0.36</v>
      </c>
      <c r="BE241">
        <v>777256</v>
      </c>
      <c r="BH241">
        <v>0.38</v>
      </c>
      <c r="BI241">
        <f t="shared" si="96"/>
        <v>0.38</v>
      </c>
      <c r="BT241">
        <v>777256</v>
      </c>
      <c r="BW241">
        <v>0.41</v>
      </c>
      <c r="BX241">
        <f t="shared" si="97"/>
        <v>0.41</v>
      </c>
      <c r="CI241">
        <v>777256</v>
      </c>
      <c r="CL241">
        <v>0.48</v>
      </c>
      <c r="CM241">
        <f t="shared" si="98"/>
        <v>0.48</v>
      </c>
      <c r="CX241">
        <v>777256</v>
      </c>
      <c r="DA241">
        <v>0.49</v>
      </c>
      <c r="DB241">
        <f t="shared" si="99"/>
        <v>0.49</v>
      </c>
      <c r="DM241">
        <v>777256</v>
      </c>
      <c r="DP241">
        <v>0.49</v>
      </c>
      <c r="DQ241">
        <f t="shared" si="100"/>
        <v>0.49</v>
      </c>
      <c r="EB241">
        <v>777256</v>
      </c>
      <c r="EE241">
        <v>0.52</v>
      </c>
      <c r="EF241">
        <f t="shared" si="101"/>
        <v>0.52</v>
      </c>
      <c r="EQ241">
        <v>777256</v>
      </c>
      <c r="ET241">
        <v>0.52</v>
      </c>
      <c r="EU241">
        <f t="shared" si="102"/>
        <v>0.52</v>
      </c>
      <c r="FF241">
        <v>777256</v>
      </c>
      <c r="FI241">
        <v>0.49</v>
      </c>
      <c r="FJ241">
        <f t="shared" si="103"/>
        <v>0.49</v>
      </c>
      <c r="FU241">
        <v>777256</v>
      </c>
      <c r="FX241">
        <v>0.5</v>
      </c>
      <c r="FY241">
        <f t="shared" si="104"/>
        <v>0.5</v>
      </c>
      <c r="GJ241">
        <v>777256</v>
      </c>
      <c r="GM241">
        <v>0.48</v>
      </c>
      <c r="GN241">
        <f t="shared" si="105"/>
        <v>0.48</v>
      </c>
      <c r="GY241">
        <v>777256</v>
      </c>
      <c r="HB241">
        <v>0.51</v>
      </c>
      <c r="HC241">
        <f t="shared" si="106"/>
        <v>0.51</v>
      </c>
      <c r="HN241">
        <v>777256</v>
      </c>
      <c r="HQ241">
        <v>0.41</v>
      </c>
      <c r="HR241">
        <f t="shared" si="107"/>
        <v>0.41</v>
      </c>
      <c r="ID241">
        <v>777643</v>
      </c>
      <c r="IG241">
        <v>0.47</v>
      </c>
      <c r="IH241">
        <f t="shared" si="108"/>
        <v>0.47</v>
      </c>
      <c r="IS241">
        <v>777643</v>
      </c>
      <c r="IV241">
        <v>0.42</v>
      </c>
      <c r="IW241">
        <f t="shared" si="109"/>
        <v>0.42</v>
      </c>
      <c r="JH241">
        <v>777643</v>
      </c>
      <c r="JK241">
        <v>0.45</v>
      </c>
      <c r="JL241">
        <f t="shared" si="110"/>
        <v>0.45</v>
      </c>
      <c r="JW241">
        <v>777643</v>
      </c>
      <c r="JZ241">
        <v>0.46</v>
      </c>
      <c r="KA241">
        <f t="shared" si="111"/>
        <v>0.46</v>
      </c>
      <c r="KL241">
        <v>777643</v>
      </c>
      <c r="KO241">
        <v>0.44</v>
      </c>
      <c r="KP241">
        <f t="shared" si="112"/>
        <v>0.44</v>
      </c>
      <c r="LA241">
        <v>777643</v>
      </c>
      <c r="LD241">
        <v>0.44</v>
      </c>
      <c r="LE241">
        <f t="shared" si="113"/>
        <v>0.44</v>
      </c>
      <c r="LP241">
        <v>777643</v>
      </c>
      <c r="LS241">
        <v>0.43</v>
      </c>
      <c r="LT241">
        <f t="shared" si="114"/>
        <v>0.43</v>
      </c>
      <c r="ME241">
        <v>777643</v>
      </c>
      <c r="MH241">
        <v>0.48</v>
      </c>
      <c r="MI241">
        <f t="shared" si="115"/>
        <v>0.48</v>
      </c>
      <c r="MT241">
        <v>777643</v>
      </c>
      <c r="MW241">
        <v>0.52</v>
      </c>
      <c r="MX241">
        <f t="shared" si="116"/>
        <v>0.52</v>
      </c>
      <c r="NI241">
        <v>777643</v>
      </c>
      <c r="NL241">
        <v>0.41</v>
      </c>
      <c r="NM241">
        <f t="shared" si="117"/>
        <v>0.41</v>
      </c>
      <c r="NX241">
        <v>777643</v>
      </c>
      <c r="OA241">
        <v>0.51</v>
      </c>
      <c r="OB241">
        <f t="shared" si="118"/>
        <v>0.51</v>
      </c>
      <c r="OM241">
        <v>777643</v>
      </c>
      <c r="OP241">
        <v>0.47</v>
      </c>
      <c r="OQ241">
        <f t="shared" si="119"/>
        <v>0.47</v>
      </c>
      <c r="PB241">
        <v>777643</v>
      </c>
      <c r="PE241">
        <v>0.45</v>
      </c>
      <c r="PF241">
        <f t="shared" si="120"/>
        <v>0.45</v>
      </c>
      <c r="PQ241">
        <v>777643</v>
      </c>
      <c r="PT241">
        <v>0.44</v>
      </c>
      <c r="PU241">
        <f t="shared" si="121"/>
        <v>0.44</v>
      </c>
      <c r="QF241">
        <v>777643</v>
      </c>
      <c r="QI241">
        <v>0.49</v>
      </c>
      <c r="QJ241">
        <f t="shared" si="122"/>
        <v>0.49</v>
      </c>
      <c r="QU241">
        <v>777643</v>
      </c>
      <c r="QX241">
        <v>0.48</v>
      </c>
      <c r="QY241">
        <f t="shared" si="123"/>
        <v>0.48</v>
      </c>
    </row>
    <row r="242" spans="12:467" x14ac:dyDescent="0.2">
      <c r="L242">
        <v>777257</v>
      </c>
      <c r="O242">
        <v>0.51</v>
      </c>
      <c r="P242">
        <f t="shared" si="93"/>
        <v>0.51</v>
      </c>
      <c r="AA242">
        <v>777257</v>
      </c>
      <c r="AD242">
        <v>0.33</v>
      </c>
      <c r="AE242">
        <f t="shared" si="94"/>
        <v>0.33</v>
      </c>
      <c r="AP242">
        <v>777257</v>
      </c>
      <c r="AS242">
        <v>0.37</v>
      </c>
      <c r="AT242">
        <f t="shared" si="95"/>
        <v>0.37</v>
      </c>
      <c r="BE242">
        <v>777257</v>
      </c>
      <c r="BH242">
        <v>0.47</v>
      </c>
      <c r="BI242">
        <f t="shared" si="96"/>
        <v>0.47</v>
      </c>
      <c r="BT242">
        <v>777257</v>
      </c>
      <c r="BW242">
        <v>0.43</v>
      </c>
      <c r="BX242">
        <f t="shared" si="97"/>
        <v>0.43</v>
      </c>
      <c r="CI242">
        <v>777257</v>
      </c>
      <c r="CL242">
        <v>0.46</v>
      </c>
      <c r="CM242">
        <f t="shared" si="98"/>
        <v>0.46</v>
      </c>
      <c r="CX242">
        <v>777257</v>
      </c>
      <c r="DA242">
        <v>0.51</v>
      </c>
      <c r="DB242">
        <f t="shared" si="99"/>
        <v>0.51</v>
      </c>
      <c r="DM242">
        <v>777257</v>
      </c>
      <c r="DP242">
        <v>0.47</v>
      </c>
      <c r="DQ242">
        <f t="shared" si="100"/>
        <v>0.47</v>
      </c>
      <c r="EB242">
        <v>777257</v>
      </c>
      <c r="EE242">
        <v>0.53</v>
      </c>
      <c r="EF242">
        <f t="shared" si="101"/>
        <v>0.53</v>
      </c>
      <c r="EQ242">
        <v>777257</v>
      </c>
      <c r="ET242">
        <v>0.53</v>
      </c>
      <c r="EU242">
        <f t="shared" si="102"/>
        <v>0.53</v>
      </c>
      <c r="FF242">
        <v>777257</v>
      </c>
      <c r="FI242">
        <v>0.49</v>
      </c>
      <c r="FJ242">
        <f t="shared" si="103"/>
        <v>0.49</v>
      </c>
      <c r="FU242">
        <v>777257</v>
      </c>
      <c r="FX242">
        <v>0.49</v>
      </c>
      <c r="FY242">
        <f t="shared" si="104"/>
        <v>0.49</v>
      </c>
      <c r="GJ242">
        <v>777257</v>
      </c>
      <c r="GM242">
        <v>0.45</v>
      </c>
      <c r="GN242">
        <f t="shared" si="105"/>
        <v>0.45</v>
      </c>
      <c r="GY242">
        <v>777257</v>
      </c>
      <c r="HB242">
        <v>0.51</v>
      </c>
      <c r="HC242">
        <f t="shared" si="106"/>
        <v>0.51</v>
      </c>
      <c r="HN242">
        <v>777257</v>
      </c>
      <c r="HQ242">
        <v>0.34</v>
      </c>
      <c r="HR242">
        <f t="shared" si="107"/>
        <v>0.34</v>
      </c>
      <c r="ID242">
        <v>777645</v>
      </c>
      <c r="IG242">
        <v>0.5</v>
      </c>
      <c r="IH242">
        <f t="shared" si="108"/>
        <v>0.5</v>
      </c>
      <c r="IS242">
        <v>777645</v>
      </c>
      <c r="IV242">
        <v>0.49</v>
      </c>
      <c r="IW242">
        <f t="shared" si="109"/>
        <v>0.49</v>
      </c>
      <c r="JH242">
        <v>777645</v>
      </c>
      <c r="JK242">
        <v>0.47</v>
      </c>
      <c r="JL242">
        <f t="shared" si="110"/>
        <v>0.47</v>
      </c>
      <c r="JW242">
        <v>777645</v>
      </c>
      <c r="JZ242">
        <v>0.49</v>
      </c>
      <c r="KA242">
        <f t="shared" si="111"/>
        <v>0.49</v>
      </c>
      <c r="KL242">
        <v>777645</v>
      </c>
      <c r="KO242">
        <v>0.52</v>
      </c>
      <c r="KP242">
        <f t="shared" si="112"/>
        <v>0.52</v>
      </c>
      <c r="LA242">
        <v>777645</v>
      </c>
      <c r="LD242">
        <v>0.44</v>
      </c>
      <c r="LE242">
        <f t="shared" si="113"/>
        <v>0.44</v>
      </c>
      <c r="LP242">
        <v>777645</v>
      </c>
      <c r="LS242">
        <v>0.48</v>
      </c>
      <c r="LT242">
        <f t="shared" si="114"/>
        <v>0.48</v>
      </c>
      <c r="ME242">
        <v>777645</v>
      </c>
      <c r="MH242">
        <v>0.48</v>
      </c>
      <c r="MI242">
        <f t="shared" si="115"/>
        <v>0.48</v>
      </c>
      <c r="MT242">
        <v>777645</v>
      </c>
      <c r="MW242">
        <v>0.44</v>
      </c>
      <c r="MX242">
        <f t="shared" si="116"/>
        <v>0.44</v>
      </c>
      <c r="NI242">
        <v>777645</v>
      </c>
      <c r="NL242">
        <v>0.49</v>
      </c>
      <c r="NM242">
        <f t="shared" si="117"/>
        <v>0.49</v>
      </c>
      <c r="NX242">
        <v>777645</v>
      </c>
      <c r="OA242">
        <v>0.52</v>
      </c>
      <c r="OB242">
        <f t="shared" si="118"/>
        <v>0.52</v>
      </c>
      <c r="OM242">
        <v>777645</v>
      </c>
      <c r="OP242">
        <v>0.49</v>
      </c>
      <c r="OQ242">
        <f t="shared" si="119"/>
        <v>0.49</v>
      </c>
      <c r="PB242">
        <v>777645</v>
      </c>
      <c r="PE242">
        <v>0.49</v>
      </c>
      <c r="PF242">
        <f t="shared" si="120"/>
        <v>0.49</v>
      </c>
      <c r="PQ242">
        <v>777645</v>
      </c>
      <c r="PT242">
        <v>0.49</v>
      </c>
      <c r="PU242">
        <f t="shared" si="121"/>
        <v>0.49</v>
      </c>
      <c r="QF242">
        <v>777645</v>
      </c>
      <c r="QI242">
        <v>0.48</v>
      </c>
      <c r="QJ242">
        <f t="shared" si="122"/>
        <v>0.48</v>
      </c>
      <c r="QU242">
        <v>777645</v>
      </c>
      <c r="QX242">
        <v>0.48</v>
      </c>
      <c r="QY242">
        <f t="shared" si="123"/>
        <v>0.48</v>
      </c>
    </row>
    <row r="243" spans="12:467" x14ac:dyDescent="0.2">
      <c r="L243">
        <v>777258</v>
      </c>
      <c r="O243">
        <v>0.43</v>
      </c>
      <c r="P243">
        <f t="shared" si="93"/>
        <v>0.43</v>
      </c>
      <c r="AA243">
        <v>777258</v>
      </c>
      <c r="AD243">
        <v>0.3</v>
      </c>
      <c r="AE243">
        <f t="shared" si="94"/>
        <v>0.3</v>
      </c>
      <c r="AP243">
        <v>777258</v>
      </c>
      <c r="AS243">
        <v>0.27</v>
      </c>
      <c r="AT243">
        <f t="shared" si="95"/>
        <v>0.27</v>
      </c>
      <c r="BE243">
        <v>777258</v>
      </c>
      <c r="BH243">
        <v>0.34</v>
      </c>
      <c r="BI243">
        <f t="shared" si="96"/>
        <v>0.34</v>
      </c>
      <c r="BT243">
        <v>777258</v>
      </c>
      <c r="BW243">
        <v>0.36</v>
      </c>
      <c r="BX243">
        <f t="shared" si="97"/>
        <v>0.36</v>
      </c>
      <c r="CI243">
        <v>777258</v>
      </c>
      <c r="CL243">
        <v>0.4</v>
      </c>
      <c r="CM243">
        <f t="shared" si="98"/>
        <v>0.4</v>
      </c>
      <c r="CX243">
        <v>777258</v>
      </c>
      <c r="DA243">
        <v>0.44</v>
      </c>
      <c r="DB243">
        <f t="shared" si="99"/>
        <v>0.44</v>
      </c>
      <c r="DM243">
        <v>777258</v>
      </c>
      <c r="DP243">
        <v>0.41</v>
      </c>
      <c r="DQ243">
        <f t="shared" si="100"/>
        <v>0.41</v>
      </c>
      <c r="EB243">
        <v>777258</v>
      </c>
      <c r="EE243">
        <v>0.4</v>
      </c>
      <c r="EF243">
        <f t="shared" si="101"/>
        <v>0.4</v>
      </c>
      <c r="EQ243">
        <v>777258</v>
      </c>
      <c r="ET243">
        <v>0.4</v>
      </c>
      <c r="EU243">
        <f t="shared" si="102"/>
        <v>0.4</v>
      </c>
      <c r="FF243">
        <v>777258</v>
      </c>
      <c r="FI243">
        <v>0.42</v>
      </c>
      <c r="FJ243">
        <f t="shared" si="103"/>
        <v>0.42</v>
      </c>
      <c r="FU243">
        <v>777258</v>
      </c>
      <c r="FX243">
        <v>0.44</v>
      </c>
      <c r="FY243">
        <f t="shared" si="104"/>
        <v>0.44</v>
      </c>
      <c r="GJ243">
        <v>777258</v>
      </c>
      <c r="GM243">
        <v>0.38</v>
      </c>
      <c r="GN243">
        <f t="shared" si="105"/>
        <v>0.38</v>
      </c>
      <c r="GY243">
        <v>777258</v>
      </c>
      <c r="HB243">
        <v>0.43</v>
      </c>
      <c r="HC243">
        <f t="shared" si="106"/>
        <v>0.43</v>
      </c>
      <c r="HN243">
        <v>777258</v>
      </c>
      <c r="HQ243">
        <v>0.33</v>
      </c>
      <c r="HR243">
        <f t="shared" si="107"/>
        <v>0.33</v>
      </c>
      <c r="ID243">
        <v>777646</v>
      </c>
      <c r="IG243">
        <v>0.52</v>
      </c>
      <c r="IH243">
        <f t="shared" si="108"/>
        <v>0.52</v>
      </c>
      <c r="IS243">
        <v>777646</v>
      </c>
      <c r="IV243">
        <v>0.51</v>
      </c>
      <c r="IW243">
        <f t="shared" si="109"/>
        <v>0.51</v>
      </c>
      <c r="JH243">
        <v>777646</v>
      </c>
      <c r="JK243">
        <v>0.54</v>
      </c>
      <c r="JL243">
        <f t="shared" si="110"/>
        <v>0.54</v>
      </c>
      <c r="JW243">
        <v>777646</v>
      </c>
      <c r="JZ243">
        <v>0.53</v>
      </c>
      <c r="KA243">
        <f t="shared" si="111"/>
        <v>0.53</v>
      </c>
      <c r="KL243">
        <v>777646</v>
      </c>
      <c r="KO243">
        <v>0.48</v>
      </c>
      <c r="KP243">
        <f t="shared" si="112"/>
        <v>0.48</v>
      </c>
      <c r="LA243">
        <v>777646</v>
      </c>
      <c r="LD243">
        <v>0.5</v>
      </c>
      <c r="LE243">
        <f t="shared" si="113"/>
        <v>0.5</v>
      </c>
      <c r="LP243">
        <v>777646</v>
      </c>
      <c r="LS243">
        <v>0.52</v>
      </c>
      <c r="LT243">
        <f t="shared" si="114"/>
        <v>0.52</v>
      </c>
      <c r="ME243">
        <v>777646</v>
      </c>
      <c r="MH243">
        <v>0.47</v>
      </c>
      <c r="MI243">
        <f t="shared" si="115"/>
        <v>0.47</v>
      </c>
      <c r="MT243">
        <v>777646</v>
      </c>
      <c r="MW243">
        <v>0.4</v>
      </c>
      <c r="MX243">
        <f t="shared" si="116"/>
        <v>0.4</v>
      </c>
      <c r="NI243">
        <v>777646</v>
      </c>
      <c r="NL243">
        <v>0.53</v>
      </c>
      <c r="NM243">
        <f t="shared" si="117"/>
        <v>0.53</v>
      </c>
      <c r="NX243">
        <v>777646</v>
      </c>
      <c r="OA243">
        <v>0.48</v>
      </c>
      <c r="OB243">
        <f t="shared" si="118"/>
        <v>0.48</v>
      </c>
      <c r="OM243">
        <v>777646</v>
      </c>
      <c r="OP243">
        <v>0.52</v>
      </c>
      <c r="OQ243">
        <f t="shared" si="119"/>
        <v>0.52</v>
      </c>
      <c r="PB243">
        <v>777646</v>
      </c>
      <c r="PE243">
        <v>0.53</v>
      </c>
      <c r="PF243">
        <f t="shared" si="120"/>
        <v>0.53</v>
      </c>
      <c r="PQ243">
        <v>777646</v>
      </c>
      <c r="PT243">
        <v>0.53</v>
      </c>
      <c r="PU243">
        <f t="shared" si="121"/>
        <v>0.53</v>
      </c>
      <c r="QF243">
        <v>777646</v>
      </c>
      <c r="QI243">
        <v>0.51</v>
      </c>
      <c r="QJ243">
        <f t="shared" si="122"/>
        <v>0.51</v>
      </c>
      <c r="QU243">
        <v>777646</v>
      </c>
      <c r="QX243">
        <v>0.53</v>
      </c>
      <c r="QY243">
        <f t="shared" si="123"/>
        <v>0.53</v>
      </c>
    </row>
    <row r="244" spans="12:467" x14ac:dyDescent="0.2">
      <c r="L244">
        <v>777259</v>
      </c>
      <c r="O244">
        <v>0.57999999999999996</v>
      </c>
      <c r="P244">
        <f t="shared" si="93"/>
        <v>0.57999999999999996</v>
      </c>
      <c r="AA244">
        <v>777259</v>
      </c>
      <c r="AD244">
        <v>0.68</v>
      </c>
      <c r="AE244">
        <f t="shared" si="94"/>
        <v>0.68</v>
      </c>
      <c r="AP244">
        <v>777259</v>
      </c>
      <c r="AS244">
        <v>0.72</v>
      </c>
      <c r="AT244">
        <f t="shared" si="95"/>
        <v>0.72</v>
      </c>
      <c r="BE244">
        <v>777259</v>
      </c>
      <c r="BH244">
        <v>0.64</v>
      </c>
      <c r="BI244">
        <f t="shared" si="96"/>
        <v>0.64</v>
      </c>
      <c r="BT244">
        <v>777259</v>
      </c>
      <c r="BW244">
        <v>0.71</v>
      </c>
      <c r="BX244">
        <f t="shared" si="97"/>
        <v>0.71</v>
      </c>
      <c r="CI244">
        <v>777259</v>
      </c>
      <c r="CL244">
        <v>0.57999999999999996</v>
      </c>
      <c r="CM244">
        <f t="shared" si="98"/>
        <v>0.57999999999999996</v>
      </c>
      <c r="CX244">
        <v>777259</v>
      </c>
      <c r="DA244">
        <v>0.56999999999999995</v>
      </c>
      <c r="DB244">
        <f t="shared" si="99"/>
        <v>0.56999999999999995</v>
      </c>
      <c r="DM244">
        <v>777259</v>
      </c>
      <c r="DP244">
        <v>0.59</v>
      </c>
      <c r="DQ244">
        <f t="shared" si="100"/>
        <v>0.59</v>
      </c>
      <c r="EB244">
        <v>777259</v>
      </c>
      <c r="EE244">
        <v>0.59</v>
      </c>
      <c r="EF244">
        <f t="shared" si="101"/>
        <v>0.59</v>
      </c>
      <c r="EQ244">
        <v>777259</v>
      </c>
      <c r="ET244">
        <v>0.59</v>
      </c>
      <c r="EU244">
        <f t="shared" si="102"/>
        <v>0.59</v>
      </c>
      <c r="FF244">
        <v>777259</v>
      </c>
      <c r="FI244">
        <v>0.56000000000000005</v>
      </c>
      <c r="FJ244">
        <f t="shared" si="103"/>
        <v>0.56000000000000005</v>
      </c>
      <c r="FU244">
        <v>777259</v>
      </c>
      <c r="FX244">
        <v>0.56999999999999995</v>
      </c>
      <c r="FY244">
        <f t="shared" si="104"/>
        <v>0.56999999999999995</v>
      </c>
      <c r="GJ244">
        <v>777259</v>
      </c>
      <c r="GM244">
        <v>0.56000000000000005</v>
      </c>
      <c r="GN244">
        <f t="shared" si="105"/>
        <v>0.56000000000000005</v>
      </c>
      <c r="GY244">
        <v>777259</v>
      </c>
      <c r="HB244">
        <v>0.59</v>
      </c>
      <c r="HC244">
        <f t="shared" si="106"/>
        <v>0.59</v>
      </c>
      <c r="HN244">
        <v>777259</v>
      </c>
      <c r="HQ244">
        <v>0.59</v>
      </c>
      <c r="HR244">
        <f t="shared" si="107"/>
        <v>0.59</v>
      </c>
      <c r="ID244">
        <v>777647</v>
      </c>
      <c r="IG244">
        <v>0.51</v>
      </c>
      <c r="IH244">
        <f t="shared" si="108"/>
        <v>0.51</v>
      </c>
      <c r="IS244">
        <v>777647</v>
      </c>
      <c r="IV244">
        <v>0.53</v>
      </c>
      <c r="IW244">
        <f t="shared" si="109"/>
        <v>0.53</v>
      </c>
      <c r="JH244">
        <v>777647</v>
      </c>
      <c r="JK244">
        <v>0.53</v>
      </c>
      <c r="JL244">
        <f t="shared" si="110"/>
        <v>0.53</v>
      </c>
      <c r="JW244">
        <v>777647</v>
      </c>
      <c r="JZ244">
        <v>0.54</v>
      </c>
      <c r="KA244">
        <f t="shared" si="111"/>
        <v>0.54</v>
      </c>
      <c r="KL244">
        <v>777647</v>
      </c>
      <c r="KO244">
        <v>0.56999999999999995</v>
      </c>
      <c r="KP244">
        <f t="shared" si="112"/>
        <v>0.56999999999999995</v>
      </c>
      <c r="LA244">
        <v>777647</v>
      </c>
      <c r="LD244">
        <v>0.54</v>
      </c>
      <c r="LE244">
        <f t="shared" si="113"/>
        <v>0.54</v>
      </c>
      <c r="LP244">
        <v>777647</v>
      </c>
      <c r="LS244">
        <v>0.53</v>
      </c>
      <c r="LT244">
        <f t="shared" si="114"/>
        <v>0.53</v>
      </c>
      <c r="ME244">
        <v>777647</v>
      </c>
      <c r="MH244">
        <v>0.53</v>
      </c>
      <c r="MI244">
        <f t="shared" si="115"/>
        <v>0.53</v>
      </c>
      <c r="MT244">
        <v>777647</v>
      </c>
      <c r="MW244">
        <v>0.45</v>
      </c>
      <c r="MX244">
        <f t="shared" si="116"/>
        <v>0.45</v>
      </c>
      <c r="NI244">
        <v>777647</v>
      </c>
      <c r="NL244">
        <v>0.53</v>
      </c>
      <c r="NM244">
        <f t="shared" si="117"/>
        <v>0.53</v>
      </c>
      <c r="NX244">
        <v>777647</v>
      </c>
      <c r="OA244">
        <v>0.5</v>
      </c>
      <c r="OB244">
        <f t="shared" si="118"/>
        <v>0.5</v>
      </c>
      <c r="OM244">
        <v>777647</v>
      </c>
      <c r="OP244">
        <v>0.53</v>
      </c>
      <c r="OQ244">
        <f t="shared" si="119"/>
        <v>0.53</v>
      </c>
      <c r="PB244">
        <v>777647</v>
      </c>
      <c r="PE244">
        <v>0.55000000000000004</v>
      </c>
      <c r="PF244">
        <f t="shared" si="120"/>
        <v>0.55000000000000004</v>
      </c>
      <c r="PQ244">
        <v>777647</v>
      </c>
      <c r="PT244">
        <v>0.54</v>
      </c>
      <c r="PU244">
        <f t="shared" si="121"/>
        <v>0.54</v>
      </c>
      <c r="QF244">
        <v>777647</v>
      </c>
      <c r="QI244">
        <v>0.53</v>
      </c>
      <c r="QJ244">
        <f t="shared" si="122"/>
        <v>0.53</v>
      </c>
      <c r="QU244">
        <v>777647</v>
      </c>
      <c r="QX244">
        <v>0.52</v>
      </c>
      <c r="QY244">
        <f t="shared" si="123"/>
        <v>0.52</v>
      </c>
    </row>
    <row r="245" spans="12:467" x14ac:dyDescent="0.2">
      <c r="L245">
        <v>777260</v>
      </c>
      <c r="O245">
        <v>0.42</v>
      </c>
      <c r="P245">
        <f t="shared" si="93"/>
        <v>0.42</v>
      </c>
      <c r="AA245">
        <v>777260</v>
      </c>
      <c r="AD245">
        <v>0.3</v>
      </c>
      <c r="AE245">
        <f t="shared" si="94"/>
        <v>0.3</v>
      </c>
      <c r="AP245">
        <v>777260</v>
      </c>
      <c r="AS245">
        <v>0.36</v>
      </c>
      <c r="AT245">
        <f t="shared" si="95"/>
        <v>0.36</v>
      </c>
      <c r="BE245">
        <v>777260</v>
      </c>
      <c r="BH245">
        <v>0.42</v>
      </c>
      <c r="BI245">
        <f t="shared" si="96"/>
        <v>0.42</v>
      </c>
      <c r="BT245">
        <v>777260</v>
      </c>
      <c r="BW245">
        <v>0.27</v>
      </c>
      <c r="BX245">
        <f t="shared" si="97"/>
        <v>0.27</v>
      </c>
      <c r="CI245">
        <v>777260</v>
      </c>
      <c r="CL245">
        <v>0.4</v>
      </c>
      <c r="CM245">
        <f t="shared" si="98"/>
        <v>0.4</v>
      </c>
      <c r="CX245">
        <v>777260</v>
      </c>
      <c r="DA245">
        <v>0.43</v>
      </c>
      <c r="DB245">
        <f t="shared" si="99"/>
        <v>0.43</v>
      </c>
      <c r="DM245">
        <v>777260</v>
      </c>
      <c r="DP245">
        <v>0.4</v>
      </c>
      <c r="DQ245">
        <f t="shared" si="100"/>
        <v>0.4</v>
      </c>
      <c r="EB245">
        <v>777260</v>
      </c>
      <c r="EE245">
        <v>0.42</v>
      </c>
      <c r="EF245">
        <f t="shared" si="101"/>
        <v>0.42</v>
      </c>
      <c r="EQ245">
        <v>777260</v>
      </c>
      <c r="ET245">
        <v>0.42</v>
      </c>
      <c r="EU245">
        <f t="shared" si="102"/>
        <v>0.42</v>
      </c>
      <c r="FF245">
        <v>777260</v>
      </c>
      <c r="FI245">
        <v>0.43</v>
      </c>
      <c r="FJ245">
        <f t="shared" si="103"/>
        <v>0.43</v>
      </c>
      <c r="FU245">
        <v>777260</v>
      </c>
      <c r="FX245">
        <v>0.46</v>
      </c>
      <c r="FY245">
        <f t="shared" si="104"/>
        <v>0.46</v>
      </c>
      <c r="GJ245">
        <v>777260</v>
      </c>
      <c r="GM245">
        <v>0.39</v>
      </c>
      <c r="GN245">
        <f t="shared" si="105"/>
        <v>0.39</v>
      </c>
      <c r="GY245">
        <v>777260</v>
      </c>
      <c r="HB245">
        <v>0.42</v>
      </c>
      <c r="HC245">
        <f t="shared" si="106"/>
        <v>0.42</v>
      </c>
      <c r="HN245">
        <v>777260</v>
      </c>
      <c r="HQ245">
        <v>0.31</v>
      </c>
      <c r="HR245">
        <f t="shared" si="107"/>
        <v>0.31</v>
      </c>
      <c r="ID245">
        <v>777648</v>
      </c>
      <c r="IG245">
        <v>0.42</v>
      </c>
      <c r="IH245">
        <f t="shared" si="108"/>
        <v>0.42</v>
      </c>
      <c r="IS245">
        <v>777648</v>
      </c>
      <c r="IV245">
        <v>0.43</v>
      </c>
      <c r="IW245">
        <f t="shared" si="109"/>
        <v>0.43</v>
      </c>
      <c r="JH245">
        <v>777648</v>
      </c>
      <c r="JK245">
        <v>0.43</v>
      </c>
      <c r="JL245">
        <f t="shared" si="110"/>
        <v>0.43</v>
      </c>
      <c r="JW245">
        <v>777648</v>
      </c>
      <c r="JZ245">
        <v>0.43</v>
      </c>
      <c r="KA245">
        <f t="shared" si="111"/>
        <v>0.43</v>
      </c>
      <c r="KL245">
        <v>777648</v>
      </c>
      <c r="KO245">
        <v>0.35</v>
      </c>
      <c r="KP245">
        <f t="shared" si="112"/>
        <v>0.35</v>
      </c>
      <c r="LA245">
        <v>777648</v>
      </c>
      <c r="LD245">
        <v>0.39</v>
      </c>
      <c r="LE245">
        <f t="shared" si="113"/>
        <v>0.39</v>
      </c>
      <c r="LP245">
        <v>777648</v>
      </c>
      <c r="LS245">
        <v>0.45</v>
      </c>
      <c r="LT245">
        <f t="shared" si="114"/>
        <v>0.45</v>
      </c>
      <c r="ME245">
        <v>777648</v>
      </c>
      <c r="MH245">
        <v>0.4</v>
      </c>
      <c r="MI245">
        <f t="shared" si="115"/>
        <v>0.4</v>
      </c>
      <c r="MT245">
        <v>777648</v>
      </c>
      <c r="MW245">
        <v>0.38</v>
      </c>
      <c r="MX245">
        <f t="shared" si="116"/>
        <v>0.38</v>
      </c>
      <c r="NI245">
        <v>777648</v>
      </c>
      <c r="NL245">
        <v>0.43</v>
      </c>
      <c r="NM245">
        <f t="shared" si="117"/>
        <v>0.43</v>
      </c>
      <c r="NX245">
        <v>777648</v>
      </c>
      <c r="OA245">
        <v>0.49</v>
      </c>
      <c r="OB245">
        <f t="shared" si="118"/>
        <v>0.49</v>
      </c>
      <c r="OM245">
        <v>777648</v>
      </c>
      <c r="OP245">
        <v>0.45</v>
      </c>
      <c r="OQ245">
        <f t="shared" si="119"/>
        <v>0.45</v>
      </c>
      <c r="PB245">
        <v>777648</v>
      </c>
      <c r="PE245">
        <v>0.44</v>
      </c>
      <c r="PF245">
        <f t="shared" si="120"/>
        <v>0.44</v>
      </c>
      <c r="PQ245">
        <v>777648</v>
      </c>
      <c r="PT245">
        <v>0.46</v>
      </c>
      <c r="PU245">
        <f t="shared" si="121"/>
        <v>0.46</v>
      </c>
      <c r="QF245">
        <v>777648</v>
      </c>
      <c r="QI245">
        <v>0.44</v>
      </c>
      <c r="QJ245">
        <f t="shared" si="122"/>
        <v>0.44</v>
      </c>
      <c r="QU245">
        <v>777648</v>
      </c>
      <c r="QX245">
        <v>0.41</v>
      </c>
      <c r="QY245">
        <f t="shared" si="123"/>
        <v>0.41</v>
      </c>
    </row>
    <row r="246" spans="12:467" x14ac:dyDescent="0.2">
      <c r="L246">
        <v>777261</v>
      </c>
      <c r="O246">
        <v>0.6</v>
      </c>
      <c r="P246">
        <f t="shared" si="93"/>
        <v>0.6</v>
      </c>
      <c r="AA246">
        <v>777261</v>
      </c>
      <c r="AD246">
        <v>0.51</v>
      </c>
      <c r="AE246">
        <f t="shared" si="94"/>
        <v>0.51</v>
      </c>
      <c r="AP246">
        <v>777261</v>
      </c>
      <c r="AS246">
        <v>0.57999999999999996</v>
      </c>
      <c r="AT246">
        <f t="shared" si="95"/>
        <v>0.57999999999999996</v>
      </c>
      <c r="BE246">
        <v>777261</v>
      </c>
      <c r="BH246">
        <v>0.59</v>
      </c>
      <c r="BI246">
        <f t="shared" si="96"/>
        <v>0.59</v>
      </c>
      <c r="BT246">
        <v>777261</v>
      </c>
      <c r="BW246">
        <v>0.46</v>
      </c>
      <c r="BX246">
        <f t="shared" si="97"/>
        <v>0.46</v>
      </c>
      <c r="CI246">
        <v>777261</v>
      </c>
      <c r="CL246">
        <v>0.61</v>
      </c>
      <c r="CM246">
        <f t="shared" si="98"/>
        <v>0.61</v>
      </c>
      <c r="CX246">
        <v>777261</v>
      </c>
      <c r="DA246">
        <v>0.56999999999999995</v>
      </c>
      <c r="DB246">
        <f t="shared" si="99"/>
        <v>0.56999999999999995</v>
      </c>
      <c r="DM246">
        <v>777261</v>
      </c>
      <c r="DP246">
        <v>0.56000000000000005</v>
      </c>
      <c r="DQ246">
        <f t="shared" si="100"/>
        <v>0.56000000000000005</v>
      </c>
      <c r="EB246">
        <v>777261</v>
      </c>
      <c r="EE246">
        <v>0.56999999999999995</v>
      </c>
      <c r="EF246">
        <f t="shared" si="101"/>
        <v>0.56999999999999995</v>
      </c>
      <c r="EQ246">
        <v>777261</v>
      </c>
      <c r="ET246">
        <v>0.56999999999999995</v>
      </c>
      <c r="EU246">
        <f t="shared" si="102"/>
        <v>0.56999999999999995</v>
      </c>
      <c r="FF246">
        <v>777261</v>
      </c>
      <c r="FI246">
        <v>0.6</v>
      </c>
      <c r="FJ246">
        <f t="shared" si="103"/>
        <v>0.6</v>
      </c>
      <c r="FU246">
        <v>777261</v>
      </c>
      <c r="FX246">
        <v>0.57999999999999996</v>
      </c>
      <c r="FY246">
        <f t="shared" si="104"/>
        <v>0.57999999999999996</v>
      </c>
      <c r="GJ246">
        <v>777261</v>
      </c>
      <c r="GM246">
        <v>0.55000000000000004</v>
      </c>
      <c r="GN246">
        <f t="shared" si="105"/>
        <v>0.55000000000000004</v>
      </c>
      <c r="GY246">
        <v>777261</v>
      </c>
      <c r="HB246">
        <v>0.59</v>
      </c>
      <c r="HC246">
        <f t="shared" si="106"/>
        <v>0.59</v>
      </c>
      <c r="HN246">
        <v>777261</v>
      </c>
      <c r="HQ246">
        <v>0.57999999999999996</v>
      </c>
      <c r="HR246">
        <f t="shared" si="107"/>
        <v>0.57999999999999996</v>
      </c>
      <c r="ID246">
        <v>777649</v>
      </c>
      <c r="IG246">
        <v>0.57999999999999996</v>
      </c>
      <c r="IH246">
        <f t="shared" si="108"/>
        <v>0.57999999999999996</v>
      </c>
      <c r="IS246">
        <v>777649</v>
      </c>
      <c r="IV246">
        <v>0.56000000000000005</v>
      </c>
      <c r="IW246">
        <f t="shared" si="109"/>
        <v>0.56000000000000005</v>
      </c>
      <c r="JH246">
        <v>777649</v>
      </c>
      <c r="JK246">
        <v>0.56000000000000005</v>
      </c>
      <c r="JL246">
        <f t="shared" si="110"/>
        <v>0.56000000000000005</v>
      </c>
      <c r="JW246">
        <v>777649</v>
      </c>
      <c r="JZ246">
        <v>0.57999999999999996</v>
      </c>
      <c r="KA246">
        <f t="shared" si="111"/>
        <v>0.57999999999999996</v>
      </c>
      <c r="KL246">
        <v>777649</v>
      </c>
      <c r="KO246">
        <v>0.57999999999999996</v>
      </c>
      <c r="KP246">
        <f t="shared" si="112"/>
        <v>0.57999999999999996</v>
      </c>
      <c r="LA246">
        <v>777649</v>
      </c>
      <c r="LD246">
        <v>0.56000000000000005</v>
      </c>
      <c r="LE246">
        <f t="shared" si="113"/>
        <v>0.56000000000000005</v>
      </c>
      <c r="LP246">
        <v>777649</v>
      </c>
      <c r="LS246">
        <v>0.56000000000000005</v>
      </c>
      <c r="LT246">
        <f t="shared" si="114"/>
        <v>0.56000000000000005</v>
      </c>
      <c r="ME246">
        <v>777649</v>
      </c>
      <c r="MH246">
        <v>0.56999999999999995</v>
      </c>
      <c r="MI246">
        <f t="shared" si="115"/>
        <v>0.56999999999999995</v>
      </c>
      <c r="MT246">
        <v>777649</v>
      </c>
      <c r="MW246">
        <v>0.55000000000000004</v>
      </c>
      <c r="MX246">
        <f t="shared" si="116"/>
        <v>0.55000000000000004</v>
      </c>
      <c r="NI246">
        <v>777649</v>
      </c>
      <c r="NL246">
        <v>0.54</v>
      </c>
      <c r="NM246">
        <f t="shared" si="117"/>
        <v>0.54</v>
      </c>
      <c r="NX246">
        <v>777649</v>
      </c>
      <c r="OA246">
        <v>0.59</v>
      </c>
      <c r="OB246">
        <f t="shared" si="118"/>
        <v>0.59</v>
      </c>
      <c r="OM246">
        <v>777649</v>
      </c>
      <c r="OP246">
        <v>0.56000000000000005</v>
      </c>
      <c r="OQ246">
        <f t="shared" si="119"/>
        <v>0.56000000000000005</v>
      </c>
      <c r="PB246">
        <v>777649</v>
      </c>
      <c r="PE246">
        <v>0.52</v>
      </c>
      <c r="PF246">
        <f t="shared" si="120"/>
        <v>0.52</v>
      </c>
      <c r="PQ246">
        <v>777649</v>
      </c>
      <c r="PT246">
        <v>0.55000000000000004</v>
      </c>
      <c r="PU246">
        <f t="shared" si="121"/>
        <v>0.55000000000000004</v>
      </c>
      <c r="QF246">
        <v>777649</v>
      </c>
      <c r="QI246">
        <v>0.57999999999999996</v>
      </c>
      <c r="QJ246">
        <f t="shared" si="122"/>
        <v>0.57999999999999996</v>
      </c>
      <c r="QU246">
        <v>777649</v>
      </c>
      <c r="QX246">
        <v>0.56000000000000005</v>
      </c>
      <c r="QY246">
        <f t="shared" si="123"/>
        <v>0.56000000000000005</v>
      </c>
    </row>
    <row r="247" spans="12:467" x14ac:dyDescent="0.2">
      <c r="L247">
        <v>777263</v>
      </c>
      <c r="O247">
        <v>0.47</v>
      </c>
      <c r="P247">
        <f t="shared" si="93"/>
        <v>0.47</v>
      </c>
      <c r="AA247">
        <v>777263</v>
      </c>
      <c r="AD247">
        <v>0.44</v>
      </c>
      <c r="AE247">
        <f t="shared" si="94"/>
        <v>0.44</v>
      </c>
      <c r="AP247">
        <v>777263</v>
      </c>
      <c r="AS247">
        <v>0.47</v>
      </c>
      <c r="AT247">
        <f t="shared" si="95"/>
        <v>0.47</v>
      </c>
      <c r="BE247">
        <v>777263</v>
      </c>
      <c r="BH247">
        <v>0.44</v>
      </c>
      <c r="BI247">
        <f t="shared" si="96"/>
        <v>0.44</v>
      </c>
      <c r="BT247">
        <v>777263</v>
      </c>
      <c r="BW247">
        <v>0.52</v>
      </c>
      <c r="BX247">
        <f t="shared" si="97"/>
        <v>0.52</v>
      </c>
      <c r="CI247">
        <v>777263</v>
      </c>
      <c r="CL247">
        <v>0.47</v>
      </c>
      <c r="CM247">
        <f t="shared" si="98"/>
        <v>0.47</v>
      </c>
      <c r="CX247">
        <v>777263</v>
      </c>
      <c r="DA247">
        <v>0.47</v>
      </c>
      <c r="DB247">
        <f t="shared" si="99"/>
        <v>0.47</v>
      </c>
      <c r="DM247">
        <v>777263</v>
      </c>
      <c r="DP247">
        <v>0.49</v>
      </c>
      <c r="DQ247">
        <f t="shared" si="100"/>
        <v>0.49</v>
      </c>
      <c r="EB247">
        <v>777263</v>
      </c>
      <c r="EE247">
        <v>0.47</v>
      </c>
      <c r="EF247">
        <f t="shared" si="101"/>
        <v>0.47</v>
      </c>
      <c r="EQ247">
        <v>777263</v>
      </c>
      <c r="ET247">
        <v>0.47</v>
      </c>
      <c r="EU247">
        <f t="shared" si="102"/>
        <v>0.47</v>
      </c>
      <c r="FF247">
        <v>777263</v>
      </c>
      <c r="FI247">
        <v>0.47</v>
      </c>
      <c r="FJ247">
        <f t="shared" si="103"/>
        <v>0.47</v>
      </c>
      <c r="FU247">
        <v>777263</v>
      </c>
      <c r="FX247">
        <v>0.49</v>
      </c>
      <c r="FY247">
        <f t="shared" si="104"/>
        <v>0.49</v>
      </c>
      <c r="GJ247">
        <v>777263</v>
      </c>
      <c r="GM247">
        <v>0.48</v>
      </c>
      <c r="GN247">
        <f t="shared" si="105"/>
        <v>0.48</v>
      </c>
      <c r="GY247">
        <v>777263</v>
      </c>
      <c r="HB247">
        <v>0.49</v>
      </c>
      <c r="HC247">
        <f t="shared" si="106"/>
        <v>0.49</v>
      </c>
      <c r="HN247">
        <v>777263</v>
      </c>
      <c r="HQ247">
        <v>0.44</v>
      </c>
      <c r="HR247">
        <f t="shared" si="107"/>
        <v>0.44</v>
      </c>
      <c r="ID247">
        <v>777650</v>
      </c>
      <c r="IG247">
        <v>0.44</v>
      </c>
      <c r="IH247">
        <f t="shared" si="108"/>
        <v>0.44</v>
      </c>
      <c r="IS247">
        <v>777650</v>
      </c>
      <c r="IV247">
        <v>0.39</v>
      </c>
      <c r="IW247">
        <f t="shared" si="109"/>
        <v>0.39</v>
      </c>
      <c r="JH247">
        <v>777650</v>
      </c>
      <c r="JK247">
        <v>0.4</v>
      </c>
      <c r="JL247">
        <f t="shared" si="110"/>
        <v>0.4</v>
      </c>
      <c r="JW247">
        <v>777650</v>
      </c>
      <c r="JZ247">
        <v>0.42</v>
      </c>
      <c r="KA247">
        <f t="shared" si="111"/>
        <v>0.42</v>
      </c>
      <c r="KL247">
        <v>777650</v>
      </c>
      <c r="KO247">
        <v>0.41</v>
      </c>
      <c r="KP247">
        <f t="shared" si="112"/>
        <v>0.41</v>
      </c>
      <c r="LA247">
        <v>777650</v>
      </c>
      <c r="LD247">
        <v>0.39</v>
      </c>
      <c r="LE247">
        <f t="shared" si="113"/>
        <v>0.39</v>
      </c>
      <c r="LP247">
        <v>777650</v>
      </c>
      <c r="LS247">
        <v>0.41</v>
      </c>
      <c r="LT247">
        <f t="shared" si="114"/>
        <v>0.41</v>
      </c>
      <c r="ME247">
        <v>777650</v>
      </c>
      <c r="MH247">
        <v>0.4</v>
      </c>
      <c r="MI247">
        <f t="shared" si="115"/>
        <v>0.4</v>
      </c>
      <c r="MT247">
        <v>777650</v>
      </c>
      <c r="MW247">
        <v>0.47</v>
      </c>
      <c r="MX247">
        <f t="shared" si="116"/>
        <v>0.47</v>
      </c>
      <c r="NI247">
        <v>777650</v>
      </c>
      <c r="NL247">
        <v>0.42</v>
      </c>
      <c r="NM247">
        <f t="shared" si="117"/>
        <v>0.42</v>
      </c>
      <c r="NX247">
        <v>777650</v>
      </c>
      <c r="OA247">
        <v>0.43</v>
      </c>
      <c r="OB247">
        <f t="shared" si="118"/>
        <v>0.43</v>
      </c>
      <c r="OM247">
        <v>777650</v>
      </c>
      <c r="OP247">
        <v>0.42</v>
      </c>
      <c r="OQ247">
        <f t="shared" si="119"/>
        <v>0.42</v>
      </c>
      <c r="PB247">
        <v>777650</v>
      </c>
      <c r="PE247">
        <v>0.43</v>
      </c>
      <c r="PF247">
        <f t="shared" si="120"/>
        <v>0.43</v>
      </c>
      <c r="PQ247">
        <v>777650</v>
      </c>
      <c r="PT247">
        <v>0.42</v>
      </c>
      <c r="PU247">
        <f t="shared" si="121"/>
        <v>0.42</v>
      </c>
      <c r="QF247">
        <v>777650</v>
      </c>
      <c r="QI247">
        <v>0.38</v>
      </c>
      <c r="QJ247">
        <f t="shared" si="122"/>
        <v>0.38</v>
      </c>
      <c r="QU247">
        <v>777650</v>
      </c>
      <c r="QX247">
        <v>0.41</v>
      </c>
      <c r="QY247">
        <f t="shared" si="123"/>
        <v>0.41</v>
      </c>
    </row>
    <row r="248" spans="12:467" x14ac:dyDescent="0.2">
      <c r="L248">
        <v>777239</v>
      </c>
      <c r="O248">
        <v>0.48</v>
      </c>
      <c r="P248">
        <f t="shared" si="93"/>
        <v>0.48</v>
      </c>
      <c r="AA248">
        <v>777239</v>
      </c>
      <c r="AD248">
        <v>0.48</v>
      </c>
      <c r="AE248">
        <f t="shared" si="94"/>
        <v>0.48</v>
      </c>
      <c r="AP248">
        <v>777239</v>
      </c>
      <c r="AS248">
        <v>0.42</v>
      </c>
      <c r="AT248">
        <f t="shared" si="95"/>
        <v>0.42</v>
      </c>
      <c r="BE248">
        <v>777239</v>
      </c>
      <c r="BH248">
        <v>0.51</v>
      </c>
      <c r="BI248">
        <f t="shared" si="96"/>
        <v>0.51</v>
      </c>
      <c r="BT248">
        <v>777239</v>
      </c>
      <c r="BW248">
        <v>0.54</v>
      </c>
      <c r="BX248">
        <f t="shared" si="97"/>
        <v>0.54</v>
      </c>
      <c r="CI248">
        <v>777239</v>
      </c>
      <c r="CL248">
        <v>0.49</v>
      </c>
      <c r="CM248">
        <f t="shared" si="98"/>
        <v>0.49</v>
      </c>
      <c r="CX248">
        <v>777239</v>
      </c>
      <c r="DA248">
        <v>0.51</v>
      </c>
      <c r="DB248">
        <f t="shared" si="99"/>
        <v>0.51</v>
      </c>
      <c r="DM248">
        <v>777239</v>
      </c>
      <c r="DP248">
        <v>0.49</v>
      </c>
      <c r="DQ248">
        <f t="shared" si="100"/>
        <v>0.49</v>
      </c>
      <c r="EB248">
        <v>777239</v>
      </c>
      <c r="EE248">
        <v>0.47</v>
      </c>
      <c r="EF248">
        <f t="shared" si="101"/>
        <v>0.47</v>
      </c>
      <c r="EQ248">
        <v>777239</v>
      </c>
      <c r="ET248">
        <v>0.47</v>
      </c>
      <c r="EU248">
        <f t="shared" si="102"/>
        <v>0.47</v>
      </c>
      <c r="FF248">
        <v>777239</v>
      </c>
      <c r="FI248">
        <v>0.5</v>
      </c>
      <c r="FJ248">
        <f t="shared" si="103"/>
        <v>0.5</v>
      </c>
      <c r="FU248">
        <v>777239</v>
      </c>
      <c r="FX248">
        <v>0.48</v>
      </c>
      <c r="FY248">
        <f t="shared" si="104"/>
        <v>0.48</v>
      </c>
      <c r="GJ248">
        <v>777239</v>
      </c>
      <c r="GM248">
        <v>0.47</v>
      </c>
      <c r="GN248">
        <f t="shared" si="105"/>
        <v>0.47</v>
      </c>
      <c r="GY248">
        <v>777239</v>
      </c>
      <c r="HB248">
        <v>0.49</v>
      </c>
      <c r="HC248">
        <f t="shared" si="106"/>
        <v>0.49</v>
      </c>
      <c r="HN248">
        <v>777239</v>
      </c>
      <c r="HQ248">
        <v>0.48</v>
      </c>
      <c r="HR248">
        <f t="shared" si="107"/>
        <v>0.48</v>
      </c>
      <c r="ID248">
        <v>777651</v>
      </c>
      <c r="IG248">
        <v>0.47</v>
      </c>
      <c r="IH248">
        <f t="shared" si="108"/>
        <v>0.47</v>
      </c>
      <c r="IS248">
        <v>777651</v>
      </c>
      <c r="IV248">
        <v>0.53</v>
      </c>
      <c r="IW248">
        <f t="shared" si="109"/>
        <v>0.53</v>
      </c>
      <c r="JH248">
        <v>777651</v>
      </c>
      <c r="JK248">
        <v>0.52</v>
      </c>
      <c r="JL248">
        <f t="shared" si="110"/>
        <v>0.52</v>
      </c>
      <c r="JW248">
        <v>777651</v>
      </c>
      <c r="JZ248">
        <v>0.5</v>
      </c>
      <c r="KA248">
        <f t="shared" si="111"/>
        <v>0.5</v>
      </c>
      <c r="KL248">
        <v>777651</v>
      </c>
      <c r="KO248">
        <v>0.51</v>
      </c>
      <c r="KP248">
        <f t="shared" si="112"/>
        <v>0.51</v>
      </c>
      <c r="LA248">
        <v>777651</v>
      </c>
      <c r="LD248">
        <v>0.5</v>
      </c>
      <c r="LE248">
        <f t="shared" si="113"/>
        <v>0.5</v>
      </c>
      <c r="LP248">
        <v>777651</v>
      </c>
      <c r="LS248">
        <v>0.51</v>
      </c>
      <c r="LT248">
        <f t="shared" si="114"/>
        <v>0.51</v>
      </c>
      <c r="ME248">
        <v>777651</v>
      </c>
      <c r="MH248">
        <v>0.55000000000000004</v>
      </c>
      <c r="MI248">
        <f t="shared" si="115"/>
        <v>0.55000000000000004</v>
      </c>
      <c r="MT248">
        <v>777651</v>
      </c>
      <c r="MW248">
        <v>0.54</v>
      </c>
      <c r="MX248">
        <f t="shared" si="116"/>
        <v>0.54</v>
      </c>
      <c r="NI248">
        <v>777651</v>
      </c>
      <c r="NL248">
        <v>0.51</v>
      </c>
      <c r="NM248">
        <f t="shared" si="117"/>
        <v>0.51</v>
      </c>
      <c r="NX248">
        <v>777651</v>
      </c>
      <c r="OA248">
        <v>0.51</v>
      </c>
      <c r="OB248">
        <f t="shared" si="118"/>
        <v>0.51</v>
      </c>
      <c r="OM248">
        <v>777651</v>
      </c>
      <c r="OP248">
        <v>0.5</v>
      </c>
      <c r="OQ248">
        <f t="shared" si="119"/>
        <v>0.5</v>
      </c>
      <c r="PB248">
        <v>777651</v>
      </c>
      <c r="PE248">
        <v>0.51</v>
      </c>
      <c r="PF248">
        <f t="shared" si="120"/>
        <v>0.51</v>
      </c>
      <c r="PQ248">
        <v>777651</v>
      </c>
      <c r="PT248">
        <v>0.53</v>
      </c>
      <c r="PU248">
        <f t="shared" si="121"/>
        <v>0.53</v>
      </c>
      <c r="QF248">
        <v>777651</v>
      </c>
      <c r="QI248">
        <v>0.55000000000000004</v>
      </c>
      <c r="QJ248">
        <f t="shared" si="122"/>
        <v>0.55000000000000004</v>
      </c>
      <c r="QU248">
        <v>777651</v>
      </c>
      <c r="QX248">
        <v>0.51</v>
      </c>
      <c r="QY248">
        <f t="shared" si="123"/>
        <v>0.51</v>
      </c>
    </row>
    <row r="249" spans="12:467" x14ac:dyDescent="0.2">
      <c r="L249">
        <v>777242</v>
      </c>
      <c r="O249">
        <v>0.56999999999999995</v>
      </c>
      <c r="P249">
        <f t="shared" si="93"/>
        <v>0.56999999999999995</v>
      </c>
      <c r="AA249">
        <v>777242</v>
      </c>
      <c r="AD249">
        <v>0.55000000000000004</v>
      </c>
      <c r="AE249">
        <f t="shared" si="94"/>
        <v>0.55000000000000004</v>
      </c>
      <c r="AP249">
        <v>777242</v>
      </c>
      <c r="AS249">
        <v>0.3</v>
      </c>
      <c r="AT249">
        <f t="shared" si="95"/>
        <v>0.3</v>
      </c>
      <c r="BE249">
        <v>777242</v>
      </c>
      <c r="BH249">
        <v>0.47</v>
      </c>
      <c r="BI249">
        <f t="shared" si="96"/>
        <v>0.47</v>
      </c>
      <c r="BT249">
        <v>777242</v>
      </c>
      <c r="BW249">
        <v>0.42</v>
      </c>
      <c r="BX249">
        <f t="shared" si="97"/>
        <v>0.42</v>
      </c>
      <c r="CI249">
        <v>777242</v>
      </c>
      <c r="CL249">
        <v>0.54</v>
      </c>
      <c r="CM249">
        <f t="shared" si="98"/>
        <v>0.54</v>
      </c>
      <c r="CX249">
        <v>777242</v>
      </c>
      <c r="DA249">
        <v>0.56000000000000005</v>
      </c>
      <c r="DB249">
        <f t="shared" si="99"/>
        <v>0.56000000000000005</v>
      </c>
      <c r="DM249">
        <v>777242</v>
      </c>
      <c r="DP249">
        <v>0.56999999999999995</v>
      </c>
      <c r="DQ249">
        <f t="shared" si="100"/>
        <v>0.56999999999999995</v>
      </c>
      <c r="EB249">
        <v>777242</v>
      </c>
      <c r="EE249">
        <v>0.59</v>
      </c>
      <c r="EF249">
        <f t="shared" si="101"/>
        <v>0.59</v>
      </c>
      <c r="EQ249">
        <v>777242</v>
      </c>
      <c r="ET249">
        <v>0.59</v>
      </c>
      <c r="EU249">
        <f t="shared" si="102"/>
        <v>0.59</v>
      </c>
      <c r="FF249">
        <v>777242</v>
      </c>
      <c r="FI249">
        <v>0.56999999999999995</v>
      </c>
      <c r="FJ249">
        <f t="shared" si="103"/>
        <v>0.56999999999999995</v>
      </c>
      <c r="FU249">
        <v>777242</v>
      </c>
      <c r="FX249">
        <v>0.56000000000000005</v>
      </c>
      <c r="FY249">
        <f t="shared" si="104"/>
        <v>0.56000000000000005</v>
      </c>
      <c r="GJ249">
        <v>777242</v>
      </c>
      <c r="GM249">
        <v>0.55000000000000004</v>
      </c>
      <c r="GN249">
        <f t="shared" si="105"/>
        <v>0.55000000000000004</v>
      </c>
      <c r="GY249">
        <v>777242</v>
      </c>
      <c r="HB249">
        <v>0.57999999999999996</v>
      </c>
      <c r="HC249">
        <f t="shared" si="106"/>
        <v>0.57999999999999996</v>
      </c>
      <c r="HN249">
        <v>777242</v>
      </c>
      <c r="HQ249">
        <v>0.55000000000000004</v>
      </c>
      <c r="HR249">
        <f t="shared" si="107"/>
        <v>0.55000000000000004</v>
      </c>
      <c r="ID249">
        <v>777652</v>
      </c>
      <c r="IG249">
        <v>0.59</v>
      </c>
      <c r="IH249">
        <f t="shared" si="108"/>
        <v>0.59</v>
      </c>
      <c r="IS249">
        <v>777652</v>
      </c>
      <c r="IV249">
        <v>0.53</v>
      </c>
      <c r="IW249">
        <f t="shared" si="109"/>
        <v>0.53</v>
      </c>
      <c r="JH249">
        <v>777652</v>
      </c>
      <c r="JK249">
        <v>0.56999999999999995</v>
      </c>
      <c r="JL249">
        <f t="shared" si="110"/>
        <v>0.56999999999999995</v>
      </c>
      <c r="JW249">
        <v>777652</v>
      </c>
      <c r="JZ249">
        <v>0.54</v>
      </c>
      <c r="KA249">
        <f t="shared" si="111"/>
        <v>0.54</v>
      </c>
      <c r="KL249">
        <v>777652</v>
      </c>
      <c r="KO249">
        <v>0.63</v>
      </c>
      <c r="KP249">
        <f t="shared" si="112"/>
        <v>0.63</v>
      </c>
      <c r="LA249">
        <v>777652</v>
      </c>
      <c r="LD249">
        <v>0.6</v>
      </c>
      <c r="LE249">
        <f t="shared" si="113"/>
        <v>0.6</v>
      </c>
      <c r="LP249">
        <v>777652</v>
      </c>
      <c r="LS249">
        <v>0.56000000000000005</v>
      </c>
      <c r="LT249">
        <f t="shared" si="114"/>
        <v>0.56000000000000005</v>
      </c>
      <c r="ME249">
        <v>777652</v>
      </c>
      <c r="MH249">
        <v>0.63</v>
      </c>
      <c r="MI249">
        <f t="shared" si="115"/>
        <v>0.63</v>
      </c>
      <c r="MT249">
        <v>777652</v>
      </c>
      <c r="MW249">
        <v>0.72</v>
      </c>
      <c r="MX249">
        <f t="shared" si="116"/>
        <v>0.72</v>
      </c>
      <c r="NI249">
        <v>777652</v>
      </c>
      <c r="NL249">
        <v>0.54</v>
      </c>
      <c r="NM249">
        <f t="shared" si="117"/>
        <v>0.54</v>
      </c>
      <c r="NX249">
        <v>777652</v>
      </c>
      <c r="OA249">
        <v>0.59</v>
      </c>
      <c r="OB249">
        <f t="shared" si="118"/>
        <v>0.59</v>
      </c>
      <c r="OM249">
        <v>777652</v>
      </c>
      <c r="OP249">
        <v>0.56000000000000005</v>
      </c>
      <c r="OQ249">
        <f t="shared" si="119"/>
        <v>0.56000000000000005</v>
      </c>
      <c r="PB249">
        <v>777652</v>
      </c>
      <c r="PE249">
        <v>0.56999999999999995</v>
      </c>
      <c r="PF249">
        <f t="shared" si="120"/>
        <v>0.56999999999999995</v>
      </c>
      <c r="PQ249">
        <v>777652</v>
      </c>
      <c r="PT249">
        <v>0.56999999999999995</v>
      </c>
      <c r="PU249">
        <f t="shared" si="121"/>
        <v>0.56999999999999995</v>
      </c>
      <c r="QF249">
        <v>777652</v>
      </c>
      <c r="QI249">
        <v>0.57999999999999996</v>
      </c>
      <c r="QJ249">
        <f t="shared" si="122"/>
        <v>0.57999999999999996</v>
      </c>
      <c r="QU249">
        <v>777652</v>
      </c>
      <c r="QX249">
        <v>0.56000000000000005</v>
      </c>
      <c r="QY249">
        <f t="shared" si="123"/>
        <v>0.56000000000000005</v>
      </c>
    </row>
    <row r="250" spans="12:467" x14ac:dyDescent="0.2">
      <c r="L250">
        <v>777243</v>
      </c>
      <c r="O250">
        <v>0.56999999999999995</v>
      </c>
      <c r="P250">
        <f t="shared" si="93"/>
        <v>0.56999999999999995</v>
      </c>
      <c r="AA250">
        <v>777243</v>
      </c>
      <c r="AD250">
        <v>0.62</v>
      </c>
      <c r="AE250">
        <f t="shared" si="94"/>
        <v>0.62</v>
      </c>
      <c r="AP250">
        <v>777243</v>
      </c>
      <c r="AS250">
        <v>0.59</v>
      </c>
      <c r="AT250">
        <f t="shared" si="95"/>
        <v>0.59</v>
      </c>
      <c r="BE250">
        <v>777243</v>
      </c>
      <c r="BH250">
        <v>0.56999999999999995</v>
      </c>
      <c r="BI250">
        <f t="shared" si="96"/>
        <v>0.56999999999999995</v>
      </c>
      <c r="BT250">
        <v>777243</v>
      </c>
      <c r="BW250">
        <v>0.63</v>
      </c>
      <c r="BX250">
        <f t="shared" si="97"/>
        <v>0.63</v>
      </c>
      <c r="CI250">
        <v>777243</v>
      </c>
      <c r="CL250">
        <v>0.5</v>
      </c>
      <c r="CM250">
        <f t="shared" si="98"/>
        <v>0.5</v>
      </c>
      <c r="CX250">
        <v>777243</v>
      </c>
      <c r="DA250">
        <v>0.49</v>
      </c>
      <c r="DB250">
        <f t="shared" si="99"/>
        <v>0.49</v>
      </c>
      <c r="DM250">
        <v>777243</v>
      </c>
      <c r="DP250">
        <v>0.51</v>
      </c>
      <c r="DQ250">
        <f t="shared" si="100"/>
        <v>0.51</v>
      </c>
      <c r="EB250">
        <v>777243</v>
      </c>
      <c r="EE250">
        <v>0.52</v>
      </c>
      <c r="EF250">
        <f t="shared" si="101"/>
        <v>0.52</v>
      </c>
      <c r="EQ250">
        <v>777243</v>
      </c>
      <c r="ET250">
        <v>0.52</v>
      </c>
      <c r="EU250">
        <f t="shared" si="102"/>
        <v>0.52</v>
      </c>
      <c r="FF250">
        <v>777243</v>
      </c>
      <c r="FI250">
        <v>0.49</v>
      </c>
      <c r="FJ250">
        <f t="shared" si="103"/>
        <v>0.49</v>
      </c>
      <c r="FU250">
        <v>777243</v>
      </c>
      <c r="FX250">
        <v>0.5</v>
      </c>
      <c r="FY250">
        <f t="shared" si="104"/>
        <v>0.5</v>
      </c>
      <c r="GJ250">
        <v>777243</v>
      </c>
      <c r="GM250">
        <v>0.48</v>
      </c>
      <c r="GN250">
        <f t="shared" si="105"/>
        <v>0.48</v>
      </c>
      <c r="GY250">
        <v>777243</v>
      </c>
      <c r="HB250">
        <v>0.53</v>
      </c>
      <c r="HC250">
        <f t="shared" si="106"/>
        <v>0.53</v>
      </c>
      <c r="HN250">
        <v>777243</v>
      </c>
      <c r="HQ250">
        <v>0.55000000000000004</v>
      </c>
      <c r="HR250">
        <f t="shared" si="107"/>
        <v>0.55000000000000004</v>
      </c>
      <c r="ID250">
        <v>777628</v>
      </c>
      <c r="IG250">
        <v>0.55000000000000004</v>
      </c>
      <c r="IH250">
        <f t="shared" si="108"/>
        <v>0.55000000000000004</v>
      </c>
      <c r="IS250">
        <v>777628</v>
      </c>
      <c r="IV250">
        <v>0.53</v>
      </c>
      <c r="IW250">
        <f t="shared" si="109"/>
        <v>0.53</v>
      </c>
      <c r="JH250">
        <v>777628</v>
      </c>
      <c r="JK250">
        <v>0.53</v>
      </c>
      <c r="JL250">
        <f t="shared" si="110"/>
        <v>0.53</v>
      </c>
      <c r="JW250">
        <v>777628</v>
      </c>
      <c r="JZ250">
        <v>0.56000000000000005</v>
      </c>
      <c r="KA250">
        <f t="shared" si="111"/>
        <v>0.56000000000000005</v>
      </c>
      <c r="KL250">
        <v>777628</v>
      </c>
      <c r="KO250">
        <v>0.51</v>
      </c>
      <c r="KP250">
        <f t="shared" si="112"/>
        <v>0.51</v>
      </c>
      <c r="LA250">
        <v>777628</v>
      </c>
      <c r="LD250">
        <v>0.54</v>
      </c>
      <c r="LE250">
        <f t="shared" si="113"/>
        <v>0.54</v>
      </c>
      <c r="LP250">
        <v>777628</v>
      </c>
      <c r="LS250">
        <v>0.53</v>
      </c>
      <c r="LT250">
        <f t="shared" si="114"/>
        <v>0.53</v>
      </c>
      <c r="ME250">
        <v>777628</v>
      </c>
      <c r="MH250">
        <v>0.59</v>
      </c>
      <c r="MI250">
        <f t="shared" si="115"/>
        <v>0.59</v>
      </c>
      <c r="MT250">
        <v>777628</v>
      </c>
      <c r="MW250">
        <v>0.51</v>
      </c>
      <c r="MX250">
        <f t="shared" si="116"/>
        <v>0.51</v>
      </c>
      <c r="NI250">
        <v>777628</v>
      </c>
      <c r="NL250">
        <v>0.54</v>
      </c>
      <c r="NM250">
        <f t="shared" si="117"/>
        <v>0.54</v>
      </c>
      <c r="NX250">
        <v>777628</v>
      </c>
      <c r="OA250">
        <v>0.54</v>
      </c>
      <c r="OB250">
        <f t="shared" si="118"/>
        <v>0.54</v>
      </c>
      <c r="OM250">
        <v>777628</v>
      </c>
      <c r="OP250">
        <v>0.52</v>
      </c>
      <c r="OQ250">
        <f t="shared" si="119"/>
        <v>0.52</v>
      </c>
      <c r="PB250">
        <v>777628</v>
      </c>
      <c r="PE250">
        <v>0.53</v>
      </c>
      <c r="PF250">
        <f t="shared" si="120"/>
        <v>0.53</v>
      </c>
      <c r="PQ250">
        <v>777628</v>
      </c>
      <c r="PT250">
        <v>0.57999999999999996</v>
      </c>
      <c r="PU250">
        <f t="shared" si="121"/>
        <v>0.57999999999999996</v>
      </c>
      <c r="QF250">
        <v>777628</v>
      </c>
      <c r="QI250">
        <v>0.53</v>
      </c>
      <c r="QJ250">
        <f t="shared" si="122"/>
        <v>0.53</v>
      </c>
      <c r="QU250">
        <v>777628</v>
      </c>
      <c r="QX250">
        <v>0.55000000000000004</v>
      </c>
      <c r="QY250">
        <f t="shared" si="123"/>
        <v>0.55000000000000004</v>
      </c>
    </row>
    <row r="251" spans="12:467" x14ac:dyDescent="0.2">
      <c r="L251">
        <v>777244</v>
      </c>
      <c r="O251">
        <v>0.53</v>
      </c>
      <c r="P251">
        <f t="shared" si="93"/>
        <v>0.53</v>
      </c>
      <c r="AA251">
        <v>777244</v>
      </c>
      <c r="AD251">
        <v>0.54</v>
      </c>
      <c r="AE251">
        <f t="shared" si="94"/>
        <v>0.54</v>
      </c>
      <c r="AP251">
        <v>777244</v>
      </c>
      <c r="AS251">
        <v>0.51</v>
      </c>
      <c r="AT251">
        <f t="shared" si="95"/>
        <v>0.51</v>
      </c>
      <c r="BE251">
        <v>777244</v>
      </c>
      <c r="BH251">
        <v>0.49</v>
      </c>
      <c r="BI251">
        <f t="shared" si="96"/>
        <v>0.49</v>
      </c>
      <c r="BT251">
        <v>777244</v>
      </c>
      <c r="BW251">
        <v>0.47</v>
      </c>
      <c r="BX251">
        <f t="shared" si="97"/>
        <v>0.47</v>
      </c>
      <c r="CI251">
        <v>777244</v>
      </c>
      <c r="CL251">
        <v>0.49</v>
      </c>
      <c r="CM251">
        <f t="shared" si="98"/>
        <v>0.49</v>
      </c>
      <c r="CX251">
        <v>777244</v>
      </c>
      <c r="DA251">
        <v>0.49</v>
      </c>
      <c r="DB251">
        <f t="shared" si="99"/>
        <v>0.49</v>
      </c>
      <c r="DM251">
        <v>777244</v>
      </c>
      <c r="DP251">
        <v>0.48</v>
      </c>
      <c r="DQ251">
        <f t="shared" si="100"/>
        <v>0.48</v>
      </c>
      <c r="EB251">
        <v>777244</v>
      </c>
      <c r="EE251">
        <v>0.5</v>
      </c>
      <c r="EF251">
        <f t="shared" si="101"/>
        <v>0.5</v>
      </c>
      <c r="EQ251">
        <v>777244</v>
      </c>
      <c r="ET251">
        <v>0.5</v>
      </c>
      <c r="EU251">
        <f t="shared" si="102"/>
        <v>0.5</v>
      </c>
      <c r="FF251">
        <v>777244</v>
      </c>
      <c r="FI251">
        <v>0.47</v>
      </c>
      <c r="FJ251">
        <f t="shared" si="103"/>
        <v>0.47</v>
      </c>
      <c r="FU251">
        <v>777244</v>
      </c>
      <c r="FX251">
        <v>0.48</v>
      </c>
      <c r="FY251">
        <f t="shared" si="104"/>
        <v>0.48</v>
      </c>
      <c r="GJ251">
        <v>777244</v>
      </c>
      <c r="GM251">
        <v>0.49</v>
      </c>
      <c r="GN251">
        <f t="shared" si="105"/>
        <v>0.49</v>
      </c>
      <c r="GY251">
        <v>777244</v>
      </c>
      <c r="HB251">
        <v>0.46</v>
      </c>
      <c r="HC251">
        <f t="shared" si="106"/>
        <v>0.46</v>
      </c>
      <c r="HN251">
        <v>777244</v>
      </c>
      <c r="HQ251">
        <v>0.55000000000000004</v>
      </c>
      <c r="HR251">
        <f t="shared" si="107"/>
        <v>0.55000000000000004</v>
      </c>
      <c r="ID251">
        <v>777629</v>
      </c>
      <c r="IG251">
        <v>0.51</v>
      </c>
      <c r="IH251">
        <f t="shared" si="108"/>
        <v>0.51</v>
      </c>
      <c r="IS251">
        <v>777629</v>
      </c>
      <c r="IV251">
        <v>0.52</v>
      </c>
      <c r="IW251">
        <f t="shared" si="109"/>
        <v>0.52</v>
      </c>
      <c r="JH251">
        <v>777629</v>
      </c>
      <c r="JK251">
        <v>0.55000000000000004</v>
      </c>
      <c r="JL251">
        <f t="shared" si="110"/>
        <v>0.55000000000000004</v>
      </c>
      <c r="JW251">
        <v>777629</v>
      </c>
      <c r="JZ251">
        <v>0.52</v>
      </c>
      <c r="KA251">
        <f t="shared" si="111"/>
        <v>0.52</v>
      </c>
      <c r="KL251">
        <v>777629</v>
      </c>
      <c r="KO251">
        <v>0.48</v>
      </c>
      <c r="KP251">
        <f t="shared" si="112"/>
        <v>0.48</v>
      </c>
      <c r="LA251">
        <v>777629</v>
      </c>
      <c r="LD251">
        <v>0.52</v>
      </c>
      <c r="LE251">
        <f t="shared" si="113"/>
        <v>0.52</v>
      </c>
      <c r="LP251">
        <v>777629</v>
      </c>
      <c r="LS251">
        <v>0.52</v>
      </c>
      <c r="LT251">
        <f t="shared" si="114"/>
        <v>0.52</v>
      </c>
      <c r="ME251">
        <v>777629</v>
      </c>
      <c r="MH251">
        <v>0.52</v>
      </c>
      <c r="MI251">
        <f t="shared" si="115"/>
        <v>0.52</v>
      </c>
      <c r="MT251">
        <v>777629</v>
      </c>
      <c r="MW251">
        <v>0.44</v>
      </c>
      <c r="MX251">
        <f t="shared" si="116"/>
        <v>0.44</v>
      </c>
      <c r="NI251">
        <v>777629</v>
      </c>
      <c r="NL251">
        <v>0.53</v>
      </c>
      <c r="NM251">
        <f t="shared" si="117"/>
        <v>0.53</v>
      </c>
      <c r="NX251">
        <v>777629</v>
      </c>
      <c r="OA251">
        <v>0.47</v>
      </c>
      <c r="OB251">
        <f t="shared" si="118"/>
        <v>0.47</v>
      </c>
      <c r="OM251">
        <v>777629</v>
      </c>
      <c r="OP251">
        <v>0.53</v>
      </c>
      <c r="OQ251">
        <f t="shared" si="119"/>
        <v>0.53</v>
      </c>
      <c r="PB251">
        <v>777629</v>
      </c>
      <c r="PE251">
        <v>0.53</v>
      </c>
      <c r="PF251">
        <f t="shared" si="120"/>
        <v>0.53</v>
      </c>
      <c r="PQ251">
        <v>777629</v>
      </c>
      <c r="PT251">
        <v>0.55000000000000004</v>
      </c>
      <c r="PU251">
        <f t="shared" si="121"/>
        <v>0.55000000000000004</v>
      </c>
      <c r="QF251">
        <v>777629</v>
      </c>
      <c r="QI251">
        <v>0.53</v>
      </c>
      <c r="QJ251">
        <f t="shared" si="122"/>
        <v>0.53</v>
      </c>
      <c r="QU251">
        <v>777629</v>
      </c>
      <c r="QX251">
        <v>0.53</v>
      </c>
      <c r="QY251">
        <f t="shared" si="123"/>
        <v>0.53</v>
      </c>
    </row>
    <row r="252" spans="12:467" x14ac:dyDescent="0.2">
      <c r="L252">
        <v>777245</v>
      </c>
      <c r="O252">
        <v>0.42</v>
      </c>
      <c r="P252">
        <f t="shared" si="93"/>
        <v>0.42</v>
      </c>
      <c r="AA252">
        <v>777245</v>
      </c>
      <c r="AD252">
        <v>0.38</v>
      </c>
      <c r="AE252">
        <f t="shared" si="94"/>
        <v>0.38</v>
      </c>
      <c r="AP252">
        <v>777245</v>
      </c>
      <c r="AS252">
        <v>0.12</v>
      </c>
      <c r="AT252">
        <f t="shared" si="95"/>
        <v>0.12</v>
      </c>
      <c r="BE252">
        <v>777245</v>
      </c>
      <c r="BH252">
        <v>0.44</v>
      </c>
      <c r="BI252">
        <f t="shared" si="96"/>
        <v>0.44</v>
      </c>
      <c r="BT252">
        <v>777245</v>
      </c>
      <c r="BW252">
        <v>0.24</v>
      </c>
      <c r="BX252">
        <f t="shared" si="97"/>
        <v>0.24</v>
      </c>
      <c r="CI252">
        <v>777245</v>
      </c>
      <c r="CL252">
        <v>0.44</v>
      </c>
      <c r="CM252">
        <f t="shared" si="98"/>
        <v>0.44</v>
      </c>
      <c r="CX252">
        <v>777245</v>
      </c>
      <c r="DA252">
        <v>0.48</v>
      </c>
      <c r="DB252">
        <f t="shared" si="99"/>
        <v>0.48</v>
      </c>
      <c r="DM252">
        <v>777245</v>
      </c>
      <c r="DP252">
        <v>0.43</v>
      </c>
      <c r="DQ252">
        <f t="shared" si="100"/>
        <v>0.43</v>
      </c>
      <c r="EB252">
        <v>777245</v>
      </c>
      <c r="EE252">
        <v>0.41</v>
      </c>
      <c r="EF252">
        <f t="shared" si="101"/>
        <v>0.41</v>
      </c>
      <c r="EQ252">
        <v>777245</v>
      </c>
      <c r="ET252">
        <v>0.41</v>
      </c>
      <c r="EU252">
        <f t="shared" si="102"/>
        <v>0.41</v>
      </c>
      <c r="FF252">
        <v>777245</v>
      </c>
      <c r="FI252">
        <v>0.45</v>
      </c>
      <c r="FJ252">
        <f t="shared" si="103"/>
        <v>0.45</v>
      </c>
      <c r="FU252">
        <v>777245</v>
      </c>
      <c r="FX252">
        <v>0.49</v>
      </c>
      <c r="FY252">
        <f t="shared" si="104"/>
        <v>0.49</v>
      </c>
      <c r="GJ252">
        <v>777245</v>
      </c>
      <c r="GM252">
        <v>0.41</v>
      </c>
      <c r="GN252">
        <f t="shared" si="105"/>
        <v>0.41</v>
      </c>
      <c r="GY252">
        <v>777245</v>
      </c>
      <c r="HB252">
        <v>0.47</v>
      </c>
      <c r="HC252">
        <f t="shared" si="106"/>
        <v>0.47</v>
      </c>
      <c r="HN252">
        <v>777245</v>
      </c>
      <c r="HQ252">
        <v>0.43</v>
      </c>
      <c r="HR252">
        <f t="shared" si="107"/>
        <v>0.43</v>
      </c>
      <c r="ID252">
        <v>777630</v>
      </c>
      <c r="IG252">
        <v>0.43</v>
      </c>
      <c r="IH252">
        <f t="shared" si="108"/>
        <v>0.43</v>
      </c>
      <c r="IS252">
        <v>777630</v>
      </c>
      <c r="IV252">
        <v>0.4</v>
      </c>
      <c r="IW252">
        <f t="shared" si="109"/>
        <v>0.4</v>
      </c>
      <c r="JH252">
        <v>777630</v>
      </c>
      <c r="JK252">
        <v>0.45</v>
      </c>
      <c r="JL252">
        <f t="shared" si="110"/>
        <v>0.45</v>
      </c>
      <c r="JW252">
        <v>777630</v>
      </c>
      <c r="JZ252">
        <v>0.44</v>
      </c>
      <c r="KA252">
        <f t="shared" si="111"/>
        <v>0.44</v>
      </c>
      <c r="KL252">
        <v>777630</v>
      </c>
      <c r="KO252">
        <v>0.45</v>
      </c>
      <c r="KP252">
        <f t="shared" si="112"/>
        <v>0.45</v>
      </c>
      <c r="LA252">
        <v>777630</v>
      </c>
      <c r="LD252">
        <v>0.44</v>
      </c>
      <c r="LE252">
        <f t="shared" si="113"/>
        <v>0.44</v>
      </c>
      <c r="LP252">
        <v>777630</v>
      </c>
      <c r="LS252">
        <v>0.44</v>
      </c>
      <c r="LT252">
        <f t="shared" si="114"/>
        <v>0.44</v>
      </c>
      <c r="ME252">
        <v>777630</v>
      </c>
      <c r="MH252">
        <v>0.45</v>
      </c>
      <c r="MI252">
        <f t="shared" si="115"/>
        <v>0.45</v>
      </c>
      <c r="MT252">
        <v>777630</v>
      </c>
      <c r="MW252">
        <v>0.46</v>
      </c>
      <c r="MX252">
        <f t="shared" si="116"/>
        <v>0.46</v>
      </c>
      <c r="NI252">
        <v>777630</v>
      </c>
      <c r="NL252">
        <v>0.41</v>
      </c>
      <c r="NM252">
        <f t="shared" si="117"/>
        <v>0.41</v>
      </c>
      <c r="NX252">
        <v>777630</v>
      </c>
      <c r="OA252">
        <v>0.41</v>
      </c>
      <c r="OB252">
        <f t="shared" si="118"/>
        <v>0.41</v>
      </c>
      <c r="OM252">
        <v>777630</v>
      </c>
      <c r="OP252">
        <v>0.43</v>
      </c>
      <c r="OQ252">
        <f t="shared" si="119"/>
        <v>0.43</v>
      </c>
      <c r="PB252">
        <v>777630</v>
      </c>
      <c r="PE252">
        <v>0.43</v>
      </c>
      <c r="PF252">
        <f t="shared" si="120"/>
        <v>0.43</v>
      </c>
      <c r="PQ252">
        <v>777630</v>
      </c>
      <c r="PT252">
        <v>0.45</v>
      </c>
      <c r="PU252">
        <f t="shared" si="121"/>
        <v>0.45</v>
      </c>
      <c r="QF252">
        <v>777630</v>
      </c>
      <c r="QI252">
        <v>0.38</v>
      </c>
      <c r="QJ252">
        <f t="shared" si="122"/>
        <v>0.38</v>
      </c>
      <c r="QU252">
        <v>777630</v>
      </c>
      <c r="QX252">
        <v>0.41</v>
      </c>
      <c r="QY252">
        <f t="shared" si="123"/>
        <v>0.41</v>
      </c>
    </row>
    <row r="253" spans="12:467" x14ac:dyDescent="0.2">
      <c r="L253">
        <v>777246</v>
      </c>
      <c r="O253">
        <v>0.54</v>
      </c>
      <c r="P253">
        <f t="shared" si="93"/>
        <v>0.54</v>
      </c>
      <c r="AA253">
        <v>777246</v>
      </c>
      <c r="AD253">
        <v>0.78</v>
      </c>
      <c r="AE253">
        <f t="shared" si="94"/>
        <v>0.78</v>
      </c>
      <c r="AP253">
        <v>777246</v>
      </c>
      <c r="AS253">
        <v>0.88</v>
      </c>
      <c r="AT253">
        <f t="shared" si="95"/>
        <v>0.88</v>
      </c>
      <c r="BE253">
        <v>777246</v>
      </c>
      <c r="BH253">
        <v>0.65</v>
      </c>
      <c r="BI253">
        <f t="shared" si="96"/>
        <v>0.65</v>
      </c>
      <c r="BT253">
        <v>777246</v>
      </c>
      <c r="BW253">
        <v>0.77</v>
      </c>
      <c r="BX253">
        <f t="shared" si="97"/>
        <v>0.77</v>
      </c>
      <c r="CI253">
        <v>777246</v>
      </c>
      <c r="CL253">
        <v>0.56999999999999995</v>
      </c>
      <c r="CM253">
        <f t="shared" si="98"/>
        <v>0.56999999999999995</v>
      </c>
      <c r="CX253">
        <v>777246</v>
      </c>
      <c r="DA253">
        <v>0.52</v>
      </c>
      <c r="DB253">
        <f t="shared" si="99"/>
        <v>0.52</v>
      </c>
      <c r="DM253">
        <v>777246</v>
      </c>
      <c r="DP253">
        <v>0.54</v>
      </c>
      <c r="DQ253">
        <f t="shared" si="100"/>
        <v>0.54</v>
      </c>
      <c r="EB253">
        <v>777246</v>
      </c>
      <c r="EE253">
        <v>0.53</v>
      </c>
      <c r="EF253">
        <f t="shared" si="101"/>
        <v>0.53</v>
      </c>
      <c r="EQ253">
        <v>777246</v>
      </c>
      <c r="ET253">
        <v>0.53</v>
      </c>
      <c r="EU253">
        <f t="shared" si="102"/>
        <v>0.53</v>
      </c>
      <c r="FF253">
        <v>777246</v>
      </c>
      <c r="FI253">
        <v>0.55000000000000004</v>
      </c>
      <c r="FJ253">
        <f t="shared" si="103"/>
        <v>0.55000000000000004</v>
      </c>
      <c r="FU253">
        <v>777246</v>
      </c>
      <c r="FX253">
        <v>0.53</v>
      </c>
      <c r="FY253">
        <f t="shared" si="104"/>
        <v>0.53</v>
      </c>
      <c r="GJ253">
        <v>777246</v>
      </c>
      <c r="GM253">
        <v>0.55000000000000004</v>
      </c>
      <c r="GN253">
        <f t="shared" si="105"/>
        <v>0.55000000000000004</v>
      </c>
      <c r="GY253">
        <v>777246</v>
      </c>
      <c r="HB253">
        <v>0.53</v>
      </c>
      <c r="HC253">
        <f t="shared" si="106"/>
        <v>0.53</v>
      </c>
      <c r="HN253">
        <v>777246</v>
      </c>
      <c r="HQ253">
        <v>0.67</v>
      </c>
      <c r="HR253">
        <f t="shared" si="107"/>
        <v>0.67</v>
      </c>
      <c r="ID253">
        <v>777631</v>
      </c>
      <c r="IG253">
        <v>0.56000000000000005</v>
      </c>
      <c r="IH253">
        <f t="shared" si="108"/>
        <v>0.56000000000000005</v>
      </c>
      <c r="IS253">
        <v>777631</v>
      </c>
      <c r="IV253">
        <v>0.53</v>
      </c>
      <c r="IW253">
        <f t="shared" si="109"/>
        <v>0.53</v>
      </c>
      <c r="JH253">
        <v>777631</v>
      </c>
      <c r="JK253">
        <v>0.56999999999999995</v>
      </c>
      <c r="JL253">
        <f t="shared" si="110"/>
        <v>0.56999999999999995</v>
      </c>
      <c r="JW253">
        <v>777631</v>
      </c>
      <c r="JZ253">
        <v>0.54</v>
      </c>
      <c r="KA253">
        <f t="shared" si="111"/>
        <v>0.54</v>
      </c>
      <c r="KL253">
        <v>777631</v>
      </c>
      <c r="KO253">
        <v>0.59</v>
      </c>
      <c r="KP253">
        <f t="shared" si="112"/>
        <v>0.59</v>
      </c>
      <c r="LA253">
        <v>777631</v>
      </c>
      <c r="LD253">
        <v>0.53</v>
      </c>
      <c r="LE253">
        <f t="shared" si="113"/>
        <v>0.53</v>
      </c>
      <c r="LP253">
        <v>777631</v>
      </c>
      <c r="LS253">
        <v>0.52</v>
      </c>
      <c r="LT253">
        <f t="shared" si="114"/>
        <v>0.52</v>
      </c>
      <c r="ME253">
        <v>777631</v>
      </c>
      <c r="MH253">
        <v>0.6</v>
      </c>
      <c r="MI253">
        <f t="shared" si="115"/>
        <v>0.6</v>
      </c>
      <c r="MT253">
        <v>777631</v>
      </c>
      <c r="MW253">
        <v>0.63</v>
      </c>
      <c r="MX253">
        <f t="shared" si="116"/>
        <v>0.63</v>
      </c>
      <c r="NI253">
        <v>777631</v>
      </c>
      <c r="NL253">
        <v>0.52</v>
      </c>
      <c r="NM253">
        <f t="shared" si="117"/>
        <v>0.52</v>
      </c>
      <c r="NX253">
        <v>777631</v>
      </c>
      <c r="OA253">
        <v>0.51</v>
      </c>
      <c r="OB253">
        <f t="shared" si="118"/>
        <v>0.51</v>
      </c>
      <c r="OM253">
        <v>777631</v>
      </c>
      <c r="OP253">
        <v>0.53</v>
      </c>
      <c r="OQ253">
        <f t="shared" si="119"/>
        <v>0.53</v>
      </c>
      <c r="PB253">
        <v>777631</v>
      </c>
      <c r="PE253">
        <v>0.53</v>
      </c>
      <c r="PF253">
        <f t="shared" si="120"/>
        <v>0.53</v>
      </c>
      <c r="PQ253">
        <v>777631</v>
      </c>
      <c r="PT253">
        <v>0.53</v>
      </c>
      <c r="PU253">
        <f t="shared" si="121"/>
        <v>0.53</v>
      </c>
      <c r="QF253">
        <v>777631</v>
      </c>
      <c r="QI253">
        <v>0.56999999999999995</v>
      </c>
      <c r="QJ253">
        <f t="shared" si="122"/>
        <v>0.56999999999999995</v>
      </c>
      <c r="QU253">
        <v>777631</v>
      </c>
      <c r="QX253">
        <v>0.54</v>
      </c>
      <c r="QY253">
        <f t="shared" si="123"/>
        <v>0.54</v>
      </c>
    </row>
    <row r="254" spans="12:467" x14ac:dyDescent="0.2">
      <c r="L254">
        <v>777247</v>
      </c>
      <c r="O254">
        <v>0.5</v>
      </c>
      <c r="P254">
        <f t="shared" si="93"/>
        <v>0.5</v>
      </c>
      <c r="AA254">
        <v>777247</v>
      </c>
      <c r="AD254">
        <v>0.5</v>
      </c>
      <c r="AE254">
        <f t="shared" si="94"/>
        <v>0.5</v>
      </c>
      <c r="AP254">
        <v>777247</v>
      </c>
      <c r="AS254">
        <v>0.33</v>
      </c>
      <c r="AT254">
        <f t="shared" si="95"/>
        <v>0.33</v>
      </c>
      <c r="BE254">
        <v>777247</v>
      </c>
      <c r="BH254">
        <v>0.53</v>
      </c>
      <c r="BI254">
        <f t="shared" si="96"/>
        <v>0.53</v>
      </c>
      <c r="BT254">
        <v>777247</v>
      </c>
      <c r="BW254">
        <v>0.35</v>
      </c>
      <c r="BX254">
        <f t="shared" si="97"/>
        <v>0.35</v>
      </c>
      <c r="CI254">
        <v>777247</v>
      </c>
      <c r="CL254">
        <v>0.49</v>
      </c>
      <c r="CM254">
        <f t="shared" si="98"/>
        <v>0.49</v>
      </c>
      <c r="CX254">
        <v>777247</v>
      </c>
      <c r="DA254">
        <v>0.48</v>
      </c>
      <c r="DB254">
        <f t="shared" si="99"/>
        <v>0.48</v>
      </c>
      <c r="DM254">
        <v>777247</v>
      </c>
      <c r="DP254">
        <v>0.51</v>
      </c>
      <c r="DQ254">
        <f t="shared" si="100"/>
        <v>0.51</v>
      </c>
      <c r="EB254">
        <v>777247</v>
      </c>
      <c r="EE254">
        <v>0.52</v>
      </c>
      <c r="EF254">
        <f t="shared" si="101"/>
        <v>0.52</v>
      </c>
      <c r="EQ254">
        <v>777247</v>
      </c>
      <c r="ET254">
        <v>0.52</v>
      </c>
      <c r="EU254">
        <f t="shared" si="102"/>
        <v>0.52</v>
      </c>
      <c r="FF254">
        <v>777247</v>
      </c>
      <c r="FI254">
        <v>0.48</v>
      </c>
      <c r="FJ254">
        <f t="shared" si="103"/>
        <v>0.48</v>
      </c>
      <c r="FU254">
        <v>777247</v>
      </c>
      <c r="FX254">
        <v>0.5</v>
      </c>
      <c r="FY254">
        <f t="shared" si="104"/>
        <v>0.5</v>
      </c>
      <c r="GJ254">
        <v>777247</v>
      </c>
      <c r="GM254">
        <v>0.47</v>
      </c>
      <c r="GN254">
        <f t="shared" si="105"/>
        <v>0.47</v>
      </c>
      <c r="GY254">
        <v>777247</v>
      </c>
      <c r="HB254">
        <v>0.46</v>
      </c>
      <c r="HC254">
        <f t="shared" si="106"/>
        <v>0.46</v>
      </c>
      <c r="HN254">
        <v>777247</v>
      </c>
      <c r="HQ254">
        <v>0.49</v>
      </c>
      <c r="HR254">
        <f t="shared" si="107"/>
        <v>0.49</v>
      </c>
      <c r="ID254">
        <v>777632</v>
      </c>
      <c r="IG254">
        <v>0.46</v>
      </c>
      <c r="IH254">
        <f t="shared" si="108"/>
        <v>0.46</v>
      </c>
      <c r="IS254">
        <v>777632</v>
      </c>
      <c r="IV254">
        <v>0.39</v>
      </c>
      <c r="IW254">
        <f t="shared" si="109"/>
        <v>0.39</v>
      </c>
      <c r="JH254">
        <v>777632</v>
      </c>
      <c r="JK254">
        <v>0.39</v>
      </c>
      <c r="JL254">
        <f t="shared" si="110"/>
        <v>0.39</v>
      </c>
      <c r="JW254">
        <v>777632</v>
      </c>
      <c r="JZ254">
        <v>0.44</v>
      </c>
      <c r="KA254">
        <f t="shared" si="111"/>
        <v>0.44</v>
      </c>
      <c r="KL254">
        <v>777632</v>
      </c>
      <c r="KO254">
        <v>0.37</v>
      </c>
      <c r="KP254">
        <f t="shared" si="112"/>
        <v>0.37</v>
      </c>
      <c r="LA254">
        <v>777632</v>
      </c>
      <c r="LD254">
        <v>0.4</v>
      </c>
      <c r="LE254">
        <f t="shared" si="113"/>
        <v>0.4</v>
      </c>
      <c r="LP254">
        <v>777632</v>
      </c>
      <c r="LS254">
        <v>0.4</v>
      </c>
      <c r="LT254">
        <f t="shared" si="114"/>
        <v>0.4</v>
      </c>
      <c r="ME254">
        <v>777632</v>
      </c>
      <c r="MH254">
        <v>0.36</v>
      </c>
      <c r="MI254">
        <f t="shared" si="115"/>
        <v>0.36</v>
      </c>
      <c r="MT254">
        <v>777632</v>
      </c>
      <c r="MW254">
        <v>0.33</v>
      </c>
      <c r="MX254">
        <f t="shared" si="116"/>
        <v>0.33</v>
      </c>
      <c r="NI254">
        <v>777632</v>
      </c>
      <c r="NL254">
        <v>0.42</v>
      </c>
      <c r="NM254">
        <f t="shared" si="117"/>
        <v>0.42</v>
      </c>
      <c r="NX254">
        <v>777632</v>
      </c>
      <c r="OA254">
        <v>0.46</v>
      </c>
      <c r="OB254">
        <f t="shared" si="118"/>
        <v>0.46</v>
      </c>
      <c r="OM254">
        <v>777632</v>
      </c>
      <c r="OP254">
        <v>0.42</v>
      </c>
      <c r="OQ254">
        <f t="shared" si="119"/>
        <v>0.42</v>
      </c>
      <c r="PB254">
        <v>777632</v>
      </c>
      <c r="PE254">
        <v>0.42</v>
      </c>
      <c r="PF254">
        <f t="shared" si="120"/>
        <v>0.42</v>
      </c>
      <c r="PQ254">
        <v>777632</v>
      </c>
      <c r="PT254">
        <v>0.43</v>
      </c>
      <c r="PU254">
        <f t="shared" si="121"/>
        <v>0.43</v>
      </c>
      <c r="QF254">
        <v>777632</v>
      </c>
      <c r="QI254">
        <v>0.4</v>
      </c>
      <c r="QJ254">
        <f t="shared" si="122"/>
        <v>0.4</v>
      </c>
      <c r="QU254">
        <v>777632</v>
      </c>
      <c r="QX254">
        <v>0.4</v>
      </c>
      <c r="QY254">
        <f t="shared" si="123"/>
        <v>0.4</v>
      </c>
    </row>
    <row r="255" spans="12:467" x14ac:dyDescent="0.2">
      <c r="L255">
        <v>777248</v>
      </c>
      <c r="O255">
        <v>0.53</v>
      </c>
      <c r="P255">
        <f t="shared" si="93"/>
        <v>0.53</v>
      </c>
      <c r="AA255">
        <v>777248</v>
      </c>
      <c r="AD255">
        <v>0.49</v>
      </c>
      <c r="AE255">
        <f t="shared" si="94"/>
        <v>0.49</v>
      </c>
      <c r="AP255">
        <v>777248</v>
      </c>
      <c r="AS255">
        <v>0.67</v>
      </c>
      <c r="AT255">
        <f t="shared" si="95"/>
        <v>0.67</v>
      </c>
      <c r="BE255">
        <v>777248</v>
      </c>
      <c r="BH255">
        <v>0.44</v>
      </c>
      <c r="BI255">
        <f t="shared" si="96"/>
        <v>0.44</v>
      </c>
      <c r="BT255">
        <v>777248</v>
      </c>
      <c r="BW255">
        <v>0.65</v>
      </c>
      <c r="BX255">
        <f t="shared" si="97"/>
        <v>0.65</v>
      </c>
      <c r="CI255">
        <v>777248</v>
      </c>
      <c r="CL255">
        <v>0.52</v>
      </c>
      <c r="CM255">
        <f t="shared" si="98"/>
        <v>0.52</v>
      </c>
      <c r="CX255">
        <v>777248</v>
      </c>
      <c r="DA255">
        <v>0.52</v>
      </c>
      <c r="DB255">
        <f t="shared" si="99"/>
        <v>0.52</v>
      </c>
      <c r="DM255">
        <v>777248</v>
      </c>
      <c r="DP255">
        <v>0.52</v>
      </c>
      <c r="DQ255">
        <f t="shared" si="100"/>
        <v>0.52</v>
      </c>
      <c r="EB255">
        <v>777248</v>
      </c>
      <c r="EE255">
        <v>0.54</v>
      </c>
      <c r="EF255">
        <f t="shared" si="101"/>
        <v>0.54</v>
      </c>
      <c r="EQ255">
        <v>777248</v>
      </c>
      <c r="ET255">
        <v>0.54</v>
      </c>
      <c r="EU255">
        <f t="shared" si="102"/>
        <v>0.54</v>
      </c>
      <c r="FF255">
        <v>777248</v>
      </c>
      <c r="FI255">
        <v>0.51</v>
      </c>
      <c r="FJ255">
        <f t="shared" si="103"/>
        <v>0.51</v>
      </c>
      <c r="FU255">
        <v>777248</v>
      </c>
      <c r="FX255">
        <v>0.53</v>
      </c>
      <c r="FY255">
        <f t="shared" si="104"/>
        <v>0.53</v>
      </c>
      <c r="GJ255">
        <v>777248</v>
      </c>
      <c r="GM255">
        <v>0.5</v>
      </c>
      <c r="GN255">
        <f t="shared" si="105"/>
        <v>0.5</v>
      </c>
      <c r="GY255">
        <v>777248</v>
      </c>
      <c r="HB255">
        <v>0.55000000000000004</v>
      </c>
      <c r="HC255">
        <f t="shared" si="106"/>
        <v>0.55000000000000004</v>
      </c>
      <c r="HN255">
        <v>777248</v>
      </c>
      <c r="HQ255">
        <v>0.49</v>
      </c>
      <c r="HR255">
        <f t="shared" si="107"/>
        <v>0.49</v>
      </c>
      <c r="ID255">
        <v>777633</v>
      </c>
      <c r="IG255">
        <v>0.51</v>
      </c>
      <c r="IH255">
        <f t="shared" si="108"/>
        <v>0.51</v>
      </c>
      <c r="IS255">
        <v>777633</v>
      </c>
      <c r="IV255">
        <v>0.48</v>
      </c>
      <c r="IW255">
        <f t="shared" si="109"/>
        <v>0.48</v>
      </c>
      <c r="JH255">
        <v>777633</v>
      </c>
      <c r="JK255">
        <v>0.49</v>
      </c>
      <c r="JL255">
        <f t="shared" si="110"/>
        <v>0.49</v>
      </c>
      <c r="JW255">
        <v>777633</v>
      </c>
      <c r="JZ255">
        <v>0.52</v>
      </c>
      <c r="KA255">
        <f t="shared" si="111"/>
        <v>0.52</v>
      </c>
      <c r="KL255">
        <v>777633</v>
      </c>
      <c r="KO255">
        <v>0.46</v>
      </c>
      <c r="KP255">
        <f t="shared" si="112"/>
        <v>0.46</v>
      </c>
      <c r="LA255">
        <v>777633</v>
      </c>
      <c r="LD255">
        <v>0.5</v>
      </c>
      <c r="LE255">
        <f t="shared" si="113"/>
        <v>0.5</v>
      </c>
      <c r="LP255">
        <v>777633</v>
      </c>
      <c r="LS255">
        <v>0.5</v>
      </c>
      <c r="LT255">
        <f t="shared" si="114"/>
        <v>0.5</v>
      </c>
      <c r="ME255">
        <v>777633</v>
      </c>
      <c r="MH255">
        <v>0.46</v>
      </c>
      <c r="MI255">
        <f t="shared" si="115"/>
        <v>0.46</v>
      </c>
      <c r="MT255">
        <v>777633</v>
      </c>
      <c r="MW255">
        <v>0.52</v>
      </c>
      <c r="MX255">
        <f t="shared" si="116"/>
        <v>0.52</v>
      </c>
      <c r="NI255">
        <v>777633</v>
      </c>
      <c r="NL255">
        <v>0.51</v>
      </c>
      <c r="NM255">
        <f t="shared" si="117"/>
        <v>0.51</v>
      </c>
      <c r="NX255">
        <v>777633</v>
      </c>
      <c r="OA255">
        <v>0.49</v>
      </c>
      <c r="OB255">
        <f t="shared" si="118"/>
        <v>0.49</v>
      </c>
      <c r="OM255">
        <v>777633</v>
      </c>
      <c r="OP255">
        <v>0.52</v>
      </c>
      <c r="OQ255">
        <f t="shared" si="119"/>
        <v>0.52</v>
      </c>
      <c r="PB255">
        <v>777633</v>
      </c>
      <c r="PE255">
        <v>0.52</v>
      </c>
      <c r="PF255">
        <f t="shared" si="120"/>
        <v>0.52</v>
      </c>
      <c r="PQ255">
        <v>777633</v>
      </c>
      <c r="PT255">
        <v>0.49</v>
      </c>
      <c r="PU255">
        <f t="shared" si="121"/>
        <v>0.49</v>
      </c>
      <c r="QF255">
        <v>777633</v>
      </c>
      <c r="QI255">
        <v>0.5</v>
      </c>
      <c r="QJ255">
        <f t="shared" si="122"/>
        <v>0.5</v>
      </c>
      <c r="QU255">
        <v>777633</v>
      </c>
      <c r="QX255">
        <v>0.51</v>
      </c>
      <c r="QY255">
        <f t="shared" si="123"/>
        <v>0.51</v>
      </c>
    </row>
    <row r="256" spans="12:467" x14ac:dyDescent="0.2">
      <c r="L256">
        <v>777249</v>
      </c>
      <c r="O256">
        <v>0.51</v>
      </c>
      <c r="P256">
        <f t="shared" si="93"/>
        <v>0.51</v>
      </c>
      <c r="AA256">
        <v>777249</v>
      </c>
      <c r="AD256">
        <v>0.46</v>
      </c>
      <c r="AE256">
        <f t="shared" si="94"/>
        <v>0.46</v>
      </c>
      <c r="AP256">
        <v>777249</v>
      </c>
      <c r="AS256">
        <v>0.32</v>
      </c>
      <c r="AT256">
        <f t="shared" si="95"/>
        <v>0.32</v>
      </c>
      <c r="BE256">
        <v>777249</v>
      </c>
      <c r="BH256">
        <v>0.49</v>
      </c>
      <c r="BI256">
        <f t="shared" si="96"/>
        <v>0.49</v>
      </c>
      <c r="BT256">
        <v>777249</v>
      </c>
      <c r="BW256">
        <v>0.21</v>
      </c>
      <c r="BX256">
        <f t="shared" si="97"/>
        <v>0.21</v>
      </c>
      <c r="CI256">
        <v>777249</v>
      </c>
      <c r="CL256">
        <v>0.47</v>
      </c>
      <c r="CM256">
        <f t="shared" si="98"/>
        <v>0.47</v>
      </c>
      <c r="CX256">
        <v>777249</v>
      </c>
      <c r="DA256">
        <v>0.45</v>
      </c>
      <c r="DB256">
        <f t="shared" si="99"/>
        <v>0.45</v>
      </c>
      <c r="DM256">
        <v>777249</v>
      </c>
      <c r="DP256">
        <v>0.45</v>
      </c>
      <c r="DQ256">
        <f t="shared" si="100"/>
        <v>0.45</v>
      </c>
      <c r="EB256">
        <v>777249</v>
      </c>
      <c r="EE256">
        <v>0.45</v>
      </c>
      <c r="EF256">
        <f t="shared" si="101"/>
        <v>0.45</v>
      </c>
      <c r="EQ256">
        <v>777249</v>
      </c>
      <c r="ET256">
        <v>0.45</v>
      </c>
      <c r="EU256">
        <f t="shared" si="102"/>
        <v>0.45</v>
      </c>
      <c r="FF256">
        <v>777249</v>
      </c>
      <c r="FI256">
        <v>0.47</v>
      </c>
      <c r="FJ256">
        <f t="shared" si="103"/>
        <v>0.47</v>
      </c>
      <c r="FU256">
        <v>777249</v>
      </c>
      <c r="FX256">
        <v>0.47</v>
      </c>
      <c r="FY256">
        <f t="shared" si="104"/>
        <v>0.47</v>
      </c>
      <c r="GJ256">
        <v>777249</v>
      </c>
      <c r="GM256">
        <v>0.45</v>
      </c>
      <c r="GN256">
        <f t="shared" si="105"/>
        <v>0.45</v>
      </c>
      <c r="GY256">
        <v>777249</v>
      </c>
      <c r="HB256">
        <v>0.48</v>
      </c>
      <c r="HC256">
        <f t="shared" si="106"/>
        <v>0.48</v>
      </c>
      <c r="HN256">
        <v>777249</v>
      </c>
      <c r="HQ256">
        <v>0.48</v>
      </c>
      <c r="HR256">
        <f t="shared" si="107"/>
        <v>0.48</v>
      </c>
      <c r="ID256">
        <v>777635</v>
      </c>
      <c r="IG256">
        <v>0.53</v>
      </c>
      <c r="IH256">
        <f t="shared" si="108"/>
        <v>0.53</v>
      </c>
      <c r="IS256">
        <v>777635</v>
      </c>
      <c r="IV256">
        <v>0.5</v>
      </c>
      <c r="IW256">
        <f t="shared" si="109"/>
        <v>0.5</v>
      </c>
      <c r="JH256">
        <v>777635</v>
      </c>
      <c r="JK256">
        <v>0.54</v>
      </c>
      <c r="JL256">
        <f t="shared" si="110"/>
        <v>0.54</v>
      </c>
      <c r="JW256">
        <v>777635</v>
      </c>
      <c r="JZ256">
        <v>0.52</v>
      </c>
      <c r="KA256">
        <f t="shared" si="111"/>
        <v>0.52</v>
      </c>
      <c r="KL256">
        <v>777635</v>
      </c>
      <c r="KO256">
        <v>0.51</v>
      </c>
      <c r="KP256">
        <f t="shared" si="112"/>
        <v>0.51</v>
      </c>
      <c r="LA256">
        <v>777635</v>
      </c>
      <c r="LD256">
        <v>0.49</v>
      </c>
      <c r="LE256">
        <f t="shared" si="113"/>
        <v>0.49</v>
      </c>
      <c r="LP256">
        <v>777635</v>
      </c>
      <c r="LS256">
        <v>0.51</v>
      </c>
      <c r="LT256">
        <f t="shared" si="114"/>
        <v>0.51</v>
      </c>
      <c r="ME256">
        <v>777635</v>
      </c>
      <c r="MH256">
        <v>0.53</v>
      </c>
      <c r="MI256">
        <f t="shared" si="115"/>
        <v>0.53</v>
      </c>
      <c r="MT256">
        <v>777635</v>
      </c>
      <c r="MW256">
        <v>0.54</v>
      </c>
      <c r="MX256">
        <f t="shared" si="116"/>
        <v>0.54</v>
      </c>
      <c r="NI256">
        <v>777635</v>
      </c>
      <c r="NL256">
        <v>0.51</v>
      </c>
      <c r="NM256">
        <f t="shared" si="117"/>
        <v>0.51</v>
      </c>
      <c r="NX256">
        <v>777635</v>
      </c>
      <c r="OA256">
        <v>0.56000000000000005</v>
      </c>
      <c r="OB256">
        <f t="shared" si="118"/>
        <v>0.56000000000000005</v>
      </c>
      <c r="OM256">
        <v>777635</v>
      </c>
      <c r="OP256">
        <v>0.5</v>
      </c>
      <c r="OQ256">
        <f t="shared" si="119"/>
        <v>0.5</v>
      </c>
      <c r="PB256">
        <v>777635</v>
      </c>
      <c r="PE256">
        <v>0.5</v>
      </c>
      <c r="PF256">
        <f t="shared" si="120"/>
        <v>0.5</v>
      </c>
      <c r="PQ256">
        <v>777635</v>
      </c>
      <c r="PT256">
        <v>0.49</v>
      </c>
      <c r="PU256">
        <f t="shared" si="121"/>
        <v>0.49</v>
      </c>
      <c r="QF256">
        <v>777635</v>
      </c>
      <c r="QI256">
        <v>0.52</v>
      </c>
      <c r="QJ256">
        <f t="shared" si="122"/>
        <v>0.52</v>
      </c>
      <c r="QU256">
        <v>777635</v>
      </c>
      <c r="QX256">
        <v>0.52</v>
      </c>
      <c r="QY256">
        <f t="shared" si="123"/>
        <v>0.52</v>
      </c>
    </row>
    <row r="257" spans="12:467" x14ac:dyDescent="0.2">
      <c r="L257">
        <v>777250</v>
      </c>
      <c r="O257">
        <v>0.5</v>
      </c>
      <c r="P257">
        <f t="shared" si="93"/>
        <v>0.5</v>
      </c>
      <c r="AA257">
        <v>777250</v>
      </c>
      <c r="AD257">
        <v>0.42</v>
      </c>
      <c r="AE257">
        <f t="shared" si="94"/>
        <v>0.42</v>
      </c>
      <c r="AP257">
        <v>777250</v>
      </c>
      <c r="AS257">
        <v>0.45</v>
      </c>
      <c r="AT257">
        <f t="shared" si="95"/>
        <v>0.45</v>
      </c>
      <c r="BE257">
        <v>777250</v>
      </c>
      <c r="BH257">
        <v>0.44</v>
      </c>
      <c r="BI257">
        <f t="shared" si="96"/>
        <v>0.44</v>
      </c>
      <c r="BT257">
        <v>777250</v>
      </c>
      <c r="BW257">
        <v>0.42</v>
      </c>
      <c r="BX257">
        <f t="shared" si="97"/>
        <v>0.42</v>
      </c>
      <c r="CI257">
        <v>777250</v>
      </c>
      <c r="CL257">
        <v>0.46</v>
      </c>
      <c r="CM257">
        <f t="shared" si="98"/>
        <v>0.46</v>
      </c>
      <c r="CX257">
        <v>777250</v>
      </c>
      <c r="DA257">
        <v>0.5</v>
      </c>
      <c r="DB257">
        <f t="shared" si="99"/>
        <v>0.5</v>
      </c>
      <c r="DM257">
        <v>777250</v>
      </c>
      <c r="DP257">
        <v>0.49</v>
      </c>
      <c r="DQ257">
        <f t="shared" si="100"/>
        <v>0.49</v>
      </c>
      <c r="EB257">
        <v>777250</v>
      </c>
      <c r="EE257">
        <v>0.51</v>
      </c>
      <c r="EF257">
        <f t="shared" si="101"/>
        <v>0.51</v>
      </c>
      <c r="EQ257">
        <v>777250</v>
      </c>
      <c r="ET257">
        <v>0.51</v>
      </c>
      <c r="EU257">
        <f t="shared" si="102"/>
        <v>0.51</v>
      </c>
      <c r="FF257">
        <v>777250</v>
      </c>
      <c r="FI257">
        <v>0.5</v>
      </c>
      <c r="FJ257">
        <f t="shared" si="103"/>
        <v>0.5</v>
      </c>
      <c r="FU257">
        <v>777250</v>
      </c>
      <c r="FX257">
        <v>0.51</v>
      </c>
      <c r="FY257">
        <f t="shared" si="104"/>
        <v>0.51</v>
      </c>
      <c r="GJ257">
        <v>777250</v>
      </c>
      <c r="GM257">
        <v>0.48</v>
      </c>
      <c r="GN257">
        <f t="shared" si="105"/>
        <v>0.48</v>
      </c>
      <c r="GY257">
        <v>777250</v>
      </c>
      <c r="HB257">
        <v>0.52</v>
      </c>
      <c r="HC257">
        <f t="shared" si="106"/>
        <v>0.52</v>
      </c>
      <c r="HN257">
        <v>777250</v>
      </c>
      <c r="HQ257">
        <v>0.47</v>
      </c>
      <c r="HR257">
        <f t="shared" si="107"/>
        <v>0.47</v>
      </c>
      <c r="ID257">
        <v>777637</v>
      </c>
      <c r="IG257">
        <v>0.5</v>
      </c>
      <c r="IH257">
        <f t="shared" si="108"/>
        <v>0.5</v>
      </c>
      <c r="IS257">
        <v>777637</v>
      </c>
      <c r="IV257">
        <v>0.51</v>
      </c>
      <c r="IW257">
        <f t="shared" si="109"/>
        <v>0.51</v>
      </c>
      <c r="JH257">
        <v>777637</v>
      </c>
      <c r="JK257">
        <v>0.53</v>
      </c>
      <c r="JL257">
        <f t="shared" si="110"/>
        <v>0.53</v>
      </c>
      <c r="JW257">
        <v>777637</v>
      </c>
      <c r="JZ257">
        <v>0.5</v>
      </c>
      <c r="KA257">
        <f t="shared" si="111"/>
        <v>0.5</v>
      </c>
      <c r="KL257">
        <v>777637</v>
      </c>
      <c r="KO257">
        <v>0.55000000000000004</v>
      </c>
      <c r="KP257">
        <f t="shared" si="112"/>
        <v>0.55000000000000004</v>
      </c>
      <c r="LA257">
        <v>777637</v>
      </c>
      <c r="LD257">
        <v>0.52</v>
      </c>
      <c r="LE257">
        <f t="shared" si="113"/>
        <v>0.52</v>
      </c>
      <c r="LP257">
        <v>777637</v>
      </c>
      <c r="LS257">
        <v>0.49</v>
      </c>
      <c r="LT257">
        <f t="shared" si="114"/>
        <v>0.49</v>
      </c>
      <c r="ME257">
        <v>777637</v>
      </c>
      <c r="MH257">
        <v>0.61</v>
      </c>
      <c r="MI257">
        <f t="shared" si="115"/>
        <v>0.61</v>
      </c>
      <c r="MT257">
        <v>777637</v>
      </c>
      <c r="MW257">
        <v>0.69</v>
      </c>
      <c r="MX257">
        <f t="shared" si="116"/>
        <v>0.69</v>
      </c>
      <c r="NI257">
        <v>777637</v>
      </c>
      <c r="NL257">
        <v>0.5</v>
      </c>
      <c r="NM257">
        <f t="shared" si="117"/>
        <v>0.5</v>
      </c>
      <c r="NX257">
        <v>777637</v>
      </c>
      <c r="OA257">
        <v>0.52</v>
      </c>
      <c r="OB257">
        <f t="shared" si="118"/>
        <v>0.52</v>
      </c>
      <c r="OM257">
        <v>777637</v>
      </c>
      <c r="OP257">
        <v>0.51</v>
      </c>
      <c r="OQ257">
        <f t="shared" si="119"/>
        <v>0.51</v>
      </c>
      <c r="PB257">
        <v>777637</v>
      </c>
      <c r="PE257">
        <v>0.52</v>
      </c>
      <c r="PF257">
        <f t="shared" si="120"/>
        <v>0.52</v>
      </c>
      <c r="PQ257">
        <v>777637</v>
      </c>
      <c r="PT257">
        <v>0.53</v>
      </c>
      <c r="PU257">
        <f t="shared" si="121"/>
        <v>0.53</v>
      </c>
      <c r="QF257">
        <v>777637</v>
      </c>
      <c r="QI257">
        <v>0.53</v>
      </c>
      <c r="QJ257">
        <f t="shared" si="122"/>
        <v>0.53</v>
      </c>
      <c r="QU257">
        <v>777637</v>
      </c>
      <c r="QX257">
        <v>0.48</v>
      </c>
      <c r="QY257">
        <f t="shared" si="123"/>
        <v>0.48</v>
      </c>
    </row>
    <row r="258" spans="12:467" x14ac:dyDescent="0.2">
      <c r="L258">
        <v>777254</v>
      </c>
      <c r="O258">
        <v>0.42</v>
      </c>
      <c r="P258">
        <f t="shared" si="93"/>
        <v>0.42</v>
      </c>
      <c r="AA258">
        <v>777254</v>
      </c>
      <c r="AD258">
        <v>0.4</v>
      </c>
      <c r="AE258">
        <f t="shared" si="94"/>
        <v>0.4</v>
      </c>
      <c r="AP258">
        <v>777254</v>
      </c>
      <c r="AS258">
        <v>0.3</v>
      </c>
      <c r="AT258">
        <f t="shared" si="95"/>
        <v>0.3</v>
      </c>
      <c r="BE258">
        <v>777254</v>
      </c>
      <c r="BH258">
        <v>0.44</v>
      </c>
      <c r="BI258">
        <f t="shared" si="96"/>
        <v>0.44</v>
      </c>
      <c r="BT258">
        <v>777254</v>
      </c>
      <c r="BW258">
        <v>0.36</v>
      </c>
      <c r="BX258">
        <f t="shared" si="97"/>
        <v>0.36</v>
      </c>
      <c r="CI258">
        <v>777254</v>
      </c>
      <c r="CL258">
        <v>0.39</v>
      </c>
      <c r="CM258">
        <f t="shared" si="98"/>
        <v>0.39</v>
      </c>
      <c r="CX258">
        <v>777254</v>
      </c>
      <c r="DA258">
        <v>0.42</v>
      </c>
      <c r="DB258">
        <f t="shared" si="99"/>
        <v>0.42</v>
      </c>
      <c r="DM258">
        <v>777254</v>
      </c>
      <c r="DP258">
        <v>0.41</v>
      </c>
      <c r="DQ258">
        <f t="shared" si="100"/>
        <v>0.41</v>
      </c>
      <c r="EB258">
        <v>777254</v>
      </c>
      <c r="EE258">
        <v>0.41</v>
      </c>
      <c r="EF258">
        <f t="shared" si="101"/>
        <v>0.41</v>
      </c>
      <c r="EQ258">
        <v>777254</v>
      </c>
      <c r="ET258">
        <v>0.41</v>
      </c>
      <c r="EU258">
        <f t="shared" si="102"/>
        <v>0.41</v>
      </c>
      <c r="FF258">
        <v>777254</v>
      </c>
      <c r="FI258">
        <v>0.4</v>
      </c>
      <c r="FJ258">
        <f t="shared" si="103"/>
        <v>0.4</v>
      </c>
      <c r="FU258">
        <v>777254</v>
      </c>
      <c r="FX258">
        <v>0.43</v>
      </c>
      <c r="FY258">
        <f t="shared" si="104"/>
        <v>0.43</v>
      </c>
      <c r="GJ258">
        <v>777254</v>
      </c>
      <c r="GM258">
        <v>0.4</v>
      </c>
      <c r="GN258">
        <f t="shared" si="105"/>
        <v>0.4</v>
      </c>
      <c r="GY258">
        <v>777254</v>
      </c>
      <c r="HB258">
        <v>0.43</v>
      </c>
      <c r="HC258">
        <f t="shared" si="106"/>
        <v>0.43</v>
      </c>
      <c r="HN258">
        <v>777254</v>
      </c>
      <c r="HQ258">
        <v>0.39</v>
      </c>
      <c r="HR258">
        <f t="shared" si="107"/>
        <v>0.39</v>
      </c>
      <c r="ID258">
        <v>777640</v>
      </c>
      <c r="IG258">
        <v>0.52</v>
      </c>
      <c r="IH258">
        <f t="shared" si="108"/>
        <v>0.52</v>
      </c>
      <c r="IS258">
        <v>777640</v>
      </c>
      <c r="IV258">
        <v>0.55000000000000004</v>
      </c>
      <c r="IW258">
        <f t="shared" si="109"/>
        <v>0.55000000000000004</v>
      </c>
      <c r="JH258">
        <v>777640</v>
      </c>
      <c r="JK258">
        <v>0.56000000000000005</v>
      </c>
      <c r="JL258">
        <f t="shared" si="110"/>
        <v>0.56000000000000005</v>
      </c>
      <c r="JW258">
        <v>777640</v>
      </c>
      <c r="JZ258">
        <v>0.54</v>
      </c>
      <c r="KA258">
        <f t="shared" si="111"/>
        <v>0.54</v>
      </c>
      <c r="KL258">
        <v>777640</v>
      </c>
      <c r="KO258">
        <v>0.56999999999999995</v>
      </c>
      <c r="KP258">
        <f t="shared" si="112"/>
        <v>0.56999999999999995</v>
      </c>
      <c r="LA258">
        <v>777640</v>
      </c>
      <c r="LD258">
        <v>0.51</v>
      </c>
      <c r="LE258">
        <f t="shared" si="113"/>
        <v>0.51</v>
      </c>
      <c r="LP258">
        <v>777640</v>
      </c>
      <c r="LS258">
        <v>0.53</v>
      </c>
      <c r="LT258">
        <f t="shared" si="114"/>
        <v>0.53</v>
      </c>
      <c r="ME258">
        <v>777640</v>
      </c>
      <c r="MH258">
        <v>0.57999999999999996</v>
      </c>
      <c r="MI258">
        <f t="shared" si="115"/>
        <v>0.57999999999999996</v>
      </c>
      <c r="MT258">
        <v>777640</v>
      </c>
      <c r="MW258">
        <v>0.49</v>
      </c>
      <c r="MX258">
        <f t="shared" si="116"/>
        <v>0.49</v>
      </c>
      <c r="NI258">
        <v>777640</v>
      </c>
      <c r="NL258">
        <v>0.54</v>
      </c>
      <c r="NM258">
        <f t="shared" si="117"/>
        <v>0.54</v>
      </c>
      <c r="NX258">
        <v>777640</v>
      </c>
      <c r="OA258">
        <v>0.51</v>
      </c>
      <c r="OB258">
        <f t="shared" si="118"/>
        <v>0.51</v>
      </c>
      <c r="OM258">
        <v>777640</v>
      </c>
      <c r="OP258">
        <v>0.52</v>
      </c>
      <c r="OQ258">
        <f t="shared" si="119"/>
        <v>0.52</v>
      </c>
      <c r="PB258">
        <v>777640</v>
      </c>
      <c r="PE258">
        <v>0.53</v>
      </c>
      <c r="PF258">
        <f t="shared" si="120"/>
        <v>0.53</v>
      </c>
      <c r="PQ258">
        <v>777640</v>
      </c>
      <c r="PT258">
        <v>0.56999999999999995</v>
      </c>
      <c r="PU258">
        <f t="shared" si="121"/>
        <v>0.56999999999999995</v>
      </c>
      <c r="QF258">
        <v>777640</v>
      </c>
      <c r="QI258">
        <v>0.52</v>
      </c>
      <c r="QJ258">
        <f t="shared" si="122"/>
        <v>0.52</v>
      </c>
      <c r="QU258">
        <v>777640</v>
      </c>
      <c r="QX258">
        <v>0.54</v>
      </c>
      <c r="QY258">
        <f t="shared" si="123"/>
        <v>0.54</v>
      </c>
    </row>
    <row r="259" spans="12:467" x14ac:dyDescent="0.2">
      <c r="L259">
        <v>777255</v>
      </c>
      <c r="O259">
        <v>0.57999999999999996</v>
      </c>
      <c r="P259">
        <f t="shared" ref="P259:P322" si="124">IF(O259=0,0.1,IF(O259=1,0.9,O259))</f>
        <v>0.57999999999999996</v>
      </c>
      <c r="AA259">
        <v>777255</v>
      </c>
      <c r="AD259">
        <v>0.54</v>
      </c>
      <c r="AE259">
        <f t="shared" ref="AE259:AE322" si="125">IF(AD259=0,0.1,IF(AD259=1,0.9,AD259))</f>
        <v>0.54</v>
      </c>
      <c r="AP259">
        <v>777255</v>
      </c>
      <c r="AS259">
        <v>0.33</v>
      </c>
      <c r="AT259">
        <f t="shared" ref="AT259:AT322" si="126">IF(AS259=0,0.1,IF(AS259=1,0.9,AS259))</f>
        <v>0.33</v>
      </c>
      <c r="BE259">
        <v>777255</v>
      </c>
      <c r="BH259">
        <v>0.56999999999999995</v>
      </c>
      <c r="BI259">
        <f t="shared" ref="BI259:BI322" si="127">IF(BH259=0,0.1,IF(BH259=1,0.9,BH259))</f>
        <v>0.56999999999999995</v>
      </c>
      <c r="BT259">
        <v>777255</v>
      </c>
      <c r="BW259">
        <v>0.62</v>
      </c>
      <c r="BX259">
        <f t="shared" ref="BX259:BX322" si="128">IF(BW259=0,0.1,IF(BW259=1,0.9,BW259))</f>
        <v>0.62</v>
      </c>
      <c r="CI259">
        <v>777255</v>
      </c>
      <c r="CL259">
        <v>0.56000000000000005</v>
      </c>
      <c r="CM259">
        <f t="shared" ref="CM259:CM322" si="129">IF(CL259=0,0.1,IF(CL259=1,0.9,CL259))</f>
        <v>0.56000000000000005</v>
      </c>
      <c r="CX259">
        <v>777255</v>
      </c>
      <c r="DA259">
        <v>0.56000000000000005</v>
      </c>
      <c r="DB259">
        <f t="shared" ref="DB259:DB322" si="130">IF(DA259=0,0.1,IF(DA259=1,0.9,DA259))</f>
        <v>0.56000000000000005</v>
      </c>
      <c r="DM259">
        <v>777255</v>
      </c>
      <c r="DP259">
        <v>0.56000000000000005</v>
      </c>
      <c r="DQ259">
        <f t="shared" ref="DQ259:DQ322" si="131">IF(DP259=0,0.1,IF(DP259=1,0.9,DP259))</f>
        <v>0.56000000000000005</v>
      </c>
      <c r="EB259">
        <v>777255</v>
      </c>
      <c r="EE259">
        <v>0.54</v>
      </c>
      <c r="EF259">
        <f t="shared" ref="EF259:EF322" si="132">IF(EE259=0,0.1,IF(EE259=1,0.9,EE259))</f>
        <v>0.54</v>
      </c>
      <c r="EQ259">
        <v>777255</v>
      </c>
      <c r="ET259">
        <v>0.54</v>
      </c>
      <c r="EU259">
        <f t="shared" ref="EU259:EU322" si="133">IF(ET259=0,0.1,IF(ET259=1,0.9,ET259))</f>
        <v>0.54</v>
      </c>
      <c r="FF259">
        <v>777255</v>
      </c>
      <c r="FI259">
        <v>0.56999999999999995</v>
      </c>
      <c r="FJ259">
        <f t="shared" ref="FJ259:FJ322" si="134">IF(FI259=0,0.1,IF(FI259=1,0.9,FI259))</f>
        <v>0.56999999999999995</v>
      </c>
      <c r="FU259">
        <v>777255</v>
      </c>
      <c r="FX259">
        <v>0.55000000000000004</v>
      </c>
      <c r="FY259">
        <f t="shared" ref="FY259:FY322" si="135">IF(FX259=0,0.1,IF(FX259=1,0.9,FX259))</f>
        <v>0.55000000000000004</v>
      </c>
      <c r="GJ259">
        <v>777255</v>
      </c>
      <c r="GM259">
        <v>0.54</v>
      </c>
      <c r="GN259">
        <f t="shared" ref="GN259:GN322" si="136">IF(GM259=0,0.1,IF(GM259=1,0.9,GM259))</f>
        <v>0.54</v>
      </c>
      <c r="GY259">
        <v>777255</v>
      </c>
      <c r="HB259">
        <v>0.59</v>
      </c>
      <c r="HC259">
        <f t="shared" ref="HC259:HC322" si="137">IF(HB259=0,0.1,IF(HB259=1,0.9,HB259))</f>
        <v>0.59</v>
      </c>
      <c r="HN259">
        <v>777255</v>
      </c>
      <c r="HQ259">
        <v>0.56999999999999995</v>
      </c>
      <c r="HR259">
        <f t="shared" ref="HR259:HR322" si="138">IF(HQ259=0,0.1,IF(HQ259=1,0.9,HQ259))</f>
        <v>0.56999999999999995</v>
      </c>
      <c r="ID259">
        <v>777642</v>
      </c>
      <c r="IG259">
        <v>0.52</v>
      </c>
      <c r="IH259">
        <f t="shared" ref="IH259:IH322" si="139">IF(IG259=0,0.1,IF(IG259=1,0.9,IG259))</f>
        <v>0.52</v>
      </c>
      <c r="IS259">
        <v>777642</v>
      </c>
      <c r="IV259">
        <v>0.53</v>
      </c>
      <c r="IW259">
        <f t="shared" ref="IW259:IW322" si="140">IF(IV259=0,0.1,IF(IV259=1,0.9,IV259))</f>
        <v>0.53</v>
      </c>
      <c r="JH259">
        <v>777642</v>
      </c>
      <c r="JK259">
        <v>0.55000000000000004</v>
      </c>
      <c r="JL259">
        <f t="shared" ref="JL259:JL322" si="141">IF(JK259=0,0.1,IF(JK259=1,0.9,JK259))</f>
        <v>0.55000000000000004</v>
      </c>
      <c r="JW259">
        <v>777642</v>
      </c>
      <c r="JZ259">
        <v>0.56000000000000005</v>
      </c>
      <c r="KA259">
        <f t="shared" ref="KA259:KA322" si="142">IF(JZ259=0,0.1,IF(JZ259=1,0.9,JZ259))</f>
        <v>0.56000000000000005</v>
      </c>
      <c r="KL259">
        <v>777642</v>
      </c>
      <c r="KO259">
        <v>0.53</v>
      </c>
      <c r="KP259">
        <f t="shared" ref="KP259:KP322" si="143">IF(KO259=0,0.1,IF(KO259=1,0.9,KO259))</f>
        <v>0.53</v>
      </c>
      <c r="LA259">
        <v>777642</v>
      </c>
      <c r="LD259">
        <v>0.55000000000000004</v>
      </c>
      <c r="LE259">
        <f t="shared" ref="LE259:LE322" si="144">IF(LD259=0,0.1,IF(LD259=1,0.9,LD259))</f>
        <v>0.55000000000000004</v>
      </c>
      <c r="LP259">
        <v>777642</v>
      </c>
      <c r="LS259">
        <v>0.52</v>
      </c>
      <c r="LT259">
        <f t="shared" ref="LT259:LT322" si="145">IF(LS259=0,0.1,IF(LS259=1,0.9,LS259))</f>
        <v>0.52</v>
      </c>
      <c r="ME259">
        <v>777642</v>
      </c>
      <c r="MH259">
        <v>0.55000000000000004</v>
      </c>
      <c r="MI259">
        <f t="shared" ref="MI259:MI322" si="146">IF(MH259=0,0.1,IF(MH259=1,0.9,MH259))</f>
        <v>0.55000000000000004</v>
      </c>
      <c r="MT259">
        <v>777642</v>
      </c>
      <c r="MW259">
        <v>0.53</v>
      </c>
      <c r="MX259">
        <f t="shared" ref="MX259:MX322" si="147">IF(MW259=0,0.1,IF(MW259=1,0.9,MW259))</f>
        <v>0.53</v>
      </c>
      <c r="NI259">
        <v>777642</v>
      </c>
      <c r="NL259">
        <v>0.53</v>
      </c>
      <c r="NM259">
        <f t="shared" ref="NM259:NM322" si="148">IF(NL259=0,0.1,IF(NL259=1,0.9,NL259))</f>
        <v>0.53</v>
      </c>
      <c r="NX259">
        <v>777642</v>
      </c>
      <c r="OA259">
        <v>0.59</v>
      </c>
      <c r="OB259">
        <f t="shared" ref="OB259:OB322" si="149">IF(OA259=0,0.1,IF(OA259=1,0.9,OA259))</f>
        <v>0.59</v>
      </c>
      <c r="OM259">
        <v>777642</v>
      </c>
      <c r="OP259">
        <v>0.53</v>
      </c>
      <c r="OQ259">
        <f t="shared" ref="OQ259:OQ322" si="150">IF(OP259=0,0.1,IF(OP259=1,0.9,OP259))</f>
        <v>0.53</v>
      </c>
      <c r="PB259">
        <v>777642</v>
      </c>
      <c r="PE259">
        <v>0.54</v>
      </c>
      <c r="PF259">
        <f t="shared" ref="PF259:PF322" si="151">IF(PE259=0,0.1,IF(PE259=1,0.9,PE259))</f>
        <v>0.54</v>
      </c>
      <c r="PQ259">
        <v>777642</v>
      </c>
      <c r="PT259">
        <v>0.54</v>
      </c>
      <c r="PU259">
        <f t="shared" ref="PU259:PU322" si="152">IF(PT259=0,0.1,IF(PT259=1,0.9,PT259))</f>
        <v>0.54</v>
      </c>
      <c r="QF259">
        <v>777642</v>
      </c>
      <c r="QI259">
        <v>0.53</v>
      </c>
      <c r="QJ259">
        <f t="shared" ref="QJ259:QJ322" si="153">IF(QI259=0,0.1,IF(QI259=1,0.9,QI259))</f>
        <v>0.53</v>
      </c>
      <c r="QU259">
        <v>777642</v>
      </c>
      <c r="QX259">
        <v>0.53</v>
      </c>
      <c r="QY259">
        <f t="shared" ref="QY259:QY322" si="154">IF(QX259=0,0.1,IF(QX259=1,0.9,QX259))</f>
        <v>0.53</v>
      </c>
    </row>
    <row r="260" spans="12:467" x14ac:dyDescent="0.2">
      <c r="L260">
        <v>777223</v>
      </c>
      <c r="O260">
        <v>0.51</v>
      </c>
      <c r="P260">
        <f t="shared" si="124"/>
        <v>0.51</v>
      </c>
      <c r="AA260">
        <v>777223</v>
      </c>
      <c r="AD260">
        <v>0.44</v>
      </c>
      <c r="AE260">
        <f t="shared" si="125"/>
        <v>0.44</v>
      </c>
      <c r="AP260">
        <v>777223</v>
      </c>
      <c r="AS260">
        <v>0.59</v>
      </c>
      <c r="AT260">
        <f t="shared" si="126"/>
        <v>0.59</v>
      </c>
      <c r="BE260">
        <v>777223</v>
      </c>
      <c r="BH260">
        <v>0.48</v>
      </c>
      <c r="BI260">
        <f t="shared" si="127"/>
        <v>0.48</v>
      </c>
      <c r="BT260">
        <v>777223</v>
      </c>
      <c r="BW260">
        <v>0.52</v>
      </c>
      <c r="BX260">
        <f t="shared" si="128"/>
        <v>0.52</v>
      </c>
      <c r="CI260">
        <v>777223</v>
      </c>
      <c r="CL260">
        <v>0.52</v>
      </c>
      <c r="CM260">
        <f t="shared" si="129"/>
        <v>0.52</v>
      </c>
      <c r="CX260">
        <v>777223</v>
      </c>
      <c r="DA260">
        <v>0.53</v>
      </c>
      <c r="DB260">
        <f t="shared" si="130"/>
        <v>0.53</v>
      </c>
      <c r="DM260">
        <v>777223</v>
      </c>
      <c r="DP260">
        <v>0.52</v>
      </c>
      <c r="DQ260">
        <f t="shared" si="131"/>
        <v>0.52</v>
      </c>
      <c r="EB260">
        <v>777223</v>
      </c>
      <c r="EE260">
        <v>0.51</v>
      </c>
      <c r="EF260">
        <f t="shared" si="132"/>
        <v>0.51</v>
      </c>
      <c r="EQ260">
        <v>777223</v>
      </c>
      <c r="ET260">
        <v>0.51</v>
      </c>
      <c r="EU260">
        <f t="shared" si="133"/>
        <v>0.51</v>
      </c>
      <c r="FF260">
        <v>777223</v>
      </c>
      <c r="FI260">
        <v>0.52</v>
      </c>
      <c r="FJ260">
        <f t="shared" si="134"/>
        <v>0.52</v>
      </c>
      <c r="FU260">
        <v>777223</v>
      </c>
      <c r="FX260">
        <v>0.51</v>
      </c>
      <c r="FY260">
        <f t="shared" si="135"/>
        <v>0.51</v>
      </c>
      <c r="GJ260">
        <v>777223</v>
      </c>
      <c r="GM260">
        <v>0.5</v>
      </c>
      <c r="GN260">
        <f t="shared" si="136"/>
        <v>0.5</v>
      </c>
      <c r="GY260">
        <v>777223</v>
      </c>
      <c r="HB260">
        <v>0.52</v>
      </c>
      <c r="HC260">
        <f t="shared" si="137"/>
        <v>0.52</v>
      </c>
      <c r="HN260">
        <v>777223</v>
      </c>
      <c r="HQ260">
        <v>0.52</v>
      </c>
      <c r="HR260">
        <f t="shared" si="138"/>
        <v>0.52</v>
      </c>
      <c r="ID260">
        <v>777613</v>
      </c>
      <c r="IG260">
        <v>0.45</v>
      </c>
      <c r="IH260">
        <f t="shared" si="139"/>
        <v>0.45</v>
      </c>
      <c r="IS260">
        <v>777613</v>
      </c>
      <c r="IV260">
        <v>0.47</v>
      </c>
      <c r="IW260">
        <f t="shared" si="140"/>
        <v>0.47</v>
      </c>
      <c r="JH260">
        <v>777613</v>
      </c>
      <c r="JK260">
        <v>0.45</v>
      </c>
      <c r="JL260">
        <f t="shared" si="141"/>
        <v>0.45</v>
      </c>
      <c r="JW260">
        <v>777613</v>
      </c>
      <c r="JZ260">
        <v>0.46</v>
      </c>
      <c r="KA260">
        <f t="shared" si="142"/>
        <v>0.46</v>
      </c>
      <c r="KL260">
        <v>777613</v>
      </c>
      <c r="KO260">
        <v>0.5</v>
      </c>
      <c r="KP260">
        <f t="shared" si="143"/>
        <v>0.5</v>
      </c>
      <c r="LA260">
        <v>777613</v>
      </c>
      <c r="LD260">
        <v>0.46</v>
      </c>
      <c r="LE260">
        <f t="shared" si="144"/>
        <v>0.46</v>
      </c>
      <c r="LP260">
        <v>777613</v>
      </c>
      <c r="LS260">
        <v>0.47</v>
      </c>
      <c r="LT260">
        <f t="shared" si="145"/>
        <v>0.47</v>
      </c>
      <c r="ME260">
        <v>777613</v>
      </c>
      <c r="MH260">
        <v>0.53</v>
      </c>
      <c r="MI260">
        <f t="shared" si="146"/>
        <v>0.53</v>
      </c>
      <c r="MT260">
        <v>777613</v>
      </c>
      <c r="MW260">
        <v>0.61</v>
      </c>
      <c r="MX260">
        <f t="shared" si="147"/>
        <v>0.61</v>
      </c>
      <c r="NI260">
        <v>777613</v>
      </c>
      <c r="NL260">
        <v>0.46</v>
      </c>
      <c r="NM260">
        <f t="shared" si="148"/>
        <v>0.46</v>
      </c>
      <c r="NX260">
        <v>777613</v>
      </c>
      <c r="OA260">
        <v>0.49</v>
      </c>
      <c r="OB260">
        <f t="shared" si="149"/>
        <v>0.49</v>
      </c>
      <c r="OM260">
        <v>777613</v>
      </c>
      <c r="OP260">
        <v>0.47</v>
      </c>
      <c r="OQ260">
        <f t="shared" si="150"/>
        <v>0.47</v>
      </c>
      <c r="PB260">
        <v>777613</v>
      </c>
      <c r="PE260">
        <v>0.48</v>
      </c>
      <c r="PF260">
        <f t="shared" si="151"/>
        <v>0.48</v>
      </c>
      <c r="PQ260">
        <v>777613</v>
      </c>
      <c r="PT260">
        <v>0.46</v>
      </c>
      <c r="PU260">
        <f t="shared" si="152"/>
        <v>0.46</v>
      </c>
      <c r="QF260">
        <v>777613</v>
      </c>
      <c r="QI260">
        <v>0.47</v>
      </c>
      <c r="QJ260">
        <f t="shared" si="153"/>
        <v>0.47</v>
      </c>
      <c r="QU260">
        <v>777613</v>
      </c>
      <c r="QX260">
        <v>0.46</v>
      </c>
      <c r="QY260">
        <f t="shared" si="154"/>
        <v>0.46</v>
      </c>
    </row>
    <row r="261" spans="12:467" x14ac:dyDescent="0.2">
      <c r="L261">
        <v>777228</v>
      </c>
      <c r="O261">
        <v>0.44</v>
      </c>
      <c r="P261">
        <f t="shared" si="124"/>
        <v>0.44</v>
      </c>
      <c r="AA261">
        <v>777228</v>
      </c>
      <c r="AD261">
        <v>0.38</v>
      </c>
      <c r="AE261">
        <f t="shared" si="125"/>
        <v>0.38</v>
      </c>
      <c r="AP261">
        <v>777228</v>
      </c>
      <c r="AS261">
        <v>0.45</v>
      </c>
      <c r="AT261">
        <f t="shared" si="126"/>
        <v>0.45</v>
      </c>
      <c r="BE261">
        <v>777228</v>
      </c>
      <c r="BH261">
        <v>0.52</v>
      </c>
      <c r="BI261">
        <f t="shared" si="127"/>
        <v>0.52</v>
      </c>
      <c r="BT261">
        <v>777228</v>
      </c>
      <c r="BW261">
        <v>0.45</v>
      </c>
      <c r="BX261">
        <f t="shared" si="128"/>
        <v>0.45</v>
      </c>
      <c r="CI261">
        <v>777228</v>
      </c>
      <c r="CL261">
        <v>0.44</v>
      </c>
      <c r="CM261">
        <f t="shared" si="129"/>
        <v>0.44</v>
      </c>
      <c r="CX261">
        <v>777228</v>
      </c>
      <c r="DA261">
        <v>0.47</v>
      </c>
      <c r="DB261">
        <f t="shared" si="130"/>
        <v>0.47</v>
      </c>
      <c r="DM261">
        <v>777228</v>
      </c>
      <c r="DP261">
        <v>0.45</v>
      </c>
      <c r="DQ261">
        <f t="shared" si="131"/>
        <v>0.45</v>
      </c>
      <c r="EB261">
        <v>777228</v>
      </c>
      <c r="EE261">
        <v>0.44</v>
      </c>
      <c r="EF261">
        <f t="shared" si="132"/>
        <v>0.44</v>
      </c>
      <c r="EQ261">
        <v>777228</v>
      </c>
      <c r="ET261">
        <v>0.44</v>
      </c>
      <c r="EU261">
        <f t="shared" si="133"/>
        <v>0.44</v>
      </c>
      <c r="FF261">
        <v>777228</v>
      </c>
      <c r="FI261">
        <v>0.47</v>
      </c>
      <c r="FJ261">
        <f t="shared" si="134"/>
        <v>0.47</v>
      </c>
      <c r="FU261">
        <v>777228</v>
      </c>
      <c r="FX261">
        <v>0.48</v>
      </c>
      <c r="FY261">
        <f t="shared" si="135"/>
        <v>0.48</v>
      </c>
      <c r="GJ261">
        <v>777228</v>
      </c>
      <c r="GM261">
        <v>0.44</v>
      </c>
      <c r="GN261">
        <f t="shared" si="136"/>
        <v>0.44</v>
      </c>
      <c r="GY261">
        <v>777228</v>
      </c>
      <c r="HB261">
        <v>0.46</v>
      </c>
      <c r="HC261">
        <f t="shared" si="137"/>
        <v>0.46</v>
      </c>
      <c r="HN261">
        <v>777228</v>
      </c>
      <c r="HQ261">
        <v>0.41</v>
      </c>
      <c r="HR261">
        <f t="shared" si="138"/>
        <v>0.41</v>
      </c>
      <c r="ID261">
        <v>777614</v>
      </c>
      <c r="IG261">
        <v>0.46</v>
      </c>
      <c r="IH261">
        <f t="shared" si="139"/>
        <v>0.46</v>
      </c>
      <c r="IS261">
        <v>777614</v>
      </c>
      <c r="IV261">
        <v>0.45</v>
      </c>
      <c r="IW261">
        <f t="shared" si="140"/>
        <v>0.45</v>
      </c>
      <c r="JH261">
        <v>777614</v>
      </c>
      <c r="JK261">
        <v>0.46</v>
      </c>
      <c r="JL261">
        <f t="shared" si="141"/>
        <v>0.46</v>
      </c>
      <c r="JW261">
        <v>777614</v>
      </c>
      <c r="JZ261">
        <v>0.45</v>
      </c>
      <c r="KA261">
        <f t="shared" si="142"/>
        <v>0.45</v>
      </c>
      <c r="KL261">
        <v>777614</v>
      </c>
      <c r="KO261">
        <v>0.37</v>
      </c>
      <c r="KP261">
        <f t="shared" si="143"/>
        <v>0.37</v>
      </c>
      <c r="LA261">
        <v>777614</v>
      </c>
      <c r="LD261">
        <v>0.43</v>
      </c>
      <c r="LE261">
        <f t="shared" si="144"/>
        <v>0.43</v>
      </c>
      <c r="LP261">
        <v>777614</v>
      </c>
      <c r="LS261">
        <v>0.46</v>
      </c>
      <c r="LT261">
        <f t="shared" si="145"/>
        <v>0.46</v>
      </c>
      <c r="ME261">
        <v>777614</v>
      </c>
      <c r="MH261">
        <v>0.49</v>
      </c>
      <c r="MI261">
        <f t="shared" si="146"/>
        <v>0.49</v>
      </c>
      <c r="MT261">
        <v>777614</v>
      </c>
      <c r="MW261">
        <v>0.39</v>
      </c>
      <c r="MX261">
        <f t="shared" si="147"/>
        <v>0.39</v>
      </c>
      <c r="NI261">
        <v>777614</v>
      </c>
      <c r="NL261">
        <v>0.44</v>
      </c>
      <c r="NM261">
        <f t="shared" si="148"/>
        <v>0.44</v>
      </c>
      <c r="NX261">
        <v>777614</v>
      </c>
      <c r="OA261">
        <v>0.45</v>
      </c>
      <c r="OB261">
        <f t="shared" si="149"/>
        <v>0.45</v>
      </c>
      <c r="OM261">
        <v>777614</v>
      </c>
      <c r="OP261">
        <v>0.46</v>
      </c>
      <c r="OQ261">
        <f t="shared" si="150"/>
        <v>0.46</v>
      </c>
      <c r="PB261">
        <v>777614</v>
      </c>
      <c r="PE261">
        <v>0.47</v>
      </c>
      <c r="PF261">
        <f t="shared" si="151"/>
        <v>0.47</v>
      </c>
      <c r="PQ261">
        <v>777614</v>
      </c>
      <c r="PT261">
        <v>0.46</v>
      </c>
      <c r="PU261">
        <f t="shared" si="152"/>
        <v>0.46</v>
      </c>
      <c r="QF261">
        <v>777614</v>
      </c>
      <c r="QI261">
        <v>0.49</v>
      </c>
      <c r="QJ261">
        <f t="shared" si="153"/>
        <v>0.49</v>
      </c>
      <c r="QU261">
        <v>777614</v>
      </c>
      <c r="QX261">
        <v>0.45</v>
      </c>
      <c r="QY261">
        <f t="shared" si="154"/>
        <v>0.45</v>
      </c>
    </row>
    <row r="262" spans="12:467" x14ac:dyDescent="0.2">
      <c r="L262">
        <v>777230</v>
      </c>
      <c r="O262">
        <v>0.5</v>
      </c>
      <c r="P262">
        <f t="shared" si="124"/>
        <v>0.5</v>
      </c>
      <c r="AA262">
        <v>777230</v>
      </c>
      <c r="AD262">
        <v>0.49</v>
      </c>
      <c r="AE262">
        <f t="shared" si="125"/>
        <v>0.49</v>
      </c>
      <c r="AP262">
        <v>777230</v>
      </c>
      <c r="AS262">
        <v>0.4</v>
      </c>
      <c r="AT262">
        <f t="shared" si="126"/>
        <v>0.4</v>
      </c>
      <c r="BE262">
        <v>777230</v>
      </c>
      <c r="BH262">
        <v>0.52</v>
      </c>
      <c r="BI262">
        <f t="shared" si="127"/>
        <v>0.52</v>
      </c>
      <c r="BT262">
        <v>777230</v>
      </c>
      <c r="BW262">
        <v>0.38</v>
      </c>
      <c r="BX262">
        <f t="shared" si="128"/>
        <v>0.38</v>
      </c>
      <c r="CI262">
        <v>777230</v>
      </c>
      <c r="CL262">
        <v>0.5</v>
      </c>
      <c r="CM262">
        <f t="shared" si="129"/>
        <v>0.5</v>
      </c>
      <c r="CX262">
        <v>777230</v>
      </c>
      <c r="DA262">
        <v>0.51</v>
      </c>
      <c r="DB262">
        <f t="shared" si="130"/>
        <v>0.51</v>
      </c>
      <c r="DM262">
        <v>777230</v>
      </c>
      <c r="DP262">
        <v>0.49</v>
      </c>
      <c r="DQ262">
        <f t="shared" si="131"/>
        <v>0.49</v>
      </c>
      <c r="EB262">
        <v>777230</v>
      </c>
      <c r="EE262">
        <v>0.49</v>
      </c>
      <c r="EF262">
        <f t="shared" si="132"/>
        <v>0.49</v>
      </c>
      <c r="EQ262">
        <v>777230</v>
      </c>
      <c r="ET262">
        <v>0.49</v>
      </c>
      <c r="EU262">
        <f t="shared" si="133"/>
        <v>0.49</v>
      </c>
      <c r="FF262">
        <v>777230</v>
      </c>
      <c r="FI262">
        <v>0.5</v>
      </c>
      <c r="FJ262">
        <f t="shared" si="134"/>
        <v>0.5</v>
      </c>
      <c r="FU262">
        <v>777230</v>
      </c>
      <c r="FX262">
        <v>0.5</v>
      </c>
      <c r="FY262">
        <f t="shared" si="135"/>
        <v>0.5</v>
      </c>
      <c r="GJ262">
        <v>777230</v>
      </c>
      <c r="GM262">
        <v>0.5</v>
      </c>
      <c r="GN262">
        <f t="shared" si="136"/>
        <v>0.5</v>
      </c>
      <c r="GY262">
        <v>777230</v>
      </c>
      <c r="HB262">
        <v>0.53</v>
      </c>
      <c r="HC262">
        <f t="shared" si="137"/>
        <v>0.53</v>
      </c>
      <c r="HN262">
        <v>777230</v>
      </c>
      <c r="HQ262">
        <v>0.43</v>
      </c>
      <c r="HR262">
        <f t="shared" si="138"/>
        <v>0.43</v>
      </c>
      <c r="ID262">
        <v>777615</v>
      </c>
      <c r="IG262">
        <v>0.52</v>
      </c>
      <c r="IH262">
        <f t="shared" si="139"/>
        <v>0.52</v>
      </c>
      <c r="IS262">
        <v>777615</v>
      </c>
      <c r="IV262">
        <v>0.51</v>
      </c>
      <c r="IW262">
        <f t="shared" si="140"/>
        <v>0.51</v>
      </c>
      <c r="JH262">
        <v>777615</v>
      </c>
      <c r="JK262">
        <v>0.51</v>
      </c>
      <c r="JL262">
        <f t="shared" si="141"/>
        <v>0.51</v>
      </c>
      <c r="JW262">
        <v>777615</v>
      </c>
      <c r="JZ262">
        <v>0.53</v>
      </c>
      <c r="KA262">
        <f t="shared" si="142"/>
        <v>0.53</v>
      </c>
      <c r="KL262">
        <v>777615</v>
      </c>
      <c r="KO262">
        <v>0.5</v>
      </c>
      <c r="KP262">
        <f t="shared" si="143"/>
        <v>0.5</v>
      </c>
      <c r="LA262">
        <v>777615</v>
      </c>
      <c r="LD262">
        <v>0.52</v>
      </c>
      <c r="LE262">
        <f t="shared" si="144"/>
        <v>0.52</v>
      </c>
      <c r="LP262">
        <v>777615</v>
      </c>
      <c r="LS262">
        <v>0.52</v>
      </c>
      <c r="LT262">
        <f t="shared" si="145"/>
        <v>0.52</v>
      </c>
      <c r="ME262">
        <v>777615</v>
      </c>
      <c r="MH262">
        <v>0.5</v>
      </c>
      <c r="MI262">
        <f t="shared" si="146"/>
        <v>0.5</v>
      </c>
      <c r="MT262">
        <v>777615</v>
      </c>
      <c r="MW262">
        <v>0.5</v>
      </c>
      <c r="MX262">
        <f t="shared" si="147"/>
        <v>0.5</v>
      </c>
      <c r="NI262">
        <v>777615</v>
      </c>
      <c r="NL262">
        <v>0.51</v>
      </c>
      <c r="NM262">
        <f t="shared" si="148"/>
        <v>0.51</v>
      </c>
      <c r="NX262">
        <v>777615</v>
      </c>
      <c r="OA262">
        <v>0.52</v>
      </c>
      <c r="OB262">
        <f t="shared" si="149"/>
        <v>0.52</v>
      </c>
      <c r="OM262">
        <v>777615</v>
      </c>
      <c r="OP262">
        <v>0.52</v>
      </c>
      <c r="OQ262">
        <f t="shared" si="150"/>
        <v>0.52</v>
      </c>
      <c r="PB262">
        <v>777615</v>
      </c>
      <c r="PE262">
        <v>0.52</v>
      </c>
      <c r="PF262">
        <f t="shared" si="151"/>
        <v>0.52</v>
      </c>
      <c r="PQ262">
        <v>777615</v>
      </c>
      <c r="PT262">
        <v>0.52</v>
      </c>
      <c r="PU262">
        <f t="shared" si="152"/>
        <v>0.52</v>
      </c>
      <c r="QF262">
        <v>777615</v>
      </c>
      <c r="QI262">
        <v>0.49</v>
      </c>
      <c r="QJ262">
        <f t="shared" si="153"/>
        <v>0.49</v>
      </c>
      <c r="QU262">
        <v>777615</v>
      </c>
      <c r="QX262">
        <v>0.51</v>
      </c>
      <c r="QY262">
        <f t="shared" si="154"/>
        <v>0.51</v>
      </c>
    </row>
    <row r="263" spans="12:467" x14ac:dyDescent="0.2">
      <c r="L263">
        <v>777232</v>
      </c>
      <c r="O263">
        <v>0.63</v>
      </c>
      <c r="P263">
        <f t="shared" si="124"/>
        <v>0.63</v>
      </c>
      <c r="AA263">
        <v>777232</v>
      </c>
      <c r="AD263">
        <v>0.68</v>
      </c>
      <c r="AE263">
        <f t="shared" si="125"/>
        <v>0.68</v>
      </c>
      <c r="AP263">
        <v>777232</v>
      </c>
      <c r="AS263">
        <v>0.57999999999999996</v>
      </c>
      <c r="AT263">
        <f t="shared" si="126"/>
        <v>0.57999999999999996</v>
      </c>
      <c r="BE263">
        <v>777232</v>
      </c>
      <c r="BH263">
        <v>0.66</v>
      </c>
      <c r="BI263">
        <f t="shared" si="127"/>
        <v>0.66</v>
      </c>
      <c r="BT263">
        <v>777232</v>
      </c>
      <c r="BW263">
        <v>0.61</v>
      </c>
      <c r="BX263">
        <f t="shared" si="128"/>
        <v>0.61</v>
      </c>
      <c r="CI263">
        <v>777232</v>
      </c>
      <c r="CL263">
        <v>0.57999999999999996</v>
      </c>
      <c r="CM263">
        <f t="shared" si="129"/>
        <v>0.57999999999999996</v>
      </c>
      <c r="CX263">
        <v>777232</v>
      </c>
      <c r="DA263">
        <v>0.56000000000000005</v>
      </c>
      <c r="DB263">
        <f t="shared" si="130"/>
        <v>0.56000000000000005</v>
      </c>
      <c r="DM263">
        <v>777232</v>
      </c>
      <c r="DP263">
        <v>0.62</v>
      </c>
      <c r="DQ263">
        <f t="shared" si="131"/>
        <v>0.62</v>
      </c>
      <c r="EB263">
        <v>777232</v>
      </c>
      <c r="EE263">
        <v>0.62</v>
      </c>
      <c r="EF263">
        <f t="shared" si="132"/>
        <v>0.62</v>
      </c>
      <c r="EQ263">
        <v>777232</v>
      </c>
      <c r="ET263">
        <v>0.62</v>
      </c>
      <c r="EU263">
        <f t="shared" si="133"/>
        <v>0.62</v>
      </c>
      <c r="FF263">
        <v>777232</v>
      </c>
      <c r="FI263">
        <v>0.56000000000000005</v>
      </c>
      <c r="FJ263">
        <f t="shared" si="134"/>
        <v>0.56000000000000005</v>
      </c>
      <c r="FU263">
        <v>777232</v>
      </c>
      <c r="FX263">
        <v>0.57999999999999996</v>
      </c>
      <c r="FY263">
        <f t="shared" si="135"/>
        <v>0.57999999999999996</v>
      </c>
      <c r="GJ263">
        <v>777232</v>
      </c>
      <c r="GM263">
        <v>0.56999999999999995</v>
      </c>
      <c r="GN263">
        <f t="shared" si="136"/>
        <v>0.56999999999999995</v>
      </c>
      <c r="GY263">
        <v>777232</v>
      </c>
      <c r="HB263">
        <v>0.56999999999999995</v>
      </c>
      <c r="HC263">
        <f t="shared" si="137"/>
        <v>0.56999999999999995</v>
      </c>
      <c r="HN263">
        <v>777232</v>
      </c>
      <c r="HQ263">
        <v>0.67</v>
      </c>
      <c r="HR263">
        <f t="shared" si="138"/>
        <v>0.67</v>
      </c>
      <c r="ID263">
        <v>777617</v>
      </c>
      <c r="IG263">
        <v>0.57999999999999996</v>
      </c>
      <c r="IH263">
        <f t="shared" si="139"/>
        <v>0.57999999999999996</v>
      </c>
      <c r="IS263">
        <v>777617</v>
      </c>
      <c r="IV263">
        <v>0.55000000000000004</v>
      </c>
      <c r="IW263">
        <f t="shared" si="140"/>
        <v>0.55000000000000004</v>
      </c>
      <c r="JH263">
        <v>777617</v>
      </c>
      <c r="JK263">
        <v>0.62</v>
      </c>
      <c r="JL263">
        <f t="shared" si="141"/>
        <v>0.62</v>
      </c>
      <c r="JW263">
        <v>777617</v>
      </c>
      <c r="JZ263">
        <v>0.55000000000000004</v>
      </c>
      <c r="KA263">
        <f t="shared" si="142"/>
        <v>0.55000000000000004</v>
      </c>
      <c r="KL263">
        <v>777617</v>
      </c>
      <c r="KO263">
        <v>0.66</v>
      </c>
      <c r="KP263">
        <f t="shared" si="143"/>
        <v>0.66</v>
      </c>
      <c r="LA263">
        <v>777617</v>
      </c>
      <c r="LD263">
        <v>0.61</v>
      </c>
      <c r="LE263">
        <f t="shared" si="144"/>
        <v>0.61</v>
      </c>
      <c r="LP263">
        <v>777617</v>
      </c>
      <c r="LS263">
        <v>0.55000000000000004</v>
      </c>
      <c r="LT263">
        <f t="shared" si="145"/>
        <v>0.55000000000000004</v>
      </c>
      <c r="ME263">
        <v>777617</v>
      </c>
      <c r="MH263">
        <v>0.63</v>
      </c>
      <c r="MI263">
        <f t="shared" si="146"/>
        <v>0.63</v>
      </c>
      <c r="MT263">
        <v>777617</v>
      </c>
      <c r="MW263">
        <v>0.68</v>
      </c>
      <c r="MX263">
        <f t="shared" si="147"/>
        <v>0.68</v>
      </c>
      <c r="NI263">
        <v>777617</v>
      </c>
      <c r="NL263">
        <v>0.54</v>
      </c>
      <c r="NM263">
        <f t="shared" si="148"/>
        <v>0.54</v>
      </c>
      <c r="NX263">
        <v>777617</v>
      </c>
      <c r="OA263">
        <v>0.6</v>
      </c>
      <c r="OB263">
        <f t="shared" si="149"/>
        <v>0.6</v>
      </c>
      <c r="OM263">
        <v>777617</v>
      </c>
      <c r="OP263">
        <v>0.57999999999999996</v>
      </c>
      <c r="OQ263">
        <f t="shared" si="150"/>
        <v>0.57999999999999996</v>
      </c>
      <c r="PB263">
        <v>777617</v>
      </c>
      <c r="PE263">
        <v>0.6</v>
      </c>
      <c r="PF263">
        <f t="shared" si="151"/>
        <v>0.6</v>
      </c>
      <c r="PQ263">
        <v>777617</v>
      </c>
      <c r="PT263">
        <v>0.59</v>
      </c>
      <c r="PU263">
        <f t="shared" si="152"/>
        <v>0.59</v>
      </c>
      <c r="QF263">
        <v>777617</v>
      </c>
      <c r="QI263">
        <v>0.55000000000000004</v>
      </c>
      <c r="QJ263">
        <f t="shared" si="153"/>
        <v>0.55000000000000004</v>
      </c>
      <c r="QU263">
        <v>777617</v>
      </c>
      <c r="QX263">
        <v>0.56999999999999995</v>
      </c>
      <c r="QY263">
        <f t="shared" si="154"/>
        <v>0.56999999999999995</v>
      </c>
    </row>
    <row r="264" spans="12:467" x14ac:dyDescent="0.2">
      <c r="L264">
        <v>777234</v>
      </c>
      <c r="O264">
        <v>0.56999999999999995</v>
      </c>
      <c r="P264">
        <f t="shared" si="124"/>
        <v>0.56999999999999995</v>
      </c>
      <c r="AA264">
        <v>777234</v>
      </c>
      <c r="AD264">
        <v>0.56999999999999995</v>
      </c>
      <c r="AE264">
        <f t="shared" si="125"/>
        <v>0.56999999999999995</v>
      </c>
      <c r="AP264">
        <v>777234</v>
      </c>
      <c r="AS264">
        <v>0.56000000000000005</v>
      </c>
      <c r="AT264">
        <f t="shared" si="126"/>
        <v>0.56000000000000005</v>
      </c>
      <c r="BE264">
        <v>777234</v>
      </c>
      <c r="BH264">
        <v>0.69</v>
      </c>
      <c r="BI264">
        <f t="shared" si="127"/>
        <v>0.69</v>
      </c>
      <c r="BT264">
        <v>777234</v>
      </c>
      <c r="BW264">
        <v>0.69</v>
      </c>
      <c r="BX264">
        <f t="shared" si="128"/>
        <v>0.69</v>
      </c>
      <c r="CI264">
        <v>777234</v>
      </c>
      <c r="CL264">
        <v>0.56999999999999995</v>
      </c>
      <c r="CM264">
        <f t="shared" si="129"/>
        <v>0.56999999999999995</v>
      </c>
      <c r="CX264">
        <v>777234</v>
      </c>
      <c r="DA264">
        <v>0.57999999999999996</v>
      </c>
      <c r="DB264">
        <f t="shared" si="130"/>
        <v>0.57999999999999996</v>
      </c>
      <c r="DM264">
        <v>777234</v>
      </c>
      <c r="DP264">
        <v>0.55000000000000004</v>
      </c>
      <c r="DQ264">
        <f t="shared" si="131"/>
        <v>0.55000000000000004</v>
      </c>
      <c r="EB264">
        <v>777234</v>
      </c>
      <c r="EE264">
        <v>0.56000000000000005</v>
      </c>
      <c r="EF264">
        <f t="shared" si="132"/>
        <v>0.56000000000000005</v>
      </c>
      <c r="EQ264">
        <v>777234</v>
      </c>
      <c r="ET264">
        <v>0.56000000000000005</v>
      </c>
      <c r="EU264">
        <f t="shared" si="133"/>
        <v>0.56000000000000005</v>
      </c>
      <c r="FF264">
        <v>777234</v>
      </c>
      <c r="FI264">
        <v>0.56999999999999995</v>
      </c>
      <c r="FJ264">
        <f t="shared" si="134"/>
        <v>0.56999999999999995</v>
      </c>
      <c r="FU264">
        <v>777234</v>
      </c>
      <c r="FX264">
        <v>0.56000000000000005</v>
      </c>
      <c r="FY264">
        <f t="shared" si="135"/>
        <v>0.56000000000000005</v>
      </c>
      <c r="GJ264">
        <v>777234</v>
      </c>
      <c r="GM264">
        <v>0.55000000000000004</v>
      </c>
      <c r="GN264">
        <f t="shared" si="136"/>
        <v>0.55000000000000004</v>
      </c>
      <c r="GY264">
        <v>777234</v>
      </c>
      <c r="HB264">
        <v>0.56999999999999995</v>
      </c>
      <c r="HC264">
        <f t="shared" si="137"/>
        <v>0.56999999999999995</v>
      </c>
      <c r="HN264">
        <v>777234</v>
      </c>
      <c r="HQ264">
        <v>0.56999999999999995</v>
      </c>
      <c r="HR264">
        <f t="shared" si="138"/>
        <v>0.56999999999999995</v>
      </c>
      <c r="ID264">
        <v>777618</v>
      </c>
      <c r="IG264">
        <v>0.41</v>
      </c>
      <c r="IH264">
        <f t="shared" si="139"/>
        <v>0.41</v>
      </c>
      <c r="IS264">
        <v>777618</v>
      </c>
      <c r="IV264">
        <v>0.38</v>
      </c>
      <c r="IW264">
        <f t="shared" si="140"/>
        <v>0.38</v>
      </c>
      <c r="JH264">
        <v>777618</v>
      </c>
      <c r="JK264">
        <v>0.39</v>
      </c>
      <c r="JL264">
        <f t="shared" si="141"/>
        <v>0.39</v>
      </c>
      <c r="JW264">
        <v>777618</v>
      </c>
      <c r="JZ264">
        <v>0.41</v>
      </c>
      <c r="KA264">
        <f t="shared" si="142"/>
        <v>0.41</v>
      </c>
      <c r="KL264">
        <v>777618</v>
      </c>
      <c r="KO264">
        <v>0.32</v>
      </c>
      <c r="KP264">
        <f t="shared" si="143"/>
        <v>0.32</v>
      </c>
      <c r="LA264">
        <v>777618</v>
      </c>
      <c r="LD264">
        <v>0.36</v>
      </c>
      <c r="LE264">
        <f t="shared" si="144"/>
        <v>0.36</v>
      </c>
      <c r="LP264">
        <v>777618</v>
      </c>
      <c r="LS264">
        <v>0.42</v>
      </c>
      <c r="LT264">
        <f t="shared" si="145"/>
        <v>0.42</v>
      </c>
      <c r="ME264">
        <v>777618</v>
      </c>
      <c r="MH264">
        <v>0.34</v>
      </c>
      <c r="MI264">
        <f t="shared" si="146"/>
        <v>0.34</v>
      </c>
      <c r="MT264">
        <v>777618</v>
      </c>
      <c r="MW264">
        <v>0.38</v>
      </c>
      <c r="MX264">
        <f t="shared" si="147"/>
        <v>0.38</v>
      </c>
      <c r="NI264">
        <v>777618</v>
      </c>
      <c r="NL264">
        <v>0.4</v>
      </c>
      <c r="NM264">
        <f t="shared" si="148"/>
        <v>0.4</v>
      </c>
      <c r="NX264">
        <v>777618</v>
      </c>
      <c r="OA264">
        <v>0.41</v>
      </c>
      <c r="OB264">
        <f t="shared" si="149"/>
        <v>0.41</v>
      </c>
      <c r="OM264">
        <v>777618</v>
      </c>
      <c r="OP264">
        <v>0.4</v>
      </c>
      <c r="OQ264">
        <f t="shared" si="150"/>
        <v>0.4</v>
      </c>
      <c r="PB264">
        <v>777618</v>
      </c>
      <c r="PE264">
        <v>0.39</v>
      </c>
      <c r="PF264">
        <f t="shared" si="151"/>
        <v>0.39</v>
      </c>
      <c r="PQ264">
        <v>777618</v>
      </c>
      <c r="PT264">
        <v>0.38</v>
      </c>
      <c r="PU264">
        <f t="shared" si="152"/>
        <v>0.38</v>
      </c>
      <c r="QF264">
        <v>777618</v>
      </c>
      <c r="QI264">
        <v>0.36</v>
      </c>
      <c r="QJ264">
        <f t="shared" si="153"/>
        <v>0.36</v>
      </c>
      <c r="QU264">
        <v>777618</v>
      </c>
      <c r="QX264">
        <v>0.41</v>
      </c>
      <c r="QY264">
        <f t="shared" si="154"/>
        <v>0.41</v>
      </c>
    </row>
    <row r="265" spans="12:467" x14ac:dyDescent="0.2">
      <c r="L265">
        <v>777238</v>
      </c>
      <c r="O265">
        <v>0.4</v>
      </c>
      <c r="P265">
        <f t="shared" si="124"/>
        <v>0.4</v>
      </c>
      <c r="AA265">
        <v>777238</v>
      </c>
      <c r="AD265">
        <v>0.42</v>
      </c>
      <c r="AE265">
        <f t="shared" si="125"/>
        <v>0.42</v>
      </c>
      <c r="AP265">
        <v>777238</v>
      </c>
      <c r="AS265">
        <v>0.22</v>
      </c>
      <c r="AT265">
        <f t="shared" si="126"/>
        <v>0.22</v>
      </c>
      <c r="BE265">
        <v>777238</v>
      </c>
      <c r="BH265">
        <v>0.37</v>
      </c>
      <c r="BI265">
        <f t="shared" si="127"/>
        <v>0.37</v>
      </c>
      <c r="BT265">
        <v>777238</v>
      </c>
      <c r="BW265">
        <v>0.33</v>
      </c>
      <c r="BX265">
        <f t="shared" si="128"/>
        <v>0.33</v>
      </c>
      <c r="CI265">
        <v>777238</v>
      </c>
      <c r="CL265">
        <v>0.37</v>
      </c>
      <c r="CM265">
        <f t="shared" si="129"/>
        <v>0.37</v>
      </c>
      <c r="CX265">
        <v>777238</v>
      </c>
      <c r="DA265">
        <v>0.41</v>
      </c>
      <c r="DB265">
        <f t="shared" si="130"/>
        <v>0.41</v>
      </c>
      <c r="DM265">
        <v>777238</v>
      </c>
      <c r="DP265">
        <v>0.4</v>
      </c>
      <c r="DQ265">
        <f t="shared" si="131"/>
        <v>0.4</v>
      </c>
      <c r="EB265">
        <v>777238</v>
      </c>
      <c r="EE265">
        <v>0.4</v>
      </c>
      <c r="EF265">
        <f t="shared" si="132"/>
        <v>0.4</v>
      </c>
      <c r="EQ265">
        <v>777238</v>
      </c>
      <c r="ET265">
        <v>0.4</v>
      </c>
      <c r="EU265">
        <f t="shared" si="133"/>
        <v>0.4</v>
      </c>
      <c r="FF265">
        <v>777238</v>
      </c>
      <c r="FI265">
        <v>0.4</v>
      </c>
      <c r="FJ265">
        <f t="shared" si="134"/>
        <v>0.4</v>
      </c>
      <c r="FU265">
        <v>777238</v>
      </c>
      <c r="FX265">
        <v>0.42</v>
      </c>
      <c r="FY265">
        <f t="shared" si="135"/>
        <v>0.42</v>
      </c>
      <c r="GJ265">
        <v>777238</v>
      </c>
      <c r="GM265">
        <v>0.41</v>
      </c>
      <c r="GN265">
        <f t="shared" si="136"/>
        <v>0.41</v>
      </c>
      <c r="GY265">
        <v>777238</v>
      </c>
      <c r="HB265">
        <v>0.43</v>
      </c>
      <c r="HC265">
        <f t="shared" si="137"/>
        <v>0.43</v>
      </c>
      <c r="HN265">
        <v>777238</v>
      </c>
      <c r="HQ265">
        <v>0.41</v>
      </c>
      <c r="HR265">
        <f t="shared" si="138"/>
        <v>0.41</v>
      </c>
      <c r="ID265">
        <v>777619</v>
      </c>
      <c r="IG265">
        <v>0.47</v>
      </c>
      <c r="IH265">
        <f t="shared" si="139"/>
        <v>0.47</v>
      </c>
      <c r="IS265">
        <v>777619</v>
      </c>
      <c r="IV265">
        <v>0.45</v>
      </c>
      <c r="IW265">
        <f t="shared" si="140"/>
        <v>0.45</v>
      </c>
      <c r="JH265">
        <v>777619</v>
      </c>
      <c r="JK265">
        <v>0.5</v>
      </c>
      <c r="JL265">
        <f t="shared" si="141"/>
        <v>0.5</v>
      </c>
      <c r="JW265">
        <v>777619</v>
      </c>
      <c r="JZ265">
        <v>0.43</v>
      </c>
      <c r="KA265">
        <f t="shared" si="142"/>
        <v>0.43</v>
      </c>
      <c r="KL265">
        <v>777619</v>
      </c>
      <c r="KO265">
        <v>0.51</v>
      </c>
      <c r="KP265">
        <f t="shared" si="143"/>
        <v>0.51</v>
      </c>
      <c r="LA265">
        <v>777619</v>
      </c>
      <c r="LD265">
        <v>0.47</v>
      </c>
      <c r="LE265">
        <f t="shared" si="144"/>
        <v>0.47</v>
      </c>
      <c r="LP265">
        <v>777619</v>
      </c>
      <c r="LS265">
        <v>0.44</v>
      </c>
      <c r="LT265">
        <f t="shared" si="145"/>
        <v>0.44</v>
      </c>
      <c r="ME265">
        <v>777619</v>
      </c>
      <c r="MH265">
        <v>0.47</v>
      </c>
      <c r="MI265">
        <f t="shared" si="146"/>
        <v>0.47</v>
      </c>
      <c r="MT265">
        <v>777619</v>
      </c>
      <c r="MW265">
        <v>0.56000000000000005</v>
      </c>
      <c r="MX265">
        <f t="shared" si="147"/>
        <v>0.56000000000000005</v>
      </c>
      <c r="NI265">
        <v>777619</v>
      </c>
      <c r="NL265">
        <v>0.43</v>
      </c>
      <c r="NM265">
        <f t="shared" si="148"/>
        <v>0.43</v>
      </c>
      <c r="NX265">
        <v>777619</v>
      </c>
      <c r="OA265">
        <v>0.49</v>
      </c>
      <c r="OB265">
        <f t="shared" si="149"/>
        <v>0.49</v>
      </c>
      <c r="OM265">
        <v>777619</v>
      </c>
      <c r="OP265">
        <v>0.44</v>
      </c>
      <c r="OQ265">
        <f t="shared" si="150"/>
        <v>0.44</v>
      </c>
      <c r="PB265">
        <v>777619</v>
      </c>
      <c r="PE265">
        <v>0.47</v>
      </c>
      <c r="PF265">
        <f t="shared" si="151"/>
        <v>0.47</v>
      </c>
      <c r="PQ265">
        <v>777619</v>
      </c>
      <c r="PT265">
        <v>0.45</v>
      </c>
      <c r="PU265">
        <f t="shared" si="152"/>
        <v>0.45</v>
      </c>
      <c r="QF265">
        <v>777619</v>
      </c>
      <c r="QI265">
        <v>0.43</v>
      </c>
      <c r="QJ265">
        <f t="shared" si="153"/>
        <v>0.43</v>
      </c>
      <c r="QU265">
        <v>777619</v>
      </c>
      <c r="QX265">
        <v>0.43</v>
      </c>
      <c r="QY265">
        <f t="shared" si="154"/>
        <v>0.43</v>
      </c>
    </row>
    <row r="266" spans="12:467" x14ac:dyDescent="0.2">
      <c r="L266">
        <v>777240</v>
      </c>
      <c r="O266">
        <v>0.43</v>
      </c>
      <c r="P266">
        <f t="shared" si="124"/>
        <v>0.43</v>
      </c>
      <c r="AA266">
        <v>777240</v>
      </c>
      <c r="AD266">
        <v>0.44</v>
      </c>
      <c r="AE266">
        <f t="shared" si="125"/>
        <v>0.44</v>
      </c>
      <c r="AP266">
        <v>777240</v>
      </c>
      <c r="AS266">
        <v>0.15</v>
      </c>
      <c r="AT266">
        <f t="shared" si="126"/>
        <v>0.15</v>
      </c>
      <c r="BE266">
        <v>777240</v>
      </c>
      <c r="BH266">
        <v>0.38</v>
      </c>
      <c r="BI266">
        <f t="shared" si="127"/>
        <v>0.38</v>
      </c>
      <c r="BT266">
        <v>777240</v>
      </c>
      <c r="BW266">
        <v>0.51</v>
      </c>
      <c r="BX266">
        <f t="shared" si="128"/>
        <v>0.51</v>
      </c>
      <c r="CI266">
        <v>777240</v>
      </c>
      <c r="CL266">
        <v>0.41</v>
      </c>
      <c r="CM266">
        <f t="shared" si="129"/>
        <v>0.41</v>
      </c>
      <c r="CX266">
        <v>777240</v>
      </c>
      <c r="DA266">
        <v>0.4</v>
      </c>
      <c r="DB266">
        <f t="shared" si="130"/>
        <v>0.4</v>
      </c>
      <c r="DM266">
        <v>777240</v>
      </c>
      <c r="DP266">
        <v>0.4</v>
      </c>
      <c r="DQ266">
        <f t="shared" si="131"/>
        <v>0.4</v>
      </c>
      <c r="EB266">
        <v>777240</v>
      </c>
      <c r="EE266">
        <v>0.4</v>
      </c>
      <c r="EF266">
        <f t="shared" si="132"/>
        <v>0.4</v>
      </c>
      <c r="EQ266">
        <v>777240</v>
      </c>
      <c r="ET266">
        <v>0.4</v>
      </c>
      <c r="EU266">
        <f t="shared" si="133"/>
        <v>0.4</v>
      </c>
      <c r="FF266">
        <v>777240</v>
      </c>
      <c r="FI266">
        <v>0.4</v>
      </c>
      <c r="FJ266">
        <f t="shared" si="134"/>
        <v>0.4</v>
      </c>
      <c r="FU266">
        <v>777240</v>
      </c>
      <c r="FX266">
        <v>0.42</v>
      </c>
      <c r="FY266">
        <f t="shared" si="135"/>
        <v>0.42</v>
      </c>
      <c r="GJ266">
        <v>777240</v>
      </c>
      <c r="GM266">
        <v>0.4</v>
      </c>
      <c r="GN266">
        <f t="shared" si="136"/>
        <v>0.4</v>
      </c>
      <c r="GY266">
        <v>777240</v>
      </c>
      <c r="HB266">
        <v>0.41</v>
      </c>
      <c r="HC266">
        <f t="shared" si="137"/>
        <v>0.41</v>
      </c>
      <c r="HN266">
        <v>777240</v>
      </c>
      <c r="HQ266">
        <v>0.38</v>
      </c>
      <c r="HR266">
        <f t="shared" si="138"/>
        <v>0.38</v>
      </c>
      <c r="ID266">
        <v>777620</v>
      </c>
      <c r="IG266">
        <v>0.56000000000000005</v>
      </c>
      <c r="IH266">
        <f t="shared" si="139"/>
        <v>0.56000000000000005</v>
      </c>
      <c r="IS266">
        <v>777620</v>
      </c>
      <c r="IV266">
        <v>0.53</v>
      </c>
      <c r="IW266">
        <f t="shared" si="140"/>
        <v>0.53</v>
      </c>
      <c r="JH266">
        <v>777620</v>
      </c>
      <c r="JK266">
        <v>0.56000000000000005</v>
      </c>
      <c r="JL266">
        <f t="shared" si="141"/>
        <v>0.56000000000000005</v>
      </c>
      <c r="JW266">
        <v>777620</v>
      </c>
      <c r="JZ266">
        <v>0.56999999999999995</v>
      </c>
      <c r="KA266">
        <f t="shared" si="142"/>
        <v>0.56999999999999995</v>
      </c>
      <c r="KL266">
        <v>777620</v>
      </c>
      <c r="KO266">
        <v>0.52</v>
      </c>
      <c r="KP266">
        <f t="shared" si="143"/>
        <v>0.52</v>
      </c>
      <c r="LA266">
        <v>777620</v>
      </c>
      <c r="LD266">
        <v>0.57999999999999996</v>
      </c>
      <c r="LE266">
        <f t="shared" si="144"/>
        <v>0.57999999999999996</v>
      </c>
      <c r="LP266">
        <v>777620</v>
      </c>
      <c r="LS266">
        <v>0.53</v>
      </c>
      <c r="LT266">
        <f t="shared" si="145"/>
        <v>0.53</v>
      </c>
      <c r="ME266">
        <v>777620</v>
      </c>
      <c r="MH266">
        <v>0.55000000000000004</v>
      </c>
      <c r="MI266">
        <f t="shared" si="146"/>
        <v>0.55000000000000004</v>
      </c>
      <c r="MT266">
        <v>777620</v>
      </c>
      <c r="MW266">
        <v>0.62</v>
      </c>
      <c r="MX266">
        <f t="shared" si="147"/>
        <v>0.62</v>
      </c>
      <c r="NI266">
        <v>777620</v>
      </c>
      <c r="NL266">
        <v>0.51</v>
      </c>
      <c r="NM266">
        <f t="shared" si="148"/>
        <v>0.51</v>
      </c>
      <c r="NX266">
        <v>777620</v>
      </c>
      <c r="OA266">
        <v>0.53</v>
      </c>
      <c r="OB266">
        <f t="shared" si="149"/>
        <v>0.53</v>
      </c>
      <c r="OM266">
        <v>777620</v>
      </c>
      <c r="OP266">
        <v>0.54</v>
      </c>
      <c r="OQ266">
        <f t="shared" si="150"/>
        <v>0.54</v>
      </c>
      <c r="PB266">
        <v>777620</v>
      </c>
      <c r="PE266">
        <v>0.56999999999999995</v>
      </c>
      <c r="PF266">
        <f t="shared" si="151"/>
        <v>0.56999999999999995</v>
      </c>
      <c r="PQ266">
        <v>777620</v>
      </c>
      <c r="PT266">
        <v>0.55000000000000004</v>
      </c>
      <c r="PU266">
        <f t="shared" si="152"/>
        <v>0.55000000000000004</v>
      </c>
      <c r="QF266">
        <v>777620</v>
      </c>
      <c r="QI266">
        <v>0.55000000000000004</v>
      </c>
      <c r="QJ266">
        <f t="shared" si="153"/>
        <v>0.55000000000000004</v>
      </c>
      <c r="QU266">
        <v>777620</v>
      </c>
      <c r="QX266">
        <v>0.54</v>
      </c>
      <c r="QY266">
        <f t="shared" si="154"/>
        <v>0.54</v>
      </c>
    </row>
    <row r="267" spans="12:467" x14ac:dyDescent="0.2">
      <c r="L267">
        <v>777241</v>
      </c>
      <c r="O267">
        <v>0.39</v>
      </c>
      <c r="P267">
        <f t="shared" si="124"/>
        <v>0.39</v>
      </c>
      <c r="AA267">
        <v>777241</v>
      </c>
      <c r="AD267">
        <v>0.44</v>
      </c>
      <c r="AE267">
        <f t="shared" si="125"/>
        <v>0.44</v>
      </c>
      <c r="AP267">
        <v>777241</v>
      </c>
      <c r="AS267">
        <v>0.53</v>
      </c>
      <c r="AT267">
        <f t="shared" si="126"/>
        <v>0.53</v>
      </c>
      <c r="BE267">
        <v>777241</v>
      </c>
      <c r="BH267">
        <v>0.42</v>
      </c>
      <c r="BI267">
        <f t="shared" si="127"/>
        <v>0.42</v>
      </c>
      <c r="BT267">
        <v>777241</v>
      </c>
      <c r="BW267">
        <v>0.42</v>
      </c>
      <c r="BX267">
        <f t="shared" si="128"/>
        <v>0.42</v>
      </c>
      <c r="CI267">
        <v>777241</v>
      </c>
      <c r="CL267">
        <v>0.39</v>
      </c>
      <c r="CM267">
        <f t="shared" si="129"/>
        <v>0.39</v>
      </c>
      <c r="CX267">
        <v>777241</v>
      </c>
      <c r="DA267">
        <v>0.41</v>
      </c>
      <c r="DB267">
        <f t="shared" si="130"/>
        <v>0.41</v>
      </c>
      <c r="DM267">
        <v>777241</v>
      </c>
      <c r="DP267">
        <v>0.39</v>
      </c>
      <c r="DQ267">
        <f t="shared" si="131"/>
        <v>0.39</v>
      </c>
      <c r="EB267">
        <v>777241</v>
      </c>
      <c r="EE267">
        <v>0.41</v>
      </c>
      <c r="EF267">
        <f t="shared" si="132"/>
        <v>0.41</v>
      </c>
      <c r="EQ267">
        <v>777241</v>
      </c>
      <c r="ET267">
        <v>0.41</v>
      </c>
      <c r="EU267">
        <f t="shared" si="133"/>
        <v>0.41</v>
      </c>
      <c r="FF267">
        <v>777241</v>
      </c>
      <c r="FI267">
        <v>0.41</v>
      </c>
      <c r="FJ267">
        <f t="shared" si="134"/>
        <v>0.41</v>
      </c>
      <c r="FU267">
        <v>777241</v>
      </c>
      <c r="FX267">
        <v>0.42</v>
      </c>
      <c r="FY267">
        <f t="shared" si="135"/>
        <v>0.42</v>
      </c>
      <c r="GJ267">
        <v>777241</v>
      </c>
      <c r="GM267">
        <v>0.39</v>
      </c>
      <c r="GN267">
        <f t="shared" si="136"/>
        <v>0.39</v>
      </c>
      <c r="GY267">
        <v>777241</v>
      </c>
      <c r="HB267">
        <v>0.44</v>
      </c>
      <c r="HC267">
        <f t="shared" si="137"/>
        <v>0.44</v>
      </c>
      <c r="HN267">
        <v>777241</v>
      </c>
      <c r="HQ267">
        <v>0.41</v>
      </c>
      <c r="HR267">
        <f t="shared" si="138"/>
        <v>0.41</v>
      </c>
      <c r="ID267">
        <v>777621</v>
      </c>
      <c r="IG267">
        <v>0.47</v>
      </c>
      <c r="IH267">
        <f t="shared" si="139"/>
        <v>0.47</v>
      </c>
      <c r="IS267">
        <v>777621</v>
      </c>
      <c r="IV267">
        <v>0.45</v>
      </c>
      <c r="IW267">
        <f t="shared" si="140"/>
        <v>0.45</v>
      </c>
      <c r="JH267">
        <v>777621</v>
      </c>
      <c r="JK267">
        <v>0.45</v>
      </c>
      <c r="JL267">
        <f t="shared" si="141"/>
        <v>0.45</v>
      </c>
      <c r="JW267">
        <v>777621</v>
      </c>
      <c r="JZ267">
        <v>0.48</v>
      </c>
      <c r="KA267">
        <f t="shared" si="142"/>
        <v>0.48</v>
      </c>
      <c r="KL267">
        <v>777621</v>
      </c>
      <c r="KO267">
        <v>0.51</v>
      </c>
      <c r="KP267">
        <f t="shared" si="143"/>
        <v>0.51</v>
      </c>
      <c r="LA267">
        <v>777621</v>
      </c>
      <c r="LD267">
        <v>0.49</v>
      </c>
      <c r="LE267">
        <f t="shared" si="144"/>
        <v>0.49</v>
      </c>
      <c r="LP267">
        <v>777621</v>
      </c>
      <c r="LS267">
        <v>0.46</v>
      </c>
      <c r="LT267">
        <f t="shared" si="145"/>
        <v>0.46</v>
      </c>
      <c r="ME267">
        <v>777621</v>
      </c>
      <c r="MH267">
        <v>0.52</v>
      </c>
      <c r="MI267">
        <f t="shared" si="146"/>
        <v>0.52</v>
      </c>
      <c r="MT267">
        <v>777621</v>
      </c>
      <c r="MW267">
        <v>0.54</v>
      </c>
      <c r="MX267">
        <f t="shared" si="147"/>
        <v>0.54</v>
      </c>
      <c r="NI267">
        <v>777621</v>
      </c>
      <c r="NL267">
        <v>0.45</v>
      </c>
      <c r="NM267">
        <f t="shared" si="148"/>
        <v>0.45</v>
      </c>
      <c r="NX267">
        <v>777621</v>
      </c>
      <c r="OA267">
        <v>0.5</v>
      </c>
      <c r="OB267">
        <f t="shared" si="149"/>
        <v>0.5</v>
      </c>
      <c r="OM267">
        <v>777621</v>
      </c>
      <c r="OP267">
        <v>0.48</v>
      </c>
      <c r="OQ267">
        <f t="shared" si="150"/>
        <v>0.48</v>
      </c>
      <c r="PB267">
        <v>777621</v>
      </c>
      <c r="PE267">
        <v>0.46</v>
      </c>
      <c r="PF267">
        <f t="shared" si="151"/>
        <v>0.46</v>
      </c>
      <c r="PQ267">
        <v>777621</v>
      </c>
      <c r="PT267">
        <v>0.51</v>
      </c>
      <c r="PU267">
        <f t="shared" si="152"/>
        <v>0.51</v>
      </c>
      <c r="QF267">
        <v>777621</v>
      </c>
      <c r="QI267">
        <v>0.49</v>
      </c>
      <c r="QJ267">
        <f t="shared" si="153"/>
        <v>0.49</v>
      </c>
      <c r="QU267">
        <v>777621</v>
      </c>
      <c r="QX267">
        <v>0.46</v>
      </c>
      <c r="QY267">
        <f t="shared" si="154"/>
        <v>0.46</v>
      </c>
    </row>
    <row r="268" spans="12:467" x14ac:dyDescent="0.2">
      <c r="L268">
        <v>777205</v>
      </c>
      <c r="O268">
        <v>0.52</v>
      </c>
      <c r="P268">
        <f t="shared" si="124"/>
        <v>0.52</v>
      </c>
      <c r="AA268">
        <v>777205</v>
      </c>
      <c r="AD268">
        <v>0.44</v>
      </c>
      <c r="AE268">
        <f t="shared" si="125"/>
        <v>0.44</v>
      </c>
      <c r="AP268">
        <v>777205</v>
      </c>
      <c r="AS268">
        <v>0.51</v>
      </c>
      <c r="AT268">
        <f t="shared" si="126"/>
        <v>0.51</v>
      </c>
      <c r="BE268">
        <v>777205</v>
      </c>
      <c r="BH268">
        <v>0.52</v>
      </c>
      <c r="BI268">
        <f t="shared" si="127"/>
        <v>0.52</v>
      </c>
      <c r="BT268">
        <v>777205</v>
      </c>
      <c r="BW268">
        <v>0.54</v>
      </c>
      <c r="BX268">
        <f t="shared" si="128"/>
        <v>0.54</v>
      </c>
      <c r="CI268">
        <v>777205</v>
      </c>
      <c r="CL268">
        <v>0.51</v>
      </c>
      <c r="CM268">
        <f t="shared" si="129"/>
        <v>0.51</v>
      </c>
      <c r="CX268">
        <v>777205</v>
      </c>
      <c r="DA268">
        <v>0.52</v>
      </c>
      <c r="DB268">
        <f t="shared" si="130"/>
        <v>0.52</v>
      </c>
      <c r="DM268">
        <v>777205</v>
      </c>
      <c r="DP268">
        <v>0.51</v>
      </c>
      <c r="DQ268">
        <f t="shared" si="131"/>
        <v>0.51</v>
      </c>
      <c r="EB268">
        <v>777205</v>
      </c>
      <c r="EE268">
        <v>0.49</v>
      </c>
      <c r="EF268">
        <f t="shared" si="132"/>
        <v>0.49</v>
      </c>
      <c r="EQ268">
        <v>777205</v>
      </c>
      <c r="ET268">
        <v>0.49</v>
      </c>
      <c r="EU268">
        <f t="shared" si="133"/>
        <v>0.49</v>
      </c>
      <c r="FF268">
        <v>777205</v>
      </c>
      <c r="FI268">
        <v>0.52</v>
      </c>
      <c r="FJ268">
        <f t="shared" si="134"/>
        <v>0.52</v>
      </c>
      <c r="FU268">
        <v>777205</v>
      </c>
      <c r="FX268">
        <v>0.49</v>
      </c>
      <c r="FY268">
        <f t="shared" si="135"/>
        <v>0.49</v>
      </c>
      <c r="GJ268">
        <v>777205</v>
      </c>
      <c r="GM268">
        <v>0.49</v>
      </c>
      <c r="GN268">
        <f t="shared" si="136"/>
        <v>0.49</v>
      </c>
      <c r="GY268">
        <v>777205</v>
      </c>
      <c r="HB268">
        <v>0.52</v>
      </c>
      <c r="HC268">
        <f t="shared" si="137"/>
        <v>0.52</v>
      </c>
      <c r="HN268">
        <v>777205</v>
      </c>
      <c r="HQ268">
        <v>0.46</v>
      </c>
      <c r="HR268">
        <f t="shared" si="138"/>
        <v>0.46</v>
      </c>
      <c r="ID268">
        <v>777622</v>
      </c>
      <c r="IG268">
        <v>0.41</v>
      </c>
      <c r="IH268">
        <f t="shared" si="139"/>
        <v>0.41</v>
      </c>
      <c r="IS268">
        <v>777622</v>
      </c>
      <c r="IV268">
        <v>0.4</v>
      </c>
      <c r="IW268">
        <f t="shared" si="140"/>
        <v>0.4</v>
      </c>
      <c r="JH268">
        <v>777622</v>
      </c>
      <c r="JK268">
        <v>0.45</v>
      </c>
      <c r="JL268">
        <f t="shared" si="141"/>
        <v>0.45</v>
      </c>
      <c r="JW268">
        <v>777622</v>
      </c>
      <c r="JZ268">
        <v>0.43</v>
      </c>
      <c r="KA268">
        <f t="shared" si="142"/>
        <v>0.43</v>
      </c>
      <c r="KL268">
        <v>777622</v>
      </c>
      <c r="KO268">
        <v>0.47</v>
      </c>
      <c r="KP268">
        <f t="shared" si="143"/>
        <v>0.47</v>
      </c>
      <c r="LA268">
        <v>777622</v>
      </c>
      <c r="LD268">
        <v>0.4</v>
      </c>
      <c r="LE268">
        <f t="shared" si="144"/>
        <v>0.4</v>
      </c>
      <c r="LP268">
        <v>777622</v>
      </c>
      <c r="LS268">
        <v>0.45</v>
      </c>
      <c r="LT268">
        <f t="shared" si="145"/>
        <v>0.45</v>
      </c>
      <c r="ME268">
        <v>777622</v>
      </c>
      <c r="MH268">
        <v>0.43</v>
      </c>
      <c r="MI268">
        <f t="shared" si="146"/>
        <v>0.43</v>
      </c>
      <c r="MT268">
        <v>777622</v>
      </c>
      <c r="MW268">
        <v>0.43</v>
      </c>
      <c r="MX268">
        <f t="shared" si="147"/>
        <v>0.43</v>
      </c>
      <c r="NI268">
        <v>777622</v>
      </c>
      <c r="NL268">
        <v>0.41</v>
      </c>
      <c r="NM268">
        <f t="shared" si="148"/>
        <v>0.41</v>
      </c>
      <c r="NX268">
        <v>777622</v>
      </c>
      <c r="OA268">
        <v>0.47</v>
      </c>
      <c r="OB268">
        <f t="shared" si="149"/>
        <v>0.47</v>
      </c>
      <c r="OM268">
        <v>777622</v>
      </c>
      <c r="OP268">
        <v>0.42</v>
      </c>
      <c r="OQ268">
        <f t="shared" si="150"/>
        <v>0.42</v>
      </c>
      <c r="PB268">
        <v>777622</v>
      </c>
      <c r="PE268">
        <v>0.41</v>
      </c>
      <c r="PF268">
        <f t="shared" si="151"/>
        <v>0.41</v>
      </c>
      <c r="PQ268">
        <v>777622</v>
      </c>
      <c r="PT268">
        <v>0.4</v>
      </c>
      <c r="PU268">
        <f t="shared" si="152"/>
        <v>0.4</v>
      </c>
      <c r="QF268">
        <v>777622</v>
      </c>
      <c r="QI268">
        <v>0.44</v>
      </c>
      <c r="QJ268">
        <f t="shared" si="153"/>
        <v>0.44</v>
      </c>
      <c r="QU268">
        <v>777622</v>
      </c>
      <c r="QX268">
        <v>0.41</v>
      </c>
      <c r="QY268">
        <f t="shared" si="154"/>
        <v>0.41</v>
      </c>
    </row>
    <row r="269" spans="12:467" x14ac:dyDescent="0.2">
      <c r="L269">
        <v>777207</v>
      </c>
      <c r="O269">
        <v>0.56000000000000005</v>
      </c>
      <c r="P269">
        <f t="shared" si="124"/>
        <v>0.56000000000000005</v>
      </c>
      <c r="AA269">
        <v>777207</v>
      </c>
      <c r="AD269">
        <v>0.47</v>
      </c>
      <c r="AE269">
        <f t="shared" si="125"/>
        <v>0.47</v>
      </c>
      <c r="AP269">
        <v>777207</v>
      </c>
      <c r="AS269">
        <v>0.48</v>
      </c>
      <c r="AT269">
        <f t="shared" si="126"/>
        <v>0.48</v>
      </c>
      <c r="BE269">
        <v>777207</v>
      </c>
      <c r="BH269">
        <v>0.53</v>
      </c>
      <c r="BI269">
        <f t="shared" si="127"/>
        <v>0.53</v>
      </c>
      <c r="BT269">
        <v>777207</v>
      </c>
      <c r="BW269">
        <v>0.56000000000000005</v>
      </c>
      <c r="BX269">
        <f t="shared" si="128"/>
        <v>0.56000000000000005</v>
      </c>
      <c r="CI269">
        <v>777207</v>
      </c>
      <c r="CL269">
        <v>0.55000000000000004</v>
      </c>
      <c r="CM269">
        <f t="shared" si="129"/>
        <v>0.55000000000000004</v>
      </c>
      <c r="CX269">
        <v>777207</v>
      </c>
      <c r="DA269">
        <v>0.55000000000000004</v>
      </c>
      <c r="DB269">
        <f t="shared" si="130"/>
        <v>0.55000000000000004</v>
      </c>
      <c r="DM269">
        <v>777207</v>
      </c>
      <c r="DP269">
        <v>0.55000000000000004</v>
      </c>
      <c r="DQ269">
        <f t="shared" si="131"/>
        <v>0.55000000000000004</v>
      </c>
      <c r="EB269">
        <v>777207</v>
      </c>
      <c r="EE269">
        <v>0.52</v>
      </c>
      <c r="EF269">
        <f t="shared" si="132"/>
        <v>0.52</v>
      </c>
      <c r="EQ269">
        <v>777207</v>
      </c>
      <c r="ET269">
        <v>0.52</v>
      </c>
      <c r="EU269">
        <f t="shared" si="133"/>
        <v>0.52</v>
      </c>
      <c r="FF269">
        <v>777207</v>
      </c>
      <c r="FI269">
        <v>0.52</v>
      </c>
      <c r="FJ269">
        <f t="shared" si="134"/>
        <v>0.52</v>
      </c>
      <c r="FU269">
        <v>777207</v>
      </c>
      <c r="FX269">
        <v>0.55000000000000004</v>
      </c>
      <c r="FY269">
        <f t="shared" si="135"/>
        <v>0.55000000000000004</v>
      </c>
      <c r="GJ269">
        <v>777207</v>
      </c>
      <c r="GM269">
        <v>0.53</v>
      </c>
      <c r="GN269">
        <f t="shared" si="136"/>
        <v>0.53</v>
      </c>
      <c r="GY269">
        <v>777207</v>
      </c>
      <c r="HB269">
        <v>0.56999999999999995</v>
      </c>
      <c r="HC269">
        <f t="shared" si="137"/>
        <v>0.56999999999999995</v>
      </c>
      <c r="HN269">
        <v>777207</v>
      </c>
      <c r="HQ269">
        <v>0.51</v>
      </c>
      <c r="HR269">
        <f t="shared" si="138"/>
        <v>0.51</v>
      </c>
      <c r="ID269">
        <v>777623</v>
      </c>
      <c r="IG269">
        <v>0.5</v>
      </c>
      <c r="IH269">
        <f t="shared" si="139"/>
        <v>0.5</v>
      </c>
      <c r="IS269">
        <v>777623</v>
      </c>
      <c r="IV269">
        <v>0.51</v>
      </c>
      <c r="IW269">
        <f t="shared" si="140"/>
        <v>0.51</v>
      </c>
      <c r="JH269">
        <v>777623</v>
      </c>
      <c r="JK269">
        <v>0.43</v>
      </c>
      <c r="JL269">
        <f t="shared" si="141"/>
        <v>0.43</v>
      </c>
      <c r="JW269">
        <v>777623</v>
      </c>
      <c r="JZ269">
        <v>0.5</v>
      </c>
      <c r="KA269">
        <f t="shared" si="142"/>
        <v>0.5</v>
      </c>
      <c r="KL269">
        <v>777623</v>
      </c>
      <c r="KO269">
        <v>0.47</v>
      </c>
      <c r="KP269">
        <f t="shared" si="143"/>
        <v>0.47</v>
      </c>
      <c r="LA269">
        <v>777623</v>
      </c>
      <c r="LD269">
        <v>0.49</v>
      </c>
      <c r="LE269">
        <f t="shared" si="144"/>
        <v>0.49</v>
      </c>
      <c r="LP269">
        <v>777623</v>
      </c>
      <c r="LS269">
        <v>0.48</v>
      </c>
      <c r="LT269">
        <f t="shared" si="145"/>
        <v>0.48</v>
      </c>
      <c r="ME269">
        <v>777623</v>
      </c>
      <c r="MH269">
        <v>0.43</v>
      </c>
      <c r="MI269">
        <f t="shared" si="146"/>
        <v>0.43</v>
      </c>
      <c r="MT269">
        <v>777623</v>
      </c>
      <c r="MW269">
        <v>0.38</v>
      </c>
      <c r="MX269">
        <f t="shared" si="147"/>
        <v>0.38</v>
      </c>
      <c r="NI269">
        <v>777623</v>
      </c>
      <c r="NL269">
        <v>0.47</v>
      </c>
      <c r="NM269">
        <f t="shared" si="148"/>
        <v>0.47</v>
      </c>
      <c r="NX269">
        <v>777623</v>
      </c>
      <c r="OA269">
        <v>0.49</v>
      </c>
      <c r="OB269">
        <f t="shared" si="149"/>
        <v>0.49</v>
      </c>
      <c r="OM269">
        <v>777623</v>
      </c>
      <c r="OP269">
        <v>0.51</v>
      </c>
      <c r="OQ269">
        <f t="shared" si="150"/>
        <v>0.51</v>
      </c>
      <c r="PB269">
        <v>777623</v>
      </c>
      <c r="PE269">
        <v>0.51</v>
      </c>
      <c r="PF269">
        <f t="shared" si="151"/>
        <v>0.51</v>
      </c>
      <c r="PQ269">
        <v>777623</v>
      </c>
      <c r="PT269">
        <v>0.51</v>
      </c>
      <c r="PU269">
        <f t="shared" si="152"/>
        <v>0.51</v>
      </c>
      <c r="QF269">
        <v>777623</v>
      </c>
      <c r="QI269">
        <v>0.47</v>
      </c>
      <c r="QJ269">
        <f t="shared" si="153"/>
        <v>0.47</v>
      </c>
      <c r="QU269">
        <v>777623</v>
      </c>
      <c r="QX269">
        <v>0.48</v>
      </c>
      <c r="QY269">
        <f t="shared" si="154"/>
        <v>0.48</v>
      </c>
    </row>
    <row r="270" spans="12:467" x14ac:dyDescent="0.2">
      <c r="L270">
        <v>777210</v>
      </c>
      <c r="O270">
        <v>0.5</v>
      </c>
      <c r="P270">
        <f t="shared" si="124"/>
        <v>0.5</v>
      </c>
      <c r="AA270">
        <v>777210</v>
      </c>
      <c r="AD270">
        <v>0.34</v>
      </c>
      <c r="AE270">
        <f t="shared" si="125"/>
        <v>0.34</v>
      </c>
      <c r="AP270">
        <v>777210</v>
      </c>
      <c r="AS270">
        <v>0.4</v>
      </c>
      <c r="AT270">
        <f t="shared" si="126"/>
        <v>0.4</v>
      </c>
      <c r="BE270">
        <v>777210</v>
      </c>
      <c r="BH270">
        <v>0.45</v>
      </c>
      <c r="BI270">
        <f t="shared" si="127"/>
        <v>0.45</v>
      </c>
      <c r="BT270">
        <v>777210</v>
      </c>
      <c r="BW270">
        <v>0.37</v>
      </c>
      <c r="BX270">
        <f t="shared" si="128"/>
        <v>0.37</v>
      </c>
      <c r="CI270">
        <v>777210</v>
      </c>
      <c r="CL270">
        <v>0.5</v>
      </c>
      <c r="CM270">
        <f t="shared" si="129"/>
        <v>0.5</v>
      </c>
      <c r="CX270">
        <v>777210</v>
      </c>
      <c r="DA270">
        <v>0.49</v>
      </c>
      <c r="DB270">
        <f t="shared" si="130"/>
        <v>0.49</v>
      </c>
      <c r="DM270">
        <v>777210</v>
      </c>
      <c r="DP270">
        <v>0.51</v>
      </c>
      <c r="DQ270">
        <f t="shared" si="131"/>
        <v>0.51</v>
      </c>
      <c r="EB270">
        <v>777210</v>
      </c>
      <c r="EE270">
        <v>0.48</v>
      </c>
      <c r="EF270">
        <f t="shared" si="132"/>
        <v>0.48</v>
      </c>
      <c r="EQ270">
        <v>777210</v>
      </c>
      <c r="ET270">
        <v>0.48</v>
      </c>
      <c r="EU270">
        <f t="shared" si="133"/>
        <v>0.48</v>
      </c>
      <c r="FF270">
        <v>777210</v>
      </c>
      <c r="FI270">
        <v>0.49</v>
      </c>
      <c r="FJ270">
        <f t="shared" si="134"/>
        <v>0.49</v>
      </c>
      <c r="FU270">
        <v>777210</v>
      </c>
      <c r="FX270">
        <v>0.49</v>
      </c>
      <c r="FY270">
        <f t="shared" si="135"/>
        <v>0.49</v>
      </c>
      <c r="GJ270">
        <v>777210</v>
      </c>
      <c r="GM270">
        <v>0.5</v>
      </c>
      <c r="GN270">
        <f t="shared" si="136"/>
        <v>0.5</v>
      </c>
      <c r="GY270">
        <v>777210</v>
      </c>
      <c r="HB270">
        <v>0.55000000000000004</v>
      </c>
      <c r="HC270">
        <f t="shared" si="137"/>
        <v>0.55000000000000004</v>
      </c>
      <c r="HN270">
        <v>777210</v>
      </c>
      <c r="HQ270">
        <v>0.47</v>
      </c>
      <c r="HR270">
        <f t="shared" si="138"/>
        <v>0.47</v>
      </c>
      <c r="ID270">
        <v>777624</v>
      </c>
      <c r="IG270">
        <v>0.53</v>
      </c>
      <c r="IH270">
        <f t="shared" si="139"/>
        <v>0.53</v>
      </c>
      <c r="IS270">
        <v>777624</v>
      </c>
      <c r="IV270">
        <v>0.5</v>
      </c>
      <c r="IW270">
        <f t="shared" si="140"/>
        <v>0.5</v>
      </c>
      <c r="JH270">
        <v>777624</v>
      </c>
      <c r="JK270">
        <v>0.55000000000000004</v>
      </c>
      <c r="JL270">
        <f t="shared" si="141"/>
        <v>0.55000000000000004</v>
      </c>
      <c r="JW270">
        <v>777624</v>
      </c>
      <c r="JZ270">
        <v>0.5</v>
      </c>
      <c r="KA270">
        <f t="shared" si="142"/>
        <v>0.5</v>
      </c>
      <c r="KL270">
        <v>777624</v>
      </c>
      <c r="KO270">
        <v>0.54</v>
      </c>
      <c r="KP270">
        <f t="shared" si="143"/>
        <v>0.54</v>
      </c>
      <c r="LA270">
        <v>777624</v>
      </c>
      <c r="LD270">
        <v>0.51</v>
      </c>
      <c r="LE270">
        <f t="shared" si="144"/>
        <v>0.51</v>
      </c>
      <c r="LP270">
        <v>777624</v>
      </c>
      <c r="LS270">
        <v>0.49</v>
      </c>
      <c r="LT270">
        <f t="shared" si="145"/>
        <v>0.49</v>
      </c>
      <c r="ME270">
        <v>777624</v>
      </c>
      <c r="MH270">
        <v>0.65</v>
      </c>
      <c r="MI270">
        <f t="shared" si="146"/>
        <v>0.65</v>
      </c>
      <c r="MT270">
        <v>777624</v>
      </c>
      <c r="MW270">
        <v>0.65</v>
      </c>
      <c r="MX270">
        <f t="shared" si="147"/>
        <v>0.65</v>
      </c>
      <c r="NI270">
        <v>777624</v>
      </c>
      <c r="NL270">
        <v>0.51</v>
      </c>
      <c r="NM270">
        <f t="shared" si="148"/>
        <v>0.51</v>
      </c>
      <c r="NX270">
        <v>777624</v>
      </c>
      <c r="OA270">
        <v>0.57999999999999996</v>
      </c>
      <c r="OB270">
        <f t="shared" si="149"/>
        <v>0.57999999999999996</v>
      </c>
      <c r="OM270">
        <v>777624</v>
      </c>
      <c r="OP270">
        <v>0.54</v>
      </c>
      <c r="OQ270">
        <f t="shared" si="150"/>
        <v>0.54</v>
      </c>
      <c r="PB270">
        <v>777624</v>
      </c>
      <c r="PE270">
        <v>0.54</v>
      </c>
      <c r="PF270">
        <f t="shared" si="151"/>
        <v>0.54</v>
      </c>
      <c r="PQ270">
        <v>777624</v>
      </c>
      <c r="PT270">
        <v>0.52</v>
      </c>
      <c r="PU270">
        <f t="shared" si="152"/>
        <v>0.52</v>
      </c>
      <c r="QF270">
        <v>777624</v>
      </c>
      <c r="QI270">
        <v>0.5</v>
      </c>
      <c r="QJ270">
        <f t="shared" si="153"/>
        <v>0.5</v>
      </c>
      <c r="QU270">
        <v>777624</v>
      </c>
      <c r="QX270">
        <v>0.49</v>
      </c>
      <c r="QY270">
        <f t="shared" si="154"/>
        <v>0.49</v>
      </c>
    </row>
    <row r="271" spans="12:467" x14ac:dyDescent="0.2">
      <c r="L271">
        <v>777215</v>
      </c>
      <c r="O271">
        <v>0.55000000000000004</v>
      </c>
      <c r="P271">
        <f t="shared" si="124"/>
        <v>0.55000000000000004</v>
      </c>
      <c r="AA271">
        <v>777215</v>
      </c>
      <c r="AD271">
        <v>0.63</v>
      </c>
      <c r="AE271">
        <f t="shared" si="125"/>
        <v>0.63</v>
      </c>
      <c r="AP271">
        <v>777215</v>
      </c>
      <c r="AS271">
        <v>0.63</v>
      </c>
      <c r="AT271">
        <f t="shared" si="126"/>
        <v>0.63</v>
      </c>
      <c r="BE271">
        <v>777215</v>
      </c>
      <c r="BH271">
        <v>0.6</v>
      </c>
      <c r="BI271">
        <f t="shared" si="127"/>
        <v>0.6</v>
      </c>
      <c r="BT271">
        <v>777215</v>
      </c>
      <c r="BW271">
        <v>0.46</v>
      </c>
      <c r="BX271">
        <f t="shared" si="128"/>
        <v>0.46</v>
      </c>
      <c r="CI271">
        <v>777215</v>
      </c>
      <c r="CL271">
        <v>0.5</v>
      </c>
      <c r="CM271">
        <f t="shared" si="129"/>
        <v>0.5</v>
      </c>
      <c r="CX271">
        <v>777215</v>
      </c>
      <c r="DA271">
        <v>0.47</v>
      </c>
      <c r="DB271">
        <f t="shared" si="130"/>
        <v>0.47</v>
      </c>
      <c r="DM271">
        <v>777215</v>
      </c>
      <c r="DP271">
        <v>0.51</v>
      </c>
      <c r="DQ271">
        <f t="shared" si="131"/>
        <v>0.51</v>
      </c>
      <c r="EB271">
        <v>777215</v>
      </c>
      <c r="EE271">
        <v>0.55000000000000004</v>
      </c>
      <c r="EF271">
        <f t="shared" si="132"/>
        <v>0.55000000000000004</v>
      </c>
      <c r="EQ271">
        <v>777215</v>
      </c>
      <c r="ET271">
        <v>0.55000000000000004</v>
      </c>
      <c r="EU271">
        <f t="shared" si="133"/>
        <v>0.55000000000000004</v>
      </c>
      <c r="FF271">
        <v>777215</v>
      </c>
      <c r="FI271">
        <v>0.49</v>
      </c>
      <c r="FJ271">
        <f t="shared" si="134"/>
        <v>0.49</v>
      </c>
      <c r="FU271">
        <v>777215</v>
      </c>
      <c r="FX271">
        <v>0.51</v>
      </c>
      <c r="FY271">
        <f t="shared" si="135"/>
        <v>0.51</v>
      </c>
      <c r="GJ271">
        <v>777215</v>
      </c>
      <c r="GM271">
        <v>0.47</v>
      </c>
      <c r="GN271">
        <f t="shared" si="136"/>
        <v>0.47</v>
      </c>
      <c r="GY271">
        <v>777215</v>
      </c>
      <c r="HB271">
        <v>0.56999999999999995</v>
      </c>
      <c r="HC271">
        <f t="shared" si="137"/>
        <v>0.56999999999999995</v>
      </c>
      <c r="HN271">
        <v>777215</v>
      </c>
      <c r="HQ271">
        <v>0.52</v>
      </c>
      <c r="HR271">
        <f t="shared" si="138"/>
        <v>0.52</v>
      </c>
      <c r="ID271">
        <v>777625</v>
      </c>
      <c r="IG271">
        <v>0.56999999999999995</v>
      </c>
      <c r="IH271">
        <f t="shared" si="139"/>
        <v>0.56999999999999995</v>
      </c>
      <c r="IS271">
        <v>777625</v>
      </c>
      <c r="IV271">
        <v>0.56999999999999995</v>
      </c>
      <c r="IW271">
        <f t="shared" si="140"/>
        <v>0.56999999999999995</v>
      </c>
      <c r="JH271">
        <v>777625</v>
      </c>
      <c r="JK271">
        <v>0.55000000000000004</v>
      </c>
      <c r="JL271">
        <f t="shared" si="141"/>
        <v>0.55000000000000004</v>
      </c>
      <c r="JW271">
        <v>777625</v>
      </c>
      <c r="JZ271">
        <v>0.56999999999999995</v>
      </c>
      <c r="KA271">
        <f t="shared" si="142"/>
        <v>0.56999999999999995</v>
      </c>
      <c r="KL271">
        <v>777625</v>
      </c>
      <c r="KO271">
        <v>0.6</v>
      </c>
      <c r="KP271">
        <f t="shared" si="143"/>
        <v>0.6</v>
      </c>
      <c r="LA271">
        <v>777625</v>
      </c>
      <c r="LD271">
        <v>0.56999999999999995</v>
      </c>
      <c r="LE271">
        <f t="shared" si="144"/>
        <v>0.56999999999999995</v>
      </c>
      <c r="LP271">
        <v>777625</v>
      </c>
      <c r="LS271">
        <v>0.54</v>
      </c>
      <c r="LT271">
        <f t="shared" si="145"/>
        <v>0.54</v>
      </c>
      <c r="ME271">
        <v>777625</v>
      </c>
      <c r="MH271">
        <v>0.54</v>
      </c>
      <c r="MI271">
        <f t="shared" si="146"/>
        <v>0.54</v>
      </c>
      <c r="MT271">
        <v>777625</v>
      </c>
      <c r="MW271">
        <v>0.56000000000000005</v>
      </c>
      <c r="MX271">
        <f t="shared" si="147"/>
        <v>0.56000000000000005</v>
      </c>
      <c r="NI271">
        <v>777625</v>
      </c>
      <c r="NL271">
        <v>0.55000000000000004</v>
      </c>
      <c r="NM271">
        <f t="shared" si="148"/>
        <v>0.55000000000000004</v>
      </c>
      <c r="NX271">
        <v>777625</v>
      </c>
      <c r="OA271">
        <v>0.55000000000000004</v>
      </c>
      <c r="OB271">
        <f t="shared" si="149"/>
        <v>0.55000000000000004</v>
      </c>
      <c r="OM271">
        <v>777625</v>
      </c>
      <c r="OP271">
        <v>0.56000000000000005</v>
      </c>
      <c r="OQ271">
        <f t="shared" si="150"/>
        <v>0.56000000000000005</v>
      </c>
      <c r="PB271">
        <v>777625</v>
      </c>
      <c r="PE271">
        <v>0.55000000000000004</v>
      </c>
      <c r="PF271">
        <f t="shared" si="151"/>
        <v>0.55000000000000004</v>
      </c>
      <c r="PQ271">
        <v>777625</v>
      </c>
      <c r="PT271">
        <v>0.57999999999999996</v>
      </c>
      <c r="PU271">
        <f t="shared" si="152"/>
        <v>0.57999999999999996</v>
      </c>
      <c r="QF271">
        <v>777625</v>
      </c>
      <c r="QI271">
        <v>0.59</v>
      </c>
      <c r="QJ271">
        <f t="shared" si="153"/>
        <v>0.59</v>
      </c>
      <c r="QU271">
        <v>777625</v>
      </c>
      <c r="QX271">
        <v>0.55000000000000004</v>
      </c>
      <c r="QY271">
        <f t="shared" si="154"/>
        <v>0.55000000000000004</v>
      </c>
    </row>
    <row r="272" spans="12:467" x14ac:dyDescent="0.2">
      <c r="L272">
        <v>777216</v>
      </c>
      <c r="O272">
        <v>0.42</v>
      </c>
      <c r="P272">
        <f t="shared" si="124"/>
        <v>0.42</v>
      </c>
      <c r="AA272">
        <v>777216</v>
      </c>
      <c r="AD272">
        <v>0.53</v>
      </c>
      <c r="AE272">
        <f t="shared" si="125"/>
        <v>0.53</v>
      </c>
      <c r="AP272">
        <v>777216</v>
      </c>
      <c r="AS272">
        <v>0.48</v>
      </c>
      <c r="AT272">
        <f t="shared" si="126"/>
        <v>0.48</v>
      </c>
      <c r="BE272">
        <v>777216</v>
      </c>
      <c r="BH272">
        <v>0.51</v>
      </c>
      <c r="BI272">
        <f t="shared" si="127"/>
        <v>0.51</v>
      </c>
      <c r="BT272">
        <v>777216</v>
      </c>
      <c r="BW272">
        <v>0.4</v>
      </c>
      <c r="BX272">
        <f t="shared" si="128"/>
        <v>0.4</v>
      </c>
      <c r="CI272">
        <v>777216</v>
      </c>
      <c r="CL272">
        <v>0.41</v>
      </c>
      <c r="CM272">
        <f t="shared" si="129"/>
        <v>0.41</v>
      </c>
      <c r="CX272">
        <v>777216</v>
      </c>
      <c r="DA272">
        <v>0.43</v>
      </c>
      <c r="DB272">
        <f t="shared" si="130"/>
        <v>0.43</v>
      </c>
      <c r="DM272">
        <v>777216</v>
      </c>
      <c r="DP272">
        <v>0.43</v>
      </c>
      <c r="DQ272">
        <f t="shared" si="131"/>
        <v>0.43</v>
      </c>
      <c r="EB272">
        <v>777216</v>
      </c>
      <c r="EE272">
        <v>0.4</v>
      </c>
      <c r="EF272">
        <f t="shared" si="132"/>
        <v>0.4</v>
      </c>
      <c r="EQ272">
        <v>777216</v>
      </c>
      <c r="ET272">
        <v>0.4</v>
      </c>
      <c r="EU272">
        <f t="shared" si="133"/>
        <v>0.4</v>
      </c>
      <c r="FF272">
        <v>777216</v>
      </c>
      <c r="FI272">
        <v>0.43</v>
      </c>
      <c r="FJ272">
        <f t="shared" si="134"/>
        <v>0.43</v>
      </c>
      <c r="FU272">
        <v>777216</v>
      </c>
      <c r="FX272">
        <v>0.43</v>
      </c>
      <c r="FY272">
        <f t="shared" si="135"/>
        <v>0.43</v>
      </c>
      <c r="GJ272">
        <v>777216</v>
      </c>
      <c r="GM272">
        <v>0.4</v>
      </c>
      <c r="GN272">
        <f t="shared" si="136"/>
        <v>0.4</v>
      </c>
      <c r="GY272">
        <v>777216</v>
      </c>
      <c r="HB272">
        <v>0.44</v>
      </c>
      <c r="HC272">
        <f t="shared" si="137"/>
        <v>0.44</v>
      </c>
      <c r="HN272">
        <v>777216</v>
      </c>
      <c r="HQ272">
        <v>0.49</v>
      </c>
      <c r="HR272">
        <f t="shared" si="138"/>
        <v>0.49</v>
      </c>
      <c r="ID272">
        <v>777597</v>
      </c>
      <c r="IG272">
        <v>0.55000000000000004</v>
      </c>
      <c r="IH272">
        <f t="shared" si="139"/>
        <v>0.55000000000000004</v>
      </c>
      <c r="IS272">
        <v>777597</v>
      </c>
      <c r="IV272">
        <v>0.56999999999999995</v>
      </c>
      <c r="IW272">
        <f t="shared" si="140"/>
        <v>0.56999999999999995</v>
      </c>
      <c r="JH272">
        <v>777597</v>
      </c>
      <c r="JK272">
        <v>0.62</v>
      </c>
      <c r="JL272">
        <f t="shared" si="141"/>
        <v>0.62</v>
      </c>
      <c r="JW272">
        <v>777597</v>
      </c>
      <c r="JZ272">
        <v>0.56000000000000005</v>
      </c>
      <c r="KA272">
        <f t="shared" si="142"/>
        <v>0.56000000000000005</v>
      </c>
      <c r="KL272">
        <v>777597</v>
      </c>
      <c r="KO272">
        <v>0.62</v>
      </c>
      <c r="KP272">
        <f t="shared" si="143"/>
        <v>0.62</v>
      </c>
      <c r="LA272">
        <v>777597</v>
      </c>
      <c r="LD272">
        <v>0.57999999999999996</v>
      </c>
      <c r="LE272">
        <f t="shared" si="144"/>
        <v>0.57999999999999996</v>
      </c>
      <c r="LP272">
        <v>777597</v>
      </c>
      <c r="LS272">
        <v>0.54</v>
      </c>
      <c r="LT272">
        <f t="shared" si="145"/>
        <v>0.54</v>
      </c>
      <c r="ME272">
        <v>777597</v>
      </c>
      <c r="MH272">
        <v>0.66</v>
      </c>
      <c r="MI272">
        <f t="shared" si="146"/>
        <v>0.66</v>
      </c>
      <c r="MT272">
        <v>777597</v>
      </c>
      <c r="MW272">
        <v>0.75</v>
      </c>
      <c r="MX272">
        <f t="shared" si="147"/>
        <v>0.75</v>
      </c>
      <c r="NI272">
        <v>777597</v>
      </c>
      <c r="NL272">
        <v>0.54</v>
      </c>
      <c r="NM272">
        <f t="shared" si="148"/>
        <v>0.54</v>
      </c>
      <c r="NX272">
        <v>777597</v>
      </c>
      <c r="OA272">
        <v>0.55000000000000004</v>
      </c>
      <c r="OB272">
        <f t="shared" si="149"/>
        <v>0.55000000000000004</v>
      </c>
      <c r="OM272">
        <v>777597</v>
      </c>
      <c r="OP272">
        <v>0.55000000000000004</v>
      </c>
      <c r="OQ272">
        <f t="shared" si="150"/>
        <v>0.55000000000000004</v>
      </c>
      <c r="PB272">
        <v>777597</v>
      </c>
      <c r="PE272">
        <v>0.57999999999999996</v>
      </c>
      <c r="PF272">
        <f t="shared" si="151"/>
        <v>0.57999999999999996</v>
      </c>
      <c r="PQ272">
        <v>777597</v>
      </c>
      <c r="PT272">
        <v>0.59</v>
      </c>
      <c r="PU272">
        <f t="shared" si="152"/>
        <v>0.59</v>
      </c>
      <c r="QF272">
        <v>777597</v>
      </c>
      <c r="QI272">
        <v>0.56999999999999995</v>
      </c>
      <c r="QJ272">
        <f t="shared" si="153"/>
        <v>0.56999999999999995</v>
      </c>
      <c r="QU272">
        <v>777597</v>
      </c>
      <c r="QX272">
        <v>0.56000000000000005</v>
      </c>
      <c r="QY272">
        <f t="shared" si="154"/>
        <v>0.56000000000000005</v>
      </c>
    </row>
    <row r="273" spans="12:467" x14ac:dyDescent="0.2">
      <c r="L273">
        <v>777220</v>
      </c>
      <c r="O273">
        <v>0.52</v>
      </c>
      <c r="P273">
        <f t="shared" si="124"/>
        <v>0.52</v>
      </c>
      <c r="AA273">
        <v>777220</v>
      </c>
      <c r="AD273">
        <v>0.51</v>
      </c>
      <c r="AE273">
        <f t="shared" si="125"/>
        <v>0.51</v>
      </c>
      <c r="AP273">
        <v>777220</v>
      </c>
      <c r="AS273">
        <v>0.5</v>
      </c>
      <c r="AT273">
        <f t="shared" si="126"/>
        <v>0.5</v>
      </c>
      <c r="BE273">
        <v>777220</v>
      </c>
      <c r="BH273">
        <v>0.48</v>
      </c>
      <c r="BI273">
        <f t="shared" si="127"/>
        <v>0.48</v>
      </c>
      <c r="BT273">
        <v>777220</v>
      </c>
      <c r="BW273">
        <v>0.56999999999999995</v>
      </c>
      <c r="BX273">
        <f t="shared" si="128"/>
        <v>0.56999999999999995</v>
      </c>
      <c r="CI273">
        <v>777220</v>
      </c>
      <c r="CL273">
        <v>0.54</v>
      </c>
      <c r="CM273">
        <f t="shared" si="129"/>
        <v>0.54</v>
      </c>
      <c r="CX273">
        <v>777220</v>
      </c>
      <c r="DA273">
        <v>0.53</v>
      </c>
      <c r="DB273">
        <f t="shared" si="130"/>
        <v>0.53</v>
      </c>
      <c r="DM273">
        <v>777220</v>
      </c>
      <c r="DP273">
        <v>0.54</v>
      </c>
      <c r="DQ273">
        <f t="shared" si="131"/>
        <v>0.54</v>
      </c>
      <c r="EB273">
        <v>777220</v>
      </c>
      <c r="EE273">
        <v>0.52</v>
      </c>
      <c r="EF273">
        <f t="shared" si="132"/>
        <v>0.52</v>
      </c>
      <c r="EQ273">
        <v>777220</v>
      </c>
      <c r="ET273">
        <v>0.52</v>
      </c>
      <c r="EU273">
        <f t="shared" si="133"/>
        <v>0.52</v>
      </c>
      <c r="FF273">
        <v>777220</v>
      </c>
      <c r="FI273">
        <v>0.55000000000000004</v>
      </c>
      <c r="FJ273">
        <f t="shared" si="134"/>
        <v>0.55000000000000004</v>
      </c>
      <c r="FU273">
        <v>777220</v>
      </c>
      <c r="FX273">
        <v>0.51</v>
      </c>
      <c r="FY273">
        <f t="shared" si="135"/>
        <v>0.51</v>
      </c>
      <c r="GJ273">
        <v>777220</v>
      </c>
      <c r="GM273">
        <v>0.52</v>
      </c>
      <c r="GN273">
        <f t="shared" si="136"/>
        <v>0.52</v>
      </c>
      <c r="GY273">
        <v>777220</v>
      </c>
      <c r="HB273">
        <v>0.53</v>
      </c>
      <c r="HC273">
        <f t="shared" si="137"/>
        <v>0.53</v>
      </c>
      <c r="HN273">
        <v>777220</v>
      </c>
      <c r="HQ273">
        <v>0.48</v>
      </c>
      <c r="HR273">
        <f t="shared" si="138"/>
        <v>0.48</v>
      </c>
      <c r="ID273">
        <v>777598</v>
      </c>
      <c r="IG273">
        <v>0.54</v>
      </c>
      <c r="IH273">
        <f t="shared" si="139"/>
        <v>0.54</v>
      </c>
      <c r="IS273">
        <v>777598</v>
      </c>
      <c r="IV273">
        <v>0.53</v>
      </c>
      <c r="IW273">
        <f t="shared" si="140"/>
        <v>0.53</v>
      </c>
      <c r="JH273">
        <v>777598</v>
      </c>
      <c r="JK273">
        <v>0.56000000000000005</v>
      </c>
      <c r="JL273">
        <f t="shared" si="141"/>
        <v>0.56000000000000005</v>
      </c>
      <c r="JW273">
        <v>777598</v>
      </c>
      <c r="JZ273">
        <v>0.54</v>
      </c>
      <c r="KA273">
        <f t="shared" si="142"/>
        <v>0.54</v>
      </c>
      <c r="KL273">
        <v>777598</v>
      </c>
      <c r="KO273">
        <v>0.59</v>
      </c>
      <c r="KP273">
        <f t="shared" si="143"/>
        <v>0.59</v>
      </c>
      <c r="LA273">
        <v>777598</v>
      </c>
      <c r="LD273">
        <v>0.52</v>
      </c>
      <c r="LE273">
        <f t="shared" si="144"/>
        <v>0.52</v>
      </c>
      <c r="LP273">
        <v>777598</v>
      </c>
      <c r="LS273">
        <v>0.52</v>
      </c>
      <c r="LT273">
        <f t="shared" si="145"/>
        <v>0.52</v>
      </c>
      <c r="ME273">
        <v>777598</v>
      </c>
      <c r="MH273">
        <v>0.49</v>
      </c>
      <c r="MI273">
        <f t="shared" si="146"/>
        <v>0.49</v>
      </c>
      <c r="MT273">
        <v>777598</v>
      </c>
      <c r="MW273">
        <v>0.56000000000000005</v>
      </c>
      <c r="MX273">
        <f t="shared" si="147"/>
        <v>0.56000000000000005</v>
      </c>
      <c r="NI273">
        <v>777598</v>
      </c>
      <c r="NL273">
        <v>0.54</v>
      </c>
      <c r="NM273">
        <f t="shared" si="148"/>
        <v>0.54</v>
      </c>
      <c r="NX273">
        <v>777598</v>
      </c>
      <c r="OA273">
        <v>0.45</v>
      </c>
      <c r="OB273">
        <f t="shared" si="149"/>
        <v>0.45</v>
      </c>
      <c r="OM273">
        <v>777598</v>
      </c>
      <c r="OP273">
        <v>0.54</v>
      </c>
      <c r="OQ273">
        <f t="shared" si="150"/>
        <v>0.54</v>
      </c>
      <c r="PB273">
        <v>777598</v>
      </c>
      <c r="PE273">
        <v>0.54</v>
      </c>
      <c r="PF273">
        <f t="shared" si="151"/>
        <v>0.54</v>
      </c>
      <c r="PQ273">
        <v>777598</v>
      </c>
      <c r="PT273">
        <v>0.54</v>
      </c>
      <c r="PU273">
        <f t="shared" si="152"/>
        <v>0.54</v>
      </c>
      <c r="QF273">
        <v>777598</v>
      </c>
      <c r="QI273">
        <v>0.56999999999999995</v>
      </c>
      <c r="QJ273">
        <f t="shared" si="153"/>
        <v>0.56999999999999995</v>
      </c>
      <c r="QU273">
        <v>777598</v>
      </c>
      <c r="QX273">
        <v>0.54</v>
      </c>
      <c r="QY273">
        <f t="shared" si="154"/>
        <v>0.54</v>
      </c>
    </row>
    <row r="274" spans="12:467" x14ac:dyDescent="0.2">
      <c r="L274">
        <v>777222</v>
      </c>
      <c r="O274">
        <v>0.61</v>
      </c>
      <c r="P274">
        <f t="shared" si="124"/>
        <v>0.61</v>
      </c>
      <c r="AA274">
        <v>777222</v>
      </c>
      <c r="AD274">
        <v>0.56999999999999995</v>
      </c>
      <c r="AE274">
        <f t="shared" si="125"/>
        <v>0.56999999999999995</v>
      </c>
      <c r="AP274">
        <v>777222</v>
      </c>
      <c r="AS274">
        <v>0.56000000000000005</v>
      </c>
      <c r="AT274">
        <f t="shared" si="126"/>
        <v>0.56000000000000005</v>
      </c>
      <c r="BE274">
        <v>777222</v>
      </c>
      <c r="BH274">
        <v>0.56999999999999995</v>
      </c>
      <c r="BI274">
        <f t="shared" si="127"/>
        <v>0.56999999999999995</v>
      </c>
      <c r="BT274">
        <v>777222</v>
      </c>
      <c r="BW274">
        <v>0.66</v>
      </c>
      <c r="BX274">
        <f t="shared" si="128"/>
        <v>0.66</v>
      </c>
      <c r="CI274">
        <v>777222</v>
      </c>
      <c r="CL274">
        <v>0.55000000000000004</v>
      </c>
      <c r="CM274">
        <f t="shared" si="129"/>
        <v>0.55000000000000004</v>
      </c>
      <c r="CX274">
        <v>777222</v>
      </c>
      <c r="DA274">
        <v>0.56000000000000005</v>
      </c>
      <c r="DB274">
        <f t="shared" si="130"/>
        <v>0.56000000000000005</v>
      </c>
      <c r="DM274">
        <v>777222</v>
      </c>
      <c r="DP274">
        <v>0.57999999999999996</v>
      </c>
      <c r="DQ274">
        <f t="shared" si="131"/>
        <v>0.57999999999999996</v>
      </c>
      <c r="EB274">
        <v>777222</v>
      </c>
      <c r="EE274">
        <v>0.61</v>
      </c>
      <c r="EF274">
        <f t="shared" si="132"/>
        <v>0.61</v>
      </c>
      <c r="EQ274">
        <v>777222</v>
      </c>
      <c r="ET274">
        <v>0.61</v>
      </c>
      <c r="EU274">
        <f t="shared" si="133"/>
        <v>0.61</v>
      </c>
      <c r="FF274">
        <v>777222</v>
      </c>
      <c r="FI274">
        <v>0.56999999999999995</v>
      </c>
      <c r="FJ274">
        <f t="shared" si="134"/>
        <v>0.56999999999999995</v>
      </c>
      <c r="FU274">
        <v>777222</v>
      </c>
      <c r="FX274">
        <v>0.55000000000000004</v>
      </c>
      <c r="FY274">
        <f t="shared" si="135"/>
        <v>0.55000000000000004</v>
      </c>
      <c r="GJ274">
        <v>777222</v>
      </c>
      <c r="GM274">
        <v>0.56000000000000005</v>
      </c>
      <c r="GN274">
        <f t="shared" si="136"/>
        <v>0.56000000000000005</v>
      </c>
      <c r="GY274">
        <v>777222</v>
      </c>
      <c r="HB274">
        <v>0.59</v>
      </c>
      <c r="HC274">
        <f t="shared" si="137"/>
        <v>0.59</v>
      </c>
      <c r="HN274">
        <v>777222</v>
      </c>
      <c r="HQ274">
        <v>0.55000000000000004</v>
      </c>
      <c r="HR274">
        <f t="shared" si="138"/>
        <v>0.55000000000000004</v>
      </c>
      <c r="ID274">
        <v>777599</v>
      </c>
      <c r="IG274">
        <v>0.47</v>
      </c>
      <c r="IH274">
        <f t="shared" si="139"/>
        <v>0.47</v>
      </c>
      <c r="IS274">
        <v>777599</v>
      </c>
      <c r="IV274">
        <v>0.48</v>
      </c>
      <c r="IW274">
        <f t="shared" si="140"/>
        <v>0.48</v>
      </c>
      <c r="JH274">
        <v>777599</v>
      </c>
      <c r="JK274">
        <v>0.42</v>
      </c>
      <c r="JL274">
        <f t="shared" si="141"/>
        <v>0.42</v>
      </c>
      <c r="JW274">
        <v>777599</v>
      </c>
      <c r="JZ274">
        <v>0.46</v>
      </c>
      <c r="KA274">
        <f t="shared" si="142"/>
        <v>0.46</v>
      </c>
      <c r="KL274">
        <v>777599</v>
      </c>
      <c r="KO274">
        <v>0.48</v>
      </c>
      <c r="KP274">
        <f t="shared" si="143"/>
        <v>0.48</v>
      </c>
      <c r="LA274">
        <v>777599</v>
      </c>
      <c r="LD274">
        <v>0.44</v>
      </c>
      <c r="LE274">
        <f t="shared" si="144"/>
        <v>0.44</v>
      </c>
      <c r="LP274">
        <v>777599</v>
      </c>
      <c r="LS274">
        <v>0.44</v>
      </c>
      <c r="LT274">
        <f t="shared" si="145"/>
        <v>0.44</v>
      </c>
      <c r="ME274">
        <v>777599</v>
      </c>
      <c r="MH274">
        <v>0.48</v>
      </c>
      <c r="MI274">
        <f t="shared" si="146"/>
        <v>0.48</v>
      </c>
      <c r="MT274">
        <v>777599</v>
      </c>
      <c r="MW274">
        <v>0.49</v>
      </c>
      <c r="MX274">
        <f t="shared" si="147"/>
        <v>0.49</v>
      </c>
      <c r="NI274">
        <v>777599</v>
      </c>
      <c r="NL274">
        <v>0.47</v>
      </c>
      <c r="NM274">
        <f t="shared" si="148"/>
        <v>0.47</v>
      </c>
      <c r="NX274">
        <v>777599</v>
      </c>
      <c r="OA274">
        <v>0.44</v>
      </c>
      <c r="OB274">
        <f t="shared" si="149"/>
        <v>0.44</v>
      </c>
      <c r="OM274">
        <v>777599</v>
      </c>
      <c r="OP274">
        <v>0.47</v>
      </c>
      <c r="OQ274">
        <f t="shared" si="150"/>
        <v>0.47</v>
      </c>
      <c r="PB274">
        <v>777599</v>
      </c>
      <c r="PE274">
        <v>0.47</v>
      </c>
      <c r="PF274">
        <f t="shared" si="151"/>
        <v>0.47</v>
      </c>
      <c r="PQ274">
        <v>777599</v>
      </c>
      <c r="PT274">
        <v>0.49</v>
      </c>
      <c r="PU274">
        <f t="shared" si="152"/>
        <v>0.49</v>
      </c>
      <c r="QF274">
        <v>777599</v>
      </c>
      <c r="QI274">
        <v>0.47</v>
      </c>
      <c r="QJ274">
        <f t="shared" si="153"/>
        <v>0.47</v>
      </c>
      <c r="QU274">
        <v>777599</v>
      </c>
      <c r="QX274">
        <v>0.45</v>
      </c>
      <c r="QY274">
        <f t="shared" si="154"/>
        <v>0.45</v>
      </c>
    </row>
    <row r="275" spans="12:467" x14ac:dyDescent="0.2">
      <c r="L275">
        <v>777224</v>
      </c>
      <c r="O275">
        <v>0.53</v>
      </c>
      <c r="P275">
        <f t="shared" si="124"/>
        <v>0.53</v>
      </c>
      <c r="AA275">
        <v>777224</v>
      </c>
      <c r="AD275">
        <v>0.54</v>
      </c>
      <c r="AE275">
        <f t="shared" si="125"/>
        <v>0.54</v>
      </c>
      <c r="AP275">
        <v>777224</v>
      </c>
      <c r="AS275">
        <v>0.57999999999999996</v>
      </c>
      <c r="AT275">
        <f t="shared" si="126"/>
        <v>0.57999999999999996</v>
      </c>
      <c r="BE275">
        <v>777224</v>
      </c>
      <c r="BH275">
        <v>0.51</v>
      </c>
      <c r="BI275">
        <f t="shared" si="127"/>
        <v>0.51</v>
      </c>
      <c r="BT275">
        <v>777224</v>
      </c>
      <c r="BW275">
        <v>0.24</v>
      </c>
      <c r="BX275">
        <f t="shared" si="128"/>
        <v>0.24</v>
      </c>
      <c r="CI275">
        <v>777224</v>
      </c>
      <c r="CL275">
        <v>0.51</v>
      </c>
      <c r="CM275">
        <f t="shared" si="129"/>
        <v>0.51</v>
      </c>
      <c r="CX275">
        <v>777224</v>
      </c>
      <c r="DA275">
        <v>0.5</v>
      </c>
      <c r="DB275">
        <f t="shared" si="130"/>
        <v>0.5</v>
      </c>
      <c r="DM275">
        <v>777224</v>
      </c>
      <c r="DP275">
        <v>0.53</v>
      </c>
      <c r="DQ275">
        <f t="shared" si="131"/>
        <v>0.53</v>
      </c>
      <c r="EB275">
        <v>777224</v>
      </c>
      <c r="EE275">
        <v>0.51</v>
      </c>
      <c r="EF275">
        <f t="shared" si="132"/>
        <v>0.51</v>
      </c>
      <c r="EQ275">
        <v>777224</v>
      </c>
      <c r="ET275">
        <v>0.51</v>
      </c>
      <c r="EU275">
        <f t="shared" si="133"/>
        <v>0.51</v>
      </c>
      <c r="FF275">
        <v>777224</v>
      </c>
      <c r="FI275">
        <v>0.49</v>
      </c>
      <c r="FJ275">
        <f t="shared" si="134"/>
        <v>0.49</v>
      </c>
      <c r="FU275">
        <v>777224</v>
      </c>
      <c r="FX275">
        <v>0.49</v>
      </c>
      <c r="FY275">
        <f t="shared" si="135"/>
        <v>0.49</v>
      </c>
      <c r="GJ275">
        <v>777224</v>
      </c>
      <c r="GM275">
        <v>0.52</v>
      </c>
      <c r="GN275">
        <f t="shared" si="136"/>
        <v>0.52</v>
      </c>
      <c r="GY275">
        <v>777224</v>
      </c>
      <c r="HB275">
        <v>0.51</v>
      </c>
      <c r="HC275">
        <f t="shared" si="137"/>
        <v>0.51</v>
      </c>
      <c r="HN275">
        <v>777224</v>
      </c>
      <c r="HQ275">
        <v>0.5</v>
      </c>
      <c r="HR275">
        <f t="shared" si="138"/>
        <v>0.5</v>
      </c>
      <c r="ID275">
        <v>777600</v>
      </c>
      <c r="IG275">
        <v>0.51</v>
      </c>
      <c r="IH275">
        <f t="shared" si="139"/>
        <v>0.51</v>
      </c>
      <c r="IS275">
        <v>777600</v>
      </c>
      <c r="IV275">
        <v>0.46</v>
      </c>
      <c r="IW275">
        <f t="shared" si="140"/>
        <v>0.46</v>
      </c>
      <c r="JH275">
        <v>777600</v>
      </c>
      <c r="JK275">
        <v>0.52</v>
      </c>
      <c r="JL275">
        <f t="shared" si="141"/>
        <v>0.52</v>
      </c>
      <c r="JW275">
        <v>777600</v>
      </c>
      <c r="JZ275">
        <v>0.51</v>
      </c>
      <c r="KA275">
        <f t="shared" si="142"/>
        <v>0.51</v>
      </c>
      <c r="KL275">
        <v>777600</v>
      </c>
      <c r="KO275">
        <v>0.49</v>
      </c>
      <c r="KP275">
        <f t="shared" si="143"/>
        <v>0.49</v>
      </c>
      <c r="LA275">
        <v>777600</v>
      </c>
      <c r="LD275">
        <v>0.51</v>
      </c>
      <c r="LE275">
        <f t="shared" si="144"/>
        <v>0.51</v>
      </c>
      <c r="LP275">
        <v>777600</v>
      </c>
      <c r="LS275">
        <v>0.51</v>
      </c>
      <c r="LT275">
        <f t="shared" si="145"/>
        <v>0.51</v>
      </c>
      <c r="ME275">
        <v>777600</v>
      </c>
      <c r="MH275">
        <v>0.53</v>
      </c>
      <c r="MI275">
        <f t="shared" si="146"/>
        <v>0.53</v>
      </c>
      <c r="MT275">
        <v>777600</v>
      </c>
      <c r="MW275">
        <v>0.52</v>
      </c>
      <c r="MX275">
        <f t="shared" si="147"/>
        <v>0.52</v>
      </c>
      <c r="NI275">
        <v>777600</v>
      </c>
      <c r="NL275">
        <v>0.5</v>
      </c>
      <c r="NM275">
        <f t="shared" si="148"/>
        <v>0.5</v>
      </c>
      <c r="NX275">
        <v>777600</v>
      </c>
      <c r="OA275">
        <v>0.56000000000000005</v>
      </c>
      <c r="OB275">
        <f t="shared" si="149"/>
        <v>0.56000000000000005</v>
      </c>
      <c r="OM275">
        <v>777600</v>
      </c>
      <c r="OP275">
        <v>0.51</v>
      </c>
      <c r="OQ275">
        <f t="shared" si="150"/>
        <v>0.51</v>
      </c>
      <c r="PB275">
        <v>777600</v>
      </c>
      <c r="PE275">
        <v>0.5</v>
      </c>
      <c r="PF275">
        <f t="shared" si="151"/>
        <v>0.5</v>
      </c>
      <c r="PQ275">
        <v>777600</v>
      </c>
      <c r="PT275">
        <v>0.5</v>
      </c>
      <c r="PU275">
        <f t="shared" si="152"/>
        <v>0.5</v>
      </c>
      <c r="QF275">
        <v>777600</v>
      </c>
      <c r="QI275">
        <v>0.51</v>
      </c>
      <c r="QJ275">
        <f t="shared" si="153"/>
        <v>0.51</v>
      </c>
      <c r="QU275">
        <v>777600</v>
      </c>
      <c r="QX275">
        <v>0.5</v>
      </c>
      <c r="QY275">
        <f t="shared" si="154"/>
        <v>0.5</v>
      </c>
    </row>
    <row r="276" spans="12:467" x14ac:dyDescent="0.2">
      <c r="L276">
        <v>777199</v>
      </c>
      <c r="O276">
        <v>0.39</v>
      </c>
      <c r="P276">
        <f t="shared" si="124"/>
        <v>0.39</v>
      </c>
      <c r="AA276">
        <v>777199</v>
      </c>
      <c r="AD276">
        <v>0.5</v>
      </c>
      <c r="AE276">
        <f t="shared" si="125"/>
        <v>0.5</v>
      </c>
      <c r="AP276">
        <v>777199</v>
      </c>
      <c r="AS276">
        <v>0.41</v>
      </c>
      <c r="AT276">
        <f t="shared" si="126"/>
        <v>0.41</v>
      </c>
      <c r="BE276">
        <v>777199</v>
      </c>
      <c r="BH276">
        <v>0.5</v>
      </c>
      <c r="BI276">
        <f t="shared" si="127"/>
        <v>0.5</v>
      </c>
      <c r="BT276">
        <v>777199</v>
      </c>
      <c r="BW276">
        <v>0.52</v>
      </c>
      <c r="BX276">
        <f t="shared" si="128"/>
        <v>0.52</v>
      </c>
      <c r="CI276">
        <v>777199</v>
      </c>
      <c r="CL276">
        <v>0.42</v>
      </c>
      <c r="CM276">
        <f t="shared" si="129"/>
        <v>0.42</v>
      </c>
      <c r="CX276">
        <v>777199</v>
      </c>
      <c r="DA276">
        <v>0.43</v>
      </c>
      <c r="DB276">
        <f t="shared" si="130"/>
        <v>0.43</v>
      </c>
      <c r="DM276">
        <v>777199</v>
      </c>
      <c r="DP276">
        <v>0.42</v>
      </c>
      <c r="DQ276">
        <f t="shared" si="131"/>
        <v>0.42</v>
      </c>
      <c r="EB276">
        <v>777199</v>
      </c>
      <c r="EE276">
        <v>0.4</v>
      </c>
      <c r="EF276">
        <f t="shared" si="132"/>
        <v>0.4</v>
      </c>
      <c r="EQ276">
        <v>777199</v>
      </c>
      <c r="ET276">
        <v>0.4</v>
      </c>
      <c r="EU276">
        <f t="shared" si="133"/>
        <v>0.4</v>
      </c>
      <c r="FF276">
        <v>777199</v>
      </c>
      <c r="FI276">
        <v>0.45</v>
      </c>
      <c r="FJ276">
        <f t="shared" si="134"/>
        <v>0.45</v>
      </c>
      <c r="FU276">
        <v>777199</v>
      </c>
      <c r="FX276">
        <v>0.43</v>
      </c>
      <c r="FY276">
        <f t="shared" si="135"/>
        <v>0.43</v>
      </c>
      <c r="GJ276">
        <v>777199</v>
      </c>
      <c r="GM276">
        <v>0.4</v>
      </c>
      <c r="GN276">
        <f t="shared" si="136"/>
        <v>0.4</v>
      </c>
      <c r="GY276">
        <v>777199</v>
      </c>
      <c r="HB276">
        <v>0.44</v>
      </c>
      <c r="HC276">
        <f t="shared" si="137"/>
        <v>0.44</v>
      </c>
      <c r="HN276">
        <v>777199</v>
      </c>
      <c r="HQ276">
        <v>0.49</v>
      </c>
      <c r="HR276">
        <f t="shared" si="138"/>
        <v>0.49</v>
      </c>
      <c r="ID276">
        <v>777603</v>
      </c>
      <c r="IG276">
        <v>0.44</v>
      </c>
      <c r="IH276">
        <f t="shared" si="139"/>
        <v>0.44</v>
      </c>
      <c r="IS276">
        <v>777603</v>
      </c>
      <c r="IV276">
        <v>0.4</v>
      </c>
      <c r="IW276">
        <f t="shared" si="140"/>
        <v>0.4</v>
      </c>
      <c r="JH276">
        <v>777603</v>
      </c>
      <c r="JK276">
        <v>0.39</v>
      </c>
      <c r="JL276">
        <f t="shared" si="141"/>
        <v>0.39</v>
      </c>
      <c r="JW276">
        <v>777603</v>
      </c>
      <c r="JZ276">
        <v>0.42</v>
      </c>
      <c r="KA276">
        <f t="shared" si="142"/>
        <v>0.42</v>
      </c>
      <c r="KL276">
        <v>777603</v>
      </c>
      <c r="KO276">
        <v>0.35</v>
      </c>
      <c r="KP276">
        <f t="shared" si="143"/>
        <v>0.35</v>
      </c>
      <c r="LA276">
        <v>777603</v>
      </c>
      <c r="LD276">
        <v>0.4</v>
      </c>
      <c r="LE276">
        <f t="shared" si="144"/>
        <v>0.4</v>
      </c>
      <c r="LP276">
        <v>777603</v>
      </c>
      <c r="LS276">
        <v>0.42</v>
      </c>
      <c r="LT276">
        <f t="shared" si="145"/>
        <v>0.42</v>
      </c>
      <c r="ME276">
        <v>777603</v>
      </c>
      <c r="MH276">
        <v>0.43</v>
      </c>
      <c r="MI276">
        <f t="shared" si="146"/>
        <v>0.43</v>
      </c>
      <c r="MT276">
        <v>777603</v>
      </c>
      <c r="MW276">
        <v>0.32</v>
      </c>
      <c r="MX276">
        <f t="shared" si="147"/>
        <v>0.32</v>
      </c>
      <c r="NI276">
        <v>777603</v>
      </c>
      <c r="NL276">
        <v>0.41</v>
      </c>
      <c r="NM276">
        <f t="shared" si="148"/>
        <v>0.41</v>
      </c>
      <c r="NX276">
        <v>777603</v>
      </c>
      <c r="OA276">
        <v>0.42</v>
      </c>
      <c r="OB276">
        <f t="shared" si="149"/>
        <v>0.42</v>
      </c>
      <c r="OM276">
        <v>777603</v>
      </c>
      <c r="OP276">
        <v>0.45</v>
      </c>
      <c r="OQ276">
        <f t="shared" si="150"/>
        <v>0.45</v>
      </c>
      <c r="PB276">
        <v>777603</v>
      </c>
      <c r="PE276">
        <v>0.43</v>
      </c>
      <c r="PF276">
        <f t="shared" si="151"/>
        <v>0.43</v>
      </c>
      <c r="PQ276">
        <v>777603</v>
      </c>
      <c r="PT276">
        <v>0.42</v>
      </c>
      <c r="PU276">
        <f t="shared" si="152"/>
        <v>0.42</v>
      </c>
      <c r="QF276">
        <v>777603</v>
      </c>
      <c r="QI276">
        <v>0.48</v>
      </c>
      <c r="QJ276">
        <f t="shared" si="153"/>
        <v>0.48</v>
      </c>
      <c r="QU276">
        <v>777603</v>
      </c>
      <c r="QX276">
        <v>0.43</v>
      </c>
      <c r="QY276">
        <f t="shared" si="154"/>
        <v>0.43</v>
      </c>
    </row>
    <row r="277" spans="12:467" x14ac:dyDescent="0.2">
      <c r="L277">
        <v>777200</v>
      </c>
      <c r="O277">
        <v>0.43</v>
      </c>
      <c r="P277">
        <f t="shared" si="124"/>
        <v>0.43</v>
      </c>
      <c r="AA277">
        <v>777200</v>
      </c>
      <c r="AD277">
        <v>0.42</v>
      </c>
      <c r="AE277">
        <f t="shared" si="125"/>
        <v>0.42</v>
      </c>
      <c r="AP277">
        <v>777200</v>
      </c>
      <c r="AS277">
        <v>0.42</v>
      </c>
      <c r="AT277">
        <f t="shared" si="126"/>
        <v>0.42</v>
      </c>
      <c r="BE277">
        <v>777200</v>
      </c>
      <c r="BH277">
        <v>0.31</v>
      </c>
      <c r="BI277">
        <f t="shared" si="127"/>
        <v>0.31</v>
      </c>
      <c r="BT277">
        <v>777200</v>
      </c>
      <c r="BW277">
        <v>0.34</v>
      </c>
      <c r="BX277">
        <f t="shared" si="128"/>
        <v>0.34</v>
      </c>
      <c r="CI277">
        <v>777200</v>
      </c>
      <c r="CL277">
        <v>0.42</v>
      </c>
      <c r="CM277">
        <f t="shared" si="129"/>
        <v>0.42</v>
      </c>
      <c r="CX277">
        <v>777200</v>
      </c>
      <c r="DA277">
        <v>0.44</v>
      </c>
      <c r="DB277">
        <f t="shared" si="130"/>
        <v>0.44</v>
      </c>
      <c r="DM277">
        <v>777200</v>
      </c>
      <c r="DP277">
        <v>0.41</v>
      </c>
      <c r="DQ277">
        <f t="shared" si="131"/>
        <v>0.41</v>
      </c>
      <c r="EB277">
        <v>777200</v>
      </c>
      <c r="EE277">
        <v>0.43</v>
      </c>
      <c r="EF277">
        <f t="shared" si="132"/>
        <v>0.43</v>
      </c>
      <c r="EQ277">
        <v>777200</v>
      </c>
      <c r="ET277">
        <v>0.43</v>
      </c>
      <c r="EU277">
        <f t="shared" si="133"/>
        <v>0.43</v>
      </c>
      <c r="FF277">
        <v>777200</v>
      </c>
      <c r="FI277">
        <v>0.45</v>
      </c>
      <c r="FJ277">
        <f t="shared" si="134"/>
        <v>0.45</v>
      </c>
      <c r="FU277">
        <v>777200</v>
      </c>
      <c r="FX277">
        <v>0.46</v>
      </c>
      <c r="FY277">
        <f t="shared" si="135"/>
        <v>0.46</v>
      </c>
      <c r="GJ277">
        <v>777200</v>
      </c>
      <c r="GM277">
        <v>0.41</v>
      </c>
      <c r="GN277">
        <f t="shared" si="136"/>
        <v>0.41</v>
      </c>
      <c r="GY277">
        <v>777200</v>
      </c>
      <c r="HB277">
        <v>0.44</v>
      </c>
      <c r="HC277">
        <f t="shared" si="137"/>
        <v>0.44</v>
      </c>
      <c r="HN277">
        <v>777200</v>
      </c>
      <c r="HQ277">
        <v>0.39</v>
      </c>
      <c r="HR277">
        <f t="shared" si="138"/>
        <v>0.39</v>
      </c>
      <c r="ID277">
        <v>777605</v>
      </c>
      <c r="IG277">
        <v>0.54</v>
      </c>
      <c r="IH277">
        <f t="shared" si="139"/>
        <v>0.54</v>
      </c>
      <c r="IS277">
        <v>777605</v>
      </c>
      <c r="IV277">
        <v>0.5</v>
      </c>
      <c r="IW277">
        <f t="shared" si="140"/>
        <v>0.5</v>
      </c>
      <c r="JH277">
        <v>777605</v>
      </c>
      <c r="JK277">
        <v>0.53</v>
      </c>
      <c r="JL277">
        <f t="shared" si="141"/>
        <v>0.53</v>
      </c>
      <c r="JW277">
        <v>777605</v>
      </c>
      <c r="JZ277">
        <v>0.49</v>
      </c>
      <c r="KA277">
        <f t="shared" si="142"/>
        <v>0.49</v>
      </c>
      <c r="KL277">
        <v>777605</v>
      </c>
      <c r="KO277">
        <v>0.57999999999999996</v>
      </c>
      <c r="KP277">
        <f t="shared" si="143"/>
        <v>0.57999999999999996</v>
      </c>
      <c r="LA277">
        <v>777605</v>
      </c>
      <c r="LD277">
        <v>0.5</v>
      </c>
      <c r="LE277">
        <f t="shared" si="144"/>
        <v>0.5</v>
      </c>
      <c r="LP277">
        <v>777605</v>
      </c>
      <c r="LS277">
        <v>0.5</v>
      </c>
      <c r="LT277">
        <f t="shared" si="145"/>
        <v>0.5</v>
      </c>
      <c r="ME277">
        <v>777605</v>
      </c>
      <c r="MH277">
        <v>0.56000000000000005</v>
      </c>
      <c r="MI277">
        <f t="shared" si="146"/>
        <v>0.56000000000000005</v>
      </c>
      <c r="MT277">
        <v>777605</v>
      </c>
      <c r="MW277">
        <v>0.63</v>
      </c>
      <c r="MX277">
        <f t="shared" si="147"/>
        <v>0.63</v>
      </c>
      <c r="NI277">
        <v>777605</v>
      </c>
      <c r="NL277">
        <v>0.5</v>
      </c>
      <c r="NM277">
        <f t="shared" si="148"/>
        <v>0.5</v>
      </c>
      <c r="NX277">
        <v>777605</v>
      </c>
      <c r="OA277">
        <v>0.5</v>
      </c>
      <c r="OB277">
        <f t="shared" si="149"/>
        <v>0.5</v>
      </c>
      <c r="OM277">
        <v>777605</v>
      </c>
      <c r="OP277">
        <v>0.53</v>
      </c>
      <c r="OQ277">
        <f t="shared" si="150"/>
        <v>0.53</v>
      </c>
      <c r="PB277">
        <v>777605</v>
      </c>
      <c r="PE277">
        <v>0.53</v>
      </c>
      <c r="PF277">
        <f t="shared" si="151"/>
        <v>0.53</v>
      </c>
      <c r="PQ277">
        <v>777605</v>
      </c>
      <c r="PT277">
        <v>0.5</v>
      </c>
      <c r="PU277">
        <f t="shared" si="152"/>
        <v>0.5</v>
      </c>
      <c r="QF277">
        <v>777605</v>
      </c>
      <c r="QI277">
        <v>0.47</v>
      </c>
      <c r="QJ277">
        <f t="shared" si="153"/>
        <v>0.47</v>
      </c>
      <c r="QU277">
        <v>777605</v>
      </c>
      <c r="QX277">
        <v>0.49</v>
      </c>
      <c r="QY277">
        <f t="shared" si="154"/>
        <v>0.49</v>
      </c>
    </row>
    <row r="278" spans="12:467" x14ac:dyDescent="0.2">
      <c r="L278">
        <v>777201</v>
      </c>
      <c r="O278">
        <v>0.41</v>
      </c>
      <c r="P278">
        <f t="shared" si="124"/>
        <v>0.41</v>
      </c>
      <c r="AA278">
        <v>777201</v>
      </c>
      <c r="AD278">
        <v>0.33</v>
      </c>
      <c r="AE278">
        <f t="shared" si="125"/>
        <v>0.33</v>
      </c>
      <c r="AP278">
        <v>777201</v>
      </c>
      <c r="AS278">
        <v>0.28000000000000003</v>
      </c>
      <c r="AT278">
        <f t="shared" si="126"/>
        <v>0.28000000000000003</v>
      </c>
      <c r="BE278">
        <v>777201</v>
      </c>
      <c r="BH278">
        <v>0.37</v>
      </c>
      <c r="BI278">
        <f t="shared" si="127"/>
        <v>0.37</v>
      </c>
      <c r="BT278">
        <v>777201</v>
      </c>
      <c r="BW278">
        <v>0.36</v>
      </c>
      <c r="BX278">
        <f t="shared" si="128"/>
        <v>0.36</v>
      </c>
      <c r="CI278">
        <v>777201</v>
      </c>
      <c r="CL278">
        <v>0.42</v>
      </c>
      <c r="CM278">
        <f t="shared" si="129"/>
        <v>0.42</v>
      </c>
      <c r="CX278">
        <v>777201</v>
      </c>
      <c r="DA278">
        <v>0.49</v>
      </c>
      <c r="DB278">
        <f t="shared" si="130"/>
        <v>0.49</v>
      </c>
      <c r="DM278">
        <v>777201</v>
      </c>
      <c r="DP278">
        <v>0.41</v>
      </c>
      <c r="DQ278">
        <f t="shared" si="131"/>
        <v>0.41</v>
      </c>
      <c r="EB278">
        <v>777201</v>
      </c>
      <c r="EE278">
        <v>0.42</v>
      </c>
      <c r="EF278">
        <f t="shared" si="132"/>
        <v>0.42</v>
      </c>
      <c r="EQ278">
        <v>777201</v>
      </c>
      <c r="ET278">
        <v>0.42</v>
      </c>
      <c r="EU278">
        <f t="shared" si="133"/>
        <v>0.42</v>
      </c>
      <c r="FF278">
        <v>777201</v>
      </c>
      <c r="FI278">
        <v>0.49</v>
      </c>
      <c r="FJ278">
        <f t="shared" si="134"/>
        <v>0.49</v>
      </c>
      <c r="FU278">
        <v>777201</v>
      </c>
      <c r="FX278">
        <v>0.48</v>
      </c>
      <c r="FY278">
        <f t="shared" si="135"/>
        <v>0.48</v>
      </c>
      <c r="GJ278">
        <v>777201</v>
      </c>
      <c r="GM278">
        <v>0.43</v>
      </c>
      <c r="GN278">
        <f t="shared" si="136"/>
        <v>0.43</v>
      </c>
      <c r="GY278">
        <v>777201</v>
      </c>
      <c r="HB278">
        <v>0.53</v>
      </c>
      <c r="HC278">
        <f t="shared" si="137"/>
        <v>0.53</v>
      </c>
      <c r="HN278">
        <v>777201</v>
      </c>
      <c r="HQ278">
        <v>0.44</v>
      </c>
      <c r="HR278">
        <f t="shared" si="138"/>
        <v>0.44</v>
      </c>
      <c r="ID278">
        <v>777606</v>
      </c>
      <c r="IG278">
        <v>0.47</v>
      </c>
      <c r="IH278">
        <f t="shared" si="139"/>
        <v>0.47</v>
      </c>
      <c r="IS278">
        <v>777606</v>
      </c>
      <c r="IV278">
        <v>0.39</v>
      </c>
      <c r="IW278">
        <f t="shared" si="140"/>
        <v>0.39</v>
      </c>
      <c r="JH278">
        <v>777606</v>
      </c>
      <c r="JK278">
        <v>0.43</v>
      </c>
      <c r="JL278">
        <f t="shared" si="141"/>
        <v>0.43</v>
      </c>
      <c r="JW278">
        <v>777606</v>
      </c>
      <c r="JZ278">
        <v>0.44</v>
      </c>
      <c r="KA278">
        <f t="shared" si="142"/>
        <v>0.44</v>
      </c>
      <c r="KL278">
        <v>777606</v>
      </c>
      <c r="KO278">
        <v>0.37</v>
      </c>
      <c r="KP278">
        <f t="shared" si="143"/>
        <v>0.37</v>
      </c>
      <c r="LA278">
        <v>777606</v>
      </c>
      <c r="LD278">
        <v>0.45</v>
      </c>
      <c r="LE278">
        <f t="shared" si="144"/>
        <v>0.45</v>
      </c>
      <c r="LP278">
        <v>777606</v>
      </c>
      <c r="LS278">
        <v>0.43</v>
      </c>
      <c r="LT278">
        <f t="shared" si="145"/>
        <v>0.43</v>
      </c>
      <c r="ME278">
        <v>777606</v>
      </c>
      <c r="MH278">
        <v>0.4</v>
      </c>
      <c r="MI278">
        <f t="shared" si="146"/>
        <v>0.4</v>
      </c>
      <c r="MT278">
        <v>777606</v>
      </c>
      <c r="MW278">
        <v>0.41</v>
      </c>
      <c r="MX278">
        <f t="shared" si="147"/>
        <v>0.41</v>
      </c>
      <c r="NI278">
        <v>777606</v>
      </c>
      <c r="NL278">
        <v>0.42</v>
      </c>
      <c r="NM278">
        <f t="shared" si="148"/>
        <v>0.42</v>
      </c>
      <c r="NX278">
        <v>777606</v>
      </c>
      <c r="OA278">
        <v>0.49</v>
      </c>
      <c r="OB278">
        <f t="shared" si="149"/>
        <v>0.49</v>
      </c>
      <c r="OM278">
        <v>777606</v>
      </c>
      <c r="OP278">
        <v>0.43</v>
      </c>
      <c r="OQ278">
        <f t="shared" si="150"/>
        <v>0.43</v>
      </c>
      <c r="PB278">
        <v>777606</v>
      </c>
      <c r="PE278">
        <v>0.42</v>
      </c>
      <c r="PF278">
        <f t="shared" si="151"/>
        <v>0.42</v>
      </c>
      <c r="PQ278">
        <v>777606</v>
      </c>
      <c r="PT278">
        <v>0.43</v>
      </c>
      <c r="PU278">
        <f t="shared" si="152"/>
        <v>0.43</v>
      </c>
      <c r="QF278">
        <v>777606</v>
      </c>
      <c r="QI278">
        <v>0.38</v>
      </c>
      <c r="QJ278">
        <f t="shared" si="153"/>
        <v>0.38</v>
      </c>
      <c r="QU278">
        <v>777606</v>
      </c>
      <c r="QX278">
        <v>0.41</v>
      </c>
      <c r="QY278">
        <f t="shared" si="154"/>
        <v>0.41</v>
      </c>
    </row>
    <row r="279" spans="12:467" x14ac:dyDescent="0.2">
      <c r="L279">
        <v>777202</v>
      </c>
      <c r="O279">
        <v>0.53</v>
      </c>
      <c r="P279">
        <f t="shared" si="124"/>
        <v>0.53</v>
      </c>
      <c r="AA279">
        <v>777202</v>
      </c>
      <c r="AD279">
        <v>0.51</v>
      </c>
      <c r="AE279">
        <f t="shared" si="125"/>
        <v>0.51</v>
      </c>
      <c r="AP279">
        <v>777202</v>
      </c>
      <c r="AS279">
        <v>0.73</v>
      </c>
      <c r="AT279">
        <f t="shared" si="126"/>
        <v>0.73</v>
      </c>
      <c r="BE279">
        <v>777202</v>
      </c>
      <c r="BH279">
        <v>0.56000000000000005</v>
      </c>
      <c r="BI279">
        <f t="shared" si="127"/>
        <v>0.56000000000000005</v>
      </c>
      <c r="BT279">
        <v>777202</v>
      </c>
      <c r="BW279">
        <v>0.76</v>
      </c>
      <c r="BX279">
        <f t="shared" si="128"/>
        <v>0.76</v>
      </c>
      <c r="CI279">
        <v>777202</v>
      </c>
      <c r="CL279">
        <v>0.55000000000000004</v>
      </c>
      <c r="CM279">
        <f t="shared" si="129"/>
        <v>0.55000000000000004</v>
      </c>
      <c r="CX279">
        <v>777202</v>
      </c>
      <c r="DA279">
        <v>0.54</v>
      </c>
      <c r="DB279">
        <f t="shared" si="130"/>
        <v>0.54</v>
      </c>
      <c r="DM279">
        <v>777202</v>
      </c>
      <c r="DP279">
        <v>0.54</v>
      </c>
      <c r="DQ279">
        <f t="shared" si="131"/>
        <v>0.54</v>
      </c>
      <c r="EB279">
        <v>777202</v>
      </c>
      <c r="EE279">
        <v>0.52</v>
      </c>
      <c r="EF279">
        <f t="shared" si="132"/>
        <v>0.52</v>
      </c>
      <c r="EQ279">
        <v>777202</v>
      </c>
      <c r="ET279">
        <v>0.52</v>
      </c>
      <c r="EU279">
        <f t="shared" si="133"/>
        <v>0.52</v>
      </c>
      <c r="FF279">
        <v>777202</v>
      </c>
      <c r="FI279">
        <v>0.55000000000000004</v>
      </c>
      <c r="FJ279">
        <f t="shared" si="134"/>
        <v>0.55000000000000004</v>
      </c>
      <c r="FU279">
        <v>777202</v>
      </c>
      <c r="FX279">
        <v>0.52</v>
      </c>
      <c r="FY279">
        <f t="shared" si="135"/>
        <v>0.52</v>
      </c>
      <c r="GJ279">
        <v>777202</v>
      </c>
      <c r="GM279">
        <v>0.51</v>
      </c>
      <c r="GN279">
        <f t="shared" si="136"/>
        <v>0.51</v>
      </c>
      <c r="GY279">
        <v>777202</v>
      </c>
      <c r="HB279">
        <v>0.56000000000000005</v>
      </c>
      <c r="HC279">
        <f t="shared" si="137"/>
        <v>0.56000000000000005</v>
      </c>
      <c r="HN279">
        <v>777202</v>
      </c>
      <c r="HQ279">
        <v>0.52</v>
      </c>
      <c r="HR279">
        <f t="shared" si="138"/>
        <v>0.52</v>
      </c>
      <c r="ID279">
        <v>777607</v>
      </c>
      <c r="IG279">
        <v>0.47</v>
      </c>
      <c r="IH279">
        <f t="shared" si="139"/>
        <v>0.47</v>
      </c>
      <c r="IS279">
        <v>777607</v>
      </c>
      <c r="IV279">
        <v>0.4</v>
      </c>
      <c r="IW279">
        <f t="shared" si="140"/>
        <v>0.4</v>
      </c>
      <c r="JH279">
        <v>777607</v>
      </c>
      <c r="JK279">
        <v>0.43</v>
      </c>
      <c r="JL279">
        <f t="shared" si="141"/>
        <v>0.43</v>
      </c>
      <c r="JW279">
        <v>777607</v>
      </c>
      <c r="JZ279">
        <v>0.47</v>
      </c>
      <c r="KA279">
        <f t="shared" si="142"/>
        <v>0.47</v>
      </c>
      <c r="KL279">
        <v>777607</v>
      </c>
      <c r="KO279">
        <v>0.51</v>
      </c>
      <c r="KP279">
        <f t="shared" si="143"/>
        <v>0.51</v>
      </c>
      <c r="LA279">
        <v>777607</v>
      </c>
      <c r="LD279">
        <v>0.5</v>
      </c>
      <c r="LE279">
        <f t="shared" si="144"/>
        <v>0.5</v>
      </c>
      <c r="LP279">
        <v>777607</v>
      </c>
      <c r="LS279">
        <v>0.46</v>
      </c>
      <c r="LT279">
        <f t="shared" si="145"/>
        <v>0.46</v>
      </c>
      <c r="ME279">
        <v>777607</v>
      </c>
      <c r="MH279">
        <v>0.48</v>
      </c>
      <c r="MI279">
        <f t="shared" si="146"/>
        <v>0.48</v>
      </c>
      <c r="MT279">
        <v>777607</v>
      </c>
      <c r="MW279">
        <v>0.55000000000000004</v>
      </c>
      <c r="MX279">
        <f t="shared" si="147"/>
        <v>0.55000000000000004</v>
      </c>
      <c r="NI279">
        <v>777607</v>
      </c>
      <c r="NL279">
        <v>0.42</v>
      </c>
      <c r="NM279">
        <f t="shared" si="148"/>
        <v>0.42</v>
      </c>
      <c r="NX279">
        <v>777607</v>
      </c>
      <c r="OA279">
        <v>0.46</v>
      </c>
      <c r="OB279">
        <f t="shared" si="149"/>
        <v>0.46</v>
      </c>
      <c r="OM279">
        <v>777607</v>
      </c>
      <c r="OP279">
        <v>0.48</v>
      </c>
      <c r="OQ279">
        <f t="shared" si="150"/>
        <v>0.48</v>
      </c>
      <c r="PB279">
        <v>777607</v>
      </c>
      <c r="PE279">
        <v>0.45</v>
      </c>
      <c r="PF279">
        <f t="shared" si="151"/>
        <v>0.45</v>
      </c>
      <c r="PQ279">
        <v>777607</v>
      </c>
      <c r="PT279">
        <v>0.48</v>
      </c>
      <c r="PU279">
        <f t="shared" si="152"/>
        <v>0.48</v>
      </c>
      <c r="QF279">
        <v>777607</v>
      </c>
      <c r="QI279">
        <v>0.44</v>
      </c>
      <c r="QJ279">
        <f t="shared" si="153"/>
        <v>0.44</v>
      </c>
      <c r="QU279">
        <v>777607</v>
      </c>
      <c r="QX279">
        <v>0.42</v>
      </c>
      <c r="QY279">
        <f t="shared" si="154"/>
        <v>0.42</v>
      </c>
    </row>
    <row r="280" spans="12:467" x14ac:dyDescent="0.2">
      <c r="L280">
        <v>777203</v>
      </c>
      <c r="O280">
        <v>0.53</v>
      </c>
      <c r="P280">
        <f t="shared" si="124"/>
        <v>0.53</v>
      </c>
      <c r="AA280">
        <v>777203</v>
      </c>
      <c r="AD280">
        <v>0.63</v>
      </c>
      <c r="AE280">
        <f t="shared" si="125"/>
        <v>0.63</v>
      </c>
      <c r="AP280">
        <v>777203</v>
      </c>
      <c r="AS280">
        <v>0.77</v>
      </c>
      <c r="AT280">
        <f t="shared" si="126"/>
        <v>0.77</v>
      </c>
      <c r="BE280">
        <v>777203</v>
      </c>
      <c r="BH280">
        <v>0.53</v>
      </c>
      <c r="BI280">
        <f t="shared" si="127"/>
        <v>0.53</v>
      </c>
      <c r="BT280">
        <v>777203</v>
      </c>
      <c r="BW280">
        <v>0.63</v>
      </c>
      <c r="BX280">
        <f t="shared" si="128"/>
        <v>0.63</v>
      </c>
      <c r="CI280">
        <v>777203</v>
      </c>
      <c r="CL280">
        <v>0.53</v>
      </c>
      <c r="CM280">
        <f t="shared" si="129"/>
        <v>0.53</v>
      </c>
      <c r="CX280">
        <v>777203</v>
      </c>
      <c r="DA280">
        <v>0.51</v>
      </c>
      <c r="DB280">
        <f t="shared" si="130"/>
        <v>0.51</v>
      </c>
      <c r="DM280">
        <v>777203</v>
      </c>
      <c r="DP280">
        <v>0.53</v>
      </c>
      <c r="DQ280">
        <f t="shared" si="131"/>
        <v>0.53</v>
      </c>
      <c r="EB280">
        <v>777203</v>
      </c>
      <c r="EE280">
        <v>0.5</v>
      </c>
      <c r="EF280">
        <f t="shared" si="132"/>
        <v>0.5</v>
      </c>
      <c r="EQ280">
        <v>777203</v>
      </c>
      <c r="ET280">
        <v>0.5</v>
      </c>
      <c r="EU280">
        <f t="shared" si="133"/>
        <v>0.5</v>
      </c>
      <c r="FF280">
        <v>777203</v>
      </c>
      <c r="FI280">
        <v>0.51</v>
      </c>
      <c r="FJ280">
        <f t="shared" si="134"/>
        <v>0.51</v>
      </c>
      <c r="FU280">
        <v>777203</v>
      </c>
      <c r="FX280">
        <v>0.52</v>
      </c>
      <c r="FY280">
        <f t="shared" si="135"/>
        <v>0.52</v>
      </c>
      <c r="GJ280">
        <v>777203</v>
      </c>
      <c r="GM280">
        <v>0.53</v>
      </c>
      <c r="GN280">
        <f t="shared" si="136"/>
        <v>0.53</v>
      </c>
      <c r="GY280">
        <v>777203</v>
      </c>
      <c r="HB280">
        <v>0.59</v>
      </c>
      <c r="HC280">
        <f t="shared" si="137"/>
        <v>0.59</v>
      </c>
      <c r="HN280">
        <v>777203</v>
      </c>
      <c r="HQ280">
        <v>0.56000000000000005</v>
      </c>
      <c r="HR280">
        <f t="shared" si="138"/>
        <v>0.56000000000000005</v>
      </c>
      <c r="ID280">
        <v>777608</v>
      </c>
      <c r="IG280">
        <v>0.47</v>
      </c>
      <c r="IH280">
        <f t="shared" si="139"/>
        <v>0.47</v>
      </c>
      <c r="IS280">
        <v>777608</v>
      </c>
      <c r="IV280">
        <v>0.48</v>
      </c>
      <c r="IW280">
        <f t="shared" si="140"/>
        <v>0.48</v>
      </c>
      <c r="JH280">
        <v>777608</v>
      </c>
      <c r="JK280">
        <v>0.48</v>
      </c>
      <c r="JL280">
        <f t="shared" si="141"/>
        <v>0.48</v>
      </c>
      <c r="JW280">
        <v>777608</v>
      </c>
      <c r="JZ280">
        <v>0.46</v>
      </c>
      <c r="KA280">
        <f t="shared" si="142"/>
        <v>0.46</v>
      </c>
      <c r="KL280">
        <v>777608</v>
      </c>
      <c r="KO280">
        <v>0.52</v>
      </c>
      <c r="KP280">
        <f t="shared" si="143"/>
        <v>0.52</v>
      </c>
      <c r="LA280">
        <v>777608</v>
      </c>
      <c r="LD280">
        <v>0.48</v>
      </c>
      <c r="LE280">
        <f t="shared" si="144"/>
        <v>0.48</v>
      </c>
      <c r="LP280">
        <v>777608</v>
      </c>
      <c r="LS280">
        <v>0.46</v>
      </c>
      <c r="LT280">
        <f t="shared" si="145"/>
        <v>0.46</v>
      </c>
      <c r="ME280">
        <v>777608</v>
      </c>
      <c r="MH280">
        <v>0.49</v>
      </c>
      <c r="MI280">
        <f t="shared" si="146"/>
        <v>0.49</v>
      </c>
      <c r="MT280">
        <v>777608</v>
      </c>
      <c r="MW280">
        <v>0.51</v>
      </c>
      <c r="MX280">
        <f t="shared" si="147"/>
        <v>0.51</v>
      </c>
      <c r="NI280">
        <v>777608</v>
      </c>
      <c r="NL280">
        <v>0.45</v>
      </c>
      <c r="NM280">
        <f t="shared" si="148"/>
        <v>0.45</v>
      </c>
      <c r="NX280">
        <v>777608</v>
      </c>
      <c r="OA280">
        <v>0.51</v>
      </c>
      <c r="OB280">
        <f t="shared" si="149"/>
        <v>0.51</v>
      </c>
      <c r="OM280">
        <v>777608</v>
      </c>
      <c r="OP280">
        <v>0.46</v>
      </c>
      <c r="OQ280">
        <f t="shared" si="150"/>
        <v>0.46</v>
      </c>
      <c r="PB280">
        <v>777608</v>
      </c>
      <c r="PE280">
        <v>0.46</v>
      </c>
      <c r="PF280">
        <f t="shared" si="151"/>
        <v>0.46</v>
      </c>
      <c r="PQ280">
        <v>777608</v>
      </c>
      <c r="PT280">
        <v>0.44</v>
      </c>
      <c r="PU280">
        <f t="shared" si="152"/>
        <v>0.44</v>
      </c>
      <c r="QF280">
        <v>777608</v>
      </c>
      <c r="QI280">
        <v>0.48</v>
      </c>
      <c r="QJ280">
        <f t="shared" si="153"/>
        <v>0.48</v>
      </c>
      <c r="QU280">
        <v>777608</v>
      </c>
      <c r="QX280">
        <v>0.47</v>
      </c>
      <c r="QY280">
        <f t="shared" si="154"/>
        <v>0.47</v>
      </c>
    </row>
    <row r="281" spans="12:467" x14ac:dyDescent="0.2">
      <c r="L281">
        <v>777204</v>
      </c>
      <c r="O281">
        <v>0.53</v>
      </c>
      <c r="P281">
        <f t="shared" si="124"/>
        <v>0.53</v>
      </c>
      <c r="AA281">
        <v>777204</v>
      </c>
      <c r="AD281">
        <v>0.45</v>
      </c>
      <c r="AE281">
        <f t="shared" si="125"/>
        <v>0.45</v>
      </c>
      <c r="AP281">
        <v>777204</v>
      </c>
      <c r="AS281">
        <v>0.59</v>
      </c>
      <c r="AT281">
        <f t="shared" si="126"/>
        <v>0.59</v>
      </c>
      <c r="BE281">
        <v>777204</v>
      </c>
      <c r="BH281">
        <v>0.48</v>
      </c>
      <c r="BI281">
        <f t="shared" si="127"/>
        <v>0.48</v>
      </c>
      <c r="BT281">
        <v>777204</v>
      </c>
      <c r="BW281">
        <v>0.51</v>
      </c>
      <c r="BX281">
        <f t="shared" si="128"/>
        <v>0.51</v>
      </c>
      <c r="CI281">
        <v>777204</v>
      </c>
      <c r="CL281">
        <v>0.51</v>
      </c>
      <c r="CM281">
        <f t="shared" si="129"/>
        <v>0.51</v>
      </c>
      <c r="CX281">
        <v>777204</v>
      </c>
      <c r="DA281">
        <v>0.55000000000000004</v>
      </c>
      <c r="DB281">
        <f t="shared" si="130"/>
        <v>0.55000000000000004</v>
      </c>
      <c r="DM281">
        <v>777204</v>
      </c>
      <c r="DP281">
        <v>0.51</v>
      </c>
      <c r="DQ281">
        <f t="shared" si="131"/>
        <v>0.51</v>
      </c>
      <c r="EB281">
        <v>777204</v>
      </c>
      <c r="EE281">
        <v>0.52</v>
      </c>
      <c r="EF281">
        <f t="shared" si="132"/>
        <v>0.52</v>
      </c>
      <c r="EQ281">
        <v>777204</v>
      </c>
      <c r="ET281">
        <v>0.52</v>
      </c>
      <c r="EU281">
        <f t="shared" si="133"/>
        <v>0.52</v>
      </c>
      <c r="FF281">
        <v>777204</v>
      </c>
      <c r="FI281">
        <v>0.54</v>
      </c>
      <c r="FJ281">
        <f t="shared" si="134"/>
        <v>0.54</v>
      </c>
      <c r="FU281">
        <v>777204</v>
      </c>
      <c r="FX281">
        <v>0.53</v>
      </c>
      <c r="FY281">
        <f t="shared" si="135"/>
        <v>0.53</v>
      </c>
      <c r="GJ281">
        <v>777204</v>
      </c>
      <c r="GM281">
        <v>0.51</v>
      </c>
      <c r="GN281">
        <f t="shared" si="136"/>
        <v>0.51</v>
      </c>
      <c r="GY281">
        <v>777204</v>
      </c>
      <c r="HB281">
        <v>0.57999999999999996</v>
      </c>
      <c r="HC281">
        <f t="shared" si="137"/>
        <v>0.57999999999999996</v>
      </c>
      <c r="HN281">
        <v>777204</v>
      </c>
      <c r="HQ281">
        <v>0.47</v>
      </c>
      <c r="HR281">
        <f t="shared" si="138"/>
        <v>0.47</v>
      </c>
      <c r="ID281">
        <v>777609</v>
      </c>
      <c r="IG281">
        <v>0.49</v>
      </c>
      <c r="IH281">
        <f t="shared" si="139"/>
        <v>0.49</v>
      </c>
      <c r="IS281">
        <v>777609</v>
      </c>
      <c r="IV281">
        <v>0.5</v>
      </c>
      <c r="IW281">
        <f t="shared" si="140"/>
        <v>0.5</v>
      </c>
      <c r="JH281">
        <v>777609</v>
      </c>
      <c r="JK281">
        <v>0.48</v>
      </c>
      <c r="JL281">
        <f t="shared" si="141"/>
        <v>0.48</v>
      </c>
      <c r="JW281">
        <v>777609</v>
      </c>
      <c r="JZ281">
        <v>0.49</v>
      </c>
      <c r="KA281">
        <f t="shared" si="142"/>
        <v>0.49</v>
      </c>
      <c r="KL281">
        <v>777609</v>
      </c>
      <c r="KO281">
        <v>0.54</v>
      </c>
      <c r="KP281">
        <f t="shared" si="143"/>
        <v>0.54</v>
      </c>
      <c r="LA281">
        <v>777609</v>
      </c>
      <c r="LD281">
        <v>0.5</v>
      </c>
      <c r="LE281">
        <f t="shared" si="144"/>
        <v>0.5</v>
      </c>
      <c r="LP281">
        <v>777609</v>
      </c>
      <c r="LS281">
        <v>0.49</v>
      </c>
      <c r="LT281">
        <f t="shared" si="145"/>
        <v>0.49</v>
      </c>
      <c r="ME281">
        <v>777609</v>
      </c>
      <c r="MH281">
        <v>0.46</v>
      </c>
      <c r="MI281">
        <f t="shared" si="146"/>
        <v>0.46</v>
      </c>
      <c r="MT281">
        <v>777609</v>
      </c>
      <c r="MW281">
        <v>0.51</v>
      </c>
      <c r="MX281">
        <f t="shared" si="147"/>
        <v>0.51</v>
      </c>
      <c r="NI281">
        <v>777609</v>
      </c>
      <c r="NL281">
        <v>0.47</v>
      </c>
      <c r="NM281">
        <f t="shared" si="148"/>
        <v>0.47</v>
      </c>
      <c r="NX281">
        <v>777609</v>
      </c>
      <c r="OA281">
        <v>0.51</v>
      </c>
      <c r="OB281">
        <f t="shared" si="149"/>
        <v>0.51</v>
      </c>
      <c r="OM281">
        <v>777609</v>
      </c>
      <c r="OP281">
        <v>0.49</v>
      </c>
      <c r="OQ281">
        <f t="shared" si="150"/>
        <v>0.49</v>
      </c>
      <c r="PB281">
        <v>777609</v>
      </c>
      <c r="PE281">
        <v>0.5</v>
      </c>
      <c r="PF281">
        <f t="shared" si="151"/>
        <v>0.5</v>
      </c>
      <c r="PQ281">
        <v>777609</v>
      </c>
      <c r="PT281">
        <v>0.48</v>
      </c>
      <c r="PU281">
        <f t="shared" si="152"/>
        <v>0.48</v>
      </c>
      <c r="QF281">
        <v>777609</v>
      </c>
      <c r="QI281">
        <v>0.47</v>
      </c>
      <c r="QJ281">
        <f t="shared" si="153"/>
        <v>0.47</v>
      </c>
      <c r="QU281">
        <v>777609</v>
      </c>
      <c r="QX281">
        <v>0.5</v>
      </c>
      <c r="QY281">
        <f t="shared" si="154"/>
        <v>0.5</v>
      </c>
    </row>
    <row r="282" spans="12:467" x14ac:dyDescent="0.2">
      <c r="L282">
        <v>777208</v>
      </c>
      <c r="O282">
        <v>0.52</v>
      </c>
      <c r="P282">
        <f t="shared" si="124"/>
        <v>0.52</v>
      </c>
      <c r="AA282">
        <v>777208</v>
      </c>
      <c r="AD282">
        <v>0.47</v>
      </c>
      <c r="AE282">
        <f t="shared" si="125"/>
        <v>0.47</v>
      </c>
      <c r="AP282">
        <v>777208</v>
      </c>
      <c r="AS282">
        <v>0.55000000000000004</v>
      </c>
      <c r="AT282">
        <f t="shared" si="126"/>
        <v>0.55000000000000004</v>
      </c>
      <c r="BE282">
        <v>777208</v>
      </c>
      <c r="BH282">
        <v>0.43</v>
      </c>
      <c r="BI282">
        <f t="shared" si="127"/>
        <v>0.43</v>
      </c>
      <c r="BT282">
        <v>777208</v>
      </c>
      <c r="BW282">
        <v>0.33</v>
      </c>
      <c r="BX282">
        <f t="shared" si="128"/>
        <v>0.33</v>
      </c>
      <c r="CI282">
        <v>777208</v>
      </c>
      <c r="CL282">
        <v>0.52</v>
      </c>
      <c r="CM282">
        <f t="shared" si="129"/>
        <v>0.52</v>
      </c>
      <c r="CX282">
        <v>777208</v>
      </c>
      <c r="DA282">
        <v>0.54</v>
      </c>
      <c r="DB282">
        <f t="shared" si="130"/>
        <v>0.54</v>
      </c>
      <c r="DM282">
        <v>777208</v>
      </c>
      <c r="DP282">
        <v>0.52</v>
      </c>
      <c r="DQ282">
        <f t="shared" si="131"/>
        <v>0.52</v>
      </c>
      <c r="EB282">
        <v>777208</v>
      </c>
      <c r="EE282">
        <v>0.52</v>
      </c>
      <c r="EF282">
        <f t="shared" si="132"/>
        <v>0.52</v>
      </c>
      <c r="EQ282">
        <v>777208</v>
      </c>
      <c r="ET282">
        <v>0.52</v>
      </c>
      <c r="EU282">
        <f t="shared" si="133"/>
        <v>0.52</v>
      </c>
      <c r="FF282">
        <v>777208</v>
      </c>
      <c r="FI282">
        <v>0.52</v>
      </c>
      <c r="FJ282">
        <f t="shared" si="134"/>
        <v>0.52</v>
      </c>
      <c r="FU282">
        <v>777208</v>
      </c>
      <c r="FX282">
        <v>0.53</v>
      </c>
      <c r="FY282">
        <f t="shared" si="135"/>
        <v>0.53</v>
      </c>
      <c r="GJ282">
        <v>777208</v>
      </c>
      <c r="GM282">
        <v>0.48</v>
      </c>
      <c r="GN282">
        <f t="shared" si="136"/>
        <v>0.48</v>
      </c>
      <c r="GY282">
        <v>777208</v>
      </c>
      <c r="HB282">
        <v>0.55000000000000004</v>
      </c>
      <c r="HC282">
        <f t="shared" si="137"/>
        <v>0.55000000000000004</v>
      </c>
      <c r="HN282">
        <v>777208</v>
      </c>
      <c r="HQ282">
        <v>0.43</v>
      </c>
      <c r="HR282">
        <f t="shared" si="138"/>
        <v>0.43</v>
      </c>
      <c r="ID282">
        <v>777610</v>
      </c>
      <c r="IG282">
        <v>0.46</v>
      </c>
      <c r="IH282">
        <f t="shared" si="139"/>
        <v>0.46</v>
      </c>
      <c r="IS282">
        <v>777610</v>
      </c>
      <c r="IV282">
        <v>0.47</v>
      </c>
      <c r="IW282">
        <f t="shared" si="140"/>
        <v>0.47</v>
      </c>
      <c r="JH282">
        <v>777610</v>
      </c>
      <c r="JK282">
        <v>0.44</v>
      </c>
      <c r="JL282">
        <f t="shared" si="141"/>
        <v>0.44</v>
      </c>
      <c r="JW282">
        <v>777610</v>
      </c>
      <c r="JZ282">
        <v>0.41</v>
      </c>
      <c r="KA282">
        <f t="shared" si="142"/>
        <v>0.41</v>
      </c>
      <c r="KL282">
        <v>777610</v>
      </c>
      <c r="KO282">
        <v>0.41</v>
      </c>
      <c r="KP282">
        <f t="shared" si="143"/>
        <v>0.41</v>
      </c>
      <c r="LA282">
        <v>777610</v>
      </c>
      <c r="LD282">
        <v>0.43</v>
      </c>
      <c r="LE282">
        <f t="shared" si="144"/>
        <v>0.43</v>
      </c>
      <c r="LP282">
        <v>777610</v>
      </c>
      <c r="LS282">
        <v>0.43</v>
      </c>
      <c r="LT282">
        <f t="shared" si="145"/>
        <v>0.43</v>
      </c>
      <c r="ME282">
        <v>777610</v>
      </c>
      <c r="MH282">
        <v>0.52</v>
      </c>
      <c r="MI282">
        <f t="shared" si="146"/>
        <v>0.52</v>
      </c>
      <c r="MT282">
        <v>777610</v>
      </c>
      <c r="MW282">
        <v>0.47</v>
      </c>
      <c r="MX282">
        <f t="shared" si="147"/>
        <v>0.47</v>
      </c>
      <c r="NI282">
        <v>777610</v>
      </c>
      <c r="NL282">
        <v>0.43</v>
      </c>
      <c r="NM282">
        <f t="shared" si="148"/>
        <v>0.43</v>
      </c>
      <c r="NX282">
        <v>777610</v>
      </c>
      <c r="OA282">
        <v>0.44</v>
      </c>
      <c r="OB282">
        <f t="shared" si="149"/>
        <v>0.44</v>
      </c>
      <c r="OM282">
        <v>777610</v>
      </c>
      <c r="OP282">
        <v>0.44</v>
      </c>
      <c r="OQ282">
        <f t="shared" si="150"/>
        <v>0.44</v>
      </c>
      <c r="PB282">
        <v>777610</v>
      </c>
      <c r="PE282">
        <v>0.47</v>
      </c>
      <c r="PF282">
        <f t="shared" si="151"/>
        <v>0.47</v>
      </c>
      <c r="PQ282">
        <v>777610</v>
      </c>
      <c r="PT282">
        <v>0.44</v>
      </c>
      <c r="PU282">
        <f t="shared" si="152"/>
        <v>0.44</v>
      </c>
      <c r="QF282">
        <v>777610</v>
      </c>
      <c r="QI282">
        <v>0.42</v>
      </c>
      <c r="QJ282">
        <f t="shared" si="153"/>
        <v>0.42</v>
      </c>
      <c r="QU282">
        <v>777610</v>
      </c>
      <c r="QX282">
        <v>0.43</v>
      </c>
      <c r="QY282">
        <f t="shared" si="154"/>
        <v>0.43</v>
      </c>
    </row>
    <row r="283" spans="12:467" x14ac:dyDescent="0.2">
      <c r="L283">
        <v>777211</v>
      </c>
      <c r="O283">
        <v>0.46</v>
      </c>
      <c r="P283">
        <f t="shared" si="124"/>
        <v>0.46</v>
      </c>
      <c r="AA283">
        <v>777211</v>
      </c>
      <c r="AD283">
        <v>0.5</v>
      </c>
      <c r="AE283">
        <f t="shared" si="125"/>
        <v>0.5</v>
      </c>
      <c r="AP283">
        <v>777211</v>
      </c>
      <c r="AS283">
        <v>0.71</v>
      </c>
      <c r="AT283">
        <f t="shared" si="126"/>
        <v>0.71</v>
      </c>
      <c r="BE283">
        <v>777211</v>
      </c>
      <c r="BH283">
        <v>0.56000000000000005</v>
      </c>
      <c r="BI283">
        <f t="shared" si="127"/>
        <v>0.56000000000000005</v>
      </c>
      <c r="BT283">
        <v>777211</v>
      </c>
      <c r="BW283">
        <v>0.59</v>
      </c>
      <c r="BX283">
        <f t="shared" si="128"/>
        <v>0.59</v>
      </c>
      <c r="CI283">
        <v>777211</v>
      </c>
      <c r="CL283">
        <v>0.49</v>
      </c>
      <c r="CM283">
        <f t="shared" si="129"/>
        <v>0.49</v>
      </c>
      <c r="CX283">
        <v>777211</v>
      </c>
      <c r="DA283">
        <v>0.48</v>
      </c>
      <c r="DB283">
        <f t="shared" si="130"/>
        <v>0.48</v>
      </c>
      <c r="DM283">
        <v>777211</v>
      </c>
      <c r="DP283">
        <v>0.49</v>
      </c>
      <c r="DQ283">
        <f t="shared" si="131"/>
        <v>0.49</v>
      </c>
      <c r="EB283">
        <v>777211</v>
      </c>
      <c r="EE283">
        <v>0.49</v>
      </c>
      <c r="EF283">
        <f t="shared" si="132"/>
        <v>0.49</v>
      </c>
      <c r="EQ283">
        <v>777211</v>
      </c>
      <c r="ET283">
        <v>0.49</v>
      </c>
      <c r="EU283">
        <f t="shared" si="133"/>
        <v>0.49</v>
      </c>
      <c r="FF283">
        <v>777211</v>
      </c>
      <c r="FI283">
        <v>0.51</v>
      </c>
      <c r="FJ283">
        <f t="shared" si="134"/>
        <v>0.51</v>
      </c>
      <c r="FU283">
        <v>777211</v>
      </c>
      <c r="FX283">
        <v>0.5</v>
      </c>
      <c r="FY283">
        <f t="shared" si="135"/>
        <v>0.5</v>
      </c>
      <c r="GJ283">
        <v>777211</v>
      </c>
      <c r="GM283">
        <v>0.47</v>
      </c>
      <c r="GN283">
        <f t="shared" si="136"/>
        <v>0.47</v>
      </c>
      <c r="GY283">
        <v>777211</v>
      </c>
      <c r="HB283">
        <v>0.47</v>
      </c>
      <c r="HC283">
        <f t="shared" si="137"/>
        <v>0.47</v>
      </c>
      <c r="HN283">
        <v>777211</v>
      </c>
      <c r="HQ283">
        <v>0.46</v>
      </c>
      <c r="HR283">
        <f t="shared" si="138"/>
        <v>0.46</v>
      </c>
      <c r="ID283">
        <v>777611</v>
      </c>
      <c r="IG283">
        <v>0.55000000000000004</v>
      </c>
      <c r="IH283">
        <f t="shared" si="139"/>
        <v>0.55000000000000004</v>
      </c>
      <c r="IS283">
        <v>777611</v>
      </c>
      <c r="IV283">
        <v>0.56000000000000005</v>
      </c>
      <c r="IW283">
        <f t="shared" si="140"/>
        <v>0.56000000000000005</v>
      </c>
      <c r="JH283">
        <v>777611</v>
      </c>
      <c r="JK283">
        <v>0.56999999999999995</v>
      </c>
      <c r="JL283">
        <f t="shared" si="141"/>
        <v>0.56999999999999995</v>
      </c>
      <c r="JW283">
        <v>777611</v>
      </c>
      <c r="JZ283">
        <v>0.56000000000000005</v>
      </c>
      <c r="KA283">
        <f t="shared" si="142"/>
        <v>0.56000000000000005</v>
      </c>
      <c r="KL283">
        <v>777611</v>
      </c>
      <c r="KO283">
        <v>0.55000000000000004</v>
      </c>
      <c r="KP283">
        <f t="shared" si="143"/>
        <v>0.55000000000000004</v>
      </c>
      <c r="LA283">
        <v>777611</v>
      </c>
      <c r="LD283">
        <v>0.56000000000000005</v>
      </c>
      <c r="LE283">
        <f t="shared" si="144"/>
        <v>0.56000000000000005</v>
      </c>
      <c r="LP283">
        <v>777611</v>
      </c>
      <c r="LS283">
        <v>0.56000000000000005</v>
      </c>
      <c r="LT283">
        <f t="shared" si="145"/>
        <v>0.56000000000000005</v>
      </c>
      <c r="ME283">
        <v>777611</v>
      </c>
      <c r="MH283">
        <v>0.56000000000000005</v>
      </c>
      <c r="MI283">
        <f t="shared" si="146"/>
        <v>0.56000000000000005</v>
      </c>
      <c r="MT283">
        <v>777611</v>
      </c>
      <c r="MW283">
        <v>0.54</v>
      </c>
      <c r="MX283">
        <f t="shared" si="147"/>
        <v>0.54</v>
      </c>
      <c r="NI283">
        <v>777611</v>
      </c>
      <c r="NL283">
        <v>0.55000000000000004</v>
      </c>
      <c r="NM283">
        <f t="shared" si="148"/>
        <v>0.55000000000000004</v>
      </c>
      <c r="NX283">
        <v>777611</v>
      </c>
      <c r="OA283">
        <v>0.53</v>
      </c>
      <c r="OB283">
        <f t="shared" si="149"/>
        <v>0.53</v>
      </c>
      <c r="OM283">
        <v>777611</v>
      </c>
      <c r="OP283">
        <v>0.56999999999999995</v>
      </c>
      <c r="OQ283">
        <f t="shared" si="150"/>
        <v>0.56999999999999995</v>
      </c>
      <c r="PB283">
        <v>777611</v>
      </c>
      <c r="PE283">
        <v>0.55000000000000004</v>
      </c>
      <c r="PF283">
        <f t="shared" si="151"/>
        <v>0.55000000000000004</v>
      </c>
      <c r="PQ283">
        <v>777611</v>
      </c>
      <c r="PT283">
        <v>0.59</v>
      </c>
      <c r="PU283">
        <f t="shared" si="152"/>
        <v>0.59</v>
      </c>
      <c r="QF283">
        <v>777611</v>
      </c>
      <c r="QI283">
        <v>0.55000000000000004</v>
      </c>
      <c r="QJ283">
        <f t="shared" si="153"/>
        <v>0.55000000000000004</v>
      </c>
      <c r="QU283">
        <v>777611</v>
      </c>
      <c r="QX283">
        <v>0.56000000000000005</v>
      </c>
      <c r="QY283">
        <f t="shared" si="154"/>
        <v>0.56000000000000005</v>
      </c>
    </row>
    <row r="284" spans="12:467" x14ac:dyDescent="0.2">
      <c r="L284">
        <v>777212</v>
      </c>
      <c r="O284">
        <v>0.41</v>
      </c>
      <c r="P284">
        <f t="shared" si="124"/>
        <v>0.41</v>
      </c>
      <c r="AA284">
        <v>777212</v>
      </c>
      <c r="AD284">
        <v>0.34</v>
      </c>
      <c r="AE284">
        <f t="shared" si="125"/>
        <v>0.34</v>
      </c>
      <c r="AP284">
        <v>777212</v>
      </c>
      <c r="AS284">
        <v>0.24</v>
      </c>
      <c r="AT284">
        <f t="shared" si="126"/>
        <v>0.24</v>
      </c>
      <c r="BE284">
        <v>777212</v>
      </c>
      <c r="BH284">
        <v>0.38</v>
      </c>
      <c r="BI284">
        <f t="shared" si="127"/>
        <v>0.38</v>
      </c>
      <c r="BT284">
        <v>777212</v>
      </c>
      <c r="BW284">
        <v>0.28000000000000003</v>
      </c>
      <c r="BX284">
        <f t="shared" si="128"/>
        <v>0.28000000000000003</v>
      </c>
      <c r="CI284">
        <v>777212</v>
      </c>
      <c r="CL284">
        <v>0.38</v>
      </c>
      <c r="CM284">
        <f t="shared" si="129"/>
        <v>0.38</v>
      </c>
      <c r="CX284">
        <v>777212</v>
      </c>
      <c r="DA284">
        <v>0.37</v>
      </c>
      <c r="DB284">
        <f t="shared" si="130"/>
        <v>0.37</v>
      </c>
      <c r="DM284">
        <v>777212</v>
      </c>
      <c r="DP284">
        <v>0.39</v>
      </c>
      <c r="DQ284">
        <f t="shared" si="131"/>
        <v>0.39</v>
      </c>
      <c r="EB284">
        <v>777212</v>
      </c>
      <c r="EE284">
        <v>0.38</v>
      </c>
      <c r="EF284">
        <f t="shared" si="132"/>
        <v>0.38</v>
      </c>
      <c r="EQ284">
        <v>777212</v>
      </c>
      <c r="ET284">
        <v>0.38</v>
      </c>
      <c r="EU284">
        <f t="shared" si="133"/>
        <v>0.38</v>
      </c>
      <c r="FF284">
        <v>777212</v>
      </c>
      <c r="FI284">
        <v>0.4</v>
      </c>
      <c r="FJ284">
        <f t="shared" si="134"/>
        <v>0.4</v>
      </c>
      <c r="FU284">
        <v>777212</v>
      </c>
      <c r="FX284">
        <v>0.42</v>
      </c>
      <c r="FY284">
        <f t="shared" si="135"/>
        <v>0.42</v>
      </c>
      <c r="GJ284">
        <v>777212</v>
      </c>
      <c r="GM284">
        <v>0.38</v>
      </c>
      <c r="GN284">
        <f t="shared" si="136"/>
        <v>0.38</v>
      </c>
      <c r="GY284">
        <v>777212</v>
      </c>
      <c r="HB284">
        <v>0.41</v>
      </c>
      <c r="HC284">
        <f t="shared" si="137"/>
        <v>0.41</v>
      </c>
      <c r="HN284">
        <v>777212</v>
      </c>
      <c r="HQ284">
        <v>0.33</v>
      </c>
      <c r="HR284">
        <f t="shared" si="138"/>
        <v>0.33</v>
      </c>
      <c r="ID284">
        <v>777612</v>
      </c>
      <c r="IG284">
        <v>0.48</v>
      </c>
      <c r="IH284">
        <f t="shared" si="139"/>
        <v>0.48</v>
      </c>
      <c r="IS284">
        <v>777612</v>
      </c>
      <c r="IV284">
        <v>0.48</v>
      </c>
      <c r="IW284">
        <f t="shared" si="140"/>
        <v>0.48</v>
      </c>
      <c r="JH284">
        <v>777612</v>
      </c>
      <c r="JK284">
        <v>0.5</v>
      </c>
      <c r="JL284">
        <f t="shared" si="141"/>
        <v>0.5</v>
      </c>
      <c r="JW284">
        <v>777612</v>
      </c>
      <c r="JZ284">
        <v>0.48</v>
      </c>
      <c r="KA284">
        <f t="shared" si="142"/>
        <v>0.48</v>
      </c>
      <c r="KL284">
        <v>777612</v>
      </c>
      <c r="KO284">
        <v>0.39</v>
      </c>
      <c r="KP284">
        <f t="shared" si="143"/>
        <v>0.39</v>
      </c>
      <c r="LA284">
        <v>777612</v>
      </c>
      <c r="LD284">
        <v>0.5</v>
      </c>
      <c r="LE284">
        <f t="shared" si="144"/>
        <v>0.5</v>
      </c>
      <c r="LP284">
        <v>777612</v>
      </c>
      <c r="LS284">
        <v>0.49</v>
      </c>
      <c r="LT284">
        <f t="shared" si="145"/>
        <v>0.49</v>
      </c>
      <c r="ME284">
        <v>777612</v>
      </c>
      <c r="MH284">
        <v>0.43</v>
      </c>
      <c r="MI284">
        <f t="shared" si="146"/>
        <v>0.43</v>
      </c>
      <c r="MT284">
        <v>777612</v>
      </c>
      <c r="MW284">
        <v>0.38</v>
      </c>
      <c r="MX284">
        <f t="shared" si="147"/>
        <v>0.38</v>
      </c>
      <c r="NI284">
        <v>777612</v>
      </c>
      <c r="NL284">
        <v>0.49</v>
      </c>
      <c r="NM284">
        <f t="shared" si="148"/>
        <v>0.49</v>
      </c>
      <c r="NX284">
        <v>777612</v>
      </c>
      <c r="OA284">
        <v>0.54</v>
      </c>
      <c r="OB284">
        <f t="shared" si="149"/>
        <v>0.54</v>
      </c>
      <c r="OM284">
        <v>777612</v>
      </c>
      <c r="OP284">
        <v>0.5</v>
      </c>
      <c r="OQ284">
        <f t="shared" si="150"/>
        <v>0.5</v>
      </c>
      <c r="PB284">
        <v>777612</v>
      </c>
      <c r="PE284">
        <v>0.51</v>
      </c>
      <c r="PF284">
        <f t="shared" si="151"/>
        <v>0.51</v>
      </c>
      <c r="PQ284">
        <v>777612</v>
      </c>
      <c r="PT284">
        <v>0.48</v>
      </c>
      <c r="PU284">
        <f t="shared" si="152"/>
        <v>0.48</v>
      </c>
      <c r="QF284">
        <v>777612</v>
      </c>
      <c r="QI284">
        <v>0.49</v>
      </c>
      <c r="QJ284">
        <f t="shared" si="153"/>
        <v>0.49</v>
      </c>
      <c r="QU284">
        <v>777612</v>
      </c>
      <c r="QX284">
        <v>0.49</v>
      </c>
      <c r="QY284">
        <f t="shared" si="154"/>
        <v>0.49</v>
      </c>
    </row>
    <row r="285" spans="12:467" x14ac:dyDescent="0.2">
      <c r="L285">
        <v>777180</v>
      </c>
      <c r="O285">
        <v>0.48</v>
      </c>
      <c r="P285">
        <f t="shared" si="124"/>
        <v>0.48</v>
      </c>
      <c r="AA285">
        <v>777180</v>
      </c>
      <c r="AD285">
        <v>0.49</v>
      </c>
      <c r="AE285">
        <f t="shared" si="125"/>
        <v>0.49</v>
      </c>
      <c r="AP285">
        <v>777180</v>
      </c>
      <c r="AS285">
        <v>0.45</v>
      </c>
      <c r="AT285">
        <f t="shared" si="126"/>
        <v>0.45</v>
      </c>
      <c r="BE285">
        <v>777180</v>
      </c>
      <c r="BH285">
        <v>0.42</v>
      </c>
      <c r="BI285">
        <f t="shared" si="127"/>
        <v>0.42</v>
      </c>
      <c r="BT285">
        <v>777180</v>
      </c>
      <c r="BW285">
        <v>0.68</v>
      </c>
      <c r="BX285">
        <f t="shared" si="128"/>
        <v>0.68</v>
      </c>
      <c r="CI285">
        <v>777180</v>
      </c>
      <c r="CL285">
        <v>0.51</v>
      </c>
      <c r="CM285">
        <f t="shared" si="129"/>
        <v>0.51</v>
      </c>
      <c r="CX285">
        <v>777180</v>
      </c>
      <c r="DA285">
        <v>0.5</v>
      </c>
      <c r="DB285">
        <f t="shared" si="130"/>
        <v>0.5</v>
      </c>
      <c r="DM285">
        <v>777180</v>
      </c>
      <c r="DP285">
        <v>0.51</v>
      </c>
      <c r="DQ285">
        <f t="shared" si="131"/>
        <v>0.51</v>
      </c>
      <c r="EB285">
        <v>777180</v>
      </c>
      <c r="EE285">
        <v>0.51</v>
      </c>
      <c r="EF285">
        <f t="shared" si="132"/>
        <v>0.51</v>
      </c>
      <c r="EQ285">
        <v>777180</v>
      </c>
      <c r="ET285">
        <v>0.51</v>
      </c>
      <c r="EU285">
        <f t="shared" si="133"/>
        <v>0.51</v>
      </c>
      <c r="FF285">
        <v>777180</v>
      </c>
      <c r="FI285">
        <v>0.52</v>
      </c>
      <c r="FJ285">
        <f t="shared" si="134"/>
        <v>0.52</v>
      </c>
      <c r="FU285">
        <v>777180</v>
      </c>
      <c r="FX285">
        <v>0.5</v>
      </c>
      <c r="FY285">
        <f t="shared" si="135"/>
        <v>0.5</v>
      </c>
      <c r="GJ285">
        <v>777180</v>
      </c>
      <c r="GM285">
        <v>0.5</v>
      </c>
      <c r="GN285">
        <f t="shared" si="136"/>
        <v>0.5</v>
      </c>
      <c r="GY285">
        <v>777180</v>
      </c>
      <c r="HB285">
        <v>0.56000000000000005</v>
      </c>
      <c r="HC285">
        <f t="shared" si="137"/>
        <v>0.56000000000000005</v>
      </c>
      <c r="HN285">
        <v>777180</v>
      </c>
      <c r="HQ285">
        <v>0.41</v>
      </c>
      <c r="HR285">
        <f t="shared" si="138"/>
        <v>0.41</v>
      </c>
      <c r="ID285">
        <v>777582</v>
      </c>
      <c r="IG285">
        <v>0.48</v>
      </c>
      <c r="IH285">
        <f t="shared" si="139"/>
        <v>0.48</v>
      </c>
      <c r="IS285">
        <v>777582</v>
      </c>
      <c r="IV285">
        <v>0.41</v>
      </c>
      <c r="IW285">
        <f t="shared" si="140"/>
        <v>0.41</v>
      </c>
      <c r="JH285">
        <v>777582</v>
      </c>
      <c r="JK285">
        <v>0.45</v>
      </c>
      <c r="JL285">
        <f t="shared" si="141"/>
        <v>0.45</v>
      </c>
      <c r="JW285">
        <v>777582</v>
      </c>
      <c r="JZ285">
        <v>0.44</v>
      </c>
      <c r="KA285">
        <f t="shared" si="142"/>
        <v>0.44</v>
      </c>
      <c r="KL285">
        <v>777582</v>
      </c>
      <c r="KO285">
        <v>0.42</v>
      </c>
      <c r="KP285">
        <f t="shared" si="143"/>
        <v>0.42</v>
      </c>
      <c r="LA285">
        <v>777582</v>
      </c>
      <c r="LD285">
        <v>0.42</v>
      </c>
      <c r="LE285">
        <f t="shared" si="144"/>
        <v>0.42</v>
      </c>
      <c r="LP285">
        <v>777582</v>
      </c>
      <c r="LS285">
        <v>0.41</v>
      </c>
      <c r="LT285">
        <f t="shared" si="145"/>
        <v>0.41</v>
      </c>
      <c r="ME285">
        <v>777582</v>
      </c>
      <c r="MH285">
        <v>0.39</v>
      </c>
      <c r="MI285">
        <f t="shared" si="146"/>
        <v>0.39</v>
      </c>
      <c r="MT285">
        <v>777582</v>
      </c>
      <c r="MW285">
        <v>0.43</v>
      </c>
      <c r="MX285">
        <f t="shared" si="147"/>
        <v>0.43</v>
      </c>
      <c r="NI285">
        <v>777582</v>
      </c>
      <c r="NL285">
        <v>0.45</v>
      </c>
      <c r="NM285">
        <f t="shared" si="148"/>
        <v>0.45</v>
      </c>
      <c r="NX285">
        <v>777582</v>
      </c>
      <c r="OA285">
        <v>0.47</v>
      </c>
      <c r="OB285">
        <f t="shared" si="149"/>
        <v>0.47</v>
      </c>
      <c r="OM285">
        <v>777582</v>
      </c>
      <c r="OP285">
        <v>0.45</v>
      </c>
      <c r="OQ285">
        <f t="shared" si="150"/>
        <v>0.45</v>
      </c>
      <c r="PB285">
        <v>777582</v>
      </c>
      <c r="PE285">
        <v>0.48</v>
      </c>
      <c r="PF285">
        <f t="shared" si="151"/>
        <v>0.48</v>
      </c>
      <c r="PQ285">
        <v>777582</v>
      </c>
      <c r="PT285">
        <v>0.45</v>
      </c>
      <c r="PU285">
        <f t="shared" si="152"/>
        <v>0.45</v>
      </c>
      <c r="QF285">
        <v>777582</v>
      </c>
      <c r="QI285">
        <v>0.47</v>
      </c>
      <c r="QJ285">
        <f t="shared" si="153"/>
        <v>0.47</v>
      </c>
      <c r="QU285">
        <v>777582</v>
      </c>
      <c r="QX285">
        <v>0.42</v>
      </c>
      <c r="QY285">
        <f t="shared" si="154"/>
        <v>0.42</v>
      </c>
    </row>
    <row r="286" spans="12:467" x14ac:dyDescent="0.2">
      <c r="L286">
        <v>777185</v>
      </c>
      <c r="O286">
        <v>0.55000000000000004</v>
      </c>
      <c r="P286">
        <f t="shared" si="124"/>
        <v>0.55000000000000004</v>
      </c>
      <c r="AA286">
        <v>777185</v>
      </c>
      <c r="AD286">
        <v>0.59</v>
      </c>
      <c r="AE286">
        <f t="shared" si="125"/>
        <v>0.59</v>
      </c>
      <c r="AP286">
        <v>777185</v>
      </c>
      <c r="AS286">
        <v>0.76</v>
      </c>
      <c r="AT286">
        <f t="shared" si="126"/>
        <v>0.76</v>
      </c>
      <c r="BE286">
        <v>777185</v>
      </c>
      <c r="BH286">
        <v>0.63</v>
      </c>
      <c r="BI286">
        <f t="shared" si="127"/>
        <v>0.63</v>
      </c>
      <c r="BT286">
        <v>777185</v>
      </c>
      <c r="BW286">
        <v>0.45</v>
      </c>
      <c r="BX286">
        <f t="shared" si="128"/>
        <v>0.45</v>
      </c>
      <c r="CI286">
        <v>777185</v>
      </c>
      <c r="CL286">
        <v>0.56000000000000005</v>
      </c>
      <c r="CM286">
        <f t="shared" si="129"/>
        <v>0.56000000000000005</v>
      </c>
      <c r="CX286">
        <v>777185</v>
      </c>
      <c r="DA286">
        <v>0.53</v>
      </c>
      <c r="DB286">
        <f t="shared" si="130"/>
        <v>0.53</v>
      </c>
      <c r="DM286">
        <v>777185</v>
      </c>
      <c r="DP286">
        <v>0.55000000000000004</v>
      </c>
      <c r="DQ286">
        <f t="shared" si="131"/>
        <v>0.55000000000000004</v>
      </c>
      <c r="EB286">
        <v>777185</v>
      </c>
      <c r="EE286">
        <v>0.55000000000000004</v>
      </c>
      <c r="EF286">
        <f t="shared" si="132"/>
        <v>0.55000000000000004</v>
      </c>
      <c r="EQ286">
        <v>777185</v>
      </c>
      <c r="ET286">
        <v>0.55000000000000004</v>
      </c>
      <c r="EU286">
        <f t="shared" si="133"/>
        <v>0.55000000000000004</v>
      </c>
      <c r="FF286">
        <v>777185</v>
      </c>
      <c r="FI286">
        <v>0.55000000000000004</v>
      </c>
      <c r="FJ286">
        <f t="shared" si="134"/>
        <v>0.55000000000000004</v>
      </c>
      <c r="FU286">
        <v>777185</v>
      </c>
      <c r="FX286">
        <v>0.54</v>
      </c>
      <c r="FY286">
        <f t="shared" si="135"/>
        <v>0.54</v>
      </c>
      <c r="GJ286">
        <v>777185</v>
      </c>
      <c r="GM286">
        <v>0.54</v>
      </c>
      <c r="GN286">
        <f t="shared" si="136"/>
        <v>0.54</v>
      </c>
      <c r="GY286">
        <v>777185</v>
      </c>
      <c r="HB286">
        <v>0.59</v>
      </c>
      <c r="HC286">
        <f t="shared" si="137"/>
        <v>0.59</v>
      </c>
      <c r="HN286">
        <v>777185</v>
      </c>
      <c r="HQ286">
        <v>0.57999999999999996</v>
      </c>
      <c r="HR286">
        <f t="shared" si="138"/>
        <v>0.57999999999999996</v>
      </c>
      <c r="ID286">
        <v>777587</v>
      </c>
      <c r="IG286">
        <v>0.47</v>
      </c>
      <c r="IH286">
        <f t="shared" si="139"/>
        <v>0.47</v>
      </c>
      <c r="IS286">
        <v>777587</v>
      </c>
      <c r="IV286">
        <v>0.42</v>
      </c>
      <c r="IW286">
        <f t="shared" si="140"/>
        <v>0.42</v>
      </c>
      <c r="JH286">
        <v>777587</v>
      </c>
      <c r="JK286">
        <v>0.48</v>
      </c>
      <c r="JL286">
        <f t="shared" si="141"/>
        <v>0.48</v>
      </c>
      <c r="JW286">
        <v>777587</v>
      </c>
      <c r="JZ286">
        <v>0.42</v>
      </c>
      <c r="KA286">
        <f t="shared" si="142"/>
        <v>0.42</v>
      </c>
      <c r="KL286">
        <v>777587</v>
      </c>
      <c r="KO286">
        <v>0.51</v>
      </c>
      <c r="KP286">
        <f t="shared" si="143"/>
        <v>0.51</v>
      </c>
      <c r="LA286">
        <v>777587</v>
      </c>
      <c r="LD286">
        <v>0.48</v>
      </c>
      <c r="LE286">
        <f t="shared" si="144"/>
        <v>0.48</v>
      </c>
      <c r="LP286">
        <v>777587</v>
      </c>
      <c r="LS286">
        <v>0.45</v>
      </c>
      <c r="LT286">
        <f t="shared" si="145"/>
        <v>0.45</v>
      </c>
      <c r="ME286">
        <v>777587</v>
      </c>
      <c r="MH286">
        <v>0.48</v>
      </c>
      <c r="MI286">
        <f t="shared" si="146"/>
        <v>0.48</v>
      </c>
      <c r="MT286">
        <v>777587</v>
      </c>
      <c r="MW286">
        <v>0.57999999999999996</v>
      </c>
      <c r="MX286">
        <f t="shared" si="147"/>
        <v>0.57999999999999996</v>
      </c>
      <c r="NI286">
        <v>777587</v>
      </c>
      <c r="NL286">
        <v>0.43</v>
      </c>
      <c r="NM286">
        <f t="shared" si="148"/>
        <v>0.43</v>
      </c>
      <c r="NX286">
        <v>777587</v>
      </c>
      <c r="OA286">
        <v>0.49</v>
      </c>
      <c r="OB286">
        <f t="shared" si="149"/>
        <v>0.49</v>
      </c>
      <c r="OM286">
        <v>777587</v>
      </c>
      <c r="OP286">
        <v>0.45</v>
      </c>
      <c r="OQ286">
        <f t="shared" si="150"/>
        <v>0.45</v>
      </c>
      <c r="PB286">
        <v>777587</v>
      </c>
      <c r="PE286">
        <v>0.46</v>
      </c>
      <c r="PF286">
        <f t="shared" si="151"/>
        <v>0.46</v>
      </c>
      <c r="PQ286">
        <v>777587</v>
      </c>
      <c r="PT286">
        <v>0.42</v>
      </c>
      <c r="PU286">
        <f t="shared" si="152"/>
        <v>0.42</v>
      </c>
      <c r="QF286">
        <v>777587</v>
      </c>
      <c r="QI286">
        <v>0.45</v>
      </c>
      <c r="QJ286">
        <f t="shared" si="153"/>
        <v>0.45</v>
      </c>
      <c r="QU286">
        <v>777587</v>
      </c>
      <c r="QX286">
        <v>0.44</v>
      </c>
      <c r="QY286">
        <f t="shared" si="154"/>
        <v>0.44</v>
      </c>
    </row>
    <row r="287" spans="12:467" x14ac:dyDescent="0.2">
      <c r="L287">
        <v>777187</v>
      </c>
      <c r="O287">
        <v>0.53</v>
      </c>
      <c r="P287">
        <f t="shared" si="124"/>
        <v>0.53</v>
      </c>
      <c r="AA287">
        <v>777187</v>
      </c>
      <c r="AD287">
        <v>0.63</v>
      </c>
      <c r="AE287">
        <f t="shared" si="125"/>
        <v>0.63</v>
      </c>
      <c r="AP287">
        <v>777187</v>
      </c>
      <c r="AS287">
        <v>0.64</v>
      </c>
      <c r="AT287">
        <f t="shared" si="126"/>
        <v>0.64</v>
      </c>
      <c r="BE287">
        <v>777187</v>
      </c>
      <c r="BH287">
        <v>0.53</v>
      </c>
      <c r="BI287">
        <f t="shared" si="127"/>
        <v>0.53</v>
      </c>
      <c r="BT287">
        <v>777187</v>
      </c>
      <c r="BW287">
        <v>0.57999999999999996</v>
      </c>
      <c r="BX287">
        <f t="shared" si="128"/>
        <v>0.57999999999999996</v>
      </c>
      <c r="CI287">
        <v>777187</v>
      </c>
      <c r="CL287">
        <v>0.47</v>
      </c>
      <c r="CM287">
        <f t="shared" si="129"/>
        <v>0.47</v>
      </c>
      <c r="CX287">
        <v>777187</v>
      </c>
      <c r="DA287">
        <v>0.49</v>
      </c>
      <c r="DB287">
        <f t="shared" si="130"/>
        <v>0.49</v>
      </c>
      <c r="DM287">
        <v>777187</v>
      </c>
      <c r="DP287">
        <v>0.51</v>
      </c>
      <c r="DQ287">
        <f t="shared" si="131"/>
        <v>0.51</v>
      </c>
      <c r="EB287">
        <v>777187</v>
      </c>
      <c r="EE287">
        <v>0.49</v>
      </c>
      <c r="EF287">
        <f t="shared" si="132"/>
        <v>0.49</v>
      </c>
      <c r="EQ287">
        <v>777187</v>
      </c>
      <c r="ET287">
        <v>0.49</v>
      </c>
      <c r="EU287">
        <f t="shared" si="133"/>
        <v>0.49</v>
      </c>
      <c r="FF287">
        <v>777187</v>
      </c>
      <c r="FI287">
        <v>0.5</v>
      </c>
      <c r="FJ287">
        <f t="shared" si="134"/>
        <v>0.5</v>
      </c>
      <c r="FU287">
        <v>777187</v>
      </c>
      <c r="FX287">
        <v>0.48</v>
      </c>
      <c r="FY287">
        <f t="shared" si="135"/>
        <v>0.48</v>
      </c>
      <c r="GJ287">
        <v>777187</v>
      </c>
      <c r="GM287">
        <v>0.48</v>
      </c>
      <c r="GN287">
        <f t="shared" si="136"/>
        <v>0.48</v>
      </c>
      <c r="GY287">
        <v>777187</v>
      </c>
      <c r="HB287">
        <v>0.5</v>
      </c>
      <c r="HC287">
        <f t="shared" si="137"/>
        <v>0.5</v>
      </c>
      <c r="HN287">
        <v>777187</v>
      </c>
      <c r="HQ287">
        <v>0.51</v>
      </c>
      <c r="HR287">
        <f t="shared" si="138"/>
        <v>0.51</v>
      </c>
      <c r="ID287">
        <v>777588</v>
      </c>
      <c r="IG287">
        <v>0.47</v>
      </c>
      <c r="IH287">
        <f t="shared" si="139"/>
        <v>0.47</v>
      </c>
      <c r="IS287">
        <v>777588</v>
      </c>
      <c r="IV287">
        <v>0.46</v>
      </c>
      <c r="IW287">
        <f t="shared" si="140"/>
        <v>0.46</v>
      </c>
      <c r="JH287">
        <v>777588</v>
      </c>
      <c r="JK287">
        <v>0.46</v>
      </c>
      <c r="JL287">
        <f t="shared" si="141"/>
        <v>0.46</v>
      </c>
      <c r="JW287">
        <v>777588</v>
      </c>
      <c r="JZ287">
        <v>0.47</v>
      </c>
      <c r="KA287">
        <f t="shared" si="142"/>
        <v>0.47</v>
      </c>
      <c r="KL287">
        <v>777588</v>
      </c>
      <c r="KO287">
        <v>0.45</v>
      </c>
      <c r="KP287">
        <f t="shared" si="143"/>
        <v>0.45</v>
      </c>
      <c r="LA287">
        <v>777588</v>
      </c>
      <c r="LD287">
        <v>0.47</v>
      </c>
      <c r="LE287">
        <f t="shared" si="144"/>
        <v>0.47</v>
      </c>
      <c r="LP287">
        <v>777588</v>
      </c>
      <c r="LS287">
        <v>0.47</v>
      </c>
      <c r="LT287">
        <f t="shared" si="145"/>
        <v>0.47</v>
      </c>
      <c r="ME287">
        <v>777588</v>
      </c>
      <c r="MH287">
        <v>0.48</v>
      </c>
      <c r="MI287">
        <f t="shared" si="146"/>
        <v>0.48</v>
      </c>
      <c r="MT287">
        <v>777588</v>
      </c>
      <c r="MW287">
        <v>0.52</v>
      </c>
      <c r="MX287">
        <f t="shared" si="147"/>
        <v>0.52</v>
      </c>
      <c r="NI287">
        <v>777588</v>
      </c>
      <c r="NL287">
        <v>0.47</v>
      </c>
      <c r="NM287">
        <f t="shared" si="148"/>
        <v>0.47</v>
      </c>
      <c r="NX287">
        <v>777588</v>
      </c>
      <c r="OA287">
        <v>0.48</v>
      </c>
      <c r="OB287">
        <f t="shared" si="149"/>
        <v>0.48</v>
      </c>
      <c r="OM287">
        <v>777588</v>
      </c>
      <c r="OP287">
        <v>0.48</v>
      </c>
      <c r="OQ287">
        <f t="shared" si="150"/>
        <v>0.48</v>
      </c>
      <c r="PB287">
        <v>777588</v>
      </c>
      <c r="PE287">
        <v>0.45</v>
      </c>
      <c r="PF287">
        <f t="shared" si="151"/>
        <v>0.45</v>
      </c>
      <c r="PQ287">
        <v>777588</v>
      </c>
      <c r="PT287">
        <v>0.46</v>
      </c>
      <c r="PU287">
        <f t="shared" si="152"/>
        <v>0.46</v>
      </c>
      <c r="QF287">
        <v>777588</v>
      </c>
      <c r="QI287">
        <v>0.48</v>
      </c>
      <c r="QJ287">
        <f t="shared" si="153"/>
        <v>0.48</v>
      </c>
      <c r="QU287">
        <v>777588</v>
      </c>
      <c r="QX287">
        <v>0.46</v>
      </c>
      <c r="QY287">
        <f t="shared" si="154"/>
        <v>0.46</v>
      </c>
    </row>
    <row r="288" spans="12:467" x14ac:dyDescent="0.2">
      <c r="L288">
        <v>777189</v>
      </c>
      <c r="O288">
        <v>0.5</v>
      </c>
      <c r="P288">
        <f t="shared" si="124"/>
        <v>0.5</v>
      </c>
      <c r="AA288">
        <v>777189</v>
      </c>
      <c r="AD288">
        <v>0.57999999999999996</v>
      </c>
      <c r="AE288">
        <f t="shared" si="125"/>
        <v>0.57999999999999996</v>
      </c>
      <c r="AP288">
        <v>777189</v>
      </c>
      <c r="AS288">
        <v>0.62</v>
      </c>
      <c r="AT288">
        <f t="shared" si="126"/>
        <v>0.62</v>
      </c>
      <c r="BE288">
        <v>777189</v>
      </c>
      <c r="BH288">
        <v>0.46</v>
      </c>
      <c r="BI288">
        <f t="shared" si="127"/>
        <v>0.46</v>
      </c>
      <c r="BT288">
        <v>777189</v>
      </c>
      <c r="BW288">
        <v>0.45</v>
      </c>
      <c r="BX288">
        <f t="shared" si="128"/>
        <v>0.45</v>
      </c>
      <c r="CI288">
        <v>777189</v>
      </c>
      <c r="CL288">
        <v>0.53</v>
      </c>
      <c r="CM288">
        <f t="shared" si="129"/>
        <v>0.53</v>
      </c>
      <c r="CX288">
        <v>777189</v>
      </c>
      <c r="DA288">
        <v>0.49</v>
      </c>
      <c r="DB288">
        <f t="shared" si="130"/>
        <v>0.49</v>
      </c>
      <c r="DM288">
        <v>777189</v>
      </c>
      <c r="DP288">
        <v>0.52</v>
      </c>
      <c r="DQ288">
        <f t="shared" si="131"/>
        <v>0.52</v>
      </c>
      <c r="EB288">
        <v>777189</v>
      </c>
      <c r="EE288">
        <v>0.52</v>
      </c>
      <c r="EF288">
        <f t="shared" si="132"/>
        <v>0.52</v>
      </c>
      <c r="EQ288">
        <v>777189</v>
      </c>
      <c r="ET288">
        <v>0.52</v>
      </c>
      <c r="EU288">
        <f t="shared" si="133"/>
        <v>0.52</v>
      </c>
      <c r="FF288">
        <v>777189</v>
      </c>
      <c r="FI288">
        <v>0.49</v>
      </c>
      <c r="FJ288">
        <f t="shared" si="134"/>
        <v>0.49</v>
      </c>
      <c r="FU288">
        <v>777189</v>
      </c>
      <c r="FX288">
        <v>0.51</v>
      </c>
      <c r="FY288">
        <f t="shared" si="135"/>
        <v>0.51</v>
      </c>
      <c r="GJ288">
        <v>777189</v>
      </c>
      <c r="GM288">
        <v>0.52</v>
      </c>
      <c r="GN288">
        <f t="shared" si="136"/>
        <v>0.52</v>
      </c>
      <c r="GY288">
        <v>777189</v>
      </c>
      <c r="HB288">
        <v>0.5</v>
      </c>
      <c r="HC288">
        <f t="shared" si="137"/>
        <v>0.5</v>
      </c>
      <c r="HN288">
        <v>777189</v>
      </c>
      <c r="HQ288">
        <v>0.53</v>
      </c>
      <c r="HR288">
        <f t="shared" si="138"/>
        <v>0.53</v>
      </c>
      <c r="ID288">
        <v>777589</v>
      </c>
      <c r="IG288">
        <v>0.45</v>
      </c>
      <c r="IH288">
        <f t="shared" si="139"/>
        <v>0.45</v>
      </c>
      <c r="IS288">
        <v>777589</v>
      </c>
      <c r="IV288">
        <v>0.45</v>
      </c>
      <c r="IW288">
        <f t="shared" si="140"/>
        <v>0.45</v>
      </c>
      <c r="JH288">
        <v>777589</v>
      </c>
      <c r="JK288">
        <v>0.45</v>
      </c>
      <c r="JL288">
        <f t="shared" si="141"/>
        <v>0.45</v>
      </c>
      <c r="JW288">
        <v>777589</v>
      </c>
      <c r="JZ288">
        <v>0.44</v>
      </c>
      <c r="KA288">
        <f t="shared" si="142"/>
        <v>0.44</v>
      </c>
      <c r="KL288">
        <v>777589</v>
      </c>
      <c r="KO288">
        <v>0.43</v>
      </c>
      <c r="KP288">
        <f t="shared" si="143"/>
        <v>0.43</v>
      </c>
      <c r="LA288">
        <v>777589</v>
      </c>
      <c r="LD288">
        <v>0.45</v>
      </c>
      <c r="LE288">
        <f t="shared" si="144"/>
        <v>0.45</v>
      </c>
      <c r="LP288">
        <v>777589</v>
      </c>
      <c r="LS288">
        <v>0.45</v>
      </c>
      <c r="LT288">
        <f t="shared" si="145"/>
        <v>0.45</v>
      </c>
      <c r="ME288">
        <v>777589</v>
      </c>
      <c r="MH288">
        <v>0.48</v>
      </c>
      <c r="MI288">
        <f t="shared" si="146"/>
        <v>0.48</v>
      </c>
      <c r="MT288">
        <v>777589</v>
      </c>
      <c r="MW288">
        <v>0.43</v>
      </c>
      <c r="MX288">
        <f t="shared" si="147"/>
        <v>0.43</v>
      </c>
      <c r="NI288">
        <v>777589</v>
      </c>
      <c r="NL288">
        <v>0.46</v>
      </c>
      <c r="NM288">
        <f t="shared" si="148"/>
        <v>0.46</v>
      </c>
      <c r="NX288">
        <v>777589</v>
      </c>
      <c r="OA288">
        <v>0.49</v>
      </c>
      <c r="OB288">
        <f t="shared" si="149"/>
        <v>0.49</v>
      </c>
      <c r="OM288">
        <v>777589</v>
      </c>
      <c r="OP288">
        <v>0.47</v>
      </c>
      <c r="OQ288">
        <f t="shared" si="150"/>
        <v>0.47</v>
      </c>
      <c r="PB288">
        <v>777589</v>
      </c>
      <c r="PE288">
        <v>0.47</v>
      </c>
      <c r="PF288">
        <f t="shared" si="151"/>
        <v>0.47</v>
      </c>
      <c r="PQ288">
        <v>777589</v>
      </c>
      <c r="PT288">
        <v>0.43</v>
      </c>
      <c r="PU288">
        <f t="shared" si="152"/>
        <v>0.43</v>
      </c>
      <c r="QF288">
        <v>777589</v>
      </c>
      <c r="QI288">
        <v>0.45</v>
      </c>
      <c r="QJ288">
        <f t="shared" si="153"/>
        <v>0.45</v>
      </c>
      <c r="QU288">
        <v>777589</v>
      </c>
      <c r="QX288">
        <v>0.46</v>
      </c>
      <c r="QY288">
        <f t="shared" si="154"/>
        <v>0.46</v>
      </c>
    </row>
    <row r="289" spans="12:467" x14ac:dyDescent="0.2">
      <c r="L289">
        <v>777190</v>
      </c>
      <c r="O289">
        <v>0.44</v>
      </c>
      <c r="P289">
        <f t="shared" si="124"/>
        <v>0.44</v>
      </c>
      <c r="AA289">
        <v>777190</v>
      </c>
      <c r="AD289">
        <v>0.48</v>
      </c>
      <c r="AE289">
        <f t="shared" si="125"/>
        <v>0.48</v>
      </c>
      <c r="AP289">
        <v>777190</v>
      </c>
      <c r="AS289">
        <v>0.39</v>
      </c>
      <c r="AT289">
        <f t="shared" si="126"/>
        <v>0.39</v>
      </c>
      <c r="BE289">
        <v>777190</v>
      </c>
      <c r="BH289">
        <v>0.43</v>
      </c>
      <c r="BI289">
        <f t="shared" si="127"/>
        <v>0.43</v>
      </c>
      <c r="BT289">
        <v>777190</v>
      </c>
      <c r="BW289">
        <v>0.34</v>
      </c>
      <c r="BX289">
        <f t="shared" si="128"/>
        <v>0.34</v>
      </c>
      <c r="CI289">
        <v>777190</v>
      </c>
      <c r="CL289">
        <v>0.45</v>
      </c>
      <c r="CM289">
        <f t="shared" si="129"/>
        <v>0.45</v>
      </c>
      <c r="CX289">
        <v>777190</v>
      </c>
      <c r="DA289">
        <v>0.42</v>
      </c>
      <c r="DB289">
        <f t="shared" si="130"/>
        <v>0.42</v>
      </c>
      <c r="DM289">
        <v>777190</v>
      </c>
      <c r="DP289">
        <v>0.42</v>
      </c>
      <c r="DQ289">
        <f t="shared" si="131"/>
        <v>0.42</v>
      </c>
      <c r="EB289">
        <v>777190</v>
      </c>
      <c r="EE289">
        <v>0.45</v>
      </c>
      <c r="EF289">
        <f t="shared" si="132"/>
        <v>0.45</v>
      </c>
      <c r="EQ289">
        <v>777190</v>
      </c>
      <c r="ET289">
        <v>0.45</v>
      </c>
      <c r="EU289">
        <f t="shared" si="133"/>
        <v>0.45</v>
      </c>
      <c r="FF289">
        <v>777190</v>
      </c>
      <c r="FI289">
        <v>0.44</v>
      </c>
      <c r="FJ289">
        <f t="shared" si="134"/>
        <v>0.44</v>
      </c>
      <c r="FU289">
        <v>777190</v>
      </c>
      <c r="FX289">
        <v>0.43</v>
      </c>
      <c r="FY289">
        <f t="shared" si="135"/>
        <v>0.43</v>
      </c>
      <c r="GJ289">
        <v>777190</v>
      </c>
      <c r="GM289">
        <v>0.43</v>
      </c>
      <c r="GN289">
        <f t="shared" si="136"/>
        <v>0.43</v>
      </c>
      <c r="GY289">
        <v>777190</v>
      </c>
      <c r="HB289">
        <v>0.43</v>
      </c>
      <c r="HC289">
        <f t="shared" si="137"/>
        <v>0.43</v>
      </c>
      <c r="HN289">
        <v>777190</v>
      </c>
      <c r="HQ289">
        <v>0.39</v>
      </c>
      <c r="HR289">
        <f t="shared" si="138"/>
        <v>0.39</v>
      </c>
      <c r="ID289">
        <v>777590</v>
      </c>
      <c r="IG289">
        <v>0.5</v>
      </c>
      <c r="IH289">
        <f t="shared" si="139"/>
        <v>0.5</v>
      </c>
      <c r="IS289">
        <v>777590</v>
      </c>
      <c r="IV289">
        <v>0.5</v>
      </c>
      <c r="IW289">
        <f t="shared" si="140"/>
        <v>0.5</v>
      </c>
      <c r="JH289">
        <v>777590</v>
      </c>
      <c r="JK289">
        <v>0.52</v>
      </c>
      <c r="JL289">
        <f t="shared" si="141"/>
        <v>0.52</v>
      </c>
      <c r="JW289">
        <v>777590</v>
      </c>
      <c r="JZ289">
        <v>0.49</v>
      </c>
      <c r="KA289">
        <f t="shared" si="142"/>
        <v>0.49</v>
      </c>
      <c r="KL289">
        <v>777590</v>
      </c>
      <c r="KO289">
        <v>0.47</v>
      </c>
      <c r="KP289">
        <f t="shared" si="143"/>
        <v>0.47</v>
      </c>
      <c r="LA289">
        <v>777590</v>
      </c>
      <c r="LD289">
        <v>0.5</v>
      </c>
      <c r="LE289">
        <f t="shared" si="144"/>
        <v>0.5</v>
      </c>
      <c r="LP289">
        <v>777590</v>
      </c>
      <c r="LS289">
        <v>0.52</v>
      </c>
      <c r="LT289">
        <f t="shared" si="145"/>
        <v>0.52</v>
      </c>
      <c r="ME289">
        <v>777590</v>
      </c>
      <c r="MH289">
        <v>0.47</v>
      </c>
      <c r="MI289">
        <f t="shared" si="146"/>
        <v>0.47</v>
      </c>
      <c r="MT289">
        <v>777590</v>
      </c>
      <c r="MW289">
        <v>0.57999999999999996</v>
      </c>
      <c r="MX289">
        <f t="shared" si="147"/>
        <v>0.57999999999999996</v>
      </c>
      <c r="NI289">
        <v>777590</v>
      </c>
      <c r="NL289">
        <v>0.51</v>
      </c>
      <c r="NM289">
        <f t="shared" si="148"/>
        <v>0.51</v>
      </c>
      <c r="NX289">
        <v>777590</v>
      </c>
      <c r="OA289">
        <v>0.5</v>
      </c>
      <c r="OB289">
        <f t="shared" si="149"/>
        <v>0.5</v>
      </c>
      <c r="OM289">
        <v>777590</v>
      </c>
      <c r="OP289">
        <v>0.52</v>
      </c>
      <c r="OQ289">
        <f t="shared" si="150"/>
        <v>0.52</v>
      </c>
      <c r="PB289">
        <v>777590</v>
      </c>
      <c r="PE289">
        <v>0.51</v>
      </c>
      <c r="PF289">
        <f t="shared" si="151"/>
        <v>0.51</v>
      </c>
      <c r="PQ289">
        <v>777590</v>
      </c>
      <c r="PT289">
        <v>0.49</v>
      </c>
      <c r="PU289">
        <f t="shared" si="152"/>
        <v>0.49</v>
      </c>
      <c r="QF289">
        <v>777590</v>
      </c>
      <c r="QI289">
        <v>0.53</v>
      </c>
      <c r="QJ289">
        <f t="shared" si="153"/>
        <v>0.53</v>
      </c>
      <c r="QU289">
        <v>777590</v>
      </c>
      <c r="QX289">
        <v>0.52</v>
      </c>
      <c r="QY289">
        <f t="shared" si="154"/>
        <v>0.52</v>
      </c>
    </row>
    <row r="290" spans="12:467" x14ac:dyDescent="0.2">
      <c r="L290">
        <v>777193</v>
      </c>
      <c r="O290">
        <v>0.48</v>
      </c>
      <c r="P290">
        <f t="shared" si="124"/>
        <v>0.48</v>
      </c>
      <c r="AA290">
        <v>777193</v>
      </c>
      <c r="AD290">
        <v>0.42</v>
      </c>
      <c r="AE290">
        <f t="shared" si="125"/>
        <v>0.42</v>
      </c>
      <c r="AP290">
        <v>777193</v>
      </c>
      <c r="AS290">
        <v>0.26</v>
      </c>
      <c r="AT290">
        <f t="shared" si="126"/>
        <v>0.26</v>
      </c>
      <c r="BE290">
        <v>777193</v>
      </c>
      <c r="BH290">
        <v>0.48</v>
      </c>
      <c r="BI290">
        <f t="shared" si="127"/>
        <v>0.48</v>
      </c>
      <c r="BT290">
        <v>777193</v>
      </c>
      <c r="BW290">
        <v>0.51</v>
      </c>
      <c r="BX290">
        <f t="shared" si="128"/>
        <v>0.51</v>
      </c>
      <c r="CI290">
        <v>777193</v>
      </c>
      <c r="CL290">
        <v>0.51</v>
      </c>
      <c r="CM290">
        <f t="shared" si="129"/>
        <v>0.51</v>
      </c>
      <c r="CX290">
        <v>777193</v>
      </c>
      <c r="DA290">
        <v>0.55000000000000004</v>
      </c>
      <c r="DB290">
        <f t="shared" si="130"/>
        <v>0.55000000000000004</v>
      </c>
      <c r="DM290">
        <v>777193</v>
      </c>
      <c r="DP290">
        <v>0.5</v>
      </c>
      <c r="DQ290">
        <f t="shared" si="131"/>
        <v>0.5</v>
      </c>
      <c r="EB290">
        <v>777193</v>
      </c>
      <c r="EE290">
        <v>0.49</v>
      </c>
      <c r="EF290">
        <f t="shared" si="132"/>
        <v>0.49</v>
      </c>
      <c r="EQ290">
        <v>777193</v>
      </c>
      <c r="ET290">
        <v>0.49</v>
      </c>
      <c r="EU290">
        <f t="shared" si="133"/>
        <v>0.49</v>
      </c>
      <c r="FF290">
        <v>777193</v>
      </c>
      <c r="FI290">
        <v>0.52</v>
      </c>
      <c r="FJ290">
        <f t="shared" si="134"/>
        <v>0.52</v>
      </c>
      <c r="FU290">
        <v>777193</v>
      </c>
      <c r="FX290">
        <v>0.52</v>
      </c>
      <c r="FY290">
        <f t="shared" si="135"/>
        <v>0.52</v>
      </c>
      <c r="GJ290">
        <v>777193</v>
      </c>
      <c r="GM290">
        <v>0.51</v>
      </c>
      <c r="GN290">
        <f t="shared" si="136"/>
        <v>0.51</v>
      </c>
      <c r="GY290">
        <v>777193</v>
      </c>
      <c r="HB290">
        <v>0.47</v>
      </c>
      <c r="HC290">
        <f t="shared" si="137"/>
        <v>0.47</v>
      </c>
      <c r="HN290">
        <v>777193</v>
      </c>
      <c r="HQ290">
        <v>0.51</v>
      </c>
      <c r="HR290">
        <f t="shared" si="138"/>
        <v>0.51</v>
      </c>
      <c r="ID290">
        <v>777591</v>
      </c>
      <c r="IG290">
        <v>0.53</v>
      </c>
      <c r="IH290">
        <f t="shared" si="139"/>
        <v>0.53</v>
      </c>
      <c r="IS290">
        <v>777591</v>
      </c>
      <c r="IV290">
        <v>0.54</v>
      </c>
      <c r="IW290">
        <f t="shared" si="140"/>
        <v>0.54</v>
      </c>
      <c r="JH290">
        <v>777591</v>
      </c>
      <c r="JK290">
        <v>0.56999999999999995</v>
      </c>
      <c r="JL290">
        <f t="shared" si="141"/>
        <v>0.56999999999999995</v>
      </c>
      <c r="JW290">
        <v>777591</v>
      </c>
      <c r="JZ290">
        <v>0.54</v>
      </c>
      <c r="KA290">
        <f t="shared" si="142"/>
        <v>0.54</v>
      </c>
      <c r="KL290">
        <v>777591</v>
      </c>
      <c r="KO290">
        <v>0.57999999999999996</v>
      </c>
      <c r="KP290">
        <f t="shared" si="143"/>
        <v>0.57999999999999996</v>
      </c>
      <c r="LA290">
        <v>777591</v>
      </c>
      <c r="LD290">
        <v>0.53</v>
      </c>
      <c r="LE290">
        <f t="shared" si="144"/>
        <v>0.53</v>
      </c>
      <c r="LP290">
        <v>777591</v>
      </c>
      <c r="LS290">
        <v>0.53</v>
      </c>
      <c r="LT290">
        <f t="shared" si="145"/>
        <v>0.53</v>
      </c>
      <c r="ME290">
        <v>777591</v>
      </c>
      <c r="MH290">
        <v>0.55000000000000004</v>
      </c>
      <c r="MI290">
        <f t="shared" si="146"/>
        <v>0.55000000000000004</v>
      </c>
      <c r="MT290">
        <v>777591</v>
      </c>
      <c r="MW290">
        <v>0.54</v>
      </c>
      <c r="MX290">
        <f t="shared" si="147"/>
        <v>0.54</v>
      </c>
      <c r="NI290">
        <v>777591</v>
      </c>
      <c r="NL290">
        <v>0.52</v>
      </c>
      <c r="NM290">
        <f t="shared" si="148"/>
        <v>0.52</v>
      </c>
      <c r="NX290">
        <v>777591</v>
      </c>
      <c r="OA290">
        <v>0.53</v>
      </c>
      <c r="OB290">
        <f t="shared" si="149"/>
        <v>0.53</v>
      </c>
      <c r="OM290">
        <v>777591</v>
      </c>
      <c r="OP290">
        <v>0.54</v>
      </c>
      <c r="OQ290">
        <f t="shared" si="150"/>
        <v>0.54</v>
      </c>
      <c r="PB290">
        <v>777591</v>
      </c>
      <c r="PE290">
        <v>0.52</v>
      </c>
      <c r="PF290">
        <f t="shared" si="151"/>
        <v>0.52</v>
      </c>
      <c r="PQ290">
        <v>777591</v>
      </c>
      <c r="PT290">
        <v>0.55000000000000004</v>
      </c>
      <c r="PU290">
        <f t="shared" si="152"/>
        <v>0.55000000000000004</v>
      </c>
      <c r="QF290">
        <v>777591</v>
      </c>
      <c r="QI290">
        <v>0.54</v>
      </c>
      <c r="QJ290">
        <f t="shared" si="153"/>
        <v>0.54</v>
      </c>
      <c r="QU290">
        <v>777591</v>
      </c>
      <c r="QX290">
        <v>0.53</v>
      </c>
      <c r="QY290">
        <f t="shared" si="154"/>
        <v>0.53</v>
      </c>
    </row>
    <row r="291" spans="12:467" x14ac:dyDescent="0.2">
      <c r="L291">
        <v>777194</v>
      </c>
      <c r="O291">
        <v>0.54</v>
      </c>
      <c r="P291">
        <f t="shared" si="124"/>
        <v>0.54</v>
      </c>
      <c r="AA291">
        <v>777194</v>
      </c>
      <c r="AD291">
        <v>0.38</v>
      </c>
      <c r="AE291">
        <f t="shared" si="125"/>
        <v>0.38</v>
      </c>
      <c r="AP291">
        <v>777194</v>
      </c>
      <c r="AS291">
        <v>0.54</v>
      </c>
      <c r="AT291">
        <f t="shared" si="126"/>
        <v>0.54</v>
      </c>
      <c r="BE291">
        <v>777194</v>
      </c>
      <c r="BH291">
        <v>0.55000000000000004</v>
      </c>
      <c r="BI291">
        <f t="shared" si="127"/>
        <v>0.55000000000000004</v>
      </c>
      <c r="BT291">
        <v>777194</v>
      </c>
      <c r="BW291">
        <v>0.71</v>
      </c>
      <c r="BX291">
        <f t="shared" si="128"/>
        <v>0.71</v>
      </c>
      <c r="CI291">
        <v>777194</v>
      </c>
      <c r="CL291">
        <v>0.55000000000000004</v>
      </c>
      <c r="CM291">
        <f t="shared" si="129"/>
        <v>0.55000000000000004</v>
      </c>
      <c r="CX291">
        <v>777194</v>
      </c>
      <c r="DA291">
        <v>0.55000000000000004</v>
      </c>
      <c r="DB291">
        <f t="shared" si="130"/>
        <v>0.55000000000000004</v>
      </c>
      <c r="DM291">
        <v>777194</v>
      </c>
      <c r="DP291">
        <v>0.53</v>
      </c>
      <c r="DQ291">
        <f t="shared" si="131"/>
        <v>0.53</v>
      </c>
      <c r="EB291">
        <v>777194</v>
      </c>
      <c r="EE291">
        <v>0.53</v>
      </c>
      <c r="EF291">
        <f t="shared" si="132"/>
        <v>0.53</v>
      </c>
      <c r="EQ291">
        <v>777194</v>
      </c>
      <c r="ET291">
        <v>0.53</v>
      </c>
      <c r="EU291">
        <f t="shared" si="133"/>
        <v>0.53</v>
      </c>
      <c r="FF291">
        <v>777194</v>
      </c>
      <c r="FI291">
        <v>0.56999999999999995</v>
      </c>
      <c r="FJ291">
        <f t="shared" si="134"/>
        <v>0.56999999999999995</v>
      </c>
      <c r="FU291">
        <v>777194</v>
      </c>
      <c r="FX291">
        <v>0.56000000000000005</v>
      </c>
      <c r="FY291">
        <f t="shared" si="135"/>
        <v>0.56000000000000005</v>
      </c>
      <c r="GJ291">
        <v>777194</v>
      </c>
      <c r="GM291">
        <v>0.52</v>
      </c>
      <c r="GN291">
        <f t="shared" si="136"/>
        <v>0.52</v>
      </c>
      <c r="GY291">
        <v>777194</v>
      </c>
      <c r="HB291">
        <v>0.59</v>
      </c>
      <c r="HC291">
        <f t="shared" si="137"/>
        <v>0.59</v>
      </c>
      <c r="HN291">
        <v>777194</v>
      </c>
      <c r="HQ291">
        <v>0.47</v>
      </c>
      <c r="HR291">
        <f t="shared" si="138"/>
        <v>0.47</v>
      </c>
      <c r="ID291">
        <v>777594</v>
      </c>
      <c r="IG291">
        <v>0.52</v>
      </c>
      <c r="IH291">
        <f t="shared" si="139"/>
        <v>0.52</v>
      </c>
      <c r="IS291">
        <v>777594</v>
      </c>
      <c r="IV291">
        <v>0.52</v>
      </c>
      <c r="IW291">
        <f t="shared" si="140"/>
        <v>0.52</v>
      </c>
      <c r="JH291">
        <v>777594</v>
      </c>
      <c r="JK291">
        <v>0.56000000000000005</v>
      </c>
      <c r="JL291">
        <f t="shared" si="141"/>
        <v>0.56000000000000005</v>
      </c>
      <c r="JW291">
        <v>777594</v>
      </c>
      <c r="JZ291">
        <v>0.54</v>
      </c>
      <c r="KA291">
        <f t="shared" si="142"/>
        <v>0.54</v>
      </c>
      <c r="KL291">
        <v>777594</v>
      </c>
      <c r="KO291">
        <v>0.57999999999999996</v>
      </c>
      <c r="KP291">
        <f t="shared" si="143"/>
        <v>0.57999999999999996</v>
      </c>
      <c r="LA291">
        <v>777594</v>
      </c>
      <c r="LD291">
        <v>0.56000000000000005</v>
      </c>
      <c r="LE291">
        <f t="shared" si="144"/>
        <v>0.56000000000000005</v>
      </c>
      <c r="LP291">
        <v>777594</v>
      </c>
      <c r="LS291">
        <v>0.53</v>
      </c>
      <c r="LT291">
        <f t="shared" si="145"/>
        <v>0.53</v>
      </c>
      <c r="ME291">
        <v>777594</v>
      </c>
      <c r="MH291">
        <v>0.68</v>
      </c>
      <c r="MI291">
        <f t="shared" si="146"/>
        <v>0.68</v>
      </c>
      <c r="MT291">
        <v>777594</v>
      </c>
      <c r="MW291">
        <v>0.66</v>
      </c>
      <c r="MX291">
        <f t="shared" si="147"/>
        <v>0.66</v>
      </c>
      <c r="NI291">
        <v>777594</v>
      </c>
      <c r="NL291">
        <v>0.51</v>
      </c>
      <c r="NM291">
        <f t="shared" si="148"/>
        <v>0.51</v>
      </c>
      <c r="NX291">
        <v>777594</v>
      </c>
      <c r="OA291">
        <v>0.56999999999999995</v>
      </c>
      <c r="OB291">
        <f t="shared" si="149"/>
        <v>0.56999999999999995</v>
      </c>
      <c r="OM291">
        <v>777594</v>
      </c>
      <c r="OP291">
        <v>0.53</v>
      </c>
      <c r="OQ291">
        <f t="shared" si="150"/>
        <v>0.53</v>
      </c>
      <c r="PB291">
        <v>777594</v>
      </c>
      <c r="PE291">
        <v>0.54</v>
      </c>
      <c r="PF291">
        <f t="shared" si="151"/>
        <v>0.54</v>
      </c>
      <c r="PQ291">
        <v>777594</v>
      </c>
      <c r="PT291">
        <v>0.53</v>
      </c>
      <c r="PU291">
        <f t="shared" si="152"/>
        <v>0.53</v>
      </c>
      <c r="QF291">
        <v>777594</v>
      </c>
      <c r="QI291">
        <v>0.56000000000000005</v>
      </c>
      <c r="QJ291">
        <f t="shared" si="153"/>
        <v>0.56000000000000005</v>
      </c>
      <c r="QU291">
        <v>777594</v>
      </c>
      <c r="QX291">
        <v>0.55000000000000004</v>
      </c>
      <c r="QY291">
        <f t="shared" si="154"/>
        <v>0.55000000000000004</v>
      </c>
    </row>
    <row r="292" spans="12:467" x14ac:dyDescent="0.2">
      <c r="L292">
        <v>777195</v>
      </c>
      <c r="O292">
        <v>0.49</v>
      </c>
      <c r="P292">
        <f t="shared" si="124"/>
        <v>0.49</v>
      </c>
      <c r="AA292">
        <v>777195</v>
      </c>
      <c r="AD292">
        <v>0.56000000000000005</v>
      </c>
      <c r="AE292">
        <f t="shared" si="125"/>
        <v>0.56000000000000005</v>
      </c>
      <c r="AP292">
        <v>777195</v>
      </c>
      <c r="AS292">
        <v>0.73</v>
      </c>
      <c r="AT292">
        <f t="shared" si="126"/>
        <v>0.73</v>
      </c>
      <c r="BE292">
        <v>777195</v>
      </c>
      <c r="BH292">
        <v>0.66</v>
      </c>
      <c r="BI292">
        <f t="shared" si="127"/>
        <v>0.66</v>
      </c>
      <c r="BT292">
        <v>777195</v>
      </c>
      <c r="BW292">
        <v>0.57999999999999996</v>
      </c>
      <c r="BX292">
        <f t="shared" si="128"/>
        <v>0.57999999999999996</v>
      </c>
      <c r="CI292">
        <v>777195</v>
      </c>
      <c r="CL292">
        <v>0.55000000000000004</v>
      </c>
      <c r="CM292">
        <f t="shared" si="129"/>
        <v>0.55000000000000004</v>
      </c>
      <c r="CX292">
        <v>777195</v>
      </c>
      <c r="DA292">
        <v>0.53</v>
      </c>
      <c r="DB292">
        <f t="shared" si="130"/>
        <v>0.53</v>
      </c>
      <c r="DM292">
        <v>777195</v>
      </c>
      <c r="DP292">
        <v>0.55000000000000004</v>
      </c>
      <c r="DQ292">
        <f t="shared" si="131"/>
        <v>0.55000000000000004</v>
      </c>
      <c r="EB292">
        <v>777195</v>
      </c>
      <c r="EE292">
        <v>0.55000000000000004</v>
      </c>
      <c r="EF292">
        <f t="shared" si="132"/>
        <v>0.55000000000000004</v>
      </c>
      <c r="EQ292">
        <v>777195</v>
      </c>
      <c r="ET292">
        <v>0.55000000000000004</v>
      </c>
      <c r="EU292">
        <f t="shared" si="133"/>
        <v>0.55000000000000004</v>
      </c>
      <c r="FF292">
        <v>777195</v>
      </c>
      <c r="FI292">
        <v>0.55000000000000004</v>
      </c>
      <c r="FJ292">
        <f t="shared" si="134"/>
        <v>0.55000000000000004</v>
      </c>
      <c r="FU292">
        <v>777195</v>
      </c>
      <c r="FX292">
        <v>0.53</v>
      </c>
      <c r="FY292">
        <f t="shared" si="135"/>
        <v>0.53</v>
      </c>
      <c r="GJ292">
        <v>777195</v>
      </c>
      <c r="GM292">
        <v>0.5</v>
      </c>
      <c r="GN292">
        <f t="shared" si="136"/>
        <v>0.5</v>
      </c>
      <c r="GY292">
        <v>777195</v>
      </c>
      <c r="HB292">
        <v>0.56000000000000005</v>
      </c>
      <c r="HC292">
        <f t="shared" si="137"/>
        <v>0.56000000000000005</v>
      </c>
      <c r="HN292">
        <v>777195</v>
      </c>
      <c r="HQ292">
        <v>0.53</v>
      </c>
      <c r="HR292">
        <f t="shared" si="138"/>
        <v>0.53</v>
      </c>
      <c r="ID292">
        <v>777595</v>
      </c>
      <c r="IG292">
        <v>0.5</v>
      </c>
      <c r="IH292">
        <f t="shared" si="139"/>
        <v>0.5</v>
      </c>
      <c r="IS292">
        <v>777595</v>
      </c>
      <c r="IV292">
        <v>0.5</v>
      </c>
      <c r="IW292">
        <f t="shared" si="140"/>
        <v>0.5</v>
      </c>
      <c r="JH292">
        <v>777595</v>
      </c>
      <c r="JK292">
        <v>0.49</v>
      </c>
      <c r="JL292">
        <f t="shared" si="141"/>
        <v>0.49</v>
      </c>
      <c r="JW292">
        <v>777595</v>
      </c>
      <c r="JZ292">
        <v>0.51</v>
      </c>
      <c r="KA292">
        <f t="shared" si="142"/>
        <v>0.51</v>
      </c>
      <c r="KL292">
        <v>777595</v>
      </c>
      <c r="KO292">
        <v>0.56000000000000005</v>
      </c>
      <c r="KP292">
        <f t="shared" si="143"/>
        <v>0.56000000000000005</v>
      </c>
      <c r="LA292">
        <v>777595</v>
      </c>
      <c r="LD292">
        <v>0.56000000000000005</v>
      </c>
      <c r="LE292">
        <f t="shared" si="144"/>
        <v>0.56000000000000005</v>
      </c>
      <c r="LP292">
        <v>777595</v>
      </c>
      <c r="LS292">
        <v>0.53</v>
      </c>
      <c r="LT292">
        <f t="shared" si="145"/>
        <v>0.53</v>
      </c>
      <c r="ME292">
        <v>777595</v>
      </c>
      <c r="MH292">
        <v>0.52</v>
      </c>
      <c r="MI292">
        <f t="shared" si="146"/>
        <v>0.52</v>
      </c>
      <c r="MT292">
        <v>777595</v>
      </c>
      <c r="MW292">
        <v>0.51</v>
      </c>
      <c r="MX292">
        <f t="shared" si="147"/>
        <v>0.51</v>
      </c>
      <c r="NI292">
        <v>777595</v>
      </c>
      <c r="NL292">
        <v>0.51</v>
      </c>
      <c r="NM292">
        <f t="shared" si="148"/>
        <v>0.51</v>
      </c>
      <c r="NX292">
        <v>777595</v>
      </c>
      <c r="OA292">
        <v>0.54</v>
      </c>
      <c r="OB292">
        <f t="shared" si="149"/>
        <v>0.54</v>
      </c>
      <c r="OM292">
        <v>777595</v>
      </c>
      <c r="OP292">
        <v>0.54</v>
      </c>
      <c r="OQ292">
        <f t="shared" si="150"/>
        <v>0.54</v>
      </c>
      <c r="PB292">
        <v>777595</v>
      </c>
      <c r="PE292">
        <v>0.51</v>
      </c>
      <c r="PF292">
        <f t="shared" si="151"/>
        <v>0.51</v>
      </c>
      <c r="PQ292">
        <v>777595</v>
      </c>
      <c r="PT292">
        <v>0.53</v>
      </c>
      <c r="PU292">
        <f t="shared" si="152"/>
        <v>0.53</v>
      </c>
      <c r="QF292">
        <v>777595</v>
      </c>
      <c r="QI292">
        <v>0.51</v>
      </c>
      <c r="QJ292">
        <f t="shared" si="153"/>
        <v>0.51</v>
      </c>
      <c r="QU292">
        <v>777595</v>
      </c>
      <c r="QX292">
        <v>0.52</v>
      </c>
      <c r="QY292">
        <f t="shared" si="154"/>
        <v>0.52</v>
      </c>
    </row>
    <row r="293" spans="12:467" x14ac:dyDescent="0.2">
      <c r="L293">
        <v>777197</v>
      </c>
      <c r="O293">
        <v>0.5</v>
      </c>
      <c r="P293">
        <f t="shared" si="124"/>
        <v>0.5</v>
      </c>
      <c r="AA293">
        <v>777197</v>
      </c>
      <c r="AD293">
        <v>0.36</v>
      </c>
      <c r="AE293">
        <f t="shared" si="125"/>
        <v>0.36</v>
      </c>
      <c r="AP293">
        <v>777197</v>
      </c>
      <c r="AS293">
        <v>0.45</v>
      </c>
      <c r="AT293">
        <f t="shared" si="126"/>
        <v>0.45</v>
      </c>
      <c r="BE293">
        <v>777197</v>
      </c>
      <c r="BH293">
        <v>0.48</v>
      </c>
      <c r="BI293">
        <f t="shared" si="127"/>
        <v>0.48</v>
      </c>
      <c r="BT293">
        <v>777197</v>
      </c>
      <c r="BW293">
        <v>0.51</v>
      </c>
      <c r="BX293">
        <f t="shared" si="128"/>
        <v>0.51</v>
      </c>
      <c r="CI293">
        <v>777197</v>
      </c>
      <c r="CL293">
        <v>0.49</v>
      </c>
      <c r="CM293">
        <f t="shared" si="129"/>
        <v>0.49</v>
      </c>
      <c r="CX293">
        <v>777197</v>
      </c>
      <c r="DA293">
        <v>0.51</v>
      </c>
      <c r="DB293">
        <f t="shared" si="130"/>
        <v>0.51</v>
      </c>
      <c r="DM293">
        <v>777197</v>
      </c>
      <c r="DP293">
        <v>0.5</v>
      </c>
      <c r="DQ293">
        <f t="shared" si="131"/>
        <v>0.5</v>
      </c>
      <c r="EB293">
        <v>777197</v>
      </c>
      <c r="EE293">
        <v>0.49</v>
      </c>
      <c r="EF293">
        <f t="shared" si="132"/>
        <v>0.49</v>
      </c>
      <c r="EQ293">
        <v>777197</v>
      </c>
      <c r="ET293">
        <v>0.49</v>
      </c>
      <c r="EU293">
        <f t="shared" si="133"/>
        <v>0.49</v>
      </c>
      <c r="FF293">
        <v>777197</v>
      </c>
      <c r="FI293">
        <v>0.48</v>
      </c>
      <c r="FJ293">
        <f t="shared" si="134"/>
        <v>0.48</v>
      </c>
      <c r="FU293">
        <v>777197</v>
      </c>
      <c r="FX293">
        <v>0.51</v>
      </c>
      <c r="FY293">
        <f t="shared" si="135"/>
        <v>0.51</v>
      </c>
      <c r="GJ293">
        <v>777197</v>
      </c>
      <c r="GM293">
        <v>0.46</v>
      </c>
      <c r="GN293">
        <f t="shared" si="136"/>
        <v>0.46</v>
      </c>
      <c r="GY293">
        <v>777197</v>
      </c>
      <c r="HB293">
        <v>0.52</v>
      </c>
      <c r="HC293">
        <f t="shared" si="137"/>
        <v>0.52</v>
      </c>
      <c r="HN293">
        <v>777197</v>
      </c>
      <c r="HQ293">
        <v>0.48</v>
      </c>
      <c r="HR293">
        <f t="shared" si="138"/>
        <v>0.48</v>
      </c>
      <c r="ID293">
        <v>777596</v>
      </c>
      <c r="IG293">
        <v>0.52</v>
      </c>
      <c r="IH293">
        <f t="shared" si="139"/>
        <v>0.52</v>
      </c>
      <c r="IS293">
        <v>777596</v>
      </c>
      <c r="IV293">
        <v>0.51</v>
      </c>
      <c r="IW293">
        <f t="shared" si="140"/>
        <v>0.51</v>
      </c>
      <c r="JH293">
        <v>777596</v>
      </c>
      <c r="JK293">
        <v>0.55000000000000004</v>
      </c>
      <c r="JL293">
        <f t="shared" si="141"/>
        <v>0.55000000000000004</v>
      </c>
      <c r="JW293">
        <v>777596</v>
      </c>
      <c r="JZ293">
        <v>0.54</v>
      </c>
      <c r="KA293">
        <f t="shared" si="142"/>
        <v>0.54</v>
      </c>
      <c r="KL293">
        <v>777596</v>
      </c>
      <c r="KO293">
        <v>0.61</v>
      </c>
      <c r="KP293">
        <f t="shared" si="143"/>
        <v>0.61</v>
      </c>
      <c r="LA293">
        <v>777596</v>
      </c>
      <c r="LD293">
        <v>0.54</v>
      </c>
      <c r="LE293">
        <f t="shared" si="144"/>
        <v>0.54</v>
      </c>
      <c r="LP293">
        <v>777596</v>
      </c>
      <c r="LS293">
        <v>0.53</v>
      </c>
      <c r="LT293">
        <f t="shared" si="145"/>
        <v>0.53</v>
      </c>
      <c r="ME293">
        <v>777596</v>
      </c>
      <c r="MH293">
        <v>0.66</v>
      </c>
      <c r="MI293">
        <f t="shared" si="146"/>
        <v>0.66</v>
      </c>
      <c r="MT293">
        <v>777596</v>
      </c>
      <c r="MW293">
        <v>0.71</v>
      </c>
      <c r="MX293">
        <f t="shared" si="147"/>
        <v>0.71</v>
      </c>
      <c r="NI293">
        <v>777596</v>
      </c>
      <c r="NL293">
        <v>0.52</v>
      </c>
      <c r="NM293">
        <f t="shared" si="148"/>
        <v>0.52</v>
      </c>
      <c r="NX293">
        <v>777596</v>
      </c>
      <c r="OA293">
        <v>0.55000000000000004</v>
      </c>
      <c r="OB293">
        <f t="shared" si="149"/>
        <v>0.55000000000000004</v>
      </c>
      <c r="OM293">
        <v>777596</v>
      </c>
      <c r="OP293">
        <v>0.53</v>
      </c>
      <c r="OQ293">
        <f t="shared" si="150"/>
        <v>0.53</v>
      </c>
      <c r="PB293">
        <v>777596</v>
      </c>
      <c r="PE293">
        <v>0.53</v>
      </c>
      <c r="PF293">
        <f t="shared" si="151"/>
        <v>0.53</v>
      </c>
      <c r="PQ293">
        <v>777596</v>
      </c>
      <c r="PT293">
        <v>0.55000000000000004</v>
      </c>
      <c r="PU293">
        <f t="shared" si="152"/>
        <v>0.55000000000000004</v>
      </c>
      <c r="QF293">
        <v>777596</v>
      </c>
      <c r="QI293">
        <v>0.53</v>
      </c>
      <c r="QJ293">
        <f t="shared" si="153"/>
        <v>0.53</v>
      </c>
      <c r="QU293">
        <v>777596</v>
      </c>
      <c r="QX293">
        <v>0.51</v>
      </c>
      <c r="QY293">
        <f t="shared" si="154"/>
        <v>0.51</v>
      </c>
    </row>
    <row r="294" spans="12:467" x14ac:dyDescent="0.2">
      <c r="L294">
        <v>777198</v>
      </c>
      <c r="O294">
        <v>0.46</v>
      </c>
      <c r="P294">
        <f t="shared" si="124"/>
        <v>0.46</v>
      </c>
      <c r="AA294">
        <v>777198</v>
      </c>
      <c r="AD294">
        <v>0.41</v>
      </c>
      <c r="AE294">
        <f t="shared" si="125"/>
        <v>0.41</v>
      </c>
      <c r="AP294">
        <v>777198</v>
      </c>
      <c r="AS294">
        <v>0.3</v>
      </c>
      <c r="AT294">
        <f t="shared" si="126"/>
        <v>0.3</v>
      </c>
      <c r="BE294">
        <v>777198</v>
      </c>
      <c r="BH294">
        <v>0.38</v>
      </c>
      <c r="BI294">
        <f t="shared" si="127"/>
        <v>0.38</v>
      </c>
      <c r="BT294">
        <v>777198</v>
      </c>
      <c r="BW294">
        <v>0.44</v>
      </c>
      <c r="BX294">
        <f t="shared" si="128"/>
        <v>0.44</v>
      </c>
      <c r="CI294">
        <v>777198</v>
      </c>
      <c r="CL294">
        <v>0.45</v>
      </c>
      <c r="CM294">
        <f t="shared" si="129"/>
        <v>0.45</v>
      </c>
      <c r="CX294">
        <v>777198</v>
      </c>
      <c r="DA294">
        <v>0.39</v>
      </c>
      <c r="DB294">
        <f t="shared" si="130"/>
        <v>0.39</v>
      </c>
      <c r="DM294">
        <v>777198</v>
      </c>
      <c r="DP294">
        <v>0.43</v>
      </c>
      <c r="DQ294">
        <f t="shared" si="131"/>
        <v>0.43</v>
      </c>
      <c r="EB294">
        <v>777198</v>
      </c>
      <c r="EE294">
        <v>0.45</v>
      </c>
      <c r="EF294">
        <f t="shared" si="132"/>
        <v>0.45</v>
      </c>
      <c r="EQ294">
        <v>777198</v>
      </c>
      <c r="ET294">
        <v>0.45</v>
      </c>
      <c r="EU294">
        <f t="shared" si="133"/>
        <v>0.45</v>
      </c>
      <c r="FF294">
        <v>777198</v>
      </c>
      <c r="FI294">
        <v>0.45</v>
      </c>
      <c r="FJ294">
        <f t="shared" si="134"/>
        <v>0.45</v>
      </c>
      <c r="FU294">
        <v>777198</v>
      </c>
      <c r="FX294">
        <v>0.47</v>
      </c>
      <c r="FY294">
        <f t="shared" si="135"/>
        <v>0.47</v>
      </c>
      <c r="GJ294">
        <v>777198</v>
      </c>
      <c r="GM294">
        <v>0.43</v>
      </c>
      <c r="GN294">
        <f t="shared" si="136"/>
        <v>0.43</v>
      </c>
      <c r="GY294">
        <v>777198</v>
      </c>
      <c r="HB294">
        <v>0.45</v>
      </c>
      <c r="HC294">
        <f t="shared" si="137"/>
        <v>0.45</v>
      </c>
      <c r="HN294">
        <v>777198</v>
      </c>
      <c r="HQ294">
        <v>0.35</v>
      </c>
      <c r="HR294">
        <f t="shared" si="138"/>
        <v>0.35</v>
      </c>
      <c r="ID294">
        <v>777602</v>
      </c>
      <c r="IG294">
        <v>0.49</v>
      </c>
      <c r="IH294">
        <f t="shared" si="139"/>
        <v>0.49</v>
      </c>
      <c r="IS294">
        <v>777602</v>
      </c>
      <c r="IV294">
        <v>0.46</v>
      </c>
      <c r="IW294">
        <f t="shared" si="140"/>
        <v>0.46</v>
      </c>
      <c r="JH294">
        <v>777602</v>
      </c>
      <c r="JK294">
        <v>0.46</v>
      </c>
      <c r="JL294">
        <f t="shared" si="141"/>
        <v>0.46</v>
      </c>
      <c r="JW294">
        <v>777602</v>
      </c>
      <c r="JZ294">
        <v>0.49</v>
      </c>
      <c r="KA294">
        <f t="shared" si="142"/>
        <v>0.49</v>
      </c>
      <c r="KL294">
        <v>777602</v>
      </c>
      <c r="KO294">
        <v>0.48</v>
      </c>
      <c r="KP294">
        <f t="shared" si="143"/>
        <v>0.48</v>
      </c>
      <c r="LA294">
        <v>777602</v>
      </c>
      <c r="LD294">
        <v>0.49</v>
      </c>
      <c r="LE294">
        <f t="shared" si="144"/>
        <v>0.49</v>
      </c>
      <c r="LP294">
        <v>777602</v>
      </c>
      <c r="LS294">
        <v>0.48</v>
      </c>
      <c r="LT294">
        <f t="shared" si="145"/>
        <v>0.48</v>
      </c>
      <c r="ME294">
        <v>777602</v>
      </c>
      <c r="MH294">
        <v>0.47</v>
      </c>
      <c r="MI294">
        <f t="shared" si="146"/>
        <v>0.47</v>
      </c>
      <c r="MT294">
        <v>777602</v>
      </c>
      <c r="MW294">
        <v>0.46</v>
      </c>
      <c r="MX294">
        <f t="shared" si="147"/>
        <v>0.46</v>
      </c>
      <c r="NI294">
        <v>777602</v>
      </c>
      <c r="NL294">
        <v>0.46</v>
      </c>
      <c r="NM294">
        <f t="shared" si="148"/>
        <v>0.46</v>
      </c>
      <c r="NX294">
        <v>777602</v>
      </c>
      <c r="OA294">
        <v>0.49</v>
      </c>
      <c r="OB294">
        <f t="shared" si="149"/>
        <v>0.49</v>
      </c>
      <c r="OM294">
        <v>777602</v>
      </c>
      <c r="OP294">
        <v>0.5</v>
      </c>
      <c r="OQ294">
        <f t="shared" si="150"/>
        <v>0.5</v>
      </c>
      <c r="PB294">
        <v>777602</v>
      </c>
      <c r="PE294">
        <v>0.46</v>
      </c>
      <c r="PF294">
        <f t="shared" si="151"/>
        <v>0.46</v>
      </c>
      <c r="PQ294">
        <v>777602</v>
      </c>
      <c r="PT294">
        <v>0.47</v>
      </c>
      <c r="PU294">
        <f t="shared" si="152"/>
        <v>0.47</v>
      </c>
      <c r="QF294">
        <v>777602</v>
      </c>
      <c r="QI294">
        <v>0.48</v>
      </c>
      <c r="QJ294">
        <f t="shared" si="153"/>
        <v>0.48</v>
      </c>
      <c r="QU294">
        <v>777602</v>
      </c>
      <c r="QX294">
        <v>0.46</v>
      </c>
      <c r="QY294">
        <f t="shared" si="154"/>
        <v>0.46</v>
      </c>
    </row>
    <row r="295" spans="12:467" x14ac:dyDescent="0.2">
      <c r="L295">
        <v>777163</v>
      </c>
      <c r="O295">
        <v>0.41</v>
      </c>
      <c r="P295">
        <f t="shared" si="124"/>
        <v>0.41</v>
      </c>
      <c r="AA295">
        <v>777163</v>
      </c>
      <c r="AD295">
        <v>0.54</v>
      </c>
      <c r="AE295">
        <f t="shared" si="125"/>
        <v>0.54</v>
      </c>
      <c r="AP295">
        <v>777163</v>
      </c>
      <c r="AS295">
        <v>0.43</v>
      </c>
      <c r="AT295">
        <f t="shared" si="126"/>
        <v>0.43</v>
      </c>
      <c r="BE295">
        <v>777163</v>
      </c>
      <c r="BH295">
        <v>0.5</v>
      </c>
      <c r="BI295">
        <f t="shared" si="127"/>
        <v>0.5</v>
      </c>
      <c r="BT295">
        <v>777163</v>
      </c>
      <c r="BW295">
        <v>0.54</v>
      </c>
      <c r="BX295">
        <f t="shared" si="128"/>
        <v>0.54</v>
      </c>
      <c r="CI295">
        <v>777163</v>
      </c>
      <c r="CL295">
        <v>0.46</v>
      </c>
      <c r="CM295">
        <f t="shared" si="129"/>
        <v>0.46</v>
      </c>
      <c r="CX295">
        <v>777163</v>
      </c>
      <c r="DA295">
        <v>0.44</v>
      </c>
      <c r="DB295">
        <f t="shared" si="130"/>
        <v>0.44</v>
      </c>
      <c r="DM295">
        <v>777163</v>
      </c>
      <c r="DP295">
        <v>0.44</v>
      </c>
      <c r="DQ295">
        <f t="shared" si="131"/>
        <v>0.44</v>
      </c>
      <c r="EB295">
        <v>777163</v>
      </c>
      <c r="EE295">
        <v>0.43</v>
      </c>
      <c r="EF295">
        <f t="shared" si="132"/>
        <v>0.43</v>
      </c>
      <c r="EQ295">
        <v>777163</v>
      </c>
      <c r="ET295">
        <v>0.43</v>
      </c>
      <c r="EU295">
        <f t="shared" si="133"/>
        <v>0.43</v>
      </c>
      <c r="FF295">
        <v>777163</v>
      </c>
      <c r="FI295">
        <v>0.48</v>
      </c>
      <c r="FJ295">
        <f t="shared" si="134"/>
        <v>0.48</v>
      </c>
      <c r="FU295">
        <v>777163</v>
      </c>
      <c r="FX295">
        <v>0.47</v>
      </c>
      <c r="FY295">
        <f t="shared" si="135"/>
        <v>0.47</v>
      </c>
      <c r="GJ295">
        <v>777163</v>
      </c>
      <c r="GM295">
        <v>0.44</v>
      </c>
      <c r="GN295">
        <f t="shared" si="136"/>
        <v>0.44</v>
      </c>
      <c r="GY295">
        <v>777163</v>
      </c>
      <c r="HB295">
        <v>0.48</v>
      </c>
      <c r="HC295">
        <f t="shared" si="137"/>
        <v>0.48</v>
      </c>
      <c r="HN295">
        <v>777163</v>
      </c>
      <c r="HQ295">
        <v>0.51</v>
      </c>
      <c r="HR295">
        <f t="shared" si="138"/>
        <v>0.51</v>
      </c>
      <c r="ID295">
        <v>777574</v>
      </c>
      <c r="IG295">
        <v>0.52</v>
      </c>
      <c r="IH295">
        <f t="shared" si="139"/>
        <v>0.52</v>
      </c>
      <c r="IS295">
        <v>777574</v>
      </c>
      <c r="IV295">
        <v>0.51</v>
      </c>
      <c r="IW295">
        <f t="shared" si="140"/>
        <v>0.51</v>
      </c>
      <c r="JH295">
        <v>777574</v>
      </c>
      <c r="JK295">
        <v>0.54</v>
      </c>
      <c r="JL295">
        <f t="shared" si="141"/>
        <v>0.54</v>
      </c>
      <c r="JW295">
        <v>777574</v>
      </c>
      <c r="JZ295">
        <v>0.53</v>
      </c>
      <c r="KA295">
        <f t="shared" si="142"/>
        <v>0.53</v>
      </c>
      <c r="KL295">
        <v>777574</v>
      </c>
      <c r="KO295">
        <v>0.54</v>
      </c>
      <c r="KP295">
        <f t="shared" si="143"/>
        <v>0.54</v>
      </c>
      <c r="LA295">
        <v>777574</v>
      </c>
      <c r="LD295">
        <v>0.53</v>
      </c>
      <c r="LE295">
        <f t="shared" si="144"/>
        <v>0.53</v>
      </c>
      <c r="LP295">
        <v>777574</v>
      </c>
      <c r="LS295">
        <v>0.53</v>
      </c>
      <c r="LT295">
        <f t="shared" si="145"/>
        <v>0.53</v>
      </c>
      <c r="ME295">
        <v>777574</v>
      </c>
      <c r="MH295">
        <v>0.54</v>
      </c>
      <c r="MI295">
        <f t="shared" si="146"/>
        <v>0.54</v>
      </c>
      <c r="MT295">
        <v>777574</v>
      </c>
      <c r="MW295">
        <v>0.53</v>
      </c>
      <c r="MX295">
        <f t="shared" si="147"/>
        <v>0.53</v>
      </c>
      <c r="NI295">
        <v>777574</v>
      </c>
      <c r="NL295">
        <v>0.53</v>
      </c>
      <c r="NM295">
        <f t="shared" si="148"/>
        <v>0.53</v>
      </c>
      <c r="NX295">
        <v>777574</v>
      </c>
      <c r="OA295">
        <v>0.56000000000000005</v>
      </c>
      <c r="OB295">
        <f t="shared" si="149"/>
        <v>0.56000000000000005</v>
      </c>
      <c r="OM295">
        <v>777574</v>
      </c>
      <c r="OP295">
        <v>0.55000000000000004</v>
      </c>
      <c r="OQ295">
        <f t="shared" si="150"/>
        <v>0.55000000000000004</v>
      </c>
      <c r="PB295">
        <v>777574</v>
      </c>
      <c r="PE295">
        <v>0.51</v>
      </c>
      <c r="PF295">
        <f t="shared" si="151"/>
        <v>0.51</v>
      </c>
      <c r="PQ295">
        <v>777574</v>
      </c>
      <c r="PT295">
        <v>0.53</v>
      </c>
      <c r="PU295">
        <f t="shared" si="152"/>
        <v>0.53</v>
      </c>
      <c r="QF295">
        <v>777574</v>
      </c>
      <c r="QI295">
        <v>0.54</v>
      </c>
      <c r="QJ295">
        <f t="shared" si="153"/>
        <v>0.54</v>
      </c>
      <c r="QU295">
        <v>777574</v>
      </c>
      <c r="QX295">
        <v>0.54</v>
      </c>
      <c r="QY295">
        <f t="shared" si="154"/>
        <v>0.54</v>
      </c>
    </row>
    <row r="296" spans="12:467" x14ac:dyDescent="0.2">
      <c r="L296">
        <v>777171</v>
      </c>
      <c r="O296">
        <v>0.48</v>
      </c>
      <c r="P296">
        <f t="shared" si="124"/>
        <v>0.48</v>
      </c>
      <c r="AA296">
        <v>777171</v>
      </c>
      <c r="AD296">
        <v>0.54</v>
      </c>
      <c r="AE296">
        <f t="shared" si="125"/>
        <v>0.54</v>
      </c>
      <c r="AP296">
        <v>777171</v>
      </c>
      <c r="AS296">
        <v>0.42</v>
      </c>
      <c r="AT296">
        <f t="shared" si="126"/>
        <v>0.42</v>
      </c>
      <c r="BE296">
        <v>777171</v>
      </c>
      <c r="BH296">
        <v>0.38</v>
      </c>
      <c r="BI296">
        <f t="shared" si="127"/>
        <v>0.38</v>
      </c>
      <c r="BT296">
        <v>777171</v>
      </c>
      <c r="BW296">
        <v>0.52</v>
      </c>
      <c r="BX296">
        <f t="shared" si="128"/>
        <v>0.52</v>
      </c>
      <c r="CI296">
        <v>777171</v>
      </c>
      <c r="CL296">
        <v>0.49</v>
      </c>
      <c r="CM296">
        <f t="shared" si="129"/>
        <v>0.49</v>
      </c>
      <c r="CX296">
        <v>777171</v>
      </c>
      <c r="DA296">
        <v>0.5</v>
      </c>
      <c r="DB296">
        <f t="shared" si="130"/>
        <v>0.5</v>
      </c>
      <c r="DM296">
        <v>777171</v>
      </c>
      <c r="DP296">
        <v>0.49</v>
      </c>
      <c r="DQ296">
        <f t="shared" si="131"/>
        <v>0.49</v>
      </c>
      <c r="EB296">
        <v>777171</v>
      </c>
      <c r="EE296">
        <v>0.52</v>
      </c>
      <c r="EF296">
        <f t="shared" si="132"/>
        <v>0.52</v>
      </c>
      <c r="EQ296">
        <v>777171</v>
      </c>
      <c r="ET296">
        <v>0.52</v>
      </c>
      <c r="EU296">
        <f t="shared" si="133"/>
        <v>0.52</v>
      </c>
      <c r="FF296">
        <v>777171</v>
      </c>
      <c r="FI296">
        <v>0.48</v>
      </c>
      <c r="FJ296">
        <f t="shared" si="134"/>
        <v>0.48</v>
      </c>
      <c r="FU296">
        <v>777171</v>
      </c>
      <c r="FX296">
        <v>0.47</v>
      </c>
      <c r="FY296">
        <f t="shared" si="135"/>
        <v>0.47</v>
      </c>
      <c r="GJ296">
        <v>777171</v>
      </c>
      <c r="GM296">
        <v>0.48</v>
      </c>
      <c r="GN296">
        <f t="shared" si="136"/>
        <v>0.48</v>
      </c>
      <c r="GY296">
        <v>777171</v>
      </c>
      <c r="HB296">
        <v>0.49</v>
      </c>
      <c r="HC296">
        <f t="shared" si="137"/>
        <v>0.49</v>
      </c>
      <c r="HN296">
        <v>777171</v>
      </c>
      <c r="HQ296">
        <v>0.45</v>
      </c>
      <c r="HR296">
        <f t="shared" si="138"/>
        <v>0.45</v>
      </c>
      <c r="ID296">
        <v>777575</v>
      </c>
      <c r="IG296">
        <v>0.48</v>
      </c>
      <c r="IH296">
        <f t="shared" si="139"/>
        <v>0.48</v>
      </c>
      <c r="IS296">
        <v>777575</v>
      </c>
      <c r="IV296">
        <v>0.44</v>
      </c>
      <c r="IW296">
        <f t="shared" si="140"/>
        <v>0.44</v>
      </c>
      <c r="JH296">
        <v>777575</v>
      </c>
      <c r="JK296">
        <v>0.5</v>
      </c>
      <c r="JL296">
        <f t="shared" si="141"/>
        <v>0.5</v>
      </c>
      <c r="JW296">
        <v>777575</v>
      </c>
      <c r="JZ296">
        <v>0.45</v>
      </c>
      <c r="KA296">
        <f t="shared" si="142"/>
        <v>0.45</v>
      </c>
      <c r="KL296">
        <v>777575</v>
      </c>
      <c r="KO296">
        <v>0.48</v>
      </c>
      <c r="KP296">
        <f t="shared" si="143"/>
        <v>0.48</v>
      </c>
      <c r="LA296">
        <v>777575</v>
      </c>
      <c r="LD296">
        <v>0.45</v>
      </c>
      <c r="LE296">
        <f t="shared" si="144"/>
        <v>0.45</v>
      </c>
      <c r="LP296">
        <v>777575</v>
      </c>
      <c r="LS296">
        <v>0.44</v>
      </c>
      <c r="LT296">
        <f t="shared" si="145"/>
        <v>0.44</v>
      </c>
      <c r="ME296">
        <v>777575</v>
      </c>
      <c r="MH296">
        <v>0.49</v>
      </c>
      <c r="MI296">
        <f t="shared" si="146"/>
        <v>0.49</v>
      </c>
      <c r="MT296">
        <v>777575</v>
      </c>
      <c r="MW296">
        <v>0.46</v>
      </c>
      <c r="MX296">
        <f t="shared" si="147"/>
        <v>0.46</v>
      </c>
      <c r="NI296">
        <v>777575</v>
      </c>
      <c r="NL296">
        <v>0.42</v>
      </c>
      <c r="NM296">
        <f t="shared" si="148"/>
        <v>0.42</v>
      </c>
      <c r="NX296">
        <v>777575</v>
      </c>
      <c r="OA296">
        <v>0.45</v>
      </c>
      <c r="OB296">
        <f t="shared" si="149"/>
        <v>0.45</v>
      </c>
      <c r="OM296">
        <v>777575</v>
      </c>
      <c r="OP296">
        <v>0.45</v>
      </c>
      <c r="OQ296">
        <f t="shared" si="150"/>
        <v>0.45</v>
      </c>
      <c r="PB296">
        <v>777575</v>
      </c>
      <c r="PE296">
        <v>0.45</v>
      </c>
      <c r="PF296">
        <f t="shared" si="151"/>
        <v>0.45</v>
      </c>
      <c r="PQ296">
        <v>777575</v>
      </c>
      <c r="PT296">
        <v>0.48</v>
      </c>
      <c r="PU296">
        <f t="shared" si="152"/>
        <v>0.48</v>
      </c>
      <c r="QF296">
        <v>777575</v>
      </c>
      <c r="QI296">
        <v>0.45</v>
      </c>
      <c r="QJ296">
        <f t="shared" si="153"/>
        <v>0.45</v>
      </c>
      <c r="QU296">
        <v>777575</v>
      </c>
      <c r="QX296">
        <v>0.46</v>
      </c>
      <c r="QY296">
        <f t="shared" si="154"/>
        <v>0.46</v>
      </c>
    </row>
    <row r="297" spans="12:467" x14ac:dyDescent="0.2">
      <c r="L297">
        <v>777172</v>
      </c>
      <c r="O297">
        <v>0.41</v>
      </c>
      <c r="P297">
        <f t="shared" si="124"/>
        <v>0.41</v>
      </c>
      <c r="AA297">
        <v>777172</v>
      </c>
      <c r="AD297">
        <v>0.34</v>
      </c>
      <c r="AE297">
        <f t="shared" si="125"/>
        <v>0.34</v>
      </c>
      <c r="AP297">
        <v>777172</v>
      </c>
      <c r="AS297">
        <v>0.35</v>
      </c>
      <c r="AT297">
        <f t="shared" si="126"/>
        <v>0.35</v>
      </c>
      <c r="BE297">
        <v>777172</v>
      </c>
      <c r="BH297">
        <v>0.39</v>
      </c>
      <c r="BI297">
        <f t="shared" si="127"/>
        <v>0.39</v>
      </c>
      <c r="BT297">
        <v>777172</v>
      </c>
      <c r="BW297">
        <v>0.42</v>
      </c>
      <c r="BX297">
        <f t="shared" si="128"/>
        <v>0.42</v>
      </c>
      <c r="CI297">
        <v>777172</v>
      </c>
      <c r="CL297">
        <v>0.41</v>
      </c>
      <c r="CM297">
        <f t="shared" si="129"/>
        <v>0.41</v>
      </c>
      <c r="CX297">
        <v>777172</v>
      </c>
      <c r="DA297">
        <v>0.4</v>
      </c>
      <c r="DB297">
        <f t="shared" si="130"/>
        <v>0.4</v>
      </c>
      <c r="DM297">
        <v>777172</v>
      </c>
      <c r="DP297">
        <v>0.39</v>
      </c>
      <c r="DQ297">
        <f t="shared" si="131"/>
        <v>0.39</v>
      </c>
      <c r="EB297">
        <v>777172</v>
      </c>
      <c r="EE297">
        <v>0.39</v>
      </c>
      <c r="EF297">
        <f t="shared" si="132"/>
        <v>0.39</v>
      </c>
      <c r="EQ297">
        <v>777172</v>
      </c>
      <c r="ET297">
        <v>0.39</v>
      </c>
      <c r="EU297">
        <f t="shared" si="133"/>
        <v>0.39</v>
      </c>
      <c r="FF297">
        <v>777172</v>
      </c>
      <c r="FI297">
        <v>0.41</v>
      </c>
      <c r="FJ297">
        <f t="shared" si="134"/>
        <v>0.41</v>
      </c>
      <c r="FU297">
        <v>777172</v>
      </c>
      <c r="FX297">
        <v>0.45</v>
      </c>
      <c r="FY297">
        <f t="shared" si="135"/>
        <v>0.45</v>
      </c>
      <c r="GJ297">
        <v>777172</v>
      </c>
      <c r="GM297">
        <v>0.39</v>
      </c>
      <c r="GN297">
        <f t="shared" si="136"/>
        <v>0.39</v>
      </c>
      <c r="GY297">
        <v>777172</v>
      </c>
      <c r="HB297">
        <v>0.42</v>
      </c>
      <c r="HC297">
        <f t="shared" si="137"/>
        <v>0.42</v>
      </c>
      <c r="HN297">
        <v>777172</v>
      </c>
      <c r="HQ297">
        <v>0.34</v>
      </c>
      <c r="HR297">
        <f t="shared" si="138"/>
        <v>0.34</v>
      </c>
      <c r="ID297">
        <v>777576</v>
      </c>
      <c r="IG297">
        <v>0.56999999999999995</v>
      </c>
      <c r="IH297">
        <f t="shared" si="139"/>
        <v>0.56999999999999995</v>
      </c>
      <c r="IS297">
        <v>777576</v>
      </c>
      <c r="IV297">
        <v>0.54</v>
      </c>
      <c r="IW297">
        <f t="shared" si="140"/>
        <v>0.54</v>
      </c>
      <c r="JH297">
        <v>777576</v>
      </c>
      <c r="JK297">
        <v>0.6</v>
      </c>
      <c r="JL297">
        <f t="shared" si="141"/>
        <v>0.6</v>
      </c>
      <c r="JW297">
        <v>777576</v>
      </c>
      <c r="JZ297">
        <v>0.55000000000000004</v>
      </c>
      <c r="KA297">
        <f t="shared" si="142"/>
        <v>0.55000000000000004</v>
      </c>
      <c r="KL297">
        <v>777576</v>
      </c>
      <c r="KO297">
        <v>0.6</v>
      </c>
      <c r="KP297">
        <f t="shared" si="143"/>
        <v>0.6</v>
      </c>
      <c r="LA297">
        <v>777576</v>
      </c>
      <c r="LD297">
        <v>0.57999999999999996</v>
      </c>
      <c r="LE297">
        <f t="shared" si="144"/>
        <v>0.57999999999999996</v>
      </c>
      <c r="LP297">
        <v>777576</v>
      </c>
      <c r="LS297">
        <v>0.56000000000000005</v>
      </c>
      <c r="LT297">
        <f t="shared" si="145"/>
        <v>0.56000000000000005</v>
      </c>
      <c r="ME297">
        <v>777576</v>
      </c>
      <c r="MH297">
        <v>0.71</v>
      </c>
      <c r="MI297">
        <f t="shared" si="146"/>
        <v>0.71</v>
      </c>
      <c r="MT297">
        <v>777576</v>
      </c>
      <c r="MW297">
        <v>0.67</v>
      </c>
      <c r="MX297">
        <f t="shared" si="147"/>
        <v>0.67</v>
      </c>
      <c r="NI297">
        <v>777576</v>
      </c>
      <c r="NL297">
        <v>0.55000000000000004</v>
      </c>
      <c r="NM297">
        <f t="shared" si="148"/>
        <v>0.55000000000000004</v>
      </c>
      <c r="NX297">
        <v>777576</v>
      </c>
      <c r="OA297">
        <v>0.53</v>
      </c>
      <c r="OB297">
        <f t="shared" si="149"/>
        <v>0.53</v>
      </c>
      <c r="OM297">
        <v>777576</v>
      </c>
      <c r="OP297">
        <v>0.55000000000000004</v>
      </c>
      <c r="OQ297">
        <f t="shared" si="150"/>
        <v>0.55000000000000004</v>
      </c>
      <c r="PB297">
        <v>777576</v>
      </c>
      <c r="PE297">
        <v>0.56000000000000005</v>
      </c>
      <c r="PF297">
        <f t="shared" si="151"/>
        <v>0.56000000000000005</v>
      </c>
      <c r="PQ297">
        <v>777576</v>
      </c>
      <c r="PT297">
        <v>0.55000000000000004</v>
      </c>
      <c r="PU297">
        <f t="shared" si="152"/>
        <v>0.55000000000000004</v>
      </c>
      <c r="QF297">
        <v>777576</v>
      </c>
      <c r="QI297">
        <v>0.55000000000000004</v>
      </c>
      <c r="QJ297">
        <f t="shared" si="153"/>
        <v>0.55000000000000004</v>
      </c>
      <c r="QU297">
        <v>777576</v>
      </c>
      <c r="QX297">
        <v>0.56000000000000005</v>
      </c>
      <c r="QY297">
        <f t="shared" si="154"/>
        <v>0.56000000000000005</v>
      </c>
    </row>
    <row r="298" spans="12:467" x14ac:dyDescent="0.2">
      <c r="L298">
        <v>777173</v>
      </c>
      <c r="O298">
        <v>0.49</v>
      </c>
      <c r="P298">
        <f t="shared" si="124"/>
        <v>0.49</v>
      </c>
      <c r="AA298">
        <v>777173</v>
      </c>
      <c r="AD298">
        <v>0.57999999999999996</v>
      </c>
      <c r="AE298">
        <f t="shared" si="125"/>
        <v>0.57999999999999996</v>
      </c>
      <c r="AP298">
        <v>777173</v>
      </c>
      <c r="AS298">
        <v>0.36</v>
      </c>
      <c r="AT298">
        <f t="shared" si="126"/>
        <v>0.36</v>
      </c>
      <c r="BE298">
        <v>777173</v>
      </c>
      <c r="BH298">
        <v>0.61</v>
      </c>
      <c r="BI298">
        <f t="shared" si="127"/>
        <v>0.61</v>
      </c>
      <c r="BT298">
        <v>777173</v>
      </c>
      <c r="BW298">
        <v>0.47</v>
      </c>
      <c r="BX298">
        <f t="shared" si="128"/>
        <v>0.47</v>
      </c>
      <c r="CI298">
        <v>777173</v>
      </c>
      <c r="CL298">
        <v>0.54</v>
      </c>
      <c r="CM298">
        <f t="shared" si="129"/>
        <v>0.54</v>
      </c>
      <c r="CX298">
        <v>777173</v>
      </c>
      <c r="DA298">
        <v>0.54</v>
      </c>
      <c r="DB298">
        <f t="shared" si="130"/>
        <v>0.54</v>
      </c>
      <c r="DM298">
        <v>777173</v>
      </c>
      <c r="DP298">
        <v>0.55000000000000004</v>
      </c>
      <c r="DQ298">
        <f t="shared" si="131"/>
        <v>0.55000000000000004</v>
      </c>
      <c r="EB298">
        <v>777173</v>
      </c>
      <c r="EE298">
        <v>0.6</v>
      </c>
      <c r="EF298">
        <f t="shared" si="132"/>
        <v>0.6</v>
      </c>
      <c r="EQ298">
        <v>777173</v>
      </c>
      <c r="ET298">
        <v>0.6</v>
      </c>
      <c r="EU298">
        <f t="shared" si="133"/>
        <v>0.6</v>
      </c>
      <c r="FF298">
        <v>777173</v>
      </c>
      <c r="FI298">
        <v>0.54</v>
      </c>
      <c r="FJ298">
        <f t="shared" si="134"/>
        <v>0.54</v>
      </c>
      <c r="FU298">
        <v>777173</v>
      </c>
      <c r="FX298">
        <v>0.54</v>
      </c>
      <c r="FY298">
        <f t="shared" si="135"/>
        <v>0.54</v>
      </c>
      <c r="GJ298">
        <v>777173</v>
      </c>
      <c r="GM298">
        <v>0.54</v>
      </c>
      <c r="GN298">
        <f t="shared" si="136"/>
        <v>0.54</v>
      </c>
      <c r="GY298">
        <v>777173</v>
      </c>
      <c r="HB298">
        <v>0.55000000000000004</v>
      </c>
      <c r="HC298">
        <f t="shared" si="137"/>
        <v>0.55000000000000004</v>
      </c>
      <c r="HN298">
        <v>777173</v>
      </c>
      <c r="HQ298">
        <v>0.51</v>
      </c>
      <c r="HR298">
        <f t="shared" si="138"/>
        <v>0.51</v>
      </c>
      <c r="ID298">
        <v>777577</v>
      </c>
      <c r="IG298">
        <v>0.55000000000000004</v>
      </c>
      <c r="IH298">
        <f t="shared" si="139"/>
        <v>0.55000000000000004</v>
      </c>
      <c r="IS298">
        <v>777577</v>
      </c>
      <c r="IV298">
        <v>0.54</v>
      </c>
      <c r="IW298">
        <f t="shared" si="140"/>
        <v>0.54</v>
      </c>
      <c r="JH298">
        <v>777577</v>
      </c>
      <c r="JK298">
        <v>0.54</v>
      </c>
      <c r="JL298">
        <f t="shared" si="141"/>
        <v>0.54</v>
      </c>
      <c r="JW298">
        <v>777577</v>
      </c>
      <c r="JZ298">
        <v>0.56000000000000005</v>
      </c>
      <c r="KA298">
        <f t="shared" si="142"/>
        <v>0.56000000000000005</v>
      </c>
      <c r="KL298">
        <v>777577</v>
      </c>
      <c r="KO298">
        <v>0.56999999999999995</v>
      </c>
      <c r="KP298">
        <f t="shared" si="143"/>
        <v>0.56999999999999995</v>
      </c>
      <c r="LA298">
        <v>777577</v>
      </c>
      <c r="LD298">
        <v>0.52</v>
      </c>
      <c r="LE298">
        <f t="shared" si="144"/>
        <v>0.52</v>
      </c>
      <c r="LP298">
        <v>777577</v>
      </c>
      <c r="LS298">
        <v>0.53</v>
      </c>
      <c r="LT298">
        <f t="shared" si="145"/>
        <v>0.53</v>
      </c>
      <c r="ME298">
        <v>777577</v>
      </c>
      <c r="MH298">
        <v>0.54</v>
      </c>
      <c r="MI298">
        <f t="shared" si="146"/>
        <v>0.54</v>
      </c>
      <c r="MT298">
        <v>777577</v>
      </c>
      <c r="MW298">
        <v>0.52</v>
      </c>
      <c r="MX298">
        <f t="shared" si="147"/>
        <v>0.52</v>
      </c>
      <c r="NI298">
        <v>777577</v>
      </c>
      <c r="NL298">
        <v>0.53</v>
      </c>
      <c r="NM298">
        <f t="shared" si="148"/>
        <v>0.53</v>
      </c>
      <c r="NX298">
        <v>777577</v>
      </c>
      <c r="OA298">
        <v>0.53</v>
      </c>
      <c r="OB298">
        <f t="shared" si="149"/>
        <v>0.53</v>
      </c>
      <c r="OM298">
        <v>777577</v>
      </c>
      <c r="OP298">
        <v>0.54</v>
      </c>
      <c r="OQ298">
        <f t="shared" si="150"/>
        <v>0.54</v>
      </c>
      <c r="PB298">
        <v>777577</v>
      </c>
      <c r="PE298">
        <v>0.54</v>
      </c>
      <c r="PF298">
        <f t="shared" si="151"/>
        <v>0.54</v>
      </c>
      <c r="PQ298">
        <v>777577</v>
      </c>
      <c r="PT298">
        <v>0.54</v>
      </c>
      <c r="PU298">
        <f t="shared" si="152"/>
        <v>0.54</v>
      </c>
      <c r="QF298">
        <v>777577</v>
      </c>
      <c r="QI298">
        <v>0.55000000000000004</v>
      </c>
      <c r="QJ298">
        <f t="shared" si="153"/>
        <v>0.55000000000000004</v>
      </c>
      <c r="QU298">
        <v>777577</v>
      </c>
      <c r="QX298">
        <v>0.55000000000000004</v>
      </c>
      <c r="QY298">
        <f t="shared" si="154"/>
        <v>0.55000000000000004</v>
      </c>
    </row>
    <row r="299" spans="12:467" x14ac:dyDescent="0.2">
      <c r="L299">
        <v>777175</v>
      </c>
      <c r="O299">
        <v>0.43</v>
      </c>
      <c r="P299">
        <f t="shared" si="124"/>
        <v>0.43</v>
      </c>
      <c r="AA299">
        <v>777175</v>
      </c>
      <c r="AD299">
        <v>0.26</v>
      </c>
      <c r="AE299">
        <f t="shared" si="125"/>
        <v>0.26</v>
      </c>
      <c r="AP299">
        <v>777175</v>
      </c>
      <c r="AS299">
        <v>0.43</v>
      </c>
      <c r="AT299">
        <f t="shared" si="126"/>
        <v>0.43</v>
      </c>
      <c r="BE299">
        <v>777175</v>
      </c>
      <c r="BH299">
        <v>0.44</v>
      </c>
      <c r="BI299">
        <f t="shared" si="127"/>
        <v>0.44</v>
      </c>
      <c r="BT299">
        <v>777175</v>
      </c>
      <c r="BW299">
        <v>0.28999999999999998</v>
      </c>
      <c r="BX299">
        <f t="shared" si="128"/>
        <v>0.28999999999999998</v>
      </c>
      <c r="CI299">
        <v>777175</v>
      </c>
      <c r="CL299">
        <v>0.48</v>
      </c>
      <c r="CM299">
        <f t="shared" si="129"/>
        <v>0.48</v>
      </c>
      <c r="CX299">
        <v>777175</v>
      </c>
      <c r="DA299">
        <v>0.49</v>
      </c>
      <c r="DB299">
        <f t="shared" si="130"/>
        <v>0.49</v>
      </c>
      <c r="DM299">
        <v>777175</v>
      </c>
      <c r="DP299">
        <v>0.44</v>
      </c>
      <c r="DQ299">
        <f t="shared" si="131"/>
        <v>0.44</v>
      </c>
      <c r="EB299">
        <v>777175</v>
      </c>
      <c r="EE299">
        <v>0.43</v>
      </c>
      <c r="EF299">
        <f t="shared" si="132"/>
        <v>0.43</v>
      </c>
      <c r="EQ299">
        <v>777175</v>
      </c>
      <c r="ET299">
        <v>0.43</v>
      </c>
      <c r="EU299">
        <f t="shared" si="133"/>
        <v>0.43</v>
      </c>
      <c r="FF299">
        <v>777175</v>
      </c>
      <c r="FI299">
        <v>0.5</v>
      </c>
      <c r="FJ299">
        <f t="shared" si="134"/>
        <v>0.5</v>
      </c>
      <c r="FU299">
        <v>777175</v>
      </c>
      <c r="FX299">
        <v>0.5</v>
      </c>
      <c r="FY299">
        <f t="shared" si="135"/>
        <v>0.5</v>
      </c>
      <c r="GJ299">
        <v>777175</v>
      </c>
      <c r="GM299">
        <v>0.46</v>
      </c>
      <c r="GN299">
        <f t="shared" si="136"/>
        <v>0.46</v>
      </c>
      <c r="GY299">
        <v>777175</v>
      </c>
      <c r="HB299">
        <v>0.53</v>
      </c>
      <c r="HC299">
        <f t="shared" si="137"/>
        <v>0.53</v>
      </c>
      <c r="HN299">
        <v>777175</v>
      </c>
      <c r="HQ299">
        <v>0.46</v>
      </c>
      <c r="HR299">
        <f t="shared" si="138"/>
        <v>0.46</v>
      </c>
      <c r="ID299">
        <v>777578</v>
      </c>
      <c r="IG299">
        <v>0.49</v>
      </c>
      <c r="IH299">
        <f t="shared" si="139"/>
        <v>0.49</v>
      </c>
      <c r="IS299">
        <v>777578</v>
      </c>
      <c r="IV299">
        <v>0.52</v>
      </c>
      <c r="IW299">
        <f t="shared" si="140"/>
        <v>0.52</v>
      </c>
      <c r="JH299">
        <v>777578</v>
      </c>
      <c r="JK299">
        <v>0.51</v>
      </c>
      <c r="JL299">
        <f t="shared" si="141"/>
        <v>0.51</v>
      </c>
      <c r="JW299">
        <v>777578</v>
      </c>
      <c r="JZ299">
        <v>0.5</v>
      </c>
      <c r="KA299">
        <f t="shared" si="142"/>
        <v>0.5</v>
      </c>
      <c r="KL299">
        <v>777578</v>
      </c>
      <c r="KO299">
        <v>0.52</v>
      </c>
      <c r="KP299">
        <f t="shared" si="143"/>
        <v>0.52</v>
      </c>
      <c r="LA299">
        <v>777578</v>
      </c>
      <c r="LD299">
        <v>0.52</v>
      </c>
      <c r="LE299">
        <f t="shared" si="144"/>
        <v>0.52</v>
      </c>
      <c r="LP299">
        <v>777578</v>
      </c>
      <c r="LS299">
        <v>0.51</v>
      </c>
      <c r="LT299">
        <f t="shared" si="145"/>
        <v>0.51</v>
      </c>
      <c r="ME299">
        <v>777578</v>
      </c>
      <c r="MH299">
        <v>0.54</v>
      </c>
      <c r="MI299">
        <f t="shared" si="146"/>
        <v>0.54</v>
      </c>
      <c r="MT299">
        <v>777578</v>
      </c>
      <c r="MW299">
        <v>0.5</v>
      </c>
      <c r="MX299">
        <f t="shared" si="147"/>
        <v>0.5</v>
      </c>
      <c r="NI299">
        <v>777578</v>
      </c>
      <c r="NL299">
        <v>0.5</v>
      </c>
      <c r="NM299">
        <f t="shared" si="148"/>
        <v>0.5</v>
      </c>
      <c r="NX299">
        <v>777578</v>
      </c>
      <c r="OA299">
        <v>0.51</v>
      </c>
      <c r="OB299">
        <f t="shared" si="149"/>
        <v>0.51</v>
      </c>
      <c r="OM299">
        <v>777578</v>
      </c>
      <c r="OP299">
        <v>0.52</v>
      </c>
      <c r="OQ299">
        <f t="shared" si="150"/>
        <v>0.52</v>
      </c>
      <c r="PB299">
        <v>777578</v>
      </c>
      <c r="PE299">
        <v>0.51</v>
      </c>
      <c r="PF299">
        <f t="shared" si="151"/>
        <v>0.51</v>
      </c>
      <c r="PQ299">
        <v>777578</v>
      </c>
      <c r="PT299">
        <v>0.52</v>
      </c>
      <c r="PU299">
        <f t="shared" si="152"/>
        <v>0.52</v>
      </c>
      <c r="QF299">
        <v>777578</v>
      </c>
      <c r="QI299">
        <v>0.51</v>
      </c>
      <c r="QJ299">
        <f t="shared" si="153"/>
        <v>0.51</v>
      </c>
      <c r="QU299">
        <v>777578</v>
      </c>
      <c r="QX299">
        <v>0.53</v>
      </c>
      <c r="QY299">
        <f t="shared" si="154"/>
        <v>0.53</v>
      </c>
    </row>
    <row r="300" spans="12:467" x14ac:dyDescent="0.2">
      <c r="L300">
        <v>777176</v>
      </c>
      <c r="O300">
        <v>0.4</v>
      </c>
      <c r="P300">
        <f t="shared" si="124"/>
        <v>0.4</v>
      </c>
      <c r="AA300">
        <v>777176</v>
      </c>
      <c r="AD300">
        <v>0.53</v>
      </c>
      <c r="AE300">
        <f t="shared" si="125"/>
        <v>0.53</v>
      </c>
      <c r="AP300">
        <v>777176</v>
      </c>
      <c r="AS300">
        <v>0.6</v>
      </c>
      <c r="AT300">
        <f t="shared" si="126"/>
        <v>0.6</v>
      </c>
      <c r="BE300">
        <v>777176</v>
      </c>
      <c r="BH300">
        <v>0.45</v>
      </c>
      <c r="BI300">
        <f t="shared" si="127"/>
        <v>0.45</v>
      </c>
      <c r="BT300">
        <v>777176</v>
      </c>
      <c r="BW300">
        <v>0.49</v>
      </c>
      <c r="BX300">
        <f t="shared" si="128"/>
        <v>0.49</v>
      </c>
      <c r="CI300">
        <v>777176</v>
      </c>
      <c r="CL300">
        <v>0.42</v>
      </c>
      <c r="CM300">
        <f t="shared" si="129"/>
        <v>0.42</v>
      </c>
      <c r="CX300">
        <v>777176</v>
      </c>
      <c r="DA300">
        <v>0.44</v>
      </c>
      <c r="DB300">
        <f t="shared" si="130"/>
        <v>0.44</v>
      </c>
      <c r="DM300">
        <v>777176</v>
      </c>
      <c r="DP300">
        <v>0.41</v>
      </c>
      <c r="DQ300">
        <f t="shared" si="131"/>
        <v>0.41</v>
      </c>
      <c r="EB300">
        <v>777176</v>
      </c>
      <c r="EE300">
        <v>0.45</v>
      </c>
      <c r="EF300">
        <f t="shared" si="132"/>
        <v>0.45</v>
      </c>
      <c r="EQ300">
        <v>777176</v>
      </c>
      <c r="ET300">
        <v>0.45</v>
      </c>
      <c r="EU300">
        <f t="shared" si="133"/>
        <v>0.45</v>
      </c>
      <c r="FF300">
        <v>777176</v>
      </c>
      <c r="FI300">
        <v>0.42</v>
      </c>
      <c r="FJ300">
        <f t="shared" si="134"/>
        <v>0.42</v>
      </c>
      <c r="FU300">
        <v>777176</v>
      </c>
      <c r="FX300">
        <v>0.44</v>
      </c>
      <c r="FY300">
        <f t="shared" si="135"/>
        <v>0.44</v>
      </c>
      <c r="GJ300">
        <v>777176</v>
      </c>
      <c r="GM300">
        <v>0.42</v>
      </c>
      <c r="GN300">
        <f t="shared" si="136"/>
        <v>0.42</v>
      </c>
      <c r="GY300">
        <v>777176</v>
      </c>
      <c r="HB300">
        <v>0.44</v>
      </c>
      <c r="HC300">
        <f t="shared" si="137"/>
        <v>0.44</v>
      </c>
      <c r="HN300">
        <v>777176</v>
      </c>
      <c r="HQ300">
        <v>0.45</v>
      </c>
      <c r="HR300">
        <f t="shared" si="138"/>
        <v>0.45</v>
      </c>
      <c r="ID300">
        <v>777579</v>
      </c>
      <c r="IG300">
        <v>0.46</v>
      </c>
      <c r="IH300">
        <f t="shared" si="139"/>
        <v>0.46</v>
      </c>
      <c r="IS300">
        <v>777579</v>
      </c>
      <c r="IV300">
        <v>0.45</v>
      </c>
      <c r="IW300">
        <f t="shared" si="140"/>
        <v>0.45</v>
      </c>
      <c r="JH300">
        <v>777579</v>
      </c>
      <c r="JK300">
        <v>0.51</v>
      </c>
      <c r="JL300">
        <f t="shared" si="141"/>
        <v>0.51</v>
      </c>
      <c r="JW300">
        <v>777579</v>
      </c>
      <c r="JZ300">
        <v>0.52</v>
      </c>
      <c r="KA300">
        <f t="shared" si="142"/>
        <v>0.52</v>
      </c>
      <c r="KL300">
        <v>777579</v>
      </c>
      <c r="KO300">
        <v>0.6</v>
      </c>
      <c r="KP300">
        <f t="shared" si="143"/>
        <v>0.6</v>
      </c>
      <c r="LA300">
        <v>777579</v>
      </c>
      <c r="LD300">
        <v>0.47</v>
      </c>
      <c r="LE300">
        <f t="shared" si="144"/>
        <v>0.47</v>
      </c>
      <c r="LP300">
        <v>777579</v>
      </c>
      <c r="LS300">
        <v>0.47</v>
      </c>
      <c r="LT300">
        <f t="shared" si="145"/>
        <v>0.47</v>
      </c>
      <c r="ME300">
        <v>777579</v>
      </c>
      <c r="MH300">
        <v>0.55000000000000004</v>
      </c>
      <c r="MI300">
        <f t="shared" si="146"/>
        <v>0.55000000000000004</v>
      </c>
      <c r="MT300">
        <v>777579</v>
      </c>
      <c r="MW300">
        <v>0.6</v>
      </c>
      <c r="MX300">
        <f t="shared" si="147"/>
        <v>0.6</v>
      </c>
      <c r="NI300">
        <v>777579</v>
      </c>
      <c r="NL300">
        <v>0.47</v>
      </c>
      <c r="NM300">
        <f t="shared" si="148"/>
        <v>0.47</v>
      </c>
      <c r="NX300">
        <v>777579</v>
      </c>
      <c r="OA300">
        <v>0.47</v>
      </c>
      <c r="OB300">
        <f t="shared" si="149"/>
        <v>0.47</v>
      </c>
      <c r="OM300">
        <v>777579</v>
      </c>
      <c r="OP300">
        <v>0.51</v>
      </c>
      <c r="OQ300">
        <f t="shared" si="150"/>
        <v>0.51</v>
      </c>
      <c r="PB300">
        <v>777579</v>
      </c>
      <c r="PE300">
        <v>0.51</v>
      </c>
      <c r="PF300">
        <f t="shared" si="151"/>
        <v>0.51</v>
      </c>
      <c r="PQ300">
        <v>777579</v>
      </c>
      <c r="PT300">
        <v>0.5</v>
      </c>
      <c r="PU300">
        <f t="shared" si="152"/>
        <v>0.5</v>
      </c>
      <c r="QF300">
        <v>777579</v>
      </c>
      <c r="QI300">
        <v>0.48</v>
      </c>
      <c r="QJ300">
        <f t="shared" si="153"/>
        <v>0.48</v>
      </c>
      <c r="QU300">
        <v>777579</v>
      </c>
      <c r="QX300">
        <v>0.48</v>
      </c>
      <c r="QY300">
        <f t="shared" si="154"/>
        <v>0.48</v>
      </c>
    </row>
    <row r="301" spans="12:467" x14ac:dyDescent="0.2">
      <c r="L301">
        <v>777178</v>
      </c>
      <c r="O301">
        <v>0.56000000000000005</v>
      </c>
      <c r="P301">
        <f t="shared" si="124"/>
        <v>0.56000000000000005</v>
      </c>
      <c r="AA301">
        <v>777178</v>
      </c>
      <c r="AD301">
        <v>0.66</v>
      </c>
      <c r="AE301">
        <f t="shared" si="125"/>
        <v>0.66</v>
      </c>
      <c r="AP301">
        <v>777178</v>
      </c>
      <c r="AS301">
        <v>0.5</v>
      </c>
      <c r="AT301">
        <f t="shared" si="126"/>
        <v>0.5</v>
      </c>
      <c r="BE301">
        <v>777178</v>
      </c>
      <c r="BH301">
        <v>0.49</v>
      </c>
      <c r="BI301">
        <f t="shared" si="127"/>
        <v>0.49</v>
      </c>
      <c r="BT301">
        <v>777178</v>
      </c>
      <c r="BW301">
        <v>0.61</v>
      </c>
      <c r="BX301">
        <f t="shared" si="128"/>
        <v>0.61</v>
      </c>
      <c r="CI301">
        <v>777178</v>
      </c>
      <c r="CL301">
        <v>0.57999999999999996</v>
      </c>
      <c r="CM301">
        <f t="shared" si="129"/>
        <v>0.57999999999999996</v>
      </c>
      <c r="CX301">
        <v>777178</v>
      </c>
      <c r="DA301">
        <v>0.55000000000000004</v>
      </c>
      <c r="DB301">
        <f t="shared" si="130"/>
        <v>0.55000000000000004</v>
      </c>
      <c r="DM301">
        <v>777178</v>
      </c>
      <c r="DP301">
        <v>0.56000000000000005</v>
      </c>
      <c r="DQ301">
        <f t="shared" si="131"/>
        <v>0.56000000000000005</v>
      </c>
      <c r="EB301">
        <v>777178</v>
      </c>
      <c r="EE301">
        <v>0.57999999999999996</v>
      </c>
      <c r="EF301">
        <f t="shared" si="132"/>
        <v>0.57999999999999996</v>
      </c>
      <c r="EQ301">
        <v>777178</v>
      </c>
      <c r="ET301">
        <v>0.57999999999999996</v>
      </c>
      <c r="EU301">
        <f t="shared" si="133"/>
        <v>0.57999999999999996</v>
      </c>
      <c r="FF301">
        <v>777178</v>
      </c>
      <c r="FI301">
        <v>0.56000000000000005</v>
      </c>
      <c r="FJ301">
        <f t="shared" si="134"/>
        <v>0.56000000000000005</v>
      </c>
      <c r="FU301">
        <v>777178</v>
      </c>
      <c r="FX301">
        <v>0.56000000000000005</v>
      </c>
      <c r="FY301">
        <f t="shared" si="135"/>
        <v>0.56000000000000005</v>
      </c>
      <c r="GJ301">
        <v>777178</v>
      </c>
      <c r="GM301">
        <v>0.56000000000000005</v>
      </c>
      <c r="GN301">
        <f t="shared" si="136"/>
        <v>0.56000000000000005</v>
      </c>
      <c r="GY301">
        <v>777178</v>
      </c>
      <c r="HB301">
        <v>0.59</v>
      </c>
      <c r="HC301">
        <f t="shared" si="137"/>
        <v>0.59</v>
      </c>
      <c r="HN301">
        <v>777178</v>
      </c>
      <c r="HQ301">
        <v>0.56999999999999995</v>
      </c>
      <c r="HR301">
        <f t="shared" si="138"/>
        <v>0.56999999999999995</v>
      </c>
      <c r="ID301">
        <v>777581</v>
      </c>
      <c r="IG301">
        <v>0.49</v>
      </c>
      <c r="IH301">
        <f t="shared" si="139"/>
        <v>0.49</v>
      </c>
      <c r="IS301">
        <v>777581</v>
      </c>
      <c r="IV301">
        <v>0.46</v>
      </c>
      <c r="IW301">
        <f t="shared" si="140"/>
        <v>0.46</v>
      </c>
      <c r="JH301">
        <v>777581</v>
      </c>
      <c r="JK301">
        <v>0.49</v>
      </c>
      <c r="JL301">
        <f t="shared" si="141"/>
        <v>0.49</v>
      </c>
      <c r="JW301">
        <v>777581</v>
      </c>
      <c r="JZ301">
        <v>0.49</v>
      </c>
      <c r="KA301">
        <f t="shared" si="142"/>
        <v>0.49</v>
      </c>
      <c r="KL301">
        <v>777581</v>
      </c>
      <c r="KO301">
        <v>0.41</v>
      </c>
      <c r="KP301">
        <f t="shared" si="143"/>
        <v>0.41</v>
      </c>
      <c r="LA301">
        <v>777581</v>
      </c>
      <c r="LD301">
        <v>0.48</v>
      </c>
      <c r="LE301">
        <f t="shared" si="144"/>
        <v>0.48</v>
      </c>
      <c r="LP301">
        <v>777581</v>
      </c>
      <c r="LS301">
        <v>0.49</v>
      </c>
      <c r="LT301">
        <f t="shared" si="145"/>
        <v>0.49</v>
      </c>
      <c r="ME301">
        <v>777581</v>
      </c>
      <c r="MH301">
        <v>0.47</v>
      </c>
      <c r="MI301">
        <f t="shared" si="146"/>
        <v>0.47</v>
      </c>
      <c r="MT301">
        <v>777581</v>
      </c>
      <c r="MW301">
        <v>0.4</v>
      </c>
      <c r="MX301">
        <f t="shared" si="147"/>
        <v>0.4</v>
      </c>
      <c r="NI301">
        <v>777581</v>
      </c>
      <c r="NL301">
        <v>0.5</v>
      </c>
      <c r="NM301">
        <f t="shared" si="148"/>
        <v>0.5</v>
      </c>
      <c r="NX301">
        <v>777581</v>
      </c>
      <c r="OA301">
        <v>0.47</v>
      </c>
      <c r="OB301">
        <f t="shared" si="149"/>
        <v>0.47</v>
      </c>
      <c r="OM301">
        <v>777581</v>
      </c>
      <c r="OP301">
        <v>0.49</v>
      </c>
      <c r="OQ301">
        <f t="shared" si="150"/>
        <v>0.49</v>
      </c>
      <c r="PB301">
        <v>777581</v>
      </c>
      <c r="PE301">
        <v>0.48</v>
      </c>
      <c r="PF301">
        <f t="shared" si="151"/>
        <v>0.48</v>
      </c>
      <c r="PQ301">
        <v>777581</v>
      </c>
      <c r="PT301">
        <v>0.48</v>
      </c>
      <c r="PU301">
        <f t="shared" si="152"/>
        <v>0.48</v>
      </c>
      <c r="QF301">
        <v>777581</v>
      </c>
      <c r="QI301">
        <v>0.5</v>
      </c>
      <c r="QJ301">
        <f t="shared" si="153"/>
        <v>0.5</v>
      </c>
      <c r="QU301">
        <v>777581</v>
      </c>
      <c r="QX301">
        <v>0.49</v>
      </c>
      <c r="QY301">
        <f t="shared" si="154"/>
        <v>0.49</v>
      </c>
    </row>
    <row r="302" spans="12:467" x14ac:dyDescent="0.2">
      <c r="L302">
        <v>777182</v>
      </c>
      <c r="O302">
        <v>0.56000000000000005</v>
      </c>
      <c r="P302">
        <f t="shared" si="124"/>
        <v>0.56000000000000005</v>
      </c>
      <c r="AA302">
        <v>777182</v>
      </c>
      <c r="AD302">
        <v>0.54</v>
      </c>
      <c r="AE302">
        <f t="shared" si="125"/>
        <v>0.54</v>
      </c>
      <c r="AP302">
        <v>777182</v>
      </c>
      <c r="AS302">
        <v>0.66</v>
      </c>
      <c r="AT302">
        <f t="shared" si="126"/>
        <v>0.66</v>
      </c>
      <c r="BE302">
        <v>777182</v>
      </c>
      <c r="BH302">
        <v>0.63</v>
      </c>
      <c r="BI302">
        <f t="shared" si="127"/>
        <v>0.63</v>
      </c>
      <c r="BT302">
        <v>777182</v>
      </c>
      <c r="BW302">
        <v>0.66</v>
      </c>
      <c r="BX302">
        <f t="shared" si="128"/>
        <v>0.66</v>
      </c>
      <c r="CI302">
        <v>777182</v>
      </c>
      <c r="CL302">
        <v>0.55000000000000004</v>
      </c>
      <c r="CM302">
        <f t="shared" si="129"/>
        <v>0.55000000000000004</v>
      </c>
      <c r="CX302">
        <v>777182</v>
      </c>
      <c r="DA302">
        <v>0.55000000000000004</v>
      </c>
      <c r="DB302">
        <f t="shared" si="130"/>
        <v>0.55000000000000004</v>
      </c>
      <c r="DM302">
        <v>777182</v>
      </c>
      <c r="DP302">
        <v>0.56000000000000005</v>
      </c>
      <c r="DQ302">
        <f t="shared" si="131"/>
        <v>0.56000000000000005</v>
      </c>
      <c r="EB302">
        <v>777182</v>
      </c>
      <c r="EE302">
        <v>0.55000000000000004</v>
      </c>
      <c r="EF302">
        <f t="shared" si="132"/>
        <v>0.55000000000000004</v>
      </c>
      <c r="EQ302">
        <v>777182</v>
      </c>
      <c r="ET302">
        <v>0.55000000000000004</v>
      </c>
      <c r="EU302">
        <f t="shared" si="133"/>
        <v>0.55000000000000004</v>
      </c>
      <c r="FF302">
        <v>777182</v>
      </c>
      <c r="FI302">
        <v>0.56000000000000005</v>
      </c>
      <c r="FJ302">
        <f t="shared" si="134"/>
        <v>0.56000000000000005</v>
      </c>
      <c r="FU302">
        <v>777182</v>
      </c>
      <c r="FX302">
        <v>0.55000000000000004</v>
      </c>
      <c r="FY302">
        <f t="shared" si="135"/>
        <v>0.55000000000000004</v>
      </c>
      <c r="GJ302">
        <v>777182</v>
      </c>
      <c r="GM302">
        <v>0.54</v>
      </c>
      <c r="GN302">
        <f t="shared" si="136"/>
        <v>0.54</v>
      </c>
      <c r="GY302">
        <v>777182</v>
      </c>
      <c r="HB302">
        <v>0.59</v>
      </c>
      <c r="HC302">
        <f t="shared" si="137"/>
        <v>0.59</v>
      </c>
      <c r="HN302">
        <v>777182</v>
      </c>
      <c r="HQ302">
        <v>0.56000000000000005</v>
      </c>
      <c r="HR302">
        <f t="shared" si="138"/>
        <v>0.56000000000000005</v>
      </c>
      <c r="ID302">
        <v>777584</v>
      </c>
      <c r="IG302">
        <v>0.48</v>
      </c>
      <c r="IH302">
        <f t="shared" si="139"/>
        <v>0.48</v>
      </c>
      <c r="IS302">
        <v>777584</v>
      </c>
      <c r="IV302">
        <v>0.48</v>
      </c>
      <c r="IW302">
        <f t="shared" si="140"/>
        <v>0.48</v>
      </c>
      <c r="JH302">
        <v>777584</v>
      </c>
      <c r="JK302">
        <v>0.48</v>
      </c>
      <c r="JL302">
        <f t="shared" si="141"/>
        <v>0.48</v>
      </c>
      <c r="JW302">
        <v>777584</v>
      </c>
      <c r="JZ302">
        <v>0.45</v>
      </c>
      <c r="KA302">
        <f t="shared" si="142"/>
        <v>0.45</v>
      </c>
      <c r="KL302">
        <v>777584</v>
      </c>
      <c r="KO302">
        <v>0.41</v>
      </c>
      <c r="KP302">
        <f t="shared" si="143"/>
        <v>0.41</v>
      </c>
      <c r="LA302">
        <v>777584</v>
      </c>
      <c r="LD302">
        <v>0.5</v>
      </c>
      <c r="LE302">
        <f t="shared" si="144"/>
        <v>0.5</v>
      </c>
      <c r="LP302">
        <v>777584</v>
      </c>
      <c r="LS302">
        <v>0.48</v>
      </c>
      <c r="LT302">
        <f t="shared" si="145"/>
        <v>0.48</v>
      </c>
      <c r="ME302">
        <v>777584</v>
      </c>
      <c r="MH302">
        <v>0.46</v>
      </c>
      <c r="MI302">
        <f t="shared" si="146"/>
        <v>0.46</v>
      </c>
      <c r="MT302">
        <v>777584</v>
      </c>
      <c r="MW302">
        <v>0.4</v>
      </c>
      <c r="MX302">
        <f t="shared" si="147"/>
        <v>0.4</v>
      </c>
      <c r="NI302">
        <v>777584</v>
      </c>
      <c r="NL302">
        <v>0.49</v>
      </c>
      <c r="NM302">
        <f t="shared" si="148"/>
        <v>0.49</v>
      </c>
      <c r="NX302">
        <v>777584</v>
      </c>
      <c r="OA302">
        <v>0.52</v>
      </c>
      <c r="OB302">
        <f t="shared" si="149"/>
        <v>0.52</v>
      </c>
      <c r="OM302">
        <v>777584</v>
      </c>
      <c r="OP302">
        <v>0.48</v>
      </c>
      <c r="OQ302">
        <f t="shared" si="150"/>
        <v>0.48</v>
      </c>
      <c r="PB302">
        <v>777584</v>
      </c>
      <c r="PE302">
        <v>0.47</v>
      </c>
      <c r="PF302">
        <f t="shared" si="151"/>
        <v>0.47</v>
      </c>
      <c r="PQ302">
        <v>777584</v>
      </c>
      <c r="PT302">
        <v>0.46</v>
      </c>
      <c r="PU302">
        <f t="shared" si="152"/>
        <v>0.46</v>
      </c>
      <c r="QF302">
        <v>777584</v>
      </c>
      <c r="QI302">
        <v>0.49</v>
      </c>
      <c r="QJ302">
        <f t="shared" si="153"/>
        <v>0.49</v>
      </c>
      <c r="QU302">
        <v>777584</v>
      </c>
      <c r="QX302">
        <v>0.47</v>
      </c>
      <c r="QY302">
        <f t="shared" si="154"/>
        <v>0.47</v>
      </c>
    </row>
    <row r="303" spans="12:467" x14ac:dyDescent="0.2">
      <c r="L303">
        <v>777183</v>
      </c>
      <c r="O303">
        <v>0.55000000000000004</v>
      </c>
      <c r="P303">
        <f t="shared" si="124"/>
        <v>0.55000000000000004</v>
      </c>
      <c r="AA303">
        <v>777183</v>
      </c>
      <c r="AD303">
        <v>0.5</v>
      </c>
      <c r="AE303">
        <f t="shared" si="125"/>
        <v>0.5</v>
      </c>
      <c r="AP303">
        <v>777183</v>
      </c>
      <c r="AS303">
        <v>0.64</v>
      </c>
      <c r="AT303">
        <f t="shared" si="126"/>
        <v>0.64</v>
      </c>
      <c r="BE303">
        <v>777183</v>
      </c>
      <c r="BH303">
        <v>0.57999999999999996</v>
      </c>
      <c r="BI303">
        <f t="shared" si="127"/>
        <v>0.57999999999999996</v>
      </c>
      <c r="BT303">
        <v>777183</v>
      </c>
      <c r="BW303">
        <v>0.5</v>
      </c>
      <c r="BX303">
        <f t="shared" si="128"/>
        <v>0.5</v>
      </c>
      <c r="CI303">
        <v>777183</v>
      </c>
      <c r="CL303">
        <v>0.51</v>
      </c>
      <c r="CM303">
        <f t="shared" si="129"/>
        <v>0.51</v>
      </c>
      <c r="CX303">
        <v>777183</v>
      </c>
      <c r="DA303">
        <v>0.53</v>
      </c>
      <c r="DB303">
        <f t="shared" si="130"/>
        <v>0.53</v>
      </c>
      <c r="DM303">
        <v>777183</v>
      </c>
      <c r="DP303">
        <v>0.5</v>
      </c>
      <c r="DQ303">
        <f t="shared" si="131"/>
        <v>0.5</v>
      </c>
      <c r="EB303">
        <v>777183</v>
      </c>
      <c r="EE303">
        <v>0.51</v>
      </c>
      <c r="EF303">
        <f t="shared" si="132"/>
        <v>0.51</v>
      </c>
      <c r="EQ303">
        <v>777183</v>
      </c>
      <c r="ET303">
        <v>0.51</v>
      </c>
      <c r="EU303">
        <f t="shared" si="133"/>
        <v>0.51</v>
      </c>
      <c r="FF303">
        <v>777183</v>
      </c>
      <c r="FI303">
        <v>0.52</v>
      </c>
      <c r="FJ303">
        <f t="shared" si="134"/>
        <v>0.52</v>
      </c>
      <c r="FU303">
        <v>777183</v>
      </c>
      <c r="FX303">
        <v>0.5</v>
      </c>
      <c r="FY303">
        <f t="shared" si="135"/>
        <v>0.5</v>
      </c>
      <c r="GJ303">
        <v>777183</v>
      </c>
      <c r="GM303">
        <v>0.47</v>
      </c>
      <c r="GN303">
        <f t="shared" si="136"/>
        <v>0.47</v>
      </c>
      <c r="GY303">
        <v>777183</v>
      </c>
      <c r="HB303">
        <v>0.53</v>
      </c>
      <c r="HC303">
        <f t="shared" si="137"/>
        <v>0.53</v>
      </c>
      <c r="HN303">
        <v>777183</v>
      </c>
      <c r="HQ303">
        <v>0.47</v>
      </c>
      <c r="HR303">
        <f t="shared" si="138"/>
        <v>0.47</v>
      </c>
      <c r="ID303">
        <v>777557</v>
      </c>
      <c r="IG303">
        <v>0.55000000000000004</v>
      </c>
      <c r="IH303">
        <f t="shared" si="139"/>
        <v>0.55000000000000004</v>
      </c>
      <c r="IS303">
        <v>777557</v>
      </c>
      <c r="IV303">
        <v>0.51</v>
      </c>
      <c r="IW303">
        <f t="shared" si="140"/>
        <v>0.51</v>
      </c>
      <c r="JH303">
        <v>777557</v>
      </c>
      <c r="JK303">
        <v>0.5</v>
      </c>
      <c r="JL303">
        <f t="shared" si="141"/>
        <v>0.5</v>
      </c>
      <c r="JW303">
        <v>777557</v>
      </c>
      <c r="JZ303">
        <v>0.53</v>
      </c>
      <c r="KA303">
        <f t="shared" si="142"/>
        <v>0.53</v>
      </c>
      <c r="KL303">
        <v>777557</v>
      </c>
      <c r="KO303">
        <v>0.54</v>
      </c>
      <c r="KP303">
        <f t="shared" si="143"/>
        <v>0.54</v>
      </c>
      <c r="LA303">
        <v>777557</v>
      </c>
      <c r="LD303">
        <v>0.54</v>
      </c>
      <c r="LE303">
        <f t="shared" si="144"/>
        <v>0.54</v>
      </c>
      <c r="LP303">
        <v>777557</v>
      </c>
      <c r="LS303">
        <v>0.53</v>
      </c>
      <c r="LT303">
        <f t="shared" si="145"/>
        <v>0.53</v>
      </c>
      <c r="ME303">
        <v>777557</v>
      </c>
      <c r="MH303">
        <v>0.57999999999999996</v>
      </c>
      <c r="MI303">
        <f t="shared" si="146"/>
        <v>0.57999999999999996</v>
      </c>
      <c r="MT303">
        <v>777557</v>
      </c>
      <c r="MW303">
        <v>0.5</v>
      </c>
      <c r="MX303">
        <f t="shared" si="147"/>
        <v>0.5</v>
      </c>
      <c r="NI303">
        <v>777557</v>
      </c>
      <c r="NL303">
        <v>0.52</v>
      </c>
      <c r="NM303">
        <f t="shared" si="148"/>
        <v>0.52</v>
      </c>
      <c r="NX303">
        <v>777557</v>
      </c>
      <c r="OA303">
        <v>0.54</v>
      </c>
      <c r="OB303">
        <f t="shared" si="149"/>
        <v>0.54</v>
      </c>
      <c r="OM303">
        <v>777557</v>
      </c>
      <c r="OP303">
        <v>0.53</v>
      </c>
      <c r="OQ303">
        <f t="shared" si="150"/>
        <v>0.53</v>
      </c>
      <c r="PB303">
        <v>777557</v>
      </c>
      <c r="PE303">
        <v>0.5</v>
      </c>
      <c r="PF303">
        <f t="shared" si="151"/>
        <v>0.5</v>
      </c>
      <c r="PQ303">
        <v>777557</v>
      </c>
      <c r="PT303">
        <v>0.53</v>
      </c>
      <c r="PU303">
        <f t="shared" si="152"/>
        <v>0.53</v>
      </c>
      <c r="QF303">
        <v>777557</v>
      </c>
      <c r="QI303">
        <v>0.5</v>
      </c>
      <c r="QJ303">
        <f t="shared" si="153"/>
        <v>0.5</v>
      </c>
      <c r="QU303">
        <v>777557</v>
      </c>
      <c r="QX303">
        <v>0.53</v>
      </c>
      <c r="QY303">
        <f t="shared" si="154"/>
        <v>0.53</v>
      </c>
    </row>
    <row r="304" spans="12:467" x14ac:dyDescent="0.2">
      <c r="L304">
        <v>777158</v>
      </c>
      <c r="O304">
        <v>0.46</v>
      </c>
      <c r="P304">
        <f t="shared" si="124"/>
        <v>0.46</v>
      </c>
      <c r="AA304">
        <v>777158</v>
      </c>
      <c r="AD304">
        <v>0.52</v>
      </c>
      <c r="AE304">
        <f t="shared" si="125"/>
        <v>0.52</v>
      </c>
      <c r="AP304">
        <v>777158</v>
      </c>
      <c r="AS304">
        <v>0.52</v>
      </c>
      <c r="AT304">
        <f t="shared" si="126"/>
        <v>0.52</v>
      </c>
      <c r="BE304">
        <v>777158</v>
      </c>
      <c r="BH304">
        <v>0.48</v>
      </c>
      <c r="BI304">
        <f t="shared" si="127"/>
        <v>0.48</v>
      </c>
      <c r="BT304">
        <v>777158</v>
      </c>
      <c r="BW304">
        <v>0.42</v>
      </c>
      <c r="BX304">
        <f t="shared" si="128"/>
        <v>0.42</v>
      </c>
      <c r="CI304">
        <v>777158</v>
      </c>
      <c r="CL304">
        <v>0.46</v>
      </c>
      <c r="CM304">
        <f t="shared" si="129"/>
        <v>0.46</v>
      </c>
      <c r="CX304">
        <v>777158</v>
      </c>
      <c r="DA304">
        <v>0.49</v>
      </c>
      <c r="DB304">
        <f t="shared" si="130"/>
        <v>0.49</v>
      </c>
      <c r="DM304">
        <v>777158</v>
      </c>
      <c r="DP304">
        <v>0.45</v>
      </c>
      <c r="DQ304">
        <f t="shared" si="131"/>
        <v>0.45</v>
      </c>
      <c r="EB304">
        <v>777158</v>
      </c>
      <c r="EE304">
        <v>0.49</v>
      </c>
      <c r="EF304">
        <f t="shared" si="132"/>
        <v>0.49</v>
      </c>
      <c r="EQ304">
        <v>777158</v>
      </c>
      <c r="ET304">
        <v>0.49</v>
      </c>
      <c r="EU304">
        <f t="shared" si="133"/>
        <v>0.49</v>
      </c>
      <c r="FF304">
        <v>777158</v>
      </c>
      <c r="FI304">
        <v>0.5</v>
      </c>
      <c r="FJ304">
        <f t="shared" si="134"/>
        <v>0.5</v>
      </c>
      <c r="FU304">
        <v>777158</v>
      </c>
      <c r="FX304">
        <v>0.48</v>
      </c>
      <c r="FY304">
        <f t="shared" si="135"/>
        <v>0.48</v>
      </c>
      <c r="GJ304">
        <v>777158</v>
      </c>
      <c r="GM304">
        <v>0.47</v>
      </c>
      <c r="GN304">
        <f t="shared" si="136"/>
        <v>0.47</v>
      </c>
      <c r="GY304">
        <v>777158</v>
      </c>
      <c r="HB304">
        <v>0.47</v>
      </c>
      <c r="HC304">
        <f t="shared" si="137"/>
        <v>0.47</v>
      </c>
      <c r="HN304">
        <v>777158</v>
      </c>
      <c r="HQ304">
        <v>0.39</v>
      </c>
      <c r="HR304">
        <f t="shared" si="138"/>
        <v>0.39</v>
      </c>
      <c r="ID304">
        <v>777558</v>
      </c>
      <c r="IG304">
        <v>0.49</v>
      </c>
      <c r="IH304">
        <f t="shared" si="139"/>
        <v>0.49</v>
      </c>
      <c r="IS304">
        <v>777558</v>
      </c>
      <c r="IV304">
        <v>0.5</v>
      </c>
      <c r="IW304">
        <f t="shared" si="140"/>
        <v>0.5</v>
      </c>
      <c r="JH304">
        <v>777558</v>
      </c>
      <c r="JK304">
        <v>0.53</v>
      </c>
      <c r="JL304">
        <f t="shared" si="141"/>
        <v>0.53</v>
      </c>
      <c r="JW304">
        <v>777558</v>
      </c>
      <c r="JZ304">
        <v>0.5</v>
      </c>
      <c r="KA304">
        <f t="shared" si="142"/>
        <v>0.5</v>
      </c>
      <c r="KL304">
        <v>777558</v>
      </c>
      <c r="KO304">
        <v>0.54</v>
      </c>
      <c r="KP304">
        <f t="shared" si="143"/>
        <v>0.54</v>
      </c>
      <c r="LA304">
        <v>777558</v>
      </c>
      <c r="LD304">
        <v>0.54</v>
      </c>
      <c r="LE304">
        <f t="shared" si="144"/>
        <v>0.54</v>
      </c>
      <c r="LP304">
        <v>777558</v>
      </c>
      <c r="LS304">
        <v>0.51</v>
      </c>
      <c r="LT304">
        <f t="shared" si="145"/>
        <v>0.51</v>
      </c>
      <c r="ME304">
        <v>777558</v>
      </c>
      <c r="MH304">
        <v>0.53</v>
      </c>
      <c r="MI304">
        <f t="shared" si="146"/>
        <v>0.53</v>
      </c>
      <c r="MT304">
        <v>777558</v>
      </c>
      <c r="MW304">
        <v>0.53</v>
      </c>
      <c r="MX304">
        <f t="shared" si="147"/>
        <v>0.53</v>
      </c>
      <c r="NI304">
        <v>777558</v>
      </c>
      <c r="NL304">
        <v>0.5</v>
      </c>
      <c r="NM304">
        <f t="shared" si="148"/>
        <v>0.5</v>
      </c>
      <c r="NX304">
        <v>777558</v>
      </c>
      <c r="OA304">
        <v>0.53</v>
      </c>
      <c r="OB304">
        <f t="shared" si="149"/>
        <v>0.53</v>
      </c>
      <c r="OM304">
        <v>777558</v>
      </c>
      <c r="OP304">
        <v>0.51</v>
      </c>
      <c r="OQ304">
        <f t="shared" si="150"/>
        <v>0.51</v>
      </c>
      <c r="PB304">
        <v>777558</v>
      </c>
      <c r="PE304">
        <v>0.51</v>
      </c>
      <c r="PF304">
        <f t="shared" si="151"/>
        <v>0.51</v>
      </c>
      <c r="PQ304">
        <v>777558</v>
      </c>
      <c r="PT304">
        <v>0.5</v>
      </c>
      <c r="PU304">
        <f t="shared" si="152"/>
        <v>0.5</v>
      </c>
      <c r="QF304">
        <v>777558</v>
      </c>
      <c r="QI304">
        <v>0.51</v>
      </c>
      <c r="QJ304">
        <f t="shared" si="153"/>
        <v>0.51</v>
      </c>
      <c r="QU304">
        <v>777558</v>
      </c>
      <c r="QX304">
        <v>0.53</v>
      </c>
      <c r="QY304">
        <f t="shared" si="154"/>
        <v>0.53</v>
      </c>
    </row>
    <row r="305" spans="12:467" x14ac:dyDescent="0.2">
      <c r="L305">
        <v>777159</v>
      </c>
      <c r="O305">
        <v>0.5</v>
      </c>
      <c r="P305">
        <f t="shared" si="124"/>
        <v>0.5</v>
      </c>
      <c r="AA305">
        <v>777159</v>
      </c>
      <c r="AD305">
        <v>0.56999999999999995</v>
      </c>
      <c r="AE305">
        <f t="shared" si="125"/>
        <v>0.56999999999999995</v>
      </c>
      <c r="AP305">
        <v>777159</v>
      </c>
      <c r="AS305">
        <v>0.56000000000000005</v>
      </c>
      <c r="AT305">
        <f t="shared" si="126"/>
        <v>0.56000000000000005</v>
      </c>
      <c r="BE305">
        <v>777159</v>
      </c>
      <c r="BH305">
        <v>0.54</v>
      </c>
      <c r="BI305">
        <f t="shared" si="127"/>
        <v>0.54</v>
      </c>
      <c r="BT305">
        <v>777159</v>
      </c>
      <c r="BW305">
        <v>0.7</v>
      </c>
      <c r="BX305">
        <f t="shared" si="128"/>
        <v>0.7</v>
      </c>
      <c r="CI305">
        <v>777159</v>
      </c>
      <c r="CL305">
        <v>0.52</v>
      </c>
      <c r="CM305">
        <f t="shared" si="129"/>
        <v>0.52</v>
      </c>
      <c r="CX305">
        <v>777159</v>
      </c>
      <c r="DA305">
        <v>0.5</v>
      </c>
      <c r="DB305">
        <f t="shared" si="130"/>
        <v>0.5</v>
      </c>
      <c r="DM305">
        <v>777159</v>
      </c>
      <c r="DP305">
        <v>0.51</v>
      </c>
      <c r="DQ305">
        <f t="shared" si="131"/>
        <v>0.51</v>
      </c>
      <c r="EB305">
        <v>777159</v>
      </c>
      <c r="EE305">
        <v>0.51</v>
      </c>
      <c r="EF305">
        <f t="shared" si="132"/>
        <v>0.51</v>
      </c>
      <c r="EQ305">
        <v>777159</v>
      </c>
      <c r="ET305">
        <v>0.51</v>
      </c>
      <c r="EU305">
        <f t="shared" si="133"/>
        <v>0.51</v>
      </c>
      <c r="FF305">
        <v>777159</v>
      </c>
      <c r="FI305">
        <v>0.48</v>
      </c>
      <c r="FJ305">
        <f t="shared" si="134"/>
        <v>0.48</v>
      </c>
      <c r="FU305">
        <v>777159</v>
      </c>
      <c r="FX305">
        <v>0.48</v>
      </c>
      <c r="FY305">
        <f t="shared" si="135"/>
        <v>0.48</v>
      </c>
      <c r="GJ305">
        <v>777159</v>
      </c>
      <c r="GM305">
        <v>0.49</v>
      </c>
      <c r="GN305">
        <f t="shared" si="136"/>
        <v>0.49</v>
      </c>
      <c r="GY305">
        <v>777159</v>
      </c>
      <c r="HB305">
        <v>0.51</v>
      </c>
      <c r="HC305">
        <f t="shared" si="137"/>
        <v>0.51</v>
      </c>
      <c r="HN305">
        <v>777159</v>
      </c>
      <c r="HQ305">
        <v>0.5</v>
      </c>
      <c r="HR305">
        <f t="shared" si="138"/>
        <v>0.5</v>
      </c>
      <c r="ID305">
        <v>777559</v>
      </c>
      <c r="IG305">
        <v>0.56000000000000005</v>
      </c>
      <c r="IH305">
        <f t="shared" si="139"/>
        <v>0.56000000000000005</v>
      </c>
      <c r="IS305">
        <v>777559</v>
      </c>
      <c r="IV305">
        <v>0.56000000000000005</v>
      </c>
      <c r="IW305">
        <f t="shared" si="140"/>
        <v>0.56000000000000005</v>
      </c>
      <c r="JH305">
        <v>777559</v>
      </c>
      <c r="JK305">
        <v>0.55000000000000004</v>
      </c>
      <c r="JL305">
        <f t="shared" si="141"/>
        <v>0.55000000000000004</v>
      </c>
      <c r="JW305">
        <v>777559</v>
      </c>
      <c r="JZ305">
        <v>0.56000000000000005</v>
      </c>
      <c r="KA305">
        <f t="shared" si="142"/>
        <v>0.56000000000000005</v>
      </c>
      <c r="KL305">
        <v>777559</v>
      </c>
      <c r="KO305">
        <v>0.51</v>
      </c>
      <c r="KP305">
        <f t="shared" si="143"/>
        <v>0.51</v>
      </c>
      <c r="LA305">
        <v>777559</v>
      </c>
      <c r="LD305">
        <v>0.56999999999999995</v>
      </c>
      <c r="LE305">
        <f t="shared" si="144"/>
        <v>0.56999999999999995</v>
      </c>
      <c r="LP305">
        <v>777559</v>
      </c>
      <c r="LS305">
        <v>0.53</v>
      </c>
      <c r="LT305">
        <f t="shared" si="145"/>
        <v>0.53</v>
      </c>
      <c r="ME305">
        <v>777559</v>
      </c>
      <c r="MH305">
        <v>0.59</v>
      </c>
      <c r="MI305">
        <f t="shared" si="146"/>
        <v>0.59</v>
      </c>
      <c r="MT305">
        <v>777559</v>
      </c>
      <c r="MW305">
        <v>0.57999999999999996</v>
      </c>
      <c r="MX305">
        <f t="shared" si="147"/>
        <v>0.57999999999999996</v>
      </c>
      <c r="NI305">
        <v>777559</v>
      </c>
      <c r="NL305">
        <v>0.53</v>
      </c>
      <c r="NM305">
        <f t="shared" si="148"/>
        <v>0.53</v>
      </c>
      <c r="NX305">
        <v>777559</v>
      </c>
      <c r="OA305">
        <v>0.55000000000000004</v>
      </c>
      <c r="OB305">
        <f t="shared" si="149"/>
        <v>0.55000000000000004</v>
      </c>
      <c r="OM305">
        <v>777559</v>
      </c>
      <c r="OP305">
        <v>0.55000000000000004</v>
      </c>
      <c r="OQ305">
        <f t="shared" si="150"/>
        <v>0.55000000000000004</v>
      </c>
      <c r="PB305">
        <v>777559</v>
      </c>
      <c r="PE305">
        <v>0.56000000000000005</v>
      </c>
      <c r="PF305">
        <f t="shared" si="151"/>
        <v>0.56000000000000005</v>
      </c>
      <c r="PQ305">
        <v>777559</v>
      </c>
      <c r="PT305">
        <v>0.55000000000000004</v>
      </c>
      <c r="PU305">
        <f t="shared" si="152"/>
        <v>0.55000000000000004</v>
      </c>
      <c r="QF305">
        <v>777559</v>
      </c>
      <c r="QI305">
        <v>0.59</v>
      </c>
      <c r="QJ305">
        <f t="shared" si="153"/>
        <v>0.59</v>
      </c>
      <c r="QU305">
        <v>777559</v>
      </c>
      <c r="QX305">
        <v>0.55000000000000004</v>
      </c>
      <c r="QY305">
        <f t="shared" si="154"/>
        <v>0.55000000000000004</v>
      </c>
    </row>
    <row r="306" spans="12:467" x14ac:dyDescent="0.2">
      <c r="L306">
        <v>777165</v>
      </c>
      <c r="O306">
        <v>0.42</v>
      </c>
      <c r="P306">
        <f t="shared" si="124"/>
        <v>0.42</v>
      </c>
      <c r="AA306">
        <v>777165</v>
      </c>
      <c r="AD306">
        <v>0.37</v>
      </c>
      <c r="AE306">
        <f t="shared" si="125"/>
        <v>0.37</v>
      </c>
      <c r="AP306">
        <v>777165</v>
      </c>
      <c r="AS306">
        <v>0.26</v>
      </c>
      <c r="AT306">
        <f t="shared" si="126"/>
        <v>0.26</v>
      </c>
      <c r="BE306">
        <v>777165</v>
      </c>
      <c r="BH306">
        <v>0.39</v>
      </c>
      <c r="BI306">
        <f t="shared" si="127"/>
        <v>0.39</v>
      </c>
      <c r="BT306">
        <v>777165</v>
      </c>
      <c r="BW306">
        <v>0.32</v>
      </c>
      <c r="BX306">
        <f t="shared" si="128"/>
        <v>0.32</v>
      </c>
      <c r="CI306">
        <v>777165</v>
      </c>
      <c r="CL306">
        <v>0.41</v>
      </c>
      <c r="CM306">
        <f t="shared" si="129"/>
        <v>0.41</v>
      </c>
      <c r="CX306">
        <v>777165</v>
      </c>
      <c r="DA306">
        <v>0.41</v>
      </c>
      <c r="DB306">
        <f t="shared" si="130"/>
        <v>0.41</v>
      </c>
      <c r="DM306">
        <v>777165</v>
      </c>
      <c r="DP306">
        <v>0.42</v>
      </c>
      <c r="DQ306">
        <f t="shared" si="131"/>
        <v>0.42</v>
      </c>
      <c r="EB306">
        <v>777165</v>
      </c>
      <c r="EE306">
        <v>0.43</v>
      </c>
      <c r="EF306">
        <f t="shared" si="132"/>
        <v>0.43</v>
      </c>
      <c r="EQ306">
        <v>777165</v>
      </c>
      <c r="ET306">
        <v>0.43</v>
      </c>
      <c r="EU306">
        <f t="shared" si="133"/>
        <v>0.43</v>
      </c>
      <c r="FF306">
        <v>777165</v>
      </c>
      <c r="FI306">
        <v>0.42</v>
      </c>
      <c r="FJ306">
        <f t="shared" si="134"/>
        <v>0.42</v>
      </c>
      <c r="FU306">
        <v>777165</v>
      </c>
      <c r="FX306">
        <v>0.46</v>
      </c>
      <c r="FY306">
        <f t="shared" si="135"/>
        <v>0.46</v>
      </c>
      <c r="GJ306">
        <v>777165</v>
      </c>
      <c r="GM306">
        <v>0.4</v>
      </c>
      <c r="GN306">
        <f t="shared" si="136"/>
        <v>0.4</v>
      </c>
      <c r="GY306">
        <v>777165</v>
      </c>
      <c r="HB306">
        <v>0.42</v>
      </c>
      <c r="HC306">
        <f t="shared" si="137"/>
        <v>0.42</v>
      </c>
      <c r="HN306">
        <v>777165</v>
      </c>
      <c r="HQ306">
        <v>0.3</v>
      </c>
      <c r="HR306">
        <f t="shared" si="138"/>
        <v>0.3</v>
      </c>
      <c r="ID306">
        <v>777560</v>
      </c>
      <c r="IG306">
        <v>0.52</v>
      </c>
      <c r="IH306">
        <f t="shared" si="139"/>
        <v>0.52</v>
      </c>
      <c r="IS306">
        <v>777560</v>
      </c>
      <c r="IV306">
        <v>0.53</v>
      </c>
      <c r="IW306">
        <f t="shared" si="140"/>
        <v>0.53</v>
      </c>
      <c r="JH306">
        <v>777560</v>
      </c>
      <c r="JK306">
        <v>0.56999999999999995</v>
      </c>
      <c r="JL306">
        <f t="shared" si="141"/>
        <v>0.56999999999999995</v>
      </c>
      <c r="JW306">
        <v>777560</v>
      </c>
      <c r="JZ306">
        <v>0.52</v>
      </c>
      <c r="KA306">
        <f t="shared" si="142"/>
        <v>0.52</v>
      </c>
      <c r="KL306">
        <v>777560</v>
      </c>
      <c r="KO306">
        <v>0.57999999999999996</v>
      </c>
      <c r="KP306">
        <f t="shared" si="143"/>
        <v>0.57999999999999996</v>
      </c>
      <c r="LA306">
        <v>777560</v>
      </c>
      <c r="LD306">
        <v>0.53</v>
      </c>
      <c r="LE306">
        <f t="shared" si="144"/>
        <v>0.53</v>
      </c>
      <c r="LP306">
        <v>777560</v>
      </c>
      <c r="LS306">
        <v>0.53</v>
      </c>
      <c r="LT306">
        <f t="shared" si="145"/>
        <v>0.53</v>
      </c>
      <c r="ME306">
        <v>777560</v>
      </c>
      <c r="MH306">
        <v>0.6</v>
      </c>
      <c r="MI306">
        <f t="shared" si="146"/>
        <v>0.6</v>
      </c>
      <c r="MT306">
        <v>777560</v>
      </c>
      <c r="MW306">
        <v>0.57999999999999996</v>
      </c>
      <c r="MX306">
        <f t="shared" si="147"/>
        <v>0.57999999999999996</v>
      </c>
      <c r="NI306">
        <v>777560</v>
      </c>
      <c r="NL306">
        <v>0.51</v>
      </c>
      <c r="NM306">
        <f t="shared" si="148"/>
        <v>0.51</v>
      </c>
      <c r="NX306">
        <v>777560</v>
      </c>
      <c r="OA306">
        <v>0.56000000000000005</v>
      </c>
      <c r="OB306">
        <f t="shared" si="149"/>
        <v>0.56000000000000005</v>
      </c>
      <c r="OM306">
        <v>777560</v>
      </c>
      <c r="OP306">
        <v>0.54</v>
      </c>
      <c r="OQ306">
        <f t="shared" si="150"/>
        <v>0.54</v>
      </c>
      <c r="PB306">
        <v>777560</v>
      </c>
      <c r="PE306">
        <v>0.55000000000000004</v>
      </c>
      <c r="PF306">
        <f t="shared" si="151"/>
        <v>0.55000000000000004</v>
      </c>
      <c r="PQ306">
        <v>777560</v>
      </c>
      <c r="PT306">
        <v>0.54</v>
      </c>
      <c r="PU306">
        <f t="shared" si="152"/>
        <v>0.54</v>
      </c>
      <c r="QF306">
        <v>777560</v>
      </c>
      <c r="QI306">
        <v>0.56000000000000005</v>
      </c>
      <c r="QJ306">
        <f t="shared" si="153"/>
        <v>0.56000000000000005</v>
      </c>
      <c r="QU306">
        <v>777560</v>
      </c>
      <c r="QX306">
        <v>0.53</v>
      </c>
      <c r="QY306">
        <f t="shared" si="154"/>
        <v>0.53</v>
      </c>
    </row>
    <row r="307" spans="12:467" x14ac:dyDescent="0.2">
      <c r="L307">
        <v>777166</v>
      </c>
      <c r="O307">
        <v>0.51</v>
      </c>
      <c r="P307">
        <f t="shared" si="124"/>
        <v>0.51</v>
      </c>
      <c r="AA307">
        <v>777166</v>
      </c>
      <c r="AD307">
        <v>0.49</v>
      </c>
      <c r="AE307">
        <f t="shared" si="125"/>
        <v>0.49</v>
      </c>
      <c r="AP307">
        <v>777166</v>
      </c>
      <c r="AS307">
        <v>0.5</v>
      </c>
      <c r="AT307">
        <f t="shared" si="126"/>
        <v>0.5</v>
      </c>
      <c r="BE307">
        <v>777166</v>
      </c>
      <c r="BH307">
        <v>0.55000000000000004</v>
      </c>
      <c r="BI307">
        <f t="shared" si="127"/>
        <v>0.55000000000000004</v>
      </c>
      <c r="BT307">
        <v>777166</v>
      </c>
      <c r="BW307">
        <v>0.49</v>
      </c>
      <c r="BX307">
        <f t="shared" si="128"/>
        <v>0.49</v>
      </c>
      <c r="CI307">
        <v>777166</v>
      </c>
      <c r="CL307">
        <v>0.52</v>
      </c>
      <c r="CM307">
        <f t="shared" si="129"/>
        <v>0.52</v>
      </c>
      <c r="CX307">
        <v>777166</v>
      </c>
      <c r="DA307">
        <v>0.53</v>
      </c>
      <c r="DB307">
        <f t="shared" si="130"/>
        <v>0.53</v>
      </c>
      <c r="DM307">
        <v>777166</v>
      </c>
      <c r="DP307">
        <v>0.52</v>
      </c>
      <c r="DQ307">
        <f t="shared" si="131"/>
        <v>0.52</v>
      </c>
      <c r="EB307">
        <v>777166</v>
      </c>
      <c r="EE307">
        <v>0.55000000000000004</v>
      </c>
      <c r="EF307">
        <f t="shared" si="132"/>
        <v>0.55000000000000004</v>
      </c>
      <c r="EQ307">
        <v>777166</v>
      </c>
      <c r="ET307">
        <v>0.55000000000000004</v>
      </c>
      <c r="EU307">
        <f t="shared" si="133"/>
        <v>0.55000000000000004</v>
      </c>
      <c r="FF307">
        <v>777166</v>
      </c>
      <c r="FI307">
        <v>0.52</v>
      </c>
      <c r="FJ307">
        <f t="shared" si="134"/>
        <v>0.52</v>
      </c>
      <c r="FU307">
        <v>777166</v>
      </c>
      <c r="FX307">
        <v>0.52</v>
      </c>
      <c r="FY307">
        <f t="shared" si="135"/>
        <v>0.52</v>
      </c>
      <c r="GJ307">
        <v>777166</v>
      </c>
      <c r="GM307">
        <v>0.52</v>
      </c>
      <c r="GN307">
        <f t="shared" si="136"/>
        <v>0.52</v>
      </c>
      <c r="GY307">
        <v>777166</v>
      </c>
      <c r="HB307">
        <v>0.49</v>
      </c>
      <c r="HC307">
        <f t="shared" si="137"/>
        <v>0.49</v>
      </c>
      <c r="HN307">
        <v>777166</v>
      </c>
      <c r="HQ307">
        <v>0.44</v>
      </c>
      <c r="HR307">
        <f t="shared" si="138"/>
        <v>0.44</v>
      </c>
      <c r="ID307">
        <v>777565</v>
      </c>
      <c r="IG307">
        <v>0.5</v>
      </c>
      <c r="IH307">
        <f t="shared" si="139"/>
        <v>0.5</v>
      </c>
      <c r="IS307">
        <v>777565</v>
      </c>
      <c r="IV307">
        <v>0.5</v>
      </c>
      <c r="IW307">
        <f t="shared" si="140"/>
        <v>0.5</v>
      </c>
      <c r="JH307">
        <v>777565</v>
      </c>
      <c r="JK307">
        <v>0.55000000000000004</v>
      </c>
      <c r="JL307">
        <f t="shared" si="141"/>
        <v>0.55000000000000004</v>
      </c>
      <c r="JW307">
        <v>777565</v>
      </c>
      <c r="JZ307">
        <v>0.51</v>
      </c>
      <c r="KA307">
        <f t="shared" si="142"/>
        <v>0.51</v>
      </c>
      <c r="KL307">
        <v>777565</v>
      </c>
      <c r="KO307">
        <v>0.53</v>
      </c>
      <c r="KP307">
        <f t="shared" si="143"/>
        <v>0.53</v>
      </c>
      <c r="LA307">
        <v>777565</v>
      </c>
      <c r="LD307">
        <v>0.53</v>
      </c>
      <c r="LE307">
        <f t="shared" si="144"/>
        <v>0.53</v>
      </c>
      <c r="LP307">
        <v>777565</v>
      </c>
      <c r="LS307">
        <v>0.5</v>
      </c>
      <c r="LT307">
        <f t="shared" si="145"/>
        <v>0.5</v>
      </c>
      <c r="ME307">
        <v>777565</v>
      </c>
      <c r="MH307">
        <v>0.51</v>
      </c>
      <c r="MI307">
        <f t="shared" si="146"/>
        <v>0.51</v>
      </c>
      <c r="MT307">
        <v>777565</v>
      </c>
      <c r="MW307">
        <v>0.54</v>
      </c>
      <c r="MX307">
        <f t="shared" si="147"/>
        <v>0.54</v>
      </c>
      <c r="NI307">
        <v>777565</v>
      </c>
      <c r="NL307">
        <v>0.49</v>
      </c>
      <c r="NM307">
        <f t="shared" si="148"/>
        <v>0.49</v>
      </c>
      <c r="NX307">
        <v>777565</v>
      </c>
      <c r="OA307">
        <v>0.51</v>
      </c>
      <c r="OB307">
        <f t="shared" si="149"/>
        <v>0.51</v>
      </c>
      <c r="OM307">
        <v>777565</v>
      </c>
      <c r="OP307">
        <v>0.49</v>
      </c>
      <c r="OQ307">
        <f t="shared" si="150"/>
        <v>0.49</v>
      </c>
      <c r="PB307">
        <v>777565</v>
      </c>
      <c r="PE307">
        <v>0.51</v>
      </c>
      <c r="PF307">
        <f t="shared" si="151"/>
        <v>0.51</v>
      </c>
      <c r="PQ307">
        <v>777565</v>
      </c>
      <c r="PT307">
        <v>0.51</v>
      </c>
      <c r="PU307">
        <f t="shared" si="152"/>
        <v>0.51</v>
      </c>
      <c r="QF307">
        <v>777565</v>
      </c>
      <c r="QI307">
        <v>0.5</v>
      </c>
      <c r="QJ307">
        <f t="shared" si="153"/>
        <v>0.5</v>
      </c>
      <c r="QU307">
        <v>777565</v>
      </c>
      <c r="QX307">
        <v>0.48</v>
      </c>
      <c r="QY307">
        <f t="shared" si="154"/>
        <v>0.48</v>
      </c>
    </row>
    <row r="308" spans="12:467" x14ac:dyDescent="0.2">
      <c r="L308">
        <v>777167</v>
      </c>
      <c r="O308">
        <v>0.56999999999999995</v>
      </c>
      <c r="P308">
        <f t="shared" si="124"/>
        <v>0.56999999999999995</v>
      </c>
      <c r="AA308">
        <v>777167</v>
      </c>
      <c r="AD308">
        <v>0.6</v>
      </c>
      <c r="AE308">
        <f t="shared" si="125"/>
        <v>0.6</v>
      </c>
      <c r="AP308">
        <v>777167</v>
      </c>
      <c r="AS308">
        <v>0.56000000000000005</v>
      </c>
      <c r="AT308">
        <f t="shared" si="126"/>
        <v>0.56000000000000005</v>
      </c>
      <c r="BE308">
        <v>777167</v>
      </c>
      <c r="BH308">
        <v>0.53</v>
      </c>
      <c r="BI308">
        <f t="shared" si="127"/>
        <v>0.53</v>
      </c>
      <c r="BT308">
        <v>777167</v>
      </c>
      <c r="BW308">
        <v>0.56999999999999995</v>
      </c>
      <c r="BX308">
        <f t="shared" si="128"/>
        <v>0.56999999999999995</v>
      </c>
      <c r="CI308">
        <v>777167</v>
      </c>
      <c r="CL308">
        <v>0.54</v>
      </c>
      <c r="CM308">
        <f t="shared" si="129"/>
        <v>0.54</v>
      </c>
      <c r="CX308">
        <v>777167</v>
      </c>
      <c r="DA308">
        <v>0.54</v>
      </c>
      <c r="DB308">
        <f t="shared" si="130"/>
        <v>0.54</v>
      </c>
      <c r="DM308">
        <v>777167</v>
      </c>
      <c r="DP308">
        <v>0.55000000000000004</v>
      </c>
      <c r="DQ308">
        <f t="shared" si="131"/>
        <v>0.55000000000000004</v>
      </c>
      <c r="EB308">
        <v>777167</v>
      </c>
      <c r="EE308">
        <v>0.55000000000000004</v>
      </c>
      <c r="EF308">
        <f t="shared" si="132"/>
        <v>0.55000000000000004</v>
      </c>
      <c r="EQ308">
        <v>777167</v>
      </c>
      <c r="ET308">
        <v>0.55000000000000004</v>
      </c>
      <c r="EU308">
        <f t="shared" si="133"/>
        <v>0.55000000000000004</v>
      </c>
      <c r="FF308">
        <v>777167</v>
      </c>
      <c r="FI308">
        <v>0.55000000000000004</v>
      </c>
      <c r="FJ308">
        <f t="shared" si="134"/>
        <v>0.55000000000000004</v>
      </c>
      <c r="FU308">
        <v>777167</v>
      </c>
      <c r="FX308">
        <v>0.54</v>
      </c>
      <c r="FY308">
        <f t="shared" si="135"/>
        <v>0.54</v>
      </c>
      <c r="GJ308">
        <v>777167</v>
      </c>
      <c r="GM308">
        <v>0.54</v>
      </c>
      <c r="GN308">
        <f t="shared" si="136"/>
        <v>0.54</v>
      </c>
      <c r="GY308">
        <v>777167</v>
      </c>
      <c r="HB308">
        <v>0.59</v>
      </c>
      <c r="HC308">
        <f t="shared" si="137"/>
        <v>0.59</v>
      </c>
      <c r="HN308">
        <v>777167</v>
      </c>
      <c r="HQ308">
        <v>0.48</v>
      </c>
      <c r="HR308">
        <f t="shared" si="138"/>
        <v>0.48</v>
      </c>
      <c r="ID308">
        <v>777566</v>
      </c>
      <c r="IG308">
        <v>0.55000000000000004</v>
      </c>
      <c r="IH308">
        <f t="shared" si="139"/>
        <v>0.55000000000000004</v>
      </c>
      <c r="IS308">
        <v>777566</v>
      </c>
      <c r="IV308">
        <v>0.56000000000000005</v>
      </c>
      <c r="IW308">
        <f t="shared" si="140"/>
        <v>0.56000000000000005</v>
      </c>
      <c r="JH308">
        <v>777566</v>
      </c>
      <c r="JK308">
        <v>0.6</v>
      </c>
      <c r="JL308">
        <f t="shared" si="141"/>
        <v>0.6</v>
      </c>
      <c r="JW308">
        <v>777566</v>
      </c>
      <c r="JZ308">
        <v>0.59</v>
      </c>
      <c r="KA308">
        <f t="shared" si="142"/>
        <v>0.59</v>
      </c>
      <c r="KL308">
        <v>777566</v>
      </c>
      <c r="KO308">
        <v>0.66</v>
      </c>
      <c r="KP308">
        <f t="shared" si="143"/>
        <v>0.66</v>
      </c>
      <c r="LA308">
        <v>777566</v>
      </c>
      <c r="LD308">
        <v>0.6</v>
      </c>
      <c r="LE308">
        <f t="shared" si="144"/>
        <v>0.6</v>
      </c>
      <c r="LP308">
        <v>777566</v>
      </c>
      <c r="LS308">
        <v>0.55000000000000004</v>
      </c>
      <c r="LT308">
        <f t="shared" si="145"/>
        <v>0.55000000000000004</v>
      </c>
      <c r="ME308">
        <v>777566</v>
      </c>
      <c r="MH308">
        <v>0.65</v>
      </c>
      <c r="MI308">
        <f t="shared" si="146"/>
        <v>0.65</v>
      </c>
      <c r="MT308">
        <v>777566</v>
      </c>
      <c r="MW308">
        <v>0.69</v>
      </c>
      <c r="MX308">
        <f t="shared" si="147"/>
        <v>0.69</v>
      </c>
      <c r="NI308">
        <v>777566</v>
      </c>
      <c r="NL308">
        <v>0.55000000000000004</v>
      </c>
      <c r="NM308">
        <f t="shared" si="148"/>
        <v>0.55000000000000004</v>
      </c>
      <c r="NX308">
        <v>777566</v>
      </c>
      <c r="OA308">
        <v>0.57999999999999996</v>
      </c>
      <c r="OB308">
        <f t="shared" si="149"/>
        <v>0.57999999999999996</v>
      </c>
      <c r="OM308">
        <v>777566</v>
      </c>
      <c r="OP308">
        <v>0.56999999999999995</v>
      </c>
      <c r="OQ308">
        <f t="shared" si="150"/>
        <v>0.56999999999999995</v>
      </c>
      <c r="PB308">
        <v>777566</v>
      </c>
      <c r="PE308">
        <v>0.57999999999999996</v>
      </c>
      <c r="PF308">
        <f t="shared" si="151"/>
        <v>0.57999999999999996</v>
      </c>
      <c r="PQ308">
        <v>777566</v>
      </c>
      <c r="PT308">
        <v>0.59</v>
      </c>
      <c r="PU308">
        <f t="shared" si="152"/>
        <v>0.59</v>
      </c>
      <c r="QF308">
        <v>777566</v>
      </c>
      <c r="QI308">
        <v>0.56000000000000005</v>
      </c>
      <c r="QJ308">
        <f t="shared" si="153"/>
        <v>0.56000000000000005</v>
      </c>
      <c r="QU308">
        <v>777566</v>
      </c>
      <c r="QX308">
        <v>0.56000000000000005</v>
      </c>
      <c r="QY308">
        <f t="shared" si="154"/>
        <v>0.56000000000000005</v>
      </c>
    </row>
    <row r="309" spans="12:467" x14ac:dyDescent="0.2">
      <c r="L309">
        <v>777169</v>
      </c>
      <c r="O309">
        <v>0.47</v>
      </c>
      <c r="P309">
        <f t="shared" si="124"/>
        <v>0.47</v>
      </c>
      <c r="AA309">
        <v>777169</v>
      </c>
      <c r="AD309">
        <v>0.52</v>
      </c>
      <c r="AE309">
        <f t="shared" si="125"/>
        <v>0.52</v>
      </c>
      <c r="AP309">
        <v>777169</v>
      </c>
      <c r="AS309">
        <v>0.68</v>
      </c>
      <c r="AT309">
        <f t="shared" si="126"/>
        <v>0.68</v>
      </c>
      <c r="BE309">
        <v>777169</v>
      </c>
      <c r="BH309">
        <v>0.59</v>
      </c>
      <c r="BI309">
        <f t="shared" si="127"/>
        <v>0.59</v>
      </c>
      <c r="BT309">
        <v>777169</v>
      </c>
      <c r="BW309">
        <v>0.63</v>
      </c>
      <c r="BX309">
        <f t="shared" si="128"/>
        <v>0.63</v>
      </c>
      <c r="CI309">
        <v>777169</v>
      </c>
      <c r="CL309">
        <v>0.48</v>
      </c>
      <c r="CM309">
        <f t="shared" si="129"/>
        <v>0.48</v>
      </c>
      <c r="CX309">
        <v>777169</v>
      </c>
      <c r="DA309">
        <v>0.5</v>
      </c>
      <c r="DB309">
        <f t="shared" si="130"/>
        <v>0.5</v>
      </c>
      <c r="DM309">
        <v>777169</v>
      </c>
      <c r="DP309">
        <v>0.49</v>
      </c>
      <c r="DQ309">
        <f t="shared" si="131"/>
        <v>0.49</v>
      </c>
      <c r="EB309">
        <v>777169</v>
      </c>
      <c r="EE309">
        <v>0.48</v>
      </c>
      <c r="EF309">
        <f t="shared" si="132"/>
        <v>0.48</v>
      </c>
      <c r="EQ309">
        <v>777169</v>
      </c>
      <c r="ET309">
        <v>0.48</v>
      </c>
      <c r="EU309">
        <f t="shared" si="133"/>
        <v>0.48</v>
      </c>
      <c r="FF309">
        <v>777169</v>
      </c>
      <c r="FI309">
        <v>0.5</v>
      </c>
      <c r="FJ309">
        <f t="shared" si="134"/>
        <v>0.5</v>
      </c>
      <c r="FU309">
        <v>777169</v>
      </c>
      <c r="FX309">
        <v>0.49</v>
      </c>
      <c r="FY309">
        <f t="shared" si="135"/>
        <v>0.49</v>
      </c>
      <c r="GJ309">
        <v>777169</v>
      </c>
      <c r="GM309">
        <v>0.47</v>
      </c>
      <c r="GN309">
        <f t="shared" si="136"/>
        <v>0.47</v>
      </c>
      <c r="GY309">
        <v>777169</v>
      </c>
      <c r="HB309">
        <v>0.49</v>
      </c>
      <c r="HC309">
        <f t="shared" si="137"/>
        <v>0.49</v>
      </c>
      <c r="HN309">
        <v>777169</v>
      </c>
      <c r="HQ309">
        <v>0.55000000000000004</v>
      </c>
      <c r="HR309">
        <f t="shared" si="138"/>
        <v>0.55000000000000004</v>
      </c>
      <c r="ID309">
        <v>777568</v>
      </c>
      <c r="IG309">
        <v>0.47</v>
      </c>
      <c r="IH309">
        <f t="shared" si="139"/>
        <v>0.47</v>
      </c>
      <c r="IS309">
        <v>777568</v>
      </c>
      <c r="IV309">
        <v>0.41</v>
      </c>
      <c r="IW309">
        <f t="shared" si="140"/>
        <v>0.41</v>
      </c>
      <c r="JH309">
        <v>777568</v>
      </c>
      <c r="JK309">
        <v>0.48</v>
      </c>
      <c r="JL309">
        <f t="shared" si="141"/>
        <v>0.48</v>
      </c>
      <c r="JW309">
        <v>777568</v>
      </c>
      <c r="JZ309">
        <v>0.44</v>
      </c>
      <c r="KA309">
        <f t="shared" si="142"/>
        <v>0.44</v>
      </c>
      <c r="KL309">
        <v>777568</v>
      </c>
      <c r="KO309">
        <v>0.5</v>
      </c>
      <c r="KP309">
        <f t="shared" si="143"/>
        <v>0.5</v>
      </c>
      <c r="LA309">
        <v>777568</v>
      </c>
      <c r="LD309">
        <v>0.45</v>
      </c>
      <c r="LE309">
        <f t="shared" si="144"/>
        <v>0.45</v>
      </c>
      <c r="LP309">
        <v>777568</v>
      </c>
      <c r="LS309">
        <v>0.44</v>
      </c>
      <c r="LT309">
        <f t="shared" si="145"/>
        <v>0.44</v>
      </c>
      <c r="ME309">
        <v>777568</v>
      </c>
      <c r="MH309">
        <v>0.52</v>
      </c>
      <c r="MI309">
        <f t="shared" si="146"/>
        <v>0.52</v>
      </c>
      <c r="MT309">
        <v>777568</v>
      </c>
      <c r="MW309">
        <v>0.45</v>
      </c>
      <c r="MX309">
        <f t="shared" si="147"/>
        <v>0.45</v>
      </c>
      <c r="NI309">
        <v>777568</v>
      </c>
      <c r="NL309">
        <v>0.42</v>
      </c>
      <c r="NM309">
        <f t="shared" si="148"/>
        <v>0.42</v>
      </c>
      <c r="NX309">
        <v>777568</v>
      </c>
      <c r="OA309">
        <v>0.38</v>
      </c>
      <c r="OB309">
        <f t="shared" si="149"/>
        <v>0.38</v>
      </c>
      <c r="OM309">
        <v>777568</v>
      </c>
      <c r="OP309">
        <v>0.44</v>
      </c>
      <c r="OQ309">
        <f t="shared" si="150"/>
        <v>0.44</v>
      </c>
      <c r="PB309">
        <v>777568</v>
      </c>
      <c r="PE309">
        <v>0.45</v>
      </c>
      <c r="PF309">
        <f t="shared" si="151"/>
        <v>0.45</v>
      </c>
      <c r="PQ309">
        <v>777568</v>
      </c>
      <c r="PT309">
        <v>0.42</v>
      </c>
      <c r="PU309">
        <f t="shared" si="152"/>
        <v>0.42</v>
      </c>
      <c r="QF309">
        <v>777568</v>
      </c>
      <c r="QI309">
        <v>0.42</v>
      </c>
      <c r="QJ309">
        <f t="shared" si="153"/>
        <v>0.42</v>
      </c>
      <c r="QU309">
        <v>777568</v>
      </c>
      <c r="QX309">
        <v>0.43</v>
      </c>
      <c r="QY309">
        <f t="shared" si="154"/>
        <v>0.43</v>
      </c>
    </row>
    <row r="310" spans="12:467" x14ac:dyDescent="0.2">
      <c r="L310">
        <v>777170</v>
      </c>
      <c r="O310">
        <v>0.53</v>
      </c>
      <c r="P310">
        <f t="shared" si="124"/>
        <v>0.53</v>
      </c>
      <c r="AA310">
        <v>777170</v>
      </c>
      <c r="AD310">
        <v>0.64</v>
      </c>
      <c r="AE310">
        <f t="shared" si="125"/>
        <v>0.64</v>
      </c>
      <c r="AP310">
        <v>777170</v>
      </c>
      <c r="AS310">
        <v>0.46</v>
      </c>
      <c r="AT310">
        <f t="shared" si="126"/>
        <v>0.46</v>
      </c>
      <c r="BE310">
        <v>777170</v>
      </c>
      <c r="BH310">
        <v>0.54</v>
      </c>
      <c r="BI310">
        <f t="shared" si="127"/>
        <v>0.54</v>
      </c>
      <c r="BT310">
        <v>777170</v>
      </c>
      <c r="BW310">
        <v>0.64</v>
      </c>
      <c r="BX310">
        <f t="shared" si="128"/>
        <v>0.64</v>
      </c>
      <c r="CI310">
        <v>777170</v>
      </c>
      <c r="CL310">
        <v>0.52</v>
      </c>
      <c r="CM310">
        <f t="shared" si="129"/>
        <v>0.52</v>
      </c>
      <c r="CX310">
        <v>777170</v>
      </c>
      <c r="DA310">
        <v>0.52</v>
      </c>
      <c r="DB310">
        <f t="shared" si="130"/>
        <v>0.52</v>
      </c>
      <c r="DM310">
        <v>777170</v>
      </c>
      <c r="DP310">
        <v>0.52</v>
      </c>
      <c r="DQ310">
        <f t="shared" si="131"/>
        <v>0.52</v>
      </c>
      <c r="EB310">
        <v>777170</v>
      </c>
      <c r="EE310">
        <v>0.51</v>
      </c>
      <c r="EF310">
        <f t="shared" si="132"/>
        <v>0.51</v>
      </c>
      <c r="EQ310">
        <v>777170</v>
      </c>
      <c r="ET310">
        <v>0.51</v>
      </c>
      <c r="EU310">
        <f t="shared" si="133"/>
        <v>0.51</v>
      </c>
      <c r="FF310">
        <v>777170</v>
      </c>
      <c r="FI310">
        <v>0.52</v>
      </c>
      <c r="FJ310">
        <f t="shared" si="134"/>
        <v>0.52</v>
      </c>
      <c r="FU310">
        <v>777170</v>
      </c>
      <c r="FX310">
        <v>0.52</v>
      </c>
      <c r="FY310">
        <f t="shared" si="135"/>
        <v>0.52</v>
      </c>
      <c r="GJ310">
        <v>777170</v>
      </c>
      <c r="GM310">
        <v>0.51</v>
      </c>
      <c r="GN310">
        <f t="shared" si="136"/>
        <v>0.51</v>
      </c>
      <c r="GY310">
        <v>777170</v>
      </c>
      <c r="HB310">
        <v>0.56000000000000005</v>
      </c>
      <c r="HC310">
        <f t="shared" si="137"/>
        <v>0.56000000000000005</v>
      </c>
      <c r="HN310">
        <v>777170</v>
      </c>
      <c r="HQ310">
        <v>0.53</v>
      </c>
      <c r="HR310">
        <f t="shared" si="138"/>
        <v>0.53</v>
      </c>
      <c r="ID310">
        <v>777569</v>
      </c>
      <c r="IG310">
        <v>0.47</v>
      </c>
      <c r="IH310">
        <f t="shared" si="139"/>
        <v>0.47</v>
      </c>
      <c r="IS310">
        <v>777569</v>
      </c>
      <c r="IV310">
        <v>0.47</v>
      </c>
      <c r="IW310">
        <f t="shared" si="140"/>
        <v>0.47</v>
      </c>
      <c r="JH310">
        <v>777569</v>
      </c>
      <c r="JK310">
        <v>0.44</v>
      </c>
      <c r="JL310">
        <f t="shared" si="141"/>
        <v>0.44</v>
      </c>
      <c r="JW310">
        <v>777569</v>
      </c>
      <c r="JZ310">
        <v>0.49</v>
      </c>
      <c r="KA310">
        <f t="shared" si="142"/>
        <v>0.49</v>
      </c>
      <c r="KL310">
        <v>777569</v>
      </c>
      <c r="KO310">
        <v>0.36</v>
      </c>
      <c r="KP310">
        <f t="shared" si="143"/>
        <v>0.36</v>
      </c>
      <c r="LA310">
        <v>777569</v>
      </c>
      <c r="LD310">
        <v>0.46</v>
      </c>
      <c r="LE310">
        <f t="shared" si="144"/>
        <v>0.46</v>
      </c>
      <c r="LP310">
        <v>777569</v>
      </c>
      <c r="LS310">
        <v>0.48</v>
      </c>
      <c r="LT310">
        <f t="shared" si="145"/>
        <v>0.48</v>
      </c>
      <c r="ME310">
        <v>777569</v>
      </c>
      <c r="MH310">
        <v>0.41</v>
      </c>
      <c r="MI310">
        <f t="shared" si="146"/>
        <v>0.41</v>
      </c>
      <c r="MT310">
        <v>777569</v>
      </c>
      <c r="MW310">
        <v>0.32</v>
      </c>
      <c r="MX310">
        <f t="shared" si="147"/>
        <v>0.32</v>
      </c>
      <c r="NI310">
        <v>777569</v>
      </c>
      <c r="NL310">
        <v>0.49</v>
      </c>
      <c r="NM310">
        <f t="shared" si="148"/>
        <v>0.49</v>
      </c>
      <c r="NX310">
        <v>777569</v>
      </c>
      <c r="OA310">
        <v>0.48</v>
      </c>
      <c r="OB310">
        <f t="shared" si="149"/>
        <v>0.48</v>
      </c>
      <c r="OM310">
        <v>777569</v>
      </c>
      <c r="OP310">
        <v>0.5</v>
      </c>
      <c r="OQ310">
        <f t="shared" si="150"/>
        <v>0.5</v>
      </c>
      <c r="PB310">
        <v>777569</v>
      </c>
      <c r="PE310">
        <v>0.48</v>
      </c>
      <c r="PF310">
        <f t="shared" si="151"/>
        <v>0.48</v>
      </c>
      <c r="PQ310">
        <v>777569</v>
      </c>
      <c r="PT310">
        <v>0.44</v>
      </c>
      <c r="PU310">
        <f t="shared" si="152"/>
        <v>0.44</v>
      </c>
      <c r="QF310">
        <v>777569</v>
      </c>
      <c r="QI310">
        <v>0.49</v>
      </c>
      <c r="QJ310">
        <f t="shared" si="153"/>
        <v>0.49</v>
      </c>
      <c r="QU310">
        <v>777569</v>
      </c>
      <c r="QX310">
        <v>0.47</v>
      </c>
      <c r="QY310">
        <f t="shared" si="154"/>
        <v>0.47</v>
      </c>
    </row>
    <row r="311" spans="12:467" x14ac:dyDescent="0.2">
      <c r="L311">
        <v>777181</v>
      </c>
      <c r="O311">
        <v>0.41</v>
      </c>
      <c r="P311">
        <f t="shared" si="124"/>
        <v>0.41</v>
      </c>
      <c r="AA311">
        <v>777181</v>
      </c>
      <c r="AD311">
        <v>0.36</v>
      </c>
      <c r="AE311">
        <f t="shared" si="125"/>
        <v>0.36</v>
      </c>
      <c r="AP311">
        <v>777181</v>
      </c>
      <c r="AS311">
        <v>0.13</v>
      </c>
      <c r="AT311">
        <f t="shared" si="126"/>
        <v>0.13</v>
      </c>
      <c r="BE311">
        <v>777181</v>
      </c>
      <c r="BH311">
        <v>0.37</v>
      </c>
      <c r="BI311">
        <f t="shared" si="127"/>
        <v>0.37</v>
      </c>
      <c r="BT311">
        <v>777181</v>
      </c>
      <c r="BW311">
        <v>0.32</v>
      </c>
      <c r="BX311">
        <f t="shared" si="128"/>
        <v>0.32</v>
      </c>
      <c r="CI311">
        <v>777181</v>
      </c>
      <c r="CL311">
        <v>0.43</v>
      </c>
      <c r="CM311">
        <f t="shared" si="129"/>
        <v>0.43</v>
      </c>
      <c r="CX311">
        <v>777181</v>
      </c>
      <c r="DA311">
        <v>0.41</v>
      </c>
      <c r="DB311">
        <f t="shared" si="130"/>
        <v>0.41</v>
      </c>
      <c r="DM311">
        <v>777181</v>
      </c>
      <c r="DP311">
        <v>0.41</v>
      </c>
      <c r="DQ311">
        <f t="shared" si="131"/>
        <v>0.41</v>
      </c>
      <c r="EB311">
        <v>777181</v>
      </c>
      <c r="EE311">
        <v>0.43</v>
      </c>
      <c r="EF311">
        <f t="shared" si="132"/>
        <v>0.43</v>
      </c>
      <c r="EQ311">
        <v>777181</v>
      </c>
      <c r="ET311">
        <v>0.43</v>
      </c>
      <c r="EU311">
        <f t="shared" si="133"/>
        <v>0.43</v>
      </c>
      <c r="FF311">
        <v>777181</v>
      </c>
      <c r="FI311">
        <v>0.42</v>
      </c>
      <c r="FJ311">
        <f t="shared" si="134"/>
        <v>0.42</v>
      </c>
      <c r="FU311">
        <v>777181</v>
      </c>
      <c r="FX311">
        <v>0.46</v>
      </c>
      <c r="FY311">
        <f t="shared" si="135"/>
        <v>0.46</v>
      </c>
      <c r="GJ311">
        <v>777181</v>
      </c>
      <c r="GM311">
        <v>0.4</v>
      </c>
      <c r="GN311">
        <f t="shared" si="136"/>
        <v>0.4</v>
      </c>
      <c r="GY311">
        <v>777181</v>
      </c>
      <c r="HB311">
        <v>0.41</v>
      </c>
      <c r="HC311">
        <f t="shared" si="137"/>
        <v>0.41</v>
      </c>
      <c r="HN311">
        <v>777181</v>
      </c>
      <c r="HQ311">
        <v>0.28000000000000003</v>
      </c>
      <c r="HR311">
        <f t="shared" si="138"/>
        <v>0.28000000000000003</v>
      </c>
      <c r="ID311">
        <v>777570</v>
      </c>
      <c r="IG311">
        <v>0.59</v>
      </c>
      <c r="IH311">
        <f t="shared" si="139"/>
        <v>0.59</v>
      </c>
      <c r="IS311">
        <v>777570</v>
      </c>
      <c r="IV311">
        <v>0.56999999999999995</v>
      </c>
      <c r="IW311">
        <f t="shared" si="140"/>
        <v>0.56999999999999995</v>
      </c>
      <c r="JH311">
        <v>777570</v>
      </c>
      <c r="JK311">
        <v>0.56000000000000005</v>
      </c>
      <c r="JL311">
        <f t="shared" si="141"/>
        <v>0.56000000000000005</v>
      </c>
      <c r="JW311">
        <v>777570</v>
      </c>
      <c r="JZ311">
        <v>0.54</v>
      </c>
      <c r="KA311">
        <f t="shared" si="142"/>
        <v>0.54</v>
      </c>
      <c r="KL311">
        <v>777570</v>
      </c>
      <c r="KO311">
        <v>0.54</v>
      </c>
      <c r="KP311">
        <f t="shared" si="143"/>
        <v>0.54</v>
      </c>
      <c r="LA311">
        <v>777570</v>
      </c>
      <c r="LD311">
        <v>0.55000000000000004</v>
      </c>
      <c r="LE311">
        <f t="shared" si="144"/>
        <v>0.55000000000000004</v>
      </c>
      <c r="LP311">
        <v>777570</v>
      </c>
      <c r="LS311">
        <v>0.55000000000000004</v>
      </c>
      <c r="LT311">
        <f t="shared" si="145"/>
        <v>0.55000000000000004</v>
      </c>
      <c r="ME311">
        <v>777570</v>
      </c>
      <c r="MH311">
        <v>0.59</v>
      </c>
      <c r="MI311">
        <f t="shared" si="146"/>
        <v>0.59</v>
      </c>
      <c r="MT311">
        <v>777570</v>
      </c>
      <c r="MW311">
        <v>0.57999999999999996</v>
      </c>
      <c r="MX311">
        <f t="shared" si="147"/>
        <v>0.57999999999999996</v>
      </c>
      <c r="NI311">
        <v>777570</v>
      </c>
      <c r="NL311">
        <v>0.54</v>
      </c>
      <c r="NM311">
        <f t="shared" si="148"/>
        <v>0.54</v>
      </c>
      <c r="NX311">
        <v>777570</v>
      </c>
      <c r="OA311">
        <v>0.52</v>
      </c>
      <c r="OB311">
        <f t="shared" si="149"/>
        <v>0.52</v>
      </c>
      <c r="OM311">
        <v>777570</v>
      </c>
      <c r="OP311">
        <v>0.54</v>
      </c>
      <c r="OQ311">
        <f t="shared" si="150"/>
        <v>0.54</v>
      </c>
      <c r="PB311">
        <v>777570</v>
      </c>
      <c r="PE311">
        <v>0.53</v>
      </c>
      <c r="PF311">
        <f t="shared" si="151"/>
        <v>0.53</v>
      </c>
      <c r="PQ311">
        <v>777570</v>
      </c>
      <c r="PT311">
        <v>0.54</v>
      </c>
      <c r="PU311">
        <f t="shared" si="152"/>
        <v>0.54</v>
      </c>
      <c r="QF311">
        <v>777570</v>
      </c>
      <c r="QI311">
        <v>0.56000000000000005</v>
      </c>
      <c r="QJ311">
        <f t="shared" si="153"/>
        <v>0.56000000000000005</v>
      </c>
      <c r="QU311">
        <v>777570</v>
      </c>
      <c r="QX311">
        <v>0.56999999999999995</v>
      </c>
      <c r="QY311">
        <f t="shared" si="154"/>
        <v>0.56999999999999995</v>
      </c>
    </row>
    <row r="312" spans="12:467" x14ac:dyDescent="0.2">
      <c r="L312">
        <v>777139</v>
      </c>
      <c r="O312">
        <v>0.34</v>
      </c>
      <c r="P312">
        <f t="shared" si="124"/>
        <v>0.34</v>
      </c>
      <c r="AA312">
        <v>777139</v>
      </c>
      <c r="AD312">
        <v>0.54</v>
      </c>
      <c r="AE312">
        <f t="shared" si="125"/>
        <v>0.54</v>
      </c>
      <c r="AP312">
        <v>777139</v>
      </c>
      <c r="AS312">
        <v>0.57999999999999996</v>
      </c>
      <c r="AT312">
        <f t="shared" si="126"/>
        <v>0.57999999999999996</v>
      </c>
      <c r="BE312">
        <v>777139</v>
      </c>
      <c r="BH312">
        <v>0.55000000000000004</v>
      </c>
      <c r="BI312">
        <f t="shared" si="127"/>
        <v>0.55000000000000004</v>
      </c>
      <c r="BT312">
        <v>777139</v>
      </c>
      <c r="BW312">
        <v>0.42</v>
      </c>
      <c r="BX312">
        <f t="shared" si="128"/>
        <v>0.42</v>
      </c>
      <c r="CI312">
        <v>777139</v>
      </c>
      <c r="CL312">
        <v>0.4</v>
      </c>
      <c r="CM312">
        <f t="shared" si="129"/>
        <v>0.4</v>
      </c>
      <c r="CX312">
        <v>777139</v>
      </c>
      <c r="DA312">
        <v>0.44</v>
      </c>
      <c r="DB312">
        <f t="shared" si="130"/>
        <v>0.44</v>
      </c>
      <c r="DM312">
        <v>777139</v>
      </c>
      <c r="DP312">
        <v>0.42</v>
      </c>
      <c r="DQ312">
        <f t="shared" si="131"/>
        <v>0.42</v>
      </c>
      <c r="EB312">
        <v>777139</v>
      </c>
      <c r="EE312">
        <v>0.41</v>
      </c>
      <c r="EF312">
        <f t="shared" si="132"/>
        <v>0.41</v>
      </c>
      <c r="EQ312">
        <v>777139</v>
      </c>
      <c r="ET312">
        <v>0.41</v>
      </c>
      <c r="EU312">
        <f t="shared" si="133"/>
        <v>0.41</v>
      </c>
      <c r="FF312">
        <v>777139</v>
      </c>
      <c r="FI312">
        <v>0.47</v>
      </c>
      <c r="FJ312">
        <f t="shared" si="134"/>
        <v>0.47</v>
      </c>
      <c r="FU312">
        <v>777139</v>
      </c>
      <c r="FX312">
        <v>0.44</v>
      </c>
      <c r="FY312">
        <f t="shared" si="135"/>
        <v>0.44</v>
      </c>
      <c r="GJ312">
        <v>777139</v>
      </c>
      <c r="GM312">
        <v>0.43</v>
      </c>
      <c r="GN312">
        <f t="shared" si="136"/>
        <v>0.43</v>
      </c>
      <c r="GY312">
        <v>777139</v>
      </c>
      <c r="HB312">
        <v>0.4</v>
      </c>
      <c r="HC312">
        <f t="shared" si="137"/>
        <v>0.4</v>
      </c>
      <c r="HN312">
        <v>777139</v>
      </c>
      <c r="HQ312">
        <v>0.5</v>
      </c>
      <c r="HR312">
        <f t="shared" si="138"/>
        <v>0.5</v>
      </c>
      <c r="ID312">
        <v>777571</v>
      </c>
      <c r="IG312">
        <v>0.47</v>
      </c>
      <c r="IH312">
        <f t="shared" si="139"/>
        <v>0.47</v>
      </c>
      <c r="IS312">
        <v>777571</v>
      </c>
      <c r="IV312">
        <v>0.49</v>
      </c>
      <c r="IW312">
        <f t="shared" si="140"/>
        <v>0.49</v>
      </c>
      <c r="JH312">
        <v>777571</v>
      </c>
      <c r="JK312">
        <v>0.46</v>
      </c>
      <c r="JL312">
        <f t="shared" si="141"/>
        <v>0.46</v>
      </c>
      <c r="JW312">
        <v>777571</v>
      </c>
      <c r="JZ312">
        <v>0.47</v>
      </c>
      <c r="KA312">
        <f t="shared" si="142"/>
        <v>0.47</v>
      </c>
      <c r="KL312">
        <v>777571</v>
      </c>
      <c r="KO312">
        <v>0.44</v>
      </c>
      <c r="KP312">
        <f t="shared" si="143"/>
        <v>0.44</v>
      </c>
      <c r="LA312">
        <v>777571</v>
      </c>
      <c r="LD312">
        <v>0.49</v>
      </c>
      <c r="LE312">
        <f t="shared" si="144"/>
        <v>0.49</v>
      </c>
      <c r="LP312">
        <v>777571</v>
      </c>
      <c r="LS312">
        <v>0.47</v>
      </c>
      <c r="LT312">
        <f t="shared" si="145"/>
        <v>0.47</v>
      </c>
      <c r="ME312">
        <v>777571</v>
      </c>
      <c r="MH312">
        <v>0.43</v>
      </c>
      <c r="MI312">
        <f t="shared" si="146"/>
        <v>0.43</v>
      </c>
      <c r="MT312">
        <v>777571</v>
      </c>
      <c r="MW312">
        <v>0.47</v>
      </c>
      <c r="MX312">
        <f t="shared" si="147"/>
        <v>0.47</v>
      </c>
      <c r="NI312">
        <v>777571</v>
      </c>
      <c r="NL312">
        <v>0.48</v>
      </c>
      <c r="NM312">
        <f t="shared" si="148"/>
        <v>0.48</v>
      </c>
      <c r="NX312">
        <v>777571</v>
      </c>
      <c r="OA312">
        <v>0.44</v>
      </c>
      <c r="OB312">
        <f t="shared" si="149"/>
        <v>0.44</v>
      </c>
      <c r="OM312">
        <v>777571</v>
      </c>
      <c r="OP312">
        <v>0.48</v>
      </c>
      <c r="OQ312">
        <f t="shared" si="150"/>
        <v>0.48</v>
      </c>
      <c r="PB312">
        <v>777571</v>
      </c>
      <c r="PE312">
        <v>0.49</v>
      </c>
      <c r="PF312">
        <f t="shared" si="151"/>
        <v>0.49</v>
      </c>
      <c r="PQ312">
        <v>777571</v>
      </c>
      <c r="PT312">
        <v>0.5</v>
      </c>
      <c r="PU312">
        <f t="shared" si="152"/>
        <v>0.5</v>
      </c>
      <c r="QF312">
        <v>777571</v>
      </c>
      <c r="QI312">
        <v>0.48</v>
      </c>
      <c r="QJ312">
        <f t="shared" si="153"/>
        <v>0.48</v>
      </c>
      <c r="QU312">
        <v>777571</v>
      </c>
      <c r="QX312">
        <v>0.51</v>
      </c>
      <c r="QY312">
        <f t="shared" si="154"/>
        <v>0.51</v>
      </c>
    </row>
    <row r="313" spans="12:467" x14ac:dyDescent="0.2">
      <c r="L313">
        <v>777143</v>
      </c>
      <c r="O313">
        <v>0.54</v>
      </c>
      <c r="P313">
        <f t="shared" si="124"/>
        <v>0.54</v>
      </c>
      <c r="AA313">
        <v>777143</v>
      </c>
      <c r="AD313">
        <v>0.6</v>
      </c>
      <c r="AE313">
        <f t="shared" si="125"/>
        <v>0.6</v>
      </c>
      <c r="AP313">
        <v>777143</v>
      </c>
      <c r="AS313">
        <v>0.66</v>
      </c>
      <c r="AT313">
        <f t="shared" si="126"/>
        <v>0.66</v>
      </c>
      <c r="BE313">
        <v>777143</v>
      </c>
      <c r="BH313">
        <v>0.71</v>
      </c>
      <c r="BI313">
        <f t="shared" si="127"/>
        <v>0.71</v>
      </c>
      <c r="BT313">
        <v>777143</v>
      </c>
      <c r="BW313">
        <v>0.74</v>
      </c>
      <c r="BX313">
        <f t="shared" si="128"/>
        <v>0.74</v>
      </c>
      <c r="CI313">
        <v>777143</v>
      </c>
      <c r="CL313">
        <v>0.53</v>
      </c>
      <c r="CM313">
        <f t="shared" si="129"/>
        <v>0.53</v>
      </c>
      <c r="CX313">
        <v>777143</v>
      </c>
      <c r="DA313">
        <v>0.54</v>
      </c>
      <c r="DB313">
        <f t="shared" si="130"/>
        <v>0.54</v>
      </c>
      <c r="DM313">
        <v>777143</v>
      </c>
      <c r="DP313">
        <v>0.55000000000000004</v>
      </c>
      <c r="DQ313">
        <f t="shared" si="131"/>
        <v>0.55000000000000004</v>
      </c>
      <c r="EB313">
        <v>777143</v>
      </c>
      <c r="EE313">
        <v>0.53</v>
      </c>
      <c r="EF313">
        <f t="shared" si="132"/>
        <v>0.53</v>
      </c>
      <c r="EQ313">
        <v>777143</v>
      </c>
      <c r="ET313">
        <v>0.53</v>
      </c>
      <c r="EU313">
        <f t="shared" si="133"/>
        <v>0.53</v>
      </c>
      <c r="FF313">
        <v>777143</v>
      </c>
      <c r="FI313">
        <v>0.54</v>
      </c>
      <c r="FJ313">
        <f t="shared" si="134"/>
        <v>0.54</v>
      </c>
      <c r="FU313">
        <v>777143</v>
      </c>
      <c r="FX313">
        <v>0.53</v>
      </c>
      <c r="FY313">
        <f t="shared" si="135"/>
        <v>0.53</v>
      </c>
      <c r="GJ313">
        <v>777143</v>
      </c>
      <c r="GM313">
        <v>0.53</v>
      </c>
      <c r="GN313">
        <f t="shared" si="136"/>
        <v>0.53</v>
      </c>
      <c r="GY313">
        <v>777143</v>
      </c>
      <c r="HB313">
        <v>0.56000000000000005</v>
      </c>
      <c r="HC313">
        <f t="shared" si="137"/>
        <v>0.56000000000000005</v>
      </c>
      <c r="HN313">
        <v>777143</v>
      </c>
      <c r="HQ313">
        <v>0.57999999999999996</v>
      </c>
      <c r="HR313">
        <f t="shared" si="138"/>
        <v>0.57999999999999996</v>
      </c>
      <c r="ID313">
        <v>777573</v>
      </c>
      <c r="IG313">
        <v>0.51</v>
      </c>
      <c r="IH313">
        <f t="shared" si="139"/>
        <v>0.51</v>
      </c>
      <c r="IS313">
        <v>777573</v>
      </c>
      <c r="IV313">
        <v>0.52</v>
      </c>
      <c r="IW313">
        <f t="shared" si="140"/>
        <v>0.52</v>
      </c>
      <c r="JH313">
        <v>777573</v>
      </c>
      <c r="JK313">
        <v>0.52</v>
      </c>
      <c r="JL313">
        <f t="shared" si="141"/>
        <v>0.52</v>
      </c>
      <c r="JW313">
        <v>777573</v>
      </c>
      <c r="JZ313">
        <v>0.55000000000000004</v>
      </c>
      <c r="KA313">
        <f t="shared" si="142"/>
        <v>0.55000000000000004</v>
      </c>
      <c r="KL313">
        <v>777573</v>
      </c>
      <c r="KO313">
        <v>0.5</v>
      </c>
      <c r="KP313">
        <f t="shared" si="143"/>
        <v>0.5</v>
      </c>
      <c r="LA313">
        <v>777573</v>
      </c>
      <c r="LD313">
        <v>0.49</v>
      </c>
      <c r="LE313">
        <f t="shared" si="144"/>
        <v>0.49</v>
      </c>
      <c r="LP313">
        <v>777573</v>
      </c>
      <c r="LS313">
        <v>0.51</v>
      </c>
      <c r="LT313">
        <f t="shared" si="145"/>
        <v>0.51</v>
      </c>
      <c r="ME313">
        <v>777573</v>
      </c>
      <c r="MH313">
        <v>0.53</v>
      </c>
      <c r="MI313">
        <f t="shared" si="146"/>
        <v>0.53</v>
      </c>
      <c r="MT313">
        <v>777573</v>
      </c>
      <c r="MW313">
        <v>0.55000000000000004</v>
      </c>
      <c r="MX313">
        <f t="shared" si="147"/>
        <v>0.55000000000000004</v>
      </c>
      <c r="NI313">
        <v>777573</v>
      </c>
      <c r="NL313">
        <v>0.51</v>
      </c>
      <c r="NM313">
        <f t="shared" si="148"/>
        <v>0.51</v>
      </c>
      <c r="NX313">
        <v>777573</v>
      </c>
      <c r="OA313">
        <v>0.49</v>
      </c>
      <c r="OB313">
        <f t="shared" si="149"/>
        <v>0.49</v>
      </c>
      <c r="OM313">
        <v>777573</v>
      </c>
      <c r="OP313">
        <v>0.52</v>
      </c>
      <c r="OQ313">
        <f t="shared" si="150"/>
        <v>0.52</v>
      </c>
      <c r="PB313">
        <v>777573</v>
      </c>
      <c r="PE313">
        <v>0.52</v>
      </c>
      <c r="PF313">
        <f t="shared" si="151"/>
        <v>0.52</v>
      </c>
      <c r="PQ313">
        <v>777573</v>
      </c>
      <c r="PT313">
        <v>0.54</v>
      </c>
      <c r="PU313">
        <f t="shared" si="152"/>
        <v>0.54</v>
      </c>
      <c r="QF313">
        <v>777573</v>
      </c>
      <c r="QI313">
        <v>0.54</v>
      </c>
      <c r="QJ313">
        <f t="shared" si="153"/>
        <v>0.54</v>
      </c>
      <c r="QU313">
        <v>777573</v>
      </c>
      <c r="QX313">
        <v>0.52</v>
      </c>
      <c r="QY313">
        <f t="shared" si="154"/>
        <v>0.52</v>
      </c>
    </row>
    <row r="314" spans="12:467" x14ac:dyDescent="0.2">
      <c r="L314">
        <v>777146</v>
      </c>
      <c r="O314">
        <v>0.48</v>
      </c>
      <c r="P314">
        <f t="shared" si="124"/>
        <v>0.48</v>
      </c>
      <c r="AA314">
        <v>777146</v>
      </c>
      <c r="AD314">
        <v>0.56000000000000005</v>
      </c>
      <c r="AE314">
        <f t="shared" si="125"/>
        <v>0.56000000000000005</v>
      </c>
      <c r="AP314">
        <v>777146</v>
      </c>
      <c r="AS314">
        <v>0.41</v>
      </c>
      <c r="AT314">
        <f t="shared" si="126"/>
        <v>0.41</v>
      </c>
      <c r="BE314">
        <v>777146</v>
      </c>
      <c r="BH314">
        <v>0.42</v>
      </c>
      <c r="BI314">
        <f t="shared" si="127"/>
        <v>0.42</v>
      </c>
      <c r="BT314">
        <v>777146</v>
      </c>
      <c r="BW314">
        <v>0.45</v>
      </c>
      <c r="BX314">
        <f t="shared" si="128"/>
        <v>0.45</v>
      </c>
      <c r="CI314">
        <v>777146</v>
      </c>
      <c r="CL314">
        <v>0.48</v>
      </c>
      <c r="CM314">
        <f t="shared" si="129"/>
        <v>0.48</v>
      </c>
      <c r="CX314">
        <v>777146</v>
      </c>
      <c r="DA314">
        <v>0.47</v>
      </c>
      <c r="DB314">
        <f t="shared" si="130"/>
        <v>0.47</v>
      </c>
      <c r="DM314">
        <v>777146</v>
      </c>
      <c r="DP314">
        <v>0.47</v>
      </c>
      <c r="DQ314">
        <f t="shared" si="131"/>
        <v>0.47</v>
      </c>
      <c r="EB314">
        <v>777146</v>
      </c>
      <c r="EE314">
        <v>0.47</v>
      </c>
      <c r="EF314">
        <f t="shared" si="132"/>
        <v>0.47</v>
      </c>
      <c r="EQ314">
        <v>777146</v>
      </c>
      <c r="ET314">
        <v>0.47</v>
      </c>
      <c r="EU314">
        <f t="shared" si="133"/>
        <v>0.47</v>
      </c>
      <c r="FF314">
        <v>777146</v>
      </c>
      <c r="FI314">
        <v>0.45</v>
      </c>
      <c r="FJ314">
        <f t="shared" si="134"/>
        <v>0.45</v>
      </c>
      <c r="FU314">
        <v>777146</v>
      </c>
      <c r="FX314">
        <v>0.48</v>
      </c>
      <c r="FY314">
        <f t="shared" si="135"/>
        <v>0.48</v>
      </c>
      <c r="GJ314">
        <v>777146</v>
      </c>
      <c r="GM314">
        <v>0.47</v>
      </c>
      <c r="GN314">
        <f t="shared" si="136"/>
        <v>0.47</v>
      </c>
      <c r="GY314">
        <v>777146</v>
      </c>
      <c r="HB314">
        <v>0.48</v>
      </c>
      <c r="HC314">
        <f t="shared" si="137"/>
        <v>0.48</v>
      </c>
      <c r="HN314">
        <v>777146</v>
      </c>
      <c r="HQ314">
        <v>0.39</v>
      </c>
      <c r="HR314">
        <f t="shared" si="138"/>
        <v>0.39</v>
      </c>
      <c r="ID314">
        <v>777542</v>
      </c>
      <c r="IG314">
        <v>0.56000000000000005</v>
      </c>
      <c r="IH314">
        <f t="shared" si="139"/>
        <v>0.56000000000000005</v>
      </c>
      <c r="IS314">
        <v>777542</v>
      </c>
      <c r="IV314">
        <v>0.54</v>
      </c>
      <c r="IW314">
        <f t="shared" si="140"/>
        <v>0.54</v>
      </c>
      <c r="JH314">
        <v>777542</v>
      </c>
      <c r="JK314">
        <v>0.59</v>
      </c>
      <c r="JL314">
        <f t="shared" si="141"/>
        <v>0.59</v>
      </c>
      <c r="JW314">
        <v>777542</v>
      </c>
      <c r="JZ314">
        <v>0.56000000000000005</v>
      </c>
      <c r="KA314">
        <f t="shared" si="142"/>
        <v>0.56000000000000005</v>
      </c>
      <c r="KL314">
        <v>777542</v>
      </c>
      <c r="KO314">
        <v>0.57999999999999996</v>
      </c>
      <c r="KP314">
        <f t="shared" si="143"/>
        <v>0.57999999999999996</v>
      </c>
      <c r="LA314">
        <v>777542</v>
      </c>
      <c r="LD314">
        <v>0.59</v>
      </c>
      <c r="LE314">
        <f t="shared" si="144"/>
        <v>0.59</v>
      </c>
      <c r="LP314">
        <v>777542</v>
      </c>
      <c r="LS314">
        <v>0.55000000000000004</v>
      </c>
      <c r="LT314">
        <f t="shared" si="145"/>
        <v>0.55000000000000004</v>
      </c>
      <c r="ME314">
        <v>777542</v>
      </c>
      <c r="MH314">
        <v>0.7</v>
      </c>
      <c r="MI314">
        <f t="shared" si="146"/>
        <v>0.7</v>
      </c>
      <c r="MT314">
        <v>777542</v>
      </c>
      <c r="MW314">
        <v>0.65</v>
      </c>
      <c r="MX314">
        <f t="shared" si="147"/>
        <v>0.65</v>
      </c>
      <c r="NI314">
        <v>777542</v>
      </c>
      <c r="NL314">
        <v>0.54</v>
      </c>
      <c r="NM314">
        <f t="shared" si="148"/>
        <v>0.54</v>
      </c>
      <c r="NX314">
        <v>777542</v>
      </c>
      <c r="OA314">
        <v>0.46</v>
      </c>
      <c r="OB314">
        <f t="shared" si="149"/>
        <v>0.46</v>
      </c>
      <c r="OM314">
        <v>777542</v>
      </c>
      <c r="OP314">
        <v>0.56999999999999995</v>
      </c>
      <c r="OQ314">
        <f t="shared" si="150"/>
        <v>0.56999999999999995</v>
      </c>
      <c r="PB314">
        <v>777542</v>
      </c>
      <c r="PE314">
        <v>0.56000000000000005</v>
      </c>
      <c r="PF314">
        <f t="shared" si="151"/>
        <v>0.56000000000000005</v>
      </c>
      <c r="PQ314">
        <v>777542</v>
      </c>
      <c r="PT314">
        <v>0.55000000000000004</v>
      </c>
      <c r="PU314">
        <f t="shared" si="152"/>
        <v>0.55000000000000004</v>
      </c>
      <c r="QF314">
        <v>777542</v>
      </c>
      <c r="QI314">
        <v>0.59</v>
      </c>
      <c r="QJ314">
        <f t="shared" si="153"/>
        <v>0.59</v>
      </c>
      <c r="QU314">
        <v>777542</v>
      </c>
      <c r="QX314">
        <v>0.56999999999999995</v>
      </c>
      <c r="QY314">
        <f t="shared" si="154"/>
        <v>0.56999999999999995</v>
      </c>
    </row>
    <row r="315" spans="12:467" x14ac:dyDescent="0.2">
      <c r="L315">
        <v>777147</v>
      </c>
      <c r="O315">
        <v>0.5</v>
      </c>
      <c r="P315">
        <f t="shared" si="124"/>
        <v>0.5</v>
      </c>
      <c r="AA315">
        <v>777147</v>
      </c>
      <c r="AD315">
        <v>0.56000000000000005</v>
      </c>
      <c r="AE315">
        <f t="shared" si="125"/>
        <v>0.56000000000000005</v>
      </c>
      <c r="AP315">
        <v>777147</v>
      </c>
      <c r="AS315">
        <v>0.41</v>
      </c>
      <c r="AT315">
        <f t="shared" si="126"/>
        <v>0.41</v>
      </c>
      <c r="BE315">
        <v>777147</v>
      </c>
      <c r="BH315">
        <v>0.56000000000000005</v>
      </c>
      <c r="BI315">
        <f t="shared" si="127"/>
        <v>0.56000000000000005</v>
      </c>
      <c r="BT315">
        <v>777147</v>
      </c>
      <c r="BW315">
        <v>0.39</v>
      </c>
      <c r="BX315">
        <f t="shared" si="128"/>
        <v>0.39</v>
      </c>
      <c r="CI315">
        <v>777147</v>
      </c>
      <c r="CL315">
        <v>0.54</v>
      </c>
      <c r="CM315">
        <f t="shared" si="129"/>
        <v>0.54</v>
      </c>
      <c r="CX315">
        <v>777147</v>
      </c>
      <c r="DA315">
        <v>0.52</v>
      </c>
      <c r="DB315">
        <f t="shared" si="130"/>
        <v>0.52</v>
      </c>
      <c r="DM315">
        <v>777147</v>
      </c>
      <c r="DP315">
        <v>0.53</v>
      </c>
      <c r="DQ315">
        <f t="shared" si="131"/>
        <v>0.53</v>
      </c>
      <c r="EB315">
        <v>777147</v>
      </c>
      <c r="EE315">
        <v>0.56999999999999995</v>
      </c>
      <c r="EF315">
        <f t="shared" si="132"/>
        <v>0.56999999999999995</v>
      </c>
      <c r="EQ315">
        <v>777147</v>
      </c>
      <c r="ET315">
        <v>0.56999999999999995</v>
      </c>
      <c r="EU315">
        <f t="shared" si="133"/>
        <v>0.56999999999999995</v>
      </c>
      <c r="FF315">
        <v>777147</v>
      </c>
      <c r="FI315">
        <v>0.52</v>
      </c>
      <c r="FJ315">
        <f t="shared" si="134"/>
        <v>0.52</v>
      </c>
      <c r="FU315">
        <v>777147</v>
      </c>
      <c r="FX315">
        <v>0.53</v>
      </c>
      <c r="FY315">
        <f t="shared" si="135"/>
        <v>0.53</v>
      </c>
      <c r="GJ315">
        <v>777147</v>
      </c>
      <c r="GM315">
        <v>0.51</v>
      </c>
      <c r="GN315">
        <f t="shared" si="136"/>
        <v>0.51</v>
      </c>
      <c r="GY315">
        <v>777147</v>
      </c>
      <c r="HB315">
        <v>0.56000000000000005</v>
      </c>
      <c r="HC315">
        <f t="shared" si="137"/>
        <v>0.56000000000000005</v>
      </c>
      <c r="HN315">
        <v>777147</v>
      </c>
      <c r="HQ315">
        <v>0.55000000000000004</v>
      </c>
      <c r="HR315">
        <f t="shared" si="138"/>
        <v>0.55000000000000004</v>
      </c>
      <c r="ID315">
        <v>777543</v>
      </c>
      <c r="IG315">
        <v>0.44</v>
      </c>
      <c r="IH315">
        <f t="shared" si="139"/>
        <v>0.44</v>
      </c>
      <c r="IS315">
        <v>777543</v>
      </c>
      <c r="IV315">
        <v>0.4</v>
      </c>
      <c r="IW315">
        <f t="shared" si="140"/>
        <v>0.4</v>
      </c>
      <c r="JH315">
        <v>777543</v>
      </c>
      <c r="JK315">
        <v>0.43</v>
      </c>
      <c r="JL315">
        <f t="shared" si="141"/>
        <v>0.43</v>
      </c>
      <c r="JW315">
        <v>777543</v>
      </c>
      <c r="JZ315">
        <v>0.44</v>
      </c>
      <c r="KA315">
        <f t="shared" si="142"/>
        <v>0.44</v>
      </c>
      <c r="KL315">
        <v>777543</v>
      </c>
      <c r="KO315">
        <v>0.45</v>
      </c>
      <c r="KP315">
        <f t="shared" si="143"/>
        <v>0.45</v>
      </c>
      <c r="LA315">
        <v>777543</v>
      </c>
      <c r="LD315">
        <v>0.41</v>
      </c>
      <c r="LE315">
        <f t="shared" si="144"/>
        <v>0.41</v>
      </c>
      <c r="LP315">
        <v>777543</v>
      </c>
      <c r="LS315">
        <v>0.41</v>
      </c>
      <c r="LT315">
        <f t="shared" si="145"/>
        <v>0.41</v>
      </c>
      <c r="ME315">
        <v>777543</v>
      </c>
      <c r="MH315">
        <v>0.38</v>
      </c>
      <c r="MI315">
        <f t="shared" si="146"/>
        <v>0.38</v>
      </c>
      <c r="MT315">
        <v>777543</v>
      </c>
      <c r="MW315">
        <v>0.43</v>
      </c>
      <c r="MX315">
        <f t="shared" si="147"/>
        <v>0.43</v>
      </c>
      <c r="NI315">
        <v>777543</v>
      </c>
      <c r="NL315">
        <v>0.43</v>
      </c>
      <c r="NM315">
        <f t="shared" si="148"/>
        <v>0.43</v>
      </c>
      <c r="NX315">
        <v>777543</v>
      </c>
      <c r="OA315">
        <v>0.44</v>
      </c>
      <c r="OB315">
        <f t="shared" si="149"/>
        <v>0.44</v>
      </c>
      <c r="OM315">
        <v>777543</v>
      </c>
      <c r="OP315">
        <v>0.45</v>
      </c>
      <c r="OQ315">
        <f t="shared" si="150"/>
        <v>0.45</v>
      </c>
      <c r="PB315">
        <v>777543</v>
      </c>
      <c r="PE315">
        <v>0.44</v>
      </c>
      <c r="PF315">
        <f t="shared" si="151"/>
        <v>0.44</v>
      </c>
      <c r="PQ315">
        <v>777543</v>
      </c>
      <c r="PT315">
        <v>0.42</v>
      </c>
      <c r="PU315">
        <f t="shared" si="152"/>
        <v>0.42</v>
      </c>
      <c r="QF315">
        <v>777543</v>
      </c>
      <c r="QI315">
        <v>0.41</v>
      </c>
      <c r="QJ315">
        <f t="shared" si="153"/>
        <v>0.41</v>
      </c>
      <c r="QU315">
        <v>777543</v>
      </c>
      <c r="QX315">
        <v>0.39</v>
      </c>
      <c r="QY315">
        <f t="shared" si="154"/>
        <v>0.39</v>
      </c>
    </row>
    <row r="316" spans="12:467" x14ac:dyDescent="0.2">
      <c r="L316">
        <v>777148</v>
      </c>
      <c r="O316">
        <v>0.53</v>
      </c>
      <c r="P316">
        <f t="shared" si="124"/>
        <v>0.53</v>
      </c>
      <c r="AA316">
        <v>777148</v>
      </c>
      <c r="AD316">
        <v>0.26</v>
      </c>
      <c r="AE316">
        <f t="shared" si="125"/>
        <v>0.26</v>
      </c>
      <c r="AP316">
        <v>777148</v>
      </c>
      <c r="AS316">
        <v>0.51</v>
      </c>
      <c r="AT316">
        <f t="shared" si="126"/>
        <v>0.51</v>
      </c>
      <c r="BE316">
        <v>777148</v>
      </c>
      <c r="BH316">
        <v>0.51</v>
      </c>
      <c r="BI316">
        <f t="shared" si="127"/>
        <v>0.51</v>
      </c>
      <c r="BT316">
        <v>777148</v>
      </c>
      <c r="BW316">
        <v>0.5</v>
      </c>
      <c r="BX316">
        <f t="shared" si="128"/>
        <v>0.5</v>
      </c>
      <c r="CI316">
        <v>777148</v>
      </c>
      <c r="CL316">
        <v>0.49</v>
      </c>
      <c r="CM316">
        <f t="shared" si="129"/>
        <v>0.49</v>
      </c>
      <c r="CX316">
        <v>777148</v>
      </c>
      <c r="DA316">
        <v>0.49</v>
      </c>
      <c r="DB316">
        <f t="shared" si="130"/>
        <v>0.49</v>
      </c>
      <c r="DM316">
        <v>777148</v>
      </c>
      <c r="DP316">
        <v>0.51</v>
      </c>
      <c r="DQ316">
        <f t="shared" si="131"/>
        <v>0.51</v>
      </c>
      <c r="EB316">
        <v>777148</v>
      </c>
      <c r="EE316">
        <v>0.48</v>
      </c>
      <c r="EF316">
        <f t="shared" si="132"/>
        <v>0.48</v>
      </c>
      <c r="EQ316">
        <v>777148</v>
      </c>
      <c r="ET316">
        <v>0.48</v>
      </c>
      <c r="EU316">
        <f t="shared" si="133"/>
        <v>0.48</v>
      </c>
      <c r="FF316">
        <v>777148</v>
      </c>
      <c r="FI316">
        <v>0.53</v>
      </c>
      <c r="FJ316">
        <f t="shared" si="134"/>
        <v>0.53</v>
      </c>
      <c r="FU316">
        <v>777148</v>
      </c>
      <c r="FX316">
        <v>0.51</v>
      </c>
      <c r="FY316">
        <f t="shared" si="135"/>
        <v>0.51</v>
      </c>
      <c r="GJ316">
        <v>777148</v>
      </c>
      <c r="GM316">
        <v>0.5</v>
      </c>
      <c r="GN316">
        <f t="shared" si="136"/>
        <v>0.5</v>
      </c>
      <c r="GY316">
        <v>777148</v>
      </c>
      <c r="HB316">
        <v>0.5</v>
      </c>
      <c r="HC316">
        <f t="shared" si="137"/>
        <v>0.5</v>
      </c>
      <c r="HN316">
        <v>777148</v>
      </c>
      <c r="HQ316">
        <v>0.5</v>
      </c>
      <c r="HR316">
        <f t="shared" si="138"/>
        <v>0.5</v>
      </c>
      <c r="ID316">
        <v>777545</v>
      </c>
      <c r="IG316">
        <v>0.51</v>
      </c>
      <c r="IH316">
        <f t="shared" si="139"/>
        <v>0.51</v>
      </c>
      <c r="IS316">
        <v>777545</v>
      </c>
      <c r="IV316">
        <v>0.56000000000000005</v>
      </c>
      <c r="IW316">
        <f t="shared" si="140"/>
        <v>0.56000000000000005</v>
      </c>
      <c r="JH316">
        <v>777545</v>
      </c>
      <c r="JK316">
        <v>0.54</v>
      </c>
      <c r="JL316">
        <f t="shared" si="141"/>
        <v>0.54</v>
      </c>
      <c r="JW316">
        <v>777545</v>
      </c>
      <c r="JZ316">
        <v>0.53</v>
      </c>
      <c r="KA316">
        <f t="shared" si="142"/>
        <v>0.53</v>
      </c>
      <c r="KL316">
        <v>777545</v>
      </c>
      <c r="KO316">
        <v>0.5</v>
      </c>
      <c r="KP316">
        <f t="shared" si="143"/>
        <v>0.5</v>
      </c>
      <c r="LA316">
        <v>777545</v>
      </c>
      <c r="LD316">
        <v>0.53</v>
      </c>
      <c r="LE316">
        <f t="shared" si="144"/>
        <v>0.53</v>
      </c>
      <c r="LP316">
        <v>777545</v>
      </c>
      <c r="LS316">
        <v>0.52</v>
      </c>
      <c r="LT316">
        <f t="shared" si="145"/>
        <v>0.52</v>
      </c>
      <c r="ME316">
        <v>777545</v>
      </c>
      <c r="MH316">
        <v>0.53</v>
      </c>
      <c r="MI316">
        <f t="shared" si="146"/>
        <v>0.53</v>
      </c>
      <c r="MT316">
        <v>777545</v>
      </c>
      <c r="MW316">
        <v>0.43</v>
      </c>
      <c r="MX316">
        <f t="shared" si="147"/>
        <v>0.43</v>
      </c>
      <c r="NI316">
        <v>777545</v>
      </c>
      <c r="NL316">
        <v>0.53</v>
      </c>
      <c r="NM316">
        <f t="shared" si="148"/>
        <v>0.53</v>
      </c>
      <c r="NX316">
        <v>777545</v>
      </c>
      <c r="OA316">
        <v>0.51</v>
      </c>
      <c r="OB316">
        <f t="shared" si="149"/>
        <v>0.51</v>
      </c>
      <c r="OM316">
        <v>777545</v>
      </c>
      <c r="OP316">
        <v>0.52</v>
      </c>
      <c r="OQ316">
        <f t="shared" si="150"/>
        <v>0.52</v>
      </c>
      <c r="PB316">
        <v>777545</v>
      </c>
      <c r="PE316">
        <v>0.54</v>
      </c>
      <c r="PF316">
        <f t="shared" si="151"/>
        <v>0.54</v>
      </c>
      <c r="PQ316">
        <v>777545</v>
      </c>
      <c r="PT316">
        <v>0.52</v>
      </c>
      <c r="PU316">
        <f t="shared" si="152"/>
        <v>0.52</v>
      </c>
      <c r="QF316">
        <v>777545</v>
      </c>
      <c r="QI316">
        <v>0.52</v>
      </c>
      <c r="QJ316">
        <f t="shared" si="153"/>
        <v>0.52</v>
      </c>
      <c r="QU316">
        <v>777545</v>
      </c>
      <c r="QX316">
        <v>0.55000000000000004</v>
      </c>
      <c r="QY316">
        <f t="shared" si="154"/>
        <v>0.55000000000000004</v>
      </c>
    </row>
    <row r="317" spans="12:467" x14ac:dyDescent="0.2">
      <c r="L317">
        <v>777150</v>
      </c>
      <c r="O317">
        <v>0.47</v>
      </c>
      <c r="P317">
        <f t="shared" si="124"/>
        <v>0.47</v>
      </c>
      <c r="AA317">
        <v>777150</v>
      </c>
      <c r="AD317">
        <v>0.52</v>
      </c>
      <c r="AE317">
        <f t="shared" si="125"/>
        <v>0.52</v>
      </c>
      <c r="AP317">
        <v>777150</v>
      </c>
      <c r="AS317">
        <v>0.6</v>
      </c>
      <c r="AT317">
        <f t="shared" si="126"/>
        <v>0.6</v>
      </c>
      <c r="BE317">
        <v>777150</v>
      </c>
      <c r="BH317">
        <v>0.52</v>
      </c>
      <c r="BI317">
        <f t="shared" si="127"/>
        <v>0.52</v>
      </c>
      <c r="BT317">
        <v>777150</v>
      </c>
      <c r="BW317">
        <v>0.51</v>
      </c>
      <c r="BX317">
        <f t="shared" si="128"/>
        <v>0.51</v>
      </c>
      <c r="CI317">
        <v>777150</v>
      </c>
      <c r="CL317">
        <v>0.47</v>
      </c>
      <c r="CM317">
        <f t="shared" si="129"/>
        <v>0.47</v>
      </c>
      <c r="CX317">
        <v>777150</v>
      </c>
      <c r="DA317">
        <v>0.5</v>
      </c>
      <c r="DB317">
        <f t="shared" si="130"/>
        <v>0.5</v>
      </c>
      <c r="DM317">
        <v>777150</v>
      </c>
      <c r="DP317">
        <v>0.49</v>
      </c>
      <c r="DQ317">
        <f t="shared" si="131"/>
        <v>0.49</v>
      </c>
      <c r="EB317">
        <v>777150</v>
      </c>
      <c r="EE317">
        <v>0.53</v>
      </c>
      <c r="EF317">
        <f t="shared" si="132"/>
        <v>0.53</v>
      </c>
      <c r="EQ317">
        <v>777150</v>
      </c>
      <c r="ET317">
        <v>0.53</v>
      </c>
      <c r="EU317">
        <f t="shared" si="133"/>
        <v>0.53</v>
      </c>
      <c r="FF317">
        <v>777150</v>
      </c>
      <c r="FI317">
        <v>0.48</v>
      </c>
      <c r="FJ317">
        <f t="shared" si="134"/>
        <v>0.48</v>
      </c>
      <c r="FU317">
        <v>777150</v>
      </c>
      <c r="FX317">
        <v>0.47</v>
      </c>
      <c r="FY317">
        <f t="shared" si="135"/>
        <v>0.47</v>
      </c>
      <c r="GJ317">
        <v>777150</v>
      </c>
      <c r="GM317">
        <v>0.5</v>
      </c>
      <c r="GN317">
        <f t="shared" si="136"/>
        <v>0.5</v>
      </c>
      <c r="GY317">
        <v>777150</v>
      </c>
      <c r="HB317">
        <v>0.48</v>
      </c>
      <c r="HC317">
        <f t="shared" si="137"/>
        <v>0.48</v>
      </c>
      <c r="HN317">
        <v>777150</v>
      </c>
      <c r="HQ317">
        <v>0.48</v>
      </c>
      <c r="HR317">
        <f t="shared" si="138"/>
        <v>0.48</v>
      </c>
      <c r="ID317">
        <v>777548</v>
      </c>
      <c r="IG317">
        <v>0.53</v>
      </c>
      <c r="IH317">
        <f t="shared" si="139"/>
        <v>0.53</v>
      </c>
      <c r="IS317">
        <v>777548</v>
      </c>
      <c r="IV317">
        <v>0.52</v>
      </c>
      <c r="IW317">
        <f t="shared" si="140"/>
        <v>0.52</v>
      </c>
      <c r="JH317">
        <v>777548</v>
      </c>
      <c r="JK317">
        <v>0.57999999999999996</v>
      </c>
      <c r="JL317">
        <f t="shared" si="141"/>
        <v>0.57999999999999996</v>
      </c>
      <c r="JW317">
        <v>777548</v>
      </c>
      <c r="JZ317">
        <v>0.51</v>
      </c>
      <c r="KA317">
        <f t="shared" si="142"/>
        <v>0.51</v>
      </c>
      <c r="KL317">
        <v>777548</v>
      </c>
      <c r="KO317">
        <v>0.52</v>
      </c>
      <c r="KP317">
        <f t="shared" si="143"/>
        <v>0.52</v>
      </c>
      <c r="LA317">
        <v>777548</v>
      </c>
      <c r="LD317">
        <v>0.51</v>
      </c>
      <c r="LE317">
        <f t="shared" si="144"/>
        <v>0.51</v>
      </c>
      <c r="LP317">
        <v>777548</v>
      </c>
      <c r="LS317">
        <v>0.52</v>
      </c>
      <c r="LT317">
        <f t="shared" si="145"/>
        <v>0.52</v>
      </c>
      <c r="ME317">
        <v>777548</v>
      </c>
      <c r="MH317">
        <v>0.49</v>
      </c>
      <c r="MI317">
        <f t="shared" si="146"/>
        <v>0.49</v>
      </c>
      <c r="MT317">
        <v>777548</v>
      </c>
      <c r="MW317">
        <v>0.55000000000000004</v>
      </c>
      <c r="MX317">
        <f t="shared" si="147"/>
        <v>0.55000000000000004</v>
      </c>
      <c r="NI317">
        <v>777548</v>
      </c>
      <c r="NL317">
        <v>0.52</v>
      </c>
      <c r="NM317">
        <f t="shared" si="148"/>
        <v>0.52</v>
      </c>
      <c r="NX317">
        <v>777548</v>
      </c>
      <c r="OA317">
        <v>0.51</v>
      </c>
      <c r="OB317">
        <f t="shared" si="149"/>
        <v>0.51</v>
      </c>
      <c r="OM317">
        <v>777548</v>
      </c>
      <c r="OP317">
        <v>0.51</v>
      </c>
      <c r="OQ317">
        <f t="shared" si="150"/>
        <v>0.51</v>
      </c>
      <c r="PB317">
        <v>777548</v>
      </c>
      <c r="PE317">
        <v>0.51</v>
      </c>
      <c r="PF317">
        <f t="shared" si="151"/>
        <v>0.51</v>
      </c>
      <c r="PQ317">
        <v>777548</v>
      </c>
      <c r="PT317">
        <v>0.51</v>
      </c>
      <c r="PU317">
        <f t="shared" si="152"/>
        <v>0.51</v>
      </c>
      <c r="QF317">
        <v>777548</v>
      </c>
      <c r="QI317">
        <v>0.53</v>
      </c>
      <c r="QJ317">
        <f t="shared" si="153"/>
        <v>0.53</v>
      </c>
      <c r="QU317">
        <v>777548</v>
      </c>
      <c r="QX317">
        <v>0.5</v>
      </c>
      <c r="QY317">
        <f t="shared" si="154"/>
        <v>0.5</v>
      </c>
    </row>
    <row r="318" spans="12:467" x14ac:dyDescent="0.2">
      <c r="L318">
        <v>777151</v>
      </c>
      <c r="O318">
        <v>0.44</v>
      </c>
      <c r="P318">
        <f t="shared" si="124"/>
        <v>0.44</v>
      </c>
      <c r="AA318">
        <v>777151</v>
      </c>
      <c r="AD318">
        <v>0.45</v>
      </c>
      <c r="AE318">
        <f t="shared" si="125"/>
        <v>0.45</v>
      </c>
      <c r="AP318">
        <v>777151</v>
      </c>
      <c r="AS318">
        <v>0.34</v>
      </c>
      <c r="AT318">
        <f t="shared" si="126"/>
        <v>0.34</v>
      </c>
      <c r="BE318">
        <v>777151</v>
      </c>
      <c r="BH318">
        <v>0.48</v>
      </c>
      <c r="BI318">
        <f t="shared" si="127"/>
        <v>0.48</v>
      </c>
      <c r="BT318">
        <v>777151</v>
      </c>
      <c r="BW318">
        <v>0.34</v>
      </c>
      <c r="BX318">
        <f t="shared" si="128"/>
        <v>0.34</v>
      </c>
      <c r="CI318">
        <v>777151</v>
      </c>
      <c r="CL318">
        <v>0.42</v>
      </c>
      <c r="CM318">
        <f t="shared" si="129"/>
        <v>0.42</v>
      </c>
      <c r="CX318">
        <v>777151</v>
      </c>
      <c r="DA318">
        <v>0.42</v>
      </c>
      <c r="DB318">
        <f t="shared" si="130"/>
        <v>0.42</v>
      </c>
      <c r="DM318">
        <v>777151</v>
      </c>
      <c r="DP318">
        <v>0.41</v>
      </c>
      <c r="DQ318">
        <f t="shared" si="131"/>
        <v>0.41</v>
      </c>
      <c r="EB318">
        <v>777151</v>
      </c>
      <c r="EE318">
        <v>0.45</v>
      </c>
      <c r="EF318">
        <f t="shared" si="132"/>
        <v>0.45</v>
      </c>
      <c r="EQ318">
        <v>777151</v>
      </c>
      <c r="ET318">
        <v>0.45</v>
      </c>
      <c r="EU318">
        <f t="shared" si="133"/>
        <v>0.45</v>
      </c>
      <c r="FF318">
        <v>777151</v>
      </c>
      <c r="FI318">
        <v>0.49</v>
      </c>
      <c r="FJ318">
        <f t="shared" si="134"/>
        <v>0.49</v>
      </c>
      <c r="FU318">
        <v>777151</v>
      </c>
      <c r="FX318">
        <v>0.47</v>
      </c>
      <c r="FY318">
        <f t="shared" si="135"/>
        <v>0.47</v>
      </c>
      <c r="GJ318">
        <v>777151</v>
      </c>
      <c r="GM318">
        <v>0.42</v>
      </c>
      <c r="GN318">
        <f t="shared" si="136"/>
        <v>0.42</v>
      </c>
      <c r="GY318">
        <v>777151</v>
      </c>
      <c r="HB318">
        <v>0.43</v>
      </c>
      <c r="HC318">
        <f t="shared" si="137"/>
        <v>0.43</v>
      </c>
      <c r="HN318">
        <v>777151</v>
      </c>
      <c r="HQ318">
        <v>0.41</v>
      </c>
      <c r="HR318">
        <f t="shared" si="138"/>
        <v>0.41</v>
      </c>
      <c r="ID318">
        <v>777549</v>
      </c>
      <c r="IG318">
        <v>0.42</v>
      </c>
      <c r="IH318">
        <f t="shared" si="139"/>
        <v>0.42</v>
      </c>
      <c r="IS318">
        <v>777549</v>
      </c>
      <c r="IV318">
        <v>0.42</v>
      </c>
      <c r="IW318">
        <f t="shared" si="140"/>
        <v>0.42</v>
      </c>
      <c r="JH318">
        <v>777549</v>
      </c>
      <c r="JK318">
        <v>0.41</v>
      </c>
      <c r="JL318">
        <f t="shared" si="141"/>
        <v>0.41</v>
      </c>
      <c r="JW318">
        <v>777549</v>
      </c>
      <c r="JZ318">
        <v>0.47</v>
      </c>
      <c r="KA318">
        <f t="shared" si="142"/>
        <v>0.47</v>
      </c>
      <c r="KL318">
        <v>777549</v>
      </c>
      <c r="KO318">
        <v>0.39</v>
      </c>
      <c r="KP318">
        <f t="shared" si="143"/>
        <v>0.39</v>
      </c>
      <c r="LA318">
        <v>777549</v>
      </c>
      <c r="LD318">
        <v>0.42</v>
      </c>
      <c r="LE318">
        <f t="shared" si="144"/>
        <v>0.42</v>
      </c>
      <c r="LP318">
        <v>777549</v>
      </c>
      <c r="LS318">
        <v>0.46</v>
      </c>
      <c r="LT318">
        <f t="shared" si="145"/>
        <v>0.46</v>
      </c>
      <c r="ME318">
        <v>777549</v>
      </c>
      <c r="MH318">
        <v>0.38</v>
      </c>
      <c r="MI318">
        <f t="shared" si="146"/>
        <v>0.38</v>
      </c>
      <c r="MT318">
        <v>777549</v>
      </c>
      <c r="MW318">
        <v>0.32</v>
      </c>
      <c r="MX318">
        <f t="shared" si="147"/>
        <v>0.32</v>
      </c>
      <c r="NI318">
        <v>777549</v>
      </c>
      <c r="NL318">
        <v>0.45</v>
      </c>
      <c r="NM318">
        <f t="shared" si="148"/>
        <v>0.45</v>
      </c>
      <c r="NX318">
        <v>777549</v>
      </c>
      <c r="OA318">
        <v>0.47</v>
      </c>
      <c r="OB318">
        <f t="shared" si="149"/>
        <v>0.47</v>
      </c>
      <c r="OM318">
        <v>777549</v>
      </c>
      <c r="OP318">
        <v>0.47</v>
      </c>
      <c r="OQ318">
        <f t="shared" si="150"/>
        <v>0.47</v>
      </c>
      <c r="PB318">
        <v>777549</v>
      </c>
      <c r="PE318">
        <v>0.42</v>
      </c>
      <c r="PF318">
        <f t="shared" si="151"/>
        <v>0.42</v>
      </c>
      <c r="PQ318">
        <v>777549</v>
      </c>
      <c r="PT318">
        <v>0.44</v>
      </c>
      <c r="PU318">
        <f t="shared" si="152"/>
        <v>0.44</v>
      </c>
      <c r="QF318">
        <v>777549</v>
      </c>
      <c r="QI318">
        <v>0.44</v>
      </c>
      <c r="QJ318">
        <f t="shared" si="153"/>
        <v>0.44</v>
      </c>
      <c r="QU318">
        <v>777549</v>
      </c>
      <c r="QX318">
        <v>0.47</v>
      </c>
      <c r="QY318">
        <f t="shared" si="154"/>
        <v>0.47</v>
      </c>
    </row>
    <row r="319" spans="12:467" x14ac:dyDescent="0.2">
      <c r="L319">
        <v>777152</v>
      </c>
      <c r="O319">
        <v>0.35</v>
      </c>
      <c r="P319">
        <f t="shared" si="124"/>
        <v>0.35</v>
      </c>
      <c r="AA319">
        <v>777152</v>
      </c>
      <c r="AD319">
        <v>0.37</v>
      </c>
      <c r="AE319">
        <f t="shared" si="125"/>
        <v>0.37</v>
      </c>
      <c r="AP319">
        <v>777152</v>
      </c>
      <c r="AS319">
        <v>0.32</v>
      </c>
      <c r="AT319">
        <f t="shared" si="126"/>
        <v>0.32</v>
      </c>
      <c r="BE319">
        <v>777152</v>
      </c>
      <c r="BH319">
        <v>0.36</v>
      </c>
      <c r="BI319">
        <f t="shared" si="127"/>
        <v>0.36</v>
      </c>
      <c r="BT319">
        <v>777152</v>
      </c>
      <c r="BW319">
        <v>0.26</v>
      </c>
      <c r="BX319">
        <f t="shared" si="128"/>
        <v>0.26</v>
      </c>
      <c r="CI319">
        <v>777152</v>
      </c>
      <c r="CL319">
        <v>0.37</v>
      </c>
      <c r="CM319">
        <f t="shared" si="129"/>
        <v>0.37</v>
      </c>
      <c r="CX319">
        <v>777152</v>
      </c>
      <c r="DA319">
        <v>0.39</v>
      </c>
      <c r="DB319">
        <f t="shared" si="130"/>
        <v>0.39</v>
      </c>
      <c r="DM319">
        <v>777152</v>
      </c>
      <c r="DP319">
        <v>0.39</v>
      </c>
      <c r="DQ319">
        <f t="shared" si="131"/>
        <v>0.39</v>
      </c>
      <c r="EB319">
        <v>777152</v>
      </c>
      <c r="EE319">
        <v>0.37</v>
      </c>
      <c r="EF319">
        <f t="shared" si="132"/>
        <v>0.37</v>
      </c>
      <c r="EQ319">
        <v>777152</v>
      </c>
      <c r="ET319">
        <v>0.37</v>
      </c>
      <c r="EU319">
        <f t="shared" si="133"/>
        <v>0.37</v>
      </c>
      <c r="FF319">
        <v>777152</v>
      </c>
      <c r="FI319">
        <v>0.4</v>
      </c>
      <c r="FJ319">
        <f t="shared" si="134"/>
        <v>0.4</v>
      </c>
      <c r="FU319">
        <v>777152</v>
      </c>
      <c r="FX319">
        <v>0.41</v>
      </c>
      <c r="FY319">
        <f t="shared" si="135"/>
        <v>0.41</v>
      </c>
      <c r="GJ319">
        <v>777152</v>
      </c>
      <c r="GM319">
        <v>0.4</v>
      </c>
      <c r="GN319">
        <f t="shared" si="136"/>
        <v>0.4</v>
      </c>
      <c r="GY319">
        <v>777152</v>
      </c>
      <c r="HB319">
        <v>0.39</v>
      </c>
      <c r="HC319">
        <f t="shared" si="137"/>
        <v>0.39</v>
      </c>
      <c r="HN319">
        <v>777152</v>
      </c>
      <c r="HQ319">
        <v>0.4</v>
      </c>
      <c r="HR319">
        <f t="shared" si="138"/>
        <v>0.4</v>
      </c>
      <c r="ID319">
        <v>777551</v>
      </c>
      <c r="IG319">
        <v>0.47</v>
      </c>
      <c r="IH319">
        <f t="shared" si="139"/>
        <v>0.47</v>
      </c>
      <c r="IS319">
        <v>777551</v>
      </c>
      <c r="IV319">
        <v>0.43</v>
      </c>
      <c r="IW319">
        <f t="shared" si="140"/>
        <v>0.43</v>
      </c>
      <c r="JH319">
        <v>777551</v>
      </c>
      <c r="JK319">
        <v>0.44</v>
      </c>
      <c r="JL319">
        <f t="shared" si="141"/>
        <v>0.44</v>
      </c>
      <c r="JW319">
        <v>777551</v>
      </c>
      <c r="JZ319">
        <v>0.46</v>
      </c>
      <c r="KA319">
        <f t="shared" si="142"/>
        <v>0.46</v>
      </c>
      <c r="KL319">
        <v>777551</v>
      </c>
      <c r="KO319">
        <v>0.44</v>
      </c>
      <c r="KP319">
        <f t="shared" si="143"/>
        <v>0.44</v>
      </c>
      <c r="LA319">
        <v>777551</v>
      </c>
      <c r="LD319">
        <v>0.44</v>
      </c>
      <c r="LE319">
        <f t="shared" si="144"/>
        <v>0.44</v>
      </c>
      <c r="LP319">
        <v>777551</v>
      </c>
      <c r="LS319">
        <v>0.45</v>
      </c>
      <c r="LT319">
        <f t="shared" si="145"/>
        <v>0.45</v>
      </c>
      <c r="ME319">
        <v>777551</v>
      </c>
      <c r="MH319">
        <v>0.43</v>
      </c>
      <c r="MI319">
        <f t="shared" si="146"/>
        <v>0.43</v>
      </c>
      <c r="MT319">
        <v>777551</v>
      </c>
      <c r="MW319">
        <v>0.32</v>
      </c>
      <c r="MX319">
        <f t="shared" si="147"/>
        <v>0.32</v>
      </c>
      <c r="NI319">
        <v>777551</v>
      </c>
      <c r="NL319">
        <v>0.47</v>
      </c>
      <c r="NM319">
        <f t="shared" si="148"/>
        <v>0.47</v>
      </c>
      <c r="NX319">
        <v>777551</v>
      </c>
      <c r="OA319">
        <v>0.46</v>
      </c>
      <c r="OB319">
        <f t="shared" si="149"/>
        <v>0.46</v>
      </c>
      <c r="OM319">
        <v>777551</v>
      </c>
      <c r="OP319">
        <v>0.51</v>
      </c>
      <c r="OQ319">
        <f t="shared" si="150"/>
        <v>0.51</v>
      </c>
      <c r="PB319">
        <v>777551</v>
      </c>
      <c r="PE319">
        <v>0.48</v>
      </c>
      <c r="PF319">
        <f t="shared" si="151"/>
        <v>0.48</v>
      </c>
      <c r="PQ319">
        <v>777551</v>
      </c>
      <c r="PT319">
        <v>0.48</v>
      </c>
      <c r="PU319">
        <f t="shared" si="152"/>
        <v>0.48</v>
      </c>
      <c r="QF319">
        <v>777551</v>
      </c>
      <c r="QI319">
        <v>0.46</v>
      </c>
      <c r="QJ319">
        <f t="shared" si="153"/>
        <v>0.46</v>
      </c>
      <c r="QU319">
        <v>777551</v>
      </c>
      <c r="QX319">
        <v>0.48</v>
      </c>
      <c r="QY319">
        <f t="shared" si="154"/>
        <v>0.48</v>
      </c>
    </row>
    <row r="320" spans="12:467" x14ac:dyDescent="0.2">
      <c r="L320">
        <v>777154</v>
      </c>
      <c r="O320">
        <v>0.46</v>
      </c>
      <c r="P320">
        <f t="shared" si="124"/>
        <v>0.46</v>
      </c>
      <c r="AA320">
        <v>777154</v>
      </c>
      <c r="AD320">
        <v>0.45</v>
      </c>
      <c r="AE320">
        <f t="shared" si="125"/>
        <v>0.45</v>
      </c>
      <c r="AP320">
        <v>777154</v>
      </c>
      <c r="AS320">
        <v>0.69</v>
      </c>
      <c r="AT320">
        <f t="shared" si="126"/>
        <v>0.69</v>
      </c>
      <c r="BE320">
        <v>777154</v>
      </c>
      <c r="BH320">
        <v>0.55000000000000004</v>
      </c>
      <c r="BI320">
        <f t="shared" si="127"/>
        <v>0.55000000000000004</v>
      </c>
      <c r="BT320">
        <v>777154</v>
      </c>
      <c r="BW320">
        <v>0.65</v>
      </c>
      <c r="BX320">
        <f t="shared" si="128"/>
        <v>0.65</v>
      </c>
      <c r="CI320">
        <v>777154</v>
      </c>
      <c r="CL320">
        <v>0.49</v>
      </c>
      <c r="CM320">
        <f t="shared" si="129"/>
        <v>0.49</v>
      </c>
      <c r="CX320">
        <v>777154</v>
      </c>
      <c r="DA320">
        <v>0.48</v>
      </c>
      <c r="DB320">
        <f t="shared" si="130"/>
        <v>0.48</v>
      </c>
      <c r="DM320">
        <v>777154</v>
      </c>
      <c r="DP320">
        <v>0.53</v>
      </c>
      <c r="DQ320">
        <f t="shared" si="131"/>
        <v>0.53</v>
      </c>
      <c r="EB320">
        <v>777154</v>
      </c>
      <c r="EE320">
        <v>0.5</v>
      </c>
      <c r="EF320">
        <f t="shared" si="132"/>
        <v>0.5</v>
      </c>
      <c r="EQ320">
        <v>777154</v>
      </c>
      <c r="ET320">
        <v>0.5</v>
      </c>
      <c r="EU320">
        <f t="shared" si="133"/>
        <v>0.5</v>
      </c>
      <c r="FF320">
        <v>777154</v>
      </c>
      <c r="FI320">
        <v>0.53</v>
      </c>
      <c r="FJ320">
        <f t="shared" si="134"/>
        <v>0.53</v>
      </c>
      <c r="FU320">
        <v>777154</v>
      </c>
      <c r="FX320">
        <v>0.51</v>
      </c>
      <c r="FY320">
        <f t="shared" si="135"/>
        <v>0.51</v>
      </c>
      <c r="GJ320">
        <v>777154</v>
      </c>
      <c r="GM320">
        <v>0.47</v>
      </c>
      <c r="GN320">
        <f t="shared" si="136"/>
        <v>0.47</v>
      </c>
      <c r="GY320">
        <v>777154</v>
      </c>
      <c r="HB320">
        <v>0.54</v>
      </c>
      <c r="HC320">
        <f t="shared" si="137"/>
        <v>0.54</v>
      </c>
      <c r="HN320">
        <v>777154</v>
      </c>
      <c r="HQ320">
        <v>0.5</v>
      </c>
      <c r="HR320">
        <f t="shared" si="138"/>
        <v>0.5</v>
      </c>
      <c r="ID320">
        <v>777553</v>
      </c>
      <c r="IG320">
        <v>0.47</v>
      </c>
      <c r="IH320">
        <f t="shared" si="139"/>
        <v>0.47</v>
      </c>
      <c r="IS320">
        <v>777553</v>
      </c>
      <c r="IV320">
        <v>0.5</v>
      </c>
      <c r="IW320">
        <f t="shared" si="140"/>
        <v>0.5</v>
      </c>
      <c r="JH320">
        <v>777553</v>
      </c>
      <c r="JK320">
        <v>0.45</v>
      </c>
      <c r="JL320">
        <f t="shared" si="141"/>
        <v>0.45</v>
      </c>
      <c r="JW320">
        <v>777553</v>
      </c>
      <c r="JZ320">
        <v>0.47</v>
      </c>
      <c r="KA320">
        <f t="shared" si="142"/>
        <v>0.47</v>
      </c>
      <c r="KL320">
        <v>777553</v>
      </c>
      <c r="KO320">
        <v>0.45</v>
      </c>
      <c r="KP320">
        <f t="shared" si="143"/>
        <v>0.45</v>
      </c>
      <c r="LA320">
        <v>777553</v>
      </c>
      <c r="LD320">
        <v>0.48</v>
      </c>
      <c r="LE320">
        <f t="shared" si="144"/>
        <v>0.48</v>
      </c>
      <c r="LP320">
        <v>777553</v>
      </c>
      <c r="LS320">
        <v>0.49</v>
      </c>
      <c r="LT320">
        <f t="shared" si="145"/>
        <v>0.49</v>
      </c>
      <c r="ME320">
        <v>777553</v>
      </c>
      <c r="MH320">
        <v>0.46</v>
      </c>
      <c r="MI320">
        <f t="shared" si="146"/>
        <v>0.46</v>
      </c>
      <c r="MT320">
        <v>777553</v>
      </c>
      <c r="MW320">
        <v>0.46</v>
      </c>
      <c r="MX320">
        <f t="shared" si="147"/>
        <v>0.46</v>
      </c>
      <c r="NI320">
        <v>777553</v>
      </c>
      <c r="NL320">
        <v>0.48</v>
      </c>
      <c r="NM320">
        <f t="shared" si="148"/>
        <v>0.48</v>
      </c>
      <c r="NX320">
        <v>777553</v>
      </c>
      <c r="OA320">
        <v>0.5</v>
      </c>
      <c r="OB320">
        <f t="shared" si="149"/>
        <v>0.5</v>
      </c>
      <c r="OM320">
        <v>777553</v>
      </c>
      <c r="OP320">
        <v>0.47</v>
      </c>
      <c r="OQ320">
        <f t="shared" si="150"/>
        <v>0.47</v>
      </c>
      <c r="PB320">
        <v>777553</v>
      </c>
      <c r="PE320">
        <v>0.48</v>
      </c>
      <c r="PF320">
        <f t="shared" si="151"/>
        <v>0.48</v>
      </c>
      <c r="PQ320">
        <v>777553</v>
      </c>
      <c r="PT320">
        <v>0.49</v>
      </c>
      <c r="PU320">
        <f t="shared" si="152"/>
        <v>0.49</v>
      </c>
      <c r="QF320">
        <v>777553</v>
      </c>
      <c r="QI320">
        <v>0.5</v>
      </c>
      <c r="QJ320">
        <f t="shared" si="153"/>
        <v>0.5</v>
      </c>
      <c r="QU320">
        <v>777553</v>
      </c>
      <c r="QX320">
        <v>0.49</v>
      </c>
      <c r="QY320">
        <f t="shared" si="154"/>
        <v>0.49</v>
      </c>
    </row>
    <row r="321" spans="12:467" x14ac:dyDescent="0.2">
      <c r="L321">
        <v>777155</v>
      </c>
      <c r="O321">
        <v>0.52</v>
      </c>
      <c r="P321">
        <f t="shared" si="124"/>
        <v>0.52</v>
      </c>
      <c r="AA321">
        <v>777155</v>
      </c>
      <c r="AD321">
        <v>0.62</v>
      </c>
      <c r="AE321">
        <f t="shared" si="125"/>
        <v>0.62</v>
      </c>
      <c r="AP321">
        <v>777155</v>
      </c>
      <c r="AS321">
        <v>0.42</v>
      </c>
      <c r="AT321">
        <f t="shared" si="126"/>
        <v>0.42</v>
      </c>
      <c r="BE321">
        <v>777155</v>
      </c>
      <c r="BH321">
        <v>0.46</v>
      </c>
      <c r="BI321">
        <f t="shared" si="127"/>
        <v>0.46</v>
      </c>
      <c r="BT321">
        <v>777155</v>
      </c>
      <c r="BW321">
        <v>0.61</v>
      </c>
      <c r="BX321">
        <f t="shared" si="128"/>
        <v>0.61</v>
      </c>
      <c r="CI321">
        <v>777155</v>
      </c>
      <c r="CL321">
        <v>0.52</v>
      </c>
      <c r="CM321">
        <f t="shared" si="129"/>
        <v>0.52</v>
      </c>
      <c r="CX321">
        <v>777155</v>
      </c>
      <c r="DA321">
        <v>0.51</v>
      </c>
      <c r="DB321">
        <f t="shared" si="130"/>
        <v>0.51</v>
      </c>
      <c r="DM321">
        <v>777155</v>
      </c>
      <c r="DP321">
        <v>0.51</v>
      </c>
      <c r="DQ321">
        <f t="shared" si="131"/>
        <v>0.51</v>
      </c>
      <c r="EB321">
        <v>777155</v>
      </c>
      <c r="EE321">
        <v>0.52</v>
      </c>
      <c r="EF321">
        <f t="shared" si="132"/>
        <v>0.52</v>
      </c>
      <c r="EQ321">
        <v>777155</v>
      </c>
      <c r="ET321">
        <v>0.52</v>
      </c>
      <c r="EU321">
        <f t="shared" si="133"/>
        <v>0.52</v>
      </c>
      <c r="FF321">
        <v>777155</v>
      </c>
      <c r="FI321">
        <v>0.51</v>
      </c>
      <c r="FJ321">
        <f t="shared" si="134"/>
        <v>0.51</v>
      </c>
      <c r="FU321">
        <v>777155</v>
      </c>
      <c r="FX321">
        <v>0.52</v>
      </c>
      <c r="FY321">
        <f t="shared" si="135"/>
        <v>0.52</v>
      </c>
      <c r="GJ321">
        <v>777155</v>
      </c>
      <c r="GM321">
        <v>0.49</v>
      </c>
      <c r="GN321">
        <f t="shared" si="136"/>
        <v>0.49</v>
      </c>
      <c r="GY321">
        <v>777155</v>
      </c>
      <c r="HB321">
        <v>0.51</v>
      </c>
      <c r="HC321">
        <f t="shared" si="137"/>
        <v>0.51</v>
      </c>
      <c r="HN321">
        <v>777155</v>
      </c>
      <c r="HQ321">
        <v>0.54</v>
      </c>
      <c r="HR321">
        <f t="shared" si="138"/>
        <v>0.54</v>
      </c>
      <c r="ID321">
        <v>777556</v>
      </c>
      <c r="IG321">
        <v>0.55000000000000004</v>
      </c>
      <c r="IH321">
        <f t="shared" si="139"/>
        <v>0.55000000000000004</v>
      </c>
      <c r="IS321">
        <v>777556</v>
      </c>
      <c r="IV321">
        <v>0.54</v>
      </c>
      <c r="IW321">
        <f t="shared" si="140"/>
        <v>0.54</v>
      </c>
      <c r="JH321">
        <v>777556</v>
      </c>
      <c r="JK321">
        <v>0.5</v>
      </c>
      <c r="JL321">
        <f t="shared" si="141"/>
        <v>0.5</v>
      </c>
      <c r="JW321">
        <v>777556</v>
      </c>
      <c r="JZ321">
        <v>0.53</v>
      </c>
      <c r="KA321">
        <f t="shared" si="142"/>
        <v>0.53</v>
      </c>
      <c r="KL321">
        <v>777556</v>
      </c>
      <c r="KO321">
        <v>0.48</v>
      </c>
      <c r="KP321">
        <f t="shared" si="143"/>
        <v>0.48</v>
      </c>
      <c r="LA321">
        <v>777556</v>
      </c>
      <c r="LD321">
        <v>0.54</v>
      </c>
      <c r="LE321">
        <f t="shared" si="144"/>
        <v>0.54</v>
      </c>
      <c r="LP321">
        <v>777556</v>
      </c>
      <c r="LS321">
        <v>0.52</v>
      </c>
      <c r="LT321">
        <f t="shared" si="145"/>
        <v>0.52</v>
      </c>
      <c r="ME321">
        <v>777556</v>
      </c>
      <c r="MH321">
        <v>0.51</v>
      </c>
      <c r="MI321">
        <f t="shared" si="146"/>
        <v>0.51</v>
      </c>
      <c r="MT321">
        <v>777556</v>
      </c>
      <c r="MW321">
        <v>0.51</v>
      </c>
      <c r="MX321">
        <f t="shared" si="147"/>
        <v>0.51</v>
      </c>
      <c r="NI321">
        <v>777556</v>
      </c>
      <c r="NL321">
        <v>0.53</v>
      </c>
      <c r="NM321">
        <f t="shared" si="148"/>
        <v>0.53</v>
      </c>
      <c r="NX321">
        <v>777556</v>
      </c>
      <c r="OA321">
        <v>0.49</v>
      </c>
      <c r="OB321">
        <f t="shared" si="149"/>
        <v>0.49</v>
      </c>
      <c r="OM321">
        <v>777556</v>
      </c>
      <c r="OP321">
        <v>0.53</v>
      </c>
      <c r="OQ321">
        <f t="shared" si="150"/>
        <v>0.53</v>
      </c>
      <c r="PB321">
        <v>777556</v>
      </c>
      <c r="PE321">
        <v>0.52</v>
      </c>
      <c r="PF321">
        <f t="shared" si="151"/>
        <v>0.52</v>
      </c>
      <c r="PQ321">
        <v>777556</v>
      </c>
      <c r="PT321">
        <v>0.53</v>
      </c>
      <c r="PU321">
        <f t="shared" si="152"/>
        <v>0.53</v>
      </c>
      <c r="QF321">
        <v>777556</v>
      </c>
      <c r="QI321">
        <v>0.53</v>
      </c>
      <c r="QJ321">
        <f t="shared" si="153"/>
        <v>0.53</v>
      </c>
      <c r="QU321">
        <v>777556</v>
      </c>
      <c r="QX321">
        <v>0.53</v>
      </c>
      <c r="QY321">
        <f t="shared" si="154"/>
        <v>0.53</v>
      </c>
    </row>
    <row r="322" spans="12:467" x14ac:dyDescent="0.2">
      <c r="L322">
        <v>777157</v>
      </c>
      <c r="O322">
        <v>0.56000000000000005</v>
      </c>
      <c r="P322">
        <f t="shared" si="124"/>
        <v>0.56000000000000005</v>
      </c>
      <c r="AA322">
        <v>777157</v>
      </c>
      <c r="AD322">
        <v>0.51</v>
      </c>
      <c r="AE322">
        <f t="shared" si="125"/>
        <v>0.51</v>
      </c>
      <c r="AP322">
        <v>777157</v>
      </c>
      <c r="AS322">
        <v>0.64</v>
      </c>
      <c r="AT322">
        <f t="shared" si="126"/>
        <v>0.64</v>
      </c>
      <c r="BE322">
        <v>777157</v>
      </c>
      <c r="BH322">
        <v>0.54</v>
      </c>
      <c r="BI322">
        <f t="shared" si="127"/>
        <v>0.54</v>
      </c>
      <c r="BT322">
        <v>777157</v>
      </c>
      <c r="BW322">
        <v>0.62</v>
      </c>
      <c r="BX322">
        <f t="shared" si="128"/>
        <v>0.62</v>
      </c>
      <c r="CI322">
        <v>777157</v>
      </c>
      <c r="CL322">
        <v>0.53</v>
      </c>
      <c r="CM322">
        <f t="shared" si="129"/>
        <v>0.53</v>
      </c>
      <c r="CX322">
        <v>777157</v>
      </c>
      <c r="DA322">
        <v>0.54</v>
      </c>
      <c r="DB322">
        <f t="shared" si="130"/>
        <v>0.54</v>
      </c>
      <c r="DM322">
        <v>777157</v>
      </c>
      <c r="DP322">
        <v>0.52</v>
      </c>
      <c r="DQ322">
        <f t="shared" si="131"/>
        <v>0.52</v>
      </c>
      <c r="EB322">
        <v>777157</v>
      </c>
      <c r="EE322">
        <v>0.53</v>
      </c>
      <c r="EF322">
        <f t="shared" si="132"/>
        <v>0.53</v>
      </c>
      <c r="EQ322">
        <v>777157</v>
      </c>
      <c r="ET322">
        <v>0.53</v>
      </c>
      <c r="EU322">
        <f t="shared" si="133"/>
        <v>0.53</v>
      </c>
      <c r="FF322">
        <v>777157</v>
      </c>
      <c r="FI322">
        <v>0.51</v>
      </c>
      <c r="FJ322">
        <f t="shared" si="134"/>
        <v>0.51</v>
      </c>
      <c r="FU322">
        <v>777157</v>
      </c>
      <c r="FX322">
        <v>0.53</v>
      </c>
      <c r="FY322">
        <f t="shared" si="135"/>
        <v>0.53</v>
      </c>
      <c r="GJ322">
        <v>777157</v>
      </c>
      <c r="GM322">
        <v>0.5</v>
      </c>
      <c r="GN322">
        <f t="shared" si="136"/>
        <v>0.5</v>
      </c>
      <c r="GY322">
        <v>777157</v>
      </c>
      <c r="HB322">
        <v>0.55000000000000004</v>
      </c>
      <c r="HC322">
        <f t="shared" si="137"/>
        <v>0.55000000000000004</v>
      </c>
      <c r="HN322">
        <v>777157</v>
      </c>
      <c r="HQ322">
        <v>0.48</v>
      </c>
      <c r="HR322">
        <f t="shared" si="138"/>
        <v>0.48</v>
      </c>
      <c r="ID322">
        <v>777561</v>
      </c>
      <c r="IG322">
        <v>0.49</v>
      </c>
      <c r="IH322">
        <f t="shared" si="139"/>
        <v>0.49</v>
      </c>
      <c r="IS322">
        <v>777561</v>
      </c>
      <c r="IV322">
        <v>0.51</v>
      </c>
      <c r="IW322">
        <f t="shared" si="140"/>
        <v>0.51</v>
      </c>
      <c r="JH322">
        <v>777561</v>
      </c>
      <c r="JK322">
        <v>0.52</v>
      </c>
      <c r="JL322">
        <f t="shared" si="141"/>
        <v>0.52</v>
      </c>
      <c r="JW322">
        <v>777561</v>
      </c>
      <c r="JZ322">
        <v>0.52</v>
      </c>
      <c r="KA322">
        <f t="shared" si="142"/>
        <v>0.52</v>
      </c>
      <c r="KL322">
        <v>777561</v>
      </c>
      <c r="KO322">
        <v>0.54</v>
      </c>
      <c r="KP322">
        <f t="shared" si="143"/>
        <v>0.54</v>
      </c>
      <c r="LA322">
        <v>777561</v>
      </c>
      <c r="LD322">
        <v>0.53</v>
      </c>
      <c r="LE322">
        <f t="shared" si="144"/>
        <v>0.53</v>
      </c>
      <c r="LP322">
        <v>777561</v>
      </c>
      <c r="LS322">
        <v>0.51</v>
      </c>
      <c r="LT322">
        <f t="shared" si="145"/>
        <v>0.51</v>
      </c>
      <c r="ME322">
        <v>777561</v>
      </c>
      <c r="MH322">
        <v>0.57999999999999996</v>
      </c>
      <c r="MI322">
        <f t="shared" si="146"/>
        <v>0.57999999999999996</v>
      </c>
      <c r="MT322">
        <v>777561</v>
      </c>
      <c r="MW322">
        <v>0.52</v>
      </c>
      <c r="MX322">
        <f t="shared" si="147"/>
        <v>0.52</v>
      </c>
      <c r="NI322">
        <v>777561</v>
      </c>
      <c r="NL322">
        <v>0.51</v>
      </c>
      <c r="NM322">
        <f t="shared" si="148"/>
        <v>0.51</v>
      </c>
      <c r="NX322">
        <v>777561</v>
      </c>
      <c r="OA322">
        <v>0.52</v>
      </c>
      <c r="OB322">
        <f t="shared" si="149"/>
        <v>0.52</v>
      </c>
      <c r="OM322">
        <v>777561</v>
      </c>
      <c r="OP322">
        <v>0.52</v>
      </c>
      <c r="OQ322">
        <f t="shared" si="150"/>
        <v>0.52</v>
      </c>
      <c r="PB322">
        <v>777561</v>
      </c>
      <c r="PE322">
        <v>0.52</v>
      </c>
      <c r="PF322">
        <f t="shared" si="151"/>
        <v>0.52</v>
      </c>
      <c r="PQ322">
        <v>777561</v>
      </c>
      <c r="PT322">
        <v>0.52</v>
      </c>
      <c r="PU322">
        <f t="shared" si="152"/>
        <v>0.52</v>
      </c>
      <c r="QF322">
        <v>777561</v>
      </c>
      <c r="QI322">
        <v>0.51</v>
      </c>
      <c r="QJ322">
        <f t="shared" si="153"/>
        <v>0.51</v>
      </c>
      <c r="QU322">
        <v>777561</v>
      </c>
      <c r="QX322">
        <v>0.51</v>
      </c>
      <c r="QY322">
        <f t="shared" si="154"/>
        <v>0.51</v>
      </c>
    </row>
    <row r="323" spans="12:467" x14ac:dyDescent="0.2">
      <c r="L323">
        <v>777164</v>
      </c>
      <c r="O323">
        <v>0.46</v>
      </c>
      <c r="P323">
        <f t="shared" ref="P323:P386" si="155">IF(O323=0,0.1,IF(O323=1,0.9,O323))</f>
        <v>0.46</v>
      </c>
      <c r="AA323">
        <v>777164</v>
      </c>
      <c r="AD323">
        <v>0.57999999999999996</v>
      </c>
      <c r="AE323">
        <f t="shared" ref="AE323:AE386" si="156">IF(AD323=0,0.1,IF(AD323=1,0.9,AD323))</f>
        <v>0.57999999999999996</v>
      </c>
      <c r="AP323">
        <v>777164</v>
      </c>
      <c r="AS323">
        <v>0.26</v>
      </c>
      <c r="AT323">
        <f t="shared" ref="AT323:AT386" si="157">IF(AS323=0,0.1,IF(AS323=1,0.9,AS323))</f>
        <v>0.26</v>
      </c>
      <c r="BE323">
        <v>777164</v>
      </c>
      <c r="BH323">
        <v>0.44</v>
      </c>
      <c r="BI323">
        <f t="shared" ref="BI323:BI386" si="158">IF(BH323=0,0.1,IF(BH323=1,0.9,BH323))</f>
        <v>0.44</v>
      </c>
      <c r="BT323">
        <v>777164</v>
      </c>
      <c r="BW323">
        <v>0.43</v>
      </c>
      <c r="BX323">
        <f t="shared" ref="BX323:BX386" si="159">IF(BW323=0,0.1,IF(BW323=1,0.9,BW323))</f>
        <v>0.43</v>
      </c>
      <c r="CI323">
        <v>777164</v>
      </c>
      <c r="CL323">
        <v>0.47</v>
      </c>
      <c r="CM323">
        <f t="shared" ref="CM323:CM386" si="160">IF(CL323=0,0.1,IF(CL323=1,0.9,CL323))</f>
        <v>0.47</v>
      </c>
      <c r="CX323">
        <v>777164</v>
      </c>
      <c r="DA323">
        <v>0.47</v>
      </c>
      <c r="DB323">
        <f t="shared" ref="DB323:DB386" si="161">IF(DA323=0,0.1,IF(DA323=1,0.9,DA323))</f>
        <v>0.47</v>
      </c>
      <c r="DM323">
        <v>777164</v>
      </c>
      <c r="DP323">
        <v>0.47</v>
      </c>
      <c r="DQ323">
        <f t="shared" ref="DQ323:DQ386" si="162">IF(DP323=0,0.1,IF(DP323=1,0.9,DP323))</f>
        <v>0.47</v>
      </c>
      <c r="EB323">
        <v>777164</v>
      </c>
      <c r="EE323">
        <v>0.47</v>
      </c>
      <c r="EF323">
        <f t="shared" ref="EF323:EF386" si="163">IF(EE323=0,0.1,IF(EE323=1,0.9,EE323))</f>
        <v>0.47</v>
      </c>
      <c r="EQ323">
        <v>777164</v>
      </c>
      <c r="ET323">
        <v>0.47</v>
      </c>
      <c r="EU323">
        <f t="shared" ref="EU323:EU386" si="164">IF(ET323=0,0.1,IF(ET323=1,0.9,ET323))</f>
        <v>0.47</v>
      </c>
      <c r="FF323">
        <v>777164</v>
      </c>
      <c r="FI323">
        <v>0.46</v>
      </c>
      <c r="FJ323">
        <f t="shared" ref="FJ323:FJ386" si="165">IF(FI323=0,0.1,IF(FI323=1,0.9,FI323))</f>
        <v>0.46</v>
      </c>
      <c r="FU323">
        <v>777164</v>
      </c>
      <c r="FX323">
        <v>0.48</v>
      </c>
      <c r="FY323">
        <f t="shared" ref="FY323:FY386" si="166">IF(FX323=0,0.1,IF(FX323=1,0.9,FX323))</f>
        <v>0.48</v>
      </c>
      <c r="GJ323">
        <v>777164</v>
      </c>
      <c r="GM323">
        <v>0.49</v>
      </c>
      <c r="GN323">
        <f t="shared" ref="GN323:GN386" si="167">IF(GM323=0,0.1,IF(GM323=1,0.9,GM323))</f>
        <v>0.49</v>
      </c>
      <c r="GY323">
        <v>777164</v>
      </c>
      <c r="HB323">
        <v>0.52</v>
      </c>
      <c r="HC323">
        <f t="shared" ref="HC323:HC386" si="168">IF(HB323=0,0.1,IF(HB323=1,0.9,HB323))</f>
        <v>0.52</v>
      </c>
      <c r="HN323">
        <v>777164</v>
      </c>
      <c r="HQ323">
        <v>0.43</v>
      </c>
      <c r="HR323">
        <f t="shared" ref="HR323:HR386" si="169">IF(HQ323=0,0.1,IF(HQ323=1,0.9,HQ323))</f>
        <v>0.43</v>
      </c>
      <c r="ID323">
        <v>777562</v>
      </c>
      <c r="IG323">
        <v>0.52</v>
      </c>
      <c r="IH323">
        <f t="shared" ref="IH323:IH386" si="170">IF(IG323=0,0.1,IF(IG323=1,0.9,IG323))</f>
        <v>0.52</v>
      </c>
      <c r="IS323">
        <v>777562</v>
      </c>
      <c r="IV323">
        <v>0.52</v>
      </c>
      <c r="IW323">
        <f t="shared" ref="IW323:IW386" si="171">IF(IV323=0,0.1,IF(IV323=1,0.9,IV323))</f>
        <v>0.52</v>
      </c>
      <c r="JH323">
        <v>777562</v>
      </c>
      <c r="JK323">
        <v>0.52</v>
      </c>
      <c r="JL323">
        <f t="shared" ref="JL323:JL386" si="172">IF(JK323=0,0.1,IF(JK323=1,0.9,JK323))</f>
        <v>0.52</v>
      </c>
      <c r="JW323">
        <v>777562</v>
      </c>
      <c r="JZ323">
        <v>0.55000000000000004</v>
      </c>
      <c r="KA323">
        <f t="shared" ref="KA323:KA386" si="173">IF(JZ323=0,0.1,IF(JZ323=1,0.9,JZ323))</f>
        <v>0.55000000000000004</v>
      </c>
      <c r="KL323">
        <v>777562</v>
      </c>
      <c r="KO323">
        <v>0.6</v>
      </c>
      <c r="KP323">
        <f t="shared" ref="KP323:KP386" si="174">IF(KO323=0,0.1,IF(KO323=1,0.9,KO323))</f>
        <v>0.6</v>
      </c>
      <c r="LA323">
        <v>777562</v>
      </c>
      <c r="LD323">
        <v>0.54</v>
      </c>
      <c r="LE323">
        <f t="shared" ref="LE323:LE386" si="175">IF(LD323=0,0.1,IF(LD323=1,0.9,LD323))</f>
        <v>0.54</v>
      </c>
      <c r="LP323">
        <v>777562</v>
      </c>
      <c r="LS323">
        <v>0.53</v>
      </c>
      <c r="LT323">
        <f t="shared" ref="LT323:LT386" si="176">IF(LS323=0,0.1,IF(LS323=1,0.9,LS323))</f>
        <v>0.53</v>
      </c>
      <c r="ME323">
        <v>777562</v>
      </c>
      <c r="MH323">
        <v>0.49</v>
      </c>
      <c r="MI323">
        <f t="shared" ref="MI323:MI386" si="177">IF(MH323=0,0.1,IF(MH323=1,0.9,MH323))</f>
        <v>0.49</v>
      </c>
      <c r="MT323">
        <v>777562</v>
      </c>
      <c r="MW323">
        <v>0.54</v>
      </c>
      <c r="MX323">
        <f t="shared" ref="MX323:MX386" si="178">IF(MW323=0,0.1,IF(MW323=1,0.9,MW323))</f>
        <v>0.54</v>
      </c>
      <c r="NI323">
        <v>777562</v>
      </c>
      <c r="NL323">
        <v>0.51</v>
      </c>
      <c r="NM323">
        <f t="shared" ref="NM323:NM386" si="179">IF(NL323=0,0.1,IF(NL323=1,0.9,NL323))</f>
        <v>0.51</v>
      </c>
      <c r="NX323">
        <v>777562</v>
      </c>
      <c r="OA323">
        <v>0.5</v>
      </c>
      <c r="OB323">
        <f t="shared" ref="OB323:OB386" si="180">IF(OA323=0,0.1,IF(OA323=1,0.9,OA323))</f>
        <v>0.5</v>
      </c>
      <c r="OM323">
        <v>777562</v>
      </c>
      <c r="OP323">
        <v>0.52</v>
      </c>
      <c r="OQ323">
        <f t="shared" ref="OQ323:OQ386" si="181">IF(OP323=0,0.1,IF(OP323=1,0.9,OP323))</f>
        <v>0.52</v>
      </c>
      <c r="PB323">
        <v>777562</v>
      </c>
      <c r="PE323">
        <v>0.51</v>
      </c>
      <c r="PF323">
        <f t="shared" ref="PF323:PF386" si="182">IF(PE323=0,0.1,IF(PE323=1,0.9,PE323))</f>
        <v>0.51</v>
      </c>
      <c r="PQ323">
        <v>777562</v>
      </c>
      <c r="PT323">
        <v>0.54</v>
      </c>
      <c r="PU323">
        <f t="shared" ref="PU323:PU386" si="183">IF(PT323=0,0.1,IF(PT323=1,0.9,PT323))</f>
        <v>0.54</v>
      </c>
      <c r="QF323">
        <v>777562</v>
      </c>
      <c r="QI323">
        <v>0.52</v>
      </c>
      <c r="QJ323">
        <f t="shared" ref="QJ323:QJ386" si="184">IF(QI323=0,0.1,IF(QI323=1,0.9,QI323))</f>
        <v>0.52</v>
      </c>
      <c r="QU323">
        <v>777562</v>
      </c>
      <c r="QX323">
        <v>0.52</v>
      </c>
      <c r="QY323">
        <f t="shared" ref="QY323:QY386" si="185">IF(QX323=0,0.1,IF(QX323=1,0.9,QX323))</f>
        <v>0.52</v>
      </c>
    </row>
    <row r="324" spans="12:467" x14ac:dyDescent="0.2">
      <c r="L324">
        <v>777126</v>
      </c>
      <c r="O324">
        <v>0.38</v>
      </c>
      <c r="P324">
        <f t="shared" si="155"/>
        <v>0.38</v>
      </c>
      <c r="AA324">
        <v>777126</v>
      </c>
      <c r="AD324">
        <v>0.36</v>
      </c>
      <c r="AE324">
        <f t="shared" si="156"/>
        <v>0.36</v>
      </c>
      <c r="AP324">
        <v>777126</v>
      </c>
      <c r="AS324">
        <v>0.41</v>
      </c>
      <c r="AT324">
        <f t="shared" si="157"/>
        <v>0.41</v>
      </c>
      <c r="BE324">
        <v>777126</v>
      </c>
      <c r="BH324">
        <v>0.41</v>
      </c>
      <c r="BI324">
        <f t="shared" si="158"/>
        <v>0.41</v>
      </c>
      <c r="BT324">
        <v>777126</v>
      </c>
      <c r="BW324">
        <v>0.33</v>
      </c>
      <c r="BX324">
        <f t="shared" si="159"/>
        <v>0.33</v>
      </c>
      <c r="CI324">
        <v>777126</v>
      </c>
      <c r="CL324">
        <v>0.37</v>
      </c>
      <c r="CM324">
        <f t="shared" si="160"/>
        <v>0.37</v>
      </c>
      <c r="CX324">
        <v>777126</v>
      </c>
      <c r="DA324">
        <v>0.45</v>
      </c>
      <c r="DB324">
        <f t="shared" si="161"/>
        <v>0.45</v>
      </c>
      <c r="DM324">
        <v>777126</v>
      </c>
      <c r="DP324">
        <v>0.39</v>
      </c>
      <c r="DQ324">
        <f t="shared" si="162"/>
        <v>0.39</v>
      </c>
      <c r="EB324">
        <v>777126</v>
      </c>
      <c r="EE324">
        <v>0.43</v>
      </c>
      <c r="EF324">
        <f t="shared" si="163"/>
        <v>0.43</v>
      </c>
      <c r="EQ324">
        <v>777126</v>
      </c>
      <c r="ET324">
        <v>0.43</v>
      </c>
      <c r="EU324">
        <f t="shared" si="164"/>
        <v>0.43</v>
      </c>
      <c r="FF324">
        <v>777126</v>
      </c>
      <c r="FI324">
        <v>0.47</v>
      </c>
      <c r="FJ324">
        <f t="shared" si="165"/>
        <v>0.47</v>
      </c>
      <c r="FU324">
        <v>777126</v>
      </c>
      <c r="FX324">
        <v>0.45</v>
      </c>
      <c r="FY324">
        <f t="shared" si="166"/>
        <v>0.45</v>
      </c>
      <c r="GJ324">
        <v>777126</v>
      </c>
      <c r="GM324">
        <v>0.41</v>
      </c>
      <c r="GN324">
        <f t="shared" si="167"/>
        <v>0.41</v>
      </c>
      <c r="GY324">
        <v>777126</v>
      </c>
      <c r="HB324">
        <v>0.45</v>
      </c>
      <c r="HC324">
        <f t="shared" si="168"/>
        <v>0.45</v>
      </c>
      <c r="HN324">
        <v>777126</v>
      </c>
      <c r="HQ324">
        <v>0.43</v>
      </c>
      <c r="HR324">
        <f t="shared" si="169"/>
        <v>0.43</v>
      </c>
      <c r="ID324">
        <v>777532</v>
      </c>
      <c r="IG324">
        <v>0.47</v>
      </c>
      <c r="IH324">
        <f t="shared" si="170"/>
        <v>0.47</v>
      </c>
      <c r="IS324">
        <v>777532</v>
      </c>
      <c r="IV324">
        <v>0.44</v>
      </c>
      <c r="IW324">
        <f t="shared" si="171"/>
        <v>0.44</v>
      </c>
      <c r="JH324">
        <v>777532</v>
      </c>
      <c r="JK324">
        <v>0.49</v>
      </c>
      <c r="JL324">
        <f t="shared" si="172"/>
        <v>0.49</v>
      </c>
      <c r="JW324">
        <v>777532</v>
      </c>
      <c r="JZ324">
        <v>0.46</v>
      </c>
      <c r="KA324">
        <f t="shared" si="173"/>
        <v>0.46</v>
      </c>
      <c r="KL324">
        <v>777532</v>
      </c>
      <c r="KO324">
        <v>0.41</v>
      </c>
      <c r="KP324">
        <f t="shared" si="174"/>
        <v>0.41</v>
      </c>
      <c r="LA324">
        <v>777532</v>
      </c>
      <c r="LD324">
        <v>0.48</v>
      </c>
      <c r="LE324">
        <f t="shared" si="175"/>
        <v>0.48</v>
      </c>
      <c r="LP324">
        <v>777532</v>
      </c>
      <c r="LS324">
        <v>0.46</v>
      </c>
      <c r="LT324">
        <f t="shared" si="176"/>
        <v>0.46</v>
      </c>
      <c r="ME324">
        <v>777532</v>
      </c>
      <c r="MH324">
        <v>0.47</v>
      </c>
      <c r="MI324">
        <f t="shared" si="177"/>
        <v>0.47</v>
      </c>
      <c r="MT324">
        <v>777532</v>
      </c>
      <c r="MW324">
        <v>0.56000000000000005</v>
      </c>
      <c r="MX324">
        <f t="shared" si="178"/>
        <v>0.56000000000000005</v>
      </c>
      <c r="NI324">
        <v>777532</v>
      </c>
      <c r="NL324">
        <v>0.45</v>
      </c>
      <c r="NM324">
        <f t="shared" si="179"/>
        <v>0.45</v>
      </c>
      <c r="NX324">
        <v>777532</v>
      </c>
      <c r="OA324">
        <v>0.47</v>
      </c>
      <c r="OB324">
        <f t="shared" si="180"/>
        <v>0.47</v>
      </c>
      <c r="OM324">
        <v>777532</v>
      </c>
      <c r="OP324">
        <v>0.46</v>
      </c>
      <c r="OQ324">
        <f t="shared" si="181"/>
        <v>0.46</v>
      </c>
      <c r="PB324">
        <v>777532</v>
      </c>
      <c r="PE324">
        <v>0.46</v>
      </c>
      <c r="PF324">
        <f t="shared" si="182"/>
        <v>0.46</v>
      </c>
      <c r="PQ324">
        <v>777532</v>
      </c>
      <c r="PT324">
        <v>0.47</v>
      </c>
      <c r="PU324">
        <f t="shared" si="183"/>
        <v>0.47</v>
      </c>
      <c r="QF324">
        <v>777532</v>
      </c>
      <c r="QI324">
        <v>0.45</v>
      </c>
      <c r="QJ324">
        <f t="shared" si="184"/>
        <v>0.45</v>
      </c>
      <c r="QU324">
        <v>777532</v>
      </c>
      <c r="QX324">
        <v>0.45</v>
      </c>
      <c r="QY324">
        <f t="shared" si="185"/>
        <v>0.45</v>
      </c>
    </row>
    <row r="325" spans="12:467" x14ac:dyDescent="0.2">
      <c r="L325">
        <v>777127</v>
      </c>
      <c r="O325">
        <v>0.44</v>
      </c>
      <c r="P325">
        <f t="shared" si="155"/>
        <v>0.44</v>
      </c>
      <c r="AA325">
        <v>777127</v>
      </c>
      <c r="AD325">
        <v>0.35</v>
      </c>
      <c r="AE325">
        <f t="shared" si="156"/>
        <v>0.35</v>
      </c>
      <c r="AP325">
        <v>777127</v>
      </c>
      <c r="AS325">
        <v>0.45</v>
      </c>
      <c r="AT325">
        <f t="shared" si="157"/>
        <v>0.45</v>
      </c>
      <c r="BE325">
        <v>777127</v>
      </c>
      <c r="BH325">
        <v>0.46</v>
      </c>
      <c r="BI325">
        <f t="shared" si="158"/>
        <v>0.46</v>
      </c>
      <c r="BT325">
        <v>777127</v>
      </c>
      <c r="BW325">
        <v>0.37</v>
      </c>
      <c r="BX325">
        <f t="shared" si="159"/>
        <v>0.37</v>
      </c>
      <c r="CI325">
        <v>777127</v>
      </c>
      <c r="CL325">
        <v>0.39</v>
      </c>
      <c r="CM325">
        <f t="shared" si="160"/>
        <v>0.39</v>
      </c>
      <c r="CX325">
        <v>777127</v>
      </c>
      <c r="DA325">
        <v>0.46</v>
      </c>
      <c r="DB325">
        <f t="shared" si="161"/>
        <v>0.46</v>
      </c>
      <c r="DM325">
        <v>777127</v>
      </c>
      <c r="DP325">
        <v>0.44</v>
      </c>
      <c r="DQ325">
        <f t="shared" si="162"/>
        <v>0.44</v>
      </c>
      <c r="EB325">
        <v>777127</v>
      </c>
      <c r="EE325">
        <v>0.4</v>
      </c>
      <c r="EF325">
        <f t="shared" si="163"/>
        <v>0.4</v>
      </c>
      <c r="EQ325">
        <v>777127</v>
      </c>
      <c r="ET325">
        <v>0.4</v>
      </c>
      <c r="EU325">
        <f t="shared" si="164"/>
        <v>0.4</v>
      </c>
      <c r="FF325">
        <v>777127</v>
      </c>
      <c r="FI325">
        <v>0.45</v>
      </c>
      <c r="FJ325">
        <f t="shared" si="165"/>
        <v>0.45</v>
      </c>
      <c r="FU325">
        <v>777127</v>
      </c>
      <c r="FX325">
        <v>0.45</v>
      </c>
      <c r="FY325">
        <f t="shared" si="166"/>
        <v>0.45</v>
      </c>
      <c r="GJ325">
        <v>777127</v>
      </c>
      <c r="GM325">
        <v>0.43</v>
      </c>
      <c r="GN325">
        <f t="shared" si="167"/>
        <v>0.43</v>
      </c>
      <c r="GY325">
        <v>777127</v>
      </c>
      <c r="HB325">
        <v>0.42</v>
      </c>
      <c r="HC325">
        <f t="shared" si="168"/>
        <v>0.42</v>
      </c>
      <c r="HN325">
        <v>777127</v>
      </c>
      <c r="HQ325">
        <v>0.46</v>
      </c>
      <c r="HR325">
        <f t="shared" si="169"/>
        <v>0.46</v>
      </c>
      <c r="ID325">
        <v>777533</v>
      </c>
      <c r="IG325">
        <v>0.57999999999999996</v>
      </c>
      <c r="IH325">
        <f t="shared" si="170"/>
        <v>0.57999999999999996</v>
      </c>
      <c r="IS325">
        <v>777533</v>
      </c>
      <c r="IV325">
        <v>0.56000000000000005</v>
      </c>
      <c r="IW325">
        <f t="shared" si="171"/>
        <v>0.56000000000000005</v>
      </c>
      <c r="JH325">
        <v>777533</v>
      </c>
      <c r="JK325">
        <v>0.55000000000000004</v>
      </c>
      <c r="JL325">
        <f t="shared" si="172"/>
        <v>0.55000000000000004</v>
      </c>
      <c r="JW325">
        <v>777533</v>
      </c>
      <c r="JZ325">
        <v>0.56999999999999995</v>
      </c>
      <c r="KA325">
        <f t="shared" si="173"/>
        <v>0.56999999999999995</v>
      </c>
      <c r="KL325">
        <v>777533</v>
      </c>
      <c r="KO325">
        <v>0.44</v>
      </c>
      <c r="KP325">
        <f t="shared" si="174"/>
        <v>0.44</v>
      </c>
      <c r="LA325">
        <v>777533</v>
      </c>
      <c r="LD325">
        <v>0.56999999999999995</v>
      </c>
      <c r="LE325">
        <f t="shared" si="175"/>
        <v>0.56999999999999995</v>
      </c>
      <c r="LP325">
        <v>777533</v>
      </c>
      <c r="LS325">
        <v>0.55000000000000004</v>
      </c>
      <c r="LT325">
        <f t="shared" si="176"/>
        <v>0.55000000000000004</v>
      </c>
      <c r="ME325">
        <v>777533</v>
      </c>
      <c r="MH325">
        <v>0.57999999999999996</v>
      </c>
      <c r="MI325">
        <f t="shared" si="177"/>
        <v>0.57999999999999996</v>
      </c>
      <c r="MT325">
        <v>777533</v>
      </c>
      <c r="MW325">
        <v>0.52</v>
      </c>
      <c r="MX325">
        <f t="shared" si="178"/>
        <v>0.52</v>
      </c>
      <c r="NI325">
        <v>777533</v>
      </c>
      <c r="NL325">
        <v>0.54</v>
      </c>
      <c r="NM325">
        <f t="shared" si="179"/>
        <v>0.54</v>
      </c>
      <c r="NX325">
        <v>777533</v>
      </c>
      <c r="OA325">
        <v>0.55000000000000004</v>
      </c>
      <c r="OB325">
        <f t="shared" si="180"/>
        <v>0.55000000000000004</v>
      </c>
      <c r="OM325">
        <v>777533</v>
      </c>
      <c r="OP325">
        <v>0.56999999999999995</v>
      </c>
      <c r="OQ325">
        <f t="shared" si="181"/>
        <v>0.56999999999999995</v>
      </c>
      <c r="PB325">
        <v>777533</v>
      </c>
      <c r="PE325">
        <v>0.57999999999999996</v>
      </c>
      <c r="PF325">
        <f t="shared" si="182"/>
        <v>0.57999999999999996</v>
      </c>
      <c r="PQ325">
        <v>777533</v>
      </c>
      <c r="PT325">
        <v>0.57999999999999996</v>
      </c>
      <c r="PU325">
        <f t="shared" si="183"/>
        <v>0.57999999999999996</v>
      </c>
      <c r="QF325">
        <v>777533</v>
      </c>
      <c r="QI325">
        <v>0.56999999999999995</v>
      </c>
      <c r="QJ325">
        <f t="shared" si="184"/>
        <v>0.56999999999999995</v>
      </c>
      <c r="QU325">
        <v>777533</v>
      </c>
      <c r="QX325">
        <v>0.56999999999999995</v>
      </c>
      <c r="QY325">
        <f t="shared" si="185"/>
        <v>0.56999999999999995</v>
      </c>
    </row>
    <row r="326" spans="12:467" x14ac:dyDescent="0.2">
      <c r="L326">
        <v>777131</v>
      </c>
      <c r="O326">
        <v>0.53</v>
      </c>
      <c r="P326">
        <f t="shared" si="155"/>
        <v>0.53</v>
      </c>
      <c r="AA326">
        <v>777131</v>
      </c>
      <c r="AD326">
        <v>0.59</v>
      </c>
      <c r="AE326">
        <f t="shared" si="156"/>
        <v>0.59</v>
      </c>
      <c r="AP326">
        <v>777131</v>
      </c>
      <c r="AS326">
        <v>0.73</v>
      </c>
      <c r="AT326">
        <f t="shared" si="157"/>
        <v>0.73</v>
      </c>
      <c r="BE326">
        <v>777131</v>
      </c>
      <c r="BH326">
        <v>0.56000000000000005</v>
      </c>
      <c r="BI326">
        <f t="shared" si="158"/>
        <v>0.56000000000000005</v>
      </c>
      <c r="BT326">
        <v>777131</v>
      </c>
      <c r="BW326">
        <v>0.46</v>
      </c>
      <c r="BX326">
        <f t="shared" si="159"/>
        <v>0.46</v>
      </c>
      <c r="CI326">
        <v>777131</v>
      </c>
      <c r="CL326">
        <v>0.49</v>
      </c>
      <c r="CM326">
        <f t="shared" si="160"/>
        <v>0.49</v>
      </c>
      <c r="CX326">
        <v>777131</v>
      </c>
      <c r="DA326">
        <v>0.52</v>
      </c>
      <c r="DB326">
        <f t="shared" si="161"/>
        <v>0.52</v>
      </c>
      <c r="DM326">
        <v>777131</v>
      </c>
      <c r="DP326">
        <v>0.51</v>
      </c>
      <c r="DQ326">
        <f t="shared" si="162"/>
        <v>0.51</v>
      </c>
      <c r="EB326">
        <v>777131</v>
      </c>
      <c r="EE326">
        <v>0.5</v>
      </c>
      <c r="EF326">
        <f t="shared" si="163"/>
        <v>0.5</v>
      </c>
      <c r="EQ326">
        <v>777131</v>
      </c>
      <c r="ET326">
        <v>0.5</v>
      </c>
      <c r="EU326">
        <f t="shared" si="164"/>
        <v>0.5</v>
      </c>
      <c r="FF326">
        <v>777131</v>
      </c>
      <c r="FI326">
        <v>0.51</v>
      </c>
      <c r="FJ326">
        <f t="shared" si="165"/>
        <v>0.51</v>
      </c>
      <c r="FU326">
        <v>777131</v>
      </c>
      <c r="FX326">
        <v>0.5</v>
      </c>
      <c r="FY326">
        <f t="shared" si="166"/>
        <v>0.5</v>
      </c>
      <c r="GJ326">
        <v>777131</v>
      </c>
      <c r="GM326">
        <v>0.51</v>
      </c>
      <c r="GN326">
        <f t="shared" si="167"/>
        <v>0.51</v>
      </c>
      <c r="GY326">
        <v>777131</v>
      </c>
      <c r="HB326">
        <v>0.51</v>
      </c>
      <c r="HC326">
        <f t="shared" si="168"/>
        <v>0.51</v>
      </c>
      <c r="HN326">
        <v>777131</v>
      </c>
      <c r="HQ326">
        <v>0.49</v>
      </c>
      <c r="HR326">
        <f t="shared" si="169"/>
        <v>0.49</v>
      </c>
      <c r="ID326">
        <v>777536</v>
      </c>
      <c r="IG326">
        <v>0.48</v>
      </c>
      <c r="IH326">
        <f t="shared" si="170"/>
        <v>0.48</v>
      </c>
      <c r="IS326">
        <v>777536</v>
      </c>
      <c r="IV326">
        <v>0.44</v>
      </c>
      <c r="IW326">
        <f t="shared" si="171"/>
        <v>0.44</v>
      </c>
      <c r="JH326">
        <v>777536</v>
      </c>
      <c r="JK326">
        <v>0.45</v>
      </c>
      <c r="JL326">
        <f t="shared" si="172"/>
        <v>0.45</v>
      </c>
      <c r="JW326">
        <v>777536</v>
      </c>
      <c r="JZ326">
        <v>0.45</v>
      </c>
      <c r="KA326">
        <f t="shared" si="173"/>
        <v>0.45</v>
      </c>
      <c r="KL326">
        <v>777536</v>
      </c>
      <c r="KO326">
        <v>0.41</v>
      </c>
      <c r="KP326">
        <f t="shared" si="174"/>
        <v>0.41</v>
      </c>
      <c r="LA326">
        <v>777536</v>
      </c>
      <c r="LD326">
        <v>0.45</v>
      </c>
      <c r="LE326">
        <f t="shared" si="175"/>
        <v>0.45</v>
      </c>
      <c r="LP326">
        <v>777536</v>
      </c>
      <c r="LS326">
        <v>0.45</v>
      </c>
      <c r="LT326">
        <f t="shared" si="176"/>
        <v>0.45</v>
      </c>
      <c r="ME326">
        <v>777536</v>
      </c>
      <c r="MH326">
        <v>0.43</v>
      </c>
      <c r="MI326">
        <f t="shared" si="177"/>
        <v>0.43</v>
      </c>
      <c r="MT326">
        <v>777536</v>
      </c>
      <c r="MW326">
        <v>0.43</v>
      </c>
      <c r="MX326">
        <f t="shared" si="178"/>
        <v>0.43</v>
      </c>
      <c r="NI326">
        <v>777536</v>
      </c>
      <c r="NL326">
        <v>0.46</v>
      </c>
      <c r="NM326">
        <f t="shared" si="179"/>
        <v>0.46</v>
      </c>
      <c r="NX326">
        <v>777536</v>
      </c>
      <c r="OA326">
        <v>0.49</v>
      </c>
      <c r="OB326">
        <f t="shared" si="180"/>
        <v>0.49</v>
      </c>
      <c r="OM326">
        <v>777536</v>
      </c>
      <c r="OP326">
        <v>0.49</v>
      </c>
      <c r="OQ326">
        <f t="shared" si="181"/>
        <v>0.49</v>
      </c>
      <c r="PB326">
        <v>777536</v>
      </c>
      <c r="PE326">
        <v>0.46</v>
      </c>
      <c r="PF326">
        <f t="shared" si="182"/>
        <v>0.46</v>
      </c>
      <c r="PQ326">
        <v>777536</v>
      </c>
      <c r="PT326">
        <v>0.49</v>
      </c>
      <c r="PU326">
        <f t="shared" si="183"/>
        <v>0.49</v>
      </c>
      <c r="QF326">
        <v>777536</v>
      </c>
      <c r="QI326">
        <v>0.44</v>
      </c>
      <c r="QJ326">
        <f t="shared" si="184"/>
        <v>0.44</v>
      </c>
      <c r="QU326">
        <v>777536</v>
      </c>
      <c r="QX326">
        <v>0.47</v>
      </c>
      <c r="QY326">
        <f t="shared" si="185"/>
        <v>0.47</v>
      </c>
    </row>
    <row r="327" spans="12:467" x14ac:dyDescent="0.2">
      <c r="L327">
        <v>777132</v>
      </c>
      <c r="O327">
        <v>0.39</v>
      </c>
      <c r="P327">
        <f t="shared" si="155"/>
        <v>0.39</v>
      </c>
      <c r="AA327">
        <v>777132</v>
      </c>
      <c r="AD327">
        <v>0.42</v>
      </c>
      <c r="AE327">
        <f t="shared" si="156"/>
        <v>0.42</v>
      </c>
      <c r="AP327">
        <v>777132</v>
      </c>
      <c r="AS327">
        <v>0.39</v>
      </c>
      <c r="AT327">
        <f t="shared" si="157"/>
        <v>0.39</v>
      </c>
      <c r="BE327">
        <v>777132</v>
      </c>
      <c r="BH327">
        <v>0.38</v>
      </c>
      <c r="BI327">
        <f t="shared" si="158"/>
        <v>0.38</v>
      </c>
      <c r="BT327">
        <v>777132</v>
      </c>
      <c r="BW327">
        <v>0.62</v>
      </c>
      <c r="BX327">
        <f t="shared" si="159"/>
        <v>0.62</v>
      </c>
      <c r="CI327">
        <v>777132</v>
      </c>
      <c r="CL327">
        <v>0.36</v>
      </c>
      <c r="CM327">
        <f t="shared" si="160"/>
        <v>0.36</v>
      </c>
      <c r="CX327">
        <v>777132</v>
      </c>
      <c r="DA327">
        <v>0.41</v>
      </c>
      <c r="DB327">
        <f t="shared" si="161"/>
        <v>0.41</v>
      </c>
      <c r="DM327">
        <v>777132</v>
      </c>
      <c r="DP327">
        <v>0.39</v>
      </c>
      <c r="DQ327">
        <f t="shared" si="162"/>
        <v>0.39</v>
      </c>
      <c r="EB327">
        <v>777132</v>
      </c>
      <c r="EE327">
        <v>0.42</v>
      </c>
      <c r="EF327">
        <f t="shared" si="163"/>
        <v>0.42</v>
      </c>
      <c r="EQ327">
        <v>777132</v>
      </c>
      <c r="ET327">
        <v>0.42</v>
      </c>
      <c r="EU327">
        <f t="shared" si="164"/>
        <v>0.42</v>
      </c>
      <c r="FF327">
        <v>777132</v>
      </c>
      <c r="FI327">
        <v>0.4</v>
      </c>
      <c r="FJ327">
        <f t="shared" si="165"/>
        <v>0.4</v>
      </c>
      <c r="FU327">
        <v>777132</v>
      </c>
      <c r="FX327">
        <v>0.43</v>
      </c>
      <c r="FY327">
        <f t="shared" si="166"/>
        <v>0.43</v>
      </c>
      <c r="GJ327">
        <v>777132</v>
      </c>
      <c r="GM327">
        <v>0.39</v>
      </c>
      <c r="GN327">
        <f t="shared" si="167"/>
        <v>0.39</v>
      </c>
      <c r="GY327">
        <v>777132</v>
      </c>
      <c r="HB327">
        <v>0.41</v>
      </c>
      <c r="HC327">
        <f t="shared" si="168"/>
        <v>0.41</v>
      </c>
      <c r="HN327">
        <v>777132</v>
      </c>
      <c r="HQ327">
        <v>0.4</v>
      </c>
      <c r="HR327">
        <f t="shared" si="169"/>
        <v>0.4</v>
      </c>
      <c r="ID327">
        <v>777520</v>
      </c>
      <c r="IG327">
        <v>0.51</v>
      </c>
      <c r="IH327">
        <f t="shared" si="170"/>
        <v>0.51</v>
      </c>
      <c r="IS327">
        <v>777520</v>
      </c>
      <c r="IV327">
        <v>0.48</v>
      </c>
      <c r="IW327">
        <f t="shared" si="171"/>
        <v>0.48</v>
      </c>
      <c r="JH327">
        <v>777520</v>
      </c>
      <c r="JK327">
        <v>0.51</v>
      </c>
      <c r="JL327">
        <f t="shared" si="172"/>
        <v>0.51</v>
      </c>
      <c r="JW327">
        <v>777520</v>
      </c>
      <c r="JZ327">
        <v>0.48</v>
      </c>
      <c r="KA327">
        <f t="shared" si="173"/>
        <v>0.48</v>
      </c>
      <c r="KL327">
        <v>777520</v>
      </c>
      <c r="KO327">
        <v>0.49</v>
      </c>
      <c r="KP327">
        <f t="shared" si="174"/>
        <v>0.49</v>
      </c>
      <c r="LA327">
        <v>777520</v>
      </c>
      <c r="LD327">
        <v>0.48</v>
      </c>
      <c r="LE327">
        <f t="shared" si="175"/>
        <v>0.48</v>
      </c>
      <c r="LP327">
        <v>777520</v>
      </c>
      <c r="LS327">
        <v>0.48</v>
      </c>
      <c r="LT327">
        <f t="shared" si="176"/>
        <v>0.48</v>
      </c>
      <c r="ME327">
        <v>777520</v>
      </c>
      <c r="MH327">
        <v>0.53</v>
      </c>
      <c r="MI327">
        <f t="shared" si="177"/>
        <v>0.53</v>
      </c>
      <c r="MT327">
        <v>777520</v>
      </c>
      <c r="MW327">
        <v>0.41</v>
      </c>
      <c r="MX327">
        <f t="shared" si="178"/>
        <v>0.41</v>
      </c>
      <c r="NI327">
        <v>777520</v>
      </c>
      <c r="NL327">
        <v>0.5</v>
      </c>
      <c r="NM327">
        <f t="shared" si="179"/>
        <v>0.5</v>
      </c>
      <c r="NX327">
        <v>777520</v>
      </c>
      <c r="OA327">
        <v>0.52</v>
      </c>
      <c r="OB327">
        <f t="shared" si="180"/>
        <v>0.52</v>
      </c>
      <c r="OM327">
        <v>777520</v>
      </c>
      <c r="OP327">
        <v>0.48</v>
      </c>
      <c r="OQ327">
        <f t="shared" si="181"/>
        <v>0.48</v>
      </c>
      <c r="PB327">
        <v>777520</v>
      </c>
      <c r="PE327">
        <v>0.5</v>
      </c>
      <c r="PF327">
        <f t="shared" si="182"/>
        <v>0.5</v>
      </c>
      <c r="PQ327">
        <v>777520</v>
      </c>
      <c r="PT327">
        <v>0.48</v>
      </c>
      <c r="PU327">
        <f t="shared" si="183"/>
        <v>0.48</v>
      </c>
      <c r="QF327">
        <v>777520</v>
      </c>
      <c r="QI327">
        <v>0.51</v>
      </c>
      <c r="QJ327">
        <f t="shared" si="184"/>
        <v>0.51</v>
      </c>
      <c r="QU327">
        <v>777520</v>
      </c>
      <c r="QX327">
        <v>0.5</v>
      </c>
      <c r="QY327">
        <f t="shared" si="185"/>
        <v>0.5</v>
      </c>
    </row>
    <row r="328" spans="12:467" x14ac:dyDescent="0.2">
      <c r="L328">
        <v>777133</v>
      </c>
      <c r="O328">
        <v>0.49</v>
      </c>
      <c r="P328">
        <f t="shared" si="155"/>
        <v>0.49</v>
      </c>
      <c r="AA328">
        <v>777133</v>
      </c>
      <c r="AD328">
        <v>0.57999999999999996</v>
      </c>
      <c r="AE328">
        <f t="shared" si="156"/>
        <v>0.57999999999999996</v>
      </c>
      <c r="AP328">
        <v>777133</v>
      </c>
      <c r="AS328">
        <v>0.6</v>
      </c>
      <c r="AT328">
        <f t="shared" si="157"/>
        <v>0.6</v>
      </c>
      <c r="BE328">
        <v>777133</v>
      </c>
      <c r="BH328">
        <v>0.57999999999999996</v>
      </c>
      <c r="BI328">
        <f t="shared" si="158"/>
        <v>0.57999999999999996</v>
      </c>
      <c r="BT328">
        <v>777133</v>
      </c>
      <c r="BW328">
        <v>0.66</v>
      </c>
      <c r="BX328">
        <f t="shared" si="159"/>
        <v>0.66</v>
      </c>
      <c r="CI328">
        <v>777133</v>
      </c>
      <c r="CL328">
        <v>0.49</v>
      </c>
      <c r="CM328">
        <f t="shared" si="160"/>
        <v>0.49</v>
      </c>
      <c r="CX328">
        <v>777133</v>
      </c>
      <c r="DA328">
        <v>0.48</v>
      </c>
      <c r="DB328">
        <f t="shared" si="161"/>
        <v>0.48</v>
      </c>
      <c r="DM328">
        <v>777133</v>
      </c>
      <c r="DP328">
        <v>0.47</v>
      </c>
      <c r="DQ328">
        <f t="shared" si="162"/>
        <v>0.47</v>
      </c>
      <c r="EB328">
        <v>777133</v>
      </c>
      <c r="EE328">
        <v>0.53</v>
      </c>
      <c r="EF328">
        <f t="shared" si="163"/>
        <v>0.53</v>
      </c>
      <c r="EQ328">
        <v>777133</v>
      </c>
      <c r="ET328">
        <v>0.53</v>
      </c>
      <c r="EU328">
        <f t="shared" si="164"/>
        <v>0.53</v>
      </c>
      <c r="FF328">
        <v>777133</v>
      </c>
      <c r="FI328">
        <v>0.48</v>
      </c>
      <c r="FJ328">
        <f t="shared" si="165"/>
        <v>0.48</v>
      </c>
      <c r="FU328">
        <v>777133</v>
      </c>
      <c r="FX328">
        <v>0.47</v>
      </c>
      <c r="FY328">
        <f t="shared" si="166"/>
        <v>0.47</v>
      </c>
      <c r="GJ328">
        <v>777133</v>
      </c>
      <c r="GM328">
        <v>0.48</v>
      </c>
      <c r="GN328">
        <f t="shared" si="167"/>
        <v>0.48</v>
      </c>
      <c r="GY328">
        <v>777133</v>
      </c>
      <c r="HB328">
        <v>0.5</v>
      </c>
      <c r="HC328">
        <f t="shared" si="168"/>
        <v>0.5</v>
      </c>
      <c r="HN328">
        <v>777133</v>
      </c>
      <c r="HQ328">
        <v>0.6</v>
      </c>
      <c r="HR328">
        <f t="shared" si="169"/>
        <v>0.6</v>
      </c>
      <c r="ID328">
        <v>777521</v>
      </c>
      <c r="IG328">
        <v>0.6</v>
      </c>
      <c r="IH328">
        <f t="shared" si="170"/>
        <v>0.6</v>
      </c>
      <c r="IS328">
        <v>777521</v>
      </c>
      <c r="IV328">
        <v>0.6</v>
      </c>
      <c r="IW328">
        <f t="shared" si="171"/>
        <v>0.6</v>
      </c>
      <c r="JH328">
        <v>777521</v>
      </c>
      <c r="JK328">
        <v>0.65</v>
      </c>
      <c r="JL328">
        <f t="shared" si="172"/>
        <v>0.65</v>
      </c>
      <c r="JW328">
        <v>777521</v>
      </c>
      <c r="JZ328">
        <v>0.56999999999999995</v>
      </c>
      <c r="KA328">
        <f t="shared" si="173"/>
        <v>0.56999999999999995</v>
      </c>
      <c r="KL328">
        <v>777521</v>
      </c>
      <c r="KO328">
        <v>0.62</v>
      </c>
      <c r="KP328">
        <f t="shared" si="174"/>
        <v>0.62</v>
      </c>
      <c r="LA328">
        <v>777521</v>
      </c>
      <c r="LD328">
        <v>0.57999999999999996</v>
      </c>
      <c r="LE328">
        <f t="shared" si="175"/>
        <v>0.57999999999999996</v>
      </c>
      <c r="LP328">
        <v>777521</v>
      </c>
      <c r="LS328">
        <v>0.54</v>
      </c>
      <c r="LT328">
        <f t="shared" si="176"/>
        <v>0.54</v>
      </c>
      <c r="ME328">
        <v>777521</v>
      </c>
      <c r="MH328">
        <v>0.66</v>
      </c>
      <c r="MI328">
        <f t="shared" si="177"/>
        <v>0.66</v>
      </c>
      <c r="MT328">
        <v>777521</v>
      </c>
      <c r="MW328">
        <v>0.68</v>
      </c>
      <c r="MX328">
        <f t="shared" si="178"/>
        <v>0.68</v>
      </c>
      <c r="NI328">
        <v>777521</v>
      </c>
      <c r="NL328">
        <v>0.54</v>
      </c>
      <c r="NM328">
        <f t="shared" si="179"/>
        <v>0.54</v>
      </c>
      <c r="NX328">
        <v>777521</v>
      </c>
      <c r="OA328">
        <v>0.55000000000000004</v>
      </c>
      <c r="OB328">
        <f t="shared" si="180"/>
        <v>0.55000000000000004</v>
      </c>
      <c r="OM328">
        <v>777521</v>
      </c>
      <c r="OP328">
        <v>0.57999999999999996</v>
      </c>
      <c r="OQ328">
        <f t="shared" si="181"/>
        <v>0.57999999999999996</v>
      </c>
      <c r="PB328">
        <v>777521</v>
      </c>
      <c r="PE328">
        <v>0.57999999999999996</v>
      </c>
      <c r="PF328">
        <f t="shared" si="182"/>
        <v>0.57999999999999996</v>
      </c>
      <c r="PQ328">
        <v>777521</v>
      </c>
      <c r="PT328">
        <v>0.57999999999999996</v>
      </c>
      <c r="PU328">
        <f t="shared" si="183"/>
        <v>0.57999999999999996</v>
      </c>
      <c r="QF328">
        <v>777521</v>
      </c>
      <c r="QI328">
        <v>0.59</v>
      </c>
      <c r="QJ328">
        <f t="shared" si="184"/>
        <v>0.59</v>
      </c>
      <c r="QU328">
        <v>777521</v>
      </c>
      <c r="QX328">
        <v>0.57999999999999996</v>
      </c>
      <c r="QY328">
        <f t="shared" si="185"/>
        <v>0.57999999999999996</v>
      </c>
    </row>
    <row r="329" spans="12:467" x14ac:dyDescent="0.2">
      <c r="L329">
        <v>777134</v>
      </c>
      <c r="O329">
        <v>0.56000000000000005</v>
      </c>
      <c r="P329">
        <f t="shared" si="155"/>
        <v>0.56000000000000005</v>
      </c>
      <c r="AA329">
        <v>777134</v>
      </c>
      <c r="AD329">
        <v>0.57999999999999996</v>
      </c>
      <c r="AE329">
        <f t="shared" si="156"/>
        <v>0.57999999999999996</v>
      </c>
      <c r="AP329">
        <v>777134</v>
      </c>
      <c r="AS329">
        <v>0.62</v>
      </c>
      <c r="AT329">
        <f t="shared" si="157"/>
        <v>0.62</v>
      </c>
      <c r="BE329">
        <v>777134</v>
      </c>
      <c r="BH329">
        <v>0.53</v>
      </c>
      <c r="BI329">
        <f t="shared" si="158"/>
        <v>0.53</v>
      </c>
      <c r="BT329">
        <v>777134</v>
      </c>
      <c r="BW329">
        <v>0.61</v>
      </c>
      <c r="BX329">
        <f t="shared" si="159"/>
        <v>0.61</v>
      </c>
      <c r="CI329">
        <v>777134</v>
      </c>
      <c r="CL329">
        <v>0.51</v>
      </c>
      <c r="CM329">
        <f t="shared" si="160"/>
        <v>0.51</v>
      </c>
      <c r="CX329">
        <v>777134</v>
      </c>
      <c r="DA329">
        <v>0.54</v>
      </c>
      <c r="DB329">
        <f t="shared" si="161"/>
        <v>0.54</v>
      </c>
      <c r="DM329">
        <v>777134</v>
      </c>
      <c r="DP329">
        <v>0.53</v>
      </c>
      <c r="DQ329">
        <f t="shared" si="162"/>
        <v>0.53</v>
      </c>
      <c r="EB329">
        <v>777134</v>
      </c>
      <c r="EE329">
        <v>0.51</v>
      </c>
      <c r="EF329">
        <f t="shared" si="163"/>
        <v>0.51</v>
      </c>
      <c r="EQ329">
        <v>777134</v>
      </c>
      <c r="ET329">
        <v>0.51</v>
      </c>
      <c r="EU329">
        <f t="shared" si="164"/>
        <v>0.51</v>
      </c>
      <c r="FF329">
        <v>777134</v>
      </c>
      <c r="FI329">
        <v>0.55000000000000004</v>
      </c>
      <c r="FJ329">
        <f t="shared" si="165"/>
        <v>0.55000000000000004</v>
      </c>
      <c r="FU329">
        <v>777134</v>
      </c>
      <c r="FX329">
        <v>0.54</v>
      </c>
      <c r="FY329">
        <f t="shared" si="166"/>
        <v>0.54</v>
      </c>
      <c r="GJ329">
        <v>777134</v>
      </c>
      <c r="GM329">
        <v>0.51</v>
      </c>
      <c r="GN329">
        <f t="shared" si="167"/>
        <v>0.51</v>
      </c>
      <c r="GY329">
        <v>777134</v>
      </c>
      <c r="HB329">
        <v>0.57999999999999996</v>
      </c>
      <c r="HC329">
        <f t="shared" si="168"/>
        <v>0.57999999999999996</v>
      </c>
      <c r="HN329">
        <v>777134</v>
      </c>
      <c r="HQ329">
        <v>0.54</v>
      </c>
      <c r="HR329">
        <f t="shared" si="169"/>
        <v>0.54</v>
      </c>
      <c r="ID329">
        <v>777526</v>
      </c>
      <c r="IG329">
        <v>0.48</v>
      </c>
      <c r="IH329">
        <f t="shared" si="170"/>
        <v>0.48</v>
      </c>
      <c r="IS329">
        <v>777526</v>
      </c>
      <c r="IV329">
        <v>0.49</v>
      </c>
      <c r="IW329">
        <f t="shared" si="171"/>
        <v>0.49</v>
      </c>
      <c r="JH329">
        <v>777526</v>
      </c>
      <c r="JK329">
        <v>0.48</v>
      </c>
      <c r="JL329">
        <f t="shared" si="172"/>
        <v>0.48</v>
      </c>
      <c r="JW329">
        <v>777526</v>
      </c>
      <c r="JZ329">
        <v>0.5</v>
      </c>
      <c r="KA329">
        <f t="shared" si="173"/>
        <v>0.5</v>
      </c>
      <c r="KL329">
        <v>777526</v>
      </c>
      <c r="KO329">
        <v>0.48</v>
      </c>
      <c r="KP329">
        <f t="shared" si="174"/>
        <v>0.48</v>
      </c>
      <c r="LA329">
        <v>777526</v>
      </c>
      <c r="LD329">
        <v>0.44</v>
      </c>
      <c r="LE329">
        <f t="shared" si="175"/>
        <v>0.44</v>
      </c>
      <c r="LP329">
        <v>777526</v>
      </c>
      <c r="LS329">
        <v>0.47</v>
      </c>
      <c r="LT329">
        <f t="shared" si="176"/>
        <v>0.47</v>
      </c>
      <c r="ME329">
        <v>777526</v>
      </c>
      <c r="MH329">
        <v>0.51</v>
      </c>
      <c r="MI329">
        <f t="shared" si="177"/>
        <v>0.51</v>
      </c>
      <c r="MT329">
        <v>777526</v>
      </c>
      <c r="MW329">
        <v>0.5</v>
      </c>
      <c r="MX329">
        <f t="shared" si="178"/>
        <v>0.5</v>
      </c>
      <c r="NI329">
        <v>777526</v>
      </c>
      <c r="NL329">
        <v>0.5</v>
      </c>
      <c r="NM329">
        <f t="shared" si="179"/>
        <v>0.5</v>
      </c>
      <c r="NX329">
        <v>777526</v>
      </c>
      <c r="OA329">
        <v>0.5</v>
      </c>
      <c r="OB329">
        <f t="shared" si="180"/>
        <v>0.5</v>
      </c>
      <c r="OM329">
        <v>777526</v>
      </c>
      <c r="OP329">
        <v>0.48</v>
      </c>
      <c r="OQ329">
        <f t="shared" si="181"/>
        <v>0.48</v>
      </c>
      <c r="PB329">
        <v>777526</v>
      </c>
      <c r="PE329">
        <v>0.48</v>
      </c>
      <c r="PF329">
        <f t="shared" si="182"/>
        <v>0.48</v>
      </c>
      <c r="PQ329">
        <v>777526</v>
      </c>
      <c r="PT329">
        <v>0.47</v>
      </c>
      <c r="PU329">
        <f t="shared" si="183"/>
        <v>0.47</v>
      </c>
      <c r="QF329">
        <v>777526</v>
      </c>
      <c r="QI329">
        <v>0.43</v>
      </c>
      <c r="QJ329">
        <f t="shared" si="184"/>
        <v>0.43</v>
      </c>
      <c r="QU329">
        <v>777526</v>
      </c>
      <c r="QX329">
        <v>0.48</v>
      </c>
      <c r="QY329">
        <f t="shared" si="185"/>
        <v>0.48</v>
      </c>
    </row>
    <row r="330" spans="12:467" x14ac:dyDescent="0.2">
      <c r="L330">
        <v>777136</v>
      </c>
      <c r="O330">
        <v>0.45</v>
      </c>
      <c r="P330">
        <f t="shared" si="155"/>
        <v>0.45</v>
      </c>
      <c r="AA330">
        <v>777136</v>
      </c>
      <c r="AD330">
        <v>0.43</v>
      </c>
      <c r="AE330">
        <f t="shared" si="156"/>
        <v>0.43</v>
      </c>
      <c r="AP330">
        <v>777136</v>
      </c>
      <c r="AS330">
        <v>0.25</v>
      </c>
      <c r="AT330">
        <f t="shared" si="157"/>
        <v>0.25</v>
      </c>
      <c r="BE330">
        <v>777136</v>
      </c>
      <c r="BH330">
        <v>0.42</v>
      </c>
      <c r="BI330">
        <f t="shared" si="158"/>
        <v>0.42</v>
      </c>
      <c r="BT330">
        <v>777136</v>
      </c>
      <c r="BW330">
        <v>0.45</v>
      </c>
      <c r="BX330">
        <f t="shared" si="159"/>
        <v>0.45</v>
      </c>
      <c r="CI330">
        <v>777136</v>
      </c>
      <c r="CL330">
        <v>0.46</v>
      </c>
      <c r="CM330">
        <f t="shared" si="160"/>
        <v>0.46</v>
      </c>
      <c r="CX330">
        <v>777136</v>
      </c>
      <c r="DA330">
        <v>0.46</v>
      </c>
      <c r="DB330">
        <f t="shared" si="161"/>
        <v>0.46</v>
      </c>
      <c r="DM330">
        <v>777136</v>
      </c>
      <c r="DP330">
        <v>0.44</v>
      </c>
      <c r="DQ330">
        <f t="shared" si="162"/>
        <v>0.44</v>
      </c>
      <c r="EB330">
        <v>777136</v>
      </c>
      <c r="EE330">
        <v>0.47</v>
      </c>
      <c r="EF330">
        <f t="shared" si="163"/>
        <v>0.47</v>
      </c>
      <c r="EQ330">
        <v>777136</v>
      </c>
      <c r="ET330">
        <v>0.47</v>
      </c>
      <c r="EU330">
        <f t="shared" si="164"/>
        <v>0.47</v>
      </c>
      <c r="FF330">
        <v>777136</v>
      </c>
      <c r="FI330">
        <v>0.48</v>
      </c>
      <c r="FJ330">
        <f t="shared" si="165"/>
        <v>0.48</v>
      </c>
      <c r="FU330">
        <v>777136</v>
      </c>
      <c r="FX330">
        <v>0.48</v>
      </c>
      <c r="FY330">
        <f t="shared" si="166"/>
        <v>0.48</v>
      </c>
      <c r="GJ330">
        <v>777136</v>
      </c>
      <c r="GM330">
        <v>0.45</v>
      </c>
      <c r="GN330">
        <f t="shared" si="167"/>
        <v>0.45</v>
      </c>
      <c r="GY330">
        <v>777136</v>
      </c>
      <c r="HB330">
        <v>0.44</v>
      </c>
      <c r="HC330">
        <f t="shared" si="168"/>
        <v>0.44</v>
      </c>
      <c r="HN330">
        <v>777136</v>
      </c>
      <c r="HQ330">
        <v>0.45</v>
      </c>
      <c r="HR330">
        <f t="shared" si="169"/>
        <v>0.45</v>
      </c>
      <c r="ID330">
        <v>777527</v>
      </c>
      <c r="IG330">
        <v>0.5</v>
      </c>
      <c r="IH330">
        <f t="shared" si="170"/>
        <v>0.5</v>
      </c>
      <c r="IS330">
        <v>777527</v>
      </c>
      <c r="IV330">
        <v>0.5</v>
      </c>
      <c r="IW330">
        <f t="shared" si="171"/>
        <v>0.5</v>
      </c>
      <c r="JH330">
        <v>777527</v>
      </c>
      <c r="JK330">
        <v>0.48</v>
      </c>
      <c r="JL330">
        <f t="shared" si="172"/>
        <v>0.48</v>
      </c>
      <c r="JW330">
        <v>777527</v>
      </c>
      <c r="JZ330">
        <v>0.5</v>
      </c>
      <c r="KA330">
        <f t="shared" si="173"/>
        <v>0.5</v>
      </c>
      <c r="KL330">
        <v>777527</v>
      </c>
      <c r="KO330">
        <v>0.42</v>
      </c>
      <c r="KP330">
        <f t="shared" si="174"/>
        <v>0.42</v>
      </c>
      <c r="LA330">
        <v>777527</v>
      </c>
      <c r="LD330">
        <v>0.46</v>
      </c>
      <c r="LE330">
        <f t="shared" si="175"/>
        <v>0.46</v>
      </c>
      <c r="LP330">
        <v>777527</v>
      </c>
      <c r="LS330">
        <v>0.48</v>
      </c>
      <c r="LT330">
        <f t="shared" si="176"/>
        <v>0.48</v>
      </c>
      <c r="ME330">
        <v>777527</v>
      </c>
      <c r="MH330">
        <v>0.43</v>
      </c>
      <c r="MI330">
        <f t="shared" si="177"/>
        <v>0.43</v>
      </c>
      <c r="MT330">
        <v>777527</v>
      </c>
      <c r="MW330">
        <v>0.51</v>
      </c>
      <c r="MX330">
        <f t="shared" si="178"/>
        <v>0.51</v>
      </c>
      <c r="NI330">
        <v>777527</v>
      </c>
      <c r="NL330">
        <v>0.48</v>
      </c>
      <c r="NM330">
        <f t="shared" si="179"/>
        <v>0.48</v>
      </c>
      <c r="NX330">
        <v>777527</v>
      </c>
      <c r="OA330">
        <v>0.44</v>
      </c>
      <c r="OB330">
        <f t="shared" si="180"/>
        <v>0.44</v>
      </c>
      <c r="OM330">
        <v>777527</v>
      </c>
      <c r="OP330">
        <v>0.48</v>
      </c>
      <c r="OQ330">
        <f t="shared" si="181"/>
        <v>0.48</v>
      </c>
      <c r="PB330">
        <v>777527</v>
      </c>
      <c r="PE330">
        <v>0.5</v>
      </c>
      <c r="PF330">
        <f t="shared" si="182"/>
        <v>0.5</v>
      </c>
      <c r="PQ330">
        <v>777527</v>
      </c>
      <c r="PT330">
        <v>0.48</v>
      </c>
      <c r="PU330">
        <f t="shared" si="183"/>
        <v>0.48</v>
      </c>
      <c r="QF330">
        <v>777527</v>
      </c>
      <c r="QI330">
        <v>0.45</v>
      </c>
      <c r="QJ330">
        <f t="shared" si="184"/>
        <v>0.45</v>
      </c>
      <c r="QU330">
        <v>777527</v>
      </c>
      <c r="QX330">
        <v>0.46</v>
      </c>
      <c r="QY330">
        <f t="shared" si="185"/>
        <v>0.46</v>
      </c>
    </row>
    <row r="331" spans="12:467" x14ac:dyDescent="0.2">
      <c r="L331">
        <v>777137</v>
      </c>
      <c r="O331">
        <v>0.51</v>
      </c>
      <c r="P331">
        <f t="shared" si="155"/>
        <v>0.51</v>
      </c>
      <c r="AA331">
        <v>777137</v>
      </c>
      <c r="AD331">
        <v>0.31</v>
      </c>
      <c r="AE331">
        <f t="shared" si="156"/>
        <v>0.31</v>
      </c>
      <c r="AP331">
        <v>777137</v>
      </c>
      <c r="AS331">
        <v>0.56999999999999995</v>
      </c>
      <c r="AT331">
        <f t="shared" si="157"/>
        <v>0.56999999999999995</v>
      </c>
      <c r="BE331">
        <v>777137</v>
      </c>
      <c r="BH331">
        <v>0.43</v>
      </c>
      <c r="BI331">
        <f t="shared" si="158"/>
        <v>0.43</v>
      </c>
      <c r="BT331">
        <v>777137</v>
      </c>
      <c r="BW331">
        <v>0.55000000000000004</v>
      </c>
      <c r="BX331">
        <f t="shared" si="159"/>
        <v>0.55000000000000004</v>
      </c>
      <c r="CI331">
        <v>777137</v>
      </c>
      <c r="CL331">
        <v>0.5</v>
      </c>
      <c r="CM331">
        <f t="shared" si="160"/>
        <v>0.5</v>
      </c>
      <c r="CX331">
        <v>777137</v>
      </c>
      <c r="DA331">
        <v>0.51</v>
      </c>
      <c r="DB331">
        <f t="shared" si="161"/>
        <v>0.51</v>
      </c>
      <c r="DM331">
        <v>777137</v>
      </c>
      <c r="DP331">
        <v>0.53</v>
      </c>
      <c r="DQ331">
        <f t="shared" si="162"/>
        <v>0.53</v>
      </c>
      <c r="EB331">
        <v>777137</v>
      </c>
      <c r="EE331">
        <v>0.52</v>
      </c>
      <c r="EF331">
        <f t="shared" si="163"/>
        <v>0.52</v>
      </c>
      <c r="EQ331">
        <v>777137</v>
      </c>
      <c r="ET331">
        <v>0.52</v>
      </c>
      <c r="EU331">
        <f t="shared" si="164"/>
        <v>0.52</v>
      </c>
      <c r="FF331">
        <v>777137</v>
      </c>
      <c r="FI331">
        <v>0.5</v>
      </c>
      <c r="FJ331">
        <f t="shared" si="165"/>
        <v>0.5</v>
      </c>
      <c r="FU331">
        <v>777137</v>
      </c>
      <c r="FX331">
        <v>0.51</v>
      </c>
      <c r="FY331">
        <f t="shared" si="166"/>
        <v>0.51</v>
      </c>
      <c r="GJ331">
        <v>777137</v>
      </c>
      <c r="GM331">
        <v>0.49</v>
      </c>
      <c r="GN331">
        <f t="shared" si="167"/>
        <v>0.49</v>
      </c>
      <c r="GY331">
        <v>777137</v>
      </c>
      <c r="HB331">
        <v>0.48</v>
      </c>
      <c r="HC331">
        <f t="shared" si="168"/>
        <v>0.48</v>
      </c>
      <c r="HN331">
        <v>777137</v>
      </c>
      <c r="HQ331">
        <v>0.49</v>
      </c>
      <c r="HR331">
        <f t="shared" si="169"/>
        <v>0.49</v>
      </c>
      <c r="ID331">
        <v>777530</v>
      </c>
      <c r="IG331">
        <v>0.53</v>
      </c>
      <c r="IH331">
        <f t="shared" si="170"/>
        <v>0.53</v>
      </c>
      <c r="IS331">
        <v>777530</v>
      </c>
      <c r="IV331">
        <v>0.51</v>
      </c>
      <c r="IW331">
        <f t="shared" si="171"/>
        <v>0.51</v>
      </c>
      <c r="JH331">
        <v>777530</v>
      </c>
      <c r="JK331">
        <v>0.56999999999999995</v>
      </c>
      <c r="JL331">
        <f t="shared" si="172"/>
        <v>0.56999999999999995</v>
      </c>
      <c r="JW331">
        <v>777530</v>
      </c>
      <c r="JZ331">
        <v>0.49</v>
      </c>
      <c r="KA331">
        <f t="shared" si="173"/>
        <v>0.49</v>
      </c>
      <c r="KL331">
        <v>777530</v>
      </c>
      <c r="KO331">
        <v>0.64</v>
      </c>
      <c r="KP331">
        <f t="shared" si="174"/>
        <v>0.64</v>
      </c>
      <c r="LA331">
        <v>777530</v>
      </c>
      <c r="LD331">
        <v>0.52</v>
      </c>
      <c r="LE331">
        <f t="shared" si="175"/>
        <v>0.52</v>
      </c>
      <c r="LP331">
        <v>777530</v>
      </c>
      <c r="LS331">
        <v>0.52</v>
      </c>
      <c r="LT331">
        <f t="shared" si="176"/>
        <v>0.52</v>
      </c>
      <c r="ME331">
        <v>777530</v>
      </c>
      <c r="MH331">
        <v>0.65</v>
      </c>
      <c r="MI331">
        <f t="shared" si="177"/>
        <v>0.65</v>
      </c>
      <c r="MT331">
        <v>777530</v>
      </c>
      <c r="MW331">
        <v>0.68</v>
      </c>
      <c r="MX331">
        <f t="shared" si="178"/>
        <v>0.68</v>
      </c>
      <c r="NI331">
        <v>777530</v>
      </c>
      <c r="NL331">
        <v>0.5</v>
      </c>
      <c r="NM331">
        <f t="shared" si="179"/>
        <v>0.5</v>
      </c>
      <c r="NX331">
        <v>777530</v>
      </c>
      <c r="OA331">
        <v>0.51</v>
      </c>
      <c r="OB331">
        <f t="shared" si="180"/>
        <v>0.51</v>
      </c>
      <c r="OM331">
        <v>777530</v>
      </c>
      <c r="OP331">
        <v>0.5</v>
      </c>
      <c r="OQ331">
        <f t="shared" si="181"/>
        <v>0.5</v>
      </c>
      <c r="PB331">
        <v>777530</v>
      </c>
      <c r="PE331">
        <v>0.52</v>
      </c>
      <c r="PF331">
        <f t="shared" si="182"/>
        <v>0.52</v>
      </c>
      <c r="PQ331">
        <v>777530</v>
      </c>
      <c r="PT331">
        <v>0.49</v>
      </c>
      <c r="PU331">
        <f t="shared" si="183"/>
        <v>0.49</v>
      </c>
      <c r="QF331">
        <v>777530</v>
      </c>
      <c r="QI331">
        <v>0.49</v>
      </c>
      <c r="QJ331">
        <f t="shared" si="184"/>
        <v>0.49</v>
      </c>
      <c r="QU331">
        <v>777530</v>
      </c>
      <c r="QX331">
        <v>0.52</v>
      </c>
      <c r="QY331">
        <f t="shared" si="185"/>
        <v>0.52</v>
      </c>
    </row>
    <row r="332" spans="12:467" x14ac:dyDescent="0.2">
      <c r="L332">
        <v>777138</v>
      </c>
      <c r="O332">
        <v>0.45</v>
      </c>
      <c r="P332">
        <f t="shared" si="155"/>
        <v>0.45</v>
      </c>
      <c r="AA332">
        <v>777138</v>
      </c>
      <c r="AD332">
        <v>0.38</v>
      </c>
      <c r="AE332">
        <f t="shared" si="156"/>
        <v>0.38</v>
      </c>
      <c r="AP332">
        <v>777138</v>
      </c>
      <c r="AS332">
        <v>0.35</v>
      </c>
      <c r="AT332">
        <f t="shared" si="157"/>
        <v>0.35</v>
      </c>
      <c r="BE332">
        <v>777138</v>
      </c>
      <c r="BH332">
        <v>0.54</v>
      </c>
      <c r="BI332">
        <f t="shared" si="158"/>
        <v>0.54</v>
      </c>
      <c r="BT332">
        <v>777138</v>
      </c>
      <c r="BW332">
        <v>0.57999999999999996</v>
      </c>
      <c r="BX332">
        <f t="shared" si="159"/>
        <v>0.57999999999999996</v>
      </c>
      <c r="CI332">
        <v>777138</v>
      </c>
      <c r="CL332">
        <v>0.44</v>
      </c>
      <c r="CM332">
        <f t="shared" si="160"/>
        <v>0.44</v>
      </c>
      <c r="CX332">
        <v>777138</v>
      </c>
      <c r="DA332">
        <v>0.44</v>
      </c>
      <c r="DB332">
        <f t="shared" si="161"/>
        <v>0.44</v>
      </c>
      <c r="DM332">
        <v>777138</v>
      </c>
      <c r="DP332">
        <v>0.45</v>
      </c>
      <c r="DQ332">
        <f t="shared" si="162"/>
        <v>0.45</v>
      </c>
      <c r="EB332">
        <v>777138</v>
      </c>
      <c r="EE332">
        <v>0.42</v>
      </c>
      <c r="EF332">
        <f t="shared" si="163"/>
        <v>0.42</v>
      </c>
      <c r="EQ332">
        <v>777138</v>
      </c>
      <c r="ET332">
        <v>0.42</v>
      </c>
      <c r="EU332">
        <f t="shared" si="164"/>
        <v>0.42</v>
      </c>
      <c r="FF332">
        <v>777138</v>
      </c>
      <c r="FI332">
        <v>0.41</v>
      </c>
      <c r="FJ332">
        <f t="shared" si="165"/>
        <v>0.41</v>
      </c>
      <c r="FU332">
        <v>777138</v>
      </c>
      <c r="FX332">
        <v>0.48</v>
      </c>
      <c r="FY332">
        <f t="shared" si="166"/>
        <v>0.48</v>
      </c>
      <c r="GJ332">
        <v>777138</v>
      </c>
      <c r="GM332">
        <v>0.43</v>
      </c>
      <c r="GN332">
        <f t="shared" si="167"/>
        <v>0.43</v>
      </c>
      <c r="GY332">
        <v>777138</v>
      </c>
      <c r="HB332">
        <v>0.46</v>
      </c>
      <c r="HC332">
        <f t="shared" si="168"/>
        <v>0.46</v>
      </c>
      <c r="HN332">
        <v>777138</v>
      </c>
      <c r="HQ332">
        <v>0.45</v>
      </c>
      <c r="HR332">
        <f t="shared" si="169"/>
        <v>0.45</v>
      </c>
      <c r="ID332">
        <v>777531</v>
      </c>
      <c r="IG332">
        <v>0.48</v>
      </c>
      <c r="IH332">
        <f t="shared" si="170"/>
        <v>0.48</v>
      </c>
      <c r="IS332">
        <v>777531</v>
      </c>
      <c r="IV332">
        <v>0.47</v>
      </c>
      <c r="IW332">
        <f t="shared" si="171"/>
        <v>0.47</v>
      </c>
      <c r="JH332">
        <v>777531</v>
      </c>
      <c r="JK332">
        <v>0.47</v>
      </c>
      <c r="JL332">
        <f t="shared" si="172"/>
        <v>0.47</v>
      </c>
      <c r="JW332">
        <v>777531</v>
      </c>
      <c r="JZ332">
        <v>0.5</v>
      </c>
      <c r="KA332">
        <f t="shared" si="173"/>
        <v>0.5</v>
      </c>
      <c r="KL332">
        <v>777531</v>
      </c>
      <c r="KO332">
        <v>0.45</v>
      </c>
      <c r="KP332">
        <f t="shared" si="174"/>
        <v>0.45</v>
      </c>
      <c r="LA332">
        <v>777531</v>
      </c>
      <c r="LD332">
        <v>0.52</v>
      </c>
      <c r="LE332">
        <f t="shared" si="175"/>
        <v>0.52</v>
      </c>
      <c r="LP332">
        <v>777531</v>
      </c>
      <c r="LS332">
        <v>0.48</v>
      </c>
      <c r="LT332">
        <f t="shared" si="176"/>
        <v>0.48</v>
      </c>
      <c r="ME332">
        <v>777531</v>
      </c>
      <c r="MH332">
        <v>0.44</v>
      </c>
      <c r="MI332">
        <f t="shared" si="177"/>
        <v>0.44</v>
      </c>
      <c r="MT332">
        <v>777531</v>
      </c>
      <c r="MW332">
        <v>0.56000000000000005</v>
      </c>
      <c r="MX332">
        <f t="shared" si="178"/>
        <v>0.56000000000000005</v>
      </c>
      <c r="NI332">
        <v>777531</v>
      </c>
      <c r="NL332">
        <v>0.48</v>
      </c>
      <c r="NM332">
        <f t="shared" si="179"/>
        <v>0.48</v>
      </c>
      <c r="NX332">
        <v>777531</v>
      </c>
      <c r="OA332">
        <v>0.51</v>
      </c>
      <c r="OB332">
        <f t="shared" si="180"/>
        <v>0.51</v>
      </c>
      <c r="OM332">
        <v>777531</v>
      </c>
      <c r="OP332">
        <v>0.49</v>
      </c>
      <c r="OQ332">
        <f t="shared" si="181"/>
        <v>0.49</v>
      </c>
      <c r="PB332">
        <v>777531</v>
      </c>
      <c r="PE332">
        <v>0.49</v>
      </c>
      <c r="PF332">
        <f t="shared" si="182"/>
        <v>0.49</v>
      </c>
      <c r="PQ332">
        <v>777531</v>
      </c>
      <c r="PT332">
        <v>0.5</v>
      </c>
      <c r="PU332">
        <f t="shared" si="183"/>
        <v>0.5</v>
      </c>
      <c r="QF332">
        <v>777531</v>
      </c>
      <c r="QI332">
        <v>0.47</v>
      </c>
      <c r="QJ332">
        <f t="shared" si="184"/>
        <v>0.47</v>
      </c>
      <c r="QU332">
        <v>777531</v>
      </c>
      <c r="QX332">
        <v>0.49</v>
      </c>
      <c r="QY332">
        <f t="shared" si="185"/>
        <v>0.49</v>
      </c>
    </row>
    <row r="333" spans="12:467" x14ac:dyDescent="0.2">
      <c r="L333">
        <v>777142</v>
      </c>
      <c r="O333">
        <v>0.56999999999999995</v>
      </c>
      <c r="P333">
        <f t="shared" si="155"/>
        <v>0.56999999999999995</v>
      </c>
      <c r="AA333">
        <v>777142</v>
      </c>
      <c r="AD333">
        <v>0.66</v>
      </c>
      <c r="AE333">
        <f t="shared" si="156"/>
        <v>0.66</v>
      </c>
      <c r="AP333">
        <v>777142</v>
      </c>
      <c r="AS333">
        <v>0.59</v>
      </c>
      <c r="AT333">
        <f t="shared" si="157"/>
        <v>0.59</v>
      </c>
      <c r="BE333">
        <v>777142</v>
      </c>
      <c r="BH333">
        <v>0.6</v>
      </c>
      <c r="BI333">
        <f t="shared" si="158"/>
        <v>0.6</v>
      </c>
      <c r="BT333">
        <v>777142</v>
      </c>
      <c r="BW333">
        <v>0.37</v>
      </c>
      <c r="BX333">
        <f t="shared" si="159"/>
        <v>0.37</v>
      </c>
      <c r="CI333">
        <v>777142</v>
      </c>
      <c r="CL333">
        <v>0.56999999999999995</v>
      </c>
      <c r="CM333">
        <f t="shared" si="160"/>
        <v>0.56999999999999995</v>
      </c>
      <c r="CX333">
        <v>777142</v>
      </c>
      <c r="DA333">
        <v>0.56000000000000005</v>
      </c>
      <c r="DB333">
        <f t="shared" si="161"/>
        <v>0.56000000000000005</v>
      </c>
      <c r="DM333">
        <v>777142</v>
      </c>
      <c r="DP333">
        <v>0.57999999999999996</v>
      </c>
      <c r="DQ333">
        <f t="shared" si="162"/>
        <v>0.57999999999999996</v>
      </c>
      <c r="EB333">
        <v>777142</v>
      </c>
      <c r="EE333">
        <v>0.61</v>
      </c>
      <c r="EF333">
        <f t="shared" si="163"/>
        <v>0.61</v>
      </c>
      <c r="EQ333">
        <v>777142</v>
      </c>
      <c r="ET333">
        <v>0.61</v>
      </c>
      <c r="EU333">
        <f t="shared" si="164"/>
        <v>0.61</v>
      </c>
      <c r="FF333">
        <v>777142</v>
      </c>
      <c r="FI333">
        <v>0.56999999999999995</v>
      </c>
      <c r="FJ333">
        <f t="shared" si="165"/>
        <v>0.56999999999999995</v>
      </c>
      <c r="FU333">
        <v>777142</v>
      </c>
      <c r="FX333">
        <v>0.56999999999999995</v>
      </c>
      <c r="FY333">
        <f t="shared" si="166"/>
        <v>0.56999999999999995</v>
      </c>
      <c r="GJ333">
        <v>777142</v>
      </c>
      <c r="GM333">
        <v>0.56000000000000005</v>
      </c>
      <c r="GN333">
        <f t="shared" si="167"/>
        <v>0.56000000000000005</v>
      </c>
      <c r="GY333">
        <v>777142</v>
      </c>
      <c r="HB333">
        <v>0.59</v>
      </c>
      <c r="HC333">
        <f t="shared" si="168"/>
        <v>0.59</v>
      </c>
      <c r="HN333">
        <v>777142</v>
      </c>
      <c r="HQ333">
        <v>0.59</v>
      </c>
      <c r="HR333">
        <f t="shared" si="169"/>
        <v>0.59</v>
      </c>
      <c r="ID333">
        <v>777537</v>
      </c>
      <c r="IG333">
        <v>0.54</v>
      </c>
      <c r="IH333">
        <f t="shared" si="170"/>
        <v>0.54</v>
      </c>
      <c r="IS333">
        <v>777537</v>
      </c>
      <c r="IV333">
        <v>0.54</v>
      </c>
      <c r="IW333">
        <f t="shared" si="171"/>
        <v>0.54</v>
      </c>
      <c r="JH333">
        <v>777537</v>
      </c>
      <c r="JK333">
        <v>0.56999999999999995</v>
      </c>
      <c r="JL333">
        <f t="shared" si="172"/>
        <v>0.56999999999999995</v>
      </c>
      <c r="JW333">
        <v>777537</v>
      </c>
      <c r="JZ333">
        <v>0.54</v>
      </c>
      <c r="KA333">
        <f t="shared" si="173"/>
        <v>0.54</v>
      </c>
      <c r="KL333">
        <v>777537</v>
      </c>
      <c r="KO333">
        <v>0.6</v>
      </c>
      <c r="KP333">
        <f t="shared" si="174"/>
        <v>0.6</v>
      </c>
      <c r="LA333">
        <v>777537</v>
      </c>
      <c r="LD333">
        <v>0.56999999999999995</v>
      </c>
      <c r="LE333">
        <f t="shared" si="175"/>
        <v>0.56999999999999995</v>
      </c>
      <c r="LP333">
        <v>777537</v>
      </c>
      <c r="LS333">
        <v>0.54</v>
      </c>
      <c r="LT333">
        <f t="shared" si="176"/>
        <v>0.54</v>
      </c>
      <c r="ME333">
        <v>777537</v>
      </c>
      <c r="MH333">
        <v>0.6</v>
      </c>
      <c r="MI333">
        <f t="shared" si="177"/>
        <v>0.6</v>
      </c>
      <c r="MT333">
        <v>777537</v>
      </c>
      <c r="MW333">
        <v>0.69</v>
      </c>
      <c r="MX333">
        <f t="shared" si="178"/>
        <v>0.69</v>
      </c>
      <c r="NI333">
        <v>777537</v>
      </c>
      <c r="NL333">
        <v>0.53</v>
      </c>
      <c r="NM333">
        <f t="shared" si="179"/>
        <v>0.53</v>
      </c>
      <c r="NX333">
        <v>777537</v>
      </c>
      <c r="OA333">
        <v>0.53</v>
      </c>
      <c r="OB333">
        <f t="shared" si="180"/>
        <v>0.53</v>
      </c>
      <c r="OM333">
        <v>777537</v>
      </c>
      <c r="OP333">
        <v>0.54</v>
      </c>
      <c r="OQ333">
        <f t="shared" si="181"/>
        <v>0.54</v>
      </c>
      <c r="PB333">
        <v>777537</v>
      </c>
      <c r="PE333">
        <v>0.56000000000000005</v>
      </c>
      <c r="PF333">
        <f t="shared" si="182"/>
        <v>0.56000000000000005</v>
      </c>
      <c r="PQ333">
        <v>777537</v>
      </c>
      <c r="PT333">
        <v>0.56000000000000005</v>
      </c>
      <c r="PU333">
        <f t="shared" si="183"/>
        <v>0.56000000000000005</v>
      </c>
      <c r="QF333">
        <v>777537</v>
      </c>
      <c r="QI333">
        <v>0.51</v>
      </c>
      <c r="QJ333">
        <f t="shared" si="184"/>
        <v>0.51</v>
      </c>
      <c r="QU333">
        <v>777537</v>
      </c>
      <c r="QX333">
        <v>0.54</v>
      </c>
      <c r="QY333">
        <f t="shared" si="185"/>
        <v>0.54</v>
      </c>
    </row>
    <row r="334" spans="12:467" x14ac:dyDescent="0.2">
      <c r="L334">
        <v>777145</v>
      </c>
      <c r="O334">
        <v>0.47</v>
      </c>
      <c r="P334">
        <f t="shared" si="155"/>
        <v>0.47</v>
      </c>
      <c r="AA334">
        <v>777145</v>
      </c>
      <c r="AD334">
        <v>0.47</v>
      </c>
      <c r="AE334">
        <f t="shared" si="156"/>
        <v>0.47</v>
      </c>
      <c r="AP334">
        <v>777145</v>
      </c>
      <c r="AS334">
        <v>0.44</v>
      </c>
      <c r="AT334">
        <f t="shared" si="157"/>
        <v>0.44</v>
      </c>
      <c r="BE334">
        <v>777145</v>
      </c>
      <c r="BH334">
        <v>0.49</v>
      </c>
      <c r="BI334">
        <f t="shared" si="158"/>
        <v>0.49</v>
      </c>
      <c r="BT334">
        <v>777145</v>
      </c>
      <c r="BW334">
        <v>0.44</v>
      </c>
      <c r="BX334">
        <f t="shared" si="159"/>
        <v>0.44</v>
      </c>
      <c r="CI334">
        <v>777145</v>
      </c>
      <c r="CL334">
        <v>0.48</v>
      </c>
      <c r="CM334">
        <f t="shared" si="160"/>
        <v>0.48</v>
      </c>
      <c r="CX334">
        <v>777145</v>
      </c>
      <c r="DA334">
        <v>0.5</v>
      </c>
      <c r="DB334">
        <f t="shared" si="161"/>
        <v>0.5</v>
      </c>
      <c r="DM334">
        <v>777145</v>
      </c>
      <c r="DP334">
        <v>0.48</v>
      </c>
      <c r="DQ334">
        <f t="shared" si="162"/>
        <v>0.48</v>
      </c>
      <c r="EB334">
        <v>777145</v>
      </c>
      <c r="EE334">
        <v>0.5</v>
      </c>
      <c r="EF334">
        <f t="shared" si="163"/>
        <v>0.5</v>
      </c>
      <c r="EQ334">
        <v>777145</v>
      </c>
      <c r="ET334">
        <v>0.5</v>
      </c>
      <c r="EU334">
        <f t="shared" si="164"/>
        <v>0.5</v>
      </c>
      <c r="FF334">
        <v>777145</v>
      </c>
      <c r="FI334">
        <v>0.51</v>
      </c>
      <c r="FJ334">
        <f t="shared" si="165"/>
        <v>0.51</v>
      </c>
      <c r="FU334">
        <v>777145</v>
      </c>
      <c r="FX334">
        <v>0.49</v>
      </c>
      <c r="FY334">
        <f t="shared" si="166"/>
        <v>0.49</v>
      </c>
      <c r="GJ334">
        <v>777145</v>
      </c>
      <c r="GM334">
        <v>0.46</v>
      </c>
      <c r="GN334">
        <f t="shared" si="167"/>
        <v>0.46</v>
      </c>
      <c r="GY334">
        <v>777145</v>
      </c>
      <c r="HB334">
        <v>0.46</v>
      </c>
      <c r="HC334">
        <f t="shared" si="168"/>
        <v>0.46</v>
      </c>
      <c r="HN334">
        <v>777145</v>
      </c>
      <c r="HQ334">
        <v>0.45</v>
      </c>
      <c r="HR334">
        <f t="shared" si="169"/>
        <v>0.45</v>
      </c>
      <c r="ID334">
        <v>777538</v>
      </c>
      <c r="IG334">
        <v>0.54</v>
      </c>
      <c r="IH334">
        <f t="shared" si="170"/>
        <v>0.54</v>
      </c>
      <c r="IS334">
        <v>777538</v>
      </c>
      <c r="IV334">
        <v>0.54</v>
      </c>
      <c r="IW334">
        <f t="shared" si="171"/>
        <v>0.54</v>
      </c>
      <c r="JH334">
        <v>777538</v>
      </c>
      <c r="JK334">
        <v>0.57999999999999996</v>
      </c>
      <c r="JL334">
        <f t="shared" si="172"/>
        <v>0.57999999999999996</v>
      </c>
      <c r="JW334">
        <v>777538</v>
      </c>
      <c r="JZ334">
        <v>0.56000000000000005</v>
      </c>
      <c r="KA334">
        <f t="shared" si="173"/>
        <v>0.56000000000000005</v>
      </c>
      <c r="KL334">
        <v>777538</v>
      </c>
      <c r="KO334">
        <v>0.56000000000000005</v>
      </c>
      <c r="KP334">
        <f t="shared" si="174"/>
        <v>0.56000000000000005</v>
      </c>
      <c r="LA334">
        <v>777538</v>
      </c>
      <c r="LD334">
        <v>0.55000000000000004</v>
      </c>
      <c r="LE334">
        <f t="shared" si="175"/>
        <v>0.55000000000000004</v>
      </c>
      <c r="LP334">
        <v>777538</v>
      </c>
      <c r="LS334">
        <v>0.55000000000000004</v>
      </c>
      <c r="LT334">
        <f t="shared" si="176"/>
        <v>0.55000000000000004</v>
      </c>
      <c r="ME334">
        <v>777538</v>
      </c>
      <c r="MH334">
        <v>0.62</v>
      </c>
      <c r="MI334">
        <f t="shared" si="177"/>
        <v>0.62</v>
      </c>
      <c r="MT334">
        <v>777538</v>
      </c>
      <c r="MW334">
        <v>0.56000000000000005</v>
      </c>
      <c r="MX334">
        <f t="shared" si="178"/>
        <v>0.56000000000000005</v>
      </c>
      <c r="NI334">
        <v>777538</v>
      </c>
      <c r="NL334">
        <v>0.54</v>
      </c>
      <c r="NM334">
        <f t="shared" si="179"/>
        <v>0.54</v>
      </c>
      <c r="NX334">
        <v>777538</v>
      </c>
      <c r="OA334">
        <v>0.55000000000000004</v>
      </c>
      <c r="OB334">
        <f t="shared" si="180"/>
        <v>0.55000000000000004</v>
      </c>
      <c r="OM334">
        <v>777538</v>
      </c>
      <c r="OP334">
        <v>0.56000000000000005</v>
      </c>
      <c r="OQ334">
        <f t="shared" si="181"/>
        <v>0.56000000000000005</v>
      </c>
      <c r="PB334">
        <v>777538</v>
      </c>
      <c r="PE334">
        <v>0.53</v>
      </c>
      <c r="PF334">
        <f t="shared" si="182"/>
        <v>0.53</v>
      </c>
      <c r="PQ334">
        <v>777538</v>
      </c>
      <c r="PT334">
        <v>0.59</v>
      </c>
      <c r="PU334">
        <f t="shared" si="183"/>
        <v>0.59</v>
      </c>
      <c r="QF334">
        <v>777538</v>
      </c>
      <c r="QI334">
        <v>0.56999999999999995</v>
      </c>
      <c r="QJ334">
        <f t="shared" si="184"/>
        <v>0.56999999999999995</v>
      </c>
      <c r="QU334">
        <v>777538</v>
      </c>
      <c r="QX334">
        <v>0.55000000000000004</v>
      </c>
      <c r="QY334">
        <f t="shared" si="185"/>
        <v>0.55000000000000004</v>
      </c>
    </row>
    <row r="335" spans="12:467" x14ac:dyDescent="0.2">
      <c r="L335">
        <v>777115</v>
      </c>
      <c r="O335">
        <v>0.52</v>
      </c>
      <c r="P335">
        <f t="shared" si="155"/>
        <v>0.52</v>
      </c>
      <c r="AA335">
        <v>777115</v>
      </c>
      <c r="AD335">
        <v>0.59</v>
      </c>
      <c r="AE335">
        <f t="shared" si="156"/>
        <v>0.59</v>
      </c>
      <c r="AP335">
        <v>777115</v>
      </c>
      <c r="AS335">
        <v>0.55000000000000004</v>
      </c>
      <c r="AT335">
        <f t="shared" si="157"/>
        <v>0.55000000000000004</v>
      </c>
      <c r="BE335">
        <v>777115</v>
      </c>
      <c r="BH335">
        <v>0.49</v>
      </c>
      <c r="BI335">
        <f t="shared" si="158"/>
        <v>0.49</v>
      </c>
      <c r="BT335">
        <v>777115</v>
      </c>
      <c r="BW335">
        <v>0.57999999999999996</v>
      </c>
      <c r="BX335">
        <f t="shared" si="159"/>
        <v>0.57999999999999996</v>
      </c>
      <c r="CI335">
        <v>777115</v>
      </c>
      <c r="CL335">
        <v>0.52</v>
      </c>
      <c r="CM335">
        <f t="shared" si="160"/>
        <v>0.52</v>
      </c>
      <c r="CX335">
        <v>777115</v>
      </c>
      <c r="DA335">
        <v>0.52</v>
      </c>
      <c r="DB335">
        <f t="shared" si="161"/>
        <v>0.52</v>
      </c>
      <c r="DM335">
        <v>777115</v>
      </c>
      <c r="DP335">
        <v>0.52</v>
      </c>
      <c r="DQ335">
        <f t="shared" si="162"/>
        <v>0.52</v>
      </c>
      <c r="EB335">
        <v>777115</v>
      </c>
      <c r="EE335">
        <v>0.51</v>
      </c>
      <c r="EF335">
        <f t="shared" si="163"/>
        <v>0.51</v>
      </c>
      <c r="EQ335">
        <v>777115</v>
      </c>
      <c r="ET335">
        <v>0.51</v>
      </c>
      <c r="EU335">
        <f t="shared" si="164"/>
        <v>0.51</v>
      </c>
      <c r="FF335">
        <v>777115</v>
      </c>
      <c r="FI335">
        <v>0.53</v>
      </c>
      <c r="FJ335">
        <f t="shared" si="165"/>
        <v>0.53</v>
      </c>
      <c r="FU335">
        <v>777115</v>
      </c>
      <c r="FX335">
        <v>0.5</v>
      </c>
      <c r="FY335">
        <f t="shared" si="166"/>
        <v>0.5</v>
      </c>
      <c r="GJ335">
        <v>777115</v>
      </c>
      <c r="GM335">
        <v>0.52</v>
      </c>
      <c r="GN335">
        <f t="shared" si="167"/>
        <v>0.52</v>
      </c>
      <c r="GY335">
        <v>777115</v>
      </c>
      <c r="HB335">
        <v>0.56000000000000005</v>
      </c>
      <c r="HC335">
        <f t="shared" si="168"/>
        <v>0.56000000000000005</v>
      </c>
      <c r="HN335">
        <v>777115</v>
      </c>
      <c r="HQ335">
        <v>0.46</v>
      </c>
      <c r="HR335">
        <f t="shared" si="169"/>
        <v>0.46</v>
      </c>
      <c r="ID335">
        <v>777507</v>
      </c>
      <c r="IG335">
        <v>0.56000000000000005</v>
      </c>
      <c r="IH335">
        <f t="shared" si="170"/>
        <v>0.56000000000000005</v>
      </c>
      <c r="IS335">
        <v>777507</v>
      </c>
      <c r="IV335">
        <v>0.56000000000000005</v>
      </c>
      <c r="IW335">
        <f t="shared" si="171"/>
        <v>0.56000000000000005</v>
      </c>
      <c r="JH335">
        <v>777507</v>
      </c>
      <c r="JK335">
        <v>0.57999999999999996</v>
      </c>
      <c r="JL335">
        <f t="shared" si="172"/>
        <v>0.57999999999999996</v>
      </c>
      <c r="JW335">
        <v>777507</v>
      </c>
      <c r="JZ335">
        <v>0.56000000000000005</v>
      </c>
      <c r="KA335">
        <f t="shared" si="173"/>
        <v>0.56000000000000005</v>
      </c>
      <c r="KL335">
        <v>777507</v>
      </c>
      <c r="KO335">
        <v>0.54</v>
      </c>
      <c r="KP335">
        <f t="shared" si="174"/>
        <v>0.54</v>
      </c>
      <c r="LA335">
        <v>777507</v>
      </c>
      <c r="LD335">
        <v>0.53</v>
      </c>
      <c r="LE335">
        <f t="shared" si="175"/>
        <v>0.53</v>
      </c>
      <c r="LP335">
        <v>777507</v>
      </c>
      <c r="LS335">
        <v>0.54</v>
      </c>
      <c r="LT335">
        <f t="shared" si="176"/>
        <v>0.54</v>
      </c>
      <c r="ME335">
        <v>777507</v>
      </c>
      <c r="MH335">
        <v>0.57999999999999996</v>
      </c>
      <c r="MI335">
        <f t="shared" si="177"/>
        <v>0.57999999999999996</v>
      </c>
      <c r="MT335">
        <v>777507</v>
      </c>
      <c r="MW335">
        <v>0.52</v>
      </c>
      <c r="MX335">
        <f t="shared" si="178"/>
        <v>0.52</v>
      </c>
      <c r="NI335">
        <v>777507</v>
      </c>
      <c r="NL335">
        <v>0.53</v>
      </c>
      <c r="NM335">
        <f t="shared" si="179"/>
        <v>0.53</v>
      </c>
      <c r="NX335">
        <v>777507</v>
      </c>
      <c r="OA335">
        <v>0.57999999999999996</v>
      </c>
      <c r="OB335">
        <f t="shared" si="180"/>
        <v>0.57999999999999996</v>
      </c>
      <c r="OM335">
        <v>777507</v>
      </c>
      <c r="OP335">
        <v>0.53</v>
      </c>
      <c r="OQ335">
        <f t="shared" si="181"/>
        <v>0.53</v>
      </c>
      <c r="PB335">
        <v>777507</v>
      </c>
      <c r="PE335">
        <v>0.54</v>
      </c>
      <c r="PF335">
        <f t="shared" si="182"/>
        <v>0.54</v>
      </c>
      <c r="PQ335">
        <v>777507</v>
      </c>
      <c r="PT335">
        <v>0.54</v>
      </c>
      <c r="PU335">
        <f t="shared" si="183"/>
        <v>0.54</v>
      </c>
      <c r="QF335">
        <v>777507</v>
      </c>
      <c r="QI335">
        <v>0.54</v>
      </c>
      <c r="QJ335">
        <f t="shared" si="184"/>
        <v>0.54</v>
      </c>
      <c r="QU335">
        <v>777507</v>
      </c>
      <c r="QX335">
        <v>0.54</v>
      </c>
      <c r="QY335">
        <f t="shared" si="185"/>
        <v>0.54</v>
      </c>
    </row>
    <row r="336" spans="12:467" x14ac:dyDescent="0.2">
      <c r="L336">
        <v>777116</v>
      </c>
      <c r="O336">
        <v>0.44</v>
      </c>
      <c r="P336">
        <f t="shared" si="155"/>
        <v>0.44</v>
      </c>
      <c r="AA336">
        <v>777116</v>
      </c>
      <c r="AD336">
        <v>0.49</v>
      </c>
      <c r="AE336">
        <f t="shared" si="156"/>
        <v>0.49</v>
      </c>
      <c r="AP336">
        <v>777116</v>
      </c>
      <c r="AS336">
        <v>0.35</v>
      </c>
      <c r="AT336">
        <f t="shared" si="157"/>
        <v>0.35</v>
      </c>
      <c r="BE336">
        <v>777116</v>
      </c>
      <c r="BH336">
        <v>0.43</v>
      </c>
      <c r="BI336">
        <f t="shared" si="158"/>
        <v>0.43</v>
      </c>
      <c r="BT336">
        <v>777116</v>
      </c>
      <c r="BW336">
        <v>0.61</v>
      </c>
      <c r="BX336">
        <f t="shared" si="159"/>
        <v>0.61</v>
      </c>
      <c r="CI336">
        <v>777116</v>
      </c>
      <c r="CL336">
        <v>0.42</v>
      </c>
      <c r="CM336">
        <f t="shared" si="160"/>
        <v>0.42</v>
      </c>
      <c r="CX336">
        <v>777116</v>
      </c>
      <c r="DA336">
        <v>0.44</v>
      </c>
      <c r="DB336">
        <f t="shared" si="161"/>
        <v>0.44</v>
      </c>
      <c r="DM336">
        <v>777116</v>
      </c>
      <c r="DP336">
        <v>0.45</v>
      </c>
      <c r="DQ336">
        <f t="shared" si="162"/>
        <v>0.45</v>
      </c>
      <c r="EB336">
        <v>777116</v>
      </c>
      <c r="EE336">
        <v>0.48</v>
      </c>
      <c r="EF336">
        <f t="shared" si="163"/>
        <v>0.48</v>
      </c>
      <c r="EQ336">
        <v>777116</v>
      </c>
      <c r="ET336">
        <v>0.48</v>
      </c>
      <c r="EU336">
        <f t="shared" si="164"/>
        <v>0.48</v>
      </c>
      <c r="FF336">
        <v>777116</v>
      </c>
      <c r="FI336">
        <v>0.45</v>
      </c>
      <c r="FJ336">
        <f t="shared" si="165"/>
        <v>0.45</v>
      </c>
      <c r="FU336">
        <v>777116</v>
      </c>
      <c r="FX336">
        <v>0.49</v>
      </c>
      <c r="FY336">
        <f t="shared" si="166"/>
        <v>0.49</v>
      </c>
      <c r="GJ336">
        <v>777116</v>
      </c>
      <c r="GM336">
        <v>0.44</v>
      </c>
      <c r="GN336">
        <f t="shared" si="167"/>
        <v>0.44</v>
      </c>
      <c r="GY336">
        <v>777116</v>
      </c>
      <c r="HB336">
        <v>0.48</v>
      </c>
      <c r="HC336">
        <f t="shared" si="168"/>
        <v>0.48</v>
      </c>
      <c r="HN336">
        <v>777116</v>
      </c>
      <c r="HQ336">
        <v>0.47</v>
      </c>
      <c r="HR336">
        <f t="shared" si="169"/>
        <v>0.47</v>
      </c>
      <c r="ID336">
        <v>777510</v>
      </c>
      <c r="IG336">
        <v>0.48</v>
      </c>
      <c r="IH336">
        <f t="shared" si="170"/>
        <v>0.48</v>
      </c>
      <c r="IS336">
        <v>777510</v>
      </c>
      <c r="IV336">
        <v>0.51</v>
      </c>
      <c r="IW336">
        <f t="shared" si="171"/>
        <v>0.51</v>
      </c>
      <c r="JH336">
        <v>777510</v>
      </c>
      <c r="JK336">
        <v>0.49</v>
      </c>
      <c r="JL336">
        <f t="shared" si="172"/>
        <v>0.49</v>
      </c>
      <c r="JW336">
        <v>777510</v>
      </c>
      <c r="JZ336">
        <v>0.51</v>
      </c>
      <c r="KA336">
        <f t="shared" si="173"/>
        <v>0.51</v>
      </c>
      <c r="KL336">
        <v>777510</v>
      </c>
      <c r="KO336">
        <v>0.46</v>
      </c>
      <c r="KP336">
        <f t="shared" si="174"/>
        <v>0.46</v>
      </c>
      <c r="LA336">
        <v>777510</v>
      </c>
      <c r="LD336">
        <v>0.47</v>
      </c>
      <c r="LE336">
        <f t="shared" si="175"/>
        <v>0.47</v>
      </c>
      <c r="LP336">
        <v>777510</v>
      </c>
      <c r="LS336">
        <v>0.51</v>
      </c>
      <c r="LT336">
        <f t="shared" si="176"/>
        <v>0.51</v>
      </c>
      <c r="ME336">
        <v>777510</v>
      </c>
      <c r="MH336">
        <v>0.46</v>
      </c>
      <c r="MI336">
        <f t="shared" si="177"/>
        <v>0.46</v>
      </c>
      <c r="MT336">
        <v>777510</v>
      </c>
      <c r="MW336">
        <v>0.51</v>
      </c>
      <c r="MX336">
        <f t="shared" si="178"/>
        <v>0.51</v>
      </c>
      <c r="NI336">
        <v>777510</v>
      </c>
      <c r="NL336">
        <v>0.51</v>
      </c>
      <c r="NM336">
        <f t="shared" si="179"/>
        <v>0.51</v>
      </c>
      <c r="NX336">
        <v>777510</v>
      </c>
      <c r="OA336">
        <v>0.48</v>
      </c>
      <c r="OB336">
        <f t="shared" si="180"/>
        <v>0.48</v>
      </c>
      <c r="OM336">
        <v>777510</v>
      </c>
      <c r="OP336">
        <v>0.52</v>
      </c>
      <c r="OQ336">
        <f t="shared" si="181"/>
        <v>0.52</v>
      </c>
      <c r="PB336">
        <v>777510</v>
      </c>
      <c r="PE336">
        <v>0.5</v>
      </c>
      <c r="PF336">
        <f t="shared" si="182"/>
        <v>0.5</v>
      </c>
      <c r="PQ336">
        <v>777510</v>
      </c>
      <c r="PT336">
        <v>0.49</v>
      </c>
      <c r="PU336">
        <f t="shared" si="183"/>
        <v>0.49</v>
      </c>
      <c r="QF336">
        <v>777510</v>
      </c>
      <c r="QI336">
        <v>0.5</v>
      </c>
      <c r="QJ336">
        <f t="shared" si="184"/>
        <v>0.5</v>
      </c>
      <c r="QU336">
        <v>777510</v>
      </c>
      <c r="QX336">
        <v>0.49</v>
      </c>
      <c r="QY336">
        <f t="shared" si="185"/>
        <v>0.49</v>
      </c>
    </row>
    <row r="337" spans="12:467" x14ac:dyDescent="0.2">
      <c r="L337">
        <v>777117</v>
      </c>
      <c r="O337">
        <v>0.41</v>
      </c>
      <c r="P337">
        <f t="shared" si="155"/>
        <v>0.41</v>
      </c>
      <c r="AA337">
        <v>777117</v>
      </c>
      <c r="AD337">
        <v>0.38</v>
      </c>
      <c r="AE337">
        <f t="shared" si="156"/>
        <v>0.38</v>
      </c>
      <c r="AP337">
        <v>777117</v>
      </c>
      <c r="AS337">
        <v>0.62</v>
      </c>
      <c r="AT337">
        <f t="shared" si="157"/>
        <v>0.62</v>
      </c>
      <c r="BE337">
        <v>777117</v>
      </c>
      <c r="BH337">
        <v>0.51</v>
      </c>
      <c r="BI337">
        <f t="shared" si="158"/>
        <v>0.51</v>
      </c>
      <c r="BT337">
        <v>777117</v>
      </c>
      <c r="BW337">
        <v>0.53</v>
      </c>
      <c r="BX337">
        <f t="shared" si="159"/>
        <v>0.53</v>
      </c>
      <c r="CI337">
        <v>777117</v>
      </c>
      <c r="CL337">
        <v>0.4</v>
      </c>
      <c r="CM337">
        <f t="shared" si="160"/>
        <v>0.4</v>
      </c>
      <c r="CX337">
        <v>777117</v>
      </c>
      <c r="DA337">
        <v>0.44</v>
      </c>
      <c r="DB337">
        <f t="shared" si="161"/>
        <v>0.44</v>
      </c>
      <c r="DM337">
        <v>777117</v>
      </c>
      <c r="DP337">
        <v>0.41</v>
      </c>
      <c r="DQ337">
        <f t="shared" si="162"/>
        <v>0.41</v>
      </c>
      <c r="EB337">
        <v>777117</v>
      </c>
      <c r="EE337">
        <v>0.42</v>
      </c>
      <c r="EF337">
        <f t="shared" si="163"/>
        <v>0.42</v>
      </c>
      <c r="EQ337">
        <v>777117</v>
      </c>
      <c r="ET337">
        <v>0.42</v>
      </c>
      <c r="EU337">
        <f t="shared" si="164"/>
        <v>0.42</v>
      </c>
      <c r="FF337">
        <v>777117</v>
      </c>
      <c r="FI337">
        <v>0.44</v>
      </c>
      <c r="FJ337">
        <f t="shared" si="165"/>
        <v>0.44</v>
      </c>
      <c r="FU337">
        <v>777117</v>
      </c>
      <c r="FX337">
        <v>0.44</v>
      </c>
      <c r="FY337">
        <f t="shared" si="166"/>
        <v>0.44</v>
      </c>
      <c r="GJ337">
        <v>777117</v>
      </c>
      <c r="GM337">
        <v>0.41</v>
      </c>
      <c r="GN337">
        <f t="shared" si="167"/>
        <v>0.41</v>
      </c>
      <c r="GY337">
        <v>777117</v>
      </c>
      <c r="HB337">
        <v>0.45</v>
      </c>
      <c r="HC337">
        <f t="shared" si="168"/>
        <v>0.45</v>
      </c>
      <c r="HN337">
        <v>777117</v>
      </c>
      <c r="HQ337">
        <v>0.45</v>
      </c>
      <c r="HR337">
        <f t="shared" si="169"/>
        <v>0.45</v>
      </c>
      <c r="ID337">
        <v>777512</v>
      </c>
      <c r="IG337">
        <v>0.52</v>
      </c>
      <c r="IH337">
        <f t="shared" si="170"/>
        <v>0.52</v>
      </c>
      <c r="IS337">
        <v>777512</v>
      </c>
      <c r="IV337">
        <v>0.54</v>
      </c>
      <c r="IW337">
        <f t="shared" si="171"/>
        <v>0.54</v>
      </c>
      <c r="JH337">
        <v>777512</v>
      </c>
      <c r="JK337">
        <v>0.59</v>
      </c>
      <c r="JL337">
        <f t="shared" si="172"/>
        <v>0.59</v>
      </c>
      <c r="JW337">
        <v>777512</v>
      </c>
      <c r="JZ337">
        <v>0.55000000000000004</v>
      </c>
      <c r="KA337">
        <f t="shared" si="173"/>
        <v>0.55000000000000004</v>
      </c>
      <c r="KL337">
        <v>777512</v>
      </c>
      <c r="KO337">
        <v>0.52</v>
      </c>
      <c r="KP337">
        <f t="shared" si="174"/>
        <v>0.52</v>
      </c>
      <c r="LA337">
        <v>777512</v>
      </c>
      <c r="LD337">
        <v>0.55000000000000004</v>
      </c>
      <c r="LE337">
        <f t="shared" si="175"/>
        <v>0.55000000000000004</v>
      </c>
      <c r="LP337">
        <v>777512</v>
      </c>
      <c r="LS337">
        <v>0.53</v>
      </c>
      <c r="LT337">
        <f t="shared" si="176"/>
        <v>0.53</v>
      </c>
      <c r="ME337">
        <v>777512</v>
      </c>
      <c r="MH337">
        <v>0.54</v>
      </c>
      <c r="MI337">
        <f t="shared" si="177"/>
        <v>0.54</v>
      </c>
      <c r="MT337">
        <v>777512</v>
      </c>
      <c r="MW337">
        <v>0.62</v>
      </c>
      <c r="MX337">
        <f t="shared" si="178"/>
        <v>0.62</v>
      </c>
      <c r="NI337">
        <v>777512</v>
      </c>
      <c r="NL337">
        <v>0.54</v>
      </c>
      <c r="NM337">
        <f t="shared" si="179"/>
        <v>0.54</v>
      </c>
      <c r="NX337">
        <v>777512</v>
      </c>
      <c r="OA337">
        <v>0.55000000000000004</v>
      </c>
      <c r="OB337">
        <f t="shared" si="180"/>
        <v>0.55000000000000004</v>
      </c>
      <c r="OM337">
        <v>777512</v>
      </c>
      <c r="OP337">
        <v>0.54</v>
      </c>
      <c r="OQ337">
        <f t="shared" si="181"/>
        <v>0.54</v>
      </c>
      <c r="PB337">
        <v>777512</v>
      </c>
      <c r="PE337">
        <v>0.51</v>
      </c>
      <c r="PF337">
        <f t="shared" si="182"/>
        <v>0.51</v>
      </c>
      <c r="PQ337">
        <v>777512</v>
      </c>
      <c r="PT337">
        <v>0.56000000000000005</v>
      </c>
      <c r="PU337">
        <f t="shared" si="183"/>
        <v>0.56000000000000005</v>
      </c>
      <c r="QF337">
        <v>777512</v>
      </c>
      <c r="QI337">
        <v>0.55000000000000004</v>
      </c>
      <c r="QJ337">
        <f t="shared" si="184"/>
        <v>0.55000000000000004</v>
      </c>
      <c r="QU337">
        <v>777512</v>
      </c>
      <c r="QX337">
        <v>0.54</v>
      </c>
      <c r="QY337">
        <f t="shared" si="185"/>
        <v>0.54</v>
      </c>
    </row>
    <row r="338" spans="12:467" x14ac:dyDescent="0.2">
      <c r="L338">
        <v>777119</v>
      </c>
      <c r="O338">
        <v>0.45</v>
      </c>
      <c r="P338">
        <f t="shared" si="155"/>
        <v>0.45</v>
      </c>
      <c r="AA338">
        <v>777119</v>
      </c>
      <c r="AD338">
        <v>0.34</v>
      </c>
      <c r="AE338">
        <f t="shared" si="156"/>
        <v>0.34</v>
      </c>
      <c r="AP338">
        <v>777119</v>
      </c>
      <c r="AS338">
        <v>0.37</v>
      </c>
      <c r="AT338">
        <f t="shared" si="157"/>
        <v>0.37</v>
      </c>
      <c r="BE338">
        <v>777119</v>
      </c>
      <c r="BH338">
        <v>0.43</v>
      </c>
      <c r="BI338">
        <f t="shared" si="158"/>
        <v>0.43</v>
      </c>
      <c r="BT338">
        <v>777119</v>
      </c>
      <c r="BW338">
        <v>0.47</v>
      </c>
      <c r="BX338">
        <f t="shared" si="159"/>
        <v>0.47</v>
      </c>
      <c r="CI338">
        <v>777119</v>
      </c>
      <c r="CL338">
        <v>0.42</v>
      </c>
      <c r="CM338">
        <f t="shared" si="160"/>
        <v>0.42</v>
      </c>
      <c r="CX338">
        <v>777119</v>
      </c>
      <c r="DA338">
        <v>0.44</v>
      </c>
      <c r="DB338">
        <f t="shared" si="161"/>
        <v>0.44</v>
      </c>
      <c r="DM338">
        <v>777119</v>
      </c>
      <c r="DP338">
        <v>0.42</v>
      </c>
      <c r="DQ338">
        <f t="shared" si="162"/>
        <v>0.42</v>
      </c>
      <c r="EB338">
        <v>777119</v>
      </c>
      <c r="EE338">
        <v>0.44</v>
      </c>
      <c r="EF338">
        <f t="shared" si="163"/>
        <v>0.44</v>
      </c>
      <c r="EQ338">
        <v>777119</v>
      </c>
      <c r="ET338">
        <v>0.44</v>
      </c>
      <c r="EU338">
        <f t="shared" si="164"/>
        <v>0.44</v>
      </c>
      <c r="FF338">
        <v>777119</v>
      </c>
      <c r="FI338">
        <v>0.44</v>
      </c>
      <c r="FJ338">
        <f t="shared" si="165"/>
        <v>0.44</v>
      </c>
      <c r="FU338">
        <v>777119</v>
      </c>
      <c r="FX338">
        <v>0.46</v>
      </c>
      <c r="FY338">
        <f t="shared" si="166"/>
        <v>0.46</v>
      </c>
      <c r="GJ338">
        <v>777119</v>
      </c>
      <c r="GM338">
        <v>0.42</v>
      </c>
      <c r="GN338">
        <f t="shared" si="167"/>
        <v>0.42</v>
      </c>
      <c r="GY338">
        <v>777119</v>
      </c>
      <c r="HB338">
        <v>0.45</v>
      </c>
      <c r="HC338">
        <f t="shared" si="168"/>
        <v>0.45</v>
      </c>
      <c r="HN338">
        <v>777119</v>
      </c>
      <c r="HQ338">
        <v>0.44</v>
      </c>
      <c r="HR338">
        <f t="shared" si="169"/>
        <v>0.44</v>
      </c>
      <c r="ID338">
        <v>777514</v>
      </c>
      <c r="IG338">
        <v>0.53</v>
      </c>
      <c r="IH338">
        <f t="shared" si="170"/>
        <v>0.53</v>
      </c>
      <c r="IS338">
        <v>777514</v>
      </c>
      <c r="IV338">
        <v>0.53</v>
      </c>
      <c r="IW338">
        <f t="shared" si="171"/>
        <v>0.53</v>
      </c>
      <c r="JH338">
        <v>777514</v>
      </c>
      <c r="JK338">
        <v>0.57999999999999996</v>
      </c>
      <c r="JL338">
        <f t="shared" si="172"/>
        <v>0.57999999999999996</v>
      </c>
      <c r="JW338">
        <v>777514</v>
      </c>
      <c r="JZ338">
        <v>0.53</v>
      </c>
      <c r="KA338">
        <f t="shared" si="173"/>
        <v>0.53</v>
      </c>
      <c r="KL338">
        <v>777514</v>
      </c>
      <c r="KO338">
        <v>0.61</v>
      </c>
      <c r="KP338">
        <f t="shared" si="174"/>
        <v>0.61</v>
      </c>
      <c r="LA338">
        <v>777514</v>
      </c>
      <c r="LD338">
        <v>0.53</v>
      </c>
      <c r="LE338">
        <f t="shared" si="175"/>
        <v>0.53</v>
      </c>
      <c r="LP338">
        <v>777514</v>
      </c>
      <c r="LS338">
        <v>0.52</v>
      </c>
      <c r="LT338">
        <f t="shared" si="176"/>
        <v>0.52</v>
      </c>
      <c r="ME338">
        <v>777514</v>
      </c>
      <c r="MH338">
        <v>0.59</v>
      </c>
      <c r="MI338">
        <f t="shared" si="177"/>
        <v>0.59</v>
      </c>
      <c r="MT338">
        <v>777514</v>
      </c>
      <c r="MW338">
        <v>0.68</v>
      </c>
      <c r="MX338">
        <f t="shared" si="178"/>
        <v>0.68</v>
      </c>
      <c r="NI338">
        <v>777514</v>
      </c>
      <c r="NL338">
        <v>0.53</v>
      </c>
      <c r="NM338">
        <f t="shared" si="179"/>
        <v>0.53</v>
      </c>
      <c r="NX338">
        <v>777514</v>
      </c>
      <c r="OA338">
        <v>0.51</v>
      </c>
      <c r="OB338">
        <f t="shared" si="180"/>
        <v>0.51</v>
      </c>
      <c r="OM338">
        <v>777514</v>
      </c>
      <c r="OP338">
        <v>0.52</v>
      </c>
      <c r="OQ338">
        <f t="shared" si="181"/>
        <v>0.52</v>
      </c>
      <c r="PB338">
        <v>777514</v>
      </c>
      <c r="PE338">
        <v>0.52</v>
      </c>
      <c r="PF338">
        <f t="shared" si="182"/>
        <v>0.52</v>
      </c>
      <c r="PQ338">
        <v>777514</v>
      </c>
      <c r="PT338">
        <v>0.56000000000000005</v>
      </c>
      <c r="PU338">
        <f t="shared" si="183"/>
        <v>0.56000000000000005</v>
      </c>
      <c r="QF338">
        <v>777514</v>
      </c>
      <c r="QI338">
        <v>0.56000000000000005</v>
      </c>
      <c r="QJ338">
        <f t="shared" si="184"/>
        <v>0.56000000000000005</v>
      </c>
      <c r="QU338">
        <v>777514</v>
      </c>
      <c r="QX338">
        <v>0.52</v>
      </c>
      <c r="QY338">
        <f t="shared" si="185"/>
        <v>0.52</v>
      </c>
    </row>
    <row r="339" spans="12:467" x14ac:dyDescent="0.2">
      <c r="L339">
        <v>777120</v>
      </c>
      <c r="O339">
        <v>0.41</v>
      </c>
      <c r="P339">
        <f t="shared" si="155"/>
        <v>0.41</v>
      </c>
      <c r="AA339">
        <v>777120</v>
      </c>
      <c r="AD339">
        <v>0.44</v>
      </c>
      <c r="AE339">
        <f t="shared" si="156"/>
        <v>0.44</v>
      </c>
      <c r="AP339">
        <v>777120</v>
      </c>
      <c r="AS339">
        <v>0.5</v>
      </c>
      <c r="AT339">
        <f t="shared" si="157"/>
        <v>0.5</v>
      </c>
      <c r="BE339">
        <v>777120</v>
      </c>
      <c r="BH339">
        <v>0.57999999999999996</v>
      </c>
      <c r="BI339">
        <f t="shared" si="158"/>
        <v>0.57999999999999996</v>
      </c>
      <c r="BT339">
        <v>777120</v>
      </c>
      <c r="BW339">
        <v>0.72</v>
      </c>
      <c r="BX339">
        <f t="shared" si="159"/>
        <v>0.72</v>
      </c>
      <c r="CI339">
        <v>777120</v>
      </c>
      <c r="CL339">
        <v>0.43</v>
      </c>
      <c r="CM339">
        <f t="shared" si="160"/>
        <v>0.43</v>
      </c>
      <c r="CX339">
        <v>777120</v>
      </c>
      <c r="DA339">
        <v>0.43</v>
      </c>
      <c r="DB339">
        <f t="shared" si="161"/>
        <v>0.43</v>
      </c>
      <c r="DM339">
        <v>777120</v>
      </c>
      <c r="DP339">
        <v>0.41</v>
      </c>
      <c r="DQ339">
        <f t="shared" si="162"/>
        <v>0.41</v>
      </c>
      <c r="EB339">
        <v>777120</v>
      </c>
      <c r="EE339">
        <v>0.41</v>
      </c>
      <c r="EF339">
        <f t="shared" si="163"/>
        <v>0.41</v>
      </c>
      <c r="EQ339">
        <v>777120</v>
      </c>
      <c r="ET339">
        <v>0.41</v>
      </c>
      <c r="EU339">
        <f t="shared" si="164"/>
        <v>0.41</v>
      </c>
      <c r="FF339">
        <v>777120</v>
      </c>
      <c r="FI339">
        <v>0.42</v>
      </c>
      <c r="FJ339">
        <f t="shared" si="165"/>
        <v>0.42</v>
      </c>
      <c r="FU339">
        <v>777120</v>
      </c>
      <c r="FX339">
        <v>0.44</v>
      </c>
      <c r="FY339">
        <f t="shared" si="166"/>
        <v>0.44</v>
      </c>
      <c r="GJ339">
        <v>777120</v>
      </c>
      <c r="GM339">
        <v>0.41</v>
      </c>
      <c r="GN339">
        <f t="shared" si="167"/>
        <v>0.41</v>
      </c>
      <c r="GY339">
        <v>777120</v>
      </c>
      <c r="HB339">
        <v>0.42</v>
      </c>
      <c r="HC339">
        <f t="shared" si="168"/>
        <v>0.42</v>
      </c>
      <c r="HN339">
        <v>777120</v>
      </c>
      <c r="HQ339">
        <v>0.45</v>
      </c>
      <c r="HR339">
        <f t="shared" si="169"/>
        <v>0.45</v>
      </c>
      <c r="ID339">
        <v>777516</v>
      </c>
      <c r="IG339">
        <v>0.46</v>
      </c>
      <c r="IH339">
        <f t="shared" si="170"/>
        <v>0.46</v>
      </c>
      <c r="IS339">
        <v>777516</v>
      </c>
      <c r="IV339">
        <v>0.41</v>
      </c>
      <c r="IW339">
        <f t="shared" si="171"/>
        <v>0.41</v>
      </c>
      <c r="JH339">
        <v>777516</v>
      </c>
      <c r="JK339">
        <v>0.44</v>
      </c>
      <c r="JL339">
        <f t="shared" si="172"/>
        <v>0.44</v>
      </c>
      <c r="JW339">
        <v>777516</v>
      </c>
      <c r="JZ339">
        <v>0.41</v>
      </c>
      <c r="KA339">
        <f t="shared" si="173"/>
        <v>0.41</v>
      </c>
      <c r="KL339">
        <v>777516</v>
      </c>
      <c r="KO339">
        <v>0.42</v>
      </c>
      <c r="KP339">
        <f t="shared" si="174"/>
        <v>0.42</v>
      </c>
      <c r="LA339">
        <v>777516</v>
      </c>
      <c r="LD339">
        <v>0.42</v>
      </c>
      <c r="LE339">
        <f t="shared" si="175"/>
        <v>0.42</v>
      </c>
      <c r="LP339">
        <v>777516</v>
      </c>
      <c r="LS339">
        <v>0.42</v>
      </c>
      <c r="LT339">
        <f t="shared" si="176"/>
        <v>0.42</v>
      </c>
      <c r="ME339">
        <v>777516</v>
      </c>
      <c r="MH339">
        <v>0.46</v>
      </c>
      <c r="MI339">
        <f t="shared" si="177"/>
        <v>0.46</v>
      </c>
      <c r="MT339">
        <v>777516</v>
      </c>
      <c r="MW339">
        <v>0.48</v>
      </c>
      <c r="MX339">
        <f t="shared" si="178"/>
        <v>0.48</v>
      </c>
      <c r="NI339">
        <v>777516</v>
      </c>
      <c r="NL339">
        <v>0.41</v>
      </c>
      <c r="NM339">
        <f t="shared" si="179"/>
        <v>0.41</v>
      </c>
      <c r="NX339">
        <v>777516</v>
      </c>
      <c r="OA339">
        <v>0.49</v>
      </c>
      <c r="OB339">
        <f t="shared" si="180"/>
        <v>0.49</v>
      </c>
      <c r="OM339">
        <v>777516</v>
      </c>
      <c r="OP339">
        <v>0.42</v>
      </c>
      <c r="OQ339">
        <f t="shared" si="181"/>
        <v>0.42</v>
      </c>
      <c r="PB339">
        <v>777516</v>
      </c>
      <c r="PE339">
        <v>0.4</v>
      </c>
      <c r="PF339">
        <f t="shared" si="182"/>
        <v>0.4</v>
      </c>
      <c r="PQ339">
        <v>777516</v>
      </c>
      <c r="PT339">
        <v>0.45</v>
      </c>
      <c r="PU339">
        <f t="shared" si="183"/>
        <v>0.45</v>
      </c>
      <c r="QF339">
        <v>777516</v>
      </c>
      <c r="QI339">
        <v>0.43</v>
      </c>
      <c r="QJ339">
        <f t="shared" si="184"/>
        <v>0.43</v>
      </c>
      <c r="QU339">
        <v>777516</v>
      </c>
      <c r="QX339">
        <v>0.39</v>
      </c>
      <c r="QY339">
        <f t="shared" si="185"/>
        <v>0.39</v>
      </c>
    </row>
    <row r="340" spans="12:467" x14ac:dyDescent="0.2">
      <c r="L340">
        <v>777121</v>
      </c>
      <c r="O340">
        <v>0.46</v>
      </c>
      <c r="P340">
        <f t="shared" si="155"/>
        <v>0.46</v>
      </c>
      <c r="AA340">
        <v>777121</v>
      </c>
      <c r="AD340">
        <v>0.51</v>
      </c>
      <c r="AE340">
        <f t="shared" si="156"/>
        <v>0.51</v>
      </c>
      <c r="AP340">
        <v>777121</v>
      </c>
      <c r="AS340">
        <v>0.56000000000000005</v>
      </c>
      <c r="AT340">
        <f t="shared" si="157"/>
        <v>0.56000000000000005</v>
      </c>
      <c r="BE340">
        <v>777121</v>
      </c>
      <c r="BH340">
        <v>0.56000000000000005</v>
      </c>
      <c r="BI340">
        <f t="shared" si="158"/>
        <v>0.56000000000000005</v>
      </c>
      <c r="BT340">
        <v>777121</v>
      </c>
      <c r="BW340">
        <v>0.36</v>
      </c>
      <c r="BX340">
        <f t="shared" si="159"/>
        <v>0.36</v>
      </c>
      <c r="CI340">
        <v>777121</v>
      </c>
      <c r="CL340">
        <v>0.5</v>
      </c>
      <c r="CM340">
        <f t="shared" si="160"/>
        <v>0.5</v>
      </c>
      <c r="CX340">
        <v>777121</v>
      </c>
      <c r="DA340">
        <v>0.49</v>
      </c>
      <c r="DB340">
        <f t="shared" si="161"/>
        <v>0.49</v>
      </c>
      <c r="DM340">
        <v>777121</v>
      </c>
      <c r="DP340">
        <v>0.51</v>
      </c>
      <c r="DQ340">
        <f t="shared" si="162"/>
        <v>0.51</v>
      </c>
      <c r="EB340">
        <v>777121</v>
      </c>
      <c r="EE340">
        <v>0.49</v>
      </c>
      <c r="EF340">
        <f t="shared" si="163"/>
        <v>0.49</v>
      </c>
      <c r="EQ340">
        <v>777121</v>
      </c>
      <c r="ET340">
        <v>0.49</v>
      </c>
      <c r="EU340">
        <f t="shared" si="164"/>
        <v>0.49</v>
      </c>
      <c r="FF340">
        <v>777121</v>
      </c>
      <c r="FI340">
        <v>0.5</v>
      </c>
      <c r="FJ340">
        <f t="shared" si="165"/>
        <v>0.5</v>
      </c>
      <c r="FU340">
        <v>777121</v>
      </c>
      <c r="FX340">
        <v>0.52</v>
      </c>
      <c r="FY340">
        <f t="shared" si="166"/>
        <v>0.52</v>
      </c>
      <c r="GJ340">
        <v>777121</v>
      </c>
      <c r="GM340">
        <v>0.48</v>
      </c>
      <c r="GN340">
        <f t="shared" si="167"/>
        <v>0.48</v>
      </c>
      <c r="GY340">
        <v>777121</v>
      </c>
      <c r="HB340">
        <v>0.55000000000000004</v>
      </c>
      <c r="HC340">
        <f t="shared" si="168"/>
        <v>0.55000000000000004</v>
      </c>
      <c r="HN340">
        <v>777121</v>
      </c>
      <c r="HQ340">
        <v>0.47</v>
      </c>
      <c r="HR340">
        <f t="shared" si="169"/>
        <v>0.47</v>
      </c>
      <c r="ID340">
        <v>777518</v>
      </c>
      <c r="IG340">
        <v>0.56000000000000005</v>
      </c>
      <c r="IH340">
        <f t="shared" si="170"/>
        <v>0.56000000000000005</v>
      </c>
      <c r="IS340">
        <v>777518</v>
      </c>
      <c r="IV340">
        <v>0.56000000000000005</v>
      </c>
      <c r="IW340">
        <f t="shared" si="171"/>
        <v>0.56000000000000005</v>
      </c>
      <c r="JH340">
        <v>777518</v>
      </c>
      <c r="JK340">
        <v>0.56000000000000005</v>
      </c>
      <c r="JL340">
        <f t="shared" si="172"/>
        <v>0.56000000000000005</v>
      </c>
      <c r="JW340">
        <v>777518</v>
      </c>
      <c r="JZ340">
        <v>0.56000000000000005</v>
      </c>
      <c r="KA340">
        <f t="shared" si="173"/>
        <v>0.56000000000000005</v>
      </c>
      <c r="KL340">
        <v>777518</v>
      </c>
      <c r="KO340">
        <v>0.55000000000000004</v>
      </c>
      <c r="KP340">
        <f t="shared" si="174"/>
        <v>0.55000000000000004</v>
      </c>
      <c r="LA340">
        <v>777518</v>
      </c>
      <c r="LD340">
        <v>0.57999999999999996</v>
      </c>
      <c r="LE340">
        <f t="shared" si="175"/>
        <v>0.57999999999999996</v>
      </c>
      <c r="LP340">
        <v>777518</v>
      </c>
      <c r="LS340">
        <v>0.54</v>
      </c>
      <c r="LT340">
        <f t="shared" si="176"/>
        <v>0.54</v>
      </c>
      <c r="ME340">
        <v>777518</v>
      </c>
      <c r="MH340">
        <v>0.52</v>
      </c>
      <c r="MI340">
        <f t="shared" si="177"/>
        <v>0.52</v>
      </c>
      <c r="MT340">
        <v>777518</v>
      </c>
      <c r="MW340">
        <v>0.59</v>
      </c>
      <c r="MX340">
        <f t="shared" si="178"/>
        <v>0.59</v>
      </c>
      <c r="NI340">
        <v>777518</v>
      </c>
      <c r="NL340">
        <v>0.55000000000000004</v>
      </c>
      <c r="NM340">
        <f t="shared" si="179"/>
        <v>0.55000000000000004</v>
      </c>
      <c r="NX340">
        <v>777518</v>
      </c>
      <c r="OA340">
        <v>0.56999999999999995</v>
      </c>
      <c r="OB340">
        <f t="shared" si="180"/>
        <v>0.56999999999999995</v>
      </c>
      <c r="OM340">
        <v>777518</v>
      </c>
      <c r="OP340">
        <v>0.55000000000000004</v>
      </c>
      <c r="OQ340">
        <f t="shared" si="181"/>
        <v>0.55000000000000004</v>
      </c>
      <c r="PB340">
        <v>777518</v>
      </c>
      <c r="PE340">
        <v>0.56000000000000005</v>
      </c>
      <c r="PF340">
        <f t="shared" si="182"/>
        <v>0.56000000000000005</v>
      </c>
      <c r="PQ340">
        <v>777518</v>
      </c>
      <c r="PT340">
        <v>0.59</v>
      </c>
      <c r="PU340">
        <f t="shared" si="183"/>
        <v>0.59</v>
      </c>
      <c r="QF340">
        <v>777518</v>
      </c>
      <c r="QI340">
        <v>0.56000000000000005</v>
      </c>
      <c r="QJ340">
        <f t="shared" si="184"/>
        <v>0.56000000000000005</v>
      </c>
      <c r="QU340">
        <v>777518</v>
      </c>
      <c r="QX340">
        <v>0.55000000000000004</v>
      </c>
      <c r="QY340">
        <f t="shared" si="185"/>
        <v>0.55000000000000004</v>
      </c>
    </row>
    <row r="341" spans="12:467" x14ac:dyDescent="0.2">
      <c r="L341">
        <v>777122</v>
      </c>
      <c r="O341">
        <v>0.53</v>
      </c>
      <c r="P341">
        <f t="shared" si="155"/>
        <v>0.53</v>
      </c>
      <c r="AA341">
        <v>777122</v>
      </c>
      <c r="AD341">
        <v>0.66</v>
      </c>
      <c r="AE341">
        <f t="shared" si="156"/>
        <v>0.66</v>
      </c>
      <c r="AP341">
        <v>777122</v>
      </c>
      <c r="AS341">
        <v>0.77</v>
      </c>
      <c r="AT341">
        <f t="shared" si="157"/>
        <v>0.77</v>
      </c>
      <c r="BE341">
        <v>777122</v>
      </c>
      <c r="BH341">
        <v>0.59</v>
      </c>
      <c r="BI341">
        <f t="shared" si="158"/>
        <v>0.59</v>
      </c>
      <c r="BT341">
        <v>777122</v>
      </c>
      <c r="BW341">
        <v>0.69</v>
      </c>
      <c r="BX341">
        <f t="shared" si="159"/>
        <v>0.69</v>
      </c>
      <c r="CI341">
        <v>777122</v>
      </c>
      <c r="CL341">
        <v>0.53</v>
      </c>
      <c r="CM341">
        <f t="shared" si="160"/>
        <v>0.53</v>
      </c>
      <c r="CX341">
        <v>777122</v>
      </c>
      <c r="DA341">
        <v>0.53</v>
      </c>
      <c r="DB341">
        <f t="shared" si="161"/>
        <v>0.53</v>
      </c>
      <c r="DM341">
        <v>777122</v>
      </c>
      <c r="DP341">
        <v>0.53</v>
      </c>
      <c r="DQ341">
        <f t="shared" si="162"/>
        <v>0.53</v>
      </c>
      <c r="EB341">
        <v>777122</v>
      </c>
      <c r="EE341">
        <v>0.55000000000000004</v>
      </c>
      <c r="EF341">
        <f t="shared" si="163"/>
        <v>0.55000000000000004</v>
      </c>
      <c r="EQ341">
        <v>777122</v>
      </c>
      <c r="ET341">
        <v>0.55000000000000004</v>
      </c>
      <c r="EU341">
        <f t="shared" si="164"/>
        <v>0.55000000000000004</v>
      </c>
      <c r="FF341">
        <v>777122</v>
      </c>
      <c r="FI341">
        <v>0.52</v>
      </c>
      <c r="FJ341">
        <f t="shared" si="165"/>
        <v>0.52</v>
      </c>
      <c r="FU341">
        <v>777122</v>
      </c>
      <c r="FX341">
        <v>0.52</v>
      </c>
      <c r="FY341">
        <f t="shared" si="166"/>
        <v>0.52</v>
      </c>
      <c r="GJ341">
        <v>777122</v>
      </c>
      <c r="GM341">
        <v>0.5</v>
      </c>
      <c r="GN341">
        <f t="shared" si="167"/>
        <v>0.5</v>
      </c>
      <c r="GY341">
        <v>777122</v>
      </c>
      <c r="HB341">
        <v>0.52</v>
      </c>
      <c r="HC341">
        <f t="shared" si="168"/>
        <v>0.52</v>
      </c>
      <c r="HN341">
        <v>777122</v>
      </c>
      <c r="HQ341">
        <v>0.55000000000000004</v>
      </c>
      <c r="HR341">
        <f t="shared" si="169"/>
        <v>0.55000000000000004</v>
      </c>
      <c r="ID341">
        <v>777519</v>
      </c>
      <c r="IG341">
        <v>0.55000000000000004</v>
      </c>
      <c r="IH341">
        <f t="shared" si="170"/>
        <v>0.55000000000000004</v>
      </c>
      <c r="IS341">
        <v>777519</v>
      </c>
      <c r="IV341">
        <v>0.54</v>
      </c>
      <c r="IW341">
        <f t="shared" si="171"/>
        <v>0.54</v>
      </c>
      <c r="JH341">
        <v>777519</v>
      </c>
      <c r="JK341">
        <v>0.51</v>
      </c>
      <c r="JL341">
        <f t="shared" si="172"/>
        <v>0.51</v>
      </c>
      <c r="JW341">
        <v>777519</v>
      </c>
      <c r="JZ341">
        <v>0.54</v>
      </c>
      <c r="KA341">
        <f t="shared" si="173"/>
        <v>0.54</v>
      </c>
      <c r="KL341">
        <v>777519</v>
      </c>
      <c r="KO341">
        <v>0.52</v>
      </c>
      <c r="KP341">
        <f t="shared" si="174"/>
        <v>0.52</v>
      </c>
      <c r="LA341">
        <v>777519</v>
      </c>
      <c r="LD341">
        <v>0.52</v>
      </c>
      <c r="LE341">
        <f t="shared" si="175"/>
        <v>0.52</v>
      </c>
      <c r="LP341">
        <v>777519</v>
      </c>
      <c r="LS341">
        <v>0.52</v>
      </c>
      <c r="LT341">
        <f t="shared" si="176"/>
        <v>0.52</v>
      </c>
      <c r="ME341">
        <v>777519</v>
      </c>
      <c r="MH341">
        <v>0.54</v>
      </c>
      <c r="MI341">
        <f t="shared" si="177"/>
        <v>0.54</v>
      </c>
      <c r="MT341">
        <v>777519</v>
      </c>
      <c r="MW341">
        <v>0.6</v>
      </c>
      <c r="MX341">
        <f t="shared" si="178"/>
        <v>0.6</v>
      </c>
      <c r="NI341">
        <v>777519</v>
      </c>
      <c r="NL341">
        <v>0.54</v>
      </c>
      <c r="NM341">
        <f t="shared" si="179"/>
        <v>0.54</v>
      </c>
      <c r="NX341">
        <v>777519</v>
      </c>
      <c r="OA341">
        <v>0.59</v>
      </c>
      <c r="OB341">
        <f t="shared" si="180"/>
        <v>0.59</v>
      </c>
      <c r="OM341">
        <v>777519</v>
      </c>
      <c r="OP341">
        <v>0.56000000000000005</v>
      </c>
      <c r="OQ341">
        <f t="shared" si="181"/>
        <v>0.56000000000000005</v>
      </c>
      <c r="PB341">
        <v>777519</v>
      </c>
      <c r="PE341">
        <v>0.56999999999999995</v>
      </c>
      <c r="PF341">
        <f t="shared" si="182"/>
        <v>0.56999999999999995</v>
      </c>
      <c r="PQ341">
        <v>777519</v>
      </c>
      <c r="PT341">
        <v>0.55000000000000004</v>
      </c>
      <c r="PU341">
        <f t="shared" si="183"/>
        <v>0.55000000000000004</v>
      </c>
      <c r="QF341">
        <v>777519</v>
      </c>
      <c r="QI341">
        <v>0.56000000000000005</v>
      </c>
      <c r="QJ341">
        <f t="shared" si="184"/>
        <v>0.56000000000000005</v>
      </c>
      <c r="QU341">
        <v>777519</v>
      </c>
      <c r="QX341">
        <v>0.56999999999999995</v>
      </c>
      <c r="QY341">
        <f t="shared" si="185"/>
        <v>0.56999999999999995</v>
      </c>
    </row>
    <row r="342" spans="12:467" x14ac:dyDescent="0.2">
      <c r="L342">
        <v>777124</v>
      </c>
      <c r="O342">
        <v>0.48</v>
      </c>
      <c r="P342">
        <f t="shared" si="155"/>
        <v>0.48</v>
      </c>
      <c r="AA342">
        <v>777124</v>
      </c>
      <c r="AD342">
        <v>0.48</v>
      </c>
      <c r="AE342">
        <f t="shared" si="156"/>
        <v>0.48</v>
      </c>
      <c r="AP342">
        <v>777124</v>
      </c>
      <c r="AS342">
        <v>0.56000000000000005</v>
      </c>
      <c r="AT342">
        <f t="shared" si="157"/>
        <v>0.56000000000000005</v>
      </c>
      <c r="BE342">
        <v>777124</v>
      </c>
      <c r="BH342">
        <v>0.55000000000000004</v>
      </c>
      <c r="BI342">
        <f t="shared" si="158"/>
        <v>0.55000000000000004</v>
      </c>
      <c r="BT342">
        <v>777124</v>
      </c>
      <c r="BW342">
        <v>0.61</v>
      </c>
      <c r="BX342">
        <f t="shared" si="159"/>
        <v>0.61</v>
      </c>
      <c r="CI342">
        <v>777124</v>
      </c>
      <c r="CL342">
        <v>0.51</v>
      </c>
      <c r="CM342">
        <f t="shared" si="160"/>
        <v>0.51</v>
      </c>
      <c r="CX342">
        <v>777124</v>
      </c>
      <c r="DA342">
        <v>0.52</v>
      </c>
      <c r="DB342">
        <f t="shared" si="161"/>
        <v>0.52</v>
      </c>
      <c r="DM342">
        <v>777124</v>
      </c>
      <c r="DP342">
        <v>0.5</v>
      </c>
      <c r="DQ342">
        <f t="shared" si="162"/>
        <v>0.5</v>
      </c>
      <c r="EB342">
        <v>777124</v>
      </c>
      <c r="EE342">
        <v>0.5</v>
      </c>
      <c r="EF342">
        <f t="shared" si="163"/>
        <v>0.5</v>
      </c>
      <c r="EQ342">
        <v>777124</v>
      </c>
      <c r="ET342">
        <v>0.5</v>
      </c>
      <c r="EU342">
        <f t="shared" si="164"/>
        <v>0.5</v>
      </c>
      <c r="FF342">
        <v>777124</v>
      </c>
      <c r="FI342">
        <v>0.51</v>
      </c>
      <c r="FJ342">
        <f t="shared" si="165"/>
        <v>0.51</v>
      </c>
      <c r="FU342">
        <v>777124</v>
      </c>
      <c r="FX342">
        <v>0.5</v>
      </c>
      <c r="FY342">
        <f t="shared" si="166"/>
        <v>0.5</v>
      </c>
      <c r="GJ342">
        <v>777124</v>
      </c>
      <c r="GM342">
        <v>0.47</v>
      </c>
      <c r="GN342">
        <f t="shared" si="167"/>
        <v>0.47</v>
      </c>
      <c r="GY342">
        <v>777124</v>
      </c>
      <c r="HB342">
        <v>0.47</v>
      </c>
      <c r="HC342">
        <f t="shared" si="168"/>
        <v>0.47</v>
      </c>
      <c r="HN342">
        <v>777124</v>
      </c>
      <c r="HQ342">
        <v>0.48</v>
      </c>
      <c r="HR342">
        <f t="shared" si="169"/>
        <v>0.48</v>
      </c>
      <c r="ID342">
        <v>777491</v>
      </c>
      <c r="IG342">
        <v>0.54</v>
      </c>
      <c r="IH342">
        <f t="shared" si="170"/>
        <v>0.54</v>
      </c>
      <c r="IS342">
        <v>777491</v>
      </c>
      <c r="IV342">
        <v>0.55000000000000004</v>
      </c>
      <c r="IW342">
        <f t="shared" si="171"/>
        <v>0.55000000000000004</v>
      </c>
      <c r="JH342">
        <v>777491</v>
      </c>
      <c r="JK342">
        <v>0.56000000000000005</v>
      </c>
      <c r="JL342">
        <f t="shared" si="172"/>
        <v>0.56000000000000005</v>
      </c>
      <c r="JW342">
        <v>777491</v>
      </c>
      <c r="JZ342">
        <v>0.56000000000000005</v>
      </c>
      <c r="KA342">
        <f t="shared" si="173"/>
        <v>0.56000000000000005</v>
      </c>
      <c r="KL342">
        <v>777491</v>
      </c>
      <c r="KO342">
        <v>0.49</v>
      </c>
      <c r="KP342">
        <f t="shared" si="174"/>
        <v>0.49</v>
      </c>
      <c r="LA342">
        <v>777491</v>
      </c>
      <c r="LD342">
        <v>0.52</v>
      </c>
      <c r="LE342">
        <f t="shared" si="175"/>
        <v>0.52</v>
      </c>
      <c r="LP342">
        <v>777491</v>
      </c>
      <c r="LS342">
        <v>0.52</v>
      </c>
      <c r="LT342">
        <f t="shared" si="176"/>
        <v>0.52</v>
      </c>
      <c r="ME342">
        <v>777491</v>
      </c>
      <c r="MH342">
        <v>0.6</v>
      </c>
      <c r="MI342">
        <f t="shared" si="177"/>
        <v>0.6</v>
      </c>
      <c r="MT342">
        <v>777491</v>
      </c>
      <c r="MW342">
        <v>0.66</v>
      </c>
      <c r="MX342">
        <f t="shared" si="178"/>
        <v>0.66</v>
      </c>
      <c r="NI342">
        <v>777491</v>
      </c>
      <c r="NL342">
        <v>0.54</v>
      </c>
      <c r="NM342">
        <f t="shared" si="179"/>
        <v>0.54</v>
      </c>
      <c r="NX342">
        <v>777491</v>
      </c>
      <c r="OA342">
        <v>0.56000000000000005</v>
      </c>
      <c r="OB342">
        <f t="shared" si="180"/>
        <v>0.56000000000000005</v>
      </c>
      <c r="OM342">
        <v>777491</v>
      </c>
      <c r="OP342">
        <v>0.54</v>
      </c>
      <c r="OQ342">
        <f t="shared" si="181"/>
        <v>0.54</v>
      </c>
      <c r="PB342">
        <v>777491</v>
      </c>
      <c r="PE342">
        <v>0.52</v>
      </c>
      <c r="PF342">
        <f t="shared" si="182"/>
        <v>0.52</v>
      </c>
      <c r="PQ342">
        <v>777491</v>
      </c>
      <c r="PT342">
        <v>0.55000000000000004</v>
      </c>
      <c r="PU342">
        <f t="shared" si="183"/>
        <v>0.55000000000000004</v>
      </c>
      <c r="QF342">
        <v>777491</v>
      </c>
      <c r="QI342">
        <v>0.56999999999999995</v>
      </c>
      <c r="QJ342">
        <f t="shared" si="184"/>
        <v>0.56999999999999995</v>
      </c>
      <c r="QU342">
        <v>777491</v>
      </c>
      <c r="QX342">
        <v>0.54</v>
      </c>
      <c r="QY342">
        <f t="shared" si="185"/>
        <v>0.54</v>
      </c>
    </row>
    <row r="343" spans="12:467" x14ac:dyDescent="0.2">
      <c r="L343">
        <v>777125</v>
      </c>
      <c r="O343">
        <v>0.56000000000000005</v>
      </c>
      <c r="P343">
        <f t="shared" si="155"/>
        <v>0.56000000000000005</v>
      </c>
      <c r="AA343">
        <v>777125</v>
      </c>
      <c r="AD343">
        <v>0.65</v>
      </c>
      <c r="AE343">
        <f t="shared" si="156"/>
        <v>0.65</v>
      </c>
      <c r="AP343">
        <v>777125</v>
      </c>
      <c r="AS343">
        <v>0.59</v>
      </c>
      <c r="AT343">
        <f t="shared" si="157"/>
        <v>0.59</v>
      </c>
      <c r="BE343">
        <v>777125</v>
      </c>
      <c r="BH343">
        <v>0.55000000000000004</v>
      </c>
      <c r="BI343">
        <f t="shared" si="158"/>
        <v>0.55000000000000004</v>
      </c>
      <c r="BT343">
        <v>777125</v>
      </c>
      <c r="BW343">
        <v>0.54</v>
      </c>
      <c r="BX343">
        <f t="shared" si="159"/>
        <v>0.54</v>
      </c>
      <c r="CI343">
        <v>777125</v>
      </c>
      <c r="CL343">
        <v>0.53</v>
      </c>
      <c r="CM343">
        <f t="shared" si="160"/>
        <v>0.53</v>
      </c>
      <c r="CX343">
        <v>777125</v>
      </c>
      <c r="DA343">
        <v>0.55000000000000004</v>
      </c>
      <c r="DB343">
        <f t="shared" si="161"/>
        <v>0.55000000000000004</v>
      </c>
      <c r="DM343">
        <v>777125</v>
      </c>
      <c r="DP343">
        <v>0.55000000000000004</v>
      </c>
      <c r="DQ343">
        <f t="shared" si="162"/>
        <v>0.55000000000000004</v>
      </c>
      <c r="EB343">
        <v>777125</v>
      </c>
      <c r="EE343">
        <v>0.56000000000000005</v>
      </c>
      <c r="EF343">
        <f t="shared" si="163"/>
        <v>0.56000000000000005</v>
      </c>
      <c r="EQ343">
        <v>777125</v>
      </c>
      <c r="ET343">
        <v>0.56000000000000005</v>
      </c>
      <c r="EU343">
        <f t="shared" si="164"/>
        <v>0.56000000000000005</v>
      </c>
      <c r="FF343">
        <v>777125</v>
      </c>
      <c r="FI343">
        <v>0.55000000000000004</v>
      </c>
      <c r="FJ343">
        <f t="shared" si="165"/>
        <v>0.55000000000000004</v>
      </c>
      <c r="FU343">
        <v>777125</v>
      </c>
      <c r="FX343">
        <v>0.55000000000000004</v>
      </c>
      <c r="FY343">
        <f t="shared" si="166"/>
        <v>0.55000000000000004</v>
      </c>
      <c r="GJ343">
        <v>777125</v>
      </c>
      <c r="GM343">
        <v>0.51</v>
      </c>
      <c r="GN343">
        <f t="shared" si="167"/>
        <v>0.51</v>
      </c>
      <c r="GY343">
        <v>777125</v>
      </c>
      <c r="HB343">
        <v>0.59</v>
      </c>
      <c r="HC343">
        <f t="shared" si="168"/>
        <v>0.59</v>
      </c>
      <c r="HN343">
        <v>777125</v>
      </c>
      <c r="HQ343">
        <v>0.56000000000000005</v>
      </c>
      <c r="HR343">
        <f t="shared" si="169"/>
        <v>0.56000000000000005</v>
      </c>
      <c r="ID343">
        <v>777492</v>
      </c>
      <c r="IG343">
        <v>0.55000000000000004</v>
      </c>
      <c r="IH343">
        <f t="shared" si="170"/>
        <v>0.55000000000000004</v>
      </c>
      <c r="IS343">
        <v>777492</v>
      </c>
      <c r="IV343">
        <v>0.55000000000000004</v>
      </c>
      <c r="IW343">
        <f t="shared" si="171"/>
        <v>0.55000000000000004</v>
      </c>
      <c r="JH343">
        <v>777492</v>
      </c>
      <c r="JK343">
        <v>0.56999999999999995</v>
      </c>
      <c r="JL343">
        <f t="shared" si="172"/>
        <v>0.56999999999999995</v>
      </c>
      <c r="JW343">
        <v>777492</v>
      </c>
      <c r="JZ343">
        <v>0.56000000000000005</v>
      </c>
      <c r="KA343">
        <f t="shared" si="173"/>
        <v>0.56000000000000005</v>
      </c>
      <c r="KL343">
        <v>777492</v>
      </c>
      <c r="KO343">
        <v>0.53</v>
      </c>
      <c r="KP343">
        <f t="shared" si="174"/>
        <v>0.53</v>
      </c>
      <c r="LA343">
        <v>777492</v>
      </c>
      <c r="LD343">
        <v>0.55000000000000004</v>
      </c>
      <c r="LE343">
        <f t="shared" si="175"/>
        <v>0.55000000000000004</v>
      </c>
      <c r="LP343">
        <v>777492</v>
      </c>
      <c r="LS343">
        <v>0.54</v>
      </c>
      <c r="LT343">
        <f t="shared" si="176"/>
        <v>0.54</v>
      </c>
      <c r="ME343">
        <v>777492</v>
      </c>
      <c r="MH343">
        <v>0.52</v>
      </c>
      <c r="MI343">
        <f t="shared" si="177"/>
        <v>0.52</v>
      </c>
      <c r="MT343">
        <v>777492</v>
      </c>
      <c r="MW343">
        <v>0.6</v>
      </c>
      <c r="MX343">
        <f t="shared" si="178"/>
        <v>0.6</v>
      </c>
      <c r="NI343">
        <v>777492</v>
      </c>
      <c r="NL343">
        <v>0.54</v>
      </c>
      <c r="NM343">
        <f t="shared" si="179"/>
        <v>0.54</v>
      </c>
      <c r="NX343">
        <v>777492</v>
      </c>
      <c r="OA343">
        <v>0.59</v>
      </c>
      <c r="OB343">
        <f t="shared" si="180"/>
        <v>0.59</v>
      </c>
      <c r="OM343">
        <v>777492</v>
      </c>
      <c r="OP343">
        <v>0.55000000000000004</v>
      </c>
      <c r="OQ343">
        <f t="shared" si="181"/>
        <v>0.55000000000000004</v>
      </c>
      <c r="PB343">
        <v>777492</v>
      </c>
      <c r="PE343">
        <v>0.59</v>
      </c>
      <c r="PF343">
        <f t="shared" si="182"/>
        <v>0.59</v>
      </c>
      <c r="PQ343">
        <v>777492</v>
      </c>
      <c r="PT343">
        <v>0.6</v>
      </c>
      <c r="PU343">
        <f t="shared" si="183"/>
        <v>0.6</v>
      </c>
      <c r="QF343">
        <v>777492</v>
      </c>
      <c r="QI343">
        <v>0.54</v>
      </c>
      <c r="QJ343">
        <f t="shared" si="184"/>
        <v>0.54</v>
      </c>
      <c r="QU343">
        <v>777492</v>
      </c>
      <c r="QX343">
        <v>0.56999999999999995</v>
      </c>
      <c r="QY343">
        <f t="shared" si="185"/>
        <v>0.56999999999999995</v>
      </c>
    </row>
    <row r="344" spans="12:467" x14ac:dyDescent="0.2">
      <c r="L344">
        <v>777129</v>
      </c>
      <c r="O344">
        <v>0.56000000000000005</v>
      </c>
      <c r="P344">
        <f t="shared" si="155"/>
        <v>0.56000000000000005</v>
      </c>
      <c r="AA344">
        <v>777129</v>
      </c>
      <c r="AD344">
        <v>0.61</v>
      </c>
      <c r="AE344">
        <f t="shared" si="156"/>
        <v>0.61</v>
      </c>
      <c r="AP344">
        <v>777129</v>
      </c>
      <c r="AS344">
        <v>0.83</v>
      </c>
      <c r="AT344">
        <f t="shared" si="157"/>
        <v>0.83</v>
      </c>
      <c r="BE344">
        <v>777129</v>
      </c>
      <c r="BH344">
        <v>0.61</v>
      </c>
      <c r="BI344">
        <f t="shared" si="158"/>
        <v>0.61</v>
      </c>
      <c r="BT344">
        <v>777129</v>
      </c>
      <c r="BW344">
        <v>0.62</v>
      </c>
      <c r="BX344">
        <f t="shared" si="159"/>
        <v>0.62</v>
      </c>
      <c r="CI344">
        <v>777129</v>
      </c>
      <c r="CL344">
        <v>0.56000000000000005</v>
      </c>
      <c r="CM344">
        <f t="shared" si="160"/>
        <v>0.56000000000000005</v>
      </c>
      <c r="CX344">
        <v>777129</v>
      </c>
      <c r="DA344">
        <v>0.53</v>
      </c>
      <c r="DB344">
        <f t="shared" si="161"/>
        <v>0.53</v>
      </c>
      <c r="DM344">
        <v>777129</v>
      </c>
      <c r="DP344">
        <v>0.54</v>
      </c>
      <c r="DQ344">
        <f t="shared" si="162"/>
        <v>0.54</v>
      </c>
      <c r="EB344">
        <v>777129</v>
      </c>
      <c r="EE344">
        <v>0.55000000000000004</v>
      </c>
      <c r="EF344">
        <f t="shared" si="163"/>
        <v>0.55000000000000004</v>
      </c>
      <c r="EQ344">
        <v>777129</v>
      </c>
      <c r="ET344">
        <v>0.55000000000000004</v>
      </c>
      <c r="EU344">
        <f t="shared" si="164"/>
        <v>0.55000000000000004</v>
      </c>
      <c r="FF344">
        <v>777129</v>
      </c>
      <c r="FI344">
        <v>0.53</v>
      </c>
      <c r="FJ344">
        <f t="shared" si="165"/>
        <v>0.53</v>
      </c>
      <c r="FU344">
        <v>777129</v>
      </c>
      <c r="FX344">
        <v>0.53</v>
      </c>
      <c r="FY344">
        <f t="shared" si="166"/>
        <v>0.53</v>
      </c>
      <c r="GJ344">
        <v>777129</v>
      </c>
      <c r="GM344">
        <v>0.53</v>
      </c>
      <c r="GN344">
        <f t="shared" si="167"/>
        <v>0.53</v>
      </c>
      <c r="GY344">
        <v>777129</v>
      </c>
      <c r="HB344">
        <v>0.56999999999999995</v>
      </c>
      <c r="HC344">
        <f t="shared" si="168"/>
        <v>0.56999999999999995</v>
      </c>
      <c r="HN344">
        <v>777129</v>
      </c>
      <c r="HQ344">
        <v>0.6</v>
      </c>
      <c r="HR344">
        <f t="shared" si="169"/>
        <v>0.6</v>
      </c>
      <c r="ID344">
        <v>777494</v>
      </c>
      <c r="IG344">
        <v>0.49</v>
      </c>
      <c r="IH344">
        <f t="shared" si="170"/>
        <v>0.49</v>
      </c>
      <c r="IS344">
        <v>777494</v>
      </c>
      <c r="IV344">
        <v>0.49</v>
      </c>
      <c r="IW344">
        <f t="shared" si="171"/>
        <v>0.49</v>
      </c>
      <c r="JH344">
        <v>777494</v>
      </c>
      <c r="JK344">
        <v>0.46</v>
      </c>
      <c r="JL344">
        <f t="shared" si="172"/>
        <v>0.46</v>
      </c>
      <c r="JW344">
        <v>777494</v>
      </c>
      <c r="JZ344">
        <v>0.5</v>
      </c>
      <c r="KA344">
        <f t="shared" si="173"/>
        <v>0.5</v>
      </c>
      <c r="KL344">
        <v>777494</v>
      </c>
      <c r="KO344">
        <v>0.5</v>
      </c>
      <c r="KP344">
        <f t="shared" si="174"/>
        <v>0.5</v>
      </c>
      <c r="LA344">
        <v>777494</v>
      </c>
      <c r="LD344">
        <v>0.46</v>
      </c>
      <c r="LE344">
        <f t="shared" si="175"/>
        <v>0.46</v>
      </c>
      <c r="LP344">
        <v>777494</v>
      </c>
      <c r="LS344">
        <v>0.51</v>
      </c>
      <c r="LT344">
        <f t="shared" si="176"/>
        <v>0.51</v>
      </c>
      <c r="ME344">
        <v>777494</v>
      </c>
      <c r="MH344">
        <v>0.45</v>
      </c>
      <c r="MI344">
        <f t="shared" si="177"/>
        <v>0.45</v>
      </c>
      <c r="MT344">
        <v>777494</v>
      </c>
      <c r="MW344">
        <v>0.45</v>
      </c>
      <c r="MX344">
        <f t="shared" si="178"/>
        <v>0.45</v>
      </c>
      <c r="NI344">
        <v>777494</v>
      </c>
      <c r="NL344">
        <v>0.51</v>
      </c>
      <c r="NM344">
        <f t="shared" si="179"/>
        <v>0.51</v>
      </c>
      <c r="NX344">
        <v>777494</v>
      </c>
      <c r="OA344">
        <v>0.48</v>
      </c>
      <c r="OB344">
        <f t="shared" si="180"/>
        <v>0.48</v>
      </c>
      <c r="OM344">
        <v>777494</v>
      </c>
      <c r="OP344">
        <v>0.5</v>
      </c>
      <c r="OQ344">
        <f t="shared" si="181"/>
        <v>0.5</v>
      </c>
      <c r="PB344">
        <v>777494</v>
      </c>
      <c r="PE344">
        <v>0.52</v>
      </c>
      <c r="PF344">
        <f t="shared" si="182"/>
        <v>0.52</v>
      </c>
      <c r="PQ344">
        <v>777494</v>
      </c>
      <c r="PT344">
        <v>0.5</v>
      </c>
      <c r="PU344">
        <f t="shared" si="183"/>
        <v>0.5</v>
      </c>
      <c r="QF344">
        <v>777494</v>
      </c>
      <c r="QI344">
        <v>0.47</v>
      </c>
      <c r="QJ344">
        <f t="shared" si="184"/>
        <v>0.47</v>
      </c>
      <c r="QU344">
        <v>777494</v>
      </c>
      <c r="QX344">
        <v>0.5</v>
      </c>
      <c r="QY344">
        <f t="shared" si="185"/>
        <v>0.5</v>
      </c>
    </row>
    <row r="345" spans="12:467" x14ac:dyDescent="0.2">
      <c r="L345">
        <v>777130</v>
      </c>
      <c r="O345">
        <v>0.53</v>
      </c>
      <c r="P345">
        <f t="shared" si="155"/>
        <v>0.53</v>
      </c>
      <c r="AA345">
        <v>777130</v>
      </c>
      <c r="AD345">
        <v>0.63</v>
      </c>
      <c r="AE345">
        <f t="shared" si="156"/>
        <v>0.63</v>
      </c>
      <c r="AP345">
        <v>777130</v>
      </c>
      <c r="AS345">
        <v>0.64</v>
      </c>
      <c r="AT345">
        <f t="shared" si="157"/>
        <v>0.64</v>
      </c>
      <c r="BE345">
        <v>777130</v>
      </c>
      <c r="BH345">
        <v>0.45</v>
      </c>
      <c r="BI345">
        <f t="shared" si="158"/>
        <v>0.45</v>
      </c>
      <c r="BT345">
        <v>777130</v>
      </c>
      <c r="BW345">
        <v>0.52</v>
      </c>
      <c r="BX345">
        <f t="shared" si="159"/>
        <v>0.52</v>
      </c>
      <c r="CI345">
        <v>777130</v>
      </c>
      <c r="CL345">
        <v>0.54</v>
      </c>
      <c r="CM345">
        <f t="shared" si="160"/>
        <v>0.54</v>
      </c>
      <c r="CX345">
        <v>777130</v>
      </c>
      <c r="DA345">
        <v>0.53</v>
      </c>
      <c r="DB345">
        <f t="shared" si="161"/>
        <v>0.53</v>
      </c>
      <c r="DM345">
        <v>777130</v>
      </c>
      <c r="DP345">
        <v>0.51</v>
      </c>
      <c r="DQ345">
        <f t="shared" si="162"/>
        <v>0.51</v>
      </c>
      <c r="EB345">
        <v>777130</v>
      </c>
      <c r="EE345">
        <v>0.54</v>
      </c>
      <c r="EF345">
        <f t="shared" si="163"/>
        <v>0.54</v>
      </c>
      <c r="EQ345">
        <v>777130</v>
      </c>
      <c r="ET345">
        <v>0.54</v>
      </c>
      <c r="EU345">
        <f t="shared" si="164"/>
        <v>0.54</v>
      </c>
      <c r="FF345">
        <v>777130</v>
      </c>
      <c r="FI345">
        <v>0.53</v>
      </c>
      <c r="FJ345">
        <f t="shared" si="165"/>
        <v>0.53</v>
      </c>
      <c r="FU345">
        <v>777130</v>
      </c>
      <c r="FX345">
        <v>0.52</v>
      </c>
      <c r="FY345">
        <f t="shared" si="166"/>
        <v>0.52</v>
      </c>
      <c r="GJ345">
        <v>777130</v>
      </c>
      <c r="GM345">
        <v>0.51</v>
      </c>
      <c r="GN345">
        <f t="shared" si="167"/>
        <v>0.51</v>
      </c>
      <c r="GY345">
        <v>777130</v>
      </c>
      <c r="HB345">
        <v>0.56000000000000005</v>
      </c>
      <c r="HC345">
        <f t="shared" si="168"/>
        <v>0.56000000000000005</v>
      </c>
      <c r="HN345">
        <v>777130</v>
      </c>
      <c r="HQ345">
        <v>0.54</v>
      </c>
      <c r="HR345">
        <f t="shared" si="169"/>
        <v>0.54</v>
      </c>
      <c r="ID345">
        <v>777495</v>
      </c>
      <c r="IG345">
        <v>0.55000000000000004</v>
      </c>
      <c r="IH345">
        <f t="shared" si="170"/>
        <v>0.55000000000000004</v>
      </c>
      <c r="IS345">
        <v>777495</v>
      </c>
      <c r="IV345">
        <v>0.52</v>
      </c>
      <c r="IW345">
        <f t="shared" si="171"/>
        <v>0.52</v>
      </c>
      <c r="JH345">
        <v>777495</v>
      </c>
      <c r="JK345">
        <v>0.54</v>
      </c>
      <c r="JL345">
        <f t="shared" si="172"/>
        <v>0.54</v>
      </c>
      <c r="JW345">
        <v>777495</v>
      </c>
      <c r="JZ345">
        <v>0.51</v>
      </c>
      <c r="KA345">
        <f t="shared" si="173"/>
        <v>0.51</v>
      </c>
      <c r="KL345">
        <v>777495</v>
      </c>
      <c r="KO345">
        <v>0.56999999999999995</v>
      </c>
      <c r="KP345">
        <f t="shared" si="174"/>
        <v>0.56999999999999995</v>
      </c>
      <c r="LA345">
        <v>777495</v>
      </c>
      <c r="LD345">
        <v>0.5</v>
      </c>
      <c r="LE345">
        <f t="shared" si="175"/>
        <v>0.5</v>
      </c>
      <c r="LP345">
        <v>777495</v>
      </c>
      <c r="LS345">
        <v>0.52</v>
      </c>
      <c r="LT345">
        <f t="shared" si="176"/>
        <v>0.52</v>
      </c>
      <c r="ME345">
        <v>777495</v>
      </c>
      <c r="MH345">
        <v>0.62</v>
      </c>
      <c r="MI345">
        <f t="shared" si="177"/>
        <v>0.62</v>
      </c>
      <c r="MT345">
        <v>777495</v>
      </c>
      <c r="MW345">
        <v>0.56000000000000005</v>
      </c>
      <c r="MX345">
        <f t="shared" si="178"/>
        <v>0.56000000000000005</v>
      </c>
      <c r="NI345">
        <v>777495</v>
      </c>
      <c r="NL345">
        <v>0.51</v>
      </c>
      <c r="NM345">
        <f t="shared" si="179"/>
        <v>0.51</v>
      </c>
      <c r="NX345">
        <v>777495</v>
      </c>
      <c r="OA345">
        <v>0.51</v>
      </c>
      <c r="OB345">
        <f t="shared" si="180"/>
        <v>0.51</v>
      </c>
      <c r="OM345">
        <v>777495</v>
      </c>
      <c r="OP345">
        <v>0.52</v>
      </c>
      <c r="OQ345">
        <f t="shared" si="181"/>
        <v>0.52</v>
      </c>
      <c r="PB345">
        <v>777495</v>
      </c>
      <c r="PE345">
        <v>0.51</v>
      </c>
      <c r="PF345">
        <f t="shared" si="182"/>
        <v>0.51</v>
      </c>
      <c r="PQ345">
        <v>777495</v>
      </c>
      <c r="PT345">
        <v>0.5</v>
      </c>
      <c r="PU345">
        <f t="shared" si="183"/>
        <v>0.5</v>
      </c>
      <c r="QF345">
        <v>777495</v>
      </c>
      <c r="QI345">
        <v>0.51</v>
      </c>
      <c r="QJ345">
        <f t="shared" si="184"/>
        <v>0.51</v>
      </c>
      <c r="QU345">
        <v>777495</v>
      </c>
      <c r="QX345">
        <v>0.52</v>
      </c>
      <c r="QY345">
        <f t="shared" si="185"/>
        <v>0.52</v>
      </c>
    </row>
    <row r="346" spans="12:467" x14ac:dyDescent="0.2">
      <c r="L346">
        <v>777098</v>
      </c>
      <c r="O346">
        <v>0.49</v>
      </c>
      <c r="P346">
        <f t="shared" si="155"/>
        <v>0.49</v>
      </c>
      <c r="AA346">
        <v>777098</v>
      </c>
      <c r="AD346">
        <v>0.45</v>
      </c>
      <c r="AE346">
        <f t="shared" si="156"/>
        <v>0.45</v>
      </c>
      <c r="AP346">
        <v>777098</v>
      </c>
      <c r="AS346">
        <v>0.32</v>
      </c>
      <c r="AT346">
        <f t="shared" si="157"/>
        <v>0.32</v>
      </c>
      <c r="BE346">
        <v>777098</v>
      </c>
      <c r="BH346">
        <v>0.42</v>
      </c>
      <c r="BI346">
        <f t="shared" si="158"/>
        <v>0.42</v>
      </c>
      <c r="BT346">
        <v>777098</v>
      </c>
      <c r="BW346">
        <v>0.35</v>
      </c>
      <c r="BX346">
        <f t="shared" si="159"/>
        <v>0.35</v>
      </c>
      <c r="CI346">
        <v>777098</v>
      </c>
      <c r="CL346">
        <v>0.51</v>
      </c>
      <c r="CM346">
        <f t="shared" si="160"/>
        <v>0.51</v>
      </c>
      <c r="CX346">
        <v>777098</v>
      </c>
      <c r="DA346">
        <v>0.5</v>
      </c>
      <c r="DB346">
        <f t="shared" si="161"/>
        <v>0.5</v>
      </c>
      <c r="DM346">
        <v>777098</v>
      </c>
      <c r="DP346">
        <v>0.51</v>
      </c>
      <c r="DQ346">
        <f t="shared" si="162"/>
        <v>0.51</v>
      </c>
      <c r="EB346">
        <v>777098</v>
      </c>
      <c r="EE346">
        <v>0.52</v>
      </c>
      <c r="EF346">
        <f t="shared" si="163"/>
        <v>0.52</v>
      </c>
      <c r="EQ346">
        <v>777098</v>
      </c>
      <c r="ET346">
        <v>0.52</v>
      </c>
      <c r="EU346">
        <f t="shared" si="164"/>
        <v>0.52</v>
      </c>
      <c r="FF346">
        <v>777098</v>
      </c>
      <c r="FI346">
        <v>0.5</v>
      </c>
      <c r="FJ346">
        <f t="shared" si="165"/>
        <v>0.5</v>
      </c>
      <c r="FU346">
        <v>777098</v>
      </c>
      <c r="FX346">
        <v>0.5</v>
      </c>
      <c r="FY346">
        <f t="shared" si="166"/>
        <v>0.5</v>
      </c>
      <c r="GJ346">
        <v>777098</v>
      </c>
      <c r="GM346">
        <v>0.49</v>
      </c>
      <c r="GN346">
        <f t="shared" si="167"/>
        <v>0.49</v>
      </c>
      <c r="GY346">
        <v>777098</v>
      </c>
      <c r="HB346">
        <v>0.47</v>
      </c>
      <c r="HC346">
        <f t="shared" si="168"/>
        <v>0.47</v>
      </c>
      <c r="HN346">
        <v>777098</v>
      </c>
      <c r="HQ346">
        <v>0.46</v>
      </c>
      <c r="HR346">
        <f t="shared" si="169"/>
        <v>0.46</v>
      </c>
      <c r="ID346">
        <v>777496</v>
      </c>
      <c r="IG346">
        <v>0.57999999999999996</v>
      </c>
      <c r="IH346">
        <f t="shared" si="170"/>
        <v>0.57999999999999996</v>
      </c>
      <c r="IS346">
        <v>777496</v>
      </c>
      <c r="IV346">
        <v>0.57999999999999996</v>
      </c>
      <c r="IW346">
        <f t="shared" si="171"/>
        <v>0.57999999999999996</v>
      </c>
      <c r="JH346">
        <v>777496</v>
      </c>
      <c r="JK346">
        <v>0.63</v>
      </c>
      <c r="JL346">
        <f t="shared" si="172"/>
        <v>0.63</v>
      </c>
      <c r="JW346">
        <v>777496</v>
      </c>
      <c r="JZ346">
        <v>0.57999999999999996</v>
      </c>
      <c r="KA346">
        <f t="shared" si="173"/>
        <v>0.57999999999999996</v>
      </c>
      <c r="KL346">
        <v>777496</v>
      </c>
      <c r="KO346">
        <v>0.62</v>
      </c>
      <c r="KP346">
        <f t="shared" si="174"/>
        <v>0.62</v>
      </c>
      <c r="LA346">
        <v>777496</v>
      </c>
      <c r="LD346">
        <v>0.6</v>
      </c>
      <c r="LE346">
        <f t="shared" si="175"/>
        <v>0.6</v>
      </c>
      <c r="LP346">
        <v>777496</v>
      </c>
      <c r="LS346">
        <v>0.55000000000000004</v>
      </c>
      <c r="LT346">
        <f t="shared" si="176"/>
        <v>0.55000000000000004</v>
      </c>
      <c r="ME346">
        <v>777496</v>
      </c>
      <c r="MH346">
        <v>0.69</v>
      </c>
      <c r="MI346">
        <f t="shared" si="177"/>
        <v>0.69</v>
      </c>
      <c r="MT346">
        <v>777496</v>
      </c>
      <c r="MW346">
        <v>0.63</v>
      </c>
      <c r="MX346">
        <f t="shared" si="178"/>
        <v>0.63</v>
      </c>
      <c r="NI346">
        <v>777496</v>
      </c>
      <c r="NL346">
        <v>0.55000000000000004</v>
      </c>
      <c r="NM346">
        <f t="shared" si="179"/>
        <v>0.55000000000000004</v>
      </c>
      <c r="NX346">
        <v>777496</v>
      </c>
      <c r="OA346">
        <v>0.59</v>
      </c>
      <c r="OB346">
        <f t="shared" si="180"/>
        <v>0.59</v>
      </c>
      <c r="OM346">
        <v>777496</v>
      </c>
      <c r="OP346">
        <v>0.56999999999999995</v>
      </c>
      <c r="OQ346">
        <f t="shared" si="181"/>
        <v>0.56999999999999995</v>
      </c>
      <c r="PB346">
        <v>777496</v>
      </c>
      <c r="PE346">
        <v>0.56000000000000005</v>
      </c>
      <c r="PF346">
        <f t="shared" si="182"/>
        <v>0.56000000000000005</v>
      </c>
      <c r="PQ346">
        <v>777496</v>
      </c>
      <c r="PT346">
        <v>0.6</v>
      </c>
      <c r="PU346">
        <f t="shared" si="183"/>
        <v>0.6</v>
      </c>
      <c r="QF346">
        <v>777496</v>
      </c>
      <c r="QI346">
        <v>0.62</v>
      </c>
      <c r="QJ346">
        <f t="shared" si="184"/>
        <v>0.62</v>
      </c>
      <c r="QU346">
        <v>777496</v>
      </c>
      <c r="QX346">
        <v>0.56999999999999995</v>
      </c>
      <c r="QY346">
        <f t="shared" si="185"/>
        <v>0.56999999999999995</v>
      </c>
    </row>
    <row r="347" spans="12:467" x14ac:dyDescent="0.2">
      <c r="L347">
        <v>777099</v>
      </c>
      <c r="O347">
        <v>0.55000000000000004</v>
      </c>
      <c r="P347">
        <f t="shared" si="155"/>
        <v>0.55000000000000004</v>
      </c>
      <c r="AA347">
        <v>777099</v>
      </c>
      <c r="AD347">
        <v>0.68</v>
      </c>
      <c r="AE347">
        <f t="shared" si="156"/>
        <v>0.68</v>
      </c>
      <c r="AP347">
        <v>777099</v>
      </c>
      <c r="AS347">
        <v>0.67</v>
      </c>
      <c r="AT347">
        <f t="shared" si="157"/>
        <v>0.67</v>
      </c>
      <c r="BE347">
        <v>777099</v>
      </c>
      <c r="BH347">
        <v>0.69</v>
      </c>
      <c r="BI347">
        <f t="shared" si="158"/>
        <v>0.69</v>
      </c>
      <c r="BT347">
        <v>777099</v>
      </c>
      <c r="BW347">
        <v>0.61</v>
      </c>
      <c r="BX347">
        <f t="shared" si="159"/>
        <v>0.61</v>
      </c>
      <c r="CI347">
        <v>777099</v>
      </c>
      <c r="CL347">
        <v>0.57999999999999996</v>
      </c>
      <c r="CM347">
        <f t="shared" si="160"/>
        <v>0.57999999999999996</v>
      </c>
      <c r="CX347">
        <v>777099</v>
      </c>
      <c r="DA347">
        <v>0.55000000000000004</v>
      </c>
      <c r="DB347">
        <f t="shared" si="161"/>
        <v>0.55000000000000004</v>
      </c>
      <c r="DM347">
        <v>777099</v>
      </c>
      <c r="DP347">
        <v>0.57999999999999996</v>
      </c>
      <c r="DQ347">
        <f t="shared" si="162"/>
        <v>0.57999999999999996</v>
      </c>
      <c r="EB347">
        <v>777099</v>
      </c>
      <c r="EE347">
        <v>0.57999999999999996</v>
      </c>
      <c r="EF347">
        <f t="shared" si="163"/>
        <v>0.57999999999999996</v>
      </c>
      <c r="EQ347">
        <v>777099</v>
      </c>
      <c r="ET347">
        <v>0.57999999999999996</v>
      </c>
      <c r="EU347">
        <f t="shared" si="164"/>
        <v>0.57999999999999996</v>
      </c>
      <c r="FF347">
        <v>777099</v>
      </c>
      <c r="FI347">
        <v>0.56999999999999995</v>
      </c>
      <c r="FJ347">
        <f t="shared" si="165"/>
        <v>0.56999999999999995</v>
      </c>
      <c r="FU347">
        <v>777099</v>
      </c>
      <c r="FX347">
        <v>0.56999999999999995</v>
      </c>
      <c r="FY347">
        <f t="shared" si="166"/>
        <v>0.56999999999999995</v>
      </c>
      <c r="GJ347">
        <v>777099</v>
      </c>
      <c r="GM347">
        <v>0.55000000000000004</v>
      </c>
      <c r="GN347">
        <f t="shared" si="167"/>
        <v>0.55000000000000004</v>
      </c>
      <c r="GY347">
        <v>777099</v>
      </c>
      <c r="HB347">
        <v>0.59</v>
      </c>
      <c r="HC347">
        <f t="shared" si="168"/>
        <v>0.59</v>
      </c>
      <c r="HN347">
        <v>777099</v>
      </c>
      <c r="HQ347">
        <v>0.57999999999999996</v>
      </c>
      <c r="HR347">
        <f t="shared" si="169"/>
        <v>0.57999999999999996</v>
      </c>
      <c r="ID347">
        <v>777497</v>
      </c>
      <c r="IG347">
        <v>0.55000000000000004</v>
      </c>
      <c r="IH347">
        <f t="shared" si="170"/>
        <v>0.55000000000000004</v>
      </c>
      <c r="IS347">
        <v>777497</v>
      </c>
      <c r="IV347">
        <v>0.56999999999999995</v>
      </c>
      <c r="IW347">
        <f t="shared" si="171"/>
        <v>0.56999999999999995</v>
      </c>
      <c r="JH347">
        <v>777497</v>
      </c>
      <c r="JK347">
        <v>0.6</v>
      </c>
      <c r="JL347">
        <f t="shared" si="172"/>
        <v>0.6</v>
      </c>
      <c r="JW347">
        <v>777497</v>
      </c>
      <c r="JZ347">
        <v>0.56999999999999995</v>
      </c>
      <c r="KA347">
        <f t="shared" si="173"/>
        <v>0.56999999999999995</v>
      </c>
      <c r="KL347">
        <v>777497</v>
      </c>
      <c r="KO347">
        <v>0.56999999999999995</v>
      </c>
      <c r="KP347">
        <f t="shared" si="174"/>
        <v>0.56999999999999995</v>
      </c>
      <c r="LA347">
        <v>777497</v>
      </c>
      <c r="LD347">
        <v>0.54</v>
      </c>
      <c r="LE347">
        <f t="shared" si="175"/>
        <v>0.54</v>
      </c>
      <c r="LP347">
        <v>777497</v>
      </c>
      <c r="LS347">
        <v>0.54</v>
      </c>
      <c r="LT347">
        <f t="shared" si="176"/>
        <v>0.54</v>
      </c>
      <c r="ME347">
        <v>777497</v>
      </c>
      <c r="MH347">
        <v>0.61</v>
      </c>
      <c r="MI347">
        <f t="shared" si="177"/>
        <v>0.61</v>
      </c>
      <c r="MT347">
        <v>777497</v>
      </c>
      <c r="MW347">
        <v>0.59</v>
      </c>
      <c r="MX347">
        <f t="shared" si="178"/>
        <v>0.59</v>
      </c>
      <c r="NI347">
        <v>777497</v>
      </c>
      <c r="NL347">
        <v>0.55000000000000004</v>
      </c>
      <c r="NM347">
        <f t="shared" si="179"/>
        <v>0.55000000000000004</v>
      </c>
      <c r="NX347">
        <v>777497</v>
      </c>
      <c r="OA347">
        <v>0.53</v>
      </c>
      <c r="OB347">
        <f t="shared" si="180"/>
        <v>0.53</v>
      </c>
      <c r="OM347">
        <v>777497</v>
      </c>
      <c r="OP347">
        <v>0.55000000000000004</v>
      </c>
      <c r="OQ347">
        <f t="shared" si="181"/>
        <v>0.55000000000000004</v>
      </c>
      <c r="PB347">
        <v>777497</v>
      </c>
      <c r="PE347">
        <v>0.55000000000000004</v>
      </c>
      <c r="PF347">
        <f t="shared" si="182"/>
        <v>0.55000000000000004</v>
      </c>
      <c r="PQ347">
        <v>777497</v>
      </c>
      <c r="PT347">
        <v>0.53</v>
      </c>
      <c r="PU347">
        <f t="shared" si="183"/>
        <v>0.53</v>
      </c>
      <c r="QF347">
        <v>777497</v>
      </c>
      <c r="QI347">
        <v>0.56999999999999995</v>
      </c>
      <c r="QJ347">
        <f t="shared" si="184"/>
        <v>0.56999999999999995</v>
      </c>
      <c r="QU347">
        <v>777497</v>
      </c>
      <c r="QX347">
        <v>0.56999999999999995</v>
      </c>
      <c r="QY347">
        <f t="shared" si="185"/>
        <v>0.56999999999999995</v>
      </c>
    </row>
    <row r="348" spans="12:467" x14ac:dyDescent="0.2">
      <c r="L348">
        <v>777100</v>
      </c>
      <c r="O348">
        <v>0.51</v>
      </c>
      <c r="P348">
        <f t="shared" si="155"/>
        <v>0.51</v>
      </c>
      <c r="AA348">
        <v>777100</v>
      </c>
      <c r="AD348">
        <v>0.41</v>
      </c>
      <c r="AE348">
        <f t="shared" si="156"/>
        <v>0.41</v>
      </c>
      <c r="AP348">
        <v>777100</v>
      </c>
      <c r="AS348">
        <v>0.63</v>
      </c>
      <c r="AT348">
        <f t="shared" si="157"/>
        <v>0.63</v>
      </c>
      <c r="BE348">
        <v>777100</v>
      </c>
      <c r="BH348">
        <v>0.54</v>
      </c>
      <c r="BI348">
        <f t="shared" si="158"/>
        <v>0.54</v>
      </c>
      <c r="BT348">
        <v>777100</v>
      </c>
      <c r="BW348">
        <v>0.46</v>
      </c>
      <c r="BX348">
        <f t="shared" si="159"/>
        <v>0.46</v>
      </c>
      <c r="CI348">
        <v>777100</v>
      </c>
      <c r="CL348">
        <v>0.52</v>
      </c>
      <c r="CM348">
        <f t="shared" si="160"/>
        <v>0.52</v>
      </c>
      <c r="CX348">
        <v>777100</v>
      </c>
      <c r="DA348">
        <v>0.53</v>
      </c>
      <c r="DB348">
        <f t="shared" si="161"/>
        <v>0.53</v>
      </c>
      <c r="DM348">
        <v>777100</v>
      </c>
      <c r="DP348">
        <v>0.49</v>
      </c>
      <c r="DQ348">
        <f t="shared" si="162"/>
        <v>0.49</v>
      </c>
      <c r="EB348">
        <v>777100</v>
      </c>
      <c r="EE348">
        <v>0.53</v>
      </c>
      <c r="EF348">
        <f t="shared" si="163"/>
        <v>0.53</v>
      </c>
      <c r="EQ348">
        <v>777100</v>
      </c>
      <c r="ET348">
        <v>0.53</v>
      </c>
      <c r="EU348">
        <f t="shared" si="164"/>
        <v>0.53</v>
      </c>
      <c r="FF348">
        <v>777100</v>
      </c>
      <c r="FI348">
        <v>0.51</v>
      </c>
      <c r="FJ348">
        <f t="shared" si="165"/>
        <v>0.51</v>
      </c>
      <c r="FU348">
        <v>777100</v>
      </c>
      <c r="FX348">
        <v>0.52</v>
      </c>
      <c r="FY348">
        <f t="shared" si="166"/>
        <v>0.52</v>
      </c>
      <c r="GJ348">
        <v>777100</v>
      </c>
      <c r="GM348">
        <v>0.48</v>
      </c>
      <c r="GN348">
        <f t="shared" si="167"/>
        <v>0.48</v>
      </c>
      <c r="GY348">
        <v>777100</v>
      </c>
      <c r="HB348">
        <v>0.51</v>
      </c>
      <c r="HC348">
        <f t="shared" si="168"/>
        <v>0.51</v>
      </c>
      <c r="HN348">
        <v>777100</v>
      </c>
      <c r="HQ348">
        <v>0.42</v>
      </c>
      <c r="HR348">
        <f t="shared" si="169"/>
        <v>0.42</v>
      </c>
      <c r="ID348">
        <v>777501</v>
      </c>
      <c r="IG348">
        <v>0.55000000000000004</v>
      </c>
      <c r="IH348">
        <f t="shared" si="170"/>
        <v>0.55000000000000004</v>
      </c>
      <c r="IS348">
        <v>777501</v>
      </c>
      <c r="IV348">
        <v>0.51</v>
      </c>
      <c r="IW348">
        <f t="shared" si="171"/>
        <v>0.51</v>
      </c>
      <c r="JH348">
        <v>777501</v>
      </c>
      <c r="JK348">
        <v>0.51</v>
      </c>
      <c r="JL348">
        <f t="shared" si="172"/>
        <v>0.51</v>
      </c>
      <c r="JW348">
        <v>777501</v>
      </c>
      <c r="JZ348">
        <v>0.52</v>
      </c>
      <c r="KA348">
        <f t="shared" si="173"/>
        <v>0.52</v>
      </c>
      <c r="KL348">
        <v>777501</v>
      </c>
      <c r="KO348">
        <v>0.52</v>
      </c>
      <c r="KP348">
        <f t="shared" si="174"/>
        <v>0.52</v>
      </c>
      <c r="LA348">
        <v>777501</v>
      </c>
      <c r="LD348">
        <v>0.49</v>
      </c>
      <c r="LE348">
        <f t="shared" si="175"/>
        <v>0.49</v>
      </c>
      <c r="LP348">
        <v>777501</v>
      </c>
      <c r="LS348">
        <v>0.54</v>
      </c>
      <c r="LT348">
        <f t="shared" si="176"/>
        <v>0.54</v>
      </c>
      <c r="ME348">
        <v>777501</v>
      </c>
      <c r="MH348">
        <v>0.47</v>
      </c>
      <c r="MI348">
        <f t="shared" si="177"/>
        <v>0.47</v>
      </c>
      <c r="MT348">
        <v>777501</v>
      </c>
      <c r="MW348">
        <v>0.51</v>
      </c>
      <c r="MX348">
        <f t="shared" si="178"/>
        <v>0.51</v>
      </c>
      <c r="NI348">
        <v>777501</v>
      </c>
      <c r="NL348">
        <v>0.53</v>
      </c>
      <c r="NM348">
        <f t="shared" si="179"/>
        <v>0.53</v>
      </c>
      <c r="NX348">
        <v>777501</v>
      </c>
      <c r="OA348">
        <v>0.52</v>
      </c>
      <c r="OB348">
        <f t="shared" si="180"/>
        <v>0.52</v>
      </c>
      <c r="OM348">
        <v>777501</v>
      </c>
      <c r="OP348">
        <v>0.52</v>
      </c>
      <c r="OQ348">
        <f t="shared" si="181"/>
        <v>0.52</v>
      </c>
      <c r="PB348">
        <v>777501</v>
      </c>
      <c r="PE348">
        <v>0.51</v>
      </c>
      <c r="PF348">
        <f t="shared" si="182"/>
        <v>0.51</v>
      </c>
      <c r="PQ348">
        <v>777501</v>
      </c>
      <c r="PT348">
        <v>0.51</v>
      </c>
      <c r="PU348">
        <f t="shared" si="183"/>
        <v>0.51</v>
      </c>
      <c r="QF348">
        <v>777501</v>
      </c>
      <c r="QI348">
        <v>0.52</v>
      </c>
      <c r="QJ348">
        <f t="shared" si="184"/>
        <v>0.52</v>
      </c>
      <c r="QU348">
        <v>777501</v>
      </c>
      <c r="QX348">
        <v>0.54</v>
      </c>
      <c r="QY348">
        <f t="shared" si="185"/>
        <v>0.54</v>
      </c>
    </row>
    <row r="349" spans="12:467" x14ac:dyDescent="0.2">
      <c r="L349">
        <v>777101</v>
      </c>
      <c r="O349">
        <v>0.55000000000000004</v>
      </c>
      <c r="P349">
        <f t="shared" si="155"/>
        <v>0.55000000000000004</v>
      </c>
      <c r="AA349">
        <v>777101</v>
      </c>
      <c r="AD349">
        <v>0.5</v>
      </c>
      <c r="AE349">
        <f t="shared" si="156"/>
        <v>0.5</v>
      </c>
      <c r="AP349">
        <v>777101</v>
      </c>
      <c r="AS349">
        <v>0.53</v>
      </c>
      <c r="AT349">
        <f t="shared" si="157"/>
        <v>0.53</v>
      </c>
      <c r="BE349">
        <v>777101</v>
      </c>
      <c r="BH349">
        <v>0.5</v>
      </c>
      <c r="BI349">
        <f t="shared" si="158"/>
        <v>0.5</v>
      </c>
      <c r="BT349">
        <v>777101</v>
      </c>
      <c r="BW349">
        <v>0.38</v>
      </c>
      <c r="BX349">
        <f t="shared" si="159"/>
        <v>0.38</v>
      </c>
      <c r="CI349">
        <v>777101</v>
      </c>
      <c r="CL349">
        <v>0.51</v>
      </c>
      <c r="CM349">
        <f t="shared" si="160"/>
        <v>0.51</v>
      </c>
      <c r="CX349">
        <v>777101</v>
      </c>
      <c r="DA349">
        <v>0.51</v>
      </c>
      <c r="DB349">
        <f t="shared" si="161"/>
        <v>0.51</v>
      </c>
      <c r="DM349">
        <v>777101</v>
      </c>
      <c r="DP349">
        <v>0.54</v>
      </c>
      <c r="DQ349">
        <f t="shared" si="162"/>
        <v>0.54</v>
      </c>
      <c r="EB349">
        <v>777101</v>
      </c>
      <c r="EE349">
        <v>0.52</v>
      </c>
      <c r="EF349">
        <f t="shared" si="163"/>
        <v>0.52</v>
      </c>
      <c r="EQ349">
        <v>777101</v>
      </c>
      <c r="ET349">
        <v>0.52</v>
      </c>
      <c r="EU349">
        <f t="shared" si="164"/>
        <v>0.52</v>
      </c>
      <c r="FF349">
        <v>777101</v>
      </c>
      <c r="FI349">
        <v>0.53</v>
      </c>
      <c r="FJ349">
        <f t="shared" si="165"/>
        <v>0.53</v>
      </c>
      <c r="FU349">
        <v>777101</v>
      </c>
      <c r="FX349">
        <v>0.56000000000000005</v>
      </c>
      <c r="FY349">
        <f t="shared" si="166"/>
        <v>0.56000000000000005</v>
      </c>
      <c r="GJ349">
        <v>777101</v>
      </c>
      <c r="GM349">
        <v>0.5</v>
      </c>
      <c r="GN349">
        <f t="shared" si="167"/>
        <v>0.5</v>
      </c>
      <c r="GY349">
        <v>777101</v>
      </c>
      <c r="HB349">
        <v>0.56000000000000005</v>
      </c>
      <c r="HC349">
        <f t="shared" si="168"/>
        <v>0.56000000000000005</v>
      </c>
      <c r="HN349">
        <v>777101</v>
      </c>
      <c r="HQ349">
        <v>0.46</v>
      </c>
      <c r="HR349">
        <f t="shared" si="169"/>
        <v>0.46</v>
      </c>
      <c r="ID349">
        <v>777502</v>
      </c>
      <c r="IG349">
        <v>0.53</v>
      </c>
      <c r="IH349">
        <f t="shared" si="170"/>
        <v>0.53</v>
      </c>
      <c r="IS349">
        <v>777502</v>
      </c>
      <c r="IV349">
        <v>0.56999999999999995</v>
      </c>
      <c r="IW349">
        <f t="shared" si="171"/>
        <v>0.56999999999999995</v>
      </c>
      <c r="JH349">
        <v>777502</v>
      </c>
      <c r="JK349">
        <v>0.53</v>
      </c>
      <c r="JL349">
        <f t="shared" si="172"/>
        <v>0.53</v>
      </c>
      <c r="JW349">
        <v>777502</v>
      </c>
      <c r="JZ349">
        <v>0.55000000000000004</v>
      </c>
      <c r="KA349">
        <f t="shared" si="173"/>
        <v>0.55000000000000004</v>
      </c>
      <c r="KL349">
        <v>777502</v>
      </c>
      <c r="KO349">
        <v>0.52</v>
      </c>
      <c r="KP349">
        <f t="shared" si="174"/>
        <v>0.52</v>
      </c>
      <c r="LA349">
        <v>777502</v>
      </c>
      <c r="LD349">
        <v>0.55000000000000004</v>
      </c>
      <c r="LE349">
        <f t="shared" si="175"/>
        <v>0.55000000000000004</v>
      </c>
      <c r="LP349">
        <v>777502</v>
      </c>
      <c r="LS349">
        <v>0.54</v>
      </c>
      <c r="LT349">
        <f t="shared" si="176"/>
        <v>0.54</v>
      </c>
      <c r="ME349">
        <v>777502</v>
      </c>
      <c r="MH349">
        <v>0.56000000000000005</v>
      </c>
      <c r="MI349">
        <f t="shared" si="177"/>
        <v>0.56000000000000005</v>
      </c>
      <c r="MT349">
        <v>777502</v>
      </c>
      <c r="MW349">
        <v>0.59</v>
      </c>
      <c r="MX349">
        <f t="shared" si="178"/>
        <v>0.59</v>
      </c>
      <c r="NI349">
        <v>777502</v>
      </c>
      <c r="NL349">
        <v>0.54</v>
      </c>
      <c r="NM349">
        <f t="shared" si="179"/>
        <v>0.54</v>
      </c>
      <c r="NX349">
        <v>777502</v>
      </c>
      <c r="OA349">
        <v>0.56999999999999995</v>
      </c>
      <c r="OB349">
        <f t="shared" si="180"/>
        <v>0.56999999999999995</v>
      </c>
      <c r="OM349">
        <v>777502</v>
      </c>
      <c r="OP349">
        <v>0.52</v>
      </c>
      <c r="OQ349">
        <f t="shared" si="181"/>
        <v>0.52</v>
      </c>
      <c r="PB349">
        <v>777502</v>
      </c>
      <c r="PE349">
        <v>0.55000000000000004</v>
      </c>
      <c r="PF349">
        <f t="shared" si="182"/>
        <v>0.55000000000000004</v>
      </c>
      <c r="PQ349">
        <v>777502</v>
      </c>
      <c r="PT349">
        <v>0.54</v>
      </c>
      <c r="PU349">
        <f t="shared" si="183"/>
        <v>0.54</v>
      </c>
      <c r="QF349">
        <v>777502</v>
      </c>
      <c r="QI349">
        <v>0.56999999999999995</v>
      </c>
      <c r="QJ349">
        <f t="shared" si="184"/>
        <v>0.56999999999999995</v>
      </c>
      <c r="QU349">
        <v>777502</v>
      </c>
      <c r="QX349">
        <v>0.54</v>
      </c>
      <c r="QY349">
        <f t="shared" si="185"/>
        <v>0.54</v>
      </c>
    </row>
    <row r="350" spans="12:467" x14ac:dyDescent="0.2">
      <c r="L350">
        <v>777102</v>
      </c>
      <c r="O350">
        <v>0.43</v>
      </c>
      <c r="P350">
        <f t="shared" si="155"/>
        <v>0.43</v>
      </c>
      <c r="AA350">
        <v>777102</v>
      </c>
      <c r="AD350">
        <v>0.45</v>
      </c>
      <c r="AE350">
        <f t="shared" si="156"/>
        <v>0.45</v>
      </c>
      <c r="AP350">
        <v>777102</v>
      </c>
      <c r="AS350">
        <v>0.46</v>
      </c>
      <c r="AT350">
        <f t="shared" si="157"/>
        <v>0.46</v>
      </c>
      <c r="BE350">
        <v>777102</v>
      </c>
      <c r="BH350">
        <v>0.37</v>
      </c>
      <c r="BI350">
        <f t="shared" si="158"/>
        <v>0.37</v>
      </c>
      <c r="BT350">
        <v>777102</v>
      </c>
      <c r="BW350">
        <v>0.54</v>
      </c>
      <c r="BX350">
        <f t="shared" si="159"/>
        <v>0.54</v>
      </c>
      <c r="CI350">
        <v>777102</v>
      </c>
      <c r="CL350">
        <v>0.43</v>
      </c>
      <c r="CM350">
        <f t="shared" si="160"/>
        <v>0.43</v>
      </c>
      <c r="CX350">
        <v>777102</v>
      </c>
      <c r="DA350">
        <v>0.44</v>
      </c>
      <c r="DB350">
        <f t="shared" si="161"/>
        <v>0.44</v>
      </c>
      <c r="DM350">
        <v>777102</v>
      </c>
      <c r="DP350">
        <v>0.44</v>
      </c>
      <c r="DQ350">
        <f t="shared" si="162"/>
        <v>0.44</v>
      </c>
      <c r="EB350">
        <v>777102</v>
      </c>
      <c r="EE350">
        <v>0.43</v>
      </c>
      <c r="EF350">
        <f t="shared" si="163"/>
        <v>0.43</v>
      </c>
      <c r="EQ350">
        <v>777102</v>
      </c>
      <c r="ET350">
        <v>0.43</v>
      </c>
      <c r="EU350">
        <f t="shared" si="164"/>
        <v>0.43</v>
      </c>
      <c r="FF350">
        <v>777102</v>
      </c>
      <c r="FI350">
        <v>0.43</v>
      </c>
      <c r="FJ350">
        <f t="shared" si="165"/>
        <v>0.43</v>
      </c>
      <c r="FU350">
        <v>777102</v>
      </c>
      <c r="FX350">
        <v>0.45</v>
      </c>
      <c r="FY350">
        <f t="shared" si="166"/>
        <v>0.45</v>
      </c>
      <c r="GJ350">
        <v>777102</v>
      </c>
      <c r="GM350">
        <v>0.42</v>
      </c>
      <c r="GN350">
        <f t="shared" si="167"/>
        <v>0.42</v>
      </c>
      <c r="GY350">
        <v>777102</v>
      </c>
      <c r="HB350">
        <v>0.45</v>
      </c>
      <c r="HC350">
        <f t="shared" si="168"/>
        <v>0.45</v>
      </c>
      <c r="HN350">
        <v>777102</v>
      </c>
      <c r="HQ350">
        <v>0.45</v>
      </c>
      <c r="HR350">
        <f t="shared" si="169"/>
        <v>0.45</v>
      </c>
      <c r="ID350">
        <v>777483</v>
      </c>
      <c r="IG350">
        <v>0.49</v>
      </c>
      <c r="IH350">
        <f t="shared" si="170"/>
        <v>0.49</v>
      </c>
      <c r="IS350">
        <v>777483</v>
      </c>
      <c r="IV350">
        <v>0.5</v>
      </c>
      <c r="IW350">
        <f t="shared" si="171"/>
        <v>0.5</v>
      </c>
      <c r="JH350">
        <v>777483</v>
      </c>
      <c r="JK350">
        <v>0.5</v>
      </c>
      <c r="JL350">
        <f t="shared" si="172"/>
        <v>0.5</v>
      </c>
      <c r="JW350">
        <v>777483</v>
      </c>
      <c r="JZ350">
        <v>0.49</v>
      </c>
      <c r="KA350">
        <f t="shared" si="173"/>
        <v>0.49</v>
      </c>
      <c r="KL350">
        <v>777483</v>
      </c>
      <c r="KO350">
        <v>0.48</v>
      </c>
      <c r="KP350">
        <f t="shared" si="174"/>
        <v>0.48</v>
      </c>
      <c r="LA350">
        <v>777483</v>
      </c>
      <c r="LD350">
        <v>0.43</v>
      </c>
      <c r="LE350">
        <f t="shared" si="175"/>
        <v>0.43</v>
      </c>
      <c r="LP350">
        <v>777483</v>
      </c>
      <c r="LS350">
        <v>0.46</v>
      </c>
      <c r="LT350">
        <f t="shared" si="176"/>
        <v>0.46</v>
      </c>
      <c r="ME350">
        <v>777483</v>
      </c>
      <c r="MH350">
        <v>0.48</v>
      </c>
      <c r="MI350">
        <f t="shared" si="177"/>
        <v>0.48</v>
      </c>
      <c r="MT350">
        <v>777483</v>
      </c>
      <c r="MW350">
        <v>0.52</v>
      </c>
      <c r="MX350">
        <f t="shared" si="178"/>
        <v>0.52</v>
      </c>
      <c r="NI350">
        <v>777483</v>
      </c>
      <c r="NL350">
        <v>0.48</v>
      </c>
      <c r="NM350">
        <f t="shared" si="179"/>
        <v>0.48</v>
      </c>
      <c r="NX350">
        <v>777483</v>
      </c>
      <c r="OA350">
        <v>0.48</v>
      </c>
      <c r="OB350">
        <f t="shared" si="180"/>
        <v>0.48</v>
      </c>
      <c r="OM350">
        <v>777483</v>
      </c>
      <c r="OP350">
        <v>0.47</v>
      </c>
      <c r="OQ350">
        <f t="shared" si="181"/>
        <v>0.47</v>
      </c>
      <c r="PB350">
        <v>777483</v>
      </c>
      <c r="PE350">
        <v>0.45</v>
      </c>
      <c r="PF350">
        <f t="shared" si="182"/>
        <v>0.45</v>
      </c>
      <c r="PQ350">
        <v>777483</v>
      </c>
      <c r="PT350">
        <v>0.49</v>
      </c>
      <c r="PU350">
        <f t="shared" si="183"/>
        <v>0.49</v>
      </c>
      <c r="QF350">
        <v>777483</v>
      </c>
      <c r="QI350">
        <v>0.47</v>
      </c>
      <c r="QJ350">
        <f t="shared" si="184"/>
        <v>0.47</v>
      </c>
      <c r="QU350">
        <v>777483</v>
      </c>
      <c r="QX350">
        <v>0.47</v>
      </c>
      <c r="QY350">
        <f t="shared" si="185"/>
        <v>0.47</v>
      </c>
    </row>
    <row r="351" spans="12:467" x14ac:dyDescent="0.2">
      <c r="L351">
        <v>777105</v>
      </c>
      <c r="O351">
        <v>0.53</v>
      </c>
      <c r="P351">
        <f t="shared" si="155"/>
        <v>0.53</v>
      </c>
      <c r="AA351">
        <v>777105</v>
      </c>
      <c r="AD351">
        <v>0.51</v>
      </c>
      <c r="AE351">
        <f t="shared" si="156"/>
        <v>0.51</v>
      </c>
      <c r="AP351">
        <v>777105</v>
      </c>
      <c r="AS351">
        <v>0.7</v>
      </c>
      <c r="AT351">
        <f t="shared" si="157"/>
        <v>0.7</v>
      </c>
      <c r="BE351">
        <v>777105</v>
      </c>
      <c r="BH351">
        <v>0.53</v>
      </c>
      <c r="BI351">
        <f t="shared" si="158"/>
        <v>0.53</v>
      </c>
      <c r="BT351">
        <v>777105</v>
      </c>
      <c r="BW351">
        <v>0.49</v>
      </c>
      <c r="BX351">
        <f t="shared" si="159"/>
        <v>0.49</v>
      </c>
      <c r="CI351">
        <v>777105</v>
      </c>
      <c r="CL351">
        <v>0.53</v>
      </c>
      <c r="CM351">
        <f t="shared" si="160"/>
        <v>0.53</v>
      </c>
      <c r="CX351">
        <v>777105</v>
      </c>
      <c r="DA351">
        <v>0.55000000000000004</v>
      </c>
      <c r="DB351">
        <f t="shared" si="161"/>
        <v>0.55000000000000004</v>
      </c>
      <c r="DM351">
        <v>777105</v>
      </c>
      <c r="DP351">
        <v>0.52</v>
      </c>
      <c r="DQ351">
        <f t="shared" si="162"/>
        <v>0.52</v>
      </c>
      <c r="EB351">
        <v>777105</v>
      </c>
      <c r="EE351">
        <v>0.51</v>
      </c>
      <c r="EF351">
        <f t="shared" si="163"/>
        <v>0.51</v>
      </c>
      <c r="EQ351">
        <v>777105</v>
      </c>
      <c r="ET351">
        <v>0.51</v>
      </c>
      <c r="EU351">
        <f t="shared" si="164"/>
        <v>0.51</v>
      </c>
      <c r="FF351">
        <v>777105</v>
      </c>
      <c r="FI351">
        <v>0.53</v>
      </c>
      <c r="FJ351">
        <f t="shared" si="165"/>
        <v>0.53</v>
      </c>
      <c r="FU351">
        <v>777105</v>
      </c>
      <c r="FX351">
        <v>0.53</v>
      </c>
      <c r="FY351">
        <f t="shared" si="166"/>
        <v>0.53</v>
      </c>
      <c r="GJ351">
        <v>777105</v>
      </c>
      <c r="GM351">
        <v>0.54</v>
      </c>
      <c r="GN351">
        <f t="shared" si="167"/>
        <v>0.54</v>
      </c>
      <c r="GY351">
        <v>777105</v>
      </c>
      <c r="HB351">
        <v>0.56000000000000005</v>
      </c>
      <c r="HC351">
        <f t="shared" si="168"/>
        <v>0.56000000000000005</v>
      </c>
      <c r="HN351">
        <v>777105</v>
      </c>
      <c r="HQ351">
        <v>0.54</v>
      </c>
      <c r="HR351">
        <f t="shared" si="169"/>
        <v>0.54</v>
      </c>
      <c r="ID351">
        <v>777484</v>
      </c>
      <c r="IG351">
        <v>0.51</v>
      </c>
      <c r="IH351">
        <f t="shared" si="170"/>
        <v>0.51</v>
      </c>
      <c r="IS351">
        <v>777484</v>
      </c>
      <c r="IV351">
        <v>0.49</v>
      </c>
      <c r="IW351">
        <f t="shared" si="171"/>
        <v>0.49</v>
      </c>
      <c r="JH351">
        <v>777484</v>
      </c>
      <c r="JK351">
        <v>0.52</v>
      </c>
      <c r="JL351">
        <f t="shared" si="172"/>
        <v>0.52</v>
      </c>
      <c r="JW351">
        <v>777484</v>
      </c>
      <c r="JZ351">
        <v>0.49</v>
      </c>
      <c r="KA351">
        <f t="shared" si="173"/>
        <v>0.49</v>
      </c>
      <c r="KL351">
        <v>777484</v>
      </c>
      <c r="KO351">
        <v>0.49</v>
      </c>
      <c r="KP351">
        <f t="shared" si="174"/>
        <v>0.49</v>
      </c>
      <c r="LA351">
        <v>777484</v>
      </c>
      <c r="LD351">
        <v>0.48</v>
      </c>
      <c r="LE351">
        <f t="shared" si="175"/>
        <v>0.48</v>
      </c>
      <c r="LP351">
        <v>777484</v>
      </c>
      <c r="LS351">
        <v>0.5</v>
      </c>
      <c r="LT351">
        <f t="shared" si="176"/>
        <v>0.5</v>
      </c>
      <c r="ME351">
        <v>777484</v>
      </c>
      <c r="MH351">
        <v>0.53</v>
      </c>
      <c r="MI351">
        <f t="shared" si="177"/>
        <v>0.53</v>
      </c>
      <c r="MT351">
        <v>777484</v>
      </c>
      <c r="MW351">
        <v>0.55000000000000004</v>
      </c>
      <c r="MX351">
        <f t="shared" si="178"/>
        <v>0.55000000000000004</v>
      </c>
      <c r="NI351">
        <v>777484</v>
      </c>
      <c r="NL351">
        <v>0.51</v>
      </c>
      <c r="NM351">
        <f t="shared" si="179"/>
        <v>0.51</v>
      </c>
      <c r="NX351">
        <v>777484</v>
      </c>
      <c r="OA351">
        <v>0.54</v>
      </c>
      <c r="OB351">
        <f t="shared" si="180"/>
        <v>0.54</v>
      </c>
      <c r="OM351">
        <v>777484</v>
      </c>
      <c r="OP351">
        <v>0.54</v>
      </c>
      <c r="OQ351">
        <f t="shared" si="181"/>
        <v>0.54</v>
      </c>
      <c r="PB351">
        <v>777484</v>
      </c>
      <c r="PE351">
        <v>0.52</v>
      </c>
      <c r="PF351">
        <f t="shared" si="182"/>
        <v>0.52</v>
      </c>
      <c r="PQ351">
        <v>777484</v>
      </c>
      <c r="PT351">
        <v>0.53</v>
      </c>
      <c r="PU351">
        <f t="shared" si="183"/>
        <v>0.53</v>
      </c>
      <c r="QF351">
        <v>777484</v>
      </c>
      <c r="QI351">
        <v>0.5</v>
      </c>
      <c r="QJ351">
        <f t="shared" si="184"/>
        <v>0.5</v>
      </c>
      <c r="QU351">
        <v>777484</v>
      </c>
      <c r="QX351">
        <v>0.52</v>
      </c>
      <c r="QY351">
        <f t="shared" si="185"/>
        <v>0.52</v>
      </c>
    </row>
    <row r="352" spans="12:467" x14ac:dyDescent="0.2">
      <c r="L352">
        <v>777107</v>
      </c>
      <c r="O352">
        <v>0.6</v>
      </c>
      <c r="P352">
        <f t="shared" si="155"/>
        <v>0.6</v>
      </c>
      <c r="AA352">
        <v>777107</v>
      </c>
      <c r="AD352">
        <v>0.59</v>
      </c>
      <c r="AE352">
        <f t="shared" si="156"/>
        <v>0.59</v>
      </c>
      <c r="AP352">
        <v>777107</v>
      </c>
      <c r="AS352">
        <v>0.56999999999999995</v>
      </c>
      <c r="AT352">
        <f t="shared" si="157"/>
        <v>0.56999999999999995</v>
      </c>
      <c r="BE352">
        <v>777107</v>
      </c>
      <c r="BH352">
        <v>0.51</v>
      </c>
      <c r="BI352">
        <f t="shared" si="158"/>
        <v>0.51</v>
      </c>
      <c r="BT352">
        <v>777107</v>
      </c>
      <c r="BW352">
        <v>0.51</v>
      </c>
      <c r="BX352">
        <f t="shared" si="159"/>
        <v>0.51</v>
      </c>
      <c r="CI352">
        <v>777107</v>
      </c>
      <c r="CL352">
        <v>0.59</v>
      </c>
      <c r="CM352">
        <f t="shared" si="160"/>
        <v>0.59</v>
      </c>
      <c r="CX352">
        <v>777107</v>
      </c>
      <c r="DA352">
        <v>0.56000000000000005</v>
      </c>
      <c r="DB352">
        <f t="shared" si="161"/>
        <v>0.56000000000000005</v>
      </c>
      <c r="DM352">
        <v>777107</v>
      </c>
      <c r="DP352">
        <v>0.59</v>
      </c>
      <c r="DQ352">
        <f t="shared" si="162"/>
        <v>0.59</v>
      </c>
      <c r="EB352">
        <v>777107</v>
      </c>
      <c r="EE352">
        <v>0.59</v>
      </c>
      <c r="EF352">
        <f t="shared" si="163"/>
        <v>0.59</v>
      </c>
      <c r="EQ352">
        <v>777107</v>
      </c>
      <c r="ET352">
        <v>0.59</v>
      </c>
      <c r="EU352">
        <f t="shared" si="164"/>
        <v>0.59</v>
      </c>
      <c r="FF352">
        <v>777107</v>
      </c>
      <c r="FI352">
        <v>0.57999999999999996</v>
      </c>
      <c r="FJ352">
        <f t="shared" si="165"/>
        <v>0.57999999999999996</v>
      </c>
      <c r="FU352">
        <v>777107</v>
      </c>
      <c r="FX352">
        <v>0.57999999999999996</v>
      </c>
      <c r="FY352">
        <f t="shared" si="166"/>
        <v>0.57999999999999996</v>
      </c>
      <c r="GJ352">
        <v>777107</v>
      </c>
      <c r="GM352">
        <v>0.56999999999999995</v>
      </c>
      <c r="GN352">
        <f t="shared" si="167"/>
        <v>0.56999999999999995</v>
      </c>
      <c r="GY352">
        <v>777107</v>
      </c>
      <c r="HB352">
        <v>0.59</v>
      </c>
      <c r="HC352">
        <f t="shared" si="168"/>
        <v>0.59</v>
      </c>
      <c r="HN352">
        <v>777107</v>
      </c>
      <c r="HQ352">
        <v>0.65</v>
      </c>
      <c r="HR352">
        <f t="shared" si="169"/>
        <v>0.65</v>
      </c>
      <c r="ID352">
        <v>777485</v>
      </c>
      <c r="IG352">
        <v>0.47</v>
      </c>
      <c r="IH352">
        <f t="shared" si="170"/>
        <v>0.47</v>
      </c>
      <c r="IS352">
        <v>777485</v>
      </c>
      <c r="IV352">
        <v>0.49</v>
      </c>
      <c r="IW352">
        <f t="shared" si="171"/>
        <v>0.49</v>
      </c>
      <c r="JH352">
        <v>777485</v>
      </c>
      <c r="JK352">
        <v>0.5</v>
      </c>
      <c r="JL352">
        <f t="shared" si="172"/>
        <v>0.5</v>
      </c>
      <c r="JW352">
        <v>777485</v>
      </c>
      <c r="JZ352">
        <v>0.46</v>
      </c>
      <c r="KA352">
        <f t="shared" si="173"/>
        <v>0.46</v>
      </c>
      <c r="KL352">
        <v>777485</v>
      </c>
      <c r="KO352">
        <v>0.51</v>
      </c>
      <c r="KP352">
        <f t="shared" si="174"/>
        <v>0.51</v>
      </c>
      <c r="LA352">
        <v>777485</v>
      </c>
      <c r="LD352">
        <v>0.47</v>
      </c>
      <c r="LE352">
        <f t="shared" si="175"/>
        <v>0.47</v>
      </c>
      <c r="LP352">
        <v>777485</v>
      </c>
      <c r="LS352">
        <v>0.48</v>
      </c>
      <c r="LT352">
        <f t="shared" si="176"/>
        <v>0.48</v>
      </c>
      <c r="ME352">
        <v>777485</v>
      </c>
      <c r="MH352">
        <v>0.46</v>
      </c>
      <c r="MI352">
        <f t="shared" si="177"/>
        <v>0.46</v>
      </c>
      <c r="MT352">
        <v>777485</v>
      </c>
      <c r="MW352">
        <v>0.52</v>
      </c>
      <c r="MX352">
        <f t="shared" si="178"/>
        <v>0.52</v>
      </c>
      <c r="NI352">
        <v>777485</v>
      </c>
      <c r="NL352">
        <v>0.47</v>
      </c>
      <c r="NM352">
        <f t="shared" si="179"/>
        <v>0.47</v>
      </c>
      <c r="NX352">
        <v>777485</v>
      </c>
      <c r="OA352">
        <v>0.52</v>
      </c>
      <c r="OB352">
        <f t="shared" si="180"/>
        <v>0.52</v>
      </c>
      <c r="OM352">
        <v>777485</v>
      </c>
      <c r="OP352">
        <v>0.49</v>
      </c>
      <c r="OQ352">
        <f t="shared" si="181"/>
        <v>0.49</v>
      </c>
      <c r="PB352">
        <v>777485</v>
      </c>
      <c r="PE352">
        <v>0.49</v>
      </c>
      <c r="PF352">
        <f t="shared" si="182"/>
        <v>0.49</v>
      </c>
      <c r="PQ352">
        <v>777485</v>
      </c>
      <c r="PT352">
        <v>0.49</v>
      </c>
      <c r="PU352">
        <f t="shared" si="183"/>
        <v>0.49</v>
      </c>
      <c r="QF352">
        <v>777485</v>
      </c>
      <c r="QI352">
        <v>0.49</v>
      </c>
      <c r="QJ352">
        <f t="shared" si="184"/>
        <v>0.49</v>
      </c>
      <c r="QU352">
        <v>777485</v>
      </c>
      <c r="QX352">
        <v>0.48</v>
      </c>
      <c r="QY352">
        <f t="shared" si="185"/>
        <v>0.48</v>
      </c>
    </row>
    <row r="353" spans="12:467" x14ac:dyDescent="0.2">
      <c r="L353">
        <v>777108</v>
      </c>
      <c r="O353">
        <v>0.56000000000000005</v>
      </c>
      <c r="P353">
        <f t="shared" si="155"/>
        <v>0.56000000000000005</v>
      </c>
      <c r="AA353">
        <v>777108</v>
      </c>
      <c r="AD353">
        <v>0.56999999999999995</v>
      </c>
      <c r="AE353">
        <f t="shared" si="156"/>
        <v>0.56999999999999995</v>
      </c>
      <c r="AP353">
        <v>777108</v>
      </c>
      <c r="AS353">
        <v>0.53</v>
      </c>
      <c r="AT353">
        <f t="shared" si="157"/>
        <v>0.53</v>
      </c>
      <c r="BE353">
        <v>777108</v>
      </c>
      <c r="BH353">
        <v>0.59</v>
      </c>
      <c r="BI353">
        <f t="shared" si="158"/>
        <v>0.59</v>
      </c>
      <c r="BT353">
        <v>777108</v>
      </c>
      <c r="BW353">
        <v>0.57999999999999996</v>
      </c>
      <c r="BX353">
        <f t="shared" si="159"/>
        <v>0.57999999999999996</v>
      </c>
      <c r="CI353">
        <v>777108</v>
      </c>
      <c r="CL353">
        <v>0.56000000000000005</v>
      </c>
      <c r="CM353">
        <f t="shared" si="160"/>
        <v>0.56000000000000005</v>
      </c>
      <c r="CX353">
        <v>777108</v>
      </c>
      <c r="DA353">
        <v>0.56000000000000005</v>
      </c>
      <c r="DB353">
        <f t="shared" si="161"/>
        <v>0.56000000000000005</v>
      </c>
      <c r="DM353">
        <v>777108</v>
      </c>
      <c r="DP353">
        <v>0.56000000000000005</v>
      </c>
      <c r="DQ353">
        <f t="shared" si="162"/>
        <v>0.56000000000000005</v>
      </c>
      <c r="EB353">
        <v>777108</v>
      </c>
      <c r="EE353">
        <v>0.56000000000000005</v>
      </c>
      <c r="EF353">
        <f t="shared" si="163"/>
        <v>0.56000000000000005</v>
      </c>
      <c r="EQ353">
        <v>777108</v>
      </c>
      <c r="ET353">
        <v>0.56000000000000005</v>
      </c>
      <c r="EU353">
        <f t="shared" si="164"/>
        <v>0.56000000000000005</v>
      </c>
      <c r="FF353">
        <v>777108</v>
      </c>
      <c r="FI353">
        <v>0.56999999999999995</v>
      </c>
      <c r="FJ353">
        <f t="shared" si="165"/>
        <v>0.56999999999999995</v>
      </c>
      <c r="FU353">
        <v>777108</v>
      </c>
      <c r="FX353">
        <v>0.57999999999999996</v>
      </c>
      <c r="FY353">
        <f t="shared" si="166"/>
        <v>0.57999999999999996</v>
      </c>
      <c r="GJ353">
        <v>777108</v>
      </c>
      <c r="GM353">
        <v>0.54</v>
      </c>
      <c r="GN353">
        <f t="shared" si="167"/>
        <v>0.54</v>
      </c>
      <c r="GY353">
        <v>777108</v>
      </c>
      <c r="HB353">
        <v>0.59</v>
      </c>
      <c r="HC353">
        <f t="shared" si="168"/>
        <v>0.59</v>
      </c>
      <c r="HN353">
        <v>777108</v>
      </c>
      <c r="HQ353">
        <v>0.53</v>
      </c>
      <c r="HR353">
        <f t="shared" si="169"/>
        <v>0.53</v>
      </c>
      <c r="ID353">
        <v>777467</v>
      </c>
      <c r="IG353">
        <v>0.45</v>
      </c>
      <c r="IH353">
        <f t="shared" si="170"/>
        <v>0.45</v>
      </c>
      <c r="IS353">
        <v>777467</v>
      </c>
      <c r="IV353">
        <v>0.45</v>
      </c>
      <c r="IW353">
        <f t="shared" si="171"/>
        <v>0.45</v>
      </c>
      <c r="JH353">
        <v>777467</v>
      </c>
      <c r="JK353">
        <v>0.44</v>
      </c>
      <c r="JL353">
        <f t="shared" si="172"/>
        <v>0.44</v>
      </c>
      <c r="JW353">
        <v>777467</v>
      </c>
      <c r="JZ353">
        <v>0.42</v>
      </c>
      <c r="KA353">
        <f t="shared" si="173"/>
        <v>0.42</v>
      </c>
      <c r="KL353">
        <v>777467</v>
      </c>
      <c r="KO353">
        <v>0.45</v>
      </c>
      <c r="KP353">
        <f t="shared" si="174"/>
        <v>0.45</v>
      </c>
      <c r="LA353">
        <v>777467</v>
      </c>
      <c r="LD353">
        <v>0.44</v>
      </c>
      <c r="LE353">
        <f t="shared" si="175"/>
        <v>0.44</v>
      </c>
      <c r="LP353">
        <v>777467</v>
      </c>
      <c r="LS353">
        <v>0.44</v>
      </c>
      <c r="LT353">
        <f t="shared" si="176"/>
        <v>0.44</v>
      </c>
      <c r="ME353">
        <v>777467</v>
      </c>
      <c r="MH353">
        <v>0.41</v>
      </c>
      <c r="MI353">
        <f t="shared" si="177"/>
        <v>0.41</v>
      </c>
      <c r="MT353">
        <v>777467</v>
      </c>
      <c r="MW353">
        <v>0.62</v>
      </c>
      <c r="MX353">
        <f t="shared" si="178"/>
        <v>0.62</v>
      </c>
      <c r="NI353">
        <v>777467</v>
      </c>
      <c r="NL353">
        <v>0.44</v>
      </c>
      <c r="NM353">
        <f t="shared" si="179"/>
        <v>0.44</v>
      </c>
      <c r="NX353">
        <v>777467</v>
      </c>
      <c r="OA353">
        <v>0.5</v>
      </c>
      <c r="OB353">
        <f t="shared" si="180"/>
        <v>0.5</v>
      </c>
      <c r="OM353">
        <v>777467</v>
      </c>
      <c r="OP353">
        <v>0.48</v>
      </c>
      <c r="OQ353">
        <f t="shared" si="181"/>
        <v>0.48</v>
      </c>
      <c r="PB353">
        <v>777467</v>
      </c>
      <c r="PE353">
        <v>0.45</v>
      </c>
      <c r="PF353">
        <f t="shared" si="182"/>
        <v>0.45</v>
      </c>
      <c r="PQ353">
        <v>777467</v>
      </c>
      <c r="PT353">
        <v>0.42</v>
      </c>
      <c r="PU353">
        <f t="shared" si="183"/>
        <v>0.42</v>
      </c>
      <c r="QF353">
        <v>777467</v>
      </c>
      <c r="QI353">
        <v>0.42</v>
      </c>
      <c r="QJ353">
        <f t="shared" si="184"/>
        <v>0.42</v>
      </c>
      <c r="QU353">
        <v>777467</v>
      </c>
      <c r="QX353">
        <v>0.45</v>
      </c>
      <c r="QY353">
        <f t="shared" si="185"/>
        <v>0.45</v>
      </c>
    </row>
    <row r="354" spans="12:467" x14ac:dyDescent="0.2">
      <c r="L354">
        <v>777109</v>
      </c>
      <c r="O354">
        <v>0.49</v>
      </c>
      <c r="P354">
        <f t="shared" si="155"/>
        <v>0.49</v>
      </c>
      <c r="AA354">
        <v>777109</v>
      </c>
      <c r="AD354">
        <v>0.49</v>
      </c>
      <c r="AE354">
        <f t="shared" si="156"/>
        <v>0.49</v>
      </c>
      <c r="AP354">
        <v>777109</v>
      </c>
      <c r="AS354">
        <v>0.27</v>
      </c>
      <c r="AT354">
        <f t="shared" si="157"/>
        <v>0.27</v>
      </c>
      <c r="BE354">
        <v>777109</v>
      </c>
      <c r="BH354">
        <v>0.4</v>
      </c>
      <c r="BI354">
        <f t="shared" si="158"/>
        <v>0.4</v>
      </c>
      <c r="BT354">
        <v>777109</v>
      </c>
      <c r="BW354">
        <v>0.25</v>
      </c>
      <c r="BX354">
        <f t="shared" si="159"/>
        <v>0.25</v>
      </c>
      <c r="CI354">
        <v>777109</v>
      </c>
      <c r="CL354">
        <v>0.49</v>
      </c>
      <c r="CM354">
        <f t="shared" si="160"/>
        <v>0.49</v>
      </c>
      <c r="CX354">
        <v>777109</v>
      </c>
      <c r="DA354">
        <v>0.49</v>
      </c>
      <c r="DB354">
        <f t="shared" si="161"/>
        <v>0.49</v>
      </c>
      <c r="DM354">
        <v>777109</v>
      </c>
      <c r="DP354">
        <v>0.49</v>
      </c>
      <c r="DQ354">
        <f t="shared" si="162"/>
        <v>0.49</v>
      </c>
      <c r="EB354">
        <v>777109</v>
      </c>
      <c r="EE354">
        <v>0.48</v>
      </c>
      <c r="EF354">
        <f t="shared" si="163"/>
        <v>0.48</v>
      </c>
      <c r="EQ354">
        <v>777109</v>
      </c>
      <c r="ET354">
        <v>0.48</v>
      </c>
      <c r="EU354">
        <f t="shared" si="164"/>
        <v>0.48</v>
      </c>
      <c r="FF354">
        <v>777109</v>
      </c>
      <c r="FI354">
        <v>0.48</v>
      </c>
      <c r="FJ354">
        <f t="shared" si="165"/>
        <v>0.48</v>
      </c>
      <c r="FU354">
        <v>777109</v>
      </c>
      <c r="FX354">
        <v>0.49</v>
      </c>
      <c r="FY354">
        <f t="shared" si="166"/>
        <v>0.49</v>
      </c>
      <c r="GJ354">
        <v>777109</v>
      </c>
      <c r="GM354">
        <v>0.49</v>
      </c>
      <c r="GN354">
        <f t="shared" si="167"/>
        <v>0.49</v>
      </c>
      <c r="GY354">
        <v>777109</v>
      </c>
      <c r="HB354">
        <v>0.5</v>
      </c>
      <c r="HC354">
        <f t="shared" si="168"/>
        <v>0.5</v>
      </c>
      <c r="HN354">
        <v>777109</v>
      </c>
      <c r="HQ354">
        <v>0.38</v>
      </c>
      <c r="HR354">
        <f t="shared" si="169"/>
        <v>0.38</v>
      </c>
      <c r="ID354">
        <v>777468</v>
      </c>
      <c r="IG354">
        <v>0.53</v>
      </c>
      <c r="IH354">
        <f t="shared" si="170"/>
        <v>0.53</v>
      </c>
      <c r="IS354">
        <v>777468</v>
      </c>
      <c r="IV354">
        <v>0.48</v>
      </c>
      <c r="IW354">
        <f t="shared" si="171"/>
        <v>0.48</v>
      </c>
      <c r="JH354">
        <v>777468</v>
      </c>
      <c r="JK354">
        <v>0.51</v>
      </c>
      <c r="JL354">
        <f t="shared" si="172"/>
        <v>0.51</v>
      </c>
      <c r="JW354">
        <v>777468</v>
      </c>
      <c r="JZ354">
        <v>0.5</v>
      </c>
      <c r="KA354">
        <f t="shared" si="173"/>
        <v>0.5</v>
      </c>
      <c r="KL354">
        <v>777468</v>
      </c>
      <c r="KO354">
        <v>0.5</v>
      </c>
      <c r="KP354">
        <f t="shared" si="174"/>
        <v>0.5</v>
      </c>
      <c r="LA354">
        <v>777468</v>
      </c>
      <c r="LD354">
        <v>0.51</v>
      </c>
      <c r="LE354">
        <f t="shared" si="175"/>
        <v>0.51</v>
      </c>
      <c r="LP354">
        <v>777468</v>
      </c>
      <c r="LS354">
        <v>0.5</v>
      </c>
      <c r="LT354">
        <f t="shared" si="176"/>
        <v>0.5</v>
      </c>
      <c r="ME354">
        <v>777468</v>
      </c>
      <c r="MH354">
        <v>0.47</v>
      </c>
      <c r="MI354">
        <f t="shared" si="177"/>
        <v>0.47</v>
      </c>
      <c r="MT354">
        <v>777468</v>
      </c>
      <c r="MW354">
        <v>0.5</v>
      </c>
      <c r="MX354">
        <f t="shared" si="178"/>
        <v>0.5</v>
      </c>
      <c r="NI354">
        <v>777468</v>
      </c>
      <c r="NL354">
        <v>0.51</v>
      </c>
      <c r="NM354">
        <f t="shared" si="179"/>
        <v>0.51</v>
      </c>
      <c r="NX354">
        <v>777468</v>
      </c>
      <c r="OA354">
        <v>0.55000000000000004</v>
      </c>
      <c r="OB354">
        <f t="shared" si="180"/>
        <v>0.55000000000000004</v>
      </c>
      <c r="OM354">
        <v>777468</v>
      </c>
      <c r="OP354">
        <v>0.5</v>
      </c>
      <c r="OQ354">
        <f t="shared" si="181"/>
        <v>0.5</v>
      </c>
      <c r="PB354">
        <v>777468</v>
      </c>
      <c r="PE354">
        <v>0.51</v>
      </c>
      <c r="PF354">
        <f t="shared" si="182"/>
        <v>0.51</v>
      </c>
      <c r="PQ354">
        <v>777468</v>
      </c>
      <c r="PT354">
        <v>0.53</v>
      </c>
      <c r="PU354">
        <f t="shared" si="183"/>
        <v>0.53</v>
      </c>
      <c r="QF354">
        <v>777468</v>
      </c>
      <c r="QI354">
        <v>0.5</v>
      </c>
      <c r="QJ354">
        <f t="shared" si="184"/>
        <v>0.5</v>
      </c>
      <c r="QU354">
        <v>777468</v>
      </c>
      <c r="QX354">
        <v>0.5</v>
      </c>
      <c r="QY354">
        <f t="shared" si="185"/>
        <v>0.5</v>
      </c>
    </row>
    <row r="355" spans="12:467" x14ac:dyDescent="0.2">
      <c r="L355">
        <v>777110</v>
      </c>
      <c r="O355">
        <v>0.52</v>
      </c>
      <c r="P355">
        <f t="shared" si="155"/>
        <v>0.52</v>
      </c>
      <c r="AA355">
        <v>777110</v>
      </c>
      <c r="AD355">
        <v>0.53</v>
      </c>
      <c r="AE355">
        <f t="shared" si="156"/>
        <v>0.53</v>
      </c>
      <c r="AP355">
        <v>777110</v>
      </c>
      <c r="AS355">
        <v>0.74</v>
      </c>
      <c r="AT355">
        <f t="shared" si="157"/>
        <v>0.74</v>
      </c>
      <c r="BE355">
        <v>777110</v>
      </c>
      <c r="BH355">
        <v>0.59</v>
      </c>
      <c r="BI355">
        <f t="shared" si="158"/>
        <v>0.59</v>
      </c>
      <c r="BT355">
        <v>777110</v>
      </c>
      <c r="BW355">
        <v>0.65</v>
      </c>
      <c r="BX355">
        <f t="shared" si="159"/>
        <v>0.65</v>
      </c>
      <c r="CI355">
        <v>777110</v>
      </c>
      <c r="CL355">
        <v>0.54</v>
      </c>
      <c r="CM355">
        <f t="shared" si="160"/>
        <v>0.54</v>
      </c>
      <c r="CX355">
        <v>777110</v>
      </c>
      <c r="DA355">
        <v>0.53</v>
      </c>
      <c r="DB355">
        <f t="shared" si="161"/>
        <v>0.53</v>
      </c>
      <c r="DM355">
        <v>777110</v>
      </c>
      <c r="DP355">
        <v>0.52</v>
      </c>
      <c r="DQ355">
        <f t="shared" si="162"/>
        <v>0.52</v>
      </c>
      <c r="EB355">
        <v>777110</v>
      </c>
      <c r="EE355">
        <v>0.5</v>
      </c>
      <c r="EF355">
        <f t="shared" si="163"/>
        <v>0.5</v>
      </c>
      <c r="EQ355">
        <v>777110</v>
      </c>
      <c r="ET355">
        <v>0.5</v>
      </c>
      <c r="EU355">
        <f t="shared" si="164"/>
        <v>0.5</v>
      </c>
      <c r="FF355">
        <v>777110</v>
      </c>
      <c r="FI355">
        <v>0.54</v>
      </c>
      <c r="FJ355">
        <f t="shared" si="165"/>
        <v>0.54</v>
      </c>
      <c r="FU355">
        <v>777110</v>
      </c>
      <c r="FX355">
        <v>0.53</v>
      </c>
      <c r="FY355">
        <f t="shared" si="166"/>
        <v>0.53</v>
      </c>
      <c r="GJ355">
        <v>777110</v>
      </c>
      <c r="GM355">
        <v>0.5</v>
      </c>
      <c r="GN355">
        <f t="shared" si="167"/>
        <v>0.5</v>
      </c>
      <c r="GY355">
        <v>777110</v>
      </c>
      <c r="HB355">
        <v>0.52</v>
      </c>
      <c r="HC355">
        <f t="shared" si="168"/>
        <v>0.52</v>
      </c>
      <c r="HN355">
        <v>777110</v>
      </c>
      <c r="HQ355">
        <v>0.51</v>
      </c>
      <c r="HR355">
        <f t="shared" si="169"/>
        <v>0.51</v>
      </c>
      <c r="ID355">
        <v>777469</v>
      </c>
      <c r="IG355">
        <v>0.45</v>
      </c>
      <c r="IH355">
        <f t="shared" si="170"/>
        <v>0.45</v>
      </c>
      <c r="IS355">
        <v>777469</v>
      </c>
      <c r="IV355">
        <v>0.49</v>
      </c>
      <c r="IW355">
        <f t="shared" si="171"/>
        <v>0.49</v>
      </c>
      <c r="JH355">
        <v>777469</v>
      </c>
      <c r="JK355">
        <v>0.54</v>
      </c>
      <c r="JL355">
        <f t="shared" si="172"/>
        <v>0.54</v>
      </c>
      <c r="JW355">
        <v>777469</v>
      </c>
      <c r="JZ355">
        <v>0.46</v>
      </c>
      <c r="KA355">
        <f t="shared" si="173"/>
        <v>0.46</v>
      </c>
      <c r="KL355">
        <v>777469</v>
      </c>
      <c r="KO355">
        <v>0.49</v>
      </c>
      <c r="KP355">
        <f t="shared" si="174"/>
        <v>0.49</v>
      </c>
      <c r="LA355">
        <v>777469</v>
      </c>
      <c r="LD355">
        <v>0.48</v>
      </c>
      <c r="LE355">
        <f t="shared" si="175"/>
        <v>0.48</v>
      </c>
      <c r="LP355">
        <v>777469</v>
      </c>
      <c r="LS355">
        <v>0.47</v>
      </c>
      <c r="LT355">
        <f t="shared" si="176"/>
        <v>0.47</v>
      </c>
      <c r="ME355">
        <v>777469</v>
      </c>
      <c r="MH355">
        <v>0.48</v>
      </c>
      <c r="MI355">
        <f t="shared" si="177"/>
        <v>0.48</v>
      </c>
      <c r="MT355">
        <v>777469</v>
      </c>
      <c r="MW355">
        <v>0.52</v>
      </c>
      <c r="MX355">
        <f t="shared" si="178"/>
        <v>0.52</v>
      </c>
      <c r="NI355">
        <v>777469</v>
      </c>
      <c r="NL355">
        <v>0.46</v>
      </c>
      <c r="NM355">
        <f t="shared" si="179"/>
        <v>0.46</v>
      </c>
      <c r="NX355">
        <v>777469</v>
      </c>
      <c r="OA355">
        <v>0.51</v>
      </c>
      <c r="OB355">
        <f t="shared" si="180"/>
        <v>0.51</v>
      </c>
      <c r="OM355">
        <v>777469</v>
      </c>
      <c r="OP355">
        <v>0.48</v>
      </c>
      <c r="OQ355">
        <f t="shared" si="181"/>
        <v>0.48</v>
      </c>
      <c r="PB355">
        <v>777469</v>
      </c>
      <c r="PE355">
        <v>0.48</v>
      </c>
      <c r="PF355">
        <f t="shared" si="182"/>
        <v>0.48</v>
      </c>
      <c r="PQ355">
        <v>777469</v>
      </c>
      <c r="PT355">
        <v>0.48</v>
      </c>
      <c r="PU355">
        <f t="shared" si="183"/>
        <v>0.48</v>
      </c>
      <c r="QF355">
        <v>777469</v>
      </c>
      <c r="QI355">
        <v>0.48</v>
      </c>
      <c r="QJ355">
        <f t="shared" si="184"/>
        <v>0.48</v>
      </c>
      <c r="QU355">
        <v>777469</v>
      </c>
      <c r="QX355">
        <v>0.48</v>
      </c>
      <c r="QY355">
        <f t="shared" si="185"/>
        <v>0.48</v>
      </c>
    </row>
    <row r="356" spans="12:467" x14ac:dyDescent="0.2">
      <c r="L356">
        <v>777112</v>
      </c>
      <c r="O356">
        <v>0.41</v>
      </c>
      <c r="P356">
        <f t="shared" si="155"/>
        <v>0.41</v>
      </c>
      <c r="AA356">
        <v>777112</v>
      </c>
      <c r="AD356">
        <v>0.3</v>
      </c>
      <c r="AE356">
        <f t="shared" si="156"/>
        <v>0.3</v>
      </c>
      <c r="AP356">
        <v>777112</v>
      </c>
      <c r="AS356">
        <v>0.28999999999999998</v>
      </c>
      <c r="AT356">
        <f t="shared" si="157"/>
        <v>0.28999999999999998</v>
      </c>
      <c r="BE356">
        <v>777112</v>
      </c>
      <c r="BH356">
        <v>0.33</v>
      </c>
      <c r="BI356">
        <f t="shared" si="158"/>
        <v>0.33</v>
      </c>
      <c r="BT356">
        <v>777112</v>
      </c>
      <c r="BW356">
        <v>0.32</v>
      </c>
      <c r="BX356">
        <f t="shared" si="159"/>
        <v>0.32</v>
      </c>
      <c r="CI356">
        <v>777112</v>
      </c>
      <c r="CL356">
        <v>0.42</v>
      </c>
      <c r="CM356">
        <f t="shared" si="160"/>
        <v>0.42</v>
      </c>
      <c r="CX356">
        <v>777112</v>
      </c>
      <c r="DA356">
        <v>0.42</v>
      </c>
      <c r="DB356">
        <f t="shared" si="161"/>
        <v>0.42</v>
      </c>
      <c r="DM356">
        <v>777112</v>
      </c>
      <c r="DP356">
        <v>0.42</v>
      </c>
      <c r="DQ356">
        <f t="shared" si="162"/>
        <v>0.42</v>
      </c>
      <c r="EB356">
        <v>777112</v>
      </c>
      <c r="EE356">
        <v>0.4</v>
      </c>
      <c r="EF356">
        <f t="shared" si="163"/>
        <v>0.4</v>
      </c>
      <c r="EQ356">
        <v>777112</v>
      </c>
      <c r="ET356">
        <v>0.4</v>
      </c>
      <c r="EU356">
        <f t="shared" si="164"/>
        <v>0.4</v>
      </c>
      <c r="FF356">
        <v>777112</v>
      </c>
      <c r="FI356">
        <v>0.42</v>
      </c>
      <c r="FJ356">
        <f t="shared" si="165"/>
        <v>0.42</v>
      </c>
      <c r="FU356">
        <v>777112</v>
      </c>
      <c r="FX356">
        <v>0.41</v>
      </c>
      <c r="FY356">
        <f t="shared" si="166"/>
        <v>0.41</v>
      </c>
      <c r="GJ356">
        <v>777112</v>
      </c>
      <c r="GM356">
        <v>0.4</v>
      </c>
      <c r="GN356">
        <f t="shared" si="167"/>
        <v>0.4</v>
      </c>
      <c r="GY356">
        <v>777112</v>
      </c>
      <c r="HB356">
        <v>0.42</v>
      </c>
      <c r="HC356">
        <f t="shared" si="168"/>
        <v>0.42</v>
      </c>
      <c r="HN356">
        <v>777112</v>
      </c>
      <c r="HQ356">
        <v>0.4</v>
      </c>
      <c r="HR356">
        <f t="shared" si="169"/>
        <v>0.4</v>
      </c>
      <c r="ID356">
        <v>777472</v>
      </c>
      <c r="IG356">
        <v>0.56000000000000005</v>
      </c>
      <c r="IH356">
        <f t="shared" si="170"/>
        <v>0.56000000000000005</v>
      </c>
      <c r="IS356">
        <v>777472</v>
      </c>
      <c r="IV356">
        <v>0.56000000000000005</v>
      </c>
      <c r="IW356">
        <f t="shared" si="171"/>
        <v>0.56000000000000005</v>
      </c>
      <c r="JH356">
        <v>777472</v>
      </c>
      <c r="JK356">
        <v>0.56000000000000005</v>
      </c>
      <c r="JL356">
        <f t="shared" si="172"/>
        <v>0.56000000000000005</v>
      </c>
      <c r="JW356">
        <v>777472</v>
      </c>
      <c r="JZ356">
        <v>0.55000000000000004</v>
      </c>
      <c r="KA356">
        <f t="shared" si="173"/>
        <v>0.55000000000000004</v>
      </c>
      <c r="KL356">
        <v>777472</v>
      </c>
      <c r="KO356">
        <v>0.54</v>
      </c>
      <c r="KP356">
        <f t="shared" si="174"/>
        <v>0.54</v>
      </c>
      <c r="LA356">
        <v>777472</v>
      </c>
      <c r="LD356">
        <v>0.56999999999999995</v>
      </c>
      <c r="LE356">
        <f t="shared" si="175"/>
        <v>0.56999999999999995</v>
      </c>
      <c r="LP356">
        <v>777472</v>
      </c>
      <c r="LS356">
        <v>0.55000000000000004</v>
      </c>
      <c r="LT356">
        <f t="shared" si="176"/>
        <v>0.55000000000000004</v>
      </c>
      <c r="ME356">
        <v>777472</v>
      </c>
      <c r="MH356">
        <v>0.52</v>
      </c>
      <c r="MI356">
        <f t="shared" si="177"/>
        <v>0.52</v>
      </c>
      <c r="MT356">
        <v>777472</v>
      </c>
      <c r="MW356">
        <v>0.62</v>
      </c>
      <c r="MX356">
        <f t="shared" si="178"/>
        <v>0.62</v>
      </c>
      <c r="NI356">
        <v>777472</v>
      </c>
      <c r="NL356">
        <v>0.55000000000000004</v>
      </c>
      <c r="NM356">
        <f t="shared" si="179"/>
        <v>0.55000000000000004</v>
      </c>
      <c r="NX356">
        <v>777472</v>
      </c>
      <c r="OA356">
        <v>0.55000000000000004</v>
      </c>
      <c r="OB356">
        <f t="shared" si="180"/>
        <v>0.55000000000000004</v>
      </c>
      <c r="OM356">
        <v>777472</v>
      </c>
      <c r="OP356">
        <v>0.57999999999999996</v>
      </c>
      <c r="OQ356">
        <f t="shared" si="181"/>
        <v>0.57999999999999996</v>
      </c>
      <c r="PB356">
        <v>777472</v>
      </c>
      <c r="PE356">
        <v>0.59</v>
      </c>
      <c r="PF356">
        <f t="shared" si="182"/>
        <v>0.59</v>
      </c>
      <c r="PQ356">
        <v>777472</v>
      </c>
      <c r="PT356">
        <v>0.57999999999999996</v>
      </c>
      <c r="PU356">
        <f t="shared" si="183"/>
        <v>0.57999999999999996</v>
      </c>
      <c r="QF356">
        <v>777472</v>
      </c>
      <c r="QI356">
        <v>0.54</v>
      </c>
      <c r="QJ356">
        <f t="shared" si="184"/>
        <v>0.54</v>
      </c>
      <c r="QU356">
        <v>777472</v>
      </c>
      <c r="QX356">
        <v>0.55000000000000004</v>
      </c>
      <c r="QY356">
        <f t="shared" si="185"/>
        <v>0.55000000000000004</v>
      </c>
    </row>
    <row r="357" spans="12:467" x14ac:dyDescent="0.2">
      <c r="L357">
        <v>777114</v>
      </c>
      <c r="O357">
        <v>0.59</v>
      </c>
      <c r="P357">
        <f t="shared" si="155"/>
        <v>0.59</v>
      </c>
      <c r="AA357">
        <v>777114</v>
      </c>
      <c r="AD357">
        <v>0.65</v>
      </c>
      <c r="AE357">
        <f t="shared" si="156"/>
        <v>0.65</v>
      </c>
      <c r="AP357">
        <v>777114</v>
      </c>
      <c r="AS357">
        <v>0.43</v>
      </c>
      <c r="AT357">
        <f t="shared" si="157"/>
        <v>0.43</v>
      </c>
      <c r="BE357">
        <v>777114</v>
      </c>
      <c r="BH357">
        <v>0.57999999999999996</v>
      </c>
      <c r="BI357">
        <f t="shared" si="158"/>
        <v>0.57999999999999996</v>
      </c>
      <c r="BT357">
        <v>777114</v>
      </c>
      <c r="BW357">
        <v>0.53</v>
      </c>
      <c r="BX357">
        <f t="shared" si="159"/>
        <v>0.53</v>
      </c>
      <c r="CI357">
        <v>777114</v>
      </c>
      <c r="CL357">
        <v>0.57999999999999996</v>
      </c>
      <c r="CM357">
        <f t="shared" si="160"/>
        <v>0.57999999999999996</v>
      </c>
      <c r="CX357">
        <v>777114</v>
      </c>
      <c r="DA357">
        <v>0.56000000000000005</v>
      </c>
      <c r="DB357">
        <f t="shared" si="161"/>
        <v>0.56000000000000005</v>
      </c>
      <c r="DM357">
        <v>777114</v>
      </c>
      <c r="DP357">
        <v>0.56000000000000005</v>
      </c>
      <c r="DQ357">
        <f t="shared" si="162"/>
        <v>0.56000000000000005</v>
      </c>
      <c r="EB357">
        <v>777114</v>
      </c>
      <c r="EE357">
        <v>0.56000000000000005</v>
      </c>
      <c r="EF357">
        <f t="shared" si="163"/>
        <v>0.56000000000000005</v>
      </c>
      <c r="EQ357">
        <v>777114</v>
      </c>
      <c r="ET357">
        <v>0.56000000000000005</v>
      </c>
      <c r="EU357">
        <f t="shared" si="164"/>
        <v>0.56000000000000005</v>
      </c>
      <c r="FF357">
        <v>777114</v>
      </c>
      <c r="FI357">
        <v>0.54</v>
      </c>
      <c r="FJ357">
        <f t="shared" si="165"/>
        <v>0.54</v>
      </c>
      <c r="FU357">
        <v>777114</v>
      </c>
      <c r="FX357">
        <v>0.53</v>
      </c>
      <c r="FY357">
        <f t="shared" si="166"/>
        <v>0.53</v>
      </c>
      <c r="GJ357">
        <v>777114</v>
      </c>
      <c r="GM357">
        <v>0.54</v>
      </c>
      <c r="GN357">
        <f t="shared" si="167"/>
        <v>0.54</v>
      </c>
      <c r="GY357">
        <v>777114</v>
      </c>
      <c r="HB357">
        <v>0.59</v>
      </c>
      <c r="HC357">
        <f t="shared" si="168"/>
        <v>0.59</v>
      </c>
      <c r="HN357">
        <v>777114</v>
      </c>
      <c r="HQ357">
        <v>0.69</v>
      </c>
      <c r="HR357">
        <f t="shared" si="169"/>
        <v>0.69</v>
      </c>
      <c r="ID357">
        <v>777473</v>
      </c>
      <c r="IG357">
        <v>0.54</v>
      </c>
      <c r="IH357">
        <f t="shared" si="170"/>
        <v>0.54</v>
      </c>
      <c r="IS357">
        <v>777473</v>
      </c>
      <c r="IV357">
        <v>0.55000000000000004</v>
      </c>
      <c r="IW357">
        <f t="shared" si="171"/>
        <v>0.55000000000000004</v>
      </c>
      <c r="JH357">
        <v>777473</v>
      </c>
      <c r="JK357">
        <v>0.54</v>
      </c>
      <c r="JL357">
        <f t="shared" si="172"/>
        <v>0.54</v>
      </c>
      <c r="JW357">
        <v>777473</v>
      </c>
      <c r="JZ357">
        <v>0.54</v>
      </c>
      <c r="KA357">
        <f t="shared" si="173"/>
        <v>0.54</v>
      </c>
      <c r="KL357">
        <v>777473</v>
      </c>
      <c r="KO357">
        <v>0.54</v>
      </c>
      <c r="KP357">
        <f t="shared" si="174"/>
        <v>0.54</v>
      </c>
      <c r="LA357">
        <v>777473</v>
      </c>
      <c r="LD357">
        <v>0.53</v>
      </c>
      <c r="LE357">
        <f t="shared" si="175"/>
        <v>0.53</v>
      </c>
      <c r="LP357">
        <v>777473</v>
      </c>
      <c r="LS357">
        <v>0.53</v>
      </c>
      <c r="LT357">
        <f t="shared" si="176"/>
        <v>0.53</v>
      </c>
      <c r="ME357">
        <v>777473</v>
      </c>
      <c r="MH357">
        <v>0.62</v>
      </c>
      <c r="MI357">
        <f t="shared" si="177"/>
        <v>0.62</v>
      </c>
      <c r="MT357">
        <v>777473</v>
      </c>
      <c r="MW357">
        <v>0.47</v>
      </c>
      <c r="MX357">
        <f t="shared" si="178"/>
        <v>0.47</v>
      </c>
      <c r="NI357">
        <v>777473</v>
      </c>
      <c r="NL357">
        <v>0.52</v>
      </c>
      <c r="NM357">
        <f t="shared" si="179"/>
        <v>0.52</v>
      </c>
      <c r="NX357">
        <v>777473</v>
      </c>
      <c r="OA357">
        <v>0.53</v>
      </c>
      <c r="OB357">
        <f t="shared" si="180"/>
        <v>0.53</v>
      </c>
      <c r="OM357">
        <v>777473</v>
      </c>
      <c r="OP357">
        <v>0.55000000000000004</v>
      </c>
      <c r="OQ357">
        <f t="shared" si="181"/>
        <v>0.55000000000000004</v>
      </c>
      <c r="PB357">
        <v>777473</v>
      </c>
      <c r="PE357">
        <v>0.54</v>
      </c>
      <c r="PF357">
        <f t="shared" si="182"/>
        <v>0.54</v>
      </c>
      <c r="PQ357">
        <v>777473</v>
      </c>
      <c r="PT357">
        <v>0.53</v>
      </c>
      <c r="PU357">
        <f t="shared" si="183"/>
        <v>0.53</v>
      </c>
      <c r="QF357">
        <v>777473</v>
      </c>
      <c r="QI357">
        <v>0.54</v>
      </c>
      <c r="QJ357">
        <f t="shared" si="184"/>
        <v>0.54</v>
      </c>
      <c r="QU357">
        <v>777473</v>
      </c>
      <c r="QX357">
        <v>0.53</v>
      </c>
      <c r="QY357">
        <f t="shared" si="185"/>
        <v>0.53</v>
      </c>
    </row>
    <row r="358" spans="12:467" x14ac:dyDescent="0.2">
      <c r="L358">
        <v>777081</v>
      </c>
      <c r="O358">
        <v>0.44</v>
      </c>
      <c r="P358">
        <f t="shared" si="155"/>
        <v>0.44</v>
      </c>
      <c r="AA358">
        <v>777081</v>
      </c>
      <c r="AD358">
        <v>0.31</v>
      </c>
      <c r="AE358">
        <f t="shared" si="156"/>
        <v>0.31</v>
      </c>
      <c r="AP358">
        <v>777081</v>
      </c>
      <c r="AS358">
        <v>0.35</v>
      </c>
      <c r="AT358">
        <f t="shared" si="157"/>
        <v>0.35</v>
      </c>
      <c r="BE358">
        <v>777081</v>
      </c>
      <c r="BH358">
        <v>0.43</v>
      </c>
      <c r="BI358">
        <f t="shared" si="158"/>
        <v>0.43</v>
      </c>
      <c r="BT358">
        <v>777081</v>
      </c>
      <c r="BW358">
        <v>0.4</v>
      </c>
      <c r="BX358">
        <f t="shared" si="159"/>
        <v>0.4</v>
      </c>
      <c r="CI358">
        <v>777081</v>
      </c>
      <c r="CL358">
        <v>0.46</v>
      </c>
      <c r="CM358">
        <f t="shared" si="160"/>
        <v>0.46</v>
      </c>
      <c r="CX358">
        <v>777081</v>
      </c>
      <c r="DA358">
        <v>0.47</v>
      </c>
      <c r="DB358">
        <f t="shared" si="161"/>
        <v>0.47</v>
      </c>
      <c r="DM358">
        <v>777081</v>
      </c>
      <c r="DP358">
        <v>0.45</v>
      </c>
      <c r="DQ358">
        <f t="shared" si="162"/>
        <v>0.45</v>
      </c>
      <c r="EB358">
        <v>777081</v>
      </c>
      <c r="EE358">
        <v>0.51</v>
      </c>
      <c r="EF358">
        <f t="shared" si="163"/>
        <v>0.51</v>
      </c>
      <c r="EQ358">
        <v>777081</v>
      </c>
      <c r="ET358">
        <v>0.51</v>
      </c>
      <c r="EU358">
        <f t="shared" si="164"/>
        <v>0.51</v>
      </c>
      <c r="FF358">
        <v>777081</v>
      </c>
      <c r="FI358">
        <v>0.47</v>
      </c>
      <c r="FJ358">
        <f t="shared" si="165"/>
        <v>0.47</v>
      </c>
      <c r="FU358">
        <v>777081</v>
      </c>
      <c r="FX358">
        <v>0.48</v>
      </c>
      <c r="FY358">
        <f t="shared" si="166"/>
        <v>0.48</v>
      </c>
      <c r="GJ358">
        <v>777081</v>
      </c>
      <c r="GM358">
        <v>0.44</v>
      </c>
      <c r="GN358">
        <f t="shared" si="167"/>
        <v>0.44</v>
      </c>
      <c r="GY358">
        <v>777081</v>
      </c>
      <c r="HB358">
        <v>0.5</v>
      </c>
      <c r="HC358">
        <f t="shared" si="168"/>
        <v>0.5</v>
      </c>
      <c r="HN358">
        <v>777081</v>
      </c>
      <c r="HQ358">
        <v>0.37</v>
      </c>
      <c r="HR358">
        <f t="shared" si="169"/>
        <v>0.37</v>
      </c>
      <c r="ID358">
        <v>777477</v>
      </c>
      <c r="IG358">
        <v>0.49</v>
      </c>
      <c r="IH358">
        <f t="shared" si="170"/>
        <v>0.49</v>
      </c>
      <c r="IS358">
        <v>777477</v>
      </c>
      <c r="IV358">
        <v>0.48</v>
      </c>
      <c r="IW358">
        <f t="shared" si="171"/>
        <v>0.48</v>
      </c>
      <c r="JH358">
        <v>777477</v>
      </c>
      <c r="JK358">
        <v>0.47</v>
      </c>
      <c r="JL358">
        <f t="shared" si="172"/>
        <v>0.47</v>
      </c>
      <c r="JW358">
        <v>777477</v>
      </c>
      <c r="JZ358">
        <v>0.47</v>
      </c>
      <c r="KA358">
        <f t="shared" si="173"/>
        <v>0.47</v>
      </c>
      <c r="KL358">
        <v>777477</v>
      </c>
      <c r="KO358">
        <v>0.36</v>
      </c>
      <c r="KP358">
        <f t="shared" si="174"/>
        <v>0.36</v>
      </c>
      <c r="LA358">
        <v>777477</v>
      </c>
      <c r="LD358">
        <v>0.45</v>
      </c>
      <c r="LE358">
        <f t="shared" si="175"/>
        <v>0.45</v>
      </c>
      <c r="LP358">
        <v>777477</v>
      </c>
      <c r="LS358">
        <v>0.47</v>
      </c>
      <c r="LT358">
        <f t="shared" si="176"/>
        <v>0.47</v>
      </c>
      <c r="ME358">
        <v>777477</v>
      </c>
      <c r="MH358">
        <v>0.46</v>
      </c>
      <c r="MI358">
        <f t="shared" si="177"/>
        <v>0.46</v>
      </c>
      <c r="MT358">
        <v>777477</v>
      </c>
      <c r="MW358">
        <v>0.48</v>
      </c>
      <c r="MX358">
        <f t="shared" si="178"/>
        <v>0.48</v>
      </c>
      <c r="NI358">
        <v>777477</v>
      </c>
      <c r="NL358">
        <v>0.5</v>
      </c>
      <c r="NM358">
        <f t="shared" si="179"/>
        <v>0.5</v>
      </c>
      <c r="NX358">
        <v>777477</v>
      </c>
      <c r="OA358">
        <v>0.53</v>
      </c>
      <c r="OB358">
        <f t="shared" si="180"/>
        <v>0.53</v>
      </c>
      <c r="OM358">
        <v>777477</v>
      </c>
      <c r="OP358">
        <v>0.5</v>
      </c>
      <c r="OQ358">
        <f t="shared" si="181"/>
        <v>0.5</v>
      </c>
      <c r="PB358">
        <v>777477</v>
      </c>
      <c r="PE358">
        <v>0.5</v>
      </c>
      <c r="PF358">
        <f t="shared" si="182"/>
        <v>0.5</v>
      </c>
      <c r="PQ358">
        <v>777477</v>
      </c>
      <c r="PT358">
        <v>0.51</v>
      </c>
      <c r="PU358">
        <f t="shared" si="183"/>
        <v>0.51</v>
      </c>
      <c r="QF358">
        <v>777477</v>
      </c>
      <c r="QI358">
        <v>0.5</v>
      </c>
      <c r="QJ358">
        <f t="shared" si="184"/>
        <v>0.5</v>
      </c>
      <c r="QU358">
        <v>777477</v>
      </c>
      <c r="QX358">
        <v>0.48</v>
      </c>
      <c r="QY358">
        <f t="shared" si="185"/>
        <v>0.48</v>
      </c>
    </row>
    <row r="359" spans="12:467" x14ac:dyDescent="0.2">
      <c r="L359">
        <v>777085</v>
      </c>
      <c r="O359">
        <v>0.49</v>
      </c>
      <c r="P359">
        <f t="shared" si="155"/>
        <v>0.49</v>
      </c>
      <c r="AA359">
        <v>777085</v>
      </c>
      <c r="AD359">
        <v>0.44</v>
      </c>
      <c r="AE359">
        <f t="shared" si="156"/>
        <v>0.44</v>
      </c>
      <c r="AP359">
        <v>777085</v>
      </c>
      <c r="AS359">
        <v>0.56999999999999995</v>
      </c>
      <c r="AT359">
        <f t="shared" si="157"/>
        <v>0.56999999999999995</v>
      </c>
      <c r="BE359">
        <v>777085</v>
      </c>
      <c r="BH359">
        <v>0.45</v>
      </c>
      <c r="BI359">
        <f t="shared" si="158"/>
        <v>0.45</v>
      </c>
      <c r="BT359">
        <v>777085</v>
      </c>
      <c r="BW359">
        <v>0.36</v>
      </c>
      <c r="BX359">
        <f t="shared" si="159"/>
        <v>0.36</v>
      </c>
      <c r="CI359">
        <v>777085</v>
      </c>
      <c r="CL359">
        <v>0.48</v>
      </c>
      <c r="CM359">
        <f t="shared" si="160"/>
        <v>0.48</v>
      </c>
      <c r="CX359">
        <v>777085</v>
      </c>
      <c r="DA359">
        <v>0.48</v>
      </c>
      <c r="DB359">
        <f t="shared" si="161"/>
        <v>0.48</v>
      </c>
      <c r="DM359">
        <v>777085</v>
      </c>
      <c r="DP359">
        <v>0.46</v>
      </c>
      <c r="DQ359">
        <f t="shared" si="162"/>
        <v>0.46</v>
      </c>
      <c r="EB359">
        <v>777085</v>
      </c>
      <c r="EE359">
        <v>0.48</v>
      </c>
      <c r="EF359">
        <f t="shared" si="163"/>
        <v>0.48</v>
      </c>
      <c r="EQ359">
        <v>777085</v>
      </c>
      <c r="ET359">
        <v>0.48</v>
      </c>
      <c r="EU359">
        <f t="shared" si="164"/>
        <v>0.48</v>
      </c>
      <c r="FF359">
        <v>777085</v>
      </c>
      <c r="FI359">
        <v>0.48</v>
      </c>
      <c r="FJ359">
        <f t="shared" si="165"/>
        <v>0.48</v>
      </c>
      <c r="FU359">
        <v>777085</v>
      </c>
      <c r="FX359">
        <v>0.49</v>
      </c>
      <c r="FY359">
        <f t="shared" si="166"/>
        <v>0.49</v>
      </c>
      <c r="GJ359">
        <v>777085</v>
      </c>
      <c r="GM359">
        <v>0.45</v>
      </c>
      <c r="GN359">
        <f t="shared" si="167"/>
        <v>0.45</v>
      </c>
      <c r="GY359">
        <v>777085</v>
      </c>
      <c r="HB359">
        <v>0.51</v>
      </c>
      <c r="HC359">
        <f t="shared" si="168"/>
        <v>0.51</v>
      </c>
      <c r="HN359">
        <v>777085</v>
      </c>
      <c r="HQ359">
        <v>0.51</v>
      </c>
      <c r="HR359">
        <f t="shared" si="169"/>
        <v>0.51</v>
      </c>
      <c r="ID359">
        <v>777478</v>
      </c>
      <c r="IG359">
        <v>0.52</v>
      </c>
      <c r="IH359">
        <f t="shared" si="170"/>
        <v>0.52</v>
      </c>
      <c r="IS359">
        <v>777478</v>
      </c>
      <c r="IV359">
        <v>0.5</v>
      </c>
      <c r="IW359">
        <f t="shared" si="171"/>
        <v>0.5</v>
      </c>
      <c r="JH359">
        <v>777478</v>
      </c>
      <c r="JK359">
        <v>0.56999999999999995</v>
      </c>
      <c r="JL359">
        <f t="shared" si="172"/>
        <v>0.56999999999999995</v>
      </c>
      <c r="JW359">
        <v>777478</v>
      </c>
      <c r="JZ359">
        <v>0.54</v>
      </c>
      <c r="KA359">
        <f t="shared" si="173"/>
        <v>0.54</v>
      </c>
      <c r="KL359">
        <v>777478</v>
      </c>
      <c r="KO359">
        <v>0.56000000000000005</v>
      </c>
      <c r="KP359">
        <f t="shared" si="174"/>
        <v>0.56000000000000005</v>
      </c>
      <c r="LA359">
        <v>777478</v>
      </c>
      <c r="LD359">
        <v>0.52</v>
      </c>
      <c r="LE359">
        <f t="shared" si="175"/>
        <v>0.52</v>
      </c>
      <c r="LP359">
        <v>777478</v>
      </c>
      <c r="LS359">
        <v>0.52</v>
      </c>
      <c r="LT359">
        <f t="shared" si="176"/>
        <v>0.52</v>
      </c>
      <c r="ME359">
        <v>777478</v>
      </c>
      <c r="MH359">
        <v>0.5</v>
      </c>
      <c r="MI359">
        <f t="shared" si="177"/>
        <v>0.5</v>
      </c>
      <c r="MT359">
        <v>777478</v>
      </c>
      <c r="MW359">
        <v>0.54</v>
      </c>
      <c r="MX359">
        <f t="shared" si="178"/>
        <v>0.54</v>
      </c>
      <c r="NI359">
        <v>777478</v>
      </c>
      <c r="NL359">
        <v>0.51</v>
      </c>
      <c r="NM359">
        <f t="shared" si="179"/>
        <v>0.51</v>
      </c>
      <c r="NX359">
        <v>777478</v>
      </c>
      <c r="OA359">
        <v>0.49</v>
      </c>
      <c r="OB359">
        <f t="shared" si="180"/>
        <v>0.49</v>
      </c>
      <c r="OM359">
        <v>777478</v>
      </c>
      <c r="OP359">
        <v>0.52</v>
      </c>
      <c r="OQ359">
        <f t="shared" si="181"/>
        <v>0.52</v>
      </c>
      <c r="PB359">
        <v>777478</v>
      </c>
      <c r="PE359">
        <v>0.53</v>
      </c>
      <c r="PF359">
        <f t="shared" si="182"/>
        <v>0.53</v>
      </c>
      <c r="PQ359">
        <v>777478</v>
      </c>
      <c r="PT359">
        <v>0.52</v>
      </c>
      <c r="PU359">
        <f t="shared" si="183"/>
        <v>0.52</v>
      </c>
      <c r="QF359">
        <v>777478</v>
      </c>
      <c r="QI359">
        <v>0.54</v>
      </c>
      <c r="QJ359">
        <f t="shared" si="184"/>
        <v>0.54</v>
      </c>
      <c r="QU359">
        <v>777478</v>
      </c>
      <c r="QX359">
        <v>0.52</v>
      </c>
      <c r="QY359">
        <f t="shared" si="185"/>
        <v>0.52</v>
      </c>
    </row>
    <row r="360" spans="12:467" x14ac:dyDescent="0.2">
      <c r="L360">
        <v>777086</v>
      </c>
      <c r="O360">
        <v>0.56000000000000005</v>
      </c>
      <c r="P360">
        <f t="shared" si="155"/>
        <v>0.56000000000000005</v>
      </c>
      <c r="AA360">
        <v>777086</v>
      </c>
      <c r="AD360">
        <v>0.56000000000000005</v>
      </c>
      <c r="AE360">
        <f t="shared" si="156"/>
        <v>0.56000000000000005</v>
      </c>
      <c r="AP360">
        <v>777086</v>
      </c>
      <c r="AS360">
        <v>0.84</v>
      </c>
      <c r="AT360">
        <f t="shared" si="157"/>
        <v>0.84</v>
      </c>
      <c r="BE360">
        <v>777086</v>
      </c>
      <c r="BH360">
        <v>0.56999999999999995</v>
      </c>
      <c r="BI360">
        <f t="shared" si="158"/>
        <v>0.56999999999999995</v>
      </c>
      <c r="BT360">
        <v>777086</v>
      </c>
      <c r="BW360">
        <v>0.57999999999999996</v>
      </c>
      <c r="BX360">
        <f t="shared" si="159"/>
        <v>0.57999999999999996</v>
      </c>
      <c r="CI360">
        <v>777086</v>
      </c>
      <c r="CL360">
        <v>0.59</v>
      </c>
      <c r="CM360">
        <f t="shared" si="160"/>
        <v>0.59</v>
      </c>
      <c r="CX360">
        <v>777086</v>
      </c>
      <c r="DA360">
        <v>0.56000000000000005</v>
      </c>
      <c r="DB360">
        <f t="shared" si="161"/>
        <v>0.56000000000000005</v>
      </c>
      <c r="DM360">
        <v>777086</v>
      </c>
      <c r="DP360">
        <v>0.57999999999999996</v>
      </c>
      <c r="DQ360">
        <f t="shared" si="162"/>
        <v>0.57999999999999996</v>
      </c>
      <c r="EB360">
        <v>777086</v>
      </c>
      <c r="EE360">
        <v>0.56999999999999995</v>
      </c>
      <c r="EF360">
        <f t="shared" si="163"/>
        <v>0.56999999999999995</v>
      </c>
      <c r="EQ360">
        <v>777086</v>
      </c>
      <c r="ET360">
        <v>0.56999999999999995</v>
      </c>
      <c r="EU360">
        <f t="shared" si="164"/>
        <v>0.56999999999999995</v>
      </c>
      <c r="FF360">
        <v>777086</v>
      </c>
      <c r="FI360">
        <v>0.56000000000000005</v>
      </c>
      <c r="FJ360">
        <f t="shared" si="165"/>
        <v>0.56000000000000005</v>
      </c>
      <c r="FU360">
        <v>777086</v>
      </c>
      <c r="FX360">
        <v>0.56000000000000005</v>
      </c>
      <c r="FY360">
        <f t="shared" si="166"/>
        <v>0.56000000000000005</v>
      </c>
      <c r="GJ360">
        <v>777086</v>
      </c>
      <c r="GM360">
        <v>0.54</v>
      </c>
      <c r="GN360">
        <f t="shared" si="167"/>
        <v>0.54</v>
      </c>
      <c r="GY360">
        <v>777086</v>
      </c>
      <c r="HB360">
        <v>0.59</v>
      </c>
      <c r="HC360">
        <f t="shared" si="168"/>
        <v>0.59</v>
      </c>
      <c r="HN360">
        <v>777086</v>
      </c>
      <c r="HQ360">
        <v>0.56000000000000005</v>
      </c>
      <c r="HR360">
        <f t="shared" si="169"/>
        <v>0.56000000000000005</v>
      </c>
      <c r="ID360">
        <v>777479</v>
      </c>
      <c r="IG360">
        <v>0.51</v>
      </c>
      <c r="IH360">
        <f t="shared" si="170"/>
        <v>0.51</v>
      </c>
      <c r="IS360">
        <v>777479</v>
      </c>
      <c r="IV360">
        <v>0.53</v>
      </c>
      <c r="IW360">
        <f t="shared" si="171"/>
        <v>0.53</v>
      </c>
      <c r="JH360">
        <v>777479</v>
      </c>
      <c r="JK360">
        <v>0.53</v>
      </c>
      <c r="JL360">
        <f t="shared" si="172"/>
        <v>0.53</v>
      </c>
      <c r="JW360">
        <v>777479</v>
      </c>
      <c r="JZ360">
        <v>0.53</v>
      </c>
      <c r="KA360">
        <f t="shared" si="173"/>
        <v>0.53</v>
      </c>
      <c r="KL360">
        <v>777479</v>
      </c>
      <c r="KO360">
        <v>0.52</v>
      </c>
      <c r="KP360">
        <f t="shared" si="174"/>
        <v>0.52</v>
      </c>
      <c r="LA360">
        <v>777479</v>
      </c>
      <c r="LD360">
        <v>0.54</v>
      </c>
      <c r="LE360">
        <f t="shared" si="175"/>
        <v>0.54</v>
      </c>
      <c r="LP360">
        <v>777479</v>
      </c>
      <c r="LS360">
        <v>0.53</v>
      </c>
      <c r="LT360">
        <f t="shared" si="176"/>
        <v>0.53</v>
      </c>
      <c r="ME360">
        <v>777479</v>
      </c>
      <c r="MH360">
        <v>0.51</v>
      </c>
      <c r="MI360">
        <f t="shared" si="177"/>
        <v>0.51</v>
      </c>
      <c r="MT360">
        <v>777479</v>
      </c>
      <c r="MW360">
        <v>0.45</v>
      </c>
      <c r="MX360">
        <f t="shared" si="178"/>
        <v>0.45</v>
      </c>
      <c r="NI360">
        <v>777479</v>
      </c>
      <c r="NL360">
        <v>0.52</v>
      </c>
      <c r="NM360">
        <f t="shared" si="179"/>
        <v>0.52</v>
      </c>
      <c r="NX360">
        <v>777479</v>
      </c>
      <c r="OA360">
        <v>0.54</v>
      </c>
      <c r="OB360">
        <f t="shared" si="180"/>
        <v>0.54</v>
      </c>
      <c r="OM360">
        <v>777479</v>
      </c>
      <c r="OP360">
        <v>0.53</v>
      </c>
      <c r="OQ360">
        <f t="shared" si="181"/>
        <v>0.53</v>
      </c>
      <c r="PB360">
        <v>777479</v>
      </c>
      <c r="PE360">
        <v>0.54</v>
      </c>
      <c r="PF360">
        <f t="shared" si="182"/>
        <v>0.54</v>
      </c>
      <c r="PQ360">
        <v>777479</v>
      </c>
      <c r="PT360">
        <v>0.52</v>
      </c>
      <c r="PU360">
        <f t="shared" si="183"/>
        <v>0.52</v>
      </c>
      <c r="QF360">
        <v>777479</v>
      </c>
      <c r="QI360">
        <v>0.52</v>
      </c>
      <c r="QJ360">
        <f t="shared" si="184"/>
        <v>0.52</v>
      </c>
      <c r="QU360">
        <v>777479</v>
      </c>
      <c r="QX360">
        <v>0.52</v>
      </c>
      <c r="QY360">
        <f t="shared" si="185"/>
        <v>0.52</v>
      </c>
    </row>
    <row r="361" spans="12:467" x14ac:dyDescent="0.2">
      <c r="L361">
        <v>777088</v>
      </c>
      <c r="O361">
        <v>0.52</v>
      </c>
      <c r="P361">
        <f t="shared" si="155"/>
        <v>0.52</v>
      </c>
      <c r="AA361">
        <v>777088</v>
      </c>
      <c r="AD361">
        <v>0.49</v>
      </c>
      <c r="AE361">
        <f t="shared" si="156"/>
        <v>0.49</v>
      </c>
      <c r="AP361">
        <v>777088</v>
      </c>
      <c r="AS361">
        <v>0.42</v>
      </c>
      <c r="AT361">
        <f t="shared" si="157"/>
        <v>0.42</v>
      </c>
      <c r="BE361">
        <v>777088</v>
      </c>
      <c r="BH361">
        <v>0.47</v>
      </c>
      <c r="BI361">
        <f t="shared" si="158"/>
        <v>0.47</v>
      </c>
      <c r="BT361">
        <v>777088</v>
      </c>
      <c r="BW361">
        <v>0.39</v>
      </c>
      <c r="BX361">
        <f t="shared" si="159"/>
        <v>0.39</v>
      </c>
      <c r="CI361">
        <v>777088</v>
      </c>
      <c r="CL361">
        <v>0.51</v>
      </c>
      <c r="CM361">
        <f t="shared" si="160"/>
        <v>0.51</v>
      </c>
      <c r="CX361">
        <v>777088</v>
      </c>
      <c r="DA361">
        <v>0.51</v>
      </c>
      <c r="DB361">
        <f t="shared" si="161"/>
        <v>0.51</v>
      </c>
      <c r="DM361">
        <v>777088</v>
      </c>
      <c r="DP361">
        <v>0.53</v>
      </c>
      <c r="DQ361">
        <f t="shared" si="162"/>
        <v>0.53</v>
      </c>
      <c r="EB361">
        <v>777088</v>
      </c>
      <c r="EE361">
        <v>0.54</v>
      </c>
      <c r="EF361">
        <f t="shared" si="163"/>
        <v>0.54</v>
      </c>
      <c r="EQ361">
        <v>777088</v>
      </c>
      <c r="ET361">
        <v>0.54</v>
      </c>
      <c r="EU361">
        <f t="shared" si="164"/>
        <v>0.54</v>
      </c>
      <c r="FF361">
        <v>777088</v>
      </c>
      <c r="FI361">
        <v>0.51</v>
      </c>
      <c r="FJ361">
        <f t="shared" si="165"/>
        <v>0.51</v>
      </c>
      <c r="FU361">
        <v>777088</v>
      </c>
      <c r="FX361">
        <v>0.49</v>
      </c>
      <c r="FY361">
        <f t="shared" si="166"/>
        <v>0.49</v>
      </c>
      <c r="GJ361">
        <v>777088</v>
      </c>
      <c r="GM361">
        <v>0.51</v>
      </c>
      <c r="GN361">
        <f t="shared" si="167"/>
        <v>0.51</v>
      </c>
      <c r="GY361">
        <v>777088</v>
      </c>
      <c r="HB361">
        <v>0.56000000000000005</v>
      </c>
      <c r="HC361">
        <f t="shared" si="168"/>
        <v>0.56000000000000005</v>
      </c>
      <c r="HN361">
        <v>777088</v>
      </c>
      <c r="HQ361">
        <v>0.46</v>
      </c>
      <c r="HR361">
        <f t="shared" si="169"/>
        <v>0.46</v>
      </c>
      <c r="ID361">
        <v>777482</v>
      </c>
      <c r="IG361">
        <v>0.55000000000000004</v>
      </c>
      <c r="IH361">
        <f t="shared" si="170"/>
        <v>0.55000000000000004</v>
      </c>
      <c r="IS361">
        <v>777482</v>
      </c>
      <c r="IV361">
        <v>0.57999999999999996</v>
      </c>
      <c r="IW361">
        <f t="shared" si="171"/>
        <v>0.57999999999999996</v>
      </c>
      <c r="JH361">
        <v>777482</v>
      </c>
      <c r="JK361">
        <v>0.59</v>
      </c>
      <c r="JL361">
        <f t="shared" si="172"/>
        <v>0.59</v>
      </c>
      <c r="JW361">
        <v>777482</v>
      </c>
      <c r="JZ361">
        <v>0.56999999999999995</v>
      </c>
      <c r="KA361">
        <f t="shared" si="173"/>
        <v>0.56999999999999995</v>
      </c>
      <c r="KL361">
        <v>777482</v>
      </c>
      <c r="KO361">
        <v>0.68</v>
      </c>
      <c r="KP361">
        <f t="shared" si="174"/>
        <v>0.68</v>
      </c>
      <c r="LA361">
        <v>777482</v>
      </c>
      <c r="LD361">
        <v>0.59</v>
      </c>
      <c r="LE361">
        <f t="shared" si="175"/>
        <v>0.59</v>
      </c>
      <c r="LP361">
        <v>777482</v>
      </c>
      <c r="LS361">
        <v>0.54</v>
      </c>
      <c r="LT361">
        <f t="shared" si="176"/>
        <v>0.54</v>
      </c>
      <c r="ME361">
        <v>777482</v>
      </c>
      <c r="MH361">
        <v>0.6</v>
      </c>
      <c r="MI361">
        <f t="shared" si="177"/>
        <v>0.6</v>
      </c>
      <c r="MT361">
        <v>777482</v>
      </c>
      <c r="MW361">
        <v>0.66</v>
      </c>
      <c r="MX361">
        <f t="shared" si="178"/>
        <v>0.66</v>
      </c>
      <c r="NI361">
        <v>777482</v>
      </c>
      <c r="NL361">
        <v>0.54</v>
      </c>
      <c r="NM361">
        <f t="shared" si="179"/>
        <v>0.54</v>
      </c>
      <c r="NX361">
        <v>777482</v>
      </c>
      <c r="OA361">
        <v>0.56999999999999995</v>
      </c>
      <c r="OB361">
        <f t="shared" si="180"/>
        <v>0.56999999999999995</v>
      </c>
      <c r="OM361">
        <v>777482</v>
      </c>
      <c r="OP361">
        <v>0.56999999999999995</v>
      </c>
      <c r="OQ361">
        <f t="shared" si="181"/>
        <v>0.56999999999999995</v>
      </c>
      <c r="PB361">
        <v>777482</v>
      </c>
      <c r="PE361">
        <v>0.57999999999999996</v>
      </c>
      <c r="PF361">
        <f t="shared" si="182"/>
        <v>0.57999999999999996</v>
      </c>
      <c r="PQ361">
        <v>777482</v>
      </c>
      <c r="PT361">
        <v>0.56999999999999995</v>
      </c>
      <c r="PU361">
        <f t="shared" si="183"/>
        <v>0.56999999999999995</v>
      </c>
      <c r="QF361">
        <v>777482</v>
      </c>
      <c r="QI361">
        <v>0.57999999999999996</v>
      </c>
      <c r="QJ361">
        <f t="shared" si="184"/>
        <v>0.57999999999999996</v>
      </c>
      <c r="QU361">
        <v>777482</v>
      </c>
      <c r="QX361">
        <v>0.55000000000000004</v>
      </c>
      <c r="QY361">
        <f t="shared" si="185"/>
        <v>0.55000000000000004</v>
      </c>
    </row>
    <row r="362" spans="12:467" x14ac:dyDescent="0.2">
      <c r="L362">
        <v>777089</v>
      </c>
      <c r="O362">
        <v>0.52</v>
      </c>
      <c r="P362">
        <f t="shared" si="155"/>
        <v>0.52</v>
      </c>
      <c r="AA362">
        <v>777089</v>
      </c>
      <c r="AD362">
        <v>0.45</v>
      </c>
      <c r="AE362">
        <f t="shared" si="156"/>
        <v>0.45</v>
      </c>
      <c r="AP362">
        <v>777089</v>
      </c>
      <c r="AS362">
        <v>0.44</v>
      </c>
      <c r="AT362">
        <f t="shared" si="157"/>
        <v>0.44</v>
      </c>
      <c r="BE362">
        <v>777089</v>
      </c>
      <c r="BH362">
        <v>0.55000000000000004</v>
      </c>
      <c r="BI362">
        <f t="shared" si="158"/>
        <v>0.55000000000000004</v>
      </c>
      <c r="BT362">
        <v>777089</v>
      </c>
      <c r="BW362">
        <v>0.53</v>
      </c>
      <c r="BX362">
        <f t="shared" si="159"/>
        <v>0.53</v>
      </c>
      <c r="CI362">
        <v>777089</v>
      </c>
      <c r="CL362">
        <v>0.5</v>
      </c>
      <c r="CM362">
        <f t="shared" si="160"/>
        <v>0.5</v>
      </c>
      <c r="CX362">
        <v>777089</v>
      </c>
      <c r="DA362">
        <v>0.53</v>
      </c>
      <c r="DB362">
        <f t="shared" si="161"/>
        <v>0.53</v>
      </c>
      <c r="DM362">
        <v>777089</v>
      </c>
      <c r="DP362">
        <v>0.54</v>
      </c>
      <c r="DQ362">
        <f t="shared" si="162"/>
        <v>0.54</v>
      </c>
      <c r="EB362">
        <v>777089</v>
      </c>
      <c r="EE362">
        <v>0.52</v>
      </c>
      <c r="EF362">
        <f t="shared" si="163"/>
        <v>0.52</v>
      </c>
      <c r="EQ362">
        <v>777089</v>
      </c>
      <c r="ET362">
        <v>0.52</v>
      </c>
      <c r="EU362">
        <f t="shared" si="164"/>
        <v>0.52</v>
      </c>
      <c r="FF362">
        <v>777089</v>
      </c>
      <c r="FI362">
        <v>0.53</v>
      </c>
      <c r="FJ362">
        <f t="shared" si="165"/>
        <v>0.53</v>
      </c>
      <c r="FU362">
        <v>777089</v>
      </c>
      <c r="FX362">
        <v>0.52</v>
      </c>
      <c r="FY362">
        <f t="shared" si="166"/>
        <v>0.52</v>
      </c>
      <c r="GJ362">
        <v>777089</v>
      </c>
      <c r="GM362">
        <v>0.51</v>
      </c>
      <c r="GN362">
        <f t="shared" si="167"/>
        <v>0.51</v>
      </c>
      <c r="GY362">
        <v>777089</v>
      </c>
      <c r="HB362">
        <v>0.54</v>
      </c>
      <c r="HC362">
        <f t="shared" si="168"/>
        <v>0.54</v>
      </c>
      <c r="HN362">
        <v>777089</v>
      </c>
      <c r="HQ362">
        <v>0.5</v>
      </c>
      <c r="HR362">
        <f t="shared" si="169"/>
        <v>0.5</v>
      </c>
      <c r="ID362">
        <v>777489</v>
      </c>
      <c r="IG362">
        <v>0.55000000000000004</v>
      </c>
      <c r="IH362">
        <f t="shared" si="170"/>
        <v>0.55000000000000004</v>
      </c>
      <c r="IS362">
        <v>777489</v>
      </c>
      <c r="IV362">
        <v>0.54</v>
      </c>
      <c r="IW362">
        <f t="shared" si="171"/>
        <v>0.54</v>
      </c>
      <c r="JH362">
        <v>777489</v>
      </c>
      <c r="JK362">
        <v>0.51</v>
      </c>
      <c r="JL362">
        <f t="shared" si="172"/>
        <v>0.51</v>
      </c>
      <c r="JW362">
        <v>777489</v>
      </c>
      <c r="JZ362">
        <v>0.54</v>
      </c>
      <c r="KA362">
        <f t="shared" si="173"/>
        <v>0.54</v>
      </c>
      <c r="KL362">
        <v>777489</v>
      </c>
      <c r="KO362">
        <v>0.56999999999999995</v>
      </c>
      <c r="KP362">
        <f t="shared" si="174"/>
        <v>0.56999999999999995</v>
      </c>
      <c r="LA362">
        <v>777489</v>
      </c>
      <c r="LD362">
        <v>0.53</v>
      </c>
      <c r="LE362">
        <f t="shared" si="175"/>
        <v>0.53</v>
      </c>
      <c r="LP362">
        <v>777489</v>
      </c>
      <c r="LS362">
        <v>0.54</v>
      </c>
      <c r="LT362">
        <f t="shared" si="176"/>
        <v>0.54</v>
      </c>
      <c r="ME362">
        <v>777489</v>
      </c>
      <c r="MH362">
        <v>0.53</v>
      </c>
      <c r="MI362">
        <f t="shared" si="177"/>
        <v>0.53</v>
      </c>
      <c r="MT362">
        <v>777489</v>
      </c>
      <c r="MW362">
        <v>0.49</v>
      </c>
      <c r="MX362">
        <f t="shared" si="178"/>
        <v>0.49</v>
      </c>
      <c r="NI362">
        <v>777489</v>
      </c>
      <c r="NL362">
        <v>0.53</v>
      </c>
      <c r="NM362">
        <f t="shared" si="179"/>
        <v>0.53</v>
      </c>
      <c r="NX362">
        <v>777489</v>
      </c>
      <c r="OA362">
        <v>0.54</v>
      </c>
      <c r="OB362">
        <f t="shared" si="180"/>
        <v>0.54</v>
      </c>
      <c r="OM362">
        <v>777489</v>
      </c>
      <c r="OP362">
        <v>0.54</v>
      </c>
      <c r="OQ362">
        <f t="shared" si="181"/>
        <v>0.54</v>
      </c>
      <c r="PB362">
        <v>777489</v>
      </c>
      <c r="PE362">
        <v>0.54</v>
      </c>
      <c r="PF362">
        <f t="shared" si="182"/>
        <v>0.54</v>
      </c>
      <c r="PQ362">
        <v>777489</v>
      </c>
      <c r="PT362">
        <v>0.56000000000000005</v>
      </c>
      <c r="PU362">
        <f t="shared" si="183"/>
        <v>0.56000000000000005</v>
      </c>
      <c r="QF362">
        <v>777489</v>
      </c>
      <c r="QI362">
        <v>0.56999999999999995</v>
      </c>
      <c r="QJ362">
        <f t="shared" si="184"/>
        <v>0.56999999999999995</v>
      </c>
      <c r="QU362">
        <v>777489</v>
      </c>
      <c r="QX362">
        <v>0.55000000000000004</v>
      </c>
      <c r="QY362">
        <f t="shared" si="185"/>
        <v>0.55000000000000004</v>
      </c>
    </row>
    <row r="363" spans="12:467" x14ac:dyDescent="0.2">
      <c r="L363">
        <v>777090</v>
      </c>
      <c r="O363">
        <v>0.56000000000000005</v>
      </c>
      <c r="P363">
        <f t="shared" si="155"/>
        <v>0.56000000000000005</v>
      </c>
      <c r="AA363">
        <v>777090</v>
      </c>
      <c r="AD363">
        <v>0.63</v>
      </c>
      <c r="AE363">
        <f t="shared" si="156"/>
        <v>0.63</v>
      </c>
      <c r="AP363">
        <v>777090</v>
      </c>
      <c r="AS363">
        <v>0.54</v>
      </c>
      <c r="AT363">
        <f t="shared" si="157"/>
        <v>0.54</v>
      </c>
      <c r="BE363">
        <v>777090</v>
      </c>
      <c r="BH363">
        <v>0.6</v>
      </c>
      <c r="BI363">
        <f t="shared" si="158"/>
        <v>0.6</v>
      </c>
      <c r="BT363">
        <v>777090</v>
      </c>
      <c r="BW363">
        <v>0.67</v>
      </c>
      <c r="BX363">
        <f t="shared" si="159"/>
        <v>0.67</v>
      </c>
      <c r="CI363">
        <v>777090</v>
      </c>
      <c r="CL363">
        <v>0.56000000000000005</v>
      </c>
      <c r="CM363">
        <f t="shared" si="160"/>
        <v>0.56000000000000005</v>
      </c>
      <c r="CX363">
        <v>777090</v>
      </c>
      <c r="DA363">
        <v>0.55000000000000004</v>
      </c>
      <c r="DB363">
        <f t="shared" si="161"/>
        <v>0.55000000000000004</v>
      </c>
      <c r="DM363">
        <v>777090</v>
      </c>
      <c r="DP363">
        <v>0.55000000000000004</v>
      </c>
      <c r="DQ363">
        <f t="shared" si="162"/>
        <v>0.55000000000000004</v>
      </c>
      <c r="EB363">
        <v>777090</v>
      </c>
      <c r="EE363">
        <v>0.57999999999999996</v>
      </c>
      <c r="EF363">
        <f t="shared" si="163"/>
        <v>0.57999999999999996</v>
      </c>
      <c r="EQ363">
        <v>777090</v>
      </c>
      <c r="ET363">
        <v>0.57999999999999996</v>
      </c>
      <c r="EU363">
        <f t="shared" si="164"/>
        <v>0.57999999999999996</v>
      </c>
      <c r="FF363">
        <v>777090</v>
      </c>
      <c r="FI363">
        <v>0.55000000000000004</v>
      </c>
      <c r="FJ363">
        <f t="shared" si="165"/>
        <v>0.55000000000000004</v>
      </c>
      <c r="FU363">
        <v>777090</v>
      </c>
      <c r="FX363">
        <v>0.55000000000000004</v>
      </c>
      <c r="FY363">
        <f t="shared" si="166"/>
        <v>0.55000000000000004</v>
      </c>
      <c r="GJ363">
        <v>777090</v>
      </c>
      <c r="GM363">
        <v>0.52</v>
      </c>
      <c r="GN363">
        <f t="shared" si="167"/>
        <v>0.52</v>
      </c>
      <c r="GY363">
        <v>777090</v>
      </c>
      <c r="HB363">
        <v>0.56000000000000005</v>
      </c>
      <c r="HC363">
        <f t="shared" si="168"/>
        <v>0.56000000000000005</v>
      </c>
      <c r="HN363">
        <v>777090</v>
      </c>
      <c r="HQ363">
        <v>0.64</v>
      </c>
      <c r="HR363">
        <f t="shared" si="169"/>
        <v>0.64</v>
      </c>
      <c r="ID363">
        <v>777453</v>
      </c>
      <c r="IG363">
        <v>0.46</v>
      </c>
      <c r="IH363">
        <f t="shared" si="170"/>
        <v>0.46</v>
      </c>
      <c r="IS363">
        <v>777453</v>
      </c>
      <c r="IV363">
        <v>0.44</v>
      </c>
      <c r="IW363">
        <f t="shared" si="171"/>
        <v>0.44</v>
      </c>
      <c r="JH363">
        <v>777453</v>
      </c>
      <c r="JK363">
        <v>0.44</v>
      </c>
      <c r="JL363">
        <f t="shared" si="172"/>
        <v>0.44</v>
      </c>
      <c r="JW363">
        <v>777453</v>
      </c>
      <c r="JZ363">
        <v>0.46</v>
      </c>
      <c r="KA363">
        <f t="shared" si="173"/>
        <v>0.46</v>
      </c>
      <c r="KL363">
        <v>777453</v>
      </c>
      <c r="KO363">
        <v>0.4</v>
      </c>
      <c r="KP363">
        <f t="shared" si="174"/>
        <v>0.4</v>
      </c>
      <c r="LA363">
        <v>777453</v>
      </c>
      <c r="LD363">
        <v>0.41</v>
      </c>
      <c r="LE363">
        <f t="shared" si="175"/>
        <v>0.41</v>
      </c>
      <c r="LP363">
        <v>777453</v>
      </c>
      <c r="LS363">
        <v>0.45</v>
      </c>
      <c r="LT363">
        <f t="shared" si="176"/>
        <v>0.45</v>
      </c>
      <c r="ME363">
        <v>777453</v>
      </c>
      <c r="MH363">
        <v>0.41</v>
      </c>
      <c r="MI363">
        <f t="shared" si="177"/>
        <v>0.41</v>
      </c>
      <c r="MT363">
        <v>777453</v>
      </c>
      <c r="MW363">
        <v>0.39</v>
      </c>
      <c r="MX363">
        <f t="shared" si="178"/>
        <v>0.39</v>
      </c>
      <c r="NI363">
        <v>777453</v>
      </c>
      <c r="NL363">
        <v>0.45</v>
      </c>
      <c r="NM363">
        <f t="shared" si="179"/>
        <v>0.45</v>
      </c>
      <c r="NX363">
        <v>777453</v>
      </c>
      <c r="OA363">
        <v>0.48</v>
      </c>
      <c r="OB363">
        <f t="shared" si="180"/>
        <v>0.48</v>
      </c>
      <c r="OM363">
        <v>777453</v>
      </c>
      <c r="OP363">
        <v>0.47</v>
      </c>
      <c r="OQ363">
        <f t="shared" si="181"/>
        <v>0.47</v>
      </c>
      <c r="PB363">
        <v>777453</v>
      </c>
      <c r="PE363">
        <v>0.46</v>
      </c>
      <c r="PF363">
        <f t="shared" si="182"/>
        <v>0.46</v>
      </c>
      <c r="PQ363">
        <v>777453</v>
      </c>
      <c r="PT363">
        <v>0.45</v>
      </c>
      <c r="PU363">
        <f t="shared" si="183"/>
        <v>0.45</v>
      </c>
      <c r="QF363">
        <v>777453</v>
      </c>
      <c r="QI363">
        <v>0.45</v>
      </c>
      <c r="QJ363">
        <f t="shared" si="184"/>
        <v>0.45</v>
      </c>
      <c r="QU363">
        <v>777453</v>
      </c>
      <c r="QX363">
        <v>0.43</v>
      </c>
      <c r="QY363">
        <f t="shared" si="185"/>
        <v>0.43</v>
      </c>
    </row>
    <row r="364" spans="12:467" x14ac:dyDescent="0.2">
      <c r="L364">
        <v>777091</v>
      </c>
      <c r="O364">
        <v>0.4</v>
      </c>
      <c r="P364">
        <f t="shared" si="155"/>
        <v>0.4</v>
      </c>
      <c r="AA364">
        <v>777091</v>
      </c>
      <c r="AD364">
        <v>0.38</v>
      </c>
      <c r="AE364">
        <f t="shared" si="156"/>
        <v>0.38</v>
      </c>
      <c r="AP364">
        <v>777091</v>
      </c>
      <c r="AS364">
        <v>0.49</v>
      </c>
      <c r="AT364">
        <f t="shared" si="157"/>
        <v>0.49</v>
      </c>
      <c r="BE364">
        <v>777091</v>
      </c>
      <c r="BH364">
        <v>0.4</v>
      </c>
      <c r="BI364">
        <f t="shared" si="158"/>
        <v>0.4</v>
      </c>
      <c r="BT364">
        <v>777091</v>
      </c>
      <c r="BW364">
        <v>0.47</v>
      </c>
      <c r="BX364">
        <f t="shared" si="159"/>
        <v>0.47</v>
      </c>
      <c r="CI364">
        <v>777091</v>
      </c>
      <c r="CL364">
        <v>0.43</v>
      </c>
      <c r="CM364">
        <f t="shared" si="160"/>
        <v>0.43</v>
      </c>
      <c r="CX364">
        <v>777091</v>
      </c>
      <c r="DA364">
        <v>0.43</v>
      </c>
      <c r="DB364">
        <f t="shared" si="161"/>
        <v>0.43</v>
      </c>
      <c r="DM364">
        <v>777091</v>
      </c>
      <c r="DP364">
        <v>0.4</v>
      </c>
      <c r="DQ364">
        <f t="shared" si="162"/>
        <v>0.4</v>
      </c>
      <c r="EB364">
        <v>777091</v>
      </c>
      <c r="EE364">
        <v>0.42</v>
      </c>
      <c r="EF364">
        <f t="shared" si="163"/>
        <v>0.42</v>
      </c>
      <c r="EQ364">
        <v>777091</v>
      </c>
      <c r="ET364">
        <v>0.42</v>
      </c>
      <c r="EU364">
        <f t="shared" si="164"/>
        <v>0.42</v>
      </c>
      <c r="FF364">
        <v>777091</v>
      </c>
      <c r="FI364">
        <v>0.41</v>
      </c>
      <c r="FJ364">
        <f t="shared" si="165"/>
        <v>0.41</v>
      </c>
      <c r="FU364">
        <v>777091</v>
      </c>
      <c r="FX364">
        <v>0.43</v>
      </c>
      <c r="FY364">
        <f t="shared" si="166"/>
        <v>0.43</v>
      </c>
      <c r="GJ364">
        <v>777091</v>
      </c>
      <c r="GM364">
        <v>0.41</v>
      </c>
      <c r="GN364">
        <f t="shared" si="167"/>
        <v>0.41</v>
      </c>
      <c r="GY364">
        <v>777091</v>
      </c>
      <c r="HB364">
        <v>0.42</v>
      </c>
      <c r="HC364">
        <f t="shared" si="168"/>
        <v>0.42</v>
      </c>
      <c r="HN364">
        <v>777091</v>
      </c>
      <c r="HQ364">
        <v>0.41</v>
      </c>
      <c r="HR364">
        <f t="shared" si="169"/>
        <v>0.41</v>
      </c>
      <c r="ID364">
        <v>777460</v>
      </c>
      <c r="IG364">
        <v>0.47</v>
      </c>
      <c r="IH364">
        <f t="shared" si="170"/>
        <v>0.47</v>
      </c>
      <c r="IS364">
        <v>777460</v>
      </c>
      <c r="IV364">
        <v>0.51</v>
      </c>
      <c r="IW364">
        <f t="shared" si="171"/>
        <v>0.51</v>
      </c>
      <c r="JH364">
        <v>777460</v>
      </c>
      <c r="JK364">
        <v>0.48</v>
      </c>
      <c r="JL364">
        <f t="shared" si="172"/>
        <v>0.48</v>
      </c>
      <c r="JW364">
        <v>777460</v>
      </c>
      <c r="JZ364">
        <v>0.43</v>
      </c>
      <c r="KA364">
        <f t="shared" si="173"/>
        <v>0.43</v>
      </c>
      <c r="KL364">
        <v>777460</v>
      </c>
      <c r="KO364">
        <v>0.46</v>
      </c>
      <c r="KP364">
        <f t="shared" si="174"/>
        <v>0.46</v>
      </c>
      <c r="LA364">
        <v>777460</v>
      </c>
      <c r="LD364">
        <v>0.5</v>
      </c>
      <c r="LE364">
        <f t="shared" si="175"/>
        <v>0.5</v>
      </c>
      <c r="LP364">
        <v>777460</v>
      </c>
      <c r="LS364">
        <v>0.45</v>
      </c>
      <c r="LT364">
        <f t="shared" si="176"/>
        <v>0.45</v>
      </c>
      <c r="ME364">
        <v>777460</v>
      </c>
      <c r="MH364">
        <v>0.49</v>
      </c>
      <c r="MI364">
        <f t="shared" si="177"/>
        <v>0.49</v>
      </c>
      <c r="MT364">
        <v>777460</v>
      </c>
      <c r="MW364">
        <v>0.54</v>
      </c>
      <c r="MX364">
        <f t="shared" si="178"/>
        <v>0.54</v>
      </c>
      <c r="NI364">
        <v>777460</v>
      </c>
      <c r="NL364">
        <v>0.43</v>
      </c>
      <c r="NM364">
        <f t="shared" si="179"/>
        <v>0.43</v>
      </c>
      <c r="NX364">
        <v>777460</v>
      </c>
      <c r="OA364">
        <v>0.54</v>
      </c>
      <c r="OB364">
        <f t="shared" si="180"/>
        <v>0.54</v>
      </c>
      <c r="OM364">
        <v>777460</v>
      </c>
      <c r="OP364">
        <v>0.48</v>
      </c>
      <c r="OQ364">
        <f t="shared" si="181"/>
        <v>0.48</v>
      </c>
      <c r="PB364">
        <v>777460</v>
      </c>
      <c r="PE364">
        <v>0.48</v>
      </c>
      <c r="PF364">
        <f t="shared" si="182"/>
        <v>0.48</v>
      </c>
      <c r="PQ364">
        <v>777460</v>
      </c>
      <c r="PT364">
        <v>0.51</v>
      </c>
      <c r="PU364">
        <f t="shared" si="183"/>
        <v>0.51</v>
      </c>
      <c r="QF364">
        <v>777460</v>
      </c>
      <c r="QI364">
        <v>0.4</v>
      </c>
      <c r="QJ364">
        <f t="shared" si="184"/>
        <v>0.4</v>
      </c>
      <c r="QU364">
        <v>777460</v>
      </c>
      <c r="QX364">
        <v>0.49</v>
      </c>
      <c r="QY364">
        <f t="shared" si="185"/>
        <v>0.49</v>
      </c>
    </row>
    <row r="365" spans="12:467" x14ac:dyDescent="0.2">
      <c r="L365">
        <v>777093</v>
      </c>
      <c r="O365">
        <v>0.48</v>
      </c>
      <c r="P365">
        <f t="shared" si="155"/>
        <v>0.48</v>
      </c>
      <c r="AA365">
        <v>777093</v>
      </c>
      <c r="AD365">
        <v>0.5</v>
      </c>
      <c r="AE365">
        <f t="shared" si="156"/>
        <v>0.5</v>
      </c>
      <c r="AP365">
        <v>777093</v>
      </c>
      <c r="AS365">
        <v>0.34</v>
      </c>
      <c r="AT365">
        <f t="shared" si="157"/>
        <v>0.34</v>
      </c>
      <c r="BE365">
        <v>777093</v>
      </c>
      <c r="BH365">
        <v>0.44</v>
      </c>
      <c r="BI365">
        <f t="shared" si="158"/>
        <v>0.44</v>
      </c>
      <c r="BT365">
        <v>777093</v>
      </c>
      <c r="BW365">
        <v>0.42</v>
      </c>
      <c r="BX365">
        <f t="shared" si="159"/>
        <v>0.42</v>
      </c>
      <c r="CI365">
        <v>777093</v>
      </c>
      <c r="CL365">
        <v>0.49</v>
      </c>
      <c r="CM365">
        <f t="shared" si="160"/>
        <v>0.49</v>
      </c>
      <c r="CX365">
        <v>777093</v>
      </c>
      <c r="DA365">
        <v>0.52</v>
      </c>
      <c r="DB365">
        <f t="shared" si="161"/>
        <v>0.52</v>
      </c>
      <c r="DM365">
        <v>777093</v>
      </c>
      <c r="DP365">
        <v>0.5</v>
      </c>
      <c r="DQ365">
        <f t="shared" si="162"/>
        <v>0.5</v>
      </c>
      <c r="EB365">
        <v>777093</v>
      </c>
      <c r="EE365">
        <v>0.52</v>
      </c>
      <c r="EF365">
        <f t="shared" si="163"/>
        <v>0.52</v>
      </c>
      <c r="EQ365">
        <v>777093</v>
      </c>
      <c r="ET365">
        <v>0.52</v>
      </c>
      <c r="EU365">
        <f t="shared" si="164"/>
        <v>0.52</v>
      </c>
      <c r="FF365">
        <v>777093</v>
      </c>
      <c r="FI365">
        <v>0.5</v>
      </c>
      <c r="FJ365">
        <f t="shared" si="165"/>
        <v>0.5</v>
      </c>
      <c r="FU365">
        <v>777093</v>
      </c>
      <c r="FX365">
        <v>0.49</v>
      </c>
      <c r="FY365">
        <f t="shared" si="166"/>
        <v>0.49</v>
      </c>
      <c r="GJ365">
        <v>777093</v>
      </c>
      <c r="GM365">
        <v>0.48</v>
      </c>
      <c r="GN365">
        <f t="shared" si="167"/>
        <v>0.48</v>
      </c>
      <c r="GY365">
        <v>777093</v>
      </c>
      <c r="HB365">
        <v>0.5</v>
      </c>
      <c r="HC365">
        <f t="shared" si="168"/>
        <v>0.5</v>
      </c>
      <c r="HN365">
        <v>777093</v>
      </c>
      <c r="HQ365">
        <v>0.46</v>
      </c>
      <c r="HR365">
        <f t="shared" si="169"/>
        <v>0.46</v>
      </c>
      <c r="ID365">
        <v>777461</v>
      </c>
      <c r="IG365">
        <v>0.56999999999999995</v>
      </c>
      <c r="IH365">
        <f t="shared" si="170"/>
        <v>0.56999999999999995</v>
      </c>
      <c r="IS365">
        <v>777461</v>
      </c>
      <c r="IV365">
        <v>0.57999999999999996</v>
      </c>
      <c r="IW365">
        <f t="shared" si="171"/>
        <v>0.57999999999999996</v>
      </c>
      <c r="JH365">
        <v>777461</v>
      </c>
      <c r="JK365">
        <v>0.61</v>
      </c>
      <c r="JL365">
        <f t="shared" si="172"/>
        <v>0.61</v>
      </c>
      <c r="JW365">
        <v>777461</v>
      </c>
      <c r="JZ365">
        <v>0.56000000000000005</v>
      </c>
      <c r="KA365">
        <f t="shared" si="173"/>
        <v>0.56000000000000005</v>
      </c>
      <c r="KL365">
        <v>777461</v>
      </c>
      <c r="KO365">
        <v>0.62</v>
      </c>
      <c r="KP365">
        <f t="shared" si="174"/>
        <v>0.62</v>
      </c>
      <c r="LA365">
        <v>777461</v>
      </c>
      <c r="LD365">
        <v>0.57999999999999996</v>
      </c>
      <c r="LE365">
        <f t="shared" si="175"/>
        <v>0.57999999999999996</v>
      </c>
      <c r="LP365">
        <v>777461</v>
      </c>
      <c r="LS365">
        <v>0.56000000000000005</v>
      </c>
      <c r="LT365">
        <f t="shared" si="176"/>
        <v>0.56000000000000005</v>
      </c>
      <c r="ME365">
        <v>777461</v>
      </c>
      <c r="MH365">
        <v>0.56000000000000005</v>
      </c>
      <c r="MI365">
        <f t="shared" si="177"/>
        <v>0.56000000000000005</v>
      </c>
      <c r="MT365">
        <v>777461</v>
      </c>
      <c r="MW365">
        <v>0.55000000000000004</v>
      </c>
      <c r="MX365">
        <f t="shared" si="178"/>
        <v>0.55000000000000004</v>
      </c>
      <c r="NI365">
        <v>777461</v>
      </c>
      <c r="NL365">
        <v>0.55000000000000004</v>
      </c>
      <c r="NM365">
        <f t="shared" si="179"/>
        <v>0.55000000000000004</v>
      </c>
      <c r="NX365">
        <v>777461</v>
      </c>
      <c r="OA365">
        <v>0.54</v>
      </c>
      <c r="OB365">
        <f t="shared" si="180"/>
        <v>0.54</v>
      </c>
      <c r="OM365">
        <v>777461</v>
      </c>
      <c r="OP365">
        <v>0.56000000000000005</v>
      </c>
      <c r="OQ365">
        <f t="shared" si="181"/>
        <v>0.56000000000000005</v>
      </c>
      <c r="PB365">
        <v>777461</v>
      </c>
      <c r="PE365">
        <v>0.57999999999999996</v>
      </c>
      <c r="PF365">
        <f t="shared" si="182"/>
        <v>0.57999999999999996</v>
      </c>
      <c r="PQ365">
        <v>777461</v>
      </c>
      <c r="PT365">
        <v>0.59</v>
      </c>
      <c r="PU365">
        <f t="shared" si="183"/>
        <v>0.59</v>
      </c>
      <c r="QF365">
        <v>777461</v>
      </c>
      <c r="QI365">
        <v>0.56999999999999995</v>
      </c>
      <c r="QJ365">
        <f t="shared" si="184"/>
        <v>0.56999999999999995</v>
      </c>
      <c r="QU365">
        <v>777461</v>
      </c>
      <c r="QX365">
        <v>0.55000000000000004</v>
      </c>
      <c r="QY365">
        <f t="shared" si="185"/>
        <v>0.55000000000000004</v>
      </c>
    </row>
    <row r="366" spans="12:467" x14ac:dyDescent="0.2">
      <c r="L366">
        <v>777094</v>
      </c>
      <c r="O366">
        <v>0.46</v>
      </c>
      <c r="P366">
        <f t="shared" si="155"/>
        <v>0.46</v>
      </c>
      <c r="AA366">
        <v>777094</v>
      </c>
      <c r="AD366">
        <v>0.54</v>
      </c>
      <c r="AE366">
        <f t="shared" si="156"/>
        <v>0.54</v>
      </c>
      <c r="AP366">
        <v>777094</v>
      </c>
      <c r="AS366">
        <v>0.55000000000000004</v>
      </c>
      <c r="AT366">
        <f t="shared" si="157"/>
        <v>0.55000000000000004</v>
      </c>
      <c r="BE366">
        <v>777094</v>
      </c>
      <c r="BH366">
        <v>0.5</v>
      </c>
      <c r="BI366">
        <f t="shared" si="158"/>
        <v>0.5</v>
      </c>
      <c r="BT366">
        <v>777094</v>
      </c>
      <c r="BW366">
        <v>0.41</v>
      </c>
      <c r="BX366">
        <f t="shared" si="159"/>
        <v>0.41</v>
      </c>
      <c r="CI366">
        <v>777094</v>
      </c>
      <c r="CL366">
        <v>0.48</v>
      </c>
      <c r="CM366">
        <f t="shared" si="160"/>
        <v>0.48</v>
      </c>
      <c r="CX366">
        <v>777094</v>
      </c>
      <c r="DA366">
        <v>0.51</v>
      </c>
      <c r="DB366">
        <f t="shared" si="161"/>
        <v>0.51</v>
      </c>
      <c r="DM366">
        <v>777094</v>
      </c>
      <c r="DP366">
        <v>0.47</v>
      </c>
      <c r="DQ366">
        <f t="shared" si="162"/>
        <v>0.47</v>
      </c>
      <c r="EB366">
        <v>777094</v>
      </c>
      <c r="EE366">
        <v>0.51</v>
      </c>
      <c r="EF366">
        <f t="shared" si="163"/>
        <v>0.51</v>
      </c>
      <c r="EQ366">
        <v>777094</v>
      </c>
      <c r="ET366">
        <v>0.51</v>
      </c>
      <c r="EU366">
        <f t="shared" si="164"/>
        <v>0.51</v>
      </c>
      <c r="FF366">
        <v>777094</v>
      </c>
      <c r="FI366">
        <v>0.52</v>
      </c>
      <c r="FJ366">
        <f t="shared" si="165"/>
        <v>0.52</v>
      </c>
      <c r="FU366">
        <v>777094</v>
      </c>
      <c r="FX366">
        <v>0.51</v>
      </c>
      <c r="FY366">
        <f t="shared" si="166"/>
        <v>0.51</v>
      </c>
      <c r="GJ366">
        <v>777094</v>
      </c>
      <c r="GM366">
        <v>0.46</v>
      </c>
      <c r="GN366">
        <f t="shared" si="167"/>
        <v>0.46</v>
      </c>
      <c r="GY366">
        <v>777094</v>
      </c>
      <c r="HB366">
        <v>0.55000000000000004</v>
      </c>
      <c r="HC366">
        <f t="shared" si="168"/>
        <v>0.55000000000000004</v>
      </c>
      <c r="HN366">
        <v>777094</v>
      </c>
      <c r="HQ366">
        <v>0.4</v>
      </c>
      <c r="HR366">
        <f t="shared" si="169"/>
        <v>0.4</v>
      </c>
      <c r="ID366">
        <v>777462</v>
      </c>
      <c r="IG366">
        <v>0.51</v>
      </c>
      <c r="IH366">
        <f t="shared" si="170"/>
        <v>0.51</v>
      </c>
      <c r="IS366">
        <v>777462</v>
      </c>
      <c r="IV366">
        <v>0.51</v>
      </c>
      <c r="IW366">
        <f t="shared" si="171"/>
        <v>0.51</v>
      </c>
      <c r="JH366">
        <v>777462</v>
      </c>
      <c r="JK366">
        <v>0.53</v>
      </c>
      <c r="JL366">
        <f t="shared" si="172"/>
        <v>0.53</v>
      </c>
      <c r="JW366">
        <v>777462</v>
      </c>
      <c r="JZ366">
        <v>0.54</v>
      </c>
      <c r="KA366">
        <f t="shared" si="173"/>
        <v>0.54</v>
      </c>
      <c r="KL366">
        <v>777462</v>
      </c>
      <c r="KO366">
        <v>0.51</v>
      </c>
      <c r="KP366">
        <f t="shared" si="174"/>
        <v>0.51</v>
      </c>
      <c r="LA366">
        <v>777462</v>
      </c>
      <c r="LD366">
        <v>0.53</v>
      </c>
      <c r="LE366">
        <f t="shared" si="175"/>
        <v>0.53</v>
      </c>
      <c r="LP366">
        <v>777462</v>
      </c>
      <c r="LS366">
        <v>0.52</v>
      </c>
      <c r="LT366">
        <f t="shared" si="176"/>
        <v>0.52</v>
      </c>
      <c r="ME366">
        <v>777462</v>
      </c>
      <c r="MH366">
        <v>0.49</v>
      </c>
      <c r="MI366">
        <f t="shared" si="177"/>
        <v>0.49</v>
      </c>
      <c r="MT366">
        <v>777462</v>
      </c>
      <c r="MW366">
        <v>0.56000000000000005</v>
      </c>
      <c r="MX366">
        <f t="shared" si="178"/>
        <v>0.56000000000000005</v>
      </c>
      <c r="NI366">
        <v>777462</v>
      </c>
      <c r="NL366">
        <v>0.51</v>
      </c>
      <c r="NM366">
        <f t="shared" si="179"/>
        <v>0.51</v>
      </c>
      <c r="NX366">
        <v>777462</v>
      </c>
      <c r="OA366">
        <v>0.51</v>
      </c>
      <c r="OB366">
        <f t="shared" si="180"/>
        <v>0.51</v>
      </c>
      <c r="OM366">
        <v>777462</v>
      </c>
      <c r="OP366">
        <v>0.51</v>
      </c>
      <c r="OQ366">
        <f t="shared" si="181"/>
        <v>0.51</v>
      </c>
      <c r="PB366">
        <v>777462</v>
      </c>
      <c r="PE366">
        <v>0.53</v>
      </c>
      <c r="PF366">
        <f t="shared" si="182"/>
        <v>0.53</v>
      </c>
      <c r="PQ366">
        <v>777462</v>
      </c>
      <c r="PT366">
        <v>0.51</v>
      </c>
      <c r="PU366">
        <f t="shared" si="183"/>
        <v>0.51</v>
      </c>
      <c r="QF366">
        <v>777462</v>
      </c>
      <c r="QI366">
        <v>0.52</v>
      </c>
      <c r="QJ366">
        <f t="shared" si="184"/>
        <v>0.52</v>
      </c>
      <c r="QU366">
        <v>777462</v>
      </c>
      <c r="QX366">
        <v>0.52</v>
      </c>
      <c r="QY366">
        <f t="shared" si="185"/>
        <v>0.52</v>
      </c>
    </row>
    <row r="367" spans="12:467" x14ac:dyDescent="0.2">
      <c r="L367">
        <v>777095</v>
      </c>
      <c r="O367">
        <v>0.53</v>
      </c>
      <c r="P367">
        <f t="shared" si="155"/>
        <v>0.53</v>
      </c>
      <c r="AA367">
        <v>777095</v>
      </c>
      <c r="AD367">
        <v>0.59</v>
      </c>
      <c r="AE367">
        <f t="shared" si="156"/>
        <v>0.59</v>
      </c>
      <c r="AP367">
        <v>777095</v>
      </c>
      <c r="AS367">
        <v>0.46</v>
      </c>
      <c r="AT367">
        <f t="shared" si="157"/>
        <v>0.46</v>
      </c>
      <c r="BE367">
        <v>777095</v>
      </c>
      <c r="BH367">
        <v>0.52</v>
      </c>
      <c r="BI367">
        <f t="shared" si="158"/>
        <v>0.52</v>
      </c>
      <c r="BT367">
        <v>777095</v>
      </c>
      <c r="BW367">
        <v>0.61</v>
      </c>
      <c r="BX367">
        <f t="shared" si="159"/>
        <v>0.61</v>
      </c>
      <c r="CI367">
        <v>777095</v>
      </c>
      <c r="CL367">
        <v>0.55000000000000004</v>
      </c>
      <c r="CM367">
        <f t="shared" si="160"/>
        <v>0.55000000000000004</v>
      </c>
      <c r="CX367">
        <v>777095</v>
      </c>
      <c r="DA367">
        <v>0.55000000000000004</v>
      </c>
      <c r="DB367">
        <f t="shared" si="161"/>
        <v>0.55000000000000004</v>
      </c>
      <c r="DM367">
        <v>777095</v>
      </c>
      <c r="DP367">
        <v>0.53</v>
      </c>
      <c r="DQ367">
        <f t="shared" si="162"/>
        <v>0.53</v>
      </c>
      <c r="EB367">
        <v>777095</v>
      </c>
      <c r="EE367">
        <v>0.52</v>
      </c>
      <c r="EF367">
        <f t="shared" si="163"/>
        <v>0.52</v>
      </c>
      <c r="EQ367">
        <v>777095</v>
      </c>
      <c r="ET367">
        <v>0.52</v>
      </c>
      <c r="EU367">
        <f t="shared" si="164"/>
        <v>0.52</v>
      </c>
      <c r="FF367">
        <v>777095</v>
      </c>
      <c r="FI367">
        <v>0.56000000000000005</v>
      </c>
      <c r="FJ367">
        <f t="shared" si="165"/>
        <v>0.56000000000000005</v>
      </c>
      <c r="FU367">
        <v>777095</v>
      </c>
      <c r="FX367">
        <v>0.53</v>
      </c>
      <c r="FY367">
        <f t="shared" si="166"/>
        <v>0.53</v>
      </c>
      <c r="GJ367">
        <v>777095</v>
      </c>
      <c r="GM367">
        <v>0.51</v>
      </c>
      <c r="GN367">
        <f t="shared" si="167"/>
        <v>0.51</v>
      </c>
      <c r="GY367">
        <v>777095</v>
      </c>
      <c r="HB367">
        <v>0.52</v>
      </c>
      <c r="HC367">
        <f t="shared" si="168"/>
        <v>0.52</v>
      </c>
      <c r="HN367">
        <v>777095</v>
      </c>
      <c r="HQ367">
        <v>0.51</v>
      </c>
      <c r="HR367">
        <f t="shared" si="169"/>
        <v>0.51</v>
      </c>
      <c r="ID367">
        <v>777463</v>
      </c>
      <c r="IG367">
        <v>0.55000000000000004</v>
      </c>
      <c r="IH367">
        <f t="shared" si="170"/>
        <v>0.55000000000000004</v>
      </c>
      <c r="IS367">
        <v>777463</v>
      </c>
      <c r="IV367">
        <v>0.52</v>
      </c>
      <c r="IW367">
        <f t="shared" si="171"/>
        <v>0.52</v>
      </c>
      <c r="JH367">
        <v>777463</v>
      </c>
      <c r="JK367">
        <v>0.55000000000000004</v>
      </c>
      <c r="JL367">
        <f t="shared" si="172"/>
        <v>0.55000000000000004</v>
      </c>
      <c r="JW367">
        <v>777463</v>
      </c>
      <c r="JZ367">
        <v>0.54</v>
      </c>
      <c r="KA367">
        <f t="shared" si="173"/>
        <v>0.54</v>
      </c>
      <c r="KL367">
        <v>777463</v>
      </c>
      <c r="KO367">
        <v>0.53</v>
      </c>
      <c r="KP367">
        <f t="shared" si="174"/>
        <v>0.53</v>
      </c>
      <c r="LA367">
        <v>777463</v>
      </c>
      <c r="LD367">
        <v>0.52</v>
      </c>
      <c r="LE367">
        <f t="shared" si="175"/>
        <v>0.52</v>
      </c>
      <c r="LP367">
        <v>777463</v>
      </c>
      <c r="LS367">
        <v>0.53</v>
      </c>
      <c r="LT367">
        <f t="shared" si="176"/>
        <v>0.53</v>
      </c>
      <c r="ME367">
        <v>777463</v>
      </c>
      <c r="MH367">
        <v>0.55000000000000004</v>
      </c>
      <c r="MI367">
        <f t="shared" si="177"/>
        <v>0.55000000000000004</v>
      </c>
      <c r="MT367">
        <v>777463</v>
      </c>
      <c r="MW367">
        <v>0.55000000000000004</v>
      </c>
      <c r="MX367">
        <f t="shared" si="178"/>
        <v>0.55000000000000004</v>
      </c>
      <c r="NI367">
        <v>777463</v>
      </c>
      <c r="NL367">
        <v>0.53</v>
      </c>
      <c r="NM367">
        <f t="shared" si="179"/>
        <v>0.53</v>
      </c>
      <c r="NX367">
        <v>777463</v>
      </c>
      <c r="OA367">
        <v>0.54</v>
      </c>
      <c r="OB367">
        <f t="shared" si="180"/>
        <v>0.54</v>
      </c>
      <c r="OM367">
        <v>777463</v>
      </c>
      <c r="OP367">
        <v>0.55000000000000004</v>
      </c>
      <c r="OQ367">
        <f t="shared" si="181"/>
        <v>0.55000000000000004</v>
      </c>
      <c r="PB367">
        <v>777463</v>
      </c>
      <c r="PE367">
        <v>0.54</v>
      </c>
      <c r="PF367">
        <f t="shared" si="182"/>
        <v>0.54</v>
      </c>
      <c r="PQ367">
        <v>777463</v>
      </c>
      <c r="PT367">
        <v>0.55000000000000004</v>
      </c>
      <c r="PU367">
        <f t="shared" si="183"/>
        <v>0.55000000000000004</v>
      </c>
      <c r="QF367">
        <v>777463</v>
      </c>
      <c r="QI367">
        <v>0.5</v>
      </c>
      <c r="QJ367">
        <f t="shared" si="184"/>
        <v>0.5</v>
      </c>
      <c r="QU367">
        <v>777463</v>
      </c>
      <c r="QX367">
        <v>0.55000000000000004</v>
      </c>
      <c r="QY367">
        <f t="shared" si="185"/>
        <v>0.55000000000000004</v>
      </c>
    </row>
    <row r="368" spans="12:467" x14ac:dyDescent="0.2">
      <c r="L368">
        <v>777096</v>
      </c>
      <c r="O368">
        <v>0.57999999999999996</v>
      </c>
      <c r="P368">
        <f t="shared" si="155"/>
        <v>0.57999999999999996</v>
      </c>
      <c r="AA368">
        <v>777096</v>
      </c>
      <c r="AD368">
        <v>0.49</v>
      </c>
      <c r="AE368">
        <f t="shared" si="156"/>
        <v>0.49</v>
      </c>
      <c r="AP368">
        <v>777096</v>
      </c>
      <c r="AS368">
        <v>0.64</v>
      </c>
      <c r="AT368">
        <f t="shared" si="157"/>
        <v>0.64</v>
      </c>
      <c r="BE368">
        <v>777096</v>
      </c>
      <c r="BH368">
        <v>0.5</v>
      </c>
      <c r="BI368">
        <f t="shared" si="158"/>
        <v>0.5</v>
      </c>
      <c r="BT368">
        <v>777096</v>
      </c>
      <c r="BW368">
        <v>0.45</v>
      </c>
      <c r="BX368">
        <f t="shared" si="159"/>
        <v>0.45</v>
      </c>
      <c r="CI368">
        <v>777096</v>
      </c>
      <c r="CL368">
        <v>0.54</v>
      </c>
      <c r="CM368">
        <f t="shared" si="160"/>
        <v>0.54</v>
      </c>
      <c r="CX368">
        <v>777096</v>
      </c>
      <c r="DA368">
        <v>0.55000000000000004</v>
      </c>
      <c r="DB368">
        <f t="shared" si="161"/>
        <v>0.55000000000000004</v>
      </c>
      <c r="DM368">
        <v>777096</v>
      </c>
      <c r="DP368">
        <v>0.56000000000000005</v>
      </c>
      <c r="DQ368">
        <f t="shared" si="162"/>
        <v>0.56000000000000005</v>
      </c>
      <c r="EB368">
        <v>777096</v>
      </c>
      <c r="EE368">
        <v>0.55000000000000004</v>
      </c>
      <c r="EF368">
        <f t="shared" si="163"/>
        <v>0.55000000000000004</v>
      </c>
      <c r="EQ368">
        <v>777096</v>
      </c>
      <c r="ET368">
        <v>0.55000000000000004</v>
      </c>
      <c r="EU368">
        <f t="shared" si="164"/>
        <v>0.55000000000000004</v>
      </c>
      <c r="FF368">
        <v>777096</v>
      </c>
      <c r="FI368">
        <v>0.55000000000000004</v>
      </c>
      <c r="FJ368">
        <f t="shared" si="165"/>
        <v>0.55000000000000004</v>
      </c>
      <c r="FU368">
        <v>777096</v>
      </c>
      <c r="FX368">
        <v>0.56999999999999995</v>
      </c>
      <c r="FY368">
        <f t="shared" si="166"/>
        <v>0.56999999999999995</v>
      </c>
      <c r="GJ368">
        <v>777096</v>
      </c>
      <c r="GM368">
        <v>0.52</v>
      </c>
      <c r="GN368">
        <f t="shared" si="167"/>
        <v>0.52</v>
      </c>
      <c r="GY368">
        <v>777096</v>
      </c>
      <c r="HB368">
        <v>0.56000000000000005</v>
      </c>
      <c r="HC368">
        <f t="shared" si="168"/>
        <v>0.56000000000000005</v>
      </c>
      <c r="HN368">
        <v>777096</v>
      </c>
      <c r="HQ368">
        <v>0.45</v>
      </c>
      <c r="HR368">
        <f t="shared" si="169"/>
        <v>0.45</v>
      </c>
      <c r="ID368">
        <v>777474</v>
      </c>
      <c r="IG368">
        <v>0.52</v>
      </c>
      <c r="IH368">
        <f t="shared" si="170"/>
        <v>0.52</v>
      </c>
      <c r="IS368">
        <v>777474</v>
      </c>
      <c r="IV368">
        <v>0.52</v>
      </c>
      <c r="IW368">
        <f t="shared" si="171"/>
        <v>0.52</v>
      </c>
      <c r="JH368">
        <v>777474</v>
      </c>
      <c r="JK368">
        <v>0.56999999999999995</v>
      </c>
      <c r="JL368">
        <f t="shared" si="172"/>
        <v>0.56999999999999995</v>
      </c>
      <c r="JW368">
        <v>777474</v>
      </c>
      <c r="JZ368">
        <v>0.52</v>
      </c>
      <c r="KA368">
        <f t="shared" si="173"/>
        <v>0.52</v>
      </c>
      <c r="KL368">
        <v>777474</v>
      </c>
      <c r="KO368">
        <v>0.55000000000000004</v>
      </c>
      <c r="KP368">
        <f t="shared" si="174"/>
        <v>0.55000000000000004</v>
      </c>
      <c r="LA368">
        <v>777474</v>
      </c>
      <c r="LD368">
        <v>0.55000000000000004</v>
      </c>
      <c r="LE368">
        <f t="shared" si="175"/>
        <v>0.55000000000000004</v>
      </c>
      <c r="LP368">
        <v>777474</v>
      </c>
      <c r="LS368">
        <v>0.52</v>
      </c>
      <c r="LT368">
        <f t="shared" si="176"/>
        <v>0.52</v>
      </c>
      <c r="ME368">
        <v>777474</v>
      </c>
      <c r="MH368">
        <v>0.52</v>
      </c>
      <c r="MI368">
        <f t="shared" si="177"/>
        <v>0.52</v>
      </c>
      <c r="MT368">
        <v>777474</v>
      </c>
      <c r="MW368">
        <v>0.52</v>
      </c>
      <c r="MX368">
        <f t="shared" si="178"/>
        <v>0.52</v>
      </c>
      <c r="NI368">
        <v>777474</v>
      </c>
      <c r="NL368">
        <v>0.51</v>
      </c>
      <c r="NM368">
        <f t="shared" si="179"/>
        <v>0.51</v>
      </c>
      <c r="NX368">
        <v>777474</v>
      </c>
      <c r="OA368">
        <v>0.53</v>
      </c>
      <c r="OB368">
        <f t="shared" si="180"/>
        <v>0.53</v>
      </c>
      <c r="OM368">
        <v>777474</v>
      </c>
      <c r="OP368">
        <v>0.51</v>
      </c>
      <c r="OQ368">
        <f t="shared" si="181"/>
        <v>0.51</v>
      </c>
      <c r="PB368">
        <v>777474</v>
      </c>
      <c r="PE368">
        <v>0.53</v>
      </c>
      <c r="PF368">
        <f t="shared" si="182"/>
        <v>0.53</v>
      </c>
      <c r="PQ368">
        <v>777474</v>
      </c>
      <c r="PT368">
        <v>0.53</v>
      </c>
      <c r="PU368">
        <f t="shared" si="183"/>
        <v>0.53</v>
      </c>
      <c r="QF368">
        <v>777474</v>
      </c>
      <c r="QI368">
        <v>0.52</v>
      </c>
      <c r="QJ368">
        <f t="shared" si="184"/>
        <v>0.52</v>
      </c>
      <c r="QU368">
        <v>777474</v>
      </c>
      <c r="QX368">
        <v>0.51</v>
      </c>
      <c r="QY368">
        <f t="shared" si="185"/>
        <v>0.51</v>
      </c>
    </row>
    <row r="369" spans="12:467" x14ac:dyDescent="0.2">
      <c r="L369">
        <v>777097</v>
      </c>
      <c r="O369">
        <v>0.5</v>
      </c>
      <c r="P369">
        <f t="shared" si="155"/>
        <v>0.5</v>
      </c>
      <c r="AA369">
        <v>777097</v>
      </c>
      <c r="AD369">
        <v>0.46</v>
      </c>
      <c r="AE369">
        <f t="shared" si="156"/>
        <v>0.46</v>
      </c>
      <c r="AP369">
        <v>777097</v>
      </c>
      <c r="AS369">
        <v>0.3</v>
      </c>
      <c r="AT369">
        <f t="shared" si="157"/>
        <v>0.3</v>
      </c>
      <c r="BE369">
        <v>777097</v>
      </c>
      <c r="BH369">
        <v>0.42</v>
      </c>
      <c r="BI369">
        <f t="shared" si="158"/>
        <v>0.42</v>
      </c>
      <c r="BT369">
        <v>777097</v>
      </c>
      <c r="BW369">
        <v>0.54</v>
      </c>
      <c r="BX369">
        <f t="shared" si="159"/>
        <v>0.54</v>
      </c>
      <c r="CI369">
        <v>777097</v>
      </c>
      <c r="CL369">
        <v>0.48</v>
      </c>
      <c r="CM369">
        <f t="shared" si="160"/>
        <v>0.48</v>
      </c>
      <c r="CX369">
        <v>777097</v>
      </c>
      <c r="DA369">
        <v>0.48</v>
      </c>
      <c r="DB369">
        <f t="shared" si="161"/>
        <v>0.48</v>
      </c>
      <c r="DM369">
        <v>777097</v>
      </c>
      <c r="DP369">
        <v>0.46</v>
      </c>
      <c r="DQ369">
        <f t="shared" si="162"/>
        <v>0.46</v>
      </c>
      <c r="EB369">
        <v>777097</v>
      </c>
      <c r="EE369">
        <v>0.48</v>
      </c>
      <c r="EF369">
        <f t="shared" si="163"/>
        <v>0.48</v>
      </c>
      <c r="EQ369">
        <v>777097</v>
      </c>
      <c r="ET369">
        <v>0.48</v>
      </c>
      <c r="EU369">
        <f t="shared" si="164"/>
        <v>0.48</v>
      </c>
      <c r="FF369">
        <v>777097</v>
      </c>
      <c r="FI369">
        <v>0.48</v>
      </c>
      <c r="FJ369">
        <f t="shared" si="165"/>
        <v>0.48</v>
      </c>
      <c r="FU369">
        <v>777097</v>
      </c>
      <c r="FX369">
        <v>0.49</v>
      </c>
      <c r="FY369">
        <f t="shared" si="166"/>
        <v>0.49</v>
      </c>
      <c r="GJ369">
        <v>777097</v>
      </c>
      <c r="GM369">
        <v>0.47</v>
      </c>
      <c r="GN369">
        <f t="shared" si="167"/>
        <v>0.47</v>
      </c>
      <c r="GY369">
        <v>777097</v>
      </c>
      <c r="HB369">
        <v>0.47</v>
      </c>
      <c r="HC369">
        <f t="shared" si="168"/>
        <v>0.47</v>
      </c>
      <c r="HN369">
        <v>777097</v>
      </c>
      <c r="HQ369">
        <v>0.51</v>
      </c>
      <c r="HR369">
        <f t="shared" si="169"/>
        <v>0.51</v>
      </c>
      <c r="ID369">
        <v>777441</v>
      </c>
      <c r="IG369">
        <v>0.46</v>
      </c>
      <c r="IH369">
        <f t="shared" si="170"/>
        <v>0.46</v>
      </c>
      <c r="IS369">
        <v>777441</v>
      </c>
      <c r="IV369">
        <v>0.41</v>
      </c>
      <c r="IW369">
        <f t="shared" si="171"/>
        <v>0.41</v>
      </c>
      <c r="JH369">
        <v>777441</v>
      </c>
      <c r="JK369">
        <v>0.47</v>
      </c>
      <c r="JL369">
        <f t="shared" si="172"/>
        <v>0.47</v>
      </c>
      <c r="JW369">
        <v>777441</v>
      </c>
      <c r="JZ369">
        <v>0.44</v>
      </c>
      <c r="KA369">
        <f t="shared" si="173"/>
        <v>0.44</v>
      </c>
      <c r="KL369">
        <v>777441</v>
      </c>
      <c r="KO369">
        <v>0.55000000000000004</v>
      </c>
      <c r="KP369">
        <f t="shared" si="174"/>
        <v>0.55000000000000004</v>
      </c>
      <c r="LA369">
        <v>777441</v>
      </c>
      <c r="LD369">
        <v>0.46</v>
      </c>
      <c r="LE369">
        <f t="shared" si="175"/>
        <v>0.46</v>
      </c>
      <c r="LP369">
        <v>777441</v>
      </c>
      <c r="LS369">
        <v>0.44</v>
      </c>
      <c r="LT369">
        <f t="shared" si="176"/>
        <v>0.44</v>
      </c>
      <c r="ME369">
        <v>777441</v>
      </c>
      <c r="MH369">
        <v>0.48</v>
      </c>
      <c r="MI369">
        <f t="shared" si="177"/>
        <v>0.48</v>
      </c>
      <c r="MT369">
        <v>777441</v>
      </c>
      <c r="MW369">
        <v>0.53</v>
      </c>
      <c r="MX369">
        <f t="shared" si="178"/>
        <v>0.53</v>
      </c>
      <c r="NI369">
        <v>777441</v>
      </c>
      <c r="NL369">
        <v>0.42</v>
      </c>
      <c r="NM369">
        <f t="shared" si="179"/>
        <v>0.42</v>
      </c>
      <c r="NX369">
        <v>777441</v>
      </c>
      <c r="OA369">
        <v>0.47</v>
      </c>
      <c r="OB369">
        <f t="shared" si="180"/>
        <v>0.47</v>
      </c>
      <c r="OM369">
        <v>777441</v>
      </c>
      <c r="OP369">
        <v>0.47</v>
      </c>
      <c r="OQ369">
        <f t="shared" si="181"/>
        <v>0.47</v>
      </c>
      <c r="PB369">
        <v>777441</v>
      </c>
      <c r="PE369">
        <v>0.44</v>
      </c>
      <c r="PF369">
        <f t="shared" si="182"/>
        <v>0.44</v>
      </c>
      <c r="PQ369">
        <v>777441</v>
      </c>
      <c r="PT369">
        <v>0.42</v>
      </c>
      <c r="PU369">
        <f t="shared" si="183"/>
        <v>0.42</v>
      </c>
      <c r="QF369">
        <v>777441</v>
      </c>
      <c r="QI369">
        <v>0.48</v>
      </c>
      <c r="QJ369">
        <f t="shared" si="184"/>
        <v>0.48</v>
      </c>
      <c r="QU369">
        <v>777441</v>
      </c>
      <c r="QX369">
        <v>0.46</v>
      </c>
      <c r="QY369">
        <f t="shared" si="185"/>
        <v>0.46</v>
      </c>
    </row>
    <row r="370" spans="12:467" x14ac:dyDescent="0.2">
      <c r="L370">
        <v>777104</v>
      </c>
      <c r="O370">
        <v>0.52</v>
      </c>
      <c r="P370">
        <f t="shared" si="155"/>
        <v>0.52</v>
      </c>
      <c r="AA370">
        <v>777104</v>
      </c>
      <c r="AD370">
        <v>0.51</v>
      </c>
      <c r="AE370">
        <f t="shared" si="156"/>
        <v>0.51</v>
      </c>
      <c r="AP370">
        <v>777104</v>
      </c>
      <c r="AS370">
        <v>0.59</v>
      </c>
      <c r="AT370">
        <f t="shared" si="157"/>
        <v>0.59</v>
      </c>
      <c r="BE370">
        <v>777104</v>
      </c>
      <c r="BH370">
        <v>0.49</v>
      </c>
      <c r="BI370">
        <f t="shared" si="158"/>
        <v>0.49</v>
      </c>
      <c r="BT370">
        <v>777104</v>
      </c>
      <c r="BW370">
        <v>0.63</v>
      </c>
      <c r="BX370">
        <f t="shared" si="159"/>
        <v>0.63</v>
      </c>
      <c r="CI370">
        <v>777104</v>
      </c>
      <c r="CL370">
        <v>0.52</v>
      </c>
      <c r="CM370">
        <f t="shared" si="160"/>
        <v>0.52</v>
      </c>
      <c r="CX370">
        <v>777104</v>
      </c>
      <c r="DA370">
        <v>0.52</v>
      </c>
      <c r="DB370">
        <f t="shared" si="161"/>
        <v>0.52</v>
      </c>
      <c r="DM370">
        <v>777104</v>
      </c>
      <c r="DP370">
        <v>0.54</v>
      </c>
      <c r="DQ370">
        <f t="shared" si="162"/>
        <v>0.54</v>
      </c>
      <c r="EB370">
        <v>777104</v>
      </c>
      <c r="EE370">
        <v>0.53</v>
      </c>
      <c r="EF370">
        <f t="shared" si="163"/>
        <v>0.53</v>
      </c>
      <c r="EQ370">
        <v>777104</v>
      </c>
      <c r="ET370">
        <v>0.53</v>
      </c>
      <c r="EU370">
        <f t="shared" si="164"/>
        <v>0.53</v>
      </c>
      <c r="FF370">
        <v>777104</v>
      </c>
      <c r="FI370">
        <v>0.53</v>
      </c>
      <c r="FJ370">
        <f t="shared" si="165"/>
        <v>0.53</v>
      </c>
      <c r="FU370">
        <v>777104</v>
      </c>
      <c r="FX370">
        <v>0.55000000000000004</v>
      </c>
      <c r="FY370">
        <f t="shared" si="166"/>
        <v>0.55000000000000004</v>
      </c>
      <c r="GJ370">
        <v>777104</v>
      </c>
      <c r="GM370">
        <v>0.53</v>
      </c>
      <c r="GN370">
        <f t="shared" si="167"/>
        <v>0.53</v>
      </c>
      <c r="GY370">
        <v>777104</v>
      </c>
      <c r="HB370">
        <v>0.56000000000000005</v>
      </c>
      <c r="HC370">
        <f t="shared" si="168"/>
        <v>0.56000000000000005</v>
      </c>
      <c r="HN370">
        <v>777104</v>
      </c>
      <c r="HQ370">
        <v>0.49</v>
      </c>
      <c r="HR370">
        <f t="shared" si="169"/>
        <v>0.49</v>
      </c>
      <c r="ID370">
        <v>777443</v>
      </c>
      <c r="IG370">
        <v>0.52</v>
      </c>
      <c r="IH370">
        <f t="shared" si="170"/>
        <v>0.52</v>
      </c>
      <c r="IS370">
        <v>777443</v>
      </c>
      <c r="IV370">
        <v>0.49</v>
      </c>
      <c r="IW370">
        <f t="shared" si="171"/>
        <v>0.49</v>
      </c>
      <c r="JH370">
        <v>777443</v>
      </c>
      <c r="JK370">
        <v>0.49</v>
      </c>
      <c r="JL370">
        <f t="shared" si="172"/>
        <v>0.49</v>
      </c>
      <c r="JW370">
        <v>777443</v>
      </c>
      <c r="JZ370">
        <v>0.49</v>
      </c>
      <c r="KA370">
        <f t="shared" si="173"/>
        <v>0.49</v>
      </c>
      <c r="KL370">
        <v>777443</v>
      </c>
      <c r="KO370">
        <v>0.52</v>
      </c>
      <c r="KP370">
        <f t="shared" si="174"/>
        <v>0.52</v>
      </c>
      <c r="LA370">
        <v>777443</v>
      </c>
      <c r="LD370">
        <v>0.53</v>
      </c>
      <c r="LE370">
        <f t="shared" si="175"/>
        <v>0.53</v>
      </c>
      <c r="LP370">
        <v>777443</v>
      </c>
      <c r="LS370">
        <v>0.52</v>
      </c>
      <c r="LT370">
        <f t="shared" si="176"/>
        <v>0.52</v>
      </c>
      <c r="ME370">
        <v>777443</v>
      </c>
      <c r="MH370">
        <v>0.5</v>
      </c>
      <c r="MI370">
        <f t="shared" si="177"/>
        <v>0.5</v>
      </c>
      <c r="MT370">
        <v>777443</v>
      </c>
      <c r="MW370">
        <v>0.49</v>
      </c>
      <c r="MX370">
        <f t="shared" si="178"/>
        <v>0.49</v>
      </c>
      <c r="NI370">
        <v>777443</v>
      </c>
      <c r="NL370">
        <v>0.52</v>
      </c>
      <c r="NM370">
        <f t="shared" si="179"/>
        <v>0.52</v>
      </c>
      <c r="NX370">
        <v>777443</v>
      </c>
      <c r="OA370">
        <v>0.51</v>
      </c>
      <c r="OB370">
        <f t="shared" si="180"/>
        <v>0.51</v>
      </c>
      <c r="OM370">
        <v>777443</v>
      </c>
      <c r="OP370">
        <v>0.53</v>
      </c>
      <c r="OQ370">
        <f t="shared" si="181"/>
        <v>0.53</v>
      </c>
      <c r="PB370">
        <v>777443</v>
      </c>
      <c r="PE370">
        <v>0.52</v>
      </c>
      <c r="PF370">
        <f t="shared" si="182"/>
        <v>0.52</v>
      </c>
      <c r="PQ370">
        <v>777443</v>
      </c>
      <c r="PT370">
        <v>0.51</v>
      </c>
      <c r="PU370">
        <f t="shared" si="183"/>
        <v>0.51</v>
      </c>
      <c r="QF370">
        <v>777443</v>
      </c>
      <c r="QI370">
        <v>0.54</v>
      </c>
      <c r="QJ370">
        <f t="shared" si="184"/>
        <v>0.54</v>
      </c>
      <c r="QU370">
        <v>777443</v>
      </c>
      <c r="QX370">
        <v>0.51</v>
      </c>
      <c r="QY370">
        <f t="shared" si="185"/>
        <v>0.51</v>
      </c>
    </row>
    <row r="371" spans="12:467" x14ac:dyDescent="0.2">
      <c r="L371">
        <v>777067</v>
      </c>
      <c r="O371">
        <v>0.54</v>
      </c>
      <c r="P371">
        <f t="shared" si="155"/>
        <v>0.54</v>
      </c>
      <c r="AA371">
        <v>777067</v>
      </c>
      <c r="AD371">
        <v>0.45</v>
      </c>
      <c r="AE371">
        <f t="shared" si="156"/>
        <v>0.45</v>
      </c>
      <c r="AP371">
        <v>777067</v>
      </c>
      <c r="AS371">
        <v>0.75</v>
      </c>
      <c r="AT371">
        <f t="shared" si="157"/>
        <v>0.75</v>
      </c>
      <c r="BE371">
        <v>777067</v>
      </c>
      <c r="BH371">
        <v>0.56999999999999995</v>
      </c>
      <c r="BI371">
        <f t="shared" si="158"/>
        <v>0.56999999999999995</v>
      </c>
      <c r="BT371">
        <v>777067</v>
      </c>
      <c r="BW371">
        <v>0.49</v>
      </c>
      <c r="BX371">
        <f t="shared" si="159"/>
        <v>0.49</v>
      </c>
      <c r="CI371">
        <v>777067</v>
      </c>
      <c r="CL371">
        <v>0.54</v>
      </c>
      <c r="CM371">
        <f t="shared" si="160"/>
        <v>0.54</v>
      </c>
      <c r="CX371">
        <v>777067</v>
      </c>
      <c r="DA371">
        <v>0.55000000000000004</v>
      </c>
      <c r="DB371">
        <f t="shared" si="161"/>
        <v>0.55000000000000004</v>
      </c>
      <c r="DM371">
        <v>777067</v>
      </c>
      <c r="DP371">
        <v>0.56000000000000005</v>
      </c>
      <c r="DQ371">
        <f t="shared" si="162"/>
        <v>0.56000000000000005</v>
      </c>
      <c r="EB371">
        <v>777067</v>
      </c>
      <c r="EE371">
        <v>0.56999999999999995</v>
      </c>
      <c r="EF371">
        <f t="shared" si="163"/>
        <v>0.56999999999999995</v>
      </c>
      <c r="EQ371">
        <v>777067</v>
      </c>
      <c r="ET371">
        <v>0.56999999999999995</v>
      </c>
      <c r="EU371">
        <f t="shared" si="164"/>
        <v>0.56999999999999995</v>
      </c>
      <c r="FF371">
        <v>777067</v>
      </c>
      <c r="FI371">
        <v>0.55000000000000004</v>
      </c>
      <c r="FJ371">
        <f t="shared" si="165"/>
        <v>0.55000000000000004</v>
      </c>
      <c r="FU371">
        <v>777067</v>
      </c>
      <c r="FX371">
        <v>0.55000000000000004</v>
      </c>
      <c r="FY371">
        <f t="shared" si="166"/>
        <v>0.55000000000000004</v>
      </c>
      <c r="GJ371">
        <v>777067</v>
      </c>
      <c r="GM371">
        <v>0.54</v>
      </c>
      <c r="GN371">
        <f t="shared" si="167"/>
        <v>0.54</v>
      </c>
      <c r="GY371">
        <v>777067</v>
      </c>
      <c r="HB371">
        <v>0.59</v>
      </c>
      <c r="HC371">
        <f t="shared" si="168"/>
        <v>0.59</v>
      </c>
      <c r="HN371">
        <v>777067</v>
      </c>
      <c r="HQ371">
        <v>0.53</v>
      </c>
      <c r="HR371">
        <f t="shared" si="169"/>
        <v>0.53</v>
      </c>
      <c r="ID371">
        <v>777444</v>
      </c>
      <c r="IG371">
        <v>0.44</v>
      </c>
      <c r="IH371">
        <f t="shared" si="170"/>
        <v>0.44</v>
      </c>
      <c r="IS371">
        <v>777444</v>
      </c>
      <c r="IV371">
        <v>0.39</v>
      </c>
      <c r="IW371">
        <f t="shared" si="171"/>
        <v>0.39</v>
      </c>
      <c r="JH371">
        <v>777444</v>
      </c>
      <c r="JK371">
        <v>0.45</v>
      </c>
      <c r="JL371">
        <f t="shared" si="172"/>
        <v>0.45</v>
      </c>
      <c r="JW371">
        <v>777444</v>
      </c>
      <c r="JZ371">
        <v>0.41</v>
      </c>
      <c r="KA371">
        <f t="shared" si="173"/>
        <v>0.41</v>
      </c>
      <c r="KL371">
        <v>777444</v>
      </c>
      <c r="KO371">
        <v>0.44</v>
      </c>
      <c r="KP371">
        <f t="shared" si="174"/>
        <v>0.44</v>
      </c>
      <c r="LA371">
        <v>777444</v>
      </c>
      <c r="LD371">
        <v>0.43</v>
      </c>
      <c r="LE371">
        <f t="shared" si="175"/>
        <v>0.43</v>
      </c>
      <c r="LP371">
        <v>777444</v>
      </c>
      <c r="LS371">
        <v>0.43</v>
      </c>
      <c r="LT371">
        <f t="shared" si="176"/>
        <v>0.43</v>
      </c>
      <c r="ME371">
        <v>777444</v>
      </c>
      <c r="MH371">
        <v>0.46</v>
      </c>
      <c r="MI371">
        <f t="shared" si="177"/>
        <v>0.46</v>
      </c>
      <c r="MT371">
        <v>777444</v>
      </c>
      <c r="MW371">
        <v>0.51</v>
      </c>
      <c r="MX371">
        <f t="shared" si="178"/>
        <v>0.51</v>
      </c>
      <c r="NI371">
        <v>777444</v>
      </c>
      <c r="NL371">
        <v>0.41</v>
      </c>
      <c r="NM371">
        <f t="shared" si="179"/>
        <v>0.41</v>
      </c>
      <c r="NX371">
        <v>777444</v>
      </c>
      <c r="OA371">
        <v>0.44</v>
      </c>
      <c r="OB371">
        <f t="shared" si="180"/>
        <v>0.44</v>
      </c>
      <c r="OM371">
        <v>777444</v>
      </c>
      <c r="OP371">
        <v>0.43</v>
      </c>
      <c r="OQ371">
        <f t="shared" si="181"/>
        <v>0.43</v>
      </c>
      <c r="PB371">
        <v>777444</v>
      </c>
      <c r="PE371">
        <v>0.42</v>
      </c>
      <c r="PF371">
        <f t="shared" si="182"/>
        <v>0.42</v>
      </c>
      <c r="PQ371">
        <v>777444</v>
      </c>
      <c r="PT371">
        <v>0.42</v>
      </c>
      <c r="PU371">
        <f t="shared" si="183"/>
        <v>0.42</v>
      </c>
      <c r="QF371">
        <v>777444</v>
      </c>
      <c r="QI371">
        <v>0.39</v>
      </c>
      <c r="QJ371">
        <f t="shared" si="184"/>
        <v>0.39</v>
      </c>
      <c r="QU371">
        <v>777444</v>
      </c>
      <c r="QX371">
        <v>0.4</v>
      </c>
      <c r="QY371">
        <f t="shared" si="185"/>
        <v>0.4</v>
      </c>
    </row>
    <row r="372" spans="12:467" x14ac:dyDescent="0.2">
      <c r="L372">
        <v>777071</v>
      </c>
      <c r="O372">
        <v>0.59</v>
      </c>
      <c r="P372">
        <f t="shared" si="155"/>
        <v>0.59</v>
      </c>
      <c r="AA372">
        <v>777071</v>
      </c>
      <c r="AD372">
        <v>0.54</v>
      </c>
      <c r="AE372">
        <f t="shared" si="156"/>
        <v>0.54</v>
      </c>
      <c r="AP372">
        <v>777071</v>
      </c>
      <c r="AS372">
        <v>0.38</v>
      </c>
      <c r="AT372">
        <f t="shared" si="157"/>
        <v>0.38</v>
      </c>
      <c r="BE372">
        <v>777071</v>
      </c>
      <c r="BH372">
        <v>0.53</v>
      </c>
      <c r="BI372">
        <f t="shared" si="158"/>
        <v>0.53</v>
      </c>
      <c r="BT372">
        <v>777071</v>
      </c>
      <c r="BW372">
        <v>0.55000000000000004</v>
      </c>
      <c r="BX372">
        <f t="shared" si="159"/>
        <v>0.55000000000000004</v>
      </c>
      <c r="CI372">
        <v>777071</v>
      </c>
      <c r="CL372">
        <v>0.56999999999999995</v>
      </c>
      <c r="CM372">
        <f t="shared" si="160"/>
        <v>0.56999999999999995</v>
      </c>
      <c r="CX372">
        <v>777071</v>
      </c>
      <c r="DA372">
        <v>0.56000000000000005</v>
      </c>
      <c r="DB372">
        <f t="shared" si="161"/>
        <v>0.56000000000000005</v>
      </c>
      <c r="DM372">
        <v>777071</v>
      </c>
      <c r="DP372">
        <v>0.57999999999999996</v>
      </c>
      <c r="DQ372">
        <f t="shared" si="162"/>
        <v>0.57999999999999996</v>
      </c>
      <c r="EB372">
        <v>777071</v>
      </c>
      <c r="EE372">
        <v>0.59</v>
      </c>
      <c r="EF372">
        <f t="shared" si="163"/>
        <v>0.59</v>
      </c>
      <c r="EQ372">
        <v>777071</v>
      </c>
      <c r="ET372">
        <v>0.59</v>
      </c>
      <c r="EU372">
        <f t="shared" si="164"/>
        <v>0.59</v>
      </c>
      <c r="FF372">
        <v>777071</v>
      </c>
      <c r="FI372">
        <v>0.57999999999999996</v>
      </c>
      <c r="FJ372">
        <f t="shared" si="165"/>
        <v>0.57999999999999996</v>
      </c>
      <c r="FU372">
        <v>777071</v>
      </c>
      <c r="FX372">
        <v>0.56000000000000005</v>
      </c>
      <c r="FY372">
        <f t="shared" si="166"/>
        <v>0.56000000000000005</v>
      </c>
      <c r="GJ372">
        <v>777071</v>
      </c>
      <c r="GM372">
        <v>0.55000000000000004</v>
      </c>
      <c r="GN372">
        <f t="shared" si="167"/>
        <v>0.55000000000000004</v>
      </c>
      <c r="GY372">
        <v>777071</v>
      </c>
      <c r="HB372">
        <v>0.59</v>
      </c>
      <c r="HC372">
        <f t="shared" si="168"/>
        <v>0.59</v>
      </c>
      <c r="HN372">
        <v>777071</v>
      </c>
      <c r="HQ372">
        <v>0.53</v>
      </c>
      <c r="HR372">
        <f t="shared" si="169"/>
        <v>0.53</v>
      </c>
      <c r="ID372">
        <v>777446</v>
      </c>
      <c r="IG372">
        <v>0.52</v>
      </c>
      <c r="IH372">
        <f t="shared" si="170"/>
        <v>0.52</v>
      </c>
      <c r="IS372">
        <v>777446</v>
      </c>
      <c r="IV372">
        <v>0.53</v>
      </c>
      <c r="IW372">
        <f t="shared" si="171"/>
        <v>0.53</v>
      </c>
      <c r="JH372">
        <v>777446</v>
      </c>
      <c r="JK372">
        <v>0.55000000000000004</v>
      </c>
      <c r="JL372">
        <f t="shared" si="172"/>
        <v>0.55000000000000004</v>
      </c>
      <c r="JW372">
        <v>777446</v>
      </c>
      <c r="JZ372">
        <v>0.56000000000000005</v>
      </c>
      <c r="KA372">
        <f t="shared" si="173"/>
        <v>0.56000000000000005</v>
      </c>
      <c r="KL372">
        <v>777446</v>
      </c>
      <c r="KO372">
        <v>0.48</v>
      </c>
      <c r="KP372">
        <f t="shared" si="174"/>
        <v>0.48</v>
      </c>
      <c r="LA372">
        <v>777446</v>
      </c>
      <c r="LD372">
        <v>0.51</v>
      </c>
      <c r="LE372">
        <f t="shared" si="175"/>
        <v>0.51</v>
      </c>
      <c r="LP372">
        <v>777446</v>
      </c>
      <c r="LS372">
        <v>0.54</v>
      </c>
      <c r="LT372">
        <f t="shared" si="176"/>
        <v>0.54</v>
      </c>
      <c r="ME372">
        <v>777446</v>
      </c>
      <c r="MH372">
        <v>0.53</v>
      </c>
      <c r="MI372">
        <f t="shared" si="177"/>
        <v>0.53</v>
      </c>
      <c r="MT372">
        <v>777446</v>
      </c>
      <c r="MW372">
        <v>0.46</v>
      </c>
      <c r="MX372">
        <f t="shared" si="178"/>
        <v>0.46</v>
      </c>
      <c r="NI372">
        <v>777446</v>
      </c>
      <c r="NL372">
        <v>0.54</v>
      </c>
      <c r="NM372">
        <f t="shared" si="179"/>
        <v>0.54</v>
      </c>
      <c r="NX372">
        <v>777446</v>
      </c>
      <c r="OA372">
        <v>0.6</v>
      </c>
      <c r="OB372">
        <f t="shared" si="180"/>
        <v>0.6</v>
      </c>
      <c r="OM372">
        <v>777446</v>
      </c>
      <c r="OP372">
        <v>0.55000000000000004</v>
      </c>
      <c r="OQ372">
        <f t="shared" si="181"/>
        <v>0.55000000000000004</v>
      </c>
      <c r="PB372">
        <v>777446</v>
      </c>
      <c r="PE372">
        <v>0.56000000000000005</v>
      </c>
      <c r="PF372">
        <f t="shared" si="182"/>
        <v>0.56000000000000005</v>
      </c>
      <c r="PQ372">
        <v>777446</v>
      </c>
      <c r="PT372">
        <v>0.54</v>
      </c>
      <c r="PU372">
        <f t="shared" si="183"/>
        <v>0.54</v>
      </c>
      <c r="QF372">
        <v>777446</v>
      </c>
      <c r="QI372">
        <v>0.55000000000000004</v>
      </c>
      <c r="QJ372">
        <f t="shared" si="184"/>
        <v>0.55000000000000004</v>
      </c>
      <c r="QU372">
        <v>777446</v>
      </c>
      <c r="QX372">
        <v>0.54</v>
      </c>
      <c r="QY372">
        <f t="shared" si="185"/>
        <v>0.54</v>
      </c>
    </row>
    <row r="373" spans="12:467" x14ac:dyDescent="0.2">
      <c r="L373">
        <v>777074</v>
      </c>
      <c r="O373">
        <v>0.6</v>
      </c>
      <c r="P373">
        <f t="shared" si="155"/>
        <v>0.6</v>
      </c>
      <c r="AA373">
        <v>777074</v>
      </c>
      <c r="AD373">
        <v>0.6</v>
      </c>
      <c r="AE373">
        <f t="shared" si="156"/>
        <v>0.6</v>
      </c>
      <c r="AP373">
        <v>777074</v>
      </c>
      <c r="AS373">
        <v>0.63</v>
      </c>
      <c r="AT373">
        <f t="shared" si="157"/>
        <v>0.63</v>
      </c>
      <c r="BE373">
        <v>777074</v>
      </c>
      <c r="BH373">
        <v>0.52</v>
      </c>
      <c r="BI373">
        <f t="shared" si="158"/>
        <v>0.52</v>
      </c>
      <c r="BT373">
        <v>777074</v>
      </c>
      <c r="BW373">
        <v>0.6</v>
      </c>
      <c r="BX373">
        <f t="shared" si="159"/>
        <v>0.6</v>
      </c>
      <c r="CI373">
        <v>777074</v>
      </c>
      <c r="CL373">
        <v>0.56999999999999995</v>
      </c>
      <c r="CM373">
        <f t="shared" si="160"/>
        <v>0.56999999999999995</v>
      </c>
      <c r="CX373">
        <v>777074</v>
      </c>
      <c r="DA373">
        <v>0.56000000000000005</v>
      </c>
      <c r="DB373">
        <f t="shared" si="161"/>
        <v>0.56000000000000005</v>
      </c>
      <c r="DM373">
        <v>777074</v>
      </c>
      <c r="DP373">
        <v>0.59</v>
      </c>
      <c r="DQ373">
        <f t="shared" si="162"/>
        <v>0.59</v>
      </c>
      <c r="EB373">
        <v>777074</v>
      </c>
      <c r="EE373">
        <v>0.64</v>
      </c>
      <c r="EF373">
        <f t="shared" si="163"/>
        <v>0.64</v>
      </c>
      <c r="EQ373">
        <v>777074</v>
      </c>
      <c r="ET373">
        <v>0.64</v>
      </c>
      <c r="EU373">
        <f t="shared" si="164"/>
        <v>0.64</v>
      </c>
      <c r="FF373">
        <v>777074</v>
      </c>
      <c r="FI373">
        <v>0.55000000000000004</v>
      </c>
      <c r="FJ373">
        <f t="shared" si="165"/>
        <v>0.55000000000000004</v>
      </c>
      <c r="FU373">
        <v>777074</v>
      </c>
      <c r="FX373">
        <v>0.55000000000000004</v>
      </c>
      <c r="FY373">
        <f t="shared" si="166"/>
        <v>0.55000000000000004</v>
      </c>
      <c r="GJ373">
        <v>777074</v>
      </c>
      <c r="GM373">
        <v>0.56000000000000005</v>
      </c>
      <c r="GN373">
        <f t="shared" si="167"/>
        <v>0.56000000000000005</v>
      </c>
      <c r="GY373">
        <v>777074</v>
      </c>
      <c r="HB373">
        <v>0.56999999999999995</v>
      </c>
      <c r="HC373">
        <f t="shared" si="168"/>
        <v>0.56999999999999995</v>
      </c>
      <c r="HN373">
        <v>777074</v>
      </c>
      <c r="HQ373">
        <v>0.66</v>
      </c>
      <c r="HR373">
        <f t="shared" si="169"/>
        <v>0.66</v>
      </c>
      <c r="ID373">
        <v>777447</v>
      </c>
      <c r="IG373">
        <v>0.44</v>
      </c>
      <c r="IH373">
        <f t="shared" si="170"/>
        <v>0.44</v>
      </c>
      <c r="IS373">
        <v>777447</v>
      </c>
      <c r="IV373">
        <v>0.44</v>
      </c>
      <c r="IW373">
        <f t="shared" si="171"/>
        <v>0.44</v>
      </c>
      <c r="JH373">
        <v>777447</v>
      </c>
      <c r="JK373">
        <v>0.46</v>
      </c>
      <c r="JL373">
        <f t="shared" si="172"/>
        <v>0.46</v>
      </c>
      <c r="JW373">
        <v>777447</v>
      </c>
      <c r="JZ373">
        <v>0.44</v>
      </c>
      <c r="KA373">
        <f t="shared" si="173"/>
        <v>0.44</v>
      </c>
      <c r="KL373">
        <v>777447</v>
      </c>
      <c r="KO373">
        <v>0.5</v>
      </c>
      <c r="KP373">
        <f t="shared" si="174"/>
        <v>0.5</v>
      </c>
      <c r="LA373">
        <v>777447</v>
      </c>
      <c r="LD373">
        <v>0.45</v>
      </c>
      <c r="LE373">
        <f t="shared" si="175"/>
        <v>0.45</v>
      </c>
      <c r="LP373">
        <v>777447</v>
      </c>
      <c r="LS373">
        <v>0.45</v>
      </c>
      <c r="LT373">
        <f t="shared" si="176"/>
        <v>0.45</v>
      </c>
      <c r="ME373">
        <v>777447</v>
      </c>
      <c r="MH373">
        <v>0.53</v>
      </c>
      <c r="MI373">
        <f t="shared" si="177"/>
        <v>0.53</v>
      </c>
      <c r="MT373">
        <v>777447</v>
      </c>
      <c r="MW373">
        <v>0.52</v>
      </c>
      <c r="MX373">
        <f t="shared" si="178"/>
        <v>0.52</v>
      </c>
      <c r="NI373">
        <v>777447</v>
      </c>
      <c r="NL373">
        <v>0.41</v>
      </c>
      <c r="NM373">
        <f t="shared" si="179"/>
        <v>0.41</v>
      </c>
      <c r="NX373">
        <v>777447</v>
      </c>
      <c r="OA373">
        <v>0.47</v>
      </c>
      <c r="OB373">
        <f t="shared" si="180"/>
        <v>0.47</v>
      </c>
      <c r="OM373">
        <v>777447</v>
      </c>
      <c r="OP373">
        <v>0.45</v>
      </c>
      <c r="OQ373">
        <f t="shared" si="181"/>
        <v>0.45</v>
      </c>
      <c r="PB373">
        <v>777447</v>
      </c>
      <c r="PE373">
        <v>0.47</v>
      </c>
      <c r="PF373">
        <f t="shared" si="182"/>
        <v>0.47</v>
      </c>
      <c r="PQ373">
        <v>777447</v>
      </c>
      <c r="PT373">
        <v>0.39</v>
      </c>
      <c r="PU373">
        <f t="shared" si="183"/>
        <v>0.39</v>
      </c>
      <c r="QF373">
        <v>777447</v>
      </c>
      <c r="QI373">
        <v>0.46</v>
      </c>
      <c r="QJ373">
        <f t="shared" si="184"/>
        <v>0.46</v>
      </c>
      <c r="QU373">
        <v>777447</v>
      </c>
      <c r="QX373">
        <v>0.42</v>
      </c>
      <c r="QY373">
        <f t="shared" si="185"/>
        <v>0.42</v>
      </c>
    </row>
    <row r="374" spans="12:467" x14ac:dyDescent="0.2">
      <c r="L374">
        <v>777075</v>
      </c>
      <c r="O374">
        <v>0.43</v>
      </c>
      <c r="P374">
        <f t="shared" si="155"/>
        <v>0.43</v>
      </c>
      <c r="AA374">
        <v>777075</v>
      </c>
      <c r="AD374">
        <v>0.27</v>
      </c>
      <c r="AE374">
        <f t="shared" si="156"/>
        <v>0.27</v>
      </c>
      <c r="AP374">
        <v>777075</v>
      </c>
      <c r="AS374">
        <v>0.43</v>
      </c>
      <c r="AT374">
        <f t="shared" si="157"/>
        <v>0.43</v>
      </c>
      <c r="BE374">
        <v>777075</v>
      </c>
      <c r="BH374">
        <v>0.3</v>
      </c>
      <c r="BI374">
        <f t="shared" si="158"/>
        <v>0.3</v>
      </c>
      <c r="BT374">
        <v>777075</v>
      </c>
      <c r="BW374">
        <v>0.31</v>
      </c>
      <c r="BX374">
        <f t="shared" si="159"/>
        <v>0.31</v>
      </c>
      <c r="CI374">
        <v>777075</v>
      </c>
      <c r="CL374">
        <v>0.41</v>
      </c>
      <c r="CM374">
        <f t="shared" si="160"/>
        <v>0.41</v>
      </c>
      <c r="CX374">
        <v>777075</v>
      </c>
      <c r="DA374">
        <v>0.46</v>
      </c>
      <c r="DB374">
        <f t="shared" si="161"/>
        <v>0.46</v>
      </c>
      <c r="DM374">
        <v>777075</v>
      </c>
      <c r="DP374">
        <v>0.4</v>
      </c>
      <c r="DQ374">
        <f t="shared" si="162"/>
        <v>0.4</v>
      </c>
      <c r="EB374">
        <v>777075</v>
      </c>
      <c r="EE374">
        <v>0.4</v>
      </c>
      <c r="EF374">
        <f t="shared" si="163"/>
        <v>0.4</v>
      </c>
      <c r="EQ374">
        <v>777075</v>
      </c>
      <c r="ET374">
        <v>0.4</v>
      </c>
      <c r="EU374">
        <f t="shared" si="164"/>
        <v>0.4</v>
      </c>
      <c r="FF374">
        <v>777075</v>
      </c>
      <c r="FI374">
        <v>0.47</v>
      </c>
      <c r="FJ374">
        <f t="shared" si="165"/>
        <v>0.47</v>
      </c>
      <c r="FU374">
        <v>777075</v>
      </c>
      <c r="FX374">
        <v>0.46</v>
      </c>
      <c r="FY374">
        <f t="shared" si="166"/>
        <v>0.46</v>
      </c>
      <c r="GJ374">
        <v>777075</v>
      </c>
      <c r="GM374">
        <v>0.42</v>
      </c>
      <c r="GN374">
        <f t="shared" si="167"/>
        <v>0.42</v>
      </c>
      <c r="GY374">
        <v>777075</v>
      </c>
      <c r="HB374">
        <v>0.47</v>
      </c>
      <c r="HC374">
        <f t="shared" si="168"/>
        <v>0.47</v>
      </c>
      <c r="HN374">
        <v>777075</v>
      </c>
      <c r="HQ374">
        <v>0.38</v>
      </c>
      <c r="HR374">
        <f t="shared" si="169"/>
        <v>0.38</v>
      </c>
      <c r="ID374">
        <v>777450</v>
      </c>
      <c r="IG374">
        <v>0.51</v>
      </c>
      <c r="IH374">
        <f t="shared" si="170"/>
        <v>0.51</v>
      </c>
      <c r="IS374">
        <v>777450</v>
      </c>
      <c r="IV374">
        <v>0.52</v>
      </c>
      <c r="IW374">
        <f t="shared" si="171"/>
        <v>0.52</v>
      </c>
      <c r="JH374">
        <v>777450</v>
      </c>
      <c r="JK374">
        <v>0.52</v>
      </c>
      <c r="JL374">
        <f t="shared" si="172"/>
        <v>0.52</v>
      </c>
      <c r="JW374">
        <v>777450</v>
      </c>
      <c r="JZ374">
        <v>0.55000000000000004</v>
      </c>
      <c r="KA374">
        <f t="shared" si="173"/>
        <v>0.55000000000000004</v>
      </c>
      <c r="KL374">
        <v>777450</v>
      </c>
      <c r="KO374">
        <v>0.59</v>
      </c>
      <c r="KP374">
        <f t="shared" si="174"/>
        <v>0.59</v>
      </c>
      <c r="LA374">
        <v>777450</v>
      </c>
      <c r="LD374">
        <v>0.53</v>
      </c>
      <c r="LE374">
        <f t="shared" si="175"/>
        <v>0.53</v>
      </c>
      <c r="LP374">
        <v>777450</v>
      </c>
      <c r="LS374">
        <v>0.53</v>
      </c>
      <c r="LT374">
        <f t="shared" si="176"/>
        <v>0.53</v>
      </c>
      <c r="ME374">
        <v>777450</v>
      </c>
      <c r="MH374">
        <v>0.52</v>
      </c>
      <c r="MI374">
        <f t="shared" si="177"/>
        <v>0.52</v>
      </c>
      <c r="MT374">
        <v>777450</v>
      </c>
      <c r="MW374">
        <v>0.48</v>
      </c>
      <c r="MX374">
        <f t="shared" si="178"/>
        <v>0.48</v>
      </c>
      <c r="NI374">
        <v>777450</v>
      </c>
      <c r="NL374">
        <v>0.53</v>
      </c>
      <c r="NM374">
        <f t="shared" si="179"/>
        <v>0.53</v>
      </c>
      <c r="NX374">
        <v>777450</v>
      </c>
      <c r="OA374">
        <v>0.54</v>
      </c>
      <c r="OB374">
        <f t="shared" si="180"/>
        <v>0.54</v>
      </c>
      <c r="OM374">
        <v>777450</v>
      </c>
      <c r="OP374">
        <v>0.53</v>
      </c>
      <c r="OQ374">
        <f t="shared" si="181"/>
        <v>0.53</v>
      </c>
      <c r="PB374">
        <v>777450</v>
      </c>
      <c r="PE374">
        <v>0.53</v>
      </c>
      <c r="PF374">
        <f t="shared" si="182"/>
        <v>0.53</v>
      </c>
      <c r="PQ374">
        <v>777450</v>
      </c>
      <c r="PT374">
        <v>0.5</v>
      </c>
      <c r="PU374">
        <f t="shared" si="183"/>
        <v>0.5</v>
      </c>
      <c r="QF374">
        <v>777450</v>
      </c>
      <c r="QI374">
        <v>0.55000000000000004</v>
      </c>
      <c r="QJ374">
        <f t="shared" si="184"/>
        <v>0.55000000000000004</v>
      </c>
      <c r="QU374">
        <v>777450</v>
      </c>
      <c r="QX374">
        <v>0.54</v>
      </c>
      <c r="QY374">
        <f t="shared" si="185"/>
        <v>0.54</v>
      </c>
    </row>
    <row r="375" spans="12:467" x14ac:dyDescent="0.2">
      <c r="L375">
        <v>777076</v>
      </c>
      <c r="O375">
        <v>0.54</v>
      </c>
      <c r="P375">
        <f t="shared" si="155"/>
        <v>0.54</v>
      </c>
      <c r="AA375">
        <v>777076</v>
      </c>
      <c r="AD375">
        <v>0.54</v>
      </c>
      <c r="AE375">
        <f t="shared" si="156"/>
        <v>0.54</v>
      </c>
      <c r="AP375">
        <v>777076</v>
      </c>
      <c r="AS375">
        <v>0.67</v>
      </c>
      <c r="AT375">
        <f t="shared" si="157"/>
        <v>0.67</v>
      </c>
      <c r="BE375">
        <v>777076</v>
      </c>
      <c r="BH375">
        <v>0.52</v>
      </c>
      <c r="BI375">
        <f t="shared" si="158"/>
        <v>0.52</v>
      </c>
      <c r="BT375">
        <v>777076</v>
      </c>
      <c r="BW375">
        <v>0.37</v>
      </c>
      <c r="BX375">
        <f t="shared" si="159"/>
        <v>0.37</v>
      </c>
      <c r="CI375">
        <v>777076</v>
      </c>
      <c r="CL375">
        <v>0.54</v>
      </c>
      <c r="CM375">
        <f t="shared" si="160"/>
        <v>0.54</v>
      </c>
      <c r="CX375">
        <v>777076</v>
      </c>
      <c r="DA375">
        <v>0.53</v>
      </c>
      <c r="DB375">
        <f t="shared" si="161"/>
        <v>0.53</v>
      </c>
      <c r="DM375">
        <v>777076</v>
      </c>
      <c r="DP375">
        <v>0.55000000000000004</v>
      </c>
      <c r="DQ375">
        <f t="shared" si="162"/>
        <v>0.55000000000000004</v>
      </c>
      <c r="EB375">
        <v>777076</v>
      </c>
      <c r="EE375">
        <v>0.52</v>
      </c>
      <c r="EF375">
        <f t="shared" si="163"/>
        <v>0.52</v>
      </c>
      <c r="EQ375">
        <v>777076</v>
      </c>
      <c r="ET375">
        <v>0.52</v>
      </c>
      <c r="EU375">
        <f t="shared" si="164"/>
        <v>0.52</v>
      </c>
      <c r="FF375">
        <v>777076</v>
      </c>
      <c r="FI375">
        <v>0.56000000000000005</v>
      </c>
      <c r="FJ375">
        <f t="shared" si="165"/>
        <v>0.56000000000000005</v>
      </c>
      <c r="FU375">
        <v>777076</v>
      </c>
      <c r="FX375">
        <v>0.55000000000000004</v>
      </c>
      <c r="FY375">
        <f t="shared" si="166"/>
        <v>0.55000000000000004</v>
      </c>
      <c r="GJ375">
        <v>777076</v>
      </c>
      <c r="GM375">
        <v>0.51</v>
      </c>
      <c r="GN375">
        <f t="shared" si="167"/>
        <v>0.51</v>
      </c>
      <c r="GY375">
        <v>777076</v>
      </c>
      <c r="HB375">
        <v>0.56000000000000005</v>
      </c>
      <c r="HC375">
        <f t="shared" si="168"/>
        <v>0.56000000000000005</v>
      </c>
      <c r="HN375">
        <v>777076</v>
      </c>
      <c r="HQ375">
        <v>0.51</v>
      </c>
      <c r="HR375">
        <f t="shared" si="169"/>
        <v>0.51</v>
      </c>
      <c r="ID375">
        <v>777452</v>
      </c>
      <c r="IG375">
        <v>0.53</v>
      </c>
      <c r="IH375">
        <f t="shared" si="170"/>
        <v>0.53</v>
      </c>
      <c r="IS375">
        <v>777452</v>
      </c>
      <c r="IV375">
        <v>0.49</v>
      </c>
      <c r="IW375">
        <f t="shared" si="171"/>
        <v>0.49</v>
      </c>
      <c r="JH375">
        <v>777452</v>
      </c>
      <c r="JK375">
        <v>0.56000000000000005</v>
      </c>
      <c r="JL375">
        <f t="shared" si="172"/>
        <v>0.56000000000000005</v>
      </c>
      <c r="JW375">
        <v>777452</v>
      </c>
      <c r="JZ375">
        <v>0.51</v>
      </c>
      <c r="KA375">
        <f t="shared" si="173"/>
        <v>0.51</v>
      </c>
      <c r="KL375">
        <v>777452</v>
      </c>
      <c r="KO375">
        <v>0.57999999999999996</v>
      </c>
      <c r="KP375">
        <f t="shared" si="174"/>
        <v>0.57999999999999996</v>
      </c>
      <c r="LA375">
        <v>777452</v>
      </c>
      <c r="LD375">
        <v>0.55000000000000004</v>
      </c>
      <c r="LE375">
        <f t="shared" si="175"/>
        <v>0.55000000000000004</v>
      </c>
      <c r="LP375">
        <v>777452</v>
      </c>
      <c r="LS375">
        <v>0.53</v>
      </c>
      <c r="LT375">
        <f t="shared" si="176"/>
        <v>0.53</v>
      </c>
      <c r="ME375">
        <v>777452</v>
      </c>
      <c r="MH375">
        <v>0.52</v>
      </c>
      <c r="MI375">
        <f t="shared" si="177"/>
        <v>0.52</v>
      </c>
      <c r="MT375">
        <v>777452</v>
      </c>
      <c r="MW375">
        <v>0.56999999999999995</v>
      </c>
      <c r="MX375">
        <f t="shared" si="178"/>
        <v>0.56999999999999995</v>
      </c>
      <c r="NI375">
        <v>777452</v>
      </c>
      <c r="NL375">
        <v>0.51</v>
      </c>
      <c r="NM375">
        <f t="shared" si="179"/>
        <v>0.51</v>
      </c>
      <c r="NX375">
        <v>777452</v>
      </c>
      <c r="OA375">
        <v>0.51</v>
      </c>
      <c r="OB375">
        <f t="shared" si="180"/>
        <v>0.51</v>
      </c>
      <c r="OM375">
        <v>777452</v>
      </c>
      <c r="OP375">
        <v>0.52</v>
      </c>
      <c r="OQ375">
        <f t="shared" si="181"/>
        <v>0.52</v>
      </c>
      <c r="PB375">
        <v>777452</v>
      </c>
      <c r="PE375">
        <v>0.53</v>
      </c>
      <c r="PF375">
        <f t="shared" si="182"/>
        <v>0.53</v>
      </c>
      <c r="PQ375">
        <v>777452</v>
      </c>
      <c r="PT375">
        <v>0.53</v>
      </c>
      <c r="PU375">
        <f t="shared" si="183"/>
        <v>0.53</v>
      </c>
      <c r="QF375">
        <v>777452</v>
      </c>
      <c r="QI375">
        <v>0.5</v>
      </c>
      <c r="QJ375">
        <f t="shared" si="184"/>
        <v>0.5</v>
      </c>
      <c r="QU375">
        <v>777452</v>
      </c>
      <c r="QX375">
        <v>0.52</v>
      </c>
      <c r="QY375">
        <f t="shared" si="185"/>
        <v>0.52</v>
      </c>
    </row>
    <row r="376" spans="12:467" x14ac:dyDescent="0.2">
      <c r="L376">
        <v>777077</v>
      </c>
      <c r="O376">
        <v>0.46</v>
      </c>
      <c r="P376">
        <f t="shared" si="155"/>
        <v>0.46</v>
      </c>
      <c r="AA376">
        <v>777077</v>
      </c>
      <c r="AD376">
        <v>0.42</v>
      </c>
      <c r="AE376">
        <f t="shared" si="156"/>
        <v>0.42</v>
      </c>
      <c r="AP376">
        <v>777077</v>
      </c>
      <c r="AS376">
        <v>0.56999999999999995</v>
      </c>
      <c r="AT376">
        <f t="shared" si="157"/>
        <v>0.56999999999999995</v>
      </c>
      <c r="BE376">
        <v>777077</v>
      </c>
      <c r="BH376">
        <v>0.5</v>
      </c>
      <c r="BI376">
        <f t="shared" si="158"/>
        <v>0.5</v>
      </c>
      <c r="BT376">
        <v>777077</v>
      </c>
      <c r="BW376">
        <v>0.56000000000000005</v>
      </c>
      <c r="BX376">
        <f t="shared" si="159"/>
        <v>0.56000000000000005</v>
      </c>
      <c r="CI376">
        <v>777077</v>
      </c>
      <c r="CL376">
        <v>0.46</v>
      </c>
      <c r="CM376">
        <f t="shared" si="160"/>
        <v>0.46</v>
      </c>
      <c r="CX376">
        <v>777077</v>
      </c>
      <c r="DA376">
        <v>0.45</v>
      </c>
      <c r="DB376">
        <f t="shared" si="161"/>
        <v>0.45</v>
      </c>
      <c r="DM376">
        <v>777077</v>
      </c>
      <c r="DP376">
        <v>0.46</v>
      </c>
      <c r="DQ376">
        <f t="shared" si="162"/>
        <v>0.46</v>
      </c>
      <c r="EB376">
        <v>777077</v>
      </c>
      <c r="EE376">
        <v>0.45</v>
      </c>
      <c r="EF376">
        <f t="shared" si="163"/>
        <v>0.45</v>
      </c>
      <c r="EQ376">
        <v>777077</v>
      </c>
      <c r="ET376">
        <v>0.45</v>
      </c>
      <c r="EU376">
        <f t="shared" si="164"/>
        <v>0.45</v>
      </c>
      <c r="FF376">
        <v>777077</v>
      </c>
      <c r="FI376">
        <v>0.44</v>
      </c>
      <c r="FJ376">
        <f t="shared" si="165"/>
        <v>0.44</v>
      </c>
      <c r="FU376">
        <v>777077</v>
      </c>
      <c r="FX376">
        <v>0.46</v>
      </c>
      <c r="FY376">
        <f t="shared" si="166"/>
        <v>0.46</v>
      </c>
      <c r="GJ376">
        <v>777077</v>
      </c>
      <c r="GM376">
        <v>0.47</v>
      </c>
      <c r="GN376">
        <f t="shared" si="167"/>
        <v>0.47</v>
      </c>
      <c r="GY376">
        <v>777077</v>
      </c>
      <c r="HB376">
        <v>0.5</v>
      </c>
      <c r="HC376">
        <f t="shared" si="168"/>
        <v>0.5</v>
      </c>
      <c r="HN376">
        <v>777077</v>
      </c>
      <c r="HQ376">
        <v>0.46</v>
      </c>
      <c r="HR376">
        <f t="shared" si="169"/>
        <v>0.46</v>
      </c>
      <c r="ID376">
        <v>777455</v>
      </c>
      <c r="IG376">
        <v>0.51</v>
      </c>
      <c r="IH376">
        <f t="shared" si="170"/>
        <v>0.51</v>
      </c>
      <c r="IS376">
        <v>777455</v>
      </c>
      <c r="IV376">
        <v>0.55000000000000004</v>
      </c>
      <c r="IW376">
        <f t="shared" si="171"/>
        <v>0.55000000000000004</v>
      </c>
      <c r="JH376">
        <v>777455</v>
      </c>
      <c r="JK376">
        <v>0.5</v>
      </c>
      <c r="JL376">
        <f t="shared" si="172"/>
        <v>0.5</v>
      </c>
      <c r="JW376">
        <v>777455</v>
      </c>
      <c r="JZ376">
        <v>0.54</v>
      </c>
      <c r="KA376">
        <f t="shared" si="173"/>
        <v>0.54</v>
      </c>
      <c r="KL376">
        <v>777455</v>
      </c>
      <c r="KO376">
        <v>0.51</v>
      </c>
      <c r="KP376">
        <f t="shared" si="174"/>
        <v>0.51</v>
      </c>
      <c r="LA376">
        <v>777455</v>
      </c>
      <c r="LD376">
        <v>0.53</v>
      </c>
      <c r="LE376">
        <f t="shared" si="175"/>
        <v>0.53</v>
      </c>
      <c r="LP376">
        <v>777455</v>
      </c>
      <c r="LS376">
        <v>0.53</v>
      </c>
      <c r="LT376">
        <f t="shared" si="176"/>
        <v>0.53</v>
      </c>
      <c r="ME376">
        <v>777455</v>
      </c>
      <c r="MH376">
        <v>0.52</v>
      </c>
      <c r="MI376">
        <f t="shared" si="177"/>
        <v>0.52</v>
      </c>
      <c r="MT376">
        <v>777455</v>
      </c>
      <c r="MW376">
        <v>0.53</v>
      </c>
      <c r="MX376">
        <f t="shared" si="178"/>
        <v>0.53</v>
      </c>
      <c r="NI376">
        <v>777455</v>
      </c>
      <c r="NL376">
        <v>0.53</v>
      </c>
      <c r="NM376">
        <f t="shared" si="179"/>
        <v>0.53</v>
      </c>
      <c r="NX376">
        <v>777455</v>
      </c>
      <c r="OA376">
        <v>0.51</v>
      </c>
      <c r="OB376">
        <f t="shared" si="180"/>
        <v>0.51</v>
      </c>
      <c r="OM376">
        <v>777455</v>
      </c>
      <c r="OP376">
        <v>0.54</v>
      </c>
      <c r="OQ376">
        <f t="shared" si="181"/>
        <v>0.54</v>
      </c>
      <c r="PB376">
        <v>777455</v>
      </c>
      <c r="PE376">
        <v>0.52</v>
      </c>
      <c r="PF376">
        <f t="shared" si="182"/>
        <v>0.52</v>
      </c>
      <c r="PQ376">
        <v>777455</v>
      </c>
      <c r="PT376">
        <v>0.54</v>
      </c>
      <c r="PU376">
        <f t="shared" si="183"/>
        <v>0.54</v>
      </c>
      <c r="QF376">
        <v>777455</v>
      </c>
      <c r="QI376">
        <v>0.56000000000000005</v>
      </c>
      <c r="QJ376">
        <f t="shared" si="184"/>
        <v>0.56000000000000005</v>
      </c>
      <c r="QU376">
        <v>777455</v>
      </c>
      <c r="QX376">
        <v>0.54</v>
      </c>
      <c r="QY376">
        <f t="shared" si="185"/>
        <v>0.54</v>
      </c>
    </row>
    <row r="377" spans="12:467" x14ac:dyDescent="0.2">
      <c r="L377">
        <v>777079</v>
      </c>
      <c r="O377">
        <v>0.52</v>
      </c>
      <c r="P377">
        <f t="shared" si="155"/>
        <v>0.52</v>
      </c>
      <c r="AA377">
        <v>777079</v>
      </c>
      <c r="AD377">
        <v>0.53</v>
      </c>
      <c r="AE377">
        <f t="shared" si="156"/>
        <v>0.53</v>
      </c>
      <c r="AP377">
        <v>777079</v>
      </c>
      <c r="AS377">
        <v>0.28000000000000003</v>
      </c>
      <c r="AT377">
        <f t="shared" si="157"/>
        <v>0.28000000000000003</v>
      </c>
      <c r="BE377">
        <v>777079</v>
      </c>
      <c r="BH377">
        <v>0.44</v>
      </c>
      <c r="BI377">
        <f t="shared" si="158"/>
        <v>0.44</v>
      </c>
      <c r="BT377">
        <v>777079</v>
      </c>
      <c r="BW377">
        <v>0.57999999999999996</v>
      </c>
      <c r="BX377">
        <f t="shared" si="159"/>
        <v>0.57999999999999996</v>
      </c>
      <c r="CI377">
        <v>777079</v>
      </c>
      <c r="CL377">
        <v>0.54</v>
      </c>
      <c r="CM377">
        <f t="shared" si="160"/>
        <v>0.54</v>
      </c>
      <c r="CX377">
        <v>777079</v>
      </c>
      <c r="DA377">
        <v>0.54</v>
      </c>
      <c r="DB377">
        <f t="shared" si="161"/>
        <v>0.54</v>
      </c>
      <c r="DM377">
        <v>777079</v>
      </c>
      <c r="DP377">
        <v>0.53</v>
      </c>
      <c r="DQ377">
        <f t="shared" si="162"/>
        <v>0.53</v>
      </c>
      <c r="EB377">
        <v>777079</v>
      </c>
      <c r="EE377">
        <v>0.55000000000000004</v>
      </c>
      <c r="EF377">
        <f t="shared" si="163"/>
        <v>0.55000000000000004</v>
      </c>
      <c r="EQ377">
        <v>777079</v>
      </c>
      <c r="ET377">
        <v>0.55000000000000004</v>
      </c>
      <c r="EU377">
        <f t="shared" si="164"/>
        <v>0.55000000000000004</v>
      </c>
      <c r="FF377">
        <v>777079</v>
      </c>
      <c r="FI377">
        <v>0.55000000000000004</v>
      </c>
      <c r="FJ377">
        <f t="shared" si="165"/>
        <v>0.55000000000000004</v>
      </c>
      <c r="FU377">
        <v>777079</v>
      </c>
      <c r="FX377">
        <v>0.54</v>
      </c>
      <c r="FY377">
        <f t="shared" si="166"/>
        <v>0.54</v>
      </c>
      <c r="GJ377">
        <v>777079</v>
      </c>
      <c r="GM377">
        <v>0.51</v>
      </c>
      <c r="GN377">
        <f t="shared" si="167"/>
        <v>0.51</v>
      </c>
      <c r="GY377">
        <v>777079</v>
      </c>
      <c r="HB377">
        <v>0.56000000000000005</v>
      </c>
      <c r="HC377">
        <f t="shared" si="168"/>
        <v>0.56000000000000005</v>
      </c>
      <c r="HN377">
        <v>777079</v>
      </c>
      <c r="HQ377">
        <v>0.43</v>
      </c>
      <c r="HR377">
        <f t="shared" si="169"/>
        <v>0.43</v>
      </c>
      <c r="ID377">
        <v>777458</v>
      </c>
      <c r="IG377">
        <v>0.44</v>
      </c>
      <c r="IH377">
        <f t="shared" si="170"/>
        <v>0.44</v>
      </c>
      <c r="IS377">
        <v>777458</v>
      </c>
      <c r="IV377">
        <v>0.43</v>
      </c>
      <c r="IW377">
        <f t="shared" si="171"/>
        <v>0.43</v>
      </c>
      <c r="JH377">
        <v>777458</v>
      </c>
      <c r="JK377">
        <v>0.43</v>
      </c>
      <c r="JL377">
        <f t="shared" si="172"/>
        <v>0.43</v>
      </c>
      <c r="JW377">
        <v>777458</v>
      </c>
      <c r="JZ377">
        <v>0.43</v>
      </c>
      <c r="KA377">
        <f t="shared" si="173"/>
        <v>0.43</v>
      </c>
      <c r="KL377">
        <v>777458</v>
      </c>
      <c r="KO377">
        <v>0.49</v>
      </c>
      <c r="KP377">
        <f t="shared" si="174"/>
        <v>0.49</v>
      </c>
      <c r="LA377">
        <v>777458</v>
      </c>
      <c r="LD377">
        <v>0.43</v>
      </c>
      <c r="LE377">
        <f t="shared" si="175"/>
        <v>0.43</v>
      </c>
      <c r="LP377">
        <v>777458</v>
      </c>
      <c r="LS377">
        <v>0.44</v>
      </c>
      <c r="LT377">
        <f t="shared" si="176"/>
        <v>0.44</v>
      </c>
      <c r="ME377">
        <v>777458</v>
      </c>
      <c r="MH377">
        <v>0.41</v>
      </c>
      <c r="MI377">
        <f t="shared" si="177"/>
        <v>0.41</v>
      </c>
      <c r="MT377">
        <v>777458</v>
      </c>
      <c r="MW377">
        <v>0.42</v>
      </c>
      <c r="MX377">
        <f t="shared" si="178"/>
        <v>0.42</v>
      </c>
      <c r="NI377">
        <v>777458</v>
      </c>
      <c r="NL377">
        <v>0.41</v>
      </c>
      <c r="NM377">
        <f t="shared" si="179"/>
        <v>0.41</v>
      </c>
      <c r="NX377">
        <v>777458</v>
      </c>
      <c r="OA377">
        <v>0.42</v>
      </c>
      <c r="OB377">
        <f t="shared" si="180"/>
        <v>0.42</v>
      </c>
      <c r="OM377">
        <v>777458</v>
      </c>
      <c r="OP377">
        <v>0.44</v>
      </c>
      <c r="OQ377">
        <f t="shared" si="181"/>
        <v>0.44</v>
      </c>
      <c r="PB377">
        <v>777458</v>
      </c>
      <c r="PE377">
        <v>0.45</v>
      </c>
      <c r="PF377">
        <f t="shared" si="182"/>
        <v>0.45</v>
      </c>
      <c r="PQ377">
        <v>777458</v>
      </c>
      <c r="PT377">
        <v>0.41</v>
      </c>
      <c r="PU377">
        <f t="shared" si="183"/>
        <v>0.41</v>
      </c>
      <c r="QF377">
        <v>777458</v>
      </c>
      <c r="QI377">
        <v>0.44</v>
      </c>
      <c r="QJ377">
        <f t="shared" si="184"/>
        <v>0.44</v>
      </c>
      <c r="QU377">
        <v>777458</v>
      </c>
      <c r="QX377">
        <v>0.42</v>
      </c>
      <c r="QY377">
        <f t="shared" si="185"/>
        <v>0.42</v>
      </c>
    </row>
    <row r="378" spans="12:467" x14ac:dyDescent="0.2">
      <c r="L378">
        <v>777082</v>
      </c>
      <c r="O378">
        <v>0.46</v>
      </c>
      <c r="P378">
        <f t="shared" si="155"/>
        <v>0.46</v>
      </c>
      <c r="AA378">
        <v>777082</v>
      </c>
      <c r="AD378">
        <v>0.39</v>
      </c>
      <c r="AE378">
        <f t="shared" si="156"/>
        <v>0.39</v>
      </c>
      <c r="AP378">
        <v>777082</v>
      </c>
      <c r="AS378">
        <v>0.32</v>
      </c>
      <c r="AT378">
        <f t="shared" si="157"/>
        <v>0.32</v>
      </c>
      <c r="BE378">
        <v>777082</v>
      </c>
      <c r="BH378">
        <v>0.4</v>
      </c>
      <c r="BI378">
        <f t="shared" si="158"/>
        <v>0.4</v>
      </c>
      <c r="BT378">
        <v>777082</v>
      </c>
      <c r="BW378">
        <v>0.38</v>
      </c>
      <c r="BX378">
        <f t="shared" si="159"/>
        <v>0.38</v>
      </c>
      <c r="CI378">
        <v>777082</v>
      </c>
      <c r="CL378">
        <v>0.46</v>
      </c>
      <c r="CM378">
        <f t="shared" si="160"/>
        <v>0.46</v>
      </c>
      <c r="CX378">
        <v>777082</v>
      </c>
      <c r="DA378">
        <v>0.51</v>
      </c>
      <c r="DB378">
        <f t="shared" si="161"/>
        <v>0.51</v>
      </c>
      <c r="DM378">
        <v>777082</v>
      </c>
      <c r="DP378">
        <v>0.44</v>
      </c>
      <c r="DQ378">
        <f t="shared" si="162"/>
        <v>0.44</v>
      </c>
      <c r="EB378">
        <v>777082</v>
      </c>
      <c r="EE378">
        <v>0.46</v>
      </c>
      <c r="EF378">
        <f t="shared" si="163"/>
        <v>0.46</v>
      </c>
      <c r="EQ378">
        <v>777082</v>
      </c>
      <c r="ET378">
        <v>0.46</v>
      </c>
      <c r="EU378">
        <f t="shared" si="164"/>
        <v>0.46</v>
      </c>
      <c r="FF378">
        <v>777082</v>
      </c>
      <c r="FI378">
        <v>0.49</v>
      </c>
      <c r="FJ378">
        <f t="shared" si="165"/>
        <v>0.49</v>
      </c>
      <c r="FU378">
        <v>777082</v>
      </c>
      <c r="FX378">
        <v>0.49</v>
      </c>
      <c r="FY378">
        <f t="shared" si="166"/>
        <v>0.49</v>
      </c>
      <c r="GJ378">
        <v>777082</v>
      </c>
      <c r="GM378">
        <v>0.46</v>
      </c>
      <c r="GN378">
        <f t="shared" si="167"/>
        <v>0.46</v>
      </c>
      <c r="GY378">
        <v>777082</v>
      </c>
      <c r="HB378">
        <v>0.5</v>
      </c>
      <c r="HC378">
        <f t="shared" si="168"/>
        <v>0.5</v>
      </c>
      <c r="HN378">
        <v>777082</v>
      </c>
      <c r="HQ378">
        <v>0.4</v>
      </c>
      <c r="HR378">
        <f t="shared" si="169"/>
        <v>0.4</v>
      </c>
      <c r="ID378">
        <v>777425</v>
      </c>
      <c r="IG378">
        <v>0.53</v>
      </c>
      <c r="IH378">
        <f t="shared" si="170"/>
        <v>0.53</v>
      </c>
      <c r="IS378">
        <v>777425</v>
      </c>
      <c r="IV378">
        <v>0.54</v>
      </c>
      <c r="IW378">
        <f t="shared" si="171"/>
        <v>0.54</v>
      </c>
      <c r="JH378">
        <v>777425</v>
      </c>
      <c r="JK378">
        <v>0.54</v>
      </c>
      <c r="JL378">
        <f t="shared" si="172"/>
        <v>0.54</v>
      </c>
      <c r="JW378">
        <v>777425</v>
      </c>
      <c r="JZ378">
        <v>0.51</v>
      </c>
      <c r="KA378">
        <f t="shared" si="173"/>
        <v>0.51</v>
      </c>
      <c r="KL378">
        <v>777425</v>
      </c>
      <c r="KO378">
        <v>0.52</v>
      </c>
      <c r="KP378">
        <f t="shared" si="174"/>
        <v>0.52</v>
      </c>
      <c r="LA378">
        <v>777425</v>
      </c>
      <c r="LD378">
        <v>0.52</v>
      </c>
      <c r="LE378">
        <f t="shared" si="175"/>
        <v>0.52</v>
      </c>
      <c r="LP378">
        <v>777425</v>
      </c>
      <c r="LS378">
        <v>0.52</v>
      </c>
      <c r="LT378">
        <f t="shared" si="176"/>
        <v>0.52</v>
      </c>
      <c r="ME378">
        <v>777425</v>
      </c>
      <c r="MH378">
        <v>0.54</v>
      </c>
      <c r="MI378">
        <f t="shared" si="177"/>
        <v>0.54</v>
      </c>
      <c r="MT378">
        <v>777425</v>
      </c>
      <c r="MW378">
        <v>0.54</v>
      </c>
      <c r="MX378">
        <f t="shared" si="178"/>
        <v>0.54</v>
      </c>
      <c r="NI378">
        <v>777425</v>
      </c>
      <c r="NL378">
        <v>0.52</v>
      </c>
      <c r="NM378">
        <f t="shared" si="179"/>
        <v>0.52</v>
      </c>
      <c r="NX378">
        <v>777425</v>
      </c>
      <c r="OA378">
        <v>0.48</v>
      </c>
      <c r="OB378">
        <f t="shared" si="180"/>
        <v>0.48</v>
      </c>
      <c r="OM378">
        <v>777425</v>
      </c>
      <c r="OP378">
        <v>0.53</v>
      </c>
      <c r="OQ378">
        <f t="shared" si="181"/>
        <v>0.53</v>
      </c>
      <c r="PB378">
        <v>777425</v>
      </c>
      <c r="PE378">
        <v>0.53</v>
      </c>
      <c r="PF378">
        <f t="shared" si="182"/>
        <v>0.53</v>
      </c>
      <c r="PQ378">
        <v>777425</v>
      </c>
      <c r="PT378">
        <v>0.54</v>
      </c>
      <c r="PU378">
        <f t="shared" si="183"/>
        <v>0.54</v>
      </c>
      <c r="QF378">
        <v>777425</v>
      </c>
      <c r="QI378">
        <v>0.49</v>
      </c>
      <c r="QJ378">
        <f t="shared" si="184"/>
        <v>0.49</v>
      </c>
      <c r="QU378">
        <v>777425</v>
      </c>
      <c r="QX378">
        <v>0.52</v>
      </c>
      <c r="QY378">
        <f t="shared" si="185"/>
        <v>0.52</v>
      </c>
    </row>
    <row r="379" spans="12:467" x14ac:dyDescent="0.2">
      <c r="L379">
        <v>777083</v>
      </c>
      <c r="O379">
        <v>0.54</v>
      </c>
      <c r="P379">
        <f t="shared" si="155"/>
        <v>0.54</v>
      </c>
      <c r="AA379">
        <v>777083</v>
      </c>
      <c r="AD379">
        <v>0.56000000000000005</v>
      </c>
      <c r="AE379">
        <f t="shared" si="156"/>
        <v>0.56000000000000005</v>
      </c>
      <c r="AP379">
        <v>777083</v>
      </c>
      <c r="AS379">
        <v>0.54</v>
      </c>
      <c r="AT379">
        <f t="shared" si="157"/>
        <v>0.54</v>
      </c>
      <c r="BE379">
        <v>777083</v>
      </c>
      <c r="BH379">
        <v>0.54</v>
      </c>
      <c r="BI379">
        <f t="shared" si="158"/>
        <v>0.54</v>
      </c>
      <c r="BT379">
        <v>777083</v>
      </c>
      <c r="BW379">
        <v>0.56999999999999995</v>
      </c>
      <c r="BX379">
        <f t="shared" si="159"/>
        <v>0.56999999999999995</v>
      </c>
      <c r="CI379">
        <v>777083</v>
      </c>
      <c r="CL379">
        <v>0.53</v>
      </c>
      <c r="CM379">
        <f t="shared" si="160"/>
        <v>0.53</v>
      </c>
      <c r="CX379">
        <v>777083</v>
      </c>
      <c r="DA379">
        <v>0.53</v>
      </c>
      <c r="DB379">
        <f t="shared" si="161"/>
        <v>0.53</v>
      </c>
      <c r="DM379">
        <v>777083</v>
      </c>
      <c r="DP379">
        <v>0.53</v>
      </c>
      <c r="DQ379">
        <f t="shared" si="162"/>
        <v>0.53</v>
      </c>
      <c r="EB379">
        <v>777083</v>
      </c>
      <c r="EE379">
        <v>0.53</v>
      </c>
      <c r="EF379">
        <f t="shared" si="163"/>
        <v>0.53</v>
      </c>
      <c r="EQ379">
        <v>777083</v>
      </c>
      <c r="ET379">
        <v>0.53</v>
      </c>
      <c r="EU379">
        <f t="shared" si="164"/>
        <v>0.53</v>
      </c>
      <c r="FF379">
        <v>777083</v>
      </c>
      <c r="FI379">
        <v>0.53</v>
      </c>
      <c r="FJ379">
        <f t="shared" si="165"/>
        <v>0.53</v>
      </c>
      <c r="FU379">
        <v>777083</v>
      </c>
      <c r="FX379">
        <v>0.55000000000000004</v>
      </c>
      <c r="FY379">
        <f t="shared" si="166"/>
        <v>0.55000000000000004</v>
      </c>
      <c r="GJ379">
        <v>777083</v>
      </c>
      <c r="GM379">
        <v>0.53</v>
      </c>
      <c r="GN379">
        <f t="shared" si="167"/>
        <v>0.53</v>
      </c>
      <c r="GY379">
        <v>777083</v>
      </c>
      <c r="HB379">
        <v>0.54</v>
      </c>
      <c r="HC379">
        <f t="shared" si="168"/>
        <v>0.54</v>
      </c>
      <c r="HN379">
        <v>777083</v>
      </c>
      <c r="HQ379">
        <v>0.54</v>
      </c>
      <c r="HR379">
        <f t="shared" si="169"/>
        <v>0.54</v>
      </c>
      <c r="ID379">
        <v>777428</v>
      </c>
      <c r="IG379">
        <v>0.46</v>
      </c>
      <c r="IH379">
        <f t="shared" si="170"/>
        <v>0.46</v>
      </c>
      <c r="IS379">
        <v>777428</v>
      </c>
      <c r="IV379">
        <v>0.41</v>
      </c>
      <c r="IW379">
        <f t="shared" si="171"/>
        <v>0.41</v>
      </c>
      <c r="JH379">
        <v>777428</v>
      </c>
      <c r="JK379">
        <v>0.47</v>
      </c>
      <c r="JL379">
        <f t="shared" si="172"/>
        <v>0.47</v>
      </c>
      <c r="JW379">
        <v>777428</v>
      </c>
      <c r="JZ379">
        <v>0.45</v>
      </c>
      <c r="KA379">
        <f t="shared" si="173"/>
        <v>0.45</v>
      </c>
      <c r="KL379">
        <v>777428</v>
      </c>
      <c r="KO379">
        <v>0.41</v>
      </c>
      <c r="KP379">
        <f t="shared" si="174"/>
        <v>0.41</v>
      </c>
      <c r="LA379">
        <v>777428</v>
      </c>
      <c r="LD379">
        <v>0.45</v>
      </c>
      <c r="LE379">
        <f t="shared" si="175"/>
        <v>0.45</v>
      </c>
      <c r="LP379">
        <v>777428</v>
      </c>
      <c r="LS379">
        <v>0.43</v>
      </c>
      <c r="LT379">
        <f t="shared" si="176"/>
        <v>0.43</v>
      </c>
      <c r="ME379">
        <v>777428</v>
      </c>
      <c r="MH379">
        <v>0.49</v>
      </c>
      <c r="MI379">
        <f t="shared" si="177"/>
        <v>0.49</v>
      </c>
      <c r="MT379">
        <v>777428</v>
      </c>
      <c r="MW379">
        <v>0.48</v>
      </c>
      <c r="MX379">
        <f t="shared" si="178"/>
        <v>0.48</v>
      </c>
      <c r="NI379">
        <v>777428</v>
      </c>
      <c r="NL379">
        <v>0.42</v>
      </c>
      <c r="NM379">
        <f t="shared" si="179"/>
        <v>0.42</v>
      </c>
      <c r="NX379">
        <v>777428</v>
      </c>
      <c r="OA379">
        <v>0.46</v>
      </c>
      <c r="OB379">
        <f t="shared" si="180"/>
        <v>0.46</v>
      </c>
      <c r="OM379">
        <v>777428</v>
      </c>
      <c r="OP379">
        <v>0.47</v>
      </c>
      <c r="OQ379">
        <f t="shared" si="181"/>
        <v>0.47</v>
      </c>
      <c r="PB379">
        <v>777428</v>
      </c>
      <c r="PE379">
        <v>0.46</v>
      </c>
      <c r="PF379">
        <f t="shared" si="182"/>
        <v>0.46</v>
      </c>
      <c r="PQ379">
        <v>777428</v>
      </c>
      <c r="PT379">
        <v>0.46</v>
      </c>
      <c r="PU379">
        <f t="shared" si="183"/>
        <v>0.46</v>
      </c>
      <c r="QF379">
        <v>777428</v>
      </c>
      <c r="QI379">
        <v>0.46</v>
      </c>
      <c r="QJ379">
        <f t="shared" si="184"/>
        <v>0.46</v>
      </c>
      <c r="QU379">
        <v>777428</v>
      </c>
      <c r="QX379">
        <v>0.47</v>
      </c>
      <c r="QY379">
        <f t="shared" si="185"/>
        <v>0.47</v>
      </c>
    </row>
    <row r="380" spans="12:467" x14ac:dyDescent="0.2">
      <c r="L380">
        <v>777084</v>
      </c>
      <c r="O380">
        <v>0.51</v>
      </c>
      <c r="P380">
        <f t="shared" si="155"/>
        <v>0.51</v>
      </c>
      <c r="AA380">
        <v>777084</v>
      </c>
      <c r="AD380">
        <v>0.41</v>
      </c>
      <c r="AE380">
        <f t="shared" si="156"/>
        <v>0.41</v>
      </c>
      <c r="AP380">
        <v>777084</v>
      </c>
      <c r="AS380">
        <v>0.54</v>
      </c>
      <c r="AT380">
        <f t="shared" si="157"/>
        <v>0.54</v>
      </c>
      <c r="BE380">
        <v>777084</v>
      </c>
      <c r="BH380">
        <v>0.45</v>
      </c>
      <c r="BI380">
        <f t="shared" si="158"/>
        <v>0.45</v>
      </c>
      <c r="BT380">
        <v>777084</v>
      </c>
      <c r="BW380">
        <v>0.45</v>
      </c>
      <c r="BX380">
        <f t="shared" si="159"/>
        <v>0.45</v>
      </c>
      <c r="CI380">
        <v>777084</v>
      </c>
      <c r="CL380">
        <v>0.48</v>
      </c>
      <c r="CM380">
        <f t="shared" si="160"/>
        <v>0.48</v>
      </c>
      <c r="CX380">
        <v>777084</v>
      </c>
      <c r="DA380">
        <v>0.52</v>
      </c>
      <c r="DB380">
        <f t="shared" si="161"/>
        <v>0.52</v>
      </c>
      <c r="DM380">
        <v>777084</v>
      </c>
      <c r="DP380">
        <v>0.49</v>
      </c>
      <c r="DQ380">
        <f t="shared" si="162"/>
        <v>0.49</v>
      </c>
      <c r="EB380">
        <v>777084</v>
      </c>
      <c r="EE380">
        <v>0.5</v>
      </c>
      <c r="EF380">
        <f t="shared" si="163"/>
        <v>0.5</v>
      </c>
      <c r="EQ380">
        <v>777084</v>
      </c>
      <c r="ET380">
        <v>0.5</v>
      </c>
      <c r="EU380">
        <f t="shared" si="164"/>
        <v>0.5</v>
      </c>
      <c r="FF380">
        <v>777084</v>
      </c>
      <c r="FI380">
        <v>0.49</v>
      </c>
      <c r="FJ380">
        <f t="shared" si="165"/>
        <v>0.49</v>
      </c>
      <c r="FU380">
        <v>777084</v>
      </c>
      <c r="FX380">
        <v>0.5</v>
      </c>
      <c r="FY380">
        <f t="shared" si="166"/>
        <v>0.5</v>
      </c>
      <c r="GJ380">
        <v>777084</v>
      </c>
      <c r="GM380">
        <v>0.5</v>
      </c>
      <c r="GN380">
        <f t="shared" si="167"/>
        <v>0.5</v>
      </c>
      <c r="GY380">
        <v>777084</v>
      </c>
      <c r="HB380">
        <v>0.55000000000000004</v>
      </c>
      <c r="HC380">
        <f t="shared" si="168"/>
        <v>0.55000000000000004</v>
      </c>
      <c r="HN380">
        <v>777084</v>
      </c>
      <c r="HQ380">
        <v>0.46</v>
      </c>
      <c r="HR380">
        <f t="shared" si="169"/>
        <v>0.46</v>
      </c>
      <c r="ID380">
        <v>777429</v>
      </c>
      <c r="IG380">
        <v>0.46</v>
      </c>
      <c r="IH380">
        <f t="shared" si="170"/>
        <v>0.46</v>
      </c>
      <c r="IS380">
        <v>777429</v>
      </c>
      <c r="IV380">
        <v>0.47</v>
      </c>
      <c r="IW380">
        <f t="shared" si="171"/>
        <v>0.47</v>
      </c>
      <c r="JH380">
        <v>777429</v>
      </c>
      <c r="JK380">
        <v>0.46</v>
      </c>
      <c r="JL380">
        <f t="shared" si="172"/>
        <v>0.46</v>
      </c>
      <c r="JW380">
        <v>777429</v>
      </c>
      <c r="JZ380">
        <v>0.46</v>
      </c>
      <c r="KA380">
        <f t="shared" si="173"/>
        <v>0.46</v>
      </c>
      <c r="KL380">
        <v>777429</v>
      </c>
      <c r="KO380">
        <v>0.42</v>
      </c>
      <c r="KP380">
        <f t="shared" si="174"/>
        <v>0.42</v>
      </c>
      <c r="LA380">
        <v>777429</v>
      </c>
      <c r="LD380">
        <v>0.43</v>
      </c>
      <c r="LE380">
        <f t="shared" si="175"/>
        <v>0.43</v>
      </c>
      <c r="LP380">
        <v>777429</v>
      </c>
      <c r="LS380">
        <v>0.47</v>
      </c>
      <c r="LT380">
        <f t="shared" si="176"/>
        <v>0.47</v>
      </c>
      <c r="ME380">
        <v>777429</v>
      </c>
      <c r="MH380">
        <v>0.46</v>
      </c>
      <c r="MI380">
        <f t="shared" si="177"/>
        <v>0.46</v>
      </c>
      <c r="MT380">
        <v>777429</v>
      </c>
      <c r="MW380">
        <v>0.34</v>
      </c>
      <c r="MX380">
        <f t="shared" si="178"/>
        <v>0.34</v>
      </c>
      <c r="NI380">
        <v>777429</v>
      </c>
      <c r="NL380">
        <v>0.45</v>
      </c>
      <c r="NM380">
        <f t="shared" si="179"/>
        <v>0.45</v>
      </c>
      <c r="NX380">
        <v>777429</v>
      </c>
      <c r="OA380">
        <v>0.47</v>
      </c>
      <c r="OB380">
        <f t="shared" si="180"/>
        <v>0.47</v>
      </c>
      <c r="OM380">
        <v>777429</v>
      </c>
      <c r="OP380">
        <v>0.44</v>
      </c>
      <c r="OQ380">
        <f t="shared" si="181"/>
        <v>0.44</v>
      </c>
      <c r="PB380">
        <v>777429</v>
      </c>
      <c r="PE380">
        <v>0.45</v>
      </c>
      <c r="PF380">
        <f t="shared" si="182"/>
        <v>0.45</v>
      </c>
      <c r="PQ380">
        <v>777429</v>
      </c>
      <c r="PT380">
        <v>0.46</v>
      </c>
      <c r="PU380">
        <f t="shared" si="183"/>
        <v>0.46</v>
      </c>
      <c r="QF380">
        <v>777429</v>
      </c>
      <c r="QI380">
        <v>0.43</v>
      </c>
      <c r="QJ380">
        <f t="shared" si="184"/>
        <v>0.43</v>
      </c>
      <c r="QU380">
        <v>777429</v>
      </c>
      <c r="QX380">
        <v>0.47</v>
      </c>
      <c r="QY380">
        <f t="shared" si="185"/>
        <v>0.47</v>
      </c>
    </row>
    <row r="381" spans="12:467" x14ac:dyDescent="0.2">
      <c r="L381">
        <v>777087</v>
      </c>
      <c r="O381">
        <v>0.55000000000000004</v>
      </c>
      <c r="P381">
        <f t="shared" si="155"/>
        <v>0.55000000000000004</v>
      </c>
      <c r="AA381">
        <v>777087</v>
      </c>
      <c r="AD381">
        <v>0.53</v>
      </c>
      <c r="AE381">
        <f t="shared" si="156"/>
        <v>0.53</v>
      </c>
      <c r="AP381">
        <v>777087</v>
      </c>
      <c r="AS381">
        <v>0.64</v>
      </c>
      <c r="AT381">
        <f t="shared" si="157"/>
        <v>0.64</v>
      </c>
      <c r="BE381">
        <v>777087</v>
      </c>
      <c r="BH381">
        <v>0.62</v>
      </c>
      <c r="BI381">
        <f t="shared" si="158"/>
        <v>0.62</v>
      </c>
      <c r="BT381">
        <v>777087</v>
      </c>
      <c r="BW381">
        <v>0.49</v>
      </c>
      <c r="BX381">
        <f t="shared" si="159"/>
        <v>0.49</v>
      </c>
      <c r="CI381">
        <v>777087</v>
      </c>
      <c r="CL381">
        <v>0.54</v>
      </c>
      <c r="CM381">
        <f t="shared" si="160"/>
        <v>0.54</v>
      </c>
      <c r="CX381">
        <v>777087</v>
      </c>
      <c r="DA381">
        <v>0.55000000000000004</v>
      </c>
      <c r="DB381">
        <f t="shared" si="161"/>
        <v>0.55000000000000004</v>
      </c>
      <c r="DM381">
        <v>777087</v>
      </c>
      <c r="DP381">
        <v>0.54</v>
      </c>
      <c r="DQ381">
        <f t="shared" si="162"/>
        <v>0.54</v>
      </c>
      <c r="EB381">
        <v>777087</v>
      </c>
      <c r="EE381">
        <v>0.53</v>
      </c>
      <c r="EF381">
        <f t="shared" si="163"/>
        <v>0.53</v>
      </c>
      <c r="EQ381">
        <v>777087</v>
      </c>
      <c r="ET381">
        <v>0.53</v>
      </c>
      <c r="EU381">
        <f t="shared" si="164"/>
        <v>0.53</v>
      </c>
      <c r="FF381">
        <v>777087</v>
      </c>
      <c r="FI381">
        <v>0.54</v>
      </c>
      <c r="FJ381">
        <f t="shared" si="165"/>
        <v>0.54</v>
      </c>
      <c r="FU381">
        <v>777087</v>
      </c>
      <c r="FX381">
        <v>0.56000000000000005</v>
      </c>
      <c r="FY381">
        <f t="shared" si="166"/>
        <v>0.56000000000000005</v>
      </c>
      <c r="GJ381">
        <v>777087</v>
      </c>
      <c r="GM381">
        <v>0.52</v>
      </c>
      <c r="GN381">
        <f t="shared" si="167"/>
        <v>0.52</v>
      </c>
      <c r="GY381">
        <v>777087</v>
      </c>
      <c r="HB381">
        <v>0.56999999999999995</v>
      </c>
      <c r="HC381">
        <f t="shared" si="168"/>
        <v>0.56999999999999995</v>
      </c>
      <c r="HN381">
        <v>777087</v>
      </c>
      <c r="HQ381">
        <v>0.56999999999999995</v>
      </c>
      <c r="HR381">
        <f t="shared" si="169"/>
        <v>0.56999999999999995</v>
      </c>
      <c r="ID381">
        <v>777430</v>
      </c>
      <c r="IG381">
        <v>0.43</v>
      </c>
      <c r="IH381">
        <f t="shared" si="170"/>
        <v>0.43</v>
      </c>
      <c r="IS381">
        <v>777430</v>
      </c>
      <c r="IV381">
        <v>0.41</v>
      </c>
      <c r="IW381">
        <f t="shared" si="171"/>
        <v>0.41</v>
      </c>
      <c r="JH381">
        <v>777430</v>
      </c>
      <c r="JK381">
        <v>0.42</v>
      </c>
      <c r="JL381">
        <f t="shared" si="172"/>
        <v>0.42</v>
      </c>
      <c r="JW381">
        <v>777430</v>
      </c>
      <c r="JZ381">
        <v>0.43</v>
      </c>
      <c r="KA381">
        <f t="shared" si="173"/>
        <v>0.43</v>
      </c>
      <c r="KL381">
        <v>777430</v>
      </c>
      <c r="KO381">
        <v>0.31</v>
      </c>
      <c r="KP381">
        <f t="shared" si="174"/>
        <v>0.31</v>
      </c>
      <c r="LA381">
        <v>777430</v>
      </c>
      <c r="LD381">
        <v>0.42</v>
      </c>
      <c r="LE381">
        <f t="shared" si="175"/>
        <v>0.42</v>
      </c>
      <c r="LP381">
        <v>777430</v>
      </c>
      <c r="LS381">
        <v>0.43</v>
      </c>
      <c r="LT381">
        <f t="shared" si="176"/>
        <v>0.43</v>
      </c>
      <c r="ME381">
        <v>777430</v>
      </c>
      <c r="MH381">
        <v>0.34</v>
      </c>
      <c r="MI381">
        <f t="shared" si="177"/>
        <v>0.34</v>
      </c>
      <c r="MT381">
        <v>777430</v>
      </c>
      <c r="MW381">
        <v>0.35</v>
      </c>
      <c r="MX381">
        <f t="shared" si="178"/>
        <v>0.35</v>
      </c>
      <c r="NI381">
        <v>777430</v>
      </c>
      <c r="NL381">
        <v>0.41</v>
      </c>
      <c r="NM381">
        <f t="shared" si="179"/>
        <v>0.41</v>
      </c>
      <c r="NX381">
        <v>777430</v>
      </c>
      <c r="OA381">
        <v>0.5</v>
      </c>
      <c r="OB381">
        <f t="shared" si="180"/>
        <v>0.5</v>
      </c>
      <c r="OM381">
        <v>777430</v>
      </c>
      <c r="OP381">
        <v>0.43</v>
      </c>
      <c r="OQ381">
        <f t="shared" si="181"/>
        <v>0.43</v>
      </c>
      <c r="PB381">
        <v>777430</v>
      </c>
      <c r="PE381">
        <v>0.43</v>
      </c>
      <c r="PF381">
        <f t="shared" si="182"/>
        <v>0.43</v>
      </c>
      <c r="PQ381">
        <v>777430</v>
      </c>
      <c r="PT381">
        <v>0.41</v>
      </c>
      <c r="PU381">
        <f t="shared" si="183"/>
        <v>0.41</v>
      </c>
      <c r="QF381">
        <v>777430</v>
      </c>
      <c r="QI381">
        <v>0.38</v>
      </c>
      <c r="QJ381">
        <f t="shared" si="184"/>
        <v>0.38</v>
      </c>
      <c r="QU381">
        <v>777430</v>
      </c>
      <c r="QX381">
        <v>0.4</v>
      </c>
      <c r="QY381">
        <f t="shared" si="185"/>
        <v>0.4</v>
      </c>
    </row>
    <row r="382" spans="12:467" x14ac:dyDescent="0.2">
      <c r="L382">
        <v>777050</v>
      </c>
      <c r="O382">
        <v>0.45</v>
      </c>
      <c r="P382">
        <f t="shared" si="155"/>
        <v>0.45</v>
      </c>
      <c r="AA382">
        <v>777050</v>
      </c>
      <c r="AD382">
        <v>0.52</v>
      </c>
      <c r="AE382">
        <f t="shared" si="156"/>
        <v>0.52</v>
      </c>
      <c r="AP382">
        <v>777050</v>
      </c>
      <c r="AS382">
        <v>0.53</v>
      </c>
      <c r="AT382">
        <f t="shared" si="157"/>
        <v>0.53</v>
      </c>
      <c r="BE382">
        <v>777050</v>
      </c>
      <c r="BH382">
        <v>0.5</v>
      </c>
      <c r="BI382">
        <f t="shared" si="158"/>
        <v>0.5</v>
      </c>
      <c r="BT382">
        <v>777050</v>
      </c>
      <c r="BW382">
        <v>0.52</v>
      </c>
      <c r="BX382">
        <f t="shared" si="159"/>
        <v>0.52</v>
      </c>
      <c r="CI382">
        <v>777050</v>
      </c>
      <c r="CL382">
        <v>0.49</v>
      </c>
      <c r="CM382">
        <f t="shared" si="160"/>
        <v>0.49</v>
      </c>
      <c r="CX382">
        <v>777050</v>
      </c>
      <c r="DA382">
        <v>0.5</v>
      </c>
      <c r="DB382">
        <f t="shared" si="161"/>
        <v>0.5</v>
      </c>
      <c r="DM382">
        <v>777050</v>
      </c>
      <c r="DP382">
        <v>0.5</v>
      </c>
      <c r="DQ382">
        <f t="shared" si="162"/>
        <v>0.5</v>
      </c>
      <c r="EB382">
        <v>777050</v>
      </c>
      <c r="EE382">
        <v>0.48</v>
      </c>
      <c r="EF382">
        <f t="shared" si="163"/>
        <v>0.48</v>
      </c>
      <c r="EQ382">
        <v>777050</v>
      </c>
      <c r="ET382">
        <v>0.48</v>
      </c>
      <c r="EU382">
        <f t="shared" si="164"/>
        <v>0.48</v>
      </c>
      <c r="FF382">
        <v>777050</v>
      </c>
      <c r="FI382">
        <v>0.5</v>
      </c>
      <c r="FJ382">
        <f t="shared" si="165"/>
        <v>0.5</v>
      </c>
      <c r="FU382">
        <v>777050</v>
      </c>
      <c r="FX382">
        <v>0.51</v>
      </c>
      <c r="FY382">
        <f t="shared" si="166"/>
        <v>0.51</v>
      </c>
      <c r="GJ382">
        <v>777050</v>
      </c>
      <c r="GM382">
        <v>0.48</v>
      </c>
      <c r="GN382">
        <f t="shared" si="167"/>
        <v>0.48</v>
      </c>
      <c r="GY382">
        <v>777050</v>
      </c>
      <c r="HB382">
        <v>0.51</v>
      </c>
      <c r="HC382">
        <f t="shared" si="168"/>
        <v>0.51</v>
      </c>
      <c r="HN382">
        <v>777050</v>
      </c>
      <c r="HQ382">
        <v>0.45</v>
      </c>
      <c r="HR382">
        <f t="shared" si="169"/>
        <v>0.45</v>
      </c>
      <c r="ID382">
        <v>777431</v>
      </c>
      <c r="IG382">
        <v>0.49</v>
      </c>
      <c r="IH382">
        <f t="shared" si="170"/>
        <v>0.49</v>
      </c>
      <c r="IS382">
        <v>777431</v>
      </c>
      <c r="IV382">
        <v>0.5</v>
      </c>
      <c r="IW382">
        <f t="shared" si="171"/>
        <v>0.5</v>
      </c>
      <c r="JH382">
        <v>777431</v>
      </c>
      <c r="JK382">
        <v>0.54</v>
      </c>
      <c r="JL382">
        <f t="shared" si="172"/>
        <v>0.54</v>
      </c>
      <c r="JW382">
        <v>777431</v>
      </c>
      <c r="JZ382">
        <v>0.51</v>
      </c>
      <c r="KA382">
        <f t="shared" si="173"/>
        <v>0.51</v>
      </c>
      <c r="KL382">
        <v>777431</v>
      </c>
      <c r="KO382">
        <v>0.46</v>
      </c>
      <c r="KP382">
        <f t="shared" si="174"/>
        <v>0.46</v>
      </c>
      <c r="LA382">
        <v>777431</v>
      </c>
      <c r="LD382">
        <v>0.49</v>
      </c>
      <c r="LE382">
        <f t="shared" si="175"/>
        <v>0.49</v>
      </c>
      <c r="LP382">
        <v>777431</v>
      </c>
      <c r="LS382">
        <v>0.48</v>
      </c>
      <c r="LT382">
        <f t="shared" si="176"/>
        <v>0.48</v>
      </c>
      <c r="ME382">
        <v>777431</v>
      </c>
      <c r="MH382">
        <v>0.53</v>
      </c>
      <c r="MI382">
        <f t="shared" si="177"/>
        <v>0.53</v>
      </c>
      <c r="MT382">
        <v>777431</v>
      </c>
      <c r="MW382">
        <v>0.52</v>
      </c>
      <c r="MX382">
        <f t="shared" si="178"/>
        <v>0.52</v>
      </c>
      <c r="NI382">
        <v>777431</v>
      </c>
      <c r="NL382">
        <v>0.49</v>
      </c>
      <c r="NM382">
        <f t="shared" si="179"/>
        <v>0.49</v>
      </c>
      <c r="NX382">
        <v>777431</v>
      </c>
      <c r="OA382">
        <v>0.54</v>
      </c>
      <c r="OB382">
        <f t="shared" si="180"/>
        <v>0.54</v>
      </c>
      <c r="OM382">
        <v>777431</v>
      </c>
      <c r="OP382">
        <v>0.51</v>
      </c>
      <c r="OQ382">
        <f t="shared" si="181"/>
        <v>0.51</v>
      </c>
      <c r="PB382">
        <v>777431</v>
      </c>
      <c r="PE382">
        <v>0.52</v>
      </c>
      <c r="PF382">
        <f t="shared" si="182"/>
        <v>0.52</v>
      </c>
      <c r="PQ382">
        <v>777431</v>
      </c>
      <c r="PT382">
        <v>0.5</v>
      </c>
      <c r="PU382">
        <f t="shared" si="183"/>
        <v>0.5</v>
      </c>
      <c r="QF382">
        <v>777431</v>
      </c>
      <c r="QI382">
        <v>0.5</v>
      </c>
      <c r="QJ382">
        <f t="shared" si="184"/>
        <v>0.5</v>
      </c>
      <c r="QU382">
        <v>777431</v>
      </c>
      <c r="QX382">
        <v>0.48</v>
      </c>
      <c r="QY382">
        <f t="shared" si="185"/>
        <v>0.48</v>
      </c>
    </row>
    <row r="383" spans="12:467" x14ac:dyDescent="0.2">
      <c r="L383">
        <v>777055</v>
      </c>
      <c r="O383">
        <v>0.56000000000000005</v>
      </c>
      <c r="P383">
        <f t="shared" si="155"/>
        <v>0.56000000000000005</v>
      </c>
      <c r="AA383">
        <v>777055</v>
      </c>
      <c r="AD383">
        <v>0.55000000000000004</v>
      </c>
      <c r="AE383">
        <f t="shared" si="156"/>
        <v>0.55000000000000004</v>
      </c>
      <c r="AP383">
        <v>777055</v>
      </c>
      <c r="AS383">
        <v>0.37</v>
      </c>
      <c r="AT383">
        <f t="shared" si="157"/>
        <v>0.37</v>
      </c>
      <c r="BE383">
        <v>777055</v>
      </c>
      <c r="BH383">
        <v>0.46</v>
      </c>
      <c r="BI383">
        <f t="shared" si="158"/>
        <v>0.46</v>
      </c>
      <c r="BT383">
        <v>777055</v>
      </c>
      <c r="BW383">
        <v>0.4</v>
      </c>
      <c r="BX383">
        <f t="shared" si="159"/>
        <v>0.4</v>
      </c>
      <c r="CI383">
        <v>777055</v>
      </c>
      <c r="CL383">
        <v>0.56000000000000005</v>
      </c>
      <c r="CM383">
        <f t="shared" si="160"/>
        <v>0.56000000000000005</v>
      </c>
      <c r="CX383">
        <v>777055</v>
      </c>
      <c r="DA383">
        <v>0.55000000000000004</v>
      </c>
      <c r="DB383">
        <f t="shared" si="161"/>
        <v>0.55000000000000004</v>
      </c>
      <c r="DM383">
        <v>777055</v>
      </c>
      <c r="DP383">
        <v>0.56000000000000005</v>
      </c>
      <c r="DQ383">
        <f t="shared" si="162"/>
        <v>0.56000000000000005</v>
      </c>
      <c r="EB383">
        <v>777055</v>
      </c>
      <c r="EE383">
        <v>0.57999999999999996</v>
      </c>
      <c r="EF383">
        <f t="shared" si="163"/>
        <v>0.57999999999999996</v>
      </c>
      <c r="EQ383">
        <v>777055</v>
      </c>
      <c r="ET383">
        <v>0.57999999999999996</v>
      </c>
      <c r="EU383">
        <f t="shared" si="164"/>
        <v>0.57999999999999996</v>
      </c>
      <c r="FF383">
        <v>777055</v>
      </c>
      <c r="FI383">
        <v>0.55000000000000004</v>
      </c>
      <c r="FJ383">
        <f t="shared" si="165"/>
        <v>0.55000000000000004</v>
      </c>
      <c r="FU383">
        <v>777055</v>
      </c>
      <c r="FX383">
        <v>0.53</v>
      </c>
      <c r="FY383">
        <f t="shared" si="166"/>
        <v>0.53</v>
      </c>
      <c r="GJ383">
        <v>777055</v>
      </c>
      <c r="GM383">
        <v>0.54</v>
      </c>
      <c r="GN383">
        <f t="shared" si="167"/>
        <v>0.54</v>
      </c>
      <c r="GY383">
        <v>777055</v>
      </c>
      <c r="HB383">
        <v>0.57999999999999996</v>
      </c>
      <c r="HC383">
        <f t="shared" si="168"/>
        <v>0.57999999999999996</v>
      </c>
      <c r="HN383">
        <v>777055</v>
      </c>
      <c r="HQ383">
        <v>0.56000000000000005</v>
      </c>
      <c r="HR383">
        <f t="shared" si="169"/>
        <v>0.56000000000000005</v>
      </c>
      <c r="ID383">
        <v>777433</v>
      </c>
      <c r="IG383">
        <v>0.54</v>
      </c>
      <c r="IH383">
        <f t="shared" si="170"/>
        <v>0.54</v>
      </c>
      <c r="IS383">
        <v>777433</v>
      </c>
      <c r="IV383">
        <v>0.54</v>
      </c>
      <c r="IW383">
        <f t="shared" si="171"/>
        <v>0.54</v>
      </c>
      <c r="JH383">
        <v>777433</v>
      </c>
      <c r="JK383">
        <v>0.56000000000000005</v>
      </c>
      <c r="JL383">
        <f t="shared" si="172"/>
        <v>0.56000000000000005</v>
      </c>
      <c r="JW383">
        <v>777433</v>
      </c>
      <c r="JZ383">
        <v>0.53</v>
      </c>
      <c r="KA383">
        <f t="shared" si="173"/>
        <v>0.53</v>
      </c>
      <c r="KL383">
        <v>777433</v>
      </c>
      <c r="KO383">
        <v>0.56000000000000005</v>
      </c>
      <c r="KP383">
        <f t="shared" si="174"/>
        <v>0.56000000000000005</v>
      </c>
      <c r="LA383">
        <v>777433</v>
      </c>
      <c r="LD383">
        <v>0.54</v>
      </c>
      <c r="LE383">
        <f t="shared" si="175"/>
        <v>0.54</v>
      </c>
      <c r="LP383">
        <v>777433</v>
      </c>
      <c r="LS383">
        <v>0.54</v>
      </c>
      <c r="LT383">
        <f t="shared" si="176"/>
        <v>0.54</v>
      </c>
      <c r="ME383">
        <v>777433</v>
      </c>
      <c r="MH383">
        <v>0.53</v>
      </c>
      <c r="MI383">
        <f t="shared" si="177"/>
        <v>0.53</v>
      </c>
      <c r="MT383">
        <v>777433</v>
      </c>
      <c r="MW383">
        <v>0.47</v>
      </c>
      <c r="MX383">
        <f t="shared" si="178"/>
        <v>0.47</v>
      </c>
      <c r="NI383">
        <v>777433</v>
      </c>
      <c r="NL383">
        <v>0.54</v>
      </c>
      <c r="NM383">
        <f t="shared" si="179"/>
        <v>0.54</v>
      </c>
      <c r="NX383">
        <v>777433</v>
      </c>
      <c r="OA383">
        <v>0.5</v>
      </c>
      <c r="OB383">
        <f t="shared" si="180"/>
        <v>0.5</v>
      </c>
      <c r="OM383">
        <v>777433</v>
      </c>
      <c r="OP383">
        <v>0.54</v>
      </c>
      <c r="OQ383">
        <f t="shared" si="181"/>
        <v>0.54</v>
      </c>
      <c r="PB383">
        <v>777433</v>
      </c>
      <c r="PE383">
        <v>0.53</v>
      </c>
      <c r="PF383">
        <f t="shared" si="182"/>
        <v>0.53</v>
      </c>
      <c r="PQ383">
        <v>777433</v>
      </c>
      <c r="PT383">
        <v>0.54</v>
      </c>
      <c r="PU383">
        <f t="shared" si="183"/>
        <v>0.54</v>
      </c>
      <c r="QF383">
        <v>777433</v>
      </c>
      <c r="QI383">
        <v>0.53</v>
      </c>
      <c r="QJ383">
        <f t="shared" si="184"/>
        <v>0.53</v>
      </c>
      <c r="QU383">
        <v>777433</v>
      </c>
      <c r="QX383">
        <v>0.54</v>
      </c>
      <c r="QY383">
        <f t="shared" si="185"/>
        <v>0.54</v>
      </c>
    </row>
    <row r="384" spans="12:467" x14ac:dyDescent="0.2">
      <c r="L384">
        <v>777057</v>
      </c>
      <c r="O384">
        <v>0.53</v>
      </c>
      <c r="P384">
        <f t="shared" si="155"/>
        <v>0.53</v>
      </c>
      <c r="AA384">
        <v>777057</v>
      </c>
      <c r="AD384">
        <v>0.56999999999999995</v>
      </c>
      <c r="AE384">
        <f t="shared" si="156"/>
        <v>0.56999999999999995</v>
      </c>
      <c r="AP384">
        <v>777057</v>
      </c>
      <c r="AS384">
        <v>0.59</v>
      </c>
      <c r="AT384">
        <f t="shared" si="157"/>
        <v>0.59</v>
      </c>
      <c r="BE384">
        <v>777057</v>
      </c>
      <c r="BH384">
        <v>0.49</v>
      </c>
      <c r="BI384">
        <f t="shared" si="158"/>
        <v>0.49</v>
      </c>
      <c r="BT384">
        <v>777057</v>
      </c>
      <c r="BW384">
        <v>0.61</v>
      </c>
      <c r="BX384">
        <f t="shared" si="159"/>
        <v>0.61</v>
      </c>
      <c r="CI384">
        <v>777057</v>
      </c>
      <c r="CL384">
        <v>0.51</v>
      </c>
      <c r="CM384">
        <f t="shared" si="160"/>
        <v>0.51</v>
      </c>
      <c r="CX384">
        <v>777057</v>
      </c>
      <c r="DA384">
        <v>0.52</v>
      </c>
      <c r="DB384">
        <f t="shared" si="161"/>
        <v>0.52</v>
      </c>
      <c r="DM384">
        <v>777057</v>
      </c>
      <c r="DP384">
        <v>0.52</v>
      </c>
      <c r="DQ384">
        <f t="shared" si="162"/>
        <v>0.52</v>
      </c>
      <c r="EB384">
        <v>777057</v>
      </c>
      <c r="EE384">
        <v>0.51</v>
      </c>
      <c r="EF384">
        <f t="shared" si="163"/>
        <v>0.51</v>
      </c>
      <c r="EQ384">
        <v>777057</v>
      </c>
      <c r="ET384">
        <v>0.51</v>
      </c>
      <c r="EU384">
        <f t="shared" si="164"/>
        <v>0.51</v>
      </c>
      <c r="FF384">
        <v>777057</v>
      </c>
      <c r="FI384">
        <v>0.52</v>
      </c>
      <c r="FJ384">
        <f t="shared" si="165"/>
        <v>0.52</v>
      </c>
      <c r="FU384">
        <v>777057</v>
      </c>
      <c r="FX384">
        <v>0.53</v>
      </c>
      <c r="FY384">
        <f t="shared" si="166"/>
        <v>0.53</v>
      </c>
      <c r="GJ384">
        <v>777057</v>
      </c>
      <c r="GM384">
        <v>0.51</v>
      </c>
      <c r="GN384">
        <f t="shared" si="167"/>
        <v>0.51</v>
      </c>
      <c r="GY384">
        <v>777057</v>
      </c>
      <c r="HB384">
        <v>0.56000000000000005</v>
      </c>
      <c r="HC384">
        <f t="shared" si="168"/>
        <v>0.56000000000000005</v>
      </c>
      <c r="HN384">
        <v>777057</v>
      </c>
      <c r="HQ384">
        <v>0.47</v>
      </c>
      <c r="HR384">
        <f t="shared" si="169"/>
        <v>0.47</v>
      </c>
      <c r="ID384">
        <v>777434</v>
      </c>
      <c r="IG384">
        <v>0.52</v>
      </c>
      <c r="IH384">
        <f t="shared" si="170"/>
        <v>0.52</v>
      </c>
      <c r="IS384">
        <v>777434</v>
      </c>
      <c r="IV384">
        <v>0.54</v>
      </c>
      <c r="IW384">
        <f t="shared" si="171"/>
        <v>0.54</v>
      </c>
      <c r="JH384">
        <v>777434</v>
      </c>
      <c r="JK384">
        <v>0.53</v>
      </c>
      <c r="JL384">
        <f t="shared" si="172"/>
        <v>0.53</v>
      </c>
      <c r="JW384">
        <v>777434</v>
      </c>
      <c r="JZ384">
        <v>0.54</v>
      </c>
      <c r="KA384">
        <f t="shared" si="173"/>
        <v>0.54</v>
      </c>
      <c r="KL384">
        <v>777434</v>
      </c>
      <c r="KO384">
        <v>0.5</v>
      </c>
      <c r="KP384">
        <f t="shared" si="174"/>
        <v>0.5</v>
      </c>
      <c r="LA384">
        <v>777434</v>
      </c>
      <c r="LD384">
        <v>0.53</v>
      </c>
      <c r="LE384">
        <f t="shared" si="175"/>
        <v>0.53</v>
      </c>
      <c r="LP384">
        <v>777434</v>
      </c>
      <c r="LS384">
        <v>0.52</v>
      </c>
      <c r="LT384">
        <f t="shared" si="176"/>
        <v>0.52</v>
      </c>
      <c r="ME384">
        <v>777434</v>
      </c>
      <c r="MH384">
        <v>0.45</v>
      </c>
      <c r="MI384">
        <f t="shared" si="177"/>
        <v>0.45</v>
      </c>
      <c r="MT384">
        <v>777434</v>
      </c>
      <c r="MW384">
        <v>0.49</v>
      </c>
      <c r="MX384">
        <f t="shared" si="178"/>
        <v>0.49</v>
      </c>
      <c r="NI384">
        <v>777434</v>
      </c>
      <c r="NL384">
        <v>0.53</v>
      </c>
      <c r="NM384">
        <f t="shared" si="179"/>
        <v>0.53</v>
      </c>
      <c r="NX384">
        <v>777434</v>
      </c>
      <c r="OA384">
        <v>0.53</v>
      </c>
      <c r="OB384">
        <f t="shared" si="180"/>
        <v>0.53</v>
      </c>
      <c r="OM384">
        <v>777434</v>
      </c>
      <c r="OP384">
        <v>0.51</v>
      </c>
      <c r="OQ384">
        <f t="shared" si="181"/>
        <v>0.51</v>
      </c>
      <c r="PB384">
        <v>777434</v>
      </c>
      <c r="PE384">
        <v>0.54</v>
      </c>
      <c r="PF384">
        <f t="shared" si="182"/>
        <v>0.54</v>
      </c>
      <c r="PQ384">
        <v>777434</v>
      </c>
      <c r="PT384">
        <v>0.54</v>
      </c>
      <c r="PU384">
        <f t="shared" si="183"/>
        <v>0.54</v>
      </c>
      <c r="QF384">
        <v>777434</v>
      </c>
      <c r="QI384">
        <v>0.52</v>
      </c>
      <c r="QJ384">
        <f t="shared" si="184"/>
        <v>0.52</v>
      </c>
      <c r="QU384">
        <v>777434</v>
      </c>
      <c r="QX384">
        <v>0.52</v>
      </c>
      <c r="QY384">
        <f t="shared" si="185"/>
        <v>0.52</v>
      </c>
    </row>
    <row r="385" spans="12:467" x14ac:dyDescent="0.2">
      <c r="L385">
        <v>777060</v>
      </c>
      <c r="O385">
        <v>0.56999999999999995</v>
      </c>
      <c r="P385">
        <f t="shared" si="155"/>
        <v>0.56999999999999995</v>
      </c>
      <c r="AA385">
        <v>777060</v>
      </c>
      <c r="AD385">
        <v>0.59</v>
      </c>
      <c r="AE385">
        <f t="shared" si="156"/>
        <v>0.59</v>
      </c>
      <c r="AP385">
        <v>777060</v>
      </c>
      <c r="AS385">
        <v>0.42</v>
      </c>
      <c r="AT385">
        <f t="shared" si="157"/>
        <v>0.42</v>
      </c>
      <c r="BE385">
        <v>777060</v>
      </c>
      <c r="BH385">
        <v>0.47</v>
      </c>
      <c r="BI385">
        <f t="shared" si="158"/>
        <v>0.47</v>
      </c>
      <c r="BT385">
        <v>777060</v>
      </c>
      <c r="BW385">
        <v>0.39</v>
      </c>
      <c r="BX385">
        <f t="shared" si="159"/>
        <v>0.39</v>
      </c>
      <c r="CI385">
        <v>777060</v>
      </c>
      <c r="CL385">
        <v>0.54</v>
      </c>
      <c r="CM385">
        <f t="shared" si="160"/>
        <v>0.54</v>
      </c>
      <c r="CX385">
        <v>777060</v>
      </c>
      <c r="DA385">
        <v>0.53</v>
      </c>
      <c r="DB385">
        <f t="shared" si="161"/>
        <v>0.53</v>
      </c>
      <c r="DM385">
        <v>777060</v>
      </c>
      <c r="DP385">
        <v>0.55000000000000004</v>
      </c>
      <c r="DQ385">
        <f t="shared" si="162"/>
        <v>0.55000000000000004</v>
      </c>
      <c r="EB385">
        <v>777060</v>
      </c>
      <c r="EE385">
        <v>0.53</v>
      </c>
      <c r="EF385">
        <f t="shared" si="163"/>
        <v>0.53</v>
      </c>
      <c r="EQ385">
        <v>777060</v>
      </c>
      <c r="ET385">
        <v>0.53</v>
      </c>
      <c r="EU385">
        <f t="shared" si="164"/>
        <v>0.53</v>
      </c>
      <c r="FF385">
        <v>777060</v>
      </c>
      <c r="FI385">
        <v>0.51</v>
      </c>
      <c r="FJ385">
        <f t="shared" si="165"/>
        <v>0.51</v>
      </c>
      <c r="FU385">
        <v>777060</v>
      </c>
      <c r="FX385">
        <v>0.51</v>
      </c>
      <c r="FY385">
        <f t="shared" si="166"/>
        <v>0.51</v>
      </c>
      <c r="GJ385">
        <v>777060</v>
      </c>
      <c r="GM385">
        <v>0.54</v>
      </c>
      <c r="GN385">
        <f t="shared" si="167"/>
        <v>0.54</v>
      </c>
      <c r="GY385">
        <v>777060</v>
      </c>
      <c r="HB385">
        <v>0.56000000000000005</v>
      </c>
      <c r="HC385">
        <f t="shared" si="168"/>
        <v>0.56000000000000005</v>
      </c>
      <c r="HN385">
        <v>777060</v>
      </c>
      <c r="HQ385">
        <v>0.56999999999999995</v>
      </c>
      <c r="HR385">
        <f t="shared" si="169"/>
        <v>0.56999999999999995</v>
      </c>
      <c r="ID385">
        <v>777436</v>
      </c>
      <c r="IG385">
        <v>0.57999999999999996</v>
      </c>
      <c r="IH385">
        <f t="shared" si="170"/>
        <v>0.57999999999999996</v>
      </c>
      <c r="IS385">
        <v>777436</v>
      </c>
      <c r="IV385">
        <v>0.56999999999999995</v>
      </c>
      <c r="IW385">
        <f t="shared" si="171"/>
        <v>0.56999999999999995</v>
      </c>
      <c r="JH385">
        <v>777436</v>
      </c>
      <c r="JK385">
        <v>0.57999999999999996</v>
      </c>
      <c r="JL385">
        <f t="shared" si="172"/>
        <v>0.57999999999999996</v>
      </c>
      <c r="JW385">
        <v>777436</v>
      </c>
      <c r="JZ385">
        <v>0.54</v>
      </c>
      <c r="KA385">
        <f t="shared" si="173"/>
        <v>0.54</v>
      </c>
      <c r="KL385">
        <v>777436</v>
      </c>
      <c r="KO385">
        <v>0.57999999999999996</v>
      </c>
      <c r="KP385">
        <f t="shared" si="174"/>
        <v>0.57999999999999996</v>
      </c>
      <c r="LA385">
        <v>777436</v>
      </c>
      <c r="LD385">
        <v>0.56000000000000005</v>
      </c>
      <c r="LE385">
        <f t="shared" si="175"/>
        <v>0.56000000000000005</v>
      </c>
      <c r="LP385">
        <v>777436</v>
      </c>
      <c r="LS385">
        <v>0.53</v>
      </c>
      <c r="LT385">
        <f t="shared" si="176"/>
        <v>0.53</v>
      </c>
      <c r="ME385">
        <v>777436</v>
      </c>
      <c r="MH385">
        <v>0.52</v>
      </c>
      <c r="MI385">
        <f t="shared" si="177"/>
        <v>0.52</v>
      </c>
      <c r="MT385">
        <v>777436</v>
      </c>
      <c r="MW385">
        <v>0.6</v>
      </c>
      <c r="MX385">
        <f t="shared" si="178"/>
        <v>0.6</v>
      </c>
      <c r="NI385">
        <v>777436</v>
      </c>
      <c r="NL385">
        <v>0.54</v>
      </c>
      <c r="NM385">
        <f t="shared" si="179"/>
        <v>0.54</v>
      </c>
      <c r="NX385">
        <v>777436</v>
      </c>
      <c r="OA385">
        <v>0.55000000000000004</v>
      </c>
      <c r="OB385">
        <f t="shared" si="180"/>
        <v>0.55000000000000004</v>
      </c>
      <c r="OM385">
        <v>777436</v>
      </c>
      <c r="OP385">
        <v>0.54</v>
      </c>
      <c r="OQ385">
        <f t="shared" si="181"/>
        <v>0.54</v>
      </c>
      <c r="PB385">
        <v>777436</v>
      </c>
      <c r="PE385">
        <v>0.55000000000000004</v>
      </c>
      <c r="PF385">
        <f t="shared" si="182"/>
        <v>0.55000000000000004</v>
      </c>
      <c r="PQ385">
        <v>777436</v>
      </c>
      <c r="PT385">
        <v>0.56000000000000005</v>
      </c>
      <c r="PU385">
        <f t="shared" si="183"/>
        <v>0.56000000000000005</v>
      </c>
      <c r="QF385">
        <v>777436</v>
      </c>
      <c r="QI385">
        <v>0.52</v>
      </c>
      <c r="QJ385">
        <f t="shared" si="184"/>
        <v>0.52</v>
      </c>
      <c r="QU385">
        <v>777436</v>
      </c>
      <c r="QX385">
        <v>0.56000000000000005</v>
      </c>
      <c r="QY385">
        <f t="shared" si="185"/>
        <v>0.56000000000000005</v>
      </c>
    </row>
    <row r="386" spans="12:467" x14ac:dyDescent="0.2">
      <c r="L386">
        <v>777062</v>
      </c>
      <c r="O386">
        <v>0.54</v>
      </c>
      <c r="P386">
        <f t="shared" si="155"/>
        <v>0.54</v>
      </c>
      <c r="AA386">
        <v>777062</v>
      </c>
      <c r="AD386">
        <v>0.6</v>
      </c>
      <c r="AE386">
        <f t="shared" si="156"/>
        <v>0.6</v>
      </c>
      <c r="AP386">
        <v>777062</v>
      </c>
      <c r="AS386">
        <v>0.16</v>
      </c>
      <c r="AT386">
        <f t="shared" si="157"/>
        <v>0.16</v>
      </c>
      <c r="BE386">
        <v>777062</v>
      </c>
      <c r="BH386">
        <v>0.41</v>
      </c>
      <c r="BI386">
        <f t="shared" si="158"/>
        <v>0.41</v>
      </c>
      <c r="BT386">
        <v>777062</v>
      </c>
      <c r="BW386">
        <v>0.25</v>
      </c>
      <c r="BX386">
        <f t="shared" si="159"/>
        <v>0.25</v>
      </c>
      <c r="CI386">
        <v>777062</v>
      </c>
      <c r="CL386">
        <v>0.54</v>
      </c>
      <c r="CM386">
        <f t="shared" si="160"/>
        <v>0.54</v>
      </c>
      <c r="CX386">
        <v>777062</v>
      </c>
      <c r="DA386">
        <v>0.53</v>
      </c>
      <c r="DB386">
        <f t="shared" si="161"/>
        <v>0.53</v>
      </c>
      <c r="DM386">
        <v>777062</v>
      </c>
      <c r="DP386">
        <v>0.56999999999999995</v>
      </c>
      <c r="DQ386">
        <f t="shared" si="162"/>
        <v>0.56999999999999995</v>
      </c>
      <c r="EB386">
        <v>777062</v>
      </c>
      <c r="EE386">
        <v>0.55000000000000004</v>
      </c>
      <c r="EF386">
        <f t="shared" si="163"/>
        <v>0.55000000000000004</v>
      </c>
      <c r="EQ386">
        <v>777062</v>
      </c>
      <c r="ET386">
        <v>0.55000000000000004</v>
      </c>
      <c r="EU386">
        <f t="shared" si="164"/>
        <v>0.55000000000000004</v>
      </c>
      <c r="FF386">
        <v>777062</v>
      </c>
      <c r="FI386">
        <v>0.52</v>
      </c>
      <c r="FJ386">
        <f t="shared" si="165"/>
        <v>0.52</v>
      </c>
      <c r="FU386">
        <v>777062</v>
      </c>
      <c r="FX386">
        <v>0.5</v>
      </c>
      <c r="FY386">
        <f t="shared" si="166"/>
        <v>0.5</v>
      </c>
      <c r="GJ386">
        <v>777062</v>
      </c>
      <c r="GM386">
        <v>0.56000000000000005</v>
      </c>
      <c r="GN386">
        <f t="shared" si="167"/>
        <v>0.56000000000000005</v>
      </c>
      <c r="GY386">
        <v>777062</v>
      </c>
      <c r="HB386">
        <v>0.56000000000000005</v>
      </c>
      <c r="HC386">
        <f t="shared" si="168"/>
        <v>0.56000000000000005</v>
      </c>
      <c r="HN386">
        <v>777062</v>
      </c>
      <c r="HQ386">
        <v>0.4</v>
      </c>
      <c r="HR386">
        <f t="shared" si="169"/>
        <v>0.4</v>
      </c>
      <c r="ID386">
        <v>777439</v>
      </c>
      <c r="IG386">
        <v>0.46</v>
      </c>
      <c r="IH386">
        <f t="shared" si="170"/>
        <v>0.46</v>
      </c>
      <c r="IS386">
        <v>777439</v>
      </c>
      <c r="IV386">
        <v>0.41</v>
      </c>
      <c r="IW386">
        <f t="shared" si="171"/>
        <v>0.41</v>
      </c>
      <c r="JH386">
        <v>777439</v>
      </c>
      <c r="JK386">
        <v>0.47</v>
      </c>
      <c r="JL386">
        <f t="shared" si="172"/>
        <v>0.47</v>
      </c>
      <c r="JW386">
        <v>777439</v>
      </c>
      <c r="JZ386">
        <v>0.45</v>
      </c>
      <c r="KA386">
        <f t="shared" si="173"/>
        <v>0.45</v>
      </c>
      <c r="KL386">
        <v>777439</v>
      </c>
      <c r="KO386">
        <v>0.53</v>
      </c>
      <c r="KP386">
        <f t="shared" si="174"/>
        <v>0.53</v>
      </c>
      <c r="LA386">
        <v>777439</v>
      </c>
      <c r="LD386">
        <v>0.45</v>
      </c>
      <c r="LE386">
        <f t="shared" si="175"/>
        <v>0.45</v>
      </c>
      <c r="LP386">
        <v>777439</v>
      </c>
      <c r="LS386">
        <v>0.44</v>
      </c>
      <c r="LT386">
        <f t="shared" si="176"/>
        <v>0.44</v>
      </c>
      <c r="ME386">
        <v>777439</v>
      </c>
      <c r="MH386">
        <v>0.53</v>
      </c>
      <c r="MI386">
        <f t="shared" si="177"/>
        <v>0.53</v>
      </c>
      <c r="MT386">
        <v>777439</v>
      </c>
      <c r="MW386">
        <v>0.56999999999999995</v>
      </c>
      <c r="MX386">
        <f t="shared" si="178"/>
        <v>0.56999999999999995</v>
      </c>
      <c r="NI386">
        <v>777439</v>
      </c>
      <c r="NL386">
        <v>0.41</v>
      </c>
      <c r="NM386">
        <f t="shared" si="179"/>
        <v>0.41</v>
      </c>
      <c r="NX386">
        <v>777439</v>
      </c>
      <c r="OA386">
        <v>0.48</v>
      </c>
      <c r="OB386">
        <f t="shared" si="180"/>
        <v>0.48</v>
      </c>
      <c r="OM386">
        <v>777439</v>
      </c>
      <c r="OP386">
        <v>0.47</v>
      </c>
      <c r="OQ386">
        <f t="shared" si="181"/>
        <v>0.47</v>
      </c>
      <c r="PB386">
        <v>777439</v>
      </c>
      <c r="PE386">
        <v>0.46</v>
      </c>
      <c r="PF386">
        <f t="shared" si="182"/>
        <v>0.46</v>
      </c>
      <c r="PQ386">
        <v>777439</v>
      </c>
      <c r="PT386">
        <v>0.44</v>
      </c>
      <c r="PU386">
        <f t="shared" si="183"/>
        <v>0.44</v>
      </c>
      <c r="QF386">
        <v>777439</v>
      </c>
      <c r="QI386">
        <v>0.5</v>
      </c>
      <c r="QJ386">
        <f t="shared" si="184"/>
        <v>0.5</v>
      </c>
      <c r="QU386">
        <v>777439</v>
      </c>
      <c r="QX386">
        <v>0.43</v>
      </c>
      <c r="QY386">
        <f t="shared" si="185"/>
        <v>0.43</v>
      </c>
    </row>
    <row r="387" spans="12:467" x14ac:dyDescent="0.2">
      <c r="L387">
        <v>777064</v>
      </c>
      <c r="O387">
        <v>0.44</v>
      </c>
      <c r="P387">
        <f t="shared" ref="P387:P450" si="186">IF(O387=0,0.1,IF(O387=1,0.9,O387))</f>
        <v>0.44</v>
      </c>
      <c r="AA387">
        <v>777064</v>
      </c>
      <c r="AD387">
        <v>0.49</v>
      </c>
      <c r="AE387">
        <f t="shared" ref="AE387:AE450" si="187">IF(AD387=0,0.1,IF(AD387=1,0.9,AD387))</f>
        <v>0.49</v>
      </c>
      <c r="AP387">
        <v>777064</v>
      </c>
      <c r="AS387">
        <v>0.53</v>
      </c>
      <c r="AT387">
        <f t="shared" ref="AT387:AT450" si="188">IF(AS387=0,0.1,IF(AS387=1,0.9,AS387))</f>
        <v>0.53</v>
      </c>
      <c r="BE387">
        <v>777064</v>
      </c>
      <c r="BH387">
        <v>0.51</v>
      </c>
      <c r="BI387">
        <f t="shared" ref="BI387:BI450" si="189">IF(BH387=0,0.1,IF(BH387=1,0.9,BH387))</f>
        <v>0.51</v>
      </c>
      <c r="BT387">
        <v>777064</v>
      </c>
      <c r="BW387">
        <v>0.54</v>
      </c>
      <c r="BX387">
        <f t="shared" ref="BX387:BX450" si="190">IF(BW387=0,0.1,IF(BW387=1,0.9,BW387))</f>
        <v>0.54</v>
      </c>
      <c r="CI387">
        <v>777064</v>
      </c>
      <c r="CL387">
        <v>0.45</v>
      </c>
      <c r="CM387">
        <f t="shared" ref="CM387:CM450" si="191">IF(CL387=0,0.1,IF(CL387=1,0.9,CL387))</f>
        <v>0.45</v>
      </c>
      <c r="CX387">
        <v>777064</v>
      </c>
      <c r="DA387">
        <v>0.45</v>
      </c>
      <c r="DB387">
        <f t="shared" ref="DB387:DB450" si="192">IF(DA387=0,0.1,IF(DA387=1,0.9,DA387))</f>
        <v>0.45</v>
      </c>
      <c r="DM387">
        <v>777064</v>
      </c>
      <c r="DP387">
        <v>0.44</v>
      </c>
      <c r="DQ387">
        <f t="shared" ref="DQ387:DQ450" si="193">IF(DP387=0,0.1,IF(DP387=1,0.9,DP387))</f>
        <v>0.44</v>
      </c>
      <c r="EB387">
        <v>777064</v>
      </c>
      <c r="EE387">
        <v>0.46</v>
      </c>
      <c r="EF387">
        <f t="shared" ref="EF387:EF450" si="194">IF(EE387=0,0.1,IF(EE387=1,0.9,EE387))</f>
        <v>0.46</v>
      </c>
      <c r="EQ387">
        <v>777064</v>
      </c>
      <c r="ET387">
        <v>0.46</v>
      </c>
      <c r="EU387">
        <f t="shared" ref="EU387:EU450" si="195">IF(ET387=0,0.1,IF(ET387=1,0.9,ET387))</f>
        <v>0.46</v>
      </c>
      <c r="FF387">
        <v>777064</v>
      </c>
      <c r="FI387">
        <v>0.46</v>
      </c>
      <c r="FJ387">
        <f t="shared" ref="FJ387:FJ450" si="196">IF(FI387=0,0.1,IF(FI387=1,0.9,FI387))</f>
        <v>0.46</v>
      </c>
      <c r="FU387">
        <v>777064</v>
      </c>
      <c r="FX387">
        <v>0.46</v>
      </c>
      <c r="FY387">
        <f t="shared" ref="FY387:FY450" si="197">IF(FX387=0,0.1,IF(FX387=1,0.9,FX387))</f>
        <v>0.46</v>
      </c>
      <c r="GJ387">
        <v>777064</v>
      </c>
      <c r="GM387">
        <v>0.43</v>
      </c>
      <c r="GN387">
        <f t="shared" ref="GN387:GN450" si="198">IF(GM387=0,0.1,IF(GM387=1,0.9,GM387))</f>
        <v>0.43</v>
      </c>
      <c r="GY387">
        <v>777064</v>
      </c>
      <c r="HB387">
        <v>0.48</v>
      </c>
      <c r="HC387">
        <f t="shared" ref="HC387:HC450" si="199">IF(HB387=0,0.1,IF(HB387=1,0.9,HB387))</f>
        <v>0.48</v>
      </c>
      <c r="HN387">
        <v>777064</v>
      </c>
      <c r="HQ387">
        <v>0.43</v>
      </c>
      <c r="HR387">
        <f t="shared" ref="HR387:HR450" si="200">IF(HQ387=0,0.1,IF(HQ387=1,0.9,HQ387))</f>
        <v>0.43</v>
      </c>
      <c r="ID387">
        <v>777411</v>
      </c>
      <c r="IG387">
        <v>0.46</v>
      </c>
      <c r="IH387">
        <f t="shared" ref="IH387:IH450" si="201">IF(IG387=0,0.1,IF(IG387=1,0.9,IG387))</f>
        <v>0.46</v>
      </c>
      <c r="IS387">
        <v>777411</v>
      </c>
      <c r="IV387">
        <v>0.4</v>
      </c>
      <c r="IW387">
        <f t="shared" ref="IW387:IW450" si="202">IF(IV387=0,0.1,IF(IV387=1,0.9,IV387))</f>
        <v>0.4</v>
      </c>
      <c r="JH387">
        <v>777411</v>
      </c>
      <c r="JK387">
        <v>0.44</v>
      </c>
      <c r="JL387">
        <f t="shared" ref="JL387:JL450" si="203">IF(JK387=0,0.1,IF(JK387=1,0.9,JK387))</f>
        <v>0.44</v>
      </c>
      <c r="JW387">
        <v>777411</v>
      </c>
      <c r="JZ387">
        <v>0.4</v>
      </c>
      <c r="KA387">
        <f t="shared" ref="KA387:KA450" si="204">IF(JZ387=0,0.1,IF(JZ387=1,0.9,JZ387))</f>
        <v>0.4</v>
      </c>
      <c r="KL387">
        <v>777411</v>
      </c>
      <c r="KO387">
        <v>0.43</v>
      </c>
      <c r="KP387">
        <f t="shared" ref="KP387:KP450" si="205">IF(KO387=0,0.1,IF(KO387=1,0.9,KO387))</f>
        <v>0.43</v>
      </c>
      <c r="LA387">
        <v>777411</v>
      </c>
      <c r="LD387">
        <v>0.44</v>
      </c>
      <c r="LE387">
        <f t="shared" ref="LE387:LE450" si="206">IF(LD387=0,0.1,IF(LD387=1,0.9,LD387))</f>
        <v>0.44</v>
      </c>
      <c r="LP387">
        <v>777411</v>
      </c>
      <c r="LS387">
        <v>0.45</v>
      </c>
      <c r="LT387">
        <f t="shared" ref="LT387:LT450" si="207">IF(LS387=0,0.1,IF(LS387=1,0.9,LS387))</f>
        <v>0.45</v>
      </c>
      <c r="ME387">
        <v>777411</v>
      </c>
      <c r="MH387">
        <v>0.42</v>
      </c>
      <c r="MI387">
        <f t="shared" ref="MI387:MI450" si="208">IF(MH387=0,0.1,IF(MH387=1,0.9,MH387))</f>
        <v>0.42</v>
      </c>
      <c r="MT387">
        <v>777411</v>
      </c>
      <c r="MW387">
        <v>0.45</v>
      </c>
      <c r="MX387">
        <f t="shared" ref="MX387:MX450" si="209">IF(MW387=0,0.1,IF(MW387=1,0.9,MW387))</f>
        <v>0.45</v>
      </c>
      <c r="NI387">
        <v>777411</v>
      </c>
      <c r="NL387">
        <v>0.41</v>
      </c>
      <c r="NM387">
        <f t="shared" ref="NM387:NM450" si="210">IF(NL387=0,0.1,IF(NL387=1,0.9,NL387))</f>
        <v>0.41</v>
      </c>
      <c r="NX387">
        <v>777411</v>
      </c>
      <c r="OA387">
        <v>0.46</v>
      </c>
      <c r="OB387">
        <f t="shared" ref="OB387:OB450" si="211">IF(OA387=0,0.1,IF(OA387=1,0.9,OA387))</f>
        <v>0.46</v>
      </c>
      <c r="OM387">
        <v>777411</v>
      </c>
      <c r="OP387">
        <v>0.4</v>
      </c>
      <c r="OQ387">
        <f t="shared" ref="OQ387:OQ450" si="212">IF(OP387=0,0.1,IF(OP387=1,0.9,OP387))</f>
        <v>0.4</v>
      </c>
      <c r="PB387">
        <v>777411</v>
      </c>
      <c r="PE387">
        <v>0.42</v>
      </c>
      <c r="PF387">
        <f t="shared" ref="PF387:PF450" si="213">IF(PE387=0,0.1,IF(PE387=1,0.9,PE387))</f>
        <v>0.42</v>
      </c>
      <c r="PQ387">
        <v>777411</v>
      </c>
      <c r="PT387">
        <v>0.4</v>
      </c>
      <c r="PU387">
        <f t="shared" ref="PU387:PU450" si="214">IF(PT387=0,0.1,IF(PT387=1,0.9,PT387))</f>
        <v>0.4</v>
      </c>
      <c r="QF387">
        <v>777411</v>
      </c>
      <c r="QI387">
        <v>0.4</v>
      </c>
      <c r="QJ387">
        <f t="shared" ref="QJ387:QJ450" si="215">IF(QI387=0,0.1,IF(QI387=1,0.9,QI387))</f>
        <v>0.4</v>
      </c>
      <c r="QU387">
        <v>777411</v>
      </c>
      <c r="QX387">
        <v>0.42</v>
      </c>
      <c r="QY387">
        <f t="shared" ref="QY387:QY450" si="216">IF(QX387=0,0.1,IF(QX387=1,0.9,QX387))</f>
        <v>0.42</v>
      </c>
    </row>
    <row r="388" spans="12:467" x14ac:dyDescent="0.2">
      <c r="L388">
        <v>777065</v>
      </c>
      <c r="O388">
        <v>0.56000000000000005</v>
      </c>
      <c r="P388">
        <f t="shared" si="186"/>
        <v>0.56000000000000005</v>
      </c>
      <c r="AA388">
        <v>777065</v>
      </c>
      <c r="AD388">
        <v>0.53</v>
      </c>
      <c r="AE388">
        <f t="shared" si="187"/>
        <v>0.53</v>
      </c>
      <c r="AP388">
        <v>777065</v>
      </c>
      <c r="AS388">
        <v>0.48</v>
      </c>
      <c r="AT388">
        <f t="shared" si="188"/>
        <v>0.48</v>
      </c>
      <c r="BE388">
        <v>777065</v>
      </c>
      <c r="BH388">
        <v>0.51</v>
      </c>
      <c r="BI388">
        <f t="shared" si="189"/>
        <v>0.51</v>
      </c>
      <c r="BT388">
        <v>777065</v>
      </c>
      <c r="BW388">
        <v>0.53</v>
      </c>
      <c r="BX388">
        <f t="shared" si="190"/>
        <v>0.53</v>
      </c>
      <c r="CI388">
        <v>777065</v>
      </c>
      <c r="CL388">
        <v>0.56999999999999995</v>
      </c>
      <c r="CM388">
        <f t="shared" si="191"/>
        <v>0.56999999999999995</v>
      </c>
      <c r="CX388">
        <v>777065</v>
      </c>
      <c r="DA388">
        <v>0.56000000000000005</v>
      </c>
      <c r="DB388">
        <f t="shared" si="192"/>
        <v>0.56000000000000005</v>
      </c>
      <c r="DM388">
        <v>777065</v>
      </c>
      <c r="DP388">
        <v>0.56999999999999995</v>
      </c>
      <c r="DQ388">
        <f t="shared" si="193"/>
        <v>0.56999999999999995</v>
      </c>
      <c r="EB388">
        <v>777065</v>
      </c>
      <c r="EE388">
        <v>0.56000000000000005</v>
      </c>
      <c r="EF388">
        <f t="shared" si="194"/>
        <v>0.56000000000000005</v>
      </c>
      <c r="EQ388">
        <v>777065</v>
      </c>
      <c r="ET388">
        <v>0.56000000000000005</v>
      </c>
      <c r="EU388">
        <f t="shared" si="195"/>
        <v>0.56000000000000005</v>
      </c>
      <c r="FF388">
        <v>777065</v>
      </c>
      <c r="FI388">
        <v>0.56000000000000005</v>
      </c>
      <c r="FJ388">
        <f t="shared" si="196"/>
        <v>0.56000000000000005</v>
      </c>
      <c r="FU388">
        <v>777065</v>
      </c>
      <c r="FX388">
        <v>0.56000000000000005</v>
      </c>
      <c r="FY388">
        <f t="shared" si="197"/>
        <v>0.56000000000000005</v>
      </c>
      <c r="GJ388">
        <v>777065</v>
      </c>
      <c r="GM388">
        <v>0.56000000000000005</v>
      </c>
      <c r="GN388">
        <f t="shared" si="198"/>
        <v>0.56000000000000005</v>
      </c>
      <c r="GY388">
        <v>777065</v>
      </c>
      <c r="HB388">
        <v>0.56999999999999995</v>
      </c>
      <c r="HC388">
        <f t="shared" si="199"/>
        <v>0.56999999999999995</v>
      </c>
      <c r="HN388">
        <v>777065</v>
      </c>
      <c r="HQ388">
        <v>0.57999999999999996</v>
      </c>
      <c r="HR388">
        <f t="shared" si="200"/>
        <v>0.57999999999999996</v>
      </c>
      <c r="ID388">
        <v>777412</v>
      </c>
      <c r="IG388">
        <v>0.53</v>
      </c>
      <c r="IH388">
        <f t="shared" si="201"/>
        <v>0.53</v>
      </c>
      <c r="IS388">
        <v>777412</v>
      </c>
      <c r="IV388">
        <v>0.52</v>
      </c>
      <c r="IW388">
        <f t="shared" si="202"/>
        <v>0.52</v>
      </c>
      <c r="JH388">
        <v>777412</v>
      </c>
      <c r="JK388">
        <v>0.5</v>
      </c>
      <c r="JL388">
        <f t="shared" si="203"/>
        <v>0.5</v>
      </c>
      <c r="JW388">
        <v>777412</v>
      </c>
      <c r="JZ388">
        <v>0.53</v>
      </c>
      <c r="KA388">
        <f t="shared" si="204"/>
        <v>0.53</v>
      </c>
      <c r="KL388">
        <v>777412</v>
      </c>
      <c r="KO388">
        <v>0.49</v>
      </c>
      <c r="KP388">
        <f t="shared" si="205"/>
        <v>0.49</v>
      </c>
      <c r="LA388">
        <v>777412</v>
      </c>
      <c r="LD388">
        <v>0.49</v>
      </c>
      <c r="LE388">
        <f t="shared" si="206"/>
        <v>0.49</v>
      </c>
      <c r="LP388">
        <v>777412</v>
      </c>
      <c r="LS388">
        <v>0.51</v>
      </c>
      <c r="LT388">
        <f t="shared" si="207"/>
        <v>0.51</v>
      </c>
      <c r="ME388">
        <v>777412</v>
      </c>
      <c r="MH388">
        <v>0.52</v>
      </c>
      <c r="MI388">
        <f t="shared" si="208"/>
        <v>0.52</v>
      </c>
      <c r="MT388">
        <v>777412</v>
      </c>
      <c r="MW388">
        <v>0.56000000000000005</v>
      </c>
      <c r="MX388">
        <f t="shared" si="209"/>
        <v>0.56000000000000005</v>
      </c>
      <c r="NI388">
        <v>777412</v>
      </c>
      <c r="NL388">
        <v>0.52</v>
      </c>
      <c r="NM388">
        <f t="shared" si="210"/>
        <v>0.52</v>
      </c>
      <c r="NX388">
        <v>777412</v>
      </c>
      <c r="OA388">
        <v>0.5</v>
      </c>
      <c r="OB388">
        <f t="shared" si="211"/>
        <v>0.5</v>
      </c>
      <c r="OM388">
        <v>777412</v>
      </c>
      <c r="OP388">
        <v>0.51</v>
      </c>
      <c r="OQ388">
        <f t="shared" si="212"/>
        <v>0.51</v>
      </c>
      <c r="PB388">
        <v>777412</v>
      </c>
      <c r="PE388">
        <v>0.49</v>
      </c>
      <c r="PF388">
        <f t="shared" si="213"/>
        <v>0.49</v>
      </c>
      <c r="PQ388">
        <v>777412</v>
      </c>
      <c r="PT388">
        <v>0.52</v>
      </c>
      <c r="PU388">
        <f t="shared" si="214"/>
        <v>0.52</v>
      </c>
      <c r="QF388">
        <v>777412</v>
      </c>
      <c r="QI388">
        <v>0.56000000000000005</v>
      </c>
      <c r="QJ388">
        <f t="shared" si="215"/>
        <v>0.56000000000000005</v>
      </c>
      <c r="QU388">
        <v>777412</v>
      </c>
      <c r="QX388">
        <v>0.5</v>
      </c>
      <c r="QY388">
        <f t="shared" si="216"/>
        <v>0.5</v>
      </c>
    </row>
    <row r="389" spans="12:467" x14ac:dyDescent="0.2">
      <c r="L389">
        <v>777066</v>
      </c>
      <c r="O389">
        <v>0.49</v>
      </c>
      <c r="P389">
        <f t="shared" si="186"/>
        <v>0.49</v>
      </c>
      <c r="AA389">
        <v>777066</v>
      </c>
      <c r="AD389">
        <v>0.56000000000000005</v>
      </c>
      <c r="AE389">
        <f t="shared" si="187"/>
        <v>0.56000000000000005</v>
      </c>
      <c r="AP389">
        <v>777066</v>
      </c>
      <c r="AS389">
        <v>0.39</v>
      </c>
      <c r="AT389">
        <f t="shared" si="188"/>
        <v>0.39</v>
      </c>
      <c r="BE389">
        <v>777066</v>
      </c>
      <c r="BH389">
        <v>0.43</v>
      </c>
      <c r="BI389">
        <f t="shared" si="189"/>
        <v>0.43</v>
      </c>
      <c r="BT389">
        <v>777066</v>
      </c>
      <c r="BW389">
        <v>0.48</v>
      </c>
      <c r="BX389">
        <f t="shared" si="190"/>
        <v>0.48</v>
      </c>
      <c r="CI389">
        <v>777066</v>
      </c>
      <c r="CL389">
        <v>0.47</v>
      </c>
      <c r="CM389">
        <f t="shared" si="191"/>
        <v>0.47</v>
      </c>
      <c r="CX389">
        <v>777066</v>
      </c>
      <c r="DA389">
        <v>0.5</v>
      </c>
      <c r="DB389">
        <f t="shared" si="192"/>
        <v>0.5</v>
      </c>
      <c r="DM389">
        <v>777066</v>
      </c>
      <c r="DP389">
        <v>0.48</v>
      </c>
      <c r="DQ389">
        <f t="shared" si="193"/>
        <v>0.48</v>
      </c>
      <c r="EB389">
        <v>777066</v>
      </c>
      <c r="EE389">
        <v>0.47</v>
      </c>
      <c r="EF389">
        <f t="shared" si="194"/>
        <v>0.47</v>
      </c>
      <c r="EQ389">
        <v>777066</v>
      </c>
      <c r="ET389">
        <v>0.47</v>
      </c>
      <c r="EU389">
        <f t="shared" si="195"/>
        <v>0.47</v>
      </c>
      <c r="FF389">
        <v>777066</v>
      </c>
      <c r="FI389">
        <v>0.49</v>
      </c>
      <c r="FJ389">
        <f t="shared" si="196"/>
        <v>0.49</v>
      </c>
      <c r="FU389">
        <v>777066</v>
      </c>
      <c r="FX389">
        <v>0.48</v>
      </c>
      <c r="FY389">
        <f t="shared" si="197"/>
        <v>0.48</v>
      </c>
      <c r="GJ389">
        <v>777066</v>
      </c>
      <c r="GM389">
        <v>0.48</v>
      </c>
      <c r="GN389">
        <f t="shared" si="198"/>
        <v>0.48</v>
      </c>
      <c r="GY389">
        <v>777066</v>
      </c>
      <c r="HB389">
        <v>0.46</v>
      </c>
      <c r="HC389">
        <f t="shared" si="199"/>
        <v>0.46</v>
      </c>
      <c r="HN389">
        <v>777066</v>
      </c>
      <c r="HQ389">
        <v>0.44</v>
      </c>
      <c r="HR389">
        <f t="shared" si="200"/>
        <v>0.44</v>
      </c>
      <c r="ID389">
        <v>777413</v>
      </c>
      <c r="IG389">
        <v>0.56999999999999995</v>
      </c>
      <c r="IH389">
        <f t="shared" si="201"/>
        <v>0.56999999999999995</v>
      </c>
      <c r="IS389">
        <v>777413</v>
      </c>
      <c r="IV389">
        <v>0.56999999999999995</v>
      </c>
      <c r="IW389">
        <f t="shared" si="202"/>
        <v>0.56999999999999995</v>
      </c>
      <c r="JH389">
        <v>777413</v>
      </c>
      <c r="JK389">
        <v>0.56999999999999995</v>
      </c>
      <c r="JL389">
        <f t="shared" si="203"/>
        <v>0.56999999999999995</v>
      </c>
      <c r="JW389">
        <v>777413</v>
      </c>
      <c r="JZ389">
        <v>0.56000000000000005</v>
      </c>
      <c r="KA389">
        <f t="shared" si="204"/>
        <v>0.56000000000000005</v>
      </c>
      <c r="KL389">
        <v>777413</v>
      </c>
      <c r="KO389">
        <v>0.56999999999999995</v>
      </c>
      <c r="KP389">
        <f t="shared" si="205"/>
        <v>0.56999999999999995</v>
      </c>
      <c r="LA389">
        <v>777413</v>
      </c>
      <c r="LD389">
        <v>0.57999999999999996</v>
      </c>
      <c r="LE389">
        <f t="shared" si="206"/>
        <v>0.57999999999999996</v>
      </c>
      <c r="LP389">
        <v>777413</v>
      </c>
      <c r="LS389">
        <v>0.54</v>
      </c>
      <c r="LT389">
        <f t="shared" si="207"/>
        <v>0.54</v>
      </c>
      <c r="ME389">
        <v>777413</v>
      </c>
      <c r="MH389">
        <v>0.64</v>
      </c>
      <c r="MI389">
        <f t="shared" si="208"/>
        <v>0.64</v>
      </c>
      <c r="MT389">
        <v>777413</v>
      </c>
      <c r="MW389">
        <v>0.6</v>
      </c>
      <c r="MX389">
        <f t="shared" si="209"/>
        <v>0.6</v>
      </c>
      <c r="NI389">
        <v>777413</v>
      </c>
      <c r="NL389">
        <v>0.54</v>
      </c>
      <c r="NM389">
        <f t="shared" si="210"/>
        <v>0.54</v>
      </c>
      <c r="NX389">
        <v>777413</v>
      </c>
      <c r="OA389">
        <v>0.61</v>
      </c>
      <c r="OB389">
        <f t="shared" si="211"/>
        <v>0.61</v>
      </c>
      <c r="OM389">
        <v>777413</v>
      </c>
      <c r="OP389">
        <v>0.56000000000000005</v>
      </c>
      <c r="OQ389">
        <f t="shared" si="212"/>
        <v>0.56000000000000005</v>
      </c>
      <c r="PB389">
        <v>777413</v>
      </c>
      <c r="PE389">
        <v>0.57999999999999996</v>
      </c>
      <c r="PF389">
        <f t="shared" si="213"/>
        <v>0.57999999999999996</v>
      </c>
      <c r="PQ389">
        <v>777413</v>
      </c>
      <c r="PT389">
        <v>0.56000000000000005</v>
      </c>
      <c r="PU389">
        <f t="shared" si="214"/>
        <v>0.56000000000000005</v>
      </c>
      <c r="QF389">
        <v>777413</v>
      </c>
      <c r="QI389">
        <v>0.56999999999999995</v>
      </c>
      <c r="QJ389">
        <f t="shared" si="215"/>
        <v>0.56999999999999995</v>
      </c>
      <c r="QU389">
        <v>777413</v>
      </c>
      <c r="QX389">
        <v>0.55000000000000004</v>
      </c>
      <c r="QY389">
        <f t="shared" si="216"/>
        <v>0.55000000000000004</v>
      </c>
    </row>
    <row r="390" spans="12:467" x14ac:dyDescent="0.2">
      <c r="L390">
        <v>777068</v>
      </c>
      <c r="O390">
        <v>0.59</v>
      </c>
      <c r="P390">
        <f t="shared" si="186"/>
        <v>0.59</v>
      </c>
      <c r="AA390">
        <v>777068</v>
      </c>
      <c r="AD390">
        <v>0.59</v>
      </c>
      <c r="AE390">
        <f t="shared" si="187"/>
        <v>0.59</v>
      </c>
      <c r="AP390">
        <v>777068</v>
      </c>
      <c r="AS390">
        <v>0.53</v>
      </c>
      <c r="AT390">
        <f t="shared" si="188"/>
        <v>0.53</v>
      </c>
      <c r="BE390">
        <v>777068</v>
      </c>
      <c r="BH390">
        <v>0.56999999999999995</v>
      </c>
      <c r="BI390">
        <f t="shared" si="189"/>
        <v>0.56999999999999995</v>
      </c>
      <c r="BT390">
        <v>777068</v>
      </c>
      <c r="BW390">
        <v>0.51</v>
      </c>
      <c r="BX390">
        <f t="shared" si="190"/>
        <v>0.51</v>
      </c>
      <c r="CI390">
        <v>777068</v>
      </c>
      <c r="CL390">
        <v>0.56999999999999995</v>
      </c>
      <c r="CM390">
        <f t="shared" si="191"/>
        <v>0.56999999999999995</v>
      </c>
      <c r="CX390">
        <v>777068</v>
      </c>
      <c r="DA390">
        <v>0.56000000000000005</v>
      </c>
      <c r="DB390">
        <f t="shared" si="192"/>
        <v>0.56000000000000005</v>
      </c>
      <c r="DM390">
        <v>777068</v>
      </c>
      <c r="DP390">
        <v>0.56999999999999995</v>
      </c>
      <c r="DQ390">
        <f t="shared" si="193"/>
        <v>0.56999999999999995</v>
      </c>
      <c r="EB390">
        <v>777068</v>
      </c>
      <c r="EE390">
        <v>0.6</v>
      </c>
      <c r="EF390">
        <f t="shared" si="194"/>
        <v>0.6</v>
      </c>
      <c r="EQ390">
        <v>777068</v>
      </c>
      <c r="ET390">
        <v>0.6</v>
      </c>
      <c r="EU390">
        <f t="shared" si="195"/>
        <v>0.6</v>
      </c>
      <c r="FF390">
        <v>777068</v>
      </c>
      <c r="FI390">
        <v>0.57999999999999996</v>
      </c>
      <c r="FJ390">
        <f t="shared" si="196"/>
        <v>0.57999999999999996</v>
      </c>
      <c r="FU390">
        <v>777068</v>
      </c>
      <c r="FX390">
        <v>0.57999999999999996</v>
      </c>
      <c r="FY390">
        <f t="shared" si="197"/>
        <v>0.57999999999999996</v>
      </c>
      <c r="GJ390">
        <v>777068</v>
      </c>
      <c r="GM390">
        <v>0.56999999999999995</v>
      </c>
      <c r="GN390">
        <f t="shared" si="198"/>
        <v>0.56999999999999995</v>
      </c>
      <c r="GY390">
        <v>777068</v>
      </c>
      <c r="HB390">
        <v>0.59</v>
      </c>
      <c r="HC390">
        <f t="shared" si="199"/>
        <v>0.59</v>
      </c>
      <c r="HN390">
        <v>777068</v>
      </c>
      <c r="HQ390">
        <v>0.5</v>
      </c>
      <c r="HR390">
        <f t="shared" si="200"/>
        <v>0.5</v>
      </c>
      <c r="ID390">
        <v>777414</v>
      </c>
      <c r="IG390">
        <v>0.49</v>
      </c>
      <c r="IH390">
        <f t="shared" si="201"/>
        <v>0.49</v>
      </c>
      <c r="IS390">
        <v>777414</v>
      </c>
      <c r="IV390">
        <v>0.46</v>
      </c>
      <c r="IW390">
        <f t="shared" si="202"/>
        <v>0.46</v>
      </c>
      <c r="JH390">
        <v>777414</v>
      </c>
      <c r="JK390">
        <v>0.51</v>
      </c>
      <c r="JL390">
        <f t="shared" si="203"/>
        <v>0.51</v>
      </c>
      <c r="JW390">
        <v>777414</v>
      </c>
      <c r="JZ390">
        <v>0.46</v>
      </c>
      <c r="KA390">
        <f t="shared" si="204"/>
        <v>0.46</v>
      </c>
      <c r="KL390">
        <v>777414</v>
      </c>
      <c r="KO390">
        <v>0.44</v>
      </c>
      <c r="KP390">
        <f t="shared" si="205"/>
        <v>0.44</v>
      </c>
      <c r="LA390">
        <v>777414</v>
      </c>
      <c r="LD390">
        <v>0.51</v>
      </c>
      <c r="LE390">
        <f t="shared" si="206"/>
        <v>0.51</v>
      </c>
      <c r="LP390">
        <v>777414</v>
      </c>
      <c r="LS390">
        <v>0.49</v>
      </c>
      <c r="LT390">
        <f t="shared" si="207"/>
        <v>0.49</v>
      </c>
      <c r="ME390">
        <v>777414</v>
      </c>
      <c r="MH390">
        <v>0.49</v>
      </c>
      <c r="MI390">
        <f t="shared" si="208"/>
        <v>0.49</v>
      </c>
      <c r="MT390">
        <v>777414</v>
      </c>
      <c r="MW390">
        <v>0.55000000000000004</v>
      </c>
      <c r="MX390">
        <f t="shared" si="209"/>
        <v>0.55000000000000004</v>
      </c>
      <c r="NI390">
        <v>777414</v>
      </c>
      <c r="NL390">
        <v>0.48</v>
      </c>
      <c r="NM390">
        <f t="shared" si="210"/>
        <v>0.48</v>
      </c>
      <c r="NX390">
        <v>777414</v>
      </c>
      <c r="OA390">
        <v>0.46</v>
      </c>
      <c r="OB390">
        <f t="shared" si="211"/>
        <v>0.46</v>
      </c>
      <c r="OM390">
        <v>777414</v>
      </c>
      <c r="OP390">
        <v>0.47</v>
      </c>
      <c r="OQ390">
        <f t="shared" si="212"/>
        <v>0.47</v>
      </c>
      <c r="PB390">
        <v>777414</v>
      </c>
      <c r="PE390">
        <v>0.48</v>
      </c>
      <c r="PF390">
        <f t="shared" si="213"/>
        <v>0.48</v>
      </c>
      <c r="PQ390">
        <v>777414</v>
      </c>
      <c r="PT390">
        <v>0.47</v>
      </c>
      <c r="PU390">
        <f t="shared" si="214"/>
        <v>0.47</v>
      </c>
      <c r="QF390">
        <v>777414</v>
      </c>
      <c r="QI390">
        <v>0.49</v>
      </c>
      <c r="QJ390">
        <f t="shared" si="215"/>
        <v>0.49</v>
      </c>
      <c r="QU390">
        <v>777414</v>
      </c>
      <c r="QX390">
        <v>0.49</v>
      </c>
      <c r="QY390">
        <f t="shared" si="216"/>
        <v>0.49</v>
      </c>
    </row>
    <row r="391" spans="12:467" x14ac:dyDescent="0.2">
      <c r="L391">
        <v>777069</v>
      </c>
      <c r="O391">
        <v>0.54</v>
      </c>
      <c r="P391">
        <f t="shared" si="186"/>
        <v>0.54</v>
      </c>
      <c r="AA391">
        <v>777069</v>
      </c>
      <c r="AD391">
        <v>0.59</v>
      </c>
      <c r="AE391">
        <f t="shared" si="187"/>
        <v>0.59</v>
      </c>
      <c r="AP391">
        <v>777069</v>
      </c>
      <c r="AS391">
        <v>0.53</v>
      </c>
      <c r="AT391">
        <f t="shared" si="188"/>
        <v>0.53</v>
      </c>
      <c r="BE391">
        <v>777069</v>
      </c>
      <c r="BH391">
        <v>0.6</v>
      </c>
      <c r="BI391">
        <f t="shared" si="189"/>
        <v>0.6</v>
      </c>
      <c r="BT391">
        <v>777069</v>
      </c>
      <c r="BW391">
        <v>0.6</v>
      </c>
      <c r="BX391">
        <f t="shared" si="190"/>
        <v>0.6</v>
      </c>
      <c r="CI391">
        <v>777069</v>
      </c>
      <c r="CL391">
        <v>0.54</v>
      </c>
      <c r="CM391">
        <f t="shared" si="191"/>
        <v>0.54</v>
      </c>
      <c r="CX391">
        <v>777069</v>
      </c>
      <c r="DA391">
        <v>0.54</v>
      </c>
      <c r="DB391">
        <f t="shared" si="192"/>
        <v>0.54</v>
      </c>
      <c r="DM391">
        <v>777069</v>
      </c>
      <c r="DP391">
        <v>0.56999999999999995</v>
      </c>
      <c r="DQ391">
        <f t="shared" si="193"/>
        <v>0.56999999999999995</v>
      </c>
      <c r="EB391">
        <v>777069</v>
      </c>
      <c r="EE391">
        <v>0.55000000000000004</v>
      </c>
      <c r="EF391">
        <f t="shared" si="194"/>
        <v>0.55000000000000004</v>
      </c>
      <c r="EQ391">
        <v>777069</v>
      </c>
      <c r="ET391">
        <v>0.55000000000000004</v>
      </c>
      <c r="EU391">
        <f t="shared" si="195"/>
        <v>0.55000000000000004</v>
      </c>
      <c r="FF391">
        <v>777069</v>
      </c>
      <c r="FI391">
        <v>0.55000000000000004</v>
      </c>
      <c r="FJ391">
        <f t="shared" si="196"/>
        <v>0.55000000000000004</v>
      </c>
      <c r="FU391">
        <v>777069</v>
      </c>
      <c r="FX391">
        <v>0.54</v>
      </c>
      <c r="FY391">
        <f t="shared" si="197"/>
        <v>0.54</v>
      </c>
      <c r="GJ391">
        <v>777069</v>
      </c>
      <c r="GM391">
        <v>0.51</v>
      </c>
      <c r="GN391">
        <f t="shared" si="198"/>
        <v>0.51</v>
      </c>
      <c r="GY391">
        <v>777069</v>
      </c>
      <c r="HB391">
        <v>0.59</v>
      </c>
      <c r="HC391">
        <f t="shared" si="199"/>
        <v>0.59</v>
      </c>
      <c r="HN391">
        <v>777069</v>
      </c>
      <c r="HQ391">
        <v>0.49</v>
      </c>
      <c r="HR391">
        <f t="shared" si="200"/>
        <v>0.49</v>
      </c>
      <c r="ID391">
        <v>777417</v>
      </c>
      <c r="IG391">
        <v>0.5</v>
      </c>
      <c r="IH391">
        <f t="shared" si="201"/>
        <v>0.5</v>
      </c>
      <c r="IS391">
        <v>777417</v>
      </c>
      <c r="IV391">
        <v>0.52</v>
      </c>
      <c r="IW391">
        <f t="shared" si="202"/>
        <v>0.52</v>
      </c>
      <c r="JH391">
        <v>777417</v>
      </c>
      <c r="JK391">
        <v>0.52</v>
      </c>
      <c r="JL391">
        <f t="shared" si="203"/>
        <v>0.52</v>
      </c>
      <c r="JW391">
        <v>777417</v>
      </c>
      <c r="JZ391">
        <v>0.5</v>
      </c>
      <c r="KA391">
        <f t="shared" si="204"/>
        <v>0.5</v>
      </c>
      <c r="KL391">
        <v>777417</v>
      </c>
      <c r="KO391">
        <v>0.47</v>
      </c>
      <c r="KP391">
        <f t="shared" si="205"/>
        <v>0.47</v>
      </c>
      <c r="LA391">
        <v>777417</v>
      </c>
      <c r="LD391">
        <v>0.48</v>
      </c>
      <c r="LE391">
        <f t="shared" si="206"/>
        <v>0.48</v>
      </c>
      <c r="LP391">
        <v>777417</v>
      </c>
      <c r="LS391">
        <v>0.52</v>
      </c>
      <c r="LT391">
        <f t="shared" si="207"/>
        <v>0.52</v>
      </c>
      <c r="ME391">
        <v>777417</v>
      </c>
      <c r="MH391">
        <v>0.48</v>
      </c>
      <c r="MI391">
        <f t="shared" si="208"/>
        <v>0.48</v>
      </c>
      <c r="MT391">
        <v>777417</v>
      </c>
      <c r="MW391">
        <v>0.35</v>
      </c>
      <c r="MX391">
        <f t="shared" si="209"/>
        <v>0.35</v>
      </c>
      <c r="NI391">
        <v>777417</v>
      </c>
      <c r="NL391">
        <v>0.51</v>
      </c>
      <c r="NM391">
        <f t="shared" si="210"/>
        <v>0.51</v>
      </c>
      <c r="NX391">
        <v>777417</v>
      </c>
      <c r="OA391">
        <v>0.46</v>
      </c>
      <c r="OB391">
        <f t="shared" si="211"/>
        <v>0.46</v>
      </c>
      <c r="OM391">
        <v>777417</v>
      </c>
      <c r="OP391">
        <v>0.5</v>
      </c>
      <c r="OQ391">
        <f t="shared" si="212"/>
        <v>0.5</v>
      </c>
      <c r="PB391">
        <v>777417</v>
      </c>
      <c r="PE391">
        <v>0.5</v>
      </c>
      <c r="PF391">
        <f t="shared" si="213"/>
        <v>0.5</v>
      </c>
      <c r="PQ391">
        <v>777417</v>
      </c>
      <c r="PT391">
        <v>0.5</v>
      </c>
      <c r="PU391">
        <f t="shared" si="214"/>
        <v>0.5</v>
      </c>
      <c r="QF391">
        <v>777417</v>
      </c>
      <c r="QI391">
        <v>0.5</v>
      </c>
      <c r="QJ391">
        <f t="shared" si="215"/>
        <v>0.5</v>
      </c>
      <c r="QU391">
        <v>777417</v>
      </c>
      <c r="QX391">
        <v>0.52</v>
      </c>
      <c r="QY391">
        <f t="shared" si="216"/>
        <v>0.52</v>
      </c>
    </row>
    <row r="392" spans="12:467" x14ac:dyDescent="0.2">
      <c r="L392">
        <v>777035</v>
      </c>
      <c r="O392">
        <v>0.49</v>
      </c>
      <c r="P392">
        <f t="shared" si="186"/>
        <v>0.49</v>
      </c>
      <c r="AA392">
        <v>777035</v>
      </c>
      <c r="AD392">
        <v>0.68</v>
      </c>
      <c r="AE392">
        <f t="shared" si="187"/>
        <v>0.68</v>
      </c>
      <c r="AP392">
        <v>777035</v>
      </c>
      <c r="AS392">
        <v>0.64</v>
      </c>
      <c r="AT392">
        <f t="shared" si="188"/>
        <v>0.64</v>
      </c>
      <c r="BE392">
        <v>777035</v>
      </c>
      <c r="BH392">
        <v>0.54</v>
      </c>
      <c r="BI392">
        <f t="shared" si="189"/>
        <v>0.54</v>
      </c>
      <c r="BT392">
        <v>777035</v>
      </c>
      <c r="BW392">
        <v>0.73</v>
      </c>
      <c r="BX392">
        <f t="shared" si="190"/>
        <v>0.73</v>
      </c>
      <c r="CI392">
        <v>777035</v>
      </c>
      <c r="CL392">
        <v>0.52</v>
      </c>
      <c r="CM392">
        <f t="shared" si="191"/>
        <v>0.52</v>
      </c>
      <c r="CX392">
        <v>777035</v>
      </c>
      <c r="DA392">
        <v>0.55000000000000004</v>
      </c>
      <c r="DB392">
        <f t="shared" si="192"/>
        <v>0.55000000000000004</v>
      </c>
      <c r="DM392">
        <v>777035</v>
      </c>
      <c r="DP392">
        <v>0.53</v>
      </c>
      <c r="DQ392">
        <f t="shared" si="193"/>
        <v>0.53</v>
      </c>
      <c r="EB392">
        <v>777035</v>
      </c>
      <c r="EE392">
        <v>0.51</v>
      </c>
      <c r="EF392">
        <f t="shared" si="194"/>
        <v>0.51</v>
      </c>
      <c r="EQ392">
        <v>777035</v>
      </c>
      <c r="ET392">
        <v>0.51</v>
      </c>
      <c r="EU392">
        <f t="shared" si="195"/>
        <v>0.51</v>
      </c>
      <c r="FF392">
        <v>777035</v>
      </c>
      <c r="FI392">
        <v>0.51</v>
      </c>
      <c r="FJ392">
        <f t="shared" si="196"/>
        <v>0.51</v>
      </c>
      <c r="FU392">
        <v>777035</v>
      </c>
      <c r="FX392">
        <v>0.55000000000000004</v>
      </c>
      <c r="FY392">
        <f t="shared" si="197"/>
        <v>0.55000000000000004</v>
      </c>
      <c r="GJ392">
        <v>777035</v>
      </c>
      <c r="GM392">
        <v>0.51</v>
      </c>
      <c r="GN392">
        <f t="shared" si="198"/>
        <v>0.51</v>
      </c>
      <c r="GY392">
        <v>777035</v>
      </c>
      <c r="HB392">
        <v>0.56999999999999995</v>
      </c>
      <c r="HC392">
        <f t="shared" si="199"/>
        <v>0.56999999999999995</v>
      </c>
      <c r="HN392">
        <v>777035</v>
      </c>
      <c r="HQ392">
        <v>0.51</v>
      </c>
      <c r="HR392">
        <f t="shared" si="200"/>
        <v>0.51</v>
      </c>
      <c r="ID392">
        <v>777420</v>
      </c>
      <c r="IG392">
        <v>0.54</v>
      </c>
      <c r="IH392">
        <f t="shared" si="201"/>
        <v>0.54</v>
      </c>
      <c r="IS392">
        <v>777420</v>
      </c>
      <c r="IV392">
        <v>0.53</v>
      </c>
      <c r="IW392">
        <f t="shared" si="202"/>
        <v>0.53</v>
      </c>
      <c r="JH392">
        <v>777420</v>
      </c>
      <c r="JK392">
        <v>0.56000000000000005</v>
      </c>
      <c r="JL392">
        <f t="shared" si="203"/>
        <v>0.56000000000000005</v>
      </c>
      <c r="JW392">
        <v>777420</v>
      </c>
      <c r="JZ392">
        <v>0.55000000000000004</v>
      </c>
      <c r="KA392">
        <f t="shared" si="204"/>
        <v>0.55000000000000004</v>
      </c>
      <c r="KL392">
        <v>777420</v>
      </c>
      <c r="KO392">
        <v>0.55000000000000004</v>
      </c>
      <c r="KP392">
        <f t="shared" si="205"/>
        <v>0.55000000000000004</v>
      </c>
      <c r="LA392">
        <v>777420</v>
      </c>
      <c r="LD392">
        <v>0.51</v>
      </c>
      <c r="LE392">
        <f t="shared" si="206"/>
        <v>0.51</v>
      </c>
      <c r="LP392">
        <v>777420</v>
      </c>
      <c r="LS392">
        <v>0.53</v>
      </c>
      <c r="LT392">
        <f t="shared" si="207"/>
        <v>0.53</v>
      </c>
      <c r="ME392">
        <v>777420</v>
      </c>
      <c r="MH392">
        <v>0.54</v>
      </c>
      <c r="MI392">
        <f t="shared" si="208"/>
        <v>0.54</v>
      </c>
      <c r="MT392">
        <v>777420</v>
      </c>
      <c r="MW392">
        <v>0.49</v>
      </c>
      <c r="MX392">
        <f t="shared" si="209"/>
        <v>0.49</v>
      </c>
      <c r="NI392">
        <v>777420</v>
      </c>
      <c r="NL392">
        <v>0.54</v>
      </c>
      <c r="NM392">
        <f t="shared" si="210"/>
        <v>0.54</v>
      </c>
      <c r="NX392">
        <v>777420</v>
      </c>
      <c r="OA392">
        <v>0.48</v>
      </c>
      <c r="OB392">
        <f t="shared" si="211"/>
        <v>0.48</v>
      </c>
      <c r="OM392">
        <v>777420</v>
      </c>
      <c r="OP392">
        <v>0.54</v>
      </c>
      <c r="OQ392">
        <f t="shared" si="212"/>
        <v>0.54</v>
      </c>
      <c r="PB392">
        <v>777420</v>
      </c>
      <c r="PE392">
        <v>0.55000000000000004</v>
      </c>
      <c r="PF392">
        <f t="shared" si="213"/>
        <v>0.55000000000000004</v>
      </c>
      <c r="PQ392">
        <v>777420</v>
      </c>
      <c r="PT392">
        <v>0.54</v>
      </c>
      <c r="PU392">
        <f t="shared" si="214"/>
        <v>0.54</v>
      </c>
      <c r="QF392">
        <v>777420</v>
      </c>
      <c r="QI392">
        <v>0.52</v>
      </c>
      <c r="QJ392">
        <f t="shared" si="215"/>
        <v>0.52</v>
      </c>
      <c r="QU392">
        <v>777420</v>
      </c>
      <c r="QX392">
        <v>0.52</v>
      </c>
      <c r="QY392">
        <f t="shared" si="216"/>
        <v>0.52</v>
      </c>
    </row>
    <row r="393" spans="12:467" x14ac:dyDescent="0.2">
      <c r="L393">
        <v>777040</v>
      </c>
      <c r="O393">
        <v>0.49</v>
      </c>
      <c r="P393">
        <f t="shared" si="186"/>
        <v>0.49</v>
      </c>
      <c r="AA393">
        <v>777040</v>
      </c>
      <c r="AD393">
        <v>0.5</v>
      </c>
      <c r="AE393">
        <f t="shared" si="187"/>
        <v>0.5</v>
      </c>
      <c r="AP393">
        <v>777040</v>
      </c>
      <c r="AS393">
        <v>0.55000000000000004</v>
      </c>
      <c r="AT393">
        <f t="shared" si="188"/>
        <v>0.55000000000000004</v>
      </c>
      <c r="BE393">
        <v>777040</v>
      </c>
      <c r="BH393">
        <v>0.44</v>
      </c>
      <c r="BI393">
        <f t="shared" si="189"/>
        <v>0.44</v>
      </c>
      <c r="BT393">
        <v>777040</v>
      </c>
      <c r="BW393">
        <v>0.42</v>
      </c>
      <c r="BX393">
        <f t="shared" si="190"/>
        <v>0.42</v>
      </c>
      <c r="CI393">
        <v>777040</v>
      </c>
      <c r="CL393">
        <v>0.49</v>
      </c>
      <c r="CM393">
        <f t="shared" si="191"/>
        <v>0.49</v>
      </c>
      <c r="CX393">
        <v>777040</v>
      </c>
      <c r="DA393">
        <v>0.52</v>
      </c>
      <c r="DB393">
        <f t="shared" si="192"/>
        <v>0.52</v>
      </c>
      <c r="DM393">
        <v>777040</v>
      </c>
      <c r="DP393">
        <v>0.5</v>
      </c>
      <c r="DQ393">
        <f t="shared" si="193"/>
        <v>0.5</v>
      </c>
      <c r="EB393">
        <v>777040</v>
      </c>
      <c r="EE393">
        <v>0.48</v>
      </c>
      <c r="EF393">
        <f t="shared" si="194"/>
        <v>0.48</v>
      </c>
      <c r="EQ393">
        <v>777040</v>
      </c>
      <c r="ET393">
        <v>0.48</v>
      </c>
      <c r="EU393">
        <f t="shared" si="195"/>
        <v>0.48</v>
      </c>
      <c r="FF393">
        <v>777040</v>
      </c>
      <c r="FI393">
        <v>0.47</v>
      </c>
      <c r="FJ393">
        <f t="shared" si="196"/>
        <v>0.47</v>
      </c>
      <c r="FU393">
        <v>777040</v>
      </c>
      <c r="FX393">
        <v>0.51</v>
      </c>
      <c r="FY393">
        <f t="shared" si="197"/>
        <v>0.51</v>
      </c>
      <c r="GJ393">
        <v>777040</v>
      </c>
      <c r="GM393">
        <v>0.49</v>
      </c>
      <c r="GN393">
        <f t="shared" si="198"/>
        <v>0.49</v>
      </c>
      <c r="GY393">
        <v>777040</v>
      </c>
      <c r="HB393">
        <v>0.5</v>
      </c>
      <c r="HC393">
        <f t="shared" si="199"/>
        <v>0.5</v>
      </c>
      <c r="HN393">
        <v>777040</v>
      </c>
      <c r="HQ393">
        <v>0.54</v>
      </c>
      <c r="HR393">
        <f t="shared" si="200"/>
        <v>0.54</v>
      </c>
      <c r="ID393">
        <v>777421</v>
      </c>
      <c r="IG393">
        <v>0.52</v>
      </c>
      <c r="IH393">
        <f t="shared" si="201"/>
        <v>0.52</v>
      </c>
      <c r="IS393">
        <v>777421</v>
      </c>
      <c r="IV393">
        <v>0.48</v>
      </c>
      <c r="IW393">
        <f t="shared" si="202"/>
        <v>0.48</v>
      </c>
      <c r="JH393">
        <v>777421</v>
      </c>
      <c r="JK393">
        <v>0.46</v>
      </c>
      <c r="JL393">
        <f t="shared" si="203"/>
        <v>0.46</v>
      </c>
      <c r="JW393">
        <v>777421</v>
      </c>
      <c r="JZ393">
        <v>0.49</v>
      </c>
      <c r="KA393">
        <f t="shared" si="204"/>
        <v>0.49</v>
      </c>
      <c r="KL393">
        <v>777421</v>
      </c>
      <c r="KO393">
        <v>0.46</v>
      </c>
      <c r="KP393">
        <f t="shared" si="205"/>
        <v>0.46</v>
      </c>
      <c r="LA393">
        <v>777421</v>
      </c>
      <c r="LD393">
        <v>0.48</v>
      </c>
      <c r="LE393">
        <f t="shared" si="206"/>
        <v>0.48</v>
      </c>
      <c r="LP393">
        <v>777421</v>
      </c>
      <c r="LS393">
        <v>0.49</v>
      </c>
      <c r="LT393">
        <f t="shared" si="207"/>
        <v>0.49</v>
      </c>
      <c r="ME393">
        <v>777421</v>
      </c>
      <c r="MH393">
        <v>0.53</v>
      </c>
      <c r="MI393">
        <f t="shared" si="208"/>
        <v>0.53</v>
      </c>
      <c r="MT393">
        <v>777421</v>
      </c>
      <c r="MW393">
        <v>0.48</v>
      </c>
      <c r="MX393">
        <f t="shared" si="209"/>
        <v>0.48</v>
      </c>
      <c r="NI393">
        <v>777421</v>
      </c>
      <c r="NL393">
        <v>0.49</v>
      </c>
      <c r="NM393">
        <f t="shared" si="210"/>
        <v>0.49</v>
      </c>
      <c r="NX393">
        <v>777421</v>
      </c>
      <c r="OA393">
        <v>0.45</v>
      </c>
      <c r="OB393">
        <f t="shared" si="211"/>
        <v>0.45</v>
      </c>
      <c r="OM393">
        <v>777421</v>
      </c>
      <c r="OP393">
        <v>0.52</v>
      </c>
      <c r="OQ393">
        <f t="shared" si="212"/>
        <v>0.52</v>
      </c>
      <c r="PB393">
        <v>777421</v>
      </c>
      <c r="PE393">
        <v>0.52</v>
      </c>
      <c r="PF393">
        <f t="shared" si="213"/>
        <v>0.52</v>
      </c>
      <c r="PQ393">
        <v>777421</v>
      </c>
      <c r="PT393">
        <v>0.52</v>
      </c>
      <c r="PU393">
        <f t="shared" si="214"/>
        <v>0.52</v>
      </c>
      <c r="QF393">
        <v>777421</v>
      </c>
      <c r="QI393">
        <v>0.51</v>
      </c>
      <c r="QJ393">
        <f t="shared" si="215"/>
        <v>0.51</v>
      </c>
      <c r="QU393">
        <v>777421</v>
      </c>
      <c r="QX393">
        <v>0.48</v>
      </c>
      <c r="QY393">
        <f t="shared" si="216"/>
        <v>0.48</v>
      </c>
    </row>
    <row r="394" spans="12:467" x14ac:dyDescent="0.2">
      <c r="L394">
        <v>777042</v>
      </c>
      <c r="O394">
        <v>0.41</v>
      </c>
      <c r="P394">
        <f t="shared" si="186"/>
        <v>0.41</v>
      </c>
      <c r="AA394">
        <v>777042</v>
      </c>
      <c r="AD394">
        <v>0.4</v>
      </c>
      <c r="AE394">
        <f t="shared" si="187"/>
        <v>0.4</v>
      </c>
      <c r="AP394">
        <v>777042</v>
      </c>
      <c r="AS394">
        <v>0.47</v>
      </c>
      <c r="AT394">
        <f t="shared" si="188"/>
        <v>0.47</v>
      </c>
      <c r="BE394">
        <v>777042</v>
      </c>
      <c r="BH394">
        <v>0.42</v>
      </c>
      <c r="BI394">
        <f t="shared" si="189"/>
        <v>0.42</v>
      </c>
      <c r="BT394">
        <v>777042</v>
      </c>
      <c r="BW394">
        <v>0.31</v>
      </c>
      <c r="BX394">
        <f t="shared" si="190"/>
        <v>0.31</v>
      </c>
      <c r="CI394">
        <v>777042</v>
      </c>
      <c r="CL394">
        <v>0.39</v>
      </c>
      <c r="CM394">
        <f t="shared" si="191"/>
        <v>0.39</v>
      </c>
      <c r="CX394">
        <v>777042</v>
      </c>
      <c r="DA394">
        <v>0.42</v>
      </c>
      <c r="DB394">
        <f t="shared" si="192"/>
        <v>0.42</v>
      </c>
      <c r="DM394">
        <v>777042</v>
      </c>
      <c r="DP394">
        <v>0.38</v>
      </c>
      <c r="DQ394">
        <f t="shared" si="193"/>
        <v>0.38</v>
      </c>
      <c r="EB394">
        <v>777042</v>
      </c>
      <c r="EE394">
        <v>0.41</v>
      </c>
      <c r="EF394">
        <f t="shared" si="194"/>
        <v>0.41</v>
      </c>
      <c r="EQ394">
        <v>777042</v>
      </c>
      <c r="ET394">
        <v>0.41</v>
      </c>
      <c r="EU394">
        <f t="shared" si="195"/>
        <v>0.41</v>
      </c>
      <c r="FF394">
        <v>777042</v>
      </c>
      <c r="FI394">
        <v>0.43</v>
      </c>
      <c r="FJ394">
        <f t="shared" si="196"/>
        <v>0.43</v>
      </c>
      <c r="FU394">
        <v>777042</v>
      </c>
      <c r="FX394">
        <v>0.42</v>
      </c>
      <c r="FY394">
        <f t="shared" si="197"/>
        <v>0.42</v>
      </c>
      <c r="GJ394">
        <v>777042</v>
      </c>
      <c r="GM394">
        <v>0.4</v>
      </c>
      <c r="GN394">
        <f t="shared" si="198"/>
        <v>0.4</v>
      </c>
      <c r="GY394">
        <v>777042</v>
      </c>
      <c r="HB394">
        <v>0.41</v>
      </c>
      <c r="HC394">
        <f t="shared" si="199"/>
        <v>0.41</v>
      </c>
      <c r="HN394">
        <v>777042</v>
      </c>
      <c r="HQ394">
        <v>0.41</v>
      </c>
      <c r="HR394">
        <f t="shared" si="200"/>
        <v>0.41</v>
      </c>
      <c r="ID394">
        <v>777423</v>
      </c>
      <c r="IG394">
        <v>0.5</v>
      </c>
      <c r="IH394">
        <f t="shared" si="201"/>
        <v>0.5</v>
      </c>
      <c r="IS394">
        <v>777423</v>
      </c>
      <c r="IV394">
        <v>0.44</v>
      </c>
      <c r="IW394">
        <f t="shared" si="202"/>
        <v>0.44</v>
      </c>
      <c r="JH394">
        <v>777423</v>
      </c>
      <c r="JK394">
        <v>0.48</v>
      </c>
      <c r="JL394">
        <f t="shared" si="203"/>
        <v>0.48</v>
      </c>
      <c r="JW394">
        <v>777423</v>
      </c>
      <c r="JZ394">
        <v>0.52</v>
      </c>
      <c r="KA394">
        <f t="shared" si="204"/>
        <v>0.52</v>
      </c>
      <c r="KL394">
        <v>777423</v>
      </c>
      <c r="KO394">
        <v>0.44</v>
      </c>
      <c r="KP394">
        <f t="shared" si="205"/>
        <v>0.44</v>
      </c>
      <c r="LA394">
        <v>777423</v>
      </c>
      <c r="LD394">
        <v>0.47</v>
      </c>
      <c r="LE394">
        <f t="shared" si="206"/>
        <v>0.47</v>
      </c>
      <c r="LP394">
        <v>777423</v>
      </c>
      <c r="LS394">
        <v>0.45</v>
      </c>
      <c r="LT394">
        <f t="shared" si="207"/>
        <v>0.45</v>
      </c>
      <c r="ME394">
        <v>777423</v>
      </c>
      <c r="MH394">
        <v>0.44</v>
      </c>
      <c r="MI394">
        <f t="shared" si="208"/>
        <v>0.44</v>
      </c>
      <c r="MT394">
        <v>777423</v>
      </c>
      <c r="MW394">
        <v>0.4</v>
      </c>
      <c r="MX394">
        <f t="shared" si="209"/>
        <v>0.4</v>
      </c>
      <c r="NI394">
        <v>777423</v>
      </c>
      <c r="NL394">
        <v>0.46</v>
      </c>
      <c r="NM394">
        <f t="shared" si="210"/>
        <v>0.46</v>
      </c>
      <c r="NX394">
        <v>777423</v>
      </c>
      <c r="OA394">
        <v>0.43</v>
      </c>
      <c r="OB394">
        <f t="shared" si="211"/>
        <v>0.43</v>
      </c>
      <c r="OM394">
        <v>777423</v>
      </c>
      <c r="OP394">
        <v>0.51</v>
      </c>
      <c r="OQ394">
        <f t="shared" si="212"/>
        <v>0.51</v>
      </c>
      <c r="PB394">
        <v>777423</v>
      </c>
      <c r="PE394">
        <v>0.48</v>
      </c>
      <c r="PF394">
        <f t="shared" si="213"/>
        <v>0.48</v>
      </c>
      <c r="PQ394">
        <v>777423</v>
      </c>
      <c r="PT394">
        <v>0.49</v>
      </c>
      <c r="PU394">
        <f t="shared" si="214"/>
        <v>0.49</v>
      </c>
      <c r="QF394">
        <v>777423</v>
      </c>
      <c r="QI394">
        <v>0.46</v>
      </c>
      <c r="QJ394">
        <f t="shared" si="215"/>
        <v>0.46</v>
      </c>
      <c r="QU394">
        <v>777423</v>
      </c>
      <c r="QX394">
        <v>0.48</v>
      </c>
      <c r="QY394">
        <f t="shared" si="216"/>
        <v>0.48</v>
      </c>
    </row>
    <row r="395" spans="12:467" x14ac:dyDescent="0.2">
      <c r="L395">
        <v>777044</v>
      </c>
      <c r="O395">
        <v>0.45</v>
      </c>
      <c r="P395">
        <f t="shared" si="186"/>
        <v>0.45</v>
      </c>
      <c r="AA395">
        <v>777044</v>
      </c>
      <c r="AD395">
        <v>0.46</v>
      </c>
      <c r="AE395">
        <f t="shared" si="187"/>
        <v>0.46</v>
      </c>
      <c r="AP395">
        <v>777044</v>
      </c>
      <c r="AS395">
        <v>0.34</v>
      </c>
      <c r="AT395">
        <f t="shared" si="188"/>
        <v>0.34</v>
      </c>
      <c r="BE395">
        <v>777044</v>
      </c>
      <c r="BH395">
        <v>0.37</v>
      </c>
      <c r="BI395">
        <f t="shared" si="189"/>
        <v>0.37</v>
      </c>
      <c r="BT395">
        <v>777044</v>
      </c>
      <c r="BW395">
        <v>0.45</v>
      </c>
      <c r="BX395">
        <f t="shared" si="190"/>
        <v>0.45</v>
      </c>
      <c r="CI395">
        <v>777044</v>
      </c>
      <c r="CL395">
        <v>0.44</v>
      </c>
      <c r="CM395">
        <f t="shared" si="191"/>
        <v>0.44</v>
      </c>
      <c r="CX395">
        <v>777044</v>
      </c>
      <c r="DA395">
        <v>0.43</v>
      </c>
      <c r="DB395">
        <f t="shared" si="192"/>
        <v>0.43</v>
      </c>
      <c r="DM395">
        <v>777044</v>
      </c>
      <c r="DP395">
        <v>0.43</v>
      </c>
      <c r="DQ395">
        <f t="shared" si="193"/>
        <v>0.43</v>
      </c>
      <c r="EB395">
        <v>777044</v>
      </c>
      <c r="EE395">
        <v>0.42</v>
      </c>
      <c r="EF395">
        <f t="shared" si="194"/>
        <v>0.42</v>
      </c>
      <c r="EQ395">
        <v>777044</v>
      </c>
      <c r="ET395">
        <v>0.42</v>
      </c>
      <c r="EU395">
        <f t="shared" si="195"/>
        <v>0.42</v>
      </c>
      <c r="FF395">
        <v>777044</v>
      </c>
      <c r="FI395">
        <v>0.44</v>
      </c>
      <c r="FJ395">
        <f t="shared" si="196"/>
        <v>0.44</v>
      </c>
      <c r="FU395">
        <v>777044</v>
      </c>
      <c r="FX395">
        <v>0.45</v>
      </c>
      <c r="FY395">
        <f t="shared" si="197"/>
        <v>0.45</v>
      </c>
      <c r="GJ395">
        <v>777044</v>
      </c>
      <c r="GM395">
        <v>0.41</v>
      </c>
      <c r="GN395">
        <f t="shared" si="198"/>
        <v>0.41</v>
      </c>
      <c r="GY395">
        <v>777044</v>
      </c>
      <c r="HB395">
        <v>0.42</v>
      </c>
      <c r="HC395">
        <f t="shared" si="199"/>
        <v>0.42</v>
      </c>
      <c r="HN395">
        <v>777044</v>
      </c>
      <c r="HQ395">
        <v>0.44</v>
      </c>
      <c r="HR395">
        <f t="shared" si="200"/>
        <v>0.44</v>
      </c>
      <c r="ID395">
        <v>777424</v>
      </c>
      <c r="IG395">
        <v>0.45</v>
      </c>
      <c r="IH395">
        <f t="shared" si="201"/>
        <v>0.45</v>
      </c>
      <c r="IS395">
        <v>777424</v>
      </c>
      <c r="IV395">
        <v>0.4</v>
      </c>
      <c r="IW395">
        <f t="shared" si="202"/>
        <v>0.4</v>
      </c>
      <c r="JH395">
        <v>777424</v>
      </c>
      <c r="JK395">
        <v>0.4</v>
      </c>
      <c r="JL395">
        <f t="shared" si="203"/>
        <v>0.4</v>
      </c>
      <c r="JW395">
        <v>777424</v>
      </c>
      <c r="JZ395">
        <v>0.42</v>
      </c>
      <c r="KA395">
        <f t="shared" si="204"/>
        <v>0.42</v>
      </c>
      <c r="KL395">
        <v>777424</v>
      </c>
      <c r="KO395">
        <v>0.34</v>
      </c>
      <c r="KP395">
        <f t="shared" si="205"/>
        <v>0.34</v>
      </c>
      <c r="LA395">
        <v>777424</v>
      </c>
      <c r="LD395">
        <v>0.41</v>
      </c>
      <c r="LE395">
        <f t="shared" si="206"/>
        <v>0.41</v>
      </c>
      <c r="LP395">
        <v>777424</v>
      </c>
      <c r="LS395">
        <v>0.43</v>
      </c>
      <c r="LT395">
        <f t="shared" si="207"/>
        <v>0.43</v>
      </c>
      <c r="ME395">
        <v>777424</v>
      </c>
      <c r="MH395">
        <v>0.41</v>
      </c>
      <c r="MI395">
        <f t="shared" si="208"/>
        <v>0.41</v>
      </c>
      <c r="MT395">
        <v>777424</v>
      </c>
      <c r="MW395">
        <v>0.39</v>
      </c>
      <c r="MX395">
        <f t="shared" si="209"/>
        <v>0.39</v>
      </c>
      <c r="NI395">
        <v>777424</v>
      </c>
      <c r="NL395">
        <v>0.41</v>
      </c>
      <c r="NM395">
        <f t="shared" si="210"/>
        <v>0.41</v>
      </c>
      <c r="NX395">
        <v>777424</v>
      </c>
      <c r="OA395">
        <v>0.44</v>
      </c>
      <c r="OB395">
        <f t="shared" si="211"/>
        <v>0.44</v>
      </c>
      <c r="OM395">
        <v>777424</v>
      </c>
      <c r="OP395">
        <v>0.45</v>
      </c>
      <c r="OQ395">
        <f t="shared" si="212"/>
        <v>0.45</v>
      </c>
      <c r="PB395">
        <v>777424</v>
      </c>
      <c r="PE395">
        <v>0.43</v>
      </c>
      <c r="PF395">
        <f t="shared" si="213"/>
        <v>0.43</v>
      </c>
      <c r="PQ395">
        <v>777424</v>
      </c>
      <c r="PT395">
        <v>0.41</v>
      </c>
      <c r="PU395">
        <f t="shared" si="214"/>
        <v>0.41</v>
      </c>
      <c r="QF395">
        <v>777424</v>
      </c>
      <c r="QI395">
        <v>0.5</v>
      </c>
      <c r="QJ395">
        <f t="shared" si="215"/>
        <v>0.5</v>
      </c>
      <c r="QU395">
        <v>777424</v>
      </c>
      <c r="QX395">
        <v>0.41</v>
      </c>
      <c r="QY395">
        <f t="shared" si="216"/>
        <v>0.41</v>
      </c>
    </row>
    <row r="396" spans="12:467" x14ac:dyDescent="0.2">
      <c r="L396">
        <v>777046</v>
      </c>
      <c r="O396">
        <v>0.52</v>
      </c>
      <c r="P396">
        <f t="shared" si="186"/>
        <v>0.52</v>
      </c>
      <c r="AA396">
        <v>777046</v>
      </c>
      <c r="AD396">
        <v>0.59</v>
      </c>
      <c r="AE396">
        <f t="shared" si="187"/>
        <v>0.59</v>
      </c>
      <c r="AP396">
        <v>777046</v>
      </c>
      <c r="AS396">
        <v>0.55000000000000004</v>
      </c>
      <c r="AT396">
        <f t="shared" si="188"/>
        <v>0.55000000000000004</v>
      </c>
      <c r="BE396">
        <v>777046</v>
      </c>
      <c r="BH396">
        <v>0.49</v>
      </c>
      <c r="BI396">
        <f t="shared" si="189"/>
        <v>0.49</v>
      </c>
      <c r="BT396">
        <v>777046</v>
      </c>
      <c r="BW396">
        <v>0.52</v>
      </c>
      <c r="BX396">
        <f t="shared" si="190"/>
        <v>0.52</v>
      </c>
      <c r="CI396">
        <v>777046</v>
      </c>
      <c r="CL396">
        <v>0.52</v>
      </c>
      <c r="CM396">
        <f t="shared" si="191"/>
        <v>0.52</v>
      </c>
      <c r="CX396">
        <v>777046</v>
      </c>
      <c r="DA396">
        <v>0.52</v>
      </c>
      <c r="DB396">
        <f t="shared" si="192"/>
        <v>0.52</v>
      </c>
      <c r="DM396">
        <v>777046</v>
      </c>
      <c r="DP396">
        <v>0.53</v>
      </c>
      <c r="DQ396">
        <f t="shared" si="193"/>
        <v>0.53</v>
      </c>
      <c r="EB396">
        <v>777046</v>
      </c>
      <c r="EE396">
        <v>0.55000000000000004</v>
      </c>
      <c r="EF396">
        <f t="shared" si="194"/>
        <v>0.55000000000000004</v>
      </c>
      <c r="EQ396">
        <v>777046</v>
      </c>
      <c r="ET396">
        <v>0.55000000000000004</v>
      </c>
      <c r="EU396">
        <f t="shared" si="195"/>
        <v>0.55000000000000004</v>
      </c>
      <c r="FF396">
        <v>777046</v>
      </c>
      <c r="FI396">
        <v>0.51</v>
      </c>
      <c r="FJ396">
        <f t="shared" si="196"/>
        <v>0.51</v>
      </c>
      <c r="FU396">
        <v>777046</v>
      </c>
      <c r="FX396">
        <v>0.52</v>
      </c>
      <c r="FY396">
        <f t="shared" si="197"/>
        <v>0.52</v>
      </c>
      <c r="GJ396">
        <v>777046</v>
      </c>
      <c r="GM396">
        <v>0.51</v>
      </c>
      <c r="GN396">
        <f t="shared" si="198"/>
        <v>0.51</v>
      </c>
      <c r="GY396">
        <v>777046</v>
      </c>
      <c r="HB396">
        <v>0.55000000000000004</v>
      </c>
      <c r="HC396">
        <f t="shared" si="199"/>
        <v>0.55000000000000004</v>
      </c>
      <c r="HN396">
        <v>777046</v>
      </c>
      <c r="HQ396">
        <v>0.52</v>
      </c>
      <c r="HR396">
        <f t="shared" si="200"/>
        <v>0.52</v>
      </c>
      <c r="ID396">
        <v>777396</v>
      </c>
      <c r="IG396">
        <v>0.49</v>
      </c>
      <c r="IH396">
        <f t="shared" si="201"/>
        <v>0.49</v>
      </c>
      <c r="IS396">
        <v>777396</v>
      </c>
      <c r="IV396">
        <v>0.51</v>
      </c>
      <c r="IW396">
        <f t="shared" si="202"/>
        <v>0.51</v>
      </c>
      <c r="JH396">
        <v>777396</v>
      </c>
      <c r="JK396">
        <v>0.5</v>
      </c>
      <c r="JL396">
        <f t="shared" si="203"/>
        <v>0.5</v>
      </c>
      <c r="JW396">
        <v>777396</v>
      </c>
      <c r="JZ396">
        <v>0.51</v>
      </c>
      <c r="KA396">
        <f t="shared" si="204"/>
        <v>0.51</v>
      </c>
      <c r="KL396">
        <v>777396</v>
      </c>
      <c r="KO396">
        <v>0.56000000000000005</v>
      </c>
      <c r="KP396">
        <f t="shared" si="205"/>
        <v>0.56000000000000005</v>
      </c>
      <c r="LA396">
        <v>777396</v>
      </c>
      <c r="LD396">
        <v>0.52</v>
      </c>
      <c r="LE396">
        <f t="shared" si="206"/>
        <v>0.52</v>
      </c>
      <c r="LP396">
        <v>777396</v>
      </c>
      <c r="LS396">
        <v>0.51</v>
      </c>
      <c r="LT396">
        <f t="shared" si="207"/>
        <v>0.51</v>
      </c>
      <c r="ME396">
        <v>777396</v>
      </c>
      <c r="MH396">
        <v>0.57999999999999996</v>
      </c>
      <c r="MI396">
        <f t="shared" si="208"/>
        <v>0.57999999999999996</v>
      </c>
      <c r="MT396">
        <v>777396</v>
      </c>
      <c r="MW396">
        <v>0.55000000000000004</v>
      </c>
      <c r="MX396">
        <f t="shared" si="209"/>
        <v>0.55000000000000004</v>
      </c>
      <c r="NI396">
        <v>777396</v>
      </c>
      <c r="NL396">
        <v>0.51</v>
      </c>
      <c r="NM396">
        <f t="shared" si="210"/>
        <v>0.51</v>
      </c>
      <c r="NX396">
        <v>777396</v>
      </c>
      <c r="OA396">
        <v>0.53</v>
      </c>
      <c r="OB396">
        <f t="shared" si="211"/>
        <v>0.53</v>
      </c>
      <c r="OM396">
        <v>777396</v>
      </c>
      <c r="OP396">
        <v>0.51</v>
      </c>
      <c r="OQ396">
        <f t="shared" si="212"/>
        <v>0.51</v>
      </c>
      <c r="PB396">
        <v>777396</v>
      </c>
      <c r="PE396">
        <v>0.49</v>
      </c>
      <c r="PF396">
        <f t="shared" si="213"/>
        <v>0.49</v>
      </c>
      <c r="PQ396">
        <v>777396</v>
      </c>
      <c r="PT396">
        <v>0.52</v>
      </c>
      <c r="PU396">
        <f t="shared" si="214"/>
        <v>0.52</v>
      </c>
      <c r="QF396">
        <v>777396</v>
      </c>
      <c r="QI396">
        <v>0.5</v>
      </c>
      <c r="QJ396">
        <f t="shared" si="215"/>
        <v>0.5</v>
      </c>
      <c r="QU396">
        <v>777396</v>
      </c>
      <c r="QX396">
        <v>0.52</v>
      </c>
      <c r="QY396">
        <f t="shared" si="216"/>
        <v>0.52</v>
      </c>
    </row>
    <row r="397" spans="12:467" x14ac:dyDescent="0.2">
      <c r="L397">
        <v>777049</v>
      </c>
      <c r="O397">
        <v>0.43</v>
      </c>
      <c r="P397">
        <f t="shared" si="186"/>
        <v>0.43</v>
      </c>
      <c r="AA397">
        <v>777049</v>
      </c>
      <c r="AD397">
        <v>0.31</v>
      </c>
      <c r="AE397">
        <f t="shared" si="187"/>
        <v>0.31</v>
      </c>
      <c r="AP397">
        <v>777049</v>
      </c>
      <c r="AS397">
        <v>0.53</v>
      </c>
      <c r="AT397">
        <f t="shared" si="188"/>
        <v>0.53</v>
      </c>
      <c r="BE397">
        <v>777049</v>
      </c>
      <c r="BH397">
        <v>0.42</v>
      </c>
      <c r="BI397">
        <f t="shared" si="189"/>
        <v>0.42</v>
      </c>
      <c r="BT397">
        <v>777049</v>
      </c>
      <c r="BW397">
        <v>0.37</v>
      </c>
      <c r="BX397">
        <f t="shared" si="190"/>
        <v>0.37</v>
      </c>
      <c r="CI397">
        <v>777049</v>
      </c>
      <c r="CL397">
        <v>0.38</v>
      </c>
      <c r="CM397">
        <f t="shared" si="191"/>
        <v>0.38</v>
      </c>
      <c r="CX397">
        <v>777049</v>
      </c>
      <c r="DA397">
        <v>0.39</v>
      </c>
      <c r="DB397">
        <f t="shared" si="192"/>
        <v>0.39</v>
      </c>
      <c r="DM397">
        <v>777049</v>
      </c>
      <c r="DP397">
        <v>0.4</v>
      </c>
      <c r="DQ397">
        <f t="shared" si="193"/>
        <v>0.4</v>
      </c>
      <c r="EB397">
        <v>777049</v>
      </c>
      <c r="EE397">
        <v>0.4</v>
      </c>
      <c r="EF397">
        <f t="shared" si="194"/>
        <v>0.4</v>
      </c>
      <c r="EQ397">
        <v>777049</v>
      </c>
      <c r="ET397">
        <v>0.4</v>
      </c>
      <c r="EU397">
        <f t="shared" si="195"/>
        <v>0.4</v>
      </c>
      <c r="FF397">
        <v>777049</v>
      </c>
      <c r="FI397">
        <v>0.41</v>
      </c>
      <c r="FJ397">
        <f t="shared" si="196"/>
        <v>0.41</v>
      </c>
      <c r="FU397">
        <v>777049</v>
      </c>
      <c r="FX397">
        <v>0.43</v>
      </c>
      <c r="FY397">
        <f t="shared" si="197"/>
        <v>0.43</v>
      </c>
      <c r="GJ397">
        <v>777049</v>
      </c>
      <c r="GM397">
        <v>0.38</v>
      </c>
      <c r="GN397">
        <f t="shared" si="198"/>
        <v>0.38</v>
      </c>
      <c r="GY397">
        <v>777049</v>
      </c>
      <c r="HB397">
        <v>0.41</v>
      </c>
      <c r="HC397">
        <f t="shared" si="199"/>
        <v>0.41</v>
      </c>
      <c r="HN397">
        <v>777049</v>
      </c>
      <c r="HQ397">
        <v>0.34</v>
      </c>
      <c r="HR397">
        <f t="shared" si="200"/>
        <v>0.34</v>
      </c>
      <c r="ID397">
        <v>777397</v>
      </c>
      <c r="IG397">
        <v>0.49</v>
      </c>
      <c r="IH397">
        <f t="shared" si="201"/>
        <v>0.49</v>
      </c>
      <c r="IS397">
        <v>777397</v>
      </c>
      <c r="IV397">
        <v>0.49</v>
      </c>
      <c r="IW397">
        <f t="shared" si="202"/>
        <v>0.49</v>
      </c>
      <c r="JH397">
        <v>777397</v>
      </c>
      <c r="JK397">
        <v>0.53</v>
      </c>
      <c r="JL397">
        <f t="shared" si="203"/>
        <v>0.53</v>
      </c>
      <c r="JW397">
        <v>777397</v>
      </c>
      <c r="JZ397">
        <v>0.48</v>
      </c>
      <c r="KA397">
        <f t="shared" si="204"/>
        <v>0.48</v>
      </c>
      <c r="KL397">
        <v>777397</v>
      </c>
      <c r="KO397">
        <v>0.59</v>
      </c>
      <c r="KP397">
        <f t="shared" si="205"/>
        <v>0.59</v>
      </c>
      <c r="LA397">
        <v>777397</v>
      </c>
      <c r="LD397">
        <v>0.5</v>
      </c>
      <c r="LE397">
        <f t="shared" si="206"/>
        <v>0.5</v>
      </c>
      <c r="LP397">
        <v>777397</v>
      </c>
      <c r="LS397">
        <v>0.48</v>
      </c>
      <c r="LT397">
        <f t="shared" si="207"/>
        <v>0.48</v>
      </c>
      <c r="ME397">
        <v>777397</v>
      </c>
      <c r="MH397">
        <v>0.52</v>
      </c>
      <c r="MI397">
        <f t="shared" si="208"/>
        <v>0.52</v>
      </c>
      <c r="MT397">
        <v>777397</v>
      </c>
      <c r="MW397">
        <v>0.54</v>
      </c>
      <c r="MX397">
        <f t="shared" si="209"/>
        <v>0.54</v>
      </c>
      <c r="NI397">
        <v>777397</v>
      </c>
      <c r="NL397">
        <v>0.47</v>
      </c>
      <c r="NM397">
        <f t="shared" si="210"/>
        <v>0.47</v>
      </c>
      <c r="NX397">
        <v>777397</v>
      </c>
      <c r="OA397">
        <v>0.49</v>
      </c>
      <c r="OB397">
        <f t="shared" si="211"/>
        <v>0.49</v>
      </c>
      <c r="OM397">
        <v>777397</v>
      </c>
      <c r="OP397">
        <v>0.49</v>
      </c>
      <c r="OQ397">
        <f t="shared" si="212"/>
        <v>0.49</v>
      </c>
      <c r="PB397">
        <v>777397</v>
      </c>
      <c r="PE397">
        <v>0.52</v>
      </c>
      <c r="PF397">
        <f t="shared" si="213"/>
        <v>0.52</v>
      </c>
      <c r="PQ397">
        <v>777397</v>
      </c>
      <c r="PT397">
        <v>0.46</v>
      </c>
      <c r="PU397">
        <f t="shared" si="214"/>
        <v>0.46</v>
      </c>
      <c r="QF397">
        <v>777397</v>
      </c>
      <c r="QI397">
        <v>0.51</v>
      </c>
      <c r="QJ397">
        <f t="shared" si="215"/>
        <v>0.51</v>
      </c>
      <c r="QU397">
        <v>777397</v>
      </c>
      <c r="QX397">
        <v>0.49</v>
      </c>
      <c r="QY397">
        <f t="shared" si="216"/>
        <v>0.49</v>
      </c>
    </row>
    <row r="398" spans="12:467" x14ac:dyDescent="0.2">
      <c r="L398">
        <v>777052</v>
      </c>
      <c r="O398">
        <v>0.53</v>
      </c>
      <c r="P398">
        <f t="shared" si="186"/>
        <v>0.53</v>
      </c>
      <c r="AA398">
        <v>777052</v>
      </c>
      <c r="AD398">
        <v>0.6</v>
      </c>
      <c r="AE398">
        <f t="shared" si="187"/>
        <v>0.6</v>
      </c>
      <c r="AP398">
        <v>777052</v>
      </c>
      <c r="AS398">
        <v>0.51</v>
      </c>
      <c r="AT398">
        <f t="shared" si="188"/>
        <v>0.51</v>
      </c>
      <c r="BE398">
        <v>777052</v>
      </c>
      <c r="BH398">
        <v>0.49</v>
      </c>
      <c r="BI398">
        <f t="shared" si="189"/>
        <v>0.49</v>
      </c>
      <c r="BT398">
        <v>777052</v>
      </c>
      <c r="BW398">
        <v>0.44</v>
      </c>
      <c r="BX398">
        <f t="shared" si="190"/>
        <v>0.44</v>
      </c>
      <c r="CI398">
        <v>777052</v>
      </c>
      <c r="CL398">
        <v>0.51</v>
      </c>
      <c r="CM398">
        <f t="shared" si="191"/>
        <v>0.51</v>
      </c>
      <c r="CX398">
        <v>777052</v>
      </c>
      <c r="DA398">
        <v>0.51</v>
      </c>
      <c r="DB398">
        <f t="shared" si="192"/>
        <v>0.51</v>
      </c>
      <c r="DM398">
        <v>777052</v>
      </c>
      <c r="DP398">
        <v>0.54</v>
      </c>
      <c r="DQ398">
        <f t="shared" si="193"/>
        <v>0.54</v>
      </c>
      <c r="EB398">
        <v>777052</v>
      </c>
      <c r="EE398">
        <v>0.51</v>
      </c>
      <c r="EF398">
        <f t="shared" si="194"/>
        <v>0.51</v>
      </c>
      <c r="EQ398">
        <v>777052</v>
      </c>
      <c r="ET398">
        <v>0.51</v>
      </c>
      <c r="EU398">
        <f t="shared" si="195"/>
        <v>0.51</v>
      </c>
      <c r="FF398">
        <v>777052</v>
      </c>
      <c r="FI398">
        <v>0.52</v>
      </c>
      <c r="FJ398">
        <f t="shared" si="196"/>
        <v>0.52</v>
      </c>
      <c r="FU398">
        <v>777052</v>
      </c>
      <c r="FX398">
        <v>0.48</v>
      </c>
      <c r="FY398">
        <f t="shared" si="197"/>
        <v>0.48</v>
      </c>
      <c r="GJ398">
        <v>777052</v>
      </c>
      <c r="GM398">
        <v>0.52</v>
      </c>
      <c r="GN398">
        <f t="shared" si="198"/>
        <v>0.52</v>
      </c>
      <c r="GY398">
        <v>777052</v>
      </c>
      <c r="HB398">
        <v>0.56000000000000005</v>
      </c>
      <c r="HC398">
        <f t="shared" si="199"/>
        <v>0.56000000000000005</v>
      </c>
      <c r="HN398">
        <v>777052</v>
      </c>
      <c r="HQ398">
        <v>0.42</v>
      </c>
      <c r="HR398">
        <f t="shared" si="200"/>
        <v>0.42</v>
      </c>
      <c r="ID398">
        <v>777399</v>
      </c>
      <c r="IG398">
        <v>0.42</v>
      </c>
      <c r="IH398">
        <f t="shared" si="201"/>
        <v>0.42</v>
      </c>
      <c r="IS398">
        <v>777399</v>
      </c>
      <c r="IV398">
        <v>0.43</v>
      </c>
      <c r="IW398">
        <f t="shared" si="202"/>
        <v>0.43</v>
      </c>
      <c r="JH398">
        <v>777399</v>
      </c>
      <c r="JK398">
        <v>0.46</v>
      </c>
      <c r="JL398">
        <f t="shared" si="203"/>
        <v>0.46</v>
      </c>
      <c r="JW398">
        <v>777399</v>
      </c>
      <c r="JZ398">
        <v>0.43</v>
      </c>
      <c r="KA398">
        <f t="shared" si="204"/>
        <v>0.43</v>
      </c>
      <c r="KL398">
        <v>777399</v>
      </c>
      <c r="KO398">
        <v>0.41</v>
      </c>
      <c r="KP398">
        <f t="shared" si="205"/>
        <v>0.41</v>
      </c>
      <c r="LA398">
        <v>777399</v>
      </c>
      <c r="LD398">
        <v>0.43</v>
      </c>
      <c r="LE398">
        <f t="shared" si="206"/>
        <v>0.43</v>
      </c>
      <c r="LP398">
        <v>777399</v>
      </c>
      <c r="LS398">
        <v>0.42</v>
      </c>
      <c r="LT398">
        <f t="shared" si="207"/>
        <v>0.42</v>
      </c>
      <c r="ME398">
        <v>777399</v>
      </c>
      <c r="MH398">
        <v>0.45</v>
      </c>
      <c r="MI398">
        <f t="shared" si="208"/>
        <v>0.45</v>
      </c>
      <c r="MT398">
        <v>777399</v>
      </c>
      <c r="MW398">
        <v>0.36</v>
      </c>
      <c r="MX398">
        <f t="shared" si="209"/>
        <v>0.36</v>
      </c>
      <c r="NI398">
        <v>777399</v>
      </c>
      <c r="NL398">
        <v>0.41</v>
      </c>
      <c r="NM398">
        <f t="shared" si="210"/>
        <v>0.41</v>
      </c>
      <c r="NX398">
        <v>777399</v>
      </c>
      <c r="OA398">
        <v>0.45</v>
      </c>
      <c r="OB398">
        <f t="shared" si="211"/>
        <v>0.45</v>
      </c>
      <c r="OM398">
        <v>777399</v>
      </c>
      <c r="OP398">
        <v>0.44</v>
      </c>
      <c r="OQ398">
        <f t="shared" si="212"/>
        <v>0.44</v>
      </c>
      <c r="PB398">
        <v>777399</v>
      </c>
      <c r="PE398">
        <v>0.42</v>
      </c>
      <c r="PF398">
        <f t="shared" si="213"/>
        <v>0.42</v>
      </c>
      <c r="PQ398">
        <v>777399</v>
      </c>
      <c r="PT398">
        <v>0.42</v>
      </c>
      <c r="PU398">
        <f t="shared" si="214"/>
        <v>0.42</v>
      </c>
      <c r="QF398">
        <v>777399</v>
      </c>
      <c r="QI398">
        <v>0.43</v>
      </c>
      <c r="QJ398">
        <f t="shared" si="215"/>
        <v>0.43</v>
      </c>
      <c r="QU398">
        <v>777399</v>
      </c>
      <c r="QX398">
        <v>0.41</v>
      </c>
      <c r="QY398">
        <f t="shared" si="216"/>
        <v>0.41</v>
      </c>
    </row>
    <row r="399" spans="12:467" x14ac:dyDescent="0.2">
      <c r="L399">
        <v>777058</v>
      </c>
      <c r="O399">
        <v>0.52</v>
      </c>
      <c r="P399">
        <f t="shared" si="186"/>
        <v>0.52</v>
      </c>
      <c r="AA399">
        <v>777058</v>
      </c>
      <c r="AD399">
        <v>0.57999999999999996</v>
      </c>
      <c r="AE399">
        <f t="shared" si="187"/>
        <v>0.57999999999999996</v>
      </c>
      <c r="AP399">
        <v>777058</v>
      </c>
      <c r="AS399">
        <v>0.75</v>
      </c>
      <c r="AT399">
        <f t="shared" si="188"/>
        <v>0.75</v>
      </c>
      <c r="BE399">
        <v>777058</v>
      </c>
      <c r="BH399">
        <v>0.65</v>
      </c>
      <c r="BI399">
        <f t="shared" si="189"/>
        <v>0.65</v>
      </c>
      <c r="BT399">
        <v>777058</v>
      </c>
      <c r="BW399">
        <v>0.79</v>
      </c>
      <c r="BX399">
        <f t="shared" si="190"/>
        <v>0.79</v>
      </c>
      <c r="CI399">
        <v>777058</v>
      </c>
      <c r="CL399">
        <v>0.54</v>
      </c>
      <c r="CM399">
        <f t="shared" si="191"/>
        <v>0.54</v>
      </c>
      <c r="CX399">
        <v>777058</v>
      </c>
      <c r="DA399">
        <v>0.54</v>
      </c>
      <c r="DB399">
        <f t="shared" si="192"/>
        <v>0.54</v>
      </c>
      <c r="DM399">
        <v>777058</v>
      </c>
      <c r="DP399">
        <v>0.53</v>
      </c>
      <c r="DQ399">
        <f t="shared" si="193"/>
        <v>0.53</v>
      </c>
      <c r="EB399">
        <v>777058</v>
      </c>
      <c r="EE399">
        <v>0.51</v>
      </c>
      <c r="EF399">
        <f t="shared" si="194"/>
        <v>0.51</v>
      </c>
      <c r="EQ399">
        <v>777058</v>
      </c>
      <c r="ET399">
        <v>0.51</v>
      </c>
      <c r="EU399">
        <f t="shared" si="195"/>
        <v>0.51</v>
      </c>
      <c r="FF399">
        <v>777058</v>
      </c>
      <c r="FI399">
        <v>0.55000000000000004</v>
      </c>
      <c r="FJ399">
        <f t="shared" si="196"/>
        <v>0.55000000000000004</v>
      </c>
      <c r="FU399">
        <v>777058</v>
      </c>
      <c r="FX399">
        <v>0.53</v>
      </c>
      <c r="FY399">
        <f t="shared" si="197"/>
        <v>0.53</v>
      </c>
      <c r="GJ399">
        <v>777058</v>
      </c>
      <c r="GM399">
        <v>0.5</v>
      </c>
      <c r="GN399">
        <f t="shared" si="198"/>
        <v>0.5</v>
      </c>
      <c r="GY399">
        <v>777058</v>
      </c>
      <c r="HB399">
        <v>0.56000000000000005</v>
      </c>
      <c r="HC399">
        <f t="shared" si="199"/>
        <v>0.56000000000000005</v>
      </c>
      <c r="HN399">
        <v>777058</v>
      </c>
      <c r="HQ399">
        <v>0.53</v>
      </c>
      <c r="HR399">
        <f t="shared" si="200"/>
        <v>0.53</v>
      </c>
      <c r="ID399">
        <v>777400</v>
      </c>
      <c r="IG399">
        <v>0.5</v>
      </c>
      <c r="IH399">
        <f t="shared" si="201"/>
        <v>0.5</v>
      </c>
      <c r="IS399">
        <v>777400</v>
      </c>
      <c r="IV399">
        <v>0.51</v>
      </c>
      <c r="IW399">
        <f t="shared" si="202"/>
        <v>0.51</v>
      </c>
      <c r="JH399">
        <v>777400</v>
      </c>
      <c r="JK399">
        <v>0.53</v>
      </c>
      <c r="JL399">
        <f t="shared" si="203"/>
        <v>0.53</v>
      </c>
      <c r="JW399">
        <v>777400</v>
      </c>
      <c r="JZ399">
        <v>0.5</v>
      </c>
      <c r="KA399">
        <f t="shared" si="204"/>
        <v>0.5</v>
      </c>
      <c r="KL399">
        <v>777400</v>
      </c>
      <c r="KO399">
        <v>0.54</v>
      </c>
      <c r="KP399">
        <f t="shared" si="205"/>
        <v>0.54</v>
      </c>
      <c r="LA399">
        <v>777400</v>
      </c>
      <c r="LD399">
        <v>0.48</v>
      </c>
      <c r="LE399">
        <f t="shared" si="206"/>
        <v>0.48</v>
      </c>
      <c r="LP399">
        <v>777400</v>
      </c>
      <c r="LS399">
        <v>0.49</v>
      </c>
      <c r="LT399">
        <f t="shared" si="207"/>
        <v>0.49</v>
      </c>
      <c r="ME399">
        <v>777400</v>
      </c>
      <c r="MH399">
        <v>0.49</v>
      </c>
      <c r="MI399">
        <f t="shared" si="208"/>
        <v>0.49</v>
      </c>
      <c r="MT399">
        <v>777400</v>
      </c>
      <c r="MW399">
        <v>0.5</v>
      </c>
      <c r="MX399">
        <f t="shared" si="209"/>
        <v>0.5</v>
      </c>
      <c r="NI399">
        <v>777400</v>
      </c>
      <c r="NL399">
        <v>0.48</v>
      </c>
      <c r="NM399">
        <f t="shared" si="210"/>
        <v>0.48</v>
      </c>
      <c r="NX399">
        <v>777400</v>
      </c>
      <c r="OA399">
        <v>0.53</v>
      </c>
      <c r="OB399">
        <f t="shared" si="211"/>
        <v>0.53</v>
      </c>
      <c r="OM399">
        <v>777400</v>
      </c>
      <c r="OP399">
        <v>0.5</v>
      </c>
      <c r="OQ399">
        <f t="shared" si="212"/>
        <v>0.5</v>
      </c>
      <c r="PB399">
        <v>777400</v>
      </c>
      <c r="PE399">
        <v>0.5</v>
      </c>
      <c r="PF399">
        <f t="shared" si="213"/>
        <v>0.5</v>
      </c>
      <c r="PQ399">
        <v>777400</v>
      </c>
      <c r="PT399">
        <v>0.52</v>
      </c>
      <c r="PU399">
        <f t="shared" si="214"/>
        <v>0.52</v>
      </c>
      <c r="QF399">
        <v>777400</v>
      </c>
      <c r="QI399">
        <v>0.51</v>
      </c>
      <c r="QJ399">
        <f t="shared" si="215"/>
        <v>0.51</v>
      </c>
      <c r="QU399">
        <v>777400</v>
      </c>
      <c r="QX399">
        <v>0.49</v>
      </c>
      <c r="QY399">
        <f t="shared" si="216"/>
        <v>0.49</v>
      </c>
    </row>
    <row r="400" spans="12:467" x14ac:dyDescent="0.2">
      <c r="L400">
        <v>777024</v>
      </c>
      <c r="O400">
        <v>0.49</v>
      </c>
      <c r="P400">
        <f t="shared" si="186"/>
        <v>0.49</v>
      </c>
      <c r="AA400">
        <v>777024</v>
      </c>
      <c r="AD400">
        <v>0.51</v>
      </c>
      <c r="AE400">
        <f t="shared" si="187"/>
        <v>0.51</v>
      </c>
      <c r="AP400">
        <v>777024</v>
      </c>
      <c r="AS400">
        <v>0.54</v>
      </c>
      <c r="AT400">
        <f t="shared" si="188"/>
        <v>0.54</v>
      </c>
      <c r="BE400">
        <v>777024</v>
      </c>
      <c r="BH400">
        <v>0.52</v>
      </c>
      <c r="BI400">
        <f t="shared" si="189"/>
        <v>0.52</v>
      </c>
      <c r="BT400">
        <v>777024</v>
      </c>
      <c r="BW400">
        <v>0.53</v>
      </c>
      <c r="BX400">
        <f t="shared" si="190"/>
        <v>0.53</v>
      </c>
      <c r="CI400">
        <v>777024</v>
      </c>
      <c r="CL400">
        <v>0.49</v>
      </c>
      <c r="CM400">
        <f t="shared" si="191"/>
        <v>0.49</v>
      </c>
      <c r="CX400">
        <v>777024</v>
      </c>
      <c r="DA400">
        <v>0.49</v>
      </c>
      <c r="DB400">
        <f t="shared" si="192"/>
        <v>0.49</v>
      </c>
      <c r="DM400">
        <v>777024</v>
      </c>
      <c r="DP400">
        <v>0.47</v>
      </c>
      <c r="DQ400">
        <f t="shared" si="193"/>
        <v>0.47</v>
      </c>
      <c r="EB400">
        <v>777024</v>
      </c>
      <c r="EE400">
        <v>0.5</v>
      </c>
      <c r="EF400">
        <f t="shared" si="194"/>
        <v>0.5</v>
      </c>
      <c r="EQ400">
        <v>777024</v>
      </c>
      <c r="ET400">
        <v>0.5</v>
      </c>
      <c r="EU400">
        <f t="shared" si="195"/>
        <v>0.5</v>
      </c>
      <c r="FF400">
        <v>777024</v>
      </c>
      <c r="FI400">
        <v>0.49</v>
      </c>
      <c r="FJ400">
        <f t="shared" si="196"/>
        <v>0.49</v>
      </c>
      <c r="FU400">
        <v>777024</v>
      </c>
      <c r="FX400">
        <v>0.52</v>
      </c>
      <c r="FY400">
        <f t="shared" si="197"/>
        <v>0.52</v>
      </c>
      <c r="GJ400">
        <v>777024</v>
      </c>
      <c r="GM400">
        <v>0.47</v>
      </c>
      <c r="GN400">
        <f t="shared" si="198"/>
        <v>0.47</v>
      </c>
      <c r="GY400">
        <v>777024</v>
      </c>
      <c r="HB400">
        <v>0.52</v>
      </c>
      <c r="HC400">
        <f t="shared" si="199"/>
        <v>0.52</v>
      </c>
      <c r="HN400">
        <v>777024</v>
      </c>
      <c r="HQ400">
        <v>0.44</v>
      </c>
      <c r="HR400">
        <f t="shared" si="200"/>
        <v>0.44</v>
      </c>
      <c r="ID400">
        <v>777401</v>
      </c>
      <c r="IG400">
        <v>0.52</v>
      </c>
      <c r="IH400">
        <f t="shared" si="201"/>
        <v>0.52</v>
      </c>
      <c r="IS400">
        <v>777401</v>
      </c>
      <c r="IV400">
        <v>0.53</v>
      </c>
      <c r="IW400">
        <f t="shared" si="202"/>
        <v>0.53</v>
      </c>
      <c r="JH400">
        <v>777401</v>
      </c>
      <c r="JK400">
        <v>0.51</v>
      </c>
      <c r="JL400">
        <f t="shared" si="203"/>
        <v>0.51</v>
      </c>
      <c r="JW400">
        <v>777401</v>
      </c>
      <c r="JZ400">
        <v>0.52</v>
      </c>
      <c r="KA400">
        <f t="shared" si="204"/>
        <v>0.52</v>
      </c>
      <c r="KL400">
        <v>777401</v>
      </c>
      <c r="KO400">
        <v>0.48</v>
      </c>
      <c r="KP400">
        <f t="shared" si="205"/>
        <v>0.48</v>
      </c>
      <c r="LA400">
        <v>777401</v>
      </c>
      <c r="LD400">
        <v>0.52</v>
      </c>
      <c r="LE400">
        <f t="shared" si="206"/>
        <v>0.52</v>
      </c>
      <c r="LP400">
        <v>777401</v>
      </c>
      <c r="LS400">
        <v>0.5</v>
      </c>
      <c r="LT400">
        <f t="shared" si="207"/>
        <v>0.5</v>
      </c>
      <c r="ME400">
        <v>777401</v>
      </c>
      <c r="MH400">
        <v>0.48</v>
      </c>
      <c r="MI400">
        <f t="shared" si="208"/>
        <v>0.48</v>
      </c>
      <c r="MT400">
        <v>777401</v>
      </c>
      <c r="MW400">
        <v>0.52</v>
      </c>
      <c r="MX400">
        <f t="shared" si="209"/>
        <v>0.52</v>
      </c>
      <c r="NI400">
        <v>777401</v>
      </c>
      <c r="NL400">
        <v>0.53</v>
      </c>
      <c r="NM400">
        <f t="shared" si="210"/>
        <v>0.53</v>
      </c>
      <c r="NX400">
        <v>777401</v>
      </c>
      <c r="OA400">
        <v>0.48</v>
      </c>
      <c r="OB400">
        <f t="shared" si="211"/>
        <v>0.48</v>
      </c>
      <c r="OM400">
        <v>777401</v>
      </c>
      <c r="OP400">
        <v>0.51</v>
      </c>
      <c r="OQ400">
        <f t="shared" si="212"/>
        <v>0.51</v>
      </c>
      <c r="PB400">
        <v>777401</v>
      </c>
      <c r="PE400">
        <v>0.49</v>
      </c>
      <c r="PF400">
        <f t="shared" si="213"/>
        <v>0.49</v>
      </c>
      <c r="PQ400">
        <v>777401</v>
      </c>
      <c r="PT400">
        <v>0.53</v>
      </c>
      <c r="PU400">
        <f t="shared" si="214"/>
        <v>0.53</v>
      </c>
      <c r="QF400">
        <v>777401</v>
      </c>
      <c r="QI400">
        <v>0.56999999999999995</v>
      </c>
      <c r="QJ400">
        <f t="shared" si="215"/>
        <v>0.56999999999999995</v>
      </c>
      <c r="QU400">
        <v>777401</v>
      </c>
      <c r="QX400">
        <v>0.5</v>
      </c>
      <c r="QY400">
        <f t="shared" si="216"/>
        <v>0.5</v>
      </c>
    </row>
    <row r="401" spans="12:467" x14ac:dyDescent="0.2">
      <c r="L401">
        <v>777026</v>
      </c>
      <c r="O401">
        <v>0.45</v>
      </c>
      <c r="P401">
        <f t="shared" si="186"/>
        <v>0.45</v>
      </c>
      <c r="AA401">
        <v>777026</v>
      </c>
      <c r="AD401">
        <v>0.39</v>
      </c>
      <c r="AE401">
        <f t="shared" si="187"/>
        <v>0.39</v>
      </c>
      <c r="AP401">
        <v>777026</v>
      </c>
      <c r="AS401">
        <v>0.46</v>
      </c>
      <c r="AT401">
        <f t="shared" si="188"/>
        <v>0.46</v>
      </c>
      <c r="BE401">
        <v>777026</v>
      </c>
      <c r="BH401">
        <v>0.41</v>
      </c>
      <c r="BI401">
        <f t="shared" si="189"/>
        <v>0.41</v>
      </c>
      <c r="BT401">
        <v>777026</v>
      </c>
      <c r="BW401">
        <v>0.37</v>
      </c>
      <c r="BX401">
        <f t="shared" si="190"/>
        <v>0.37</v>
      </c>
      <c r="CI401">
        <v>777026</v>
      </c>
      <c r="CL401">
        <v>0.45</v>
      </c>
      <c r="CM401">
        <f t="shared" si="191"/>
        <v>0.45</v>
      </c>
      <c r="CX401">
        <v>777026</v>
      </c>
      <c r="DA401">
        <v>0.43</v>
      </c>
      <c r="DB401">
        <f t="shared" si="192"/>
        <v>0.43</v>
      </c>
      <c r="DM401">
        <v>777026</v>
      </c>
      <c r="DP401">
        <v>0.45</v>
      </c>
      <c r="DQ401">
        <f t="shared" si="193"/>
        <v>0.45</v>
      </c>
      <c r="EB401">
        <v>777026</v>
      </c>
      <c r="EE401">
        <v>0.46</v>
      </c>
      <c r="EF401">
        <f t="shared" si="194"/>
        <v>0.46</v>
      </c>
      <c r="EQ401">
        <v>777026</v>
      </c>
      <c r="ET401">
        <v>0.46</v>
      </c>
      <c r="EU401">
        <f t="shared" si="195"/>
        <v>0.46</v>
      </c>
      <c r="FF401">
        <v>777026</v>
      </c>
      <c r="FI401">
        <v>0.44</v>
      </c>
      <c r="FJ401">
        <f t="shared" si="196"/>
        <v>0.44</v>
      </c>
      <c r="FU401">
        <v>777026</v>
      </c>
      <c r="FX401">
        <v>0.48</v>
      </c>
      <c r="FY401">
        <f t="shared" si="197"/>
        <v>0.48</v>
      </c>
      <c r="GJ401">
        <v>777026</v>
      </c>
      <c r="GM401">
        <v>0.45</v>
      </c>
      <c r="GN401">
        <f t="shared" si="198"/>
        <v>0.45</v>
      </c>
      <c r="GY401">
        <v>777026</v>
      </c>
      <c r="HB401">
        <v>0.48</v>
      </c>
      <c r="HC401">
        <f t="shared" si="199"/>
        <v>0.48</v>
      </c>
      <c r="HN401">
        <v>777026</v>
      </c>
      <c r="HQ401">
        <v>0.42</v>
      </c>
      <c r="HR401">
        <f t="shared" si="200"/>
        <v>0.42</v>
      </c>
      <c r="ID401">
        <v>777402</v>
      </c>
      <c r="IG401">
        <v>0.44</v>
      </c>
      <c r="IH401">
        <f t="shared" si="201"/>
        <v>0.44</v>
      </c>
      <c r="IS401">
        <v>777402</v>
      </c>
      <c r="IV401">
        <v>0.4</v>
      </c>
      <c r="IW401">
        <f t="shared" si="202"/>
        <v>0.4</v>
      </c>
      <c r="JH401">
        <v>777402</v>
      </c>
      <c r="JK401">
        <v>0.42</v>
      </c>
      <c r="JL401">
        <f t="shared" si="203"/>
        <v>0.42</v>
      </c>
      <c r="JW401">
        <v>777402</v>
      </c>
      <c r="JZ401">
        <v>0.42</v>
      </c>
      <c r="KA401">
        <f t="shared" si="204"/>
        <v>0.42</v>
      </c>
      <c r="KL401">
        <v>777402</v>
      </c>
      <c r="KO401">
        <v>0.43</v>
      </c>
      <c r="KP401">
        <f t="shared" si="205"/>
        <v>0.43</v>
      </c>
      <c r="LA401">
        <v>777402</v>
      </c>
      <c r="LD401">
        <v>0.42</v>
      </c>
      <c r="LE401">
        <f t="shared" si="206"/>
        <v>0.42</v>
      </c>
      <c r="LP401">
        <v>777402</v>
      </c>
      <c r="LS401">
        <v>0.44</v>
      </c>
      <c r="LT401">
        <f t="shared" si="207"/>
        <v>0.44</v>
      </c>
      <c r="ME401">
        <v>777402</v>
      </c>
      <c r="MH401">
        <v>0.43</v>
      </c>
      <c r="MI401">
        <f t="shared" si="208"/>
        <v>0.43</v>
      </c>
      <c r="MT401">
        <v>777402</v>
      </c>
      <c r="MW401">
        <v>0.44</v>
      </c>
      <c r="MX401">
        <f t="shared" si="209"/>
        <v>0.44</v>
      </c>
      <c r="NI401">
        <v>777402</v>
      </c>
      <c r="NL401">
        <v>0.41</v>
      </c>
      <c r="NM401">
        <f t="shared" si="210"/>
        <v>0.41</v>
      </c>
      <c r="NX401">
        <v>777402</v>
      </c>
      <c r="OA401">
        <v>0.44</v>
      </c>
      <c r="OB401">
        <f t="shared" si="211"/>
        <v>0.44</v>
      </c>
      <c r="OM401">
        <v>777402</v>
      </c>
      <c r="OP401">
        <v>0.44</v>
      </c>
      <c r="OQ401">
        <f t="shared" si="212"/>
        <v>0.44</v>
      </c>
      <c r="PB401">
        <v>777402</v>
      </c>
      <c r="PE401">
        <v>0.4</v>
      </c>
      <c r="PF401">
        <f t="shared" si="213"/>
        <v>0.4</v>
      </c>
      <c r="PQ401">
        <v>777402</v>
      </c>
      <c r="PT401">
        <v>0.42</v>
      </c>
      <c r="PU401">
        <f t="shared" si="214"/>
        <v>0.42</v>
      </c>
      <c r="QF401">
        <v>777402</v>
      </c>
      <c r="QI401">
        <v>0.47</v>
      </c>
      <c r="QJ401">
        <f t="shared" si="215"/>
        <v>0.47</v>
      </c>
      <c r="QU401">
        <v>777402</v>
      </c>
      <c r="QX401">
        <v>0.41</v>
      </c>
      <c r="QY401">
        <f t="shared" si="216"/>
        <v>0.41</v>
      </c>
    </row>
    <row r="402" spans="12:467" x14ac:dyDescent="0.2">
      <c r="L402">
        <v>777027</v>
      </c>
      <c r="O402">
        <v>0.49</v>
      </c>
      <c r="P402">
        <f t="shared" si="186"/>
        <v>0.49</v>
      </c>
      <c r="AA402">
        <v>777027</v>
      </c>
      <c r="AD402">
        <v>0.47</v>
      </c>
      <c r="AE402">
        <f t="shared" si="187"/>
        <v>0.47</v>
      </c>
      <c r="AP402">
        <v>777027</v>
      </c>
      <c r="AS402">
        <v>0.5</v>
      </c>
      <c r="AT402">
        <f t="shared" si="188"/>
        <v>0.5</v>
      </c>
      <c r="BE402">
        <v>777027</v>
      </c>
      <c r="BH402">
        <v>0.49</v>
      </c>
      <c r="BI402">
        <f t="shared" si="189"/>
        <v>0.49</v>
      </c>
      <c r="BT402">
        <v>777027</v>
      </c>
      <c r="BW402">
        <v>0.53</v>
      </c>
      <c r="BX402">
        <f t="shared" si="190"/>
        <v>0.53</v>
      </c>
      <c r="CI402">
        <v>777027</v>
      </c>
      <c r="CL402">
        <v>0.47</v>
      </c>
      <c r="CM402">
        <f t="shared" si="191"/>
        <v>0.47</v>
      </c>
      <c r="CX402">
        <v>777027</v>
      </c>
      <c r="DA402">
        <v>0.47</v>
      </c>
      <c r="DB402">
        <f t="shared" si="192"/>
        <v>0.47</v>
      </c>
      <c r="DM402">
        <v>777027</v>
      </c>
      <c r="DP402">
        <v>0.48</v>
      </c>
      <c r="DQ402">
        <f t="shared" si="193"/>
        <v>0.48</v>
      </c>
      <c r="EB402">
        <v>777027</v>
      </c>
      <c r="EE402">
        <v>0.43</v>
      </c>
      <c r="EF402">
        <f t="shared" si="194"/>
        <v>0.43</v>
      </c>
      <c r="EQ402">
        <v>777027</v>
      </c>
      <c r="ET402">
        <v>0.43</v>
      </c>
      <c r="EU402">
        <f t="shared" si="195"/>
        <v>0.43</v>
      </c>
      <c r="FF402">
        <v>777027</v>
      </c>
      <c r="FI402">
        <v>0.48</v>
      </c>
      <c r="FJ402">
        <f t="shared" si="196"/>
        <v>0.48</v>
      </c>
      <c r="FU402">
        <v>777027</v>
      </c>
      <c r="FX402">
        <v>0.47</v>
      </c>
      <c r="FY402">
        <f t="shared" si="197"/>
        <v>0.47</v>
      </c>
      <c r="GJ402">
        <v>777027</v>
      </c>
      <c r="GM402">
        <v>0.44</v>
      </c>
      <c r="GN402">
        <f t="shared" si="198"/>
        <v>0.44</v>
      </c>
      <c r="GY402">
        <v>777027</v>
      </c>
      <c r="HB402">
        <v>0.47</v>
      </c>
      <c r="HC402">
        <f t="shared" si="199"/>
        <v>0.47</v>
      </c>
      <c r="HN402">
        <v>777027</v>
      </c>
      <c r="HQ402">
        <v>0.45</v>
      </c>
      <c r="HR402">
        <f t="shared" si="200"/>
        <v>0.45</v>
      </c>
      <c r="ID402">
        <v>777403</v>
      </c>
      <c r="IG402">
        <v>0.47</v>
      </c>
      <c r="IH402">
        <f t="shared" si="201"/>
        <v>0.47</v>
      </c>
      <c r="IS402">
        <v>777403</v>
      </c>
      <c r="IV402">
        <v>0.46</v>
      </c>
      <c r="IW402">
        <f t="shared" si="202"/>
        <v>0.46</v>
      </c>
      <c r="JH402">
        <v>777403</v>
      </c>
      <c r="JK402">
        <v>0.47</v>
      </c>
      <c r="JL402">
        <f t="shared" si="203"/>
        <v>0.47</v>
      </c>
      <c r="JW402">
        <v>777403</v>
      </c>
      <c r="JZ402">
        <v>0.48</v>
      </c>
      <c r="KA402">
        <f t="shared" si="204"/>
        <v>0.48</v>
      </c>
      <c r="KL402">
        <v>777403</v>
      </c>
      <c r="KO402">
        <v>0.49</v>
      </c>
      <c r="KP402">
        <f t="shared" si="205"/>
        <v>0.49</v>
      </c>
      <c r="LA402">
        <v>777403</v>
      </c>
      <c r="LD402">
        <v>0.45</v>
      </c>
      <c r="LE402">
        <f t="shared" si="206"/>
        <v>0.45</v>
      </c>
      <c r="LP402">
        <v>777403</v>
      </c>
      <c r="LS402">
        <v>0.46</v>
      </c>
      <c r="LT402">
        <f t="shared" si="207"/>
        <v>0.46</v>
      </c>
      <c r="ME402">
        <v>777403</v>
      </c>
      <c r="MH402">
        <v>0.42</v>
      </c>
      <c r="MI402">
        <f t="shared" si="208"/>
        <v>0.42</v>
      </c>
      <c r="MT402">
        <v>777403</v>
      </c>
      <c r="MW402">
        <v>0.45</v>
      </c>
      <c r="MX402">
        <f t="shared" si="209"/>
        <v>0.45</v>
      </c>
      <c r="NI402">
        <v>777403</v>
      </c>
      <c r="NL402">
        <v>0.46</v>
      </c>
      <c r="NM402">
        <f t="shared" si="210"/>
        <v>0.46</v>
      </c>
      <c r="NX402">
        <v>777403</v>
      </c>
      <c r="OA402">
        <v>0.48</v>
      </c>
      <c r="OB402">
        <f t="shared" si="211"/>
        <v>0.48</v>
      </c>
      <c r="OM402">
        <v>777403</v>
      </c>
      <c r="OP402">
        <v>0.46</v>
      </c>
      <c r="OQ402">
        <f t="shared" si="212"/>
        <v>0.46</v>
      </c>
      <c r="PB402">
        <v>777403</v>
      </c>
      <c r="PE402">
        <v>0.46</v>
      </c>
      <c r="PF402">
        <f t="shared" si="213"/>
        <v>0.46</v>
      </c>
      <c r="PQ402">
        <v>777403</v>
      </c>
      <c r="PT402">
        <v>0.44</v>
      </c>
      <c r="PU402">
        <f t="shared" si="214"/>
        <v>0.44</v>
      </c>
      <c r="QF402">
        <v>777403</v>
      </c>
      <c r="QI402">
        <v>0.48</v>
      </c>
      <c r="QJ402">
        <f t="shared" si="215"/>
        <v>0.48</v>
      </c>
      <c r="QU402">
        <v>777403</v>
      </c>
      <c r="QX402">
        <v>0.44</v>
      </c>
      <c r="QY402">
        <f t="shared" si="216"/>
        <v>0.44</v>
      </c>
    </row>
    <row r="403" spans="12:467" x14ac:dyDescent="0.2">
      <c r="L403">
        <v>777029</v>
      </c>
      <c r="O403">
        <v>0.45</v>
      </c>
      <c r="P403">
        <f t="shared" si="186"/>
        <v>0.45</v>
      </c>
      <c r="AA403">
        <v>777029</v>
      </c>
      <c r="AD403">
        <v>0.5</v>
      </c>
      <c r="AE403">
        <f t="shared" si="187"/>
        <v>0.5</v>
      </c>
      <c r="AP403">
        <v>777029</v>
      </c>
      <c r="AS403">
        <v>0.32</v>
      </c>
      <c r="AT403">
        <f t="shared" si="188"/>
        <v>0.32</v>
      </c>
      <c r="BE403">
        <v>777029</v>
      </c>
      <c r="BH403">
        <v>0.47</v>
      </c>
      <c r="BI403">
        <f t="shared" si="189"/>
        <v>0.47</v>
      </c>
      <c r="BT403">
        <v>777029</v>
      </c>
      <c r="BW403">
        <v>0.57999999999999996</v>
      </c>
      <c r="BX403">
        <f t="shared" si="190"/>
        <v>0.57999999999999996</v>
      </c>
      <c r="CI403">
        <v>777029</v>
      </c>
      <c r="CL403">
        <v>0.46</v>
      </c>
      <c r="CM403">
        <f t="shared" si="191"/>
        <v>0.46</v>
      </c>
      <c r="CX403">
        <v>777029</v>
      </c>
      <c r="DA403">
        <v>0.45</v>
      </c>
      <c r="DB403">
        <f t="shared" si="192"/>
        <v>0.45</v>
      </c>
      <c r="DM403">
        <v>777029</v>
      </c>
      <c r="DP403">
        <v>0.42</v>
      </c>
      <c r="DQ403">
        <f t="shared" si="193"/>
        <v>0.42</v>
      </c>
      <c r="EB403">
        <v>777029</v>
      </c>
      <c r="EE403">
        <v>0.43</v>
      </c>
      <c r="EF403">
        <f t="shared" si="194"/>
        <v>0.43</v>
      </c>
      <c r="EQ403">
        <v>777029</v>
      </c>
      <c r="ET403">
        <v>0.43</v>
      </c>
      <c r="EU403">
        <f t="shared" si="195"/>
        <v>0.43</v>
      </c>
      <c r="FF403">
        <v>777029</v>
      </c>
      <c r="FI403">
        <v>0.43</v>
      </c>
      <c r="FJ403">
        <f t="shared" si="196"/>
        <v>0.43</v>
      </c>
      <c r="FU403">
        <v>777029</v>
      </c>
      <c r="FX403">
        <v>0.46</v>
      </c>
      <c r="FY403">
        <f t="shared" si="197"/>
        <v>0.46</v>
      </c>
      <c r="GJ403">
        <v>777029</v>
      </c>
      <c r="GM403">
        <v>0.42</v>
      </c>
      <c r="GN403">
        <f t="shared" si="198"/>
        <v>0.42</v>
      </c>
      <c r="GY403">
        <v>777029</v>
      </c>
      <c r="HB403">
        <v>0.47</v>
      </c>
      <c r="HC403">
        <f t="shared" si="199"/>
        <v>0.47</v>
      </c>
      <c r="HN403">
        <v>777029</v>
      </c>
      <c r="HQ403">
        <v>0.48</v>
      </c>
      <c r="HR403">
        <f t="shared" si="200"/>
        <v>0.48</v>
      </c>
      <c r="ID403">
        <v>777404</v>
      </c>
      <c r="IG403">
        <v>0.49</v>
      </c>
      <c r="IH403">
        <f t="shared" si="201"/>
        <v>0.49</v>
      </c>
      <c r="IS403">
        <v>777404</v>
      </c>
      <c r="IV403">
        <v>0.5</v>
      </c>
      <c r="IW403">
        <f t="shared" si="202"/>
        <v>0.5</v>
      </c>
      <c r="JH403">
        <v>777404</v>
      </c>
      <c r="JK403">
        <v>0.49</v>
      </c>
      <c r="JL403">
        <f t="shared" si="203"/>
        <v>0.49</v>
      </c>
      <c r="JW403">
        <v>777404</v>
      </c>
      <c r="JZ403">
        <v>0.48</v>
      </c>
      <c r="KA403">
        <f t="shared" si="204"/>
        <v>0.48</v>
      </c>
      <c r="KL403">
        <v>777404</v>
      </c>
      <c r="KO403">
        <v>0.51</v>
      </c>
      <c r="KP403">
        <f t="shared" si="205"/>
        <v>0.51</v>
      </c>
      <c r="LA403">
        <v>777404</v>
      </c>
      <c r="LD403">
        <v>0.51</v>
      </c>
      <c r="LE403">
        <f t="shared" si="206"/>
        <v>0.51</v>
      </c>
      <c r="LP403">
        <v>777404</v>
      </c>
      <c r="LS403">
        <v>0.52</v>
      </c>
      <c r="LT403">
        <f t="shared" si="207"/>
        <v>0.52</v>
      </c>
      <c r="ME403">
        <v>777404</v>
      </c>
      <c r="MH403">
        <v>0.49</v>
      </c>
      <c r="MI403">
        <f t="shared" si="208"/>
        <v>0.49</v>
      </c>
      <c r="MT403">
        <v>777404</v>
      </c>
      <c r="MW403">
        <v>0.52</v>
      </c>
      <c r="MX403">
        <f t="shared" si="209"/>
        <v>0.52</v>
      </c>
      <c r="NI403">
        <v>777404</v>
      </c>
      <c r="NL403">
        <v>0.5</v>
      </c>
      <c r="NM403">
        <f t="shared" si="210"/>
        <v>0.5</v>
      </c>
      <c r="NX403">
        <v>777404</v>
      </c>
      <c r="OA403">
        <v>0.5</v>
      </c>
      <c r="OB403">
        <f t="shared" si="211"/>
        <v>0.5</v>
      </c>
      <c r="OM403">
        <v>777404</v>
      </c>
      <c r="OP403">
        <v>0.51</v>
      </c>
      <c r="OQ403">
        <f t="shared" si="212"/>
        <v>0.51</v>
      </c>
      <c r="PB403">
        <v>777404</v>
      </c>
      <c r="PE403">
        <v>0.5</v>
      </c>
      <c r="PF403">
        <f t="shared" si="213"/>
        <v>0.5</v>
      </c>
      <c r="PQ403">
        <v>777404</v>
      </c>
      <c r="PT403">
        <v>0.5</v>
      </c>
      <c r="PU403">
        <f t="shared" si="214"/>
        <v>0.5</v>
      </c>
      <c r="QF403">
        <v>777404</v>
      </c>
      <c r="QI403">
        <v>0.52</v>
      </c>
      <c r="QJ403">
        <f t="shared" si="215"/>
        <v>0.52</v>
      </c>
      <c r="QU403">
        <v>777404</v>
      </c>
      <c r="QX403">
        <v>0.51</v>
      </c>
      <c r="QY403">
        <f t="shared" si="216"/>
        <v>0.51</v>
      </c>
    </row>
    <row r="404" spans="12:467" x14ac:dyDescent="0.2">
      <c r="L404">
        <v>777032</v>
      </c>
      <c r="O404">
        <v>0.55000000000000004</v>
      </c>
      <c r="P404">
        <f t="shared" si="186"/>
        <v>0.55000000000000004</v>
      </c>
      <c r="AA404">
        <v>777032</v>
      </c>
      <c r="AD404">
        <v>0.52</v>
      </c>
      <c r="AE404">
        <f t="shared" si="187"/>
        <v>0.52</v>
      </c>
      <c r="AP404">
        <v>777032</v>
      </c>
      <c r="AS404">
        <v>0.51</v>
      </c>
      <c r="AT404">
        <f t="shared" si="188"/>
        <v>0.51</v>
      </c>
      <c r="BE404">
        <v>777032</v>
      </c>
      <c r="BH404">
        <v>0.5</v>
      </c>
      <c r="BI404">
        <f t="shared" si="189"/>
        <v>0.5</v>
      </c>
      <c r="BT404">
        <v>777032</v>
      </c>
      <c r="BW404">
        <v>0.39</v>
      </c>
      <c r="BX404">
        <f t="shared" si="190"/>
        <v>0.39</v>
      </c>
      <c r="CI404">
        <v>777032</v>
      </c>
      <c r="CL404">
        <v>0.53</v>
      </c>
      <c r="CM404">
        <f t="shared" si="191"/>
        <v>0.53</v>
      </c>
      <c r="CX404">
        <v>777032</v>
      </c>
      <c r="DA404">
        <v>0.54</v>
      </c>
      <c r="DB404">
        <f t="shared" si="192"/>
        <v>0.54</v>
      </c>
      <c r="DM404">
        <v>777032</v>
      </c>
      <c r="DP404">
        <v>0.55000000000000004</v>
      </c>
      <c r="DQ404">
        <f t="shared" si="193"/>
        <v>0.55000000000000004</v>
      </c>
      <c r="EB404">
        <v>777032</v>
      </c>
      <c r="EE404">
        <v>0.53</v>
      </c>
      <c r="EF404">
        <f t="shared" si="194"/>
        <v>0.53</v>
      </c>
      <c r="EQ404">
        <v>777032</v>
      </c>
      <c r="ET404">
        <v>0.53</v>
      </c>
      <c r="EU404">
        <f t="shared" si="195"/>
        <v>0.53</v>
      </c>
      <c r="FF404">
        <v>777032</v>
      </c>
      <c r="FI404">
        <v>0.53</v>
      </c>
      <c r="FJ404">
        <f t="shared" si="196"/>
        <v>0.53</v>
      </c>
      <c r="FU404">
        <v>777032</v>
      </c>
      <c r="FX404">
        <v>0.52</v>
      </c>
      <c r="FY404">
        <f t="shared" si="197"/>
        <v>0.52</v>
      </c>
      <c r="GJ404">
        <v>777032</v>
      </c>
      <c r="GM404">
        <v>0.52</v>
      </c>
      <c r="GN404">
        <f t="shared" si="198"/>
        <v>0.52</v>
      </c>
      <c r="GY404">
        <v>777032</v>
      </c>
      <c r="HB404">
        <v>0.57999999999999996</v>
      </c>
      <c r="HC404">
        <f t="shared" si="199"/>
        <v>0.57999999999999996</v>
      </c>
      <c r="HN404">
        <v>777032</v>
      </c>
      <c r="HQ404">
        <v>0.63</v>
      </c>
      <c r="HR404">
        <f t="shared" si="200"/>
        <v>0.63</v>
      </c>
      <c r="ID404">
        <v>777405</v>
      </c>
      <c r="IG404">
        <v>0.53</v>
      </c>
      <c r="IH404">
        <f t="shared" si="201"/>
        <v>0.53</v>
      </c>
      <c r="IS404">
        <v>777405</v>
      </c>
      <c r="IV404">
        <v>0.52</v>
      </c>
      <c r="IW404">
        <f t="shared" si="202"/>
        <v>0.52</v>
      </c>
      <c r="JH404">
        <v>777405</v>
      </c>
      <c r="JK404">
        <v>0.54</v>
      </c>
      <c r="JL404">
        <f t="shared" si="203"/>
        <v>0.54</v>
      </c>
      <c r="JW404">
        <v>777405</v>
      </c>
      <c r="JZ404">
        <v>0.54</v>
      </c>
      <c r="KA404">
        <f t="shared" si="204"/>
        <v>0.54</v>
      </c>
      <c r="KL404">
        <v>777405</v>
      </c>
      <c r="KO404">
        <v>0.51</v>
      </c>
      <c r="KP404">
        <f t="shared" si="205"/>
        <v>0.51</v>
      </c>
      <c r="LA404">
        <v>777405</v>
      </c>
      <c r="LD404">
        <v>0.54</v>
      </c>
      <c r="LE404">
        <f t="shared" si="206"/>
        <v>0.54</v>
      </c>
      <c r="LP404">
        <v>777405</v>
      </c>
      <c r="LS404">
        <v>0.52</v>
      </c>
      <c r="LT404">
        <f t="shared" si="207"/>
        <v>0.52</v>
      </c>
      <c r="ME404">
        <v>777405</v>
      </c>
      <c r="MH404">
        <v>0.54</v>
      </c>
      <c r="MI404">
        <f t="shared" si="208"/>
        <v>0.54</v>
      </c>
      <c r="MT404">
        <v>777405</v>
      </c>
      <c r="MW404">
        <v>0.57999999999999996</v>
      </c>
      <c r="MX404">
        <f t="shared" si="209"/>
        <v>0.57999999999999996</v>
      </c>
      <c r="NI404">
        <v>777405</v>
      </c>
      <c r="NL404">
        <v>0.52</v>
      </c>
      <c r="NM404">
        <f t="shared" si="210"/>
        <v>0.52</v>
      </c>
      <c r="NX404">
        <v>777405</v>
      </c>
      <c r="OA404">
        <v>0.5</v>
      </c>
      <c r="OB404">
        <f t="shared" si="211"/>
        <v>0.5</v>
      </c>
      <c r="OM404">
        <v>777405</v>
      </c>
      <c r="OP404">
        <v>0.53</v>
      </c>
      <c r="OQ404">
        <f t="shared" si="212"/>
        <v>0.53</v>
      </c>
      <c r="PB404">
        <v>777405</v>
      </c>
      <c r="PE404">
        <v>0.5</v>
      </c>
      <c r="PF404">
        <f t="shared" si="213"/>
        <v>0.5</v>
      </c>
      <c r="PQ404">
        <v>777405</v>
      </c>
      <c r="PT404">
        <v>0.5</v>
      </c>
      <c r="PU404">
        <f t="shared" si="214"/>
        <v>0.5</v>
      </c>
      <c r="QF404">
        <v>777405</v>
      </c>
      <c r="QI404">
        <v>0.54</v>
      </c>
      <c r="QJ404">
        <f t="shared" si="215"/>
        <v>0.54</v>
      </c>
      <c r="QU404">
        <v>777405</v>
      </c>
      <c r="QX404">
        <v>0.5</v>
      </c>
      <c r="QY404">
        <f t="shared" si="216"/>
        <v>0.5</v>
      </c>
    </row>
    <row r="405" spans="12:467" x14ac:dyDescent="0.2">
      <c r="L405">
        <v>777033</v>
      </c>
      <c r="O405">
        <v>0.57999999999999996</v>
      </c>
      <c r="P405">
        <f t="shared" si="186"/>
        <v>0.57999999999999996</v>
      </c>
      <c r="AA405">
        <v>777033</v>
      </c>
      <c r="AD405">
        <v>0.55000000000000004</v>
      </c>
      <c r="AE405">
        <f t="shared" si="187"/>
        <v>0.55000000000000004</v>
      </c>
      <c r="AP405">
        <v>777033</v>
      </c>
      <c r="AS405">
        <v>0.75</v>
      </c>
      <c r="AT405">
        <f t="shared" si="188"/>
        <v>0.75</v>
      </c>
      <c r="BE405">
        <v>777033</v>
      </c>
      <c r="BH405">
        <v>0.54</v>
      </c>
      <c r="BI405">
        <f t="shared" si="189"/>
        <v>0.54</v>
      </c>
      <c r="BT405">
        <v>777033</v>
      </c>
      <c r="BW405">
        <v>0.53</v>
      </c>
      <c r="BX405">
        <f t="shared" si="190"/>
        <v>0.53</v>
      </c>
      <c r="CI405">
        <v>777033</v>
      </c>
      <c r="CL405">
        <v>0.56000000000000005</v>
      </c>
      <c r="CM405">
        <f t="shared" si="191"/>
        <v>0.56000000000000005</v>
      </c>
      <c r="CX405">
        <v>777033</v>
      </c>
      <c r="DA405">
        <v>0.56000000000000005</v>
      </c>
      <c r="DB405">
        <f t="shared" si="192"/>
        <v>0.56000000000000005</v>
      </c>
      <c r="DM405">
        <v>777033</v>
      </c>
      <c r="DP405">
        <v>0.55000000000000004</v>
      </c>
      <c r="DQ405">
        <f t="shared" si="193"/>
        <v>0.55000000000000004</v>
      </c>
      <c r="EB405">
        <v>777033</v>
      </c>
      <c r="EE405">
        <v>0.54</v>
      </c>
      <c r="EF405">
        <f t="shared" si="194"/>
        <v>0.54</v>
      </c>
      <c r="EQ405">
        <v>777033</v>
      </c>
      <c r="ET405">
        <v>0.54</v>
      </c>
      <c r="EU405">
        <f t="shared" si="195"/>
        <v>0.54</v>
      </c>
      <c r="FF405">
        <v>777033</v>
      </c>
      <c r="FI405">
        <v>0.56999999999999995</v>
      </c>
      <c r="FJ405">
        <f t="shared" si="196"/>
        <v>0.56999999999999995</v>
      </c>
      <c r="FU405">
        <v>777033</v>
      </c>
      <c r="FX405">
        <v>0.56999999999999995</v>
      </c>
      <c r="FY405">
        <f t="shared" si="197"/>
        <v>0.56999999999999995</v>
      </c>
      <c r="GJ405">
        <v>777033</v>
      </c>
      <c r="GM405">
        <v>0.56999999999999995</v>
      </c>
      <c r="GN405">
        <f t="shared" si="198"/>
        <v>0.56999999999999995</v>
      </c>
      <c r="GY405">
        <v>777033</v>
      </c>
      <c r="HB405">
        <v>0.59</v>
      </c>
      <c r="HC405">
        <f t="shared" si="199"/>
        <v>0.59</v>
      </c>
      <c r="HN405">
        <v>777033</v>
      </c>
      <c r="HQ405">
        <v>0.57999999999999996</v>
      </c>
      <c r="HR405">
        <f t="shared" si="200"/>
        <v>0.57999999999999996</v>
      </c>
      <c r="ID405">
        <v>777407</v>
      </c>
      <c r="IG405">
        <v>0.51</v>
      </c>
      <c r="IH405">
        <f t="shared" si="201"/>
        <v>0.51</v>
      </c>
      <c r="IS405">
        <v>777407</v>
      </c>
      <c r="IV405">
        <v>0.5</v>
      </c>
      <c r="IW405">
        <f t="shared" si="202"/>
        <v>0.5</v>
      </c>
      <c r="JH405">
        <v>777407</v>
      </c>
      <c r="JK405">
        <v>0.47</v>
      </c>
      <c r="JL405">
        <f t="shared" si="203"/>
        <v>0.47</v>
      </c>
      <c r="JW405">
        <v>777407</v>
      </c>
      <c r="JZ405">
        <v>0.51</v>
      </c>
      <c r="KA405">
        <f t="shared" si="204"/>
        <v>0.51</v>
      </c>
      <c r="KL405">
        <v>777407</v>
      </c>
      <c r="KO405">
        <v>0.46</v>
      </c>
      <c r="KP405">
        <f t="shared" si="205"/>
        <v>0.46</v>
      </c>
      <c r="LA405">
        <v>777407</v>
      </c>
      <c r="LD405">
        <v>0.48</v>
      </c>
      <c r="LE405">
        <f t="shared" si="206"/>
        <v>0.48</v>
      </c>
      <c r="LP405">
        <v>777407</v>
      </c>
      <c r="LS405">
        <v>0.51</v>
      </c>
      <c r="LT405">
        <f t="shared" si="207"/>
        <v>0.51</v>
      </c>
      <c r="ME405">
        <v>777407</v>
      </c>
      <c r="MH405">
        <v>0.52</v>
      </c>
      <c r="MI405">
        <f t="shared" si="208"/>
        <v>0.52</v>
      </c>
      <c r="MT405">
        <v>777407</v>
      </c>
      <c r="MW405">
        <v>0.47</v>
      </c>
      <c r="MX405">
        <f t="shared" si="209"/>
        <v>0.47</v>
      </c>
      <c r="NI405">
        <v>777407</v>
      </c>
      <c r="NL405">
        <v>0.5</v>
      </c>
      <c r="NM405">
        <f t="shared" si="210"/>
        <v>0.5</v>
      </c>
      <c r="NX405">
        <v>777407</v>
      </c>
      <c r="OA405">
        <v>0.42</v>
      </c>
      <c r="OB405">
        <f t="shared" si="211"/>
        <v>0.42</v>
      </c>
      <c r="OM405">
        <v>777407</v>
      </c>
      <c r="OP405">
        <v>0.5</v>
      </c>
      <c r="OQ405">
        <f t="shared" si="212"/>
        <v>0.5</v>
      </c>
      <c r="PB405">
        <v>777407</v>
      </c>
      <c r="PE405">
        <v>0.5</v>
      </c>
      <c r="PF405">
        <f t="shared" si="213"/>
        <v>0.5</v>
      </c>
      <c r="PQ405">
        <v>777407</v>
      </c>
      <c r="PT405">
        <v>0.5</v>
      </c>
      <c r="PU405">
        <f t="shared" si="214"/>
        <v>0.5</v>
      </c>
      <c r="QF405">
        <v>777407</v>
      </c>
      <c r="QI405">
        <v>0.49</v>
      </c>
      <c r="QJ405">
        <f t="shared" si="215"/>
        <v>0.49</v>
      </c>
      <c r="QU405">
        <v>777407</v>
      </c>
      <c r="QX405">
        <v>0.46</v>
      </c>
      <c r="QY405">
        <f t="shared" si="216"/>
        <v>0.46</v>
      </c>
    </row>
    <row r="406" spans="12:467" x14ac:dyDescent="0.2">
      <c r="L406">
        <v>777036</v>
      </c>
      <c r="O406">
        <v>0.56999999999999995</v>
      </c>
      <c r="P406">
        <f t="shared" si="186"/>
        <v>0.56999999999999995</v>
      </c>
      <c r="AA406">
        <v>777036</v>
      </c>
      <c r="AD406">
        <v>0.73</v>
      </c>
      <c r="AE406">
        <f t="shared" si="187"/>
        <v>0.73</v>
      </c>
      <c r="AP406">
        <v>777036</v>
      </c>
      <c r="AS406">
        <v>0.52</v>
      </c>
      <c r="AT406">
        <f t="shared" si="188"/>
        <v>0.52</v>
      </c>
      <c r="BE406">
        <v>777036</v>
      </c>
      <c r="BH406">
        <v>0.65</v>
      </c>
      <c r="BI406">
        <f t="shared" si="189"/>
        <v>0.65</v>
      </c>
      <c r="BT406">
        <v>777036</v>
      </c>
      <c r="BW406">
        <v>0.67</v>
      </c>
      <c r="BX406">
        <f t="shared" si="190"/>
        <v>0.67</v>
      </c>
      <c r="CI406">
        <v>777036</v>
      </c>
      <c r="CL406">
        <v>0.54</v>
      </c>
      <c r="CM406">
        <f t="shared" si="191"/>
        <v>0.54</v>
      </c>
      <c r="CX406">
        <v>777036</v>
      </c>
      <c r="DA406">
        <v>0.55000000000000004</v>
      </c>
      <c r="DB406">
        <f t="shared" si="192"/>
        <v>0.55000000000000004</v>
      </c>
      <c r="DM406">
        <v>777036</v>
      </c>
      <c r="DP406">
        <v>0.55000000000000004</v>
      </c>
      <c r="DQ406">
        <f t="shared" si="193"/>
        <v>0.55000000000000004</v>
      </c>
      <c r="EB406">
        <v>777036</v>
      </c>
      <c r="EE406">
        <v>0.54</v>
      </c>
      <c r="EF406">
        <f t="shared" si="194"/>
        <v>0.54</v>
      </c>
      <c r="EQ406">
        <v>777036</v>
      </c>
      <c r="ET406">
        <v>0.54</v>
      </c>
      <c r="EU406">
        <f t="shared" si="195"/>
        <v>0.54</v>
      </c>
      <c r="FF406">
        <v>777036</v>
      </c>
      <c r="FI406">
        <v>0.55000000000000004</v>
      </c>
      <c r="FJ406">
        <f t="shared" si="196"/>
        <v>0.55000000000000004</v>
      </c>
      <c r="FU406">
        <v>777036</v>
      </c>
      <c r="FX406">
        <v>0.53</v>
      </c>
      <c r="FY406">
        <f t="shared" si="197"/>
        <v>0.53</v>
      </c>
      <c r="GJ406">
        <v>777036</v>
      </c>
      <c r="GM406">
        <v>0.54</v>
      </c>
      <c r="GN406">
        <f t="shared" si="198"/>
        <v>0.54</v>
      </c>
      <c r="GY406">
        <v>777036</v>
      </c>
      <c r="HB406">
        <v>0.59</v>
      </c>
      <c r="HC406">
        <f t="shared" si="199"/>
        <v>0.59</v>
      </c>
      <c r="HN406">
        <v>777036</v>
      </c>
      <c r="HQ406">
        <v>0.5</v>
      </c>
      <c r="HR406">
        <f t="shared" si="200"/>
        <v>0.5</v>
      </c>
      <c r="ID406">
        <v>777409</v>
      </c>
      <c r="IG406">
        <v>0.48</v>
      </c>
      <c r="IH406">
        <f t="shared" si="201"/>
        <v>0.48</v>
      </c>
      <c r="IS406">
        <v>777409</v>
      </c>
      <c r="IV406">
        <v>0.46</v>
      </c>
      <c r="IW406">
        <f t="shared" si="202"/>
        <v>0.46</v>
      </c>
      <c r="JH406">
        <v>777409</v>
      </c>
      <c r="JK406">
        <v>0.49</v>
      </c>
      <c r="JL406">
        <f t="shared" si="203"/>
        <v>0.49</v>
      </c>
      <c r="JW406">
        <v>777409</v>
      </c>
      <c r="JZ406">
        <v>0.48</v>
      </c>
      <c r="KA406">
        <f t="shared" si="204"/>
        <v>0.48</v>
      </c>
      <c r="KL406">
        <v>777409</v>
      </c>
      <c r="KO406">
        <v>0.49</v>
      </c>
      <c r="KP406">
        <f t="shared" si="205"/>
        <v>0.49</v>
      </c>
      <c r="LA406">
        <v>777409</v>
      </c>
      <c r="LD406">
        <v>0.48</v>
      </c>
      <c r="LE406">
        <f t="shared" si="206"/>
        <v>0.48</v>
      </c>
      <c r="LP406">
        <v>777409</v>
      </c>
      <c r="LS406">
        <v>0.47</v>
      </c>
      <c r="LT406">
        <f t="shared" si="207"/>
        <v>0.47</v>
      </c>
      <c r="ME406">
        <v>777409</v>
      </c>
      <c r="MH406">
        <v>0.45</v>
      </c>
      <c r="MI406">
        <f t="shared" si="208"/>
        <v>0.45</v>
      </c>
      <c r="MT406">
        <v>777409</v>
      </c>
      <c r="MW406">
        <v>0.45</v>
      </c>
      <c r="MX406">
        <f t="shared" si="209"/>
        <v>0.45</v>
      </c>
      <c r="NI406">
        <v>777409</v>
      </c>
      <c r="NL406">
        <v>0.5</v>
      </c>
      <c r="NM406">
        <f t="shared" si="210"/>
        <v>0.5</v>
      </c>
      <c r="NX406">
        <v>777409</v>
      </c>
      <c r="OA406">
        <v>0.5</v>
      </c>
      <c r="OB406">
        <f t="shared" si="211"/>
        <v>0.5</v>
      </c>
      <c r="OM406">
        <v>777409</v>
      </c>
      <c r="OP406">
        <v>0.5</v>
      </c>
      <c r="OQ406">
        <f t="shared" si="212"/>
        <v>0.5</v>
      </c>
      <c r="PB406">
        <v>777409</v>
      </c>
      <c r="PE406">
        <v>0.5</v>
      </c>
      <c r="PF406">
        <f t="shared" si="213"/>
        <v>0.5</v>
      </c>
      <c r="PQ406">
        <v>777409</v>
      </c>
      <c r="PT406">
        <v>0.5</v>
      </c>
      <c r="PU406">
        <f t="shared" si="214"/>
        <v>0.5</v>
      </c>
      <c r="QF406">
        <v>777409</v>
      </c>
      <c r="QI406">
        <v>0.49</v>
      </c>
      <c r="QJ406">
        <f t="shared" si="215"/>
        <v>0.49</v>
      </c>
      <c r="QU406">
        <v>777409</v>
      </c>
      <c r="QX406">
        <v>0.47</v>
      </c>
      <c r="QY406">
        <f t="shared" si="216"/>
        <v>0.47</v>
      </c>
    </row>
    <row r="407" spans="12:467" x14ac:dyDescent="0.2">
      <c r="L407">
        <v>777037</v>
      </c>
      <c r="O407">
        <v>0.45</v>
      </c>
      <c r="P407">
        <f t="shared" si="186"/>
        <v>0.45</v>
      </c>
      <c r="AA407">
        <v>777037</v>
      </c>
      <c r="AD407">
        <v>0.71</v>
      </c>
      <c r="AE407">
        <f t="shared" si="187"/>
        <v>0.71</v>
      </c>
      <c r="AP407">
        <v>777037</v>
      </c>
      <c r="AS407">
        <v>0.48</v>
      </c>
      <c r="AT407">
        <f t="shared" si="188"/>
        <v>0.48</v>
      </c>
      <c r="BE407">
        <v>777037</v>
      </c>
      <c r="BH407">
        <v>0.43</v>
      </c>
      <c r="BI407">
        <f t="shared" si="189"/>
        <v>0.43</v>
      </c>
      <c r="BT407">
        <v>777037</v>
      </c>
      <c r="BW407">
        <v>0.42</v>
      </c>
      <c r="BX407">
        <f t="shared" si="190"/>
        <v>0.42</v>
      </c>
      <c r="CI407">
        <v>777037</v>
      </c>
      <c r="CL407">
        <v>0.44</v>
      </c>
      <c r="CM407">
        <f t="shared" si="191"/>
        <v>0.44</v>
      </c>
      <c r="CX407">
        <v>777037</v>
      </c>
      <c r="DA407">
        <v>0.44</v>
      </c>
      <c r="DB407">
        <f t="shared" si="192"/>
        <v>0.44</v>
      </c>
      <c r="DM407">
        <v>777037</v>
      </c>
      <c r="DP407">
        <v>0.45</v>
      </c>
      <c r="DQ407">
        <f t="shared" si="193"/>
        <v>0.45</v>
      </c>
      <c r="EB407">
        <v>777037</v>
      </c>
      <c r="EE407">
        <v>0.44</v>
      </c>
      <c r="EF407">
        <f t="shared" si="194"/>
        <v>0.44</v>
      </c>
      <c r="EQ407">
        <v>777037</v>
      </c>
      <c r="ET407">
        <v>0.44</v>
      </c>
      <c r="EU407">
        <f t="shared" si="195"/>
        <v>0.44</v>
      </c>
      <c r="FF407">
        <v>777037</v>
      </c>
      <c r="FI407">
        <v>0.43</v>
      </c>
      <c r="FJ407">
        <f t="shared" si="196"/>
        <v>0.43</v>
      </c>
      <c r="FU407">
        <v>777037</v>
      </c>
      <c r="FX407">
        <v>0.46</v>
      </c>
      <c r="FY407">
        <f t="shared" si="197"/>
        <v>0.46</v>
      </c>
      <c r="GJ407">
        <v>777037</v>
      </c>
      <c r="GM407">
        <v>0.42</v>
      </c>
      <c r="GN407">
        <f t="shared" si="198"/>
        <v>0.42</v>
      </c>
      <c r="GY407">
        <v>777037</v>
      </c>
      <c r="HB407">
        <v>0.41</v>
      </c>
      <c r="HC407">
        <f t="shared" si="199"/>
        <v>0.41</v>
      </c>
      <c r="HN407">
        <v>777037</v>
      </c>
      <c r="HQ407">
        <v>0.44</v>
      </c>
      <c r="HR407">
        <f t="shared" si="200"/>
        <v>0.44</v>
      </c>
      <c r="ID407">
        <v>777381</v>
      </c>
      <c r="IG407">
        <v>0.49</v>
      </c>
      <c r="IH407">
        <f t="shared" si="201"/>
        <v>0.49</v>
      </c>
      <c r="IS407">
        <v>777381</v>
      </c>
      <c r="IV407">
        <v>0.46</v>
      </c>
      <c r="IW407">
        <f t="shared" si="202"/>
        <v>0.46</v>
      </c>
      <c r="JH407">
        <v>777381</v>
      </c>
      <c r="JK407">
        <v>0.51</v>
      </c>
      <c r="JL407">
        <f t="shared" si="203"/>
        <v>0.51</v>
      </c>
      <c r="JW407">
        <v>777381</v>
      </c>
      <c r="JZ407">
        <v>0.48</v>
      </c>
      <c r="KA407">
        <f t="shared" si="204"/>
        <v>0.48</v>
      </c>
      <c r="KL407">
        <v>777381</v>
      </c>
      <c r="KO407">
        <v>0.6</v>
      </c>
      <c r="KP407">
        <f t="shared" si="205"/>
        <v>0.6</v>
      </c>
      <c r="LA407">
        <v>777381</v>
      </c>
      <c r="LD407">
        <v>0.51</v>
      </c>
      <c r="LE407">
        <f t="shared" si="206"/>
        <v>0.51</v>
      </c>
      <c r="LP407">
        <v>777381</v>
      </c>
      <c r="LS407">
        <v>0.47</v>
      </c>
      <c r="LT407">
        <f t="shared" si="207"/>
        <v>0.47</v>
      </c>
      <c r="ME407">
        <v>777381</v>
      </c>
      <c r="MH407">
        <v>0.54</v>
      </c>
      <c r="MI407">
        <f t="shared" si="208"/>
        <v>0.54</v>
      </c>
      <c r="MT407">
        <v>777381</v>
      </c>
      <c r="MW407">
        <v>0.51</v>
      </c>
      <c r="MX407">
        <f t="shared" si="209"/>
        <v>0.51</v>
      </c>
      <c r="NI407">
        <v>777381</v>
      </c>
      <c r="NL407">
        <v>0.45</v>
      </c>
      <c r="NM407">
        <f t="shared" si="210"/>
        <v>0.45</v>
      </c>
      <c r="NX407">
        <v>777381</v>
      </c>
      <c r="OA407">
        <v>0.53</v>
      </c>
      <c r="OB407">
        <f t="shared" si="211"/>
        <v>0.53</v>
      </c>
      <c r="OM407">
        <v>777381</v>
      </c>
      <c r="OP407">
        <v>0.5</v>
      </c>
      <c r="OQ407">
        <f t="shared" si="212"/>
        <v>0.5</v>
      </c>
      <c r="PB407">
        <v>777381</v>
      </c>
      <c r="PE407">
        <v>0.49</v>
      </c>
      <c r="PF407">
        <f t="shared" si="213"/>
        <v>0.49</v>
      </c>
      <c r="PQ407">
        <v>777381</v>
      </c>
      <c r="PT407">
        <v>0.5</v>
      </c>
      <c r="PU407">
        <f t="shared" si="214"/>
        <v>0.5</v>
      </c>
      <c r="QF407">
        <v>777381</v>
      </c>
      <c r="QI407">
        <v>0.5</v>
      </c>
      <c r="QJ407">
        <f t="shared" si="215"/>
        <v>0.5</v>
      </c>
      <c r="QU407">
        <v>777381</v>
      </c>
      <c r="QX407">
        <v>0.49</v>
      </c>
      <c r="QY407">
        <f t="shared" si="216"/>
        <v>0.49</v>
      </c>
    </row>
    <row r="408" spans="12:467" x14ac:dyDescent="0.2">
      <c r="L408">
        <v>777041</v>
      </c>
      <c r="O408">
        <v>0.57999999999999996</v>
      </c>
      <c r="P408">
        <f t="shared" si="186"/>
        <v>0.57999999999999996</v>
      </c>
      <c r="AA408">
        <v>777041</v>
      </c>
      <c r="AD408">
        <v>0.57999999999999996</v>
      </c>
      <c r="AE408">
        <f t="shared" si="187"/>
        <v>0.57999999999999996</v>
      </c>
      <c r="AP408">
        <v>777041</v>
      </c>
      <c r="AS408">
        <v>0.64</v>
      </c>
      <c r="AT408">
        <f t="shared" si="188"/>
        <v>0.64</v>
      </c>
      <c r="BE408">
        <v>777041</v>
      </c>
      <c r="BH408">
        <v>0.69</v>
      </c>
      <c r="BI408">
        <f t="shared" si="189"/>
        <v>0.69</v>
      </c>
      <c r="BT408">
        <v>777041</v>
      </c>
      <c r="BW408">
        <v>0.78</v>
      </c>
      <c r="BX408">
        <f t="shared" si="190"/>
        <v>0.78</v>
      </c>
      <c r="CI408">
        <v>777041</v>
      </c>
      <c r="CL408">
        <v>0.53</v>
      </c>
      <c r="CM408">
        <f t="shared" si="191"/>
        <v>0.53</v>
      </c>
      <c r="CX408">
        <v>777041</v>
      </c>
      <c r="DA408">
        <v>0.55000000000000004</v>
      </c>
      <c r="DB408">
        <f t="shared" si="192"/>
        <v>0.55000000000000004</v>
      </c>
      <c r="DM408">
        <v>777041</v>
      </c>
      <c r="DP408">
        <v>0.55000000000000004</v>
      </c>
      <c r="DQ408">
        <f t="shared" si="193"/>
        <v>0.55000000000000004</v>
      </c>
      <c r="EB408">
        <v>777041</v>
      </c>
      <c r="EE408">
        <v>0.56000000000000005</v>
      </c>
      <c r="EF408">
        <f t="shared" si="194"/>
        <v>0.56000000000000005</v>
      </c>
      <c r="EQ408">
        <v>777041</v>
      </c>
      <c r="ET408">
        <v>0.56000000000000005</v>
      </c>
      <c r="EU408">
        <f t="shared" si="195"/>
        <v>0.56000000000000005</v>
      </c>
      <c r="FF408">
        <v>777041</v>
      </c>
      <c r="FI408">
        <v>0.56999999999999995</v>
      </c>
      <c r="FJ408">
        <f t="shared" si="196"/>
        <v>0.56999999999999995</v>
      </c>
      <c r="FU408">
        <v>777041</v>
      </c>
      <c r="FX408">
        <v>0.56999999999999995</v>
      </c>
      <c r="FY408">
        <f t="shared" si="197"/>
        <v>0.56999999999999995</v>
      </c>
      <c r="GJ408">
        <v>777041</v>
      </c>
      <c r="GM408">
        <v>0.54</v>
      </c>
      <c r="GN408">
        <f t="shared" si="198"/>
        <v>0.54</v>
      </c>
      <c r="GY408">
        <v>777041</v>
      </c>
      <c r="HB408">
        <v>0.59</v>
      </c>
      <c r="HC408">
        <f t="shared" si="199"/>
        <v>0.59</v>
      </c>
      <c r="HN408">
        <v>777041</v>
      </c>
      <c r="HQ408">
        <v>0.6</v>
      </c>
      <c r="HR408">
        <f t="shared" si="200"/>
        <v>0.6</v>
      </c>
      <c r="ID408">
        <v>777388</v>
      </c>
      <c r="IG408">
        <v>0.43</v>
      </c>
      <c r="IH408">
        <f t="shared" si="201"/>
        <v>0.43</v>
      </c>
      <c r="IS408">
        <v>777388</v>
      </c>
      <c r="IV408">
        <v>0.44</v>
      </c>
      <c r="IW408">
        <f t="shared" si="202"/>
        <v>0.44</v>
      </c>
      <c r="JH408">
        <v>777388</v>
      </c>
      <c r="JK408">
        <v>0.47</v>
      </c>
      <c r="JL408">
        <f t="shared" si="203"/>
        <v>0.47</v>
      </c>
      <c r="JW408">
        <v>777388</v>
      </c>
      <c r="JZ408">
        <v>0.48</v>
      </c>
      <c r="KA408">
        <f t="shared" si="204"/>
        <v>0.48</v>
      </c>
      <c r="KL408">
        <v>777388</v>
      </c>
      <c r="KO408">
        <v>0.45</v>
      </c>
      <c r="KP408">
        <f t="shared" si="205"/>
        <v>0.45</v>
      </c>
      <c r="LA408">
        <v>777388</v>
      </c>
      <c r="LD408">
        <v>0.44</v>
      </c>
      <c r="LE408">
        <f t="shared" si="206"/>
        <v>0.44</v>
      </c>
      <c r="LP408">
        <v>777388</v>
      </c>
      <c r="LS408">
        <v>0.46</v>
      </c>
      <c r="LT408">
        <f t="shared" si="207"/>
        <v>0.46</v>
      </c>
      <c r="ME408">
        <v>777388</v>
      </c>
      <c r="MH408">
        <v>0.48</v>
      </c>
      <c r="MI408">
        <f t="shared" si="208"/>
        <v>0.48</v>
      </c>
      <c r="MT408">
        <v>777388</v>
      </c>
      <c r="MW408">
        <v>0.52</v>
      </c>
      <c r="MX408">
        <f t="shared" si="209"/>
        <v>0.52</v>
      </c>
      <c r="NI408">
        <v>777388</v>
      </c>
      <c r="NL408">
        <v>0.46</v>
      </c>
      <c r="NM408">
        <f t="shared" si="210"/>
        <v>0.46</v>
      </c>
      <c r="NX408">
        <v>777388</v>
      </c>
      <c r="OA408">
        <v>0.44</v>
      </c>
      <c r="OB408">
        <f t="shared" si="211"/>
        <v>0.44</v>
      </c>
      <c r="OM408">
        <v>777388</v>
      </c>
      <c r="OP408">
        <v>0.47</v>
      </c>
      <c r="OQ408">
        <f t="shared" si="212"/>
        <v>0.47</v>
      </c>
      <c r="PB408">
        <v>777388</v>
      </c>
      <c r="PE408">
        <v>0.45</v>
      </c>
      <c r="PF408">
        <f t="shared" si="213"/>
        <v>0.45</v>
      </c>
      <c r="PQ408">
        <v>777388</v>
      </c>
      <c r="PT408">
        <v>0.45</v>
      </c>
      <c r="PU408">
        <f t="shared" si="214"/>
        <v>0.45</v>
      </c>
      <c r="QF408">
        <v>777388</v>
      </c>
      <c r="QI408">
        <v>0.5</v>
      </c>
      <c r="QJ408">
        <f t="shared" si="215"/>
        <v>0.5</v>
      </c>
      <c r="QU408">
        <v>777388</v>
      </c>
      <c r="QX408">
        <v>0.47</v>
      </c>
      <c r="QY408">
        <f t="shared" si="216"/>
        <v>0.47</v>
      </c>
    </row>
    <row r="409" spans="12:467" x14ac:dyDescent="0.2">
      <c r="L409">
        <v>777018</v>
      </c>
      <c r="O409">
        <v>0.51</v>
      </c>
      <c r="P409">
        <f t="shared" si="186"/>
        <v>0.51</v>
      </c>
      <c r="AA409">
        <v>777018</v>
      </c>
      <c r="AD409">
        <v>0.55000000000000004</v>
      </c>
      <c r="AE409">
        <f t="shared" si="187"/>
        <v>0.55000000000000004</v>
      </c>
      <c r="AP409">
        <v>777018</v>
      </c>
      <c r="AS409">
        <v>0.51</v>
      </c>
      <c r="AT409">
        <f t="shared" si="188"/>
        <v>0.51</v>
      </c>
      <c r="BE409">
        <v>777018</v>
      </c>
      <c r="BH409">
        <v>0.53</v>
      </c>
      <c r="BI409">
        <f t="shared" si="189"/>
        <v>0.53</v>
      </c>
      <c r="BT409">
        <v>777018</v>
      </c>
      <c r="BW409">
        <v>0.53</v>
      </c>
      <c r="BX409">
        <f t="shared" si="190"/>
        <v>0.53</v>
      </c>
      <c r="CI409">
        <v>777018</v>
      </c>
      <c r="CL409">
        <v>0.51</v>
      </c>
      <c r="CM409">
        <f t="shared" si="191"/>
        <v>0.51</v>
      </c>
      <c r="CX409">
        <v>777018</v>
      </c>
      <c r="DA409">
        <v>0.54</v>
      </c>
      <c r="DB409">
        <f t="shared" si="192"/>
        <v>0.54</v>
      </c>
      <c r="DM409">
        <v>777018</v>
      </c>
      <c r="DP409">
        <v>0.52</v>
      </c>
      <c r="DQ409">
        <f t="shared" si="193"/>
        <v>0.52</v>
      </c>
      <c r="EB409">
        <v>777018</v>
      </c>
      <c r="EE409">
        <v>0.5</v>
      </c>
      <c r="EF409">
        <f t="shared" si="194"/>
        <v>0.5</v>
      </c>
      <c r="EQ409">
        <v>777018</v>
      </c>
      <c r="ET409">
        <v>0.5</v>
      </c>
      <c r="EU409">
        <f t="shared" si="195"/>
        <v>0.5</v>
      </c>
      <c r="FF409">
        <v>777018</v>
      </c>
      <c r="FI409">
        <v>0.5</v>
      </c>
      <c r="FJ409">
        <f t="shared" si="196"/>
        <v>0.5</v>
      </c>
      <c r="FU409">
        <v>777018</v>
      </c>
      <c r="FX409">
        <v>0.5</v>
      </c>
      <c r="FY409">
        <f t="shared" si="197"/>
        <v>0.5</v>
      </c>
      <c r="GJ409">
        <v>777018</v>
      </c>
      <c r="GM409">
        <v>0.52</v>
      </c>
      <c r="GN409">
        <f t="shared" si="198"/>
        <v>0.52</v>
      </c>
      <c r="GY409">
        <v>777018</v>
      </c>
      <c r="HB409">
        <v>0.53</v>
      </c>
      <c r="HC409">
        <f t="shared" si="199"/>
        <v>0.53</v>
      </c>
      <c r="HN409">
        <v>777018</v>
      </c>
      <c r="HQ409">
        <v>0.52</v>
      </c>
      <c r="HR409">
        <f t="shared" si="200"/>
        <v>0.52</v>
      </c>
      <c r="ID409">
        <v>777389</v>
      </c>
      <c r="IG409">
        <v>0.47</v>
      </c>
      <c r="IH409">
        <f t="shared" si="201"/>
        <v>0.47</v>
      </c>
      <c r="IS409">
        <v>777389</v>
      </c>
      <c r="IV409">
        <v>0.46</v>
      </c>
      <c r="IW409">
        <f t="shared" si="202"/>
        <v>0.46</v>
      </c>
      <c r="JH409">
        <v>777389</v>
      </c>
      <c r="JK409">
        <v>0.4</v>
      </c>
      <c r="JL409">
        <f t="shared" si="203"/>
        <v>0.4</v>
      </c>
      <c r="JW409">
        <v>777389</v>
      </c>
      <c r="JZ409">
        <v>0.42</v>
      </c>
      <c r="KA409">
        <f t="shared" si="204"/>
        <v>0.42</v>
      </c>
      <c r="KL409">
        <v>777389</v>
      </c>
      <c r="KO409">
        <v>0.46</v>
      </c>
      <c r="KP409">
        <f t="shared" si="205"/>
        <v>0.46</v>
      </c>
      <c r="LA409">
        <v>777389</v>
      </c>
      <c r="LD409">
        <v>0.41</v>
      </c>
      <c r="LE409">
        <f t="shared" si="206"/>
        <v>0.41</v>
      </c>
      <c r="LP409">
        <v>777389</v>
      </c>
      <c r="LS409">
        <v>0.43</v>
      </c>
      <c r="LT409">
        <f t="shared" si="207"/>
        <v>0.43</v>
      </c>
      <c r="ME409">
        <v>777389</v>
      </c>
      <c r="MH409">
        <v>0.45</v>
      </c>
      <c r="MI409">
        <f t="shared" si="208"/>
        <v>0.45</v>
      </c>
      <c r="MT409">
        <v>777389</v>
      </c>
      <c r="MW409">
        <v>0.39</v>
      </c>
      <c r="MX409">
        <f t="shared" si="209"/>
        <v>0.39</v>
      </c>
      <c r="NI409">
        <v>777389</v>
      </c>
      <c r="NL409">
        <v>0.43</v>
      </c>
      <c r="NM409">
        <f t="shared" si="210"/>
        <v>0.43</v>
      </c>
      <c r="NX409">
        <v>777389</v>
      </c>
      <c r="OA409">
        <v>0.46</v>
      </c>
      <c r="OB409">
        <f t="shared" si="211"/>
        <v>0.46</v>
      </c>
      <c r="OM409">
        <v>777389</v>
      </c>
      <c r="OP409">
        <v>0.41</v>
      </c>
      <c r="OQ409">
        <f t="shared" si="212"/>
        <v>0.41</v>
      </c>
      <c r="PB409">
        <v>777389</v>
      </c>
      <c r="PE409">
        <v>0.46</v>
      </c>
      <c r="PF409">
        <f t="shared" si="213"/>
        <v>0.46</v>
      </c>
      <c r="PQ409">
        <v>777389</v>
      </c>
      <c r="PT409">
        <v>0.41</v>
      </c>
      <c r="PU409">
        <f t="shared" si="214"/>
        <v>0.41</v>
      </c>
      <c r="QF409">
        <v>777389</v>
      </c>
      <c r="QI409">
        <v>0.46</v>
      </c>
      <c r="QJ409">
        <f t="shared" si="215"/>
        <v>0.46</v>
      </c>
      <c r="QU409">
        <v>777389</v>
      </c>
      <c r="QX409">
        <v>0.41</v>
      </c>
      <c r="QY409">
        <f t="shared" si="216"/>
        <v>0.41</v>
      </c>
    </row>
    <row r="410" spans="12:467" x14ac:dyDescent="0.2">
      <c r="L410">
        <v>777019</v>
      </c>
      <c r="O410">
        <v>0.53</v>
      </c>
      <c r="P410">
        <f t="shared" si="186"/>
        <v>0.53</v>
      </c>
      <c r="AA410">
        <v>777019</v>
      </c>
      <c r="AD410">
        <v>0.49</v>
      </c>
      <c r="AE410">
        <f t="shared" si="187"/>
        <v>0.49</v>
      </c>
      <c r="AP410">
        <v>777019</v>
      </c>
      <c r="AS410">
        <v>0.53</v>
      </c>
      <c r="AT410">
        <f t="shared" si="188"/>
        <v>0.53</v>
      </c>
      <c r="BE410">
        <v>777019</v>
      </c>
      <c r="BH410">
        <v>0.44</v>
      </c>
      <c r="BI410">
        <f t="shared" si="189"/>
        <v>0.44</v>
      </c>
      <c r="BT410">
        <v>777019</v>
      </c>
      <c r="BW410">
        <v>0.47</v>
      </c>
      <c r="BX410">
        <f t="shared" si="190"/>
        <v>0.47</v>
      </c>
      <c r="CI410">
        <v>777019</v>
      </c>
      <c r="CL410">
        <v>0.52</v>
      </c>
      <c r="CM410">
        <f t="shared" si="191"/>
        <v>0.52</v>
      </c>
      <c r="CX410">
        <v>777019</v>
      </c>
      <c r="DA410">
        <v>0.54</v>
      </c>
      <c r="DB410">
        <f t="shared" si="192"/>
        <v>0.54</v>
      </c>
      <c r="DM410">
        <v>777019</v>
      </c>
      <c r="DP410">
        <v>0.52</v>
      </c>
      <c r="DQ410">
        <f t="shared" si="193"/>
        <v>0.52</v>
      </c>
      <c r="EB410">
        <v>777019</v>
      </c>
      <c r="EE410">
        <v>0.53</v>
      </c>
      <c r="EF410">
        <f t="shared" si="194"/>
        <v>0.53</v>
      </c>
      <c r="EQ410">
        <v>777019</v>
      </c>
      <c r="ET410">
        <v>0.53</v>
      </c>
      <c r="EU410">
        <f t="shared" si="195"/>
        <v>0.53</v>
      </c>
      <c r="FF410">
        <v>777019</v>
      </c>
      <c r="FI410">
        <v>0.54</v>
      </c>
      <c r="FJ410">
        <f t="shared" si="196"/>
        <v>0.54</v>
      </c>
      <c r="FU410">
        <v>777019</v>
      </c>
      <c r="FX410">
        <v>0.52</v>
      </c>
      <c r="FY410">
        <f t="shared" si="197"/>
        <v>0.52</v>
      </c>
      <c r="GJ410">
        <v>777019</v>
      </c>
      <c r="GM410">
        <v>0.51</v>
      </c>
      <c r="GN410">
        <f t="shared" si="198"/>
        <v>0.51</v>
      </c>
      <c r="GY410">
        <v>777019</v>
      </c>
      <c r="HB410">
        <v>0.55000000000000004</v>
      </c>
      <c r="HC410">
        <f t="shared" si="199"/>
        <v>0.55000000000000004</v>
      </c>
      <c r="HN410">
        <v>777019</v>
      </c>
      <c r="HQ410">
        <v>0.48</v>
      </c>
      <c r="HR410">
        <f t="shared" si="200"/>
        <v>0.48</v>
      </c>
      <c r="ID410">
        <v>777390</v>
      </c>
      <c r="IG410">
        <v>0.48</v>
      </c>
      <c r="IH410">
        <f t="shared" si="201"/>
        <v>0.48</v>
      </c>
      <c r="IS410">
        <v>777390</v>
      </c>
      <c r="IV410">
        <v>0.45</v>
      </c>
      <c r="IW410">
        <f t="shared" si="202"/>
        <v>0.45</v>
      </c>
      <c r="JH410">
        <v>777390</v>
      </c>
      <c r="JK410">
        <v>0.46</v>
      </c>
      <c r="JL410">
        <f t="shared" si="203"/>
        <v>0.46</v>
      </c>
      <c r="JW410">
        <v>777390</v>
      </c>
      <c r="JZ410">
        <v>0.43</v>
      </c>
      <c r="KA410">
        <f t="shared" si="204"/>
        <v>0.43</v>
      </c>
      <c r="KL410">
        <v>777390</v>
      </c>
      <c r="KO410">
        <v>0.49</v>
      </c>
      <c r="KP410">
        <f t="shared" si="205"/>
        <v>0.49</v>
      </c>
      <c r="LA410">
        <v>777390</v>
      </c>
      <c r="LD410">
        <v>0.44</v>
      </c>
      <c r="LE410">
        <f t="shared" si="206"/>
        <v>0.44</v>
      </c>
      <c r="LP410">
        <v>777390</v>
      </c>
      <c r="LS410">
        <v>0.45</v>
      </c>
      <c r="LT410">
        <f t="shared" si="207"/>
        <v>0.45</v>
      </c>
      <c r="ME410">
        <v>777390</v>
      </c>
      <c r="MH410">
        <v>0.41</v>
      </c>
      <c r="MI410">
        <f t="shared" si="208"/>
        <v>0.41</v>
      </c>
      <c r="MT410">
        <v>777390</v>
      </c>
      <c r="MW410">
        <v>0.54</v>
      </c>
      <c r="MX410">
        <f t="shared" si="209"/>
        <v>0.54</v>
      </c>
      <c r="NI410">
        <v>777390</v>
      </c>
      <c r="NL410">
        <v>0.46</v>
      </c>
      <c r="NM410">
        <f t="shared" si="210"/>
        <v>0.46</v>
      </c>
      <c r="NX410">
        <v>777390</v>
      </c>
      <c r="OA410">
        <v>0.5</v>
      </c>
      <c r="OB410">
        <f t="shared" si="211"/>
        <v>0.5</v>
      </c>
      <c r="OM410">
        <v>777390</v>
      </c>
      <c r="OP410">
        <v>0.48</v>
      </c>
      <c r="OQ410">
        <f t="shared" si="212"/>
        <v>0.48</v>
      </c>
      <c r="PB410">
        <v>777390</v>
      </c>
      <c r="PE410">
        <v>0.44</v>
      </c>
      <c r="PF410">
        <f t="shared" si="213"/>
        <v>0.44</v>
      </c>
      <c r="PQ410">
        <v>777390</v>
      </c>
      <c r="PT410">
        <v>0.47</v>
      </c>
      <c r="PU410">
        <f t="shared" si="214"/>
        <v>0.47</v>
      </c>
      <c r="QF410">
        <v>777390</v>
      </c>
      <c r="QI410">
        <v>0.45</v>
      </c>
      <c r="QJ410">
        <f t="shared" si="215"/>
        <v>0.45</v>
      </c>
      <c r="QU410">
        <v>777390</v>
      </c>
      <c r="QX410">
        <v>0.45</v>
      </c>
      <c r="QY410">
        <f t="shared" si="216"/>
        <v>0.45</v>
      </c>
    </row>
    <row r="411" spans="12:467" x14ac:dyDescent="0.2">
      <c r="L411">
        <v>777021</v>
      </c>
      <c r="O411">
        <v>0.54</v>
      </c>
      <c r="P411">
        <f t="shared" si="186"/>
        <v>0.54</v>
      </c>
      <c r="AA411">
        <v>777021</v>
      </c>
      <c r="AD411">
        <v>0.51</v>
      </c>
      <c r="AE411">
        <f t="shared" si="187"/>
        <v>0.51</v>
      </c>
      <c r="AP411">
        <v>777021</v>
      </c>
      <c r="AS411">
        <v>0.48</v>
      </c>
      <c r="AT411">
        <f t="shared" si="188"/>
        <v>0.48</v>
      </c>
      <c r="BE411">
        <v>777021</v>
      </c>
      <c r="BH411">
        <v>0.45</v>
      </c>
      <c r="BI411">
        <f t="shared" si="189"/>
        <v>0.45</v>
      </c>
      <c r="BT411">
        <v>777021</v>
      </c>
      <c r="BW411">
        <v>0.55000000000000004</v>
      </c>
      <c r="BX411">
        <f t="shared" si="190"/>
        <v>0.55000000000000004</v>
      </c>
      <c r="CI411">
        <v>777021</v>
      </c>
      <c r="CL411">
        <v>0.54</v>
      </c>
      <c r="CM411">
        <f t="shared" si="191"/>
        <v>0.54</v>
      </c>
      <c r="CX411">
        <v>777021</v>
      </c>
      <c r="DA411">
        <v>0.53</v>
      </c>
      <c r="DB411">
        <f t="shared" si="192"/>
        <v>0.53</v>
      </c>
      <c r="DM411">
        <v>777021</v>
      </c>
      <c r="DP411">
        <v>0.54</v>
      </c>
      <c r="DQ411">
        <f t="shared" si="193"/>
        <v>0.54</v>
      </c>
      <c r="EB411">
        <v>777021</v>
      </c>
      <c r="EE411">
        <v>0.54</v>
      </c>
      <c r="EF411">
        <f t="shared" si="194"/>
        <v>0.54</v>
      </c>
      <c r="EQ411">
        <v>777021</v>
      </c>
      <c r="ET411">
        <v>0.54</v>
      </c>
      <c r="EU411">
        <f t="shared" si="195"/>
        <v>0.54</v>
      </c>
      <c r="FF411">
        <v>777021</v>
      </c>
      <c r="FI411">
        <v>0.51</v>
      </c>
      <c r="FJ411">
        <f t="shared" si="196"/>
        <v>0.51</v>
      </c>
      <c r="FU411">
        <v>777021</v>
      </c>
      <c r="FX411">
        <v>0.51</v>
      </c>
      <c r="FY411">
        <f t="shared" si="197"/>
        <v>0.51</v>
      </c>
      <c r="GJ411">
        <v>777021</v>
      </c>
      <c r="GM411">
        <v>0.53</v>
      </c>
      <c r="GN411">
        <f t="shared" si="198"/>
        <v>0.53</v>
      </c>
      <c r="GY411">
        <v>777021</v>
      </c>
      <c r="HB411">
        <v>0.56999999999999995</v>
      </c>
      <c r="HC411">
        <f t="shared" si="199"/>
        <v>0.56999999999999995</v>
      </c>
      <c r="HN411">
        <v>777021</v>
      </c>
      <c r="HQ411">
        <v>0.45</v>
      </c>
      <c r="HR411">
        <f t="shared" si="200"/>
        <v>0.45</v>
      </c>
      <c r="ID411">
        <v>777392</v>
      </c>
      <c r="IG411">
        <v>0.47</v>
      </c>
      <c r="IH411">
        <f t="shared" si="201"/>
        <v>0.47</v>
      </c>
      <c r="IS411">
        <v>777392</v>
      </c>
      <c r="IV411">
        <v>0.45</v>
      </c>
      <c r="IW411">
        <f t="shared" si="202"/>
        <v>0.45</v>
      </c>
      <c r="JH411">
        <v>777392</v>
      </c>
      <c r="JK411">
        <v>0.47</v>
      </c>
      <c r="JL411">
        <f t="shared" si="203"/>
        <v>0.47</v>
      </c>
      <c r="JW411">
        <v>777392</v>
      </c>
      <c r="JZ411">
        <v>0.5</v>
      </c>
      <c r="KA411">
        <f t="shared" si="204"/>
        <v>0.5</v>
      </c>
      <c r="KL411">
        <v>777392</v>
      </c>
      <c r="KO411">
        <v>0.46</v>
      </c>
      <c r="KP411">
        <f t="shared" si="205"/>
        <v>0.46</v>
      </c>
      <c r="LA411">
        <v>777392</v>
      </c>
      <c r="LD411">
        <v>0.49</v>
      </c>
      <c r="LE411">
        <f t="shared" si="206"/>
        <v>0.49</v>
      </c>
      <c r="LP411">
        <v>777392</v>
      </c>
      <c r="LS411">
        <v>0.46</v>
      </c>
      <c r="LT411">
        <f t="shared" si="207"/>
        <v>0.46</v>
      </c>
      <c r="ME411">
        <v>777392</v>
      </c>
      <c r="MH411">
        <v>0.47</v>
      </c>
      <c r="MI411">
        <f t="shared" si="208"/>
        <v>0.47</v>
      </c>
      <c r="MT411">
        <v>777392</v>
      </c>
      <c r="MW411">
        <v>0.47</v>
      </c>
      <c r="MX411">
        <f t="shared" si="209"/>
        <v>0.47</v>
      </c>
      <c r="NI411">
        <v>777392</v>
      </c>
      <c r="NL411">
        <v>0.46</v>
      </c>
      <c r="NM411">
        <f t="shared" si="210"/>
        <v>0.46</v>
      </c>
      <c r="NX411">
        <v>777392</v>
      </c>
      <c r="OA411">
        <v>0.46</v>
      </c>
      <c r="OB411">
        <f t="shared" si="211"/>
        <v>0.46</v>
      </c>
      <c r="OM411">
        <v>777392</v>
      </c>
      <c r="OP411">
        <v>0.5</v>
      </c>
      <c r="OQ411">
        <f t="shared" si="212"/>
        <v>0.5</v>
      </c>
      <c r="PB411">
        <v>777392</v>
      </c>
      <c r="PE411">
        <v>0.48</v>
      </c>
      <c r="PF411">
        <f t="shared" si="213"/>
        <v>0.48</v>
      </c>
      <c r="PQ411">
        <v>777392</v>
      </c>
      <c r="PT411">
        <v>0.48</v>
      </c>
      <c r="PU411">
        <f t="shared" si="214"/>
        <v>0.48</v>
      </c>
      <c r="QF411">
        <v>777392</v>
      </c>
      <c r="QI411">
        <v>0.46</v>
      </c>
      <c r="QJ411">
        <f t="shared" si="215"/>
        <v>0.46</v>
      </c>
      <c r="QU411">
        <v>777392</v>
      </c>
      <c r="QX411">
        <v>0.48</v>
      </c>
      <c r="QY411">
        <f t="shared" si="216"/>
        <v>0.48</v>
      </c>
    </row>
    <row r="412" spans="12:467" x14ac:dyDescent="0.2">
      <c r="L412">
        <v>777023</v>
      </c>
      <c r="O412">
        <v>0.54</v>
      </c>
      <c r="P412">
        <f t="shared" si="186"/>
        <v>0.54</v>
      </c>
      <c r="AA412">
        <v>777023</v>
      </c>
      <c r="AD412">
        <v>0.56999999999999995</v>
      </c>
      <c r="AE412">
        <f t="shared" si="187"/>
        <v>0.56999999999999995</v>
      </c>
      <c r="AP412">
        <v>777023</v>
      </c>
      <c r="AS412">
        <v>0.41</v>
      </c>
      <c r="AT412">
        <f t="shared" si="188"/>
        <v>0.41</v>
      </c>
      <c r="BE412">
        <v>777023</v>
      </c>
      <c r="BH412">
        <v>0.44</v>
      </c>
      <c r="BI412">
        <f t="shared" si="189"/>
        <v>0.44</v>
      </c>
      <c r="BT412">
        <v>777023</v>
      </c>
      <c r="BW412">
        <v>0.39</v>
      </c>
      <c r="BX412">
        <f t="shared" si="190"/>
        <v>0.39</v>
      </c>
      <c r="CI412">
        <v>777023</v>
      </c>
      <c r="CL412">
        <v>0.55000000000000004</v>
      </c>
      <c r="CM412">
        <f t="shared" si="191"/>
        <v>0.55000000000000004</v>
      </c>
      <c r="CX412">
        <v>777023</v>
      </c>
      <c r="DA412">
        <v>0.52</v>
      </c>
      <c r="DB412">
        <f t="shared" si="192"/>
        <v>0.52</v>
      </c>
      <c r="DM412">
        <v>777023</v>
      </c>
      <c r="DP412">
        <v>0.53</v>
      </c>
      <c r="DQ412">
        <f t="shared" si="193"/>
        <v>0.53</v>
      </c>
      <c r="EB412">
        <v>777023</v>
      </c>
      <c r="EE412">
        <v>0.56000000000000005</v>
      </c>
      <c r="EF412">
        <f t="shared" si="194"/>
        <v>0.56000000000000005</v>
      </c>
      <c r="EQ412">
        <v>777023</v>
      </c>
      <c r="ET412">
        <v>0.56000000000000005</v>
      </c>
      <c r="EU412">
        <f t="shared" si="195"/>
        <v>0.56000000000000005</v>
      </c>
      <c r="FF412">
        <v>777023</v>
      </c>
      <c r="FI412">
        <v>0.54</v>
      </c>
      <c r="FJ412">
        <f t="shared" si="196"/>
        <v>0.54</v>
      </c>
      <c r="FU412">
        <v>777023</v>
      </c>
      <c r="FX412">
        <v>0.53</v>
      </c>
      <c r="FY412">
        <f t="shared" si="197"/>
        <v>0.53</v>
      </c>
      <c r="GJ412">
        <v>777023</v>
      </c>
      <c r="GM412">
        <v>0.53</v>
      </c>
      <c r="GN412">
        <f t="shared" si="198"/>
        <v>0.53</v>
      </c>
      <c r="GY412">
        <v>777023</v>
      </c>
      <c r="HB412">
        <v>0.56000000000000005</v>
      </c>
      <c r="HC412">
        <f t="shared" si="199"/>
        <v>0.56000000000000005</v>
      </c>
      <c r="HN412">
        <v>777023</v>
      </c>
      <c r="HQ412">
        <v>0.47</v>
      </c>
      <c r="HR412">
        <f t="shared" si="200"/>
        <v>0.47</v>
      </c>
      <c r="ID412">
        <v>777393</v>
      </c>
      <c r="IG412">
        <v>0.41</v>
      </c>
      <c r="IH412">
        <f t="shared" si="201"/>
        <v>0.41</v>
      </c>
      <c r="IS412">
        <v>777393</v>
      </c>
      <c r="IV412">
        <v>0.43</v>
      </c>
      <c r="IW412">
        <f t="shared" si="202"/>
        <v>0.43</v>
      </c>
      <c r="JH412">
        <v>777393</v>
      </c>
      <c r="JK412">
        <v>0.43</v>
      </c>
      <c r="JL412">
        <f t="shared" si="203"/>
        <v>0.43</v>
      </c>
      <c r="JW412">
        <v>777393</v>
      </c>
      <c r="JZ412">
        <v>0.42</v>
      </c>
      <c r="KA412">
        <f t="shared" si="204"/>
        <v>0.42</v>
      </c>
      <c r="KL412">
        <v>777393</v>
      </c>
      <c r="KO412">
        <v>0.49</v>
      </c>
      <c r="KP412">
        <f t="shared" si="205"/>
        <v>0.49</v>
      </c>
      <c r="LA412">
        <v>777393</v>
      </c>
      <c r="LD412">
        <v>0.43</v>
      </c>
      <c r="LE412">
        <f t="shared" si="206"/>
        <v>0.43</v>
      </c>
      <c r="LP412">
        <v>777393</v>
      </c>
      <c r="LS412">
        <v>0.43</v>
      </c>
      <c r="LT412">
        <f t="shared" si="207"/>
        <v>0.43</v>
      </c>
      <c r="ME412">
        <v>777393</v>
      </c>
      <c r="MH412">
        <v>0.44</v>
      </c>
      <c r="MI412">
        <f t="shared" si="208"/>
        <v>0.44</v>
      </c>
      <c r="MT412">
        <v>777393</v>
      </c>
      <c r="MW412">
        <v>0.42</v>
      </c>
      <c r="MX412">
        <f t="shared" si="209"/>
        <v>0.42</v>
      </c>
      <c r="NI412">
        <v>777393</v>
      </c>
      <c r="NL412">
        <v>0.41</v>
      </c>
      <c r="NM412">
        <f t="shared" si="210"/>
        <v>0.41</v>
      </c>
      <c r="NX412">
        <v>777393</v>
      </c>
      <c r="OA412">
        <v>0.44</v>
      </c>
      <c r="OB412">
        <f t="shared" si="211"/>
        <v>0.44</v>
      </c>
      <c r="OM412">
        <v>777393</v>
      </c>
      <c r="OP412">
        <v>0.44</v>
      </c>
      <c r="OQ412">
        <f t="shared" si="212"/>
        <v>0.44</v>
      </c>
      <c r="PB412">
        <v>777393</v>
      </c>
      <c r="PE412">
        <v>0.43</v>
      </c>
      <c r="PF412">
        <f t="shared" si="213"/>
        <v>0.43</v>
      </c>
      <c r="PQ412">
        <v>777393</v>
      </c>
      <c r="PT412">
        <v>0.44</v>
      </c>
      <c r="PU412">
        <f t="shared" si="214"/>
        <v>0.44</v>
      </c>
      <c r="QF412">
        <v>777393</v>
      </c>
      <c r="QI412">
        <v>0.4</v>
      </c>
      <c r="QJ412">
        <f t="shared" si="215"/>
        <v>0.4</v>
      </c>
      <c r="QU412">
        <v>777393</v>
      </c>
      <c r="QX412">
        <v>0.41</v>
      </c>
      <c r="QY412">
        <f t="shared" si="216"/>
        <v>0.41</v>
      </c>
    </row>
    <row r="413" spans="12:467" x14ac:dyDescent="0.2">
      <c r="L413">
        <v>777025</v>
      </c>
      <c r="O413">
        <v>0.59</v>
      </c>
      <c r="P413">
        <f t="shared" si="186"/>
        <v>0.59</v>
      </c>
      <c r="AA413">
        <v>777025</v>
      </c>
      <c r="AD413">
        <v>0.57999999999999996</v>
      </c>
      <c r="AE413">
        <f t="shared" si="187"/>
        <v>0.57999999999999996</v>
      </c>
      <c r="AP413">
        <v>777025</v>
      </c>
      <c r="AS413">
        <v>0.71</v>
      </c>
      <c r="AT413">
        <f t="shared" si="188"/>
        <v>0.71</v>
      </c>
      <c r="BE413">
        <v>777025</v>
      </c>
      <c r="BH413">
        <v>0.55000000000000004</v>
      </c>
      <c r="BI413">
        <f t="shared" si="189"/>
        <v>0.55000000000000004</v>
      </c>
      <c r="BT413">
        <v>777025</v>
      </c>
      <c r="BW413">
        <v>0.62</v>
      </c>
      <c r="BX413">
        <f t="shared" si="190"/>
        <v>0.62</v>
      </c>
      <c r="CI413">
        <v>777025</v>
      </c>
      <c r="CL413">
        <v>0.61</v>
      </c>
      <c r="CM413">
        <f t="shared" si="191"/>
        <v>0.61</v>
      </c>
      <c r="CX413">
        <v>777025</v>
      </c>
      <c r="DA413">
        <v>0.56999999999999995</v>
      </c>
      <c r="DB413">
        <f t="shared" si="192"/>
        <v>0.56999999999999995</v>
      </c>
      <c r="DM413">
        <v>777025</v>
      </c>
      <c r="DP413">
        <v>0.59</v>
      </c>
      <c r="DQ413">
        <f t="shared" si="193"/>
        <v>0.59</v>
      </c>
      <c r="EB413">
        <v>777025</v>
      </c>
      <c r="EE413">
        <v>0.59</v>
      </c>
      <c r="EF413">
        <f t="shared" si="194"/>
        <v>0.59</v>
      </c>
      <c r="EQ413">
        <v>777025</v>
      </c>
      <c r="ET413">
        <v>0.59</v>
      </c>
      <c r="EU413">
        <f t="shared" si="195"/>
        <v>0.59</v>
      </c>
      <c r="FF413">
        <v>777025</v>
      </c>
      <c r="FI413">
        <v>0.6</v>
      </c>
      <c r="FJ413">
        <f t="shared" si="196"/>
        <v>0.6</v>
      </c>
      <c r="FU413">
        <v>777025</v>
      </c>
      <c r="FX413">
        <v>0.57999999999999996</v>
      </c>
      <c r="FY413">
        <f t="shared" si="197"/>
        <v>0.57999999999999996</v>
      </c>
      <c r="GJ413">
        <v>777025</v>
      </c>
      <c r="GM413">
        <v>0.57999999999999996</v>
      </c>
      <c r="GN413">
        <f t="shared" si="198"/>
        <v>0.57999999999999996</v>
      </c>
      <c r="GY413">
        <v>777025</v>
      </c>
      <c r="HB413">
        <v>0.59</v>
      </c>
      <c r="HC413">
        <f t="shared" si="199"/>
        <v>0.59</v>
      </c>
      <c r="HN413">
        <v>777025</v>
      </c>
      <c r="HQ413">
        <v>0.62</v>
      </c>
      <c r="HR413">
        <f t="shared" si="200"/>
        <v>0.62</v>
      </c>
      <c r="ID413">
        <v>777394</v>
      </c>
      <c r="IG413">
        <v>0.53</v>
      </c>
      <c r="IH413">
        <f t="shared" si="201"/>
        <v>0.53</v>
      </c>
      <c r="IS413">
        <v>777394</v>
      </c>
      <c r="IV413">
        <v>0.52</v>
      </c>
      <c r="IW413">
        <f t="shared" si="202"/>
        <v>0.52</v>
      </c>
      <c r="JH413">
        <v>777394</v>
      </c>
      <c r="JK413">
        <v>0.5</v>
      </c>
      <c r="JL413">
        <f t="shared" si="203"/>
        <v>0.5</v>
      </c>
      <c r="JW413">
        <v>777394</v>
      </c>
      <c r="JZ413">
        <v>0.54</v>
      </c>
      <c r="KA413">
        <f t="shared" si="204"/>
        <v>0.54</v>
      </c>
      <c r="KL413">
        <v>777394</v>
      </c>
      <c r="KO413">
        <v>0.6</v>
      </c>
      <c r="KP413">
        <f t="shared" si="205"/>
        <v>0.6</v>
      </c>
      <c r="LA413">
        <v>777394</v>
      </c>
      <c r="LD413">
        <v>0.51</v>
      </c>
      <c r="LE413">
        <f t="shared" si="206"/>
        <v>0.51</v>
      </c>
      <c r="LP413">
        <v>777394</v>
      </c>
      <c r="LS413">
        <v>0.51</v>
      </c>
      <c r="LT413">
        <f t="shared" si="207"/>
        <v>0.51</v>
      </c>
      <c r="ME413">
        <v>777394</v>
      </c>
      <c r="MH413">
        <v>0.6</v>
      </c>
      <c r="MI413">
        <f t="shared" si="208"/>
        <v>0.6</v>
      </c>
      <c r="MT413">
        <v>777394</v>
      </c>
      <c r="MW413">
        <v>0.61</v>
      </c>
      <c r="MX413">
        <f t="shared" si="209"/>
        <v>0.61</v>
      </c>
      <c r="NI413">
        <v>777394</v>
      </c>
      <c r="NL413">
        <v>0.51</v>
      </c>
      <c r="NM413">
        <f t="shared" si="210"/>
        <v>0.51</v>
      </c>
      <c r="NX413">
        <v>777394</v>
      </c>
      <c r="OA413">
        <v>0.55000000000000004</v>
      </c>
      <c r="OB413">
        <f t="shared" si="211"/>
        <v>0.55000000000000004</v>
      </c>
      <c r="OM413">
        <v>777394</v>
      </c>
      <c r="OP413">
        <v>0.51</v>
      </c>
      <c r="OQ413">
        <f t="shared" si="212"/>
        <v>0.51</v>
      </c>
      <c r="PB413">
        <v>777394</v>
      </c>
      <c r="PE413">
        <v>0.51</v>
      </c>
      <c r="PF413">
        <f t="shared" si="213"/>
        <v>0.51</v>
      </c>
      <c r="PQ413">
        <v>777394</v>
      </c>
      <c r="PT413">
        <v>0.51</v>
      </c>
      <c r="PU413">
        <f t="shared" si="214"/>
        <v>0.51</v>
      </c>
      <c r="QF413">
        <v>777394</v>
      </c>
      <c r="QI413">
        <v>0.53</v>
      </c>
      <c r="QJ413">
        <f t="shared" si="215"/>
        <v>0.53</v>
      </c>
      <c r="QU413">
        <v>777394</v>
      </c>
      <c r="QX413">
        <v>0.51</v>
      </c>
      <c r="QY413">
        <f t="shared" si="216"/>
        <v>0.51</v>
      </c>
    </row>
    <row r="414" spans="12:467" x14ac:dyDescent="0.2">
      <c r="L414">
        <v>777004</v>
      </c>
      <c r="O414">
        <v>0.54</v>
      </c>
      <c r="P414">
        <f t="shared" si="186"/>
        <v>0.54</v>
      </c>
      <c r="AA414">
        <v>777004</v>
      </c>
      <c r="AD414">
        <v>0.55000000000000004</v>
      </c>
      <c r="AE414">
        <f t="shared" si="187"/>
        <v>0.55000000000000004</v>
      </c>
      <c r="AP414">
        <v>777004</v>
      </c>
      <c r="AS414">
        <v>0.72</v>
      </c>
      <c r="AT414">
        <f t="shared" si="188"/>
        <v>0.72</v>
      </c>
      <c r="BE414">
        <v>777004</v>
      </c>
      <c r="BH414">
        <v>0.59</v>
      </c>
      <c r="BI414">
        <f t="shared" si="189"/>
        <v>0.59</v>
      </c>
      <c r="BT414">
        <v>777004</v>
      </c>
      <c r="BW414">
        <v>0.66</v>
      </c>
      <c r="BX414">
        <f t="shared" si="190"/>
        <v>0.66</v>
      </c>
      <c r="CI414">
        <v>777004</v>
      </c>
      <c r="CL414">
        <v>0.56999999999999995</v>
      </c>
      <c r="CM414">
        <f t="shared" si="191"/>
        <v>0.56999999999999995</v>
      </c>
      <c r="CX414">
        <v>777004</v>
      </c>
      <c r="DA414">
        <v>0.55000000000000004</v>
      </c>
      <c r="DB414">
        <f t="shared" si="192"/>
        <v>0.55000000000000004</v>
      </c>
      <c r="DM414">
        <v>777004</v>
      </c>
      <c r="DP414">
        <v>0.56999999999999995</v>
      </c>
      <c r="DQ414">
        <f t="shared" si="193"/>
        <v>0.56999999999999995</v>
      </c>
      <c r="EB414">
        <v>777004</v>
      </c>
      <c r="EE414">
        <v>0.56000000000000005</v>
      </c>
      <c r="EF414">
        <f t="shared" si="194"/>
        <v>0.56000000000000005</v>
      </c>
      <c r="EQ414">
        <v>777004</v>
      </c>
      <c r="ET414">
        <v>0.56000000000000005</v>
      </c>
      <c r="EU414">
        <f t="shared" si="195"/>
        <v>0.56000000000000005</v>
      </c>
      <c r="FF414">
        <v>777004</v>
      </c>
      <c r="FI414">
        <v>0.55000000000000004</v>
      </c>
      <c r="FJ414">
        <f t="shared" si="196"/>
        <v>0.55000000000000004</v>
      </c>
      <c r="FU414">
        <v>777004</v>
      </c>
      <c r="FX414">
        <v>0.56000000000000005</v>
      </c>
      <c r="FY414">
        <f t="shared" si="197"/>
        <v>0.56000000000000005</v>
      </c>
      <c r="GJ414">
        <v>777004</v>
      </c>
      <c r="GM414">
        <v>0.55000000000000004</v>
      </c>
      <c r="GN414">
        <f t="shared" si="198"/>
        <v>0.55000000000000004</v>
      </c>
      <c r="GY414">
        <v>777004</v>
      </c>
      <c r="HB414">
        <v>0.59</v>
      </c>
      <c r="HC414">
        <f t="shared" si="199"/>
        <v>0.59</v>
      </c>
      <c r="HN414">
        <v>777004</v>
      </c>
      <c r="HQ414">
        <v>0.53</v>
      </c>
      <c r="HR414">
        <f t="shared" si="200"/>
        <v>0.53</v>
      </c>
      <c r="ID414">
        <v>777373</v>
      </c>
      <c r="IG414">
        <v>0.5</v>
      </c>
      <c r="IH414">
        <f t="shared" si="201"/>
        <v>0.5</v>
      </c>
      <c r="IS414">
        <v>777373</v>
      </c>
      <c r="IV414">
        <v>0.46</v>
      </c>
      <c r="IW414">
        <f t="shared" si="202"/>
        <v>0.46</v>
      </c>
      <c r="JH414">
        <v>777373</v>
      </c>
      <c r="JK414">
        <v>0.49</v>
      </c>
      <c r="JL414">
        <f t="shared" si="203"/>
        <v>0.49</v>
      </c>
      <c r="JW414">
        <v>777373</v>
      </c>
      <c r="JZ414">
        <v>0.49</v>
      </c>
      <c r="KA414">
        <f t="shared" si="204"/>
        <v>0.49</v>
      </c>
      <c r="KL414">
        <v>777373</v>
      </c>
      <c r="KO414">
        <v>0.47</v>
      </c>
      <c r="KP414">
        <f t="shared" si="205"/>
        <v>0.47</v>
      </c>
      <c r="LA414">
        <v>777373</v>
      </c>
      <c r="LD414">
        <v>0.47</v>
      </c>
      <c r="LE414">
        <f t="shared" si="206"/>
        <v>0.47</v>
      </c>
      <c r="LP414">
        <v>777373</v>
      </c>
      <c r="LS414">
        <v>0.49</v>
      </c>
      <c r="LT414">
        <f t="shared" si="207"/>
        <v>0.49</v>
      </c>
      <c r="ME414">
        <v>777373</v>
      </c>
      <c r="MH414">
        <v>0.51</v>
      </c>
      <c r="MI414">
        <f t="shared" si="208"/>
        <v>0.51</v>
      </c>
      <c r="MT414">
        <v>777373</v>
      </c>
      <c r="MW414">
        <v>0.49</v>
      </c>
      <c r="MX414">
        <f t="shared" si="209"/>
        <v>0.49</v>
      </c>
      <c r="NI414">
        <v>777373</v>
      </c>
      <c r="NL414">
        <v>0.5</v>
      </c>
      <c r="NM414">
        <f t="shared" si="210"/>
        <v>0.5</v>
      </c>
      <c r="NX414">
        <v>777373</v>
      </c>
      <c r="OA414">
        <v>0.46</v>
      </c>
      <c r="OB414">
        <f t="shared" si="211"/>
        <v>0.46</v>
      </c>
      <c r="OM414">
        <v>777373</v>
      </c>
      <c r="OP414">
        <v>0.52</v>
      </c>
      <c r="OQ414">
        <f t="shared" si="212"/>
        <v>0.52</v>
      </c>
      <c r="PB414">
        <v>777373</v>
      </c>
      <c r="PE414">
        <v>0.49</v>
      </c>
      <c r="PF414">
        <f t="shared" si="213"/>
        <v>0.49</v>
      </c>
      <c r="PQ414">
        <v>777373</v>
      </c>
      <c r="PT414">
        <v>0.51</v>
      </c>
      <c r="PU414">
        <f t="shared" si="214"/>
        <v>0.51</v>
      </c>
      <c r="QF414">
        <v>777373</v>
      </c>
      <c r="QI414">
        <v>0.51</v>
      </c>
      <c r="QJ414">
        <f t="shared" si="215"/>
        <v>0.51</v>
      </c>
      <c r="QU414">
        <v>777373</v>
      </c>
      <c r="QX414">
        <v>0.48</v>
      </c>
      <c r="QY414">
        <f t="shared" si="216"/>
        <v>0.48</v>
      </c>
    </row>
    <row r="415" spans="12:467" x14ac:dyDescent="0.2">
      <c r="L415">
        <v>777005</v>
      </c>
      <c r="O415">
        <v>0.46</v>
      </c>
      <c r="P415">
        <f t="shared" si="186"/>
        <v>0.46</v>
      </c>
      <c r="AA415">
        <v>777005</v>
      </c>
      <c r="AD415">
        <v>0.56000000000000005</v>
      </c>
      <c r="AE415">
        <f t="shared" si="187"/>
        <v>0.56000000000000005</v>
      </c>
      <c r="AP415">
        <v>777005</v>
      </c>
      <c r="AS415">
        <v>0.34</v>
      </c>
      <c r="AT415">
        <f t="shared" si="188"/>
        <v>0.34</v>
      </c>
      <c r="BE415">
        <v>777005</v>
      </c>
      <c r="BH415">
        <v>0.54</v>
      </c>
      <c r="BI415">
        <f t="shared" si="189"/>
        <v>0.54</v>
      </c>
      <c r="BT415">
        <v>777005</v>
      </c>
      <c r="BW415">
        <v>0.67</v>
      </c>
      <c r="BX415">
        <f t="shared" si="190"/>
        <v>0.67</v>
      </c>
      <c r="CI415">
        <v>777005</v>
      </c>
      <c r="CL415">
        <v>0.51</v>
      </c>
      <c r="CM415">
        <f t="shared" si="191"/>
        <v>0.51</v>
      </c>
      <c r="CX415">
        <v>777005</v>
      </c>
      <c r="DA415">
        <v>0.47</v>
      </c>
      <c r="DB415">
        <f t="shared" si="192"/>
        <v>0.47</v>
      </c>
      <c r="DM415">
        <v>777005</v>
      </c>
      <c r="DP415">
        <v>0.48</v>
      </c>
      <c r="DQ415">
        <f t="shared" si="193"/>
        <v>0.48</v>
      </c>
      <c r="EB415">
        <v>777005</v>
      </c>
      <c r="EE415">
        <v>0.52</v>
      </c>
      <c r="EF415">
        <f t="shared" si="194"/>
        <v>0.52</v>
      </c>
      <c r="EQ415">
        <v>777005</v>
      </c>
      <c r="ET415">
        <v>0.52</v>
      </c>
      <c r="EU415">
        <f t="shared" si="195"/>
        <v>0.52</v>
      </c>
      <c r="FF415">
        <v>777005</v>
      </c>
      <c r="FI415">
        <v>0.5</v>
      </c>
      <c r="FJ415">
        <f t="shared" si="196"/>
        <v>0.5</v>
      </c>
      <c r="FU415">
        <v>777005</v>
      </c>
      <c r="FX415">
        <v>0.51</v>
      </c>
      <c r="FY415">
        <f t="shared" si="197"/>
        <v>0.51</v>
      </c>
      <c r="GJ415">
        <v>777005</v>
      </c>
      <c r="GM415">
        <v>0.47</v>
      </c>
      <c r="GN415">
        <f t="shared" si="198"/>
        <v>0.47</v>
      </c>
      <c r="GY415">
        <v>777005</v>
      </c>
      <c r="HB415">
        <v>0.49</v>
      </c>
      <c r="HC415">
        <f t="shared" si="199"/>
        <v>0.49</v>
      </c>
      <c r="HN415">
        <v>777005</v>
      </c>
      <c r="HQ415">
        <v>0.43</v>
      </c>
      <c r="HR415">
        <f t="shared" si="200"/>
        <v>0.43</v>
      </c>
      <c r="ID415">
        <v>777375</v>
      </c>
      <c r="IG415">
        <v>0.47</v>
      </c>
      <c r="IH415">
        <f t="shared" si="201"/>
        <v>0.47</v>
      </c>
      <c r="IS415">
        <v>777375</v>
      </c>
      <c r="IV415">
        <v>0.46</v>
      </c>
      <c r="IW415">
        <f t="shared" si="202"/>
        <v>0.46</v>
      </c>
      <c r="JH415">
        <v>777375</v>
      </c>
      <c r="JK415">
        <v>0.46</v>
      </c>
      <c r="JL415">
        <f t="shared" si="203"/>
        <v>0.46</v>
      </c>
      <c r="JW415">
        <v>777375</v>
      </c>
      <c r="JZ415">
        <v>0.46</v>
      </c>
      <c r="KA415">
        <f t="shared" si="204"/>
        <v>0.46</v>
      </c>
      <c r="KL415">
        <v>777375</v>
      </c>
      <c r="KO415">
        <v>0.43</v>
      </c>
      <c r="KP415">
        <f t="shared" si="205"/>
        <v>0.43</v>
      </c>
      <c r="LA415">
        <v>777375</v>
      </c>
      <c r="LD415">
        <v>0.47</v>
      </c>
      <c r="LE415">
        <f t="shared" si="206"/>
        <v>0.47</v>
      </c>
      <c r="LP415">
        <v>777375</v>
      </c>
      <c r="LS415">
        <v>0.46</v>
      </c>
      <c r="LT415">
        <f t="shared" si="207"/>
        <v>0.46</v>
      </c>
      <c r="ME415">
        <v>777375</v>
      </c>
      <c r="MH415">
        <v>0.46</v>
      </c>
      <c r="MI415">
        <f t="shared" si="208"/>
        <v>0.46</v>
      </c>
      <c r="MT415">
        <v>777375</v>
      </c>
      <c r="MW415">
        <v>0.45</v>
      </c>
      <c r="MX415">
        <f t="shared" si="209"/>
        <v>0.45</v>
      </c>
      <c r="NI415">
        <v>777375</v>
      </c>
      <c r="NL415">
        <v>0.48</v>
      </c>
      <c r="NM415">
        <f t="shared" si="210"/>
        <v>0.48</v>
      </c>
      <c r="NX415">
        <v>777375</v>
      </c>
      <c r="OA415">
        <v>0.49</v>
      </c>
      <c r="OB415">
        <f t="shared" si="211"/>
        <v>0.49</v>
      </c>
      <c r="OM415">
        <v>777375</v>
      </c>
      <c r="OP415">
        <v>0.46</v>
      </c>
      <c r="OQ415">
        <f t="shared" si="212"/>
        <v>0.46</v>
      </c>
      <c r="PB415">
        <v>777375</v>
      </c>
      <c r="PE415">
        <v>0.46</v>
      </c>
      <c r="PF415">
        <f t="shared" si="213"/>
        <v>0.46</v>
      </c>
      <c r="PQ415">
        <v>777375</v>
      </c>
      <c r="PT415">
        <v>0.43</v>
      </c>
      <c r="PU415">
        <f t="shared" si="214"/>
        <v>0.43</v>
      </c>
      <c r="QF415">
        <v>777375</v>
      </c>
      <c r="QI415">
        <v>0.48</v>
      </c>
      <c r="QJ415">
        <f t="shared" si="215"/>
        <v>0.48</v>
      </c>
      <c r="QU415">
        <v>777375</v>
      </c>
      <c r="QX415">
        <v>0.47</v>
      </c>
      <c r="QY415">
        <f t="shared" si="216"/>
        <v>0.47</v>
      </c>
    </row>
    <row r="416" spans="12:467" x14ac:dyDescent="0.2">
      <c r="L416">
        <v>777006</v>
      </c>
      <c r="O416">
        <v>0.41</v>
      </c>
      <c r="P416">
        <f t="shared" si="186"/>
        <v>0.41</v>
      </c>
      <c r="AA416">
        <v>777006</v>
      </c>
      <c r="AD416">
        <v>0.33</v>
      </c>
      <c r="AE416">
        <f t="shared" si="187"/>
        <v>0.33</v>
      </c>
      <c r="AP416">
        <v>777006</v>
      </c>
      <c r="AS416">
        <v>0.19</v>
      </c>
      <c r="AT416">
        <f t="shared" si="188"/>
        <v>0.19</v>
      </c>
      <c r="BE416">
        <v>777006</v>
      </c>
      <c r="BH416">
        <v>0.4</v>
      </c>
      <c r="BI416">
        <f t="shared" si="189"/>
        <v>0.4</v>
      </c>
      <c r="BT416">
        <v>777006</v>
      </c>
      <c r="BW416">
        <v>0.48</v>
      </c>
      <c r="BX416">
        <f t="shared" si="190"/>
        <v>0.48</v>
      </c>
      <c r="CI416">
        <v>777006</v>
      </c>
      <c r="CL416">
        <v>0.43</v>
      </c>
      <c r="CM416">
        <f t="shared" si="191"/>
        <v>0.43</v>
      </c>
      <c r="CX416">
        <v>777006</v>
      </c>
      <c r="DA416">
        <v>0.41</v>
      </c>
      <c r="DB416">
        <f t="shared" si="192"/>
        <v>0.41</v>
      </c>
      <c r="DM416">
        <v>777006</v>
      </c>
      <c r="DP416">
        <v>0.4</v>
      </c>
      <c r="DQ416">
        <f t="shared" si="193"/>
        <v>0.4</v>
      </c>
      <c r="EB416">
        <v>777006</v>
      </c>
      <c r="EE416">
        <v>0.39</v>
      </c>
      <c r="EF416">
        <f t="shared" si="194"/>
        <v>0.39</v>
      </c>
      <c r="EQ416">
        <v>777006</v>
      </c>
      <c r="ET416">
        <v>0.39</v>
      </c>
      <c r="EU416">
        <f t="shared" si="195"/>
        <v>0.39</v>
      </c>
      <c r="FF416">
        <v>777006</v>
      </c>
      <c r="FI416">
        <v>0.43</v>
      </c>
      <c r="FJ416">
        <f t="shared" si="196"/>
        <v>0.43</v>
      </c>
      <c r="FU416">
        <v>777006</v>
      </c>
      <c r="FX416">
        <v>0.44</v>
      </c>
      <c r="FY416">
        <f t="shared" si="197"/>
        <v>0.44</v>
      </c>
      <c r="GJ416">
        <v>777006</v>
      </c>
      <c r="GM416">
        <v>0.41</v>
      </c>
      <c r="GN416">
        <f t="shared" si="198"/>
        <v>0.41</v>
      </c>
      <c r="GY416">
        <v>777006</v>
      </c>
      <c r="HB416">
        <v>0.45</v>
      </c>
      <c r="HC416">
        <f t="shared" si="199"/>
        <v>0.45</v>
      </c>
      <c r="HN416">
        <v>777006</v>
      </c>
      <c r="HQ416">
        <v>0.45</v>
      </c>
      <c r="HR416">
        <f t="shared" si="200"/>
        <v>0.45</v>
      </c>
      <c r="ID416">
        <v>777376</v>
      </c>
      <c r="IG416">
        <v>0.43</v>
      </c>
      <c r="IH416">
        <f t="shared" si="201"/>
        <v>0.43</v>
      </c>
      <c r="IS416">
        <v>777376</v>
      </c>
      <c r="IV416">
        <v>0.39</v>
      </c>
      <c r="IW416">
        <f t="shared" si="202"/>
        <v>0.39</v>
      </c>
      <c r="JH416">
        <v>777376</v>
      </c>
      <c r="JK416">
        <v>0.4</v>
      </c>
      <c r="JL416">
        <f t="shared" si="203"/>
        <v>0.4</v>
      </c>
      <c r="JW416">
        <v>777376</v>
      </c>
      <c r="JZ416">
        <v>0.44</v>
      </c>
      <c r="KA416">
        <f t="shared" si="204"/>
        <v>0.44</v>
      </c>
      <c r="KL416">
        <v>777376</v>
      </c>
      <c r="KO416">
        <v>0.37</v>
      </c>
      <c r="KP416">
        <f t="shared" si="205"/>
        <v>0.37</v>
      </c>
      <c r="LA416">
        <v>777376</v>
      </c>
      <c r="LD416">
        <v>0.43</v>
      </c>
      <c r="LE416">
        <f t="shared" si="206"/>
        <v>0.43</v>
      </c>
      <c r="LP416">
        <v>777376</v>
      </c>
      <c r="LS416">
        <v>0.44</v>
      </c>
      <c r="LT416">
        <f t="shared" si="207"/>
        <v>0.44</v>
      </c>
      <c r="ME416">
        <v>777376</v>
      </c>
      <c r="MH416">
        <v>0.37</v>
      </c>
      <c r="MI416">
        <f t="shared" si="208"/>
        <v>0.37</v>
      </c>
      <c r="MT416">
        <v>777376</v>
      </c>
      <c r="MW416">
        <v>0.39</v>
      </c>
      <c r="MX416">
        <f t="shared" si="209"/>
        <v>0.39</v>
      </c>
      <c r="NI416">
        <v>777376</v>
      </c>
      <c r="NL416">
        <v>0.42</v>
      </c>
      <c r="NM416">
        <f t="shared" si="210"/>
        <v>0.42</v>
      </c>
      <c r="NX416">
        <v>777376</v>
      </c>
      <c r="OA416">
        <v>0.44</v>
      </c>
      <c r="OB416">
        <f t="shared" si="211"/>
        <v>0.44</v>
      </c>
      <c r="OM416">
        <v>777376</v>
      </c>
      <c r="OP416">
        <v>0.41</v>
      </c>
      <c r="OQ416">
        <f t="shared" si="212"/>
        <v>0.41</v>
      </c>
      <c r="PB416">
        <v>777376</v>
      </c>
      <c r="PE416">
        <v>0.4</v>
      </c>
      <c r="PF416">
        <f t="shared" si="213"/>
        <v>0.4</v>
      </c>
      <c r="PQ416">
        <v>777376</v>
      </c>
      <c r="PT416">
        <v>0.41</v>
      </c>
      <c r="PU416">
        <f t="shared" si="214"/>
        <v>0.41</v>
      </c>
      <c r="QF416">
        <v>777376</v>
      </c>
      <c r="QI416">
        <v>0.45</v>
      </c>
      <c r="QJ416">
        <f t="shared" si="215"/>
        <v>0.45</v>
      </c>
      <c r="QU416">
        <v>777376</v>
      </c>
      <c r="QX416">
        <v>0.43</v>
      </c>
      <c r="QY416">
        <f t="shared" si="216"/>
        <v>0.43</v>
      </c>
    </row>
    <row r="417" spans="12:467" x14ac:dyDescent="0.2">
      <c r="L417">
        <v>777007</v>
      </c>
      <c r="O417">
        <v>0.54</v>
      </c>
      <c r="P417">
        <f t="shared" si="186"/>
        <v>0.54</v>
      </c>
      <c r="AA417">
        <v>777007</v>
      </c>
      <c r="AD417">
        <v>0.44</v>
      </c>
      <c r="AE417">
        <f t="shared" si="187"/>
        <v>0.44</v>
      </c>
      <c r="AP417">
        <v>777007</v>
      </c>
      <c r="AS417">
        <v>0.55000000000000004</v>
      </c>
      <c r="AT417">
        <f t="shared" si="188"/>
        <v>0.55000000000000004</v>
      </c>
      <c r="BE417">
        <v>777007</v>
      </c>
      <c r="BH417">
        <v>0.48</v>
      </c>
      <c r="BI417">
        <f t="shared" si="189"/>
        <v>0.48</v>
      </c>
      <c r="BT417">
        <v>777007</v>
      </c>
      <c r="BW417">
        <v>0.6</v>
      </c>
      <c r="BX417">
        <f t="shared" si="190"/>
        <v>0.6</v>
      </c>
      <c r="CI417">
        <v>777007</v>
      </c>
      <c r="CL417">
        <v>0.54</v>
      </c>
      <c r="CM417">
        <f t="shared" si="191"/>
        <v>0.54</v>
      </c>
      <c r="CX417">
        <v>777007</v>
      </c>
      <c r="DA417">
        <v>0.56000000000000005</v>
      </c>
      <c r="DB417">
        <f t="shared" si="192"/>
        <v>0.56000000000000005</v>
      </c>
      <c r="DM417">
        <v>777007</v>
      </c>
      <c r="DP417">
        <v>0.56999999999999995</v>
      </c>
      <c r="DQ417">
        <f t="shared" si="193"/>
        <v>0.56999999999999995</v>
      </c>
      <c r="EB417">
        <v>777007</v>
      </c>
      <c r="EE417">
        <v>0.56999999999999995</v>
      </c>
      <c r="EF417">
        <f t="shared" si="194"/>
        <v>0.56999999999999995</v>
      </c>
      <c r="EQ417">
        <v>777007</v>
      </c>
      <c r="ET417">
        <v>0.56999999999999995</v>
      </c>
      <c r="EU417">
        <f t="shared" si="195"/>
        <v>0.56999999999999995</v>
      </c>
      <c r="FF417">
        <v>777007</v>
      </c>
      <c r="FI417">
        <v>0.56999999999999995</v>
      </c>
      <c r="FJ417">
        <f t="shared" si="196"/>
        <v>0.56999999999999995</v>
      </c>
      <c r="FU417">
        <v>777007</v>
      </c>
      <c r="FX417">
        <v>0.56000000000000005</v>
      </c>
      <c r="FY417">
        <f t="shared" si="197"/>
        <v>0.56000000000000005</v>
      </c>
      <c r="GJ417">
        <v>777007</v>
      </c>
      <c r="GM417">
        <v>0.53</v>
      </c>
      <c r="GN417">
        <f t="shared" si="198"/>
        <v>0.53</v>
      </c>
      <c r="GY417">
        <v>777007</v>
      </c>
      <c r="HB417">
        <v>0.56000000000000005</v>
      </c>
      <c r="HC417">
        <f t="shared" si="199"/>
        <v>0.56000000000000005</v>
      </c>
      <c r="HN417">
        <v>777007</v>
      </c>
      <c r="HQ417">
        <v>0.54</v>
      </c>
      <c r="HR417">
        <f t="shared" si="200"/>
        <v>0.54</v>
      </c>
      <c r="ID417">
        <v>777377</v>
      </c>
      <c r="IG417">
        <v>0.55000000000000004</v>
      </c>
      <c r="IH417">
        <f t="shared" si="201"/>
        <v>0.55000000000000004</v>
      </c>
      <c r="IS417">
        <v>777377</v>
      </c>
      <c r="IV417">
        <v>0.56000000000000005</v>
      </c>
      <c r="IW417">
        <f t="shared" si="202"/>
        <v>0.56000000000000005</v>
      </c>
      <c r="JH417">
        <v>777377</v>
      </c>
      <c r="JK417">
        <v>0.59</v>
      </c>
      <c r="JL417">
        <f t="shared" si="203"/>
        <v>0.59</v>
      </c>
      <c r="JW417">
        <v>777377</v>
      </c>
      <c r="JZ417">
        <v>0.56999999999999995</v>
      </c>
      <c r="KA417">
        <f t="shared" si="204"/>
        <v>0.56999999999999995</v>
      </c>
      <c r="KL417">
        <v>777377</v>
      </c>
      <c r="KO417">
        <v>0.56000000000000005</v>
      </c>
      <c r="KP417">
        <f t="shared" si="205"/>
        <v>0.56000000000000005</v>
      </c>
      <c r="LA417">
        <v>777377</v>
      </c>
      <c r="LD417">
        <v>0.55000000000000004</v>
      </c>
      <c r="LE417">
        <f t="shared" si="206"/>
        <v>0.55000000000000004</v>
      </c>
      <c r="LP417">
        <v>777377</v>
      </c>
      <c r="LS417">
        <v>0.55000000000000004</v>
      </c>
      <c r="LT417">
        <f t="shared" si="207"/>
        <v>0.55000000000000004</v>
      </c>
      <c r="ME417">
        <v>777377</v>
      </c>
      <c r="MH417">
        <v>0.59</v>
      </c>
      <c r="MI417">
        <f t="shared" si="208"/>
        <v>0.59</v>
      </c>
      <c r="MT417">
        <v>777377</v>
      </c>
      <c r="MW417">
        <v>0.56999999999999995</v>
      </c>
      <c r="MX417">
        <f t="shared" si="209"/>
        <v>0.56999999999999995</v>
      </c>
      <c r="NI417">
        <v>777377</v>
      </c>
      <c r="NL417">
        <v>0.54</v>
      </c>
      <c r="NM417">
        <f t="shared" si="210"/>
        <v>0.54</v>
      </c>
      <c r="NX417">
        <v>777377</v>
      </c>
      <c r="OA417">
        <v>0.54</v>
      </c>
      <c r="OB417">
        <f t="shared" si="211"/>
        <v>0.54</v>
      </c>
      <c r="OM417">
        <v>777377</v>
      </c>
      <c r="OP417">
        <v>0.56999999999999995</v>
      </c>
      <c r="OQ417">
        <f t="shared" si="212"/>
        <v>0.56999999999999995</v>
      </c>
      <c r="PB417">
        <v>777377</v>
      </c>
      <c r="PE417">
        <v>0.56999999999999995</v>
      </c>
      <c r="PF417">
        <f t="shared" si="213"/>
        <v>0.56999999999999995</v>
      </c>
      <c r="PQ417">
        <v>777377</v>
      </c>
      <c r="PT417">
        <v>0.56999999999999995</v>
      </c>
      <c r="PU417">
        <f t="shared" si="214"/>
        <v>0.56999999999999995</v>
      </c>
      <c r="QF417">
        <v>777377</v>
      </c>
      <c r="QI417">
        <v>0.57999999999999996</v>
      </c>
      <c r="QJ417">
        <f t="shared" si="215"/>
        <v>0.57999999999999996</v>
      </c>
      <c r="QU417">
        <v>777377</v>
      </c>
      <c r="QX417">
        <v>0.55000000000000004</v>
      </c>
      <c r="QY417">
        <f t="shared" si="216"/>
        <v>0.55000000000000004</v>
      </c>
    </row>
    <row r="418" spans="12:467" x14ac:dyDescent="0.2">
      <c r="L418">
        <v>777009</v>
      </c>
      <c r="O418">
        <v>0.54</v>
      </c>
      <c r="P418">
        <f t="shared" si="186"/>
        <v>0.54</v>
      </c>
      <c r="AA418">
        <v>777009</v>
      </c>
      <c r="AD418">
        <v>0.59</v>
      </c>
      <c r="AE418">
        <f t="shared" si="187"/>
        <v>0.59</v>
      </c>
      <c r="AP418">
        <v>777009</v>
      </c>
      <c r="AS418">
        <v>0.52</v>
      </c>
      <c r="AT418">
        <f t="shared" si="188"/>
        <v>0.52</v>
      </c>
      <c r="BE418">
        <v>777009</v>
      </c>
      <c r="BH418">
        <v>0.56000000000000005</v>
      </c>
      <c r="BI418">
        <f t="shared" si="189"/>
        <v>0.56000000000000005</v>
      </c>
      <c r="BT418">
        <v>777009</v>
      </c>
      <c r="BW418">
        <v>0.64</v>
      </c>
      <c r="BX418">
        <f t="shared" si="190"/>
        <v>0.64</v>
      </c>
      <c r="CI418">
        <v>777009</v>
      </c>
      <c r="CL418">
        <v>0.55000000000000004</v>
      </c>
      <c r="CM418">
        <f t="shared" si="191"/>
        <v>0.55000000000000004</v>
      </c>
      <c r="CX418">
        <v>777009</v>
      </c>
      <c r="DA418">
        <v>0.55000000000000004</v>
      </c>
      <c r="DB418">
        <f t="shared" si="192"/>
        <v>0.55000000000000004</v>
      </c>
      <c r="DM418">
        <v>777009</v>
      </c>
      <c r="DP418">
        <v>0.57999999999999996</v>
      </c>
      <c r="DQ418">
        <f t="shared" si="193"/>
        <v>0.57999999999999996</v>
      </c>
      <c r="EB418">
        <v>777009</v>
      </c>
      <c r="EE418">
        <v>0.59</v>
      </c>
      <c r="EF418">
        <f t="shared" si="194"/>
        <v>0.59</v>
      </c>
      <c r="EQ418">
        <v>777009</v>
      </c>
      <c r="ET418">
        <v>0.59</v>
      </c>
      <c r="EU418">
        <f t="shared" si="195"/>
        <v>0.59</v>
      </c>
      <c r="FF418">
        <v>777009</v>
      </c>
      <c r="FI418">
        <v>0.55000000000000004</v>
      </c>
      <c r="FJ418">
        <f t="shared" si="196"/>
        <v>0.55000000000000004</v>
      </c>
      <c r="FU418">
        <v>777009</v>
      </c>
      <c r="FX418">
        <v>0.54</v>
      </c>
      <c r="FY418">
        <f t="shared" si="197"/>
        <v>0.54</v>
      </c>
      <c r="GJ418">
        <v>777009</v>
      </c>
      <c r="GM418">
        <v>0.56000000000000005</v>
      </c>
      <c r="GN418">
        <f t="shared" si="198"/>
        <v>0.56000000000000005</v>
      </c>
      <c r="GY418">
        <v>777009</v>
      </c>
      <c r="HB418">
        <v>0.57999999999999996</v>
      </c>
      <c r="HC418">
        <f t="shared" si="199"/>
        <v>0.57999999999999996</v>
      </c>
      <c r="HN418">
        <v>777009</v>
      </c>
      <c r="HQ418">
        <v>0.47</v>
      </c>
      <c r="HR418">
        <f t="shared" si="200"/>
        <v>0.47</v>
      </c>
      <c r="ID418">
        <v>777378</v>
      </c>
      <c r="IG418">
        <v>0.54</v>
      </c>
      <c r="IH418">
        <f t="shared" si="201"/>
        <v>0.54</v>
      </c>
      <c r="IS418">
        <v>777378</v>
      </c>
      <c r="IV418">
        <v>0.53</v>
      </c>
      <c r="IW418">
        <f t="shared" si="202"/>
        <v>0.53</v>
      </c>
      <c r="JH418">
        <v>777378</v>
      </c>
      <c r="JK418">
        <v>0.5</v>
      </c>
      <c r="JL418">
        <f t="shared" si="203"/>
        <v>0.5</v>
      </c>
      <c r="JW418">
        <v>777378</v>
      </c>
      <c r="JZ418">
        <v>0.55000000000000004</v>
      </c>
      <c r="KA418">
        <f t="shared" si="204"/>
        <v>0.55000000000000004</v>
      </c>
      <c r="KL418">
        <v>777378</v>
      </c>
      <c r="KO418">
        <v>0.54</v>
      </c>
      <c r="KP418">
        <f t="shared" si="205"/>
        <v>0.54</v>
      </c>
      <c r="LA418">
        <v>777378</v>
      </c>
      <c r="LD418">
        <v>0.51</v>
      </c>
      <c r="LE418">
        <f t="shared" si="206"/>
        <v>0.51</v>
      </c>
      <c r="LP418">
        <v>777378</v>
      </c>
      <c r="LS418">
        <v>0.53</v>
      </c>
      <c r="LT418">
        <f t="shared" si="207"/>
        <v>0.53</v>
      </c>
      <c r="ME418">
        <v>777378</v>
      </c>
      <c r="MH418">
        <v>0.5</v>
      </c>
      <c r="MI418">
        <f t="shared" si="208"/>
        <v>0.5</v>
      </c>
      <c r="MT418">
        <v>777378</v>
      </c>
      <c r="MW418">
        <v>0.51</v>
      </c>
      <c r="MX418">
        <f t="shared" si="209"/>
        <v>0.51</v>
      </c>
      <c r="NI418">
        <v>777378</v>
      </c>
      <c r="NL418">
        <v>0.52</v>
      </c>
      <c r="NM418">
        <f t="shared" si="210"/>
        <v>0.52</v>
      </c>
      <c r="NX418">
        <v>777378</v>
      </c>
      <c r="OA418">
        <v>0.56999999999999995</v>
      </c>
      <c r="OB418">
        <f t="shared" si="211"/>
        <v>0.56999999999999995</v>
      </c>
      <c r="OM418">
        <v>777378</v>
      </c>
      <c r="OP418">
        <v>0.53</v>
      </c>
      <c r="OQ418">
        <f t="shared" si="212"/>
        <v>0.53</v>
      </c>
      <c r="PB418">
        <v>777378</v>
      </c>
      <c r="PE418">
        <v>0.56000000000000005</v>
      </c>
      <c r="PF418">
        <f t="shared" si="213"/>
        <v>0.56000000000000005</v>
      </c>
      <c r="PQ418">
        <v>777378</v>
      </c>
      <c r="PT418">
        <v>0.55000000000000004</v>
      </c>
      <c r="PU418">
        <f t="shared" si="214"/>
        <v>0.55000000000000004</v>
      </c>
      <c r="QF418">
        <v>777378</v>
      </c>
      <c r="QI418">
        <v>0.51</v>
      </c>
      <c r="QJ418">
        <f t="shared" si="215"/>
        <v>0.51</v>
      </c>
      <c r="QU418">
        <v>777378</v>
      </c>
      <c r="QX418">
        <v>0.56000000000000005</v>
      </c>
      <c r="QY418">
        <f t="shared" si="216"/>
        <v>0.56000000000000005</v>
      </c>
    </row>
    <row r="419" spans="12:467" x14ac:dyDescent="0.2">
      <c r="L419">
        <v>777011</v>
      </c>
      <c r="O419">
        <v>0.56999999999999995</v>
      </c>
      <c r="P419">
        <f t="shared" si="186"/>
        <v>0.56999999999999995</v>
      </c>
      <c r="AA419">
        <v>777011</v>
      </c>
      <c r="AD419">
        <v>0.68</v>
      </c>
      <c r="AE419">
        <f t="shared" si="187"/>
        <v>0.68</v>
      </c>
      <c r="AP419">
        <v>777011</v>
      </c>
      <c r="AS419">
        <v>0.77</v>
      </c>
      <c r="AT419">
        <f t="shared" si="188"/>
        <v>0.77</v>
      </c>
      <c r="BE419">
        <v>777011</v>
      </c>
      <c r="BH419">
        <v>0.56999999999999995</v>
      </c>
      <c r="BI419">
        <f t="shared" si="189"/>
        <v>0.56999999999999995</v>
      </c>
      <c r="BT419">
        <v>777011</v>
      </c>
      <c r="BW419">
        <v>0.75</v>
      </c>
      <c r="BX419">
        <f t="shared" si="190"/>
        <v>0.75</v>
      </c>
      <c r="CI419">
        <v>777011</v>
      </c>
      <c r="CL419">
        <v>0.57999999999999996</v>
      </c>
      <c r="CM419">
        <f t="shared" si="191"/>
        <v>0.57999999999999996</v>
      </c>
      <c r="CX419">
        <v>777011</v>
      </c>
      <c r="DA419">
        <v>0.56999999999999995</v>
      </c>
      <c r="DB419">
        <f t="shared" si="192"/>
        <v>0.56999999999999995</v>
      </c>
      <c r="DM419">
        <v>777011</v>
      </c>
      <c r="DP419">
        <v>0.56999999999999995</v>
      </c>
      <c r="DQ419">
        <f t="shared" si="193"/>
        <v>0.56999999999999995</v>
      </c>
      <c r="EB419">
        <v>777011</v>
      </c>
      <c r="EE419">
        <v>0.57999999999999996</v>
      </c>
      <c r="EF419">
        <f t="shared" si="194"/>
        <v>0.57999999999999996</v>
      </c>
      <c r="EQ419">
        <v>777011</v>
      </c>
      <c r="ET419">
        <v>0.57999999999999996</v>
      </c>
      <c r="EU419">
        <f t="shared" si="195"/>
        <v>0.57999999999999996</v>
      </c>
      <c r="FF419">
        <v>777011</v>
      </c>
      <c r="FI419">
        <v>0.56000000000000005</v>
      </c>
      <c r="FJ419">
        <f t="shared" si="196"/>
        <v>0.56000000000000005</v>
      </c>
      <c r="FU419">
        <v>777011</v>
      </c>
      <c r="FX419">
        <v>0.56999999999999995</v>
      </c>
      <c r="FY419">
        <f t="shared" si="197"/>
        <v>0.56999999999999995</v>
      </c>
      <c r="GJ419">
        <v>777011</v>
      </c>
      <c r="GM419">
        <v>0.56000000000000005</v>
      </c>
      <c r="GN419">
        <f t="shared" si="198"/>
        <v>0.56000000000000005</v>
      </c>
      <c r="GY419">
        <v>777011</v>
      </c>
      <c r="HB419">
        <v>0.59</v>
      </c>
      <c r="HC419">
        <f t="shared" si="199"/>
        <v>0.59</v>
      </c>
      <c r="HN419">
        <v>777011</v>
      </c>
      <c r="HQ419">
        <v>0.56999999999999995</v>
      </c>
      <c r="HR419">
        <f t="shared" si="200"/>
        <v>0.56999999999999995</v>
      </c>
      <c r="ID419">
        <v>777380</v>
      </c>
      <c r="IG419">
        <v>0.52</v>
      </c>
      <c r="IH419">
        <f t="shared" si="201"/>
        <v>0.52</v>
      </c>
      <c r="IS419">
        <v>777380</v>
      </c>
      <c r="IV419">
        <v>0.53</v>
      </c>
      <c r="IW419">
        <f t="shared" si="202"/>
        <v>0.53</v>
      </c>
      <c r="JH419">
        <v>777380</v>
      </c>
      <c r="JK419">
        <v>0.56000000000000005</v>
      </c>
      <c r="JL419">
        <f t="shared" si="203"/>
        <v>0.56000000000000005</v>
      </c>
      <c r="JW419">
        <v>777380</v>
      </c>
      <c r="JZ419">
        <v>0.53</v>
      </c>
      <c r="KA419">
        <f t="shared" si="204"/>
        <v>0.53</v>
      </c>
      <c r="KL419">
        <v>777380</v>
      </c>
      <c r="KO419">
        <v>0.56000000000000005</v>
      </c>
      <c r="KP419">
        <f t="shared" si="205"/>
        <v>0.56000000000000005</v>
      </c>
      <c r="LA419">
        <v>777380</v>
      </c>
      <c r="LD419">
        <v>0.49</v>
      </c>
      <c r="LE419">
        <f t="shared" si="206"/>
        <v>0.49</v>
      </c>
      <c r="LP419">
        <v>777380</v>
      </c>
      <c r="LS419">
        <v>0.51</v>
      </c>
      <c r="LT419">
        <f t="shared" si="207"/>
        <v>0.51</v>
      </c>
      <c r="ME419">
        <v>777380</v>
      </c>
      <c r="MH419">
        <v>0.56999999999999995</v>
      </c>
      <c r="MI419">
        <f t="shared" si="208"/>
        <v>0.56999999999999995</v>
      </c>
      <c r="MT419">
        <v>777380</v>
      </c>
      <c r="MW419">
        <v>0.55000000000000004</v>
      </c>
      <c r="MX419">
        <f t="shared" si="209"/>
        <v>0.55000000000000004</v>
      </c>
      <c r="NI419">
        <v>777380</v>
      </c>
      <c r="NL419">
        <v>0.51</v>
      </c>
      <c r="NM419">
        <f t="shared" si="210"/>
        <v>0.51</v>
      </c>
      <c r="NX419">
        <v>777380</v>
      </c>
      <c r="OA419">
        <v>0.56999999999999995</v>
      </c>
      <c r="OB419">
        <f t="shared" si="211"/>
        <v>0.56999999999999995</v>
      </c>
      <c r="OM419">
        <v>777380</v>
      </c>
      <c r="OP419">
        <v>0.51</v>
      </c>
      <c r="OQ419">
        <f t="shared" si="212"/>
        <v>0.51</v>
      </c>
      <c r="PB419">
        <v>777380</v>
      </c>
      <c r="PE419">
        <v>0.52</v>
      </c>
      <c r="PF419">
        <f t="shared" si="213"/>
        <v>0.52</v>
      </c>
      <c r="PQ419">
        <v>777380</v>
      </c>
      <c r="PT419">
        <v>0.53</v>
      </c>
      <c r="PU419">
        <f t="shared" si="214"/>
        <v>0.53</v>
      </c>
      <c r="QF419">
        <v>777380</v>
      </c>
      <c r="QI419">
        <v>0.51</v>
      </c>
      <c r="QJ419">
        <f t="shared" si="215"/>
        <v>0.51</v>
      </c>
      <c r="QU419">
        <v>777380</v>
      </c>
      <c r="QX419">
        <v>0.52</v>
      </c>
      <c r="QY419">
        <f t="shared" si="216"/>
        <v>0.52</v>
      </c>
    </row>
    <row r="420" spans="12:467" x14ac:dyDescent="0.2">
      <c r="L420">
        <v>777012</v>
      </c>
      <c r="O420">
        <v>0.53</v>
      </c>
      <c r="P420">
        <f t="shared" si="186"/>
        <v>0.53</v>
      </c>
      <c r="AA420">
        <v>777012</v>
      </c>
      <c r="AD420">
        <v>0.46</v>
      </c>
      <c r="AE420">
        <f t="shared" si="187"/>
        <v>0.46</v>
      </c>
      <c r="AP420">
        <v>777012</v>
      </c>
      <c r="AS420">
        <v>0.45</v>
      </c>
      <c r="AT420">
        <f t="shared" si="188"/>
        <v>0.45</v>
      </c>
      <c r="BE420">
        <v>777012</v>
      </c>
      <c r="BH420">
        <v>0.44</v>
      </c>
      <c r="BI420">
        <f t="shared" si="189"/>
        <v>0.44</v>
      </c>
      <c r="BT420">
        <v>777012</v>
      </c>
      <c r="BW420">
        <v>0.34</v>
      </c>
      <c r="BX420">
        <f t="shared" si="190"/>
        <v>0.34</v>
      </c>
      <c r="CI420">
        <v>777012</v>
      </c>
      <c r="CL420">
        <v>0.53</v>
      </c>
      <c r="CM420">
        <f t="shared" si="191"/>
        <v>0.53</v>
      </c>
      <c r="CX420">
        <v>777012</v>
      </c>
      <c r="DA420">
        <v>0.55000000000000004</v>
      </c>
      <c r="DB420">
        <f t="shared" si="192"/>
        <v>0.55000000000000004</v>
      </c>
      <c r="DM420">
        <v>777012</v>
      </c>
      <c r="DP420">
        <v>0.53</v>
      </c>
      <c r="DQ420">
        <f t="shared" si="193"/>
        <v>0.53</v>
      </c>
      <c r="EB420">
        <v>777012</v>
      </c>
      <c r="EE420">
        <v>0.52</v>
      </c>
      <c r="EF420">
        <f t="shared" si="194"/>
        <v>0.52</v>
      </c>
      <c r="EQ420">
        <v>777012</v>
      </c>
      <c r="ET420">
        <v>0.52</v>
      </c>
      <c r="EU420">
        <f t="shared" si="195"/>
        <v>0.52</v>
      </c>
      <c r="FF420">
        <v>777012</v>
      </c>
      <c r="FI420">
        <v>0.54</v>
      </c>
      <c r="FJ420">
        <f t="shared" si="196"/>
        <v>0.54</v>
      </c>
      <c r="FU420">
        <v>777012</v>
      </c>
      <c r="FX420">
        <v>0.52</v>
      </c>
      <c r="FY420">
        <f t="shared" si="197"/>
        <v>0.52</v>
      </c>
      <c r="GJ420">
        <v>777012</v>
      </c>
      <c r="GM420">
        <v>0.52</v>
      </c>
      <c r="GN420">
        <f t="shared" si="198"/>
        <v>0.52</v>
      </c>
      <c r="GY420">
        <v>777012</v>
      </c>
      <c r="HB420">
        <v>0.56000000000000005</v>
      </c>
      <c r="HC420">
        <f t="shared" si="199"/>
        <v>0.56000000000000005</v>
      </c>
      <c r="HN420">
        <v>777012</v>
      </c>
      <c r="HQ420">
        <v>0.56000000000000005</v>
      </c>
      <c r="HR420">
        <f t="shared" si="200"/>
        <v>0.56000000000000005</v>
      </c>
      <c r="ID420">
        <v>777383</v>
      </c>
      <c r="IG420">
        <v>0.46</v>
      </c>
      <c r="IH420">
        <f t="shared" si="201"/>
        <v>0.46</v>
      </c>
      <c r="IS420">
        <v>777383</v>
      </c>
      <c r="IV420">
        <v>0.46</v>
      </c>
      <c r="IW420">
        <f t="shared" si="202"/>
        <v>0.46</v>
      </c>
      <c r="JH420">
        <v>777383</v>
      </c>
      <c r="JK420">
        <v>0.47</v>
      </c>
      <c r="JL420">
        <f t="shared" si="203"/>
        <v>0.47</v>
      </c>
      <c r="JW420">
        <v>777383</v>
      </c>
      <c r="JZ420">
        <v>0.46</v>
      </c>
      <c r="KA420">
        <f t="shared" si="204"/>
        <v>0.46</v>
      </c>
      <c r="KL420">
        <v>777383</v>
      </c>
      <c r="KO420">
        <v>0.49</v>
      </c>
      <c r="KP420">
        <f t="shared" si="205"/>
        <v>0.49</v>
      </c>
      <c r="LA420">
        <v>777383</v>
      </c>
      <c r="LD420">
        <v>0.49</v>
      </c>
      <c r="LE420">
        <f t="shared" si="206"/>
        <v>0.49</v>
      </c>
      <c r="LP420">
        <v>777383</v>
      </c>
      <c r="LS420">
        <v>0.48</v>
      </c>
      <c r="LT420">
        <f t="shared" si="207"/>
        <v>0.48</v>
      </c>
      <c r="ME420">
        <v>777383</v>
      </c>
      <c r="MH420">
        <v>0.46</v>
      </c>
      <c r="MI420">
        <f t="shared" si="208"/>
        <v>0.46</v>
      </c>
      <c r="MT420">
        <v>777383</v>
      </c>
      <c r="MW420">
        <v>0.48</v>
      </c>
      <c r="MX420">
        <f t="shared" si="209"/>
        <v>0.48</v>
      </c>
      <c r="NI420">
        <v>777383</v>
      </c>
      <c r="NL420">
        <v>0.48</v>
      </c>
      <c r="NM420">
        <f t="shared" si="210"/>
        <v>0.48</v>
      </c>
      <c r="NX420">
        <v>777383</v>
      </c>
      <c r="OA420">
        <v>0.5</v>
      </c>
      <c r="OB420">
        <f t="shared" si="211"/>
        <v>0.5</v>
      </c>
      <c r="OM420">
        <v>777383</v>
      </c>
      <c r="OP420">
        <v>0.48</v>
      </c>
      <c r="OQ420">
        <f t="shared" si="212"/>
        <v>0.48</v>
      </c>
      <c r="PB420">
        <v>777383</v>
      </c>
      <c r="PE420">
        <v>0.5</v>
      </c>
      <c r="PF420">
        <f t="shared" si="213"/>
        <v>0.5</v>
      </c>
      <c r="PQ420">
        <v>777383</v>
      </c>
      <c r="PT420">
        <v>0.45</v>
      </c>
      <c r="PU420">
        <f t="shared" si="214"/>
        <v>0.45</v>
      </c>
      <c r="QF420">
        <v>777383</v>
      </c>
      <c r="QI420">
        <v>0.5</v>
      </c>
      <c r="QJ420">
        <f t="shared" si="215"/>
        <v>0.5</v>
      </c>
      <c r="QU420">
        <v>777383</v>
      </c>
      <c r="QX420">
        <v>0.48</v>
      </c>
      <c r="QY420">
        <f t="shared" si="216"/>
        <v>0.48</v>
      </c>
    </row>
    <row r="421" spans="12:467" x14ac:dyDescent="0.2">
      <c r="L421">
        <v>777013</v>
      </c>
      <c r="O421">
        <v>0.49</v>
      </c>
      <c r="P421">
        <f t="shared" si="186"/>
        <v>0.49</v>
      </c>
      <c r="AA421">
        <v>777013</v>
      </c>
      <c r="AD421">
        <v>0.49</v>
      </c>
      <c r="AE421">
        <f t="shared" si="187"/>
        <v>0.49</v>
      </c>
      <c r="AP421">
        <v>777013</v>
      </c>
      <c r="AS421">
        <v>0.18</v>
      </c>
      <c r="AT421">
        <f t="shared" si="188"/>
        <v>0.18</v>
      </c>
      <c r="BE421">
        <v>777013</v>
      </c>
      <c r="BH421">
        <v>0.45</v>
      </c>
      <c r="BI421">
        <f t="shared" si="189"/>
        <v>0.45</v>
      </c>
      <c r="BT421">
        <v>777013</v>
      </c>
      <c r="BW421">
        <v>0.31</v>
      </c>
      <c r="BX421">
        <f t="shared" si="190"/>
        <v>0.31</v>
      </c>
      <c r="CI421">
        <v>777013</v>
      </c>
      <c r="CL421">
        <v>0.49</v>
      </c>
      <c r="CM421">
        <f t="shared" si="191"/>
        <v>0.49</v>
      </c>
      <c r="CX421">
        <v>777013</v>
      </c>
      <c r="DA421">
        <v>0.49</v>
      </c>
      <c r="DB421">
        <f t="shared" si="192"/>
        <v>0.49</v>
      </c>
      <c r="DM421">
        <v>777013</v>
      </c>
      <c r="DP421">
        <v>0.5</v>
      </c>
      <c r="DQ421">
        <f t="shared" si="193"/>
        <v>0.5</v>
      </c>
      <c r="EB421">
        <v>777013</v>
      </c>
      <c r="EE421">
        <v>0.47</v>
      </c>
      <c r="EF421">
        <f t="shared" si="194"/>
        <v>0.47</v>
      </c>
      <c r="EQ421">
        <v>777013</v>
      </c>
      <c r="ET421">
        <v>0.47</v>
      </c>
      <c r="EU421">
        <f t="shared" si="195"/>
        <v>0.47</v>
      </c>
      <c r="FF421">
        <v>777013</v>
      </c>
      <c r="FI421">
        <v>0.5</v>
      </c>
      <c r="FJ421">
        <f t="shared" si="196"/>
        <v>0.5</v>
      </c>
      <c r="FU421">
        <v>777013</v>
      </c>
      <c r="FX421">
        <v>0.51</v>
      </c>
      <c r="FY421">
        <f t="shared" si="197"/>
        <v>0.51</v>
      </c>
      <c r="GJ421">
        <v>777013</v>
      </c>
      <c r="GM421">
        <v>0.49</v>
      </c>
      <c r="GN421">
        <f t="shared" si="198"/>
        <v>0.49</v>
      </c>
      <c r="GY421">
        <v>777013</v>
      </c>
      <c r="HB421">
        <v>0.56000000000000005</v>
      </c>
      <c r="HC421">
        <f t="shared" si="199"/>
        <v>0.56000000000000005</v>
      </c>
      <c r="HN421">
        <v>777013</v>
      </c>
      <c r="HQ421">
        <v>0.46</v>
      </c>
      <c r="HR421">
        <f t="shared" si="200"/>
        <v>0.46</v>
      </c>
      <c r="ID421">
        <v>777384</v>
      </c>
      <c r="IG421">
        <v>0.43</v>
      </c>
      <c r="IH421">
        <f t="shared" si="201"/>
        <v>0.43</v>
      </c>
      <c r="IS421">
        <v>777384</v>
      </c>
      <c r="IV421">
        <v>0.43</v>
      </c>
      <c r="IW421">
        <f t="shared" si="202"/>
        <v>0.43</v>
      </c>
      <c r="JH421">
        <v>777384</v>
      </c>
      <c r="JK421">
        <v>0.42</v>
      </c>
      <c r="JL421">
        <f t="shared" si="203"/>
        <v>0.42</v>
      </c>
      <c r="JW421">
        <v>777384</v>
      </c>
      <c r="JZ421">
        <v>0.41</v>
      </c>
      <c r="KA421">
        <f t="shared" si="204"/>
        <v>0.41</v>
      </c>
      <c r="KL421">
        <v>777384</v>
      </c>
      <c r="KO421">
        <v>0.43</v>
      </c>
      <c r="KP421">
        <f t="shared" si="205"/>
        <v>0.43</v>
      </c>
      <c r="LA421">
        <v>777384</v>
      </c>
      <c r="LD421">
        <v>0.41</v>
      </c>
      <c r="LE421">
        <f t="shared" si="206"/>
        <v>0.41</v>
      </c>
      <c r="LP421">
        <v>777384</v>
      </c>
      <c r="LS421">
        <v>0.45</v>
      </c>
      <c r="LT421">
        <f t="shared" si="207"/>
        <v>0.45</v>
      </c>
      <c r="ME421">
        <v>777384</v>
      </c>
      <c r="MH421">
        <v>0.43</v>
      </c>
      <c r="MI421">
        <f t="shared" si="208"/>
        <v>0.43</v>
      </c>
      <c r="MT421">
        <v>777384</v>
      </c>
      <c r="MW421">
        <v>0.5</v>
      </c>
      <c r="MX421">
        <f t="shared" si="209"/>
        <v>0.5</v>
      </c>
      <c r="NI421">
        <v>777384</v>
      </c>
      <c r="NL421">
        <v>0.42</v>
      </c>
      <c r="NM421">
        <f t="shared" si="210"/>
        <v>0.42</v>
      </c>
      <c r="NX421">
        <v>777384</v>
      </c>
      <c r="OA421">
        <v>0.41</v>
      </c>
      <c r="OB421">
        <f t="shared" si="211"/>
        <v>0.41</v>
      </c>
      <c r="OM421">
        <v>777384</v>
      </c>
      <c r="OP421">
        <v>0.43</v>
      </c>
      <c r="OQ421">
        <f t="shared" si="212"/>
        <v>0.43</v>
      </c>
      <c r="PB421">
        <v>777384</v>
      </c>
      <c r="PE421">
        <v>0.44</v>
      </c>
      <c r="PF421">
        <f t="shared" si="213"/>
        <v>0.44</v>
      </c>
      <c r="PQ421">
        <v>777384</v>
      </c>
      <c r="PT421">
        <v>0.46</v>
      </c>
      <c r="PU421">
        <f t="shared" si="214"/>
        <v>0.46</v>
      </c>
      <c r="QF421">
        <v>777384</v>
      </c>
      <c r="QI421">
        <v>0.45</v>
      </c>
      <c r="QJ421">
        <f t="shared" si="215"/>
        <v>0.45</v>
      </c>
      <c r="QU421">
        <v>777384</v>
      </c>
      <c r="QX421">
        <v>0.43</v>
      </c>
      <c r="QY421">
        <f t="shared" si="216"/>
        <v>0.43</v>
      </c>
    </row>
    <row r="422" spans="12:467" x14ac:dyDescent="0.2">
      <c r="L422">
        <v>777014</v>
      </c>
      <c r="O422">
        <v>0.48</v>
      </c>
      <c r="P422">
        <f t="shared" si="186"/>
        <v>0.48</v>
      </c>
      <c r="AA422">
        <v>777014</v>
      </c>
      <c r="AD422">
        <v>0.43</v>
      </c>
      <c r="AE422">
        <f t="shared" si="187"/>
        <v>0.43</v>
      </c>
      <c r="AP422">
        <v>777014</v>
      </c>
      <c r="AS422">
        <v>0.51</v>
      </c>
      <c r="AT422">
        <f t="shared" si="188"/>
        <v>0.51</v>
      </c>
      <c r="BE422">
        <v>777014</v>
      </c>
      <c r="BH422">
        <v>0.39</v>
      </c>
      <c r="BI422">
        <f t="shared" si="189"/>
        <v>0.39</v>
      </c>
      <c r="BT422">
        <v>777014</v>
      </c>
      <c r="BW422">
        <v>0.4</v>
      </c>
      <c r="BX422">
        <f t="shared" si="190"/>
        <v>0.4</v>
      </c>
      <c r="CI422">
        <v>777014</v>
      </c>
      <c r="CL422">
        <v>0.48</v>
      </c>
      <c r="CM422">
        <f t="shared" si="191"/>
        <v>0.48</v>
      </c>
      <c r="CX422">
        <v>777014</v>
      </c>
      <c r="DA422">
        <v>0.51</v>
      </c>
      <c r="DB422">
        <f t="shared" si="192"/>
        <v>0.51</v>
      </c>
      <c r="DM422">
        <v>777014</v>
      </c>
      <c r="DP422">
        <v>0.49</v>
      </c>
      <c r="DQ422">
        <f t="shared" si="193"/>
        <v>0.49</v>
      </c>
      <c r="EB422">
        <v>777014</v>
      </c>
      <c r="EE422">
        <v>0.51</v>
      </c>
      <c r="EF422">
        <f t="shared" si="194"/>
        <v>0.51</v>
      </c>
      <c r="EQ422">
        <v>777014</v>
      </c>
      <c r="ET422">
        <v>0.51</v>
      </c>
      <c r="EU422">
        <f t="shared" si="195"/>
        <v>0.51</v>
      </c>
      <c r="FF422">
        <v>777014</v>
      </c>
      <c r="FI422">
        <v>0.49</v>
      </c>
      <c r="FJ422">
        <f t="shared" si="196"/>
        <v>0.49</v>
      </c>
      <c r="FU422">
        <v>777014</v>
      </c>
      <c r="FX422">
        <v>0.46</v>
      </c>
      <c r="FY422">
        <f t="shared" si="197"/>
        <v>0.46</v>
      </c>
      <c r="GJ422">
        <v>777014</v>
      </c>
      <c r="GM422">
        <v>0.48</v>
      </c>
      <c r="GN422">
        <f t="shared" si="198"/>
        <v>0.48</v>
      </c>
      <c r="GY422">
        <v>777014</v>
      </c>
      <c r="HB422">
        <v>0.46</v>
      </c>
      <c r="HC422">
        <f t="shared" si="199"/>
        <v>0.46</v>
      </c>
      <c r="HN422">
        <v>777014</v>
      </c>
      <c r="HQ422">
        <v>0.46</v>
      </c>
      <c r="HR422">
        <f t="shared" si="200"/>
        <v>0.46</v>
      </c>
      <c r="ID422">
        <v>777385</v>
      </c>
      <c r="IG422">
        <v>0.41</v>
      </c>
      <c r="IH422">
        <f t="shared" si="201"/>
        <v>0.41</v>
      </c>
      <c r="IS422">
        <v>777385</v>
      </c>
      <c r="IV422">
        <v>0.39</v>
      </c>
      <c r="IW422">
        <f t="shared" si="202"/>
        <v>0.39</v>
      </c>
      <c r="JH422">
        <v>777385</v>
      </c>
      <c r="JK422">
        <v>0.4</v>
      </c>
      <c r="JL422">
        <f t="shared" si="203"/>
        <v>0.4</v>
      </c>
      <c r="JW422">
        <v>777385</v>
      </c>
      <c r="JZ422">
        <v>0.42</v>
      </c>
      <c r="KA422">
        <f t="shared" si="204"/>
        <v>0.42</v>
      </c>
      <c r="KL422">
        <v>777385</v>
      </c>
      <c r="KO422">
        <v>0.4</v>
      </c>
      <c r="KP422">
        <f t="shared" si="205"/>
        <v>0.4</v>
      </c>
      <c r="LA422">
        <v>777385</v>
      </c>
      <c r="LD422">
        <v>0.42</v>
      </c>
      <c r="LE422">
        <f t="shared" si="206"/>
        <v>0.42</v>
      </c>
      <c r="LP422">
        <v>777385</v>
      </c>
      <c r="LS422">
        <v>0.42</v>
      </c>
      <c r="LT422">
        <f t="shared" si="207"/>
        <v>0.42</v>
      </c>
      <c r="ME422">
        <v>777385</v>
      </c>
      <c r="MH422">
        <v>0.45</v>
      </c>
      <c r="MI422">
        <f t="shared" si="208"/>
        <v>0.45</v>
      </c>
      <c r="MT422">
        <v>777385</v>
      </c>
      <c r="MW422">
        <v>0.41</v>
      </c>
      <c r="MX422">
        <f t="shared" si="209"/>
        <v>0.41</v>
      </c>
      <c r="NI422">
        <v>777385</v>
      </c>
      <c r="NL422">
        <v>0.4</v>
      </c>
      <c r="NM422">
        <f t="shared" si="210"/>
        <v>0.4</v>
      </c>
      <c r="NX422">
        <v>777385</v>
      </c>
      <c r="OA422">
        <v>0.43</v>
      </c>
      <c r="OB422">
        <f t="shared" si="211"/>
        <v>0.43</v>
      </c>
      <c r="OM422">
        <v>777385</v>
      </c>
      <c r="OP422">
        <v>0.4</v>
      </c>
      <c r="OQ422">
        <f t="shared" si="212"/>
        <v>0.4</v>
      </c>
      <c r="PB422">
        <v>777385</v>
      </c>
      <c r="PE422">
        <v>0.41</v>
      </c>
      <c r="PF422">
        <f t="shared" si="213"/>
        <v>0.41</v>
      </c>
      <c r="PQ422">
        <v>777385</v>
      </c>
      <c r="PT422">
        <v>0.41</v>
      </c>
      <c r="PU422">
        <f t="shared" si="214"/>
        <v>0.41</v>
      </c>
      <c r="QF422">
        <v>777385</v>
      </c>
      <c r="QI422">
        <v>0.41</v>
      </c>
      <c r="QJ422">
        <f t="shared" si="215"/>
        <v>0.41</v>
      </c>
      <c r="QU422">
        <v>777385</v>
      </c>
      <c r="QX422">
        <v>0.39</v>
      </c>
      <c r="QY422">
        <f t="shared" si="216"/>
        <v>0.39</v>
      </c>
    </row>
    <row r="423" spans="12:467" x14ac:dyDescent="0.2">
      <c r="L423">
        <v>777016</v>
      </c>
      <c r="O423">
        <v>0.5</v>
      </c>
      <c r="P423">
        <f t="shared" si="186"/>
        <v>0.5</v>
      </c>
      <c r="AA423">
        <v>777016</v>
      </c>
      <c r="AD423">
        <v>0.5</v>
      </c>
      <c r="AE423">
        <f t="shared" si="187"/>
        <v>0.5</v>
      </c>
      <c r="AP423">
        <v>777016</v>
      </c>
      <c r="AS423">
        <v>0.27</v>
      </c>
      <c r="AT423">
        <f t="shared" si="188"/>
        <v>0.27</v>
      </c>
      <c r="BE423">
        <v>777016</v>
      </c>
      <c r="BH423">
        <v>0.46</v>
      </c>
      <c r="BI423">
        <f t="shared" si="189"/>
        <v>0.46</v>
      </c>
      <c r="BT423">
        <v>777016</v>
      </c>
      <c r="BW423">
        <v>0.37</v>
      </c>
      <c r="BX423">
        <f t="shared" si="190"/>
        <v>0.37</v>
      </c>
      <c r="CI423">
        <v>777016</v>
      </c>
      <c r="CL423">
        <v>0.48</v>
      </c>
      <c r="CM423">
        <f t="shared" si="191"/>
        <v>0.48</v>
      </c>
      <c r="CX423">
        <v>777016</v>
      </c>
      <c r="DA423">
        <v>0.48</v>
      </c>
      <c r="DB423">
        <f t="shared" si="192"/>
        <v>0.48</v>
      </c>
      <c r="DM423">
        <v>777016</v>
      </c>
      <c r="DP423">
        <v>0.49</v>
      </c>
      <c r="DQ423">
        <f t="shared" si="193"/>
        <v>0.49</v>
      </c>
      <c r="EB423">
        <v>777016</v>
      </c>
      <c r="EE423">
        <v>0.47</v>
      </c>
      <c r="EF423">
        <f t="shared" si="194"/>
        <v>0.47</v>
      </c>
      <c r="EQ423">
        <v>777016</v>
      </c>
      <c r="ET423">
        <v>0.47</v>
      </c>
      <c r="EU423">
        <f t="shared" si="195"/>
        <v>0.47</v>
      </c>
      <c r="FF423">
        <v>777016</v>
      </c>
      <c r="FI423">
        <v>0.53</v>
      </c>
      <c r="FJ423">
        <f t="shared" si="196"/>
        <v>0.53</v>
      </c>
      <c r="FU423">
        <v>777016</v>
      </c>
      <c r="FX423">
        <v>0.49</v>
      </c>
      <c r="FY423">
        <f t="shared" si="197"/>
        <v>0.49</v>
      </c>
      <c r="GJ423">
        <v>777016</v>
      </c>
      <c r="GM423">
        <v>0.49</v>
      </c>
      <c r="GN423">
        <f t="shared" si="198"/>
        <v>0.49</v>
      </c>
      <c r="GY423">
        <v>777016</v>
      </c>
      <c r="HB423">
        <v>0.56000000000000005</v>
      </c>
      <c r="HC423">
        <f t="shared" si="199"/>
        <v>0.56000000000000005</v>
      </c>
      <c r="HN423">
        <v>777016</v>
      </c>
      <c r="HQ423">
        <v>0.42</v>
      </c>
      <c r="HR423">
        <f t="shared" si="200"/>
        <v>0.42</v>
      </c>
      <c r="ID423">
        <v>777387</v>
      </c>
      <c r="IG423">
        <v>0.48</v>
      </c>
      <c r="IH423">
        <f t="shared" si="201"/>
        <v>0.48</v>
      </c>
      <c r="IS423">
        <v>777387</v>
      </c>
      <c r="IV423">
        <v>0.47</v>
      </c>
      <c r="IW423">
        <f t="shared" si="202"/>
        <v>0.47</v>
      </c>
      <c r="JH423">
        <v>777387</v>
      </c>
      <c r="JK423">
        <v>0.43</v>
      </c>
      <c r="JL423">
        <f t="shared" si="203"/>
        <v>0.43</v>
      </c>
      <c r="JW423">
        <v>777387</v>
      </c>
      <c r="JZ423">
        <v>0.43</v>
      </c>
      <c r="KA423">
        <f t="shared" si="204"/>
        <v>0.43</v>
      </c>
      <c r="KL423">
        <v>777387</v>
      </c>
      <c r="KO423">
        <v>0.43</v>
      </c>
      <c r="KP423">
        <f t="shared" si="205"/>
        <v>0.43</v>
      </c>
      <c r="LA423">
        <v>777387</v>
      </c>
      <c r="LD423">
        <v>0.44</v>
      </c>
      <c r="LE423">
        <f t="shared" si="206"/>
        <v>0.44</v>
      </c>
      <c r="LP423">
        <v>777387</v>
      </c>
      <c r="LS423">
        <v>0.44</v>
      </c>
      <c r="LT423">
        <f t="shared" si="207"/>
        <v>0.44</v>
      </c>
      <c r="ME423">
        <v>777387</v>
      </c>
      <c r="MH423">
        <v>0.47</v>
      </c>
      <c r="MI423">
        <f t="shared" si="208"/>
        <v>0.47</v>
      </c>
      <c r="MT423">
        <v>777387</v>
      </c>
      <c r="MW423">
        <v>0.48</v>
      </c>
      <c r="MX423">
        <f t="shared" si="209"/>
        <v>0.48</v>
      </c>
      <c r="NI423">
        <v>777387</v>
      </c>
      <c r="NL423">
        <v>0.43</v>
      </c>
      <c r="NM423">
        <f t="shared" si="210"/>
        <v>0.43</v>
      </c>
      <c r="NX423">
        <v>777387</v>
      </c>
      <c r="OA423">
        <v>0.49</v>
      </c>
      <c r="OB423">
        <f t="shared" si="211"/>
        <v>0.49</v>
      </c>
      <c r="OM423">
        <v>777387</v>
      </c>
      <c r="OP423">
        <v>0.42</v>
      </c>
      <c r="OQ423">
        <f t="shared" si="212"/>
        <v>0.42</v>
      </c>
      <c r="PB423">
        <v>777387</v>
      </c>
      <c r="PE423">
        <v>0.45</v>
      </c>
      <c r="PF423">
        <f t="shared" si="213"/>
        <v>0.45</v>
      </c>
      <c r="PQ423">
        <v>777387</v>
      </c>
      <c r="PT423">
        <v>0.45</v>
      </c>
      <c r="PU423">
        <f t="shared" si="214"/>
        <v>0.45</v>
      </c>
      <c r="QF423">
        <v>777387</v>
      </c>
      <c r="QI423">
        <v>0.46</v>
      </c>
      <c r="QJ423">
        <f t="shared" si="215"/>
        <v>0.46</v>
      </c>
      <c r="QU423">
        <v>777387</v>
      </c>
      <c r="QX423">
        <v>0.44</v>
      </c>
      <c r="QY423">
        <f t="shared" si="216"/>
        <v>0.44</v>
      </c>
    </row>
    <row r="424" spans="12:467" x14ac:dyDescent="0.2">
      <c r="L424">
        <v>776985</v>
      </c>
      <c r="O424">
        <v>0.48</v>
      </c>
      <c r="P424">
        <f t="shared" si="186"/>
        <v>0.48</v>
      </c>
      <c r="AA424">
        <v>776985</v>
      </c>
      <c r="AD424">
        <v>0.56999999999999995</v>
      </c>
      <c r="AE424">
        <f t="shared" si="187"/>
        <v>0.56999999999999995</v>
      </c>
      <c r="AP424">
        <v>776985</v>
      </c>
      <c r="AS424">
        <v>0.45</v>
      </c>
      <c r="AT424">
        <f t="shared" si="188"/>
        <v>0.45</v>
      </c>
      <c r="BE424">
        <v>776985</v>
      </c>
      <c r="BH424">
        <v>0.49</v>
      </c>
      <c r="BI424">
        <f t="shared" si="189"/>
        <v>0.49</v>
      </c>
      <c r="BT424">
        <v>776985</v>
      </c>
      <c r="BW424">
        <v>0.55000000000000004</v>
      </c>
      <c r="BX424">
        <f t="shared" si="190"/>
        <v>0.55000000000000004</v>
      </c>
      <c r="CI424">
        <v>776985</v>
      </c>
      <c r="CL424">
        <v>0.49</v>
      </c>
      <c r="CM424">
        <f t="shared" si="191"/>
        <v>0.49</v>
      </c>
      <c r="CX424">
        <v>776985</v>
      </c>
      <c r="DA424">
        <v>0.51</v>
      </c>
      <c r="DB424">
        <f t="shared" si="192"/>
        <v>0.51</v>
      </c>
      <c r="DM424">
        <v>776985</v>
      </c>
      <c r="DP424">
        <v>0.49</v>
      </c>
      <c r="DQ424">
        <f t="shared" si="193"/>
        <v>0.49</v>
      </c>
      <c r="EB424">
        <v>776985</v>
      </c>
      <c r="EE424">
        <v>0.47</v>
      </c>
      <c r="EF424">
        <f t="shared" si="194"/>
        <v>0.47</v>
      </c>
      <c r="EQ424">
        <v>776985</v>
      </c>
      <c r="ET424">
        <v>0.47</v>
      </c>
      <c r="EU424">
        <f t="shared" si="195"/>
        <v>0.47</v>
      </c>
      <c r="FF424">
        <v>776985</v>
      </c>
      <c r="FI424">
        <v>0.49</v>
      </c>
      <c r="FJ424">
        <f t="shared" si="196"/>
        <v>0.49</v>
      </c>
      <c r="FU424">
        <v>776985</v>
      </c>
      <c r="FX424">
        <v>0.51</v>
      </c>
      <c r="FY424">
        <f t="shared" si="197"/>
        <v>0.51</v>
      </c>
      <c r="GJ424">
        <v>776985</v>
      </c>
      <c r="GM424">
        <v>0.47</v>
      </c>
      <c r="GN424">
        <f t="shared" si="198"/>
        <v>0.47</v>
      </c>
      <c r="GY424">
        <v>776985</v>
      </c>
      <c r="HB424">
        <v>0.5</v>
      </c>
      <c r="HC424">
        <f t="shared" si="199"/>
        <v>0.5</v>
      </c>
      <c r="HN424">
        <v>776985</v>
      </c>
      <c r="HQ424">
        <v>0.5</v>
      </c>
      <c r="HR424">
        <f t="shared" si="200"/>
        <v>0.5</v>
      </c>
      <c r="ID424">
        <v>777357</v>
      </c>
      <c r="IG424">
        <v>0.44</v>
      </c>
      <c r="IH424">
        <f t="shared" si="201"/>
        <v>0.44</v>
      </c>
      <c r="IS424">
        <v>777357</v>
      </c>
      <c r="IV424">
        <v>0.4</v>
      </c>
      <c r="IW424">
        <f t="shared" si="202"/>
        <v>0.4</v>
      </c>
      <c r="JH424">
        <v>777357</v>
      </c>
      <c r="JK424">
        <v>0.44</v>
      </c>
      <c r="JL424">
        <f t="shared" si="203"/>
        <v>0.44</v>
      </c>
      <c r="JW424">
        <v>777357</v>
      </c>
      <c r="JZ424">
        <v>0.43</v>
      </c>
      <c r="KA424">
        <f t="shared" si="204"/>
        <v>0.43</v>
      </c>
      <c r="KL424">
        <v>777357</v>
      </c>
      <c r="KO424">
        <v>0.38</v>
      </c>
      <c r="KP424">
        <f t="shared" si="205"/>
        <v>0.38</v>
      </c>
      <c r="LA424">
        <v>777357</v>
      </c>
      <c r="LD424">
        <v>0.43</v>
      </c>
      <c r="LE424">
        <f t="shared" si="206"/>
        <v>0.43</v>
      </c>
      <c r="LP424">
        <v>777357</v>
      </c>
      <c r="LS424">
        <v>0.41</v>
      </c>
      <c r="LT424">
        <f t="shared" si="207"/>
        <v>0.41</v>
      </c>
      <c r="ME424">
        <v>777357</v>
      </c>
      <c r="MH424">
        <v>0.44</v>
      </c>
      <c r="MI424">
        <f t="shared" si="208"/>
        <v>0.44</v>
      </c>
      <c r="MT424">
        <v>777357</v>
      </c>
      <c r="MW424">
        <v>0.4</v>
      </c>
      <c r="MX424">
        <f t="shared" si="209"/>
        <v>0.4</v>
      </c>
      <c r="NI424">
        <v>777357</v>
      </c>
      <c r="NL424">
        <v>0.41</v>
      </c>
      <c r="NM424">
        <f t="shared" si="210"/>
        <v>0.41</v>
      </c>
      <c r="NX424">
        <v>777357</v>
      </c>
      <c r="OA424">
        <v>0.45</v>
      </c>
      <c r="OB424">
        <f t="shared" si="211"/>
        <v>0.45</v>
      </c>
      <c r="OM424">
        <v>777357</v>
      </c>
      <c r="OP424">
        <v>0.43</v>
      </c>
      <c r="OQ424">
        <f t="shared" si="212"/>
        <v>0.43</v>
      </c>
      <c r="PB424">
        <v>777357</v>
      </c>
      <c r="PE424">
        <v>0.44</v>
      </c>
      <c r="PF424">
        <f t="shared" si="213"/>
        <v>0.44</v>
      </c>
      <c r="PQ424">
        <v>777357</v>
      </c>
      <c r="PT424">
        <v>0.44</v>
      </c>
      <c r="PU424">
        <f t="shared" si="214"/>
        <v>0.44</v>
      </c>
      <c r="QF424">
        <v>777357</v>
      </c>
      <c r="QI424">
        <v>0.41</v>
      </c>
      <c r="QJ424">
        <f t="shared" si="215"/>
        <v>0.41</v>
      </c>
      <c r="QU424">
        <v>777357</v>
      </c>
      <c r="QX424">
        <v>0.41</v>
      </c>
      <c r="QY424">
        <f t="shared" si="216"/>
        <v>0.41</v>
      </c>
    </row>
    <row r="425" spans="12:467" x14ac:dyDescent="0.2">
      <c r="L425">
        <v>776990</v>
      </c>
      <c r="O425">
        <v>0.45</v>
      </c>
      <c r="P425">
        <f t="shared" si="186"/>
        <v>0.45</v>
      </c>
      <c r="AA425">
        <v>776990</v>
      </c>
      <c r="AD425">
        <v>0.16</v>
      </c>
      <c r="AE425">
        <f t="shared" si="187"/>
        <v>0.16</v>
      </c>
      <c r="AP425">
        <v>776990</v>
      </c>
      <c r="AS425">
        <v>0.27</v>
      </c>
      <c r="AT425">
        <f t="shared" si="188"/>
        <v>0.27</v>
      </c>
      <c r="BE425">
        <v>776990</v>
      </c>
      <c r="BH425">
        <v>0.27</v>
      </c>
      <c r="BI425">
        <f t="shared" si="189"/>
        <v>0.27</v>
      </c>
      <c r="BT425">
        <v>776990</v>
      </c>
      <c r="BW425">
        <v>0.31</v>
      </c>
      <c r="BX425">
        <f t="shared" si="190"/>
        <v>0.31</v>
      </c>
      <c r="CI425">
        <v>776990</v>
      </c>
      <c r="CL425">
        <v>0.28999999999999998</v>
      </c>
      <c r="CM425">
        <f t="shared" si="191"/>
        <v>0.28999999999999998</v>
      </c>
      <c r="CX425">
        <v>776990</v>
      </c>
      <c r="DA425">
        <v>0.48</v>
      </c>
      <c r="DB425">
        <f t="shared" si="192"/>
        <v>0.48</v>
      </c>
      <c r="DM425">
        <v>776990</v>
      </c>
      <c r="DP425">
        <v>0.49</v>
      </c>
      <c r="DQ425">
        <f t="shared" si="193"/>
        <v>0.49</v>
      </c>
      <c r="EB425">
        <v>776990</v>
      </c>
      <c r="EE425">
        <v>0.35</v>
      </c>
      <c r="EF425">
        <f t="shared" si="194"/>
        <v>0.35</v>
      </c>
      <c r="EQ425">
        <v>776990</v>
      </c>
      <c r="ET425">
        <v>0.35</v>
      </c>
      <c r="EU425">
        <f t="shared" si="195"/>
        <v>0.35</v>
      </c>
      <c r="FF425">
        <v>776990</v>
      </c>
      <c r="FI425">
        <v>0.49</v>
      </c>
      <c r="FJ425">
        <f t="shared" si="196"/>
        <v>0.49</v>
      </c>
      <c r="FU425">
        <v>776990</v>
      </c>
      <c r="FX425">
        <v>0.47</v>
      </c>
      <c r="FY425">
        <f t="shared" si="197"/>
        <v>0.47</v>
      </c>
      <c r="GJ425">
        <v>776990</v>
      </c>
      <c r="GM425">
        <v>0.33</v>
      </c>
      <c r="GN425">
        <f t="shared" si="198"/>
        <v>0.33</v>
      </c>
      <c r="GY425">
        <v>776990</v>
      </c>
      <c r="HB425">
        <v>0.3</v>
      </c>
      <c r="HC425">
        <f t="shared" si="199"/>
        <v>0.3</v>
      </c>
      <c r="HN425">
        <v>776990</v>
      </c>
      <c r="HQ425">
        <v>0.2</v>
      </c>
      <c r="HR425">
        <f t="shared" si="200"/>
        <v>0.2</v>
      </c>
      <c r="ID425">
        <v>777359</v>
      </c>
      <c r="IG425">
        <v>0.45</v>
      </c>
      <c r="IH425">
        <f t="shared" si="201"/>
        <v>0.45</v>
      </c>
      <c r="IS425">
        <v>777359</v>
      </c>
      <c r="IV425">
        <v>0.44</v>
      </c>
      <c r="IW425">
        <f t="shared" si="202"/>
        <v>0.44</v>
      </c>
      <c r="JH425">
        <v>777359</v>
      </c>
      <c r="JK425">
        <v>0.43</v>
      </c>
      <c r="JL425">
        <f t="shared" si="203"/>
        <v>0.43</v>
      </c>
      <c r="JW425">
        <v>777359</v>
      </c>
      <c r="JZ425">
        <v>0.42</v>
      </c>
      <c r="KA425">
        <f t="shared" si="204"/>
        <v>0.42</v>
      </c>
      <c r="KL425">
        <v>777359</v>
      </c>
      <c r="KO425">
        <v>0.43</v>
      </c>
      <c r="KP425">
        <f t="shared" si="205"/>
        <v>0.43</v>
      </c>
      <c r="LA425">
        <v>777359</v>
      </c>
      <c r="LD425">
        <v>0.44</v>
      </c>
      <c r="LE425">
        <f t="shared" si="206"/>
        <v>0.44</v>
      </c>
      <c r="LP425">
        <v>777359</v>
      </c>
      <c r="LS425">
        <v>0.45</v>
      </c>
      <c r="LT425">
        <f t="shared" si="207"/>
        <v>0.45</v>
      </c>
      <c r="ME425">
        <v>777359</v>
      </c>
      <c r="MH425">
        <v>0.41</v>
      </c>
      <c r="MI425">
        <f t="shared" si="208"/>
        <v>0.41</v>
      </c>
      <c r="MT425">
        <v>777359</v>
      </c>
      <c r="MW425">
        <v>0.38</v>
      </c>
      <c r="MX425">
        <f t="shared" si="209"/>
        <v>0.38</v>
      </c>
      <c r="NI425">
        <v>777359</v>
      </c>
      <c r="NL425">
        <v>0.42</v>
      </c>
      <c r="NM425">
        <f t="shared" si="210"/>
        <v>0.42</v>
      </c>
      <c r="NX425">
        <v>777359</v>
      </c>
      <c r="OA425">
        <v>0.45</v>
      </c>
      <c r="OB425">
        <f t="shared" si="211"/>
        <v>0.45</v>
      </c>
      <c r="OM425">
        <v>777359</v>
      </c>
      <c r="OP425">
        <v>0.45</v>
      </c>
      <c r="OQ425">
        <f t="shared" si="212"/>
        <v>0.45</v>
      </c>
      <c r="PB425">
        <v>777359</v>
      </c>
      <c r="PE425">
        <v>0.48</v>
      </c>
      <c r="PF425">
        <f t="shared" si="213"/>
        <v>0.48</v>
      </c>
      <c r="PQ425">
        <v>777359</v>
      </c>
      <c r="PT425">
        <v>0.46</v>
      </c>
      <c r="PU425">
        <f t="shared" si="214"/>
        <v>0.46</v>
      </c>
      <c r="QF425">
        <v>777359</v>
      </c>
      <c r="QI425">
        <v>0.47</v>
      </c>
      <c r="QJ425">
        <f t="shared" si="215"/>
        <v>0.47</v>
      </c>
      <c r="QU425">
        <v>777359</v>
      </c>
      <c r="QX425">
        <v>0.44</v>
      </c>
      <c r="QY425">
        <f t="shared" si="216"/>
        <v>0.44</v>
      </c>
    </row>
    <row r="426" spans="12:467" x14ac:dyDescent="0.2">
      <c r="L426">
        <v>776992</v>
      </c>
      <c r="O426">
        <v>0.55000000000000004</v>
      </c>
      <c r="P426">
        <f t="shared" si="186"/>
        <v>0.55000000000000004</v>
      </c>
      <c r="AA426">
        <v>776992</v>
      </c>
      <c r="AD426">
        <v>0.63</v>
      </c>
      <c r="AE426">
        <f t="shared" si="187"/>
        <v>0.63</v>
      </c>
      <c r="AP426">
        <v>776992</v>
      </c>
      <c r="AS426">
        <v>0.43</v>
      </c>
      <c r="AT426">
        <f t="shared" si="188"/>
        <v>0.43</v>
      </c>
      <c r="BE426">
        <v>776992</v>
      </c>
      <c r="BH426">
        <v>0.54</v>
      </c>
      <c r="BI426">
        <f t="shared" si="189"/>
        <v>0.54</v>
      </c>
      <c r="BT426">
        <v>776992</v>
      </c>
      <c r="BW426">
        <v>0.44</v>
      </c>
      <c r="BX426">
        <f t="shared" si="190"/>
        <v>0.44</v>
      </c>
      <c r="CI426">
        <v>776992</v>
      </c>
      <c r="CL426">
        <v>0.56999999999999995</v>
      </c>
      <c r="CM426">
        <f t="shared" si="191"/>
        <v>0.56999999999999995</v>
      </c>
      <c r="CX426">
        <v>776992</v>
      </c>
      <c r="DA426">
        <v>0.54</v>
      </c>
      <c r="DB426">
        <f t="shared" si="192"/>
        <v>0.54</v>
      </c>
      <c r="DM426">
        <v>776992</v>
      </c>
      <c r="DP426">
        <v>0.52</v>
      </c>
      <c r="DQ426">
        <f t="shared" si="193"/>
        <v>0.52</v>
      </c>
      <c r="EB426">
        <v>776992</v>
      </c>
      <c r="EE426">
        <v>0.56000000000000005</v>
      </c>
      <c r="EF426">
        <f t="shared" si="194"/>
        <v>0.56000000000000005</v>
      </c>
      <c r="EQ426">
        <v>776992</v>
      </c>
      <c r="ET426">
        <v>0.56000000000000005</v>
      </c>
      <c r="EU426">
        <f t="shared" si="195"/>
        <v>0.56000000000000005</v>
      </c>
      <c r="FF426">
        <v>776992</v>
      </c>
      <c r="FI426">
        <v>0.55000000000000004</v>
      </c>
      <c r="FJ426">
        <f t="shared" si="196"/>
        <v>0.55000000000000004</v>
      </c>
      <c r="FU426">
        <v>776992</v>
      </c>
      <c r="FX426">
        <v>0.55000000000000004</v>
      </c>
      <c r="FY426">
        <f t="shared" si="197"/>
        <v>0.55000000000000004</v>
      </c>
      <c r="GJ426">
        <v>776992</v>
      </c>
      <c r="GM426">
        <v>0.54</v>
      </c>
      <c r="GN426">
        <f t="shared" si="198"/>
        <v>0.54</v>
      </c>
      <c r="GY426">
        <v>776992</v>
      </c>
      <c r="HB426">
        <v>0.56000000000000005</v>
      </c>
      <c r="HC426">
        <f t="shared" si="199"/>
        <v>0.56000000000000005</v>
      </c>
      <c r="HN426">
        <v>776992</v>
      </c>
      <c r="HQ426">
        <v>0.57999999999999996</v>
      </c>
      <c r="HR426">
        <f t="shared" si="200"/>
        <v>0.57999999999999996</v>
      </c>
      <c r="ID426">
        <v>777360</v>
      </c>
      <c r="IG426">
        <v>0.53</v>
      </c>
      <c r="IH426">
        <f t="shared" si="201"/>
        <v>0.53</v>
      </c>
      <c r="IS426">
        <v>777360</v>
      </c>
      <c r="IV426">
        <v>0.55000000000000004</v>
      </c>
      <c r="IW426">
        <f t="shared" si="202"/>
        <v>0.55000000000000004</v>
      </c>
      <c r="JH426">
        <v>777360</v>
      </c>
      <c r="JK426">
        <v>0.53</v>
      </c>
      <c r="JL426">
        <f t="shared" si="203"/>
        <v>0.53</v>
      </c>
      <c r="JW426">
        <v>777360</v>
      </c>
      <c r="JZ426">
        <v>0.55000000000000004</v>
      </c>
      <c r="KA426">
        <f t="shared" si="204"/>
        <v>0.55000000000000004</v>
      </c>
      <c r="KL426">
        <v>777360</v>
      </c>
      <c r="KO426">
        <v>0.48</v>
      </c>
      <c r="KP426">
        <f t="shared" si="205"/>
        <v>0.48</v>
      </c>
      <c r="LA426">
        <v>777360</v>
      </c>
      <c r="LD426">
        <v>0.53</v>
      </c>
      <c r="LE426">
        <f t="shared" si="206"/>
        <v>0.53</v>
      </c>
      <c r="LP426">
        <v>777360</v>
      </c>
      <c r="LS426">
        <v>0.51</v>
      </c>
      <c r="LT426">
        <f t="shared" si="207"/>
        <v>0.51</v>
      </c>
      <c r="ME426">
        <v>777360</v>
      </c>
      <c r="MH426">
        <v>0.49</v>
      </c>
      <c r="MI426">
        <f t="shared" si="208"/>
        <v>0.49</v>
      </c>
      <c r="MT426">
        <v>777360</v>
      </c>
      <c r="MW426">
        <v>0.53</v>
      </c>
      <c r="MX426">
        <f t="shared" si="209"/>
        <v>0.53</v>
      </c>
      <c r="NI426">
        <v>777360</v>
      </c>
      <c r="NL426">
        <v>0.55000000000000004</v>
      </c>
      <c r="NM426">
        <f t="shared" si="210"/>
        <v>0.55000000000000004</v>
      </c>
      <c r="NX426">
        <v>777360</v>
      </c>
      <c r="OA426">
        <v>0.56999999999999995</v>
      </c>
      <c r="OB426">
        <f t="shared" si="211"/>
        <v>0.56999999999999995</v>
      </c>
      <c r="OM426">
        <v>777360</v>
      </c>
      <c r="OP426">
        <v>0.55000000000000004</v>
      </c>
      <c r="OQ426">
        <f t="shared" si="212"/>
        <v>0.55000000000000004</v>
      </c>
      <c r="PB426">
        <v>777360</v>
      </c>
      <c r="PE426">
        <v>0.54</v>
      </c>
      <c r="PF426">
        <f t="shared" si="213"/>
        <v>0.54</v>
      </c>
      <c r="PQ426">
        <v>777360</v>
      </c>
      <c r="PT426">
        <v>0.56000000000000005</v>
      </c>
      <c r="PU426">
        <f t="shared" si="214"/>
        <v>0.56000000000000005</v>
      </c>
      <c r="QF426">
        <v>777360</v>
      </c>
      <c r="QI426">
        <v>0.55000000000000004</v>
      </c>
      <c r="QJ426">
        <f t="shared" si="215"/>
        <v>0.55000000000000004</v>
      </c>
      <c r="QU426">
        <v>777360</v>
      </c>
      <c r="QX426">
        <v>0.55000000000000004</v>
      </c>
      <c r="QY426">
        <f t="shared" si="216"/>
        <v>0.55000000000000004</v>
      </c>
    </row>
    <row r="427" spans="12:467" x14ac:dyDescent="0.2">
      <c r="L427">
        <v>776993</v>
      </c>
      <c r="O427">
        <v>0.43</v>
      </c>
      <c r="P427">
        <f t="shared" si="186"/>
        <v>0.43</v>
      </c>
      <c r="AA427">
        <v>776993</v>
      </c>
      <c r="AD427">
        <v>0.51</v>
      </c>
      <c r="AE427">
        <f t="shared" si="187"/>
        <v>0.51</v>
      </c>
      <c r="AP427">
        <v>776993</v>
      </c>
      <c r="AS427">
        <v>0.71</v>
      </c>
      <c r="AT427">
        <f t="shared" si="188"/>
        <v>0.71</v>
      </c>
      <c r="BE427">
        <v>776993</v>
      </c>
      <c r="BH427">
        <v>0.49</v>
      </c>
      <c r="BI427">
        <f t="shared" si="189"/>
        <v>0.49</v>
      </c>
      <c r="BT427">
        <v>776993</v>
      </c>
      <c r="BW427">
        <v>0.56000000000000005</v>
      </c>
      <c r="BX427">
        <f t="shared" si="190"/>
        <v>0.56000000000000005</v>
      </c>
      <c r="CI427">
        <v>776993</v>
      </c>
      <c r="CL427">
        <v>0.5</v>
      </c>
      <c r="CM427">
        <f t="shared" si="191"/>
        <v>0.5</v>
      </c>
      <c r="CX427">
        <v>776993</v>
      </c>
      <c r="DA427">
        <v>0.52</v>
      </c>
      <c r="DB427">
        <f t="shared" si="192"/>
        <v>0.52</v>
      </c>
      <c r="DM427">
        <v>776993</v>
      </c>
      <c r="DP427">
        <v>0.49</v>
      </c>
      <c r="DQ427">
        <f t="shared" si="193"/>
        <v>0.49</v>
      </c>
      <c r="EB427">
        <v>776993</v>
      </c>
      <c r="EE427">
        <v>0.51</v>
      </c>
      <c r="EF427">
        <f t="shared" si="194"/>
        <v>0.51</v>
      </c>
      <c r="EQ427">
        <v>776993</v>
      </c>
      <c r="ET427">
        <v>0.51</v>
      </c>
      <c r="EU427">
        <f t="shared" si="195"/>
        <v>0.51</v>
      </c>
      <c r="FF427">
        <v>776993</v>
      </c>
      <c r="FI427">
        <v>0.51</v>
      </c>
      <c r="FJ427">
        <f t="shared" si="196"/>
        <v>0.51</v>
      </c>
      <c r="FU427">
        <v>776993</v>
      </c>
      <c r="FX427">
        <v>0.49</v>
      </c>
      <c r="FY427">
        <f t="shared" si="197"/>
        <v>0.49</v>
      </c>
      <c r="GJ427">
        <v>776993</v>
      </c>
      <c r="GM427">
        <v>0.49</v>
      </c>
      <c r="GN427">
        <f t="shared" si="198"/>
        <v>0.49</v>
      </c>
      <c r="GY427">
        <v>776993</v>
      </c>
      <c r="HB427">
        <v>0.46</v>
      </c>
      <c r="HC427">
        <f t="shared" si="199"/>
        <v>0.46</v>
      </c>
      <c r="HN427">
        <v>776993</v>
      </c>
      <c r="HQ427">
        <v>0.52</v>
      </c>
      <c r="HR427">
        <f t="shared" si="200"/>
        <v>0.52</v>
      </c>
      <c r="ID427">
        <v>777361</v>
      </c>
      <c r="IG427">
        <v>0.53</v>
      </c>
      <c r="IH427">
        <f t="shared" si="201"/>
        <v>0.53</v>
      </c>
      <c r="IS427">
        <v>777361</v>
      </c>
      <c r="IV427">
        <v>0.5</v>
      </c>
      <c r="IW427">
        <f t="shared" si="202"/>
        <v>0.5</v>
      </c>
      <c r="JH427">
        <v>777361</v>
      </c>
      <c r="JK427">
        <v>0.52</v>
      </c>
      <c r="JL427">
        <f t="shared" si="203"/>
        <v>0.52</v>
      </c>
      <c r="JW427">
        <v>777361</v>
      </c>
      <c r="JZ427">
        <v>0.47</v>
      </c>
      <c r="KA427">
        <f t="shared" si="204"/>
        <v>0.47</v>
      </c>
      <c r="KL427">
        <v>777361</v>
      </c>
      <c r="KO427">
        <v>0.5</v>
      </c>
      <c r="KP427">
        <f t="shared" si="205"/>
        <v>0.5</v>
      </c>
      <c r="LA427">
        <v>777361</v>
      </c>
      <c r="LD427">
        <v>0.5</v>
      </c>
      <c r="LE427">
        <f t="shared" si="206"/>
        <v>0.5</v>
      </c>
      <c r="LP427">
        <v>777361</v>
      </c>
      <c r="LS427">
        <v>0.48</v>
      </c>
      <c r="LT427">
        <f t="shared" si="207"/>
        <v>0.48</v>
      </c>
      <c r="ME427">
        <v>777361</v>
      </c>
      <c r="MH427">
        <v>0.56000000000000005</v>
      </c>
      <c r="MI427">
        <f t="shared" si="208"/>
        <v>0.56000000000000005</v>
      </c>
      <c r="MT427">
        <v>777361</v>
      </c>
      <c r="MW427">
        <v>0.59</v>
      </c>
      <c r="MX427">
        <f t="shared" si="209"/>
        <v>0.59</v>
      </c>
      <c r="NI427">
        <v>777361</v>
      </c>
      <c r="NL427">
        <v>0.48</v>
      </c>
      <c r="NM427">
        <f t="shared" si="210"/>
        <v>0.48</v>
      </c>
      <c r="NX427">
        <v>777361</v>
      </c>
      <c r="OA427">
        <v>0.51</v>
      </c>
      <c r="OB427">
        <f t="shared" si="211"/>
        <v>0.51</v>
      </c>
      <c r="OM427">
        <v>777361</v>
      </c>
      <c r="OP427">
        <v>0.5</v>
      </c>
      <c r="OQ427">
        <f t="shared" si="212"/>
        <v>0.5</v>
      </c>
      <c r="PB427">
        <v>777361</v>
      </c>
      <c r="PE427">
        <v>0.52</v>
      </c>
      <c r="PF427">
        <f t="shared" si="213"/>
        <v>0.52</v>
      </c>
      <c r="PQ427">
        <v>777361</v>
      </c>
      <c r="PT427">
        <v>0.49</v>
      </c>
      <c r="PU427">
        <f t="shared" si="214"/>
        <v>0.49</v>
      </c>
      <c r="QF427">
        <v>777361</v>
      </c>
      <c r="QI427">
        <v>0.45</v>
      </c>
      <c r="QJ427">
        <f t="shared" si="215"/>
        <v>0.45</v>
      </c>
      <c r="QU427">
        <v>777361</v>
      </c>
      <c r="QX427">
        <v>0.5</v>
      </c>
      <c r="QY427">
        <f t="shared" si="216"/>
        <v>0.5</v>
      </c>
    </row>
    <row r="428" spans="12:467" x14ac:dyDescent="0.2">
      <c r="L428">
        <v>776995</v>
      </c>
      <c r="O428">
        <v>0.4</v>
      </c>
      <c r="P428">
        <f t="shared" si="186"/>
        <v>0.4</v>
      </c>
      <c r="AA428">
        <v>776995</v>
      </c>
      <c r="AD428">
        <v>0.42</v>
      </c>
      <c r="AE428">
        <f t="shared" si="187"/>
        <v>0.42</v>
      </c>
      <c r="AP428">
        <v>776995</v>
      </c>
      <c r="AS428">
        <v>0.16</v>
      </c>
      <c r="AT428">
        <f t="shared" si="188"/>
        <v>0.16</v>
      </c>
      <c r="BE428">
        <v>776995</v>
      </c>
      <c r="BH428">
        <v>0.47</v>
      </c>
      <c r="BI428">
        <f t="shared" si="189"/>
        <v>0.47</v>
      </c>
      <c r="BT428">
        <v>776995</v>
      </c>
      <c r="BW428">
        <v>0.47</v>
      </c>
      <c r="BX428">
        <f t="shared" si="190"/>
        <v>0.47</v>
      </c>
      <c r="CI428">
        <v>776995</v>
      </c>
      <c r="CL428">
        <v>0.41</v>
      </c>
      <c r="CM428">
        <f t="shared" si="191"/>
        <v>0.41</v>
      </c>
      <c r="CX428">
        <v>776995</v>
      </c>
      <c r="DA428">
        <v>0.43</v>
      </c>
      <c r="DB428">
        <f t="shared" si="192"/>
        <v>0.43</v>
      </c>
      <c r="DM428">
        <v>776995</v>
      </c>
      <c r="DP428">
        <v>0.4</v>
      </c>
      <c r="DQ428">
        <f t="shared" si="193"/>
        <v>0.4</v>
      </c>
      <c r="EB428">
        <v>776995</v>
      </c>
      <c r="EE428">
        <v>0.4</v>
      </c>
      <c r="EF428">
        <f t="shared" si="194"/>
        <v>0.4</v>
      </c>
      <c r="EQ428">
        <v>776995</v>
      </c>
      <c r="ET428">
        <v>0.4</v>
      </c>
      <c r="EU428">
        <f t="shared" si="195"/>
        <v>0.4</v>
      </c>
      <c r="FF428">
        <v>776995</v>
      </c>
      <c r="FI428">
        <v>0.44</v>
      </c>
      <c r="FJ428">
        <f t="shared" si="196"/>
        <v>0.44</v>
      </c>
      <c r="FU428">
        <v>776995</v>
      </c>
      <c r="FX428">
        <v>0.44</v>
      </c>
      <c r="FY428">
        <f t="shared" si="197"/>
        <v>0.44</v>
      </c>
      <c r="GJ428">
        <v>776995</v>
      </c>
      <c r="GM428">
        <v>0.41</v>
      </c>
      <c r="GN428">
        <f t="shared" si="198"/>
        <v>0.41</v>
      </c>
      <c r="GY428">
        <v>776995</v>
      </c>
      <c r="HB428">
        <v>0.42</v>
      </c>
      <c r="HC428">
        <f t="shared" si="199"/>
        <v>0.42</v>
      </c>
      <c r="HN428">
        <v>776995</v>
      </c>
      <c r="HQ428">
        <v>0.41</v>
      </c>
      <c r="HR428">
        <f t="shared" si="200"/>
        <v>0.41</v>
      </c>
      <c r="ID428">
        <v>777362</v>
      </c>
      <c r="IG428">
        <v>0.53</v>
      </c>
      <c r="IH428">
        <f t="shared" si="201"/>
        <v>0.53</v>
      </c>
      <c r="IS428">
        <v>777362</v>
      </c>
      <c r="IV428">
        <v>0.51</v>
      </c>
      <c r="IW428">
        <f t="shared" si="202"/>
        <v>0.51</v>
      </c>
      <c r="JH428">
        <v>777362</v>
      </c>
      <c r="JK428">
        <v>0.52</v>
      </c>
      <c r="JL428">
        <f t="shared" si="203"/>
        <v>0.52</v>
      </c>
      <c r="JW428">
        <v>777362</v>
      </c>
      <c r="JZ428">
        <v>0.52</v>
      </c>
      <c r="KA428">
        <f t="shared" si="204"/>
        <v>0.52</v>
      </c>
      <c r="KL428">
        <v>777362</v>
      </c>
      <c r="KO428">
        <v>0.5</v>
      </c>
      <c r="KP428">
        <f t="shared" si="205"/>
        <v>0.5</v>
      </c>
      <c r="LA428">
        <v>777362</v>
      </c>
      <c r="LD428">
        <v>0.51</v>
      </c>
      <c r="LE428">
        <f t="shared" si="206"/>
        <v>0.51</v>
      </c>
      <c r="LP428">
        <v>777362</v>
      </c>
      <c r="LS428">
        <v>0.51</v>
      </c>
      <c r="LT428">
        <f t="shared" si="207"/>
        <v>0.51</v>
      </c>
      <c r="ME428">
        <v>777362</v>
      </c>
      <c r="MH428">
        <v>0.56000000000000005</v>
      </c>
      <c r="MI428">
        <f t="shared" si="208"/>
        <v>0.56000000000000005</v>
      </c>
      <c r="MT428">
        <v>777362</v>
      </c>
      <c r="MW428">
        <v>0.57999999999999996</v>
      </c>
      <c r="MX428">
        <f t="shared" si="209"/>
        <v>0.57999999999999996</v>
      </c>
      <c r="NI428">
        <v>777362</v>
      </c>
      <c r="NL428">
        <v>0.5</v>
      </c>
      <c r="NM428">
        <f t="shared" si="210"/>
        <v>0.5</v>
      </c>
      <c r="NX428">
        <v>777362</v>
      </c>
      <c r="OA428">
        <v>0.52</v>
      </c>
      <c r="OB428">
        <f t="shared" si="211"/>
        <v>0.52</v>
      </c>
      <c r="OM428">
        <v>777362</v>
      </c>
      <c r="OP428">
        <v>0.52</v>
      </c>
      <c r="OQ428">
        <f t="shared" si="212"/>
        <v>0.52</v>
      </c>
      <c r="PB428">
        <v>777362</v>
      </c>
      <c r="PE428">
        <v>0.53</v>
      </c>
      <c r="PF428">
        <f t="shared" si="213"/>
        <v>0.53</v>
      </c>
      <c r="PQ428">
        <v>777362</v>
      </c>
      <c r="PT428">
        <v>0.51</v>
      </c>
      <c r="PU428">
        <f t="shared" si="214"/>
        <v>0.51</v>
      </c>
      <c r="QF428">
        <v>777362</v>
      </c>
      <c r="QI428">
        <v>0.5</v>
      </c>
      <c r="QJ428">
        <f t="shared" si="215"/>
        <v>0.5</v>
      </c>
      <c r="QU428">
        <v>777362</v>
      </c>
      <c r="QX428">
        <v>0.53</v>
      </c>
      <c r="QY428">
        <f t="shared" si="216"/>
        <v>0.53</v>
      </c>
    </row>
    <row r="429" spans="12:467" x14ac:dyDescent="0.2">
      <c r="L429">
        <v>776996</v>
      </c>
      <c r="O429">
        <v>0.56000000000000005</v>
      </c>
      <c r="P429">
        <f t="shared" si="186"/>
        <v>0.56000000000000005</v>
      </c>
      <c r="AA429">
        <v>776996</v>
      </c>
      <c r="AD429">
        <v>0.56999999999999995</v>
      </c>
      <c r="AE429">
        <f t="shared" si="187"/>
        <v>0.56999999999999995</v>
      </c>
      <c r="AP429">
        <v>776996</v>
      </c>
      <c r="AS429">
        <v>0.75</v>
      </c>
      <c r="AT429">
        <f t="shared" si="188"/>
        <v>0.75</v>
      </c>
      <c r="BE429">
        <v>776996</v>
      </c>
      <c r="BH429">
        <v>0.59</v>
      </c>
      <c r="BI429">
        <f t="shared" si="189"/>
        <v>0.59</v>
      </c>
      <c r="BT429">
        <v>776996</v>
      </c>
      <c r="BW429">
        <v>0.55000000000000004</v>
      </c>
      <c r="BX429">
        <f t="shared" si="190"/>
        <v>0.55000000000000004</v>
      </c>
      <c r="CI429">
        <v>776996</v>
      </c>
      <c r="CL429">
        <v>0.6</v>
      </c>
      <c r="CM429">
        <f t="shared" si="191"/>
        <v>0.6</v>
      </c>
      <c r="CX429">
        <v>776996</v>
      </c>
      <c r="DA429">
        <v>0.56999999999999995</v>
      </c>
      <c r="DB429">
        <f t="shared" si="192"/>
        <v>0.56999999999999995</v>
      </c>
      <c r="DM429">
        <v>776996</v>
      </c>
      <c r="DP429">
        <v>0.55000000000000004</v>
      </c>
      <c r="DQ429">
        <f t="shared" si="193"/>
        <v>0.55000000000000004</v>
      </c>
      <c r="EB429">
        <v>776996</v>
      </c>
      <c r="EE429">
        <v>0.6</v>
      </c>
      <c r="EF429">
        <f t="shared" si="194"/>
        <v>0.6</v>
      </c>
      <c r="EQ429">
        <v>776996</v>
      </c>
      <c r="ET429">
        <v>0.6</v>
      </c>
      <c r="EU429">
        <f t="shared" si="195"/>
        <v>0.6</v>
      </c>
      <c r="FF429">
        <v>776996</v>
      </c>
      <c r="FI429">
        <v>0.59</v>
      </c>
      <c r="FJ429">
        <f t="shared" si="196"/>
        <v>0.59</v>
      </c>
      <c r="FU429">
        <v>776996</v>
      </c>
      <c r="FX429">
        <v>0.59</v>
      </c>
      <c r="FY429">
        <f t="shared" si="197"/>
        <v>0.59</v>
      </c>
      <c r="GJ429">
        <v>776996</v>
      </c>
      <c r="GM429">
        <v>0.56999999999999995</v>
      </c>
      <c r="GN429">
        <f t="shared" si="198"/>
        <v>0.56999999999999995</v>
      </c>
      <c r="GY429">
        <v>776996</v>
      </c>
      <c r="HB429">
        <v>0.59</v>
      </c>
      <c r="HC429">
        <f t="shared" si="199"/>
        <v>0.59</v>
      </c>
      <c r="HN429">
        <v>776996</v>
      </c>
      <c r="HQ429">
        <v>0.52</v>
      </c>
      <c r="HR429">
        <f t="shared" si="200"/>
        <v>0.52</v>
      </c>
      <c r="ID429">
        <v>777363</v>
      </c>
      <c r="IG429">
        <v>0.52</v>
      </c>
      <c r="IH429">
        <f t="shared" si="201"/>
        <v>0.52</v>
      </c>
      <c r="IS429">
        <v>777363</v>
      </c>
      <c r="IV429">
        <v>0.49</v>
      </c>
      <c r="IW429">
        <f t="shared" si="202"/>
        <v>0.49</v>
      </c>
      <c r="JH429">
        <v>777363</v>
      </c>
      <c r="JK429">
        <v>0.49</v>
      </c>
      <c r="JL429">
        <f t="shared" si="203"/>
        <v>0.49</v>
      </c>
      <c r="JW429">
        <v>777363</v>
      </c>
      <c r="JZ429">
        <v>0.51</v>
      </c>
      <c r="KA429">
        <f t="shared" si="204"/>
        <v>0.51</v>
      </c>
      <c r="KL429">
        <v>777363</v>
      </c>
      <c r="KO429">
        <v>0.47</v>
      </c>
      <c r="KP429">
        <f t="shared" si="205"/>
        <v>0.47</v>
      </c>
      <c r="LA429">
        <v>777363</v>
      </c>
      <c r="LD429">
        <v>0.5</v>
      </c>
      <c r="LE429">
        <f t="shared" si="206"/>
        <v>0.5</v>
      </c>
      <c r="LP429">
        <v>777363</v>
      </c>
      <c r="LS429">
        <v>0.49</v>
      </c>
      <c r="LT429">
        <f t="shared" si="207"/>
        <v>0.49</v>
      </c>
      <c r="ME429">
        <v>777363</v>
      </c>
      <c r="MH429">
        <v>0.56000000000000005</v>
      </c>
      <c r="MI429">
        <f t="shared" si="208"/>
        <v>0.56000000000000005</v>
      </c>
      <c r="MT429">
        <v>777363</v>
      </c>
      <c r="MW429">
        <v>0.44</v>
      </c>
      <c r="MX429">
        <f t="shared" si="209"/>
        <v>0.44</v>
      </c>
      <c r="NI429">
        <v>777363</v>
      </c>
      <c r="NL429">
        <v>0.5</v>
      </c>
      <c r="NM429">
        <f t="shared" si="210"/>
        <v>0.5</v>
      </c>
      <c r="NX429">
        <v>777363</v>
      </c>
      <c r="OA429">
        <v>0.55000000000000004</v>
      </c>
      <c r="OB429">
        <f t="shared" si="211"/>
        <v>0.55000000000000004</v>
      </c>
      <c r="OM429">
        <v>777363</v>
      </c>
      <c r="OP429">
        <v>0.48</v>
      </c>
      <c r="OQ429">
        <f t="shared" si="212"/>
        <v>0.48</v>
      </c>
      <c r="PB429">
        <v>777363</v>
      </c>
      <c r="PE429">
        <v>0.5</v>
      </c>
      <c r="PF429">
        <f t="shared" si="213"/>
        <v>0.5</v>
      </c>
      <c r="PQ429">
        <v>777363</v>
      </c>
      <c r="PT429">
        <v>0.51</v>
      </c>
      <c r="PU429">
        <f t="shared" si="214"/>
        <v>0.51</v>
      </c>
      <c r="QF429">
        <v>777363</v>
      </c>
      <c r="QI429">
        <v>0.5</v>
      </c>
      <c r="QJ429">
        <f t="shared" si="215"/>
        <v>0.5</v>
      </c>
      <c r="QU429">
        <v>777363</v>
      </c>
      <c r="QX429">
        <v>0.49</v>
      </c>
      <c r="QY429">
        <f t="shared" si="216"/>
        <v>0.49</v>
      </c>
    </row>
    <row r="430" spans="12:467" x14ac:dyDescent="0.2">
      <c r="L430">
        <v>777000</v>
      </c>
      <c r="O430">
        <v>0.51</v>
      </c>
      <c r="P430">
        <f t="shared" si="186"/>
        <v>0.51</v>
      </c>
      <c r="AA430">
        <v>777000</v>
      </c>
      <c r="AD430">
        <v>0.46</v>
      </c>
      <c r="AE430">
        <f t="shared" si="187"/>
        <v>0.46</v>
      </c>
      <c r="AP430">
        <v>777000</v>
      </c>
      <c r="AS430">
        <v>0.31</v>
      </c>
      <c r="AT430">
        <f t="shared" si="188"/>
        <v>0.31</v>
      </c>
      <c r="BE430">
        <v>777000</v>
      </c>
      <c r="BH430">
        <v>0.48</v>
      </c>
      <c r="BI430">
        <f t="shared" si="189"/>
        <v>0.48</v>
      </c>
      <c r="BT430">
        <v>777000</v>
      </c>
      <c r="BW430">
        <v>0.44</v>
      </c>
      <c r="BX430">
        <f t="shared" si="190"/>
        <v>0.44</v>
      </c>
      <c r="CI430">
        <v>777000</v>
      </c>
      <c r="CL430">
        <v>0.49</v>
      </c>
      <c r="CM430">
        <f t="shared" si="191"/>
        <v>0.49</v>
      </c>
      <c r="CX430">
        <v>777000</v>
      </c>
      <c r="DA430">
        <v>0.5</v>
      </c>
      <c r="DB430">
        <f t="shared" si="192"/>
        <v>0.5</v>
      </c>
      <c r="DM430">
        <v>777000</v>
      </c>
      <c r="DP430">
        <v>0.51</v>
      </c>
      <c r="DQ430">
        <f t="shared" si="193"/>
        <v>0.51</v>
      </c>
      <c r="EB430">
        <v>777000</v>
      </c>
      <c r="EE430">
        <v>0.49</v>
      </c>
      <c r="EF430">
        <f t="shared" si="194"/>
        <v>0.49</v>
      </c>
      <c r="EQ430">
        <v>777000</v>
      </c>
      <c r="ET430">
        <v>0.49</v>
      </c>
      <c r="EU430">
        <f t="shared" si="195"/>
        <v>0.49</v>
      </c>
      <c r="FF430">
        <v>777000</v>
      </c>
      <c r="FI430">
        <v>0.52</v>
      </c>
      <c r="FJ430">
        <f t="shared" si="196"/>
        <v>0.52</v>
      </c>
      <c r="FU430">
        <v>777000</v>
      </c>
      <c r="FX430">
        <v>0.51</v>
      </c>
      <c r="FY430">
        <f t="shared" si="197"/>
        <v>0.51</v>
      </c>
      <c r="GJ430">
        <v>777000</v>
      </c>
      <c r="GM430">
        <v>0.5</v>
      </c>
      <c r="GN430">
        <f t="shared" si="198"/>
        <v>0.5</v>
      </c>
      <c r="GY430">
        <v>777000</v>
      </c>
      <c r="HB430">
        <v>0.56000000000000005</v>
      </c>
      <c r="HC430">
        <f t="shared" si="199"/>
        <v>0.56000000000000005</v>
      </c>
      <c r="HN430">
        <v>777000</v>
      </c>
      <c r="HQ430">
        <v>0.45</v>
      </c>
      <c r="HR430">
        <f t="shared" si="200"/>
        <v>0.45</v>
      </c>
      <c r="ID430">
        <v>777365</v>
      </c>
      <c r="IG430">
        <v>0.45</v>
      </c>
      <c r="IH430">
        <f t="shared" si="201"/>
        <v>0.45</v>
      </c>
      <c r="IS430">
        <v>777365</v>
      </c>
      <c r="IV430">
        <v>0.41</v>
      </c>
      <c r="IW430">
        <f t="shared" si="202"/>
        <v>0.41</v>
      </c>
      <c r="JH430">
        <v>777365</v>
      </c>
      <c r="JK430">
        <v>0.41</v>
      </c>
      <c r="JL430">
        <f t="shared" si="203"/>
        <v>0.41</v>
      </c>
      <c r="JW430">
        <v>777365</v>
      </c>
      <c r="JZ430">
        <v>0.4</v>
      </c>
      <c r="KA430">
        <f t="shared" si="204"/>
        <v>0.4</v>
      </c>
      <c r="KL430">
        <v>777365</v>
      </c>
      <c r="KO430">
        <v>0.45</v>
      </c>
      <c r="KP430">
        <f t="shared" si="205"/>
        <v>0.45</v>
      </c>
      <c r="LA430">
        <v>777365</v>
      </c>
      <c r="LD430">
        <v>0.4</v>
      </c>
      <c r="LE430">
        <f t="shared" si="206"/>
        <v>0.4</v>
      </c>
      <c r="LP430">
        <v>777365</v>
      </c>
      <c r="LS430">
        <v>0.43</v>
      </c>
      <c r="LT430">
        <f t="shared" si="207"/>
        <v>0.43</v>
      </c>
      <c r="ME430">
        <v>777365</v>
      </c>
      <c r="MH430">
        <v>0.42</v>
      </c>
      <c r="MI430">
        <f t="shared" si="208"/>
        <v>0.42</v>
      </c>
      <c r="MT430">
        <v>777365</v>
      </c>
      <c r="MW430">
        <v>0.54</v>
      </c>
      <c r="MX430">
        <f t="shared" si="209"/>
        <v>0.54</v>
      </c>
      <c r="NI430">
        <v>777365</v>
      </c>
      <c r="NL430">
        <v>0.41</v>
      </c>
      <c r="NM430">
        <f t="shared" si="210"/>
        <v>0.41</v>
      </c>
      <c r="NX430">
        <v>777365</v>
      </c>
      <c r="OA430">
        <v>0.41</v>
      </c>
      <c r="OB430">
        <f t="shared" si="211"/>
        <v>0.41</v>
      </c>
      <c r="OM430">
        <v>777365</v>
      </c>
      <c r="OP430">
        <v>0.4</v>
      </c>
      <c r="OQ430">
        <f t="shared" si="212"/>
        <v>0.4</v>
      </c>
      <c r="PB430">
        <v>777365</v>
      </c>
      <c r="PE430">
        <v>0.45</v>
      </c>
      <c r="PF430">
        <f t="shared" si="213"/>
        <v>0.45</v>
      </c>
      <c r="PQ430">
        <v>777365</v>
      </c>
      <c r="PT430">
        <v>0.42</v>
      </c>
      <c r="PU430">
        <f t="shared" si="214"/>
        <v>0.42</v>
      </c>
      <c r="QF430">
        <v>777365</v>
      </c>
      <c r="QI430">
        <v>0.39</v>
      </c>
      <c r="QJ430">
        <f t="shared" si="215"/>
        <v>0.39</v>
      </c>
      <c r="QU430">
        <v>777365</v>
      </c>
      <c r="QX430">
        <v>0.43</v>
      </c>
      <c r="QY430">
        <f t="shared" si="216"/>
        <v>0.43</v>
      </c>
    </row>
    <row r="431" spans="12:467" x14ac:dyDescent="0.2">
      <c r="L431">
        <v>777001</v>
      </c>
      <c r="O431">
        <v>0.44</v>
      </c>
      <c r="P431">
        <f t="shared" si="186"/>
        <v>0.44</v>
      </c>
      <c r="AA431">
        <v>777001</v>
      </c>
      <c r="AD431">
        <v>0.42</v>
      </c>
      <c r="AE431">
        <f t="shared" si="187"/>
        <v>0.42</v>
      </c>
      <c r="AP431">
        <v>777001</v>
      </c>
      <c r="AS431">
        <v>0.54</v>
      </c>
      <c r="AT431">
        <f t="shared" si="188"/>
        <v>0.54</v>
      </c>
      <c r="BE431">
        <v>777001</v>
      </c>
      <c r="BH431">
        <v>0.55000000000000004</v>
      </c>
      <c r="BI431">
        <f t="shared" si="189"/>
        <v>0.55000000000000004</v>
      </c>
      <c r="BT431">
        <v>777001</v>
      </c>
      <c r="BW431">
        <v>0.34</v>
      </c>
      <c r="BX431">
        <f t="shared" si="190"/>
        <v>0.34</v>
      </c>
      <c r="CI431">
        <v>777001</v>
      </c>
      <c r="CL431">
        <v>0.44</v>
      </c>
      <c r="CM431">
        <f t="shared" si="191"/>
        <v>0.44</v>
      </c>
      <c r="CX431">
        <v>777001</v>
      </c>
      <c r="DA431">
        <v>0.45</v>
      </c>
      <c r="DB431">
        <f t="shared" si="192"/>
        <v>0.45</v>
      </c>
      <c r="DM431">
        <v>777001</v>
      </c>
      <c r="DP431">
        <v>0.42</v>
      </c>
      <c r="DQ431">
        <f t="shared" si="193"/>
        <v>0.42</v>
      </c>
      <c r="EB431">
        <v>777001</v>
      </c>
      <c r="EE431">
        <v>0.45</v>
      </c>
      <c r="EF431">
        <f t="shared" si="194"/>
        <v>0.45</v>
      </c>
      <c r="EQ431">
        <v>777001</v>
      </c>
      <c r="ET431">
        <v>0.45</v>
      </c>
      <c r="EU431">
        <f t="shared" si="195"/>
        <v>0.45</v>
      </c>
      <c r="FF431">
        <v>777001</v>
      </c>
      <c r="FI431">
        <v>0.47</v>
      </c>
      <c r="FJ431">
        <f t="shared" si="196"/>
        <v>0.47</v>
      </c>
      <c r="FU431">
        <v>777001</v>
      </c>
      <c r="FX431">
        <v>0.46</v>
      </c>
      <c r="FY431">
        <f t="shared" si="197"/>
        <v>0.46</v>
      </c>
      <c r="GJ431">
        <v>777001</v>
      </c>
      <c r="GM431">
        <v>0.43</v>
      </c>
      <c r="GN431">
        <f t="shared" si="198"/>
        <v>0.43</v>
      </c>
      <c r="GY431">
        <v>777001</v>
      </c>
      <c r="HB431">
        <v>0.45</v>
      </c>
      <c r="HC431">
        <f t="shared" si="199"/>
        <v>0.45</v>
      </c>
      <c r="HN431">
        <v>777001</v>
      </c>
      <c r="HQ431">
        <v>0.46</v>
      </c>
      <c r="HR431">
        <f t="shared" si="200"/>
        <v>0.46</v>
      </c>
      <c r="ID431">
        <v>777366</v>
      </c>
      <c r="IG431">
        <v>0.44</v>
      </c>
      <c r="IH431">
        <f t="shared" si="201"/>
        <v>0.44</v>
      </c>
      <c r="IS431">
        <v>777366</v>
      </c>
      <c r="IV431">
        <v>0.44</v>
      </c>
      <c r="IW431">
        <f t="shared" si="202"/>
        <v>0.44</v>
      </c>
      <c r="JH431">
        <v>777366</v>
      </c>
      <c r="JK431">
        <v>0.46</v>
      </c>
      <c r="JL431">
        <f t="shared" si="203"/>
        <v>0.46</v>
      </c>
      <c r="JW431">
        <v>777366</v>
      </c>
      <c r="JZ431">
        <v>0.45</v>
      </c>
      <c r="KA431">
        <f t="shared" si="204"/>
        <v>0.45</v>
      </c>
      <c r="KL431">
        <v>777366</v>
      </c>
      <c r="KO431">
        <v>0.43</v>
      </c>
      <c r="KP431">
        <f t="shared" si="205"/>
        <v>0.43</v>
      </c>
      <c r="LA431">
        <v>777366</v>
      </c>
      <c r="LD431">
        <v>0.41</v>
      </c>
      <c r="LE431">
        <f t="shared" si="206"/>
        <v>0.41</v>
      </c>
      <c r="LP431">
        <v>777366</v>
      </c>
      <c r="LS431">
        <v>0.42</v>
      </c>
      <c r="LT431">
        <f t="shared" si="207"/>
        <v>0.42</v>
      </c>
      <c r="ME431">
        <v>777366</v>
      </c>
      <c r="MH431">
        <v>0.46</v>
      </c>
      <c r="MI431">
        <f t="shared" si="208"/>
        <v>0.46</v>
      </c>
      <c r="MT431">
        <v>777366</v>
      </c>
      <c r="MW431">
        <v>0.42</v>
      </c>
      <c r="MX431">
        <f t="shared" si="209"/>
        <v>0.42</v>
      </c>
      <c r="NI431">
        <v>777366</v>
      </c>
      <c r="NL431">
        <v>0.45</v>
      </c>
      <c r="NM431">
        <f t="shared" si="210"/>
        <v>0.45</v>
      </c>
      <c r="NX431">
        <v>777366</v>
      </c>
      <c r="OA431">
        <v>0.41</v>
      </c>
      <c r="OB431">
        <f t="shared" si="211"/>
        <v>0.41</v>
      </c>
      <c r="OM431">
        <v>777366</v>
      </c>
      <c r="OP431">
        <v>0.43</v>
      </c>
      <c r="OQ431">
        <f t="shared" si="212"/>
        <v>0.43</v>
      </c>
      <c r="PB431">
        <v>777366</v>
      </c>
      <c r="PE431">
        <v>0.45</v>
      </c>
      <c r="PF431">
        <f t="shared" si="213"/>
        <v>0.45</v>
      </c>
      <c r="PQ431">
        <v>777366</v>
      </c>
      <c r="PT431">
        <v>0.42</v>
      </c>
      <c r="PU431">
        <f t="shared" si="214"/>
        <v>0.42</v>
      </c>
      <c r="QF431">
        <v>777366</v>
      </c>
      <c r="QI431">
        <v>0.43</v>
      </c>
      <c r="QJ431">
        <f t="shared" si="215"/>
        <v>0.43</v>
      </c>
      <c r="QU431">
        <v>777366</v>
      </c>
      <c r="QX431">
        <v>0.4</v>
      </c>
      <c r="QY431">
        <f t="shared" si="216"/>
        <v>0.4</v>
      </c>
    </row>
    <row r="432" spans="12:467" x14ac:dyDescent="0.2">
      <c r="L432">
        <v>777002</v>
      </c>
      <c r="O432">
        <v>0.42</v>
      </c>
      <c r="P432">
        <f t="shared" si="186"/>
        <v>0.42</v>
      </c>
      <c r="AA432">
        <v>777002</v>
      </c>
      <c r="AD432">
        <v>0.35</v>
      </c>
      <c r="AE432">
        <f t="shared" si="187"/>
        <v>0.35</v>
      </c>
      <c r="AP432">
        <v>777002</v>
      </c>
      <c r="AS432">
        <v>0.46</v>
      </c>
      <c r="AT432">
        <f t="shared" si="188"/>
        <v>0.46</v>
      </c>
      <c r="BE432">
        <v>777002</v>
      </c>
      <c r="BH432">
        <v>0.38</v>
      </c>
      <c r="BI432">
        <f t="shared" si="189"/>
        <v>0.38</v>
      </c>
      <c r="BT432">
        <v>777002</v>
      </c>
      <c r="BW432">
        <v>0.32</v>
      </c>
      <c r="BX432">
        <f t="shared" si="190"/>
        <v>0.32</v>
      </c>
      <c r="CI432">
        <v>777002</v>
      </c>
      <c r="CL432">
        <v>0.47</v>
      </c>
      <c r="CM432">
        <f t="shared" si="191"/>
        <v>0.47</v>
      </c>
      <c r="CX432">
        <v>777002</v>
      </c>
      <c r="DA432">
        <v>0.44</v>
      </c>
      <c r="DB432">
        <f t="shared" si="192"/>
        <v>0.44</v>
      </c>
      <c r="DM432">
        <v>777002</v>
      </c>
      <c r="DP432">
        <v>0.45</v>
      </c>
      <c r="DQ432">
        <f t="shared" si="193"/>
        <v>0.45</v>
      </c>
      <c r="EB432">
        <v>777002</v>
      </c>
      <c r="EE432">
        <v>0.45</v>
      </c>
      <c r="EF432">
        <f t="shared" si="194"/>
        <v>0.45</v>
      </c>
      <c r="EQ432">
        <v>777002</v>
      </c>
      <c r="ET432">
        <v>0.45</v>
      </c>
      <c r="EU432">
        <f t="shared" si="195"/>
        <v>0.45</v>
      </c>
      <c r="FF432">
        <v>777002</v>
      </c>
      <c r="FI432">
        <v>0.43</v>
      </c>
      <c r="FJ432">
        <f t="shared" si="196"/>
        <v>0.43</v>
      </c>
      <c r="FU432">
        <v>777002</v>
      </c>
      <c r="FX432">
        <v>0.44</v>
      </c>
      <c r="FY432">
        <f t="shared" si="197"/>
        <v>0.44</v>
      </c>
      <c r="GJ432">
        <v>777002</v>
      </c>
      <c r="GM432">
        <v>0.42</v>
      </c>
      <c r="GN432">
        <f t="shared" si="198"/>
        <v>0.42</v>
      </c>
      <c r="GY432">
        <v>777002</v>
      </c>
      <c r="HB432">
        <v>0.44</v>
      </c>
      <c r="HC432">
        <f t="shared" si="199"/>
        <v>0.44</v>
      </c>
      <c r="HN432">
        <v>777002</v>
      </c>
      <c r="HQ432">
        <v>0.43</v>
      </c>
      <c r="HR432">
        <f t="shared" si="200"/>
        <v>0.43</v>
      </c>
      <c r="ID432">
        <v>777368</v>
      </c>
      <c r="IG432">
        <v>0.52</v>
      </c>
      <c r="IH432">
        <f t="shared" si="201"/>
        <v>0.52</v>
      </c>
      <c r="IS432">
        <v>777368</v>
      </c>
      <c r="IV432">
        <v>0.5</v>
      </c>
      <c r="IW432">
        <f t="shared" si="202"/>
        <v>0.5</v>
      </c>
      <c r="JH432">
        <v>777368</v>
      </c>
      <c r="JK432">
        <v>0.54</v>
      </c>
      <c r="JL432">
        <f t="shared" si="203"/>
        <v>0.54</v>
      </c>
      <c r="JW432">
        <v>777368</v>
      </c>
      <c r="JZ432">
        <v>0.53</v>
      </c>
      <c r="KA432">
        <f t="shared" si="204"/>
        <v>0.53</v>
      </c>
      <c r="KL432">
        <v>777368</v>
      </c>
      <c r="KO432">
        <v>0.53</v>
      </c>
      <c r="KP432">
        <f t="shared" si="205"/>
        <v>0.53</v>
      </c>
      <c r="LA432">
        <v>777368</v>
      </c>
      <c r="LD432">
        <v>0.52</v>
      </c>
      <c r="LE432">
        <f t="shared" si="206"/>
        <v>0.52</v>
      </c>
      <c r="LP432">
        <v>777368</v>
      </c>
      <c r="LS432">
        <v>0.52</v>
      </c>
      <c r="LT432">
        <f t="shared" si="207"/>
        <v>0.52</v>
      </c>
      <c r="ME432">
        <v>777368</v>
      </c>
      <c r="MH432">
        <v>0.56000000000000005</v>
      </c>
      <c r="MI432">
        <f t="shared" si="208"/>
        <v>0.56000000000000005</v>
      </c>
      <c r="MT432">
        <v>777368</v>
      </c>
      <c r="MW432">
        <v>0.44</v>
      </c>
      <c r="MX432">
        <f t="shared" si="209"/>
        <v>0.44</v>
      </c>
      <c r="NI432">
        <v>777368</v>
      </c>
      <c r="NL432">
        <v>0.5</v>
      </c>
      <c r="NM432">
        <f t="shared" si="210"/>
        <v>0.5</v>
      </c>
      <c r="NX432">
        <v>777368</v>
      </c>
      <c r="OA432">
        <v>0.51</v>
      </c>
      <c r="OB432">
        <f t="shared" si="211"/>
        <v>0.51</v>
      </c>
      <c r="OM432">
        <v>777368</v>
      </c>
      <c r="OP432">
        <v>0.54</v>
      </c>
      <c r="OQ432">
        <f t="shared" si="212"/>
        <v>0.54</v>
      </c>
      <c r="PB432">
        <v>777368</v>
      </c>
      <c r="PE432">
        <v>0.53</v>
      </c>
      <c r="PF432">
        <f t="shared" si="213"/>
        <v>0.53</v>
      </c>
      <c r="PQ432">
        <v>777368</v>
      </c>
      <c r="PT432">
        <v>0.52</v>
      </c>
      <c r="PU432">
        <f t="shared" si="214"/>
        <v>0.52</v>
      </c>
      <c r="QF432">
        <v>777368</v>
      </c>
      <c r="QI432">
        <v>0.49</v>
      </c>
      <c r="QJ432">
        <f t="shared" si="215"/>
        <v>0.49</v>
      </c>
      <c r="QU432">
        <v>777368</v>
      </c>
      <c r="QX432">
        <v>0.52</v>
      </c>
      <c r="QY432">
        <f t="shared" si="216"/>
        <v>0.52</v>
      </c>
    </row>
    <row r="433" spans="12:467" x14ac:dyDescent="0.2">
      <c r="L433">
        <v>777010</v>
      </c>
      <c r="O433">
        <v>0.44</v>
      </c>
      <c r="P433">
        <f t="shared" si="186"/>
        <v>0.44</v>
      </c>
      <c r="AA433">
        <v>777010</v>
      </c>
      <c r="AD433">
        <v>0.23</v>
      </c>
      <c r="AE433">
        <f t="shared" si="187"/>
        <v>0.23</v>
      </c>
      <c r="AP433">
        <v>777010</v>
      </c>
      <c r="AS433">
        <v>0.34</v>
      </c>
      <c r="AT433">
        <f t="shared" si="188"/>
        <v>0.34</v>
      </c>
      <c r="BE433">
        <v>777010</v>
      </c>
      <c r="BH433">
        <v>0.26</v>
      </c>
      <c r="BI433">
        <f t="shared" si="189"/>
        <v>0.26</v>
      </c>
      <c r="BT433">
        <v>777010</v>
      </c>
      <c r="BW433">
        <v>0.3</v>
      </c>
      <c r="BX433">
        <f t="shared" si="190"/>
        <v>0.3</v>
      </c>
      <c r="CI433">
        <v>777010</v>
      </c>
      <c r="CL433">
        <v>0.28999999999999998</v>
      </c>
      <c r="CM433">
        <f t="shared" si="191"/>
        <v>0.28999999999999998</v>
      </c>
      <c r="CX433">
        <v>777010</v>
      </c>
      <c r="DA433">
        <v>0.47</v>
      </c>
      <c r="DB433">
        <f t="shared" si="192"/>
        <v>0.47</v>
      </c>
      <c r="DM433">
        <v>777010</v>
      </c>
      <c r="DP433">
        <v>0.48</v>
      </c>
      <c r="DQ433">
        <f t="shared" si="193"/>
        <v>0.48</v>
      </c>
      <c r="EB433">
        <v>777010</v>
      </c>
      <c r="EE433">
        <v>0.34</v>
      </c>
      <c r="EF433">
        <f t="shared" si="194"/>
        <v>0.34</v>
      </c>
      <c r="EQ433">
        <v>777010</v>
      </c>
      <c r="ET433">
        <v>0.34</v>
      </c>
      <c r="EU433">
        <f t="shared" si="195"/>
        <v>0.34</v>
      </c>
      <c r="FF433">
        <v>777010</v>
      </c>
      <c r="FI433">
        <v>0.49</v>
      </c>
      <c r="FJ433">
        <f t="shared" si="196"/>
        <v>0.49</v>
      </c>
      <c r="FU433">
        <v>777010</v>
      </c>
      <c r="FX433">
        <v>0.46</v>
      </c>
      <c r="FY433">
        <f t="shared" si="197"/>
        <v>0.46</v>
      </c>
      <c r="GJ433">
        <v>777010</v>
      </c>
      <c r="GM433">
        <v>0.33</v>
      </c>
      <c r="GN433">
        <f t="shared" si="198"/>
        <v>0.33</v>
      </c>
      <c r="GY433">
        <v>777010</v>
      </c>
      <c r="HB433">
        <v>0.3</v>
      </c>
      <c r="HC433">
        <f t="shared" si="199"/>
        <v>0.3</v>
      </c>
      <c r="HN433">
        <v>777010</v>
      </c>
      <c r="HQ433">
        <v>0.23</v>
      </c>
      <c r="HR433">
        <f t="shared" si="200"/>
        <v>0.23</v>
      </c>
      <c r="ID433">
        <v>777369</v>
      </c>
      <c r="IG433">
        <v>0.51</v>
      </c>
      <c r="IH433">
        <f t="shared" si="201"/>
        <v>0.51</v>
      </c>
      <c r="IS433">
        <v>777369</v>
      </c>
      <c r="IV433">
        <v>0.52</v>
      </c>
      <c r="IW433">
        <f t="shared" si="202"/>
        <v>0.52</v>
      </c>
      <c r="JH433">
        <v>777369</v>
      </c>
      <c r="JK433">
        <v>0.5</v>
      </c>
      <c r="JL433">
        <f t="shared" si="203"/>
        <v>0.5</v>
      </c>
      <c r="JW433">
        <v>777369</v>
      </c>
      <c r="JZ433">
        <v>0.49</v>
      </c>
      <c r="KA433">
        <f t="shared" si="204"/>
        <v>0.49</v>
      </c>
      <c r="KL433">
        <v>777369</v>
      </c>
      <c r="KO433">
        <v>0.5</v>
      </c>
      <c r="KP433">
        <f t="shared" si="205"/>
        <v>0.5</v>
      </c>
      <c r="LA433">
        <v>777369</v>
      </c>
      <c r="LD433">
        <v>0.52</v>
      </c>
      <c r="LE433">
        <f t="shared" si="206"/>
        <v>0.52</v>
      </c>
      <c r="LP433">
        <v>777369</v>
      </c>
      <c r="LS433">
        <v>0.5</v>
      </c>
      <c r="LT433">
        <f t="shared" si="207"/>
        <v>0.5</v>
      </c>
      <c r="ME433">
        <v>777369</v>
      </c>
      <c r="MH433">
        <v>0.5</v>
      </c>
      <c r="MI433">
        <f t="shared" si="208"/>
        <v>0.5</v>
      </c>
      <c r="MT433">
        <v>777369</v>
      </c>
      <c r="MW433">
        <v>0.56000000000000005</v>
      </c>
      <c r="MX433">
        <f t="shared" si="209"/>
        <v>0.56000000000000005</v>
      </c>
      <c r="NI433">
        <v>777369</v>
      </c>
      <c r="NL433">
        <v>0.5</v>
      </c>
      <c r="NM433">
        <f t="shared" si="210"/>
        <v>0.5</v>
      </c>
      <c r="NX433">
        <v>777369</v>
      </c>
      <c r="OA433">
        <v>0.48</v>
      </c>
      <c r="OB433">
        <f t="shared" si="211"/>
        <v>0.48</v>
      </c>
      <c r="OM433">
        <v>777369</v>
      </c>
      <c r="OP433">
        <v>0.49</v>
      </c>
      <c r="OQ433">
        <f t="shared" si="212"/>
        <v>0.49</v>
      </c>
      <c r="PB433">
        <v>777369</v>
      </c>
      <c r="PE433">
        <v>0.51</v>
      </c>
      <c r="PF433">
        <f t="shared" si="213"/>
        <v>0.51</v>
      </c>
      <c r="PQ433">
        <v>777369</v>
      </c>
      <c r="PT433">
        <v>0.55000000000000004</v>
      </c>
      <c r="PU433">
        <f t="shared" si="214"/>
        <v>0.55000000000000004</v>
      </c>
      <c r="QF433">
        <v>777369</v>
      </c>
      <c r="QI433">
        <v>0.53</v>
      </c>
      <c r="QJ433">
        <f t="shared" si="215"/>
        <v>0.53</v>
      </c>
      <c r="QU433">
        <v>777369</v>
      </c>
      <c r="QX433">
        <v>0.51</v>
      </c>
      <c r="QY433">
        <f t="shared" si="216"/>
        <v>0.51</v>
      </c>
    </row>
    <row r="434" spans="12:467" x14ac:dyDescent="0.2">
      <c r="L434">
        <v>776974</v>
      </c>
      <c r="O434">
        <v>0.47</v>
      </c>
      <c r="P434">
        <f t="shared" si="186"/>
        <v>0.47</v>
      </c>
      <c r="AA434">
        <v>776974</v>
      </c>
      <c r="AD434">
        <v>0.56999999999999995</v>
      </c>
      <c r="AE434">
        <f t="shared" si="187"/>
        <v>0.56999999999999995</v>
      </c>
      <c r="AP434">
        <v>776974</v>
      </c>
      <c r="AS434">
        <v>0.54</v>
      </c>
      <c r="AT434">
        <f t="shared" si="188"/>
        <v>0.54</v>
      </c>
      <c r="BE434">
        <v>776974</v>
      </c>
      <c r="BH434">
        <v>0.54</v>
      </c>
      <c r="BI434">
        <f t="shared" si="189"/>
        <v>0.54</v>
      </c>
      <c r="BT434">
        <v>776974</v>
      </c>
      <c r="BW434">
        <v>0.51</v>
      </c>
      <c r="BX434">
        <f t="shared" si="190"/>
        <v>0.51</v>
      </c>
      <c r="CI434">
        <v>776974</v>
      </c>
      <c r="CL434">
        <v>0.47</v>
      </c>
      <c r="CM434">
        <f t="shared" si="191"/>
        <v>0.47</v>
      </c>
      <c r="CX434">
        <v>776974</v>
      </c>
      <c r="DA434">
        <v>0.45</v>
      </c>
      <c r="DB434">
        <f t="shared" si="192"/>
        <v>0.45</v>
      </c>
      <c r="DM434">
        <v>776974</v>
      </c>
      <c r="DP434">
        <v>0.46</v>
      </c>
      <c r="DQ434">
        <f t="shared" si="193"/>
        <v>0.46</v>
      </c>
      <c r="EB434">
        <v>776974</v>
      </c>
      <c r="EE434">
        <v>0.46</v>
      </c>
      <c r="EF434">
        <f t="shared" si="194"/>
        <v>0.46</v>
      </c>
      <c r="EQ434">
        <v>776974</v>
      </c>
      <c r="ET434">
        <v>0.46</v>
      </c>
      <c r="EU434">
        <f t="shared" si="195"/>
        <v>0.46</v>
      </c>
      <c r="FF434">
        <v>776974</v>
      </c>
      <c r="FI434">
        <v>0.47</v>
      </c>
      <c r="FJ434">
        <f t="shared" si="196"/>
        <v>0.47</v>
      </c>
      <c r="FU434">
        <v>776974</v>
      </c>
      <c r="FX434">
        <v>0.49</v>
      </c>
      <c r="FY434">
        <f t="shared" si="197"/>
        <v>0.49</v>
      </c>
      <c r="GJ434">
        <v>776974</v>
      </c>
      <c r="GM434">
        <v>0.45</v>
      </c>
      <c r="GN434">
        <f t="shared" si="198"/>
        <v>0.45</v>
      </c>
      <c r="GY434">
        <v>776974</v>
      </c>
      <c r="HB434">
        <v>0.48</v>
      </c>
      <c r="HC434">
        <f t="shared" si="199"/>
        <v>0.48</v>
      </c>
      <c r="HN434">
        <v>776974</v>
      </c>
      <c r="HQ434">
        <v>0.49</v>
      </c>
      <c r="HR434">
        <f t="shared" si="200"/>
        <v>0.49</v>
      </c>
      <c r="ID434">
        <v>777370</v>
      </c>
      <c r="IG434">
        <v>0.41</v>
      </c>
      <c r="IH434">
        <f t="shared" si="201"/>
        <v>0.41</v>
      </c>
      <c r="IS434">
        <v>777370</v>
      </c>
      <c r="IV434">
        <v>0.41</v>
      </c>
      <c r="IW434">
        <f t="shared" si="202"/>
        <v>0.41</v>
      </c>
      <c r="JH434">
        <v>777370</v>
      </c>
      <c r="JK434">
        <v>0.42</v>
      </c>
      <c r="JL434">
        <f t="shared" si="203"/>
        <v>0.42</v>
      </c>
      <c r="JW434">
        <v>777370</v>
      </c>
      <c r="JZ434">
        <v>0.4</v>
      </c>
      <c r="KA434">
        <f t="shared" si="204"/>
        <v>0.4</v>
      </c>
      <c r="KL434">
        <v>777370</v>
      </c>
      <c r="KO434">
        <v>0.45</v>
      </c>
      <c r="KP434">
        <f t="shared" si="205"/>
        <v>0.45</v>
      </c>
      <c r="LA434">
        <v>777370</v>
      </c>
      <c r="LD434">
        <v>0.41</v>
      </c>
      <c r="LE434">
        <f t="shared" si="206"/>
        <v>0.41</v>
      </c>
      <c r="LP434">
        <v>777370</v>
      </c>
      <c r="LS434">
        <v>0.42</v>
      </c>
      <c r="LT434">
        <f t="shared" si="207"/>
        <v>0.42</v>
      </c>
      <c r="ME434">
        <v>777370</v>
      </c>
      <c r="MH434">
        <v>0.41</v>
      </c>
      <c r="MI434">
        <f t="shared" si="208"/>
        <v>0.41</v>
      </c>
      <c r="MT434">
        <v>777370</v>
      </c>
      <c r="MW434">
        <v>0.45</v>
      </c>
      <c r="MX434">
        <f t="shared" si="209"/>
        <v>0.45</v>
      </c>
      <c r="NI434">
        <v>777370</v>
      </c>
      <c r="NL434">
        <v>0.4</v>
      </c>
      <c r="NM434">
        <f t="shared" si="210"/>
        <v>0.4</v>
      </c>
      <c r="NX434">
        <v>777370</v>
      </c>
      <c r="OA434">
        <v>0.42</v>
      </c>
      <c r="OB434">
        <f t="shared" si="211"/>
        <v>0.42</v>
      </c>
      <c r="OM434">
        <v>777370</v>
      </c>
      <c r="OP434">
        <v>0.42</v>
      </c>
      <c r="OQ434">
        <f t="shared" si="212"/>
        <v>0.42</v>
      </c>
      <c r="PB434">
        <v>777370</v>
      </c>
      <c r="PE434">
        <v>0.43</v>
      </c>
      <c r="PF434">
        <f t="shared" si="213"/>
        <v>0.43</v>
      </c>
      <c r="PQ434">
        <v>777370</v>
      </c>
      <c r="PT434">
        <v>0.38</v>
      </c>
      <c r="PU434">
        <f t="shared" si="214"/>
        <v>0.38</v>
      </c>
      <c r="QF434">
        <v>777370</v>
      </c>
      <c r="QI434">
        <v>0.4</v>
      </c>
      <c r="QJ434">
        <f t="shared" si="215"/>
        <v>0.4</v>
      </c>
      <c r="QU434">
        <v>777370</v>
      </c>
      <c r="QX434">
        <v>0.41</v>
      </c>
      <c r="QY434">
        <f t="shared" si="216"/>
        <v>0.41</v>
      </c>
    </row>
    <row r="435" spans="12:467" x14ac:dyDescent="0.2">
      <c r="L435">
        <v>776975</v>
      </c>
      <c r="O435">
        <v>0.56000000000000005</v>
      </c>
      <c r="P435">
        <f t="shared" si="186"/>
        <v>0.56000000000000005</v>
      </c>
      <c r="AA435">
        <v>776975</v>
      </c>
      <c r="AD435">
        <v>0.46</v>
      </c>
      <c r="AE435">
        <f t="shared" si="187"/>
        <v>0.46</v>
      </c>
      <c r="AP435">
        <v>776975</v>
      </c>
      <c r="AS435">
        <v>0.46</v>
      </c>
      <c r="AT435">
        <f t="shared" si="188"/>
        <v>0.46</v>
      </c>
      <c r="BE435">
        <v>776975</v>
      </c>
      <c r="BH435">
        <v>0.49</v>
      </c>
      <c r="BI435">
        <f t="shared" si="189"/>
        <v>0.49</v>
      </c>
      <c r="BT435">
        <v>776975</v>
      </c>
      <c r="BW435">
        <v>0.34</v>
      </c>
      <c r="BX435">
        <f t="shared" si="190"/>
        <v>0.34</v>
      </c>
      <c r="CI435">
        <v>776975</v>
      </c>
      <c r="CL435">
        <v>0.54</v>
      </c>
      <c r="CM435">
        <f t="shared" si="191"/>
        <v>0.54</v>
      </c>
      <c r="CX435">
        <v>776975</v>
      </c>
      <c r="DA435">
        <v>0.55000000000000004</v>
      </c>
      <c r="DB435">
        <f t="shared" si="192"/>
        <v>0.55000000000000004</v>
      </c>
      <c r="DM435">
        <v>776975</v>
      </c>
      <c r="DP435">
        <v>0.54</v>
      </c>
      <c r="DQ435">
        <f t="shared" si="193"/>
        <v>0.54</v>
      </c>
      <c r="EB435">
        <v>776975</v>
      </c>
      <c r="EE435">
        <v>0.56000000000000005</v>
      </c>
      <c r="EF435">
        <f t="shared" si="194"/>
        <v>0.56000000000000005</v>
      </c>
      <c r="EQ435">
        <v>776975</v>
      </c>
      <c r="ET435">
        <v>0.56000000000000005</v>
      </c>
      <c r="EU435">
        <f t="shared" si="195"/>
        <v>0.56000000000000005</v>
      </c>
      <c r="FF435">
        <v>776975</v>
      </c>
      <c r="FI435">
        <v>0.54</v>
      </c>
      <c r="FJ435">
        <f t="shared" si="196"/>
        <v>0.54</v>
      </c>
      <c r="FU435">
        <v>776975</v>
      </c>
      <c r="FX435">
        <v>0.54</v>
      </c>
      <c r="FY435">
        <f t="shared" si="197"/>
        <v>0.54</v>
      </c>
      <c r="GJ435">
        <v>776975</v>
      </c>
      <c r="GM435">
        <v>0.54</v>
      </c>
      <c r="GN435">
        <f t="shared" si="198"/>
        <v>0.54</v>
      </c>
      <c r="GY435">
        <v>776975</v>
      </c>
      <c r="HB435">
        <v>0.59</v>
      </c>
      <c r="HC435">
        <f t="shared" si="199"/>
        <v>0.59</v>
      </c>
      <c r="HN435">
        <v>776975</v>
      </c>
      <c r="HQ435">
        <v>0.49</v>
      </c>
      <c r="HR435">
        <f t="shared" si="200"/>
        <v>0.49</v>
      </c>
      <c r="ID435">
        <v>777348</v>
      </c>
      <c r="IG435">
        <v>0.44</v>
      </c>
      <c r="IH435">
        <f t="shared" si="201"/>
        <v>0.44</v>
      </c>
      <c r="IS435">
        <v>777348</v>
      </c>
      <c r="IV435">
        <v>0.41</v>
      </c>
      <c r="IW435">
        <f t="shared" si="202"/>
        <v>0.41</v>
      </c>
      <c r="JH435">
        <v>777348</v>
      </c>
      <c r="JK435">
        <v>0.41</v>
      </c>
      <c r="JL435">
        <f t="shared" si="203"/>
        <v>0.41</v>
      </c>
      <c r="JW435">
        <v>777348</v>
      </c>
      <c r="JZ435">
        <v>0.43</v>
      </c>
      <c r="KA435">
        <f t="shared" si="204"/>
        <v>0.43</v>
      </c>
      <c r="KL435">
        <v>777348</v>
      </c>
      <c r="KO435">
        <v>0.41</v>
      </c>
      <c r="KP435">
        <f t="shared" si="205"/>
        <v>0.41</v>
      </c>
      <c r="LA435">
        <v>777348</v>
      </c>
      <c r="LD435">
        <v>0.41</v>
      </c>
      <c r="LE435">
        <f t="shared" si="206"/>
        <v>0.41</v>
      </c>
      <c r="LP435">
        <v>777348</v>
      </c>
      <c r="LS435">
        <v>0.41</v>
      </c>
      <c r="LT435">
        <f t="shared" si="207"/>
        <v>0.41</v>
      </c>
      <c r="ME435">
        <v>777348</v>
      </c>
      <c r="MH435">
        <v>0.4</v>
      </c>
      <c r="MI435">
        <f t="shared" si="208"/>
        <v>0.4</v>
      </c>
      <c r="MT435">
        <v>777348</v>
      </c>
      <c r="MW435">
        <v>0.44</v>
      </c>
      <c r="MX435">
        <f t="shared" si="209"/>
        <v>0.44</v>
      </c>
      <c r="NI435">
        <v>777348</v>
      </c>
      <c r="NL435">
        <v>0.41</v>
      </c>
      <c r="NM435">
        <f t="shared" si="210"/>
        <v>0.41</v>
      </c>
      <c r="NX435">
        <v>777348</v>
      </c>
      <c r="OA435">
        <v>0.47</v>
      </c>
      <c r="OB435">
        <f t="shared" si="211"/>
        <v>0.47</v>
      </c>
      <c r="OM435">
        <v>777348</v>
      </c>
      <c r="OP435">
        <v>0.42</v>
      </c>
      <c r="OQ435">
        <f t="shared" si="212"/>
        <v>0.42</v>
      </c>
      <c r="PB435">
        <v>777348</v>
      </c>
      <c r="PE435">
        <v>0.41</v>
      </c>
      <c r="PF435">
        <f t="shared" si="213"/>
        <v>0.41</v>
      </c>
      <c r="PQ435">
        <v>777348</v>
      </c>
      <c r="PT435">
        <v>0.43</v>
      </c>
      <c r="PU435">
        <f t="shared" si="214"/>
        <v>0.43</v>
      </c>
      <c r="QF435">
        <v>777348</v>
      </c>
      <c r="QI435">
        <v>0.41</v>
      </c>
      <c r="QJ435">
        <f t="shared" si="215"/>
        <v>0.41</v>
      </c>
      <c r="QU435">
        <v>777348</v>
      </c>
      <c r="QX435">
        <v>0.41</v>
      </c>
      <c r="QY435">
        <f t="shared" si="216"/>
        <v>0.41</v>
      </c>
    </row>
    <row r="436" spans="12:467" x14ac:dyDescent="0.2">
      <c r="L436">
        <v>776976</v>
      </c>
      <c r="O436">
        <v>0.59</v>
      </c>
      <c r="P436">
        <f t="shared" si="186"/>
        <v>0.59</v>
      </c>
      <c r="AA436">
        <v>776976</v>
      </c>
      <c r="AD436">
        <v>0.52</v>
      </c>
      <c r="AE436">
        <f t="shared" si="187"/>
        <v>0.52</v>
      </c>
      <c r="AP436">
        <v>776976</v>
      </c>
      <c r="AS436">
        <v>0.6</v>
      </c>
      <c r="AT436">
        <f t="shared" si="188"/>
        <v>0.6</v>
      </c>
      <c r="BE436">
        <v>776976</v>
      </c>
      <c r="BH436">
        <v>0.51</v>
      </c>
      <c r="BI436">
        <f t="shared" si="189"/>
        <v>0.51</v>
      </c>
      <c r="BT436">
        <v>776976</v>
      </c>
      <c r="BW436">
        <v>0.57999999999999996</v>
      </c>
      <c r="BX436">
        <f t="shared" si="190"/>
        <v>0.57999999999999996</v>
      </c>
      <c r="CI436">
        <v>776976</v>
      </c>
      <c r="CL436">
        <v>0.56000000000000005</v>
      </c>
      <c r="CM436">
        <f t="shared" si="191"/>
        <v>0.56000000000000005</v>
      </c>
      <c r="CX436">
        <v>776976</v>
      </c>
      <c r="DA436">
        <v>0.56000000000000005</v>
      </c>
      <c r="DB436">
        <f t="shared" si="192"/>
        <v>0.56000000000000005</v>
      </c>
      <c r="DM436">
        <v>776976</v>
      </c>
      <c r="DP436">
        <v>0.56999999999999995</v>
      </c>
      <c r="DQ436">
        <f t="shared" si="193"/>
        <v>0.56999999999999995</v>
      </c>
      <c r="EB436">
        <v>776976</v>
      </c>
      <c r="EE436">
        <v>0.56999999999999995</v>
      </c>
      <c r="EF436">
        <f t="shared" si="194"/>
        <v>0.56999999999999995</v>
      </c>
      <c r="EQ436">
        <v>776976</v>
      </c>
      <c r="ET436">
        <v>0.56999999999999995</v>
      </c>
      <c r="EU436">
        <f t="shared" si="195"/>
        <v>0.56999999999999995</v>
      </c>
      <c r="FF436">
        <v>776976</v>
      </c>
      <c r="FI436">
        <v>0.55000000000000004</v>
      </c>
      <c r="FJ436">
        <f t="shared" si="196"/>
        <v>0.55000000000000004</v>
      </c>
      <c r="FU436">
        <v>776976</v>
      </c>
      <c r="FX436">
        <v>0.57999999999999996</v>
      </c>
      <c r="FY436">
        <f t="shared" si="197"/>
        <v>0.57999999999999996</v>
      </c>
      <c r="GJ436">
        <v>776976</v>
      </c>
      <c r="GM436">
        <v>0.53</v>
      </c>
      <c r="GN436">
        <f t="shared" si="198"/>
        <v>0.53</v>
      </c>
      <c r="GY436">
        <v>776976</v>
      </c>
      <c r="HB436">
        <v>0.57999999999999996</v>
      </c>
      <c r="HC436">
        <f t="shared" si="199"/>
        <v>0.57999999999999996</v>
      </c>
      <c r="HN436">
        <v>776976</v>
      </c>
      <c r="HQ436">
        <v>0.5</v>
      </c>
      <c r="HR436">
        <f t="shared" si="200"/>
        <v>0.5</v>
      </c>
      <c r="ID436">
        <v>777350</v>
      </c>
      <c r="IG436">
        <v>0.54</v>
      </c>
      <c r="IH436">
        <f t="shared" si="201"/>
        <v>0.54</v>
      </c>
      <c r="IS436">
        <v>777350</v>
      </c>
      <c r="IV436">
        <v>0.55000000000000004</v>
      </c>
      <c r="IW436">
        <f t="shared" si="202"/>
        <v>0.55000000000000004</v>
      </c>
      <c r="JH436">
        <v>777350</v>
      </c>
      <c r="JK436">
        <v>0.57999999999999996</v>
      </c>
      <c r="JL436">
        <f t="shared" si="203"/>
        <v>0.57999999999999996</v>
      </c>
      <c r="JW436">
        <v>777350</v>
      </c>
      <c r="JZ436">
        <v>0.54</v>
      </c>
      <c r="KA436">
        <f t="shared" si="204"/>
        <v>0.54</v>
      </c>
      <c r="KL436">
        <v>777350</v>
      </c>
      <c r="KO436">
        <v>0.56999999999999995</v>
      </c>
      <c r="KP436">
        <f t="shared" si="205"/>
        <v>0.56999999999999995</v>
      </c>
      <c r="LA436">
        <v>777350</v>
      </c>
      <c r="LD436">
        <v>0.54</v>
      </c>
      <c r="LE436">
        <f t="shared" si="206"/>
        <v>0.54</v>
      </c>
      <c r="LP436">
        <v>777350</v>
      </c>
      <c r="LS436">
        <v>0.55000000000000004</v>
      </c>
      <c r="LT436">
        <f t="shared" si="207"/>
        <v>0.55000000000000004</v>
      </c>
      <c r="ME436">
        <v>777350</v>
      </c>
      <c r="MH436">
        <v>0.6</v>
      </c>
      <c r="MI436">
        <f t="shared" si="208"/>
        <v>0.6</v>
      </c>
      <c r="MT436">
        <v>777350</v>
      </c>
      <c r="MW436">
        <v>0.59</v>
      </c>
      <c r="MX436">
        <f t="shared" si="209"/>
        <v>0.59</v>
      </c>
      <c r="NI436">
        <v>777350</v>
      </c>
      <c r="NL436">
        <v>0.54</v>
      </c>
      <c r="NM436">
        <f t="shared" si="210"/>
        <v>0.54</v>
      </c>
      <c r="NX436">
        <v>777350</v>
      </c>
      <c r="OA436">
        <v>0.55000000000000004</v>
      </c>
      <c r="OB436">
        <f t="shared" si="211"/>
        <v>0.55000000000000004</v>
      </c>
      <c r="OM436">
        <v>777350</v>
      </c>
      <c r="OP436">
        <v>0.56000000000000005</v>
      </c>
      <c r="OQ436">
        <f t="shared" si="212"/>
        <v>0.56000000000000005</v>
      </c>
      <c r="PB436">
        <v>777350</v>
      </c>
      <c r="PE436">
        <v>0.56000000000000005</v>
      </c>
      <c r="PF436">
        <f t="shared" si="213"/>
        <v>0.56000000000000005</v>
      </c>
      <c r="PQ436">
        <v>777350</v>
      </c>
      <c r="PT436">
        <v>0.57999999999999996</v>
      </c>
      <c r="PU436">
        <f t="shared" si="214"/>
        <v>0.57999999999999996</v>
      </c>
      <c r="QF436">
        <v>777350</v>
      </c>
      <c r="QI436">
        <v>0.56999999999999995</v>
      </c>
      <c r="QJ436">
        <f t="shared" si="215"/>
        <v>0.56999999999999995</v>
      </c>
      <c r="QU436">
        <v>777350</v>
      </c>
      <c r="QX436">
        <v>0.54</v>
      </c>
      <c r="QY436">
        <f t="shared" si="216"/>
        <v>0.54</v>
      </c>
    </row>
    <row r="437" spans="12:467" x14ac:dyDescent="0.2">
      <c r="L437">
        <v>776978</v>
      </c>
      <c r="O437">
        <v>0.56000000000000005</v>
      </c>
      <c r="P437">
        <f t="shared" si="186"/>
        <v>0.56000000000000005</v>
      </c>
      <c r="AA437">
        <v>776978</v>
      </c>
      <c r="AD437">
        <v>0.61</v>
      </c>
      <c r="AE437">
        <f t="shared" si="187"/>
        <v>0.61</v>
      </c>
      <c r="AP437">
        <v>776978</v>
      </c>
      <c r="AS437">
        <v>0.53</v>
      </c>
      <c r="AT437">
        <f t="shared" si="188"/>
        <v>0.53</v>
      </c>
      <c r="BE437">
        <v>776978</v>
      </c>
      <c r="BH437">
        <v>0.53</v>
      </c>
      <c r="BI437">
        <f t="shared" si="189"/>
        <v>0.53</v>
      </c>
      <c r="BT437">
        <v>776978</v>
      </c>
      <c r="BW437">
        <v>0.4</v>
      </c>
      <c r="BX437">
        <f t="shared" si="190"/>
        <v>0.4</v>
      </c>
      <c r="CI437">
        <v>776978</v>
      </c>
      <c r="CL437">
        <v>0.54</v>
      </c>
      <c r="CM437">
        <f t="shared" si="191"/>
        <v>0.54</v>
      </c>
      <c r="CX437">
        <v>776978</v>
      </c>
      <c r="DA437">
        <v>0.56000000000000005</v>
      </c>
      <c r="DB437">
        <f t="shared" si="192"/>
        <v>0.56000000000000005</v>
      </c>
      <c r="DM437">
        <v>776978</v>
      </c>
      <c r="DP437">
        <v>0.56999999999999995</v>
      </c>
      <c r="DQ437">
        <f t="shared" si="193"/>
        <v>0.56999999999999995</v>
      </c>
      <c r="EB437">
        <v>776978</v>
      </c>
      <c r="EE437">
        <v>0.56000000000000005</v>
      </c>
      <c r="EF437">
        <f t="shared" si="194"/>
        <v>0.56000000000000005</v>
      </c>
      <c r="EQ437">
        <v>776978</v>
      </c>
      <c r="ET437">
        <v>0.56000000000000005</v>
      </c>
      <c r="EU437">
        <f t="shared" si="195"/>
        <v>0.56000000000000005</v>
      </c>
      <c r="FF437">
        <v>776978</v>
      </c>
      <c r="FI437">
        <v>0.57999999999999996</v>
      </c>
      <c r="FJ437">
        <f t="shared" si="196"/>
        <v>0.57999999999999996</v>
      </c>
      <c r="FU437">
        <v>776978</v>
      </c>
      <c r="FX437">
        <v>0.57999999999999996</v>
      </c>
      <c r="FY437">
        <f t="shared" si="197"/>
        <v>0.57999999999999996</v>
      </c>
      <c r="GJ437">
        <v>776978</v>
      </c>
      <c r="GM437">
        <v>0.55000000000000004</v>
      </c>
      <c r="GN437">
        <f t="shared" si="198"/>
        <v>0.55000000000000004</v>
      </c>
      <c r="GY437">
        <v>776978</v>
      </c>
      <c r="HB437">
        <v>0.59</v>
      </c>
      <c r="HC437">
        <f t="shared" si="199"/>
        <v>0.59</v>
      </c>
      <c r="HN437">
        <v>776978</v>
      </c>
      <c r="HQ437">
        <v>0.53</v>
      </c>
      <c r="HR437">
        <f t="shared" si="200"/>
        <v>0.53</v>
      </c>
      <c r="ID437">
        <v>777352</v>
      </c>
      <c r="IG437">
        <v>0.49</v>
      </c>
      <c r="IH437">
        <f t="shared" si="201"/>
        <v>0.49</v>
      </c>
      <c r="IS437">
        <v>777352</v>
      </c>
      <c r="IV437">
        <v>0.49</v>
      </c>
      <c r="IW437">
        <f t="shared" si="202"/>
        <v>0.49</v>
      </c>
      <c r="JH437">
        <v>777352</v>
      </c>
      <c r="JK437">
        <v>0.5</v>
      </c>
      <c r="JL437">
        <f t="shared" si="203"/>
        <v>0.5</v>
      </c>
      <c r="JW437">
        <v>777352</v>
      </c>
      <c r="JZ437">
        <v>0.5</v>
      </c>
      <c r="KA437">
        <f t="shared" si="204"/>
        <v>0.5</v>
      </c>
      <c r="KL437">
        <v>777352</v>
      </c>
      <c r="KO437">
        <v>0.52</v>
      </c>
      <c r="KP437">
        <f t="shared" si="205"/>
        <v>0.52</v>
      </c>
      <c r="LA437">
        <v>777352</v>
      </c>
      <c r="LD437">
        <v>0.49</v>
      </c>
      <c r="LE437">
        <f t="shared" si="206"/>
        <v>0.49</v>
      </c>
      <c r="LP437">
        <v>777352</v>
      </c>
      <c r="LS437">
        <v>0.5</v>
      </c>
      <c r="LT437">
        <f t="shared" si="207"/>
        <v>0.5</v>
      </c>
      <c r="ME437">
        <v>777352</v>
      </c>
      <c r="MH437">
        <v>0.52</v>
      </c>
      <c r="MI437">
        <f t="shared" si="208"/>
        <v>0.52</v>
      </c>
      <c r="MT437">
        <v>777352</v>
      </c>
      <c r="MW437">
        <v>0.55000000000000004</v>
      </c>
      <c r="MX437">
        <f t="shared" si="209"/>
        <v>0.55000000000000004</v>
      </c>
      <c r="NI437">
        <v>777352</v>
      </c>
      <c r="NL437">
        <v>0.5</v>
      </c>
      <c r="NM437">
        <f t="shared" si="210"/>
        <v>0.5</v>
      </c>
      <c r="NX437">
        <v>777352</v>
      </c>
      <c r="OA437">
        <v>0.44</v>
      </c>
      <c r="OB437">
        <f t="shared" si="211"/>
        <v>0.44</v>
      </c>
      <c r="OM437">
        <v>777352</v>
      </c>
      <c r="OP437">
        <v>0.49</v>
      </c>
      <c r="OQ437">
        <f t="shared" si="212"/>
        <v>0.49</v>
      </c>
      <c r="PB437">
        <v>777352</v>
      </c>
      <c r="PE437">
        <v>0.48</v>
      </c>
      <c r="PF437">
        <f t="shared" si="213"/>
        <v>0.48</v>
      </c>
      <c r="PQ437">
        <v>777352</v>
      </c>
      <c r="PT437">
        <v>0.5</v>
      </c>
      <c r="PU437">
        <f t="shared" si="214"/>
        <v>0.5</v>
      </c>
      <c r="QF437">
        <v>777352</v>
      </c>
      <c r="QI437">
        <v>0.49</v>
      </c>
      <c r="QJ437">
        <f t="shared" si="215"/>
        <v>0.49</v>
      </c>
      <c r="QU437">
        <v>777352</v>
      </c>
      <c r="QX437">
        <v>0.49</v>
      </c>
      <c r="QY437">
        <f t="shared" si="216"/>
        <v>0.49</v>
      </c>
    </row>
    <row r="438" spans="12:467" x14ac:dyDescent="0.2">
      <c r="L438">
        <v>776980</v>
      </c>
      <c r="O438">
        <v>0.52</v>
      </c>
      <c r="P438">
        <f t="shared" si="186"/>
        <v>0.52</v>
      </c>
      <c r="AA438">
        <v>776980</v>
      </c>
      <c r="AD438">
        <v>0.56999999999999995</v>
      </c>
      <c r="AE438">
        <f t="shared" si="187"/>
        <v>0.56999999999999995</v>
      </c>
      <c r="AP438">
        <v>776980</v>
      </c>
      <c r="AS438">
        <v>0.75</v>
      </c>
      <c r="AT438">
        <f t="shared" si="188"/>
        <v>0.75</v>
      </c>
      <c r="BE438">
        <v>776980</v>
      </c>
      <c r="BH438">
        <v>0.47</v>
      </c>
      <c r="BI438">
        <f t="shared" si="189"/>
        <v>0.47</v>
      </c>
      <c r="BT438">
        <v>776980</v>
      </c>
      <c r="BW438">
        <v>0.44</v>
      </c>
      <c r="BX438">
        <f t="shared" si="190"/>
        <v>0.44</v>
      </c>
      <c r="CI438">
        <v>776980</v>
      </c>
      <c r="CL438">
        <v>0.51</v>
      </c>
      <c r="CM438">
        <f t="shared" si="191"/>
        <v>0.51</v>
      </c>
      <c r="CX438">
        <v>776980</v>
      </c>
      <c r="DA438">
        <v>0.53</v>
      </c>
      <c r="DB438">
        <f t="shared" si="192"/>
        <v>0.53</v>
      </c>
      <c r="DM438">
        <v>776980</v>
      </c>
      <c r="DP438">
        <v>0.49</v>
      </c>
      <c r="DQ438">
        <f t="shared" si="193"/>
        <v>0.49</v>
      </c>
      <c r="EB438">
        <v>776980</v>
      </c>
      <c r="EE438">
        <v>0.51</v>
      </c>
      <c r="EF438">
        <f t="shared" si="194"/>
        <v>0.51</v>
      </c>
      <c r="EQ438">
        <v>776980</v>
      </c>
      <c r="ET438">
        <v>0.51</v>
      </c>
      <c r="EU438">
        <f t="shared" si="195"/>
        <v>0.51</v>
      </c>
      <c r="FF438">
        <v>776980</v>
      </c>
      <c r="FI438">
        <v>0.54</v>
      </c>
      <c r="FJ438">
        <f t="shared" si="196"/>
        <v>0.54</v>
      </c>
      <c r="FU438">
        <v>776980</v>
      </c>
      <c r="FX438">
        <v>0.51</v>
      </c>
      <c r="FY438">
        <f t="shared" si="197"/>
        <v>0.51</v>
      </c>
      <c r="GJ438">
        <v>776980</v>
      </c>
      <c r="GM438">
        <v>0.51</v>
      </c>
      <c r="GN438">
        <f t="shared" si="198"/>
        <v>0.51</v>
      </c>
      <c r="GY438">
        <v>776980</v>
      </c>
      <c r="HB438">
        <v>0.52</v>
      </c>
      <c r="HC438">
        <f t="shared" si="199"/>
        <v>0.52</v>
      </c>
      <c r="HN438">
        <v>776980</v>
      </c>
      <c r="HQ438">
        <v>0.5</v>
      </c>
      <c r="HR438">
        <f t="shared" si="200"/>
        <v>0.5</v>
      </c>
      <c r="ID438">
        <v>777353</v>
      </c>
      <c r="IG438">
        <v>0.47</v>
      </c>
      <c r="IH438">
        <f t="shared" si="201"/>
        <v>0.47</v>
      </c>
      <c r="IS438">
        <v>777353</v>
      </c>
      <c r="IV438">
        <v>0.44</v>
      </c>
      <c r="IW438">
        <f t="shared" si="202"/>
        <v>0.44</v>
      </c>
      <c r="JH438">
        <v>777353</v>
      </c>
      <c r="JK438">
        <v>0.46</v>
      </c>
      <c r="JL438">
        <f t="shared" si="203"/>
        <v>0.46</v>
      </c>
      <c r="JW438">
        <v>777353</v>
      </c>
      <c r="JZ438">
        <v>0.45</v>
      </c>
      <c r="KA438">
        <f t="shared" si="204"/>
        <v>0.45</v>
      </c>
      <c r="KL438">
        <v>777353</v>
      </c>
      <c r="KO438">
        <v>0.53</v>
      </c>
      <c r="KP438">
        <f t="shared" si="205"/>
        <v>0.53</v>
      </c>
      <c r="LA438">
        <v>777353</v>
      </c>
      <c r="LD438">
        <v>0.49</v>
      </c>
      <c r="LE438">
        <f t="shared" si="206"/>
        <v>0.49</v>
      </c>
      <c r="LP438">
        <v>777353</v>
      </c>
      <c r="LS438">
        <v>0.47</v>
      </c>
      <c r="LT438">
        <f t="shared" si="207"/>
        <v>0.47</v>
      </c>
      <c r="ME438">
        <v>777353</v>
      </c>
      <c r="MH438">
        <v>0.5</v>
      </c>
      <c r="MI438">
        <f t="shared" si="208"/>
        <v>0.5</v>
      </c>
      <c r="MT438">
        <v>777353</v>
      </c>
      <c r="MW438">
        <v>0.52</v>
      </c>
      <c r="MX438">
        <f t="shared" si="209"/>
        <v>0.52</v>
      </c>
      <c r="NI438">
        <v>777353</v>
      </c>
      <c r="NL438">
        <v>0.46</v>
      </c>
      <c r="NM438">
        <f t="shared" si="210"/>
        <v>0.46</v>
      </c>
      <c r="NX438">
        <v>777353</v>
      </c>
      <c r="OA438">
        <v>0.48</v>
      </c>
      <c r="OB438">
        <f t="shared" si="211"/>
        <v>0.48</v>
      </c>
      <c r="OM438">
        <v>777353</v>
      </c>
      <c r="OP438">
        <v>0.48</v>
      </c>
      <c r="OQ438">
        <f t="shared" si="212"/>
        <v>0.48</v>
      </c>
      <c r="PB438">
        <v>777353</v>
      </c>
      <c r="PE438">
        <v>0.48</v>
      </c>
      <c r="PF438">
        <f t="shared" si="213"/>
        <v>0.48</v>
      </c>
      <c r="PQ438">
        <v>777353</v>
      </c>
      <c r="PT438">
        <v>0.44</v>
      </c>
      <c r="PU438">
        <f t="shared" si="214"/>
        <v>0.44</v>
      </c>
      <c r="QF438">
        <v>777353</v>
      </c>
      <c r="QI438">
        <v>0.46</v>
      </c>
      <c r="QJ438">
        <f t="shared" si="215"/>
        <v>0.46</v>
      </c>
      <c r="QU438">
        <v>777353</v>
      </c>
      <c r="QX438">
        <v>0.46</v>
      </c>
      <c r="QY438">
        <f t="shared" si="216"/>
        <v>0.46</v>
      </c>
    </row>
    <row r="439" spans="12:467" x14ac:dyDescent="0.2">
      <c r="L439">
        <v>776981</v>
      </c>
      <c r="O439">
        <v>0.45</v>
      </c>
      <c r="P439">
        <f t="shared" si="186"/>
        <v>0.45</v>
      </c>
      <c r="AA439">
        <v>776981</v>
      </c>
      <c r="AD439">
        <v>0.48</v>
      </c>
      <c r="AE439">
        <f t="shared" si="187"/>
        <v>0.48</v>
      </c>
      <c r="AP439">
        <v>776981</v>
      </c>
      <c r="AS439">
        <v>0.55000000000000004</v>
      </c>
      <c r="AT439">
        <f t="shared" si="188"/>
        <v>0.55000000000000004</v>
      </c>
      <c r="BE439">
        <v>776981</v>
      </c>
      <c r="BH439">
        <v>0.6</v>
      </c>
      <c r="BI439">
        <f t="shared" si="189"/>
        <v>0.6</v>
      </c>
      <c r="BT439">
        <v>776981</v>
      </c>
      <c r="BW439">
        <v>0.65</v>
      </c>
      <c r="BX439">
        <f t="shared" si="190"/>
        <v>0.65</v>
      </c>
      <c r="CI439">
        <v>776981</v>
      </c>
      <c r="CL439">
        <v>0.53</v>
      </c>
      <c r="CM439">
        <f t="shared" si="191"/>
        <v>0.53</v>
      </c>
      <c r="CX439">
        <v>776981</v>
      </c>
      <c r="DA439">
        <v>0.54</v>
      </c>
      <c r="DB439">
        <f t="shared" si="192"/>
        <v>0.54</v>
      </c>
      <c r="DM439">
        <v>776981</v>
      </c>
      <c r="DP439">
        <v>0.53</v>
      </c>
      <c r="DQ439">
        <f t="shared" si="193"/>
        <v>0.53</v>
      </c>
      <c r="EB439">
        <v>776981</v>
      </c>
      <c r="EE439">
        <v>0.53</v>
      </c>
      <c r="EF439">
        <f t="shared" si="194"/>
        <v>0.53</v>
      </c>
      <c r="EQ439">
        <v>776981</v>
      </c>
      <c r="ET439">
        <v>0.53</v>
      </c>
      <c r="EU439">
        <f t="shared" si="195"/>
        <v>0.53</v>
      </c>
      <c r="FF439">
        <v>776981</v>
      </c>
      <c r="FI439">
        <v>0.52</v>
      </c>
      <c r="FJ439">
        <f t="shared" si="196"/>
        <v>0.52</v>
      </c>
      <c r="FU439">
        <v>776981</v>
      </c>
      <c r="FX439">
        <v>0.52</v>
      </c>
      <c r="FY439">
        <f t="shared" si="197"/>
        <v>0.52</v>
      </c>
      <c r="GJ439">
        <v>776981</v>
      </c>
      <c r="GM439">
        <v>0.51</v>
      </c>
      <c r="GN439">
        <f t="shared" si="198"/>
        <v>0.51</v>
      </c>
      <c r="GY439">
        <v>776981</v>
      </c>
      <c r="HB439">
        <v>0.56000000000000005</v>
      </c>
      <c r="HC439">
        <f t="shared" si="199"/>
        <v>0.56000000000000005</v>
      </c>
      <c r="HN439">
        <v>776981</v>
      </c>
      <c r="HQ439">
        <v>0.5</v>
      </c>
      <c r="HR439">
        <f t="shared" si="200"/>
        <v>0.5</v>
      </c>
      <c r="ID439">
        <v>777354</v>
      </c>
      <c r="IG439">
        <v>0.52</v>
      </c>
      <c r="IH439">
        <f t="shared" si="201"/>
        <v>0.52</v>
      </c>
      <c r="IS439">
        <v>777354</v>
      </c>
      <c r="IV439">
        <v>0.55000000000000004</v>
      </c>
      <c r="IW439">
        <f t="shared" si="202"/>
        <v>0.55000000000000004</v>
      </c>
      <c r="JH439">
        <v>777354</v>
      </c>
      <c r="JK439">
        <v>0.53</v>
      </c>
      <c r="JL439">
        <f t="shared" si="203"/>
        <v>0.53</v>
      </c>
      <c r="JW439">
        <v>777354</v>
      </c>
      <c r="JZ439">
        <v>0.53</v>
      </c>
      <c r="KA439">
        <f t="shared" si="204"/>
        <v>0.53</v>
      </c>
      <c r="KL439">
        <v>777354</v>
      </c>
      <c r="KO439">
        <v>0.57999999999999996</v>
      </c>
      <c r="KP439">
        <f t="shared" si="205"/>
        <v>0.57999999999999996</v>
      </c>
      <c r="LA439">
        <v>777354</v>
      </c>
      <c r="LD439">
        <v>0.53</v>
      </c>
      <c r="LE439">
        <f t="shared" si="206"/>
        <v>0.53</v>
      </c>
      <c r="LP439">
        <v>777354</v>
      </c>
      <c r="LS439">
        <v>0.52</v>
      </c>
      <c r="LT439">
        <f t="shared" si="207"/>
        <v>0.52</v>
      </c>
      <c r="ME439">
        <v>777354</v>
      </c>
      <c r="MH439">
        <v>0.52</v>
      </c>
      <c r="MI439">
        <f t="shared" si="208"/>
        <v>0.52</v>
      </c>
      <c r="MT439">
        <v>777354</v>
      </c>
      <c r="MW439">
        <v>0.55000000000000004</v>
      </c>
      <c r="MX439">
        <f t="shared" si="209"/>
        <v>0.55000000000000004</v>
      </c>
      <c r="NI439">
        <v>777354</v>
      </c>
      <c r="NL439">
        <v>0.53</v>
      </c>
      <c r="NM439">
        <f t="shared" si="210"/>
        <v>0.53</v>
      </c>
      <c r="NX439">
        <v>777354</v>
      </c>
      <c r="OA439">
        <v>0.52</v>
      </c>
      <c r="OB439">
        <f t="shared" si="211"/>
        <v>0.52</v>
      </c>
      <c r="OM439">
        <v>777354</v>
      </c>
      <c r="OP439">
        <v>0.52</v>
      </c>
      <c r="OQ439">
        <f t="shared" si="212"/>
        <v>0.52</v>
      </c>
      <c r="PB439">
        <v>777354</v>
      </c>
      <c r="PE439">
        <v>0.53</v>
      </c>
      <c r="PF439">
        <f t="shared" si="213"/>
        <v>0.53</v>
      </c>
      <c r="PQ439">
        <v>777354</v>
      </c>
      <c r="PT439">
        <v>0.54</v>
      </c>
      <c r="PU439">
        <f t="shared" si="214"/>
        <v>0.54</v>
      </c>
      <c r="QF439">
        <v>777354</v>
      </c>
      <c r="QI439">
        <v>0.55000000000000004</v>
      </c>
      <c r="QJ439">
        <f t="shared" si="215"/>
        <v>0.55000000000000004</v>
      </c>
      <c r="QU439">
        <v>777354</v>
      </c>
      <c r="QX439">
        <v>0.54</v>
      </c>
      <c r="QY439">
        <f t="shared" si="216"/>
        <v>0.54</v>
      </c>
    </row>
    <row r="440" spans="12:467" x14ac:dyDescent="0.2">
      <c r="L440">
        <v>776982</v>
      </c>
      <c r="O440">
        <v>0.48</v>
      </c>
      <c r="P440">
        <f t="shared" si="186"/>
        <v>0.48</v>
      </c>
      <c r="AA440">
        <v>776982</v>
      </c>
      <c r="AD440">
        <v>0.47</v>
      </c>
      <c r="AE440">
        <f t="shared" si="187"/>
        <v>0.47</v>
      </c>
      <c r="AP440">
        <v>776982</v>
      </c>
      <c r="AS440">
        <v>0.82</v>
      </c>
      <c r="AT440">
        <f t="shared" si="188"/>
        <v>0.82</v>
      </c>
      <c r="BE440">
        <v>776982</v>
      </c>
      <c r="BH440">
        <v>0.54</v>
      </c>
      <c r="BI440">
        <f t="shared" si="189"/>
        <v>0.54</v>
      </c>
      <c r="BT440">
        <v>776982</v>
      </c>
      <c r="BW440">
        <v>0.54</v>
      </c>
      <c r="BX440">
        <f t="shared" si="190"/>
        <v>0.54</v>
      </c>
      <c r="CI440">
        <v>776982</v>
      </c>
      <c r="CL440">
        <v>0.52</v>
      </c>
      <c r="CM440">
        <f t="shared" si="191"/>
        <v>0.52</v>
      </c>
      <c r="CX440">
        <v>776982</v>
      </c>
      <c r="DA440">
        <v>0.5</v>
      </c>
      <c r="DB440">
        <f t="shared" si="192"/>
        <v>0.5</v>
      </c>
      <c r="DM440">
        <v>776982</v>
      </c>
      <c r="DP440">
        <v>0.52</v>
      </c>
      <c r="DQ440">
        <f t="shared" si="193"/>
        <v>0.52</v>
      </c>
      <c r="EB440">
        <v>776982</v>
      </c>
      <c r="EE440">
        <v>0.48</v>
      </c>
      <c r="EF440">
        <f t="shared" si="194"/>
        <v>0.48</v>
      </c>
      <c r="EQ440">
        <v>776982</v>
      </c>
      <c r="ET440">
        <v>0.48</v>
      </c>
      <c r="EU440">
        <f t="shared" si="195"/>
        <v>0.48</v>
      </c>
      <c r="FF440">
        <v>776982</v>
      </c>
      <c r="FI440">
        <v>0.52</v>
      </c>
      <c r="FJ440">
        <f t="shared" si="196"/>
        <v>0.52</v>
      </c>
      <c r="FU440">
        <v>776982</v>
      </c>
      <c r="FX440">
        <v>0.54</v>
      </c>
      <c r="FY440">
        <f t="shared" si="197"/>
        <v>0.54</v>
      </c>
      <c r="GJ440">
        <v>776982</v>
      </c>
      <c r="GM440">
        <v>0.5</v>
      </c>
      <c r="GN440">
        <f t="shared" si="198"/>
        <v>0.5</v>
      </c>
      <c r="GY440">
        <v>776982</v>
      </c>
      <c r="HB440">
        <v>0.55000000000000004</v>
      </c>
      <c r="HC440">
        <f t="shared" si="199"/>
        <v>0.55000000000000004</v>
      </c>
      <c r="HN440">
        <v>776982</v>
      </c>
      <c r="HQ440">
        <v>0.47</v>
      </c>
      <c r="HR440">
        <f t="shared" si="200"/>
        <v>0.47</v>
      </c>
      <c r="ID440">
        <v>777356</v>
      </c>
      <c r="IG440">
        <v>0.51</v>
      </c>
      <c r="IH440">
        <f t="shared" si="201"/>
        <v>0.51</v>
      </c>
      <c r="IS440">
        <v>777356</v>
      </c>
      <c r="IV440">
        <v>0.54</v>
      </c>
      <c r="IW440">
        <f t="shared" si="202"/>
        <v>0.54</v>
      </c>
      <c r="JH440">
        <v>777356</v>
      </c>
      <c r="JK440">
        <v>0.53</v>
      </c>
      <c r="JL440">
        <f t="shared" si="203"/>
        <v>0.53</v>
      </c>
      <c r="JW440">
        <v>777356</v>
      </c>
      <c r="JZ440">
        <v>0.52</v>
      </c>
      <c r="KA440">
        <f t="shared" si="204"/>
        <v>0.52</v>
      </c>
      <c r="KL440">
        <v>777356</v>
      </c>
      <c r="KO440">
        <v>0.49</v>
      </c>
      <c r="KP440">
        <f t="shared" si="205"/>
        <v>0.49</v>
      </c>
      <c r="LA440">
        <v>777356</v>
      </c>
      <c r="LD440">
        <v>0.51</v>
      </c>
      <c r="LE440">
        <f t="shared" si="206"/>
        <v>0.51</v>
      </c>
      <c r="LP440">
        <v>777356</v>
      </c>
      <c r="LS440">
        <v>0.5</v>
      </c>
      <c r="LT440">
        <f t="shared" si="207"/>
        <v>0.5</v>
      </c>
      <c r="ME440">
        <v>777356</v>
      </c>
      <c r="MH440">
        <v>0.53</v>
      </c>
      <c r="MI440">
        <f t="shared" si="208"/>
        <v>0.53</v>
      </c>
      <c r="MT440">
        <v>777356</v>
      </c>
      <c r="MW440">
        <v>0.48</v>
      </c>
      <c r="MX440">
        <f t="shared" si="209"/>
        <v>0.48</v>
      </c>
      <c r="NI440">
        <v>777356</v>
      </c>
      <c r="NL440">
        <v>0.51</v>
      </c>
      <c r="NM440">
        <f t="shared" si="210"/>
        <v>0.51</v>
      </c>
      <c r="NX440">
        <v>777356</v>
      </c>
      <c r="OA440">
        <v>0.49</v>
      </c>
      <c r="OB440">
        <f t="shared" si="211"/>
        <v>0.49</v>
      </c>
      <c r="OM440">
        <v>777356</v>
      </c>
      <c r="OP440">
        <v>0.48</v>
      </c>
      <c r="OQ440">
        <f t="shared" si="212"/>
        <v>0.48</v>
      </c>
      <c r="PB440">
        <v>777356</v>
      </c>
      <c r="PE440">
        <v>0.47</v>
      </c>
      <c r="PF440">
        <f t="shared" si="213"/>
        <v>0.47</v>
      </c>
      <c r="PQ440">
        <v>777356</v>
      </c>
      <c r="PT440">
        <v>0.51</v>
      </c>
      <c r="PU440">
        <f t="shared" si="214"/>
        <v>0.51</v>
      </c>
      <c r="QF440">
        <v>777356</v>
      </c>
      <c r="QI440">
        <v>0.56000000000000005</v>
      </c>
      <c r="QJ440">
        <f t="shared" si="215"/>
        <v>0.56000000000000005</v>
      </c>
      <c r="QU440">
        <v>777356</v>
      </c>
      <c r="QX440">
        <v>0.51</v>
      </c>
      <c r="QY440">
        <f t="shared" si="216"/>
        <v>0.51</v>
      </c>
    </row>
    <row r="441" spans="12:467" x14ac:dyDescent="0.2">
      <c r="L441">
        <v>776983</v>
      </c>
      <c r="O441">
        <v>0.48</v>
      </c>
      <c r="P441">
        <f t="shared" si="186"/>
        <v>0.48</v>
      </c>
      <c r="AA441">
        <v>776983</v>
      </c>
      <c r="AD441">
        <v>0.49</v>
      </c>
      <c r="AE441">
        <f t="shared" si="187"/>
        <v>0.49</v>
      </c>
      <c r="AP441">
        <v>776983</v>
      </c>
      <c r="AS441">
        <v>0.26</v>
      </c>
      <c r="AT441">
        <f t="shared" si="188"/>
        <v>0.26</v>
      </c>
      <c r="BE441">
        <v>776983</v>
      </c>
      <c r="BH441">
        <v>0.39</v>
      </c>
      <c r="BI441">
        <f t="shared" si="189"/>
        <v>0.39</v>
      </c>
      <c r="BT441">
        <v>776983</v>
      </c>
      <c r="BW441">
        <v>0.44</v>
      </c>
      <c r="BX441">
        <f t="shared" si="190"/>
        <v>0.44</v>
      </c>
      <c r="CI441">
        <v>776983</v>
      </c>
      <c r="CL441">
        <v>0.49</v>
      </c>
      <c r="CM441">
        <f t="shared" si="191"/>
        <v>0.49</v>
      </c>
      <c r="CX441">
        <v>776983</v>
      </c>
      <c r="DA441">
        <v>0.51</v>
      </c>
      <c r="DB441">
        <f t="shared" si="192"/>
        <v>0.51</v>
      </c>
      <c r="DM441">
        <v>776983</v>
      </c>
      <c r="DP441">
        <v>0.48</v>
      </c>
      <c r="DQ441">
        <f t="shared" si="193"/>
        <v>0.48</v>
      </c>
      <c r="EB441">
        <v>776983</v>
      </c>
      <c r="EE441">
        <v>0.46</v>
      </c>
      <c r="EF441">
        <f t="shared" si="194"/>
        <v>0.46</v>
      </c>
      <c r="EQ441">
        <v>776983</v>
      </c>
      <c r="ET441">
        <v>0.46</v>
      </c>
      <c r="EU441">
        <f t="shared" si="195"/>
        <v>0.46</v>
      </c>
      <c r="FF441">
        <v>776983</v>
      </c>
      <c r="FI441">
        <v>0.5</v>
      </c>
      <c r="FJ441">
        <f t="shared" si="196"/>
        <v>0.5</v>
      </c>
      <c r="FU441">
        <v>776983</v>
      </c>
      <c r="FX441">
        <v>0.49</v>
      </c>
      <c r="FY441">
        <f t="shared" si="197"/>
        <v>0.49</v>
      </c>
      <c r="GJ441">
        <v>776983</v>
      </c>
      <c r="GM441">
        <v>0.47</v>
      </c>
      <c r="GN441">
        <f t="shared" si="198"/>
        <v>0.47</v>
      </c>
      <c r="GY441">
        <v>776983</v>
      </c>
      <c r="HB441">
        <v>0.47</v>
      </c>
      <c r="HC441">
        <f t="shared" si="199"/>
        <v>0.47</v>
      </c>
      <c r="HN441">
        <v>776983</v>
      </c>
      <c r="HQ441">
        <v>0.49</v>
      </c>
      <c r="HR441">
        <f t="shared" si="200"/>
        <v>0.49</v>
      </c>
      <c r="ID441">
        <v>777334</v>
      </c>
      <c r="IG441">
        <v>0.53</v>
      </c>
      <c r="IH441">
        <f t="shared" si="201"/>
        <v>0.53</v>
      </c>
      <c r="IS441">
        <v>777334</v>
      </c>
      <c r="IV441">
        <v>0.56000000000000005</v>
      </c>
      <c r="IW441">
        <f t="shared" si="202"/>
        <v>0.56000000000000005</v>
      </c>
      <c r="JH441">
        <v>777334</v>
      </c>
      <c r="JK441">
        <v>0.56000000000000005</v>
      </c>
      <c r="JL441">
        <f t="shared" si="203"/>
        <v>0.56000000000000005</v>
      </c>
      <c r="JW441">
        <v>777334</v>
      </c>
      <c r="JZ441">
        <v>0.53</v>
      </c>
      <c r="KA441">
        <f t="shared" si="204"/>
        <v>0.53</v>
      </c>
      <c r="KL441">
        <v>777334</v>
      </c>
      <c r="KO441">
        <v>0.54</v>
      </c>
      <c r="KP441">
        <f t="shared" si="205"/>
        <v>0.54</v>
      </c>
      <c r="LA441">
        <v>777334</v>
      </c>
      <c r="LD441">
        <v>0.53</v>
      </c>
      <c r="LE441">
        <f t="shared" si="206"/>
        <v>0.53</v>
      </c>
      <c r="LP441">
        <v>777334</v>
      </c>
      <c r="LS441">
        <v>0.53</v>
      </c>
      <c r="LT441">
        <f t="shared" si="207"/>
        <v>0.53</v>
      </c>
      <c r="ME441">
        <v>777334</v>
      </c>
      <c r="MH441">
        <v>0.57999999999999996</v>
      </c>
      <c r="MI441">
        <f t="shared" si="208"/>
        <v>0.57999999999999996</v>
      </c>
      <c r="MT441">
        <v>777334</v>
      </c>
      <c r="MW441">
        <v>0.56000000000000005</v>
      </c>
      <c r="MX441">
        <f t="shared" si="209"/>
        <v>0.56000000000000005</v>
      </c>
      <c r="NI441">
        <v>777334</v>
      </c>
      <c r="NL441">
        <v>0.53</v>
      </c>
      <c r="NM441">
        <f t="shared" si="210"/>
        <v>0.53</v>
      </c>
      <c r="NX441">
        <v>777334</v>
      </c>
      <c r="OA441">
        <v>0.51</v>
      </c>
      <c r="OB441">
        <f t="shared" si="211"/>
        <v>0.51</v>
      </c>
      <c r="OM441">
        <v>777334</v>
      </c>
      <c r="OP441">
        <v>0.53</v>
      </c>
      <c r="OQ441">
        <f t="shared" si="212"/>
        <v>0.53</v>
      </c>
      <c r="PB441">
        <v>777334</v>
      </c>
      <c r="PE441">
        <v>0.55000000000000004</v>
      </c>
      <c r="PF441">
        <f t="shared" si="213"/>
        <v>0.55000000000000004</v>
      </c>
      <c r="PQ441">
        <v>777334</v>
      </c>
      <c r="PT441">
        <v>0.53</v>
      </c>
      <c r="PU441">
        <f t="shared" si="214"/>
        <v>0.53</v>
      </c>
      <c r="QF441">
        <v>777334</v>
      </c>
      <c r="QI441">
        <v>0.49</v>
      </c>
      <c r="QJ441">
        <f t="shared" si="215"/>
        <v>0.49</v>
      </c>
      <c r="QU441">
        <v>777334</v>
      </c>
      <c r="QX441">
        <v>0.56000000000000005</v>
      </c>
      <c r="QY441">
        <f t="shared" si="216"/>
        <v>0.56000000000000005</v>
      </c>
    </row>
    <row r="442" spans="12:467" x14ac:dyDescent="0.2">
      <c r="L442">
        <v>776984</v>
      </c>
      <c r="O442">
        <v>0.56000000000000005</v>
      </c>
      <c r="P442">
        <f t="shared" si="186"/>
        <v>0.56000000000000005</v>
      </c>
      <c r="AA442">
        <v>776984</v>
      </c>
      <c r="AD442">
        <v>0.41</v>
      </c>
      <c r="AE442">
        <f t="shared" si="187"/>
        <v>0.41</v>
      </c>
      <c r="AP442">
        <v>776984</v>
      </c>
      <c r="AS442">
        <v>0.56000000000000005</v>
      </c>
      <c r="AT442">
        <f t="shared" si="188"/>
        <v>0.56000000000000005</v>
      </c>
      <c r="BE442">
        <v>776984</v>
      </c>
      <c r="BH442">
        <v>0.55000000000000004</v>
      </c>
      <c r="BI442">
        <f t="shared" si="189"/>
        <v>0.55000000000000004</v>
      </c>
      <c r="BT442">
        <v>776984</v>
      </c>
      <c r="BW442">
        <v>0.4</v>
      </c>
      <c r="BX442">
        <f t="shared" si="190"/>
        <v>0.4</v>
      </c>
      <c r="CI442">
        <v>776984</v>
      </c>
      <c r="CL442">
        <v>0.52</v>
      </c>
      <c r="CM442">
        <f t="shared" si="191"/>
        <v>0.52</v>
      </c>
      <c r="CX442">
        <v>776984</v>
      </c>
      <c r="DA442">
        <v>0.53</v>
      </c>
      <c r="DB442">
        <f t="shared" si="192"/>
        <v>0.53</v>
      </c>
      <c r="DM442">
        <v>776984</v>
      </c>
      <c r="DP442">
        <v>0.54</v>
      </c>
      <c r="DQ442">
        <f t="shared" si="193"/>
        <v>0.54</v>
      </c>
      <c r="EB442">
        <v>776984</v>
      </c>
      <c r="EE442">
        <v>0.57999999999999996</v>
      </c>
      <c r="EF442">
        <f t="shared" si="194"/>
        <v>0.57999999999999996</v>
      </c>
      <c r="EQ442">
        <v>776984</v>
      </c>
      <c r="ET442">
        <v>0.57999999999999996</v>
      </c>
      <c r="EU442">
        <f t="shared" si="195"/>
        <v>0.57999999999999996</v>
      </c>
      <c r="FF442">
        <v>776984</v>
      </c>
      <c r="FI442">
        <v>0.53</v>
      </c>
      <c r="FJ442">
        <f t="shared" si="196"/>
        <v>0.53</v>
      </c>
      <c r="FU442">
        <v>776984</v>
      </c>
      <c r="FX442">
        <v>0.52</v>
      </c>
      <c r="FY442">
        <f t="shared" si="197"/>
        <v>0.52</v>
      </c>
      <c r="GJ442">
        <v>776984</v>
      </c>
      <c r="GM442">
        <v>0.53</v>
      </c>
      <c r="GN442">
        <f t="shared" si="198"/>
        <v>0.53</v>
      </c>
      <c r="GY442">
        <v>776984</v>
      </c>
      <c r="HB442">
        <v>0.57999999999999996</v>
      </c>
      <c r="HC442">
        <f t="shared" si="199"/>
        <v>0.57999999999999996</v>
      </c>
      <c r="HN442">
        <v>776984</v>
      </c>
      <c r="HQ442">
        <v>0.56000000000000005</v>
      </c>
      <c r="HR442">
        <f t="shared" si="200"/>
        <v>0.56000000000000005</v>
      </c>
      <c r="ID442">
        <v>777335</v>
      </c>
      <c r="IG442">
        <v>0.44</v>
      </c>
      <c r="IH442">
        <f t="shared" si="201"/>
        <v>0.44</v>
      </c>
      <c r="IS442">
        <v>777335</v>
      </c>
      <c r="IV442">
        <v>0.42</v>
      </c>
      <c r="IW442">
        <f t="shared" si="202"/>
        <v>0.42</v>
      </c>
      <c r="JH442">
        <v>777335</v>
      </c>
      <c r="JK442">
        <v>0.39</v>
      </c>
      <c r="JL442">
        <f t="shared" si="203"/>
        <v>0.39</v>
      </c>
      <c r="JW442">
        <v>777335</v>
      </c>
      <c r="JZ442">
        <v>0.43</v>
      </c>
      <c r="KA442">
        <f t="shared" si="204"/>
        <v>0.43</v>
      </c>
      <c r="KL442">
        <v>777335</v>
      </c>
      <c r="KO442">
        <v>0.42</v>
      </c>
      <c r="KP442">
        <f t="shared" si="205"/>
        <v>0.42</v>
      </c>
      <c r="LA442">
        <v>777335</v>
      </c>
      <c r="LD442">
        <v>0.43</v>
      </c>
      <c r="LE442">
        <f t="shared" si="206"/>
        <v>0.43</v>
      </c>
      <c r="LP442">
        <v>777335</v>
      </c>
      <c r="LS442">
        <v>0.39</v>
      </c>
      <c r="LT442">
        <f t="shared" si="207"/>
        <v>0.39</v>
      </c>
      <c r="ME442">
        <v>777335</v>
      </c>
      <c r="MH442">
        <v>0.47</v>
      </c>
      <c r="MI442">
        <f t="shared" si="208"/>
        <v>0.47</v>
      </c>
      <c r="MT442">
        <v>777335</v>
      </c>
      <c r="MW442">
        <v>0.42</v>
      </c>
      <c r="MX442">
        <f t="shared" si="209"/>
        <v>0.42</v>
      </c>
      <c r="NI442">
        <v>777335</v>
      </c>
      <c r="NL442">
        <v>0.42</v>
      </c>
      <c r="NM442">
        <f t="shared" si="210"/>
        <v>0.42</v>
      </c>
      <c r="NX442">
        <v>777335</v>
      </c>
      <c r="OA442">
        <v>0.46</v>
      </c>
      <c r="OB442">
        <f t="shared" si="211"/>
        <v>0.46</v>
      </c>
      <c r="OM442">
        <v>777335</v>
      </c>
      <c r="OP442">
        <v>0.43</v>
      </c>
      <c r="OQ442">
        <f t="shared" si="212"/>
        <v>0.43</v>
      </c>
      <c r="PB442">
        <v>777335</v>
      </c>
      <c r="PE442">
        <v>0.44</v>
      </c>
      <c r="PF442">
        <f t="shared" si="213"/>
        <v>0.44</v>
      </c>
      <c r="PQ442">
        <v>777335</v>
      </c>
      <c r="PT442">
        <v>0.42</v>
      </c>
      <c r="PU442">
        <f t="shared" si="214"/>
        <v>0.42</v>
      </c>
      <c r="QF442">
        <v>777335</v>
      </c>
      <c r="QI442">
        <v>0.43</v>
      </c>
      <c r="QJ442">
        <f t="shared" si="215"/>
        <v>0.43</v>
      </c>
      <c r="QU442">
        <v>777335</v>
      </c>
      <c r="QX442">
        <v>0.39</v>
      </c>
      <c r="QY442">
        <f t="shared" si="216"/>
        <v>0.39</v>
      </c>
    </row>
    <row r="443" spans="12:467" x14ac:dyDescent="0.2">
      <c r="L443">
        <v>776987</v>
      </c>
      <c r="O443">
        <v>0.49</v>
      </c>
      <c r="P443">
        <f t="shared" si="186"/>
        <v>0.49</v>
      </c>
      <c r="AA443">
        <v>776987</v>
      </c>
      <c r="AD443">
        <v>0.44</v>
      </c>
      <c r="AE443">
        <f t="shared" si="187"/>
        <v>0.44</v>
      </c>
      <c r="AP443">
        <v>776987</v>
      </c>
      <c r="AS443">
        <v>0.47</v>
      </c>
      <c r="AT443">
        <f t="shared" si="188"/>
        <v>0.47</v>
      </c>
      <c r="BE443">
        <v>776987</v>
      </c>
      <c r="BH443">
        <v>0.43</v>
      </c>
      <c r="BI443">
        <f t="shared" si="189"/>
        <v>0.43</v>
      </c>
      <c r="BT443">
        <v>776987</v>
      </c>
      <c r="BW443">
        <v>0.41</v>
      </c>
      <c r="BX443">
        <f t="shared" si="190"/>
        <v>0.41</v>
      </c>
      <c r="CI443">
        <v>776987</v>
      </c>
      <c r="CL443">
        <v>0.49</v>
      </c>
      <c r="CM443">
        <f t="shared" si="191"/>
        <v>0.49</v>
      </c>
      <c r="CX443">
        <v>776987</v>
      </c>
      <c r="DA443">
        <v>0.5</v>
      </c>
      <c r="DB443">
        <f t="shared" si="192"/>
        <v>0.5</v>
      </c>
      <c r="DM443">
        <v>776987</v>
      </c>
      <c r="DP443">
        <v>0.47</v>
      </c>
      <c r="DQ443">
        <f t="shared" si="193"/>
        <v>0.47</v>
      </c>
      <c r="EB443">
        <v>776987</v>
      </c>
      <c r="EE443">
        <v>0.47</v>
      </c>
      <c r="EF443">
        <f t="shared" si="194"/>
        <v>0.47</v>
      </c>
      <c r="EQ443">
        <v>776987</v>
      </c>
      <c r="ET443">
        <v>0.47</v>
      </c>
      <c r="EU443">
        <f t="shared" si="195"/>
        <v>0.47</v>
      </c>
      <c r="FF443">
        <v>776987</v>
      </c>
      <c r="FI443">
        <v>0.52</v>
      </c>
      <c r="FJ443">
        <f t="shared" si="196"/>
        <v>0.52</v>
      </c>
      <c r="FU443">
        <v>776987</v>
      </c>
      <c r="FX443">
        <v>0.5</v>
      </c>
      <c r="FY443">
        <f t="shared" si="197"/>
        <v>0.5</v>
      </c>
      <c r="GJ443">
        <v>776987</v>
      </c>
      <c r="GM443">
        <v>0.47</v>
      </c>
      <c r="GN443">
        <f t="shared" si="198"/>
        <v>0.47</v>
      </c>
      <c r="GY443">
        <v>776987</v>
      </c>
      <c r="HB443">
        <v>0.51</v>
      </c>
      <c r="HC443">
        <f t="shared" si="199"/>
        <v>0.51</v>
      </c>
      <c r="HN443">
        <v>776987</v>
      </c>
      <c r="HQ443">
        <v>0.4</v>
      </c>
      <c r="HR443">
        <f t="shared" si="200"/>
        <v>0.4</v>
      </c>
      <c r="ID443">
        <v>777336</v>
      </c>
      <c r="IG443">
        <v>0.52</v>
      </c>
      <c r="IH443">
        <f t="shared" si="201"/>
        <v>0.52</v>
      </c>
      <c r="IS443">
        <v>777336</v>
      </c>
      <c r="IV443">
        <v>0.51</v>
      </c>
      <c r="IW443">
        <f t="shared" si="202"/>
        <v>0.51</v>
      </c>
      <c r="JH443">
        <v>777336</v>
      </c>
      <c r="JK443">
        <v>0.54</v>
      </c>
      <c r="JL443">
        <f t="shared" si="203"/>
        <v>0.54</v>
      </c>
      <c r="JW443">
        <v>777336</v>
      </c>
      <c r="JZ443">
        <v>0.53</v>
      </c>
      <c r="KA443">
        <f t="shared" si="204"/>
        <v>0.53</v>
      </c>
      <c r="KL443">
        <v>777336</v>
      </c>
      <c r="KO443">
        <v>0.56999999999999995</v>
      </c>
      <c r="KP443">
        <f t="shared" si="205"/>
        <v>0.56999999999999995</v>
      </c>
      <c r="LA443">
        <v>777336</v>
      </c>
      <c r="LD443">
        <v>0.51</v>
      </c>
      <c r="LE443">
        <f t="shared" si="206"/>
        <v>0.51</v>
      </c>
      <c r="LP443">
        <v>777336</v>
      </c>
      <c r="LS443">
        <v>0.54</v>
      </c>
      <c r="LT443">
        <f t="shared" si="207"/>
        <v>0.54</v>
      </c>
      <c r="ME443">
        <v>777336</v>
      </c>
      <c r="MH443">
        <v>0.54</v>
      </c>
      <c r="MI443">
        <f t="shared" si="208"/>
        <v>0.54</v>
      </c>
      <c r="MT443">
        <v>777336</v>
      </c>
      <c r="MW443">
        <v>0.63</v>
      </c>
      <c r="MX443">
        <f t="shared" si="209"/>
        <v>0.63</v>
      </c>
      <c r="NI443">
        <v>777336</v>
      </c>
      <c r="NL443">
        <v>0.53</v>
      </c>
      <c r="NM443">
        <f t="shared" si="210"/>
        <v>0.53</v>
      </c>
      <c r="NX443">
        <v>777336</v>
      </c>
      <c r="OA443">
        <v>0.56999999999999995</v>
      </c>
      <c r="OB443">
        <f t="shared" si="211"/>
        <v>0.56999999999999995</v>
      </c>
      <c r="OM443">
        <v>777336</v>
      </c>
      <c r="OP443">
        <v>0.54</v>
      </c>
      <c r="OQ443">
        <f t="shared" si="212"/>
        <v>0.54</v>
      </c>
      <c r="PB443">
        <v>777336</v>
      </c>
      <c r="PE443">
        <v>0.53</v>
      </c>
      <c r="PF443">
        <f t="shared" si="213"/>
        <v>0.53</v>
      </c>
      <c r="PQ443">
        <v>777336</v>
      </c>
      <c r="PT443">
        <v>0.53</v>
      </c>
      <c r="PU443">
        <f t="shared" si="214"/>
        <v>0.53</v>
      </c>
      <c r="QF443">
        <v>777336</v>
      </c>
      <c r="QI443">
        <v>0.53</v>
      </c>
      <c r="QJ443">
        <f t="shared" si="215"/>
        <v>0.53</v>
      </c>
      <c r="QU443">
        <v>777336</v>
      </c>
      <c r="QX443">
        <v>0.54</v>
      </c>
      <c r="QY443">
        <f t="shared" si="216"/>
        <v>0.54</v>
      </c>
    </row>
    <row r="444" spans="12:467" x14ac:dyDescent="0.2">
      <c r="L444">
        <v>776988</v>
      </c>
      <c r="O444">
        <v>0.42</v>
      </c>
      <c r="P444">
        <f t="shared" si="186"/>
        <v>0.42</v>
      </c>
      <c r="AA444">
        <v>776988</v>
      </c>
      <c r="AD444">
        <v>0.48</v>
      </c>
      <c r="AE444">
        <f t="shared" si="187"/>
        <v>0.48</v>
      </c>
      <c r="AP444">
        <v>776988</v>
      </c>
      <c r="AS444">
        <v>0.63</v>
      </c>
      <c r="AT444">
        <f t="shared" si="188"/>
        <v>0.63</v>
      </c>
      <c r="BE444">
        <v>776988</v>
      </c>
      <c r="BH444">
        <v>0.52</v>
      </c>
      <c r="BI444">
        <f t="shared" si="189"/>
        <v>0.52</v>
      </c>
      <c r="BT444">
        <v>776988</v>
      </c>
      <c r="BW444">
        <v>0.51</v>
      </c>
      <c r="BX444">
        <f t="shared" si="190"/>
        <v>0.51</v>
      </c>
      <c r="CI444">
        <v>776988</v>
      </c>
      <c r="CL444">
        <v>0.42</v>
      </c>
      <c r="CM444">
        <f t="shared" si="191"/>
        <v>0.42</v>
      </c>
      <c r="CX444">
        <v>776988</v>
      </c>
      <c r="DA444">
        <v>0.45</v>
      </c>
      <c r="DB444">
        <f t="shared" si="192"/>
        <v>0.45</v>
      </c>
      <c r="DM444">
        <v>776988</v>
      </c>
      <c r="DP444">
        <v>0.42</v>
      </c>
      <c r="DQ444">
        <f t="shared" si="193"/>
        <v>0.42</v>
      </c>
      <c r="EB444">
        <v>776988</v>
      </c>
      <c r="EE444">
        <v>0.45</v>
      </c>
      <c r="EF444">
        <f t="shared" si="194"/>
        <v>0.45</v>
      </c>
      <c r="EQ444">
        <v>776988</v>
      </c>
      <c r="ET444">
        <v>0.45</v>
      </c>
      <c r="EU444">
        <f t="shared" si="195"/>
        <v>0.45</v>
      </c>
      <c r="FF444">
        <v>776988</v>
      </c>
      <c r="FI444">
        <v>0.45</v>
      </c>
      <c r="FJ444">
        <f t="shared" si="196"/>
        <v>0.45</v>
      </c>
      <c r="FU444">
        <v>776988</v>
      </c>
      <c r="FX444">
        <v>0.47</v>
      </c>
      <c r="FY444">
        <f t="shared" si="197"/>
        <v>0.47</v>
      </c>
      <c r="GJ444">
        <v>776988</v>
      </c>
      <c r="GM444">
        <v>0.43</v>
      </c>
      <c r="GN444">
        <f t="shared" si="198"/>
        <v>0.43</v>
      </c>
      <c r="GY444">
        <v>776988</v>
      </c>
      <c r="HB444">
        <v>0.45</v>
      </c>
      <c r="HC444">
        <f t="shared" si="199"/>
        <v>0.45</v>
      </c>
      <c r="HN444">
        <v>776988</v>
      </c>
      <c r="HQ444">
        <v>0.41</v>
      </c>
      <c r="HR444">
        <f t="shared" si="200"/>
        <v>0.41</v>
      </c>
      <c r="ID444">
        <v>777338</v>
      </c>
      <c r="IG444">
        <v>0.45</v>
      </c>
      <c r="IH444">
        <f t="shared" si="201"/>
        <v>0.45</v>
      </c>
      <c r="IS444">
        <v>777338</v>
      </c>
      <c r="IV444">
        <v>0.39</v>
      </c>
      <c r="IW444">
        <f t="shared" si="202"/>
        <v>0.39</v>
      </c>
      <c r="JH444">
        <v>777338</v>
      </c>
      <c r="JK444">
        <v>0.44</v>
      </c>
      <c r="JL444">
        <f t="shared" si="203"/>
        <v>0.44</v>
      </c>
      <c r="JW444">
        <v>777338</v>
      </c>
      <c r="JZ444">
        <v>0.42</v>
      </c>
      <c r="KA444">
        <f t="shared" si="204"/>
        <v>0.42</v>
      </c>
      <c r="KL444">
        <v>777338</v>
      </c>
      <c r="KO444">
        <v>0.4</v>
      </c>
      <c r="KP444">
        <f t="shared" si="205"/>
        <v>0.4</v>
      </c>
      <c r="LA444">
        <v>777338</v>
      </c>
      <c r="LD444">
        <v>0.41</v>
      </c>
      <c r="LE444">
        <f t="shared" si="206"/>
        <v>0.41</v>
      </c>
      <c r="LP444">
        <v>777338</v>
      </c>
      <c r="LS444">
        <v>0.43</v>
      </c>
      <c r="LT444">
        <f t="shared" si="207"/>
        <v>0.43</v>
      </c>
      <c r="ME444">
        <v>777338</v>
      </c>
      <c r="MH444">
        <v>0.42</v>
      </c>
      <c r="MI444">
        <f t="shared" si="208"/>
        <v>0.42</v>
      </c>
      <c r="MT444">
        <v>777338</v>
      </c>
      <c r="MW444">
        <v>0.4</v>
      </c>
      <c r="MX444">
        <f t="shared" si="209"/>
        <v>0.4</v>
      </c>
      <c r="NI444">
        <v>777338</v>
      </c>
      <c r="NL444">
        <v>0.41</v>
      </c>
      <c r="NM444">
        <f t="shared" si="210"/>
        <v>0.41</v>
      </c>
      <c r="NX444">
        <v>777338</v>
      </c>
      <c r="OA444">
        <v>0.46</v>
      </c>
      <c r="OB444">
        <f t="shared" si="211"/>
        <v>0.46</v>
      </c>
      <c r="OM444">
        <v>777338</v>
      </c>
      <c r="OP444">
        <v>0.42</v>
      </c>
      <c r="OQ444">
        <f t="shared" si="212"/>
        <v>0.42</v>
      </c>
      <c r="PB444">
        <v>777338</v>
      </c>
      <c r="PE444">
        <v>0.42</v>
      </c>
      <c r="PF444">
        <f t="shared" si="213"/>
        <v>0.42</v>
      </c>
      <c r="PQ444">
        <v>777338</v>
      </c>
      <c r="PT444">
        <v>0.44</v>
      </c>
      <c r="PU444">
        <f t="shared" si="214"/>
        <v>0.44</v>
      </c>
      <c r="QF444">
        <v>777338</v>
      </c>
      <c r="QI444">
        <v>0.37</v>
      </c>
      <c r="QJ444">
        <f t="shared" si="215"/>
        <v>0.37</v>
      </c>
      <c r="QU444">
        <v>777338</v>
      </c>
      <c r="QX444">
        <v>0.41</v>
      </c>
      <c r="QY444">
        <f t="shared" si="216"/>
        <v>0.41</v>
      </c>
    </row>
    <row r="445" spans="12:467" x14ac:dyDescent="0.2">
      <c r="L445">
        <v>776957</v>
      </c>
      <c r="O445">
        <v>0.41</v>
      </c>
      <c r="P445">
        <f t="shared" si="186"/>
        <v>0.41</v>
      </c>
      <c r="AA445">
        <v>776957</v>
      </c>
      <c r="AD445">
        <v>0.31</v>
      </c>
      <c r="AE445">
        <f t="shared" si="187"/>
        <v>0.31</v>
      </c>
      <c r="AP445">
        <v>776957</v>
      </c>
      <c r="AS445">
        <v>0.38</v>
      </c>
      <c r="AT445">
        <f t="shared" si="188"/>
        <v>0.38</v>
      </c>
      <c r="BE445">
        <v>776957</v>
      </c>
      <c r="BH445">
        <v>0.3</v>
      </c>
      <c r="BI445">
        <f t="shared" si="189"/>
        <v>0.3</v>
      </c>
      <c r="BT445">
        <v>776957</v>
      </c>
      <c r="BW445">
        <v>0.31</v>
      </c>
      <c r="BX445">
        <f t="shared" si="190"/>
        <v>0.31</v>
      </c>
      <c r="CI445">
        <v>776957</v>
      </c>
      <c r="CL445">
        <v>0.4</v>
      </c>
      <c r="CM445">
        <f t="shared" si="191"/>
        <v>0.4</v>
      </c>
      <c r="CX445">
        <v>776957</v>
      </c>
      <c r="DA445">
        <v>0.4</v>
      </c>
      <c r="DB445">
        <f t="shared" si="192"/>
        <v>0.4</v>
      </c>
      <c r="DM445">
        <v>776957</v>
      </c>
      <c r="DP445">
        <v>0.4</v>
      </c>
      <c r="DQ445">
        <f t="shared" si="193"/>
        <v>0.4</v>
      </c>
      <c r="EB445">
        <v>776957</v>
      </c>
      <c r="EE445">
        <v>0.41</v>
      </c>
      <c r="EF445">
        <f t="shared" si="194"/>
        <v>0.41</v>
      </c>
      <c r="EQ445">
        <v>776957</v>
      </c>
      <c r="ET445">
        <v>0.41</v>
      </c>
      <c r="EU445">
        <f t="shared" si="195"/>
        <v>0.41</v>
      </c>
      <c r="FF445">
        <v>776957</v>
      </c>
      <c r="FI445">
        <v>0.45</v>
      </c>
      <c r="FJ445">
        <f t="shared" si="196"/>
        <v>0.45</v>
      </c>
      <c r="FU445">
        <v>776957</v>
      </c>
      <c r="FX445">
        <v>0.43</v>
      </c>
      <c r="FY445">
        <f t="shared" si="197"/>
        <v>0.43</v>
      </c>
      <c r="GJ445">
        <v>776957</v>
      </c>
      <c r="GM445">
        <v>0.39</v>
      </c>
      <c r="GN445">
        <f t="shared" si="198"/>
        <v>0.39</v>
      </c>
      <c r="GY445">
        <v>776957</v>
      </c>
      <c r="HB445">
        <v>0.41</v>
      </c>
      <c r="HC445">
        <f t="shared" si="199"/>
        <v>0.41</v>
      </c>
      <c r="HN445">
        <v>776957</v>
      </c>
      <c r="HQ445">
        <v>0.41</v>
      </c>
      <c r="HR445">
        <f t="shared" si="200"/>
        <v>0.41</v>
      </c>
      <c r="ID445">
        <v>777340</v>
      </c>
      <c r="IG445">
        <v>0.49</v>
      </c>
      <c r="IH445">
        <f t="shared" si="201"/>
        <v>0.49</v>
      </c>
      <c r="IS445">
        <v>777340</v>
      </c>
      <c r="IV445">
        <v>0.48</v>
      </c>
      <c r="IW445">
        <f t="shared" si="202"/>
        <v>0.48</v>
      </c>
      <c r="JH445">
        <v>777340</v>
      </c>
      <c r="JK445">
        <v>0.47</v>
      </c>
      <c r="JL445">
        <f t="shared" si="203"/>
        <v>0.47</v>
      </c>
      <c r="JW445">
        <v>777340</v>
      </c>
      <c r="JZ445">
        <v>0.5</v>
      </c>
      <c r="KA445">
        <f t="shared" si="204"/>
        <v>0.5</v>
      </c>
      <c r="KL445">
        <v>777340</v>
      </c>
      <c r="KO445">
        <v>0.52</v>
      </c>
      <c r="KP445">
        <f t="shared" si="205"/>
        <v>0.52</v>
      </c>
      <c r="LA445">
        <v>777340</v>
      </c>
      <c r="LD445">
        <v>0.47</v>
      </c>
      <c r="LE445">
        <f t="shared" si="206"/>
        <v>0.47</v>
      </c>
      <c r="LP445">
        <v>777340</v>
      </c>
      <c r="LS445">
        <v>0.49</v>
      </c>
      <c r="LT445">
        <f t="shared" si="207"/>
        <v>0.49</v>
      </c>
      <c r="ME445">
        <v>777340</v>
      </c>
      <c r="MH445">
        <v>0.5</v>
      </c>
      <c r="MI445">
        <f t="shared" si="208"/>
        <v>0.5</v>
      </c>
      <c r="MT445">
        <v>777340</v>
      </c>
      <c r="MW445">
        <v>0.45</v>
      </c>
      <c r="MX445">
        <f t="shared" si="209"/>
        <v>0.45</v>
      </c>
      <c r="NI445">
        <v>777340</v>
      </c>
      <c r="NL445">
        <v>0.45</v>
      </c>
      <c r="NM445">
        <f t="shared" si="210"/>
        <v>0.45</v>
      </c>
      <c r="NX445">
        <v>777340</v>
      </c>
      <c r="OA445">
        <v>0.48</v>
      </c>
      <c r="OB445">
        <f t="shared" si="211"/>
        <v>0.48</v>
      </c>
      <c r="OM445">
        <v>777340</v>
      </c>
      <c r="OP445">
        <v>0.49</v>
      </c>
      <c r="OQ445">
        <f t="shared" si="212"/>
        <v>0.49</v>
      </c>
      <c r="PB445">
        <v>777340</v>
      </c>
      <c r="PE445">
        <v>0.48</v>
      </c>
      <c r="PF445">
        <f t="shared" si="213"/>
        <v>0.48</v>
      </c>
      <c r="PQ445">
        <v>777340</v>
      </c>
      <c r="PT445">
        <v>0.45</v>
      </c>
      <c r="PU445">
        <f t="shared" si="214"/>
        <v>0.45</v>
      </c>
      <c r="QF445">
        <v>777340</v>
      </c>
      <c r="QI445">
        <v>0.49</v>
      </c>
      <c r="QJ445">
        <f t="shared" si="215"/>
        <v>0.49</v>
      </c>
      <c r="QU445">
        <v>777340</v>
      </c>
      <c r="QX445">
        <v>0.49</v>
      </c>
      <c r="QY445">
        <f t="shared" si="216"/>
        <v>0.49</v>
      </c>
    </row>
    <row r="446" spans="12:467" x14ac:dyDescent="0.2">
      <c r="L446">
        <v>776959</v>
      </c>
      <c r="O446">
        <v>0.57999999999999996</v>
      </c>
      <c r="P446">
        <f t="shared" si="186"/>
        <v>0.57999999999999996</v>
      </c>
      <c r="AA446">
        <v>776959</v>
      </c>
      <c r="AD446">
        <v>0.56999999999999995</v>
      </c>
      <c r="AE446">
        <f t="shared" si="187"/>
        <v>0.56999999999999995</v>
      </c>
      <c r="AP446">
        <v>776959</v>
      </c>
      <c r="AS446">
        <v>0.54</v>
      </c>
      <c r="AT446">
        <f t="shared" si="188"/>
        <v>0.54</v>
      </c>
      <c r="BE446">
        <v>776959</v>
      </c>
      <c r="BH446">
        <v>0.5</v>
      </c>
      <c r="BI446">
        <f t="shared" si="189"/>
        <v>0.5</v>
      </c>
      <c r="BT446">
        <v>776959</v>
      </c>
      <c r="BW446">
        <v>0.59</v>
      </c>
      <c r="BX446">
        <f t="shared" si="190"/>
        <v>0.59</v>
      </c>
      <c r="CI446">
        <v>776959</v>
      </c>
      <c r="CL446">
        <v>0.51</v>
      </c>
      <c r="CM446">
        <f t="shared" si="191"/>
        <v>0.51</v>
      </c>
      <c r="CX446">
        <v>776959</v>
      </c>
      <c r="DA446">
        <v>0.52</v>
      </c>
      <c r="DB446">
        <f t="shared" si="192"/>
        <v>0.52</v>
      </c>
      <c r="DM446">
        <v>776959</v>
      </c>
      <c r="DP446">
        <v>0.54</v>
      </c>
      <c r="DQ446">
        <f t="shared" si="193"/>
        <v>0.54</v>
      </c>
      <c r="EB446">
        <v>776959</v>
      </c>
      <c r="EE446">
        <v>0.54</v>
      </c>
      <c r="EF446">
        <f t="shared" si="194"/>
        <v>0.54</v>
      </c>
      <c r="EQ446">
        <v>776959</v>
      </c>
      <c r="ET446">
        <v>0.54</v>
      </c>
      <c r="EU446">
        <f t="shared" si="195"/>
        <v>0.54</v>
      </c>
      <c r="FF446">
        <v>776959</v>
      </c>
      <c r="FI446">
        <v>0.54</v>
      </c>
      <c r="FJ446">
        <f t="shared" si="196"/>
        <v>0.54</v>
      </c>
      <c r="FU446">
        <v>776959</v>
      </c>
      <c r="FX446">
        <v>0.56000000000000005</v>
      </c>
      <c r="FY446">
        <f t="shared" si="197"/>
        <v>0.56000000000000005</v>
      </c>
      <c r="GJ446">
        <v>776959</v>
      </c>
      <c r="GM446">
        <v>0.51</v>
      </c>
      <c r="GN446">
        <f t="shared" si="198"/>
        <v>0.51</v>
      </c>
      <c r="GY446">
        <v>776959</v>
      </c>
      <c r="HB446">
        <v>0.59</v>
      </c>
      <c r="HC446">
        <f t="shared" si="199"/>
        <v>0.59</v>
      </c>
      <c r="HN446">
        <v>776959</v>
      </c>
      <c r="HQ446">
        <v>0.5</v>
      </c>
      <c r="HR446">
        <f t="shared" si="200"/>
        <v>0.5</v>
      </c>
      <c r="ID446">
        <v>777341</v>
      </c>
      <c r="IG446">
        <v>0.43</v>
      </c>
      <c r="IH446">
        <f t="shared" si="201"/>
        <v>0.43</v>
      </c>
      <c r="IS446">
        <v>777341</v>
      </c>
      <c r="IV446">
        <v>0.4</v>
      </c>
      <c r="IW446">
        <f t="shared" si="202"/>
        <v>0.4</v>
      </c>
      <c r="JH446">
        <v>777341</v>
      </c>
      <c r="JK446">
        <v>0.4</v>
      </c>
      <c r="JL446">
        <f t="shared" si="203"/>
        <v>0.4</v>
      </c>
      <c r="JW446">
        <v>777341</v>
      </c>
      <c r="JZ446">
        <v>0.41</v>
      </c>
      <c r="KA446">
        <f t="shared" si="204"/>
        <v>0.41</v>
      </c>
      <c r="KL446">
        <v>777341</v>
      </c>
      <c r="KO446">
        <v>0.37</v>
      </c>
      <c r="KP446">
        <f t="shared" si="205"/>
        <v>0.37</v>
      </c>
      <c r="LA446">
        <v>777341</v>
      </c>
      <c r="LD446">
        <v>0.43</v>
      </c>
      <c r="LE446">
        <f t="shared" si="206"/>
        <v>0.43</v>
      </c>
      <c r="LP446">
        <v>777341</v>
      </c>
      <c r="LS446">
        <v>0.45</v>
      </c>
      <c r="LT446">
        <f t="shared" si="207"/>
        <v>0.45</v>
      </c>
      <c r="ME446">
        <v>777341</v>
      </c>
      <c r="MH446">
        <v>0.41</v>
      </c>
      <c r="MI446">
        <f t="shared" si="208"/>
        <v>0.41</v>
      </c>
      <c r="MT446">
        <v>777341</v>
      </c>
      <c r="MW446">
        <v>0.47</v>
      </c>
      <c r="MX446">
        <f t="shared" si="209"/>
        <v>0.47</v>
      </c>
      <c r="NI446">
        <v>777341</v>
      </c>
      <c r="NL446">
        <v>0.42</v>
      </c>
      <c r="NM446">
        <f t="shared" si="210"/>
        <v>0.42</v>
      </c>
      <c r="NX446">
        <v>777341</v>
      </c>
      <c r="OA446">
        <v>0.36</v>
      </c>
      <c r="OB446">
        <f t="shared" si="211"/>
        <v>0.36</v>
      </c>
      <c r="OM446">
        <v>777341</v>
      </c>
      <c r="OP446">
        <v>0.44</v>
      </c>
      <c r="OQ446">
        <f t="shared" si="212"/>
        <v>0.44</v>
      </c>
      <c r="PB446">
        <v>777341</v>
      </c>
      <c r="PE446">
        <v>0.42</v>
      </c>
      <c r="PF446">
        <f t="shared" si="213"/>
        <v>0.42</v>
      </c>
      <c r="PQ446">
        <v>777341</v>
      </c>
      <c r="PT446">
        <v>0.45</v>
      </c>
      <c r="PU446">
        <f t="shared" si="214"/>
        <v>0.45</v>
      </c>
      <c r="QF446">
        <v>777341</v>
      </c>
      <c r="QI446">
        <v>0.39</v>
      </c>
      <c r="QJ446">
        <f t="shared" si="215"/>
        <v>0.39</v>
      </c>
      <c r="QU446">
        <v>777341</v>
      </c>
      <c r="QX446">
        <v>0.43</v>
      </c>
      <c r="QY446">
        <f t="shared" si="216"/>
        <v>0.43</v>
      </c>
    </row>
    <row r="447" spans="12:467" x14ac:dyDescent="0.2">
      <c r="L447">
        <v>776960</v>
      </c>
      <c r="O447">
        <v>0.51</v>
      </c>
      <c r="P447">
        <f t="shared" si="186"/>
        <v>0.51</v>
      </c>
      <c r="AA447">
        <v>776960</v>
      </c>
      <c r="AD447">
        <v>0.44</v>
      </c>
      <c r="AE447">
        <f t="shared" si="187"/>
        <v>0.44</v>
      </c>
      <c r="AP447">
        <v>776960</v>
      </c>
      <c r="AS447">
        <v>0.21</v>
      </c>
      <c r="AT447">
        <f t="shared" si="188"/>
        <v>0.21</v>
      </c>
      <c r="BE447">
        <v>776960</v>
      </c>
      <c r="BH447">
        <v>0.4</v>
      </c>
      <c r="BI447">
        <f t="shared" si="189"/>
        <v>0.4</v>
      </c>
      <c r="BT447">
        <v>776960</v>
      </c>
      <c r="BW447">
        <v>0.52</v>
      </c>
      <c r="BX447">
        <f t="shared" si="190"/>
        <v>0.52</v>
      </c>
      <c r="CI447">
        <v>776960</v>
      </c>
      <c r="CL447">
        <v>0.49</v>
      </c>
      <c r="CM447">
        <f t="shared" si="191"/>
        <v>0.49</v>
      </c>
      <c r="CX447">
        <v>776960</v>
      </c>
      <c r="DA447">
        <v>0.5</v>
      </c>
      <c r="DB447">
        <f t="shared" si="192"/>
        <v>0.5</v>
      </c>
      <c r="DM447">
        <v>776960</v>
      </c>
      <c r="DP447">
        <v>0.49</v>
      </c>
      <c r="DQ447">
        <f t="shared" si="193"/>
        <v>0.49</v>
      </c>
      <c r="EB447">
        <v>776960</v>
      </c>
      <c r="EE447">
        <v>0.49</v>
      </c>
      <c r="EF447">
        <f t="shared" si="194"/>
        <v>0.49</v>
      </c>
      <c r="EQ447">
        <v>776960</v>
      </c>
      <c r="ET447">
        <v>0.49</v>
      </c>
      <c r="EU447">
        <f t="shared" si="195"/>
        <v>0.49</v>
      </c>
      <c r="FF447">
        <v>776960</v>
      </c>
      <c r="FI447">
        <v>0.48</v>
      </c>
      <c r="FJ447">
        <f t="shared" si="196"/>
        <v>0.48</v>
      </c>
      <c r="FU447">
        <v>776960</v>
      </c>
      <c r="FX447">
        <v>0.49</v>
      </c>
      <c r="FY447">
        <f t="shared" si="197"/>
        <v>0.49</v>
      </c>
      <c r="GJ447">
        <v>776960</v>
      </c>
      <c r="GM447">
        <v>0.46</v>
      </c>
      <c r="GN447">
        <f t="shared" si="198"/>
        <v>0.46</v>
      </c>
      <c r="GY447">
        <v>776960</v>
      </c>
      <c r="HB447">
        <v>0.47</v>
      </c>
      <c r="HC447">
        <f t="shared" si="199"/>
        <v>0.47</v>
      </c>
      <c r="HN447">
        <v>776960</v>
      </c>
      <c r="HQ447">
        <v>0.37</v>
      </c>
      <c r="HR447">
        <f t="shared" si="200"/>
        <v>0.37</v>
      </c>
      <c r="ID447">
        <v>777343</v>
      </c>
      <c r="IG447">
        <v>0.45</v>
      </c>
      <c r="IH447">
        <f t="shared" si="201"/>
        <v>0.45</v>
      </c>
      <c r="IS447">
        <v>777343</v>
      </c>
      <c r="IV447">
        <v>0.49</v>
      </c>
      <c r="IW447">
        <f t="shared" si="202"/>
        <v>0.49</v>
      </c>
      <c r="JH447">
        <v>777343</v>
      </c>
      <c r="JK447">
        <v>0.5</v>
      </c>
      <c r="JL447">
        <f t="shared" si="203"/>
        <v>0.5</v>
      </c>
      <c r="JW447">
        <v>777343</v>
      </c>
      <c r="JZ447">
        <v>0.5</v>
      </c>
      <c r="KA447">
        <f t="shared" si="204"/>
        <v>0.5</v>
      </c>
      <c r="KL447">
        <v>777343</v>
      </c>
      <c r="KO447">
        <v>0.52</v>
      </c>
      <c r="KP447">
        <f t="shared" si="205"/>
        <v>0.52</v>
      </c>
      <c r="LA447">
        <v>777343</v>
      </c>
      <c r="LD447">
        <v>0.49</v>
      </c>
      <c r="LE447">
        <f t="shared" si="206"/>
        <v>0.49</v>
      </c>
      <c r="LP447">
        <v>777343</v>
      </c>
      <c r="LS447">
        <v>0.47</v>
      </c>
      <c r="LT447">
        <f t="shared" si="207"/>
        <v>0.47</v>
      </c>
      <c r="ME447">
        <v>777343</v>
      </c>
      <c r="MH447">
        <v>0.56000000000000005</v>
      </c>
      <c r="MI447">
        <f t="shared" si="208"/>
        <v>0.56000000000000005</v>
      </c>
      <c r="MT447">
        <v>777343</v>
      </c>
      <c r="MW447">
        <v>0.57999999999999996</v>
      </c>
      <c r="MX447">
        <f t="shared" si="209"/>
        <v>0.57999999999999996</v>
      </c>
      <c r="NI447">
        <v>777343</v>
      </c>
      <c r="NL447">
        <v>0.45</v>
      </c>
      <c r="NM447">
        <f t="shared" si="210"/>
        <v>0.45</v>
      </c>
      <c r="NX447">
        <v>777343</v>
      </c>
      <c r="OA447">
        <v>0.44</v>
      </c>
      <c r="OB447">
        <f t="shared" si="211"/>
        <v>0.44</v>
      </c>
      <c r="OM447">
        <v>777343</v>
      </c>
      <c r="OP447">
        <v>0.45</v>
      </c>
      <c r="OQ447">
        <f t="shared" si="212"/>
        <v>0.45</v>
      </c>
      <c r="PB447">
        <v>777343</v>
      </c>
      <c r="PE447">
        <v>0.45</v>
      </c>
      <c r="PF447">
        <f t="shared" si="213"/>
        <v>0.45</v>
      </c>
      <c r="PQ447">
        <v>777343</v>
      </c>
      <c r="PT447">
        <v>0.49</v>
      </c>
      <c r="PU447">
        <f t="shared" si="214"/>
        <v>0.49</v>
      </c>
      <c r="QF447">
        <v>777343</v>
      </c>
      <c r="QI447">
        <v>0.47</v>
      </c>
      <c r="QJ447">
        <f t="shared" si="215"/>
        <v>0.47</v>
      </c>
      <c r="QU447">
        <v>777343</v>
      </c>
      <c r="QX447">
        <v>0.5</v>
      </c>
      <c r="QY447">
        <f t="shared" si="216"/>
        <v>0.5</v>
      </c>
    </row>
    <row r="448" spans="12:467" x14ac:dyDescent="0.2">
      <c r="L448">
        <v>776961</v>
      </c>
      <c r="O448">
        <v>0.49</v>
      </c>
      <c r="P448">
        <f t="shared" si="186"/>
        <v>0.49</v>
      </c>
      <c r="AA448">
        <v>776961</v>
      </c>
      <c r="AD448">
        <v>0.5</v>
      </c>
      <c r="AE448">
        <f t="shared" si="187"/>
        <v>0.5</v>
      </c>
      <c r="AP448">
        <v>776961</v>
      </c>
      <c r="AS448">
        <v>0.26</v>
      </c>
      <c r="AT448">
        <f t="shared" si="188"/>
        <v>0.26</v>
      </c>
      <c r="BE448">
        <v>776961</v>
      </c>
      <c r="BH448">
        <v>0.48</v>
      </c>
      <c r="BI448">
        <f t="shared" si="189"/>
        <v>0.48</v>
      </c>
      <c r="BT448">
        <v>776961</v>
      </c>
      <c r="BW448">
        <v>0.38</v>
      </c>
      <c r="BX448">
        <f t="shared" si="190"/>
        <v>0.38</v>
      </c>
      <c r="CI448">
        <v>776961</v>
      </c>
      <c r="CL448">
        <v>0.46</v>
      </c>
      <c r="CM448">
        <f t="shared" si="191"/>
        <v>0.46</v>
      </c>
      <c r="CX448">
        <v>776961</v>
      </c>
      <c r="DA448">
        <v>0.48</v>
      </c>
      <c r="DB448">
        <f t="shared" si="192"/>
        <v>0.48</v>
      </c>
      <c r="DM448">
        <v>776961</v>
      </c>
      <c r="DP448">
        <v>0.49</v>
      </c>
      <c r="DQ448">
        <f t="shared" si="193"/>
        <v>0.49</v>
      </c>
      <c r="EB448">
        <v>776961</v>
      </c>
      <c r="EE448">
        <v>0.49</v>
      </c>
      <c r="EF448">
        <f t="shared" si="194"/>
        <v>0.49</v>
      </c>
      <c r="EQ448">
        <v>776961</v>
      </c>
      <c r="ET448">
        <v>0.49</v>
      </c>
      <c r="EU448">
        <f t="shared" si="195"/>
        <v>0.49</v>
      </c>
      <c r="FF448">
        <v>776961</v>
      </c>
      <c r="FI448">
        <v>0.51</v>
      </c>
      <c r="FJ448">
        <f t="shared" si="196"/>
        <v>0.51</v>
      </c>
      <c r="FU448">
        <v>776961</v>
      </c>
      <c r="FX448">
        <v>0.5</v>
      </c>
      <c r="FY448">
        <f t="shared" si="197"/>
        <v>0.5</v>
      </c>
      <c r="GJ448">
        <v>776961</v>
      </c>
      <c r="GM448">
        <v>0.47</v>
      </c>
      <c r="GN448">
        <f t="shared" si="198"/>
        <v>0.47</v>
      </c>
      <c r="GY448">
        <v>776961</v>
      </c>
      <c r="HB448">
        <v>0.49</v>
      </c>
      <c r="HC448">
        <f t="shared" si="199"/>
        <v>0.49</v>
      </c>
      <c r="HN448">
        <v>776961</v>
      </c>
      <c r="HQ448">
        <v>0.46</v>
      </c>
      <c r="HR448">
        <f t="shared" si="200"/>
        <v>0.46</v>
      </c>
      <c r="ID448">
        <v>777345</v>
      </c>
      <c r="IG448">
        <v>0.5</v>
      </c>
      <c r="IH448">
        <f t="shared" si="201"/>
        <v>0.5</v>
      </c>
      <c r="IS448">
        <v>777345</v>
      </c>
      <c r="IV448">
        <v>0.49</v>
      </c>
      <c r="IW448">
        <f t="shared" si="202"/>
        <v>0.49</v>
      </c>
      <c r="JH448">
        <v>777345</v>
      </c>
      <c r="JK448">
        <v>0.48</v>
      </c>
      <c r="JL448">
        <f t="shared" si="203"/>
        <v>0.48</v>
      </c>
      <c r="JW448">
        <v>777345</v>
      </c>
      <c r="JZ448">
        <v>0.52</v>
      </c>
      <c r="KA448">
        <f t="shared" si="204"/>
        <v>0.52</v>
      </c>
      <c r="KL448">
        <v>777345</v>
      </c>
      <c r="KO448">
        <v>0.56000000000000005</v>
      </c>
      <c r="KP448">
        <f t="shared" si="205"/>
        <v>0.56000000000000005</v>
      </c>
      <c r="LA448">
        <v>777345</v>
      </c>
      <c r="LD448">
        <v>0.52</v>
      </c>
      <c r="LE448">
        <f t="shared" si="206"/>
        <v>0.52</v>
      </c>
      <c r="LP448">
        <v>777345</v>
      </c>
      <c r="LS448">
        <v>0.5</v>
      </c>
      <c r="LT448">
        <f t="shared" si="207"/>
        <v>0.5</v>
      </c>
      <c r="ME448">
        <v>777345</v>
      </c>
      <c r="MH448">
        <v>0.48</v>
      </c>
      <c r="MI448">
        <f t="shared" si="208"/>
        <v>0.48</v>
      </c>
      <c r="MT448">
        <v>777345</v>
      </c>
      <c r="MW448">
        <v>0.41</v>
      </c>
      <c r="MX448">
        <f t="shared" si="209"/>
        <v>0.41</v>
      </c>
      <c r="NI448">
        <v>777345</v>
      </c>
      <c r="NL448">
        <v>0.51</v>
      </c>
      <c r="NM448">
        <f t="shared" si="210"/>
        <v>0.51</v>
      </c>
      <c r="NX448">
        <v>777345</v>
      </c>
      <c r="OA448">
        <v>0.52</v>
      </c>
      <c r="OB448">
        <f t="shared" si="211"/>
        <v>0.52</v>
      </c>
      <c r="OM448">
        <v>777345</v>
      </c>
      <c r="OP448">
        <v>0.52</v>
      </c>
      <c r="OQ448">
        <f t="shared" si="212"/>
        <v>0.52</v>
      </c>
      <c r="PB448">
        <v>777345</v>
      </c>
      <c r="PE448">
        <v>0.52</v>
      </c>
      <c r="PF448">
        <f t="shared" si="213"/>
        <v>0.52</v>
      </c>
      <c r="PQ448">
        <v>777345</v>
      </c>
      <c r="PT448">
        <v>0.54</v>
      </c>
      <c r="PU448">
        <f t="shared" si="214"/>
        <v>0.54</v>
      </c>
      <c r="QF448">
        <v>777345</v>
      </c>
      <c r="QI448">
        <v>0.52</v>
      </c>
      <c r="QJ448">
        <f t="shared" si="215"/>
        <v>0.52</v>
      </c>
      <c r="QU448">
        <v>777345</v>
      </c>
      <c r="QX448">
        <v>0.52</v>
      </c>
      <c r="QY448">
        <f t="shared" si="216"/>
        <v>0.52</v>
      </c>
    </row>
    <row r="449" spans="12:467" x14ac:dyDescent="0.2">
      <c r="L449">
        <v>776964</v>
      </c>
      <c r="O449">
        <v>0.56000000000000005</v>
      </c>
      <c r="P449">
        <f t="shared" si="186"/>
        <v>0.56000000000000005</v>
      </c>
      <c r="AA449">
        <v>776964</v>
      </c>
      <c r="AD449">
        <v>0.6</v>
      </c>
      <c r="AE449">
        <f t="shared" si="187"/>
        <v>0.6</v>
      </c>
      <c r="AP449">
        <v>776964</v>
      </c>
      <c r="AS449">
        <v>0.63</v>
      </c>
      <c r="AT449">
        <f t="shared" si="188"/>
        <v>0.63</v>
      </c>
      <c r="BE449">
        <v>776964</v>
      </c>
      <c r="BH449">
        <v>0.56999999999999995</v>
      </c>
      <c r="BI449">
        <f t="shared" si="189"/>
        <v>0.56999999999999995</v>
      </c>
      <c r="BT449">
        <v>776964</v>
      </c>
      <c r="BW449">
        <v>0.51</v>
      </c>
      <c r="BX449">
        <f t="shared" si="190"/>
        <v>0.51</v>
      </c>
      <c r="CI449">
        <v>776964</v>
      </c>
      <c r="CL449">
        <v>0.55000000000000004</v>
      </c>
      <c r="CM449">
        <f t="shared" si="191"/>
        <v>0.55000000000000004</v>
      </c>
      <c r="CX449">
        <v>776964</v>
      </c>
      <c r="DA449">
        <v>0.56999999999999995</v>
      </c>
      <c r="DB449">
        <f t="shared" si="192"/>
        <v>0.56999999999999995</v>
      </c>
      <c r="DM449">
        <v>776964</v>
      </c>
      <c r="DP449">
        <v>0.55000000000000004</v>
      </c>
      <c r="DQ449">
        <f t="shared" si="193"/>
        <v>0.55000000000000004</v>
      </c>
      <c r="EB449">
        <v>776964</v>
      </c>
      <c r="EE449">
        <v>0.55000000000000004</v>
      </c>
      <c r="EF449">
        <f t="shared" si="194"/>
        <v>0.55000000000000004</v>
      </c>
      <c r="EQ449">
        <v>776964</v>
      </c>
      <c r="ET449">
        <v>0.55000000000000004</v>
      </c>
      <c r="EU449">
        <f t="shared" si="195"/>
        <v>0.55000000000000004</v>
      </c>
      <c r="FF449">
        <v>776964</v>
      </c>
      <c r="FI449">
        <v>0.55000000000000004</v>
      </c>
      <c r="FJ449">
        <f t="shared" si="196"/>
        <v>0.55000000000000004</v>
      </c>
      <c r="FU449">
        <v>776964</v>
      </c>
      <c r="FX449">
        <v>0.55000000000000004</v>
      </c>
      <c r="FY449">
        <f t="shared" si="197"/>
        <v>0.55000000000000004</v>
      </c>
      <c r="GJ449">
        <v>776964</v>
      </c>
      <c r="GM449">
        <v>0.55000000000000004</v>
      </c>
      <c r="GN449">
        <f t="shared" si="198"/>
        <v>0.55000000000000004</v>
      </c>
      <c r="GY449">
        <v>776964</v>
      </c>
      <c r="HB449">
        <v>0.57999999999999996</v>
      </c>
      <c r="HC449">
        <f t="shared" si="199"/>
        <v>0.57999999999999996</v>
      </c>
      <c r="HN449">
        <v>776964</v>
      </c>
      <c r="HQ449">
        <v>0.55000000000000004</v>
      </c>
      <c r="HR449">
        <f t="shared" si="200"/>
        <v>0.55000000000000004</v>
      </c>
      <c r="ID449">
        <v>777346</v>
      </c>
      <c r="IG449">
        <v>0.45</v>
      </c>
      <c r="IH449">
        <f t="shared" si="201"/>
        <v>0.45</v>
      </c>
      <c r="IS449">
        <v>777346</v>
      </c>
      <c r="IV449">
        <v>0.45</v>
      </c>
      <c r="IW449">
        <f t="shared" si="202"/>
        <v>0.45</v>
      </c>
      <c r="JH449">
        <v>777346</v>
      </c>
      <c r="JK449">
        <v>0.43</v>
      </c>
      <c r="JL449">
        <f t="shared" si="203"/>
        <v>0.43</v>
      </c>
      <c r="JW449">
        <v>777346</v>
      </c>
      <c r="JZ449">
        <v>0.46</v>
      </c>
      <c r="KA449">
        <f t="shared" si="204"/>
        <v>0.46</v>
      </c>
      <c r="KL449">
        <v>777346</v>
      </c>
      <c r="KO449">
        <v>0.5</v>
      </c>
      <c r="KP449">
        <f t="shared" si="205"/>
        <v>0.5</v>
      </c>
      <c r="LA449">
        <v>777346</v>
      </c>
      <c r="LD449">
        <v>0.42</v>
      </c>
      <c r="LE449">
        <f t="shared" si="206"/>
        <v>0.42</v>
      </c>
      <c r="LP449">
        <v>777346</v>
      </c>
      <c r="LS449">
        <v>0.45</v>
      </c>
      <c r="LT449">
        <f t="shared" si="207"/>
        <v>0.45</v>
      </c>
      <c r="ME449">
        <v>777346</v>
      </c>
      <c r="MH449">
        <v>0.45</v>
      </c>
      <c r="MI449">
        <f t="shared" si="208"/>
        <v>0.45</v>
      </c>
      <c r="MT449">
        <v>777346</v>
      </c>
      <c r="MW449">
        <v>0.43</v>
      </c>
      <c r="MX449">
        <f t="shared" si="209"/>
        <v>0.43</v>
      </c>
      <c r="NI449">
        <v>777346</v>
      </c>
      <c r="NL449">
        <v>0.45</v>
      </c>
      <c r="NM449">
        <f t="shared" si="210"/>
        <v>0.45</v>
      </c>
      <c r="NX449">
        <v>777346</v>
      </c>
      <c r="OA449">
        <v>0.46</v>
      </c>
      <c r="OB449">
        <f t="shared" si="211"/>
        <v>0.46</v>
      </c>
      <c r="OM449">
        <v>777346</v>
      </c>
      <c r="OP449">
        <v>0.43</v>
      </c>
      <c r="OQ449">
        <f t="shared" si="212"/>
        <v>0.43</v>
      </c>
      <c r="PB449">
        <v>777346</v>
      </c>
      <c r="PE449">
        <v>0.45</v>
      </c>
      <c r="PF449">
        <f t="shared" si="213"/>
        <v>0.45</v>
      </c>
      <c r="PQ449">
        <v>777346</v>
      </c>
      <c r="PT449">
        <v>0.44</v>
      </c>
      <c r="PU449">
        <f t="shared" si="214"/>
        <v>0.44</v>
      </c>
      <c r="QF449">
        <v>777346</v>
      </c>
      <c r="QI449">
        <v>0.42</v>
      </c>
      <c r="QJ449">
        <f t="shared" si="215"/>
        <v>0.42</v>
      </c>
      <c r="QU449">
        <v>777346</v>
      </c>
      <c r="QX449">
        <v>0.44</v>
      </c>
      <c r="QY449">
        <f t="shared" si="216"/>
        <v>0.44</v>
      </c>
    </row>
    <row r="450" spans="12:467" x14ac:dyDescent="0.2">
      <c r="L450">
        <v>776965</v>
      </c>
      <c r="O450">
        <v>0.46</v>
      </c>
      <c r="P450">
        <f t="shared" si="186"/>
        <v>0.46</v>
      </c>
      <c r="AA450">
        <v>776965</v>
      </c>
      <c r="AD450">
        <v>0.74</v>
      </c>
      <c r="AE450">
        <f t="shared" si="187"/>
        <v>0.74</v>
      </c>
      <c r="AP450">
        <v>776965</v>
      </c>
      <c r="AS450">
        <v>0.5</v>
      </c>
      <c r="AT450">
        <f t="shared" si="188"/>
        <v>0.5</v>
      </c>
      <c r="BE450">
        <v>776965</v>
      </c>
      <c r="BH450">
        <v>0.66</v>
      </c>
      <c r="BI450">
        <f t="shared" si="189"/>
        <v>0.66</v>
      </c>
      <c r="BT450">
        <v>776965</v>
      </c>
      <c r="BW450">
        <v>0.4</v>
      </c>
      <c r="BX450">
        <f t="shared" si="190"/>
        <v>0.4</v>
      </c>
      <c r="CI450">
        <v>776965</v>
      </c>
      <c r="CL450">
        <v>0.52</v>
      </c>
      <c r="CM450">
        <f t="shared" si="191"/>
        <v>0.52</v>
      </c>
      <c r="CX450">
        <v>776965</v>
      </c>
      <c r="DA450">
        <v>0.53</v>
      </c>
      <c r="DB450">
        <f t="shared" si="192"/>
        <v>0.53</v>
      </c>
      <c r="DM450">
        <v>776965</v>
      </c>
      <c r="DP450">
        <v>0.53</v>
      </c>
      <c r="DQ450">
        <f t="shared" si="193"/>
        <v>0.53</v>
      </c>
      <c r="EB450">
        <v>776965</v>
      </c>
      <c r="EE450">
        <v>0.5</v>
      </c>
      <c r="EF450">
        <f t="shared" si="194"/>
        <v>0.5</v>
      </c>
      <c r="EQ450">
        <v>776965</v>
      </c>
      <c r="ET450">
        <v>0.5</v>
      </c>
      <c r="EU450">
        <f t="shared" si="195"/>
        <v>0.5</v>
      </c>
      <c r="FF450">
        <v>776965</v>
      </c>
      <c r="FI450">
        <v>0.51</v>
      </c>
      <c r="FJ450">
        <f t="shared" si="196"/>
        <v>0.51</v>
      </c>
      <c r="FU450">
        <v>776965</v>
      </c>
      <c r="FX450">
        <v>0.52</v>
      </c>
      <c r="FY450">
        <f t="shared" si="197"/>
        <v>0.52</v>
      </c>
      <c r="GJ450">
        <v>776965</v>
      </c>
      <c r="GM450">
        <v>0.49</v>
      </c>
      <c r="GN450">
        <f t="shared" si="198"/>
        <v>0.49</v>
      </c>
      <c r="GY450">
        <v>776965</v>
      </c>
      <c r="HB450">
        <v>0.49</v>
      </c>
      <c r="HC450">
        <f t="shared" si="199"/>
        <v>0.49</v>
      </c>
      <c r="HN450">
        <v>776965</v>
      </c>
      <c r="HQ450">
        <v>0.56000000000000005</v>
      </c>
      <c r="HR450">
        <f t="shared" si="200"/>
        <v>0.56000000000000005</v>
      </c>
      <c r="ID450">
        <v>777349</v>
      </c>
      <c r="IG450">
        <v>0.43</v>
      </c>
      <c r="IH450">
        <f t="shared" si="201"/>
        <v>0.43</v>
      </c>
      <c r="IS450">
        <v>777349</v>
      </c>
      <c r="IV450">
        <v>0.43</v>
      </c>
      <c r="IW450">
        <f t="shared" si="202"/>
        <v>0.43</v>
      </c>
      <c r="JH450">
        <v>777349</v>
      </c>
      <c r="JK450">
        <v>0.4</v>
      </c>
      <c r="JL450">
        <f t="shared" si="203"/>
        <v>0.4</v>
      </c>
      <c r="JW450">
        <v>777349</v>
      </c>
      <c r="JZ450">
        <v>0.45</v>
      </c>
      <c r="KA450">
        <f t="shared" si="204"/>
        <v>0.45</v>
      </c>
      <c r="KL450">
        <v>777349</v>
      </c>
      <c r="KO450">
        <v>0.47</v>
      </c>
      <c r="KP450">
        <f t="shared" si="205"/>
        <v>0.47</v>
      </c>
      <c r="LA450">
        <v>777349</v>
      </c>
      <c r="LD450">
        <v>0.43</v>
      </c>
      <c r="LE450">
        <f t="shared" si="206"/>
        <v>0.43</v>
      </c>
      <c r="LP450">
        <v>777349</v>
      </c>
      <c r="LS450">
        <v>0.44</v>
      </c>
      <c r="LT450">
        <f t="shared" si="207"/>
        <v>0.44</v>
      </c>
      <c r="ME450">
        <v>777349</v>
      </c>
      <c r="MH450">
        <v>0.38</v>
      </c>
      <c r="MI450">
        <f t="shared" si="208"/>
        <v>0.38</v>
      </c>
      <c r="MT450">
        <v>777349</v>
      </c>
      <c r="MW450">
        <v>0.5</v>
      </c>
      <c r="MX450">
        <f t="shared" si="209"/>
        <v>0.5</v>
      </c>
      <c r="NI450">
        <v>777349</v>
      </c>
      <c r="NL450">
        <v>0.43</v>
      </c>
      <c r="NM450">
        <f t="shared" si="210"/>
        <v>0.43</v>
      </c>
      <c r="NX450">
        <v>777349</v>
      </c>
      <c r="OA450">
        <v>0.48</v>
      </c>
      <c r="OB450">
        <f t="shared" si="211"/>
        <v>0.48</v>
      </c>
      <c r="OM450">
        <v>777349</v>
      </c>
      <c r="OP450">
        <v>0.45</v>
      </c>
      <c r="OQ450">
        <f t="shared" si="212"/>
        <v>0.45</v>
      </c>
      <c r="PB450">
        <v>777349</v>
      </c>
      <c r="PE450">
        <v>0.43</v>
      </c>
      <c r="PF450">
        <f t="shared" si="213"/>
        <v>0.43</v>
      </c>
      <c r="PQ450">
        <v>777349</v>
      </c>
      <c r="PT450">
        <v>0.43</v>
      </c>
      <c r="PU450">
        <f t="shared" si="214"/>
        <v>0.43</v>
      </c>
      <c r="QF450">
        <v>777349</v>
      </c>
      <c r="QI450">
        <v>0.45</v>
      </c>
      <c r="QJ450">
        <f t="shared" si="215"/>
        <v>0.45</v>
      </c>
      <c r="QU450">
        <v>777349</v>
      </c>
      <c r="QX450">
        <v>0.45</v>
      </c>
      <c r="QY450">
        <f t="shared" si="216"/>
        <v>0.45</v>
      </c>
    </row>
    <row r="451" spans="12:467" x14ac:dyDescent="0.2">
      <c r="L451">
        <v>776966</v>
      </c>
      <c r="O451">
        <v>0.51</v>
      </c>
      <c r="P451">
        <f t="shared" ref="P451:P514" si="217">IF(O451=0,0.1,IF(O451=1,0.9,O451))</f>
        <v>0.51</v>
      </c>
      <c r="AA451">
        <v>776966</v>
      </c>
      <c r="AD451">
        <v>0.38</v>
      </c>
      <c r="AE451">
        <f t="shared" ref="AE451:AE514" si="218">IF(AD451=0,0.1,IF(AD451=1,0.9,AD451))</f>
        <v>0.38</v>
      </c>
      <c r="AP451">
        <v>776966</v>
      </c>
      <c r="AS451">
        <v>0.74</v>
      </c>
      <c r="AT451">
        <f t="shared" ref="AT451:AT514" si="219">IF(AS451=0,0.1,IF(AS451=1,0.9,AS451))</f>
        <v>0.74</v>
      </c>
      <c r="BE451">
        <v>776966</v>
      </c>
      <c r="BH451">
        <v>0.54</v>
      </c>
      <c r="BI451">
        <f t="shared" ref="BI451:BI514" si="220">IF(BH451=0,0.1,IF(BH451=1,0.9,BH451))</f>
        <v>0.54</v>
      </c>
      <c r="BT451">
        <v>776966</v>
      </c>
      <c r="BW451">
        <v>0.59</v>
      </c>
      <c r="BX451">
        <f t="shared" ref="BX451:BX514" si="221">IF(BW451=0,0.1,IF(BW451=1,0.9,BW451))</f>
        <v>0.59</v>
      </c>
      <c r="CI451">
        <v>776966</v>
      </c>
      <c r="CL451">
        <v>0.48</v>
      </c>
      <c r="CM451">
        <f t="shared" ref="CM451:CM514" si="222">IF(CL451=0,0.1,IF(CL451=1,0.9,CL451))</f>
        <v>0.48</v>
      </c>
      <c r="CX451">
        <v>776966</v>
      </c>
      <c r="DA451">
        <v>0.47</v>
      </c>
      <c r="DB451">
        <f t="shared" ref="DB451:DB514" si="223">IF(DA451=0,0.1,IF(DA451=1,0.9,DA451))</f>
        <v>0.47</v>
      </c>
      <c r="DM451">
        <v>776966</v>
      </c>
      <c r="DP451">
        <v>0.45</v>
      </c>
      <c r="DQ451">
        <f t="shared" ref="DQ451:DQ514" si="224">IF(DP451=0,0.1,IF(DP451=1,0.9,DP451))</f>
        <v>0.45</v>
      </c>
      <c r="EB451">
        <v>776966</v>
      </c>
      <c r="EE451">
        <v>0.46</v>
      </c>
      <c r="EF451">
        <f t="shared" ref="EF451:EF514" si="225">IF(EE451=0,0.1,IF(EE451=1,0.9,EE451))</f>
        <v>0.46</v>
      </c>
      <c r="EQ451">
        <v>776966</v>
      </c>
      <c r="ET451">
        <v>0.46</v>
      </c>
      <c r="EU451">
        <f t="shared" ref="EU451:EU514" si="226">IF(ET451=0,0.1,IF(ET451=1,0.9,ET451))</f>
        <v>0.46</v>
      </c>
      <c r="FF451">
        <v>776966</v>
      </c>
      <c r="FI451">
        <v>0.47</v>
      </c>
      <c r="FJ451">
        <f t="shared" ref="FJ451:FJ514" si="227">IF(FI451=0,0.1,IF(FI451=1,0.9,FI451))</f>
        <v>0.47</v>
      </c>
      <c r="FU451">
        <v>776966</v>
      </c>
      <c r="FX451">
        <v>0.46</v>
      </c>
      <c r="FY451">
        <f t="shared" ref="FY451:FY514" si="228">IF(FX451=0,0.1,IF(FX451=1,0.9,FX451))</f>
        <v>0.46</v>
      </c>
      <c r="GJ451">
        <v>776966</v>
      </c>
      <c r="GM451">
        <v>0.45</v>
      </c>
      <c r="GN451">
        <f t="shared" ref="GN451:GN514" si="229">IF(GM451=0,0.1,IF(GM451=1,0.9,GM451))</f>
        <v>0.45</v>
      </c>
      <c r="GY451">
        <v>776966</v>
      </c>
      <c r="HB451">
        <v>0.46</v>
      </c>
      <c r="HC451">
        <f t="shared" ref="HC451:HC514" si="230">IF(HB451=0,0.1,IF(HB451=1,0.9,HB451))</f>
        <v>0.46</v>
      </c>
      <c r="HN451">
        <v>776966</v>
      </c>
      <c r="HQ451">
        <v>0.53</v>
      </c>
      <c r="HR451">
        <f t="shared" ref="HR451:HR514" si="231">IF(HQ451=0,0.1,IF(HQ451=1,0.9,HQ451))</f>
        <v>0.53</v>
      </c>
      <c r="ID451">
        <v>777315</v>
      </c>
      <c r="IG451">
        <v>0.49</v>
      </c>
      <c r="IH451">
        <f t="shared" ref="IH451:IH514" si="232">IF(IG451=0,0.1,IF(IG451=1,0.9,IG451))</f>
        <v>0.49</v>
      </c>
      <c r="IS451">
        <v>777315</v>
      </c>
      <c r="IV451">
        <v>0.49</v>
      </c>
      <c r="IW451">
        <f t="shared" ref="IW451:IW514" si="233">IF(IV451=0,0.1,IF(IV451=1,0.9,IV451))</f>
        <v>0.49</v>
      </c>
      <c r="JH451">
        <v>777315</v>
      </c>
      <c r="JK451">
        <v>0.51</v>
      </c>
      <c r="JL451">
        <f t="shared" ref="JL451:JL514" si="234">IF(JK451=0,0.1,IF(JK451=1,0.9,JK451))</f>
        <v>0.51</v>
      </c>
      <c r="JW451">
        <v>777315</v>
      </c>
      <c r="JZ451">
        <v>0.52</v>
      </c>
      <c r="KA451">
        <f t="shared" ref="KA451:KA514" si="235">IF(JZ451=0,0.1,IF(JZ451=1,0.9,JZ451))</f>
        <v>0.52</v>
      </c>
      <c r="KL451">
        <v>777315</v>
      </c>
      <c r="KO451">
        <v>0.43</v>
      </c>
      <c r="KP451">
        <f t="shared" ref="KP451:KP514" si="236">IF(KO451=0,0.1,IF(KO451=1,0.9,KO451))</f>
        <v>0.43</v>
      </c>
      <c r="LA451">
        <v>777315</v>
      </c>
      <c r="LD451">
        <v>0.52</v>
      </c>
      <c r="LE451">
        <f t="shared" ref="LE451:LE514" si="237">IF(LD451=0,0.1,IF(LD451=1,0.9,LD451))</f>
        <v>0.52</v>
      </c>
      <c r="LP451">
        <v>777315</v>
      </c>
      <c r="LS451">
        <v>0.51</v>
      </c>
      <c r="LT451">
        <f t="shared" ref="LT451:LT514" si="238">IF(LS451=0,0.1,IF(LS451=1,0.9,LS451))</f>
        <v>0.51</v>
      </c>
      <c r="ME451">
        <v>777315</v>
      </c>
      <c r="MH451">
        <v>0.45</v>
      </c>
      <c r="MI451">
        <f t="shared" ref="MI451:MI514" si="239">IF(MH451=0,0.1,IF(MH451=1,0.9,MH451))</f>
        <v>0.45</v>
      </c>
      <c r="MT451">
        <v>777315</v>
      </c>
      <c r="MW451">
        <v>0.5</v>
      </c>
      <c r="MX451">
        <f t="shared" ref="MX451:MX514" si="240">IF(MW451=0,0.1,IF(MW451=1,0.9,MW451))</f>
        <v>0.5</v>
      </c>
      <c r="NI451">
        <v>777315</v>
      </c>
      <c r="NL451">
        <v>0.5</v>
      </c>
      <c r="NM451">
        <f t="shared" ref="NM451:NM514" si="241">IF(NL451=0,0.1,IF(NL451=1,0.9,NL451))</f>
        <v>0.5</v>
      </c>
      <c r="NX451">
        <v>777315</v>
      </c>
      <c r="OA451">
        <v>0.48</v>
      </c>
      <c r="OB451">
        <f t="shared" ref="OB451:OB514" si="242">IF(OA451=0,0.1,IF(OA451=1,0.9,OA451))</f>
        <v>0.48</v>
      </c>
      <c r="OM451">
        <v>777315</v>
      </c>
      <c r="OP451">
        <v>0.5</v>
      </c>
      <c r="OQ451">
        <f t="shared" ref="OQ451:OQ514" si="243">IF(OP451=0,0.1,IF(OP451=1,0.9,OP451))</f>
        <v>0.5</v>
      </c>
      <c r="PB451">
        <v>777315</v>
      </c>
      <c r="PE451">
        <v>0.51</v>
      </c>
      <c r="PF451">
        <f t="shared" ref="PF451:PF514" si="244">IF(PE451=0,0.1,IF(PE451=1,0.9,PE451))</f>
        <v>0.51</v>
      </c>
      <c r="PQ451">
        <v>777315</v>
      </c>
      <c r="PT451">
        <v>0.52</v>
      </c>
      <c r="PU451">
        <f t="shared" ref="PU451:PU514" si="245">IF(PT451=0,0.1,IF(PT451=1,0.9,PT451))</f>
        <v>0.52</v>
      </c>
      <c r="QF451">
        <v>777315</v>
      </c>
      <c r="QI451">
        <v>0.5</v>
      </c>
      <c r="QJ451">
        <f t="shared" ref="QJ451:QJ514" si="246">IF(QI451=0,0.1,IF(QI451=1,0.9,QI451))</f>
        <v>0.5</v>
      </c>
      <c r="QU451">
        <v>777315</v>
      </c>
      <c r="QX451">
        <v>0.5</v>
      </c>
      <c r="QY451">
        <f t="shared" ref="QY451:QY514" si="247">IF(QX451=0,0.1,IF(QX451=1,0.9,QX451))</f>
        <v>0.5</v>
      </c>
    </row>
    <row r="452" spans="12:467" x14ac:dyDescent="0.2">
      <c r="L452">
        <v>776967</v>
      </c>
      <c r="O452">
        <v>0.41</v>
      </c>
      <c r="P452">
        <f t="shared" si="217"/>
        <v>0.41</v>
      </c>
      <c r="AA452">
        <v>776967</v>
      </c>
      <c r="AD452">
        <v>0.39</v>
      </c>
      <c r="AE452">
        <f t="shared" si="218"/>
        <v>0.39</v>
      </c>
      <c r="AP452">
        <v>776967</v>
      </c>
      <c r="AS452">
        <v>0.37</v>
      </c>
      <c r="AT452">
        <f t="shared" si="219"/>
        <v>0.37</v>
      </c>
      <c r="BE452">
        <v>776967</v>
      </c>
      <c r="BH452">
        <v>0.49</v>
      </c>
      <c r="BI452">
        <f t="shared" si="220"/>
        <v>0.49</v>
      </c>
      <c r="BT452">
        <v>776967</v>
      </c>
      <c r="BW452">
        <v>0.46</v>
      </c>
      <c r="BX452">
        <f t="shared" si="221"/>
        <v>0.46</v>
      </c>
      <c r="CI452">
        <v>776967</v>
      </c>
      <c r="CL452">
        <v>0.44</v>
      </c>
      <c r="CM452">
        <f t="shared" si="222"/>
        <v>0.44</v>
      </c>
      <c r="CX452">
        <v>776967</v>
      </c>
      <c r="DA452">
        <v>0.45</v>
      </c>
      <c r="DB452">
        <f t="shared" si="223"/>
        <v>0.45</v>
      </c>
      <c r="DM452">
        <v>776967</v>
      </c>
      <c r="DP452">
        <v>0.42</v>
      </c>
      <c r="DQ452">
        <f t="shared" si="224"/>
        <v>0.42</v>
      </c>
      <c r="EB452">
        <v>776967</v>
      </c>
      <c r="EE452">
        <v>0.42</v>
      </c>
      <c r="EF452">
        <f t="shared" si="225"/>
        <v>0.42</v>
      </c>
      <c r="EQ452">
        <v>776967</v>
      </c>
      <c r="ET452">
        <v>0.42</v>
      </c>
      <c r="EU452">
        <f t="shared" si="226"/>
        <v>0.42</v>
      </c>
      <c r="FF452">
        <v>776967</v>
      </c>
      <c r="FI452">
        <v>0.48</v>
      </c>
      <c r="FJ452">
        <f t="shared" si="227"/>
        <v>0.48</v>
      </c>
      <c r="FU452">
        <v>776967</v>
      </c>
      <c r="FX452">
        <v>0.46</v>
      </c>
      <c r="FY452">
        <f t="shared" si="228"/>
        <v>0.46</v>
      </c>
      <c r="GJ452">
        <v>776967</v>
      </c>
      <c r="GM452">
        <v>0.43</v>
      </c>
      <c r="GN452">
        <f t="shared" si="229"/>
        <v>0.43</v>
      </c>
      <c r="GY452">
        <v>776967</v>
      </c>
      <c r="HB452">
        <v>0.51</v>
      </c>
      <c r="HC452">
        <f t="shared" si="230"/>
        <v>0.51</v>
      </c>
      <c r="HN452">
        <v>776967</v>
      </c>
      <c r="HQ452">
        <v>0.35</v>
      </c>
      <c r="HR452">
        <f t="shared" si="231"/>
        <v>0.35</v>
      </c>
      <c r="ID452">
        <v>777319</v>
      </c>
      <c r="IG452">
        <v>0.44</v>
      </c>
      <c r="IH452">
        <f t="shared" si="232"/>
        <v>0.44</v>
      </c>
      <c r="IS452">
        <v>777319</v>
      </c>
      <c r="IV452">
        <v>0.43</v>
      </c>
      <c r="IW452">
        <f t="shared" si="233"/>
        <v>0.43</v>
      </c>
      <c r="JH452">
        <v>777319</v>
      </c>
      <c r="JK452">
        <v>0.41</v>
      </c>
      <c r="JL452">
        <f t="shared" si="234"/>
        <v>0.41</v>
      </c>
      <c r="JW452">
        <v>777319</v>
      </c>
      <c r="JZ452">
        <v>0.45</v>
      </c>
      <c r="KA452">
        <f t="shared" si="235"/>
        <v>0.45</v>
      </c>
      <c r="KL452">
        <v>777319</v>
      </c>
      <c r="KO452">
        <v>0.37</v>
      </c>
      <c r="KP452">
        <f t="shared" si="236"/>
        <v>0.37</v>
      </c>
      <c r="LA452">
        <v>777319</v>
      </c>
      <c r="LD452">
        <v>0.43</v>
      </c>
      <c r="LE452">
        <f t="shared" si="237"/>
        <v>0.43</v>
      </c>
      <c r="LP452">
        <v>777319</v>
      </c>
      <c r="LS452">
        <v>0.42</v>
      </c>
      <c r="LT452">
        <f t="shared" si="238"/>
        <v>0.42</v>
      </c>
      <c r="ME452">
        <v>777319</v>
      </c>
      <c r="MH452">
        <v>0.38</v>
      </c>
      <c r="MI452">
        <f t="shared" si="239"/>
        <v>0.38</v>
      </c>
      <c r="MT452">
        <v>777319</v>
      </c>
      <c r="MW452">
        <v>0.3</v>
      </c>
      <c r="MX452">
        <f t="shared" si="240"/>
        <v>0.3</v>
      </c>
      <c r="NI452">
        <v>777319</v>
      </c>
      <c r="NL452">
        <v>0.44</v>
      </c>
      <c r="NM452">
        <f t="shared" si="241"/>
        <v>0.44</v>
      </c>
      <c r="NX452">
        <v>777319</v>
      </c>
      <c r="OA452">
        <v>0.47</v>
      </c>
      <c r="OB452">
        <f t="shared" si="242"/>
        <v>0.47</v>
      </c>
      <c r="OM452">
        <v>777319</v>
      </c>
      <c r="OP452">
        <v>0.47</v>
      </c>
      <c r="OQ452">
        <f t="shared" si="243"/>
        <v>0.47</v>
      </c>
      <c r="PB452">
        <v>777319</v>
      </c>
      <c r="PE452">
        <v>0.46</v>
      </c>
      <c r="PF452">
        <f t="shared" si="244"/>
        <v>0.46</v>
      </c>
      <c r="PQ452">
        <v>777319</v>
      </c>
      <c r="PT452">
        <v>0.43</v>
      </c>
      <c r="PU452">
        <f t="shared" si="245"/>
        <v>0.43</v>
      </c>
      <c r="QF452">
        <v>777319</v>
      </c>
      <c r="QI452">
        <v>0.45</v>
      </c>
      <c r="QJ452">
        <f t="shared" si="246"/>
        <v>0.45</v>
      </c>
      <c r="QU452">
        <v>777319</v>
      </c>
      <c r="QX452">
        <v>0.4</v>
      </c>
      <c r="QY452">
        <f t="shared" si="247"/>
        <v>0.4</v>
      </c>
    </row>
    <row r="453" spans="12:467" x14ac:dyDescent="0.2">
      <c r="L453">
        <v>776970</v>
      </c>
      <c r="O453">
        <v>0.53</v>
      </c>
      <c r="P453">
        <f t="shared" si="217"/>
        <v>0.53</v>
      </c>
      <c r="AA453">
        <v>776970</v>
      </c>
      <c r="AD453">
        <v>0.5</v>
      </c>
      <c r="AE453">
        <f t="shared" si="218"/>
        <v>0.5</v>
      </c>
      <c r="AP453">
        <v>776970</v>
      </c>
      <c r="AS453">
        <v>0.69</v>
      </c>
      <c r="AT453">
        <f t="shared" si="219"/>
        <v>0.69</v>
      </c>
      <c r="BE453">
        <v>776970</v>
      </c>
      <c r="BH453">
        <v>0.63</v>
      </c>
      <c r="BI453">
        <f t="shared" si="220"/>
        <v>0.63</v>
      </c>
      <c r="BT453">
        <v>776970</v>
      </c>
      <c r="BW453">
        <v>0.63</v>
      </c>
      <c r="BX453">
        <f t="shared" si="221"/>
        <v>0.63</v>
      </c>
      <c r="CI453">
        <v>776970</v>
      </c>
      <c r="CL453">
        <v>0.51</v>
      </c>
      <c r="CM453">
        <f t="shared" si="222"/>
        <v>0.51</v>
      </c>
      <c r="CX453">
        <v>776970</v>
      </c>
      <c r="DA453">
        <v>0.52</v>
      </c>
      <c r="DB453">
        <f t="shared" si="223"/>
        <v>0.52</v>
      </c>
      <c r="DM453">
        <v>776970</v>
      </c>
      <c r="DP453">
        <v>0.54</v>
      </c>
      <c r="DQ453">
        <f t="shared" si="224"/>
        <v>0.54</v>
      </c>
      <c r="EB453">
        <v>776970</v>
      </c>
      <c r="EE453">
        <v>0.54</v>
      </c>
      <c r="EF453">
        <f t="shared" si="225"/>
        <v>0.54</v>
      </c>
      <c r="EQ453">
        <v>776970</v>
      </c>
      <c r="ET453">
        <v>0.54</v>
      </c>
      <c r="EU453">
        <f t="shared" si="226"/>
        <v>0.54</v>
      </c>
      <c r="FF453">
        <v>776970</v>
      </c>
      <c r="FI453">
        <v>0.53</v>
      </c>
      <c r="FJ453">
        <f t="shared" si="227"/>
        <v>0.53</v>
      </c>
      <c r="FU453">
        <v>776970</v>
      </c>
      <c r="FX453">
        <v>0.54</v>
      </c>
      <c r="FY453">
        <f t="shared" si="228"/>
        <v>0.54</v>
      </c>
      <c r="GJ453">
        <v>776970</v>
      </c>
      <c r="GM453">
        <v>0.5</v>
      </c>
      <c r="GN453">
        <f t="shared" si="229"/>
        <v>0.5</v>
      </c>
      <c r="GY453">
        <v>776970</v>
      </c>
      <c r="HB453">
        <v>0.55000000000000004</v>
      </c>
      <c r="HC453">
        <f t="shared" si="230"/>
        <v>0.55000000000000004</v>
      </c>
      <c r="HN453">
        <v>776970</v>
      </c>
      <c r="HQ453">
        <v>0.51</v>
      </c>
      <c r="HR453">
        <f t="shared" si="231"/>
        <v>0.51</v>
      </c>
      <c r="ID453">
        <v>777320</v>
      </c>
      <c r="IG453">
        <v>0.52</v>
      </c>
      <c r="IH453">
        <f t="shared" si="232"/>
        <v>0.52</v>
      </c>
      <c r="IS453">
        <v>777320</v>
      </c>
      <c r="IV453">
        <v>0.51</v>
      </c>
      <c r="IW453">
        <f t="shared" si="233"/>
        <v>0.51</v>
      </c>
      <c r="JH453">
        <v>777320</v>
      </c>
      <c r="JK453">
        <v>0.54</v>
      </c>
      <c r="JL453">
        <f t="shared" si="234"/>
        <v>0.54</v>
      </c>
      <c r="JW453">
        <v>777320</v>
      </c>
      <c r="JZ453">
        <v>0.5</v>
      </c>
      <c r="KA453">
        <f t="shared" si="235"/>
        <v>0.5</v>
      </c>
      <c r="KL453">
        <v>777320</v>
      </c>
      <c r="KO453">
        <v>0.54</v>
      </c>
      <c r="KP453">
        <f t="shared" si="236"/>
        <v>0.54</v>
      </c>
      <c r="LA453">
        <v>777320</v>
      </c>
      <c r="LD453">
        <v>0.49</v>
      </c>
      <c r="LE453">
        <f t="shared" si="237"/>
        <v>0.49</v>
      </c>
      <c r="LP453">
        <v>777320</v>
      </c>
      <c r="LS453">
        <v>0.52</v>
      </c>
      <c r="LT453">
        <f t="shared" si="238"/>
        <v>0.52</v>
      </c>
      <c r="ME453">
        <v>777320</v>
      </c>
      <c r="MH453">
        <v>0.46</v>
      </c>
      <c r="MI453">
        <f t="shared" si="239"/>
        <v>0.46</v>
      </c>
      <c r="MT453">
        <v>777320</v>
      </c>
      <c r="MW453">
        <v>0.56999999999999995</v>
      </c>
      <c r="MX453">
        <f t="shared" si="240"/>
        <v>0.56999999999999995</v>
      </c>
      <c r="NI453">
        <v>777320</v>
      </c>
      <c r="NL453">
        <v>0.52</v>
      </c>
      <c r="NM453">
        <f t="shared" si="241"/>
        <v>0.52</v>
      </c>
      <c r="NX453">
        <v>777320</v>
      </c>
      <c r="OA453">
        <v>0.56000000000000005</v>
      </c>
      <c r="OB453">
        <f t="shared" si="242"/>
        <v>0.56000000000000005</v>
      </c>
      <c r="OM453">
        <v>777320</v>
      </c>
      <c r="OP453">
        <v>0.53</v>
      </c>
      <c r="OQ453">
        <f t="shared" si="243"/>
        <v>0.53</v>
      </c>
      <c r="PB453">
        <v>777320</v>
      </c>
      <c r="PE453">
        <v>0.52</v>
      </c>
      <c r="PF453">
        <f t="shared" si="244"/>
        <v>0.52</v>
      </c>
      <c r="PQ453">
        <v>777320</v>
      </c>
      <c r="PT453">
        <v>0.54</v>
      </c>
      <c r="PU453">
        <f t="shared" si="245"/>
        <v>0.54</v>
      </c>
      <c r="QF453">
        <v>777320</v>
      </c>
      <c r="QI453">
        <v>0.54</v>
      </c>
      <c r="QJ453">
        <f t="shared" si="246"/>
        <v>0.54</v>
      </c>
      <c r="QU453">
        <v>777320</v>
      </c>
      <c r="QX453">
        <v>0.53</v>
      </c>
      <c r="QY453">
        <f t="shared" si="247"/>
        <v>0.53</v>
      </c>
    </row>
    <row r="454" spans="12:467" x14ac:dyDescent="0.2">
      <c r="L454">
        <v>776971</v>
      </c>
      <c r="O454">
        <v>0.44</v>
      </c>
      <c r="P454">
        <f t="shared" si="217"/>
        <v>0.44</v>
      </c>
      <c r="AA454">
        <v>776971</v>
      </c>
      <c r="AD454">
        <v>0.7</v>
      </c>
      <c r="AE454">
        <f t="shared" si="218"/>
        <v>0.7</v>
      </c>
      <c r="AP454">
        <v>776971</v>
      </c>
      <c r="AS454">
        <v>0.62</v>
      </c>
      <c r="AT454">
        <f t="shared" si="219"/>
        <v>0.62</v>
      </c>
      <c r="BE454">
        <v>776971</v>
      </c>
      <c r="BH454">
        <v>0.56999999999999995</v>
      </c>
      <c r="BI454">
        <f t="shared" si="220"/>
        <v>0.56999999999999995</v>
      </c>
      <c r="BT454">
        <v>776971</v>
      </c>
      <c r="BW454">
        <v>0.54</v>
      </c>
      <c r="BX454">
        <f t="shared" si="221"/>
        <v>0.54</v>
      </c>
      <c r="CI454">
        <v>776971</v>
      </c>
      <c r="CL454">
        <v>0.46</v>
      </c>
      <c r="CM454">
        <f t="shared" si="222"/>
        <v>0.46</v>
      </c>
      <c r="CX454">
        <v>776971</v>
      </c>
      <c r="DA454">
        <v>0.46</v>
      </c>
      <c r="DB454">
        <f t="shared" si="223"/>
        <v>0.46</v>
      </c>
      <c r="DM454">
        <v>776971</v>
      </c>
      <c r="DP454">
        <v>0.43</v>
      </c>
      <c r="DQ454">
        <f t="shared" si="224"/>
        <v>0.43</v>
      </c>
      <c r="EB454">
        <v>776971</v>
      </c>
      <c r="EE454">
        <v>0.43</v>
      </c>
      <c r="EF454">
        <f t="shared" si="225"/>
        <v>0.43</v>
      </c>
      <c r="EQ454">
        <v>776971</v>
      </c>
      <c r="ET454">
        <v>0.43</v>
      </c>
      <c r="EU454">
        <f t="shared" si="226"/>
        <v>0.43</v>
      </c>
      <c r="FF454">
        <v>776971</v>
      </c>
      <c r="FI454">
        <v>0.49</v>
      </c>
      <c r="FJ454">
        <f t="shared" si="227"/>
        <v>0.49</v>
      </c>
      <c r="FU454">
        <v>776971</v>
      </c>
      <c r="FX454">
        <v>0.48</v>
      </c>
      <c r="FY454">
        <f t="shared" si="228"/>
        <v>0.48</v>
      </c>
      <c r="GJ454">
        <v>776971</v>
      </c>
      <c r="GM454">
        <v>0.44</v>
      </c>
      <c r="GN454">
        <f t="shared" si="229"/>
        <v>0.44</v>
      </c>
      <c r="GY454">
        <v>776971</v>
      </c>
      <c r="HB454">
        <v>0.46</v>
      </c>
      <c r="HC454">
        <f t="shared" si="230"/>
        <v>0.46</v>
      </c>
      <c r="HN454">
        <v>776971</v>
      </c>
      <c r="HQ454">
        <v>0.43</v>
      </c>
      <c r="HR454">
        <f t="shared" si="231"/>
        <v>0.43</v>
      </c>
      <c r="ID454">
        <v>777322</v>
      </c>
      <c r="IG454">
        <v>0.46</v>
      </c>
      <c r="IH454">
        <f t="shared" si="232"/>
        <v>0.46</v>
      </c>
      <c r="IS454">
        <v>777322</v>
      </c>
      <c r="IV454">
        <v>0.42</v>
      </c>
      <c r="IW454">
        <f t="shared" si="233"/>
        <v>0.42</v>
      </c>
      <c r="JH454">
        <v>777322</v>
      </c>
      <c r="JK454">
        <v>0.47</v>
      </c>
      <c r="JL454">
        <f t="shared" si="234"/>
        <v>0.47</v>
      </c>
      <c r="JW454">
        <v>777322</v>
      </c>
      <c r="JZ454">
        <v>0.48</v>
      </c>
      <c r="KA454">
        <f t="shared" si="235"/>
        <v>0.48</v>
      </c>
      <c r="KL454">
        <v>777322</v>
      </c>
      <c r="KO454">
        <v>0.47</v>
      </c>
      <c r="KP454">
        <f t="shared" si="236"/>
        <v>0.47</v>
      </c>
      <c r="LA454">
        <v>777322</v>
      </c>
      <c r="LD454">
        <v>0.47</v>
      </c>
      <c r="LE454">
        <f t="shared" si="237"/>
        <v>0.47</v>
      </c>
      <c r="LP454">
        <v>777322</v>
      </c>
      <c r="LS454">
        <v>0.48</v>
      </c>
      <c r="LT454">
        <f t="shared" si="238"/>
        <v>0.48</v>
      </c>
      <c r="ME454">
        <v>777322</v>
      </c>
      <c r="MH454">
        <v>0.46</v>
      </c>
      <c r="MI454">
        <f t="shared" si="239"/>
        <v>0.46</v>
      </c>
      <c r="MT454">
        <v>777322</v>
      </c>
      <c r="MW454">
        <v>0.49</v>
      </c>
      <c r="MX454">
        <f t="shared" si="240"/>
        <v>0.49</v>
      </c>
      <c r="NI454">
        <v>777322</v>
      </c>
      <c r="NL454">
        <v>0.45</v>
      </c>
      <c r="NM454">
        <f t="shared" si="241"/>
        <v>0.45</v>
      </c>
      <c r="NX454">
        <v>777322</v>
      </c>
      <c r="OA454">
        <v>0.49</v>
      </c>
      <c r="OB454">
        <f t="shared" si="242"/>
        <v>0.49</v>
      </c>
      <c r="OM454">
        <v>777322</v>
      </c>
      <c r="OP454">
        <v>0.48</v>
      </c>
      <c r="OQ454">
        <f t="shared" si="243"/>
        <v>0.48</v>
      </c>
      <c r="PB454">
        <v>777322</v>
      </c>
      <c r="PE454">
        <v>0.46</v>
      </c>
      <c r="PF454">
        <f t="shared" si="244"/>
        <v>0.46</v>
      </c>
      <c r="PQ454">
        <v>777322</v>
      </c>
      <c r="PT454">
        <v>0.44</v>
      </c>
      <c r="PU454">
        <f t="shared" si="245"/>
        <v>0.44</v>
      </c>
      <c r="QF454">
        <v>777322</v>
      </c>
      <c r="QI454">
        <v>0.44</v>
      </c>
      <c r="QJ454">
        <f t="shared" si="246"/>
        <v>0.44</v>
      </c>
      <c r="QU454">
        <v>777322</v>
      </c>
      <c r="QX454">
        <v>0.45</v>
      </c>
      <c r="QY454">
        <f t="shared" si="247"/>
        <v>0.45</v>
      </c>
    </row>
    <row r="455" spans="12:467" x14ac:dyDescent="0.2">
      <c r="L455">
        <v>776973</v>
      </c>
      <c r="O455">
        <v>0.51</v>
      </c>
      <c r="P455">
        <f t="shared" si="217"/>
        <v>0.51</v>
      </c>
      <c r="AA455">
        <v>776973</v>
      </c>
      <c r="AD455">
        <v>0.49</v>
      </c>
      <c r="AE455">
        <f t="shared" si="218"/>
        <v>0.49</v>
      </c>
      <c r="AP455">
        <v>776973</v>
      </c>
      <c r="AS455">
        <v>0.52</v>
      </c>
      <c r="AT455">
        <f t="shared" si="219"/>
        <v>0.52</v>
      </c>
      <c r="BE455">
        <v>776973</v>
      </c>
      <c r="BH455">
        <v>0.53</v>
      </c>
      <c r="BI455">
        <f t="shared" si="220"/>
        <v>0.53</v>
      </c>
      <c r="BT455">
        <v>776973</v>
      </c>
      <c r="BW455">
        <v>0.54</v>
      </c>
      <c r="BX455">
        <f t="shared" si="221"/>
        <v>0.54</v>
      </c>
      <c r="CI455">
        <v>776973</v>
      </c>
      <c r="CL455">
        <v>0.53</v>
      </c>
      <c r="CM455">
        <f t="shared" si="222"/>
        <v>0.53</v>
      </c>
      <c r="CX455">
        <v>776973</v>
      </c>
      <c r="DA455">
        <v>0.54</v>
      </c>
      <c r="DB455">
        <f t="shared" si="223"/>
        <v>0.54</v>
      </c>
      <c r="DM455">
        <v>776973</v>
      </c>
      <c r="DP455">
        <v>0.51</v>
      </c>
      <c r="DQ455">
        <f t="shared" si="224"/>
        <v>0.51</v>
      </c>
      <c r="EB455">
        <v>776973</v>
      </c>
      <c r="EE455">
        <v>0.54</v>
      </c>
      <c r="EF455">
        <f t="shared" si="225"/>
        <v>0.54</v>
      </c>
      <c r="EQ455">
        <v>776973</v>
      </c>
      <c r="ET455">
        <v>0.54</v>
      </c>
      <c r="EU455">
        <f t="shared" si="226"/>
        <v>0.54</v>
      </c>
      <c r="FF455">
        <v>776973</v>
      </c>
      <c r="FI455">
        <v>0.53</v>
      </c>
      <c r="FJ455">
        <f t="shared" si="227"/>
        <v>0.53</v>
      </c>
      <c r="FU455">
        <v>776973</v>
      </c>
      <c r="FX455">
        <v>0.54</v>
      </c>
      <c r="FY455">
        <f t="shared" si="228"/>
        <v>0.54</v>
      </c>
      <c r="GJ455">
        <v>776973</v>
      </c>
      <c r="GM455">
        <v>0.5</v>
      </c>
      <c r="GN455">
        <f t="shared" si="229"/>
        <v>0.5</v>
      </c>
      <c r="GY455">
        <v>776973</v>
      </c>
      <c r="HB455">
        <v>0.56000000000000005</v>
      </c>
      <c r="HC455">
        <f t="shared" si="230"/>
        <v>0.56000000000000005</v>
      </c>
      <c r="HN455">
        <v>776973</v>
      </c>
      <c r="HQ455">
        <v>0.46</v>
      </c>
      <c r="HR455">
        <f t="shared" si="231"/>
        <v>0.46</v>
      </c>
      <c r="ID455">
        <v>777323</v>
      </c>
      <c r="IG455">
        <v>0.5</v>
      </c>
      <c r="IH455">
        <f t="shared" si="232"/>
        <v>0.5</v>
      </c>
      <c r="IS455">
        <v>777323</v>
      </c>
      <c r="IV455">
        <v>0.45</v>
      </c>
      <c r="IW455">
        <f t="shared" si="233"/>
        <v>0.45</v>
      </c>
      <c r="JH455">
        <v>777323</v>
      </c>
      <c r="JK455">
        <v>0.49</v>
      </c>
      <c r="JL455">
        <f t="shared" si="234"/>
        <v>0.49</v>
      </c>
      <c r="JW455">
        <v>777323</v>
      </c>
      <c r="JZ455">
        <v>0.48</v>
      </c>
      <c r="KA455">
        <f t="shared" si="235"/>
        <v>0.48</v>
      </c>
      <c r="KL455">
        <v>777323</v>
      </c>
      <c r="KO455">
        <v>0.49</v>
      </c>
      <c r="KP455">
        <f t="shared" si="236"/>
        <v>0.49</v>
      </c>
      <c r="LA455">
        <v>777323</v>
      </c>
      <c r="LD455">
        <v>0.49</v>
      </c>
      <c r="LE455">
        <f t="shared" si="237"/>
        <v>0.49</v>
      </c>
      <c r="LP455">
        <v>777323</v>
      </c>
      <c r="LS455">
        <v>0.47</v>
      </c>
      <c r="LT455">
        <f t="shared" si="238"/>
        <v>0.47</v>
      </c>
      <c r="ME455">
        <v>777323</v>
      </c>
      <c r="MH455">
        <v>0.49</v>
      </c>
      <c r="MI455">
        <f t="shared" si="239"/>
        <v>0.49</v>
      </c>
      <c r="MT455">
        <v>777323</v>
      </c>
      <c r="MW455">
        <v>0.56000000000000005</v>
      </c>
      <c r="MX455">
        <f t="shared" si="240"/>
        <v>0.56000000000000005</v>
      </c>
      <c r="NI455">
        <v>777323</v>
      </c>
      <c r="NL455">
        <v>0.48</v>
      </c>
      <c r="NM455">
        <f t="shared" si="241"/>
        <v>0.48</v>
      </c>
      <c r="NX455">
        <v>777323</v>
      </c>
      <c r="OA455">
        <v>0.5</v>
      </c>
      <c r="OB455">
        <f t="shared" si="242"/>
        <v>0.5</v>
      </c>
      <c r="OM455">
        <v>777323</v>
      </c>
      <c r="OP455">
        <v>0.48</v>
      </c>
      <c r="OQ455">
        <f t="shared" si="243"/>
        <v>0.48</v>
      </c>
      <c r="PB455">
        <v>777323</v>
      </c>
      <c r="PE455">
        <v>0.48</v>
      </c>
      <c r="PF455">
        <f t="shared" si="244"/>
        <v>0.48</v>
      </c>
      <c r="PQ455">
        <v>777323</v>
      </c>
      <c r="PT455">
        <v>0.49</v>
      </c>
      <c r="PU455">
        <f t="shared" si="245"/>
        <v>0.49</v>
      </c>
      <c r="QF455">
        <v>777323</v>
      </c>
      <c r="QI455">
        <v>0.47</v>
      </c>
      <c r="QJ455">
        <f t="shared" si="246"/>
        <v>0.47</v>
      </c>
      <c r="QU455">
        <v>777323</v>
      </c>
      <c r="QX455">
        <v>0.46</v>
      </c>
      <c r="QY455">
        <f t="shared" si="247"/>
        <v>0.46</v>
      </c>
    </row>
    <row r="456" spans="12:467" x14ac:dyDescent="0.2">
      <c r="L456">
        <v>776944</v>
      </c>
      <c r="O456">
        <v>0.51</v>
      </c>
      <c r="P456">
        <f t="shared" si="217"/>
        <v>0.51</v>
      </c>
      <c r="AA456">
        <v>776944</v>
      </c>
      <c r="AD456">
        <v>0.52</v>
      </c>
      <c r="AE456">
        <f t="shared" si="218"/>
        <v>0.52</v>
      </c>
      <c r="AP456">
        <v>776944</v>
      </c>
      <c r="AS456">
        <v>0.49</v>
      </c>
      <c r="AT456">
        <f t="shared" si="219"/>
        <v>0.49</v>
      </c>
      <c r="BE456">
        <v>776944</v>
      </c>
      <c r="BH456">
        <v>0.45</v>
      </c>
      <c r="BI456">
        <f t="shared" si="220"/>
        <v>0.45</v>
      </c>
      <c r="BT456">
        <v>776944</v>
      </c>
      <c r="BW456">
        <v>0.38</v>
      </c>
      <c r="BX456">
        <f t="shared" si="221"/>
        <v>0.38</v>
      </c>
      <c r="CI456">
        <v>776944</v>
      </c>
      <c r="CL456">
        <v>0.5</v>
      </c>
      <c r="CM456">
        <f t="shared" si="222"/>
        <v>0.5</v>
      </c>
      <c r="CX456">
        <v>776944</v>
      </c>
      <c r="DA456">
        <v>0.51</v>
      </c>
      <c r="DB456">
        <f t="shared" si="223"/>
        <v>0.51</v>
      </c>
      <c r="DM456">
        <v>776944</v>
      </c>
      <c r="DP456">
        <v>0.51</v>
      </c>
      <c r="DQ456">
        <f t="shared" si="224"/>
        <v>0.51</v>
      </c>
      <c r="EB456">
        <v>776944</v>
      </c>
      <c r="EE456">
        <v>0.49</v>
      </c>
      <c r="EF456">
        <f t="shared" si="225"/>
        <v>0.49</v>
      </c>
      <c r="EQ456">
        <v>776944</v>
      </c>
      <c r="ET456">
        <v>0.49</v>
      </c>
      <c r="EU456">
        <f t="shared" si="226"/>
        <v>0.49</v>
      </c>
      <c r="FF456">
        <v>776944</v>
      </c>
      <c r="FI456">
        <v>0.48</v>
      </c>
      <c r="FJ456">
        <f t="shared" si="227"/>
        <v>0.48</v>
      </c>
      <c r="FU456">
        <v>776944</v>
      </c>
      <c r="FX456">
        <v>0.51</v>
      </c>
      <c r="FY456">
        <f t="shared" si="228"/>
        <v>0.51</v>
      </c>
      <c r="GJ456">
        <v>776944</v>
      </c>
      <c r="GM456">
        <v>0.5</v>
      </c>
      <c r="GN456">
        <f t="shared" si="229"/>
        <v>0.5</v>
      </c>
      <c r="GY456">
        <v>776944</v>
      </c>
      <c r="HB456">
        <v>0.48</v>
      </c>
      <c r="HC456">
        <f t="shared" si="230"/>
        <v>0.48</v>
      </c>
      <c r="HN456">
        <v>776944</v>
      </c>
      <c r="HQ456">
        <v>0.46</v>
      </c>
      <c r="HR456">
        <f t="shared" si="231"/>
        <v>0.46</v>
      </c>
      <c r="ID456">
        <v>777324</v>
      </c>
      <c r="IG456">
        <v>0.56000000000000005</v>
      </c>
      <c r="IH456">
        <f t="shared" si="232"/>
        <v>0.56000000000000005</v>
      </c>
      <c r="IS456">
        <v>777324</v>
      </c>
      <c r="IV456">
        <v>0.56999999999999995</v>
      </c>
      <c r="IW456">
        <f t="shared" si="233"/>
        <v>0.56999999999999995</v>
      </c>
      <c r="JH456">
        <v>777324</v>
      </c>
      <c r="JK456">
        <v>0.63</v>
      </c>
      <c r="JL456">
        <f t="shared" si="234"/>
        <v>0.63</v>
      </c>
      <c r="JW456">
        <v>777324</v>
      </c>
      <c r="JZ456">
        <v>0.55000000000000004</v>
      </c>
      <c r="KA456">
        <f t="shared" si="235"/>
        <v>0.55000000000000004</v>
      </c>
      <c r="KL456">
        <v>777324</v>
      </c>
      <c r="KO456">
        <v>0.62</v>
      </c>
      <c r="KP456">
        <f t="shared" si="236"/>
        <v>0.62</v>
      </c>
      <c r="LA456">
        <v>777324</v>
      </c>
      <c r="LD456">
        <v>0.6</v>
      </c>
      <c r="LE456">
        <f t="shared" si="237"/>
        <v>0.6</v>
      </c>
      <c r="LP456">
        <v>777324</v>
      </c>
      <c r="LS456">
        <v>0.54</v>
      </c>
      <c r="LT456">
        <f t="shared" si="238"/>
        <v>0.54</v>
      </c>
      <c r="ME456">
        <v>777324</v>
      </c>
      <c r="MH456">
        <v>0.67</v>
      </c>
      <c r="MI456">
        <f t="shared" si="239"/>
        <v>0.67</v>
      </c>
      <c r="MT456">
        <v>777324</v>
      </c>
      <c r="MW456">
        <v>0.63</v>
      </c>
      <c r="MX456">
        <f t="shared" si="240"/>
        <v>0.63</v>
      </c>
      <c r="NI456">
        <v>777324</v>
      </c>
      <c r="NL456">
        <v>0.54</v>
      </c>
      <c r="NM456">
        <f t="shared" si="241"/>
        <v>0.54</v>
      </c>
      <c r="NX456">
        <v>777324</v>
      </c>
      <c r="OA456">
        <v>0.54</v>
      </c>
      <c r="OB456">
        <f t="shared" si="242"/>
        <v>0.54</v>
      </c>
      <c r="OM456">
        <v>777324</v>
      </c>
      <c r="OP456">
        <v>0.56999999999999995</v>
      </c>
      <c r="OQ456">
        <f t="shared" si="243"/>
        <v>0.56999999999999995</v>
      </c>
      <c r="PB456">
        <v>777324</v>
      </c>
      <c r="PE456">
        <v>0.56999999999999995</v>
      </c>
      <c r="PF456">
        <f t="shared" si="244"/>
        <v>0.56999999999999995</v>
      </c>
      <c r="PQ456">
        <v>777324</v>
      </c>
      <c r="PT456">
        <v>0.55000000000000004</v>
      </c>
      <c r="PU456">
        <f t="shared" si="245"/>
        <v>0.55000000000000004</v>
      </c>
      <c r="QF456">
        <v>777324</v>
      </c>
      <c r="QI456">
        <v>0.56000000000000005</v>
      </c>
      <c r="QJ456">
        <f t="shared" si="246"/>
        <v>0.56000000000000005</v>
      </c>
      <c r="QU456">
        <v>777324</v>
      </c>
      <c r="QX456">
        <v>0.56999999999999995</v>
      </c>
      <c r="QY456">
        <f t="shared" si="247"/>
        <v>0.56999999999999995</v>
      </c>
    </row>
    <row r="457" spans="12:467" x14ac:dyDescent="0.2">
      <c r="L457">
        <v>776945</v>
      </c>
      <c r="O457">
        <v>0.51</v>
      </c>
      <c r="P457">
        <f t="shared" si="217"/>
        <v>0.51</v>
      </c>
      <c r="AA457">
        <v>776945</v>
      </c>
      <c r="AD457">
        <v>0.42</v>
      </c>
      <c r="AE457">
        <f t="shared" si="218"/>
        <v>0.42</v>
      </c>
      <c r="AP457">
        <v>776945</v>
      </c>
      <c r="AS457">
        <v>0.69</v>
      </c>
      <c r="AT457">
        <f t="shared" si="219"/>
        <v>0.69</v>
      </c>
      <c r="BE457">
        <v>776945</v>
      </c>
      <c r="BH457">
        <v>0.48</v>
      </c>
      <c r="BI457">
        <f t="shared" si="220"/>
        <v>0.48</v>
      </c>
      <c r="BT457">
        <v>776945</v>
      </c>
      <c r="BW457">
        <v>0.64</v>
      </c>
      <c r="BX457">
        <f t="shared" si="221"/>
        <v>0.64</v>
      </c>
      <c r="CI457">
        <v>776945</v>
      </c>
      <c r="CL457">
        <v>0.5</v>
      </c>
      <c r="CM457">
        <f t="shared" si="222"/>
        <v>0.5</v>
      </c>
      <c r="CX457">
        <v>776945</v>
      </c>
      <c r="DA457">
        <v>0.51</v>
      </c>
      <c r="DB457">
        <f t="shared" si="223"/>
        <v>0.51</v>
      </c>
      <c r="DM457">
        <v>776945</v>
      </c>
      <c r="DP457">
        <v>0.53</v>
      </c>
      <c r="DQ457">
        <f t="shared" si="224"/>
        <v>0.53</v>
      </c>
      <c r="EB457">
        <v>776945</v>
      </c>
      <c r="EE457">
        <v>0.51</v>
      </c>
      <c r="EF457">
        <f t="shared" si="225"/>
        <v>0.51</v>
      </c>
      <c r="EQ457">
        <v>776945</v>
      </c>
      <c r="ET457">
        <v>0.51</v>
      </c>
      <c r="EU457">
        <f t="shared" si="226"/>
        <v>0.51</v>
      </c>
      <c r="FF457">
        <v>776945</v>
      </c>
      <c r="FI457">
        <v>0.5</v>
      </c>
      <c r="FJ457">
        <f t="shared" si="227"/>
        <v>0.5</v>
      </c>
      <c r="FU457">
        <v>776945</v>
      </c>
      <c r="FX457">
        <v>0.5</v>
      </c>
      <c r="FY457">
        <f t="shared" si="228"/>
        <v>0.5</v>
      </c>
      <c r="GJ457">
        <v>776945</v>
      </c>
      <c r="GM457">
        <v>0.5</v>
      </c>
      <c r="GN457">
        <f t="shared" si="229"/>
        <v>0.5</v>
      </c>
      <c r="GY457">
        <v>776945</v>
      </c>
      <c r="HB457">
        <v>0.55000000000000004</v>
      </c>
      <c r="HC457">
        <f t="shared" si="230"/>
        <v>0.55000000000000004</v>
      </c>
      <c r="HN457">
        <v>776945</v>
      </c>
      <c r="HQ457">
        <v>0.53</v>
      </c>
      <c r="HR457">
        <f t="shared" si="231"/>
        <v>0.53</v>
      </c>
      <c r="ID457">
        <v>777325</v>
      </c>
      <c r="IG457">
        <v>0.44</v>
      </c>
      <c r="IH457">
        <f t="shared" si="232"/>
        <v>0.44</v>
      </c>
      <c r="IS457">
        <v>777325</v>
      </c>
      <c r="IV457">
        <v>0.41</v>
      </c>
      <c r="IW457">
        <f t="shared" si="233"/>
        <v>0.41</v>
      </c>
      <c r="JH457">
        <v>777325</v>
      </c>
      <c r="JK457">
        <v>0.44</v>
      </c>
      <c r="JL457">
        <f t="shared" si="234"/>
        <v>0.44</v>
      </c>
      <c r="JW457">
        <v>777325</v>
      </c>
      <c r="JZ457">
        <v>0.42</v>
      </c>
      <c r="KA457">
        <f t="shared" si="235"/>
        <v>0.42</v>
      </c>
      <c r="KL457">
        <v>777325</v>
      </c>
      <c r="KO457">
        <v>0.38</v>
      </c>
      <c r="KP457">
        <f t="shared" si="236"/>
        <v>0.38</v>
      </c>
      <c r="LA457">
        <v>777325</v>
      </c>
      <c r="LD457">
        <v>0.45</v>
      </c>
      <c r="LE457">
        <f t="shared" si="237"/>
        <v>0.45</v>
      </c>
      <c r="LP457">
        <v>777325</v>
      </c>
      <c r="LS457">
        <v>0.44</v>
      </c>
      <c r="LT457">
        <f t="shared" si="238"/>
        <v>0.44</v>
      </c>
      <c r="ME457">
        <v>777325</v>
      </c>
      <c r="MH457">
        <v>0.48</v>
      </c>
      <c r="MI457">
        <f t="shared" si="239"/>
        <v>0.48</v>
      </c>
      <c r="MT457">
        <v>777325</v>
      </c>
      <c r="MW457">
        <v>0.5</v>
      </c>
      <c r="MX457">
        <f t="shared" si="240"/>
        <v>0.5</v>
      </c>
      <c r="NI457">
        <v>777325</v>
      </c>
      <c r="NL457">
        <v>0.41</v>
      </c>
      <c r="NM457">
        <f t="shared" si="241"/>
        <v>0.41</v>
      </c>
      <c r="NX457">
        <v>777325</v>
      </c>
      <c r="OA457">
        <v>0.42</v>
      </c>
      <c r="OB457">
        <f t="shared" si="242"/>
        <v>0.42</v>
      </c>
      <c r="OM457">
        <v>777325</v>
      </c>
      <c r="OP457">
        <v>0.44</v>
      </c>
      <c r="OQ457">
        <f t="shared" si="243"/>
        <v>0.44</v>
      </c>
      <c r="PB457">
        <v>777325</v>
      </c>
      <c r="PE457">
        <v>0.43</v>
      </c>
      <c r="PF457">
        <f t="shared" si="244"/>
        <v>0.43</v>
      </c>
      <c r="PQ457">
        <v>777325</v>
      </c>
      <c r="PT457">
        <v>0.45</v>
      </c>
      <c r="PU457">
        <f t="shared" si="245"/>
        <v>0.45</v>
      </c>
      <c r="QF457">
        <v>777325</v>
      </c>
      <c r="QI457">
        <v>0.42</v>
      </c>
      <c r="QJ457">
        <f t="shared" si="246"/>
        <v>0.42</v>
      </c>
      <c r="QU457">
        <v>777325</v>
      </c>
      <c r="QX457">
        <v>0.44</v>
      </c>
      <c r="QY457">
        <f t="shared" si="247"/>
        <v>0.44</v>
      </c>
    </row>
    <row r="458" spans="12:467" x14ac:dyDescent="0.2">
      <c r="L458">
        <v>776946</v>
      </c>
      <c r="O458">
        <v>0.56999999999999995</v>
      </c>
      <c r="P458">
        <f t="shared" si="217"/>
        <v>0.56999999999999995</v>
      </c>
      <c r="AA458">
        <v>776946</v>
      </c>
      <c r="AD458">
        <v>0.6</v>
      </c>
      <c r="AE458">
        <f t="shared" si="218"/>
        <v>0.6</v>
      </c>
      <c r="AP458">
        <v>776946</v>
      </c>
      <c r="AS458">
        <v>0.73</v>
      </c>
      <c r="AT458">
        <f t="shared" si="219"/>
        <v>0.73</v>
      </c>
      <c r="BE458">
        <v>776946</v>
      </c>
      <c r="BH458">
        <v>0.56000000000000005</v>
      </c>
      <c r="BI458">
        <f t="shared" si="220"/>
        <v>0.56000000000000005</v>
      </c>
      <c r="BT458">
        <v>776946</v>
      </c>
      <c r="BW458">
        <v>0.56999999999999995</v>
      </c>
      <c r="BX458">
        <f t="shared" si="221"/>
        <v>0.56999999999999995</v>
      </c>
      <c r="CI458">
        <v>776946</v>
      </c>
      <c r="CL458">
        <v>0.55000000000000004</v>
      </c>
      <c r="CM458">
        <f t="shared" si="222"/>
        <v>0.55000000000000004</v>
      </c>
      <c r="CX458">
        <v>776946</v>
      </c>
      <c r="DA458">
        <v>0.53</v>
      </c>
      <c r="DB458">
        <f t="shared" si="223"/>
        <v>0.53</v>
      </c>
      <c r="DM458">
        <v>776946</v>
      </c>
      <c r="DP458">
        <v>0.52</v>
      </c>
      <c r="DQ458">
        <f t="shared" si="224"/>
        <v>0.52</v>
      </c>
      <c r="EB458">
        <v>776946</v>
      </c>
      <c r="EE458">
        <v>0.55000000000000004</v>
      </c>
      <c r="EF458">
        <f t="shared" si="225"/>
        <v>0.55000000000000004</v>
      </c>
      <c r="EQ458">
        <v>776946</v>
      </c>
      <c r="ET458">
        <v>0.55000000000000004</v>
      </c>
      <c r="EU458">
        <f t="shared" si="226"/>
        <v>0.55000000000000004</v>
      </c>
      <c r="FF458">
        <v>776946</v>
      </c>
      <c r="FI458">
        <v>0.54</v>
      </c>
      <c r="FJ458">
        <f t="shared" si="227"/>
        <v>0.54</v>
      </c>
      <c r="FU458">
        <v>776946</v>
      </c>
      <c r="FX458">
        <v>0.54</v>
      </c>
      <c r="FY458">
        <f t="shared" si="228"/>
        <v>0.54</v>
      </c>
      <c r="GJ458">
        <v>776946</v>
      </c>
      <c r="GM458">
        <v>0.53</v>
      </c>
      <c r="GN458">
        <f t="shared" si="229"/>
        <v>0.53</v>
      </c>
      <c r="GY458">
        <v>776946</v>
      </c>
      <c r="HB458">
        <v>0.56000000000000005</v>
      </c>
      <c r="HC458">
        <f t="shared" si="230"/>
        <v>0.56000000000000005</v>
      </c>
      <c r="HN458">
        <v>776946</v>
      </c>
      <c r="HQ458">
        <v>0.5</v>
      </c>
      <c r="HR458">
        <f t="shared" si="231"/>
        <v>0.5</v>
      </c>
      <c r="ID458">
        <v>777327</v>
      </c>
      <c r="IG458">
        <v>0.43</v>
      </c>
      <c r="IH458">
        <f t="shared" si="232"/>
        <v>0.43</v>
      </c>
      <c r="IS458">
        <v>777327</v>
      </c>
      <c r="IV458">
        <v>0.39</v>
      </c>
      <c r="IW458">
        <f t="shared" si="233"/>
        <v>0.39</v>
      </c>
      <c r="JH458">
        <v>777327</v>
      </c>
      <c r="JK458">
        <v>0.42</v>
      </c>
      <c r="JL458">
        <f t="shared" si="234"/>
        <v>0.42</v>
      </c>
      <c r="JW458">
        <v>777327</v>
      </c>
      <c r="JZ458">
        <v>0.41</v>
      </c>
      <c r="KA458">
        <f t="shared" si="235"/>
        <v>0.41</v>
      </c>
      <c r="KL458">
        <v>777327</v>
      </c>
      <c r="KO458">
        <v>0.41</v>
      </c>
      <c r="KP458">
        <f t="shared" si="236"/>
        <v>0.41</v>
      </c>
      <c r="LA458">
        <v>777327</v>
      </c>
      <c r="LD458">
        <v>0.41</v>
      </c>
      <c r="LE458">
        <f t="shared" si="237"/>
        <v>0.41</v>
      </c>
      <c r="LP458">
        <v>777327</v>
      </c>
      <c r="LS458">
        <v>0.42</v>
      </c>
      <c r="LT458">
        <f t="shared" si="238"/>
        <v>0.42</v>
      </c>
      <c r="ME458">
        <v>777327</v>
      </c>
      <c r="MH458">
        <v>0.45</v>
      </c>
      <c r="MI458">
        <f t="shared" si="239"/>
        <v>0.45</v>
      </c>
      <c r="MT458">
        <v>777327</v>
      </c>
      <c r="MW458">
        <v>0.49</v>
      </c>
      <c r="MX458">
        <f t="shared" si="240"/>
        <v>0.49</v>
      </c>
      <c r="NI458">
        <v>777327</v>
      </c>
      <c r="NL458">
        <v>0.41</v>
      </c>
      <c r="NM458">
        <f t="shared" si="241"/>
        <v>0.41</v>
      </c>
      <c r="NX458">
        <v>777327</v>
      </c>
      <c r="OA458">
        <v>0.43</v>
      </c>
      <c r="OB458">
        <f t="shared" si="242"/>
        <v>0.43</v>
      </c>
      <c r="OM458">
        <v>777327</v>
      </c>
      <c r="OP458">
        <v>0.4</v>
      </c>
      <c r="OQ458">
        <f t="shared" si="243"/>
        <v>0.4</v>
      </c>
      <c r="PB458">
        <v>777327</v>
      </c>
      <c r="PE458">
        <v>0.42</v>
      </c>
      <c r="PF458">
        <f t="shared" si="244"/>
        <v>0.42</v>
      </c>
      <c r="PQ458">
        <v>777327</v>
      </c>
      <c r="PT458">
        <v>0.42</v>
      </c>
      <c r="PU458">
        <f t="shared" si="245"/>
        <v>0.42</v>
      </c>
      <c r="QF458">
        <v>777327</v>
      </c>
      <c r="QI458">
        <v>0.39</v>
      </c>
      <c r="QJ458">
        <f t="shared" si="246"/>
        <v>0.39</v>
      </c>
      <c r="QU458">
        <v>777327</v>
      </c>
      <c r="QX458">
        <v>0.4</v>
      </c>
      <c r="QY458">
        <f t="shared" si="247"/>
        <v>0.4</v>
      </c>
    </row>
    <row r="459" spans="12:467" x14ac:dyDescent="0.2">
      <c r="L459">
        <v>776947</v>
      </c>
      <c r="O459">
        <v>0.46</v>
      </c>
      <c r="P459">
        <f t="shared" si="217"/>
        <v>0.46</v>
      </c>
      <c r="AA459">
        <v>776947</v>
      </c>
      <c r="AD459">
        <v>0.53</v>
      </c>
      <c r="AE459">
        <f t="shared" si="218"/>
        <v>0.53</v>
      </c>
      <c r="AP459">
        <v>776947</v>
      </c>
      <c r="AS459">
        <v>0.6</v>
      </c>
      <c r="AT459">
        <f t="shared" si="219"/>
        <v>0.6</v>
      </c>
      <c r="BE459">
        <v>776947</v>
      </c>
      <c r="BH459">
        <v>0.5</v>
      </c>
      <c r="BI459">
        <f t="shared" si="220"/>
        <v>0.5</v>
      </c>
      <c r="BT459">
        <v>776947</v>
      </c>
      <c r="BW459">
        <v>0.64</v>
      </c>
      <c r="BX459">
        <f t="shared" si="221"/>
        <v>0.64</v>
      </c>
      <c r="CI459">
        <v>776947</v>
      </c>
      <c r="CL459">
        <v>0.48</v>
      </c>
      <c r="CM459">
        <f t="shared" si="222"/>
        <v>0.48</v>
      </c>
      <c r="CX459">
        <v>776947</v>
      </c>
      <c r="DA459">
        <v>0.48</v>
      </c>
      <c r="DB459">
        <f t="shared" si="223"/>
        <v>0.48</v>
      </c>
      <c r="DM459">
        <v>776947</v>
      </c>
      <c r="DP459">
        <v>0.45</v>
      </c>
      <c r="DQ459">
        <f t="shared" si="224"/>
        <v>0.45</v>
      </c>
      <c r="EB459">
        <v>776947</v>
      </c>
      <c r="EE459">
        <v>0.48</v>
      </c>
      <c r="EF459">
        <f t="shared" si="225"/>
        <v>0.48</v>
      </c>
      <c r="EQ459">
        <v>776947</v>
      </c>
      <c r="ET459">
        <v>0.48</v>
      </c>
      <c r="EU459">
        <f t="shared" si="226"/>
        <v>0.48</v>
      </c>
      <c r="FF459">
        <v>776947</v>
      </c>
      <c r="FI459">
        <v>0.51</v>
      </c>
      <c r="FJ459">
        <f t="shared" si="227"/>
        <v>0.51</v>
      </c>
      <c r="FU459">
        <v>776947</v>
      </c>
      <c r="FX459">
        <v>0.49</v>
      </c>
      <c r="FY459">
        <f t="shared" si="228"/>
        <v>0.49</v>
      </c>
      <c r="GJ459">
        <v>776947</v>
      </c>
      <c r="GM459">
        <v>0.45</v>
      </c>
      <c r="GN459">
        <f t="shared" si="229"/>
        <v>0.45</v>
      </c>
      <c r="GY459">
        <v>776947</v>
      </c>
      <c r="HB459">
        <v>0.49</v>
      </c>
      <c r="HC459">
        <f t="shared" si="230"/>
        <v>0.49</v>
      </c>
      <c r="HN459">
        <v>776947</v>
      </c>
      <c r="HQ459">
        <v>0.52</v>
      </c>
      <c r="HR459">
        <f t="shared" si="231"/>
        <v>0.52</v>
      </c>
      <c r="ID459">
        <v>777328</v>
      </c>
      <c r="IG459">
        <v>0.55000000000000004</v>
      </c>
      <c r="IH459">
        <f t="shared" si="232"/>
        <v>0.55000000000000004</v>
      </c>
      <c r="IS459">
        <v>777328</v>
      </c>
      <c r="IV459">
        <v>0.54</v>
      </c>
      <c r="IW459">
        <f t="shared" si="233"/>
        <v>0.54</v>
      </c>
      <c r="JH459">
        <v>777328</v>
      </c>
      <c r="JK459">
        <v>0.56000000000000005</v>
      </c>
      <c r="JL459">
        <f t="shared" si="234"/>
        <v>0.56000000000000005</v>
      </c>
      <c r="JW459">
        <v>777328</v>
      </c>
      <c r="JZ459">
        <v>0.55000000000000004</v>
      </c>
      <c r="KA459">
        <f t="shared" si="235"/>
        <v>0.55000000000000004</v>
      </c>
      <c r="KL459">
        <v>777328</v>
      </c>
      <c r="KO459">
        <v>0.6</v>
      </c>
      <c r="KP459">
        <f t="shared" si="236"/>
        <v>0.6</v>
      </c>
      <c r="LA459">
        <v>777328</v>
      </c>
      <c r="LD459">
        <v>0.53</v>
      </c>
      <c r="LE459">
        <f t="shared" si="237"/>
        <v>0.53</v>
      </c>
      <c r="LP459">
        <v>777328</v>
      </c>
      <c r="LS459">
        <v>0.54</v>
      </c>
      <c r="LT459">
        <f t="shared" si="238"/>
        <v>0.54</v>
      </c>
      <c r="ME459">
        <v>777328</v>
      </c>
      <c r="MH459">
        <v>0.61</v>
      </c>
      <c r="MI459">
        <f t="shared" si="239"/>
        <v>0.61</v>
      </c>
      <c r="MT459">
        <v>777328</v>
      </c>
      <c r="MW459">
        <v>0.5</v>
      </c>
      <c r="MX459">
        <f t="shared" si="240"/>
        <v>0.5</v>
      </c>
      <c r="NI459">
        <v>777328</v>
      </c>
      <c r="NL459">
        <v>0.53</v>
      </c>
      <c r="NM459">
        <f t="shared" si="241"/>
        <v>0.53</v>
      </c>
      <c r="NX459">
        <v>777328</v>
      </c>
      <c r="OA459">
        <v>0.54</v>
      </c>
      <c r="OB459">
        <f t="shared" si="242"/>
        <v>0.54</v>
      </c>
      <c r="OM459">
        <v>777328</v>
      </c>
      <c r="OP459">
        <v>0.55000000000000004</v>
      </c>
      <c r="OQ459">
        <f t="shared" si="243"/>
        <v>0.55000000000000004</v>
      </c>
      <c r="PB459">
        <v>777328</v>
      </c>
      <c r="PE459">
        <v>0.55000000000000004</v>
      </c>
      <c r="PF459">
        <f t="shared" si="244"/>
        <v>0.55000000000000004</v>
      </c>
      <c r="PQ459">
        <v>777328</v>
      </c>
      <c r="PT459">
        <v>0.55000000000000004</v>
      </c>
      <c r="PU459">
        <f t="shared" si="245"/>
        <v>0.55000000000000004</v>
      </c>
      <c r="QF459">
        <v>777328</v>
      </c>
      <c r="QI459">
        <v>0.54</v>
      </c>
      <c r="QJ459">
        <f t="shared" si="246"/>
        <v>0.54</v>
      </c>
      <c r="QU459">
        <v>777328</v>
      </c>
      <c r="QX459">
        <v>0.56000000000000005</v>
      </c>
      <c r="QY459">
        <f t="shared" si="247"/>
        <v>0.56000000000000005</v>
      </c>
    </row>
    <row r="460" spans="12:467" x14ac:dyDescent="0.2">
      <c r="L460">
        <v>776950</v>
      </c>
      <c r="O460">
        <v>0.55000000000000004</v>
      </c>
      <c r="P460">
        <f t="shared" si="217"/>
        <v>0.55000000000000004</v>
      </c>
      <c r="AA460">
        <v>776950</v>
      </c>
      <c r="AD460">
        <v>0.61</v>
      </c>
      <c r="AE460">
        <f t="shared" si="218"/>
        <v>0.61</v>
      </c>
      <c r="AP460">
        <v>776950</v>
      </c>
      <c r="AS460">
        <v>0.59</v>
      </c>
      <c r="AT460">
        <f t="shared" si="219"/>
        <v>0.59</v>
      </c>
      <c r="BE460">
        <v>776950</v>
      </c>
      <c r="BH460">
        <v>0.63</v>
      </c>
      <c r="BI460">
        <f t="shared" si="220"/>
        <v>0.63</v>
      </c>
      <c r="BT460">
        <v>776950</v>
      </c>
      <c r="BW460">
        <v>0.55000000000000004</v>
      </c>
      <c r="BX460">
        <f t="shared" si="221"/>
        <v>0.55000000000000004</v>
      </c>
      <c r="CI460">
        <v>776950</v>
      </c>
      <c r="CL460">
        <v>0.56000000000000005</v>
      </c>
      <c r="CM460">
        <f t="shared" si="222"/>
        <v>0.56000000000000005</v>
      </c>
      <c r="CX460">
        <v>776950</v>
      </c>
      <c r="DA460">
        <v>0.55000000000000004</v>
      </c>
      <c r="DB460">
        <f t="shared" si="223"/>
        <v>0.55000000000000004</v>
      </c>
      <c r="DM460">
        <v>776950</v>
      </c>
      <c r="DP460">
        <v>0.55000000000000004</v>
      </c>
      <c r="DQ460">
        <f t="shared" si="224"/>
        <v>0.55000000000000004</v>
      </c>
      <c r="EB460">
        <v>776950</v>
      </c>
      <c r="EE460">
        <v>0.52</v>
      </c>
      <c r="EF460">
        <f t="shared" si="225"/>
        <v>0.52</v>
      </c>
      <c r="EQ460">
        <v>776950</v>
      </c>
      <c r="ET460">
        <v>0.52</v>
      </c>
      <c r="EU460">
        <f t="shared" si="226"/>
        <v>0.52</v>
      </c>
      <c r="FF460">
        <v>776950</v>
      </c>
      <c r="FI460">
        <v>0.54</v>
      </c>
      <c r="FJ460">
        <f t="shared" si="227"/>
        <v>0.54</v>
      </c>
      <c r="FU460">
        <v>776950</v>
      </c>
      <c r="FX460">
        <v>0.53</v>
      </c>
      <c r="FY460">
        <f t="shared" si="228"/>
        <v>0.53</v>
      </c>
      <c r="GJ460">
        <v>776950</v>
      </c>
      <c r="GM460">
        <v>0.51</v>
      </c>
      <c r="GN460">
        <f t="shared" si="229"/>
        <v>0.51</v>
      </c>
      <c r="GY460">
        <v>776950</v>
      </c>
      <c r="HB460">
        <v>0.55000000000000004</v>
      </c>
      <c r="HC460">
        <f t="shared" si="230"/>
        <v>0.55000000000000004</v>
      </c>
      <c r="HN460">
        <v>776950</v>
      </c>
      <c r="HQ460">
        <v>0.59</v>
      </c>
      <c r="HR460">
        <f t="shared" si="231"/>
        <v>0.59</v>
      </c>
      <c r="ID460">
        <v>777329</v>
      </c>
      <c r="IG460">
        <v>0.5</v>
      </c>
      <c r="IH460">
        <f t="shared" si="232"/>
        <v>0.5</v>
      </c>
      <c r="IS460">
        <v>777329</v>
      </c>
      <c r="IV460">
        <v>0.54</v>
      </c>
      <c r="IW460">
        <f t="shared" si="233"/>
        <v>0.54</v>
      </c>
      <c r="JH460">
        <v>777329</v>
      </c>
      <c r="JK460">
        <v>0.55000000000000004</v>
      </c>
      <c r="JL460">
        <f t="shared" si="234"/>
        <v>0.55000000000000004</v>
      </c>
      <c r="JW460">
        <v>777329</v>
      </c>
      <c r="JZ460">
        <v>0.51</v>
      </c>
      <c r="KA460">
        <f t="shared" si="235"/>
        <v>0.51</v>
      </c>
      <c r="KL460">
        <v>777329</v>
      </c>
      <c r="KO460">
        <v>0.54</v>
      </c>
      <c r="KP460">
        <f t="shared" si="236"/>
        <v>0.54</v>
      </c>
      <c r="LA460">
        <v>777329</v>
      </c>
      <c r="LD460">
        <v>0.56000000000000005</v>
      </c>
      <c r="LE460">
        <f t="shared" si="237"/>
        <v>0.56000000000000005</v>
      </c>
      <c r="LP460">
        <v>777329</v>
      </c>
      <c r="LS460">
        <v>0.53</v>
      </c>
      <c r="LT460">
        <f t="shared" si="238"/>
        <v>0.53</v>
      </c>
      <c r="ME460">
        <v>777329</v>
      </c>
      <c r="MH460">
        <v>0.56000000000000005</v>
      </c>
      <c r="MI460">
        <f t="shared" si="239"/>
        <v>0.56000000000000005</v>
      </c>
      <c r="MT460">
        <v>777329</v>
      </c>
      <c r="MW460">
        <v>0.68</v>
      </c>
      <c r="MX460">
        <f t="shared" si="240"/>
        <v>0.68</v>
      </c>
      <c r="NI460">
        <v>777329</v>
      </c>
      <c r="NL460">
        <v>0.5</v>
      </c>
      <c r="NM460">
        <f t="shared" si="241"/>
        <v>0.5</v>
      </c>
      <c r="NX460">
        <v>777329</v>
      </c>
      <c r="OA460">
        <v>0.51</v>
      </c>
      <c r="OB460">
        <f t="shared" si="242"/>
        <v>0.51</v>
      </c>
      <c r="OM460">
        <v>777329</v>
      </c>
      <c r="OP460">
        <v>0.52</v>
      </c>
      <c r="OQ460">
        <f t="shared" si="243"/>
        <v>0.52</v>
      </c>
      <c r="PB460">
        <v>777329</v>
      </c>
      <c r="PE460">
        <v>0.5</v>
      </c>
      <c r="PF460">
        <f t="shared" si="244"/>
        <v>0.5</v>
      </c>
      <c r="PQ460">
        <v>777329</v>
      </c>
      <c r="PT460">
        <v>0.51</v>
      </c>
      <c r="PU460">
        <f t="shared" si="245"/>
        <v>0.51</v>
      </c>
      <c r="QF460">
        <v>777329</v>
      </c>
      <c r="QI460">
        <v>0.53</v>
      </c>
      <c r="QJ460">
        <f t="shared" si="246"/>
        <v>0.53</v>
      </c>
      <c r="QU460">
        <v>777329</v>
      </c>
      <c r="QX460">
        <v>0.53</v>
      </c>
      <c r="QY460">
        <f t="shared" si="247"/>
        <v>0.53</v>
      </c>
    </row>
    <row r="461" spans="12:467" x14ac:dyDescent="0.2">
      <c r="L461">
        <v>776953</v>
      </c>
      <c r="O461">
        <v>0.54</v>
      </c>
      <c r="P461">
        <f t="shared" si="217"/>
        <v>0.54</v>
      </c>
      <c r="AA461">
        <v>776953</v>
      </c>
      <c r="AD461">
        <v>0.44</v>
      </c>
      <c r="AE461">
        <f t="shared" si="218"/>
        <v>0.44</v>
      </c>
      <c r="AP461">
        <v>776953</v>
      </c>
      <c r="AS461">
        <v>0.45</v>
      </c>
      <c r="AT461">
        <f t="shared" si="219"/>
        <v>0.45</v>
      </c>
      <c r="BE461">
        <v>776953</v>
      </c>
      <c r="BH461">
        <v>0.5</v>
      </c>
      <c r="BI461">
        <f t="shared" si="220"/>
        <v>0.5</v>
      </c>
      <c r="BT461">
        <v>776953</v>
      </c>
      <c r="BW461">
        <v>0.4</v>
      </c>
      <c r="BX461">
        <f t="shared" si="221"/>
        <v>0.4</v>
      </c>
      <c r="CI461">
        <v>776953</v>
      </c>
      <c r="CL461">
        <v>0.54</v>
      </c>
      <c r="CM461">
        <f t="shared" si="222"/>
        <v>0.54</v>
      </c>
      <c r="CX461">
        <v>776953</v>
      </c>
      <c r="DA461">
        <v>0.53</v>
      </c>
      <c r="DB461">
        <f t="shared" si="223"/>
        <v>0.53</v>
      </c>
      <c r="DM461">
        <v>776953</v>
      </c>
      <c r="DP461">
        <v>0.53</v>
      </c>
      <c r="DQ461">
        <f t="shared" si="224"/>
        <v>0.53</v>
      </c>
      <c r="EB461">
        <v>776953</v>
      </c>
      <c r="EE461">
        <v>0.55000000000000004</v>
      </c>
      <c r="EF461">
        <f t="shared" si="225"/>
        <v>0.55000000000000004</v>
      </c>
      <c r="EQ461">
        <v>776953</v>
      </c>
      <c r="ET461">
        <v>0.55000000000000004</v>
      </c>
      <c r="EU461">
        <f t="shared" si="226"/>
        <v>0.55000000000000004</v>
      </c>
      <c r="FF461">
        <v>776953</v>
      </c>
      <c r="FI461">
        <v>0.54</v>
      </c>
      <c r="FJ461">
        <f t="shared" si="227"/>
        <v>0.54</v>
      </c>
      <c r="FU461">
        <v>776953</v>
      </c>
      <c r="FX461">
        <v>0.53</v>
      </c>
      <c r="FY461">
        <f t="shared" si="228"/>
        <v>0.53</v>
      </c>
      <c r="GJ461">
        <v>776953</v>
      </c>
      <c r="GM461">
        <v>0.53</v>
      </c>
      <c r="GN461">
        <f t="shared" si="229"/>
        <v>0.53</v>
      </c>
      <c r="GY461">
        <v>776953</v>
      </c>
      <c r="HB461">
        <v>0.57999999999999996</v>
      </c>
      <c r="HC461">
        <f t="shared" si="230"/>
        <v>0.57999999999999996</v>
      </c>
      <c r="HN461">
        <v>776953</v>
      </c>
      <c r="HQ461">
        <v>0.55000000000000004</v>
      </c>
      <c r="HR461">
        <f t="shared" si="231"/>
        <v>0.55000000000000004</v>
      </c>
      <c r="ID461">
        <v>777330</v>
      </c>
      <c r="IG461">
        <v>0.51</v>
      </c>
      <c r="IH461">
        <f t="shared" si="232"/>
        <v>0.51</v>
      </c>
      <c r="IS461">
        <v>777330</v>
      </c>
      <c r="IV461">
        <v>0.51</v>
      </c>
      <c r="IW461">
        <f t="shared" si="233"/>
        <v>0.51</v>
      </c>
      <c r="JH461">
        <v>777330</v>
      </c>
      <c r="JK461">
        <v>0.53</v>
      </c>
      <c r="JL461">
        <f t="shared" si="234"/>
        <v>0.53</v>
      </c>
      <c r="JW461">
        <v>777330</v>
      </c>
      <c r="JZ461">
        <v>0.51</v>
      </c>
      <c r="KA461">
        <f t="shared" si="235"/>
        <v>0.51</v>
      </c>
      <c r="KL461">
        <v>777330</v>
      </c>
      <c r="KO461">
        <v>0.5</v>
      </c>
      <c r="KP461">
        <f t="shared" si="236"/>
        <v>0.5</v>
      </c>
      <c r="LA461">
        <v>777330</v>
      </c>
      <c r="LD461">
        <v>0.51</v>
      </c>
      <c r="LE461">
        <f t="shared" si="237"/>
        <v>0.51</v>
      </c>
      <c r="LP461">
        <v>777330</v>
      </c>
      <c r="LS461">
        <v>0.51</v>
      </c>
      <c r="LT461">
        <f t="shared" si="238"/>
        <v>0.51</v>
      </c>
      <c r="ME461">
        <v>777330</v>
      </c>
      <c r="MH461">
        <v>0.44</v>
      </c>
      <c r="MI461">
        <f t="shared" si="239"/>
        <v>0.44</v>
      </c>
      <c r="MT461">
        <v>777330</v>
      </c>
      <c r="MW461">
        <v>0.48</v>
      </c>
      <c r="MX461">
        <f t="shared" si="240"/>
        <v>0.48</v>
      </c>
      <c r="NI461">
        <v>777330</v>
      </c>
      <c r="NL461">
        <v>0.5</v>
      </c>
      <c r="NM461">
        <f t="shared" si="241"/>
        <v>0.5</v>
      </c>
      <c r="NX461">
        <v>777330</v>
      </c>
      <c r="OA461">
        <v>0.53</v>
      </c>
      <c r="OB461">
        <f t="shared" si="242"/>
        <v>0.53</v>
      </c>
      <c r="OM461">
        <v>777330</v>
      </c>
      <c r="OP461">
        <v>0.49</v>
      </c>
      <c r="OQ461">
        <f t="shared" si="243"/>
        <v>0.49</v>
      </c>
      <c r="PB461">
        <v>777330</v>
      </c>
      <c r="PE461">
        <v>0.47</v>
      </c>
      <c r="PF461">
        <f t="shared" si="244"/>
        <v>0.47</v>
      </c>
      <c r="PQ461">
        <v>777330</v>
      </c>
      <c r="PT461">
        <v>0.5</v>
      </c>
      <c r="PU461">
        <f t="shared" si="245"/>
        <v>0.5</v>
      </c>
      <c r="QF461">
        <v>777330</v>
      </c>
      <c r="QI461">
        <v>0.52</v>
      </c>
      <c r="QJ461">
        <f t="shared" si="246"/>
        <v>0.52</v>
      </c>
      <c r="QU461">
        <v>777330</v>
      </c>
      <c r="QX461">
        <v>0.49</v>
      </c>
      <c r="QY461">
        <f t="shared" si="247"/>
        <v>0.49</v>
      </c>
    </row>
    <row r="462" spans="12:467" x14ac:dyDescent="0.2">
      <c r="L462">
        <v>776954</v>
      </c>
      <c r="O462">
        <v>0.45</v>
      </c>
      <c r="P462">
        <f t="shared" si="217"/>
        <v>0.45</v>
      </c>
      <c r="AA462">
        <v>776954</v>
      </c>
      <c r="AD462">
        <v>0.35</v>
      </c>
      <c r="AE462">
        <f t="shared" si="218"/>
        <v>0.35</v>
      </c>
      <c r="AP462">
        <v>776954</v>
      </c>
      <c r="AS462">
        <v>0.22</v>
      </c>
      <c r="AT462">
        <f t="shared" si="219"/>
        <v>0.22</v>
      </c>
      <c r="BE462">
        <v>776954</v>
      </c>
      <c r="BH462">
        <v>0.33</v>
      </c>
      <c r="BI462">
        <f t="shared" si="220"/>
        <v>0.33</v>
      </c>
      <c r="BT462">
        <v>776954</v>
      </c>
      <c r="BW462">
        <v>0.23</v>
      </c>
      <c r="BX462">
        <f t="shared" si="221"/>
        <v>0.23</v>
      </c>
      <c r="CI462">
        <v>776954</v>
      </c>
      <c r="CL462">
        <v>0.44</v>
      </c>
      <c r="CM462">
        <f t="shared" si="222"/>
        <v>0.44</v>
      </c>
      <c r="CX462">
        <v>776954</v>
      </c>
      <c r="DA462">
        <v>0.48</v>
      </c>
      <c r="DB462">
        <f t="shared" si="223"/>
        <v>0.48</v>
      </c>
      <c r="DM462">
        <v>776954</v>
      </c>
      <c r="DP462">
        <v>0.42</v>
      </c>
      <c r="DQ462">
        <f t="shared" si="224"/>
        <v>0.42</v>
      </c>
      <c r="EB462">
        <v>776954</v>
      </c>
      <c r="EE462">
        <v>0.43</v>
      </c>
      <c r="EF462">
        <f t="shared" si="225"/>
        <v>0.43</v>
      </c>
      <c r="EQ462">
        <v>776954</v>
      </c>
      <c r="ET462">
        <v>0.43</v>
      </c>
      <c r="EU462">
        <f t="shared" si="226"/>
        <v>0.43</v>
      </c>
      <c r="FF462">
        <v>776954</v>
      </c>
      <c r="FI462">
        <v>0.5</v>
      </c>
      <c r="FJ462">
        <f t="shared" si="227"/>
        <v>0.5</v>
      </c>
      <c r="FU462">
        <v>776954</v>
      </c>
      <c r="FX462">
        <v>0.48</v>
      </c>
      <c r="FY462">
        <f t="shared" si="228"/>
        <v>0.48</v>
      </c>
      <c r="GJ462">
        <v>776954</v>
      </c>
      <c r="GM462">
        <v>0.44</v>
      </c>
      <c r="GN462">
        <f t="shared" si="229"/>
        <v>0.44</v>
      </c>
      <c r="GY462">
        <v>776954</v>
      </c>
      <c r="HB462">
        <v>0.47</v>
      </c>
      <c r="HC462">
        <f t="shared" si="230"/>
        <v>0.47</v>
      </c>
      <c r="HN462">
        <v>776954</v>
      </c>
      <c r="HQ462">
        <v>0.4</v>
      </c>
      <c r="HR462">
        <f t="shared" si="231"/>
        <v>0.4</v>
      </c>
      <c r="ID462">
        <v>777302</v>
      </c>
      <c r="IG462">
        <v>0.47</v>
      </c>
      <c r="IH462">
        <f t="shared" si="232"/>
        <v>0.47</v>
      </c>
      <c r="IS462">
        <v>777302</v>
      </c>
      <c r="IV462">
        <v>0.44</v>
      </c>
      <c r="IW462">
        <f t="shared" si="233"/>
        <v>0.44</v>
      </c>
      <c r="JH462">
        <v>777302</v>
      </c>
      <c r="JK462">
        <v>0.45</v>
      </c>
      <c r="JL462">
        <f t="shared" si="234"/>
        <v>0.45</v>
      </c>
      <c r="JW462">
        <v>777302</v>
      </c>
      <c r="JZ462">
        <v>0.47</v>
      </c>
      <c r="KA462">
        <f t="shared" si="235"/>
        <v>0.47</v>
      </c>
      <c r="KL462">
        <v>777302</v>
      </c>
      <c r="KO462">
        <v>0.48</v>
      </c>
      <c r="KP462">
        <f t="shared" si="236"/>
        <v>0.48</v>
      </c>
      <c r="LA462">
        <v>777302</v>
      </c>
      <c r="LD462">
        <v>0.46</v>
      </c>
      <c r="LE462">
        <f t="shared" si="237"/>
        <v>0.46</v>
      </c>
      <c r="LP462">
        <v>777302</v>
      </c>
      <c r="LS462">
        <v>0.47</v>
      </c>
      <c r="LT462">
        <f t="shared" si="238"/>
        <v>0.47</v>
      </c>
      <c r="ME462">
        <v>777302</v>
      </c>
      <c r="MH462">
        <v>0.51</v>
      </c>
      <c r="MI462">
        <f t="shared" si="239"/>
        <v>0.51</v>
      </c>
      <c r="MT462">
        <v>777302</v>
      </c>
      <c r="MW462">
        <v>0.43</v>
      </c>
      <c r="MX462">
        <f t="shared" si="240"/>
        <v>0.43</v>
      </c>
      <c r="NI462">
        <v>777302</v>
      </c>
      <c r="NL462">
        <v>0.45</v>
      </c>
      <c r="NM462">
        <f t="shared" si="241"/>
        <v>0.45</v>
      </c>
      <c r="NX462">
        <v>777302</v>
      </c>
      <c r="OA462">
        <v>0.47</v>
      </c>
      <c r="OB462">
        <f t="shared" si="242"/>
        <v>0.47</v>
      </c>
      <c r="OM462">
        <v>777302</v>
      </c>
      <c r="OP462">
        <v>0.45</v>
      </c>
      <c r="OQ462">
        <f t="shared" si="243"/>
        <v>0.45</v>
      </c>
      <c r="PB462">
        <v>777302</v>
      </c>
      <c r="PE462">
        <v>0.47</v>
      </c>
      <c r="PF462">
        <f t="shared" si="244"/>
        <v>0.47</v>
      </c>
      <c r="PQ462">
        <v>777302</v>
      </c>
      <c r="PT462">
        <v>0.48</v>
      </c>
      <c r="PU462">
        <f t="shared" si="245"/>
        <v>0.48</v>
      </c>
      <c r="QF462">
        <v>777302</v>
      </c>
      <c r="QI462">
        <v>0.45</v>
      </c>
      <c r="QJ462">
        <f t="shared" si="246"/>
        <v>0.45</v>
      </c>
      <c r="QU462">
        <v>777302</v>
      </c>
      <c r="QX462">
        <v>0.47</v>
      </c>
      <c r="QY462">
        <f t="shared" si="247"/>
        <v>0.47</v>
      </c>
    </row>
    <row r="463" spans="12:467" x14ac:dyDescent="0.2">
      <c r="L463">
        <v>776955</v>
      </c>
      <c r="O463">
        <v>0.59</v>
      </c>
      <c r="P463">
        <f t="shared" si="217"/>
        <v>0.59</v>
      </c>
      <c r="AA463">
        <v>776955</v>
      </c>
      <c r="AD463">
        <v>0.73</v>
      </c>
      <c r="AE463">
        <f t="shared" si="218"/>
        <v>0.73</v>
      </c>
      <c r="AP463">
        <v>776955</v>
      </c>
      <c r="AS463">
        <v>0.71</v>
      </c>
      <c r="AT463">
        <f t="shared" si="219"/>
        <v>0.71</v>
      </c>
      <c r="BE463">
        <v>776955</v>
      </c>
      <c r="BH463">
        <v>0.64</v>
      </c>
      <c r="BI463">
        <f t="shared" si="220"/>
        <v>0.64</v>
      </c>
      <c r="BT463">
        <v>776955</v>
      </c>
      <c r="BW463">
        <v>0.69</v>
      </c>
      <c r="BX463">
        <f t="shared" si="221"/>
        <v>0.69</v>
      </c>
      <c r="CI463">
        <v>776955</v>
      </c>
      <c r="CL463">
        <v>0.57999999999999996</v>
      </c>
      <c r="CM463">
        <f t="shared" si="222"/>
        <v>0.57999999999999996</v>
      </c>
      <c r="CX463">
        <v>776955</v>
      </c>
      <c r="DA463">
        <v>0.55000000000000004</v>
      </c>
      <c r="DB463">
        <f t="shared" si="223"/>
        <v>0.55000000000000004</v>
      </c>
      <c r="DM463">
        <v>776955</v>
      </c>
      <c r="DP463">
        <v>0.54</v>
      </c>
      <c r="DQ463">
        <f t="shared" si="224"/>
        <v>0.54</v>
      </c>
      <c r="EB463">
        <v>776955</v>
      </c>
      <c r="EE463">
        <v>0.56999999999999995</v>
      </c>
      <c r="EF463">
        <f t="shared" si="225"/>
        <v>0.56999999999999995</v>
      </c>
      <c r="EQ463">
        <v>776955</v>
      </c>
      <c r="ET463">
        <v>0.56999999999999995</v>
      </c>
      <c r="EU463">
        <f t="shared" si="226"/>
        <v>0.56999999999999995</v>
      </c>
      <c r="FF463">
        <v>776955</v>
      </c>
      <c r="FI463">
        <v>0.55000000000000004</v>
      </c>
      <c r="FJ463">
        <f t="shared" si="227"/>
        <v>0.55000000000000004</v>
      </c>
      <c r="FU463">
        <v>776955</v>
      </c>
      <c r="FX463">
        <v>0.54</v>
      </c>
      <c r="FY463">
        <f t="shared" si="228"/>
        <v>0.54</v>
      </c>
      <c r="GJ463">
        <v>776955</v>
      </c>
      <c r="GM463">
        <v>0.53</v>
      </c>
      <c r="GN463">
        <f t="shared" si="229"/>
        <v>0.53</v>
      </c>
      <c r="GY463">
        <v>776955</v>
      </c>
      <c r="HB463">
        <v>0.59</v>
      </c>
      <c r="HC463">
        <f t="shared" si="230"/>
        <v>0.59</v>
      </c>
      <c r="HN463">
        <v>776955</v>
      </c>
      <c r="HQ463">
        <v>0.6</v>
      </c>
      <c r="HR463">
        <f t="shared" si="231"/>
        <v>0.6</v>
      </c>
      <c r="ID463">
        <v>777304</v>
      </c>
      <c r="IG463">
        <v>0.49</v>
      </c>
      <c r="IH463">
        <f t="shared" si="232"/>
        <v>0.49</v>
      </c>
      <c r="IS463">
        <v>777304</v>
      </c>
      <c r="IV463">
        <v>0.45</v>
      </c>
      <c r="IW463">
        <f t="shared" si="233"/>
        <v>0.45</v>
      </c>
      <c r="JH463">
        <v>777304</v>
      </c>
      <c r="JK463">
        <v>0.47</v>
      </c>
      <c r="JL463">
        <f t="shared" si="234"/>
        <v>0.47</v>
      </c>
      <c r="JW463">
        <v>777304</v>
      </c>
      <c r="JZ463">
        <v>0.48</v>
      </c>
      <c r="KA463">
        <f t="shared" si="235"/>
        <v>0.48</v>
      </c>
      <c r="KL463">
        <v>777304</v>
      </c>
      <c r="KO463">
        <v>0.49</v>
      </c>
      <c r="KP463">
        <f t="shared" si="236"/>
        <v>0.49</v>
      </c>
      <c r="LA463">
        <v>777304</v>
      </c>
      <c r="LD463">
        <v>0.5</v>
      </c>
      <c r="LE463">
        <f t="shared" si="237"/>
        <v>0.5</v>
      </c>
      <c r="LP463">
        <v>777304</v>
      </c>
      <c r="LS463">
        <v>0.47</v>
      </c>
      <c r="LT463">
        <f t="shared" si="238"/>
        <v>0.47</v>
      </c>
      <c r="ME463">
        <v>777304</v>
      </c>
      <c r="MH463">
        <v>0.5</v>
      </c>
      <c r="MI463">
        <f t="shared" si="239"/>
        <v>0.5</v>
      </c>
      <c r="MT463">
        <v>777304</v>
      </c>
      <c r="MW463">
        <v>0.45</v>
      </c>
      <c r="MX463">
        <f t="shared" si="240"/>
        <v>0.45</v>
      </c>
      <c r="NI463">
        <v>777304</v>
      </c>
      <c r="NL463">
        <v>0.47</v>
      </c>
      <c r="NM463">
        <f t="shared" si="241"/>
        <v>0.47</v>
      </c>
      <c r="NX463">
        <v>777304</v>
      </c>
      <c r="OA463">
        <v>0.46</v>
      </c>
      <c r="OB463">
        <f t="shared" si="242"/>
        <v>0.46</v>
      </c>
      <c r="OM463">
        <v>777304</v>
      </c>
      <c r="OP463">
        <v>0.51</v>
      </c>
      <c r="OQ463">
        <f t="shared" si="243"/>
        <v>0.51</v>
      </c>
      <c r="PB463">
        <v>777304</v>
      </c>
      <c r="PE463">
        <v>0.49</v>
      </c>
      <c r="PF463">
        <f t="shared" si="244"/>
        <v>0.49</v>
      </c>
      <c r="PQ463">
        <v>777304</v>
      </c>
      <c r="PT463">
        <v>0.5</v>
      </c>
      <c r="PU463">
        <f t="shared" si="245"/>
        <v>0.5</v>
      </c>
      <c r="QF463">
        <v>777304</v>
      </c>
      <c r="QI463">
        <v>0.47</v>
      </c>
      <c r="QJ463">
        <f t="shared" si="246"/>
        <v>0.47</v>
      </c>
      <c r="QU463">
        <v>777304</v>
      </c>
      <c r="QX463">
        <v>0.49</v>
      </c>
      <c r="QY463">
        <f t="shared" si="247"/>
        <v>0.49</v>
      </c>
    </row>
    <row r="464" spans="12:467" x14ac:dyDescent="0.2">
      <c r="L464">
        <v>776956</v>
      </c>
      <c r="O464">
        <v>0.49</v>
      </c>
      <c r="P464">
        <f t="shared" si="217"/>
        <v>0.49</v>
      </c>
      <c r="AA464">
        <v>776956</v>
      </c>
      <c r="AD464">
        <v>0.71</v>
      </c>
      <c r="AE464">
        <f t="shared" si="218"/>
        <v>0.71</v>
      </c>
      <c r="AP464">
        <v>776956</v>
      </c>
      <c r="AS464">
        <v>0.71</v>
      </c>
      <c r="AT464">
        <f t="shared" si="219"/>
        <v>0.71</v>
      </c>
      <c r="BE464">
        <v>776956</v>
      </c>
      <c r="BH464">
        <v>0.62</v>
      </c>
      <c r="BI464">
        <f t="shared" si="220"/>
        <v>0.62</v>
      </c>
      <c r="BT464">
        <v>776956</v>
      </c>
      <c r="BW464">
        <v>0.65</v>
      </c>
      <c r="BX464">
        <f t="shared" si="221"/>
        <v>0.65</v>
      </c>
      <c r="CI464">
        <v>776956</v>
      </c>
      <c r="CL464">
        <v>0.56000000000000005</v>
      </c>
      <c r="CM464">
        <f t="shared" si="222"/>
        <v>0.56000000000000005</v>
      </c>
      <c r="CX464">
        <v>776956</v>
      </c>
      <c r="DA464">
        <v>0.54</v>
      </c>
      <c r="DB464">
        <f t="shared" si="223"/>
        <v>0.54</v>
      </c>
      <c r="DM464">
        <v>776956</v>
      </c>
      <c r="DP464">
        <v>0.54</v>
      </c>
      <c r="DQ464">
        <f t="shared" si="224"/>
        <v>0.54</v>
      </c>
      <c r="EB464">
        <v>776956</v>
      </c>
      <c r="EE464">
        <v>0.53</v>
      </c>
      <c r="EF464">
        <f t="shared" si="225"/>
        <v>0.53</v>
      </c>
      <c r="EQ464">
        <v>776956</v>
      </c>
      <c r="ET464">
        <v>0.53</v>
      </c>
      <c r="EU464">
        <f t="shared" si="226"/>
        <v>0.53</v>
      </c>
      <c r="FF464">
        <v>776956</v>
      </c>
      <c r="FI464">
        <v>0.53</v>
      </c>
      <c r="FJ464">
        <f t="shared" si="227"/>
        <v>0.53</v>
      </c>
      <c r="FU464">
        <v>776956</v>
      </c>
      <c r="FX464">
        <v>0.52</v>
      </c>
      <c r="FY464">
        <f t="shared" si="228"/>
        <v>0.52</v>
      </c>
      <c r="GJ464">
        <v>776956</v>
      </c>
      <c r="GM464">
        <v>0.53</v>
      </c>
      <c r="GN464">
        <f t="shared" si="229"/>
        <v>0.53</v>
      </c>
      <c r="GY464">
        <v>776956</v>
      </c>
      <c r="HB464">
        <v>0.56000000000000005</v>
      </c>
      <c r="HC464">
        <f t="shared" si="230"/>
        <v>0.56000000000000005</v>
      </c>
      <c r="HN464">
        <v>776956</v>
      </c>
      <c r="HQ464">
        <v>0.61</v>
      </c>
      <c r="HR464">
        <f t="shared" si="231"/>
        <v>0.61</v>
      </c>
      <c r="ID464">
        <v>777305</v>
      </c>
      <c r="IG464">
        <v>0.56000000000000005</v>
      </c>
      <c r="IH464">
        <f t="shared" si="232"/>
        <v>0.56000000000000005</v>
      </c>
      <c r="IS464">
        <v>777305</v>
      </c>
      <c r="IV464">
        <v>0.53</v>
      </c>
      <c r="IW464">
        <f t="shared" si="233"/>
        <v>0.53</v>
      </c>
      <c r="JH464">
        <v>777305</v>
      </c>
      <c r="JK464">
        <v>0.54</v>
      </c>
      <c r="JL464">
        <f t="shared" si="234"/>
        <v>0.54</v>
      </c>
      <c r="JW464">
        <v>777305</v>
      </c>
      <c r="JZ464">
        <v>0.51</v>
      </c>
      <c r="KA464">
        <f t="shared" si="235"/>
        <v>0.51</v>
      </c>
      <c r="KL464">
        <v>777305</v>
      </c>
      <c r="KO464">
        <v>0.51</v>
      </c>
      <c r="KP464">
        <f t="shared" si="236"/>
        <v>0.51</v>
      </c>
      <c r="LA464">
        <v>777305</v>
      </c>
      <c r="LD464">
        <v>0.55000000000000004</v>
      </c>
      <c r="LE464">
        <f t="shared" si="237"/>
        <v>0.55000000000000004</v>
      </c>
      <c r="LP464">
        <v>777305</v>
      </c>
      <c r="LS464">
        <v>0.54</v>
      </c>
      <c r="LT464">
        <f t="shared" si="238"/>
        <v>0.54</v>
      </c>
      <c r="ME464">
        <v>777305</v>
      </c>
      <c r="MH464">
        <v>0.53</v>
      </c>
      <c r="MI464">
        <f t="shared" si="239"/>
        <v>0.53</v>
      </c>
      <c r="MT464">
        <v>777305</v>
      </c>
      <c r="MW464">
        <v>0.56000000000000005</v>
      </c>
      <c r="MX464">
        <f t="shared" si="240"/>
        <v>0.56000000000000005</v>
      </c>
      <c r="NI464">
        <v>777305</v>
      </c>
      <c r="NL464">
        <v>0.52</v>
      </c>
      <c r="NM464">
        <f t="shared" si="241"/>
        <v>0.52</v>
      </c>
      <c r="NX464">
        <v>777305</v>
      </c>
      <c r="OA464">
        <v>0.51</v>
      </c>
      <c r="OB464">
        <f t="shared" si="242"/>
        <v>0.51</v>
      </c>
      <c r="OM464">
        <v>777305</v>
      </c>
      <c r="OP464">
        <v>0.53</v>
      </c>
      <c r="OQ464">
        <f t="shared" si="243"/>
        <v>0.53</v>
      </c>
      <c r="PB464">
        <v>777305</v>
      </c>
      <c r="PE464">
        <v>0.55000000000000004</v>
      </c>
      <c r="PF464">
        <f t="shared" si="244"/>
        <v>0.55000000000000004</v>
      </c>
      <c r="PQ464">
        <v>777305</v>
      </c>
      <c r="PT464">
        <v>0.54</v>
      </c>
      <c r="PU464">
        <f t="shared" si="245"/>
        <v>0.54</v>
      </c>
      <c r="QF464">
        <v>777305</v>
      </c>
      <c r="QI464">
        <v>0.51</v>
      </c>
      <c r="QJ464">
        <f t="shared" si="246"/>
        <v>0.51</v>
      </c>
      <c r="QU464">
        <v>777305</v>
      </c>
      <c r="QX464">
        <v>0.54</v>
      </c>
      <c r="QY464">
        <f t="shared" si="247"/>
        <v>0.54</v>
      </c>
    </row>
    <row r="465" spans="12:467" x14ac:dyDescent="0.2">
      <c r="L465">
        <v>776962</v>
      </c>
      <c r="O465">
        <v>0.45</v>
      </c>
      <c r="P465">
        <f t="shared" si="217"/>
        <v>0.45</v>
      </c>
      <c r="AA465">
        <v>776962</v>
      </c>
      <c r="AD465">
        <v>0.5</v>
      </c>
      <c r="AE465">
        <f t="shared" si="218"/>
        <v>0.5</v>
      </c>
      <c r="AP465">
        <v>776962</v>
      </c>
      <c r="AS465">
        <v>0.52</v>
      </c>
      <c r="AT465">
        <f t="shared" si="219"/>
        <v>0.52</v>
      </c>
      <c r="BE465">
        <v>776962</v>
      </c>
      <c r="BH465">
        <v>0.56999999999999995</v>
      </c>
      <c r="BI465">
        <f t="shared" si="220"/>
        <v>0.56999999999999995</v>
      </c>
      <c r="BT465">
        <v>776962</v>
      </c>
      <c r="BW465">
        <v>0.46</v>
      </c>
      <c r="BX465">
        <f t="shared" si="221"/>
        <v>0.46</v>
      </c>
      <c r="CI465">
        <v>776962</v>
      </c>
      <c r="CL465">
        <v>0.5</v>
      </c>
      <c r="CM465">
        <f t="shared" si="222"/>
        <v>0.5</v>
      </c>
      <c r="CX465">
        <v>776962</v>
      </c>
      <c r="DA465">
        <v>0.49</v>
      </c>
      <c r="DB465">
        <f t="shared" si="223"/>
        <v>0.49</v>
      </c>
      <c r="DM465">
        <v>776962</v>
      </c>
      <c r="DP465">
        <v>0.48</v>
      </c>
      <c r="DQ465">
        <f t="shared" si="224"/>
        <v>0.48</v>
      </c>
      <c r="EB465">
        <v>776962</v>
      </c>
      <c r="EE465">
        <v>0.51</v>
      </c>
      <c r="EF465">
        <f t="shared" si="225"/>
        <v>0.51</v>
      </c>
      <c r="EQ465">
        <v>776962</v>
      </c>
      <c r="ET465">
        <v>0.51</v>
      </c>
      <c r="EU465">
        <f t="shared" si="226"/>
        <v>0.51</v>
      </c>
      <c r="FF465">
        <v>776962</v>
      </c>
      <c r="FI465">
        <v>0.49</v>
      </c>
      <c r="FJ465">
        <f t="shared" si="227"/>
        <v>0.49</v>
      </c>
      <c r="FU465">
        <v>776962</v>
      </c>
      <c r="FX465">
        <v>0.48</v>
      </c>
      <c r="FY465">
        <f t="shared" si="228"/>
        <v>0.48</v>
      </c>
      <c r="GJ465">
        <v>776962</v>
      </c>
      <c r="GM465">
        <v>0.48</v>
      </c>
      <c r="GN465">
        <f t="shared" si="229"/>
        <v>0.48</v>
      </c>
      <c r="GY465">
        <v>776962</v>
      </c>
      <c r="HB465">
        <v>0.51</v>
      </c>
      <c r="HC465">
        <f t="shared" si="230"/>
        <v>0.51</v>
      </c>
      <c r="HN465">
        <v>776962</v>
      </c>
      <c r="HQ465">
        <v>0.47</v>
      </c>
      <c r="HR465">
        <f t="shared" si="231"/>
        <v>0.47</v>
      </c>
      <c r="ID465">
        <v>777308</v>
      </c>
      <c r="IG465">
        <v>0.53</v>
      </c>
      <c r="IH465">
        <f t="shared" si="232"/>
        <v>0.53</v>
      </c>
      <c r="IS465">
        <v>777308</v>
      </c>
      <c r="IV465">
        <v>0.51</v>
      </c>
      <c r="IW465">
        <f t="shared" si="233"/>
        <v>0.51</v>
      </c>
      <c r="JH465">
        <v>777308</v>
      </c>
      <c r="JK465">
        <v>0.56000000000000005</v>
      </c>
      <c r="JL465">
        <f t="shared" si="234"/>
        <v>0.56000000000000005</v>
      </c>
      <c r="JW465">
        <v>777308</v>
      </c>
      <c r="JZ465">
        <v>0.54</v>
      </c>
      <c r="KA465">
        <f t="shared" si="235"/>
        <v>0.54</v>
      </c>
      <c r="KL465">
        <v>777308</v>
      </c>
      <c r="KO465">
        <v>0.65</v>
      </c>
      <c r="KP465">
        <f t="shared" si="236"/>
        <v>0.65</v>
      </c>
      <c r="LA465">
        <v>777308</v>
      </c>
      <c r="LD465">
        <v>0.53</v>
      </c>
      <c r="LE465">
        <f t="shared" si="237"/>
        <v>0.53</v>
      </c>
      <c r="LP465">
        <v>777308</v>
      </c>
      <c r="LS465">
        <v>0.54</v>
      </c>
      <c r="LT465">
        <f t="shared" si="238"/>
        <v>0.54</v>
      </c>
      <c r="ME465">
        <v>777308</v>
      </c>
      <c r="MH465">
        <v>0.57999999999999996</v>
      </c>
      <c r="MI465">
        <f t="shared" si="239"/>
        <v>0.57999999999999996</v>
      </c>
      <c r="MT465">
        <v>777308</v>
      </c>
      <c r="MW465">
        <v>0.63</v>
      </c>
      <c r="MX465">
        <f t="shared" si="240"/>
        <v>0.63</v>
      </c>
      <c r="NI465">
        <v>777308</v>
      </c>
      <c r="NL465">
        <v>0.53</v>
      </c>
      <c r="NM465">
        <f t="shared" si="241"/>
        <v>0.53</v>
      </c>
      <c r="NX465">
        <v>777308</v>
      </c>
      <c r="OA465">
        <v>0.54</v>
      </c>
      <c r="OB465">
        <f t="shared" si="242"/>
        <v>0.54</v>
      </c>
      <c r="OM465">
        <v>777308</v>
      </c>
      <c r="OP465">
        <v>0.53</v>
      </c>
      <c r="OQ465">
        <f t="shared" si="243"/>
        <v>0.53</v>
      </c>
      <c r="PB465">
        <v>777308</v>
      </c>
      <c r="PE465">
        <v>0.53</v>
      </c>
      <c r="PF465">
        <f t="shared" si="244"/>
        <v>0.53</v>
      </c>
      <c r="PQ465">
        <v>777308</v>
      </c>
      <c r="PT465">
        <v>0.53</v>
      </c>
      <c r="PU465">
        <f t="shared" si="245"/>
        <v>0.53</v>
      </c>
      <c r="QF465">
        <v>777308</v>
      </c>
      <c r="QI465">
        <v>0.52</v>
      </c>
      <c r="QJ465">
        <f t="shared" si="246"/>
        <v>0.52</v>
      </c>
      <c r="QU465">
        <v>777308</v>
      </c>
      <c r="QX465">
        <v>0.52</v>
      </c>
      <c r="QY465">
        <f t="shared" si="247"/>
        <v>0.52</v>
      </c>
    </row>
    <row r="466" spans="12:467" x14ac:dyDescent="0.2">
      <c r="L466">
        <v>776963</v>
      </c>
      <c r="O466">
        <v>0.42</v>
      </c>
      <c r="P466">
        <f t="shared" si="217"/>
        <v>0.42</v>
      </c>
      <c r="AA466">
        <v>776963</v>
      </c>
      <c r="AD466">
        <v>0.28999999999999998</v>
      </c>
      <c r="AE466">
        <f t="shared" si="218"/>
        <v>0.28999999999999998</v>
      </c>
      <c r="AP466">
        <v>776963</v>
      </c>
      <c r="AS466">
        <v>0.21</v>
      </c>
      <c r="AT466">
        <f t="shared" si="219"/>
        <v>0.21</v>
      </c>
      <c r="BE466">
        <v>776963</v>
      </c>
      <c r="BH466">
        <v>0.32</v>
      </c>
      <c r="BI466">
        <f t="shared" si="220"/>
        <v>0.32</v>
      </c>
      <c r="BT466">
        <v>776963</v>
      </c>
      <c r="BW466">
        <v>0.17</v>
      </c>
      <c r="BX466">
        <f t="shared" si="221"/>
        <v>0.17</v>
      </c>
      <c r="CI466">
        <v>776963</v>
      </c>
      <c r="CL466">
        <v>0.4</v>
      </c>
      <c r="CM466">
        <f t="shared" si="222"/>
        <v>0.4</v>
      </c>
      <c r="CX466">
        <v>776963</v>
      </c>
      <c r="DA466">
        <v>0.43</v>
      </c>
      <c r="DB466">
        <f t="shared" si="223"/>
        <v>0.43</v>
      </c>
      <c r="DM466">
        <v>776963</v>
      </c>
      <c r="DP466">
        <v>0.4</v>
      </c>
      <c r="DQ466">
        <f t="shared" si="224"/>
        <v>0.4</v>
      </c>
      <c r="EB466">
        <v>776963</v>
      </c>
      <c r="EE466">
        <v>0.42</v>
      </c>
      <c r="EF466">
        <f t="shared" si="225"/>
        <v>0.42</v>
      </c>
      <c r="EQ466">
        <v>776963</v>
      </c>
      <c r="ET466">
        <v>0.42</v>
      </c>
      <c r="EU466">
        <f t="shared" si="226"/>
        <v>0.42</v>
      </c>
      <c r="FF466">
        <v>776963</v>
      </c>
      <c r="FI466">
        <v>0.44</v>
      </c>
      <c r="FJ466">
        <f t="shared" si="227"/>
        <v>0.44</v>
      </c>
      <c r="FU466">
        <v>776963</v>
      </c>
      <c r="FX466">
        <v>0.45</v>
      </c>
      <c r="FY466">
        <f t="shared" si="228"/>
        <v>0.45</v>
      </c>
      <c r="GJ466">
        <v>776963</v>
      </c>
      <c r="GM466">
        <v>0.41</v>
      </c>
      <c r="GN466">
        <f t="shared" si="229"/>
        <v>0.41</v>
      </c>
      <c r="GY466">
        <v>776963</v>
      </c>
      <c r="HB466">
        <v>0.45</v>
      </c>
      <c r="HC466">
        <f t="shared" si="230"/>
        <v>0.45</v>
      </c>
      <c r="HN466">
        <v>776963</v>
      </c>
      <c r="HQ466">
        <v>0.37</v>
      </c>
      <c r="HR466">
        <f t="shared" si="231"/>
        <v>0.37</v>
      </c>
      <c r="ID466">
        <v>777309</v>
      </c>
      <c r="IG466">
        <v>0.49</v>
      </c>
      <c r="IH466">
        <f t="shared" si="232"/>
        <v>0.49</v>
      </c>
      <c r="IS466">
        <v>777309</v>
      </c>
      <c r="IV466">
        <v>0.48</v>
      </c>
      <c r="IW466">
        <f t="shared" si="233"/>
        <v>0.48</v>
      </c>
      <c r="JH466">
        <v>777309</v>
      </c>
      <c r="JK466">
        <v>0.52</v>
      </c>
      <c r="JL466">
        <f t="shared" si="234"/>
        <v>0.52</v>
      </c>
      <c r="JW466">
        <v>777309</v>
      </c>
      <c r="JZ466">
        <v>0.46</v>
      </c>
      <c r="KA466">
        <f t="shared" si="235"/>
        <v>0.46</v>
      </c>
      <c r="KL466">
        <v>777309</v>
      </c>
      <c r="KO466">
        <v>0.53</v>
      </c>
      <c r="KP466">
        <f t="shared" si="236"/>
        <v>0.53</v>
      </c>
      <c r="LA466">
        <v>777309</v>
      </c>
      <c r="LD466">
        <v>0.49</v>
      </c>
      <c r="LE466">
        <f t="shared" si="237"/>
        <v>0.49</v>
      </c>
      <c r="LP466">
        <v>777309</v>
      </c>
      <c r="LS466">
        <v>0.48</v>
      </c>
      <c r="LT466">
        <f t="shared" si="238"/>
        <v>0.48</v>
      </c>
      <c r="ME466">
        <v>777309</v>
      </c>
      <c r="MH466">
        <v>0.52</v>
      </c>
      <c r="MI466">
        <f t="shared" si="239"/>
        <v>0.52</v>
      </c>
      <c r="MT466">
        <v>777309</v>
      </c>
      <c r="MW466">
        <v>0.62</v>
      </c>
      <c r="MX466">
        <f t="shared" si="240"/>
        <v>0.62</v>
      </c>
      <c r="NI466">
        <v>777309</v>
      </c>
      <c r="NL466">
        <v>0.48</v>
      </c>
      <c r="NM466">
        <f t="shared" si="241"/>
        <v>0.48</v>
      </c>
      <c r="NX466">
        <v>777309</v>
      </c>
      <c r="OA466">
        <v>0.54</v>
      </c>
      <c r="OB466">
        <f t="shared" si="242"/>
        <v>0.54</v>
      </c>
      <c r="OM466">
        <v>777309</v>
      </c>
      <c r="OP466">
        <v>0.46</v>
      </c>
      <c r="OQ466">
        <f t="shared" si="243"/>
        <v>0.46</v>
      </c>
      <c r="PB466">
        <v>777309</v>
      </c>
      <c r="PE466">
        <v>0.48</v>
      </c>
      <c r="PF466">
        <f t="shared" si="244"/>
        <v>0.48</v>
      </c>
      <c r="PQ466">
        <v>777309</v>
      </c>
      <c r="PT466">
        <v>0.46</v>
      </c>
      <c r="PU466">
        <f t="shared" si="245"/>
        <v>0.46</v>
      </c>
      <c r="QF466">
        <v>777309</v>
      </c>
      <c r="QI466">
        <v>0.49</v>
      </c>
      <c r="QJ466">
        <f t="shared" si="246"/>
        <v>0.49</v>
      </c>
      <c r="QU466">
        <v>777309</v>
      </c>
      <c r="QX466">
        <v>0.48</v>
      </c>
      <c r="QY466">
        <f t="shared" si="247"/>
        <v>0.48</v>
      </c>
    </row>
    <row r="467" spans="12:467" x14ac:dyDescent="0.2">
      <c r="L467">
        <v>778372</v>
      </c>
      <c r="O467">
        <v>0.49</v>
      </c>
      <c r="P467">
        <f t="shared" si="217"/>
        <v>0.49</v>
      </c>
      <c r="AA467">
        <v>778372</v>
      </c>
      <c r="AD467">
        <v>0.39</v>
      </c>
      <c r="AE467">
        <f t="shared" si="218"/>
        <v>0.39</v>
      </c>
      <c r="AP467">
        <v>778372</v>
      </c>
      <c r="AS467">
        <v>0.54</v>
      </c>
      <c r="AT467">
        <f t="shared" si="219"/>
        <v>0.54</v>
      </c>
      <c r="BE467">
        <v>778372</v>
      </c>
      <c r="BH467">
        <v>0.47</v>
      </c>
      <c r="BI467">
        <f t="shared" si="220"/>
        <v>0.47</v>
      </c>
      <c r="BT467">
        <v>778372</v>
      </c>
      <c r="BW467">
        <v>0.32</v>
      </c>
      <c r="BX467">
        <f t="shared" si="221"/>
        <v>0.32</v>
      </c>
      <c r="CI467">
        <v>778372</v>
      </c>
      <c r="CL467">
        <v>0.49</v>
      </c>
      <c r="CM467">
        <f t="shared" si="222"/>
        <v>0.49</v>
      </c>
      <c r="CX467">
        <v>778372</v>
      </c>
      <c r="DA467">
        <v>0.5</v>
      </c>
      <c r="DB467">
        <f t="shared" si="223"/>
        <v>0.5</v>
      </c>
      <c r="DM467">
        <v>778372</v>
      </c>
      <c r="DP467">
        <v>0.47</v>
      </c>
      <c r="DQ467">
        <f t="shared" si="224"/>
        <v>0.47</v>
      </c>
      <c r="EB467">
        <v>778372</v>
      </c>
      <c r="EE467">
        <v>0.48</v>
      </c>
      <c r="EF467">
        <f t="shared" si="225"/>
        <v>0.48</v>
      </c>
      <c r="EQ467">
        <v>778372</v>
      </c>
      <c r="ET467">
        <v>0.48</v>
      </c>
      <c r="EU467">
        <f t="shared" si="226"/>
        <v>0.48</v>
      </c>
      <c r="FF467">
        <v>778372</v>
      </c>
      <c r="FI467">
        <v>0.49</v>
      </c>
      <c r="FJ467">
        <f t="shared" si="227"/>
        <v>0.49</v>
      </c>
      <c r="FU467">
        <v>778372</v>
      </c>
      <c r="FX467">
        <v>0.48</v>
      </c>
      <c r="FY467">
        <f t="shared" si="228"/>
        <v>0.48</v>
      </c>
      <c r="GJ467">
        <v>778372</v>
      </c>
      <c r="GM467">
        <v>0.47</v>
      </c>
      <c r="GN467">
        <f t="shared" si="229"/>
        <v>0.47</v>
      </c>
      <c r="GY467">
        <v>778372</v>
      </c>
      <c r="HB467">
        <v>0.55000000000000004</v>
      </c>
      <c r="HC467">
        <f t="shared" si="230"/>
        <v>0.55000000000000004</v>
      </c>
      <c r="HN467">
        <v>778372</v>
      </c>
      <c r="HQ467">
        <v>0.45</v>
      </c>
      <c r="HR467">
        <f t="shared" si="231"/>
        <v>0.45</v>
      </c>
      <c r="ID467">
        <v>777310</v>
      </c>
      <c r="IG467">
        <v>0.51</v>
      </c>
      <c r="IH467">
        <f t="shared" si="232"/>
        <v>0.51</v>
      </c>
      <c r="IS467">
        <v>777310</v>
      </c>
      <c r="IV467">
        <v>0.5</v>
      </c>
      <c r="IW467">
        <f t="shared" si="233"/>
        <v>0.5</v>
      </c>
      <c r="JH467">
        <v>777310</v>
      </c>
      <c r="JK467">
        <v>0.51</v>
      </c>
      <c r="JL467">
        <f t="shared" si="234"/>
        <v>0.51</v>
      </c>
      <c r="JW467">
        <v>777310</v>
      </c>
      <c r="JZ467">
        <v>0.54</v>
      </c>
      <c r="KA467">
        <f t="shared" si="235"/>
        <v>0.54</v>
      </c>
      <c r="KL467">
        <v>777310</v>
      </c>
      <c r="KO467">
        <v>0.53</v>
      </c>
      <c r="KP467">
        <f t="shared" si="236"/>
        <v>0.53</v>
      </c>
      <c r="LA467">
        <v>777310</v>
      </c>
      <c r="LD467">
        <v>0.49</v>
      </c>
      <c r="LE467">
        <f t="shared" si="237"/>
        <v>0.49</v>
      </c>
      <c r="LP467">
        <v>777310</v>
      </c>
      <c r="LS467">
        <v>0.5</v>
      </c>
      <c r="LT467">
        <f t="shared" si="238"/>
        <v>0.5</v>
      </c>
      <c r="ME467">
        <v>777310</v>
      </c>
      <c r="MH467">
        <v>0.48</v>
      </c>
      <c r="MI467">
        <f t="shared" si="239"/>
        <v>0.48</v>
      </c>
      <c r="MT467">
        <v>777310</v>
      </c>
      <c r="MW467">
        <v>0.51</v>
      </c>
      <c r="MX467">
        <f t="shared" si="240"/>
        <v>0.51</v>
      </c>
      <c r="NI467">
        <v>777310</v>
      </c>
      <c r="NL467">
        <v>0.5</v>
      </c>
      <c r="NM467">
        <f t="shared" si="241"/>
        <v>0.5</v>
      </c>
      <c r="NX467">
        <v>777310</v>
      </c>
      <c r="OA467">
        <v>0.51</v>
      </c>
      <c r="OB467">
        <f t="shared" si="242"/>
        <v>0.51</v>
      </c>
      <c r="OM467">
        <v>777310</v>
      </c>
      <c r="OP467">
        <v>0.52</v>
      </c>
      <c r="OQ467">
        <f t="shared" si="243"/>
        <v>0.52</v>
      </c>
      <c r="PB467">
        <v>777310</v>
      </c>
      <c r="PE467">
        <v>0.51</v>
      </c>
      <c r="PF467">
        <f t="shared" si="244"/>
        <v>0.51</v>
      </c>
      <c r="PQ467">
        <v>777310</v>
      </c>
      <c r="PT467">
        <v>0.54</v>
      </c>
      <c r="PU467">
        <f t="shared" si="245"/>
        <v>0.54</v>
      </c>
      <c r="QF467">
        <v>777310</v>
      </c>
      <c r="QI467">
        <v>0.49</v>
      </c>
      <c r="QJ467">
        <f t="shared" si="246"/>
        <v>0.49</v>
      </c>
      <c r="QU467">
        <v>777310</v>
      </c>
      <c r="QX467">
        <v>0.49</v>
      </c>
      <c r="QY467">
        <f t="shared" si="247"/>
        <v>0.49</v>
      </c>
    </row>
    <row r="468" spans="12:467" x14ac:dyDescent="0.2">
      <c r="L468">
        <v>776929</v>
      </c>
      <c r="O468">
        <v>0.49</v>
      </c>
      <c r="P468">
        <f t="shared" si="217"/>
        <v>0.49</v>
      </c>
      <c r="AA468">
        <v>776929</v>
      </c>
      <c r="AD468">
        <v>0.63</v>
      </c>
      <c r="AE468">
        <f t="shared" si="218"/>
        <v>0.63</v>
      </c>
      <c r="AP468">
        <v>776929</v>
      </c>
      <c r="AS468">
        <v>0.64</v>
      </c>
      <c r="AT468">
        <f t="shared" si="219"/>
        <v>0.64</v>
      </c>
      <c r="BE468">
        <v>776929</v>
      </c>
      <c r="BH468">
        <v>0.61</v>
      </c>
      <c r="BI468">
        <f t="shared" si="220"/>
        <v>0.61</v>
      </c>
      <c r="BT468">
        <v>776929</v>
      </c>
      <c r="BW468">
        <v>0.54</v>
      </c>
      <c r="BX468">
        <f t="shared" si="221"/>
        <v>0.54</v>
      </c>
      <c r="CI468">
        <v>776929</v>
      </c>
      <c r="CL468">
        <v>0.52</v>
      </c>
      <c r="CM468">
        <f t="shared" si="222"/>
        <v>0.52</v>
      </c>
      <c r="CX468">
        <v>776929</v>
      </c>
      <c r="DA468">
        <v>0.51</v>
      </c>
      <c r="DB468">
        <f t="shared" si="223"/>
        <v>0.51</v>
      </c>
      <c r="DM468">
        <v>776929</v>
      </c>
      <c r="DP468">
        <v>0.54</v>
      </c>
      <c r="DQ468">
        <f t="shared" si="224"/>
        <v>0.54</v>
      </c>
      <c r="EB468">
        <v>776929</v>
      </c>
      <c r="EE468">
        <v>0.51</v>
      </c>
      <c r="EF468">
        <f t="shared" si="225"/>
        <v>0.51</v>
      </c>
      <c r="EQ468">
        <v>776929</v>
      </c>
      <c r="ET468">
        <v>0.51</v>
      </c>
      <c r="EU468">
        <f t="shared" si="226"/>
        <v>0.51</v>
      </c>
      <c r="FF468">
        <v>776929</v>
      </c>
      <c r="FI468">
        <v>0.51</v>
      </c>
      <c r="FJ468">
        <f t="shared" si="227"/>
        <v>0.51</v>
      </c>
      <c r="FU468">
        <v>776929</v>
      </c>
      <c r="FX468">
        <v>0.5</v>
      </c>
      <c r="FY468">
        <f t="shared" si="228"/>
        <v>0.5</v>
      </c>
      <c r="GJ468">
        <v>776929</v>
      </c>
      <c r="GM468">
        <v>0.51</v>
      </c>
      <c r="GN468">
        <f t="shared" si="229"/>
        <v>0.51</v>
      </c>
      <c r="GY468">
        <v>776929</v>
      </c>
      <c r="HB468">
        <v>0.56999999999999995</v>
      </c>
      <c r="HC468">
        <f t="shared" si="230"/>
        <v>0.56999999999999995</v>
      </c>
      <c r="HN468">
        <v>776929</v>
      </c>
      <c r="HQ468">
        <v>0.61</v>
      </c>
      <c r="HR468">
        <f t="shared" si="231"/>
        <v>0.61</v>
      </c>
      <c r="ID468">
        <v>777311</v>
      </c>
      <c r="IG468">
        <v>0.46</v>
      </c>
      <c r="IH468">
        <f t="shared" si="232"/>
        <v>0.46</v>
      </c>
      <c r="IS468">
        <v>777311</v>
      </c>
      <c r="IV468">
        <v>0.4</v>
      </c>
      <c r="IW468">
        <f t="shared" si="233"/>
        <v>0.4</v>
      </c>
      <c r="JH468">
        <v>777311</v>
      </c>
      <c r="JK468">
        <v>0.44</v>
      </c>
      <c r="JL468">
        <f t="shared" si="234"/>
        <v>0.44</v>
      </c>
      <c r="JW468">
        <v>777311</v>
      </c>
      <c r="JZ468">
        <v>0.41</v>
      </c>
      <c r="KA468">
        <f t="shared" si="235"/>
        <v>0.41</v>
      </c>
      <c r="KL468">
        <v>777311</v>
      </c>
      <c r="KO468">
        <v>0.5</v>
      </c>
      <c r="KP468">
        <f t="shared" si="236"/>
        <v>0.5</v>
      </c>
      <c r="LA468">
        <v>777311</v>
      </c>
      <c r="LD468">
        <v>0.44</v>
      </c>
      <c r="LE468">
        <f t="shared" si="237"/>
        <v>0.44</v>
      </c>
      <c r="LP468">
        <v>777311</v>
      </c>
      <c r="LS468">
        <v>0.43</v>
      </c>
      <c r="LT468">
        <f t="shared" si="238"/>
        <v>0.43</v>
      </c>
      <c r="ME468">
        <v>777311</v>
      </c>
      <c r="MH468">
        <v>0.46</v>
      </c>
      <c r="MI468">
        <f t="shared" si="239"/>
        <v>0.46</v>
      </c>
      <c r="MT468">
        <v>777311</v>
      </c>
      <c r="MW468">
        <v>0.52</v>
      </c>
      <c r="MX468">
        <f t="shared" si="240"/>
        <v>0.52</v>
      </c>
      <c r="NI468">
        <v>777311</v>
      </c>
      <c r="NL468">
        <v>0.42</v>
      </c>
      <c r="NM468">
        <f t="shared" si="241"/>
        <v>0.42</v>
      </c>
      <c r="NX468">
        <v>777311</v>
      </c>
      <c r="OA468">
        <v>0.44</v>
      </c>
      <c r="OB468">
        <f t="shared" si="242"/>
        <v>0.44</v>
      </c>
      <c r="OM468">
        <v>777311</v>
      </c>
      <c r="OP468">
        <v>0.44</v>
      </c>
      <c r="OQ468">
        <f t="shared" si="243"/>
        <v>0.44</v>
      </c>
      <c r="PB468">
        <v>777311</v>
      </c>
      <c r="PE468">
        <v>0.43</v>
      </c>
      <c r="PF468">
        <f t="shared" si="244"/>
        <v>0.43</v>
      </c>
      <c r="PQ468">
        <v>777311</v>
      </c>
      <c r="PT468">
        <v>0.42</v>
      </c>
      <c r="PU468">
        <f t="shared" si="245"/>
        <v>0.42</v>
      </c>
      <c r="QF468">
        <v>777311</v>
      </c>
      <c r="QI468">
        <v>0.4</v>
      </c>
      <c r="QJ468">
        <f t="shared" si="246"/>
        <v>0.4</v>
      </c>
      <c r="QU468">
        <v>777311</v>
      </c>
      <c r="QX468">
        <v>0.39</v>
      </c>
      <c r="QY468">
        <f t="shared" si="247"/>
        <v>0.39</v>
      </c>
    </row>
    <row r="469" spans="12:467" x14ac:dyDescent="0.2">
      <c r="L469">
        <v>776930</v>
      </c>
      <c r="O469">
        <v>0.42</v>
      </c>
      <c r="P469">
        <f t="shared" si="217"/>
        <v>0.42</v>
      </c>
      <c r="AA469">
        <v>776930</v>
      </c>
      <c r="AD469">
        <v>0.38</v>
      </c>
      <c r="AE469">
        <f t="shared" si="218"/>
        <v>0.38</v>
      </c>
      <c r="AP469">
        <v>776930</v>
      </c>
      <c r="AS469">
        <v>0.34</v>
      </c>
      <c r="AT469">
        <f t="shared" si="219"/>
        <v>0.34</v>
      </c>
      <c r="BE469">
        <v>776930</v>
      </c>
      <c r="BH469">
        <v>0.43</v>
      </c>
      <c r="BI469">
        <f t="shared" si="220"/>
        <v>0.43</v>
      </c>
      <c r="BT469">
        <v>776930</v>
      </c>
      <c r="BW469">
        <v>0.44</v>
      </c>
      <c r="BX469">
        <f t="shared" si="221"/>
        <v>0.44</v>
      </c>
      <c r="CI469">
        <v>776930</v>
      </c>
      <c r="CL469">
        <v>0.39</v>
      </c>
      <c r="CM469">
        <f t="shared" si="222"/>
        <v>0.39</v>
      </c>
      <c r="CX469">
        <v>776930</v>
      </c>
      <c r="DA469">
        <v>0.39</v>
      </c>
      <c r="DB469">
        <f t="shared" si="223"/>
        <v>0.39</v>
      </c>
      <c r="DM469">
        <v>776930</v>
      </c>
      <c r="DP469">
        <v>0.4</v>
      </c>
      <c r="DQ469">
        <f t="shared" si="224"/>
        <v>0.4</v>
      </c>
      <c r="EB469">
        <v>776930</v>
      </c>
      <c r="EE469">
        <v>0.41</v>
      </c>
      <c r="EF469">
        <f t="shared" si="225"/>
        <v>0.41</v>
      </c>
      <c r="EQ469">
        <v>776930</v>
      </c>
      <c r="ET469">
        <v>0.41</v>
      </c>
      <c r="EU469">
        <f t="shared" si="226"/>
        <v>0.41</v>
      </c>
      <c r="FF469">
        <v>776930</v>
      </c>
      <c r="FI469">
        <v>0.4</v>
      </c>
      <c r="FJ469">
        <f t="shared" si="227"/>
        <v>0.4</v>
      </c>
      <c r="FU469">
        <v>776930</v>
      </c>
      <c r="FX469">
        <v>0.42</v>
      </c>
      <c r="FY469">
        <f t="shared" si="228"/>
        <v>0.42</v>
      </c>
      <c r="GJ469">
        <v>776930</v>
      </c>
      <c r="GM469">
        <v>0.4</v>
      </c>
      <c r="GN469">
        <f t="shared" si="229"/>
        <v>0.4</v>
      </c>
      <c r="GY469">
        <v>776930</v>
      </c>
      <c r="HB469">
        <v>0.41</v>
      </c>
      <c r="HC469">
        <f t="shared" si="230"/>
        <v>0.41</v>
      </c>
      <c r="HN469">
        <v>776930</v>
      </c>
      <c r="HQ469">
        <v>0.44</v>
      </c>
      <c r="HR469">
        <f t="shared" si="231"/>
        <v>0.44</v>
      </c>
      <c r="ID469">
        <v>777312</v>
      </c>
      <c r="IG469">
        <v>0.53</v>
      </c>
      <c r="IH469">
        <f t="shared" si="232"/>
        <v>0.53</v>
      </c>
      <c r="IS469">
        <v>777312</v>
      </c>
      <c r="IV469">
        <v>0.53</v>
      </c>
      <c r="IW469">
        <f t="shared" si="233"/>
        <v>0.53</v>
      </c>
      <c r="JH469">
        <v>777312</v>
      </c>
      <c r="JK469">
        <v>0.56000000000000005</v>
      </c>
      <c r="JL469">
        <f t="shared" si="234"/>
        <v>0.56000000000000005</v>
      </c>
      <c r="JW469">
        <v>777312</v>
      </c>
      <c r="JZ469">
        <v>0.56000000000000005</v>
      </c>
      <c r="KA469">
        <f t="shared" si="235"/>
        <v>0.56000000000000005</v>
      </c>
      <c r="KL469">
        <v>777312</v>
      </c>
      <c r="KO469">
        <v>0.55000000000000004</v>
      </c>
      <c r="KP469">
        <f t="shared" si="236"/>
        <v>0.55000000000000004</v>
      </c>
      <c r="LA469">
        <v>777312</v>
      </c>
      <c r="LD469">
        <v>0.53</v>
      </c>
      <c r="LE469">
        <f t="shared" si="237"/>
        <v>0.53</v>
      </c>
      <c r="LP469">
        <v>777312</v>
      </c>
      <c r="LS469">
        <v>0.52</v>
      </c>
      <c r="LT469">
        <f t="shared" si="238"/>
        <v>0.52</v>
      </c>
      <c r="ME469">
        <v>777312</v>
      </c>
      <c r="MH469">
        <v>0.57999999999999996</v>
      </c>
      <c r="MI469">
        <f t="shared" si="239"/>
        <v>0.57999999999999996</v>
      </c>
      <c r="MT469">
        <v>777312</v>
      </c>
      <c r="MW469">
        <v>0.55000000000000004</v>
      </c>
      <c r="MX469">
        <f t="shared" si="240"/>
        <v>0.55000000000000004</v>
      </c>
      <c r="NI469">
        <v>777312</v>
      </c>
      <c r="NL469">
        <v>0.53</v>
      </c>
      <c r="NM469">
        <f t="shared" si="241"/>
        <v>0.53</v>
      </c>
      <c r="NX469">
        <v>777312</v>
      </c>
      <c r="OA469">
        <v>0.51</v>
      </c>
      <c r="OB469">
        <f t="shared" si="242"/>
        <v>0.51</v>
      </c>
      <c r="OM469">
        <v>777312</v>
      </c>
      <c r="OP469">
        <v>0.54</v>
      </c>
      <c r="OQ469">
        <f t="shared" si="243"/>
        <v>0.54</v>
      </c>
      <c r="PB469">
        <v>777312</v>
      </c>
      <c r="PE469">
        <v>0.51</v>
      </c>
      <c r="PF469">
        <f t="shared" si="244"/>
        <v>0.51</v>
      </c>
      <c r="PQ469">
        <v>777312</v>
      </c>
      <c r="PT469">
        <v>0.54</v>
      </c>
      <c r="PU469">
        <f t="shared" si="245"/>
        <v>0.54</v>
      </c>
      <c r="QF469">
        <v>777312</v>
      </c>
      <c r="QI469">
        <v>0.54</v>
      </c>
      <c r="QJ469">
        <f t="shared" si="246"/>
        <v>0.54</v>
      </c>
      <c r="QU469">
        <v>777312</v>
      </c>
      <c r="QX469">
        <v>0.53</v>
      </c>
      <c r="QY469">
        <f t="shared" si="247"/>
        <v>0.53</v>
      </c>
    </row>
    <row r="470" spans="12:467" x14ac:dyDescent="0.2">
      <c r="L470">
        <v>776931</v>
      </c>
      <c r="O470">
        <v>0.51</v>
      </c>
      <c r="P470">
        <f t="shared" si="217"/>
        <v>0.51</v>
      </c>
      <c r="AA470">
        <v>776931</v>
      </c>
      <c r="AD470">
        <v>0.57999999999999996</v>
      </c>
      <c r="AE470">
        <f t="shared" si="218"/>
        <v>0.57999999999999996</v>
      </c>
      <c r="AP470">
        <v>776931</v>
      </c>
      <c r="AS470">
        <v>0.69</v>
      </c>
      <c r="AT470">
        <f t="shared" si="219"/>
        <v>0.69</v>
      </c>
      <c r="BE470">
        <v>776931</v>
      </c>
      <c r="BH470">
        <v>0.57999999999999996</v>
      </c>
      <c r="BI470">
        <f t="shared" si="220"/>
        <v>0.57999999999999996</v>
      </c>
      <c r="BT470">
        <v>776931</v>
      </c>
      <c r="BW470">
        <v>0.56000000000000005</v>
      </c>
      <c r="BX470">
        <f t="shared" si="221"/>
        <v>0.56000000000000005</v>
      </c>
      <c r="CI470">
        <v>776931</v>
      </c>
      <c r="CL470">
        <v>0.55000000000000004</v>
      </c>
      <c r="CM470">
        <f t="shared" si="222"/>
        <v>0.55000000000000004</v>
      </c>
      <c r="CX470">
        <v>776931</v>
      </c>
      <c r="DA470">
        <v>0.53</v>
      </c>
      <c r="DB470">
        <f t="shared" si="223"/>
        <v>0.53</v>
      </c>
      <c r="DM470">
        <v>776931</v>
      </c>
      <c r="DP470">
        <v>0.53</v>
      </c>
      <c r="DQ470">
        <f t="shared" si="224"/>
        <v>0.53</v>
      </c>
      <c r="EB470">
        <v>776931</v>
      </c>
      <c r="EE470">
        <v>0.54</v>
      </c>
      <c r="EF470">
        <f t="shared" si="225"/>
        <v>0.54</v>
      </c>
      <c r="EQ470">
        <v>776931</v>
      </c>
      <c r="ET470">
        <v>0.54</v>
      </c>
      <c r="EU470">
        <f t="shared" si="226"/>
        <v>0.54</v>
      </c>
      <c r="FF470">
        <v>776931</v>
      </c>
      <c r="FI470">
        <v>0.55000000000000004</v>
      </c>
      <c r="FJ470">
        <f t="shared" si="227"/>
        <v>0.55000000000000004</v>
      </c>
      <c r="FU470">
        <v>776931</v>
      </c>
      <c r="FX470">
        <v>0.55000000000000004</v>
      </c>
      <c r="FY470">
        <f t="shared" si="228"/>
        <v>0.55000000000000004</v>
      </c>
      <c r="GJ470">
        <v>776931</v>
      </c>
      <c r="GM470">
        <v>0.51</v>
      </c>
      <c r="GN470">
        <f t="shared" si="229"/>
        <v>0.51</v>
      </c>
      <c r="GY470">
        <v>776931</v>
      </c>
      <c r="HB470">
        <v>0.53</v>
      </c>
      <c r="HC470">
        <f t="shared" si="230"/>
        <v>0.53</v>
      </c>
      <c r="HN470">
        <v>776931</v>
      </c>
      <c r="HQ470">
        <v>0.49</v>
      </c>
      <c r="HR470">
        <f t="shared" si="231"/>
        <v>0.49</v>
      </c>
      <c r="ID470">
        <v>777313</v>
      </c>
      <c r="IG470">
        <v>0.46</v>
      </c>
      <c r="IH470">
        <f t="shared" si="232"/>
        <v>0.46</v>
      </c>
      <c r="IS470">
        <v>777313</v>
      </c>
      <c r="IV470">
        <v>0.41</v>
      </c>
      <c r="IW470">
        <f t="shared" si="233"/>
        <v>0.41</v>
      </c>
      <c r="JH470">
        <v>777313</v>
      </c>
      <c r="JK470">
        <v>0.43</v>
      </c>
      <c r="JL470">
        <f t="shared" si="234"/>
        <v>0.43</v>
      </c>
      <c r="JW470">
        <v>777313</v>
      </c>
      <c r="JZ470">
        <v>0.42</v>
      </c>
      <c r="KA470">
        <f t="shared" si="235"/>
        <v>0.42</v>
      </c>
      <c r="KL470">
        <v>777313</v>
      </c>
      <c r="KO470">
        <v>0.37</v>
      </c>
      <c r="KP470">
        <f t="shared" si="236"/>
        <v>0.37</v>
      </c>
      <c r="LA470">
        <v>777313</v>
      </c>
      <c r="LD470">
        <v>0.46</v>
      </c>
      <c r="LE470">
        <f t="shared" si="237"/>
        <v>0.46</v>
      </c>
      <c r="LP470">
        <v>777313</v>
      </c>
      <c r="LS470">
        <v>0.45</v>
      </c>
      <c r="LT470">
        <f t="shared" si="238"/>
        <v>0.45</v>
      </c>
      <c r="ME470">
        <v>777313</v>
      </c>
      <c r="MH470">
        <v>0.45</v>
      </c>
      <c r="MI470">
        <f t="shared" si="239"/>
        <v>0.45</v>
      </c>
      <c r="MT470">
        <v>777313</v>
      </c>
      <c r="MW470">
        <v>0.37</v>
      </c>
      <c r="MX470">
        <f t="shared" si="240"/>
        <v>0.37</v>
      </c>
      <c r="NI470">
        <v>777313</v>
      </c>
      <c r="NL470">
        <v>0.43</v>
      </c>
      <c r="NM470">
        <f t="shared" si="241"/>
        <v>0.43</v>
      </c>
      <c r="NX470">
        <v>777313</v>
      </c>
      <c r="OA470">
        <v>0.42</v>
      </c>
      <c r="OB470">
        <f t="shared" si="242"/>
        <v>0.42</v>
      </c>
      <c r="OM470">
        <v>777313</v>
      </c>
      <c r="OP470">
        <v>0.45</v>
      </c>
      <c r="OQ470">
        <f t="shared" si="243"/>
        <v>0.45</v>
      </c>
      <c r="PB470">
        <v>777313</v>
      </c>
      <c r="PE470">
        <v>0.45</v>
      </c>
      <c r="PF470">
        <f t="shared" si="244"/>
        <v>0.45</v>
      </c>
      <c r="PQ470">
        <v>777313</v>
      </c>
      <c r="PT470">
        <v>0.45</v>
      </c>
      <c r="PU470">
        <f t="shared" si="245"/>
        <v>0.45</v>
      </c>
      <c r="QF470">
        <v>777313</v>
      </c>
      <c r="QI470">
        <v>0.41</v>
      </c>
      <c r="QJ470">
        <f t="shared" si="246"/>
        <v>0.41</v>
      </c>
      <c r="QU470">
        <v>777313</v>
      </c>
      <c r="QX470">
        <v>0.45</v>
      </c>
      <c r="QY470">
        <f t="shared" si="247"/>
        <v>0.45</v>
      </c>
    </row>
    <row r="471" spans="12:467" x14ac:dyDescent="0.2">
      <c r="L471">
        <v>776932</v>
      </c>
      <c r="O471">
        <v>0.43</v>
      </c>
      <c r="P471">
        <f t="shared" si="217"/>
        <v>0.43</v>
      </c>
      <c r="AA471">
        <v>776932</v>
      </c>
      <c r="AD471">
        <v>0.37</v>
      </c>
      <c r="AE471">
        <f t="shared" si="218"/>
        <v>0.37</v>
      </c>
      <c r="AP471">
        <v>776932</v>
      </c>
      <c r="AS471">
        <v>0.63</v>
      </c>
      <c r="AT471">
        <f t="shared" si="219"/>
        <v>0.63</v>
      </c>
      <c r="BE471">
        <v>776932</v>
      </c>
      <c r="BH471">
        <v>0.45</v>
      </c>
      <c r="BI471">
        <f t="shared" si="220"/>
        <v>0.45</v>
      </c>
      <c r="BT471">
        <v>776932</v>
      </c>
      <c r="BW471">
        <v>0.53</v>
      </c>
      <c r="BX471">
        <f t="shared" si="221"/>
        <v>0.53</v>
      </c>
      <c r="CI471">
        <v>776932</v>
      </c>
      <c r="CL471">
        <v>0.41</v>
      </c>
      <c r="CM471">
        <f t="shared" si="222"/>
        <v>0.41</v>
      </c>
      <c r="CX471">
        <v>776932</v>
      </c>
      <c r="DA471">
        <v>0.42</v>
      </c>
      <c r="DB471">
        <f t="shared" si="223"/>
        <v>0.42</v>
      </c>
      <c r="DM471">
        <v>776932</v>
      </c>
      <c r="DP471">
        <v>0.42</v>
      </c>
      <c r="DQ471">
        <f t="shared" si="224"/>
        <v>0.42</v>
      </c>
      <c r="EB471">
        <v>776932</v>
      </c>
      <c r="EE471">
        <v>0.44</v>
      </c>
      <c r="EF471">
        <f t="shared" si="225"/>
        <v>0.44</v>
      </c>
      <c r="EQ471">
        <v>776932</v>
      </c>
      <c r="ET471">
        <v>0.44</v>
      </c>
      <c r="EU471">
        <f t="shared" si="226"/>
        <v>0.44</v>
      </c>
      <c r="FF471">
        <v>776932</v>
      </c>
      <c r="FI471">
        <v>0.43</v>
      </c>
      <c r="FJ471">
        <f t="shared" si="227"/>
        <v>0.43</v>
      </c>
      <c r="FU471">
        <v>776932</v>
      </c>
      <c r="FX471">
        <v>0.47</v>
      </c>
      <c r="FY471">
        <f t="shared" si="228"/>
        <v>0.47</v>
      </c>
      <c r="GJ471">
        <v>776932</v>
      </c>
      <c r="GM471">
        <v>0.42</v>
      </c>
      <c r="GN471">
        <f t="shared" si="229"/>
        <v>0.42</v>
      </c>
      <c r="GY471">
        <v>776932</v>
      </c>
      <c r="HB471">
        <v>0.49</v>
      </c>
      <c r="HC471">
        <f t="shared" si="230"/>
        <v>0.49</v>
      </c>
      <c r="HN471">
        <v>776932</v>
      </c>
      <c r="HQ471">
        <v>0.42</v>
      </c>
      <c r="HR471">
        <f t="shared" si="231"/>
        <v>0.42</v>
      </c>
      <c r="ID471">
        <v>777317</v>
      </c>
      <c r="IG471">
        <v>0.51</v>
      </c>
      <c r="IH471">
        <f t="shared" si="232"/>
        <v>0.51</v>
      </c>
      <c r="IS471">
        <v>777317</v>
      </c>
      <c r="IV471">
        <v>0.48</v>
      </c>
      <c r="IW471">
        <f t="shared" si="233"/>
        <v>0.48</v>
      </c>
      <c r="JH471">
        <v>777317</v>
      </c>
      <c r="JK471">
        <v>0.53</v>
      </c>
      <c r="JL471">
        <f t="shared" si="234"/>
        <v>0.53</v>
      </c>
      <c r="JW471">
        <v>777317</v>
      </c>
      <c r="JZ471">
        <v>0.48</v>
      </c>
      <c r="KA471">
        <f t="shared" si="235"/>
        <v>0.48</v>
      </c>
      <c r="KL471">
        <v>777317</v>
      </c>
      <c r="KO471">
        <v>0.47</v>
      </c>
      <c r="KP471">
        <f t="shared" si="236"/>
        <v>0.47</v>
      </c>
      <c r="LA471">
        <v>777317</v>
      </c>
      <c r="LD471">
        <v>0.49</v>
      </c>
      <c r="LE471">
        <f t="shared" si="237"/>
        <v>0.49</v>
      </c>
      <c r="LP471">
        <v>777317</v>
      </c>
      <c r="LS471">
        <v>0.5</v>
      </c>
      <c r="LT471">
        <f t="shared" si="238"/>
        <v>0.5</v>
      </c>
      <c r="ME471">
        <v>777317</v>
      </c>
      <c r="MH471">
        <v>0.48</v>
      </c>
      <c r="MI471">
        <f t="shared" si="239"/>
        <v>0.48</v>
      </c>
      <c r="MT471">
        <v>777317</v>
      </c>
      <c r="MW471">
        <v>0.47</v>
      </c>
      <c r="MX471">
        <f t="shared" si="240"/>
        <v>0.47</v>
      </c>
      <c r="NI471">
        <v>777317</v>
      </c>
      <c r="NL471">
        <v>0.49</v>
      </c>
      <c r="NM471">
        <f t="shared" si="241"/>
        <v>0.49</v>
      </c>
      <c r="NX471">
        <v>777317</v>
      </c>
      <c r="OA471">
        <v>0.51</v>
      </c>
      <c r="OB471">
        <f t="shared" si="242"/>
        <v>0.51</v>
      </c>
      <c r="OM471">
        <v>777317</v>
      </c>
      <c r="OP471">
        <v>0.48</v>
      </c>
      <c r="OQ471">
        <f t="shared" si="243"/>
        <v>0.48</v>
      </c>
      <c r="PB471">
        <v>777317</v>
      </c>
      <c r="PE471">
        <v>0.46</v>
      </c>
      <c r="PF471">
        <f t="shared" si="244"/>
        <v>0.46</v>
      </c>
      <c r="PQ471">
        <v>777317</v>
      </c>
      <c r="PT471">
        <v>0.49</v>
      </c>
      <c r="PU471">
        <f t="shared" si="245"/>
        <v>0.49</v>
      </c>
      <c r="QF471">
        <v>777317</v>
      </c>
      <c r="QI471">
        <v>0.53</v>
      </c>
      <c r="QJ471">
        <f t="shared" si="246"/>
        <v>0.53</v>
      </c>
      <c r="QU471">
        <v>777317</v>
      </c>
      <c r="QX471">
        <v>0.49</v>
      </c>
      <c r="QY471">
        <f t="shared" si="247"/>
        <v>0.49</v>
      </c>
    </row>
    <row r="472" spans="12:467" x14ac:dyDescent="0.2">
      <c r="L472">
        <v>776934</v>
      </c>
      <c r="O472">
        <v>0.56000000000000005</v>
      </c>
      <c r="P472">
        <f t="shared" si="217"/>
        <v>0.56000000000000005</v>
      </c>
      <c r="AA472">
        <v>776934</v>
      </c>
      <c r="AD472">
        <v>0.49</v>
      </c>
      <c r="AE472">
        <f t="shared" si="218"/>
        <v>0.49</v>
      </c>
      <c r="AP472">
        <v>776934</v>
      </c>
      <c r="AS472">
        <v>0.63</v>
      </c>
      <c r="AT472">
        <f t="shared" si="219"/>
        <v>0.63</v>
      </c>
      <c r="BE472">
        <v>776934</v>
      </c>
      <c r="BH472">
        <v>0.55000000000000004</v>
      </c>
      <c r="BI472">
        <f t="shared" si="220"/>
        <v>0.55000000000000004</v>
      </c>
      <c r="BT472">
        <v>776934</v>
      </c>
      <c r="BW472">
        <v>0.53</v>
      </c>
      <c r="BX472">
        <f t="shared" si="221"/>
        <v>0.53</v>
      </c>
      <c r="CI472">
        <v>776934</v>
      </c>
      <c r="CL472">
        <v>0.51</v>
      </c>
      <c r="CM472">
        <f t="shared" si="222"/>
        <v>0.51</v>
      </c>
      <c r="CX472">
        <v>776934</v>
      </c>
      <c r="DA472">
        <v>0.52</v>
      </c>
      <c r="DB472">
        <f t="shared" si="223"/>
        <v>0.52</v>
      </c>
      <c r="DM472">
        <v>776934</v>
      </c>
      <c r="DP472">
        <v>0.52</v>
      </c>
      <c r="DQ472">
        <f t="shared" si="224"/>
        <v>0.52</v>
      </c>
      <c r="EB472">
        <v>776934</v>
      </c>
      <c r="EE472">
        <v>0.51</v>
      </c>
      <c r="EF472">
        <f t="shared" si="225"/>
        <v>0.51</v>
      </c>
      <c r="EQ472">
        <v>776934</v>
      </c>
      <c r="ET472">
        <v>0.51</v>
      </c>
      <c r="EU472">
        <f t="shared" si="226"/>
        <v>0.51</v>
      </c>
      <c r="FF472">
        <v>776934</v>
      </c>
      <c r="FI472">
        <v>0.5</v>
      </c>
      <c r="FJ472">
        <f t="shared" si="227"/>
        <v>0.5</v>
      </c>
      <c r="FU472">
        <v>776934</v>
      </c>
      <c r="FX472">
        <v>0.51</v>
      </c>
      <c r="FY472">
        <f t="shared" si="228"/>
        <v>0.51</v>
      </c>
      <c r="GJ472">
        <v>776934</v>
      </c>
      <c r="GM472">
        <v>0.47</v>
      </c>
      <c r="GN472">
        <f t="shared" si="229"/>
        <v>0.47</v>
      </c>
      <c r="GY472">
        <v>776934</v>
      </c>
      <c r="HB472">
        <v>0.47</v>
      </c>
      <c r="HC472">
        <f t="shared" si="230"/>
        <v>0.47</v>
      </c>
      <c r="HN472">
        <v>776934</v>
      </c>
      <c r="HQ472">
        <v>0.45</v>
      </c>
      <c r="HR472">
        <f t="shared" si="231"/>
        <v>0.45</v>
      </c>
      <c r="ID472">
        <v>777291</v>
      </c>
      <c r="IG472">
        <v>0.53</v>
      </c>
      <c r="IH472">
        <f t="shared" si="232"/>
        <v>0.53</v>
      </c>
      <c r="IS472">
        <v>777291</v>
      </c>
      <c r="IV472">
        <v>0.5</v>
      </c>
      <c r="IW472">
        <f t="shared" si="233"/>
        <v>0.5</v>
      </c>
      <c r="JH472">
        <v>777291</v>
      </c>
      <c r="JK472">
        <v>0.5</v>
      </c>
      <c r="JL472">
        <f t="shared" si="234"/>
        <v>0.5</v>
      </c>
      <c r="JW472">
        <v>777291</v>
      </c>
      <c r="JZ472">
        <v>0.47</v>
      </c>
      <c r="KA472">
        <f t="shared" si="235"/>
        <v>0.47</v>
      </c>
      <c r="KL472">
        <v>777291</v>
      </c>
      <c r="KO472">
        <v>0.49</v>
      </c>
      <c r="KP472">
        <f t="shared" si="236"/>
        <v>0.49</v>
      </c>
      <c r="LA472">
        <v>777291</v>
      </c>
      <c r="LD472">
        <v>0.48</v>
      </c>
      <c r="LE472">
        <f t="shared" si="237"/>
        <v>0.48</v>
      </c>
      <c r="LP472">
        <v>777291</v>
      </c>
      <c r="LS472">
        <v>0.46</v>
      </c>
      <c r="LT472">
        <f t="shared" si="238"/>
        <v>0.46</v>
      </c>
      <c r="ME472">
        <v>777291</v>
      </c>
      <c r="MH472">
        <v>0.5</v>
      </c>
      <c r="MI472">
        <f t="shared" si="239"/>
        <v>0.5</v>
      </c>
      <c r="MT472">
        <v>777291</v>
      </c>
      <c r="MW472">
        <v>0.44</v>
      </c>
      <c r="MX472">
        <f t="shared" si="240"/>
        <v>0.44</v>
      </c>
      <c r="NI472">
        <v>777291</v>
      </c>
      <c r="NL472">
        <v>0.46</v>
      </c>
      <c r="NM472">
        <f t="shared" si="241"/>
        <v>0.46</v>
      </c>
      <c r="NX472">
        <v>777291</v>
      </c>
      <c r="OA472">
        <v>0.53</v>
      </c>
      <c r="OB472">
        <f t="shared" si="242"/>
        <v>0.53</v>
      </c>
      <c r="OM472">
        <v>777291</v>
      </c>
      <c r="OP472">
        <v>0.47</v>
      </c>
      <c r="OQ472">
        <f t="shared" si="243"/>
        <v>0.47</v>
      </c>
      <c r="PB472">
        <v>777291</v>
      </c>
      <c r="PE472">
        <v>0.51</v>
      </c>
      <c r="PF472">
        <f t="shared" si="244"/>
        <v>0.51</v>
      </c>
      <c r="PQ472">
        <v>777291</v>
      </c>
      <c r="PT472">
        <v>0.47</v>
      </c>
      <c r="PU472">
        <f t="shared" si="245"/>
        <v>0.47</v>
      </c>
      <c r="QF472">
        <v>777291</v>
      </c>
      <c r="QI472">
        <v>0.44</v>
      </c>
      <c r="QJ472">
        <f t="shared" si="246"/>
        <v>0.44</v>
      </c>
      <c r="QU472">
        <v>777291</v>
      </c>
      <c r="QX472">
        <v>0.46</v>
      </c>
      <c r="QY472">
        <f t="shared" si="247"/>
        <v>0.46</v>
      </c>
    </row>
    <row r="473" spans="12:467" x14ac:dyDescent="0.2">
      <c r="L473">
        <v>776935</v>
      </c>
      <c r="O473">
        <v>0.51</v>
      </c>
      <c r="P473">
        <f t="shared" si="217"/>
        <v>0.51</v>
      </c>
      <c r="AA473">
        <v>776935</v>
      </c>
      <c r="AD473">
        <v>0.45</v>
      </c>
      <c r="AE473">
        <f t="shared" si="218"/>
        <v>0.45</v>
      </c>
      <c r="AP473">
        <v>776935</v>
      </c>
      <c r="AS473">
        <v>0.37</v>
      </c>
      <c r="AT473">
        <f t="shared" si="219"/>
        <v>0.37</v>
      </c>
      <c r="BE473">
        <v>776935</v>
      </c>
      <c r="BH473">
        <v>0.44</v>
      </c>
      <c r="BI473">
        <f t="shared" si="220"/>
        <v>0.44</v>
      </c>
      <c r="BT473">
        <v>776935</v>
      </c>
      <c r="BW473">
        <v>0.44</v>
      </c>
      <c r="BX473">
        <f t="shared" si="221"/>
        <v>0.44</v>
      </c>
      <c r="CI473">
        <v>776935</v>
      </c>
      <c r="CL473">
        <v>0.48</v>
      </c>
      <c r="CM473">
        <f t="shared" si="222"/>
        <v>0.48</v>
      </c>
      <c r="CX473">
        <v>776935</v>
      </c>
      <c r="DA473">
        <v>0.48</v>
      </c>
      <c r="DB473">
        <f t="shared" si="223"/>
        <v>0.48</v>
      </c>
      <c r="DM473">
        <v>776935</v>
      </c>
      <c r="DP473">
        <v>0.51</v>
      </c>
      <c r="DQ473">
        <f t="shared" si="224"/>
        <v>0.51</v>
      </c>
      <c r="EB473">
        <v>776935</v>
      </c>
      <c r="EE473">
        <v>0.49</v>
      </c>
      <c r="EF473">
        <f t="shared" si="225"/>
        <v>0.49</v>
      </c>
      <c r="EQ473">
        <v>776935</v>
      </c>
      <c r="ET473">
        <v>0.49</v>
      </c>
      <c r="EU473">
        <f t="shared" si="226"/>
        <v>0.49</v>
      </c>
      <c r="FF473">
        <v>776935</v>
      </c>
      <c r="FI473">
        <v>0.51</v>
      </c>
      <c r="FJ473">
        <f t="shared" si="227"/>
        <v>0.51</v>
      </c>
      <c r="FU473">
        <v>776935</v>
      </c>
      <c r="FX473">
        <v>0.49</v>
      </c>
      <c r="FY473">
        <f t="shared" si="228"/>
        <v>0.49</v>
      </c>
      <c r="GJ473">
        <v>776935</v>
      </c>
      <c r="GM473">
        <v>0.49</v>
      </c>
      <c r="GN473">
        <f t="shared" si="229"/>
        <v>0.49</v>
      </c>
      <c r="GY473">
        <v>776935</v>
      </c>
      <c r="HB473">
        <v>0.53</v>
      </c>
      <c r="HC473">
        <f t="shared" si="230"/>
        <v>0.53</v>
      </c>
      <c r="HN473">
        <v>776935</v>
      </c>
      <c r="HQ473">
        <v>0.44</v>
      </c>
      <c r="HR473">
        <f t="shared" si="231"/>
        <v>0.44</v>
      </c>
      <c r="ID473">
        <v>777292</v>
      </c>
      <c r="IG473">
        <v>0.51</v>
      </c>
      <c r="IH473">
        <f t="shared" si="232"/>
        <v>0.51</v>
      </c>
      <c r="IS473">
        <v>777292</v>
      </c>
      <c r="IV473">
        <v>0.49</v>
      </c>
      <c r="IW473">
        <f t="shared" si="233"/>
        <v>0.49</v>
      </c>
      <c r="JH473">
        <v>777292</v>
      </c>
      <c r="JK473">
        <v>0.49</v>
      </c>
      <c r="JL473">
        <f t="shared" si="234"/>
        <v>0.49</v>
      </c>
      <c r="JW473">
        <v>777292</v>
      </c>
      <c r="JZ473">
        <v>0.5</v>
      </c>
      <c r="KA473">
        <f t="shared" si="235"/>
        <v>0.5</v>
      </c>
      <c r="KL473">
        <v>777292</v>
      </c>
      <c r="KO473">
        <v>0.45</v>
      </c>
      <c r="KP473">
        <f t="shared" si="236"/>
        <v>0.45</v>
      </c>
      <c r="LA473">
        <v>777292</v>
      </c>
      <c r="LD473">
        <v>0.47</v>
      </c>
      <c r="LE473">
        <f t="shared" si="237"/>
        <v>0.47</v>
      </c>
      <c r="LP473">
        <v>777292</v>
      </c>
      <c r="LS473">
        <v>0.49</v>
      </c>
      <c r="LT473">
        <f t="shared" si="238"/>
        <v>0.49</v>
      </c>
      <c r="ME473">
        <v>777292</v>
      </c>
      <c r="MH473">
        <v>0.47</v>
      </c>
      <c r="MI473">
        <f t="shared" si="239"/>
        <v>0.47</v>
      </c>
      <c r="MT473">
        <v>777292</v>
      </c>
      <c r="MW473">
        <v>0.45</v>
      </c>
      <c r="MX473">
        <f t="shared" si="240"/>
        <v>0.45</v>
      </c>
      <c r="NI473">
        <v>777292</v>
      </c>
      <c r="NL473">
        <v>0.51</v>
      </c>
      <c r="NM473">
        <f t="shared" si="241"/>
        <v>0.51</v>
      </c>
      <c r="NX473">
        <v>777292</v>
      </c>
      <c r="OA473">
        <v>0.51</v>
      </c>
      <c r="OB473">
        <f t="shared" si="242"/>
        <v>0.51</v>
      </c>
      <c r="OM473">
        <v>777292</v>
      </c>
      <c r="OP473">
        <v>0.53</v>
      </c>
      <c r="OQ473">
        <f t="shared" si="243"/>
        <v>0.53</v>
      </c>
      <c r="PB473">
        <v>777292</v>
      </c>
      <c r="PE473">
        <v>0.5</v>
      </c>
      <c r="PF473">
        <f t="shared" si="244"/>
        <v>0.5</v>
      </c>
      <c r="PQ473">
        <v>777292</v>
      </c>
      <c r="PT473">
        <v>0.53</v>
      </c>
      <c r="PU473">
        <f t="shared" si="245"/>
        <v>0.53</v>
      </c>
      <c r="QF473">
        <v>777292</v>
      </c>
      <c r="QI473">
        <v>0.47</v>
      </c>
      <c r="QJ473">
        <f t="shared" si="246"/>
        <v>0.47</v>
      </c>
      <c r="QU473">
        <v>777292</v>
      </c>
      <c r="QX473">
        <v>0.49</v>
      </c>
      <c r="QY473">
        <f t="shared" si="247"/>
        <v>0.49</v>
      </c>
    </row>
    <row r="474" spans="12:467" x14ac:dyDescent="0.2">
      <c r="L474">
        <v>776936</v>
      </c>
      <c r="O474">
        <v>0.51</v>
      </c>
      <c r="P474">
        <f t="shared" si="217"/>
        <v>0.51</v>
      </c>
      <c r="AA474">
        <v>776936</v>
      </c>
      <c r="AD474">
        <v>0.67</v>
      </c>
      <c r="AE474">
        <f t="shared" si="218"/>
        <v>0.67</v>
      </c>
      <c r="AP474">
        <v>776936</v>
      </c>
      <c r="AS474">
        <v>0.64</v>
      </c>
      <c r="AT474">
        <f t="shared" si="219"/>
        <v>0.64</v>
      </c>
      <c r="BE474">
        <v>776936</v>
      </c>
      <c r="BH474">
        <v>0.44</v>
      </c>
      <c r="BI474">
        <f t="shared" si="220"/>
        <v>0.44</v>
      </c>
      <c r="BT474">
        <v>776936</v>
      </c>
      <c r="BW474">
        <v>0.42</v>
      </c>
      <c r="BX474">
        <f t="shared" si="221"/>
        <v>0.42</v>
      </c>
      <c r="CI474">
        <v>776936</v>
      </c>
      <c r="CL474">
        <v>0.48</v>
      </c>
      <c r="CM474">
        <f t="shared" si="222"/>
        <v>0.48</v>
      </c>
      <c r="CX474">
        <v>776936</v>
      </c>
      <c r="DA474">
        <v>0.49</v>
      </c>
      <c r="DB474">
        <f t="shared" si="223"/>
        <v>0.49</v>
      </c>
      <c r="DM474">
        <v>776936</v>
      </c>
      <c r="DP474">
        <v>0.48</v>
      </c>
      <c r="DQ474">
        <f t="shared" si="224"/>
        <v>0.48</v>
      </c>
      <c r="EB474">
        <v>776936</v>
      </c>
      <c r="EE474">
        <v>0.49</v>
      </c>
      <c r="EF474">
        <f t="shared" si="225"/>
        <v>0.49</v>
      </c>
      <c r="EQ474">
        <v>776936</v>
      </c>
      <c r="ET474">
        <v>0.49</v>
      </c>
      <c r="EU474">
        <f t="shared" si="226"/>
        <v>0.49</v>
      </c>
      <c r="FF474">
        <v>776936</v>
      </c>
      <c r="FI474">
        <v>0.5</v>
      </c>
      <c r="FJ474">
        <f t="shared" si="227"/>
        <v>0.5</v>
      </c>
      <c r="FU474">
        <v>776936</v>
      </c>
      <c r="FX474">
        <v>0.5</v>
      </c>
      <c r="FY474">
        <f t="shared" si="228"/>
        <v>0.5</v>
      </c>
      <c r="GJ474">
        <v>776936</v>
      </c>
      <c r="GM474">
        <v>0.49</v>
      </c>
      <c r="GN474">
        <f t="shared" si="229"/>
        <v>0.49</v>
      </c>
      <c r="GY474">
        <v>776936</v>
      </c>
      <c r="HB474">
        <v>0.51</v>
      </c>
      <c r="HC474">
        <f t="shared" si="230"/>
        <v>0.51</v>
      </c>
      <c r="HN474">
        <v>776936</v>
      </c>
      <c r="HQ474">
        <v>0.45</v>
      </c>
      <c r="HR474">
        <f t="shared" si="231"/>
        <v>0.45</v>
      </c>
      <c r="ID474">
        <v>777295</v>
      </c>
      <c r="IG474">
        <v>0.4</v>
      </c>
      <c r="IH474">
        <f t="shared" si="232"/>
        <v>0.4</v>
      </c>
      <c r="IS474">
        <v>777295</v>
      </c>
      <c r="IV474">
        <v>0.39</v>
      </c>
      <c r="IW474">
        <f t="shared" si="233"/>
        <v>0.39</v>
      </c>
      <c r="JH474">
        <v>777295</v>
      </c>
      <c r="JK474">
        <v>0.4</v>
      </c>
      <c r="JL474">
        <f t="shared" si="234"/>
        <v>0.4</v>
      </c>
      <c r="JW474">
        <v>777295</v>
      </c>
      <c r="JZ474">
        <v>0.4</v>
      </c>
      <c r="KA474">
        <f t="shared" si="235"/>
        <v>0.4</v>
      </c>
      <c r="KL474">
        <v>777295</v>
      </c>
      <c r="KO474">
        <v>0.36</v>
      </c>
      <c r="KP474">
        <f t="shared" si="236"/>
        <v>0.36</v>
      </c>
      <c r="LA474">
        <v>777295</v>
      </c>
      <c r="LD474">
        <v>0.39</v>
      </c>
      <c r="LE474">
        <f t="shared" si="237"/>
        <v>0.39</v>
      </c>
      <c r="LP474">
        <v>777295</v>
      </c>
      <c r="LS474">
        <v>0.42</v>
      </c>
      <c r="LT474">
        <f t="shared" si="238"/>
        <v>0.42</v>
      </c>
      <c r="ME474">
        <v>777295</v>
      </c>
      <c r="MH474">
        <v>0.35</v>
      </c>
      <c r="MI474">
        <f t="shared" si="239"/>
        <v>0.35</v>
      </c>
      <c r="MT474">
        <v>777295</v>
      </c>
      <c r="MW474">
        <v>0.41</v>
      </c>
      <c r="MX474">
        <f t="shared" si="240"/>
        <v>0.41</v>
      </c>
      <c r="NI474">
        <v>777295</v>
      </c>
      <c r="NL474">
        <v>0.41</v>
      </c>
      <c r="NM474">
        <f t="shared" si="241"/>
        <v>0.41</v>
      </c>
      <c r="NX474">
        <v>777295</v>
      </c>
      <c r="OA474">
        <v>0.44</v>
      </c>
      <c r="OB474">
        <f t="shared" si="242"/>
        <v>0.44</v>
      </c>
      <c r="OM474">
        <v>777295</v>
      </c>
      <c r="OP474">
        <v>0.41</v>
      </c>
      <c r="OQ474">
        <f t="shared" si="243"/>
        <v>0.41</v>
      </c>
      <c r="PB474">
        <v>777295</v>
      </c>
      <c r="PE474">
        <v>0.38</v>
      </c>
      <c r="PF474">
        <f t="shared" si="244"/>
        <v>0.38</v>
      </c>
      <c r="PQ474">
        <v>777295</v>
      </c>
      <c r="PT474">
        <v>0.42</v>
      </c>
      <c r="PU474">
        <f t="shared" si="245"/>
        <v>0.42</v>
      </c>
      <c r="QF474">
        <v>777295</v>
      </c>
      <c r="QI474">
        <v>0.4</v>
      </c>
      <c r="QJ474">
        <f t="shared" si="246"/>
        <v>0.4</v>
      </c>
      <c r="QU474">
        <v>777295</v>
      </c>
      <c r="QX474">
        <v>0.41</v>
      </c>
      <c r="QY474">
        <f t="shared" si="247"/>
        <v>0.41</v>
      </c>
    </row>
    <row r="475" spans="12:467" x14ac:dyDescent="0.2">
      <c r="L475">
        <v>776937</v>
      </c>
      <c r="O475">
        <v>0.55000000000000004</v>
      </c>
      <c r="P475">
        <f t="shared" si="217"/>
        <v>0.55000000000000004</v>
      </c>
      <c r="AA475">
        <v>776937</v>
      </c>
      <c r="AD475">
        <v>0.64</v>
      </c>
      <c r="AE475">
        <f t="shared" si="218"/>
        <v>0.64</v>
      </c>
      <c r="AP475">
        <v>776937</v>
      </c>
      <c r="AS475">
        <v>0.65</v>
      </c>
      <c r="AT475">
        <f t="shared" si="219"/>
        <v>0.65</v>
      </c>
      <c r="BE475">
        <v>776937</v>
      </c>
      <c r="BH475">
        <v>0.69</v>
      </c>
      <c r="BI475">
        <f t="shared" si="220"/>
        <v>0.69</v>
      </c>
      <c r="BT475">
        <v>776937</v>
      </c>
      <c r="BW475">
        <v>0.68</v>
      </c>
      <c r="BX475">
        <f t="shared" si="221"/>
        <v>0.68</v>
      </c>
      <c r="CI475">
        <v>776937</v>
      </c>
      <c r="CL475">
        <v>0.53</v>
      </c>
      <c r="CM475">
        <f t="shared" si="222"/>
        <v>0.53</v>
      </c>
      <c r="CX475">
        <v>776937</v>
      </c>
      <c r="DA475">
        <v>0.54</v>
      </c>
      <c r="DB475">
        <f t="shared" si="223"/>
        <v>0.54</v>
      </c>
      <c r="DM475">
        <v>776937</v>
      </c>
      <c r="DP475">
        <v>0.51</v>
      </c>
      <c r="DQ475">
        <f t="shared" si="224"/>
        <v>0.51</v>
      </c>
      <c r="EB475">
        <v>776937</v>
      </c>
      <c r="EE475">
        <v>0.54</v>
      </c>
      <c r="EF475">
        <f t="shared" si="225"/>
        <v>0.54</v>
      </c>
      <c r="EQ475">
        <v>776937</v>
      </c>
      <c r="ET475">
        <v>0.54</v>
      </c>
      <c r="EU475">
        <f t="shared" si="226"/>
        <v>0.54</v>
      </c>
      <c r="FF475">
        <v>776937</v>
      </c>
      <c r="FI475">
        <v>0.52</v>
      </c>
      <c r="FJ475">
        <f t="shared" si="227"/>
        <v>0.52</v>
      </c>
      <c r="FU475">
        <v>776937</v>
      </c>
      <c r="FX475">
        <v>0.54</v>
      </c>
      <c r="FY475">
        <f t="shared" si="228"/>
        <v>0.54</v>
      </c>
      <c r="GJ475">
        <v>776937</v>
      </c>
      <c r="GM475">
        <v>0.51</v>
      </c>
      <c r="GN475">
        <f t="shared" si="229"/>
        <v>0.51</v>
      </c>
      <c r="GY475">
        <v>776937</v>
      </c>
      <c r="HB475">
        <v>0.52</v>
      </c>
      <c r="HC475">
        <f t="shared" si="230"/>
        <v>0.52</v>
      </c>
      <c r="HN475">
        <v>776937</v>
      </c>
      <c r="HQ475">
        <v>0.57999999999999996</v>
      </c>
      <c r="HR475">
        <f t="shared" si="231"/>
        <v>0.57999999999999996</v>
      </c>
      <c r="ID475">
        <v>777297</v>
      </c>
      <c r="IG475">
        <v>0.56000000000000005</v>
      </c>
      <c r="IH475">
        <f t="shared" si="232"/>
        <v>0.56000000000000005</v>
      </c>
      <c r="IS475">
        <v>777297</v>
      </c>
      <c r="IV475">
        <v>0.55000000000000004</v>
      </c>
      <c r="IW475">
        <f t="shared" si="233"/>
        <v>0.55000000000000004</v>
      </c>
      <c r="JH475">
        <v>777297</v>
      </c>
      <c r="JK475">
        <v>0.57999999999999996</v>
      </c>
      <c r="JL475">
        <f t="shared" si="234"/>
        <v>0.57999999999999996</v>
      </c>
      <c r="JW475">
        <v>777297</v>
      </c>
      <c r="JZ475">
        <v>0.54</v>
      </c>
      <c r="KA475">
        <f t="shared" si="235"/>
        <v>0.54</v>
      </c>
      <c r="KL475">
        <v>777297</v>
      </c>
      <c r="KO475">
        <v>0.59</v>
      </c>
      <c r="KP475">
        <f t="shared" si="236"/>
        <v>0.59</v>
      </c>
      <c r="LA475">
        <v>777297</v>
      </c>
      <c r="LD475">
        <v>0.56999999999999995</v>
      </c>
      <c r="LE475">
        <f t="shared" si="237"/>
        <v>0.56999999999999995</v>
      </c>
      <c r="LP475">
        <v>777297</v>
      </c>
      <c r="LS475">
        <v>0.55000000000000004</v>
      </c>
      <c r="LT475">
        <f t="shared" si="238"/>
        <v>0.55000000000000004</v>
      </c>
      <c r="ME475">
        <v>777297</v>
      </c>
      <c r="MH475">
        <v>0.59</v>
      </c>
      <c r="MI475">
        <f t="shared" si="239"/>
        <v>0.59</v>
      </c>
      <c r="MT475">
        <v>777297</v>
      </c>
      <c r="MW475">
        <v>0.6</v>
      </c>
      <c r="MX475">
        <f t="shared" si="240"/>
        <v>0.6</v>
      </c>
      <c r="NI475">
        <v>777297</v>
      </c>
      <c r="NL475">
        <v>0.54</v>
      </c>
      <c r="NM475">
        <f t="shared" si="241"/>
        <v>0.54</v>
      </c>
      <c r="NX475">
        <v>777297</v>
      </c>
      <c r="OA475">
        <v>0.55000000000000004</v>
      </c>
      <c r="OB475">
        <f t="shared" si="242"/>
        <v>0.55000000000000004</v>
      </c>
      <c r="OM475">
        <v>777297</v>
      </c>
      <c r="OP475">
        <v>0.53</v>
      </c>
      <c r="OQ475">
        <f t="shared" si="243"/>
        <v>0.53</v>
      </c>
      <c r="PB475">
        <v>777297</v>
      </c>
      <c r="PE475">
        <v>0.54</v>
      </c>
      <c r="PF475">
        <f t="shared" si="244"/>
        <v>0.54</v>
      </c>
      <c r="PQ475">
        <v>777297</v>
      </c>
      <c r="PT475">
        <v>0.57999999999999996</v>
      </c>
      <c r="PU475">
        <f t="shared" si="245"/>
        <v>0.57999999999999996</v>
      </c>
      <c r="QF475">
        <v>777297</v>
      </c>
      <c r="QI475">
        <v>0.56000000000000005</v>
      </c>
      <c r="QJ475">
        <f t="shared" si="246"/>
        <v>0.56000000000000005</v>
      </c>
      <c r="QU475">
        <v>777297</v>
      </c>
      <c r="QX475">
        <v>0.53</v>
      </c>
      <c r="QY475">
        <f t="shared" si="247"/>
        <v>0.53</v>
      </c>
    </row>
    <row r="476" spans="12:467" x14ac:dyDescent="0.2">
      <c r="L476">
        <v>776938</v>
      </c>
      <c r="O476">
        <v>0.55000000000000004</v>
      </c>
      <c r="P476">
        <f t="shared" si="217"/>
        <v>0.55000000000000004</v>
      </c>
      <c r="AA476">
        <v>776938</v>
      </c>
      <c r="AD476">
        <v>0.55000000000000004</v>
      </c>
      <c r="AE476">
        <f t="shared" si="218"/>
        <v>0.55000000000000004</v>
      </c>
      <c r="AP476">
        <v>776938</v>
      </c>
      <c r="AS476">
        <v>0.59</v>
      </c>
      <c r="AT476">
        <f t="shared" si="219"/>
        <v>0.59</v>
      </c>
      <c r="BE476">
        <v>776938</v>
      </c>
      <c r="BH476">
        <v>0.63</v>
      </c>
      <c r="BI476">
        <f t="shared" si="220"/>
        <v>0.63</v>
      </c>
      <c r="BT476">
        <v>776938</v>
      </c>
      <c r="BW476">
        <v>0.72</v>
      </c>
      <c r="BX476">
        <f t="shared" si="221"/>
        <v>0.72</v>
      </c>
      <c r="CI476">
        <v>776938</v>
      </c>
      <c r="CL476">
        <v>0.54</v>
      </c>
      <c r="CM476">
        <f t="shared" si="222"/>
        <v>0.54</v>
      </c>
      <c r="CX476">
        <v>776938</v>
      </c>
      <c r="DA476">
        <v>0.56000000000000005</v>
      </c>
      <c r="DB476">
        <f t="shared" si="223"/>
        <v>0.56000000000000005</v>
      </c>
      <c r="DM476">
        <v>776938</v>
      </c>
      <c r="DP476">
        <v>0.56000000000000005</v>
      </c>
      <c r="DQ476">
        <f t="shared" si="224"/>
        <v>0.56000000000000005</v>
      </c>
      <c r="EB476">
        <v>776938</v>
      </c>
      <c r="EE476">
        <v>0.55000000000000004</v>
      </c>
      <c r="EF476">
        <f t="shared" si="225"/>
        <v>0.55000000000000004</v>
      </c>
      <c r="EQ476">
        <v>776938</v>
      </c>
      <c r="ET476">
        <v>0.55000000000000004</v>
      </c>
      <c r="EU476">
        <f t="shared" si="226"/>
        <v>0.55000000000000004</v>
      </c>
      <c r="FF476">
        <v>776938</v>
      </c>
      <c r="FI476">
        <v>0.56000000000000005</v>
      </c>
      <c r="FJ476">
        <f t="shared" si="227"/>
        <v>0.56000000000000005</v>
      </c>
      <c r="FU476">
        <v>776938</v>
      </c>
      <c r="FX476">
        <v>0.56000000000000005</v>
      </c>
      <c r="FY476">
        <f t="shared" si="228"/>
        <v>0.56000000000000005</v>
      </c>
      <c r="GJ476">
        <v>776938</v>
      </c>
      <c r="GM476">
        <v>0.54</v>
      </c>
      <c r="GN476">
        <f t="shared" si="229"/>
        <v>0.54</v>
      </c>
      <c r="GY476">
        <v>776938</v>
      </c>
      <c r="HB476">
        <v>0.56999999999999995</v>
      </c>
      <c r="HC476">
        <f t="shared" si="230"/>
        <v>0.56999999999999995</v>
      </c>
      <c r="HN476">
        <v>776938</v>
      </c>
      <c r="HQ476">
        <v>0.59</v>
      </c>
      <c r="HR476">
        <f t="shared" si="231"/>
        <v>0.59</v>
      </c>
      <c r="ID476">
        <v>777299</v>
      </c>
      <c r="IG476">
        <v>0.5</v>
      </c>
      <c r="IH476">
        <f t="shared" si="232"/>
        <v>0.5</v>
      </c>
      <c r="IS476">
        <v>777299</v>
      </c>
      <c r="IV476">
        <v>0.52</v>
      </c>
      <c r="IW476">
        <f t="shared" si="233"/>
        <v>0.52</v>
      </c>
      <c r="JH476">
        <v>777299</v>
      </c>
      <c r="JK476">
        <v>0.51</v>
      </c>
      <c r="JL476">
        <f t="shared" si="234"/>
        <v>0.51</v>
      </c>
      <c r="JW476">
        <v>777299</v>
      </c>
      <c r="JZ476">
        <v>0.49</v>
      </c>
      <c r="KA476">
        <f t="shared" si="235"/>
        <v>0.49</v>
      </c>
      <c r="KL476">
        <v>777299</v>
      </c>
      <c r="KO476">
        <v>0.47</v>
      </c>
      <c r="KP476">
        <f t="shared" si="236"/>
        <v>0.47</v>
      </c>
      <c r="LA476">
        <v>777299</v>
      </c>
      <c r="LD476">
        <v>0.5</v>
      </c>
      <c r="LE476">
        <f t="shared" si="237"/>
        <v>0.5</v>
      </c>
      <c r="LP476">
        <v>777299</v>
      </c>
      <c r="LS476">
        <v>0.53</v>
      </c>
      <c r="LT476">
        <f t="shared" si="238"/>
        <v>0.53</v>
      </c>
      <c r="ME476">
        <v>777299</v>
      </c>
      <c r="MH476">
        <v>0.54</v>
      </c>
      <c r="MI476">
        <f t="shared" si="239"/>
        <v>0.54</v>
      </c>
      <c r="MT476">
        <v>777299</v>
      </c>
      <c r="MW476">
        <v>0.54</v>
      </c>
      <c r="MX476">
        <f t="shared" si="240"/>
        <v>0.54</v>
      </c>
      <c r="NI476">
        <v>777299</v>
      </c>
      <c r="NL476">
        <v>0.5</v>
      </c>
      <c r="NM476">
        <f t="shared" si="241"/>
        <v>0.5</v>
      </c>
      <c r="NX476">
        <v>777299</v>
      </c>
      <c r="OA476">
        <v>0.5</v>
      </c>
      <c r="OB476">
        <f t="shared" si="242"/>
        <v>0.5</v>
      </c>
      <c r="OM476">
        <v>777299</v>
      </c>
      <c r="OP476">
        <v>0.51</v>
      </c>
      <c r="OQ476">
        <f t="shared" si="243"/>
        <v>0.51</v>
      </c>
      <c r="PB476">
        <v>777299</v>
      </c>
      <c r="PE476">
        <v>0.5</v>
      </c>
      <c r="PF476">
        <f t="shared" si="244"/>
        <v>0.5</v>
      </c>
      <c r="PQ476">
        <v>777299</v>
      </c>
      <c r="PT476">
        <v>0.48</v>
      </c>
      <c r="PU476">
        <f t="shared" si="245"/>
        <v>0.48</v>
      </c>
      <c r="QF476">
        <v>777299</v>
      </c>
      <c r="QI476">
        <v>0.5</v>
      </c>
      <c r="QJ476">
        <f t="shared" si="246"/>
        <v>0.5</v>
      </c>
      <c r="QU476">
        <v>777299</v>
      </c>
      <c r="QX476">
        <v>0.51</v>
      </c>
      <c r="QY476">
        <f t="shared" si="247"/>
        <v>0.51</v>
      </c>
    </row>
    <row r="477" spans="12:467" x14ac:dyDescent="0.2">
      <c r="L477">
        <v>776939</v>
      </c>
      <c r="O477">
        <v>0.47</v>
      </c>
      <c r="P477">
        <f t="shared" si="217"/>
        <v>0.47</v>
      </c>
      <c r="AA477">
        <v>776939</v>
      </c>
      <c r="AD477">
        <v>0.47</v>
      </c>
      <c r="AE477">
        <f t="shared" si="218"/>
        <v>0.47</v>
      </c>
      <c r="AP477">
        <v>776939</v>
      </c>
      <c r="AS477">
        <v>0.36</v>
      </c>
      <c r="AT477">
        <f t="shared" si="219"/>
        <v>0.36</v>
      </c>
      <c r="BE477">
        <v>776939</v>
      </c>
      <c r="BH477">
        <v>0.4</v>
      </c>
      <c r="BI477">
        <f t="shared" si="220"/>
        <v>0.4</v>
      </c>
      <c r="BT477">
        <v>776939</v>
      </c>
      <c r="BW477">
        <v>0.36</v>
      </c>
      <c r="BX477">
        <f t="shared" si="221"/>
        <v>0.36</v>
      </c>
      <c r="CI477">
        <v>776939</v>
      </c>
      <c r="CL477">
        <v>0.46</v>
      </c>
      <c r="CM477">
        <f t="shared" si="222"/>
        <v>0.46</v>
      </c>
      <c r="CX477">
        <v>776939</v>
      </c>
      <c r="DA477">
        <v>0.43</v>
      </c>
      <c r="DB477">
        <f t="shared" si="223"/>
        <v>0.43</v>
      </c>
      <c r="DM477">
        <v>776939</v>
      </c>
      <c r="DP477">
        <v>0.43</v>
      </c>
      <c r="DQ477">
        <f t="shared" si="224"/>
        <v>0.43</v>
      </c>
      <c r="EB477">
        <v>776939</v>
      </c>
      <c r="EE477">
        <v>0.44</v>
      </c>
      <c r="EF477">
        <f t="shared" si="225"/>
        <v>0.44</v>
      </c>
      <c r="EQ477">
        <v>776939</v>
      </c>
      <c r="ET477">
        <v>0.44</v>
      </c>
      <c r="EU477">
        <f t="shared" si="226"/>
        <v>0.44</v>
      </c>
      <c r="FF477">
        <v>776939</v>
      </c>
      <c r="FI477">
        <v>0.44</v>
      </c>
      <c r="FJ477">
        <f t="shared" si="227"/>
        <v>0.44</v>
      </c>
      <c r="FU477">
        <v>776939</v>
      </c>
      <c r="FX477">
        <v>0.46</v>
      </c>
      <c r="FY477">
        <f t="shared" si="228"/>
        <v>0.46</v>
      </c>
      <c r="GJ477">
        <v>776939</v>
      </c>
      <c r="GM477">
        <v>0.42</v>
      </c>
      <c r="GN477">
        <f t="shared" si="229"/>
        <v>0.42</v>
      </c>
      <c r="GY477">
        <v>776939</v>
      </c>
      <c r="HB477">
        <v>0.43</v>
      </c>
      <c r="HC477">
        <f t="shared" si="230"/>
        <v>0.43</v>
      </c>
      <c r="HN477">
        <v>776939</v>
      </c>
      <c r="HQ477">
        <v>0.41</v>
      </c>
      <c r="HR477">
        <f t="shared" si="231"/>
        <v>0.41</v>
      </c>
      <c r="ID477">
        <v>777278</v>
      </c>
      <c r="IG477">
        <v>0.53</v>
      </c>
      <c r="IH477">
        <f t="shared" si="232"/>
        <v>0.53</v>
      </c>
      <c r="IS477">
        <v>777278</v>
      </c>
      <c r="IV477">
        <v>0.54</v>
      </c>
      <c r="IW477">
        <f t="shared" si="233"/>
        <v>0.54</v>
      </c>
      <c r="JH477">
        <v>777278</v>
      </c>
      <c r="JK477">
        <v>0.56000000000000005</v>
      </c>
      <c r="JL477">
        <f t="shared" si="234"/>
        <v>0.56000000000000005</v>
      </c>
      <c r="JW477">
        <v>777278</v>
      </c>
      <c r="JZ477">
        <v>0.56000000000000005</v>
      </c>
      <c r="KA477">
        <f t="shared" si="235"/>
        <v>0.56000000000000005</v>
      </c>
      <c r="KL477">
        <v>777278</v>
      </c>
      <c r="KO477">
        <v>0.6</v>
      </c>
      <c r="KP477">
        <f t="shared" si="236"/>
        <v>0.6</v>
      </c>
      <c r="LA477">
        <v>777278</v>
      </c>
      <c r="LD477">
        <v>0.55000000000000004</v>
      </c>
      <c r="LE477">
        <f t="shared" si="237"/>
        <v>0.55000000000000004</v>
      </c>
      <c r="LP477">
        <v>777278</v>
      </c>
      <c r="LS477">
        <v>0.53</v>
      </c>
      <c r="LT477">
        <f t="shared" si="238"/>
        <v>0.53</v>
      </c>
      <c r="ME477">
        <v>777278</v>
      </c>
      <c r="MH477">
        <v>0.59</v>
      </c>
      <c r="MI477">
        <f t="shared" si="239"/>
        <v>0.59</v>
      </c>
      <c r="MT477">
        <v>777278</v>
      </c>
      <c r="MW477">
        <v>0.59</v>
      </c>
      <c r="MX477">
        <f t="shared" si="240"/>
        <v>0.59</v>
      </c>
      <c r="NI477">
        <v>777278</v>
      </c>
      <c r="NL477">
        <v>0.53</v>
      </c>
      <c r="NM477">
        <f t="shared" si="241"/>
        <v>0.53</v>
      </c>
      <c r="NX477">
        <v>777278</v>
      </c>
      <c r="OA477">
        <v>0.55000000000000004</v>
      </c>
      <c r="OB477">
        <f t="shared" si="242"/>
        <v>0.55000000000000004</v>
      </c>
      <c r="OM477">
        <v>777278</v>
      </c>
      <c r="OP477">
        <v>0.53</v>
      </c>
      <c r="OQ477">
        <f t="shared" si="243"/>
        <v>0.53</v>
      </c>
      <c r="PB477">
        <v>777278</v>
      </c>
      <c r="PE477">
        <v>0.54</v>
      </c>
      <c r="PF477">
        <f t="shared" si="244"/>
        <v>0.54</v>
      </c>
      <c r="PQ477">
        <v>777278</v>
      </c>
      <c r="PT477">
        <v>0.56999999999999995</v>
      </c>
      <c r="PU477">
        <f t="shared" si="245"/>
        <v>0.56999999999999995</v>
      </c>
      <c r="QF477">
        <v>777278</v>
      </c>
      <c r="QI477">
        <v>0.53</v>
      </c>
      <c r="QJ477">
        <f t="shared" si="246"/>
        <v>0.53</v>
      </c>
      <c r="QU477">
        <v>777278</v>
      </c>
      <c r="QX477">
        <v>0.53</v>
      </c>
      <c r="QY477">
        <f t="shared" si="247"/>
        <v>0.53</v>
      </c>
    </row>
    <row r="478" spans="12:467" x14ac:dyDescent="0.2">
      <c r="L478">
        <v>776940</v>
      </c>
      <c r="O478">
        <v>0.55000000000000004</v>
      </c>
      <c r="P478">
        <f t="shared" si="217"/>
        <v>0.55000000000000004</v>
      </c>
      <c r="AA478">
        <v>776940</v>
      </c>
      <c r="AD478">
        <v>0.47</v>
      </c>
      <c r="AE478">
        <f t="shared" si="218"/>
        <v>0.47</v>
      </c>
      <c r="AP478">
        <v>776940</v>
      </c>
      <c r="AS478">
        <v>0.26</v>
      </c>
      <c r="AT478">
        <f t="shared" si="219"/>
        <v>0.26</v>
      </c>
      <c r="BE478">
        <v>776940</v>
      </c>
      <c r="BH478">
        <v>0.55000000000000004</v>
      </c>
      <c r="BI478">
        <f t="shared" si="220"/>
        <v>0.55000000000000004</v>
      </c>
      <c r="BT478">
        <v>776940</v>
      </c>
      <c r="BW478">
        <v>0.54</v>
      </c>
      <c r="BX478">
        <f t="shared" si="221"/>
        <v>0.54</v>
      </c>
      <c r="CI478">
        <v>776940</v>
      </c>
      <c r="CL478">
        <v>0.54</v>
      </c>
      <c r="CM478">
        <f t="shared" si="222"/>
        <v>0.54</v>
      </c>
      <c r="CX478">
        <v>776940</v>
      </c>
      <c r="DA478">
        <v>0.54</v>
      </c>
      <c r="DB478">
        <f t="shared" si="223"/>
        <v>0.54</v>
      </c>
      <c r="DM478">
        <v>776940</v>
      </c>
      <c r="DP478">
        <v>0.53</v>
      </c>
      <c r="DQ478">
        <f t="shared" si="224"/>
        <v>0.53</v>
      </c>
      <c r="EB478">
        <v>776940</v>
      </c>
      <c r="EE478">
        <v>0.51</v>
      </c>
      <c r="EF478">
        <f t="shared" si="225"/>
        <v>0.51</v>
      </c>
      <c r="EQ478">
        <v>776940</v>
      </c>
      <c r="ET478">
        <v>0.51</v>
      </c>
      <c r="EU478">
        <f t="shared" si="226"/>
        <v>0.51</v>
      </c>
      <c r="FF478">
        <v>776940</v>
      </c>
      <c r="FI478">
        <v>0.53</v>
      </c>
      <c r="FJ478">
        <f t="shared" si="227"/>
        <v>0.53</v>
      </c>
      <c r="FU478">
        <v>776940</v>
      </c>
      <c r="FX478">
        <v>0.51</v>
      </c>
      <c r="FY478">
        <f t="shared" si="228"/>
        <v>0.51</v>
      </c>
      <c r="GJ478">
        <v>776940</v>
      </c>
      <c r="GM478">
        <v>0.53</v>
      </c>
      <c r="GN478">
        <f t="shared" si="229"/>
        <v>0.53</v>
      </c>
      <c r="GY478">
        <v>776940</v>
      </c>
      <c r="HB478">
        <v>0.57999999999999996</v>
      </c>
      <c r="HC478">
        <f t="shared" si="230"/>
        <v>0.57999999999999996</v>
      </c>
      <c r="HN478">
        <v>776940</v>
      </c>
      <c r="HQ478">
        <v>0.48</v>
      </c>
      <c r="HR478">
        <f t="shared" si="231"/>
        <v>0.48</v>
      </c>
      <c r="ID478">
        <v>777281</v>
      </c>
      <c r="IG478">
        <v>0.54</v>
      </c>
      <c r="IH478">
        <f t="shared" si="232"/>
        <v>0.54</v>
      </c>
      <c r="IS478">
        <v>777281</v>
      </c>
      <c r="IV478">
        <v>0.54</v>
      </c>
      <c r="IW478">
        <f t="shared" si="233"/>
        <v>0.54</v>
      </c>
      <c r="JH478">
        <v>777281</v>
      </c>
      <c r="JK478">
        <v>0.6</v>
      </c>
      <c r="JL478">
        <f t="shared" si="234"/>
        <v>0.6</v>
      </c>
      <c r="JW478">
        <v>777281</v>
      </c>
      <c r="JZ478">
        <v>0.56000000000000005</v>
      </c>
      <c r="KA478">
        <f t="shared" si="235"/>
        <v>0.56000000000000005</v>
      </c>
      <c r="KL478">
        <v>777281</v>
      </c>
      <c r="KO478">
        <v>0.59</v>
      </c>
      <c r="KP478">
        <f t="shared" si="236"/>
        <v>0.59</v>
      </c>
      <c r="LA478">
        <v>777281</v>
      </c>
      <c r="LD478">
        <v>0.54</v>
      </c>
      <c r="LE478">
        <f t="shared" si="237"/>
        <v>0.54</v>
      </c>
      <c r="LP478">
        <v>777281</v>
      </c>
      <c r="LS478">
        <v>0.54</v>
      </c>
      <c r="LT478">
        <f t="shared" si="238"/>
        <v>0.54</v>
      </c>
      <c r="ME478">
        <v>777281</v>
      </c>
      <c r="MH478">
        <v>0.56999999999999995</v>
      </c>
      <c r="MI478">
        <f t="shared" si="239"/>
        <v>0.56999999999999995</v>
      </c>
      <c r="MT478">
        <v>777281</v>
      </c>
      <c r="MW478">
        <v>0.6</v>
      </c>
      <c r="MX478">
        <f t="shared" si="240"/>
        <v>0.6</v>
      </c>
      <c r="NI478">
        <v>777281</v>
      </c>
      <c r="NL478">
        <v>0.54</v>
      </c>
      <c r="NM478">
        <f t="shared" si="241"/>
        <v>0.54</v>
      </c>
      <c r="NX478">
        <v>777281</v>
      </c>
      <c r="OA478">
        <v>0.56000000000000005</v>
      </c>
      <c r="OB478">
        <f t="shared" si="242"/>
        <v>0.56000000000000005</v>
      </c>
      <c r="OM478">
        <v>777281</v>
      </c>
      <c r="OP478">
        <v>0.56000000000000005</v>
      </c>
      <c r="OQ478">
        <f t="shared" si="243"/>
        <v>0.56000000000000005</v>
      </c>
      <c r="PB478">
        <v>777281</v>
      </c>
      <c r="PE478">
        <v>0.53</v>
      </c>
      <c r="PF478">
        <f t="shared" si="244"/>
        <v>0.53</v>
      </c>
      <c r="PQ478">
        <v>777281</v>
      </c>
      <c r="PT478">
        <v>0.55000000000000004</v>
      </c>
      <c r="PU478">
        <f t="shared" si="245"/>
        <v>0.55000000000000004</v>
      </c>
      <c r="QF478">
        <v>777281</v>
      </c>
      <c r="QI478">
        <v>0.53</v>
      </c>
      <c r="QJ478">
        <f t="shared" si="246"/>
        <v>0.53</v>
      </c>
      <c r="QU478">
        <v>777281</v>
      </c>
      <c r="QX478">
        <v>0.55000000000000004</v>
      </c>
      <c r="QY478">
        <f t="shared" si="247"/>
        <v>0.55000000000000004</v>
      </c>
    </row>
    <row r="479" spans="12:467" x14ac:dyDescent="0.2">
      <c r="L479">
        <v>776941</v>
      </c>
      <c r="O479">
        <v>0.43</v>
      </c>
      <c r="P479">
        <f t="shared" si="217"/>
        <v>0.43</v>
      </c>
      <c r="AA479">
        <v>776941</v>
      </c>
      <c r="AD479">
        <v>0.36</v>
      </c>
      <c r="AE479">
        <f t="shared" si="218"/>
        <v>0.36</v>
      </c>
      <c r="AP479">
        <v>776941</v>
      </c>
      <c r="AS479">
        <v>0.25</v>
      </c>
      <c r="AT479">
        <f t="shared" si="219"/>
        <v>0.25</v>
      </c>
      <c r="BE479">
        <v>776941</v>
      </c>
      <c r="BH479">
        <v>0.32</v>
      </c>
      <c r="BI479">
        <f t="shared" si="220"/>
        <v>0.32</v>
      </c>
      <c r="BT479">
        <v>776941</v>
      </c>
      <c r="BW479">
        <v>0.28000000000000003</v>
      </c>
      <c r="BX479">
        <f t="shared" si="221"/>
        <v>0.28000000000000003</v>
      </c>
      <c r="CI479">
        <v>776941</v>
      </c>
      <c r="CL479">
        <v>0.42</v>
      </c>
      <c r="CM479">
        <f t="shared" si="222"/>
        <v>0.42</v>
      </c>
      <c r="CX479">
        <v>776941</v>
      </c>
      <c r="DA479">
        <v>0.43</v>
      </c>
      <c r="DB479">
        <f t="shared" si="223"/>
        <v>0.43</v>
      </c>
      <c r="DM479">
        <v>776941</v>
      </c>
      <c r="DP479">
        <v>0.45</v>
      </c>
      <c r="DQ479">
        <f t="shared" si="224"/>
        <v>0.45</v>
      </c>
      <c r="EB479">
        <v>776941</v>
      </c>
      <c r="EE479">
        <v>0.42</v>
      </c>
      <c r="EF479">
        <f t="shared" si="225"/>
        <v>0.42</v>
      </c>
      <c r="EQ479">
        <v>776941</v>
      </c>
      <c r="ET479">
        <v>0.42</v>
      </c>
      <c r="EU479">
        <f t="shared" si="226"/>
        <v>0.42</v>
      </c>
      <c r="FF479">
        <v>776941</v>
      </c>
      <c r="FI479">
        <v>0.45</v>
      </c>
      <c r="FJ479">
        <f t="shared" si="227"/>
        <v>0.45</v>
      </c>
      <c r="FU479">
        <v>776941</v>
      </c>
      <c r="FX479">
        <v>0.48</v>
      </c>
      <c r="FY479">
        <f t="shared" si="228"/>
        <v>0.48</v>
      </c>
      <c r="GJ479">
        <v>776941</v>
      </c>
      <c r="GM479">
        <v>0.42</v>
      </c>
      <c r="GN479">
        <f t="shared" si="229"/>
        <v>0.42</v>
      </c>
      <c r="GY479">
        <v>776941</v>
      </c>
      <c r="HB479">
        <v>0.52</v>
      </c>
      <c r="HC479">
        <f t="shared" si="230"/>
        <v>0.52</v>
      </c>
      <c r="HN479">
        <v>776941</v>
      </c>
      <c r="HQ479">
        <v>0.38</v>
      </c>
      <c r="HR479">
        <f t="shared" si="231"/>
        <v>0.38</v>
      </c>
      <c r="ID479">
        <v>777283</v>
      </c>
      <c r="IG479">
        <v>0.41</v>
      </c>
      <c r="IH479">
        <f t="shared" si="232"/>
        <v>0.41</v>
      </c>
      <c r="IS479">
        <v>777283</v>
      </c>
      <c r="IV479">
        <v>0.39</v>
      </c>
      <c r="IW479">
        <f t="shared" si="233"/>
        <v>0.39</v>
      </c>
      <c r="JH479">
        <v>777283</v>
      </c>
      <c r="JK479">
        <v>0.4</v>
      </c>
      <c r="JL479">
        <f t="shared" si="234"/>
        <v>0.4</v>
      </c>
      <c r="JW479">
        <v>777283</v>
      </c>
      <c r="JZ479">
        <v>0.41</v>
      </c>
      <c r="KA479">
        <f t="shared" si="235"/>
        <v>0.41</v>
      </c>
      <c r="KL479">
        <v>777283</v>
      </c>
      <c r="KO479">
        <v>0.36</v>
      </c>
      <c r="KP479">
        <f t="shared" si="236"/>
        <v>0.36</v>
      </c>
      <c r="LA479">
        <v>777283</v>
      </c>
      <c r="LD479">
        <v>0.42</v>
      </c>
      <c r="LE479">
        <f t="shared" si="237"/>
        <v>0.42</v>
      </c>
      <c r="LP479">
        <v>777283</v>
      </c>
      <c r="LS479">
        <v>0.42</v>
      </c>
      <c r="LT479">
        <f t="shared" si="238"/>
        <v>0.42</v>
      </c>
      <c r="ME479">
        <v>777283</v>
      </c>
      <c r="MH479">
        <v>0.38</v>
      </c>
      <c r="MI479">
        <f t="shared" si="239"/>
        <v>0.38</v>
      </c>
      <c r="MT479">
        <v>777283</v>
      </c>
      <c r="MW479">
        <v>0.33</v>
      </c>
      <c r="MX479">
        <f t="shared" si="240"/>
        <v>0.33</v>
      </c>
      <c r="NI479">
        <v>777283</v>
      </c>
      <c r="NL479">
        <v>0.41</v>
      </c>
      <c r="NM479">
        <f t="shared" si="241"/>
        <v>0.41</v>
      </c>
      <c r="NX479">
        <v>777283</v>
      </c>
      <c r="OA479">
        <v>0.43</v>
      </c>
      <c r="OB479">
        <f t="shared" si="242"/>
        <v>0.43</v>
      </c>
      <c r="OM479">
        <v>777283</v>
      </c>
      <c r="OP479">
        <v>0.41</v>
      </c>
      <c r="OQ479">
        <f t="shared" si="243"/>
        <v>0.41</v>
      </c>
      <c r="PB479">
        <v>777283</v>
      </c>
      <c r="PE479">
        <v>0.39</v>
      </c>
      <c r="PF479">
        <f t="shared" si="244"/>
        <v>0.39</v>
      </c>
      <c r="PQ479">
        <v>777283</v>
      </c>
      <c r="PT479">
        <v>0.41</v>
      </c>
      <c r="PU479">
        <f t="shared" si="245"/>
        <v>0.41</v>
      </c>
      <c r="QF479">
        <v>777283</v>
      </c>
      <c r="QI479">
        <v>0.36</v>
      </c>
      <c r="QJ479">
        <f t="shared" si="246"/>
        <v>0.36</v>
      </c>
      <c r="QU479">
        <v>777283</v>
      </c>
      <c r="QX479">
        <v>0.38</v>
      </c>
      <c r="QY479">
        <f t="shared" si="247"/>
        <v>0.38</v>
      </c>
    </row>
    <row r="480" spans="12:467" x14ac:dyDescent="0.2">
      <c r="L480">
        <v>776948</v>
      </c>
      <c r="O480">
        <v>0.5</v>
      </c>
      <c r="P480">
        <f t="shared" si="217"/>
        <v>0.5</v>
      </c>
      <c r="AA480">
        <v>776948</v>
      </c>
      <c r="AD480">
        <v>0.34</v>
      </c>
      <c r="AE480">
        <f t="shared" si="218"/>
        <v>0.34</v>
      </c>
      <c r="AP480">
        <v>776948</v>
      </c>
      <c r="AS480">
        <v>0.27</v>
      </c>
      <c r="AT480">
        <f t="shared" si="219"/>
        <v>0.27</v>
      </c>
      <c r="BE480">
        <v>776948</v>
      </c>
      <c r="BH480">
        <v>0.37</v>
      </c>
      <c r="BI480">
        <f t="shared" si="220"/>
        <v>0.37</v>
      </c>
      <c r="BT480">
        <v>776948</v>
      </c>
      <c r="BW480">
        <v>0.2</v>
      </c>
      <c r="BX480">
        <f t="shared" si="221"/>
        <v>0.2</v>
      </c>
      <c r="CI480">
        <v>776948</v>
      </c>
      <c r="CL480">
        <v>0.48</v>
      </c>
      <c r="CM480">
        <f t="shared" si="222"/>
        <v>0.48</v>
      </c>
      <c r="CX480">
        <v>776948</v>
      </c>
      <c r="DA480">
        <v>0.5</v>
      </c>
      <c r="DB480">
        <f t="shared" si="223"/>
        <v>0.5</v>
      </c>
      <c r="DM480">
        <v>776948</v>
      </c>
      <c r="DP480">
        <v>0.5</v>
      </c>
      <c r="DQ480">
        <f t="shared" si="224"/>
        <v>0.5</v>
      </c>
      <c r="EB480">
        <v>776948</v>
      </c>
      <c r="EE480">
        <v>0.5</v>
      </c>
      <c r="EF480">
        <f t="shared" si="225"/>
        <v>0.5</v>
      </c>
      <c r="EQ480">
        <v>776948</v>
      </c>
      <c r="ET480">
        <v>0.5</v>
      </c>
      <c r="EU480">
        <f t="shared" si="226"/>
        <v>0.5</v>
      </c>
      <c r="FF480">
        <v>776948</v>
      </c>
      <c r="FI480">
        <v>0.49</v>
      </c>
      <c r="FJ480">
        <f t="shared" si="227"/>
        <v>0.49</v>
      </c>
      <c r="FU480">
        <v>776948</v>
      </c>
      <c r="FX480">
        <v>0.47</v>
      </c>
      <c r="FY480">
        <f t="shared" si="228"/>
        <v>0.47</v>
      </c>
      <c r="GJ480">
        <v>776948</v>
      </c>
      <c r="GM480">
        <v>0.49</v>
      </c>
      <c r="GN480">
        <f t="shared" si="229"/>
        <v>0.49</v>
      </c>
      <c r="GY480">
        <v>776948</v>
      </c>
      <c r="HB480">
        <v>0.52</v>
      </c>
      <c r="HC480">
        <f t="shared" si="230"/>
        <v>0.52</v>
      </c>
      <c r="HN480">
        <v>776948</v>
      </c>
      <c r="HQ480">
        <v>0.38</v>
      </c>
      <c r="HR480">
        <f t="shared" si="231"/>
        <v>0.38</v>
      </c>
      <c r="ID480">
        <v>777285</v>
      </c>
      <c r="IG480">
        <v>0.47</v>
      </c>
      <c r="IH480">
        <f t="shared" si="232"/>
        <v>0.47</v>
      </c>
      <c r="IS480">
        <v>777285</v>
      </c>
      <c r="IV480">
        <v>0.42</v>
      </c>
      <c r="IW480">
        <f t="shared" si="233"/>
        <v>0.42</v>
      </c>
      <c r="JH480">
        <v>777285</v>
      </c>
      <c r="JK480">
        <v>0.51</v>
      </c>
      <c r="JL480">
        <f t="shared" si="234"/>
        <v>0.51</v>
      </c>
      <c r="JW480">
        <v>777285</v>
      </c>
      <c r="JZ480">
        <v>0.47</v>
      </c>
      <c r="KA480">
        <f t="shared" si="235"/>
        <v>0.47</v>
      </c>
      <c r="KL480">
        <v>777285</v>
      </c>
      <c r="KO480">
        <v>0.49</v>
      </c>
      <c r="KP480">
        <f t="shared" si="236"/>
        <v>0.49</v>
      </c>
      <c r="LA480">
        <v>777285</v>
      </c>
      <c r="LD480">
        <v>0.46</v>
      </c>
      <c r="LE480">
        <f t="shared" si="237"/>
        <v>0.46</v>
      </c>
      <c r="LP480">
        <v>777285</v>
      </c>
      <c r="LS480">
        <v>0.46</v>
      </c>
      <c r="LT480">
        <f t="shared" si="238"/>
        <v>0.46</v>
      </c>
      <c r="ME480">
        <v>777285</v>
      </c>
      <c r="MH480">
        <v>0.56000000000000005</v>
      </c>
      <c r="MI480">
        <f t="shared" si="239"/>
        <v>0.56000000000000005</v>
      </c>
      <c r="MT480">
        <v>777285</v>
      </c>
      <c r="MW480">
        <v>0.5</v>
      </c>
      <c r="MX480">
        <f t="shared" si="240"/>
        <v>0.5</v>
      </c>
      <c r="NI480">
        <v>777285</v>
      </c>
      <c r="NL480">
        <v>0.42</v>
      </c>
      <c r="NM480">
        <f t="shared" si="241"/>
        <v>0.42</v>
      </c>
      <c r="NX480">
        <v>777285</v>
      </c>
      <c r="OA480">
        <v>0.49</v>
      </c>
      <c r="OB480">
        <f t="shared" si="242"/>
        <v>0.49</v>
      </c>
      <c r="OM480">
        <v>777285</v>
      </c>
      <c r="OP480">
        <v>0.48</v>
      </c>
      <c r="OQ480">
        <f t="shared" si="243"/>
        <v>0.48</v>
      </c>
      <c r="PB480">
        <v>777285</v>
      </c>
      <c r="PE480">
        <v>0.49</v>
      </c>
      <c r="PF480">
        <f t="shared" si="244"/>
        <v>0.49</v>
      </c>
      <c r="PQ480">
        <v>777285</v>
      </c>
      <c r="PT480">
        <v>0.45</v>
      </c>
      <c r="PU480">
        <f t="shared" si="245"/>
        <v>0.45</v>
      </c>
      <c r="QF480">
        <v>777285</v>
      </c>
      <c r="QI480">
        <v>0.48</v>
      </c>
      <c r="QJ480">
        <f t="shared" si="246"/>
        <v>0.48</v>
      </c>
      <c r="QU480">
        <v>777285</v>
      </c>
      <c r="QX480">
        <v>0.47</v>
      </c>
      <c r="QY480">
        <f t="shared" si="247"/>
        <v>0.47</v>
      </c>
    </row>
    <row r="481" spans="12:467" x14ac:dyDescent="0.2">
      <c r="L481">
        <v>776927</v>
      </c>
      <c r="O481">
        <v>0.47</v>
      </c>
      <c r="P481">
        <f t="shared" si="217"/>
        <v>0.47</v>
      </c>
      <c r="AA481">
        <v>776927</v>
      </c>
      <c r="AD481">
        <v>0.39</v>
      </c>
      <c r="AE481">
        <f t="shared" si="218"/>
        <v>0.39</v>
      </c>
      <c r="AP481">
        <v>776927</v>
      </c>
      <c r="AS481">
        <v>0.19</v>
      </c>
      <c r="AT481">
        <f t="shared" si="219"/>
        <v>0.19</v>
      </c>
      <c r="BE481">
        <v>776927</v>
      </c>
      <c r="BH481">
        <v>0.44</v>
      </c>
      <c r="BI481">
        <f t="shared" si="220"/>
        <v>0.44</v>
      </c>
      <c r="BT481">
        <v>776927</v>
      </c>
      <c r="BW481">
        <v>0.35</v>
      </c>
      <c r="BX481">
        <f t="shared" si="221"/>
        <v>0.35</v>
      </c>
      <c r="CI481">
        <v>776927</v>
      </c>
      <c r="CL481">
        <v>0.46</v>
      </c>
      <c r="CM481">
        <f t="shared" si="222"/>
        <v>0.46</v>
      </c>
      <c r="CX481">
        <v>776927</v>
      </c>
      <c r="DA481">
        <v>0.47</v>
      </c>
      <c r="DB481">
        <f t="shared" si="223"/>
        <v>0.47</v>
      </c>
      <c r="DM481">
        <v>776927</v>
      </c>
      <c r="DP481">
        <v>0.46</v>
      </c>
      <c r="DQ481">
        <f t="shared" si="224"/>
        <v>0.46</v>
      </c>
      <c r="EB481">
        <v>776927</v>
      </c>
      <c r="EE481">
        <v>0.49</v>
      </c>
      <c r="EF481">
        <f t="shared" si="225"/>
        <v>0.49</v>
      </c>
      <c r="EQ481">
        <v>776927</v>
      </c>
      <c r="ET481">
        <v>0.49</v>
      </c>
      <c r="EU481">
        <f t="shared" si="226"/>
        <v>0.49</v>
      </c>
      <c r="FF481">
        <v>776927</v>
      </c>
      <c r="FI481">
        <v>0.48</v>
      </c>
      <c r="FJ481">
        <f t="shared" si="227"/>
        <v>0.48</v>
      </c>
      <c r="FU481">
        <v>776927</v>
      </c>
      <c r="FX481">
        <v>0.47</v>
      </c>
      <c r="FY481">
        <f t="shared" si="228"/>
        <v>0.47</v>
      </c>
      <c r="GJ481">
        <v>776927</v>
      </c>
      <c r="GM481">
        <v>0.45</v>
      </c>
      <c r="GN481">
        <f t="shared" si="229"/>
        <v>0.45</v>
      </c>
      <c r="GY481">
        <v>776927</v>
      </c>
      <c r="HB481">
        <v>0.49</v>
      </c>
      <c r="HC481">
        <f t="shared" si="230"/>
        <v>0.49</v>
      </c>
      <c r="HN481">
        <v>776927</v>
      </c>
      <c r="HQ481">
        <v>0.43</v>
      </c>
      <c r="HR481">
        <f t="shared" si="231"/>
        <v>0.43</v>
      </c>
      <c r="ID481">
        <v>777288</v>
      </c>
      <c r="IG481">
        <v>0.54</v>
      </c>
      <c r="IH481">
        <f t="shared" si="232"/>
        <v>0.54</v>
      </c>
      <c r="IS481">
        <v>777288</v>
      </c>
      <c r="IV481">
        <v>0.52</v>
      </c>
      <c r="IW481">
        <f t="shared" si="233"/>
        <v>0.52</v>
      </c>
      <c r="JH481">
        <v>777288</v>
      </c>
      <c r="JK481">
        <v>0.54</v>
      </c>
      <c r="JL481">
        <f t="shared" si="234"/>
        <v>0.54</v>
      </c>
      <c r="JW481">
        <v>777288</v>
      </c>
      <c r="JZ481">
        <v>0.55000000000000004</v>
      </c>
      <c r="KA481">
        <f t="shared" si="235"/>
        <v>0.55000000000000004</v>
      </c>
      <c r="KL481">
        <v>777288</v>
      </c>
      <c r="KO481">
        <v>0.48</v>
      </c>
      <c r="KP481">
        <f t="shared" si="236"/>
        <v>0.48</v>
      </c>
      <c r="LA481">
        <v>777288</v>
      </c>
      <c r="LD481">
        <v>0.55000000000000004</v>
      </c>
      <c r="LE481">
        <f t="shared" si="237"/>
        <v>0.55000000000000004</v>
      </c>
      <c r="LP481">
        <v>777288</v>
      </c>
      <c r="LS481">
        <v>0.52</v>
      </c>
      <c r="LT481">
        <f t="shared" si="238"/>
        <v>0.52</v>
      </c>
      <c r="ME481">
        <v>777288</v>
      </c>
      <c r="MH481">
        <v>0.5</v>
      </c>
      <c r="MI481">
        <f t="shared" si="239"/>
        <v>0.5</v>
      </c>
      <c r="MT481">
        <v>777288</v>
      </c>
      <c r="MW481">
        <v>0.63</v>
      </c>
      <c r="MX481">
        <f t="shared" si="240"/>
        <v>0.63</v>
      </c>
      <c r="NI481">
        <v>777288</v>
      </c>
      <c r="NL481">
        <v>0.52</v>
      </c>
      <c r="NM481">
        <f t="shared" si="241"/>
        <v>0.52</v>
      </c>
      <c r="NX481">
        <v>777288</v>
      </c>
      <c r="OA481">
        <v>0.53</v>
      </c>
      <c r="OB481">
        <f t="shared" si="242"/>
        <v>0.53</v>
      </c>
      <c r="OM481">
        <v>777288</v>
      </c>
      <c r="OP481">
        <v>0.55000000000000004</v>
      </c>
      <c r="OQ481">
        <f t="shared" si="243"/>
        <v>0.55000000000000004</v>
      </c>
      <c r="PB481">
        <v>777288</v>
      </c>
      <c r="PE481">
        <v>0.55000000000000004</v>
      </c>
      <c r="PF481">
        <f t="shared" si="244"/>
        <v>0.55000000000000004</v>
      </c>
      <c r="PQ481">
        <v>777288</v>
      </c>
      <c r="PT481">
        <v>0.55000000000000004</v>
      </c>
      <c r="PU481">
        <f t="shared" si="245"/>
        <v>0.55000000000000004</v>
      </c>
      <c r="QF481">
        <v>777288</v>
      </c>
      <c r="QI481">
        <v>0.55000000000000004</v>
      </c>
      <c r="QJ481">
        <f t="shared" si="246"/>
        <v>0.55000000000000004</v>
      </c>
      <c r="QU481">
        <v>777288</v>
      </c>
      <c r="QX481">
        <v>0.53</v>
      </c>
      <c r="QY481">
        <f t="shared" si="247"/>
        <v>0.53</v>
      </c>
    </row>
    <row r="482" spans="12:467" x14ac:dyDescent="0.2">
      <c r="L482">
        <v>776913</v>
      </c>
      <c r="O482">
        <v>0.55000000000000004</v>
      </c>
      <c r="P482">
        <f t="shared" si="217"/>
        <v>0.55000000000000004</v>
      </c>
      <c r="AA482">
        <v>776913</v>
      </c>
      <c r="AD482">
        <v>0.52</v>
      </c>
      <c r="AE482">
        <f t="shared" si="218"/>
        <v>0.52</v>
      </c>
      <c r="AP482">
        <v>776913</v>
      </c>
      <c r="AS482">
        <v>0.62</v>
      </c>
      <c r="AT482">
        <f t="shared" si="219"/>
        <v>0.62</v>
      </c>
      <c r="BE482">
        <v>776913</v>
      </c>
      <c r="BH482">
        <v>0.51</v>
      </c>
      <c r="BI482">
        <f t="shared" si="220"/>
        <v>0.51</v>
      </c>
      <c r="BT482">
        <v>776913</v>
      </c>
      <c r="BW482">
        <v>0.56000000000000005</v>
      </c>
      <c r="BX482">
        <f t="shared" si="221"/>
        <v>0.56000000000000005</v>
      </c>
      <c r="CI482">
        <v>776913</v>
      </c>
      <c r="CL482">
        <v>0.54</v>
      </c>
      <c r="CM482">
        <f t="shared" si="222"/>
        <v>0.54</v>
      </c>
      <c r="CX482">
        <v>776913</v>
      </c>
      <c r="DA482">
        <v>0.54</v>
      </c>
      <c r="DB482">
        <f t="shared" si="223"/>
        <v>0.54</v>
      </c>
      <c r="DM482">
        <v>776913</v>
      </c>
      <c r="DP482">
        <v>0.55000000000000004</v>
      </c>
      <c r="DQ482">
        <f t="shared" si="224"/>
        <v>0.55000000000000004</v>
      </c>
      <c r="EB482">
        <v>776913</v>
      </c>
      <c r="EE482">
        <v>0.55000000000000004</v>
      </c>
      <c r="EF482">
        <f t="shared" si="225"/>
        <v>0.55000000000000004</v>
      </c>
      <c r="EQ482">
        <v>776913</v>
      </c>
      <c r="ET482">
        <v>0.55000000000000004</v>
      </c>
      <c r="EU482">
        <f t="shared" si="226"/>
        <v>0.55000000000000004</v>
      </c>
      <c r="FF482">
        <v>776913</v>
      </c>
      <c r="FI482">
        <v>0.54</v>
      </c>
      <c r="FJ482">
        <f t="shared" si="227"/>
        <v>0.54</v>
      </c>
      <c r="FU482">
        <v>776913</v>
      </c>
      <c r="FX482">
        <v>0.53</v>
      </c>
      <c r="FY482">
        <f t="shared" si="228"/>
        <v>0.53</v>
      </c>
      <c r="GJ482">
        <v>776913</v>
      </c>
      <c r="GM482">
        <v>0.54</v>
      </c>
      <c r="GN482">
        <f t="shared" si="229"/>
        <v>0.54</v>
      </c>
      <c r="GY482">
        <v>776913</v>
      </c>
      <c r="HB482">
        <v>0.57999999999999996</v>
      </c>
      <c r="HC482">
        <f t="shared" si="230"/>
        <v>0.57999999999999996</v>
      </c>
      <c r="HN482">
        <v>776913</v>
      </c>
      <c r="HQ482">
        <v>0.52</v>
      </c>
      <c r="HR482">
        <f t="shared" si="231"/>
        <v>0.52</v>
      </c>
      <c r="ID482">
        <v>777293</v>
      </c>
      <c r="IG482">
        <v>0.49</v>
      </c>
      <c r="IH482">
        <f t="shared" si="232"/>
        <v>0.49</v>
      </c>
      <c r="IS482">
        <v>777293</v>
      </c>
      <c r="IV482">
        <v>0.42</v>
      </c>
      <c r="IW482">
        <f t="shared" si="233"/>
        <v>0.42</v>
      </c>
      <c r="JH482">
        <v>777293</v>
      </c>
      <c r="JK482">
        <v>0.47</v>
      </c>
      <c r="JL482">
        <f t="shared" si="234"/>
        <v>0.47</v>
      </c>
      <c r="JW482">
        <v>777293</v>
      </c>
      <c r="JZ482">
        <v>0.45</v>
      </c>
      <c r="KA482">
        <f t="shared" si="235"/>
        <v>0.45</v>
      </c>
      <c r="KL482">
        <v>777293</v>
      </c>
      <c r="KO482">
        <v>0.38</v>
      </c>
      <c r="KP482">
        <f t="shared" si="236"/>
        <v>0.38</v>
      </c>
      <c r="LA482">
        <v>777293</v>
      </c>
      <c r="LD482">
        <v>0.49</v>
      </c>
      <c r="LE482">
        <f t="shared" si="237"/>
        <v>0.49</v>
      </c>
      <c r="LP482">
        <v>777293</v>
      </c>
      <c r="LS482">
        <v>0.44</v>
      </c>
      <c r="LT482">
        <f t="shared" si="238"/>
        <v>0.44</v>
      </c>
      <c r="ME482">
        <v>777293</v>
      </c>
      <c r="MH482">
        <v>0.45</v>
      </c>
      <c r="MI482">
        <f t="shared" si="239"/>
        <v>0.45</v>
      </c>
      <c r="MT482">
        <v>777293</v>
      </c>
      <c r="MW482">
        <v>0.5</v>
      </c>
      <c r="MX482">
        <f t="shared" si="240"/>
        <v>0.5</v>
      </c>
      <c r="NI482">
        <v>777293</v>
      </c>
      <c r="NL482">
        <v>0.41</v>
      </c>
      <c r="NM482">
        <f t="shared" si="241"/>
        <v>0.41</v>
      </c>
      <c r="NX482">
        <v>777293</v>
      </c>
      <c r="OA482">
        <v>0.47</v>
      </c>
      <c r="OB482">
        <f t="shared" si="242"/>
        <v>0.47</v>
      </c>
      <c r="OM482">
        <v>777293</v>
      </c>
      <c r="OP482">
        <v>0.45</v>
      </c>
      <c r="OQ482">
        <f t="shared" si="243"/>
        <v>0.45</v>
      </c>
      <c r="PB482">
        <v>777293</v>
      </c>
      <c r="PE482">
        <v>0.47</v>
      </c>
      <c r="PF482">
        <f t="shared" si="244"/>
        <v>0.47</v>
      </c>
      <c r="PQ482">
        <v>777293</v>
      </c>
      <c r="PT482">
        <v>0.46</v>
      </c>
      <c r="PU482">
        <f t="shared" si="245"/>
        <v>0.46</v>
      </c>
      <c r="QF482">
        <v>777293</v>
      </c>
      <c r="QI482">
        <v>0.38</v>
      </c>
      <c r="QJ482">
        <f t="shared" si="246"/>
        <v>0.38</v>
      </c>
      <c r="QU482">
        <v>777293</v>
      </c>
      <c r="QX482">
        <v>0.44</v>
      </c>
      <c r="QY482">
        <f t="shared" si="247"/>
        <v>0.44</v>
      </c>
    </row>
    <row r="483" spans="12:467" x14ac:dyDescent="0.2">
      <c r="L483">
        <v>776914</v>
      </c>
      <c r="O483">
        <v>0.49</v>
      </c>
      <c r="P483">
        <f t="shared" si="217"/>
        <v>0.49</v>
      </c>
      <c r="AA483">
        <v>776914</v>
      </c>
      <c r="AD483">
        <v>0.41</v>
      </c>
      <c r="AE483">
        <f t="shared" si="218"/>
        <v>0.41</v>
      </c>
      <c r="AP483">
        <v>776914</v>
      </c>
      <c r="AS483">
        <v>0.54</v>
      </c>
      <c r="AT483">
        <f t="shared" si="219"/>
        <v>0.54</v>
      </c>
      <c r="BE483">
        <v>776914</v>
      </c>
      <c r="BH483">
        <v>0.45</v>
      </c>
      <c r="BI483">
        <f t="shared" si="220"/>
        <v>0.45</v>
      </c>
      <c r="BT483">
        <v>776914</v>
      </c>
      <c r="BW483">
        <v>0.59</v>
      </c>
      <c r="BX483">
        <f t="shared" si="221"/>
        <v>0.59</v>
      </c>
      <c r="CI483">
        <v>776914</v>
      </c>
      <c r="CL483">
        <v>0.5</v>
      </c>
      <c r="CM483">
        <f t="shared" si="222"/>
        <v>0.5</v>
      </c>
      <c r="CX483">
        <v>776914</v>
      </c>
      <c r="DA483">
        <v>0.49</v>
      </c>
      <c r="DB483">
        <f t="shared" si="223"/>
        <v>0.49</v>
      </c>
      <c r="DM483">
        <v>776914</v>
      </c>
      <c r="DP483">
        <v>0.53</v>
      </c>
      <c r="DQ483">
        <f t="shared" si="224"/>
        <v>0.53</v>
      </c>
      <c r="EB483">
        <v>776914</v>
      </c>
      <c r="EE483">
        <v>0.5</v>
      </c>
      <c r="EF483">
        <f t="shared" si="225"/>
        <v>0.5</v>
      </c>
      <c r="EQ483">
        <v>776914</v>
      </c>
      <c r="ET483">
        <v>0.5</v>
      </c>
      <c r="EU483">
        <f t="shared" si="226"/>
        <v>0.5</v>
      </c>
      <c r="FF483">
        <v>776914</v>
      </c>
      <c r="FI483">
        <v>0.52</v>
      </c>
      <c r="FJ483">
        <f t="shared" si="227"/>
        <v>0.52</v>
      </c>
      <c r="FU483">
        <v>776914</v>
      </c>
      <c r="FX483">
        <v>0.5</v>
      </c>
      <c r="FY483">
        <f t="shared" si="228"/>
        <v>0.5</v>
      </c>
      <c r="GJ483">
        <v>776914</v>
      </c>
      <c r="GM483">
        <v>0.52</v>
      </c>
      <c r="GN483">
        <f t="shared" si="229"/>
        <v>0.52</v>
      </c>
      <c r="GY483">
        <v>776914</v>
      </c>
      <c r="HB483">
        <v>0.55000000000000004</v>
      </c>
      <c r="HC483">
        <f t="shared" si="230"/>
        <v>0.55000000000000004</v>
      </c>
      <c r="HN483">
        <v>776914</v>
      </c>
      <c r="HQ483">
        <v>0.43</v>
      </c>
      <c r="HR483">
        <f t="shared" si="231"/>
        <v>0.43</v>
      </c>
      <c r="ID483">
        <v>777294</v>
      </c>
      <c r="IG483">
        <v>0.52</v>
      </c>
      <c r="IH483">
        <f t="shared" si="232"/>
        <v>0.52</v>
      </c>
      <c r="IS483">
        <v>777294</v>
      </c>
      <c r="IV483">
        <v>0.51</v>
      </c>
      <c r="IW483">
        <f t="shared" si="233"/>
        <v>0.51</v>
      </c>
      <c r="JH483">
        <v>777294</v>
      </c>
      <c r="JK483">
        <v>0.51</v>
      </c>
      <c r="JL483">
        <f t="shared" si="234"/>
        <v>0.51</v>
      </c>
      <c r="JW483">
        <v>777294</v>
      </c>
      <c r="JZ483">
        <v>0.51</v>
      </c>
      <c r="KA483">
        <f t="shared" si="235"/>
        <v>0.51</v>
      </c>
      <c r="KL483">
        <v>777294</v>
      </c>
      <c r="KO483">
        <v>0.55000000000000004</v>
      </c>
      <c r="KP483">
        <f t="shared" si="236"/>
        <v>0.55000000000000004</v>
      </c>
      <c r="LA483">
        <v>777294</v>
      </c>
      <c r="LD483">
        <v>0.53</v>
      </c>
      <c r="LE483">
        <f t="shared" si="237"/>
        <v>0.53</v>
      </c>
      <c r="LP483">
        <v>777294</v>
      </c>
      <c r="LS483">
        <v>0.54</v>
      </c>
      <c r="LT483">
        <f t="shared" si="238"/>
        <v>0.54</v>
      </c>
      <c r="ME483">
        <v>777294</v>
      </c>
      <c r="MH483">
        <v>0.54</v>
      </c>
      <c r="MI483">
        <f t="shared" si="239"/>
        <v>0.54</v>
      </c>
      <c r="MT483">
        <v>777294</v>
      </c>
      <c r="MW483">
        <v>0.51</v>
      </c>
      <c r="MX483">
        <f t="shared" si="240"/>
        <v>0.51</v>
      </c>
      <c r="NI483">
        <v>777294</v>
      </c>
      <c r="NL483">
        <v>0.52</v>
      </c>
      <c r="NM483">
        <f t="shared" si="241"/>
        <v>0.52</v>
      </c>
      <c r="NX483">
        <v>777294</v>
      </c>
      <c r="OA483">
        <v>0.54</v>
      </c>
      <c r="OB483">
        <f t="shared" si="242"/>
        <v>0.54</v>
      </c>
      <c r="OM483">
        <v>777294</v>
      </c>
      <c r="OP483">
        <v>0.52</v>
      </c>
      <c r="OQ483">
        <f t="shared" si="243"/>
        <v>0.52</v>
      </c>
      <c r="PB483">
        <v>777294</v>
      </c>
      <c r="PE483">
        <v>0.55000000000000004</v>
      </c>
      <c r="PF483">
        <f t="shared" si="244"/>
        <v>0.55000000000000004</v>
      </c>
      <c r="PQ483">
        <v>777294</v>
      </c>
      <c r="PT483">
        <v>0.53</v>
      </c>
      <c r="PU483">
        <f t="shared" si="245"/>
        <v>0.53</v>
      </c>
      <c r="QF483">
        <v>777294</v>
      </c>
      <c r="QI483">
        <v>0.53</v>
      </c>
      <c r="QJ483">
        <f t="shared" si="246"/>
        <v>0.53</v>
      </c>
      <c r="QU483">
        <v>777294</v>
      </c>
      <c r="QX483">
        <v>0.54</v>
      </c>
      <c r="QY483">
        <f t="shared" si="247"/>
        <v>0.54</v>
      </c>
    </row>
    <row r="484" spans="12:467" x14ac:dyDescent="0.2">
      <c r="L484">
        <v>776915</v>
      </c>
      <c r="O484">
        <v>0.56999999999999995</v>
      </c>
      <c r="P484">
        <f t="shared" si="217"/>
        <v>0.56999999999999995</v>
      </c>
      <c r="AA484">
        <v>776915</v>
      </c>
      <c r="AD484">
        <v>0.57999999999999996</v>
      </c>
      <c r="AE484">
        <f t="shared" si="218"/>
        <v>0.57999999999999996</v>
      </c>
      <c r="AP484">
        <v>776915</v>
      </c>
      <c r="AS484">
        <v>0.55000000000000004</v>
      </c>
      <c r="AT484">
        <f t="shared" si="219"/>
        <v>0.55000000000000004</v>
      </c>
      <c r="BE484">
        <v>776915</v>
      </c>
      <c r="BH484">
        <v>0.51</v>
      </c>
      <c r="BI484">
        <f t="shared" si="220"/>
        <v>0.51</v>
      </c>
      <c r="BT484">
        <v>776915</v>
      </c>
      <c r="BW484">
        <v>0.46</v>
      </c>
      <c r="BX484">
        <f t="shared" si="221"/>
        <v>0.46</v>
      </c>
      <c r="CI484">
        <v>776915</v>
      </c>
      <c r="CL484">
        <v>0.54</v>
      </c>
      <c r="CM484">
        <f t="shared" si="222"/>
        <v>0.54</v>
      </c>
      <c r="CX484">
        <v>776915</v>
      </c>
      <c r="DA484">
        <v>0.56000000000000005</v>
      </c>
      <c r="DB484">
        <f t="shared" si="223"/>
        <v>0.56000000000000005</v>
      </c>
      <c r="DM484">
        <v>776915</v>
      </c>
      <c r="DP484">
        <v>0.56000000000000005</v>
      </c>
      <c r="DQ484">
        <f t="shared" si="224"/>
        <v>0.56000000000000005</v>
      </c>
      <c r="EB484">
        <v>776915</v>
      </c>
      <c r="EE484">
        <v>0.54</v>
      </c>
      <c r="EF484">
        <f t="shared" si="225"/>
        <v>0.54</v>
      </c>
      <c r="EQ484">
        <v>776915</v>
      </c>
      <c r="ET484">
        <v>0.54</v>
      </c>
      <c r="EU484">
        <f t="shared" si="226"/>
        <v>0.54</v>
      </c>
      <c r="FF484">
        <v>776915</v>
      </c>
      <c r="FI484">
        <v>0.56000000000000005</v>
      </c>
      <c r="FJ484">
        <f t="shared" si="227"/>
        <v>0.56000000000000005</v>
      </c>
      <c r="FU484">
        <v>776915</v>
      </c>
      <c r="FX484">
        <v>0.56000000000000005</v>
      </c>
      <c r="FY484">
        <f t="shared" si="228"/>
        <v>0.56000000000000005</v>
      </c>
      <c r="GJ484">
        <v>776915</v>
      </c>
      <c r="GM484">
        <v>0.56000000000000005</v>
      </c>
      <c r="GN484">
        <f t="shared" si="229"/>
        <v>0.56000000000000005</v>
      </c>
      <c r="GY484">
        <v>776915</v>
      </c>
      <c r="HB484">
        <v>0.59</v>
      </c>
      <c r="HC484">
        <f t="shared" si="230"/>
        <v>0.59</v>
      </c>
      <c r="HN484">
        <v>776915</v>
      </c>
      <c r="HQ484">
        <v>0.5</v>
      </c>
      <c r="HR484">
        <f t="shared" si="231"/>
        <v>0.5</v>
      </c>
      <c r="ID484">
        <v>777265</v>
      </c>
      <c r="IG484">
        <v>0.45</v>
      </c>
      <c r="IH484">
        <f t="shared" si="232"/>
        <v>0.45</v>
      </c>
      <c r="IS484">
        <v>777265</v>
      </c>
      <c r="IV484">
        <v>0.39</v>
      </c>
      <c r="IW484">
        <f t="shared" si="233"/>
        <v>0.39</v>
      </c>
      <c r="JH484">
        <v>777265</v>
      </c>
      <c r="JK484">
        <v>0.42</v>
      </c>
      <c r="JL484">
        <f t="shared" si="234"/>
        <v>0.42</v>
      </c>
      <c r="JW484">
        <v>777265</v>
      </c>
      <c r="JZ484">
        <v>0.42</v>
      </c>
      <c r="KA484">
        <f t="shared" si="235"/>
        <v>0.42</v>
      </c>
      <c r="KL484">
        <v>777265</v>
      </c>
      <c r="KO484">
        <v>0.44</v>
      </c>
      <c r="KP484">
        <f t="shared" si="236"/>
        <v>0.44</v>
      </c>
      <c r="LA484">
        <v>777265</v>
      </c>
      <c r="LD484">
        <v>0.43</v>
      </c>
      <c r="LE484">
        <f t="shared" si="237"/>
        <v>0.43</v>
      </c>
      <c r="LP484">
        <v>777265</v>
      </c>
      <c r="LS484">
        <v>0.44</v>
      </c>
      <c r="LT484">
        <f t="shared" si="238"/>
        <v>0.44</v>
      </c>
      <c r="ME484">
        <v>777265</v>
      </c>
      <c r="MH484">
        <v>0.41</v>
      </c>
      <c r="MI484">
        <f t="shared" si="239"/>
        <v>0.41</v>
      </c>
      <c r="MT484">
        <v>777265</v>
      </c>
      <c r="MW484">
        <v>0.53</v>
      </c>
      <c r="MX484">
        <f t="shared" si="240"/>
        <v>0.53</v>
      </c>
      <c r="NI484">
        <v>777265</v>
      </c>
      <c r="NL484">
        <v>0.42</v>
      </c>
      <c r="NM484">
        <f t="shared" si="241"/>
        <v>0.42</v>
      </c>
      <c r="NX484">
        <v>777265</v>
      </c>
      <c r="OA484">
        <v>0.44</v>
      </c>
      <c r="OB484">
        <f t="shared" si="242"/>
        <v>0.44</v>
      </c>
      <c r="OM484">
        <v>777265</v>
      </c>
      <c r="OP484">
        <v>0.45</v>
      </c>
      <c r="OQ484">
        <f t="shared" si="243"/>
        <v>0.45</v>
      </c>
      <c r="PB484">
        <v>777265</v>
      </c>
      <c r="PE484">
        <v>0.42</v>
      </c>
      <c r="PF484">
        <f t="shared" si="244"/>
        <v>0.42</v>
      </c>
      <c r="PQ484">
        <v>777265</v>
      </c>
      <c r="PT484">
        <v>0.44</v>
      </c>
      <c r="PU484">
        <f t="shared" si="245"/>
        <v>0.44</v>
      </c>
      <c r="QF484">
        <v>777265</v>
      </c>
      <c r="QI484">
        <v>0.4</v>
      </c>
      <c r="QJ484">
        <f t="shared" si="246"/>
        <v>0.4</v>
      </c>
      <c r="QU484">
        <v>777265</v>
      </c>
      <c r="QX484">
        <v>0.43</v>
      </c>
      <c r="QY484">
        <f t="shared" si="247"/>
        <v>0.43</v>
      </c>
    </row>
    <row r="485" spans="12:467" x14ac:dyDescent="0.2">
      <c r="L485">
        <v>776916</v>
      </c>
      <c r="O485">
        <v>0.59</v>
      </c>
      <c r="P485">
        <f t="shared" si="217"/>
        <v>0.59</v>
      </c>
      <c r="AA485">
        <v>776916</v>
      </c>
      <c r="AD485">
        <v>0.56999999999999995</v>
      </c>
      <c r="AE485">
        <f t="shared" si="218"/>
        <v>0.56999999999999995</v>
      </c>
      <c r="AP485">
        <v>776916</v>
      </c>
      <c r="AS485">
        <v>0.7</v>
      </c>
      <c r="AT485">
        <f t="shared" si="219"/>
        <v>0.7</v>
      </c>
      <c r="BE485">
        <v>776916</v>
      </c>
      <c r="BH485">
        <v>0.53</v>
      </c>
      <c r="BI485">
        <f t="shared" si="220"/>
        <v>0.53</v>
      </c>
      <c r="BT485">
        <v>776916</v>
      </c>
      <c r="BW485">
        <v>0.72</v>
      </c>
      <c r="BX485">
        <f t="shared" si="221"/>
        <v>0.72</v>
      </c>
      <c r="CI485">
        <v>776916</v>
      </c>
      <c r="CL485">
        <v>0.52</v>
      </c>
      <c r="CM485">
        <f t="shared" si="222"/>
        <v>0.52</v>
      </c>
      <c r="CX485">
        <v>776916</v>
      </c>
      <c r="DA485">
        <v>0.54</v>
      </c>
      <c r="DB485">
        <f t="shared" si="223"/>
        <v>0.54</v>
      </c>
      <c r="DM485">
        <v>776916</v>
      </c>
      <c r="DP485">
        <v>0.55000000000000004</v>
      </c>
      <c r="DQ485">
        <f t="shared" si="224"/>
        <v>0.55000000000000004</v>
      </c>
      <c r="EB485">
        <v>776916</v>
      </c>
      <c r="EE485">
        <v>0.53</v>
      </c>
      <c r="EF485">
        <f t="shared" si="225"/>
        <v>0.53</v>
      </c>
      <c r="EQ485">
        <v>776916</v>
      </c>
      <c r="ET485">
        <v>0.53</v>
      </c>
      <c r="EU485">
        <f t="shared" si="226"/>
        <v>0.53</v>
      </c>
      <c r="FF485">
        <v>776916</v>
      </c>
      <c r="FI485">
        <v>0.52</v>
      </c>
      <c r="FJ485">
        <f t="shared" si="227"/>
        <v>0.52</v>
      </c>
      <c r="FU485">
        <v>776916</v>
      </c>
      <c r="FX485">
        <v>0.54</v>
      </c>
      <c r="FY485">
        <f t="shared" si="228"/>
        <v>0.54</v>
      </c>
      <c r="GJ485">
        <v>776916</v>
      </c>
      <c r="GM485">
        <v>0.51</v>
      </c>
      <c r="GN485">
        <f t="shared" si="229"/>
        <v>0.51</v>
      </c>
      <c r="GY485">
        <v>776916</v>
      </c>
      <c r="HB485">
        <v>0.59</v>
      </c>
      <c r="HC485">
        <f t="shared" si="230"/>
        <v>0.59</v>
      </c>
      <c r="HN485">
        <v>776916</v>
      </c>
      <c r="HQ485">
        <v>0.57999999999999996</v>
      </c>
      <c r="HR485">
        <f t="shared" si="231"/>
        <v>0.57999999999999996</v>
      </c>
      <c r="ID485">
        <v>777268</v>
      </c>
      <c r="IG485">
        <v>0.55000000000000004</v>
      </c>
      <c r="IH485">
        <f t="shared" si="232"/>
        <v>0.55000000000000004</v>
      </c>
      <c r="IS485">
        <v>777268</v>
      </c>
      <c r="IV485">
        <v>0.55000000000000004</v>
      </c>
      <c r="IW485">
        <f t="shared" si="233"/>
        <v>0.55000000000000004</v>
      </c>
      <c r="JH485">
        <v>777268</v>
      </c>
      <c r="JK485">
        <v>0.55000000000000004</v>
      </c>
      <c r="JL485">
        <f t="shared" si="234"/>
        <v>0.55000000000000004</v>
      </c>
      <c r="JW485">
        <v>777268</v>
      </c>
      <c r="JZ485">
        <v>0.55000000000000004</v>
      </c>
      <c r="KA485">
        <f t="shared" si="235"/>
        <v>0.55000000000000004</v>
      </c>
      <c r="KL485">
        <v>777268</v>
      </c>
      <c r="KO485">
        <v>0.56000000000000005</v>
      </c>
      <c r="KP485">
        <f t="shared" si="236"/>
        <v>0.56000000000000005</v>
      </c>
      <c r="LA485">
        <v>777268</v>
      </c>
      <c r="LD485">
        <v>0.53</v>
      </c>
      <c r="LE485">
        <f t="shared" si="237"/>
        <v>0.53</v>
      </c>
      <c r="LP485">
        <v>777268</v>
      </c>
      <c r="LS485">
        <v>0.55000000000000004</v>
      </c>
      <c r="LT485">
        <f t="shared" si="238"/>
        <v>0.55000000000000004</v>
      </c>
      <c r="ME485">
        <v>777268</v>
      </c>
      <c r="MH485">
        <v>0.51</v>
      </c>
      <c r="MI485">
        <f t="shared" si="239"/>
        <v>0.51</v>
      </c>
      <c r="MT485">
        <v>777268</v>
      </c>
      <c r="MW485">
        <v>0.46</v>
      </c>
      <c r="MX485">
        <f t="shared" si="240"/>
        <v>0.46</v>
      </c>
      <c r="NI485">
        <v>777268</v>
      </c>
      <c r="NL485">
        <v>0.55000000000000004</v>
      </c>
      <c r="NM485">
        <f t="shared" si="241"/>
        <v>0.55000000000000004</v>
      </c>
      <c r="NX485">
        <v>777268</v>
      </c>
      <c r="OA485">
        <v>0.48</v>
      </c>
      <c r="OB485">
        <f t="shared" si="242"/>
        <v>0.48</v>
      </c>
      <c r="OM485">
        <v>777268</v>
      </c>
      <c r="OP485">
        <v>0.56000000000000005</v>
      </c>
      <c r="OQ485">
        <f t="shared" si="243"/>
        <v>0.56000000000000005</v>
      </c>
      <c r="PB485">
        <v>777268</v>
      </c>
      <c r="PE485">
        <v>0.55000000000000004</v>
      </c>
      <c r="PF485">
        <f t="shared" si="244"/>
        <v>0.55000000000000004</v>
      </c>
      <c r="PQ485">
        <v>777268</v>
      </c>
      <c r="PT485">
        <v>0.54</v>
      </c>
      <c r="PU485">
        <f t="shared" si="245"/>
        <v>0.54</v>
      </c>
      <c r="QF485">
        <v>777268</v>
      </c>
      <c r="QI485">
        <v>0.55000000000000004</v>
      </c>
      <c r="QJ485">
        <f t="shared" si="246"/>
        <v>0.55000000000000004</v>
      </c>
      <c r="QU485">
        <v>777268</v>
      </c>
      <c r="QX485">
        <v>0.56000000000000005</v>
      </c>
      <c r="QY485">
        <f t="shared" si="247"/>
        <v>0.56000000000000005</v>
      </c>
    </row>
    <row r="486" spans="12:467" x14ac:dyDescent="0.2">
      <c r="L486">
        <v>776917</v>
      </c>
      <c r="O486">
        <v>0.39</v>
      </c>
      <c r="P486">
        <f t="shared" si="217"/>
        <v>0.39</v>
      </c>
      <c r="AA486">
        <v>776917</v>
      </c>
      <c r="AD486">
        <v>0.4</v>
      </c>
      <c r="AE486">
        <f t="shared" si="218"/>
        <v>0.4</v>
      </c>
      <c r="AP486">
        <v>776917</v>
      </c>
      <c r="AS486">
        <v>0.48</v>
      </c>
      <c r="AT486">
        <f t="shared" si="219"/>
        <v>0.48</v>
      </c>
      <c r="BE486">
        <v>776917</v>
      </c>
      <c r="BH486">
        <v>0.42</v>
      </c>
      <c r="BI486">
        <f t="shared" si="220"/>
        <v>0.42</v>
      </c>
      <c r="BT486">
        <v>776917</v>
      </c>
      <c r="BW486">
        <v>0.34</v>
      </c>
      <c r="BX486">
        <f t="shared" si="221"/>
        <v>0.34</v>
      </c>
      <c r="CI486">
        <v>776917</v>
      </c>
      <c r="CL486">
        <v>0.42</v>
      </c>
      <c r="CM486">
        <f t="shared" si="222"/>
        <v>0.42</v>
      </c>
      <c r="CX486">
        <v>776917</v>
      </c>
      <c r="DA486">
        <v>0.45</v>
      </c>
      <c r="DB486">
        <f t="shared" si="223"/>
        <v>0.45</v>
      </c>
      <c r="DM486">
        <v>776917</v>
      </c>
      <c r="DP486">
        <v>0.39</v>
      </c>
      <c r="DQ486">
        <f t="shared" si="224"/>
        <v>0.39</v>
      </c>
      <c r="EB486">
        <v>776917</v>
      </c>
      <c r="EE486">
        <v>0.4</v>
      </c>
      <c r="EF486">
        <f t="shared" si="225"/>
        <v>0.4</v>
      </c>
      <c r="EQ486">
        <v>776917</v>
      </c>
      <c r="ET486">
        <v>0.4</v>
      </c>
      <c r="EU486">
        <f t="shared" si="226"/>
        <v>0.4</v>
      </c>
      <c r="FF486">
        <v>776917</v>
      </c>
      <c r="FI486">
        <v>0.44</v>
      </c>
      <c r="FJ486">
        <f t="shared" si="227"/>
        <v>0.44</v>
      </c>
      <c r="FU486">
        <v>776917</v>
      </c>
      <c r="FX486">
        <v>0.44</v>
      </c>
      <c r="FY486">
        <f t="shared" si="228"/>
        <v>0.44</v>
      </c>
      <c r="GJ486">
        <v>776917</v>
      </c>
      <c r="GM486">
        <v>0.41</v>
      </c>
      <c r="GN486">
        <f t="shared" si="229"/>
        <v>0.41</v>
      </c>
      <c r="GY486">
        <v>776917</v>
      </c>
      <c r="HB486">
        <v>0.41</v>
      </c>
      <c r="HC486">
        <f t="shared" si="230"/>
        <v>0.41</v>
      </c>
      <c r="HN486">
        <v>776917</v>
      </c>
      <c r="HQ486">
        <v>0.35</v>
      </c>
      <c r="HR486">
        <f t="shared" si="231"/>
        <v>0.35</v>
      </c>
      <c r="ID486">
        <v>777270</v>
      </c>
      <c r="IG486">
        <v>0.55000000000000004</v>
      </c>
      <c r="IH486">
        <f t="shared" si="232"/>
        <v>0.55000000000000004</v>
      </c>
      <c r="IS486">
        <v>777270</v>
      </c>
      <c r="IV486">
        <v>0.52</v>
      </c>
      <c r="IW486">
        <f t="shared" si="233"/>
        <v>0.52</v>
      </c>
      <c r="JH486">
        <v>777270</v>
      </c>
      <c r="JK486">
        <v>0.56999999999999995</v>
      </c>
      <c r="JL486">
        <f t="shared" si="234"/>
        <v>0.56999999999999995</v>
      </c>
      <c r="JW486">
        <v>777270</v>
      </c>
      <c r="JZ486">
        <v>0.54</v>
      </c>
      <c r="KA486">
        <f t="shared" si="235"/>
        <v>0.54</v>
      </c>
      <c r="KL486">
        <v>777270</v>
      </c>
      <c r="KO486">
        <v>0.52</v>
      </c>
      <c r="KP486">
        <f t="shared" si="236"/>
        <v>0.52</v>
      </c>
      <c r="LA486">
        <v>777270</v>
      </c>
      <c r="LD486">
        <v>0.54</v>
      </c>
      <c r="LE486">
        <f t="shared" si="237"/>
        <v>0.54</v>
      </c>
      <c r="LP486">
        <v>777270</v>
      </c>
      <c r="LS486">
        <v>0.54</v>
      </c>
      <c r="LT486">
        <f t="shared" si="238"/>
        <v>0.54</v>
      </c>
      <c r="ME486">
        <v>777270</v>
      </c>
      <c r="MH486">
        <v>0.55000000000000004</v>
      </c>
      <c r="MI486">
        <f t="shared" si="239"/>
        <v>0.55000000000000004</v>
      </c>
      <c r="MT486">
        <v>777270</v>
      </c>
      <c r="MW486">
        <v>0.53</v>
      </c>
      <c r="MX486">
        <f t="shared" si="240"/>
        <v>0.53</v>
      </c>
      <c r="NI486">
        <v>777270</v>
      </c>
      <c r="NL486">
        <v>0.54</v>
      </c>
      <c r="NM486">
        <f t="shared" si="241"/>
        <v>0.54</v>
      </c>
      <c r="NX486">
        <v>777270</v>
      </c>
      <c r="OA486">
        <v>0.52</v>
      </c>
      <c r="OB486">
        <f t="shared" si="242"/>
        <v>0.52</v>
      </c>
      <c r="OM486">
        <v>777270</v>
      </c>
      <c r="OP486">
        <v>0.54</v>
      </c>
      <c r="OQ486">
        <f t="shared" si="243"/>
        <v>0.54</v>
      </c>
      <c r="PB486">
        <v>777270</v>
      </c>
      <c r="PE486">
        <v>0.55000000000000004</v>
      </c>
      <c r="PF486">
        <f t="shared" si="244"/>
        <v>0.55000000000000004</v>
      </c>
      <c r="PQ486">
        <v>777270</v>
      </c>
      <c r="PT486">
        <v>0.55000000000000004</v>
      </c>
      <c r="PU486">
        <f t="shared" si="245"/>
        <v>0.55000000000000004</v>
      </c>
      <c r="QF486">
        <v>777270</v>
      </c>
      <c r="QI486">
        <v>0.54</v>
      </c>
      <c r="QJ486">
        <f t="shared" si="246"/>
        <v>0.54</v>
      </c>
      <c r="QU486">
        <v>777270</v>
      </c>
      <c r="QX486">
        <v>0.54</v>
      </c>
      <c r="QY486">
        <f t="shared" si="247"/>
        <v>0.54</v>
      </c>
    </row>
    <row r="487" spans="12:467" x14ac:dyDescent="0.2">
      <c r="L487">
        <v>776918</v>
      </c>
      <c r="O487">
        <v>0.47</v>
      </c>
      <c r="P487">
        <f t="shared" si="217"/>
        <v>0.47</v>
      </c>
      <c r="AA487">
        <v>776918</v>
      </c>
      <c r="AD487">
        <v>0.62</v>
      </c>
      <c r="AE487">
        <f t="shared" si="218"/>
        <v>0.62</v>
      </c>
      <c r="AP487">
        <v>776918</v>
      </c>
      <c r="AS487">
        <v>0.51</v>
      </c>
      <c r="AT487">
        <f t="shared" si="219"/>
        <v>0.51</v>
      </c>
      <c r="BE487">
        <v>776918</v>
      </c>
      <c r="BH487">
        <v>0.5</v>
      </c>
      <c r="BI487">
        <f t="shared" si="220"/>
        <v>0.5</v>
      </c>
      <c r="BT487">
        <v>776918</v>
      </c>
      <c r="BW487">
        <v>0.43</v>
      </c>
      <c r="BX487">
        <f t="shared" si="221"/>
        <v>0.43</v>
      </c>
      <c r="CI487">
        <v>776918</v>
      </c>
      <c r="CL487">
        <v>0.52</v>
      </c>
      <c r="CM487">
        <f t="shared" si="222"/>
        <v>0.52</v>
      </c>
      <c r="CX487">
        <v>776918</v>
      </c>
      <c r="DA487">
        <v>0.52</v>
      </c>
      <c r="DB487">
        <f t="shared" si="223"/>
        <v>0.52</v>
      </c>
      <c r="DM487">
        <v>776918</v>
      </c>
      <c r="DP487">
        <v>0.53</v>
      </c>
      <c r="DQ487">
        <f t="shared" si="224"/>
        <v>0.53</v>
      </c>
      <c r="EB487">
        <v>776918</v>
      </c>
      <c r="EE487">
        <v>0.48</v>
      </c>
      <c r="EF487">
        <f t="shared" si="225"/>
        <v>0.48</v>
      </c>
      <c r="EQ487">
        <v>776918</v>
      </c>
      <c r="ET487">
        <v>0.48</v>
      </c>
      <c r="EU487">
        <f t="shared" si="226"/>
        <v>0.48</v>
      </c>
      <c r="FF487">
        <v>776918</v>
      </c>
      <c r="FI487">
        <v>0.5</v>
      </c>
      <c r="FJ487">
        <f t="shared" si="227"/>
        <v>0.5</v>
      </c>
      <c r="FU487">
        <v>776918</v>
      </c>
      <c r="FX487">
        <v>0.49</v>
      </c>
      <c r="FY487">
        <f t="shared" si="228"/>
        <v>0.49</v>
      </c>
      <c r="GJ487">
        <v>776918</v>
      </c>
      <c r="GM487">
        <v>0.48</v>
      </c>
      <c r="GN487">
        <f t="shared" si="229"/>
        <v>0.48</v>
      </c>
      <c r="GY487">
        <v>776918</v>
      </c>
      <c r="HB487">
        <v>0.46</v>
      </c>
      <c r="HC487">
        <f t="shared" si="230"/>
        <v>0.46</v>
      </c>
      <c r="HN487">
        <v>776918</v>
      </c>
      <c r="HQ487">
        <v>0.54</v>
      </c>
      <c r="HR487">
        <f t="shared" si="231"/>
        <v>0.54</v>
      </c>
      <c r="ID487">
        <v>777272</v>
      </c>
      <c r="IG487">
        <v>0.44</v>
      </c>
      <c r="IH487">
        <f t="shared" si="232"/>
        <v>0.44</v>
      </c>
      <c r="IS487">
        <v>777272</v>
      </c>
      <c r="IV487">
        <v>0.44</v>
      </c>
      <c r="IW487">
        <f t="shared" si="233"/>
        <v>0.44</v>
      </c>
      <c r="JH487">
        <v>777272</v>
      </c>
      <c r="JK487">
        <v>0.42</v>
      </c>
      <c r="JL487">
        <f t="shared" si="234"/>
        <v>0.42</v>
      </c>
      <c r="JW487">
        <v>777272</v>
      </c>
      <c r="JZ487">
        <v>0.46</v>
      </c>
      <c r="KA487">
        <f t="shared" si="235"/>
        <v>0.46</v>
      </c>
      <c r="KL487">
        <v>777272</v>
      </c>
      <c r="KO487">
        <v>0.4</v>
      </c>
      <c r="KP487">
        <f t="shared" si="236"/>
        <v>0.4</v>
      </c>
      <c r="LA487">
        <v>777272</v>
      </c>
      <c r="LD487">
        <v>0.43</v>
      </c>
      <c r="LE487">
        <f t="shared" si="237"/>
        <v>0.43</v>
      </c>
      <c r="LP487">
        <v>777272</v>
      </c>
      <c r="LS487">
        <v>0.45</v>
      </c>
      <c r="LT487">
        <f t="shared" si="238"/>
        <v>0.45</v>
      </c>
      <c r="ME487">
        <v>777272</v>
      </c>
      <c r="MH487">
        <v>0.45</v>
      </c>
      <c r="MI487">
        <f t="shared" si="239"/>
        <v>0.45</v>
      </c>
      <c r="MT487">
        <v>777272</v>
      </c>
      <c r="MW487">
        <v>0.47</v>
      </c>
      <c r="MX487">
        <f t="shared" si="240"/>
        <v>0.47</v>
      </c>
      <c r="NI487">
        <v>777272</v>
      </c>
      <c r="NL487">
        <v>0.44</v>
      </c>
      <c r="NM487">
        <f t="shared" si="241"/>
        <v>0.44</v>
      </c>
      <c r="NX487">
        <v>777272</v>
      </c>
      <c r="OA487">
        <v>0.47</v>
      </c>
      <c r="OB487">
        <f t="shared" si="242"/>
        <v>0.47</v>
      </c>
      <c r="OM487">
        <v>777272</v>
      </c>
      <c r="OP487">
        <v>0.45</v>
      </c>
      <c r="OQ487">
        <f t="shared" si="243"/>
        <v>0.45</v>
      </c>
      <c r="PB487">
        <v>777272</v>
      </c>
      <c r="PE487">
        <v>0.42</v>
      </c>
      <c r="PF487">
        <f t="shared" si="244"/>
        <v>0.42</v>
      </c>
      <c r="PQ487">
        <v>777272</v>
      </c>
      <c r="PT487">
        <v>0.44</v>
      </c>
      <c r="PU487">
        <f t="shared" si="245"/>
        <v>0.44</v>
      </c>
      <c r="QF487">
        <v>777272</v>
      </c>
      <c r="QI487">
        <v>0.42</v>
      </c>
      <c r="QJ487">
        <f t="shared" si="246"/>
        <v>0.42</v>
      </c>
      <c r="QU487">
        <v>777272</v>
      </c>
      <c r="QX487">
        <v>0.43</v>
      </c>
      <c r="QY487">
        <f t="shared" si="247"/>
        <v>0.43</v>
      </c>
    </row>
    <row r="488" spans="12:467" x14ac:dyDescent="0.2">
      <c r="L488">
        <v>776919</v>
      </c>
      <c r="O488">
        <v>0.44</v>
      </c>
      <c r="P488">
        <f t="shared" si="217"/>
        <v>0.44</v>
      </c>
      <c r="AA488">
        <v>776919</v>
      </c>
      <c r="AD488">
        <v>0.45</v>
      </c>
      <c r="AE488">
        <f t="shared" si="218"/>
        <v>0.45</v>
      </c>
      <c r="AP488">
        <v>776919</v>
      </c>
      <c r="AS488">
        <v>0.56999999999999995</v>
      </c>
      <c r="AT488">
        <f t="shared" si="219"/>
        <v>0.56999999999999995</v>
      </c>
      <c r="BE488">
        <v>776919</v>
      </c>
      <c r="BH488">
        <v>0.45</v>
      </c>
      <c r="BI488">
        <f t="shared" si="220"/>
        <v>0.45</v>
      </c>
      <c r="BT488">
        <v>776919</v>
      </c>
      <c r="BW488">
        <v>0.52</v>
      </c>
      <c r="BX488">
        <f t="shared" si="221"/>
        <v>0.52</v>
      </c>
      <c r="CI488">
        <v>776919</v>
      </c>
      <c r="CL488">
        <v>0.42</v>
      </c>
      <c r="CM488">
        <f t="shared" si="222"/>
        <v>0.42</v>
      </c>
      <c r="CX488">
        <v>776919</v>
      </c>
      <c r="DA488">
        <v>0.44</v>
      </c>
      <c r="DB488">
        <f t="shared" si="223"/>
        <v>0.44</v>
      </c>
      <c r="DM488">
        <v>776919</v>
      </c>
      <c r="DP488">
        <v>0.45</v>
      </c>
      <c r="DQ488">
        <f t="shared" si="224"/>
        <v>0.45</v>
      </c>
      <c r="EB488">
        <v>776919</v>
      </c>
      <c r="EE488">
        <v>0.4</v>
      </c>
      <c r="EF488">
        <f t="shared" si="225"/>
        <v>0.4</v>
      </c>
      <c r="EQ488">
        <v>776919</v>
      </c>
      <c r="ET488">
        <v>0.4</v>
      </c>
      <c r="EU488">
        <f t="shared" si="226"/>
        <v>0.4</v>
      </c>
      <c r="FF488">
        <v>776919</v>
      </c>
      <c r="FI488">
        <v>0.41</v>
      </c>
      <c r="FJ488">
        <f t="shared" si="227"/>
        <v>0.41</v>
      </c>
      <c r="FU488">
        <v>776919</v>
      </c>
      <c r="FX488">
        <v>0.44</v>
      </c>
      <c r="FY488">
        <f t="shared" si="228"/>
        <v>0.44</v>
      </c>
      <c r="GJ488">
        <v>776919</v>
      </c>
      <c r="GM488">
        <v>0.41</v>
      </c>
      <c r="GN488">
        <f t="shared" si="229"/>
        <v>0.41</v>
      </c>
      <c r="GY488">
        <v>776919</v>
      </c>
      <c r="HB488">
        <v>0.43</v>
      </c>
      <c r="HC488">
        <f t="shared" si="230"/>
        <v>0.43</v>
      </c>
      <c r="HN488">
        <v>776919</v>
      </c>
      <c r="HQ488">
        <v>0.5</v>
      </c>
      <c r="HR488">
        <f t="shared" si="231"/>
        <v>0.5</v>
      </c>
      <c r="ID488">
        <v>777273</v>
      </c>
      <c r="IG488">
        <v>0.49</v>
      </c>
      <c r="IH488">
        <f t="shared" si="232"/>
        <v>0.49</v>
      </c>
      <c r="IS488">
        <v>777273</v>
      </c>
      <c r="IV488">
        <v>0.48</v>
      </c>
      <c r="IW488">
        <f t="shared" si="233"/>
        <v>0.48</v>
      </c>
      <c r="JH488">
        <v>777273</v>
      </c>
      <c r="JK488">
        <v>0.45</v>
      </c>
      <c r="JL488">
        <f t="shared" si="234"/>
        <v>0.45</v>
      </c>
      <c r="JW488">
        <v>777273</v>
      </c>
      <c r="JZ488">
        <v>0.47</v>
      </c>
      <c r="KA488">
        <f t="shared" si="235"/>
        <v>0.47</v>
      </c>
      <c r="KL488">
        <v>777273</v>
      </c>
      <c r="KO488">
        <v>0.48</v>
      </c>
      <c r="KP488">
        <f t="shared" si="236"/>
        <v>0.48</v>
      </c>
      <c r="LA488">
        <v>777273</v>
      </c>
      <c r="LD488">
        <v>0.49</v>
      </c>
      <c r="LE488">
        <f t="shared" si="237"/>
        <v>0.49</v>
      </c>
      <c r="LP488">
        <v>777273</v>
      </c>
      <c r="LS488">
        <v>0.47</v>
      </c>
      <c r="LT488">
        <f t="shared" si="238"/>
        <v>0.47</v>
      </c>
      <c r="ME488">
        <v>777273</v>
      </c>
      <c r="MH488">
        <v>0.48</v>
      </c>
      <c r="MI488">
        <f t="shared" si="239"/>
        <v>0.48</v>
      </c>
      <c r="MT488">
        <v>777273</v>
      </c>
      <c r="MW488">
        <v>0.47</v>
      </c>
      <c r="MX488">
        <f t="shared" si="240"/>
        <v>0.47</v>
      </c>
      <c r="NI488">
        <v>777273</v>
      </c>
      <c r="NL488">
        <v>0.46</v>
      </c>
      <c r="NM488">
        <f t="shared" si="241"/>
        <v>0.46</v>
      </c>
      <c r="NX488">
        <v>777273</v>
      </c>
      <c r="OA488">
        <v>0.47</v>
      </c>
      <c r="OB488">
        <f t="shared" si="242"/>
        <v>0.47</v>
      </c>
      <c r="OM488">
        <v>777273</v>
      </c>
      <c r="OP488">
        <v>0.44</v>
      </c>
      <c r="OQ488">
        <f t="shared" si="243"/>
        <v>0.44</v>
      </c>
      <c r="PB488">
        <v>777273</v>
      </c>
      <c r="PE488">
        <v>0.47</v>
      </c>
      <c r="PF488">
        <f t="shared" si="244"/>
        <v>0.47</v>
      </c>
      <c r="PQ488">
        <v>777273</v>
      </c>
      <c r="PT488">
        <v>0.47</v>
      </c>
      <c r="PU488">
        <f t="shared" si="245"/>
        <v>0.47</v>
      </c>
      <c r="QF488">
        <v>777273</v>
      </c>
      <c r="QI488">
        <v>0.47</v>
      </c>
      <c r="QJ488">
        <f t="shared" si="246"/>
        <v>0.47</v>
      </c>
      <c r="QU488">
        <v>777273</v>
      </c>
      <c r="QX488">
        <v>0.48</v>
      </c>
      <c r="QY488">
        <f t="shared" si="247"/>
        <v>0.48</v>
      </c>
    </row>
    <row r="489" spans="12:467" x14ac:dyDescent="0.2">
      <c r="L489">
        <v>776920</v>
      </c>
      <c r="O489">
        <v>0.55000000000000004</v>
      </c>
      <c r="P489">
        <f t="shared" si="217"/>
        <v>0.55000000000000004</v>
      </c>
      <c r="AA489">
        <v>776920</v>
      </c>
      <c r="AD489">
        <v>0.52</v>
      </c>
      <c r="AE489">
        <f t="shared" si="218"/>
        <v>0.52</v>
      </c>
      <c r="AP489">
        <v>776920</v>
      </c>
      <c r="AS489">
        <v>0.82</v>
      </c>
      <c r="AT489">
        <f t="shared" si="219"/>
        <v>0.82</v>
      </c>
      <c r="BE489">
        <v>776920</v>
      </c>
      <c r="BH489">
        <v>0.67</v>
      </c>
      <c r="BI489">
        <f t="shared" si="220"/>
        <v>0.67</v>
      </c>
      <c r="BT489">
        <v>776920</v>
      </c>
      <c r="BW489">
        <v>0.64</v>
      </c>
      <c r="BX489">
        <f t="shared" si="221"/>
        <v>0.64</v>
      </c>
      <c r="CI489">
        <v>776920</v>
      </c>
      <c r="CL489">
        <v>0.57999999999999996</v>
      </c>
      <c r="CM489">
        <f t="shared" si="222"/>
        <v>0.57999999999999996</v>
      </c>
      <c r="CX489">
        <v>776920</v>
      </c>
      <c r="DA489">
        <v>0.57999999999999996</v>
      </c>
      <c r="DB489">
        <f t="shared" si="223"/>
        <v>0.57999999999999996</v>
      </c>
      <c r="DM489">
        <v>776920</v>
      </c>
      <c r="DP489">
        <v>0.56000000000000005</v>
      </c>
      <c r="DQ489">
        <f t="shared" si="224"/>
        <v>0.56000000000000005</v>
      </c>
      <c r="EB489">
        <v>776920</v>
      </c>
      <c r="EE489">
        <v>0.59</v>
      </c>
      <c r="EF489">
        <f t="shared" si="225"/>
        <v>0.59</v>
      </c>
      <c r="EQ489">
        <v>776920</v>
      </c>
      <c r="ET489">
        <v>0.59</v>
      </c>
      <c r="EU489">
        <f t="shared" si="226"/>
        <v>0.59</v>
      </c>
      <c r="FF489">
        <v>776920</v>
      </c>
      <c r="FI489">
        <v>0.56999999999999995</v>
      </c>
      <c r="FJ489">
        <f t="shared" si="227"/>
        <v>0.56999999999999995</v>
      </c>
      <c r="FU489">
        <v>776920</v>
      </c>
      <c r="FX489">
        <v>0.57999999999999996</v>
      </c>
      <c r="FY489">
        <f t="shared" si="228"/>
        <v>0.57999999999999996</v>
      </c>
      <c r="GJ489">
        <v>776920</v>
      </c>
      <c r="GM489">
        <v>0.55000000000000004</v>
      </c>
      <c r="GN489">
        <f t="shared" si="229"/>
        <v>0.55000000000000004</v>
      </c>
      <c r="GY489">
        <v>776920</v>
      </c>
      <c r="HB489">
        <v>0.56999999999999995</v>
      </c>
      <c r="HC489">
        <f t="shared" si="230"/>
        <v>0.56999999999999995</v>
      </c>
      <c r="HN489">
        <v>776920</v>
      </c>
      <c r="HQ489">
        <v>0.54</v>
      </c>
      <c r="HR489">
        <f t="shared" si="231"/>
        <v>0.54</v>
      </c>
      <c r="ID489">
        <v>777274</v>
      </c>
      <c r="IG489">
        <v>0.46</v>
      </c>
      <c r="IH489">
        <f t="shared" si="232"/>
        <v>0.46</v>
      </c>
      <c r="IS489">
        <v>777274</v>
      </c>
      <c r="IV489">
        <v>0.4</v>
      </c>
      <c r="IW489">
        <f t="shared" si="233"/>
        <v>0.4</v>
      </c>
      <c r="JH489">
        <v>777274</v>
      </c>
      <c r="JK489">
        <v>0.41</v>
      </c>
      <c r="JL489">
        <f t="shared" si="234"/>
        <v>0.41</v>
      </c>
      <c r="JW489">
        <v>777274</v>
      </c>
      <c r="JZ489">
        <v>0.42</v>
      </c>
      <c r="KA489">
        <f t="shared" si="235"/>
        <v>0.42</v>
      </c>
      <c r="KL489">
        <v>777274</v>
      </c>
      <c r="KO489">
        <v>0.35</v>
      </c>
      <c r="KP489">
        <f t="shared" si="236"/>
        <v>0.35</v>
      </c>
      <c r="LA489">
        <v>777274</v>
      </c>
      <c r="LD489">
        <v>0.4</v>
      </c>
      <c r="LE489">
        <f t="shared" si="237"/>
        <v>0.4</v>
      </c>
      <c r="LP489">
        <v>777274</v>
      </c>
      <c r="LS489">
        <v>0.42</v>
      </c>
      <c r="LT489">
        <f t="shared" si="238"/>
        <v>0.42</v>
      </c>
      <c r="ME489">
        <v>777274</v>
      </c>
      <c r="MH489">
        <v>0.41</v>
      </c>
      <c r="MI489">
        <f t="shared" si="239"/>
        <v>0.41</v>
      </c>
      <c r="MT489">
        <v>777274</v>
      </c>
      <c r="MW489">
        <v>0.4</v>
      </c>
      <c r="MX489">
        <f t="shared" si="240"/>
        <v>0.4</v>
      </c>
      <c r="NI489">
        <v>777274</v>
      </c>
      <c r="NL489">
        <v>0.41</v>
      </c>
      <c r="NM489">
        <f t="shared" si="241"/>
        <v>0.41</v>
      </c>
      <c r="NX489">
        <v>777274</v>
      </c>
      <c r="OA489">
        <v>0.43</v>
      </c>
      <c r="OB489">
        <f t="shared" si="242"/>
        <v>0.43</v>
      </c>
      <c r="OM489">
        <v>777274</v>
      </c>
      <c r="OP489">
        <v>0.42</v>
      </c>
      <c r="OQ489">
        <f t="shared" si="243"/>
        <v>0.42</v>
      </c>
      <c r="PB489">
        <v>777274</v>
      </c>
      <c r="PE489">
        <v>0.43</v>
      </c>
      <c r="PF489">
        <f t="shared" si="244"/>
        <v>0.43</v>
      </c>
      <c r="PQ489">
        <v>777274</v>
      </c>
      <c r="PT489">
        <v>0.45</v>
      </c>
      <c r="PU489">
        <f t="shared" si="245"/>
        <v>0.45</v>
      </c>
      <c r="QF489">
        <v>777274</v>
      </c>
      <c r="QI489">
        <v>0.38</v>
      </c>
      <c r="QJ489">
        <f t="shared" si="246"/>
        <v>0.38</v>
      </c>
      <c r="QU489">
        <v>777274</v>
      </c>
      <c r="QX489">
        <v>0.41</v>
      </c>
      <c r="QY489">
        <f t="shared" si="247"/>
        <v>0.41</v>
      </c>
    </row>
    <row r="490" spans="12:467" x14ac:dyDescent="0.2">
      <c r="L490">
        <v>776921</v>
      </c>
      <c r="O490">
        <v>0.55000000000000004</v>
      </c>
      <c r="P490">
        <f t="shared" si="217"/>
        <v>0.55000000000000004</v>
      </c>
      <c r="AA490">
        <v>776921</v>
      </c>
      <c r="AD490">
        <v>0.63</v>
      </c>
      <c r="AE490">
        <f t="shared" si="218"/>
        <v>0.63</v>
      </c>
      <c r="AP490">
        <v>776921</v>
      </c>
      <c r="AS490">
        <v>0.68</v>
      </c>
      <c r="AT490">
        <f t="shared" si="219"/>
        <v>0.68</v>
      </c>
      <c r="BE490">
        <v>776921</v>
      </c>
      <c r="BH490">
        <v>0.54</v>
      </c>
      <c r="BI490">
        <f t="shared" si="220"/>
        <v>0.54</v>
      </c>
      <c r="BT490">
        <v>776921</v>
      </c>
      <c r="BW490">
        <v>0.46</v>
      </c>
      <c r="BX490">
        <f t="shared" si="221"/>
        <v>0.46</v>
      </c>
      <c r="CI490">
        <v>776921</v>
      </c>
      <c r="CL490">
        <v>0.55000000000000004</v>
      </c>
      <c r="CM490">
        <f t="shared" si="222"/>
        <v>0.55000000000000004</v>
      </c>
      <c r="CX490">
        <v>776921</v>
      </c>
      <c r="DA490">
        <v>0.54</v>
      </c>
      <c r="DB490">
        <f t="shared" si="223"/>
        <v>0.54</v>
      </c>
      <c r="DM490">
        <v>776921</v>
      </c>
      <c r="DP490">
        <v>0.56000000000000005</v>
      </c>
      <c r="DQ490">
        <f t="shared" si="224"/>
        <v>0.56000000000000005</v>
      </c>
      <c r="EB490">
        <v>776921</v>
      </c>
      <c r="EE490">
        <v>0.54</v>
      </c>
      <c r="EF490">
        <f t="shared" si="225"/>
        <v>0.54</v>
      </c>
      <c r="EQ490">
        <v>776921</v>
      </c>
      <c r="ET490">
        <v>0.54</v>
      </c>
      <c r="EU490">
        <f t="shared" si="226"/>
        <v>0.54</v>
      </c>
      <c r="FF490">
        <v>776921</v>
      </c>
      <c r="FI490">
        <v>0.56000000000000005</v>
      </c>
      <c r="FJ490">
        <f t="shared" si="227"/>
        <v>0.56000000000000005</v>
      </c>
      <c r="FU490">
        <v>776921</v>
      </c>
      <c r="FX490">
        <v>0.55000000000000004</v>
      </c>
      <c r="FY490">
        <f t="shared" si="228"/>
        <v>0.55000000000000004</v>
      </c>
      <c r="GJ490">
        <v>776921</v>
      </c>
      <c r="GM490">
        <v>0.51</v>
      </c>
      <c r="GN490">
        <f t="shared" si="229"/>
        <v>0.51</v>
      </c>
      <c r="GY490">
        <v>776921</v>
      </c>
      <c r="HB490">
        <v>0.59</v>
      </c>
      <c r="HC490">
        <f t="shared" si="230"/>
        <v>0.59</v>
      </c>
      <c r="HN490">
        <v>776921</v>
      </c>
      <c r="HQ490">
        <v>0.5</v>
      </c>
      <c r="HR490">
        <f t="shared" si="231"/>
        <v>0.5</v>
      </c>
      <c r="ID490">
        <v>777275</v>
      </c>
      <c r="IG490">
        <v>0.49</v>
      </c>
      <c r="IH490">
        <f t="shared" si="232"/>
        <v>0.49</v>
      </c>
      <c r="IS490">
        <v>777275</v>
      </c>
      <c r="IV490">
        <v>0.48</v>
      </c>
      <c r="IW490">
        <f t="shared" si="233"/>
        <v>0.48</v>
      </c>
      <c r="JH490">
        <v>777275</v>
      </c>
      <c r="JK490">
        <v>0.49</v>
      </c>
      <c r="JL490">
        <f t="shared" si="234"/>
        <v>0.49</v>
      </c>
      <c r="JW490">
        <v>777275</v>
      </c>
      <c r="JZ490">
        <v>0.49</v>
      </c>
      <c r="KA490">
        <f t="shared" si="235"/>
        <v>0.49</v>
      </c>
      <c r="KL490">
        <v>777275</v>
      </c>
      <c r="KO490">
        <v>0.45</v>
      </c>
      <c r="KP490">
        <f t="shared" si="236"/>
        <v>0.45</v>
      </c>
      <c r="LA490">
        <v>777275</v>
      </c>
      <c r="LD490">
        <v>0.5</v>
      </c>
      <c r="LE490">
        <f t="shared" si="237"/>
        <v>0.5</v>
      </c>
      <c r="LP490">
        <v>777275</v>
      </c>
      <c r="LS490">
        <v>0.47</v>
      </c>
      <c r="LT490">
        <f t="shared" si="238"/>
        <v>0.47</v>
      </c>
      <c r="ME490">
        <v>777275</v>
      </c>
      <c r="MH490">
        <v>0.55000000000000004</v>
      </c>
      <c r="MI490">
        <f t="shared" si="239"/>
        <v>0.55000000000000004</v>
      </c>
      <c r="MT490">
        <v>777275</v>
      </c>
      <c r="MW490">
        <v>0.55000000000000004</v>
      </c>
      <c r="MX490">
        <f t="shared" si="240"/>
        <v>0.55000000000000004</v>
      </c>
      <c r="NI490">
        <v>777275</v>
      </c>
      <c r="NL490">
        <v>0.45</v>
      </c>
      <c r="NM490">
        <f t="shared" si="241"/>
        <v>0.45</v>
      </c>
      <c r="NX490">
        <v>777275</v>
      </c>
      <c r="OA490">
        <v>0.49</v>
      </c>
      <c r="OB490">
        <f t="shared" si="242"/>
        <v>0.49</v>
      </c>
      <c r="OM490">
        <v>777275</v>
      </c>
      <c r="OP490">
        <v>0.46</v>
      </c>
      <c r="OQ490">
        <f t="shared" si="243"/>
        <v>0.46</v>
      </c>
      <c r="PB490">
        <v>777275</v>
      </c>
      <c r="PE490">
        <v>0.48</v>
      </c>
      <c r="PF490">
        <f t="shared" si="244"/>
        <v>0.48</v>
      </c>
      <c r="PQ490">
        <v>777275</v>
      </c>
      <c r="PT490">
        <v>0.5</v>
      </c>
      <c r="PU490">
        <f t="shared" si="245"/>
        <v>0.5</v>
      </c>
      <c r="QF490">
        <v>777275</v>
      </c>
      <c r="QI490">
        <v>0.51</v>
      </c>
      <c r="QJ490">
        <f t="shared" si="246"/>
        <v>0.51</v>
      </c>
      <c r="QU490">
        <v>777275</v>
      </c>
      <c r="QX490">
        <v>0.47</v>
      </c>
      <c r="QY490">
        <f t="shared" si="247"/>
        <v>0.47</v>
      </c>
    </row>
    <row r="491" spans="12:467" x14ac:dyDescent="0.2">
      <c r="L491">
        <v>776922</v>
      </c>
      <c r="O491">
        <v>0.49</v>
      </c>
      <c r="P491">
        <f t="shared" si="217"/>
        <v>0.49</v>
      </c>
      <c r="AA491">
        <v>776922</v>
      </c>
      <c r="AD491">
        <v>0.56000000000000005</v>
      </c>
      <c r="AE491">
        <f t="shared" si="218"/>
        <v>0.56000000000000005</v>
      </c>
      <c r="AP491">
        <v>776922</v>
      </c>
      <c r="AS491">
        <v>0.6</v>
      </c>
      <c r="AT491">
        <f t="shared" si="219"/>
        <v>0.6</v>
      </c>
      <c r="BE491">
        <v>776922</v>
      </c>
      <c r="BH491">
        <v>0.48</v>
      </c>
      <c r="BI491">
        <f t="shared" si="220"/>
        <v>0.48</v>
      </c>
      <c r="BT491">
        <v>776922</v>
      </c>
      <c r="BW491">
        <v>0.22</v>
      </c>
      <c r="BX491">
        <f t="shared" si="221"/>
        <v>0.22</v>
      </c>
      <c r="CI491">
        <v>776922</v>
      </c>
      <c r="CL491">
        <v>0.48</v>
      </c>
      <c r="CM491">
        <f t="shared" si="222"/>
        <v>0.48</v>
      </c>
      <c r="CX491">
        <v>776922</v>
      </c>
      <c r="DA491">
        <v>0.47</v>
      </c>
      <c r="DB491">
        <f t="shared" si="223"/>
        <v>0.47</v>
      </c>
      <c r="DM491">
        <v>776922</v>
      </c>
      <c r="DP491">
        <v>0.44</v>
      </c>
      <c r="DQ491">
        <f t="shared" si="224"/>
        <v>0.44</v>
      </c>
      <c r="EB491">
        <v>776922</v>
      </c>
      <c r="EE491">
        <v>0.46</v>
      </c>
      <c r="EF491">
        <f t="shared" si="225"/>
        <v>0.46</v>
      </c>
      <c r="EQ491">
        <v>776922</v>
      </c>
      <c r="ET491">
        <v>0.46</v>
      </c>
      <c r="EU491">
        <f t="shared" si="226"/>
        <v>0.46</v>
      </c>
      <c r="FF491">
        <v>776922</v>
      </c>
      <c r="FI491">
        <v>0.49</v>
      </c>
      <c r="FJ491">
        <f t="shared" si="227"/>
        <v>0.49</v>
      </c>
      <c r="FU491">
        <v>776922</v>
      </c>
      <c r="FX491">
        <v>0.5</v>
      </c>
      <c r="FY491">
        <f t="shared" si="228"/>
        <v>0.5</v>
      </c>
      <c r="GJ491">
        <v>776922</v>
      </c>
      <c r="GM491">
        <v>0.46</v>
      </c>
      <c r="GN491">
        <f t="shared" si="229"/>
        <v>0.46</v>
      </c>
      <c r="GY491">
        <v>776922</v>
      </c>
      <c r="HB491">
        <v>0.49</v>
      </c>
      <c r="HC491">
        <f t="shared" si="230"/>
        <v>0.49</v>
      </c>
      <c r="HN491">
        <v>776922</v>
      </c>
      <c r="HQ491">
        <v>0.45</v>
      </c>
      <c r="HR491">
        <f t="shared" si="231"/>
        <v>0.45</v>
      </c>
      <c r="ID491">
        <v>777276</v>
      </c>
      <c r="IG491">
        <v>0.47</v>
      </c>
      <c r="IH491">
        <f t="shared" si="232"/>
        <v>0.47</v>
      </c>
      <c r="IS491">
        <v>777276</v>
      </c>
      <c r="IV491">
        <v>0.47</v>
      </c>
      <c r="IW491">
        <f t="shared" si="233"/>
        <v>0.47</v>
      </c>
      <c r="JH491">
        <v>777276</v>
      </c>
      <c r="JK491">
        <v>0.43</v>
      </c>
      <c r="JL491">
        <f t="shared" si="234"/>
        <v>0.43</v>
      </c>
      <c r="JW491">
        <v>777276</v>
      </c>
      <c r="JZ491">
        <v>0.47</v>
      </c>
      <c r="KA491">
        <f t="shared" si="235"/>
        <v>0.47</v>
      </c>
      <c r="KL491">
        <v>777276</v>
      </c>
      <c r="KO491">
        <v>0.38</v>
      </c>
      <c r="KP491">
        <f t="shared" si="236"/>
        <v>0.38</v>
      </c>
      <c r="LA491">
        <v>777276</v>
      </c>
      <c r="LD491">
        <v>0.45</v>
      </c>
      <c r="LE491">
        <f t="shared" si="237"/>
        <v>0.45</v>
      </c>
      <c r="LP491">
        <v>777276</v>
      </c>
      <c r="LS491">
        <v>0.48</v>
      </c>
      <c r="LT491">
        <f t="shared" si="238"/>
        <v>0.48</v>
      </c>
      <c r="ME491">
        <v>777276</v>
      </c>
      <c r="MH491">
        <v>0.51</v>
      </c>
      <c r="MI491">
        <f t="shared" si="239"/>
        <v>0.51</v>
      </c>
      <c r="MT491">
        <v>777276</v>
      </c>
      <c r="MW491">
        <v>0.34</v>
      </c>
      <c r="MX491">
        <f t="shared" si="240"/>
        <v>0.34</v>
      </c>
      <c r="NI491">
        <v>777276</v>
      </c>
      <c r="NL491">
        <v>0.5</v>
      </c>
      <c r="NM491">
        <f t="shared" si="241"/>
        <v>0.5</v>
      </c>
      <c r="NX491">
        <v>777276</v>
      </c>
      <c r="OA491">
        <v>0.49</v>
      </c>
      <c r="OB491">
        <f t="shared" si="242"/>
        <v>0.49</v>
      </c>
      <c r="OM491">
        <v>777276</v>
      </c>
      <c r="OP491">
        <v>0.47</v>
      </c>
      <c r="OQ491">
        <f t="shared" si="243"/>
        <v>0.47</v>
      </c>
      <c r="PB491">
        <v>777276</v>
      </c>
      <c r="PE491">
        <v>0.46</v>
      </c>
      <c r="PF491">
        <f t="shared" si="244"/>
        <v>0.46</v>
      </c>
      <c r="PQ491">
        <v>777276</v>
      </c>
      <c r="PT491">
        <v>0.48</v>
      </c>
      <c r="PU491">
        <f t="shared" si="245"/>
        <v>0.48</v>
      </c>
      <c r="QF491">
        <v>777276</v>
      </c>
      <c r="QI491">
        <v>0.51</v>
      </c>
      <c r="QJ491">
        <f t="shared" si="246"/>
        <v>0.51</v>
      </c>
      <c r="QU491">
        <v>777276</v>
      </c>
      <c r="QX491">
        <v>0.47</v>
      </c>
      <c r="QY491">
        <f t="shared" si="247"/>
        <v>0.47</v>
      </c>
    </row>
    <row r="492" spans="12:467" x14ac:dyDescent="0.2">
      <c r="L492">
        <v>776924</v>
      </c>
      <c r="O492">
        <v>0.51</v>
      </c>
      <c r="P492">
        <f t="shared" si="217"/>
        <v>0.51</v>
      </c>
      <c r="AA492">
        <v>776924</v>
      </c>
      <c r="AD492">
        <v>0.51</v>
      </c>
      <c r="AE492">
        <f t="shared" si="218"/>
        <v>0.51</v>
      </c>
      <c r="AP492">
        <v>776924</v>
      </c>
      <c r="AS492">
        <v>0.65</v>
      </c>
      <c r="AT492">
        <f t="shared" si="219"/>
        <v>0.65</v>
      </c>
      <c r="BE492">
        <v>776924</v>
      </c>
      <c r="BH492">
        <v>0.56000000000000005</v>
      </c>
      <c r="BI492">
        <f t="shared" si="220"/>
        <v>0.56000000000000005</v>
      </c>
      <c r="BT492">
        <v>776924</v>
      </c>
      <c r="BW492">
        <v>0.65</v>
      </c>
      <c r="BX492">
        <f t="shared" si="221"/>
        <v>0.65</v>
      </c>
      <c r="CI492">
        <v>776924</v>
      </c>
      <c r="CL492">
        <v>0.52</v>
      </c>
      <c r="CM492">
        <f t="shared" si="222"/>
        <v>0.52</v>
      </c>
      <c r="CX492">
        <v>776924</v>
      </c>
      <c r="DA492">
        <v>0.52</v>
      </c>
      <c r="DB492">
        <f t="shared" si="223"/>
        <v>0.52</v>
      </c>
      <c r="DM492">
        <v>776924</v>
      </c>
      <c r="DP492">
        <v>0.5</v>
      </c>
      <c r="DQ492">
        <f t="shared" si="224"/>
        <v>0.5</v>
      </c>
      <c r="EB492">
        <v>776924</v>
      </c>
      <c r="EE492">
        <v>0.5</v>
      </c>
      <c r="EF492">
        <f t="shared" si="225"/>
        <v>0.5</v>
      </c>
      <c r="EQ492">
        <v>776924</v>
      </c>
      <c r="ET492">
        <v>0.5</v>
      </c>
      <c r="EU492">
        <f t="shared" si="226"/>
        <v>0.5</v>
      </c>
      <c r="FF492">
        <v>776924</v>
      </c>
      <c r="FI492">
        <v>0.55000000000000004</v>
      </c>
      <c r="FJ492">
        <f t="shared" si="227"/>
        <v>0.55000000000000004</v>
      </c>
      <c r="FU492">
        <v>776924</v>
      </c>
      <c r="FX492">
        <v>0.51</v>
      </c>
      <c r="FY492">
        <f t="shared" si="228"/>
        <v>0.51</v>
      </c>
      <c r="GJ492">
        <v>776924</v>
      </c>
      <c r="GM492">
        <v>0.5</v>
      </c>
      <c r="GN492">
        <f t="shared" si="229"/>
        <v>0.5</v>
      </c>
      <c r="GY492">
        <v>776924</v>
      </c>
      <c r="HB492">
        <v>0.56000000000000005</v>
      </c>
      <c r="HC492">
        <f t="shared" si="230"/>
        <v>0.56000000000000005</v>
      </c>
      <c r="HN492">
        <v>776924</v>
      </c>
      <c r="HQ492">
        <v>0.5</v>
      </c>
      <c r="HR492">
        <f t="shared" si="231"/>
        <v>0.5</v>
      </c>
      <c r="ID492">
        <v>777277</v>
      </c>
      <c r="IG492">
        <v>0.51</v>
      </c>
      <c r="IH492">
        <f t="shared" si="232"/>
        <v>0.51</v>
      </c>
      <c r="IS492">
        <v>777277</v>
      </c>
      <c r="IV492">
        <v>0.53</v>
      </c>
      <c r="IW492">
        <f t="shared" si="233"/>
        <v>0.53</v>
      </c>
      <c r="JH492">
        <v>777277</v>
      </c>
      <c r="JK492">
        <v>0.53</v>
      </c>
      <c r="JL492">
        <f t="shared" si="234"/>
        <v>0.53</v>
      </c>
      <c r="JW492">
        <v>777277</v>
      </c>
      <c r="JZ492">
        <v>0.52</v>
      </c>
      <c r="KA492">
        <f t="shared" si="235"/>
        <v>0.52</v>
      </c>
      <c r="KL492">
        <v>777277</v>
      </c>
      <c r="KO492">
        <v>0.5</v>
      </c>
      <c r="KP492">
        <f t="shared" si="236"/>
        <v>0.5</v>
      </c>
      <c r="LA492">
        <v>777277</v>
      </c>
      <c r="LD492">
        <v>0.53</v>
      </c>
      <c r="LE492">
        <f t="shared" si="237"/>
        <v>0.53</v>
      </c>
      <c r="LP492">
        <v>777277</v>
      </c>
      <c r="LS492">
        <v>0.53</v>
      </c>
      <c r="LT492">
        <f t="shared" si="238"/>
        <v>0.53</v>
      </c>
      <c r="ME492">
        <v>777277</v>
      </c>
      <c r="MH492">
        <v>0.48</v>
      </c>
      <c r="MI492">
        <f t="shared" si="239"/>
        <v>0.48</v>
      </c>
      <c r="MT492">
        <v>777277</v>
      </c>
      <c r="MW492">
        <v>0.51</v>
      </c>
      <c r="MX492">
        <f t="shared" si="240"/>
        <v>0.51</v>
      </c>
      <c r="NI492">
        <v>777277</v>
      </c>
      <c r="NL492">
        <v>0.53</v>
      </c>
      <c r="NM492">
        <f t="shared" si="241"/>
        <v>0.53</v>
      </c>
      <c r="NX492">
        <v>777277</v>
      </c>
      <c r="OA492">
        <v>0.51</v>
      </c>
      <c r="OB492">
        <f t="shared" si="242"/>
        <v>0.51</v>
      </c>
      <c r="OM492">
        <v>777277</v>
      </c>
      <c r="OP492">
        <v>0.53</v>
      </c>
      <c r="OQ492">
        <f t="shared" si="243"/>
        <v>0.53</v>
      </c>
      <c r="PB492">
        <v>777277</v>
      </c>
      <c r="PE492">
        <v>0.52</v>
      </c>
      <c r="PF492">
        <f t="shared" si="244"/>
        <v>0.52</v>
      </c>
      <c r="PQ492">
        <v>777277</v>
      </c>
      <c r="PT492">
        <v>0.53</v>
      </c>
      <c r="PU492">
        <f t="shared" si="245"/>
        <v>0.53</v>
      </c>
      <c r="QF492">
        <v>777277</v>
      </c>
      <c r="QI492">
        <v>0.53</v>
      </c>
      <c r="QJ492">
        <f t="shared" si="246"/>
        <v>0.53</v>
      </c>
      <c r="QU492">
        <v>777277</v>
      </c>
      <c r="QX492">
        <v>0.55000000000000004</v>
      </c>
      <c r="QY492">
        <f t="shared" si="247"/>
        <v>0.55000000000000004</v>
      </c>
    </row>
    <row r="493" spans="12:467" x14ac:dyDescent="0.2">
      <c r="L493">
        <v>776925</v>
      </c>
      <c r="O493">
        <v>0.4</v>
      </c>
      <c r="P493">
        <f t="shared" si="217"/>
        <v>0.4</v>
      </c>
      <c r="AA493">
        <v>776925</v>
      </c>
      <c r="AD493">
        <v>0.49</v>
      </c>
      <c r="AE493">
        <f t="shared" si="218"/>
        <v>0.49</v>
      </c>
      <c r="AP493">
        <v>776925</v>
      </c>
      <c r="AS493">
        <v>0.22</v>
      </c>
      <c r="AT493">
        <f t="shared" si="219"/>
        <v>0.22</v>
      </c>
      <c r="BE493">
        <v>776925</v>
      </c>
      <c r="BH493">
        <v>0.38</v>
      </c>
      <c r="BI493">
        <f t="shared" si="220"/>
        <v>0.38</v>
      </c>
      <c r="BT493">
        <v>776925</v>
      </c>
      <c r="BW493">
        <v>0.28999999999999998</v>
      </c>
      <c r="BX493">
        <f t="shared" si="221"/>
        <v>0.28999999999999998</v>
      </c>
      <c r="CI493">
        <v>776925</v>
      </c>
      <c r="CL493">
        <v>0.43</v>
      </c>
      <c r="CM493">
        <f t="shared" si="222"/>
        <v>0.43</v>
      </c>
      <c r="CX493">
        <v>776925</v>
      </c>
      <c r="DA493">
        <v>0.42</v>
      </c>
      <c r="DB493">
        <f t="shared" si="223"/>
        <v>0.42</v>
      </c>
      <c r="DM493">
        <v>776925</v>
      </c>
      <c r="DP493">
        <v>0.41</v>
      </c>
      <c r="DQ493">
        <f t="shared" si="224"/>
        <v>0.41</v>
      </c>
      <c r="EB493">
        <v>776925</v>
      </c>
      <c r="EE493">
        <v>0.43</v>
      </c>
      <c r="EF493">
        <f t="shared" si="225"/>
        <v>0.43</v>
      </c>
      <c r="EQ493">
        <v>776925</v>
      </c>
      <c r="ET493">
        <v>0.43</v>
      </c>
      <c r="EU493">
        <f t="shared" si="226"/>
        <v>0.43</v>
      </c>
      <c r="FF493">
        <v>776925</v>
      </c>
      <c r="FI493">
        <v>0.41</v>
      </c>
      <c r="FJ493">
        <f t="shared" si="227"/>
        <v>0.41</v>
      </c>
      <c r="FU493">
        <v>776925</v>
      </c>
      <c r="FX493">
        <v>0.41</v>
      </c>
      <c r="FY493">
        <f t="shared" si="228"/>
        <v>0.41</v>
      </c>
      <c r="GJ493">
        <v>776925</v>
      </c>
      <c r="GM493">
        <v>0.41</v>
      </c>
      <c r="GN493">
        <f t="shared" si="229"/>
        <v>0.41</v>
      </c>
      <c r="GY493">
        <v>776925</v>
      </c>
      <c r="HB493">
        <v>0.42</v>
      </c>
      <c r="HC493">
        <f t="shared" si="230"/>
        <v>0.42</v>
      </c>
      <c r="HN493">
        <v>776925</v>
      </c>
      <c r="HQ493">
        <v>0.42</v>
      </c>
      <c r="HR493">
        <f t="shared" si="231"/>
        <v>0.42</v>
      </c>
      <c r="ID493">
        <v>777279</v>
      </c>
      <c r="IG493">
        <v>0.56999999999999995</v>
      </c>
      <c r="IH493">
        <f t="shared" si="232"/>
        <v>0.56999999999999995</v>
      </c>
      <c r="IS493">
        <v>777279</v>
      </c>
      <c r="IV493">
        <v>0.56999999999999995</v>
      </c>
      <c r="IW493">
        <f t="shared" si="233"/>
        <v>0.56999999999999995</v>
      </c>
      <c r="JH493">
        <v>777279</v>
      </c>
      <c r="JK493">
        <v>0.56000000000000005</v>
      </c>
      <c r="JL493">
        <f t="shared" si="234"/>
        <v>0.56000000000000005</v>
      </c>
      <c r="JW493">
        <v>777279</v>
      </c>
      <c r="JZ493">
        <v>0.55000000000000004</v>
      </c>
      <c r="KA493">
        <f t="shared" si="235"/>
        <v>0.55000000000000004</v>
      </c>
      <c r="KL493">
        <v>777279</v>
      </c>
      <c r="KO493">
        <v>0.56999999999999995</v>
      </c>
      <c r="KP493">
        <f t="shared" si="236"/>
        <v>0.56999999999999995</v>
      </c>
      <c r="LA493">
        <v>777279</v>
      </c>
      <c r="LD493">
        <v>0.55000000000000004</v>
      </c>
      <c r="LE493">
        <f t="shared" si="237"/>
        <v>0.55000000000000004</v>
      </c>
      <c r="LP493">
        <v>777279</v>
      </c>
      <c r="LS493">
        <v>0.56000000000000005</v>
      </c>
      <c r="LT493">
        <f t="shared" si="238"/>
        <v>0.56000000000000005</v>
      </c>
      <c r="ME493">
        <v>777279</v>
      </c>
      <c r="MH493">
        <v>0.59</v>
      </c>
      <c r="MI493">
        <f t="shared" si="239"/>
        <v>0.59</v>
      </c>
      <c r="MT493">
        <v>777279</v>
      </c>
      <c r="MW493">
        <v>0.65</v>
      </c>
      <c r="MX493">
        <f t="shared" si="240"/>
        <v>0.65</v>
      </c>
      <c r="NI493">
        <v>777279</v>
      </c>
      <c r="NL493">
        <v>0.54</v>
      </c>
      <c r="NM493">
        <f t="shared" si="241"/>
        <v>0.54</v>
      </c>
      <c r="NX493">
        <v>777279</v>
      </c>
      <c r="OA493">
        <v>0.55000000000000004</v>
      </c>
      <c r="OB493">
        <f t="shared" si="242"/>
        <v>0.55000000000000004</v>
      </c>
      <c r="OM493">
        <v>777279</v>
      </c>
      <c r="OP493">
        <v>0.55000000000000004</v>
      </c>
      <c r="OQ493">
        <f t="shared" si="243"/>
        <v>0.55000000000000004</v>
      </c>
      <c r="PB493">
        <v>777279</v>
      </c>
      <c r="PE493">
        <v>0.55000000000000004</v>
      </c>
      <c r="PF493">
        <f t="shared" si="244"/>
        <v>0.55000000000000004</v>
      </c>
      <c r="PQ493">
        <v>777279</v>
      </c>
      <c r="PT493">
        <v>0.56000000000000005</v>
      </c>
      <c r="PU493">
        <f t="shared" si="245"/>
        <v>0.56000000000000005</v>
      </c>
      <c r="QF493">
        <v>777279</v>
      </c>
      <c r="QI493">
        <v>0.55000000000000004</v>
      </c>
      <c r="QJ493">
        <f t="shared" si="246"/>
        <v>0.55000000000000004</v>
      </c>
      <c r="QU493">
        <v>777279</v>
      </c>
      <c r="QX493">
        <v>0.54</v>
      </c>
      <c r="QY493">
        <f t="shared" si="247"/>
        <v>0.54</v>
      </c>
    </row>
    <row r="494" spans="12:467" x14ac:dyDescent="0.2">
      <c r="L494">
        <v>776926</v>
      </c>
      <c r="O494">
        <v>0.55000000000000004</v>
      </c>
      <c r="P494">
        <f t="shared" si="217"/>
        <v>0.55000000000000004</v>
      </c>
      <c r="AA494">
        <v>776926</v>
      </c>
      <c r="AD494">
        <v>0.44</v>
      </c>
      <c r="AE494">
        <f t="shared" si="218"/>
        <v>0.44</v>
      </c>
      <c r="AP494">
        <v>776926</v>
      </c>
      <c r="AS494">
        <v>0.39</v>
      </c>
      <c r="AT494">
        <f t="shared" si="219"/>
        <v>0.39</v>
      </c>
      <c r="BE494">
        <v>776926</v>
      </c>
      <c r="BH494">
        <v>0.51</v>
      </c>
      <c r="BI494">
        <f t="shared" si="220"/>
        <v>0.51</v>
      </c>
      <c r="BT494">
        <v>776926</v>
      </c>
      <c r="BW494">
        <v>0.32</v>
      </c>
      <c r="BX494">
        <f t="shared" si="221"/>
        <v>0.32</v>
      </c>
      <c r="CI494">
        <v>776926</v>
      </c>
      <c r="CL494">
        <v>0.56000000000000005</v>
      </c>
      <c r="CM494">
        <f t="shared" si="222"/>
        <v>0.56000000000000005</v>
      </c>
      <c r="CX494">
        <v>776926</v>
      </c>
      <c r="DA494">
        <v>0.55000000000000004</v>
      </c>
      <c r="DB494">
        <f t="shared" si="223"/>
        <v>0.55000000000000004</v>
      </c>
      <c r="DM494">
        <v>776926</v>
      </c>
      <c r="DP494">
        <v>0.55000000000000004</v>
      </c>
      <c r="DQ494">
        <f t="shared" si="224"/>
        <v>0.55000000000000004</v>
      </c>
      <c r="EB494">
        <v>776926</v>
      </c>
      <c r="EE494">
        <v>0.55000000000000004</v>
      </c>
      <c r="EF494">
        <f t="shared" si="225"/>
        <v>0.55000000000000004</v>
      </c>
      <c r="EQ494">
        <v>776926</v>
      </c>
      <c r="ET494">
        <v>0.55000000000000004</v>
      </c>
      <c r="EU494">
        <f t="shared" si="226"/>
        <v>0.55000000000000004</v>
      </c>
      <c r="FF494">
        <v>776926</v>
      </c>
      <c r="FI494">
        <v>0.56000000000000005</v>
      </c>
      <c r="FJ494">
        <f t="shared" si="227"/>
        <v>0.56000000000000005</v>
      </c>
      <c r="FU494">
        <v>776926</v>
      </c>
      <c r="FX494">
        <v>0.56000000000000005</v>
      </c>
      <c r="FY494">
        <f t="shared" si="228"/>
        <v>0.56000000000000005</v>
      </c>
      <c r="GJ494">
        <v>776926</v>
      </c>
      <c r="GM494">
        <v>0.52</v>
      </c>
      <c r="GN494">
        <f t="shared" si="229"/>
        <v>0.52</v>
      </c>
      <c r="GY494">
        <v>776926</v>
      </c>
      <c r="HB494">
        <v>0.59</v>
      </c>
      <c r="HC494">
        <f t="shared" si="230"/>
        <v>0.59</v>
      </c>
      <c r="HN494">
        <v>776926</v>
      </c>
      <c r="HQ494">
        <v>0.5</v>
      </c>
      <c r="HR494">
        <f t="shared" si="231"/>
        <v>0.5</v>
      </c>
      <c r="ID494">
        <v>777284</v>
      </c>
      <c r="IG494">
        <v>0.45</v>
      </c>
      <c r="IH494">
        <f t="shared" si="232"/>
        <v>0.45</v>
      </c>
      <c r="IS494">
        <v>777284</v>
      </c>
      <c r="IV494">
        <v>0.39</v>
      </c>
      <c r="IW494">
        <f t="shared" si="233"/>
        <v>0.39</v>
      </c>
      <c r="JH494">
        <v>777284</v>
      </c>
      <c r="JK494">
        <v>0.41</v>
      </c>
      <c r="JL494">
        <f t="shared" si="234"/>
        <v>0.41</v>
      </c>
      <c r="JW494">
        <v>777284</v>
      </c>
      <c r="JZ494">
        <v>0.41</v>
      </c>
      <c r="KA494">
        <f t="shared" si="235"/>
        <v>0.41</v>
      </c>
      <c r="KL494">
        <v>777284</v>
      </c>
      <c r="KO494">
        <v>0.41</v>
      </c>
      <c r="KP494">
        <f t="shared" si="236"/>
        <v>0.41</v>
      </c>
      <c r="LA494">
        <v>777284</v>
      </c>
      <c r="LD494">
        <v>0.44</v>
      </c>
      <c r="LE494">
        <f t="shared" si="237"/>
        <v>0.44</v>
      </c>
      <c r="LP494">
        <v>777284</v>
      </c>
      <c r="LS494">
        <v>0.43</v>
      </c>
      <c r="LT494">
        <f t="shared" si="238"/>
        <v>0.43</v>
      </c>
      <c r="ME494">
        <v>777284</v>
      </c>
      <c r="MH494">
        <v>0.4</v>
      </c>
      <c r="MI494">
        <f t="shared" si="239"/>
        <v>0.4</v>
      </c>
      <c r="MT494">
        <v>777284</v>
      </c>
      <c r="MW494">
        <v>0.48</v>
      </c>
      <c r="MX494">
        <f t="shared" si="240"/>
        <v>0.48</v>
      </c>
      <c r="NI494">
        <v>777284</v>
      </c>
      <c r="NL494">
        <v>0.42</v>
      </c>
      <c r="NM494">
        <f t="shared" si="241"/>
        <v>0.42</v>
      </c>
      <c r="NX494">
        <v>777284</v>
      </c>
      <c r="OA494">
        <v>0.45</v>
      </c>
      <c r="OB494">
        <f t="shared" si="242"/>
        <v>0.45</v>
      </c>
      <c r="OM494">
        <v>777284</v>
      </c>
      <c r="OP494">
        <v>0.45</v>
      </c>
      <c r="OQ494">
        <f t="shared" si="243"/>
        <v>0.45</v>
      </c>
      <c r="PB494">
        <v>777284</v>
      </c>
      <c r="PE494">
        <v>0.44</v>
      </c>
      <c r="PF494">
        <f t="shared" si="244"/>
        <v>0.44</v>
      </c>
      <c r="PQ494">
        <v>777284</v>
      </c>
      <c r="PT494">
        <v>0.48</v>
      </c>
      <c r="PU494">
        <f t="shared" si="245"/>
        <v>0.48</v>
      </c>
      <c r="QF494">
        <v>777284</v>
      </c>
      <c r="QI494">
        <v>0.43</v>
      </c>
      <c r="QJ494">
        <f t="shared" si="246"/>
        <v>0.43</v>
      </c>
      <c r="QU494">
        <v>777284</v>
      </c>
      <c r="QX494">
        <v>0.43</v>
      </c>
      <c r="QY494">
        <f t="shared" si="247"/>
        <v>0.43</v>
      </c>
    </row>
    <row r="495" spans="12:467" x14ac:dyDescent="0.2">
      <c r="L495">
        <v>776896</v>
      </c>
      <c r="O495">
        <v>0.54</v>
      </c>
      <c r="P495">
        <f t="shared" si="217"/>
        <v>0.54</v>
      </c>
      <c r="AA495">
        <v>776896</v>
      </c>
      <c r="AD495">
        <v>0.56999999999999995</v>
      </c>
      <c r="AE495">
        <f t="shared" si="218"/>
        <v>0.56999999999999995</v>
      </c>
      <c r="AP495">
        <v>776896</v>
      </c>
      <c r="AS495">
        <v>0.56999999999999995</v>
      </c>
      <c r="AT495">
        <f t="shared" si="219"/>
        <v>0.56999999999999995</v>
      </c>
      <c r="BE495">
        <v>776896</v>
      </c>
      <c r="BH495">
        <v>0.52</v>
      </c>
      <c r="BI495">
        <f t="shared" si="220"/>
        <v>0.52</v>
      </c>
      <c r="BT495">
        <v>776896</v>
      </c>
      <c r="BW495">
        <v>0.48</v>
      </c>
      <c r="BX495">
        <f t="shared" si="221"/>
        <v>0.48</v>
      </c>
      <c r="CI495">
        <v>776896</v>
      </c>
      <c r="CL495">
        <v>0.56000000000000005</v>
      </c>
      <c r="CM495">
        <f t="shared" si="222"/>
        <v>0.56000000000000005</v>
      </c>
      <c r="CX495">
        <v>776896</v>
      </c>
      <c r="DA495">
        <v>0.53</v>
      </c>
      <c r="DB495">
        <f t="shared" si="223"/>
        <v>0.53</v>
      </c>
      <c r="DM495">
        <v>776896</v>
      </c>
      <c r="DP495">
        <v>0.54</v>
      </c>
      <c r="DQ495">
        <f t="shared" si="224"/>
        <v>0.54</v>
      </c>
      <c r="EB495">
        <v>776896</v>
      </c>
      <c r="EE495">
        <v>0.56999999999999995</v>
      </c>
      <c r="EF495">
        <f t="shared" si="225"/>
        <v>0.56999999999999995</v>
      </c>
      <c r="EQ495">
        <v>776896</v>
      </c>
      <c r="ET495">
        <v>0.56999999999999995</v>
      </c>
      <c r="EU495">
        <f t="shared" si="226"/>
        <v>0.56999999999999995</v>
      </c>
      <c r="FF495">
        <v>776896</v>
      </c>
      <c r="FI495">
        <v>0.55000000000000004</v>
      </c>
      <c r="FJ495">
        <f t="shared" si="227"/>
        <v>0.55000000000000004</v>
      </c>
      <c r="FU495">
        <v>776896</v>
      </c>
      <c r="FX495">
        <v>0.54</v>
      </c>
      <c r="FY495">
        <f t="shared" si="228"/>
        <v>0.54</v>
      </c>
      <c r="GJ495">
        <v>776896</v>
      </c>
      <c r="GM495">
        <v>0.55000000000000004</v>
      </c>
      <c r="GN495">
        <f t="shared" si="229"/>
        <v>0.55000000000000004</v>
      </c>
      <c r="GY495">
        <v>776896</v>
      </c>
      <c r="HB495">
        <v>0.59</v>
      </c>
      <c r="HC495">
        <f t="shared" si="230"/>
        <v>0.59</v>
      </c>
      <c r="HN495">
        <v>776896</v>
      </c>
      <c r="HQ495">
        <v>0.54</v>
      </c>
      <c r="HR495">
        <f t="shared" si="231"/>
        <v>0.54</v>
      </c>
      <c r="ID495">
        <v>777289</v>
      </c>
      <c r="IG495">
        <v>0.48</v>
      </c>
      <c r="IH495">
        <f t="shared" si="232"/>
        <v>0.48</v>
      </c>
      <c r="IS495">
        <v>777289</v>
      </c>
      <c r="IV495">
        <v>0.46</v>
      </c>
      <c r="IW495">
        <f t="shared" si="233"/>
        <v>0.46</v>
      </c>
      <c r="JH495">
        <v>777289</v>
      </c>
      <c r="JK495">
        <v>0.44</v>
      </c>
      <c r="JL495">
        <f t="shared" si="234"/>
        <v>0.44</v>
      </c>
      <c r="JW495">
        <v>777289</v>
      </c>
      <c r="JZ495">
        <v>0.47</v>
      </c>
      <c r="KA495">
        <f t="shared" si="235"/>
        <v>0.47</v>
      </c>
      <c r="KL495">
        <v>777289</v>
      </c>
      <c r="KO495">
        <v>0.41</v>
      </c>
      <c r="KP495">
        <f t="shared" si="236"/>
        <v>0.41</v>
      </c>
      <c r="LA495">
        <v>777289</v>
      </c>
      <c r="LD495">
        <v>0.47</v>
      </c>
      <c r="LE495">
        <f t="shared" si="237"/>
        <v>0.47</v>
      </c>
      <c r="LP495">
        <v>777289</v>
      </c>
      <c r="LS495">
        <v>0.48</v>
      </c>
      <c r="LT495">
        <f t="shared" si="238"/>
        <v>0.48</v>
      </c>
      <c r="ME495">
        <v>777289</v>
      </c>
      <c r="MH495">
        <v>0.51</v>
      </c>
      <c r="MI495">
        <f t="shared" si="239"/>
        <v>0.51</v>
      </c>
      <c r="MT495">
        <v>777289</v>
      </c>
      <c r="MW495">
        <v>0.45</v>
      </c>
      <c r="MX495">
        <f t="shared" si="240"/>
        <v>0.45</v>
      </c>
      <c r="NI495">
        <v>777289</v>
      </c>
      <c r="NL495">
        <v>0.49</v>
      </c>
      <c r="NM495">
        <f t="shared" si="241"/>
        <v>0.49</v>
      </c>
      <c r="NX495">
        <v>777289</v>
      </c>
      <c r="OA495">
        <v>0.47</v>
      </c>
      <c r="OB495">
        <f t="shared" si="242"/>
        <v>0.47</v>
      </c>
      <c r="OM495">
        <v>777289</v>
      </c>
      <c r="OP495">
        <v>0.47</v>
      </c>
      <c r="OQ495">
        <f t="shared" si="243"/>
        <v>0.47</v>
      </c>
      <c r="PB495">
        <v>777289</v>
      </c>
      <c r="PE495">
        <v>0.49</v>
      </c>
      <c r="PF495">
        <f t="shared" si="244"/>
        <v>0.49</v>
      </c>
      <c r="PQ495">
        <v>777289</v>
      </c>
      <c r="PT495">
        <v>0.48</v>
      </c>
      <c r="PU495">
        <f t="shared" si="245"/>
        <v>0.48</v>
      </c>
      <c r="QF495">
        <v>777289</v>
      </c>
      <c r="QI495">
        <v>0.49</v>
      </c>
      <c r="QJ495">
        <f t="shared" si="246"/>
        <v>0.49</v>
      </c>
      <c r="QU495">
        <v>777289</v>
      </c>
      <c r="QX495">
        <v>0.46</v>
      </c>
      <c r="QY495">
        <f t="shared" si="247"/>
        <v>0.46</v>
      </c>
    </row>
    <row r="496" spans="12:467" x14ac:dyDescent="0.2">
      <c r="L496">
        <v>776897</v>
      </c>
      <c r="O496">
        <v>0.59</v>
      </c>
      <c r="P496">
        <f t="shared" si="217"/>
        <v>0.59</v>
      </c>
      <c r="AA496">
        <v>776897</v>
      </c>
      <c r="AD496">
        <v>0.61</v>
      </c>
      <c r="AE496">
        <f t="shared" si="218"/>
        <v>0.61</v>
      </c>
      <c r="AP496">
        <v>776897</v>
      </c>
      <c r="AS496">
        <v>0.59</v>
      </c>
      <c r="AT496">
        <f t="shared" si="219"/>
        <v>0.59</v>
      </c>
      <c r="BE496">
        <v>776897</v>
      </c>
      <c r="BH496">
        <v>0.62</v>
      </c>
      <c r="BI496">
        <f t="shared" si="220"/>
        <v>0.62</v>
      </c>
      <c r="BT496">
        <v>776897</v>
      </c>
      <c r="BW496">
        <v>0.63</v>
      </c>
      <c r="BX496">
        <f t="shared" si="221"/>
        <v>0.63</v>
      </c>
      <c r="CI496">
        <v>776897</v>
      </c>
      <c r="CL496">
        <v>0.56000000000000005</v>
      </c>
      <c r="CM496">
        <f t="shared" si="222"/>
        <v>0.56000000000000005</v>
      </c>
      <c r="CX496">
        <v>776897</v>
      </c>
      <c r="DA496">
        <v>0.56999999999999995</v>
      </c>
      <c r="DB496">
        <f t="shared" si="223"/>
        <v>0.56999999999999995</v>
      </c>
      <c r="DM496">
        <v>776897</v>
      </c>
      <c r="DP496">
        <v>0.56000000000000005</v>
      </c>
      <c r="DQ496">
        <f t="shared" si="224"/>
        <v>0.56000000000000005</v>
      </c>
      <c r="EB496">
        <v>776897</v>
      </c>
      <c r="EE496">
        <v>0.56000000000000005</v>
      </c>
      <c r="EF496">
        <f t="shared" si="225"/>
        <v>0.56000000000000005</v>
      </c>
      <c r="EQ496">
        <v>776897</v>
      </c>
      <c r="ET496">
        <v>0.56000000000000005</v>
      </c>
      <c r="EU496">
        <f t="shared" si="226"/>
        <v>0.56000000000000005</v>
      </c>
      <c r="FF496">
        <v>776897</v>
      </c>
      <c r="FI496">
        <v>0.55000000000000004</v>
      </c>
      <c r="FJ496">
        <f t="shared" si="227"/>
        <v>0.55000000000000004</v>
      </c>
      <c r="FU496">
        <v>776897</v>
      </c>
      <c r="FX496">
        <v>0.55000000000000004</v>
      </c>
      <c r="FY496">
        <f t="shared" si="228"/>
        <v>0.55000000000000004</v>
      </c>
      <c r="GJ496">
        <v>776897</v>
      </c>
      <c r="GM496">
        <v>0.54</v>
      </c>
      <c r="GN496">
        <f t="shared" si="229"/>
        <v>0.54</v>
      </c>
      <c r="GY496">
        <v>776897</v>
      </c>
      <c r="HB496">
        <v>0.57999999999999996</v>
      </c>
      <c r="HC496">
        <f t="shared" si="230"/>
        <v>0.57999999999999996</v>
      </c>
      <c r="HN496">
        <v>776897</v>
      </c>
      <c r="HQ496">
        <v>0.62</v>
      </c>
      <c r="HR496">
        <f t="shared" si="231"/>
        <v>0.62</v>
      </c>
      <c r="ID496">
        <v>777290</v>
      </c>
      <c r="IG496">
        <v>0.5</v>
      </c>
      <c r="IH496">
        <f t="shared" si="232"/>
        <v>0.5</v>
      </c>
      <c r="IS496">
        <v>777290</v>
      </c>
      <c r="IV496">
        <v>0.48</v>
      </c>
      <c r="IW496">
        <f t="shared" si="233"/>
        <v>0.48</v>
      </c>
      <c r="JH496">
        <v>777290</v>
      </c>
      <c r="JK496">
        <v>0.46</v>
      </c>
      <c r="JL496">
        <f t="shared" si="234"/>
        <v>0.46</v>
      </c>
      <c r="JW496">
        <v>777290</v>
      </c>
      <c r="JZ496">
        <v>0.49</v>
      </c>
      <c r="KA496">
        <f t="shared" si="235"/>
        <v>0.49</v>
      </c>
      <c r="KL496">
        <v>777290</v>
      </c>
      <c r="KO496">
        <v>0.46</v>
      </c>
      <c r="KP496">
        <f t="shared" si="236"/>
        <v>0.46</v>
      </c>
      <c r="LA496">
        <v>777290</v>
      </c>
      <c r="LD496">
        <v>0.49</v>
      </c>
      <c r="LE496">
        <f t="shared" si="237"/>
        <v>0.49</v>
      </c>
      <c r="LP496">
        <v>777290</v>
      </c>
      <c r="LS496">
        <v>0.47</v>
      </c>
      <c r="LT496">
        <f t="shared" si="238"/>
        <v>0.47</v>
      </c>
      <c r="ME496">
        <v>777290</v>
      </c>
      <c r="MH496">
        <v>0.5</v>
      </c>
      <c r="MI496">
        <f t="shared" si="239"/>
        <v>0.5</v>
      </c>
      <c r="MT496">
        <v>777290</v>
      </c>
      <c r="MW496">
        <v>0.42</v>
      </c>
      <c r="MX496">
        <f t="shared" si="240"/>
        <v>0.42</v>
      </c>
      <c r="NI496">
        <v>777290</v>
      </c>
      <c r="NL496">
        <v>0.46</v>
      </c>
      <c r="NM496">
        <f t="shared" si="241"/>
        <v>0.46</v>
      </c>
      <c r="NX496">
        <v>777290</v>
      </c>
      <c r="OA496">
        <v>0.5</v>
      </c>
      <c r="OB496">
        <f t="shared" si="242"/>
        <v>0.5</v>
      </c>
      <c r="OM496">
        <v>777290</v>
      </c>
      <c r="OP496">
        <v>0.45</v>
      </c>
      <c r="OQ496">
        <f t="shared" si="243"/>
        <v>0.45</v>
      </c>
      <c r="PB496">
        <v>777290</v>
      </c>
      <c r="PE496">
        <v>0.48</v>
      </c>
      <c r="PF496">
        <f t="shared" si="244"/>
        <v>0.48</v>
      </c>
      <c r="PQ496">
        <v>777290</v>
      </c>
      <c r="PT496">
        <v>0.49</v>
      </c>
      <c r="PU496">
        <f t="shared" si="245"/>
        <v>0.49</v>
      </c>
      <c r="QF496">
        <v>777290</v>
      </c>
      <c r="QI496">
        <v>0.46</v>
      </c>
      <c r="QJ496">
        <f t="shared" si="246"/>
        <v>0.46</v>
      </c>
      <c r="QU496">
        <v>777290</v>
      </c>
      <c r="QX496">
        <v>0.49</v>
      </c>
      <c r="QY496">
        <f t="shared" si="247"/>
        <v>0.49</v>
      </c>
    </row>
    <row r="497" spans="12:467" x14ac:dyDescent="0.2">
      <c r="L497">
        <v>776898</v>
      </c>
      <c r="O497">
        <v>0.6</v>
      </c>
      <c r="P497">
        <f t="shared" si="217"/>
        <v>0.6</v>
      </c>
      <c r="AA497">
        <v>776898</v>
      </c>
      <c r="AD497">
        <v>0.63</v>
      </c>
      <c r="AE497">
        <f t="shared" si="218"/>
        <v>0.63</v>
      </c>
      <c r="AP497">
        <v>776898</v>
      </c>
      <c r="AS497">
        <v>0.46</v>
      </c>
      <c r="AT497">
        <f t="shared" si="219"/>
        <v>0.46</v>
      </c>
      <c r="BE497">
        <v>776898</v>
      </c>
      <c r="BH497">
        <v>0.56999999999999995</v>
      </c>
      <c r="BI497">
        <f t="shared" si="220"/>
        <v>0.56999999999999995</v>
      </c>
      <c r="BT497">
        <v>776898</v>
      </c>
      <c r="BW497">
        <v>0.51</v>
      </c>
      <c r="BX497">
        <f t="shared" si="221"/>
        <v>0.51</v>
      </c>
      <c r="CI497">
        <v>776898</v>
      </c>
      <c r="CL497">
        <v>0.54</v>
      </c>
      <c r="CM497">
        <f t="shared" si="222"/>
        <v>0.54</v>
      </c>
      <c r="CX497">
        <v>776898</v>
      </c>
      <c r="DA497">
        <v>0.54</v>
      </c>
      <c r="DB497">
        <f t="shared" si="223"/>
        <v>0.54</v>
      </c>
      <c r="DM497">
        <v>776898</v>
      </c>
      <c r="DP497">
        <v>0.56000000000000005</v>
      </c>
      <c r="DQ497">
        <f t="shared" si="224"/>
        <v>0.56000000000000005</v>
      </c>
      <c r="EB497">
        <v>776898</v>
      </c>
      <c r="EE497">
        <v>0.6</v>
      </c>
      <c r="EF497">
        <f t="shared" si="225"/>
        <v>0.6</v>
      </c>
      <c r="EQ497">
        <v>776898</v>
      </c>
      <c r="ET497">
        <v>0.6</v>
      </c>
      <c r="EU497">
        <f t="shared" si="226"/>
        <v>0.6</v>
      </c>
      <c r="FF497">
        <v>776898</v>
      </c>
      <c r="FI497">
        <v>0.55000000000000004</v>
      </c>
      <c r="FJ497">
        <f t="shared" si="227"/>
        <v>0.55000000000000004</v>
      </c>
      <c r="FU497">
        <v>776898</v>
      </c>
      <c r="FX497">
        <v>0.56000000000000005</v>
      </c>
      <c r="FY497">
        <f t="shared" si="228"/>
        <v>0.56000000000000005</v>
      </c>
      <c r="GJ497">
        <v>776898</v>
      </c>
      <c r="GM497">
        <v>0.54</v>
      </c>
      <c r="GN497">
        <f t="shared" si="229"/>
        <v>0.54</v>
      </c>
      <c r="GY497">
        <v>776898</v>
      </c>
      <c r="HB497">
        <v>0.57999999999999996</v>
      </c>
      <c r="HC497">
        <f t="shared" si="230"/>
        <v>0.57999999999999996</v>
      </c>
      <c r="HN497">
        <v>776898</v>
      </c>
      <c r="HQ497">
        <v>0.63</v>
      </c>
      <c r="HR497">
        <f t="shared" si="231"/>
        <v>0.63</v>
      </c>
      <c r="ID497">
        <v>777251</v>
      </c>
      <c r="IG497">
        <v>0.49</v>
      </c>
      <c r="IH497">
        <f t="shared" si="232"/>
        <v>0.49</v>
      </c>
      <c r="IS497">
        <v>777251</v>
      </c>
      <c r="IV497">
        <v>0.49</v>
      </c>
      <c r="IW497">
        <f t="shared" si="233"/>
        <v>0.49</v>
      </c>
      <c r="JH497">
        <v>777251</v>
      </c>
      <c r="JK497">
        <v>0.53</v>
      </c>
      <c r="JL497">
        <f t="shared" si="234"/>
        <v>0.53</v>
      </c>
      <c r="JW497">
        <v>777251</v>
      </c>
      <c r="JZ497">
        <v>0.53</v>
      </c>
      <c r="KA497">
        <f t="shared" si="235"/>
        <v>0.53</v>
      </c>
      <c r="KL497">
        <v>777251</v>
      </c>
      <c r="KO497">
        <v>0.53</v>
      </c>
      <c r="KP497">
        <f t="shared" si="236"/>
        <v>0.53</v>
      </c>
      <c r="LA497">
        <v>777251</v>
      </c>
      <c r="LD497">
        <v>0.5</v>
      </c>
      <c r="LE497">
        <f t="shared" si="237"/>
        <v>0.5</v>
      </c>
      <c r="LP497">
        <v>777251</v>
      </c>
      <c r="LS497">
        <v>0.51</v>
      </c>
      <c r="LT497">
        <f t="shared" si="238"/>
        <v>0.51</v>
      </c>
      <c r="ME497">
        <v>777251</v>
      </c>
      <c r="MH497">
        <v>0.5</v>
      </c>
      <c r="MI497">
        <f t="shared" si="239"/>
        <v>0.5</v>
      </c>
      <c r="MT497">
        <v>777251</v>
      </c>
      <c r="MW497">
        <v>0.5</v>
      </c>
      <c r="MX497">
        <f t="shared" si="240"/>
        <v>0.5</v>
      </c>
      <c r="NI497">
        <v>777251</v>
      </c>
      <c r="NL497">
        <v>0.52</v>
      </c>
      <c r="NM497">
        <f t="shared" si="241"/>
        <v>0.52</v>
      </c>
      <c r="NX497">
        <v>777251</v>
      </c>
      <c r="OA497">
        <v>0.49</v>
      </c>
      <c r="OB497">
        <f t="shared" si="242"/>
        <v>0.49</v>
      </c>
      <c r="OM497">
        <v>777251</v>
      </c>
      <c r="OP497">
        <v>0.51</v>
      </c>
      <c r="OQ497">
        <f t="shared" si="243"/>
        <v>0.51</v>
      </c>
      <c r="PB497">
        <v>777251</v>
      </c>
      <c r="PE497">
        <v>0.52</v>
      </c>
      <c r="PF497">
        <f t="shared" si="244"/>
        <v>0.52</v>
      </c>
      <c r="PQ497">
        <v>777251</v>
      </c>
      <c r="PT497">
        <v>0.53</v>
      </c>
      <c r="PU497">
        <f t="shared" si="245"/>
        <v>0.53</v>
      </c>
      <c r="QF497">
        <v>777251</v>
      </c>
      <c r="QI497">
        <v>0.5</v>
      </c>
      <c r="QJ497">
        <f t="shared" si="246"/>
        <v>0.5</v>
      </c>
      <c r="QU497">
        <v>777251</v>
      </c>
      <c r="QX497">
        <v>0.51</v>
      </c>
      <c r="QY497">
        <f t="shared" si="247"/>
        <v>0.51</v>
      </c>
    </row>
    <row r="498" spans="12:467" x14ac:dyDescent="0.2">
      <c r="L498">
        <v>776899</v>
      </c>
      <c r="O498">
        <v>0.47</v>
      </c>
      <c r="P498">
        <f t="shared" si="217"/>
        <v>0.47</v>
      </c>
      <c r="AA498">
        <v>776899</v>
      </c>
      <c r="AD498">
        <v>0.44</v>
      </c>
      <c r="AE498">
        <f t="shared" si="218"/>
        <v>0.44</v>
      </c>
      <c r="AP498">
        <v>776899</v>
      </c>
      <c r="AS498">
        <v>0.31</v>
      </c>
      <c r="AT498">
        <f t="shared" si="219"/>
        <v>0.31</v>
      </c>
      <c r="BE498">
        <v>776899</v>
      </c>
      <c r="BH498">
        <v>0.51</v>
      </c>
      <c r="BI498">
        <f t="shared" si="220"/>
        <v>0.51</v>
      </c>
      <c r="BT498">
        <v>776899</v>
      </c>
      <c r="BW498">
        <v>0.5</v>
      </c>
      <c r="BX498">
        <f t="shared" si="221"/>
        <v>0.5</v>
      </c>
      <c r="CI498">
        <v>776899</v>
      </c>
      <c r="CL498">
        <v>0.51</v>
      </c>
      <c r="CM498">
        <f t="shared" si="222"/>
        <v>0.51</v>
      </c>
      <c r="CX498">
        <v>776899</v>
      </c>
      <c r="DA498">
        <v>0.49</v>
      </c>
      <c r="DB498">
        <f t="shared" si="223"/>
        <v>0.49</v>
      </c>
      <c r="DM498">
        <v>776899</v>
      </c>
      <c r="DP498">
        <v>0.53</v>
      </c>
      <c r="DQ498">
        <f t="shared" si="224"/>
        <v>0.53</v>
      </c>
      <c r="EB498">
        <v>776899</v>
      </c>
      <c r="EE498">
        <v>0.49</v>
      </c>
      <c r="EF498">
        <f t="shared" si="225"/>
        <v>0.49</v>
      </c>
      <c r="EQ498">
        <v>776899</v>
      </c>
      <c r="ET498">
        <v>0.49</v>
      </c>
      <c r="EU498">
        <f t="shared" si="226"/>
        <v>0.49</v>
      </c>
      <c r="FF498">
        <v>776899</v>
      </c>
      <c r="FI498">
        <v>0.51</v>
      </c>
      <c r="FJ498">
        <f t="shared" si="227"/>
        <v>0.51</v>
      </c>
      <c r="FU498">
        <v>776899</v>
      </c>
      <c r="FX498">
        <v>0.47</v>
      </c>
      <c r="FY498">
        <f t="shared" si="228"/>
        <v>0.47</v>
      </c>
      <c r="GJ498">
        <v>776899</v>
      </c>
      <c r="GM498">
        <v>0.51</v>
      </c>
      <c r="GN498">
        <f t="shared" si="229"/>
        <v>0.51</v>
      </c>
      <c r="GY498">
        <v>776899</v>
      </c>
      <c r="HB498">
        <v>0.55000000000000004</v>
      </c>
      <c r="HC498">
        <f t="shared" si="230"/>
        <v>0.55000000000000004</v>
      </c>
      <c r="HN498">
        <v>776899</v>
      </c>
      <c r="HQ498">
        <v>0.46</v>
      </c>
      <c r="HR498">
        <f t="shared" si="231"/>
        <v>0.46</v>
      </c>
      <c r="ID498">
        <v>777256</v>
      </c>
      <c r="IG498">
        <v>0.5</v>
      </c>
      <c r="IH498">
        <f t="shared" si="232"/>
        <v>0.5</v>
      </c>
      <c r="IS498">
        <v>777256</v>
      </c>
      <c r="IV498">
        <v>0.5</v>
      </c>
      <c r="IW498">
        <f t="shared" si="233"/>
        <v>0.5</v>
      </c>
      <c r="JH498">
        <v>777256</v>
      </c>
      <c r="JK498">
        <v>0.51</v>
      </c>
      <c r="JL498">
        <f t="shared" si="234"/>
        <v>0.51</v>
      </c>
      <c r="JW498">
        <v>777256</v>
      </c>
      <c r="JZ498">
        <v>0.47</v>
      </c>
      <c r="KA498">
        <f t="shared" si="235"/>
        <v>0.47</v>
      </c>
      <c r="KL498">
        <v>777256</v>
      </c>
      <c r="KO498">
        <v>0.49</v>
      </c>
      <c r="KP498">
        <f t="shared" si="236"/>
        <v>0.49</v>
      </c>
      <c r="LA498">
        <v>777256</v>
      </c>
      <c r="LD498">
        <v>0.48</v>
      </c>
      <c r="LE498">
        <f t="shared" si="237"/>
        <v>0.48</v>
      </c>
      <c r="LP498">
        <v>777256</v>
      </c>
      <c r="LS498">
        <v>0.49</v>
      </c>
      <c r="LT498">
        <f t="shared" si="238"/>
        <v>0.49</v>
      </c>
      <c r="ME498">
        <v>777256</v>
      </c>
      <c r="MH498">
        <v>0.55000000000000004</v>
      </c>
      <c r="MI498">
        <f t="shared" si="239"/>
        <v>0.55000000000000004</v>
      </c>
      <c r="MT498">
        <v>777256</v>
      </c>
      <c r="MW498">
        <v>0.42</v>
      </c>
      <c r="MX498">
        <f t="shared" si="240"/>
        <v>0.42</v>
      </c>
      <c r="NI498">
        <v>777256</v>
      </c>
      <c r="NL498">
        <v>0.48</v>
      </c>
      <c r="NM498">
        <f t="shared" si="241"/>
        <v>0.48</v>
      </c>
      <c r="NX498">
        <v>777256</v>
      </c>
      <c r="OA498">
        <v>0.48</v>
      </c>
      <c r="OB498">
        <f t="shared" si="242"/>
        <v>0.48</v>
      </c>
      <c r="OM498">
        <v>777256</v>
      </c>
      <c r="OP498">
        <v>0.48</v>
      </c>
      <c r="OQ498">
        <f t="shared" si="243"/>
        <v>0.48</v>
      </c>
      <c r="PB498">
        <v>777256</v>
      </c>
      <c r="PE498">
        <v>0.5</v>
      </c>
      <c r="PF498">
        <f t="shared" si="244"/>
        <v>0.5</v>
      </c>
      <c r="PQ498">
        <v>777256</v>
      </c>
      <c r="PT498">
        <v>0.48</v>
      </c>
      <c r="PU498">
        <f t="shared" si="245"/>
        <v>0.48</v>
      </c>
      <c r="QF498">
        <v>777256</v>
      </c>
      <c r="QI498">
        <v>0.45</v>
      </c>
      <c r="QJ498">
        <f t="shared" si="246"/>
        <v>0.45</v>
      </c>
      <c r="QU498">
        <v>777256</v>
      </c>
      <c r="QX498">
        <v>0.5</v>
      </c>
      <c r="QY498">
        <f t="shared" si="247"/>
        <v>0.5</v>
      </c>
    </row>
    <row r="499" spans="12:467" x14ac:dyDescent="0.2">
      <c r="L499">
        <v>776900</v>
      </c>
      <c r="O499">
        <v>0.56000000000000005</v>
      </c>
      <c r="P499">
        <f t="shared" si="217"/>
        <v>0.56000000000000005</v>
      </c>
      <c r="AA499">
        <v>776900</v>
      </c>
      <c r="AD499">
        <v>0.57999999999999996</v>
      </c>
      <c r="AE499">
        <f t="shared" si="218"/>
        <v>0.57999999999999996</v>
      </c>
      <c r="AP499">
        <v>776900</v>
      </c>
      <c r="AS499">
        <v>0.68</v>
      </c>
      <c r="AT499">
        <f t="shared" si="219"/>
        <v>0.68</v>
      </c>
      <c r="BE499">
        <v>776900</v>
      </c>
      <c r="BH499">
        <v>0.64</v>
      </c>
      <c r="BI499">
        <f t="shared" si="220"/>
        <v>0.64</v>
      </c>
      <c r="BT499">
        <v>776900</v>
      </c>
      <c r="BW499">
        <v>0.6</v>
      </c>
      <c r="BX499">
        <f t="shared" si="221"/>
        <v>0.6</v>
      </c>
      <c r="CI499">
        <v>776900</v>
      </c>
      <c r="CL499">
        <v>0.57999999999999996</v>
      </c>
      <c r="CM499">
        <f t="shared" si="222"/>
        <v>0.57999999999999996</v>
      </c>
      <c r="CX499">
        <v>776900</v>
      </c>
      <c r="DA499">
        <v>0.56999999999999995</v>
      </c>
      <c r="DB499">
        <f t="shared" si="223"/>
        <v>0.56999999999999995</v>
      </c>
      <c r="DM499">
        <v>776900</v>
      </c>
      <c r="DP499">
        <v>0.56999999999999995</v>
      </c>
      <c r="DQ499">
        <f t="shared" si="224"/>
        <v>0.56999999999999995</v>
      </c>
      <c r="EB499">
        <v>776900</v>
      </c>
      <c r="EE499">
        <v>0.6</v>
      </c>
      <c r="EF499">
        <f t="shared" si="225"/>
        <v>0.6</v>
      </c>
      <c r="EQ499">
        <v>776900</v>
      </c>
      <c r="ET499">
        <v>0.6</v>
      </c>
      <c r="EU499">
        <f t="shared" si="226"/>
        <v>0.6</v>
      </c>
      <c r="FF499">
        <v>776900</v>
      </c>
      <c r="FI499">
        <v>0.56000000000000005</v>
      </c>
      <c r="FJ499">
        <f t="shared" si="227"/>
        <v>0.56000000000000005</v>
      </c>
      <c r="FU499">
        <v>776900</v>
      </c>
      <c r="FX499">
        <v>0.56000000000000005</v>
      </c>
      <c r="FY499">
        <f t="shared" si="228"/>
        <v>0.56000000000000005</v>
      </c>
      <c r="GJ499">
        <v>776900</v>
      </c>
      <c r="GM499">
        <v>0.54</v>
      </c>
      <c r="GN499">
        <f t="shared" si="229"/>
        <v>0.54</v>
      </c>
      <c r="GY499">
        <v>776900</v>
      </c>
      <c r="HB499">
        <v>0.56999999999999995</v>
      </c>
      <c r="HC499">
        <f t="shared" si="230"/>
        <v>0.56999999999999995</v>
      </c>
      <c r="HN499">
        <v>776900</v>
      </c>
      <c r="HQ499">
        <v>0.59</v>
      </c>
      <c r="HR499">
        <f t="shared" si="231"/>
        <v>0.59</v>
      </c>
      <c r="ID499">
        <v>777257</v>
      </c>
      <c r="IG499">
        <v>0.51</v>
      </c>
      <c r="IH499">
        <f t="shared" si="232"/>
        <v>0.51</v>
      </c>
      <c r="IS499">
        <v>777257</v>
      </c>
      <c r="IV499">
        <v>0.52</v>
      </c>
      <c r="IW499">
        <f t="shared" si="233"/>
        <v>0.52</v>
      </c>
      <c r="JH499">
        <v>777257</v>
      </c>
      <c r="JK499">
        <v>0.49</v>
      </c>
      <c r="JL499">
        <f t="shared" si="234"/>
        <v>0.49</v>
      </c>
      <c r="JW499">
        <v>777257</v>
      </c>
      <c r="JZ499">
        <v>0.49</v>
      </c>
      <c r="KA499">
        <f t="shared" si="235"/>
        <v>0.49</v>
      </c>
      <c r="KL499">
        <v>777257</v>
      </c>
      <c r="KO499">
        <v>0.51</v>
      </c>
      <c r="KP499">
        <f t="shared" si="236"/>
        <v>0.51</v>
      </c>
      <c r="LA499">
        <v>777257</v>
      </c>
      <c r="LD499">
        <v>0.49</v>
      </c>
      <c r="LE499">
        <f t="shared" si="237"/>
        <v>0.49</v>
      </c>
      <c r="LP499">
        <v>777257</v>
      </c>
      <c r="LS499">
        <v>0.5</v>
      </c>
      <c r="LT499">
        <f t="shared" si="238"/>
        <v>0.5</v>
      </c>
      <c r="ME499">
        <v>777257</v>
      </c>
      <c r="MH499">
        <v>0.48</v>
      </c>
      <c r="MI499">
        <f t="shared" si="239"/>
        <v>0.48</v>
      </c>
      <c r="MT499">
        <v>777257</v>
      </c>
      <c r="MW499">
        <v>0.47</v>
      </c>
      <c r="MX499">
        <f t="shared" si="240"/>
        <v>0.47</v>
      </c>
      <c r="NI499">
        <v>777257</v>
      </c>
      <c r="NL499">
        <v>0.52</v>
      </c>
      <c r="NM499">
        <f t="shared" si="241"/>
        <v>0.52</v>
      </c>
      <c r="NX499">
        <v>777257</v>
      </c>
      <c r="OA499">
        <v>0.52</v>
      </c>
      <c r="OB499">
        <f t="shared" si="242"/>
        <v>0.52</v>
      </c>
      <c r="OM499">
        <v>777257</v>
      </c>
      <c r="OP499">
        <v>0.49</v>
      </c>
      <c r="OQ499">
        <f t="shared" si="243"/>
        <v>0.49</v>
      </c>
      <c r="PB499">
        <v>777257</v>
      </c>
      <c r="PE499">
        <v>0.46</v>
      </c>
      <c r="PF499">
        <f t="shared" si="244"/>
        <v>0.46</v>
      </c>
      <c r="PQ499">
        <v>777257</v>
      </c>
      <c r="PT499">
        <v>0.51</v>
      </c>
      <c r="PU499">
        <f t="shared" si="245"/>
        <v>0.51</v>
      </c>
      <c r="QF499">
        <v>777257</v>
      </c>
      <c r="QI499">
        <v>0.54</v>
      </c>
      <c r="QJ499">
        <f t="shared" si="246"/>
        <v>0.54</v>
      </c>
      <c r="QU499">
        <v>777257</v>
      </c>
      <c r="QX499">
        <v>0.45</v>
      </c>
      <c r="QY499">
        <f t="shared" si="247"/>
        <v>0.45</v>
      </c>
    </row>
    <row r="500" spans="12:467" x14ac:dyDescent="0.2">
      <c r="L500">
        <v>776901</v>
      </c>
      <c r="O500">
        <v>0.46</v>
      </c>
      <c r="P500">
        <f t="shared" si="217"/>
        <v>0.46</v>
      </c>
      <c r="AA500">
        <v>776901</v>
      </c>
      <c r="AD500">
        <v>0.52</v>
      </c>
      <c r="AE500">
        <f t="shared" si="218"/>
        <v>0.52</v>
      </c>
      <c r="AP500">
        <v>776901</v>
      </c>
      <c r="AS500">
        <v>0.5</v>
      </c>
      <c r="AT500">
        <f t="shared" si="219"/>
        <v>0.5</v>
      </c>
      <c r="BE500">
        <v>776901</v>
      </c>
      <c r="BH500">
        <v>0.61</v>
      </c>
      <c r="BI500">
        <f t="shared" si="220"/>
        <v>0.61</v>
      </c>
      <c r="BT500">
        <v>776901</v>
      </c>
      <c r="BW500">
        <v>0.53</v>
      </c>
      <c r="BX500">
        <f t="shared" si="221"/>
        <v>0.53</v>
      </c>
      <c r="CI500">
        <v>776901</v>
      </c>
      <c r="CL500">
        <v>0.52</v>
      </c>
      <c r="CM500">
        <f t="shared" si="222"/>
        <v>0.52</v>
      </c>
      <c r="CX500">
        <v>776901</v>
      </c>
      <c r="DA500">
        <v>0.54</v>
      </c>
      <c r="DB500">
        <f t="shared" si="223"/>
        <v>0.54</v>
      </c>
      <c r="DM500">
        <v>776901</v>
      </c>
      <c r="DP500">
        <v>0.52</v>
      </c>
      <c r="DQ500">
        <f t="shared" si="224"/>
        <v>0.52</v>
      </c>
      <c r="EB500">
        <v>776901</v>
      </c>
      <c r="EE500">
        <v>0.52</v>
      </c>
      <c r="EF500">
        <f t="shared" si="225"/>
        <v>0.52</v>
      </c>
      <c r="EQ500">
        <v>776901</v>
      </c>
      <c r="ET500">
        <v>0.52</v>
      </c>
      <c r="EU500">
        <f t="shared" si="226"/>
        <v>0.52</v>
      </c>
      <c r="FF500">
        <v>776901</v>
      </c>
      <c r="FI500">
        <v>0.51</v>
      </c>
      <c r="FJ500">
        <f t="shared" si="227"/>
        <v>0.51</v>
      </c>
      <c r="FU500">
        <v>776901</v>
      </c>
      <c r="FX500">
        <v>0.51</v>
      </c>
      <c r="FY500">
        <f t="shared" si="228"/>
        <v>0.51</v>
      </c>
      <c r="GJ500">
        <v>776901</v>
      </c>
      <c r="GM500">
        <v>0.49</v>
      </c>
      <c r="GN500">
        <f t="shared" si="229"/>
        <v>0.49</v>
      </c>
      <c r="GY500">
        <v>776901</v>
      </c>
      <c r="HB500">
        <v>0.48</v>
      </c>
      <c r="HC500">
        <f t="shared" si="230"/>
        <v>0.48</v>
      </c>
      <c r="HN500">
        <v>776901</v>
      </c>
      <c r="HQ500">
        <v>0.57999999999999996</v>
      </c>
      <c r="HR500">
        <f t="shared" si="231"/>
        <v>0.57999999999999996</v>
      </c>
      <c r="ID500">
        <v>777258</v>
      </c>
      <c r="IG500">
        <v>0.43</v>
      </c>
      <c r="IH500">
        <f t="shared" si="232"/>
        <v>0.43</v>
      </c>
      <c r="IS500">
        <v>777258</v>
      </c>
      <c r="IV500">
        <v>0.39</v>
      </c>
      <c r="IW500">
        <f t="shared" si="233"/>
        <v>0.39</v>
      </c>
      <c r="JH500">
        <v>777258</v>
      </c>
      <c r="JK500">
        <v>0.4</v>
      </c>
      <c r="JL500">
        <f t="shared" si="234"/>
        <v>0.4</v>
      </c>
      <c r="JW500">
        <v>777258</v>
      </c>
      <c r="JZ500">
        <v>0.42</v>
      </c>
      <c r="KA500">
        <f t="shared" si="235"/>
        <v>0.42</v>
      </c>
      <c r="KL500">
        <v>777258</v>
      </c>
      <c r="KO500">
        <v>0.5</v>
      </c>
      <c r="KP500">
        <f t="shared" si="236"/>
        <v>0.5</v>
      </c>
      <c r="LA500">
        <v>777258</v>
      </c>
      <c r="LD500">
        <v>0.42</v>
      </c>
      <c r="LE500">
        <f t="shared" si="237"/>
        <v>0.42</v>
      </c>
      <c r="LP500">
        <v>777258</v>
      </c>
      <c r="LS500">
        <v>0.43</v>
      </c>
      <c r="LT500">
        <f t="shared" si="238"/>
        <v>0.43</v>
      </c>
      <c r="ME500">
        <v>777258</v>
      </c>
      <c r="MH500">
        <v>0.41</v>
      </c>
      <c r="MI500">
        <f t="shared" si="239"/>
        <v>0.41</v>
      </c>
      <c r="MT500">
        <v>777258</v>
      </c>
      <c r="MW500">
        <v>0.45</v>
      </c>
      <c r="MX500">
        <f t="shared" si="240"/>
        <v>0.45</v>
      </c>
      <c r="NI500">
        <v>777258</v>
      </c>
      <c r="NL500">
        <v>0.42</v>
      </c>
      <c r="NM500">
        <f t="shared" si="241"/>
        <v>0.42</v>
      </c>
      <c r="NX500">
        <v>777258</v>
      </c>
      <c r="OA500">
        <v>0.48</v>
      </c>
      <c r="OB500">
        <f t="shared" si="242"/>
        <v>0.48</v>
      </c>
      <c r="OM500">
        <v>777258</v>
      </c>
      <c r="OP500">
        <v>0.45</v>
      </c>
      <c r="OQ500">
        <f t="shared" si="243"/>
        <v>0.45</v>
      </c>
      <c r="PB500">
        <v>777258</v>
      </c>
      <c r="PE500">
        <v>0.45</v>
      </c>
      <c r="PF500">
        <f t="shared" si="244"/>
        <v>0.45</v>
      </c>
      <c r="PQ500">
        <v>777258</v>
      </c>
      <c r="PT500">
        <v>0.45</v>
      </c>
      <c r="PU500">
        <f t="shared" si="245"/>
        <v>0.45</v>
      </c>
      <c r="QF500">
        <v>777258</v>
      </c>
      <c r="QI500">
        <v>0.42</v>
      </c>
      <c r="QJ500">
        <f t="shared" si="246"/>
        <v>0.42</v>
      </c>
      <c r="QU500">
        <v>777258</v>
      </c>
      <c r="QX500">
        <v>0.43</v>
      </c>
      <c r="QY500">
        <f t="shared" si="247"/>
        <v>0.43</v>
      </c>
    </row>
    <row r="501" spans="12:467" x14ac:dyDescent="0.2">
      <c r="L501">
        <v>776905</v>
      </c>
      <c r="O501">
        <v>0.56000000000000005</v>
      </c>
      <c r="P501">
        <f t="shared" si="217"/>
        <v>0.56000000000000005</v>
      </c>
      <c r="AA501">
        <v>776905</v>
      </c>
      <c r="AD501">
        <v>0.61</v>
      </c>
      <c r="AE501">
        <f t="shared" si="218"/>
        <v>0.61</v>
      </c>
      <c r="AP501">
        <v>776905</v>
      </c>
      <c r="AS501">
        <v>0.69</v>
      </c>
      <c r="AT501">
        <f t="shared" si="219"/>
        <v>0.69</v>
      </c>
      <c r="BE501">
        <v>776905</v>
      </c>
      <c r="BH501">
        <v>0.59</v>
      </c>
      <c r="BI501">
        <f t="shared" si="220"/>
        <v>0.59</v>
      </c>
      <c r="BT501">
        <v>776905</v>
      </c>
      <c r="BW501">
        <v>0.67</v>
      </c>
      <c r="BX501">
        <f t="shared" si="221"/>
        <v>0.67</v>
      </c>
      <c r="CI501">
        <v>776905</v>
      </c>
      <c r="CL501">
        <v>0.59</v>
      </c>
      <c r="CM501">
        <f t="shared" si="222"/>
        <v>0.59</v>
      </c>
      <c r="CX501">
        <v>776905</v>
      </c>
      <c r="DA501">
        <v>0.55000000000000004</v>
      </c>
      <c r="DB501">
        <f t="shared" si="223"/>
        <v>0.55000000000000004</v>
      </c>
      <c r="DM501">
        <v>776905</v>
      </c>
      <c r="DP501">
        <v>0.54</v>
      </c>
      <c r="DQ501">
        <f t="shared" si="224"/>
        <v>0.54</v>
      </c>
      <c r="EB501">
        <v>776905</v>
      </c>
      <c r="EE501">
        <v>0.56000000000000005</v>
      </c>
      <c r="EF501">
        <f t="shared" si="225"/>
        <v>0.56000000000000005</v>
      </c>
      <c r="EQ501">
        <v>776905</v>
      </c>
      <c r="ET501">
        <v>0.56000000000000005</v>
      </c>
      <c r="EU501">
        <f t="shared" si="226"/>
        <v>0.56000000000000005</v>
      </c>
      <c r="FF501">
        <v>776905</v>
      </c>
      <c r="FI501">
        <v>0.57999999999999996</v>
      </c>
      <c r="FJ501">
        <f t="shared" si="227"/>
        <v>0.57999999999999996</v>
      </c>
      <c r="FU501">
        <v>776905</v>
      </c>
      <c r="FX501">
        <v>0.56000000000000005</v>
      </c>
      <c r="FY501">
        <f t="shared" si="228"/>
        <v>0.56000000000000005</v>
      </c>
      <c r="GJ501">
        <v>776905</v>
      </c>
      <c r="GM501">
        <v>0.55000000000000004</v>
      </c>
      <c r="GN501">
        <f t="shared" si="229"/>
        <v>0.55000000000000004</v>
      </c>
      <c r="GY501">
        <v>776905</v>
      </c>
      <c r="HB501">
        <v>0.59</v>
      </c>
      <c r="HC501">
        <f t="shared" si="230"/>
        <v>0.59</v>
      </c>
      <c r="HN501">
        <v>776905</v>
      </c>
      <c r="HQ501">
        <v>0.55000000000000004</v>
      </c>
      <c r="HR501">
        <f t="shared" si="231"/>
        <v>0.55000000000000004</v>
      </c>
      <c r="ID501">
        <v>777259</v>
      </c>
      <c r="IG501">
        <v>0.56000000000000005</v>
      </c>
      <c r="IH501">
        <f t="shared" si="232"/>
        <v>0.56000000000000005</v>
      </c>
      <c r="IS501">
        <v>777259</v>
      </c>
      <c r="IV501">
        <v>0.56000000000000005</v>
      </c>
      <c r="IW501">
        <f t="shared" si="233"/>
        <v>0.56000000000000005</v>
      </c>
      <c r="JH501">
        <v>777259</v>
      </c>
      <c r="JK501">
        <v>0.63</v>
      </c>
      <c r="JL501">
        <f t="shared" si="234"/>
        <v>0.63</v>
      </c>
      <c r="JW501">
        <v>777259</v>
      </c>
      <c r="JZ501">
        <v>0.56999999999999995</v>
      </c>
      <c r="KA501">
        <f t="shared" si="235"/>
        <v>0.56999999999999995</v>
      </c>
      <c r="KL501">
        <v>777259</v>
      </c>
      <c r="KO501">
        <v>0.62</v>
      </c>
      <c r="KP501">
        <f t="shared" si="236"/>
        <v>0.62</v>
      </c>
      <c r="LA501">
        <v>777259</v>
      </c>
      <c r="LD501">
        <v>0.59</v>
      </c>
      <c r="LE501">
        <f t="shared" si="237"/>
        <v>0.59</v>
      </c>
      <c r="LP501">
        <v>777259</v>
      </c>
      <c r="LS501">
        <v>0.55000000000000004</v>
      </c>
      <c r="LT501">
        <f t="shared" si="238"/>
        <v>0.55000000000000004</v>
      </c>
      <c r="ME501">
        <v>777259</v>
      </c>
      <c r="MH501">
        <v>0.67</v>
      </c>
      <c r="MI501">
        <f t="shared" si="239"/>
        <v>0.67</v>
      </c>
      <c r="MT501">
        <v>777259</v>
      </c>
      <c r="MW501">
        <v>0.74</v>
      </c>
      <c r="MX501">
        <f t="shared" si="240"/>
        <v>0.74</v>
      </c>
      <c r="NI501">
        <v>777259</v>
      </c>
      <c r="NL501">
        <v>0.54</v>
      </c>
      <c r="NM501">
        <f t="shared" si="241"/>
        <v>0.54</v>
      </c>
      <c r="NX501">
        <v>777259</v>
      </c>
      <c r="OA501">
        <v>0.56000000000000005</v>
      </c>
      <c r="OB501">
        <f t="shared" si="242"/>
        <v>0.56000000000000005</v>
      </c>
      <c r="OM501">
        <v>777259</v>
      </c>
      <c r="OP501">
        <v>0.55000000000000004</v>
      </c>
      <c r="OQ501">
        <f t="shared" si="243"/>
        <v>0.55000000000000004</v>
      </c>
      <c r="PB501">
        <v>777259</v>
      </c>
      <c r="PE501">
        <v>0.56999999999999995</v>
      </c>
      <c r="PF501">
        <f t="shared" si="244"/>
        <v>0.56999999999999995</v>
      </c>
      <c r="PQ501">
        <v>777259</v>
      </c>
      <c r="PT501">
        <v>0.57999999999999996</v>
      </c>
      <c r="PU501">
        <f t="shared" si="245"/>
        <v>0.57999999999999996</v>
      </c>
      <c r="QF501">
        <v>777259</v>
      </c>
      <c r="QI501">
        <v>0.6</v>
      </c>
      <c r="QJ501">
        <f t="shared" si="246"/>
        <v>0.6</v>
      </c>
      <c r="QU501">
        <v>777259</v>
      </c>
      <c r="QX501">
        <v>0.56999999999999995</v>
      </c>
      <c r="QY501">
        <f t="shared" si="247"/>
        <v>0.56999999999999995</v>
      </c>
    </row>
    <row r="502" spans="12:467" x14ac:dyDescent="0.2">
      <c r="L502">
        <v>776907</v>
      </c>
      <c r="O502">
        <v>0.48</v>
      </c>
      <c r="P502">
        <f t="shared" si="217"/>
        <v>0.48</v>
      </c>
      <c r="AA502">
        <v>776907</v>
      </c>
      <c r="AD502">
        <v>0.62</v>
      </c>
      <c r="AE502">
        <f t="shared" si="218"/>
        <v>0.62</v>
      </c>
      <c r="AP502">
        <v>776907</v>
      </c>
      <c r="AS502">
        <v>0.65</v>
      </c>
      <c r="AT502">
        <f t="shared" si="219"/>
        <v>0.65</v>
      </c>
      <c r="BE502">
        <v>776907</v>
      </c>
      <c r="BH502">
        <v>0.49</v>
      </c>
      <c r="BI502">
        <f t="shared" si="220"/>
        <v>0.49</v>
      </c>
      <c r="BT502">
        <v>776907</v>
      </c>
      <c r="BW502">
        <v>0.69</v>
      </c>
      <c r="BX502">
        <f t="shared" si="221"/>
        <v>0.69</v>
      </c>
      <c r="CI502">
        <v>776907</v>
      </c>
      <c r="CL502">
        <v>0.53</v>
      </c>
      <c r="CM502">
        <f t="shared" si="222"/>
        <v>0.53</v>
      </c>
      <c r="CX502">
        <v>776907</v>
      </c>
      <c r="DA502">
        <v>0.54</v>
      </c>
      <c r="DB502">
        <f t="shared" si="223"/>
        <v>0.54</v>
      </c>
      <c r="DM502">
        <v>776907</v>
      </c>
      <c r="DP502">
        <v>0.52</v>
      </c>
      <c r="DQ502">
        <f t="shared" si="224"/>
        <v>0.52</v>
      </c>
      <c r="EB502">
        <v>776907</v>
      </c>
      <c r="EE502">
        <v>0.51</v>
      </c>
      <c r="EF502">
        <f t="shared" si="225"/>
        <v>0.51</v>
      </c>
      <c r="EQ502">
        <v>776907</v>
      </c>
      <c r="ET502">
        <v>0.51</v>
      </c>
      <c r="EU502">
        <f t="shared" si="226"/>
        <v>0.51</v>
      </c>
      <c r="FF502">
        <v>776907</v>
      </c>
      <c r="FI502">
        <v>0.51</v>
      </c>
      <c r="FJ502">
        <f t="shared" si="227"/>
        <v>0.51</v>
      </c>
      <c r="FU502">
        <v>776907</v>
      </c>
      <c r="FX502">
        <v>0.52</v>
      </c>
      <c r="FY502">
        <f t="shared" si="228"/>
        <v>0.52</v>
      </c>
      <c r="GJ502">
        <v>776907</v>
      </c>
      <c r="GM502">
        <v>0.48</v>
      </c>
      <c r="GN502">
        <f t="shared" si="229"/>
        <v>0.48</v>
      </c>
      <c r="GY502">
        <v>776907</v>
      </c>
      <c r="HB502">
        <v>0.46</v>
      </c>
      <c r="HC502">
        <f t="shared" si="230"/>
        <v>0.46</v>
      </c>
      <c r="HN502">
        <v>776907</v>
      </c>
      <c r="HQ502">
        <v>0.51</v>
      </c>
      <c r="HR502">
        <f t="shared" si="231"/>
        <v>0.51</v>
      </c>
      <c r="ID502">
        <v>777260</v>
      </c>
      <c r="IG502">
        <v>0.46</v>
      </c>
      <c r="IH502">
        <f t="shared" si="232"/>
        <v>0.46</v>
      </c>
      <c r="IS502">
        <v>777260</v>
      </c>
      <c r="IV502">
        <v>0.4</v>
      </c>
      <c r="IW502">
        <f t="shared" si="233"/>
        <v>0.4</v>
      </c>
      <c r="JH502">
        <v>777260</v>
      </c>
      <c r="JK502">
        <v>0.4</v>
      </c>
      <c r="JL502">
        <f t="shared" si="234"/>
        <v>0.4</v>
      </c>
      <c r="JW502">
        <v>777260</v>
      </c>
      <c r="JZ502">
        <v>0.43</v>
      </c>
      <c r="KA502">
        <f t="shared" si="235"/>
        <v>0.43</v>
      </c>
      <c r="KL502">
        <v>777260</v>
      </c>
      <c r="KO502">
        <v>0.39</v>
      </c>
      <c r="KP502">
        <f t="shared" si="236"/>
        <v>0.39</v>
      </c>
      <c r="LA502">
        <v>777260</v>
      </c>
      <c r="LD502">
        <v>0.41</v>
      </c>
      <c r="LE502">
        <f t="shared" si="237"/>
        <v>0.41</v>
      </c>
      <c r="LP502">
        <v>777260</v>
      </c>
      <c r="LS502">
        <v>0.43</v>
      </c>
      <c r="LT502">
        <f t="shared" si="238"/>
        <v>0.43</v>
      </c>
      <c r="ME502">
        <v>777260</v>
      </c>
      <c r="MH502">
        <v>0.39</v>
      </c>
      <c r="MI502">
        <f t="shared" si="239"/>
        <v>0.39</v>
      </c>
      <c r="MT502">
        <v>777260</v>
      </c>
      <c r="MW502">
        <v>0.41</v>
      </c>
      <c r="MX502">
        <f t="shared" si="240"/>
        <v>0.41</v>
      </c>
      <c r="NI502">
        <v>777260</v>
      </c>
      <c r="NL502">
        <v>0.42</v>
      </c>
      <c r="NM502">
        <f t="shared" si="241"/>
        <v>0.42</v>
      </c>
      <c r="NX502">
        <v>777260</v>
      </c>
      <c r="OA502">
        <v>0.48</v>
      </c>
      <c r="OB502">
        <f t="shared" si="242"/>
        <v>0.48</v>
      </c>
      <c r="OM502">
        <v>777260</v>
      </c>
      <c r="OP502">
        <v>0.43</v>
      </c>
      <c r="OQ502">
        <f t="shared" si="243"/>
        <v>0.43</v>
      </c>
      <c r="PB502">
        <v>777260</v>
      </c>
      <c r="PE502">
        <v>0.45</v>
      </c>
      <c r="PF502">
        <f t="shared" si="244"/>
        <v>0.45</v>
      </c>
      <c r="PQ502">
        <v>777260</v>
      </c>
      <c r="PT502">
        <v>0.45</v>
      </c>
      <c r="PU502">
        <f t="shared" si="245"/>
        <v>0.45</v>
      </c>
      <c r="QF502">
        <v>777260</v>
      </c>
      <c r="QI502">
        <v>0.38</v>
      </c>
      <c r="QJ502">
        <f t="shared" si="246"/>
        <v>0.38</v>
      </c>
      <c r="QU502">
        <v>777260</v>
      </c>
      <c r="QX502">
        <v>0.42</v>
      </c>
      <c r="QY502">
        <f t="shared" si="247"/>
        <v>0.42</v>
      </c>
    </row>
    <row r="503" spans="12:467" x14ac:dyDescent="0.2">
      <c r="L503">
        <v>776909</v>
      </c>
      <c r="O503">
        <v>0.56000000000000005</v>
      </c>
      <c r="P503">
        <f t="shared" si="217"/>
        <v>0.56000000000000005</v>
      </c>
      <c r="AA503">
        <v>776909</v>
      </c>
      <c r="AD503">
        <v>0.66</v>
      </c>
      <c r="AE503">
        <f t="shared" si="218"/>
        <v>0.66</v>
      </c>
      <c r="AP503">
        <v>776909</v>
      </c>
      <c r="AS503">
        <v>0.81</v>
      </c>
      <c r="AT503">
        <f t="shared" si="219"/>
        <v>0.81</v>
      </c>
      <c r="BE503">
        <v>776909</v>
      </c>
      <c r="BH503">
        <v>0.64</v>
      </c>
      <c r="BI503">
        <f t="shared" si="220"/>
        <v>0.64</v>
      </c>
      <c r="BT503">
        <v>776909</v>
      </c>
      <c r="BW503">
        <v>0.72</v>
      </c>
      <c r="BX503">
        <f t="shared" si="221"/>
        <v>0.72</v>
      </c>
      <c r="CI503">
        <v>776909</v>
      </c>
      <c r="CL503">
        <v>0.55000000000000004</v>
      </c>
      <c r="CM503">
        <f t="shared" si="222"/>
        <v>0.55000000000000004</v>
      </c>
      <c r="CX503">
        <v>776909</v>
      </c>
      <c r="DA503">
        <v>0.56000000000000005</v>
      </c>
      <c r="DB503">
        <f t="shared" si="223"/>
        <v>0.56000000000000005</v>
      </c>
      <c r="DM503">
        <v>776909</v>
      </c>
      <c r="DP503">
        <v>0.56999999999999995</v>
      </c>
      <c r="DQ503">
        <f t="shared" si="224"/>
        <v>0.56999999999999995</v>
      </c>
      <c r="EB503">
        <v>776909</v>
      </c>
      <c r="EE503">
        <v>0.54</v>
      </c>
      <c r="EF503">
        <f t="shared" si="225"/>
        <v>0.54</v>
      </c>
      <c r="EQ503">
        <v>776909</v>
      </c>
      <c r="ET503">
        <v>0.54</v>
      </c>
      <c r="EU503">
        <f t="shared" si="226"/>
        <v>0.54</v>
      </c>
      <c r="FF503">
        <v>776909</v>
      </c>
      <c r="FI503">
        <v>0.56000000000000005</v>
      </c>
      <c r="FJ503">
        <f t="shared" si="227"/>
        <v>0.56000000000000005</v>
      </c>
      <c r="FU503">
        <v>776909</v>
      </c>
      <c r="FX503">
        <v>0.55000000000000004</v>
      </c>
      <c r="FY503">
        <f t="shared" si="228"/>
        <v>0.55000000000000004</v>
      </c>
      <c r="GJ503">
        <v>776909</v>
      </c>
      <c r="GM503">
        <v>0.54</v>
      </c>
      <c r="GN503">
        <f t="shared" si="229"/>
        <v>0.54</v>
      </c>
      <c r="GY503">
        <v>776909</v>
      </c>
      <c r="HB503">
        <v>0.59</v>
      </c>
      <c r="HC503">
        <f t="shared" si="230"/>
        <v>0.59</v>
      </c>
      <c r="HN503">
        <v>776909</v>
      </c>
      <c r="HQ503">
        <v>0.62</v>
      </c>
      <c r="HR503">
        <f t="shared" si="231"/>
        <v>0.62</v>
      </c>
      <c r="ID503">
        <v>777261</v>
      </c>
      <c r="IG503">
        <v>0.56000000000000005</v>
      </c>
      <c r="IH503">
        <f t="shared" si="232"/>
        <v>0.56000000000000005</v>
      </c>
      <c r="IS503">
        <v>777261</v>
      </c>
      <c r="IV503">
        <v>0.6</v>
      </c>
      <c r="IW503">
        <f t="shared" si="233"/>
        <v>0.6</v>
      </c>
      <c r="JH503">
        <v>777261</v>
      </c>
      <c r="JK503">
        <v>0.56999999999999995</v>
      </c>
      <c r="JL503">
        <f t="shared" si="234"/>
        <v>0.56999999999999995</v>
      </c>
      <c r="JW503">
        <v>777261</v>
      </c>
      <c r="JZ503">
        <v>0.56999999999999995</v>
      </c>
      <c r="KA503">
        <f t="shared" si="235"/>
        <v>0.56999999999999995</v>
      </c>
      <c r="KL503">
        <v>777261</v>
      </c>
      <c r="KO503">
        <v>0.53</v>
      </c>
      <c r="KP503">
        <f t="shared" si="236"/>
        <v>0.53</v>
      </c>
      <c r="LA503">
        <v>777261</v>
      </c>
      <c r="LD503">
        <v>0.56000000000000005</v>
      </c>
      <c r="LE503">
        <f t="shared" si="237"/>
        <v>0.56000000000000005</v>
      </c>
      <c r="LP503">
        <v>777261</v>
      </c>
      <c r="LS503">
        <v>0.56000000000000005</v>
      </c>
      <c r="LT503">
        <f t="shared" si="238"/>
        <v>0.56000000000000005</v>
      </c>
      <c r="ME503">
        <v>777261</v>
      </c>
      <c r="MH503">
        <v>0.62</v>
      </c>
      <c r="MI503">
        <f t="shared" si="239"/>
        <v>0.62</v>
      </c>
      <c r="MT503">
        <v>777261</v>
      </c>
      <c r="MW503">
        <v>0.57999999999999996</v>
      </c>
      <c r="MX503">
        <f t="shared" si="240"/>
        <v>0.57999999999999996</v>
      </c>
      <c r="NI503">
        <v>777261</v>
      </c>
      <c r="NL503">
        <v>0.55000000000000004</v>
      </c>
      <c r="NM503">
        <f t="shared" si="241"/>
        <v>0.55000000000000004</v>
      </c>
      <c r="NX503">
        <v>777261</v>
      </c>
      <c r="OA503">
        <v>0.56999999999999995</v>
      </c>
      <c r="OB503">
        <f t="shared" si="242"/>
        <v>0.56999999999999995</v>
      </c>
      <c r="OM503">
        <v>777261</v>
      </c>
      <c r="OP503">
        <v>0.57999999999999996</v>
      </c>
      <c r="OQ503">
        <f t="shared" si="243"/>
        <v>0.57999999999999996</v>
      </c>
      <c r="PB503">
        <v>777261</v>
      </c>
      <c r="PE503">
        <v>0.57999999999999996</v>
      </c>
      <c r="PF503">
        <f t="shared" si="244"/>
        <v>0.57999999999999996</v>
      </c>
      <c r="PQ503">
        <v>777261</v>
      </c>
      <c r="PT503">
        <v>0.57999999999999996</v>
      </c>
      <c r="PU503">
        <f t="shared" si="245"/>
        <v>0.57999999999999996</v>
      </c>
      <c r="QF503">
        <v>777261</v>
      </c>
      <c r="QI503">
        <v>0.54</v>
      </c>
      <c r="QJ503">
        <f t="shared" si="246"/>
        <v>0.54</v>
      </c>
      <c r="QU503">
        <v>777261</v>
      </c>
      <c r="QX503">
        <v>0.59</v>
      </c>
      <c r="QY503">
        <f t="shared" si="247"/>
        <v>0.59</v>
      </c>
    </row>
    <row r="504" spans="12:467" x14ac:dyDescent="0.2">
      <c r="L504">
        <v>776910</v>
      </c>
      <c r="O504">
        <v>0.49</v>
      </c>
      <c r="P504">
        <f t="shared" si="217"/>
        <v>0.49</v>
      </c>
      <c r="AA504">
        <v>776910</v>
      </c>
      <c r="AD504">
        <v>0.61</v>
      </c>
      <c r="AE504">
        <f t="shared" si="218"/>
        <v>0.61</v>
      </c>
      <c r="AP504">
        <v>776910</v>
      </c>
      <c r="AS504">
        <v>0.35</v>
      </c>
      <c r="AT504">
        <f t="shared" si="219"/>
        <v>0.35</v>
      </c>
      <c r="BE504">
        <v>776910</v>
      </c>
      <c r="BH504">
        <v>0.47</v>
      </c>
      <c r="BI504">
        <f t="shared" si="220"/>
        <v>0.47</v>
      </c>
      <c r="BT504">
        <v>776910</v>
      </c>
      <c r="BW504">
        <v>0.39</v>
      </c>
      <c r="BX504">
        <f t="shared" si="221"/>
        <v>0.39</v>
      </c>
      <c r="CI504">
        <v>776910</v>
      </c>
      <c r="CL504">
        <v>0.51</v>
      </c>
      <c r="CM504">
        <f t="shared" si="222"/>
        <v>0.51</v>
      </c>
      <c r="CX504">
        <v>776910</v>
      </c>
      <c r="DA504">
        <v>0.51</v>
      </c>
      <c r="DB504">
        <f t="shared" si="223"/>
        <v>0.51</v>
      </c>
      <c r="DM504">
        <v>776910</v>
      </c>
      <c r="DP504">
        <v>0.54</v>
      </c>
      <c r="DQ504">
        <f t="shared" si="224"/>
        <v>0.54</v>
      </c>
      <c r="EB504">
        <v>776910</v>
      </c>
      <c r="EE504">
        <v>0.5</v>
      </c>
      <c r="EF504">
        <f t="shared" si="225"/>
        <v>0.5</v>
      </c>
      <c r="EQ504">
        <v>776910</v>
      </c>
      <c r="ET504">
        <v>0.5</v>
      </c>
      <c r="EU504">
        <f t="shared" si="226"/>
        <v>0.5</v>
      </c>
      <c r="FF504">
        <v>776910</v>
      </c>
      <c r="FI504">
        <v>0.51</v>
      </c>
      <c r="FJ504">
        <f t="shared" si="227"/>
        <v>0.51</v>
      </c>
      <c r="FU504">
        <v>776910</v>
      </c>
      <c r="FX504">
        <v>0.51</v>
      </c>
      <c r="FY504">
        <f t="shared" si="228"/>
        <v>0.51</v>
      </c>
      <c r="GJ504">
        <v>776910</v>
      </c>
      <c r="GM504">
        <v>0.51</v>
      </c>
      <c r="GN504">
        <f t="shared" si="229"/>
        <v>0.51</v>
      </c>
      <c r="GY504">
        <v>776910</v>
      </c>
      <c r="HB504">
        <v>0.51</v>
      </c>
      <c r="HC504">
        <f t="shared" si="230"/>
        <v>0.51</v>
      </c>
      <c r="HN504">
        <v>776910</v>
      </c>
      <c r="HQ504">
        <v>0.47</v>
      </c>
      <c r="HR504">
        <f t="shared" si="231"/>
        <v>0.47</v>
      </c>
      <c r="ID504">
        <v>777263</v>
      </c>
      <c r="IG504">
        <v>0.49</v>
      </c>
      <c r="IH504">
        <f t="shared" si="232"/>
        <v>0.49</v>
      </c>
      <c r="IS504">
        <v>777263</v>
      </c>
      <c r="IV504">
        <v>0.5</v>
      </c>
      <c r="IW504">
        <f t="shared" si="233"/>
        <v>0.5</v>
      </c>
      <c r="JH504">
        <v>777263</v>
      </c>
      <c r="JK504">
        <v>0.49</v>
      </c>
      <c r="JL504">
        <f t="shared" si="234"/>
        <v>0.49</v>
      </c>
      <c r="JW504">
        <v>777263</v>
      </c>
      <c r="JZ504">
        <v>0.48</v>
      </c>
      <c r="KA504">
        <f t="shared" si="235"/>
        <v>0.48</v>
      </c>
      <c r="KL504">
        <v>777263</v>
      </c>
      <c r="KO504">
        <v>0.43</v>
      </c>
      <c r="KP504">
        <f t="shared" si="236"/>
        <v>0.43</v>
      </c>
      <c r="LA504">
        <v>777263</v>
      </c>
      <c r="LD504">
        <v>0.49</v>
      </c>
      <c r="LE504">
        <f t="shared" si="237"/>
        <v>0.49</v>
      </c>
      <c r="LP504">
        <v>777263</v>
      </c>
      <c r="LS504">
        <v>0.48</v>
      </c>
      <c r="LT504">
        <f t="shared" si="238"/>
        <v>0.48</v>
      </c>
      <c r="ME504">
        <v>777263</v>
      </c>
      <c r="MH504">
        <v>0.54</v>
      </c>
      <c r="MI504">
        <f t="shared" si="239"/>
        <v>0.54</v>
      </c>
      <c r="MT504">
        <v>777263</v>
      </c>
      <c r="MW504">
        <v>0.49</v>
      </c>
      <c r="MX504">
        <f t="shared" si="240"/>
        <v>0.49</v>
      </c>
      <c r="NI504">
        <v>777263</v>
      </c>
      <c r="NL504">
        <v>0.45</v>
      </c>
      <c r="NM504">
        <f t="shared" si="241"/>
        <v>0.45</v>
      </c>
      <c r="NX504">
        <v>777263</v>
      </c>
      <c r="OA504">
        <v>0.45</v>
      </c>
      <c r="OB504">
        <f t="shared" si="242"/>
        <v>0.45</v>
      </c>
      <c r="OM504">
        <v>777263</v>
      </c>
      <c r="OP504">
        <v>0.46</v>
      </c>
      <c r="OQ504">
        <f t="shared" si="243"/>
        <v>0.46</v>
      </c>
      <c r="PB504">
        <v>777263</v>
      </c>
      <c r="PE504">
        <v>0.48</v>
      </c>
      <c r="PF504">
        <f t="shared" si="244"/>
        <v>0.48</v>
      </c>
      <c r="PQ504">
        <v>777263</v>
      </c>
      <c r="PT504">
        <v>0.51</v>
      </c>
      <c r="PU504">
        <f t="shared" si="245"/>
        <v>0.51</v>
      </c>
      <c r="QF504">
        <v>777263</v>
      </c>
      <c r="QI504">
        <v>0.5</v>
      </c>
      <c r="QJ504">
        <f t="shared" si="246"/>
        <v>0.5</v>
      </c>
      <c r="QU504">
        <v>777263</v>
      </c>
      <c r="QX504">
        <v>0.48</v>
      </c>
      <c r="QY504">
        <f t="shared" si="247"/>
        <v>0.48</v>
      </c>
    </row>
    <row r="505" spans="12:467" x14ac:dyDescent="0.2">
      <c r="L505">
        <v>776912</v>
      </c>
      <c r="O505">
        <v>0.51</v>
      </c>
      <c r="P505">
        <f t="shared" si="217"/>
        <v>0.51</v>
      </c>
      <c r="AA505">
        <v>776912</v>
      </c>
      <c r="AD505">
        <v>0.53</v>
      </c>
      <c r="AE505">
        <f t="shared" si="218"/>
        <v>0.53</v>
      </c>
      <c r="AP505">
        <v>776912</v>
      </c>
      <c r="AS505">
        <v>0.52</v>
      </c>
      <c r="AT505">
        <f t="shared" si="219"/>
        <v>0.52</v>
      </c>
      <c r="BE505">
        <v>776912</v>
      </c>
      <c r="BH505">
        <v>0.55000000000000004</v>
      </c>
      <c r="BI505">
        <f t="shared" si="220"/>
        <v>0.55000000000000004</v>
      </c>
      <c r="BT505">
        <v>776912</v>
      </c>
      <c r="BW505">
        <v>0.65</v>
      </c>
      <c r="BX505">
        <f t="shared" si="221"/>
        <v>0.65</v>
      </c>
      <c r="CI505">
        <v>776912</v>
      </c>
      <c r="CL505">
        <v>0.52</v>
      </c>
      <c r="CM505">
        <f t="shared" si="222"/>
        <v>0.52</v>
      </c>
      <c r="CX505">
        <v>776912</v>
      </c>
      <c r="DA505">
        <v>0.51</v>
      </c>
      <c r="DB505">
        <f t="shared" si="223"/>
        <v>0.51</v>
      </c>
      <c r="DM505">
        <v>776912</v>
      </c>
      <c r="DP505">
        <v>0.53</v>
      </c>
      <c r="DQ505">
        <f t="shared" si="224"/>
        <v>0.53</v>
      </c>
      <c r="EB505">
        <v>776912</v>
      </c>
      <c r="EE505">
        <v>0.51</v>
      </c>
      <c r="EF505">
        <f t="shared" si="225"/>
        <v>0.51</v>
      </c>
      <c r="EQ505">
        <v>776912</v>
      </c>
      <c r="ET505">
        <v>0.51</v>
      </c>
      <c r="EU505">
        <f t="shared" si="226"/>
        <v>0.51</v>
      </c>
      <c r="FF505">
        <v>776912</v>
      </c>
      <c r="FI505">
        <v>0.51</v>
      </c>
      <c r="FJ505">
        <f t="shared" si="227"/>
        <v>0.51</v>
      </c>
      <c r="FU505">
        <v>776912</v>
      </c>
      <c r="FX505">
        <v>0.53</v>
      </c>
      <c r="FY505">
        <f t="shared" si="228"/>
        <v>0.53</v>
      </c>
      <c r="GJ505">
        <v>776912</v>
      </c>
      <c r="GM505">
        <v>0.51</v>
      </c>
      <c r="GN505">
        <f t="shared" si="229"/>
        <v>0.51</v>
      </c>
      <c r="GY505">
        <v>776912</v>
      </c>
      <c r="HB505">
        <v>0.56000000000000005</v>
      </c>
      <c r="HC505">
        <f t="shared" si="230"/>
        <v>0.56000000000000005</v>
      </c>
      <c r="HN505">
        <v>776912</v>
      </c>
      <c r="HQ505">
        <v>0.45</v>
      </c>
      <c r="HR505">
        <f t="shared" si="231"/>
        <v>0.45</v>
      </c>
      <c r="ID505">
        <v>777239</v>
      </c>
      <c r="IG505">
        <v>0.51</v>
      </c>
      <c r="IH505">
        <f t="shared" si="232"/>
        <v>0.51</v>
      </c>
      <c r="IS505">
        <v>777239</v>
      </c>
      <c r="IV505">
        <v>0.51</v>
      </c>
      <c r="IW505">
        <f t="shared" si="233"/>
        <v>0.51</v>
      </c>
      <c r="JH505">
        <v>777239</v>
      </c>
      <c r="JK505">
        <v>0.45</v>
      </c>
      <c r="JL505">
        <f t="shared" si="234"/>
        <v>0.45</v>
      </c>
      <c r="JW505">
        <v>777239</v>
      </c>
      <c r="JZ505">
        <v>0.49</v>
      </c>
      <c r="KA505">
        <f t="shared" si="235"/>
        <v>0.49</v>
      </c>
      <c r="KL505">
        <v>777239</v>
      </c>
      <c r="KO505">
        <v>0.52</v>
      </c>
      <c r="KP505">
        <f t="shared" si="236"/>
        <v>0.52</v>
      </c>
      <c r="LA505">
        <v>777239</v>
      </c>
      <c r="LD505">
        <v>0.47</v>
      </c>
      <c r="LE505">
        <f t="shared" si="237"/>
        <v>0.47</v>
      </c>
      <c r="LP505">
        <v>777239</v>
      </c>
      <c r="LS505">
        <v>0.49</v>
      </c>
      <c r="LT505">
        <f t="shared" si="238"/>
        <v>0.49</v>
      </c>
      <c r="ME505">
        <v>777239</v>
      </c>
      <c r="MH505">
        <v>0.5</v>
      </c>
      <c r="MI505">
        <f t="shared" si="239"/>
        <v>0.5</v>
      </c>
      <c r="MT505">
        <v>777239</v>
      </c>
      <c r="MW505">
        <v>0.55000000000000004</v>
      </c>
      <c r="MX505">
        <f t="shared" si="240"/>
        <v>0.55000000000000004</v>
      </c>
      <c r="NI505">
        <v>777239</v>
      </c>
      <c r="NL505">
        <v>0.5</v>
      </c>
      <c r="NM505">
        <f t="shared" si="241"/>
        <v>0.5</v>
      </c>
      <c r="NX505">
        <v>777239</v>
      </c>
      <c r="OA505">
        <v>0.51</v>
      </c>
      <c r="OB505">
        <f t="shared" si="242"/>
        <v>0.51</v>
      </c>
      <c r="OM505">
        <v>777239</v>
      </c>
      <c r="OP505">
        <v>0.51</v>
      </c>
      <c r="OQ505">
        <f t="shared" si="243"/>
        <v>0.51</v>
      </c>
      <c r="PB505">
        <v>777239</v>
      </c>
      <c r="PE505">
        <v>0.5</v>
      </c>
      <c r="PF505">
        <f t="shared" si="244"/>
        <v>0.5</v>
      </c>
      <c r="PQ505">
        <v>777239</v>
      </c>
      <c r="PT505">
        <v>0.48</v>
      </c>
      <c r="PU505">
        <f t="shared" si="245"/>
        <v>0.48</v>
      </c>
      <c r="QF505">
        <v>777239</v>
      </c>
      <c r="QI505">
        <v>0.46</v>
      </c>
      <c r="QJ505">
        <f t="shared" si="246"/>
        <v>0.46</v>
      </c>
      <c r="QU505">
        <v>777239</v>
      </c>
      <c r="QX505">
        <v>0.49</v>
      </c>
      <c r="QY505">
        <f t="shared" si="247"/>
        <v>0.49</v>
      </c>
    </row>
    <row r="506" spans="12:467" x14ac:dyDescent="0.2">
      <c r="L506">
        <v>776881</v>
      </c>
      <c r="O506">
        <v>0.55000000000000004</v>
      </c>
      <c r="P506">
        <f t="shared" si="217"/>
        <v>0.55000000000000004</v>
      </c>
      <c r="AA506">
        <v>776881</v>
      </c>
      <c r="AD506">
        <v>0.55000000000000004</v>
      </c>
      <c r="AE506">
        <f t="shared" si="218"/>
        <v>0.55000000000000004</v>
      </c>
      <c r="AP506">
        <v>776881</v>
      </c>
      <c r="AS506">
        <v>0.49</v>
      </c>
      <c r="AT506">
        <f t="shared" si="219"/>
        <v>0.49</v>
      </c>
      <c r="BE506">
        <v>776881</v>
      </c>
      <c r="BH506">
        <v>0.56000000000000005</v>
      </c>
      <c r="BI506">
        <f t="shared" si="220"/>
        <v>0.56000000000000005</v>
      </c>
      <c r="BT506">
        <v>776881</v>
      </c>
      <c r="BW506">
        <v>0.74</v>
      </c>
      <c r="BX506">
        <f t="shared" si="221"/>
        <v>0.74</v>
      </c>
      <c r="CI506">
        <v>776881</v>
      </c>
      <c r="CL506">
        <v>0.52</v>
      </c>
      <c r="CM506">
        <f t="shared" si="222"/>
        <v>0.52</v>
      </c>
      <c r="CX506">
        <v>776881</v>
      </c>
      <c r="DA506">
        <v>0.5</v>
      </c>
      <c r="DB506">
        <f t="shared" si="223"/>
        <v>0.5</v>
      </c>
      <c r="DM506">
        <v>776881</v>
      </c>
      <c r="DP506">
        <v>0.55000000000000004</v>
      </c>
      <c r="DQ506">
        <f t="shared" si="224"/>
        <v>0.55000000000000004</v>
      </c>
      <c r="EB506">
        <v>776881</v>
      </c>
      <c r="EE506">
        <v>0.56999999999999995</v>
      </c>
      <c r="EF506">
        <f t="shared" si="225"/>
        <v>0.56999999999999995</v>
      </c>
      <c r="EQ506">
        <v>776881</v>
      </c>
      <c r="ET506">
        <v>0.56999999999999995</v>
      </c>
      <c r="EU506">
        <f t="shared" si="226"/>
        <v>0.56999999999999995</v>
      </c>
      <c r="FF506">
        <v>776881</v>
      </c>
      <c r="FI506">
        <v>0.52</v>
      </c>
      <c r="FJ506">
        <f t="shared" si="227"/>
        <v>0.52</v>
      </c>
      <c r="FU506">
        <v>776881</v>
      </c>
      <c r="FX506">
        <v>0.52</v>
      </c>
      <c r="FY506">
        <f t="shared" si="228"/>
        <v>0.52</v>
      </c>
      <c r="GJ506">
        <v>776881</v>
      </c>
      <c r="GM506">
        <v>0.54</v>
      </c>
      <c r="GN506">
        <f t="shared" si="229"/>
        <v>0.54</v>
      </c>
      <c r="GY506">
        <v>776881</v>
      </c>
      <c r="HB506">
        <v>0.57999999999999996</v>
      </c>
      <c r="HC506">
        <f t="shared" si="230"/>
        <v>0.57999999999999996</v>
      </c>
      <c r="HN506">
        <v>776881</v>
      </c>
      <c r="HQ506">
        <v>0.52</v>
      </c>
      <c r="HR506">
        <f t="shared" si="231"/>
        <v>0.52</v>
      </c>
      <c r="ID506">
        <v>777242</v>
      </c>
      <c r="IG506">
        <v>0.56999999999999995</v>
      </c>
      <c r="IH506">
        <f t="shared" si="232"/>
        <v>0.56999999999999995</v>
      </c>
      <c r="IS506">
        <v>777242</v>
      </c>
      <c r="IV506">
        <v>0.55000000000000004</v>
      </c>
      <c r="IW506">
        <f t="shared" si="233"/>
        <v>0.55000000000000004</v>
      </c>
      <c r="JH506">
        <v>777242</v>
      </c>
      <c r="JK506">
        <v>0.54</v>
      </c>
      <c r="JL506">
        <f t="shared" si="234"/>
        <v>0.54</v>
      </c>
      <c r="JW506">
        <v>777242</v>
      </c>
      <c r="JZ506">
        <v>0.56999999999999995</v>
      </c>
      <c r="KA506">
        <f t="shared" si="235"/>
        <v>0.56999999999999995</v>
      </c>
      <c r="KL506">
        <v>777242</v>
      </c>
      <c r="KO506">
        <v>0.54</v>
      </c>
      <c r="KP506">
        <f t="shared" si="236"/>
        <v>0.54</v>
      </c>
      <c r="LA506">
        <v>777242</v>
      </c>
      <c r="LD506">
        <v>0.53</v>
      </c>
      <c r="LE506">
        <f t="shared" si="237"/>
        <v>0.53</v>
      </c>
      <c r="LP506">
        <v>777242</v>
      </c>
      <c r="LS506">
        <v>0.55000000000000004</v>
      </c>
      <c r="LT506">
        <f t="shared" si="238"/>
        <v>0.55000000000000004</v>
      </c>
      <c r="ME506">
        <v>777242</v>
      </c>
      <c r="MH506">
        <v>0.57999999999999996</v>
      </c>
      <c r="MI506">
        <f t="shared" si="239"/>
        <v>0.57999999999999996</v>
      </c>
      <c r="MT506">
        <v>777242</v>
      </c>
      <c r="MW506">
        <v>0.56000000000000005</v>
      </c>
      <c r="MX506">
        <f t="shared" si="240"/>
        <v>0.56000000000000005</v>
      </c>
      <c r="NI506">
        <v>777242</v>
      </c>
      <c r="NL506">
        <v>0.55000000000000004</v>
      </c>
      <c r="NM506">
        <f t="shared" si="241"/>
        <v>0.55000000000000004</v>
      </c>
      <c r="NX506">
        <v>777242</v>
      </c>
      <c r="OA506">
        <v>0.54</v>
      </c>
      <c r="OB506">
        <f t="shared" si="242"/>
        <v>0.54</v>
      </c>
      <c r="OM506">
        <v>777242</v>
      </c>
      <c r="OP506">
        <v>0.55000000000000004</v>
      </c>
      <c r="OQ506">
        <f t="shared" si="243"/>
        <v>0.55000000000000004</v>
      </c>
      <c r="PB506">
        <v>777242</v>
      </c>
      <c r="PE506">
        <v>0.55000000000000004</v>
      </c>
      <c r="PF506">
        <f t="shared" si="244"/>
        <v>0.55000000000000004</v>
      </c>
      <c r="PQ506">
        <v>777242</v>
      </c>
      <c r="PT506">
        <v>0.54</v>
      </c>
      <c r="PU506">
        <f t="shared" si="245"/>
        <v>0.54</v>
      </c>
      <c r="QF506">
        <v>777242</v>
      </c>
      <c r="QI506">
        <v>0.56000000000000005</v>
      </c>
      <c r="QJ506">
        <f t="shared" si="246"/>
        <v>0.56000000000000005</v>
      </c>
      <c r="QU506">
        <v>777242</v>
      </c>
      <c r="QX506">
        <v>0.56999999999999995</v>
      </c>
      <c r="QY506">
        <f t="shared" si="247"/>
        <v>0.56999999999999995</v>
      </c>
    </row>
    <row r="507" spans="12:467" x14ac:dyDescent="0.2">
      <c r="L507">
        <v>776883</v>
      </c>
      <c r="O507">
        <v>0.42</v>
      </c>
      <c r="P507">
        <f t="shared" si="217"/>
        <v>0.42</v>
      </c>
      <c r="AA507">
        <v>776883</v>
      </c>
      <c r="AD507">
        <v>0.37</v>
      </c>
      <c r="AE507">
        <f t="shared" si="218"/>
        <v>0.37</v>
      </c>
      <c r="AP507">
        <v>776883</v>
      </c>
      <c r="AS507">
        <v>0.26</v>
      </c>
      <c r="AT507">
        <f t="shared" si="219"/>
        <v>0.26</v>
      </c>
      <c r="BE507">
        <v>776883</v>
      </c>
      <c r="BH507">
        <v>0.34</v>
      </c>
      <c r="BI507">
        <f t="shared" si="220"/>
        <v>0.34</v>
      </c>
      <c r="BT507">
        <v>776883</v>
      </c>
      <c r="BW507">
        <v>0.23</v>
      </c>
      <c r="BX507">
        <f t="shared" si="221"/>
        <v>0.23</v>
      </c>
      <c r="CI507">
        <v>776883</v>
      </c>
      <c r="CL507">
        <v>0.41</v>
      </c>
      <c r="CM507">
        <f t="shared" si="222"/>
        <v>0.41</v>
      </c>
      <c r="CX507">
        <v>776883</v>
      </c>
      <c r="DA507">
        <v>0.47</v>
      </c>
      <c r="DB507">
        <f t="shared" si="223"/>
        <v>0.47</v>
      </c>
      <c r="DM507">
        <v>776883</v>
      </c>
      <c r="DP507">
        <v>0.42</v>
      </c>
      <c r="DQ507">
        <f t="shared" si="224"/>
        <v>0.42</v>
      </c>
      <c r="EB507">
        <v>776883</v>
      </c>
      <c r="EE507">
        <v>0.47</v>
      </c>
      <c r="EF507">
        <f t="shared" si="225"/>
        <v>0.47</v>
      </c>
      <c r="EQ507">
        <v>776883</v>
      </c>
      <c r="ET507">
        <v>0.47</v>
      </c>
      <c r="EU507">
        <f t="shared" si="226"/>
        <v>0.47</v>
      </c>
      <c r="FF507">
        <v>776883</v>
      </c>
      <c r="FI507">
        <v>0.47</v>
      </c>
      <c r="FJ507">
        <f t="shared" si="227"/>
        <v>0.47</v>
      </c>
      <c r="FU507">
        <v>776883</v>
      </c>
      <c r="FX507">
        <v>0.48</v>
      </c>
      <c r="FY507">
        <f t="shared" si="228"/>
        <v>0.48</v>
      </c>
      <c r="GJ507">
        <v>776883</v>
      </c>
      <c r="GM507">
        <v>0.44</v>
      </c>
      <c r="GN507">
        <f t="shared" si="229"/>
        <v>0.44</v>
      </c>
      <c r="GY507">
        <v>776883</v>
      </c>
      <c r="HB507">
        <v>0.5</v>
      </c>
      <c r="HC507">
        <f t="shared" si="230"/>
        <v>0.5</v>
      </c>
      <c r="HN507">
        <v>776883</v>
      </c>
      <c r="HQ507">
        <v>0.36</v>
      </c>
      <c r="HR507">
        <f t="shared" si="231"/>
        <v>0.36</v>
      </c>
      <c r="ID507">
        <v>777243</v>
      </c>
      <c r="IG507">
        <v>0.5</v>
      </c>
      <c r="IH507">
        <f t="shared" si="232"/>
        <v>0.5</v>
      </c>
      <c r="IS507">
        <v>777243</v>
      </c>
      <c r="IV507">
        <v>0.47</v>
      </c>
      <c r="IW507">
        <f t="shared" si="233"/>
        <v>0.47</v>
      </c>
      <c r="JH507">
        <v>777243</v>
      </c>
      <c r="JK507">
        <v>0.49</v>
      </c>
      <c r="JL507">
        <f t="shared" si="234"/>
        <v>0.49</v>
      </c>
      <c r="JW507">
        <v>777243</v>
      </c>
      <c r="JZ507">
        <v>0.5</v>
      </c>
      <c r="KA507">
        <f t="shared" si="235"/>
        <v>0.5</v>
      </c>
      <c r="KL507">
        <v>777243</v>
      </c>
      <c r="KO507">
        <v>0.47</v>
      </c>
      <c r="KP507">
        <f t="shared" si="236"/>
        <v>0.47</v>
      </c>
      <c r="LA507">
        <v>777243</v>
      </c>
      <c r="LD507">
        <v>0.46</v>
      </c>
      <c r="LE507">
        <f t="shared" si="237"/>
        <v>0.46</v>
      </c>
      <c r="LP507">
        <v>777243</v>
      </c>
      <c r="LS507">
        <v>0.48</v>
      </c>
      <c r="LT507">
        <f t="shared" si="238"/>
        <v>0.48</v>
      </c>
      <c r="ME507">
        <v>777243</v>
      </c>
      <c r="MH507">
        <v>0.51</v>
      </c>
      <c r="MI507">
        <f t="shared" si="239"/>
        <v>0.51</v>
      </c>
      <c r="MT507">
        <v>777243</v>
      </c>
      <c r="MW507">
        <v>0.48</v>
      </c>
      <c r="MX507">
        <f t="shared" si="240"/>
        <v>0.48</v>
      </c>
      <c r="NI507">
        <v>777243</v>
      </c>
      <c r="NL507">
        <v>0.47</v>
      </c>
      <c r="NM507">
        <f t="shared" si="241"/>
        <v>0.47</v>
      </c>
      <c r="NX507">
        <v>777243</v>
      </c>
      <c r="OA507">
        <v>0.51</v>
      </c>
      <c r="OB507">
        <f t="shared" si="242"/>
        <v>0.51</v>
      </c>
      <c r="OM507">
        <v>777243</v>
      </c>
      <c r="OP507">
        <v>0.46</v>
      </c>
      <c r="OQ507">
        <f t="shared" si="243"/>
        <v>0.46</v>
      </c>
      <c r="PB507">
        <v>777243</v>
      </c>
      <c r="PE507">
        <v>0.51</v>
      </c>
      <c r="PF507">
        <f t="shared" si="244"/>
        <v>0.51</v>
      </c>
      <c r="PQ507">
        <v>777243</v>
      </c>
      <c r="PT507">
        <v>0.5</v>
      </c>
      <c r="PU507">
        <f t="shared" si="245"/>
        <v>0.5</v>
      </c>
      <c r="QF507">
        <v>777243</v>
      </c>
      <c r="QI507">
        <v>0.43</v>
      </c>
      <c r="QJ507">
        <f t="shared" si="246"/>
        <v>0.43</v>
      </c>
      <c r="QU507">
        <v>777243</v>
      </c>
      <c r="QX507">
        <v>0.5</v>
      </c>
      <c r="QY507">
        <f t="shared" si="247"/>
        <v>0.5</v>
      </c>
    </row>
    <row r="508" spans="12:467" x14ac:dyDescent="0.2">
      <c r="L508">
        <v>776885</v>
      </c>
      <c r="O508">
        <v>0.56999999999999995</v>
      </c>
      <c r="P508">
        <f t="shared" si="217"/>
        <v>0.56999999999999995</v>
      </c>
      <c r="AA508">
        <v>776885</v>
      </c>
      <c r="AD508">
        <v>0.6</v>
      </c>
      <c r="AE508">
        <f t="shared" si="218"/>
        <v>0.6</v>
      </c>
      <c r="AP508">
        <v>776885</v>
      </c>
      <c r="AS508">
        <v>0.44</v>
      </c>
      <c r="AT508">
        <f t="shared" si="219"/>
        <v>0.44</v>
      </c>
      <c r="BE508">
        <v>776885</v>
      </c>
      <c r="BH508">
        <v>0.52</v>
      </c>
      <c r="BI508">
        <f t="shared" si="220"/>
        <v>0.52</v>
      </c>
      <c r="BT508">
        <v>776885</v>
      </c>
      <c r="BW508">
        <v>0.53</v>
      </c>
      <c r="BX508">
        <f t="shared" si="221"/>
        <v>0.53</v>
      </c>
      <c r="CI508">
        <v>776885</v>
      </c>
      <c r="CL508">
        <v>0.56000000000000005</v>
      </c>
      <c r="CM508">
        <f t="shared" si="222"/>
        <v>0.56000000000000005</v>
      </c>
      <c r="CX508">
        <v>776885</v>
      </c>
      <c r="DA508">
        <v>0.54</v>
      </c>
      <c r="DB508">
        <f t="shared" si="223"/>
        <v>0.54</v>
      </c>
      <c r="DM508">
        <v>776885</v>
      </c>
      <c r="DP508">
        <v>0.53</v>
      </c>
      <c r="DQ508">
        <f t="shared" si="224"/>
        <v>0.53</v>
      </c>
      <c r="EB508">
        <v>776885</v>
      </c>
      <c r="EE508">
        <v>0.52</v>
      </c>
      <c r="EF508">
        <f t="shared" si="225"/>
        <v>0.52</v>
      </c>
      <c r="EQ508">
        <v>776885</v>
      </c>
      <c r="ET508">
        <v>0.52</v>
      </c>
      <c r="EU508">
        <f t="shared" si="226"/>
        <v>0.52</v>
      </c>
      <c r="FF508">
        <v>776885</v>
      </c>
      <c r="FI508">
        <v>0.53</v>
      </c>
      <c r="FJ508">
        <f t="shared" si="227"/>
        <v>0.53</v>
      </c>
      <c r="FU508">
        <v>776885</v>
      </c>
      <c r="FX508">
        <v>0.52</v>
      </c>
      <c r="FY508">
        <f t="shared" si="228"/>
        <v>0.52</v>
      </c>
      <c r="GJ508">
        <v>776885</v>
      </c>
      <c r="GM508">
        <v>0.51</v>
      </c>
      <c r="GN508">
        <f t="shared" si="229"/>
        <v>0.51</v>
      </c>
      <c r="GY508">
        <v>776885</v>
      </c>
      <c r="HB508">
        <v>0.52</v>
      </c>
      <c r="HC508">
        <f t="shared" si="230"/>
        <v>0.52</v>
      </c>
      <c r="HN508">
        <v>776885</v>
      </c>
      <c r="HQ508">
        <v>0.56999999999999995</v>
      </c>
      <c r="HR508">
        <f t="shared" si="231"/>
        <v>0.56999999999999995</v>
      </c>
      <c r="ID508">
        <v>777244</v>
      </c>
      <c r="IG508">
        <v>0.51</v>
      </c>
      <c r="IH508">
        <f t="shared" si="232"/>
        <v>0.51</v>
      </c>
      <c r="IS508">
        <v>777244</v>
      </c>
      <c r="IV508">
        <v>0.51</v>
      </c>
      <c r="IW508">
        <f t="shared" si="233"/>
        <v>0.51</v>
      </c>
      <c r="JH508">
        <v>777244</v>
      </c>
      <c r="JK508">
        <v>0.52</v>
      </c>
      <c r="JL508">
        <f t="shared" si="234"/>
        <v>0.52</v>
      </c>
      <c r="JW508">
        <v>777244</v>
      </c>
      <c r="JZ508">
        <v>0.47</v>
      </c>
      <c r="KA508">
        <f t="shared" si="235"/>
        <v>0.47</v>
      </c>
      <c r="KL508">
        <v>777244</v>
      </c>
      <c r="KO508">
        <v>0.47</v>
      </c>
      <c r="KP508">
        <f t="shared" si="236"/>
        <v>0.47</v>
      </c>
      <c r="LA508">
        <v>777244</v>
      </c>
      <c r="LD508">
        <v>0.48</v>
      </c>
      <c r="LE508">
        <f t="shared" si="237"/>
        <v>0.48</v>
      </c>
      <c r="LP508">
        <v>777244</v>
      </c>
      <c r="LS508">
        <v>0.48</v>
      </c>
      <c r="LT508">
        <f t="shared" si="238"/>
        <v>0.48</v>
      </c>
      <c r="ME508">
        <v>777244</v>
      </c>
      <c r="MH508">
        <v>0.49</v>
      </c>
      <c r="MI508">
        <f t="shared" si="239"/>
        <v>0.49</v>
      </c>
      <c r="MT508">
        <v>777244</v>
      </c>
      <c r="MW508">
        <v>0.52</v>
      </c>
      <c r="MX508">
        <f t="shared" si="240"/>
        <v>0.52</v>
      </c>
      <c r="NI508">
        <v>777244</v>
      </c>
      <c r="NL508">
        <v>0.49</v>
      </c>
      <c r="NM508">
        <f t="shared" si="241"/>
        <v>0.49</v>
      </c>
      <c r="NX508">
        <v>777244</v>
      </c>
      <c r="OA508">
        <v>0.47</v>
      </c>
      <c r="OB508">
        <f t="shared" si="242"/>
        <v>0.47</v>
      </c>
      <c r="OM508">
        <v>777244</v>
      </c>
      <c r="OP508">
        <v>0.49</v>
      </c>
      <c r="OQ508">
        <f t="shared" si="243"/>
        <v>0.49</v>
      </c>
      <c r="PB508">
        <v>777244</v>
      </c>
      <c r="PE508">
        <v>0.5</v>
      </c>
      <c r="PF508">
        <f t="shared" si="244"/>
        <v>0.5</v>
      </c>
      <c r="PQ508">
        <v>777244</v>
      </c>
      <c r="PT508">
        <v>0.51</v>
      </c>
      <c r="PU508">
        <f t="shared" si="245"/>
        <v>0.51</v>
      </c>
      <c r="QF508">
        <v>777244</v>
      </c>
      <c r="QI508">
        <v>0.5</v>
      </c>
      <c r="QJ508">
        <f t="shared" si="246"/>
        <v>0.5</v>
      </c>
      <c r="QU508">
        <v>777244</v>
      </c>
      <c r="QX508">
        <v>0.49</v>
      </c>
      <c r="QY508">
        <f t="shared" si="247"/>
        <v>0.49</v>
      </c>
    </row>
    <row r="509" spans="12:467" x14ac:dyDescent="0.2">
      <c r="L509">
        <v>776886</v>
      </c>
      <c r="O509">
        <v>0.41</v>
      </c>
      <c r="P509">
        <f t="shared" si="217"/>
        <v>0.41</v>
      </c>
      <c r="AA509">
        <v>776886</v>
      </c>
      <c r="AD509">
        <v>0.41</v>
      </c>
      <c r="AE509">
        <f t="shared" si="218"/>
        <v>0.41</v>
      </c>
      <c r="AP509">
        <v>776886</v>
      </c>
      <c r="AS509">
        <v>0.37</v>
      </c>
      <c r="AT509">
        <f t="shared" si="219"/>
        <v>0.37</v>
      </c>
      <c r="BE509">
        <v>776886</v>
      </c>
      <c r="BH509">
        <v>0.41</v>
      </c>
      <c r="BI509">
        <f t="shared" si="220"/>
        <v>0.41</v>
      </c>
      <c r="BT509">
        <v>776886</v>
      </c>
      <c r="BW509">
        <v>0.51</v>
      </c>
      <c r="BX509">
        <f t="shared" si="221"/>
        <v>0.51</v>
      </c>
      <c r="CI509">
        <v>776886</v>
      </c>
      <c r="CL509">
        <v>0.38</v>
      </c>
      <c r="CM509">
        <f t="shared" si="222"/>
        <v>0.38</v>
      </c>
      <c r="CX509">
        <v>776886</v>
      </c>
      <c r="DA509">
        <v>0.42</v>
      </c>
      <c r="DB509">
        <f t="shared" si="223"/>
        <v>0.42</v>
      </c>
      <c r="DM509">
        <v>776886</v>
      </c>
      <c r="DP509">
        <v>0.43</v>
      </c>
      <c r="DQ509">
        <f t="shared" si="224"/>
        <v>0.43</v>
      </c>
      <c r="EB509">
        <v>776886</v>
      </c>
      <c r="EE509">
        <v>0.42</v>
      </c>
      <c r="EF509">
        <f t="shared" si="225"/>
        <v>0.42</v>
      </c>
      <c r="EQ509">
        <v>776886</v>
      </c>
      <c r="ET509">
        <v>0.42</v>
      </c>
      <c r="EU509">
        <f t="shared" si="226"/>
        <v>0.42</v>
      </c>
      <c r="FF509">
        <v>776886</v>
      </c>
      <c r="FI509">
        <v>0.41</v>
      </c>
      <c r="FJ509">
        <f t="shared" si="227"/>
        <v>0.41</v>
      </c>
      <c r="FU509">
        <v>776886</v>
      </c>
      <c r="FX509">
        <v>0.45</v>
      </c>
      <c r="FY509">
        <f t="shared" si="228"/>
        <v>0.45</v>
      </c>
      <c r="GJ509">
        <v>776886</v>
      </c>
      <c r="GM509">
        <v>0.41</v>
      </c>
      <c r="GN509">
        <f t="shared" si="229"/>
        <v>0.41</v>
      </c>
      <c r="GY509">
        <v>776886</v>
      </c>
      <c r="HB509">
        <v>0.43</v>
      </c>
      <c r="HC509">
        <f t="shared" si="230"/>
        <v>0.43</v>
      </c>
      <c r="HN509">
        <v>776886</v>
      </c>
      <c r="HQ509">
        <v>0.45</v>
      </c>
      <c r="HR509">
        <f t="shared" si="231"/>
        <v>0.45</v>
      </c>
      <c r="ID509">
        <v>777245</v>
      </c>
      <c r="IG509">
        <v>0.5</v>
      </c>
      <c r="IH509">
        <f t="shared" si="232"/>
        <v>0.5</v>
      </c>
      <c r="IS509">
        <v>777245</v>
      </c>
      <c r="IV509">
        <v>0.49</v>
      </c>
      <c r="IW509">
        <f t="shared" si="233"/>
        <v>0.49</v>
      </c>
      <c r="JH509">
        <v>777245</v>
      </c>
      <c r="JK509">
        <v>0.44</v>
      </c>
      <c r="JL509">
        <f t="shared" si="234"/>
        <v>0.44</v>
      </c>
      <c r="JW509">
        <v>777245</v>
      </c>
      <c r="JZ509">
        <v>0.47</v>
      </c>
      <c r="KA509">
        <f t="shared" si="235"/>
        <v>0.47</v>
      </c>
      <c r="KL509">
        <v>777245</v>
      </c>
      <c r="KO509">
        <v>0.42</v>
      </c>
      <c r="KP509">
        <f t="shared" si="236"/>
        <v>0.42</v>
      </c>
      <c r="LA509">
        <v>777245</v>
      </c>
      <c r="LD509">
        <v>0.47</v>
      </c>
      <c r="LE509">
        <f t="shared" si="237"/>
        <v>0.47</v>
      </c>
      <c r="LP509">
        <v>777245</v>
      </c>
      <c r="LS509">
        <v>0.47</v>
      </c>
      <c r="LT509">
        <f t="shared" si="238"/>
        <v>0.47</v>
      </c>
      <c r="ME509">
        <v>777245</v>
      </c>
      <c r="MH509">
        <v>0.43</v>
      </c>
      <c r="MI509">
        <f t="shared" si="239"/>
        <v>0.43</v>
      </c>
      <c r="MT509">
        <v>777245</v>
      </c>
      <c r="MW509">
        <v>0.51</v>
      </c>
      <c r="MX509">
        <f t="shared" si="240"/>
        <v>0.51</v>
      </c>
      <c r="NI509">
        <v>777245</v>
      </c>
      <c r="NL509">
        <v>0.48</v>
      </c>
      <c r="NM509">
        <f t="shared" si="241"/>
        <v>0.48</v>
      </c>
      <c r="NX509">
        <v>777245</v>
      </c>
      <c r="OA509">
        <v>0.42</v>
      </c>
      <c r="OB509">
        <f t="shared" si="242"/>
        <v>0.42</v>
      </c>
      <c r="OM509">
        <v>777245</v>
      </c>
      <c r="OP509">
        <v>0.47</v>
      </c>
      <c r="OQ509">
        <f t="shared" si="243"/>
        <v>0.47</v>
      </c>
      <c r="PB509">
        <v>777245</v>
      </c>
      <c r="PE509">
        <v>0.48</v>
      </c>
      <c r="PF509">
        <f t="shared" si="244"/>
        <v>0.48</v>
      </c>
      <c r="PQ509">
        <v>777245</v>
      </c>
      <c r="PT509">
        <v>0.48</v>
      </c>
      <c r="PU509">
        <f t="shared" si="245"/>
        <v>0.48</v>
      </c>
      <c r="QF509">
        <v>777245</v>
      </c>
      <c r="QI509">
        <v>0.46</v>
      </c>
      <c r="QJ509">
        <f t="shared" si="246"/>
        <v>0.46</v>
      </c>
      <c r="QU509">
        <v>777245</v>
      </c>
      <c r="QX509">
        <v>0.47</v>
      </c>
      <c r="QY509">
        <f t="shared" si="247"/>
        <v>0.47</v>
      </c>
    </row>
    <row r="510" spans="12:467" x14ac:dyDescent="0.2">
      <c r="L510">
        <v>776887</v>
      </c>
      <c r="O510">
        <v>0.57999999999999996</v>
      </c>
      <c r="P510">
        <f t="shared" si="217"/>
        <v>0.57999999999999996</v>
      </c>
      <c r="AA510">
        <v>776887</v>
      </c>
      <c r="AD510">
        <v>0.6</v>
      </c>
      <c r="AE510">
        <f t="shared" si="218"/>
        <v>0.6</v>
      </c>
      <c r="AP510">
        <v>776887</v>
      </c>
      <c r="AS510">
        <v>0.56999999999999995</v>
      </c>
      <c r="AT510">
        <f t="shared" si="219"/>
        <v>0.56999999999999995</v>
      </c>
      <c r="BE510">
        <v>776887</v>
      </c>
      <c r="BH510">
        <v>0.61</v>
      </c>
      <c r="BI510">
        <f t="shared" si="220"/>
        <v>0.61</v>
      </c>
      <c r="BT510">
        <v>776887</v>
      </c>
      <c r="BW510">
        <v>0.42</v>
      </c>
      <c r="BX510">
        <f t="shared" si="221"/>
        <v>0.42</v>
      </c>
      <c r="CI510">
        <v>776887</v>
      </c>
      <c r="CL510">
        <v>0.56999999999999995</v>
      </c>
      <c r="CM510">
        <f t="shared" si="222"/>
        <v>0.56999999999999995</v>
      </c>
      <c r="CX510">
        <v>776887</v>
      </c>
      <c r="DA510">
        <v>0.56000000000000005</v>
      </c>
      <c r="DB510">
        <f t="shared" si="223"/>
        <v>0.56000000000000005</v>
      </c>
      <c r="DM510">
        <v>776887</v>
      </c>
      <c r="DP510">
        <v>0.56999999999999995</v>
      </c>
      <c r="DQ510">
        <f t="shared" si="224"/>
        <v>0.56999999999999995</v>
      </c>
      <c r="EB510">
        <v>776887</v>
      </c>
      <c r="EE510">
        <v>0.56999999999999995</v>
      </c>
      <c r="EF510">
        <f t="shared" si="225"/>
        <v>0.56999999999999995</v>
      </c>
      <c r="EQ510">
        <v>776887</v>
      </c>
      <c r="ET510">
        <v>0.56999999999999995</v>
      </c>
      <c r="EU510">
        <f t="shared" si="226"/>
        <v>0.56999999999999995</v>
      </c>
      <c r="FF510">
        <v>776887</v>
      </c>
      <c r="FI510">
        <v>0.57999999999999996</v>
      </c>
      <c r="FJ510">
        <f t="shared" si="227"/>
        <v>0.57999999999999996</v>
      </c>
      <c r="FU510">
        <v>776887</v>
      </c>
      <c r="FX510">
        <v>0.59</v>
      </c>
      <c r="FY510">
        <f t="shared" si="228"/>
        <v>0.59</v>
      </c>
      <c r="GJ510">
        <v>776887</v>
      </c>
      <c r="GM510">
        <v>0.56000000000000005</v>
      </c>
      <c r="GN510">
        <f t="shared" si="229"/>
        <v>0.56000000000000005</v>
      </c>
      <c r="GY510">
        <v>776887</v>
      </c>
      <c r="HB510">
        <v>0.59</v>
      </c>
      <c r="HC510">
        <f t="shared" si="230"/>
        <v>0.59</v>
      </c>
      <c r="HN510">
        <v>776887</v>
      </c>
      <c r="HQ510">
        <v>0.57999999999999996</v>
      </c>
      <c r="HR510">
        <f t="shared" si="231"/>
        <v>0.57999999999999996</v>
      </c>
      <c r="ID510">
        <v>777246</v>
      </c>
      <c r="IG510">
        <v>0.59</v>
      </c>
      <c r="IH510">
        <f t="shared" si="232"/>
        <v>0.59</v>
      </c>
      <c r="IS510">
        <v>777246</v>
      </c>
      <c r="IV510">
        <v>0.59</v>
      </c>
      <c r="IW510">
        <f t="shared" si="233"/>
        <v>0.59</v>
      </c>
      <c r="JH510">
        <v>777246</v>
      </c>
      <c r="JK510">
        <v>0.62</v>
      </c>
      <c r="JL510">
        <f t="shared" si="234"/>
        <v>0.62</v>
      </c>
      <c r="JW510">
        <v>777246</v>
      </c>
      <c r="JZ510">
        <v>0.57999999999999996</v>
      </c>
      <c r="KA510">
        <f t="shared" si="235"/>
        <v>0.57999999999999996</v>
      </c>
      <c r="KL510">
        <v>777246</v>
      </c>
      <c r="KO510">
        <v>0.62</v>
      </c>
      <c r="KP510">
        <f t="shared" si="236"/>
        <v>0.62</v>
      </c>
      <c r="LA510">
        <v>777246</v>
      </c>
      <c r="LD510">
        <v>0.6</v>
      </c>
      <c r="LE510">
        <f t="shared" si="237"/>
        <v>0.6</v>
      </c>
      <c r="LP510">
        <v>777246</v>
      </c>
      <c r="LS510">
        <v>0.55000000000000004</v>
      </c>
      <c r="LT510">
        <f t="shared" si="238"/>
        <v>0.55000000000000004</v>
      </c>
      <c r="ME510">
        <v>777246</v>
      </c>
      <c r="MH510">
        <v>0.66</v>
      </c>
      <c r="MI510">
        <f t="shared" si="239"/>
        <v>0.66</v>
      </c>
      <c r="MT510">
        <v>777246</v>
      </c>
      <c r="MW510">
        <v>0.68</v>
      </c>
      <c r="MX510">
        <f t="shared" si="240"/>
        <v>0.68</v>
      </c>
      <c r="NI510">
        <v>777246</v>
      </c>
      <c r="NL510">
        <v>0.54</v>
      </c>
      <c r="NM510">
        <f t="shared" si="241"/>
        <v>0.54</v>
      </c>
      <c r="NX510">
        <v>777246</v>
      </c>
      <c r="OA510">
        <v>0.54</v>
      </c>
      <c r="OB510">
        <f t="shared" si="242"/>
        <v>0.54</v>
      </c>
      <c r="OM510">
        <v>777246</v>
      </c>
      <c r="OP510">
        <v>0.56999999999999995</v>
      </c>
      <c r="OQ510">
        <f t="shared" si="243"/>
        <v>0.56999999999999995</v>
      </c>
      <c r="PB510">
        <v>777246</v>
      </c>
      <c r="PE510">
        <v>0.56000000000000005</v>
      </c>
      <c r="PF510">
        <f t="shared" si="244"/>
        <v>0.56000000000000005</v>
      </c>
      <c r="PQ510">
        <v>777246</v>
      </c>
      <c r="PT510">
        <v>0.56999999999999995</v>
      </c>
      <c r="PU510">
        <f t="shared" si="245"/>
        <v>0.56999999999999995</v>
      </c>
      <c r="QF510">
        <v>777246</v>
      </c>
      <c r="QI510">
        <v>0.56999999999999995</v>
      </c>
      <c r="QJ510">
        <f t="shared" si="246"/>
        <v>0.56999999999999995</v>
      </c>
      <c r="QU510">
        <v>777246</v>
      </c>
      <c r="QX510">
        <v>0.56999999999999995</v>
      </c>
      <c r="QY510">
        <f t="shared" si="247"/>
        <v>0.56999999999999995</v>
      </c>
    </row>
    <row r="511" spans="12:467" x14ac:dyDescent="0.2">
      <c r="L511">
        <v>776889</v>
      </c>
      <c r="O511">
        <v>0.43</v>
      </c>
      <c r="P511">
        <f t="shared" si="217"/>
        <v>0.43</v>
      </c>
      <c r="AA511">
        <v>776889</v>
      </c>
      <c r="AD511">
        <v>0.4</v>
      </c>
      <c r="AE511">
        <f t="shared" si="218"/>
        <v>0.4</v>
      </c>
      <c r="AP511">
        <v>776889</v>
      </c>
      <c r="AS511">
        <v>0.49</v>
      </c>
      <c r="AT511">
        <f t="shared" si="219"/>
        <v>0.49</v>
      </c>
      <c r="BE511">
        <v>776889</v>
      </c>
      <c r="BH511">
        <v>0.42</v>
      </c>
      <c r="BI511">
        <f t="shared" si="220"/>
        <v>0.42</v>
      </c>
      <c r="BT511">
        <v>776889</v>
      </c>
      <c r="BW511">
        <v>0.38</v>
      </c>
      <c r="BX511">
        <f t="shared" si="221"/>
        <v>0.38</v>
      </c>
      <c r="CI511">
        <v>776889</v>
      </c>
      <c r="CL511">
        <v>0.43</v>
      </c>
      <c r="CM511">
        <f t="shared" si="222"/>
        <v>0.43</v>
      </c>
      <c r="CX511">
        <v>776889</v>
      </c>
      <c r="DA511">
        <v>0.45</v>
      </c>
      <c r="DB511">
        <f t="shared" si="223"/>
        <v>0.45</v>
      </c>
      <c r="DM511">
        <v>776889</v>
      </c>
      <c r="DP511">
        <v>0.44</v>
      </c>
      <c r="DQ511">
        <f t="shared" si="224"/>
        <v>0.44</v>
      </c>
      <c r="EB511">
        <v>776889</v>
      </c>
      <c r="EE511">
        <v>0.41</v>
      </c>
      <c r="EF511">
        <f t="shared" si="225"/>
        <v>0.41</v>
      </c>
      <c r="EQ511">
        <v>776889</v>
      </c>
      <c r="ET511">
        <v>0.41</v>
      </c>
      <c r="EU511">
        <f t="shared" si="226"/>
        <v>0.41</v>
      </c>
      <c r="FF511">
        <v>776889</v>
      </c>
      <c r="FI511">
        <v>0.45</v>
      </c>
      <c r="FJ511">
        <f t="shared" si="227"/>
        <v>0.45</v>
      </c>
      <c r="FU511">
        <v>776889</v>
      </c>
      <c r="FX511">
        <v>0.45</v>
      </c>
      <c r="FY511">
        <f t="shared" si="228"/>
        <v>0.45</v>
      </c>
      <c r="GJ511">
        <v>776889</v>
      </c>
      <c r="GM511">
        <v>0.42</v>
      </c>
      <c r="GN511">
        <f t="shared" si="229"/>
        <v>0.42</v>
      </c>
      <c r="GY511">
        <v>776889</v>
      </c>
      <c r="HB511">
        <v>0.44</v>
      </c>
      <c r="HC511">
        <f t="shared" si="230"/>
        <v>0.44</v>
      </c>
      <c r="HN511">
        <v>776889</v>
      </c>
      <c r="HQ511">
        <v>0.43</v>
      </c>
      <c r="HR511">
        <f t="shared" si="231"/>
        <v>0.43</v>
      </c>
      <c r="ID511">
        <v>777247</v>
      </c>
      <c r="IG511">
        <v>0.5</v>
      </c>
      <c r="IH511">
        <f t="shared" si="232"/>
        <v>0.5</v>
      </c>
      <c r="IS511">
        <v>777247</v>
      </c>
      <c r="IV511">
        <v>0.49</v>
      </c>
      <c r="IW511">
        <f t="shared" si="233"/>
        <v>0.49</v>
      </c>
      <c r="JH511">
        <v>777247</v>
      </c>
      <c r="JK511">
        <v>0.49</v>
      </c>
      <c r="JL511">
        <f t="shared" si="234"/>
        <v>0.49</v>
      </c>
      <c r="JW511">
        <v>777247</v>
      </c>
      <c r="JZ511">
        <v>0.5</v>
      </c>
      <c r="KA511">
        <f t="shared" si="235"/>
        <v>0.5</v>
      </c>
      <c r="KL511">
        <v>777247</v>
      </c>
      <c r="KO511">
        <v>0.49</v>
      </c>
      <c r="KP511">
        <f t="shared" si="236"/>
        <v>0.49</v>
      </c>
      <c r="LA511">
        <v>777247</v>
      </c>
      <c r="LD511">
        <v>0.5</v>
      </c>
      <c r="LE511">
        <f t="shared" si="237"/>
        <v>0.5</v>
      </c>
      <c r="LP511">
        <v>777247</v>
      </c>
      <c r="LS511">
        <v>0.5</v>
      </c>
      <c r="LT511">
        <f t="shared" si="238"/>
        <v>0.5</v>
      </c>
      <c r="ME511">
        <v>777247</v>
      </c>
      <c r="MH511">
        <v>0.49</v>
      </c>
      <c r="MI511">
        <f t="shared" si="239"/>
        <v>0.49</v>
      </c>
      <c r="MT511">
        <v>777247</v>
      </c>
      <c r="MW511">
        <v>0.54</v>
      </c>
      <c r="MX511">
        <f t="shared" si="240"/>
        <v>0.54</v>
      </c>
      <c r="NI511">
        <v>777247</v>
      </c>
      <c r="NL511">
        <v>0.5</v>
      </c>
      <c r="NM511">
        <f t="shared" si="241"/>
        <v>0.5</v>
      </c>
      <c r="NX511">
        <v>777247</v>
      </c>
      <c r="OA511">
        <v>0.46</v>
      </c>
      <c r="OB511">
        <f t="shared" si="242"/>
        <v>0.46</v>
      </c>
      <c r="OM511">
        <v>777247</v>
      </c>
      <c r="OP511">
        <v>0.48</v>
      </c>
      <c r="OQ511">
        <f t="shared" si="243"/>
        <v>0.48</v>
      </c>
      <c r="PB511">
        <v>777247</v>
      </c>
      <c r="PE511">
        <v>0.46</v>
      </c>
      <c r="PF511">
        <f t="shared" si="244"/>
        <v>0.46</v>
      </c>
      <c r="PQ511">
        <v>777247</v>
      </c>
      <c r="PT511">
        <v>0.49</v>
      </c>
      <c r="PU511">
        <f t="shared" si="245"/>
        <v>0.49</v>
      </c>
      <c r="QF511">
        <v>777247</v>
      </c>
      <c r="QI511">
        <v>0.51</v>
      </c>
      <c r="QJ511">
        <f t="shared" si="246"/>
        <v>0.51</v>
      </c>
      <c r="QU511">
        <v>777247</v>
      </c>
      <c r="QX511">
        <v>0.49</v>
      </c>
      <c r="QY511">
        <f t="shared" si="247"/>
        <v>0.49</v>
      </c>
    </row>
    <row r="512" spans="12:467" x14ac:dyDescent="0.2">
      <c r="L512">
        <v>776891</v>
      </c>
      <c r="O512">
        <v>0.49</v>
      </c>
      <c r="P512">
        <f t="shared" si="217"/>
        <v>0.49</v>
      </c>
      <c r="AA512">
        <v>776891</v>
      </c>
      <c r="AD512">
        <v>0.57999999999999996</v>
      </c>
      <c r="AE512">
        <f t="shared" si="218"/>
        <v>0.57999999999999996</v>
      </c>
      <c r="AP512">
        <v>776891</v>
      </c>
      <c r="AS512">
        <v>0.33</v>
      </c>
      <c r="AT512">
        <f t="shared" si="219"/>
        <v>0.33</v>
      </c>
      <c r="BE512">
        <v>776891</v>
      </c>
      <c r="BH512">
        <v>0.45</v>
      </c>
      <c r="BI512">
        <f t="shared" si="220"/>
        <v>0.45</v>
      </c>
      <c r="BT512">
        <v>776891</v>
      </c>
      <c r="BW512">
        <v>0.37</v>
      </c>
      <c r="BX512">
        <f t="shared" si="221"/>
        <v>0.37</v>
      </c>
      <c r="CI512">
        <v>776891</v>
      </c>
      <c r="CL512">
        <v>0.48</v>
      </c>
      <c r="CM512">
        <f t="shared" si="222"/>
        <v>0.48</v>
      </c>
      <c r="CX512">
        <v>776891</v>
      </c>
      <c r="DA512">
        <v>0.5</v>
      </c>
      <c r="DB512">
        <f t="shared" si="223"/>
        <v>0.5</v>
      </c>
      <c r="DM512">
        <v>776891</v>
      </c>
      <c r="DP512">
        <v>0.5</v>
      </c>
      <c r="DQ512">
        <f t="shared" si="224"/>
        <v>0.5</v>
      </c>
      <c r="EB512">
        <v>776891</v>
      </c>
      <c r="EE512">
        <v>0.46</v>
      </c>
      <c r="EF512">
        <f t="shared" si="225"/>
        <v>0.46</v>
      </c>
      <c r="EQ512">
        <v>776891</v>
      </c>
      <c r="ET512">
        <v>0.46</v>
      </c>
      <c r="EU512">
        <f t="shared" si="226"/>
        <v>0.46</v>
      </c>
      <c r="FF512">
        <v>776891</v>
      </c>
      <c r="FI512">
        <v>0.49</v>
      </c>
      <c r="FJ512">
        <f t="shared" si="227"/>
        <v>0.49</v>
      </c>
      <c r="FU512">
        <v>776891</v>
      </c>
      <c r="FX512">
        <v>0.5</v>
      </c>
      <c r="FY512">
        <f t="shared" si="228"/>
        <v>0.5</v>
      </c>
      <c r="GJ512">
        <v>776891</v>
      </c>
      <c r="GM512">
        <v>0.5</v>
      </c>
      <c r="GN512">
        <f t="shared" si="229"/>
        <v>0.5</v>
      </c>
      <c r="GY512">
        <v>776891</v>
      </c>
      <c r="HB512">
        <v>0.5</v>
      </c>
      <c r="HC512">
        <f t="shared" si="230"/>
        <v>0.5</v>
      </c>
      <c r="HN512">
        <v>776891</v>
      </c>
      <c r="HQ512">
        <v>0.45</v>
      </c>
      <c r="HR512">
        <f t="shared" si="231"/>
        <v>0.45</v>
      </c>
      <c r="ID512">
        <v>777248</v>
      </c>
      <c r="IG512">
        <v>0.53</v>
      </c>
      <c r="IH512">
        <f t="shared" si="232"/>
        <v>0.53</v>
      </c>
      <c r="IS512">
        <v>777248</v>
      </c>
      <c r="IV512">
        <v>0.52</v>
      </c>
      <c r="IW512">
        <f t="shared" si="233"/>
        <v>0.52</v>
      </c>
      <c r="JH512">
        <v>777248</v>
      </c>
      <c r="JK512">
        <v>0.55000000000000004</v>
      </c>
      <c r="JL512">
        <f t="shared" si="234"/>
        <v>0.55000000000000004</v>
      </c>
      <c r="JW512">
        <v>777248</v>
      </c>
      <c r="JZ512">
        <v>0.55000000000000004</v>
      </c>
      <c r="KA512">
        <f t="shared" si="235"/>
        <v>0.55000000000000004</v>
      </c>
      <c r="KL512">
        <v>777248</v>
      </c>
      <c r="KO512">
        <v>0.56999999999999995</v>
      </c>
      <c r="KP512">
        <f t="shared" si="236"/>
        <v>0.56999999999999995</v>
      </c>
      <c r="LA512">
        <v>777248</v>
      </c>
      <c r="LD512">
        <v>0.52</v>
      </c>
      <c r="LE512">
        <f t="shared" si="237"/>
        <v>0.52</v>
      </c>
      <c r="LP512">
        <v>777248</v>
      </c>
      <c r="LS512">
        <v>0.52</v>
      </c>
      <c r="LT512">
        <f t="shared" si="238"/>
        <v>0.52</v>
      </c>
      <c r="ME512">
        <v>777248</v>
      </c>
      <c r="MH512">
        <v>0.54</v>
      </c>
      <c r="MI512">
        <f t="shared" si="239"/>
        <v>0.54</v>
      </c>
      <c r="MT512">
        <v>777248</v>
      </c>
      <c r="MW512">
        <v>0.59</v>
      </c>
      <c r="MX512">
        <f t="shared" si="240"/>
        <v>0.59</v>
      </c>
      <c r="NI512">
        <v>777248</v>
      </c>
      <c r="NL512">
        <v>0.52</v>
      </c>
      <c r="NM512">
        <f t="shared" si="241"/>
        <v>0.52</v>
      </c>
      <c r="NX512">
        <v>777248</v>
      </c>
      <c r="OA512">
        <v>0.56999999999999995</v>
      </c>
      <c r="OB512">
        <f t="shared" si="242"/>
        <v>0.56999999999999995</v>
      </c>
      <c r="OM512">
        <v>777248</v>
      </c>
      <c r="OP512">
        <v>0.51</v>
      </c>
      <c r="OQ512">
        <f t="shared" si="243"/>
        <v>0.51</v>
      </c>
      <c r="PB512">
        <v>777248</v>
      </c>
      <c r="PE512">
        <v>0.53</v>
      </c>
      <c r="PF512">
        <f t="shared" si="244"/>
        <v>0.53</v>
      </c>
      <c r="PQ512">
        <v>777248</v>
      </c>
      <c r="PT512">
        <v>0.54</v>
      </c>
      <c r="PU512">
        <f t="shared" si="245"/>
        <v>0.54</v>
      </c>
      <c r="QF512">
        <v>777248</v>
      </c>
      <c r="QI512">
        <v>0.51</v>
      </c>
      <c r="QJ512">
        <f t="shared" si="246"/>
        <v>0.51</v>
      </c>
      <c r="QU512">
        <v>777248</v>
      </c>
      <c r="QX512">
        <v>0.53</v>
      </c>
      <c r="QY512">
        <f t="shared" si="247"/>
        <v>0.53</v>
      </c>
    </row>
    <row r="513" spans="12:467" x14ac:dyDescent="0.2">
      <c r="L513">
        <v>776893</v>
      </c>
      <c r="O513">
        <v>0.56000000000000005</v>
      </c>
      <c r="P513">
        <f t="shared" si="217"/>
        <v>0.56000000000000005</v>
      </c>
      <c r="AA513">
        <v>776893</v>
      </c>
      <c r="AD513">
        <v>0.49</v>
      </c>
      <c r="AE513">
        <f t="shared" si="218"/>
        <v>0.49</v>
      </c>
      <c r="AP513">
        <v>776893</v>
      </c>
      <c r="AS513">
        <v>0.62</v>
      </c>
      <c r="AT513">
        <f t="shared" si="219"/>
        <v>0.62</v>
      </c>
      <c r="BE513">
        <v>776893</v>
      </c>
      <c r="BH513">
        <v>0.6</v>
      </c>
      <c r="BI513">
        <f t="shared" si="220"/>
        <v>0.6</v>
      </c>
      <c r="BT513">
        <v>776893</v>
      </c>
      <c r="BW513">
        <v>0.44</v>
      </c>
      <c r="BX513">
        <f t="shared" si="221"/>
        <v>0.44</v>
      </c>
      <c r="CI513">
        <v>776893</v>
      </c>
      <c r="CL513">
        <v>0.56000000000000005</v>
      </c>
      <c r="CM513">
        <f t="shared" si="222"/>
        <v>0.56000000000000005</v>
      </c>
      <c r="CX513">
        <v>776893</v>
      </c>
      <c r="DA513">
        <v>0.56000000000000005</v>
      </c>
      <c r="DB513">
        <f t="shared" si="223"/>
        <v>0.56000000000000005</v>
      </c>
      <c r="DM513">
        <v>776893</v>
      </c>
      <c r="DP513">
        <v>0.56000000000000005</v>
      </c>
      <c r="DQ513">
        <f t="shared" si="224"/>
        <v>0.56000000000000005</v>
      </c>
      <c r="EB513">
        <v>776893</v>
      </c>
      <c r="EE513">
        <v>0.59</v>
      </c>
      <c r="EF513">
        <f t="shared" si="225"/>
        <v>0.59</v>
      </c>
      <c r="EQ513">
        <v>776893</v>
      </c>
      <c r="ET513">
        <v>0.59</v>
      </c>
      <c r="EU513">
        <f t="shared" si="226"/>
        <v>0.59</v>
      </c>
      <c r="FF513">
        <v>776893</v>
      </c>
      <c r="FI513">
        <v>0.55000000000000004</v>
      </c>
      <c r="FJ513">
        <f t="shared" si="227"/>
        <v>0.55000000000000004</v>
      </c>
      <c r="FU513">
        <v>776893</v>
      </c>
      <c r="FX513">
        <v>0.56000000000000005</v>
      </c>
      <c r="FY513">
        <f t="shared" si="228"/>
        <v>0.56000000000000005</v>
      </c>
      <c r="GJ513">
        <v>776893</v>
      </c>
      <c r="GM513">
        <v>0.54</v>
      </c>
      <c r="GN513">
        <f t="shared" si="229"/>
        <v>0.54</v>
      </c>
      <c r="GY513">
        <v>776893</v>
      </c>
      <c r="HB513">
        <v>0.56999999999999995</v>
      </c>
      <c r="HC513">
        <f t="shared" si="230"/>
        <v>0.56999999999999995</v>
      </c>
      <c r="HN513">
        <v>776893</v>
      </c>
      <c r="HQ513">
        <v>0.52</v>
      </c>
      <c r="HR513">
        <f t="shared" si="231"/>
        <v>0.52</v>
      </c>
      <c r="ID513">
        <v>777249</v>
      </c>
      <c r="IG513">
        <v>0.48</v>
      </c>
      <c r="IH513">
        <f t="shared" si="232"/>
        <v>0.48</v>
      </c>
      <c r="IS513">
        <v>777249</v>
      </c>
      <c r="IV513">
        <v>0.47</v>
      </c>
      <c r="IW513">
        <f t="shared" si="233"/>
        <v>0.47</v>
      </c>
      <c r="JH513">
        <v>777249</v>
      </c>
      <c r="JK513">
        <v>0.45</v>
      </c>
      <c r="JL513">
        <f t="shared" si="234"/>
        <v>0.45</v>
      </c>
      <c r="JW513">
        <v>777249</v>
      </c>
      <c r="JZ513">
        <v>0.47</v>
      </c>
      <c r="KA513">
        <f t="shared" si="235"/>
        <v>0.47</v>
      </c>
      <c r="KL513">
        <v>777249</v>
      </c>
      <c r="KO513">
        <v>0.43</v>
      </c>
      <c r="KP513">
        <f t="shared" si="236"/>
        <v>0.43</v>
      </c>
      <c r="LA513">
        <v>777249</v>
      </c>
      <c r="LD513">
        <v>0.46</v>
      </c>
      <c r="LE513">
        <f t="shared" si="237"/>
        <v>0.46</v>
      </c>
      <c r="LP513">
        <v>777249</v>
      </c>
      <c r="LS513">
        <v>0.45</v>
      </c>
      <c r="LT513">
        <f t="shared" si="238"/>
        <v>0.45</v>
      </c>
      <c r="ME513">
        <v>777249</v>
      </c>
      <c r="MH513">
        <v>0.48</v>
      </c>
      <c r="MI513">
        <f t="shared" si="239"/>
        <v>0.48</v>
      </c>
      <c r="MT513">
        <v>777249</v>
      </c>
      <c r="MW513">
        <v>0.39</v>
      </c>
      <c r="MX513">
        <f t="shared" si="240"/>
        <v>0.39</v>
      </c>
      <c r="NI513">
        <v>777249</v>
      </c>
      <c r="NL513">
        <v>0.47</v>
      </c>
      <c r="NM513">
        <f t="shared" si="241"/>
        <v>0.47</v>
      </c>
      <c r="NX513">
        <v>777249</v>
      </c>
      <c r="OA513">
        <v>0.45</v>
      </c>
      <c r="OB513">
        <f t="shared" si="242"/>
        <v>0.45</v>
      </c>
      <c r="OM513">
        <v>777249</v>
      </c>
      <c r="OP513">
        <v>0.46</v>
      </c>
      <c r="OQ513">
        <f t="shared" si="243"/>
        <v>0.46</v>
      </c>
      <c r="PB513">
        <v>777249</v>
      </c>
      <c r="PE513">
        <v>0.47</v>
      </c>
      <c r="PF513">
        <f t="shared" si="244"/>
        <v>0.47</v>
      </c>
      <c r="PQ513">
        <v>777249</v>
      </c>
      <c r="PT513">
        <v>0.47</v>
      </c>
      <c r="PU513">
        <f t="shared" si="245"/>
        <v>0.47</v>
      </c>
      <c r="QF513">
        <v>777249</v>
      </c>
      <c r="QI513">
        <v>0.42</v>
      </c>
      <c r="QJ513">
        <f t="shared" si="246"/>
        <v>0.42</v>
      </c>
      <c r="QU513">
        <v>777249</v>
      </c>
      <c r="QX513">
        <v>0.48</v>
      </c>
      <c r="QY513">
        <f t="shared" si="247"/>
        <v>0.48</v>
      </c>
    </row>
    <row r="514" spans="12:467" x14ac:dyDescent="0.2">
      <c r="L514">
        <v>776894</v>
      </c>
      <c r="O514">
        <v>0.39</v>
      </c>
      <c r="P514">
        <f t="shared" si="217"/>
        <v>0.39</v>
      </c>
      <c r="AA514">
        <v>776894</v>
      </c>
      <c r="AD514">
        <v>0.28999999999999998</v>
      </c>
      <c r="AE514">
        <f t="shared" si="218"/>
        <v>0.28999999999999998</v>
      </c>
      <c r="AP514">
        <v>776894</v>
      </c>
      <c r="AS514">
        <v>0.5</v>
      </c>
      <c r="AT514">
        <f t="shared" si="219"/>
        <v>0.5</v>
      </c>
      <c r="BE514">
        <v>776894</v>
      </c>
      <c r="BH514">
        <v>0.45</v>
      </c>
      <c r="BI514">
        <f t="shared" si="220"/>
        <v>0.45</v>
      </c>
      <c r="BT514">
        <v>776894</v>
      </c>
      <c r="BW514">
        <v>0.48</v>
      </c>
      <c r="BX514">
        <f t="shared" si="221"/>
        <v>0.48</v>
      </c>
      <c r="CI514">
        <v>776894</v>
      </c>
      <c r="CL514">
        <v>0.37</v>
      </c>
      <c r="CM514">
        <f t="shared" si="222"/>
        <v>0.37</v>
      </c>
      <c r="CX514">
        <v>776894</v>
      </c>
      <c r="DA514">
        <v>0.41</v>
      </c>
      <c r="DB514">
        <f t="shared" si="223"/>
        <v>0.41</v>
      </c>
      <c r="DM514">
        <v>776894</v>
      </c>
      <c r="DP514">
        <v>0.41</v>
      </c>
      <c r="DQ514">
        <f t="shared" si="224"/>
        <v>0.41</v>
      </c>
      <c r="EB514">
        <v>776894</v>
      </c>
      <c r="EE514">
        <v>0.37</v>
      </c>
      <c r="EF514">
        <f t="shared" si="225"/>
        <v>0.37</v>
      </c>
      <c r="EQ514">
        <v>776894</v>
      </c>
      <c r="ET514">
        <v>0.37</v>
      </c>
      <c r="EU514">
        <f t="shared" si="226"/>
        <v>0.37</v>
      </c>
      <c r="FF514">
        <v>776894</v>
      </c>
      <c r="FI514">
        <v>0.4</v>
      </c>
      <c r="FJ514">
        <f t="shared" si="227"/>
        <v>0.4</v>
      </c>
      <c r="FU514">
        <v>776894</v>
      </c>
      <c r="FX514">
        <v>0.44</v>
      </c>
      <c r="FY514">
        <f t="shared" si="228"/>
        <v>0.44</v>
      </c>
      <c r="GJ514">
        <v>776894</v>
      </c>
      <c r="GM514">
        <v>0.4</v>
      </c>
      <c r="GN514">
        <f t="shared" si="229"/>
        <v>0.4</v>
      </c>
      <c r="GY514">
        <v>776894</v>
      </c>
      <c r="HB514">
        <v>0.41</v>
      </c>
      <c r="HC514">
        <f t="shared" si="230"/>
        <v>0.41</v>
      </c>
      <c r="HN514">
        <v>776894</v>
      </c>
      <c r="HQ514">
        <v>0.31</v>
      </c>
      <c r="HR514">
        <f t="shared" si="231"/>
        <v>0.31</v>
      </c>
      <c r="ID514">
        <v>777250</v>
      </c>
      <c r="IG514">
        <v>0.51</v>
      </c>
      <c r="IH514">
        <f t="shared" si="232"/>
        <v>0.51</v>
      </c>
      <c r="IS514">
        <v>777250</v>
      </c>
      <c r="IV514">
        <v>0.52</v>
      </c>
      <c r="IW514">
        <f t="shared" si="233"/>
        <v>0.52</v>
      </c>
      <c r="JH514">
        <v>777250</v>
      </c>
      <c r="JK514">
        <v>0.51</v>
      </c>
      <c r="JL514">
        <f t="shared" si="234"/>
        <v>0.51</v>
      </c>
      <c r="JW514">
        <v>777250</v>
      </c>
      <c r="JZ514">
        <v>0.5</v>
      </c>
      <c r="KA514">
        <f t="shared" si="235"/>
        <v>0.5</v>
      </c>
      <c r="KL514">
        <v>777250</v>
      </c>
      <c r="KO514">
        <v>0.5</v>
      </c>
      <c r="KP514">
        <f t="shared" si="236"/>
        <v>0.5</v>
      </c>
      <c r="LA514">
        <v>777250</v>
      </c>
      <c r="LD514">
        <v>0.51</v>
      </c>
      <c r="LE514">
        <f t="shared" si="237"/>
        <v>0.51</v>
      </c>
      <c r="LP514">
        <v>777250</v>
      </c>
      <c r="LS514">
        <v>0.51</v>
      </c>
      <c r="LT514">
        <f t="shared" si="238"/>
        <v>0.51</v>
      </c>
      <c r="ME514">
        <v>777250</v>
      </c>
      <c r="MH514">
        <v>0.49</v>
      </c>
      <c r="MI514">
        <f t="shared" si="239"/>
        <v>0.49</v>
      </c>
      <c r="MT514">
        <v>777250</v>
      </c>
      <c r="MW514">
        <v>0.46</v>
      </c>
      <c r="MX514">
        <f t="shared" si="240"/>
        <v>0.46</v>
      </c>
      <c r="NI514">
        <v>777250</v>
      </c>
      <c r="NL514">
        <v>0.49</v>
      </c>
      <c r="NM514">
        <f t="shared" si="241"/>
        <v>0.49</v>
      </c>
      <c r="NX514">
        <v>777250</v>
      </c>
      <c r="OA514">
        <v>0.55000000000000004</v>
      </c>
      <c r="OB514">
        <f t="shared" si="242"/>
        <v>0.55000000000000004</v>
      </c>
      <c r="OM514">
        <v>777250</v>
      </c>
      <c r="OP514">
        <v>0.5</v>
      </c>
      <c r="OQ514">
        <f t="shared" si="243"/>
        <v>0.5</v>
      </c>
      <c r="PB514">
        <v>777250</v>
      </c>
      <c r="PE514">
        <v>0.52</v>
      </c>
      <c r="PF514">
        <f t="shared" si="244"/>
        <v>0.52</v>
      </c>
      <c r="PQ514">
        <v>777250</v>
      </c>
      <c r="PT514">
        <v>0.53</v>
      </c>
      <c r="PU514">
        <f t="shared" si="245"/>
        <v>0.53</v>
      </c>
      <c r="QF514">
        <v>777250</v>
      </c>
      <c r="QI514">
        <v>0.54</v>
      </c>
      <c r="QJ514">
        <f t="shared" si="246"/>
        <v>0.54</v>
      </c>
      <c r="QU514">
        <v>777250</v>
      </c>
      <c r="QX514">
        <v>0.51</v>
      </c>
      <c r="QY514">
        <f t="shared" si="247"/>
        <v>0.51</v>
      </c>
    </row>
    <row r="515" spans="12:467" x14ac:dyDescent="0.2">
      <c r="L515">
        <v>776895</v>
      </c>
      <c r="O515">
        <v>0.48</v>
      </c>
      <c r="P515">
        <f t="shared" ref="P515:P578" si="248">IF(O515=0,0.1,IF(O515=1,0.9,O515))</f>
        <v>0.48</v>
      </c>
      <c r="AA515">
        <v>776895</v>
      </c>
      <c r="AD515">
        <v>0.62</v>
      </c>
      <c r="AE515">
        <f t="shared" ref="AE515:AE578" si="249">IF(AD515=0,0.1,IF(AD515=1,0.9,AD515))</f>
        <v>0.62</v>
      </c>
      <c r="AP515">
        <v>776895</v>
      </c>
      <c r="AS515">
        <v>0.55000000000000004</v>
      </c>
      <c r="AT515">
        <f t="shared" ref="AT515:AT578" si="250">IF(AS515=0,0.1,IF(AS515=1,0.9,AS515))</f>
        <v>0.55000000000000004</v>
      </c>
      <c r="BE515">
        <v>776895</v>
      </c>
      <c r="BH515">
        <v>0.5</v>
      </c>
      <c r="BI515">
        <f t="shared" ref="BI515:BI578" si="251">IF(BH515=0,0.1,IF(BH515=1,0.9,BH515))</f>
        <v>0.5</v>
      </c>
      <c r="BT515">
        <v>776895</v>
      </c>
      <c r="BW515">
        <v>0.39</v>
      </c>
      <c r="BX515">
        <f t="shared" ref="BX515:BX578" si="252">IF(BW515=0,0.1,IF(BW515=1,0.9,BW515))</f>
        <v>0.39</v>
      </c>
      <c r="CI515">
        <v>776895</v>
      </c>
      <c r="CL515">
        <v>0.48</v>
      </c>
      <c r="CM515">
        <f t="shared" ref="CM515:CM578" si="253">IF(CL515=0,0.1,IF(CL515=1,0.9,CL515))</f>
        <v>0.48</v>
      </c>
      <c r="CX515">
        <v>776895</v>
      </c>
      <c r="DA515">
        <v>0.47</v>
      </c>
      <c r="DB515">
        <f t="shared" ref="DB515:DB578" si="254">IF(DA515=0,0.1,IF(DA515=1,0.9,DA515))</f>
        <v>0.47</v>
      </c>
      <c r="DM515">
        <v>776895</v>
      </c>
      <c r="DP515">
        <v>0.46</v>
      </c>
      <c r="DQ515">
        <f t="shared" ref="DQ515:DQ578" si="255">IF(DP515=0,0.1,IF(DP515=1,0.9,DP515))</f>
        <v>0.46</v>
      </c>
      <c r="EB515">
        <v>776895</v>
      </c>
      <c r="EE515">
        <v>0.48</v>
      </c>
      <c r="EF515">
        <f t="shared" ref="EF515:EF578" si="256">IF(EE515=0,0.1,IF(EE515=1,0.9,EE515))</f>
        <v>0.48</v>
      </c>
      <c r="EQ515">
        <v>776895</v>
      </c>
      <c r="ET515">
        <v>0.48</v>
      </c>
      <c r="EU515">
        <f t="shared" ref="EU515:EU578" si="257">IF(ET515=0,0.1,IF(ET515=1,0.9,ET515))</f>
        <v>0.48</v>
      </c>
      <c r="FF515">
        <v>776895</v>
      </c>
      <c r="FI515">
        <v>0.49</v>
      </c>
      <c r="FJ515">
        <f t="shared" ref="FJ515:FJ578" si="258">IF(FI515=0,0.1,IF(FI515=1,0.9,FI515))</f>
        <v>0.49</v>
      </c>
      <c r="FU515">
        <v>776895</v>
      </c>
      <c r="FX515">
        <v>0.5</v>
      </c>
      <c r="FY515">
        <f t="shared" ref="FY515:FY578" si="259">IF(FX515=0,0.1,IF(FX515=1,0.9,FX515))</f>
        <v>0.5</v>
      </c>
      <c r="GJ515">
        <v>776895</v>
      </c>
      <c r="GM515">
        <v>0.46</v>
      </c>
      <c r="GN515">
        <f t="shared" ref="GN515:GN578" si="260">IF(GM515=0,0.1,IF(GM515=1,0.9,GM515))</f>
        <v>0.46</v>
      </c>
      <c r="GY515">
        <v>776895</v>
      </c>
      <c r="HB515">
        <v>0.5</v>
      </c>
      <c r="HC515">
        <f t="shared" ref="HC515:HC578" si="261">IF(HB515=0,0.1,IF(HB515=1,0.9,HB515))</f>
        <v>0.5</v>
      </c>
      <c r="HN515">
        <v>776895</v>
      </c>
      <c r="HQ515">
        <v>0.56000000000000005</v>
      </c>
      <c r="HR515">
        <f t="shared" ref="HR515:HR578" si="262">IF(HQ515=0,0.1,IF(HQ515=1,0.9,HQ515))</f>
        <v>0.56000000000000005</v>
      </c>
      <c r="ID515">
        <v>777254</v>
      </c>
      <c r="IG515">
        <v>0.45</v>
      </c>
      <c r="IH515">
        <f t="shared" ref="IH515:IH578" si="263">IF(IG515=0,0.1,IF(IG515=1,0.9,IG515))</f>
        <v>0.45</v>
      </c>
      <c r="IS515">
        <v>777254</v>
      </c>
      <c r="IV515">
        <v>0.39</v>
      </c>
      <c r="IW515">
        <f t="shared" ref="IW515:IW578" si="264">IF(IV515=0,0.1,IF(IV515=1,0.9,IV515))</f>
        <v>0.39</v>
      </c>
      <c r="JH515">
        <v>777254</v>
      </c>
      <c r="JK515">
        <v>0.42</v>
      </c>
      <c r="JL515">
        <f t="shared" ref="JL515:JL578" si="265">IF(JK515=0,0.1,IF(JK515=1,0.9,JK515))</f>
        <v>0.42</v>
      </c>
      <c r="JW515">
        <v>777254</v>
      </c>
      <c r="JZ515">
        <v>0.41</v>
      </c>
      <c r="KA515">
        <f t="shared" ref="KA515:KA578" si="266">IF(JZ515=0,0.1,IF(JZ515=1,0.9,JZ515))</f>
        <v>0.41</v>
      </c>
      <c r="KL515">
        <v>777254</v>
      </c>
      <c r="KO515">
        <v>0.46</v>
      </c>
      <c r="KP515">
        <f t="shared" ref="KP515:KP578" si="267">IF(KO515=0,0.1,IF(KO515=1,0.9,KO515))</f>
        <v>0.46</v>
      </c>
      <c r="LA515">
        <v>777254</v>
      </c>
      <c r="LD515">
        <v>0.4</v>
      </c>
      <c r="LE515">
        <f t="shared" ref="LE515:LE578" si="268">IF(LD515=0,0.1,IF(LD515=1,0.9,LD515))</f>
        <v>0.4</v>
      </c>
      <c r="LP515">
        <v>777254</v>
      </c>
      <c r="LS515">
        <v>0.42</v>
      </c>
      <c r="LT515">
        <f t="shared" ref="LT515:LT578" si="269">IF(LS515=0,0.1,IF(LS515=1,0.9,LS515))</f>
        <v>0.42</v>
      </c>
      <c r="ME515">
        <v>777254</v>
      </c>
      <c r="MH515">
        <v>0.39</v>
      </c>
      <c r="MI515">
        <f t="shared" ref="MI515:MI578" si="270">IF(MH515=0,0.1,IF(MH515=1,0.9,MH515))</f>
        <v>0.39</v>
      </c>
      <c r="MT515">
        <v>777254</v>
      </c>
      <c r="MW515">
        <v>0.41</v>
      </c>
      <c r="MX515">
        <f t="shared" ref="MX515:MX578" si="271">IF(MW515=0,0.1,IF(MW515=1,0.9,MW515))</f>
        <v>0.41</v>
      </c>
      <c r="NI515">
        <v>777254</v>
      </c>
      <c r="NL515">
        <v>0.41</v>
      </c>
      <c r="NM515">
        <f t="shared" ref="NM515:NM578" si="272">IF(NL515=0,0.1,IF(NL515=1,0.9,NL515))</f>
        <v>0.41</v>
      </c>
      <c r="NX515">
        <v>777254</v>
      </c>
      <c r="OA515">
        <v>0.42</v>
      </c>
      <c r="OB515">
        <f t="shared" ref="OB515:OB578" si="273">IF(OA515=0,0.1,IF(OA515=1,0.9,OA515))</f>
        <v>0.42</v>
      </c>
      <c r="OM515">
        <v>777254</v>
      </c>
      <c r="OP515">
        <v>0.4</v>
      </c>
      <c r="OQ515">
        <f t="shared" ref="OQ515:OQ578" si="274">IF(OP515=0,0.1,IF(OP515=1,0.9,OP515))</f>
        <v>0.4</v>
      </c>
      <c r="PB515">
        <v>777254</v>
      </c>
      <c r="PE515">
        <v>0.4</v>
      </c>
      <c r="PF515">
        <f t="shared" ref="PF515:PF578" si="275">IF(PE515=0,0.1,IF(PE515=1,0.9,PE515))</f>
        <v>0.4</v>
      </c>
      <c r="PQ515">
        <v>777254</v>
      </c>
      <c r="PT515">
        <v>0.45</v>
      </c>
      <c r="PU515">
        <f t="shared" ref="PU515:PU578" si="276">IF(PT515=0,0.1,IF(PT515=1,0.9,PT515))</f>
        <v>0.45</v>
      </c>
      <c r="QF515">
        <v>777254</v>
      </c>
      <c r="QI515">
        <v>0.43</v>
      </c>
      <c r="QJ515">
        <f t="shared" ref="QJ515:QJ578" si="277">IF(QI515=0,0.1,IF(QI515=1,0.9,QI515))</f>
        <v>0.43</v>
      </c>
      <c r="QU515">
        <v>777254</v>
      </c>
      <c r="QX515">
        <v>0.4</v>
      </c>
      <c r="QY515">
        <f t="shared" ref="QY515:QY578" si="278">IF(QX515=0,0.1,IF(QX515=1,0.9,QX515))</f>
        <v>0.4</v>
      </c>
    </row>
    <row r="516" spans="12:467" x14ac:dyDescent="0.2">
      <c r="L516">
        <v>776867</v>
      </c>
      <c r="O516">
        <v>0.55000000000000004</v>
      </c>
      <c r="P516">
        <f t="shared" si="248"/>
        <v>0.55000000000000004</v>
      </c>
      <c r="AA516">
        <v>776867</v>
      </c>
      <c r="AD516">
        <v>0.55000000000000004</v>
      </c>
      <c r="AE516">
        <f t="shared" si="249"/>
        <v>0.55000000000000004</v>
      </c>
      <c r="AP516">
        <v>776867</v>
      </c>
      <c r="AS516">
        <v>0.63</v>
      </c>
      <c r="AT516">
        <f t="shared" si="250"/>
        <v>0.63</v>
      </c>
      <c r="BE516">
        <v>776867</v>
      </c>
      <c r="BH516">
        <v>0.56999999999999995</v>
      </c>
      <c r="BI516">
        <f t="shared" si="251"/>
        <v>0.56999999999999995</v>
      </c>
      <c r="BT516">
        <v>776867</v>
      </c>
      <c r="BW516">
        <v>0.6</v>
      </c>
      <c r="BX516">
        <f t="shared" si="252"/>
        <v>0.6</v>
      </c>
      <c r="CI516">
        <v>776867</v>
      </c>
      <c r="CL516">
        <v>0.56999999999999995</v>
      </c>
      <c r="CM516">
        <f t="shared" si="253"/>
        <v>0.56999999999999995</v>
      </c>
      <c r="CX516">
        <v>776867</v>
      </c>
      <c r="DA516">
        <v>0.52</v>
      </c>
      <c r="DB516">
        <f t="shared" si="254"/>
        <v>0.52</v>
      </c>
      <c r="DM516">
        <v>776867</v>
      </c>
      <c r="DP516">
        <v>0.55000000000000004</v>
      </c>
      <c r="DQ516">
        <f t="shared" si="255"/>
        <v>0.55000000000000004</v>
      </c>
      <c r="EB516">
        <v>776867</v>
      </c>
      <c r="EE516">
        <v>0.52</v>
      </c>
      <c r="EF516">
        <f t="shared" si="256"/>
        <v>0.52</v>
      </c>
      <c r="EQ516">
        <v>776867</v>
      </c>
      <c r="ET516">
        <v>0.52</v>
      </c>
      <c r="EU516">
        <f t="shared" si="257"/>
        <v>0.52</v>
      </c>
      <c r="FF516">
        <v>776867</v>
      </c>
      <c r="FI516">
        <v>0.52</v>
      </c>
      <c r="FJ516">
        <f t="shared" si="258"/>
        <v>0.52</v>
      </c>
      <c r="FU516">
        <v>776867</v>
      </c>
      <c r="FX516">
        <v>0.52</v>
      </c>
      <c r="FY516">
        <f t="shared" si="259"/>
        <v>0.52</v>
      </c>
      <c r="GJ516">
        <v>776867</v>
      </c>
      <c r="GM516">
        <v>0.53</v>
      </c>
      <c r="GN516">
        <f t="shared" si="260"/>
        <v>0.53</v>
      </c>
      <c r="GY516">
        <v>776867</v>
      </c>
      <c r="HB516">
        <v>0.55000000000000004</v>
      </c>
      <c r="HC516">
        <f t="shared" si="261"/>
        <v>0.55000000000000004</v>
      </c>
      <c r="HN516">
        <v>776867</v>
      </c>
      <c r="HQ516">
        <v>0.56000000000000005</v>
      </c>
      <c r="HR516">
        <f t="shared" si="262"/>
        <v>0.56000000000000005</v>
      </c>
      <c r="ID516">
        <v>777255</v>
      </c>
      <c r="IG516">
        <v>0.53</v>
      </c>
      <c r="IH516">
        <f t="shared" si="263"/>
        <v>0.53</v>
      </c>
      <c r="IS516">
        <v>777255</v>
      </c>
      <c r="IV516">
        <v>0.54</v>
      </c>
      <c r="IW516">
        <f t="shared" si="264"/>
        <v>0.54</v>
      </c>
      <c r="JH516">
        <v>777255</v>
      </c>
      <c r="JK516">
        <v>0.57999999999999996</v>
      </c>
      <c r="JL516">
        <f t="shared" si="265"/>
        <v>0.57999999999999996</v>
      </c>
      <c r="JW516">
        <v>777255</v>
      </c>
      <c r="JZ516">
        <v>0.53</v>
      </c>
      <c r="KA516">
        <f t="shared" si="266"/>
        <v>0.53</v>
      </c>
      <c r="KL516">
        <v>777255</v>
      </c>
      <c r="KO516">
        <v>0.52</v>
      </c>
      <c r="KP516">
        <f t="shared" si="267"/>
        <v>0.52</v>
      </c>
      <c r="LA516">
        <v>777255</v>
      </c>
      <c r="LD516">
        <v>0.53</v>
      </c>
      <c r="LE516">
        <f t="shared" si="268"/>
        <v>0.53</v>
      </c>
      <c r="LP516">
        <v>777255</v>
      </c>
      <c r="LS516">
        <v>0.55000000000000004</v>
      </c>
      <c r="LT516">
        <f t="shared" si="269"/>
        <v>0.55000000000000004</v>
      </c>
      <c r="ME516">
        <v>777255</v>
      </c>
      <c r="MH516">
        <v>0.57999999999999996</v>
      </c>
      <c r="MI516">
        <f t="shared" si="270"/>
        <v>0.57999999999999996</v>
      </c>
      <c r="MT516">
        <v>777255</v>
      </c>
      <c r="MW516">
        <v>0.56999999999999995</v>
      </c>
      <c r="MX516">
        <f t="shared" si="271"/>
        <v>0.56999999999999995</v>
      </c>
      <c r="NI516">
        <v>777255</v>
      </c>
      <c r="NL516">
        <v>0.54</v>
      </c>
      <c r="NM516">
        <f t="shared" si="272"/>
        <v>0.54</v>
      </c>
      <c r="NX516">
        <v>777255</v>
      </c>
      <c r="OA516">
        <v>0.5</v>
      </c>
      <c r="OB516">
        <f t="shared" si="273"/>
        <v>0.5</v>
      </c>
      <c r="OM516">
        <v>777255</v>
      </c>
      <c r="OP516">
        <v>0.54</v>
      </c>
      <c r="OQ516">
        <f t="shared" si="274"/>
        <v>0.54</v>
      </c>
      <c r="PB516">
        <v>777255</v>
      </c>
      <c r="PE516">
        <v>0.55000000000000004</v>
      </c>
      <c r="PF516">
        <f t="shared" si="275"/>
        <v>0.55000000000000004</v>
      </c>
      <c r="PQ516">
        <v>777255</v>
      </c>
      <c r="PT516">
        <v>0.55000000000000004</v>
      </c>
      <c r="PU516">
        <f t="shared" si="276"/>
        <v>0.55000000000000004</v>
      </c>
      <c r="QF516">
        <v>777255</v>
      </c>
      <c r="QI516">
        <v>0.57999999999999996</v>
      </c>
      <c r="QJ516">
        <f t="shared" si="277"/>
        <v>0.57999999999999996</v>
      </c>
      <c r="QU516">
        <v>777255</v>
      </c>
      <c r="QX516">
        <v>0.55000000000000004</v>
      </c>
      <c r="QY516">
        <f t="shared" si="278"/>
        <v>0.55000000000000004</v>
      </c>
    </row>
    <row r="517" spans="12:467" x14ac:dyDescent="0.2">
      <c r="L517">
        <v>776871</v>
      </c>
      <c r="O517">
        <v>0.47</v>
      </c>
      <c r="P517">
        <f t="shared" si="248"/>
        <v>0.47</v>
      </c>
      <c r="AA517">
        <v>776871</v>
      </c>
      <c r="AD517">
        <v>0.42</v>
      </c>
      <c r="AE517">
        <f t="shared" si="249"/>
        <v>0.42</v>
      </c>
      <c r="AP517">
        <v>776871</v>
      </c>
      <c r="AS517">
        <v>0.34</v>
      </c>
      <c r="AT517">
        <f t="shared" si="250"/>
        <v>0.34</v>
      </c>
      <c r="BE517">
        <v>776871</v>
      </c>
      <c r="BH517">
        <v>0.53</v>
      </c>
      <c r="BI517">
        <f t="shared" si="251"/>
        <v>0.53</v>
      </c>
      <c r="BT517">
        <v>776871</v>
      </c>
      <c r="BW517">
        <v>0.51</v>
      </c>
      <c r="BX517">
        <f t="shared" si="252"/>
        <v>0.51</v>
      </c>
      <c r="CI517">
        <v>776871</v>
      </c>
      <c r="CL517">
        <v>0.45</v>
      </c>
      <c r="CM517">
        <f t="shared" si="253"/>
        <v>0.45</v>
      </c>
      <c r="CX517">
        <v>776871</v>
      </c>
      <c r="DA517">
        <v>0.42</v>
      </c>
      <c r="DB517">
        <f t="shared" si="254"/>
        <v>0.42</v>
      </c>
      <c r="DM517">
        <v>776871</v>
      </c>
      <c r="DP517">
        <v>0.44</v>
      </c>
      <c r="DQ517">
        <f t="shared" si="255"/>
        <v>0.44</v>
      </c>
      <c r="EB517">
        <v>776871</v>
      </c>
      <c r="EE517">
        <v>0.42</v>
      </c>
      <c r="EF517">
        <f t="shared" si="256"/>
        <v>0.42</v>
      </c>
      <c r="EQ517">
        <v>776871</v>
      </c>
      <c r="ET517">
        <v>0.42</v>
      </c>
      <c r="EU517">
        <f t="shared" si="257"/>
        <v>0.42</v>
      </c>
      <c r="FF517">
        <v>776871</v>
      </c>
      <c r="FI517">
        <v>0.45</v>
      </c>
      <c r="FJ517">
        <f t="shared" si="258"/>
        <v>0.45</v>
      </c>
      <c r="FU517">
        <v>776871</v>
      </c>
      <c r="FX517">
        <v>0.47</v>
      </c>
      <c r="FY517">
        <f t="shared" si="259"/>
        <v>0.47</v>
      </c>
      <c r="GJ517">
        <v>776871</v>
      </c>
      <c r="GM517">
        <v>0.41</v>
      </c>
      <c r="GN517">
        <f t="shared" si="260"/>
        <v>0.41</v>
      </c>
      <c r="GY517">
        <v>776871</v>
      </c>
      <c r="HB517">
        <v>0.46</v>
      </c>
      <c r="HC517">
        <f t="shared" si="261"/>
        <v>0.46</v>
      </c>
      <c r="HN517">
        <v>776871</v>
      </c>
      <c r="HQ517">
        <v>0.52</v>
      </c>
      <c r="HR517">
        <f t="shared" si="262"/>
        <v>0.52</v>
      </c>
      <c r="ID517">
        <v>777223</v>
      </c>
      <c r="IG517">
        <v>0.49</v>
      </c>
      <c r="IH517">
        <f t="shared" si="263"/>
        <v>0.49</v>
      </c>
      <c r="IS517">
        <v>777223</v>
      </c>
      <c r="IV517">
        <v>0.49</v>
      </c>
      <c r="IW517">
        <f t="shared" si="264"/>
        <v>0.49</v>
      </c>
      <c r="JH517">
        <v>777223</v>
      </c>
      <c r="JK517">
        <v>0.49</v>
      </c>
      <c r="JL517">
        <f t="shared" si="265"/>
        <v>0.49</v>
      </c>
      <c r="JW517">
        <v>777223</v>
      </c>
      <c r="JZ517">
        <v>0.53</v>
      </c>
      <c r="KA517">
        <f t="shared" si="266"/>
        <v>0.53</v>
      </c>
      <c r="KL517">
        <v>777223</v>
      </c>
      <c r="KO517">
        <v>0.53</v>
      </c>
      <c r="KP517">
        <f t="shared" si="267"/>
        <v>0.53</v>
      </c>
      <c r="LA517">
        <v>777223</v>
      </c>
      <c r="LD517">
        <v>0.49</v>
      </c>
      <c r="LE517">
        <f t="shared" si="268"/>
        <v>0.49</v>
      </c>
      <c r="LP517">
        <v>777223</v>
      </c>
      <c r="LS517">
        <v>0.52</v>
      </c>
      <c r="LT517">
        <f t="shared" si="269"/>
        <v>0.52</v>
      </c>
      <c r="ME517">
        <v>777223</v>
      </c>
      <c r="MH517">
        <v>0.53</v>
      </c>
      <c r="MI517">
        <f t="shared" si="270"/>
        <v>0.53</v>
      </c>
      <c r="MT517">
        <v>777223</v>
      </c>
      <c r="MW517">
        <v>0.46</v>
      </c>
      <c r="MX517">
        <f t="shared" si="271"/>
        <v>0.46</v>
      </c>
      <c r="NI517">
        <v>777223</v>
      </c>
      <c r="NL517">
        <v>0.52</v>
      </c>
      <c r="NM517">
        <f t="shared" si="272"/>
        <v>0.52</v>
      </c>
      <c r="NX517">
        <v>777223</v>
      </c>
      <c r="OA517">
        <v>0.56999999999999995</v>
      </c>
      <c r="OB517">
        <f t="shared" si="273"/>
        <v>0.56999999999999995</v>
      </c>
      <c r="OM517">
        <v>777223</v>
      </c>
      <c r="OP517">
        <v>0.52</v>
      </c>
      <c r="OQ517">
        <f t="shared" si="274"/>
        <v>0.52</v>
      </c>
      <c r="PB517">
        <v>777223</v>
      </c>
      <c r="PE517">
        <v>0.51</v>
      </c>
      <c r="PF517">
        <f t="shared" si="275"/>
        <v>0.51</v>
      </c>
      <c r="PQ517">
        <v>777223</v>
      </c>
      <c r="PT517">
        <v>0.51</v>
      </c>
      <c r="PU517">
        <f t="shared" si="276"/>
        <v>0.51</v>
      </c>
      <c r="QF517">
        <v>777223</v>
      </c>
      <c r="QI517">
        <v>0.5</v>
      </c>
      <c r="QJ517">
        <f t="shared" si="277"/>
        <v>0.5</v>
      </c>
      <c r="QU517">
        <v>777223</v>
      </c>
      <c r="QX517">
        <v>0.52</v>
      </c>
      <c r="QY517">
        <f t="shared" si="278"/>
        <v>0.52</v>
      </c>
    </row>
    <row r="518" spans="12:467" x14ac:dyDescent="0.2">
      <c r="L518">
        <v>776873</v>
      </c>
      <c r="O518">
        <v>0.44</v>
      </c>
      <c r="P518">
        <f t="shared" si="248"/>
        <v>0.44</v>
      </c>
      <c r="AA518">
        <v>776873</v>
      </c>
      <c r="AD518">
        <v>0.46</v>
      </c>
      <c r="AE518">
        <f t="shared" si="249"/>
        <v>0.46</v>
      </c>
      <c r="AP518">
        <v>776873</v>
      </c>
      <c r="AS518">
        <v>0.56999999999999995</v>
      </c>
      <c r="AT518">
        <f t="shared" si="250"/>
        <v>0.56999999999999995</v>
      </c>
      <c r="BE518">
        <v>776873</v>
      </c>
      <c r="BH518">
        <v>0.56000000000000005</v>
      </c>
      <c r="BI518">
        <f t="shared" si="251"/>
        <v>0.56000000000000005</v>
      </c>
      <c r="BT518">
        <v>776873</v>
      </c>
      <c r="BW518">
        <v>0.54</v>
      </c>
      <c r="BX518">
        <f t="shared" si="252"/>
        <v>0.54</v>
      </c>
      <c r="CI518">
        <v>776873</v>
      </c>
      <c r="CL518">
        <v>0.48</v>
      </c>
      <c r="CM518">
        <f t="shared" si="253"/>
        <v>0.48</v>
      </c>
      <c r="CX518">
        <v>776873</v>
      </c>
      <c r="DA518">
        <v>0.47</v>
      </c>
      <c r="DB518">
        <f t="shared" si="254"/>
        <v>0.47</v>
      </c>
      <c r="DM518">
        <v>776873</v>
      </c>
      <c r="DP518">
        <v>0.46</v>
      </c>
      <c r="DQ518">
        <f t="shared" si="255"/>
        <v>0.46</v>
      </c>
      <c r="EB518">
        <v>776873</v>
      </c>
      <c r="EE518">
        <v>0.46</v>
      </c>
      <c r="EF518">
        <f t="shared" si="256"/>
        <v>0.46</v>
      </c>
      <c r="EQ518">
        <v>776873</v>
      </c>
      <c r="ET518">
        <v>0.46</v>
      </c>
      <c r="EU518">
        <f t="shared" si="257"/>
        <v>0.46</v>
      </c>
      <c r="FF518">
        <v>776873</v>
      </c>
      <c r="FI518">
        <v>0.47</v>
      </c>
      <c r="FJ518">
        <f t="shared" si="258"/>
        <v>0.47</v>
      </c>
      <c r="FU518">
        <v>776873</v>
      </c>
      <c r="FX518">
        <v>0.48</v>
      </c>
      <c r="FY518">
        <f t="shared" si="259"/>
        <v>0.48</v>
      </c>
      <c r="GJ518">
        <v>776873</v>
      </c>
      <c r="GM518">
        <v>0.44</v>
      </c>
      <c r="GN518">
        <f t="shared" si="260"/>
        <v>0.44</v>
      </c>
      <c r="GY518">
        <v>776873</v>
      </c>
      <c r="HB518">
        <v>0.48</v>
      </c>
      <c r="HC518">
        <f t="shared" si="261"/>
        <v>0.48</v>
      </c>
      <c r="HN518">
        <v>776873</v>
      </c>
      <c r="HQ518">
        <v>0.5</v>
      </c>
      <c r="HR518">
        <f t="shared" si="262"/>
        <v>0.5</v>
      </c>
      <c r="ID518">
        <v>777228</v>
      </c>
      <c r="IG518">
        <v>0.47</v>
      </c>
      <c r="IH518">
        <f t="shared" si="263"/>
        <v>0.47</v>
      </c>
      <c r="IS518">
        <v>777228</v>
      </c>
      <c r="IV518">
        <v>0.49</v>
      </c>
      <c r="IW518">
        <f t="shared" si="264"/>
        <v>0.49</v>
      </c>
      <c r="JH518">
        <v>777228</v>
      </c>
      <c r="JK518">
        <v>0.47</v>
      </c>
      <c r="JL518">
        <f t="shared" si="265"/>
        <v>0.47</v>
      </c>
      <c r="JW518">
        <v>777228</v>
      </c>
      <c r="JZ518">
        <v>0.45</v>
      </c>
      <c r="KA518">
        <f t="shared" si="266"/>
        <v>0.45</v>
      </c>
      <c r="KL518">
        <v>777228</v>
      </c>
      <c r="KO518">
        <v>0.52</v>
      </c>
      <c r="KP518">
        <f t="shared" si="267"/>
        <v>0.52</v>
      </c>
      <c r="LA518">
        <v>777228</v>
      </c>
      <c r="LD518">
        <v>0.46</v>
      </c>
      <c r="LE518">
        <f t="shared" si="268"/>
        <v>0.46</v>
      </c>
      <c r="LP518">
        <v>777228</v>
      </c>
      <c r="LS518">
        <v>0.45</v>
      </c>
      <c r="LT518">
        <f t="shared" si="269"/>
        <v>0.45</v>
      </c>
      <c r="ME518">
        <v>777228</v>
      </c>
      <c r="MH518">
        <v>0.48</v>
      </c>
      <c r="MI518">
        <f t="shared" si="270"/>
        <v>0.48</v>
      </c>
      <c r="MT518">
        <v>777228</v>
      </c>
      <c r="MW518">
        <v>0.57999999999999996</v>
      </c>
      <c r="MX518">
        <f t="shared" si="271"/>
        <v>0.57999999999999996</v>
      </c>
      <c r="NI518">
        <v>777228</v>
      </c>
      <c r="NL518">
        <v>0.47</v>
      </c>
      <c r="NM518">
        <f t="shared" si="272"/>
        <v>0.47</v>
      </c>
      <c r="NX518">
        <v>777228</v>
      </c>
      <c r="OA518">
        <v>0.47</v>
      </c>
      <c r="OB518">
        <f t="shared" si="273"/>
        <v>0.47</v>
      </c>
      <c r="OM518">
        <v>777228</v>
      </c>
      <c r="OP518">
        <v>0.47</v>
      </c>
      <c r="OQ518">
        <f t="shared" si="274"/>
        <v>0.47</v>
      </c>
      <c r="PB518">
        <v>777228</v>
      </c>
      <c r="PE518">
        <v>0.47</v>
      </c>
      <c r="PF518">
        <f t="shared" si="275"/>
        <v>0.47</v>
      </c>
      <c r="PQ518">
        <v>777228</v>
      </c>
      <c r="PT518">
        <v>0.48</v>
      </c>
      <c r="PU518">
        <f t="shared" si="276"/>
        <v>0.48</v>
      </c>
      <c r="QF518">
        <v>777228</v>
      </c>
      <c r="QI518">
        <v>0.48</v>
      </c>
      <c r="QJ518">
        <f t="shared" si="277"/>
        <v>0.48</v>
      </c>
      <c r="QU518">
        <v>777228</v>
      </c>
      <c r="QX518">
        <v>0.46</v>
      </c>
      <c r="QY518">
        <f t="shared" si="278"/>
        <v>0.46</v>
      </c>
    </row>
    <row r="519" spans="12:467" x14ac:dyDescent="0.2">
      <c r="L519">
        <v>776875</v>
      </c>
      <c r="O519">
        <v>0.56000000000000005</v>
      </c>
      <c r="P519">
        <f t="shared" si="248"/>
        <v>0.56000000000000005</v>
      </c>
      <c r="AA519">
        <v>776875</v>
      </c>
      <c r="AD519">
        <v>0.44</v>
      </c>
      <c r="AE519">
        <f t="shared" si="249"/>
        <v>0.44</v>
      </c>
      <c r="AP519">
        <v>776875</v>
      </c>
      <c r="AS519">
        <v>0.34</v>
      </c>
      <c r="AT519">
        <f t="shared" si="250"/>
        <v>0.34</v>
      </c>
      <c r="BE519">
        <v>776875</v>
      </c>
      <c r="BH519">
        <v>0.43</v>
      </c>
      <c r="BI519">
        <f t="shared" si="251"/>
        <v>0.43</v>
      </c>
      <c r="BT519">
        <v>776875</v>
      </c>
      <c r="BW519">
        <v>0.56000000000000005</v>
      </c>
      <c r="BX519">
        <f t="shared" si="252"/>
        <v>0.56000000000000005</v>
      </c>
      <c r="CI519">
        <v>776875</v>
      </c>
      <c r="CL519">
        <v>0.53</v>
      </c>
      <c r="CM519">
        <f t="shared" si="253"/>
        <v>0.53</v>
      </c>
      <c r="CX519">
        <v>776875</v>
      </c>
      <c r="DA519">
        <v>0.51</v>
      </c>
      <c r="DB519">
        <f t="shared" si="254"/>
        <v>0.51</v>
      </c>
      <c r="DM519">
        <v>776875</v>
      </c>
      <c r="DP519">
        <v>0.56000000000000005</v>
      </c>
      <c r="DQ519">
        <f t="shared" si="255"/>
        <v>0.56000000000000005</v>
      </c>
      <c r="EB519">
        <v>776875</v>
      </c>
      <c r="EE519">
        <v>0.5</v>
      </c>
      <c r="EF519">
        <f t="shared" si="256"/>
        <v>0.5</v>
      </c>
      <c r="EQ519">
        <v>776875</v>
      </c>
      <c r="ET519">
        <v>0.5</v>
      </c>
      <c r="EU519">
        <f t="shared" si="257"/>
        <v>0.5</v>
      </c>
      <c r="FF519">
        <v>776875</v>
      </c>
      <c r="FI519">
        <v>0.5</v>
      </c>
      <c r="FJ519">
        <f t="shared" si="258"/>
        <v>0.5</v>
      </c>
      <c r="FU519">
        <v>776875</v>
      </c>
      <c r="FX519">
        <v>0.5</v>
      </c>
      <c r="FY519">
        <f t="shared" si="259"/>
        <v>0.5</v>
      </c>
      <c r="GJ519">
        <v>776875</v>
      </c>
      <c r="GM519">
        <v>0.54</v>
      </c>
      <c r="GN519">
        <f t="shared" si="260"/>
        <v>0.54</v>
      </c>
      <c r="GY519">
        <v>776875</v>
      </c>
      <c r="HB519">
        <v>0.57999999999999996</v>
      </c>
      <c r="HC519">
        <f t="shared" si="261"/>
        <v>0.57999999999999996</v>
      </c>
      <c r="HN519">
        <v>776875</v>
      </c>
      <c r="HQ519">
        <v>0.48</v>
      </c>
      <c r="HR519">
        <f t="shared" si="262"/>
        <v>0.48</v>
      </c>
      <c r="ID519">
        <v>777230</v>
      </c>
      <c r="IG519">
        <v>0.51</v>
      </c>
      <c r="IH519">
        <f t="shared" si="263"/>
        <v>0.51</v>
      </c>
      <c r="IS519">
        <v>777230</v>
      </c>
      <c r="IV519">
        <v>0.47</v>
      </c>
      <c r="IW519">
        <f t="shared" si="264"/>
        <v>0.47</v>
      </c>
      <c r="JH519">
        <v>777230</v>
      </c>
      <c r="JK519">
        <v>0.5</v>
      </c>
      <c r="JL519">
        <f t="shared" si="265"/>
        <v>0.5</v>
      </c>
      <c r="JW519">
        <v>777230</v>
      </c>
      <c r="JZ519">
        <v>0.5</v>
      </c>
      <c r="KA519">
        <f t="shared" si="266"/>
        <v>0.5</v>
      </c>
      <c r="KL519">
        <v>777230</v>
      </c>
      <c r="KO519">
        <v>0.49</v>
      </c>
      <c r="KP519">
        <f t="shared" si="267"/>
        <v>0.49</v>
      </c>
      <c r="LA519">
        <v>777230</v>
      </c>
      <c r="LD519">
        <v>0.52</v>
      </c>
      <c r="LE519">
        <f t="shared" si="268"/>
        <v>0.52</v>
      </c>
      <c r="LP519">
        <v>777230</v>
      </c>
      <c r="LS519">
        <v>0.5</v>
      </c>
      <c r="LT519">
        <f t="shared" si="269"/>
        <v>0.5</v>
      </c>
      <c r="ME519">
        <v>777230</v>
      </c>
      <c r="MH519">
        <v>0.47</v>
      </c>
      <c r="MI519">
        <f t="shared" si="270"/>
        <v>0.47</v>
      </c>
      <c r="MT519">
        <v>777230</v>
      </c>
      <c r="MW519">
        <v>0.46</v>
      </c>
      <c r="MX519">
        <f t="shared" si="271"/>
        <v>0.46</v>
      </c>
      <c r="NI519">
        <v>777230</v>
      </c>
      <c r="NL519">
        <v>0.51</v>
      </c>
      <c r="NM519">
        <f t="shared" si="272"/>
        <v>0.51</v>
      </c>
      <c r="NX519">
        <v>777230</v>
      </c>
      <c r="OA519">
        <v>0.55000000000000004</v>
      </c>
      <c r="OB519">
        <f t="shared" si="273"/>
        <v>0.55000000000000004</v>
      </c>
      <c r="OM519">
        <v>777230</v>
      </c>
      <c r="OP519">
        <v>0.52</v>
      </c>
      <c r="OQ519">
        <f t="shared" si="274"/>
        <v>0.52</v>
      </c>
      <c r="PB519">
        <v>777230</v>
      </c>
      <c r="PE519">
        <v>0.51</v>
      </c>
      <c r="PF519">
        <f t="shared" si="275"/>
        <v>0.51</v>
      </c>
      <c r="PQ519">
        <v>777230</v>
      </c>
      <c r="PT519">
        <v>0.51</v>
      </c>
      <c r="PU519">
        <f t="shared" si="276"/>
        <v>0.51</v>
      </c>
      <c r="QF519">
        <v>777230</v>
      </c>
      <c r="QI519">
        <v>0.49</v>
      </c>
      <c r="QJ519">
        <f t="shared" si="277"/>
        <v>0.49</v>
      </c>
      <c r="QU519">
        <v>777230</v>
      </c>
      <c r="QX519">
        <v>0.51</v>
      </c>
      <c r="QY519">
        <f t="shared" si="278"/>
        <v>0.51</v>
      </c>
    </row>
    <row r="520" spans="12:467" x14ac:dyDescent="0.2">
      <c r="L520">
        <v>776879</v>
      </c>
      <c r="O520">
        <v>0.48</v>
      </c>
      <c r="P520">
        <f t="shared" si="248"/>
        <v>0.48</v>
      </c>
      <c r="AA520">
        <v>776879</v>
      </c>
      <c r="AD520">
        <v>0.47</v>
      </c>
      <c r="AE520">
        <f t="shared" si="249"/>
        <v>0.47</v>
      </c>
      <c r="AP520">
        <v>776879</v>
      </c>
      <c r="AS520">
        <v>0.5</v>
      </c>
      <c r="AT520">
        <f t="shared" si="250"/>
        <v>0.5</v>
      </c>
      <c r="BE520">
        <v>776879</v>
      </c>
      <c r="BH520">
        <v>0.46</v>
      </c>
      <c r="BI520">
        <f t="shared" si="251"/>
        <v>0.46</v>
      </c>
      <c r="BT520">
        <v>776879</v>
      </c>
      <c r="BW520">
        <v>0.28999999999999998</v>
      </c>
      <c r="BX520">
        <f t="shared" si="252"/>
        <v>0.28999999999999998</v>
      </c>
      <c r="CI520">
        <v>776879</v>
      </c>
      <c r="CL520">
        <v>0.47</v>
      </c>
      <c r="CM520">
        <f t="shared" si="253"/>
        <v>0.47</v>
      </c>
      <c r="CX520">
        <v>776879</v>
      </c>
      <c r="DA520">
        <v>0.52</v>
      </c>
      <c r="DB520">
        <f t="shared" si="254"/>
        <v>0.52</v>
      </c>
      <c r="DM520">
        <v>776879</v>
      </c>
      <c r="DP520">
        <v>0.49</v>
      </c>
      <c r="DQ520">
        <f t="shared" si="255"/>
        <v>0.49</v>
      </c>
      <c r="EB520">
        <v>776879</v>
      </c>
      <c r="EE520">
        <v>0.47</v>
      </c>
      <c r="EF520">
        <f t="shared" si="256"/>
        <v>0.47</v>
      </c>
      <c r="EQ520">
        <v>776879</v>
      </c>
      <c r="ET520">
        <v>0.47</v>
      </c>
      <c r="EU520">
        <f t="shared" si="257"/>
        <v>0.47</v>
      </c>
      <c r="FF520">
        <v>776879</v>
      </c>
      <c r="FI520">
        <v>0.49</v>
      </c>
      <c r="FJ520">
        <f t="shared" si="258"/>
        <v>0.49</v>
      </c>
      <c r="FU520">
        <v>776879</v>
      </c>
      <c r="FX520">
        <v>0.48</v>
      </c>
      <c r="FY520">
        <f t="shared" si="259"/>
        <v>0.48</v>
      </c>
      <c r="GJ520">
        <v>776879</v>
      </c>
      <c r="GM520">
        <v>0.48</v>
      </c>
      <c r="GN520">
        <f t="shared" si="260"/>
        <v>0.48</v>
      </c>
      <c r="GY520">
        <v>776879</v>
      </c>
      <c r="HB520">
        <v>0.49</v>
      </c>
      <c r="HC520">
        <f t="shared" si="261"/>
        <v>0.49</v>
      </c>
      <c r="HN520">
        <v>776879</v>
      </c>
      <c r="HQ520">
        <v>0.42</v>
      </c>
      <c r="HR520">
        <f t="shared" si="262"/>
        <v>0.42</v>
      </c>
      <c r="ID520">
        <v>777232</v>
      </c>
      <c r="IG520">
        <v>0.6</v>
      </c>
      <c r="IH520">
        <f t="shared" si="263"/>
        <v>0.6</v>
      </c>
      <c r="IS520">
        <v>777232</v>
      </c>
      <c r="IV520">
        <v>0.54</v>
      </c>
      <c r="IW520">
        <f t="shared" si="264"/>
        <v>0.54</v>
      </c>
      <c r="JH520">
        <v>777232</v>
      </c>
      <c r="JK520">
        <v>0.56999999999999995</v>
      </c>
      <c r="JL520">
        <f t="shared" si="265"/>
        <v>0.56999999999999995</v>
      </c>
      <c r="JW520">
        <v>777232</v>
      </c>
      <c r="JZ520">
        <v>0.57999999999999996</v>
      </c>
      <c r="KA520">
        <f t="shared" si="266"/>
        <v>0.57999999999999996</v>
      </c>
      <c r="KL520">
        <v>777232</v>
      </c>
      <c r="KO520">
        <v>0.62</v>
      </c>
      <c r="KP520">
        <f t="shared" si="267"/>
        <v>0.62</v>
      </c>
      <c r="LA520">
        <v>777232</v>
      </c>
      <c r="LD520">
        <v>0.56000000000000005</v>
      </c>
      <c r="LE520">
        <f t="shared" si="268"/>
        <v>0.56000000000000005</v>
      </c>
      <c r="LP520">
        <v>777232</v>
      </c>
      <c r="LS520">
        <v>0.55000000000000004</v>
      </c>
      <c r="LT520">
        <f t="shared" si="269"/>
        <v>0.55000000000000004</v>
      </c>
      <c r="ME520">
        <v>777232</v>
      </c>
      <c r="MH520">
        <v>0.62</v>
      </c>
      <c r="MI520">
        <f t="shared" si="270"/>
        <v>0.62</v>
      </c>
      <c r="MT520">
        <v>777232</v>
      </c>
      <c r="MW520">
        <v>0.6</v>
      </c>
      <c r="MX520">
        <f t="shared" si="271"/>
        <v>0.6</v>
      </c>
      <c r="NI520">
        <v>777232</v>
      </c>
      <c r="NL520">
        <v>0.54</v>
      </c>
      <c r="NM520">
        <f t="shared" si="272"/>
        <v>0.54</v>
      </c>
      <c r="NX520">
        <v>777232</v>
      </c>
      <c r="OA520">
        <v>0.52</v>
      </c>
      <c r="OB520">
        <f t="shared" si="273"/>
        <v>0.52</v>
      </c>
      <c r="OM520">
        <v>777232</v>
      </c>
      <c r="OP520">
        <v>0.56000000000000005</v>
      </c>
      <c r="OQ520">
        <f t="shared" si="274"/>
        <v>0.56000000000000005</v>
      </c>
      <c r="PB520">
        <v>777232</v>
      </c>
      <c r="PE520">
        <v>0.57999999999999996</v>
      </c>
      <c r="PF520">
        <f t="shared" si="275"/>
        <v>0.57999999999999996</v>
      </c>
      <c r="PQ520">
        <v>777232</v>
      </c>
      <c r="PT520">
        <v>0.56000000000000005</v>
      </c>
      <c r="PU520">
        <f t="shared" si="276"/>
        <v>0.56000000000000005</v>
      </c>
      <c r="QF520">
        <v>777232</v>
      </c>
      <c r="QI520">
        <v>0.56999999999999995</v>
      </c>
      <c r="QJ520">
        <f t="shared" si="277"/>
        <v>0.56999999999999995</v>
      </c>
      <c r="QU520">
        <v>777232</v>
      </c>
      <c r="QX520">
        <v>0.56000000000000005</v>
      </c>
      <c r="QY520">
        <f t="shared" si="278"/>
        <v>0.56000000000000005</v>
      </c>
    </row>
    <row r="521" spans="12:467" x14ac:dyDescent="0.2">
      <c r="L521">
        <v>776882</v>
      </c>
      <c r="O521">
        <v>0.36</v>
      </c>
      <c r="P521">
        <f t="shared" si="248"/>
        <v>0.36</v>
      </c>
      <c r="AA521">
        <v>776882</v>
      </c>
      <c r="AD521">
        <v>0.45</v>
      </c>
      <c r="AE521">
        <f t="shared" si="249"/>
        <v>0.45</v>
      </c>
      <c r="AP521">
        <v>776882</v>
      </c>
      <c r="AS521">
        <v>0.44</v>
      </c>
      <c r="AT521">
        <f t="shared" si="250"/>
        <v>0.44</v>
      </c>
      <c r="BE521">
        <v>776882</v>
      </c>
      <c r="BH521">
        <v>0.44</v>
      </c>
      <c r="BI521">
        <f t="shared" si="251"/>
        <v>0.44</v>
      </c>
      <c r="BT521">
        <v>776882</v>
      </c>
      <c r="BW521">
        <v>0.37</v>
      </c>
      <c r="BX521">
        <f t="shared" si="252"/>
        <v>0.37</v>
      </c>
      <c r="CI521">
        <v>776882</v>
      </c>
      <c r="CL521">
        <v>0.43</v>
      </c>
      <c r="CM521">
        <f t="shared" si="253"/>
        <v>0.43</v>
      </c>
      <c r="CX521">
        <v>776882</v>
      </c>
      <c r="DA521">
        <v>0.41</v>
      </c>
      <c r="DB521">
        <f t="shared" si="254"/>
        <v>0.41</v>
      </c>
      <c r="DM521">
        <v>776882</v>
      </c>
      <c r="DP521">
        <v>0.39</v>
      </c>
      <c r="DQ521">
        <f t="shared" si="255"/>
        <v>0.39</v>
      </c>
      <c r="EB521">
        <v>776882</v>
      </c>
      <c r="EE521">
        <v>0.43</v>
      </c>
      <c r="EF521">
        <f t="shared" si="256"/>
        <v>0.43</v>
      </c>
      <c r="EQ521">
        <v>776882</v>
      </c>
      <c r="ET521">
        <v>0.43</v>
      </c>
      <c r="EU521">
        <f t="shared" si="257"/>
        <v>0.43</v>
      </c>
      <c r="FF521">
        <v>776882</v>
      </c>
      <c r="FI521">
        <v>0.44</v>
      </c>
      <c r="FJ521">
        <f t="shared" si="258"/>
        <v>0.44</v>
      </c>
      <c r="FU521">
        <v>776882</v>
      </c>
      <c r="FX521">
        <v>0.4</v>
      </c>
      <c r="FY521">
        <f t="shared" si="259"/>
        <v>0.4</v>
      </c>
      <c r="GJ521">
        <v>776882</v>
      </c>
      <c r="GM521">
        <v>0.38</v>
      </c>
      <c r="GN521">
        <f t="shared" si="260"/>
        <v>0.38</v>
      </c>
      <c r="GY521">
        <v>776882</v>
      </c>
      <c r="HB521">
        <v>0.42</v>
      </c>
      <c r="HC521">
        <f t="shared" si="261"/>
        <v>0.42</v>
      </c>
      <c r="HN521">
        <v>776882</v>
      </c>
      <c r="HQ521">
        <v>0.36</v>
      </c>
      <c r="HR521">
        <f t="shared" si="262"/>
        <v>0.36</v>
      </c>
      <c r="ID521">
        <v>777234</v>
      </c>
      <c r="IG521">
        <v>0.56000000000000005</v>
      </c>
      <c r="IH521">
        <f t="shared" si="263"/>
        <v>0.56000000000000005</v>
      </c>
      <c r="IS521">
        <v>777234</v>
      </c>
      <c r="IV521">
        <v>0.57999999999999996</v>
      </c>
      <c r="IW521">
        <f t="shared" si="264"/>
        <v>0.57999999999999996</v>
      </c>
      <c r="JH521">
        <v>777234</v>
      </c>
      <c r="JK521">
        <v>0.61</v>
      </c>
      <c r="JL521">
        <f t="shared" si="265"/>
        <v>0.61</v>
      </c>
      <c r="JW521">
        <v>777234</v>
      </c>
      <c r="JZ521">
        <v>0.56999999999999995</v>
      </c>
      <c r="KA521">
        <f t="shared" si="266"/>
        <v>0.56999999999999995</v>
      </c>
      <c r="KL521">
        <v>777234</v>
      </c>
      <c r="KO521">
        <v>0.61</v>
      </c>
      <c r="KP521">
        <f t="shared" si="267"/>
        <v>0.61</v>
      </c>
      <c r="LA521">
        <v>777234</v>
      </c>
      <c r="LD521">
        <v>0.56000000000000005</v>
      </c>
      <c r="LE521">
        <f t="shared" si="268"/>
        <v>0.56000000000000005</v>
      </c>
      <c r="LP521">
        <v>777234</v>
      </c>
      <c r="LS521">
        <v>0.55000000000000004</v>
      </c>
      <c r="LT521">
        <f t="shared" si="269"/>
        <v>0.55000000000000004</v>
      </c>
      <c r="ME521">
        <v>777234</v>
      </c>
      <c r="MH521">
        <v>0.66</v>
      </c>
      <c r="MI521">
        <f t="shared" si="270"/>
        <v>0.66</v>
      </c>
      <c r="MT521">
        <v>777234</v>
      </c>
      <c r="MW521">
        <v>0.68</v>
      </c>
      <c r="MX521">
        <f t="shared" si="271"/>
        <v>0.68</v>
      </c>
      <c r="NI521">
        <v>777234</v>
      </c>
      <c r="NL521">
        <v>0.54</v>
      </c>
      <c r="NM521">
        <f t="shared" si="272"/>
        <v>0.54</v>
      </c>
      <c r="NX521">
        <v>777234</v>
      </c>
      <c r="OA521">
        <v>0.56000000000000005</v>
      </c>
      <c r="OB521">
        <f t="shared" si="273"/>
        <v>0.56000000000000005</v>
      </c>
      <c r="OM521">
        <v>777234</v>
      </c>
      <c r="OP521">
        <v>0.56000000000000005</v>
      </c>
      <c r="OQ521">
        <f t="shared" si="274"/>
        <v>0.56000000000000005</v>
      </c>
      <c r="PB521">
        <v>777234</v>
      </c>
      <c r="PE521">
        <v>0.56000000000000005</v>
      </c>
      <c r="PF521">
        <f t="shared" si="275"/>
        <v>0.56000000000000005</v>
      </c>
      <c r="PQ521">
        <v>777234</v>
      </c>
      <c r="PT521">
        <v>0.56000000000000005</v>
      </c>
      <c r="PU521">
        <f t="shared" si="276"/>
        <v>0.56000000000000005</v>
      </c>
      <c r="QF521">
        <v>777234</v>
      </c>
      <c r="QI521">
        <v>0.55000000000000004</v>
      </c>
      <c r="QJ521">
        <f t="shared" si="277"/>
        <v>0.55000000000000004</v>
      </c>
      <c r="QU521">
        <v>777234</v>
      </c>
      <c r="QX521">
        <v>0.57999999999999996</v>
      </c>
      <c r="QY521">
        <f t="shared" si="278"/>
        <v>0.57999999999999996</v>
      </c>
    </row>
    <row r="522" spans="12:467" x14ac:dyDescent="0.2">
      <c r="L522">
        <v>776848</v>
      </c>
      <c r="O522">
        <v>0.53</v>
      </c>
      <c r="P522">
        <f t="shared" si="248"/>
        <v>0.53</v>
      </c>
      <c r="AA522">
        <v>776848</v>
      </c>
      <c r="AD522">
        <v>0.47</v>
      </c>
      <c r="AE522">
        <f t="shared" si="249"/>
        <v>0.47</v>
      </c>
      <c r="AP522">
        <v>776848</v>
      </c>
      <c r="AS522">
        <v>0.32</v>
      </c>
      <c r="AT522">
        <f t="shared" si="250"/>
        <v>0.32</v>
      </c>
      <c r="BE522">
        <v>776848</v>
      </c>
      <c r="BH522">
        <v>0.5</v>
      </c>
      <c r="BI522">
        <f t="shared" si="251"/>
        <v>0.5</v>
      </c>
      <c r="BT522">
        <v>776848</v>
      </c>
      <c r="BW522">
        <v>0.39</v>
      </c>
      <c r="BX522">
        <f t="shared" si="252"/>
        <v>0.39</v>
      </c>
      <c r="CI522">
        <v>776848</v>
      </c>
      <c r="CL522">
        <v>0.52</v>
      </c>
      <c r="CM522">
        <f t="shared" si="253"/>
        <v>0.52</v>
      </c>
      <c r="CX522">
        <v>776848</v>
      </c>
      <c r="DA522">
        <v>0.5</v>
      </c>
      <c r="DB522">
        <f t="shared" si="254"/>
        <v>0.5</v>
      </c>
      <c r="DM522">
        <v>776848</v>
      </c>
      <c r="DP522">
        <v>0.53</v>
      </c>
      <c r="DQ522">
        <f t="shared" si="255"/>
        <v>0.53</v>
      </c>
      <c r="EB522">
        <v>776848</v>
      </c>
      <c r="EE522">
        <v>0.53</v>
      </c>
      <c r="EF522">
        <f t="shared" si="256"/>
        <v>0.53</v>
      </c>
      <c r="EQ522">
        <v>776848</v>
      </c>
      <c r="ET522">
        <v>0.53</v>
      </c>
      <c r="EU522">
        <f t="shared" si="257"/>
        <v>0.53</v>
      </c>
      <c r="FF522">
        <v>776848</v>
      </c>
      <c r="FI522">
        <v>0.53</v>
      </c>
      <c r="FJ522">
        <f t="shared" si="258"/>
        <v>0.53</v>
      </c>
      <c r="FU522">
        <v>776848</v>
      </c>
      <c r="FX522">
        <v>0.48</v>
      </c>
      <c r="FY522">
        <f t="shared" si="259"/>
        <v>0.48</v>
      </c>
      <c r="GJ522">
        <v>776848</v>
      </c>
      <c r="GM522">
        <v>0.51</v>
      </c>
      <c r="GN522">
        <f t="shared" si="260"/>
        <v>0.51</v>
      </c>
      <c r="GY522">
        <v>776848</v>
      </c>
      <c r="HB522">
        <v>0.55000000000000004</v>
      </c>
      <c r="HC522">
        <f t="shared" si="261"/>
        <v>0.55000000000000004</v>
      </c>
      <c r="HN522">
        <v>776848</v>
      </c>
      <c r="HQ522">
        <v>0.48</v>
      </c>
      <c r="HR522">
        <f t="shared" si="262"/>
        <v>0.48</v>
      </c>
      <c r="ID522">
        <v>777238</v>
      </c>
      <c r="IG522">
        <v>0.43</v>
      </c>
      <c r="IH522">
        <f t="shared" si="263"/>
        <v>0.43</v>
      </c>
      <c r="IS522">
        <v>777238</v>
      </c>
      <c r="IV522">
        <v>0.39</v>
      </c>
      <c r="IW522">
        <f t="shared" si="264"/>
        <v>0.39</v>
      </c>
      <c r="JH522">
        <v>777238</v>
      </c>
      <c r="JK522">
        <v>0.39</v>
      </c>
      <c r="JL522">
        <f t="shared" si="265"/>
        <v>0.39</v>
      </c>
      <c r="JW522">
        <v>777238</v>
      </c>
      <c r="JZ522">
        <v>0.4</v>
      </c>
      <c r="KA522">
        <f t="shared" si="266"/>
        <v>0.4</v>
      </c>
      <c r="KL522">
        <v>777238</v>
      </c>
      <c r="KO522">
        <v>0.42</v>
      </c>
      <c r="KP522">
        <f t="shared" si="267"/>
        <v>0.42</v>
      </c>
      <c r="LA522">
        <v>777238</v>
      </c>
      <c r="LD522">
        <v>0.38</v>
      </c>
      <c r="LE522">
        <f t="shared" si="268"/>
        <v>0.38</v>
      </c>
      <c r="LP522">
        <v>777238</v>
      </c>
      <c r="LS522">
        <v>0.43</v>
      </c>
      <c r="LT522">
        <f t="shared" si="269"/>
        <v>0.43</v>
      </c>
      <c r="ME522">
        <v>777238</v>
      </c>
      <c r="MH522">
        <v>0.37</v>
      </c>
      <c r="MI522">
        <f t="shared" si="270"/>
        <v>0.37</v>
      </c>
      <c r="MT522">
        <v>777238</v>
      </c>
      <c r="MW522">
        <v>0.4</v>
      </c>
      <c r="MX522">
        <f t="shared" si="271"/>
        <v>0.4</v>
      </c>
      <c r="NI522">
        <v>777238</v>
      </c>
      <c r="NL522">
        <v>0.41</v>
      </c>
      <c r="NM522">
        <f t="shared" si="272"/>
        <v>0.41</v>
      </c>
      <c r="NX522">
        <v>777238</v>
      </c>
      <c r="OA522">
        <v>0.47</v>
      </c>
      <c r="OB522">
        <f t="shared" si="273"/>
        <v>0.47</v>
      </c>
      <c r="OM522">
        <v>777238</v>
      </c>
      <c r="OP522">
        <v>0.39</v>
      </c>
      <c r="OQ522">
        <f t="shared" si="274"/>
        <v>0.39</v>
      </c>
      <c r="PB522">
        <v>777238</v>
      </c>
      <c r="PE522">
        <v>0.4</v>
      </c>
      <c r="PF522">
        <f t="shared" si="275"/>
        <v>0.4</v>
      </c>
      <c r="PQ522">
        <v>777238</v>
      </c>
      <c r="PT522">
        <v>0.4</v>
      </c>
      <c r="PU522">
        <f t="shared" si="276"/>
        <v>0.4</v>
      </c>
      <c r="QF522">
        <v>777238</v>
      </c>
      <c r="QI522">
        <v>0.42</v>
      </c>
      <c r="QJ522">
        <f t="shared" si="277"/>
        <v>0.42</v>
      </c>
      <c r="QU522">
        <v>777238</v>
      </c>
      <c r="QX522">
        <v>0.4</v>
      </c>
      <c r="QY522">
        <f t="shared" si="278"/>
        <v>0.4</v>
      </c>
    </row>
    <row r="523" spans="12:467" x14ac:dyDescent="0.2">
      <c r="L523">
        <v>776852</v>
      </c>
      <c r="O523">
        <v>0.45</v>
      </c>
      <c r="P523">
        <f t="shared" si="248"/>
        <v>0.45</v>
      </c>
      <c r="AA523">
        <v>776852</v>
      </c>
      <c r="AD523">
        <v>0.55000000000000004</v>
      </c>
      <c r="AE523">
        <f t="shared" si="249"/>
        <v>0.55000000000000004</v>
      </c>
      <c r="AP523">
        <v>776852</v>
      </c>
      <c r="AS523">
        <v>0.53</v>
      </c>
      <c r="AT523">
        <f t="shared" si="250"/>
        <v>0.53</v>
      </c>
      <c r="BE523">
        <v>776852</v>
      </c>
      <c r="BH523">
        <v>0.48</v>
      </c>
      <c r="BI523">
        <f t="shared" si="251"/>
        <v>0.48</v>
      </c>
      <c r="BT523">
        <v>776852</v>
      </c>
      <c r="BW523">
        <v>0.37</v>
      </c>
      <c r="BX523">
        <f t="shared" si="252"/>
        <v>0.37</v>
      </c>
      <c r="CI523">
        <v>776852</v>
      </c>
      <c r="CL523">
        <v>0.45</v>
      </c>
      <c r="CM523">
        <f t="shared" si="253"/>
        <v>0.45</v>
      </c>
      <c r="CX523">
        <v>776852</v>
      </c>
      <c r="DA523">
        <v>0.47</v>
      </c>
      <c r="DB523">
        <f t="shared" si="254"/>
        <v>0.47</v>
      </c>
      <c r="DM523">
        <v>776852</v>
      </c>
      <c r="DP523">
        <v>0.45</v>
      </c>
      <c r="DQ523">
        <f t="shared" si="255"/>
        <v>0.45</v>
      </c>
      <c r="EB523">
        <v>776852</v>
      </c>
      <c r="EE523">
        <v>0.47</v>
      </c>
      <c r="EF523">
        <f t="shared" si="256"/>
        <v>0.47</v>
      </c>
      <c r="EQ523">
        <v>776852</v>
      </c>
      <c r="ET523">
        <v>0.47</v>
      </c>
      <c r="EU523">
        <f t="shared" si="257"/>
        <v>0.47</v>
      </c>
      <c r="FF523">
        <v>776852</v>
      </c>
      <c r="FI523">
        <v>0.47</v>
      </c>
      <c r="FJ523">
        <f t="shared" si="258"/>
        <v>0.47</v>
      </c>
      <c r="FU523">
        <v>776852</v>
      </c>
      <c r="FX523">
        <v>0.46</v>
      </c>
      <c r="FY523">
        <f t="shared" si="259"/>
        <v>0.46</v>
      </c>
      <c r="GJ523">
        <v>776852</v>
      </c>
      <c r="GM523">
        <v>0.43</v>
      </c>
      <c r="GN523">
        <f t="shared" si="260"/>
        <v>0.43</v>
      </c>
      <c r="GY523">
        <v>776852</v>
      </c>
      <c r="HB523">
        <v>0.49</v>
      </c>
      <c r="HC523">
        <f t="shared" si="261"/>
        <v>0.49</v>
      </c>
      <c r="HN523">
        <v>776852</v>
      </c>
      <c r="HQ523">
        <v>0.5</v>
      </c>
      <c r="HR523">
        <f t="shared" si="262"/>
        <v>0.5</v>
      </c>
      <c r="ID523">
        <v>777240</v>
      </c>
      <c r="IG523">
        <v>0.4</v>
      </c>
      <c r="IH523">
        <f t="shared" si="263"/>
        <v>0.4</v>
      </c>
      <c r="IS523">
        <v>777240</v>
      </c>
      <c r="IV523">
        <v>0.4</v>
      </c>
      <c r="IW523">
        <f t="shared" si="264"/>
        <v>0.4</v>
      </c>
      <c r="JH523">
        <v>777240</v>
      </c>
      <c r="JK523">
        <v>0.4</v>
      </c>
      <c r="JL523">
        <f t="shared" si="265"/>
        <v>0.4</v>
      </c>
      <c r="JW523">
        <v>777240</v>
      </c>
      <c r="JZ523">
        <v>0.4</v>
      </c>
      <c r="KA523">
        <f t="shared" si="266"/>
        <v>0.4</v>
      </c>
      <c r="KL523">
        <v>777240</v>
      </c>
      <c r="KO523">
        <v>0.42</v>
      </c>
      <c r="KP523">
        <f t="shared" si="267"/>
        <v>0.42</v>
      </c>
      <c r="LA523">
        <v>777240</v>
      </c>
      <c r="LD523">
        <v>0.38</v>
      </c>
      <c r="LE523">
        <f t="shared" si="268"/>
        <v>0.38</v>
      </c>
      <c r="LP523">
        <v>777240</v>
      </c>
      <c r="LS523">
        <v>0.41</v>
      </c>
      <c r="LT523">
        <f t="shared" si="269"/>
        <v>0.41</v>
      </c>
      <c r="ME523">
        <v>777240</v>
      </c>
      <c r="MH523">
        <v>0.4</v>
      </c>
      <c r="MI523">
        <f t="shared" si="270"/>
        <v>0.4</v>
      </c>
      <c r="MT523">
        <v>777240</v>
      </c>
      <c r="MW523">
        <v>0.42</v>
      </c>
      <c r="MX523">
        <f t="shared" si="271"/>
        <v>0.42</v>
      </c>
      <c r="NI523">
        <v>777240</v>
      </c>
      <c r="NL523">
        <v>0.41</v>
      </c>
      <c r="NM523">
        <f t="shared" si="272"/>
        <v>0.41</v>
      </c>
      <c r="NX523">
        <v>777240</v>
      </c>
      <c r="OA523">
        <v>0.39</v>
      </c>
      <c r="OB523">
        <f t="shared" si="273"/>
        <v>0.39</v>
      </c>
      <c r="OM523">
        <v>777240</v>
      </c>
      <c r="OP523">
        <v>0.42</v>
      </c>
      <c r="OQ523">
        <f t="shared" si="274"/>
        <v>0.42</v>
      </c>
      <c r="PB523">
        <v>777240</v>
      </c>
      <c r="PE523">
        <v>0.39</v>
      </c>
      <c r="PF523">
        <f t="shared" si="275"/>
        <v>0.39</v>
      </c>
      <c r="PQ523">
        <v>777240</v>
      </c>
      <c r="PT523">
        <v>0.43</v>
      </c>
      <c r="PU523">
        <f t="shared" si="276"/>
        <v>0.43</v>
      </c>
      <c r="QF523">
        <v>777240</v>
      </c>
      <c r="QI523">
        <v>0.42</v>
      </c>
      <c r="QJ523">
        <f t="shared" si="277"/>
        <v>0.42</v>
      </c>
      <c r="QU523">
        <v>777240</v>
      </c>
      <c r="QX523">
        <v>0.4</v>
      </c>
      <c r="QY523">
        <f t="shared" si="278"/>
        <v>0.4</v>
      </c>
    </row>
    <row r="524" spans="12:467" x14ac:dyDescent="0.2">
      <c r="L524">
        <v>776855</v>
      </c>
      <c r="O524">
        <v>0.53</v>
      </c>
      <c r="P524">
        <f t="shared" si="248"/>
        <v>0.53</v>
      </c>
      <c r="AA524">
        <v>776855</v>
      </c>
      <c r="AD524">
        <v>0.47</v>
      </c>
      <c r="AE524">
        <f t="shared" si="249"/>
        <v>0.47</v>
      </c>
      <c r="AP524">
        <v>776855</v>
      </c>
      <c r="AS524">
        <v>0.59</v>
      </c>
      <c r="AT524">
        <f t="shared" si="250"/>
        <v>0.59</v>
      </c>
      <c r="BE524">
        <v>776855</v>
      </c>
      <c r="BH524">
        <v>0.52</v>
      </c>
      <c r="BI524">
        <f t="shared" si="251"/>
        <v>0.52</v>
      </c>
      <c r="BT524">
        <v>776855</v>
      </c>
      <c r="BW524">
        <v>0.66</v>
      </c>
      <c r="BX524">
        <f t="shared" si="252"/>
        <v>0.66</v>
      </c>
      <c r="CI524">
        <v>776855</v>
      </c>
      <c r="CL524">
        <v>0.55000000000000004</v>
      </c>
      <c r="CM524">
        <f t="shared" si="253"/>
        <v>0.55000000000000004</v>
      </c>
      <c r="CX524">
        <v>776855</v>
      </c>
      <c r="DA524">
        <v>0.53</v>
      </c>
      <c r="DB524">
        <f t="shared" si="254"/>
        <v>0.53</v>
      </c>
      <c r="DM524">
        <v>776855</v>
      </c>
      <c r="DP524">
        <v>0.54</v>
      </c>
      <c r="DQ524">
        <f t="shared" si="255"/>
        <v>0.54</v>
      </c>
      <c r="EB524">
        <v>776855</v>
      </c>
      <c r="EE524">
        <v>0.54</v>
      </c>
      <c r="EF524">
        <f t="shared" si="256"/>
        <v>0.54</v>
      </c>
      <c r="EQ524">
        <v>776855</v>
      </c>
      <c r="ET524">
        <v>0.54</v>
      </c>
      <c r="EU524">
        <f t="shared" si="257"/>
        <v>0.54</v>
      </c>
      <c r="FF524">
        <v>776855</v>
      </c>
      <c r="FI524">
        <v>0.54</v>
      </c>
      <c r="FJ524">
        <f t="shared" si="258"/>
        <v>0.54</v>
      </c>
      <c r="FU524">
        <v>776855</v>
      </c>
      <c r="FX524">
        <v>0.54</v>
      </c>
      <c r="FY524">
        <f t="shared" si="259"/>
        <v>0.54</v>
      </c>
      <c r="GJ524">
        <v>776855</v>
      </c>
      <c r="GM524">
        <v>0.52</v>
      </c>
      <c r="GN524">
        <f t="shared" si="260"/>
        <v>0.52</v>
      </c>
      <c r="GY524">
        <v>776855</v>
      </c>
      <c r="HB524">
        <v>0.51</v>
      </c>
      <c r="HC524">
        <f t="shared" si="261"/>
        <v>0.51</v>
      </c>
      <c r="HN524">
        <v>776855</v>
      </c>
      <c r="HQ524">
        <v>0.52</v>
      </c>
      <c r="HR524">
        <f t="shared" si="262"/>
        <v>0.52</v>
      </c>
      <c r="ID524">
        <v>777241</v>
      </c>
      <c r="IG524">
        <v>0.43</v>
      </c>
      <c r="IH524">
        <f t="shared" si="263"/>
        <v>0.43</v>
      </c>
      <c r="IS524">
        <v>777241</v>
      </c>
      <c r="IV524">
        <v>0.39</v>
      </c>
      <c r="IW524">
        <f t="shared" si="264"/>
        <v>0.39</v>
      </c>
      <c r="JH524">
        <v>777241</v>
      </c>
      <c r="JK524">
        <v>0.39</v>
      </c>
      <c r="JL524">
        <f t="shared" si="265"/>
        <v>0.39</v>
      </c>
      <c r="JW524">
        <v>777241</v>
      </c>
      <c r="JZ524">
        <v>0.42</v>
      </c>
      <c r="KA524">
        <f t="shared" si="266"/>
        <v>0.42</v>
      </c>
      <c r="KL524">
        <v>777241</v>
      </c>
      <c r="KO524">
        <v>0.38</v>
      </c>
      <c r="KP524">
        <f t="shared" si="267"/>
        <v>0.38</v>
      </c>
      <c r="LA524">
        <v>777241</v>
      </c>
      <c r="LD524">
        <v>0.42</v>
      </c>
      <c r="LE524">
        <f t="shared" si="268"/>
        <v>0.42</v>
      </c>
      <c r="LP524">
        <v>777241</v>
      </c>
      <c r="LS524">
        <v>0.42</v>
      </c>
      <c r="LT524">
        <f t="shared" si="269"/>
        <v>0.42</v>
      </c>
      <c r="ME524">
        <v>777241</v>
      </c>
      <c r="MH524">
        <v>0.41</v>
      </c>
      <c r="MI524">
        <f t="shared" si="270"/>
        <v>0.41</v>
      </c>
      <c r="MT524">
        <v>777241</v>
      </c>
      <c r="MW524">
        <v>0.39</v>
      </c>
      <c r="MX524">
        <f t="shared" si="271"/>
        <v>0.39</v>
      </c>
      <c r="NI524">
        <v>777241</v>
      </c>
      <c r="NL524">
        <v>0.41</v>
      </c>
      <c r="NM524">
        <f t="shared" si="272"/>
        <v>0.41</v>
      </c>
      <c r="NX524">
        <v>777241</v>
      </c>
      <c r="OA524">
        <v>0.47</v>
      </c>
      <c r="OB524">
        <f t="shared" si="273"/>
        <v>0.47</v>
      </c>
      <c r="OM524">
        <v>777241</v>
      </c>
      <c r="OP524">
        <v>0.41</v>
      </c>
      <c r="OQ524">
        <f t="shared" si="274"/>
        <v>0.41</v>
      </c>
      <c r="PB524">
        <v>777241</v>
      </c>
      <c r="PE524">
        <v>0.41</v>
      </c>
      <c r="PF524">
        <f t="shared" si="275"/>
        <v>0.41</v>
      </c>
      <c r="PQ524">
        <v>777241</v>
      </c>
      <c r="PT524">
        <v>0.39</v>
      </c>
      <c r="PU524">
        <f t="shared" si="276"/>
        <v>0.39</v>
      </c>
      <c r="QF524">
        <v>777241</v>
      </c>
      <c r="QI524">
        <v>0.42</v>
      </c>
      <c r="QJ524">
        <f t="shared" si="277"/>
        <v>0.42</v>
      </c>
      <c r="QU524">
        <v>777241</v>
      </c>
      <c r="QX524">
        <v>0.39</v>
      </c>
      <c r="QY524">
        <f t="shared" si="278"/>
        <v>0.39</v>
      </c>
    </row>
    <row r="525" spans="12:467" x14ac:dyDescent="0.2">
      <c r="L525">
        <v>776861</v>
      </c>
      <c r="O525">
        <v>0.56999999999999995</v>
      </c>
      <c r="P525">
        <f t="shared" si="248"/>
        <v>0.56999999999999995</v>
      </c>
      <c r="AA525">
        <v>776861</v>
      </c>
      <c r="AD525">
        <v>0.53</v>
      </c>
      <c r="AE525">
        <f t="shared" si="249"/>
        <v>0.53</v>
      </c>
      <c r="AP525">
        <v>776861</v>
      </c>
      <c r="AS525">
        <v>0.53</v>
      </c>
      <c r="AT525">
        <f t="shared" si="250"/>
        <v>0.53</v>
      </c>
      <c r="BE525">
        <v>776861</v>
      </c>
      <c r="BH525">
        <v>0.52</v>
      </c>
      <c r="BI525">
        <f t="shared" si="251"/>
        <v>0.52</v>
      </c>
      <c r="BT525">
        <v>776861</v>
      </c>
      <c r="BW525">
        <v>0.62</v>
      </c>
      <c r="BX525">
        <f t="shared" si="252"/>
        <v>0.62</v>
      </c>
      <c r="CI525">
        <v>776861</v>
      </c>
      <c r="CL525">
        <v>0.57999999999999996</v>
      </c>
      <c r="CM525">
        <f t="shared" si="253"/>
        <v>0.57999999999999996</v>
      </c>
      <c r="CX525">
        <v>776861</v>
      </c>
      <c r="DA525">
        <v>0.55000000000000004</v>
      </c>
      <c r="DB525">
        <f t="shared" si="254"/>
        <v>0.55000000000000004</v>
      </c>
      <c r="DM525">
        <v>776861</v>
      </c>
      <c r="DP525">
        <v>0.56000000000000005</v>
      </c>
      <c r="DQ525">
        <f t="shared" si="255"/>
        <v>0.56000000000000005</v>
      </c>
      <c r="EB525">
        <v>776861</v>
      </c>
      <c r="EE525">
        <v>0.56000000000000005</v>
      </c>
      <c r="EF525">
        <f t="shared" si="256"/>
        <v>0.56000000000000005</v>
      </c>
      <c r="EQ525">
        <v>776861</v>
      </c>
      <c r="ET525">
        <v>0.56000000000000005</v>
      </c>
      <c r="EU525">
        <f t="shared" si="257"/>
        <v>0.56000000000000005</v>
      </c>
      <c r="FF525">
        <v>776861</v>
      </c>
      <c r="FI525">
        <v>0.57999999999999996</v>
      </c>
      <c r="FJ525">
        <f t="shared" si="258"/>
        <v>0.57999999999999996</v>
      </c>
      <c r="FU525">
        <v>776861</v>
      </c>
      <c r="FX525">
        <v>0.55000000000000004</v>
      </c>
      <c r="FY525">
        <f t="shared" si="259"/>
        <v>0.55000000000000004</v>
      </c>
      <c r="GJ525">
        <v>776861</v>
      </c>
      <c r="GM525">
        <v>0.55000000000000004</v>
      </c>
      <c r="GN525">
        <f t="shared" si="260"/>
        <v>0.55000000000000004</v>
      </c>
      <c r="GY525">
        <v>776861</v>
      </c>
      <c r="HB525">
        <v>0.59</v>
      </c>
      <c r="HC525">
        <f t="shared" si="261"/>
        <v>0.59</v>
      </c>
      <c r="HN525">
        <v>776861</v>
      </c>
      <c r="HQ525">
        <v>0.57999999999999996</v>
      </c>
      <c r="HR525">
        <f t="shared" si="262"/>
        <v>0.57999999999999996</v>
      </c>
      <c r="ID525">
        <v>777205</v>
      </c>
      <c r="IG525">
        <v>0.51</v>
      </c>
      <c r="IH525">
        <f t="shared" si="263"/>
        <v>0.51</v>
      </c>
      <c r="IS525">
        <v>777205</v>
      </c>
      <c r="IV525">
        <v>0.49</v>
      </c>
      <c r="IW525">
        <f t="shared" si="264"/>
        <v>0.49</v>
      </c>
      <c r="JH525">
        <v>777205</v>
      </c>
      <c r="JK525">
        <v>0.51</v>
      </c>
      <c r="JL525">
        <f t="shared" si="265"/>
        <v>0.51</v>
      </c>
      <c r="JW525">
        <v>777205</v>
      </c>
      <c r="JZ525">
        <v>0.52</v>
      </c>
      <c r="KA525">
        <f t="shared" si="266"/>
        <v>0.52</v>
      </c>
      <c r="KL525">
        <v>777205</v>
      </c>
      <c r="KO525">
        <v>0.47</v>
      </c>
      <c r="KP525">
        <f t="shared" si="267"/>
        <v>0.47</v>
      </c>
      <c r="LA525">
        <v>777205</v>
      </c>
      <c r="LD525">
        <v>0.49</v>
      </c>
      <c r="LE525">
        <f t="shared" si="268"/>
        <v>0.49</v>
      </c>
      <c r="LP525">
        <v>777205</v>
      </c>
      <c r="LS525">
        <v>0.52</v>
      </c>
      <c r="LT525">
        <f t="shared" si="269"/>
        <v>0.52</v>
      </c>
      <c r="ME525">
        <v>777205</v>
      </c>
      <c r="MH525">
        <v>0.51</v>
      </c>
      <c r="MI525">
        <f t="shared" si="270"/>
        <v>0.51</v>
      </c>
      <c r="MT525">
        <v>777205</v>
      </c>
      <c r="MW525">
        <v>0.47</v>
      </c>
      <c r="MX525">
        <f t="shared" si="271"/>
        <v>0.47</v>
      </c>
      <c r="NI525">
        <v>777205</v>
      </c>
      <c r="NL525">
        <v>0.51</v>
      </c>
      <c r="NM525">
        <f t="shared" si="272"/>
        <v>0.51</v>
      </c>
      <c r="NX525">
        <v>777205</v>
      </c>
      <c r="OA525">
        <v>0.53</v>
      </c>
      <c r="OB525">
        <f t="shared" si="273"/>
        <v>0.53</v>
      </c>
      <c r="OM525">
        <v>777205</v>
      </c>
      <c r="OP525">
        <v>0.5</v>
      </c>
      <c r="OQ525">
        <f t="shared" si="274"/>
        <v>0.5</v>
      </c>
      <c r="PB525">
        <v>777205</v>
      </c>
      <c r="PE525">
        <v>0.49</v>
      </c>
      <c r="PF525">
        <f t="shared" si="275"/>
        <v>0.49</v>
      </c>
      <c r="PQ525">
        <v>777205</v>
      </c>
      <c r="PT525">
        <v>0.51</v>
      </c>
      <c r="PU525">
        <f t="shared" si="276"/>
        <v>0.51</v>
      </c>
      <c r="QF525">
        <v>777205</v>
      </c>
      <c r="QI525">
        <v>0.52</v>
      </c>
      <c r="QJ525">
        <f t="shared" si="277"/>
        <v>0.52</v>
      </c>
      <c r="QU525">
        <v>777205</v>
      </c>
      <c r="QX525">
        <v>0.5</v>
      </c>
      <c r="QY525">
        <f t="shared" si="278"/>
        <v>0.5</v>
      </c>
    </row>
    <row r="526" spans="12:467" x14ac:dyDescent="0.2">
      <c r="L526">
        <v>776862</v>
      </c>
      <c r="O526">
        <v>0.52</v>
      </c>
      <c r="P526">
        <f t="shared" si="248"/>
        <v>0.52</v>
      </c>
      <c r="AA526">
        <v>776862</v>
      </c>
      <c r="AD526">
        <v>0.55000000000000004</v>
      </c>
      <c r="AE526">
        <f t="shared" si="249"/>
        <v>0.55000000000000004</v>
      </c>
      <c r="AP526">
        <v>776862</v>
      </c>
      <c r="AS526">
        <v>0.6</v>
      </c>
      <c r="AT526">
        <f t="shared" si="250"/>
        <v>0.6</v>
      </c>
      <c r="BE526">
        <v>776862</v>
      </c>
      <c r="BH526">
        <v>0.52</v>
      </c>
      <c r="BI526">
        <f t="shared" si="251"/>
        <v>0.52</v>
      </c>
      <c r="BT526">
        <v>776862</v>
      </c>
      <c r="BW526">
        <v>0.55000000000000004</v>
      </c>
      <c r="BX526">
        <f t="shared" si="252"/>
        <v>0.55000000000000004</v>
      </c>
      <c r="CI526">
        <v>776862</v>
      </c>
      <c r="CL526">
        <v>0.52</v>
      </c>
      <c r="CM526">
        <f t="shared" si="253"/>
        <v>0.52</v>
      </c>
      <c r="CX526">
        <v>776862</v>
      </c>
      <c r="DA526">
        <v>0.51</v>
      </c>
      <c r="DB526">
        <f t="shared" si="254"/>
        <v>0.51</v>
      </c>
      <c r="DM526">
        <v>776862</v>
      </c>
      <c r="DP526">
        <v>0.52</v>
      </c>
      <c r="DQ526">
        <f t="shared" si="255"/>
        <v>0.52</v>
      </c>
      <c r="EB526">
        <v>776862</v>
      </c>
      <c r="EE526">
        <v>0.55000000000000004</v>
      </c>
      <c r="EF526">
        <f t="shared" si="256"/>
        <v>0.55000000000000004</v>
      </c>
      <c r="EQ526">
        <v>776862</v>
      </c>
      <c r="ET526">
        <v>0.55000000000000004</v>
      </c>
      <c r="EU526">
        <f t="shared" si="257"/>
        <v>0.55000000000000004</v>
      </c>
      <c r="FF526">
        <v>776862</v>
      </c>
      <c r="FI526">
        <v>0.51</v>
      </c>
      <c r="FJ526">
        <f t="shared" si="258"/>
        <v>0.51</v>
      </c>
      <c r="FU526">
        <v>776862</v>
      </c>
      <c r="FX526">
        <v>0.51</v>
      </c>
      <c r="FY526">
        <f t="shared" si="259"/>
        <v>0.51</v>
      </c>
      <c r="GJ526">
        <v>776862</v>
      </c>
      <c r="GM526">
        <v>0.5</v>
      </c>
      <c r="GN526">
        <f t="shared" si="260"/>
        <v>0.5</v>
      </c>
      <c r="GY526">
        <v>776862</v>
      </c>
      <c r="HB526">
        <v>0.5</v>
      </c>
      <c r="HC526">
        <f t="shared" si="261"/>
        <v>0.5</v>
      </c>
      <c r="HN526">
        <v>776862</v>
      </c>
      <c r="HQ526">
        <v>0.5</v>
      </c>
      <c r="HR526">
        <f t="shared" si="262"/>
        <v>0.5</v>
      </c>
      <c r="ID526">
        <v>777207</v>
      </c>
      <c r="IG526">
        <v>0.54</v>
      </c>
      <c r="IH526">
        <f t="shared" si="263"/>
        <v>0.54</v>
      </c>
      <c r="IS526">
        <v>777207</v>
      </c>
      <c r="IV526">
        <v>0.56000000000000005</v>
      </c>
      <c r="IW526">
        <f t="shared" si="264"/>
        <v>0.56000000000000005</v>
      </c>
      <c r="JH526">
        <v>777207</v>
      </c>
      <c r="JK526">
        <v>0.51</v>
      </c>
      <c r="JL526">
        <f t="shared" si="265"/>
        <v>0.51</v>
      </c>
      <c r="JW526">
        <v>777207</v>
      </c>
      <c r="JZ526">
        <v>0.55000000000000004</v>
      </c>
      <c r="KA526">
        <f t="shared" si="266"/>
        <v>0.55000000000000004</v>
      </c>
      <c r="KL526">
        <v>777207</v>
      </c>
      <c r="KO526">
        <v>0.52</v>
      </c>
      <c r="KP526">
        <f t="shared" si="267"/>
        <v>0.52</v>
      </c>
      <c r="LA526">
        <v>777207</v>
      </c>
      <c r="LD526">
        <v>0.54</v>
      </c>
      <c r="LE526">
        <f t="shared" si="268"/>
        <v>0.54</v>
      </c>
      <c r="LP526">
        <v>777207</v>
      </c>
      <c r="LS526">
        <v>0.53</v>
      </c>
      <c r="LT526">
        <f t="shared" si="269"/>
        <v>0.53</v>
      </c>
      <c r="ME526">
        <v>777207</v>
      </c>
      <c r="MH526">
        <v>0.5</v>
      </c>
      <c r="MI526">
        <f t="shared" si="270"/>
        <v>0.5</v>
      </c>
      <c r="MT526">
        <v>777207</v>
      </c>
      <c r="MW526">
        <v>0.55000000000000004</v>
      </c>
      <c r="MX526">
        <f t="shared" si="271"/>
        <v>0.55000000000000004</v>
      </c>
      <c r="NI526">
        <v>777207</v>
      </c>
      <c r="NL526">
        <v>0.53</v>
      </c>
      <c r="NM526">
        <f t="shared" si="272"/>
        <v>0.53</v>
      </c>
      <c r="NX526">
        <v>777207</v>
      </c>
      <c r="OA526">
        <v>0.55000000000000004</v>
      </c>
      <c r="OB526">
        <f t="shared" si="273"/>
        <v>0.55000000000000004</v>
      </c>
      <c r="OM526">
        <v>777207</v>
      </c>
      <c r="OP526">
        <v>0.55000000000000004</v>
      </c>
      <c r="OQ526">
        <f t="shared" si="274"/>
        <v>0.55000000000000004</v>
      </c>
      <c r="PB526">
        <v>777207</v>
      </c>
      <c r="PE526">
        <v>0.52</v>
      </c>
      <c r="PF526">
        <f t="shared" si="275"/>
        <v>0.52</v>
      </c>
      <c r="PQ526">
        <v>777207</v>
      </c>
      <c r="PT526">
        <v>0.56000000000000005</v>
      </c>
      <c r="PU526">
        <f t="shared" si="276"/>
        <v>0.56000000000000005</v>
      </c>
      <c r="QF526">
        <v>777207</v>
      </c>
      <c r="QI526">
        <v>0.55000000000000004</v>
      </c>
      <c r="QJ526">
        <f t="shared" si="277"/>
        <v>0.55000000000000004</v>
      </c>
      <c r="QU526">
        <v>777207</v>
      </c>
      <c r="QX526">
        <v>0.55000000000000004</v>
      </c>
      <c r="QY526">
        <f t="shared" si="278"/>
        <v>0.55000000000000004</v>
      </c>
    </row>
    <row r="527" spans="12:467" x14ac:dyDescent="0.2">
      <c r="L527">
        <v>776865</v>
      </c>
      <c r="O527">
        <v>0.5</v>
      </c>
      <c r="P527">
        <f t="shared" si="248"/>
        <v>0.5</v>
      </c>
      <c r="AA527">
        <v>776865</v>
      </c>
      <c r="AD527">
        <v>0.44</v>
      </c>
      <c r="AE527">
        <f t="shared" si="249"/>
        <v>0.44</v>
      </c>
      <c r="AP527">
        <v>776865</v>
      </c>
      <c r="AS527">
        <v>0.57999999999999996</v>
      </c>
      <c r="AT527">
        <f t="shared" si="250"/>
        <v>0.57999999999999996</v>
      </c>
      <c r="BE527">
        <v>776865</v>
      </c>
      <c r="BH527">
        <v>0.49</v>
      </c>
      <c r="BI527">
        <f t="shared" si="251"/>
        <v>0.49</v>
      </c>
      <c r="BT527">
        <v>776865</v>
      </c>
      <c r="BW527">
        <v>0.57999999999999996</v>
      </c>
      <c r="BX527">
        <f t="shared" si="252"/>
        <v>0.57999999999999996</v>
      </c>
      <c r="CI527">
        <v>776865</v>
      </c>
      <c r="CL527">
        <v>0.49</v>
      </c>
      <c r="CM527">
        <f t="shared" si="253"/>
        <v>0.49</v>
      </c>
      <c r="CX527">
        <v>776865</v>
      </c>
      <c r="DA527">
        <v>0.5</v>
      </c>
      <c r="DB527">
        <f t="shared" si="254"/>
        <v>0.5</v>
      </c>
      <c r="DM527">
        <v>776865</v>
      </c>
      <c r="DP527">
        <v>0.5</v>
      </c>
      <c r="DQ527">
        <f t="shared" si="255"/>
        <v>0.5</v>
      </c>
      <c r="EB527">
        <v>776865</v>
      </c>
      <c r="EE527">
        <v>0.55000000000000004</v>
      </c>
      <c r="EF527">
        <f t="shared" si="256"/>
        <v>0.55000000000000004</v>
      </c>
      <c r="EQ527">
        <v>776865</v>
      </c>
      <c r="ET527">
        <v>0.55000000000000004</v>
      </c>
      <c r="EU527">
        <f t="shared" si="257"/>
        <v>0.55000000000000004</v>
      </c>
      <c r="FF527">
        <v>776865</v>
      </c>
      <c r="FI527">
        <v>0.52</v>
      </c>
      <c r="FJ527">
        <f t="shared" si="258"/>
        <v>0.52</v>
      </c>
      <c r="FU527">
        <v>776865</v>
      </c>
      <c r="FX527">
        <v>0.52</v>
      </c>
      <c r="FY527">
        <f t="shared" si="259"/>
        <v>0.52</v>
      </c>
      <c r="GJ527">
        <v>776865</v>
      </c>
      <c r="GM527">
        <v>0.48</v>
      </c>
      <c r="GN527">
        <f t="shared" si="260"/>
        <v>0.48</v>
      </c>
      <c r="GY527">
        <v>776865</v>
      </c>
      <c r="HB527">
        <v>0.55000000000000004</v>
      </c>
      <c r="HC527">
        <f t="shared" si="261"/>
        <v>0.55000000000000004</v>
      </c>
      <c r="HN527">
        <v>776865</v>
      </c>
      <c r="HQ527">
        <v>0.51</v>
      </c>
      <c r="HR527">
        <f t="shared" si="262"/>
        <v>0.51</v>
      </c>
      <c r="ID527">
        <v>777210</v>
      </c>
      <c r="IG527">
        <v>0.49</v>
      </c>
      <c r="IH527">
        <f t="shared" si="263"/>
        <v>0.49</v>
      </c>
      <c r="IS527">
        <v>777210</v>
      </c>
      <c r="IV527">
        <v>0.51</v>
      </c>
      <c r="IW527">
        <f t="shared" si="264"/>
        <v>0.51</v>
      </c>
      <c r="JH527">
        <v>777210</v>
      </c>
      <c r="JK527">
        <v>0.48</v>
      </c>
      <c r="JL527">
        <f t="shared" si="265"/>
        <v>0.48</v>
      </c>
      <c r="JW527">
        <v>777210</v>
      </c>
      <c r="JZ527">
        <v>0.52</v>
      </c>
      <c r="KA527">
        <f t="shared" si="266"/>
        <v>0.52</v>
      </c>
      <c r="KL527">
        <v>777210</v>
      </c>
      <c r="KO527">
        <v>0.45</v>
      </c>
      <c r="KP527">
        <f t="shared" si="267"/>
        <v>0.45</v>
      </c>
      <c r="LA527">
        <v>777210</v>
      </c>
      <c r="LD527">
        <v>0.48</v>
      </c>
      <c r="LE527">
        <f t="shared" si="268"/>
        <v>0.48</v>
      </c>
      <c r="LP527">
        <v>777210</v>
      </c>
      <c r="LS527">
        <v>0.51</v>
      </c>
      <c r="LT527">
        <f t="shared" si="269"/>
        <v>0.51</v>
      </c>
      <c r="ME527">
        <v>777210</v>
      </c>
      <c r="MH527">
        <v>0.46</v>
      </c>
      <c r="MI527">
        <f t="shared" si="270"/>
        <v>0.46</v>
      </c>
      <c r="MT527">
        <v>777210</v>
      </c>
      <c r="MW527">
        <v>0.45</v>
      </c>
      <c r="MX527">
        <f t="shared" si="271"/>
        <v>0.45</v>
      </c>
      <c r="NI527">
        <v>777210</v>
      </c>
      <c r="NL527">
        <v>0.5</v>
      </c>
      <c r="NM527">
        <f t="shared" si="272"/>
        <v>0.5</v>
      </c>
      <c r="NX527">
        <v>777210</v>
      </c>
      <c r="OA527">
        <v>0.47</v>
      </c>
      <c r="OB527">
        <f t="shared" si="273"/>
        <v>0.47</v>
      </c>
      <c r="OM527">
        <v>777210</v>
      </c>
      <c r="OP527">
        <v>0.5</v>
      </c>
      <c r="OQ527">
        <f t="shared" si="274"/>
        <v>0.5</v>
      </c>
      <c r="PB527">
        <v>777210</v>
      </c>
      <c r="PE527">
        <v>0.49</v>
      </c>
      <c r="PF527">
        <f t="shared" si="275"/>
        <v>0.49</v>
      </c>
      <c r="PQ527">
        <v>777210</v>
      </c>
      <c r="PT527">
        <v>0.49</v>
      </c>
      <c r="PU527">
        <f t="shared" si="276"/>
        <v>0.49</v>
      </c>
      <c r="QF527">
        <v>777210</v>
      </c>
      <c r="QI527">
        <v>0.49</v>
      </c>
      <c r="QJ527">
        <f t="shared" si="277"/>
        <v>0.49</v>
      </c>
      <c r="QU527">
        <v>777210</v>
      </c>
      <c r="QX527">
        <v>0.52</v>
      </c>
      <c r="QY527">
        <f t="shared" si="278"/>
        <v>0.52</v>
      </c>
    </row>
    <row r="528" spans="12:467" x14ac:dyDescent="0.2">
      <c r="L528">
        <v>776866</v>
      </c>
      <c r="O528">
        <v>0.4</v>
      </c>
      <c r="P528">
        <f t="shared" si="248"/>
        <v>0.4</v>
      </c>
      <c r="AA528">
        <v>776866</v>
      </c>
      <c r="AD528">
        <v>0.35</v>
      </c>
      <c r="AE528">
        <f t="shared" si="249"/>
        <v>0.35</v>
      </c>
      <c r="AP528">
        <v>776866</v>
      </c>
      <c r="AS528">
        <v>0.55000000000000004</v>
      </c>
      <c r="AT528">
        <f t="shared" si="250"/>
        <v>0.55000000000000004</v>
      </c>
      <c r="BE528">
        <v>776866</v>
      </c>
      <c r="BH528">
        <v>0.44</v>
      </c>
      <c r="BI528">
        <f t="shared" si="251"/>
        <v>0.44</v>
      </c>
      <c r="BT528">
        <v>776866</v>
      </c>
      <c r="BW528">
        <v>0.38</v>
      </c>
      <c r="BX528">
        <f t="shared" si="252"/>
        <v>0.38</v>
      </c>
      <c r="CI528">
        <v>776866</v>
      </c>
      <c r="CL528">
        <v>0.42</v>
      </c>
      <c r="CM528">
        <f t="shared" si="253"/>
        <v>0.42</v>
      </c>
      <c r="CX528">
        <v>776866</v>
      </c>
      <c r="DA528">
        <v>0.45</v>
      </c>
      <c r="DB528">
        <f t="shared" si="254"/>
        <v>0.45</v>
      </c>
      <c r="DM528">
        <v>776866</v>
      </c>
      <c r="DP528">
        <v>0.41</v>
      </c>
      <c r="DQ528">
        <f t="shared" si="255"/>
        <v>0.41</v>
      </c>
      <c r="EB528">
        <v>776866</v>
      </c>
      <c r="EE528">
        <v>0.44</v>
      </c>
      <c r="EF528">
        <f t="shared" si="256"/>
        <v>0.44</v>
      </c>
      <c r="EQ528">
        <v>776866</v>
      </c>
      <c r="ET528">
        <v>0.44</v>
      </c>
      <c r="EU528">
        <f t="shared" si="257"/>
        <v>0.44</v>
      </c>
      <c r="FF528">
        <v>776866</v>
      </c>
      <c r="FI528">
        <v>0.44</v>
      </c>
      <c r="FJ528">
        <f t="shared" si="258"/>
        <v>0.44</v>
      </c>
      <c r="FU528">
        <v>776866</v>
      </c>
      <c r="FX528">
        <v>0.44</v>
      </c>
      <c r="FY528">
        <f t="shared" si="259"/>
        <v>0.44</v>
      </c>
      <c r="GJ528">
        <v>776866</v>
      </c>
      <c r="GM528">
        <v>0.41</v>
      </c>
      <c r="GN528">
        <f t="shared" si="260"/>
        <v>0.41</v>
      </c>
      <c r="GY528">
        <v>776866</v>
      </c>
      <c r="HB528">
        <v>0.48</v>
      </c>
      <c r="HC528">
        <f t="shared" si="261"/>
        <v>0.48</v>
      </c>
      <c r="HN528">
        <v>776866</v>
      </c>
      <c r="HQ528">
        <v>0.33</v>
      </c>
      <c r="HR528">
        <f t="shared" si="262"/>
        <v>0.33</v>
      </c>
      <c r="ID528">
        <v>777215</v>
      </c>
      <c r="IG528">
        <v>0.52</v>
      </c>
      <c r="IH528">
        <f t="shared" si="263"/>
        <v>0.52</v>
      </c>
      <c r="IS528">
        <v>777215</v>
      </c>
      <c r="IV528">
        <v>0.48</v>
      </c>
      <c r="IW528">
        <f t="shared" si="264"/>
        <v>0.48</v>
      </c>
      <c r="JH528">
        <v>777215</v>
      </c>
      <c r="JK528">
        <v>0.5</v>
      </c>
      <c r="JL528">
        <f t="shared" si="265"/>
        <v>0.5</v>
      </c>
      <c r="JW528">
        <v>777215</v>
      </c>
      <c r="JZ528">
        <v>0.5</v>
      </c>
      <c r="KA528">
        <f t="shared" si="266"/>
        <v>0.5</v>
      </c>
      <c r="KL528">
        <v>777215</v>
      </c>
      <c r="KO528">
        <v>0.59</v>
      </c>
      <c r="KP528">
        <f t="shared" si="267"/>
        <v>0.59</v>
      </c>
      <c r="LA528">
        <v>777215</v>
      </c>
      <c r="LD528">
        <v>0.48</v>
      </c>
      <c r="LE528">
        <f t="shared" si="268"/>
        <v>0.48</v>
      </c>
      <c r="LP528">
        <v>777215</v>
      </c>
      <c r="LS528">
        <v>0.48</v>
      </c>
      <c r="LT528">
        <f t="shared" si="269"/>
        <v>0.48</v>
      </c>
      <c r="ME528">
        <v>777215</v>
      </c>
      <c r="MH528">
        <v>0.54</v>
      </c>
      <c r="MI528">
        <f t="shared" si="270"/>
        <v>0.54</v>
      </c>
      <c r="MT528">
        <v>777215</v>
      </c>
      <c r="MW528">
        <v>0.53</v>
      </c>
      <c r="MX528">
        <f t="shared" si="271"/>
        <v>0.53</v>
      </c>
      <c r="NI528">
        <v>777215</v>
      </c>
      <c r="NL528">
        <v>0.48</v>
      </c>
      <c r="NM528">
        <f t="shared" si="272"/>
        <v>0.48</v>
      </c>
      <c r="NX528">
        <v>777215</v>
      </c>
      <c r="OA528">
        <v>0.51</v>
      </c>
      <c r="OB528">
        <f t="shared" si="273"/>
        <v>0.51</v>
      </c>
      <c r="OM528">
        <v>777215</v>
      </c>
      <c r="OP528">
        <v>0.46</v>
      </c>
      <c r="OQ528">
        <f t="shared" si="274"/>
        <v>0.46</v>
      </c>
      <c r="PB528">
        <v>777215</v>
      </c>
      <c r="PE528">
        <v>0.51</v>
      </c>
      <c r="PF528">
        <f t="shared" si="275"/>
        <v>0.51</v>
      </c>
      <c r="PQ528">
        <v>777215</v>
      </c>
      <c r="PT528">
        <v>0.5</v>
      </c>
      <c r="PU528">
        <f t="shared" si="276"/>
        <v>0.5</v>
      </c>
      <c r="QF528">
        <v>777215</v>
      </c>
      <c r="QI528">
        <v>0.48</v>
      </c>
      <c r="QJ528">
        <f t="shared" si="277"/>
        <v>0.48</v>
      </c>
      <c r="QU528">
        <v>777215</v>
      </c>
      <c r="QX528">
        <v>0.51</v>
      </c>
      <c r="QY528">
        <f t="shared" si="278"/>
        <v>0.51</v>
      </c>
    </row>
    <row r="529" spans="12:467" x14ac:dyDescent="0.2">
      <c r="L529">
        <v>776868</v>
      </c>
      <c r="O529">
        <v>0.56999999999999995</v>
      </c>
      <c r="P529">
        <f t="shared" si="248"/>
        <v>0.56999999999999995</v>
      </c>
      <c r="AA529">
        <v>776868</v>
      </c>
      <c r="AD529">
        <v>0.56000000000000005</v>
      </c>
      <c r="AE529">
        <f t="shared" si="249"/>
        <v>0.56000000000000005</v>
      </c>
      <c r="AP529">
        <v>776868</v>
      </c>
      <c r="AS529">
        <v>0.67</v>
      </c>
      <c r="AT529">
        <f t="shared" si="250"/>
        <v>0.67</v>
      </c>
      <c r="BE529">
        <v>776868</v>
      </c>
      <c r="BH529">
        <v>0.63</v>
      </c>
      <c r="BI529">
        <f t="shared" si="251"/>
        <v>0.63</v>
      </c>
      <c r="BT529">
        <v>776868</v>
      </c>
      <c r="BW529">
        <v>0.61</v>
      </c>
      <c r="BX529">
        <f t="shared" si="252"/>
        <v>0.61</v>
      </c>
      <c r="CI529">
        <v>776868</v>
      </c>
      <c r="CL529">
        <v>0.56999999999999995</v>
      </c>
      <c r="CM529">
        <f t="shared" si="253"/>
        <v>0.56999999999999995</v>
      </c>
      <c r="CX529">
        <v>776868</v>
      </c>
      <c r="DA529">
        <v>0.55000000000000004</v>
      </c>
      <c r="DB529">
        <f t="shared" si="254"/>
        <v>0.55000000000000004</v>
      </c>
      <c r="DM529">
        <v>776868</v>
      </c>
      <c r="DP529">
        <v>0.56000000000000005</v>
      </c>
      <c r="DQ529">
        <f t="shared" si="255"/>
        <v>0.56000000000000005</v>
      </c>
      <c r="EB529">
        <v>776868</v>
      </c>
      <c r="EE529">
        <v>0.53</v>
      </c>
      <c r="EF529">
        <f t="shared" si="256"/>
        <v>0.53</v>
      </c>
      <c r="EQ529">
        <v>776868</v>
      </c>
      <c r="ET529">
        <v>0.53</v>
      </c>
      <c r="EU529">
        <f t="shared" si="257"/>
        <v>0.53</v>
      </c>
      <c r="FF529">
        <v>776868</v>
      </c>
      <c r="FI529">
        <v>0.56999999999999995</v>
      </c>
      <c r="FJ529">
        <f t="shared" si="258"/>
        <v>0.56999999999999995</v>
      </c>
      <c r="FU529">
        <v>776868</v>
      </c>
      <c r="FX529">
        <v>0.55000000000000004</v>
      </c>
      <c r="FY529">
        <f t="shared" si="259"/>
        <v>0.55000000000000004</v>
      </c>
      <c r="GJ529">
        <v>776868</v>
      </c>
      <c r="GM529">
        <v>0.53</v>
      </c>
      <c r="GN529">
        <f t="shared" si="260"/>
        <v>0.53</v>
      </c>
      <c r="GY529">
        <v>776868</v>
      </c>
      <c r="HB529">
        <v>0.59</v>
      </c>
      <c r="HC529">
        <f t="shared" si="261"/>
        <v>0.59</v>
      </c>
      <c r="HN529">
        <v>776868</v>
      </c>
      <c r="HQ529">
        <v>0.6</v>
      </c>
      <c r="HR529">
        <f t="shared" si="262"/>
        <v>0.6</v>
      </c>
      <c r="ID529">
        <v>777216</v>
      </c>
      <c r="IG529">
        <v>0.43</v>
      </c>
      <c r="IH529">
        <f t="shared" si="263"/>
        <v>0.43</v>
      </c>
      <c r="IS529">
        <v>777216</v>
      </c>
      <c r="IV529">
        <v>0.39</v>
      </c>
      <c r="IW529">
        <f t="shared" si="264"/>
        <v>0.39</v>
      </c>
      <c r="JH529">
        <v>777216</v>
      </c>
      <c r="JK529">
        <v>0.48</v>
      </c>
      <c r="JL529">
        <f t="shared" si="265"/>
        <v>0.48</v>
      </c>
      <c r="JW529">
        <v>777216</v>
      </c>
      <c r="JZ529">
        <v>0.46</v>
      </c>
      <c r="KA529">
        <f t="shared" si="266"/>
        <v>0.46</v>
      </c>
      <c r="KL529">
        <v>777216</v>
      </c>
      <c r="KO529">
        <v>0.48</v>
      </c>
      <c r="KP529">
        <f t="shared" si="267"/>
        <v>0.48</v>
      </c>
      <c r="LA529">
        <v>777216</v>
      </c>
      <c r="LD529">
        <v>0.44</v>
      </c>
      <c r="LE529">
        <f t="shared" si="268"/>
        <v>0.44</v>
      </c>
      <c r="LP529">
        <v>777216</v>
      </c>
      <c r="LS529">
        <v>0.41</v>
      </c>
      <c r="LT529">
        <f t="shared" si="269"/>
        <v>0.41</v>
      </c>
      <c r="ME529">
        <v>777216</v>
      </c>
      <c r="MH529">
        <v>0.51</v>
      </c>
      <c r="MI529">
        <f t="shared" si="270"/>
        <v>0.51</v>
      </c>
      <c r="MT529">
        <v>777216</v>
      </c>
      <c r="MW529">
        <v>0.4</v>
      </c>
      <c r="MX529">
        <f t="shared" si="271"/>
        <v>0.4</v>
      </c>
      <c r="NI529">
        <v>777216</v>
      </c>
      <c r="NL529">
        <v>0.41</v>
      </c>
      <c r="NM529">
        <f t="shared" si="272"/>
        <v>0.41</v>
      </c>
      <c r="NX529">
        <v>777216</v>
      </c>
      <c r="OA529">
        <v>0.49</v>
      </c>
      <c r="OB529">
        <f t="shared" si="273"/>
        <v>0.49</v>
      </c>
      <c r="OM529">
        <v>777216</v>
      </c>
      <c r="OP529">
        <v>0.42</v>
      </c>
      <c r="OQ529">
        <f t="shared" si="274"/>
        <v>0.42</v>
      </c>
      <c r="PB529">
        <v>777216</v>
      </c>
      <c r="PE529">
        <v>0.43</v>
      </c>
      <c r="PF529">
        <f t="shared" si="275"/>
        <v>0.43</v>
      </c>
      <c r="PQ529">
        <v>777216</v>
      </c>
      <c r="PT529">
        <v>0.42</v>
      </c>
      <c r="PU529">
        <f t="shared" si="276"/>
        <v>0.42</v>
      </c>
      <c r="QF529">
        <v>777216</v>
      </c>
      <c r="QI529">
        <v>0.42</v>
      </c>
      <c r="QJ529">
        <f t="shared" si="277"/>
        <v>0.42</v>
      </c>
      <c r="QU529">
        <v>777216</v>
      </c>
      <c r="QX529">
        <v>0.39</v>
      </c>
      <c r="QY529">
        <f t="shared" si="278"/>
        <v>0.39</v>
      </c>
    </row>
    <row r="530" spans="12:467" x14ac:dyDescent="0.2">
      <c r="L530">
        <v>776869</v>
      </c>
      <c r="O530">
        <v>0.37</v>
      </c>
      <c r="P530">
        <f t="shared" si="248"/>
        <v>0.37</v>
      </c>
      <c r="AA530">
        <v>776869</v>
      </c>
      <c r="AD530">
        <v>0.35</v>
      </c>
      <c r="AE530">
        <f t="shared" si="249"/>
        <v>0.35</v>
      </c>
      <c r="AP530">
        <v>776869</v>
      </c>
      <c r="AS530">
        <v>0.24</v>
      </c>
      <c r="AT530">
        <f t="shared" si="250"/>
        <v>0.24</v>
      </c>
      <c r="BE530">
        <v>776869</v>
      </c>
      <c r="BH530">
        <v>0.35</v>
      </c>
      <c r="BI530">
        <f t="shared" si="251"/>
        <v>0.35</v>
      </c>
      <c r="BT530">
        <v>776869</v>
      </c>
      <c r="BW530">
        <v>0.28000000000000003</v>
      </c>
      <c r="BX530">
        <f t="shared" si="252"/>
        <v>0.28000000000000003</v>
      </c>
      <c r="CI530">
        <v>776869</v>
      </c>
      <c r="CL530">
        <v>0.37</v>
      </c>
      <c r="CM530">
        <f t="shared" si="253"/>
        <v>0.37</v>
      </c>
      <c r="CX530">
        <v>776869</v>
      </c>
      <c r="DA530">
        <v>0.41</v>
      </c>
      <c r="DB530">
        <f t="shared" si="254"/>
        <v>0.41</v>
      </c>
      <c r="DM530">
        <v>776869</v>
      </c>
      <c r="DP530">
        <v>0.37</v>
      </c>
      <c r="DQ530">
        <f t="shared" si="255"/>
        <v>0.37</v>
      </c>
      <c r="EB530">
        <v>776869</v>
      </c>
      <c r="EE530">
        <v>0.35</v>
      </c>
      <c r="EF530">
        <f t="shared" si="256"/>
        <v>0.35</v>
      </c>
      <c r="EQ530">
        <v>776869</v>
      </c>
      <c r="ET530">
        <v>0.35</v>
      </c>
      <c r="EU530">
        <f t="shared" si="257"/>
        <v>0.35</v>
      </c>
      <c r="FF530">
        <v>776869</v>
      </c>
      <c r="FI530">
        <v>0.4</v>
      </c>
      <c r="FJ530">
        <f t="shared" si="258"/>
        <v>0.4</v>
      </c>
      <c r="FU530">
        <v>776869</v>
      </c>
      <c r="FX530">
        <v>0.42</v>
      </c>
      <c r="FY530">
        <f t="shared" si="259"/>
        <v>0.42</v>
      </c>
      <c r="GJ530">
        <v>776869</v>
      </c>
      <c r="GM530">
        <v>0.36</v>
      </c>
      <c r="GN530">
        <f t="shared" si="260"/>
        <v>0.36</v>
      </c>
      <c r="GY530">
        <v>776869</v>
      </c>
      <c r="HB530">
        <v>0.41</v>
      </c>
      <c r="HC530">
        <f t="shared" si="261"/>
        <v>0.41</v>
      </c>
      <c r="HN530">
        <v>776869</v>
      </c>
      <c r="HQ530">
        <v>0.3</v>
      </c>
      <c r="HR530">
        <f t="shared" si="262"/>
        <v>0.3</v>
      </c>
      <c r="ID530">
        <v>777220</v>
      </c>
      <c r="IG530">
        <v>0.54</v>
      </c>
      <c r="IH530">
        <f t="shared" si="263"/>
        <v>0.54</v>
      </c>
      <c r="IS530">
        <v>777220</v>
      </c>
      <c r="IV530">
        <v>0.53</v>
      </c>
      <c r="IW530">
        <f t="shared" si="264"/>
        <v>0.53</v>
      </c>
      <c r="JH530">
        <v>777220</v>
      </c>
      <c r="JK530">
        <v>0.52</v>
      </c>
      <c r="JL530">
        <f t="shared" si="265"/>
        <v>0.52</v>
      </c>
      <c r="JW530">
        <v>777220</v>
      </c>
      <c r="JZ530">
        <v>0.55000000000000004</v>
      </c>
      <c r="KA530">
        <f t="shared" si="266"/>
        <v>0.55000000000000004</v>
      </c>
      <c r="KL530">
        <v>777220</v>
      </c>
      <c r="KO530">
        <v>0.53</v>
      </c>
      <c r="KP530">
        <f t="shared" si="267"/>
        <v>0.53</v>
      </c>
      <c r="LA530">
        <v>777220</v>
      </c>
      <c r="LD530">
        <v>0.53</v>
      </c>
      <c r="LE530">
        <f t="shared" si="268"/>
        <v>0.53</v>
      </c>
      <c r="LP530">
        <v>777220</v>
      </c>
      <c r="LS530">
        <v>0.52</v>
      </c>
      <c r="LT530">
        <f t="shared" si="269"/>
        <v>0.52</v>
      </c>
      <c r="ME530">
        <v>777220</v>
      </c>
      <c r="MH530">
        <v>0.52</v>
      </c>
      <c r="MI530">
        <f t="shared" si="270"/>
        <v>0.52</v>
      </c>
      <c r="MT530">
        <v>777220</v>
      </c>
      <c r="MW530">
        <v>0.48</v>
      </c>
      <c r="MX530">
        <f t="shared" si="271"/>
        <v>0.48</v>
      </c>
      <c r="NI530">
        <v>777220</v>
      </c>
      <c r="NL530">
        <v>0.52</v>
      </c>
      <c r="NM530">
        <f t="shared" si="272"/>
        <v>0.52</v>
      </c>
      <c r="NX530">
        <v>777220</v>
      </c>
      <c r="OA530">
        <v>0.49</v>
      </c>
      <c r="OB530">
        <f t="shared" si="273"/>
        <v>0.49</v>
      </c>
      <c r="OM530">
        <v>777220</v>
      </c>
      <c r="OP530">
        <v>0.53</v>
      </c>
      <c r="OQ530">
        <f t="shared" si="274"/>
        <v>0.53</v>
      </c>
      <c r="PB530">
        <v>777220</v>
      </c>
      <c r="PE530">
        <v>0.53</v>
      </c>
      <c r="PF530">
        <f t="shared" si="275"/>
        <v>0.53</v>
      </c>
      <c r="PQ530">
        <v>777220</v>
      </c>
      <c r="PT530">
        <v>0.52</v>
      </c>
      <c r="PU530">
        <f t="shared" si="276"/>
        <v>0.52</v>
      </c>
      <c r="QF530">
        <v>777220</v>
      </c>
      <c r="QI530">
        <v>0.49</v>
      </c>
      <c r="QJ530">
        <f t="shared" si="277"/>
        <v>0.49</v>
      </c>
      <c r="QU530">
        <v>777220</v>
      </c>
      <c r="QX530">
        <v>0.54</v>
      </c>
      <c r="QY530">
        <f t="shared" si="278"/>
        <v>0.54</v>
      </c>
    </row>
    <row r="531" spans="12:467" x14ac:dyDescent="0.2">
      <c r="L531">
        <v>776838</v>
      </c>
      <c r="O531">
        <v>0.42</v>
      </c>
      <c r="P531">
        <f t="shared" si="248"/>
        <v>0.42</v>
      </c>
      <c r="AA531">
        <v>776838</v>
      </c>
      <c r="AD531">
        <v>0.42</v>
      </c>
      <c r="AE531">
        <f t="shared" si="249"/>
        <v>0.42</v>
      </c>
      <c r="AP531">
        <v>776838</v>
      </c>
      <c r="AS531">
        <v>0.52</v>
      </c>
      <c r="AT531">
        <f t="shared" si="250"/>
        <v>0.52</v>
      </c>
      <c r="BE531">
        <v>776838</v>
      </c>
      <c r="BH531">
        <v>0.47</v>
      </c>
      <c r="BI531">
        <f t="shared" si="251"/>
        <v>0.47</v>
      </c>
      <c r="BT531">
        <v>776838</v>
      </c>
      <c r="BW531">
        <v>0.52</v>
      </c>
      <c r="BX531">
        <f t="shared" si="252"/>
        <v>0.52</v>
      </c>
      <c r="CI531">
        <v>776838</v>
      </c>
      <c r="CL531">
        <v>0.41</v>
      </c>
      <c r="CM531">
        <f t="shared" si="253"/>
        <v>0.41</v>
      </c>
      <c r="CX531">
        <v>776838</v>
      </c>
      <c r="DA531">
        <v>0.43</v>
      </c>
      <c r="DB531">
        <f t="shared" si="254"/>
        <v>0.43</v>
      </c>
      <c r="DM531">
        <v>776838</v>
      </c>
      <c r="DP531">
        <v>0.42</v>
      </c>
      <c r="DQ531">
        <f t="shared" si="255"/>
        <v>0.42</v>
      </c>
      <c r="EB531">
        <v>776838</v>
      </c>
      <c r="EE531">
        <v>0.43</v>
      </c>
      <c r="EF531">
        <f t="shared" si="256"/>
        <v>0.43</v>
      </c>
      <c r="EQ531">
        <v>776838</v>
      </c>
      <c r="ET531">
        <v>0.43</v>
      </c>
      <c r="EU531">
        <f t="shared" si="257"/>
        <v>0.43</v>
      </c>
      <c r="FF531">
        <v>776838</v>
      </c>
      <c r="FI531">
        <v>0.41</v>
      </c>
      <c r="FJ531">
        <f t="shared" si="258"/>
        <v>0.41</v>
      </c>
      <c r="FU531">
        <v>776838</v>
      </c>
      <c r="FX531">
        <v>0.45</v>
      </c>
      <c r="FY531">
        <f t="shared" si="259"/>
        <v>0.45</v>
      </c>
      <c r="GJ531">
        <v>776838</v>
      </c>
      <c r="GM531">
        <v>0.4</v>
      </c>
      <c r="GN531">
        <f t="shared" si="260"/>
        <v>0.4</v>
      </c>
      <c r="GY531">
        <v>776838</v>
      </c>
      <c r="HB531">
        <v>0.49</v>
      </c>
      <c r="HC531">
        <f t="shared" si="261"/>
        <v>0.49</v>
      </c>
      <c r="HN531">
        <v>776838</v>
      </c>
      <c r="HQ531">
        <v>0.48</v>
      </c>
      <c r="HR531">
        <f t="shared" si="262"/>
        <v>0.48</v>
      </c>
      <c r="ID531">
        <v>777222</v>
      </c>
      <c r="IG531">
        <v>0.54</v>
      </c>
      <c r="IH531">
        <f t="shared" si="263"/>
        <v>0.54</v>
      </c>
      <c r="IS531">
        <v>777222</v>
      </c>
      <c r="IV531">
        <v>0.54</v>
      </c>
      <c r="IW531">
        <f t="shared" si="264"/>
        <v>0.54</v>
      </c>
      <c r="JH531">
        <v>777222</v>
      </c>
      <c r="JK531">
        <v>0.56000000000000005</v>
      </c>
      <c r="JL531">
        <f t="shared" si="265"/>
        <v>0.56000000000000005</v>
      </c>
      <c r="JW531">
        <v>777222</v>
      </c>
      <c r="JZ531">
        <v>0.56000000000000005</v>
      </c>
      <c r="KA531">
        <f t="shared" si="266"/>
        <v>0.56000000000000005</v>
      </c>
      <c r="KL531">
        <v>777222</v>
      </c>
      <c r="KO531">
        <v>0.5</v>
      </c>
      <c r="KP531">
        <f t="shared" si="267"/>
        <v>0.5</v>
      </c>
      <c r="LA531">
        <v>777222</v>
      </c>
      <c r="LD531">
        <v>0.56999999999999995</v>
      </c>
      <c r="LE531">
        <f t="shared" si="268"/>
        <v>0.56999999999999995</v>
      </c>
      <c r="LP531">
        <v>777222</v>
      </c>
      <c r="LS531">
        <v>0.54</v>
      </c>
      <c r="LT531">
        <f t="shared" si="269"/>
        <v>0.54</v>
      </c>
      <c r="ME531">
        <v>777222</v>
      </c>
      <c r="MH531">
        <v>0.52</v>
      </c>
      <c r="MI531">
        <f t="shared" si="270"/>
        <v>0.52</v>
      </c>
      <c r="MT531">
        <v>777222</v>
      </c>
      <c r="MW531">
        <v>0.49</v>
      </c>
      <c r="MX531">
        <f t="shared" si="271"/>
        <v>0.49</v>
      </c>
      <c r="NI531">
        <v>777222</v>
      </c>
      <c r="NL531">
        <v>0.54</v>
      </c>
      <c r="NM531">
        <f t="shared" si="272"/>
        <v>0.54</v>
      </c>
      <c r="NX531">
        <v>777222</v>
      </c>
      <c r="OA531">
        <v>0.51</v>
      </c>
      <c r="OB531">
        <f t="shared" si="273"/>
        <v>0.51</v>
      </c>
      <c r="OM531">
        <v>777222</v>
      </c>
      <c r="OP531">
        <v>0.55000000000000004</v>
      </c>
      <c r="OQ531">
        <f t="shared" si="274"/>
        <v>0.55000000000000004</v>
      </c>
      <c r="PB531">
        <v>777222</v>
      </c>
      <c r="PE531">
        <v>0.56999999999999995</v>
      </c>
      <c r="PF531">
        <f t="shared" si="275"/>
        <v>0.56999999999999995</v>
      </c>
      <c r="PQ531">
        <v>777222</v>
      </c>
      <c r="PT531">
        <v>0.56999999999999995</v>
      </c>
      <c r="PU531">
        <f t="shared" si="276"/>
        <v>0.56999999999999995</v>
      </c>
      <c r="QF531">
        <v>777222</v>
      </c>
      <c r="QI531">
        <v>0.6</v>
      </c>
      <c r="QJ531">
        <f t="shared" si="277"/>
        <v>0.6</v>
      </c>
      <c r="QU531">
        <v>777222</v>
      </c>
      <c r="QX531">
        <v>0.56000000000000005</v>
      </c>
      <c r="QY531">
        <f t="shared" si="278"/>
        <v>0.56000000000000005</v>
      </c>
    </row>
    <row r="532" spans="12:467" x14ac:dyDescent="0.2">
      <c r="L532">
        <v>776843</v>
      </c>
      <c r="O532">
        <v>0.46</v>
      </c>
      <c r="P532">
        <f t="shared" si="248"/>
        <v>0.46</v>
      </c>
      <c r="AA532">
        <v>776843</v>
      </c>
      <c r="AD532">
        <v>0.42</v>
      </c>
      <c r="AE532">
        <f t="shared" si="249"/>
        <v>0.42</v>
      </c>
      <c r="AP532">
        <v>776843</v>
      </c>
      <c r="AS532">
        <v>0.45</v>
      </c>
      <c r="AT532">
        <f t="shared" si="250"/>
        <v>0.45</v>
      </c>
      <c r="BE532">
        <v>776843</v>
      </c>
      <c r="BH532">
        <v>0.37</v>
      </c>
      <c r="BI532">
        <f t="shared" si="251"/>
        <v>0.37</v>
      </c>
      <c r="BT532">
        <v>776843</v>
      </c>
      <c r="BW532">
        <v>0.44</v>
      </c>
      <c r="BX532">
        <f t="shared" si="252"/>
        <v>0.44</v>
      </c>
      <c r="CI532">
        <v>776843</v>
      </c>
      <c r="CL532">
        <v>0.45</v>
      </c>
      <c r="CM532">
        <f t="shared" si="253"/>
        <v>0.45</v>
      </c>
      <c r="CX532">
        <v>776843</v>
      </c>
      <c r="DA532">
        <v>0.46</v>
      </c>
      <c r="DB532">
        <f t="shared" si="254"/>
        <v>0.46</v>
      </c>
      <c r="DM532">
        <v>776843</v>
      </c>
      <c r="DP532">
        <v>0.44</v>
      </c>
      <c r="DQ532">
        <f t="shared" si="255"/>
        <v>0.44</v>
      </c>
      <c r="EB532">
        <v>776843</v>
      </c>
      <c r="EE532">
        <v>0.5</v>
      </c>
      <c r="EF532">
        <f t="shared" si="256"/>
        <v>0.5</v>
      </c>
      <c r="EQ532">
        <v>776843</v>
      </c>
      <c r="ET532">
        <v>0.5</v>
      </c>
      <c r="EU532">
        <f t="shared" si="257"/>
        <v>0.5</v>
      </c>
      <c r="FF532">
        <v>776843</v>
      </c>
      <c r="FI532">
        <v>0.46</v>
      </c>
      <c r="FJ532">
        <f t="shared" si="258"/>
        <v>0.46</v>
      </c>
      <c r="FU532">
        <v>776843</v>
      </c>
      <c r="FX532">
        <v>0.47</v>
      </c>
      <c r="FY532">
        <f t="shared" si="259"/>
        <v>0.47</v>
      </c>
      <c r="GJ532">
        <v>776843</v>
      </c>
      <c r="GM532">
        <v>0.45</v>
      </c>
      <c r="GN532">
        <f t="shared" si="260"/>
        <v>0.45</v>
      </c>
      <c r="GY532">
        <v>776843</v>
      </c>
      <c r="HB532">
        <v>0.48</v>
      </c>
      <c r="HC532">
        <f t="shared" si="261"/>
        <v>0.48</v>
      </c>
      <c r="HN532">
        <v>776843</v>
      </c>
      <c r="HQ532">
        <v>0.42</v>
      </c>
      <c r="HR532">
        <f t="shared" si="262"/>
        <v>0.42</v>
      </c>
      <c r="ID532">
        <v>777224</v>
      </c>
      <c r="IG532">
        <v>0.49</v>
      </c>
      <c r="IH532">
        <f t="shared" si="263"/>
        <v>0.49</v>
      </c>
      <c r="IS532">
        <v>777224</v>
      </c>
      <c r="IV532">
        <v>0.51</v>
      </c>
      <c r="IW532">
        <f t="shared" si="264"/>
        <v>0.51</v>
      </c>
      <c r="JH532">
        <v>777224</v>
      </c>
      <c r="JK532">
        <v>0.54</v>
      </c>
      <c r="JL532">
        <f t="shared" si="265"/>
        <v>0.54</v>
      </c>
      <c r="JW532">
        <v>777224</v>
      </c>
      <c r="JZ532">
        <v>0.5</v>
      </c>
      <c r="KA532">
        <f t="shared" si="266"/>
        <v>0.5</v>
      </c>
      <c r="KL532">
        <v>777224</v>
      </c>
      <c r="KO532">
        <v>0.53</v>
      </c>
      <c r="KP532">
        <f t="shared" si="267"/>
        <v>0.53</v>
      </c>
      <c r="LA532">
        <v>777224</v>
      </c>
      <c r="LD532">
        <v>0.51</v>
      </c>
      <c r="LE532">
        <f t="shared" si="268"/>
        <v>0.51</v>
      </c>
      <c r="LP532">
        <v>777224</v>
      </c>
      <c r="LS532">
        <v>0.53</v>
      </c>
      <c r="LT532">
        <f t="shared" si="269"/>
        <v>0.53</v>
      </c>
      <c r="ME532">
        <v>777224</v>
      </c>
      <c r="MH532">
        <v>0.53</v>
      </c>
      <c r="MI532">
        <f t="shared" si="270"/>
        <v>0.53</v>
      </c>
      <c r="MT532">
        <v>777224</v>
      </c>
      <c r="MW532">
        <v>0.49</v>
      </c>
      <c r="MX532">
        <f t="shared" si="271"/>
        <v>0.49</v>
      </c>
      <c r="NI532">
        <v>777224</v>
      </c>
      <c r="NL532">
        <v>0.5</v>
      </c>
      <c r="NM532">
        <f t="shared" si="272"/>
        <v>0.5</v>
      </c>
      <c r="NX532">
        <v>777224</v>
      </c>
      <c r="OA532">
        <v>0.5</v>
      </c>
      <c r="OB532">
        <f t="shared" si="273"/>
        <v>0.5</v>
      </c>
      <c r="OM532">
        <v>777224</v>
      </c>
      <c r="OP532">
        <v>0.51</v>
      </c>
      <c r="OQ532">
        <f t="shared" si="274"/>
        <v>0.51</v>
      </c>
      <c r="PB532">
        <v>777224</v>
      </c>
      <c r="PE532">
        <v>0.52</v>
      </c>
      <c r="PF532">
        <f t="shared" si="275"/>
        <v>0.52</v>
      </c>
      <c r="PQ532">
        <v>777224</v>
      </c>
      <c r="PT532">
        <v>0.52</v>
      </c>
      <c r="PU532">
        <f t="shared" si="276"/>
        <v>0.52</v>
      </c>
      <c r="QF532">
        <v>777224</v>
      </c>
      <c r="QI532">
        <v>0.52</v>
      </c>
      <c r="QJ532">
        <f t="shared" si="277"/>
        <v>0.52</v>
      </c>
      <c r="QU532">
        <v>777224</v>
      </c>
      <c r="QX532">
        <v>0.51</v>
      </c>
      <c r="QY532">
        <f t="shared" si="278"/>
        <v>0.51</v>
      </c>
    </row>
    <row r="533" spans="12:467" x14ac:dyDescent="0.2">
      <c r="L533">
        <v>776844</v>
      </c>
      <c r="O533">
        <v>0.41</v>
      </c>
      <c r="P533">
        <f t="shared" si="248"/>
        <v>0.41</v>
      </c>
      <c r="AA533">
        <v>776844</v>
      </c>
      <c r="AD533">
        <v>0.44</v>
      </c>
      <c r="AE533">
        <f t="shared" si="249"/>
        <v>0.44</v>
      </c>
      <c r="AP533">
        <v>776844</v>
      </c>
      <c r="AS533">
        <v>0.3</v>
      </c>
      <c r="AT533">
        <f t="shared" si="250"/>
        <v>0.3</v>
      </c>
      <c r="BE533">
        <v>776844</v>
      </c>
      <c r="BH533">
        <v>0.35</v>
      </c>
      <c r="BI533">
        <f t="shared" si="251"/>
        <v>0.35</v>
      </c>
      <c r="BT533">
        <v>776844</v>
      </c>
      <c r="BW533">
        <v>0.41</v>
      </c>
      <c r="BX533">
        <f t="shared" si="252"/>
        <v>0.41</v>
      </c>
      <c r="CI533">
        <v>776844</v>
      </c>
      <c r="CL533">
        <v>0.44</v>
      </c>
      <c r="CM533">
        <f t="shared" si="253"/>
        <v>0.44</v>
      </c>
      <c r="CX533">
        <v>776844</v>
      </c>
      <c r="DA533">
        <v>0.45</v>
      </c>
      <c r="DB533">
        <f t="shared" si="254"/>
        <v>0.45</v>
      </c>
      <c r="DM533">
        <v>776844</v>
      </c>
      <c r="DP533">
        <v>0.42</v>
      </c>
      <c r="DQ533">
        <f t="shared" si="255"/>
        <v>0.42</v>
      </c>
      <c r="EB533">
        <v>776844</v>
      </c>
      <c r="EE533">
        <v>0.44</v>
      </c>
      <c r="EF533">
        <f t="shared" si="256"/>
        <v>0.44</v>
      </c>
      <c r="EQ533">
        <v>776844</v>
      </c>
      <c r="ET533">
        <v>0.44</v>
      </c>
      <c r="EU533">
        <f t="shared" si="257"/>
        <v>0.44</v>
      </c>
      <c r="FF533">
        <v>776844</v>
      </c>
      <c r="FI533">
        <v>0.44</v>
      </c>
      <c r="FJ533">
        <f t="shared" si="258"/>
        <v>0.44</v>
      </c>
      <c r="FU533">
        <v>776844</v>
      </c>
      <c r="FX533">
        <v>0.44</v>
      </c>
      <c r="FY533">
        <f t="shared" si="259"/>
        <v>0.44</v>
      </c>
      <c r="GJ533">
        <v>776844</v>
      </c>
      <c r="GM533">
        <v>0.41</v>
      </c>
      <c r="GN533">
        <f t="shared" si="260"/>
        <v>0.41</v>
      </c>
      <c r="GY533">
        <v>776844</v>
      </c>
      <c r="HB533">
        <v>0.41</v>
      </c>
      <c r="HC533">
        <f t="shared" si="261"/>
        <v>0.41</v>
      </c>
      <c r="HN533">
        <v>776844</v>
      </c>
      <c r="HQ533">
        <v>0.39</v>
      </c>
      <c r="HR533">
        <f t="shared" si="262"/>
        <v>0.39</v>
      </c>
      <c r="ID533">
        <v>777199</v>
      </c>
      <c r="IG533">
        <v>0.44</v>
      </c>
      <c r="IH533">
        <f t="shared" si="263"/>
        <v>0.44</v>
      </c>
      <c r="IS533">
        <v>777199</v>
      </c>
      <c r="IV533">
        <v>0.42</v>
      </c>
      <c r="IW533">
        <f t="shared" si="264"/>
        <v>0.42</v>
      </c>
      <c r="JH533">
        <v>777199</v>
      </c>
      <c r="JK533">
        <v>0.43</v>
      </c>
      <c r="JL533">
        <f t="shared" si="265"/>
        <v>0.43</v>
      </c>
      <c r="JW533">
        <v>777199</v>
      </c>
      <c r="JZ533">
        <v>0.41</v>
      </c>
      <c r="KA533">
        <f t="shared" si="266"/>
        <v>0.41</v>
      </c>
      <c r="KL533">
        <v>777199</v>
      </c>
      <c r="KO533">
        <v>0.5</v>
      </c>
      <c r="KP533">
        <f t="shared" si="267"/>
        <v>0.5</v>
      </c>
      <c r="LA533">
        <v>777199</v>
      </c>
      <c r="LD533">
        <v>0.41</v>
      </c>
      <c r="LE533">
        <f t="shared" si="268"/>
        <v>0.41</v>
      </c>
      <c r="LP533">
        <v>777199</v>
      </c>
      <c r="LS533">
        <v>0.4</v>
      </c>
      <c r="LT533">
        <f t="shared" si="269"/>
        <v>0.4</v>
      </c>
      <c r="ME533">
        <v>777199</v>
      </c>
      <c r="MH533">
        <v>0.42</v>
      </c>
      <c r="MI533">
        <f t="shared" si="270"/>
        <v>0.42</v>
      </c>
      <c r="MT533">
        <v>777199</v>
      </c>
      <c r="MW533">
        <v>0.45</v>
      </c>
      <c r="MX533">
        <f t="shared" si="271"/>
        <v>0.45</v>
      </c>
      <c r="NI533">
        <v>777199</v>
      </c>
      <c r="NL533">
        <v>0.42</v>
      </c>
      <c r="NM533">
        <f t="shared" si="272"/>
        <v>0.42</v>
      </c>
      <c r="NX533">
        <v>777199</v>
      </c>
      <c r="OA533">
        <v>0.42</v>
      </c>
      <c r="OB533">
        <f t="shared" si="273"/>
        <v>0.42</v>
      </c>
      <c r="OM533">
        <v>777199</v>
      </c>
      <c r="OP533">
        <v>0.4</v>
      </c>
      <c r="OQ533">
        <f t="shared" si="274"/>
        <v>0.4</v>
      </c>
      <c r="PB533">
        <v>777199</v>
      </c>
      <c r="PE533">
        <v>0.43</v>
      </c>
      <c r="PF533">
        <f t="shared" si="275"/>
        <v>0.43</v>
      </c>
      <c r="PQ533">
        <v>777199</v>
      </c>
      <c r="PT533">
        <v>0.42</v>
      </c>
      <c r="PU533">
        <f t="shared" si="276"/>
        <v>0.42</v>
      </c>
      <c r="QF533">
        <v>777199</v>
      </c>
      <c r="QI533">
        <v>0.4</v>
      </c>
      <c r="QJ533">
        <f t="shared" si="277"/>
        <v>0.4</v>
      </c>
      <c r="QU533">
        <v>777199</v>
      </c>
      <c r="QX533">
        <v>0.41</v>
      </c>
      <c r="QY533">
        <f t="shared" si="278"/>
        <v>0.41</v>
      </c>
    </row>
    <row r="534" spans="12:467" x14ac:dyDescent="0.2">
      <c r="L534">
        <v>776845</v>
      </c>
      <c r="O534">
        <v>0.49</v>
      </c>
      <c r="P534">
        <f t="shared" si="248"/>
        <v>0.49</v>
      </c>
      <c r="AA534">
        <v>776845</v>
      </c>
      <c r="AD534">
        <v>0.45</v>
      </c>
      <c r="AE534">
        <f t="shared" si="249"/>
        <v>0.45</v>
      </c>
      <c r="AP534">
        <v>776845</v>
      </c>
      <c r="AS534">
        <v>0.41</v>
      </c>
      <c r="AT534">
        <f t="shared" si="250"/>
        <v>0.41</v>
      </c>
      <c r="BE534">
        <v>776845</v>
      </c>
      <c r="BH534">
        <v>0.46</v>
      </c>
      <c r="BI534">
        <f t="shared" si="251"/>
        <v>0.46</v>
      </c>
      <c r="BT534">
        <v>776845</v>
      </c>
      <c r="BW534">
        <v>0.56999999999999995</v>
      </c>
      <c r="BX534">
        <f t="shared" si="252"/>
        <v>0.56999999999999995</v>
      </c>
      <c r="CI534">
        <v>776845</v>
      </c>
      <c r="CL534">
        <v>0.47</v>
      </c>
      <c r="CM534">
        <f t="shared" si="253"/>
        <v>0.47</v>
      </c>
      <c r="CX534">
        <v>776845</v>
      </c>
      <c r="DA534">
        <v>0.41</v>
      </c>
      <c r="DB534">
        <f t="shared" si="254"/>
        <v>0.41</v>
      </c>
      <c r="DM534">
        <v>776845</v>
      </c>
      <c r="DP534">
        <v>0.46</v>
      </c>
      <c r="DQ534">
        <f t="shared" si="255"/>
        <v>0.46</v>
      </c>
      <c r="EB534">
        <v>776845</v>
      </c>
      <c r="EE534">
        <v>0.47</v>
      </c>
      <c r="EF534">
        <f t="shared" si="256"/>
        <v>0.47</v>
      </c>
      <c r="EQ534">
        <v>776845</v>
      </c>
      <c r="ET534">
        <v>0.47</v>
      </c>
      <c r="EU534">
        <f t="shared" si="257"/>
        <v>0.47</v>
      </c>
      <c r="FF534">
        <v>776845</v>
      </c>
      <c r="FI534">
        <v>0.46</v>
      </c>
      <c r="FJ534">
        <f t="shared" si="258"/>
        <v>0.46</v>
      </c>
      <c r="FU534">
        <v>776845</v>
      </c>
      <c r="FX534">
        <v>0.47</v>
      </c>
      <c r="FY534">
        <f t="shared" si="259"/>
        <v>0.47</v>
      </c>
      <c r="GJ534">
        <v>776845</v>
      </c>
      <c r="GM534">
        <v>0.43</v>
      </c>
      <c r="GN534">
        <f t="shared" si="260"/>
        <v>0.43</v>
      </c>
      <c r="GY534">
        <v>776845</v>
      </c>
      <c r="HB534">
        <v>0.44</v>
      </c>
      <c r="HC534">
        <f t="shared" si="261"/>
        <v>0.44</v>
      </c>
      <c r="HN534">
        <v>776845</v>
      </c>
      <c r="HQ534">
        <v>0.36</v>
      </c>
      <c r="HR534">
        <f t="shared" si="262"/>
        <v>0.36</v>
      </c>
      <c r="ID534">
        <v>777200</v>
      </c>
      <c r="IG534">
        <v>0.46</v>
      </c>
      <c r="IH534">
        <f t="shared" si="263"/>
        <v>0.46</v>
      </c>
      <c r="IS534">
        <v>777200</v>
      </c>
      <c r="IV534">
        <v>0.39</v>
      </c>
      <c r="IW534">
        <f t="shared" si="264"/>
        <v>0.39</v>
      </c>
      <c r="JH534">
        <v>777200</v>
      </c>
      <c r="JK534">
        <v>0.38</v>
      </c>
      <c r="JL534">
        <f t="shared" si="265"/>
        <v>0.38</v>
      </c>
      <c r="JW534">
        <v>777200</v>
      </c>
      <c r="JZ534">
        <v>0.4</v>
      </c>
      <c r="KA534">
        <f t="shared" si="266"/>
        <v>0.4</v>
      </c>
      <c r="KL534">
        <v>777200</v>
      </c>
      <c r="KO534">
        <v>0.34</v>
      </c>
      <c r="KP534">
        <f t="shared" si="267"/>
        <v>0.34</v>
      </c>
      <c r="LA534">
        <v>777200</v>
      </c>
      <c r="LD534">
        <v>0.4</v>
      </c>
      <c r="LE534">
        <f t="shared" si="268"/>
        <v>0.4</v>
      </c>
      <c r="LP534">
        <v>777200</v>
      </c>
      <c r="LS534">
        <v>0.43</v>
      </c>
      <c r="LT534">
        <f t="shared" si="269"/>
        <v>0.43</v>
      </c>
      <c r="ME534">
        <v>777200</v>
      </c>
      <c r="MH534">
        <v>0.39</v>
      </c>
      <c r="MI534">
        <f t="shared" si="270"/>
        <v>0.39</v>
      </c>
      <c r="MT534">
        <v>777200</v>
      </c>
      <c r="MW534">
        <v>0.34</v>
      </c>
      <c r="MX534">
        <f t="shared" si="271"/>
        <v>0.34</v>
      </c>
      <c r="NI534">
        <v>777200</v>
      </c>
      <c r="NL534">
        <v>0.42</v>
      </c>
      <c r="NM534">
        <f t="shared" si="272"/>
        <v>0.42</v>
      </c>
      <c r="NX534">
        <v>777200</v>
      </c>
      <c r="OA534">
        <v>0.44</v>
      </c>
      <c r="OB534">
        <f t="shared" si="273"/>
        <v>0.44</v>
      </c>
      <c r="OM534">
        <v>777200</v>
      </c>
      <c r="OP534">
        <v>0.44</v>
      </c>
      <c r="OQ534">
        <f t="shared" si="274"/>
        <v>0.44</v>
      </c>
      <c r="PB534">
        <v>777200</v>
      </c>
      <c r="PE534">
        <v>0.44</v>
      </c>
      <c r="PF534">
        <f t="shared" si="275"/>
        <v>0.44</v>
      </c>
      <c r="PQ534">
        <v>777200</v>
      </c>
      <c r="PT534">
        <v>0.45</v>
      </c>
      <c r="PU534">
        <f t="shared" si="276"/>
        <v>0.45</v>
      </c>
      <c r="QF534">
        <v>777200</v>
      </c>
      <c r="QI534">
        <v>0.37</v>
      </c>
      <c r="QJ534">
        <f t="shared" si="277"/>
        <v>0.37</v>
      </c>
      <c r="QU534">
        <v>777200</v>
      </c>
      <c r="QX534">
        <v>0.4</v>
      </c>
      <c r="QY534">
        <f t="shared" si="278"/>
        <v>0.4</v>
      </c>
    </row>
    <row r="535" spans="12:467" x14ac:dyDescent="0.2">
      <c r="L535">
        <v>776847</v>
      </c>
      <c r="O535">
        <v>0.52</v>
      </c>
      <c r="P535">
        <f t="shared" si="248"/>
        <v>0.52</v>
      </c>
      <c r="AA535">
        <v>776847</v>
      </c>
      <c r="AD535">
        <v>0.54</v>
      </c>
      <c r="AE535">
        <f t="shared" si="249"/>
        <v>0.54</v>
      </c>
      <c r="AP535">
        <v>776847</v>
      </c>
      <c r="AS535">
        <v>0.51</v>
      </c>
      <c r="AT535">
        <f t="shared" si="250"/>
        <v>0.51</v>
      </c>
      <c r="BE535">
        <v>776847</v>
      </c>
      <c r="BH535">
        <v>0.55000000000000004</v>
      </c>
      <c r="BI535">
        <f t="shared" si="251"/>
        <v>0.55000000000000004</v>
      </c>
      <c r="BT535">
        <v>776847</v>
      </c>
      <c r="BW535">
        <v>0.3</v>
      </c>
      <c r="BX535">
        <f t="shared" si="252"/>
        <v>0.3</v>
      </c>
      <c r="CI535">
        <v>776847</v>
      </c>
      <c r="CL535">
        <v>0.51</v>
      </c>
      <c r="CM535">
        <f t="shared" si="253"/>
        <v>0.51</v>
      </c>
      <c r="CX535">
        <v>776847</v>
      </c>
      <c r="DA535">
        <v>0.52</v>
      </c>
      <c r="DB535">
        <f t="shared" si="254"/>
        <v>0.52</v>
      </c>
      <c r="DM535">
        <v>776847</v>
      </c>
      <c r="DP535">
        <v>0.52</v>
      </c>
      <c r="DQ535">
        <f t="shared" si="255"/>
        <v>0.52</v>
      </c>
      <c r="EB535">
        <v>776847</v>
      </c>
      <c r="EE535">
        <v>0.52</v>
      </c>
      <c r="EF535">
        <f t="shared" si="256"/>
        <v>0.52</v>
      </c>
      <c r="EQ535">
        <v>776847</v>
      </c>
      <c r="ET535">
        <v>0.52</v>
      </c>
      <c r="EU535">
        <f t="shared" si="257"/>
        <v>0.52</v>
      </c>
      <c r="FF535">
        <v>776847</v>
      </c>
      <c r="FI535">
        <v>0.52</v>
      </c>
      <c r="FJ535">
        <f t="shared" si="258"/>
        <v>0.52</v>
      </c>
      <c r="FU535">
        <v>776847</v>
      </c>
      <c r="FX535">
        <v>0.52</v>
      </c>
      <c r="FY535">
        <f t="shared" si="259"/>
        <v>0.52</v>
      </c>
      <c r="GJ535">
        <v>776847</v>
      </c>
      <c r="GM535">
        <v>0.5</v>
      </c>
      <c r="GN535">
        <f t="shared" si="260"/>
        <v>0.5</v>
      </c>
      <c r="GY535">
        <v>776847</v>
      </c>
      <c r="HB535">
        <v>0.52</v>
      </c>
      <c r="HC535">
        <f t="shared" si="261"/>
        <v>0.52</v>
      </c>
      <c r="HN535">
        <v>776847</v>
      </c>
      <c r="HQ535">
        <v>0.52</v>
      </c>
      <c r="HR535">
        <f t="shared" si="262"/>
        <v>0.52</v>
      </c>
      <c r="ID535">
        <v>777201</v>
      </c>
      <c r="IG535">
        <v>0.47</v>
      </c>
      <c r="IH535">
        <f t="shared" si="263"/>
        <v>0.47</v>
      </c>
      <c r="IS535">
        <v>777201</v>
      </c>
      <c r="IV535">
        <v>0.5</v>
      </c>
      <c r="IW535">
        <f t="shared" si="264"/>
        <v>0.5</v>
      </c>
      <c r="JH535">
        <v>777201</v>
      </c>
      <c r="JK535">
        <v>0.49</v>
      </c>
      <c r="JL535">
        <f t="shared" si="265"/>
        <v>0.49</v>
      </c>
      <c r="JW535">
        <v>777201</v>
      </c>
      <c r="JZ535">
        <v>0.48</v>
      </c>
      <c r="KA535">
        <f t="shared" si="266"/>
        <v>0.48</v>
      </c>
      <c r="KL535">
        <v>777201</v>
      </c>
      <c r="KO535">
        <v>0.41</v>
      </c>
      <c r="KP535">
        <f t="shared" si="267"/>
        <v>0.41</v>
      </c>
      <c r="LA535">
        <v>777201</v>
      </c>
      <c r="LD535">
        <v>0.47</v>
      </c>
      <c r="LE535">
        <f t="shared" si="268"/>
        <v>0.47</v>
      </c>
      <c r="LP535">
        <v>777201</v>
      </c>
      <c r="LS535">
        <v>0.43</v>
      </c>
      <c r="LT535">
        <f t="shared" si="269"/>
        <v>0.43</v>
      </c>
      <c r="ME535">
        <v>777201</v>
      </c>
      <c r="MH535">
        <v>0.48</v>
      </c>
      <c r="MI535">
        <f t="shared" si="270"/>
        <v>0.48</v>
      </c>
      <c r="MT535">
        <v>777201</v>
      </c>
      <c r="MW535">
        <v>0.42</v>
      </c>
      <c r="MX535">
        <f t="shared" si="271"/>
        <v>0.42</v>
      </c>
      <c r="NI535">
        <v>777201</v>
      </c>
      <c r="NL535">
        <v>0.44</v>
      </c>
      <c r="NM535">
        <f t="shared" si="272"/>
        <v>0.44</v>
      </c>
      <c r="NX535">
        <v>777201</v>
      </c>
      <c r="OA535">
        <v>0.5</v>
      </c>
      <c r="OB535">
        <f t="shared" si="273"/>
        <v>0.5</v>
      </c>
      <c r="OM535">
        <v>777201</v>
      </c>
      <c r="OP535">
        <v>0.48</v>
      </c>
      <c r="OQ535">
        <f t="shared" si="274"/>
        <v>0.48</v>
      </c>
      <c r="PB535">
        <v>777201</v>
      </c>
      <c r="PE535">
        <v>0.48</v>
      </c>
      <c r="PF535">
        <f t="shared" si="275"/>
        <v>0.48</v>
      </c>
      <c r="PQ535">
        <v>777201</v>
      </c>
      <c r="PT535">
        <v>0.51</v>
      </c>
      <c r="PU535">
        <f t="shared" si="276"/>
        <v>0.51</v>
      </c>
      <c r="QF535">
        <v>777201</v>
      </c>
      <c r="QI535">
        <v>0.44</v>
      </c>
      <c r="QJ535">
        <f t="shared" si="277"/>
        <v>0.44</v>
      </c>
      <c r="QU535">
        <v>777201</v>
      </c>
      <c r="QX535">
        <v>0.47</v>
      </c>
      <c r="QY535">
        <f t="shared" si="278"/>
        <v>0.47</v>
      </c>
    </row>
    <row r="536" spans="12:467" x14ac:dyDescent="0.2">
      <c r="L536">
        <v>776849</v>
      </c>
      <c r="O536">
        <v>0.51</v>
      </c>
      <c r="P536">
        <f t="shared" si="248"/>
        <v>0.51</v>
      </c>
      <c r="AA536">
        <v>776849</v>
      </c>
      <c r="AD536">
        <v>0.53</v>
      </c>
      <c r="AE536">
        <f t="shared" si="249"/>
        <v>0.53</v>
      </c>
      <c r="AP536">
        <v>776849</v>
      </c>
      <c r="AS536">
        <v>0.53</v>
      </c>
      <c r="AT536">
        <f t="shared" si="250"/>
        <v>0.53</v>
      </c>
      <c r="BE536">
        <v>776849</v>
      </c>
      <c r="BH536">
        <v>0.57999999999999996</v>
      </c>
      <c r="BI536">
        <f t="shared" si="251"/>
        <v>0.57999999999999996</v>
      </c>
      <c r="BT536">
        <v>776849</v>
      </c>
      <c r="BW536">
        <v>0.42</v>
      </c>
      <c r="BX536">
        <f t="shared" si="252"/>
        <v>0.42</v>
      </c>
      <c r="CI536">
        <v>776849</v>
      </c>
      <c r="CL536">
        <v>0.51</v>
      </c>
      <c r="CM536">
        <f t="shared" si="253"/>
        <v>0.51</v>
      </c>
      <c r="CX536">
        <v>776849</v>
      </c>
      <c r="DA536">
        <v>0.49</v>
      </c>
      <c r="DB536">
        <f t="shared" si="254"/>
        <v>0.49</v>
      </c>
      <c r="DM536">
        <v>776849</v>
      </c>
      <c r="DP536">
        <v>0.51</v>
      </c>
      <c r="DQ536">
        <f t="shared" si="255"/>
        <v>0.51</v>
      </c>
      <c r="EB536">
        <v>776849</v>
      </c>
      <c r="EE536">
        <v>0.52</v>
      </c>
      <c r="EF536">
        <f t="shared" si="256"/>
        <v>0.52</v>
      </c>
      <c r="EQ536">
        <v>776849</v>
      </c>
      <c r="ET536">
        <v>0.52</v>
      </c>
      <c r="EU536">
        <f t="shared" si="257"/>
        <v>0.52</v>
      </c>
      <c r="FF536">
        <v>776849</v>
      </c>
      <c r="FI536">
        <v>0.48</v>
      </c>
      <c r="FJ536">
        <f t="shared" si="258"/>
        <v>0.48</v>
      </c>
      <c r="FU536">
        <v>776849</v>
      </c>
      <c r="FX536">
        <v>0.49</v>
      </c>
      <c r="FY536">
        <f t="shared" si="259"/>
        <v>0.49</v>
      </c>
      <c r="GJ536">
        <v>776849</v>
      </c>
      <c r="GM536">
        <v>0.49</v>
      </c>
      <c r="GN536">
        <f t="shared" si="260"/>
        <v>0.49</v>
      </c>
      <c r="GY536">
        <v>776849</v>
      </c>
      <c r="HB536">
        <v>0.49</v>
      </c>
      <c r="HC536">
        <f t="shared" si="261"/>
        <v>0.49</v>
      </c>
      <c r="HN536">
        <v>776849</v>
      </c>
      <c r="HQ536">
        <v>0.47</v>
      </c>
      <c r="HR536">
        <f t="shared" si="262"/>
        <v>0.47</v>
      </c>
      <c r="ID536">
        <v>777202</v>
      </c>
      <c r="IG536">
        <v>0.54</v>
      </c>
      <c r="IH536">
        <f t="shared" si="263"/>
        <v>0.54</v>
      </c>
      <c r="IS536">
        <v>777202</v>
      </c>
      <c r="IV536">
        <v>0.52</v>
      </c>
      <c r="IW536">
        <f t="shared" si="264"/>
        <v>0.52</v>
      </c>
      <c r="JH536">
        <v>777202</v>
      </c>
      <c r="JK536">
        <v>0.56000000000000005</v>
      </c>
      <c r="JL536">
        <f t="shared" si="265"/>
        <v>0.56000000000000005</v>
      </c>
      <c r="JW536">
        <v>777202</v>
      </c>
      <c r="JZ536">
        <v>0.55000000000000004</v>
      </c>
      <c r="KA536">
        <f t="shared" si="266"/>
        <v>0.55000000000000004</v>
      </c>
      <c r="KL536">
        <v>777202</v>
      </c>
      <c r="KO536">
        <v>0.55000000000000004</v>
      </c>
      <c r="KP536">
        <f t="shared" si="267"/>
        <v>0.55000000000000004</v>
      </c>
      <c r="LA536">
        <v>777202</v>
      </c>
      <c r="LD536">
        <v>0.54</v>
      </c>
      <c r="LE536">
        <f t="shared" si="268"/>
        <v>0.54</v>
      </c>
      <c r="LP536">
        <v>777202</v>
      </c>
      <c r="LS536">
        <v>0.54</v>
      </c>
      <c r="LT536">
        <f t="shared" si="269"/>
        <v>0.54</v>
      </c>
      <c r="ME536">
        <v>777202</v>
      </c>
      <c r="MH536">
        <v>0.55000000000000004</v>
      </c>
      <c r="MI536">
        <f t="shared" si="270"/>
        <v>0.55000000000000004</v>
      </c>
      <c r="MT536">
        <v>777202</v>
      </c>
      <c r="MW536">
        <v>0.62</v>
      </c>
      <c r="MX536">
        <f t="shared" si="271"/>
        <v>0.62</v>
      </c>
      <c r="NI536">
        <v>777202</v>
      </c>
      <c r="NL536">
        <v>0.52</v>
      </c>
      <c r="NM536">
        <f t="shared" si="272"/>
        <v>0.52</v>
      </c>
      <c r="NX536">
        <v>777202</v>
      </c>
      <c r="OA536">
        <v>0.53</v>
      </c>
      <c r="OB536">
        <f t="shared" si="273"/>
        <v>0.53</v>
      </c>
      <c r="OM536">
        <v>777202</v>
      </c>
      <c r="OP536">
        <v>0.52</v>
      </c>
      <c r="OQ536">
        <f t="shared" si="274"/>
        <v>0.52</v>
      </c>
      <c r="PB536">
        <v>777202</v>
      </c>
      <c r="PE536">
        <v>0.51</v>
      </c>
      <c r="PF536">
        <f t="shared" si="275"/>
        <v>0.51</v>
      </c>
      <c r="PQ536">
        <v>777202</v>
      </c>
      <c r="PT536">
        <v>0.51</v>
      </c>
      <c r="PU536">
        <f t="shared" si="276"/>
        <v>0.51</v>
      </c>
      <c r="QF536">
        <v>777202</v>
      </c>
      <c r="QI536">
        <v>0.49</v>
      </c>
      <c r="QJ536">
        <f t="shared" si="277"/>
        <v>0.49</v>
      </c>
      <c r="QU536">
        <v>777202</v>
      </c>
      <c r="QX536">
        <v>0.52</v>
      </c>
      <c r="QY536">
        <f t="shared" si="278"/>
        <v>0.52</v>
      </c>
    </row>
    <row r="537" spans="12:467" x14ac:dyDescent="0.2">
      <c r="L537">
        <v>776850</v>
      </c>
      <c r="O537">
        <v>0.4</v>
      </c>
      <c r="P537">
        <f t="shared" si="248"/>
        <v>0.4</v>
      </c>
      <c r="AA537">
        <v>776850</v>
      </c>
      <c r="AD537">
        <v>0.27</v>
      </c>
      <c r="AE537">
        <f t="shared" si="249"/>
        <v>0.27</v>
      </c>
      <c r="AP537">
        <v>776850</v>
      </c>
      <c r="AS537">
        <v>0.24</v>
      </c>
      <c r="AT537">
        <f t="shared" si="250"/>
        <v>0.24</v>
      </c>
      <c r="BE537">
        <v>776850</v>
      </c>
      <c r="BH537">
        <v>0.28999999999999998</v>
      </c>
      <c r="BI537">
        <f t="shared" si="251"/>
        <v>0.28999999999999998</v>
      </c>
      <c r="BT537">
        <v>776850</v>
      </c>
      <c r="BW537">
        <v>0.21</v>
      </c>
      <c r="BX537">
        <f t="shared" si="252"/>
        <v>0.21</v>
      </c>
      <c r="CI537">
        <v>776850</v>
      </c>
      <c r="CL537">
        <v>0.4</v>
      </c>
      <c r="CM537">
        <f t="shared" si="253"/>
        <v>0.4</v>
      </c>
      <c r="CX537">
        <v>776850</v>
      </c>
      <c r="DA537">
        <v>0.44</v>
      </c>
      <c r="DB537">
        <f t="shared" si="254"/>
        <v>0.44</v>
      </c>
      <c r="DM537">
        <v>776850</v>
      </c>
      <c r="DP537">
        <v>0.39</v>
      </c>
      <c r="DQ537">
        <f t="shared" si="255"/>
        <v>0.39</v>
      </c>
      <c r="EB537">
        <v>776850</v>
      </c>
      <c r="EE537">
        <v>0.42</v>
      </c>
      <c r="EF537">
        <f t="shared" si="256"/>
        <v>0.42</v>
      </c>
      <c r="EQ537">
        <v>776850</v>
      </c>
      <c r="ET537">
        <v>0.42</v>
      </c>
      <c r="EU537">
        <f t="shared" si="257"/>
        <v>0.42</v>
      </c>
      <c r="FF537">
        <v>776850</v>
      </c>
      <c r="FI537">
        <v>0.45</v>
      </c>
      <c r="FJ537">
        <f t="shared" si="258"/>
        <v>0.45</v>
      </c>
      <c r="FU537">
        <v>776850</v>
      </c>
      <c r="FX537">
        <v>0.44</v>
      </c>
      <c r="FY537">
        <f t="shared" si="259"/>
        <v>0.44</v>
      </c>
      <c r="GJ537">
        <v>776850</v>
      </c>
      <c r="GM537">
        <v>0.4</v>
      </c>
      <c r="GN537">
        <f t="shared" si="260"/>
        <v>0.4</v>
      </c>
      <c r="GY537">
        <v>776850</v>
      </c>
      <c r="HB537">
        <v>0.4</v>
      </c>
      <c r="HC537">
        <f t="shared" si="261"/>
        <v>0.4</v>
      </c>
      <c r="HN537">
        <v>776850</v>
      </c>
      <c r="HQ537">
        <v>0.33</v>
      </c>
      <c r="HR537">
        <f t="shared" si="262"/>
        <v>0.33</v>
      </c>
      <c r="ID537">
        <v>777203</v>
      </c>
      <c r="IG537">
        <v>0.51</v>
      </c>
      <c r="IH537">
        <f t="shared" si="263"/>
        <v>0.51</v>
      </c>
      <c r="IS537">
        <v>777203</v>
      </c>
      <c r="IV537">
        <v>0.53</v>
      </c>
      <c r="IW537">
        <f t="shared" si="264"/>
        <v>0.53</v>
      </c>
      <c r="JH537">
        <v>777203</v>
      </c>
      <c r="JK537">
        <v>0.54</v>
      </c>
      <c r="JL537">
        <f t="shared" si="265"/>
        <v>0.54</v>
      </c>
      <c r="JW537">
        <v>777203</v>
      </c>
      <c r="JZ537">
        <v>0.52</v>
      </c>
      <c r="KA537">
        <f t="shared" si="266"/>
        <v>0.52</v>
      </c>
      <c r="KL537">
        <v>777203</v>
      </c>
      <c r="KO537">
        <v>0.56999999999999995</v>
      </c>
      <c r="KP537">
        <f t="shared" si="267"/>
        <v>0.56999999999999995</v>
      </c>
      <c r="LA537">
        <v>777203</v>
      </c>
      <c r="LD537">
        <v>0.52</v>
      </c>
      <c r="LE537">
        <f t="shared" si="268"/>
        <v>0.52</v>
      </c>
      <c r="LP537">
        <v>777203</v>
      </c>
      <c r="LS537">
        <v>0.53</v>
      </c>
      <c r="LT537">
        <f t="shared" si="269"/>
        <v>0.53</v>
      </c>
      <c r="ME537">
        <v>777203</v>
      </c>
      <c r="MH537">
        <v>0.56000000000000005</v>
      </c>
      <c r="MI537">
        <f t="shared" si="270"/>
        <v>0.56000000000000005</v>
      </c>
      <c r="MT537">
        <v>777203</v>
      </c>
      <c r="MW537">
        <v>0.6</v>
      </c>
      <c r="MX537">
        <f t="shared" si="271"/>
        <v>0.6</v>
      </c>
      <c r="NI537">
        <v>777203</v>
      </c>
      <c r="NL537">
        <v>0.53</v>
      </c>
      <c r="NM537">
        <f t="shared" si="272"/>
        <v>0.53</v>
      </c>
      <c r="NX537">
        <v>777203</v>
      </c>
      <c r="OA537">
        <v>0.48</v>
      </c>
      <c r="OB537">
        <f t="shared" si="273"/>
        <v>0.48</v>
      </c>
      <c r="OM537">
        <v>777203</v>
      </c>
      <c r="OP537">
        <v>0.52</v>
      </c>
      <c r="OQ537">
        <f t="shared" si="274"/>
        <v>0.52</v>
      </c>
      <c r="PB537">
        <v>777203</v>
      </c>
      <c r="PE537">
        <v>0.5</v>
      </c>
      <c r="PF537">
        <f t="shared" si="275"/>
        <v>0.5</v>
      </c>
      <c r="PQ537">
        <v>777203</v>
      </c>
      <c r="PT537">
        <v>0.53</v>
      </c>
      <c r="PU537">
        <f t="shared" si="276"/>
        <v>0.53</v>
      </c>
      <c r="QF537">
        <v>777203</v>
      </c>
      <c r="QI537">
        <v>0.54</v>
      </c>
      <c r="QJ537">
        <f t="shared" si="277"/>
        <v>0.54</v>
      </c>
      <c r="QU537">
        <v>777203</v>
      </c>
      <c r="QX537">
        <v>0.53</v>
      </c>
      <c r="QY537">
        <f t="shared" si="278"/>
        <v>0.53</v>
      </c>
    </row>
    <row r="538" spans="12:467" x14ac:dyDescent="0.2">
      <c r="L538">
        <v>776853</v>
      </c>
      <c r="O538">
        <v>0.53</v>
      </c>
      <c r="P538">
        <f t="shared" si="248"/>
        <v>0.53</v>
      </c>
      <c r="AA538">
        <v>776853</v>
      </c>
      <c r="AD538">
        <v>0.42</v>
      </c>
      <c r="AE538">
        <f t="shared" si="249"/>
        <v>0.42</v>
      </c>
      <c r="AP538">
        <v>776853</v>
      </c>
      <c r="AS538">
        <v>0.34</v>
      </c>
      <c r="AT538">
        <f t="shared" si="250"/>
        <v>0.34</v>
      </c>
      <c r="BE538">
        <v>776853</v>
      </c>
      <c r="BH538">
        <v>0.46</v>
      </c>
      <c r="BI538">
        <f t="shared" si="251"/>
        <v>0.46</v>
      </c>
      <c r="BT538">
        <v>776853</v>
      </c>
      <c r="BW538">
        <v>0.7</v>
      </c>
      <c r="BX538">
        <f t="shared" si="252"/>
        <v>0.7</v>
      </c>
      <c r="CI538">
        <v>776853</v>
      </c>
      <c r="CL538">
        <v>0.45</v>
      </c>
      <c r="CM538">
        <f t="shared" si="253"/>
        <v>0.45</v>
      </c>
      <c r="CX538">
        <v>776853</v>
      </c>
      <c r="DA538">
        <v>0.49</v>
      </c>
      <c r="DB538">
        <f t="shared" si="254"/>
        <v>0.49</v>
      </c>
      <c r="DM538">
        <v>776853</v>
      </c>
      <c r="DP538">
        <v>0.5</v>
      </c>
      <c r="DQ538">
        <f t="shared" si="255"/>
        <v>0.5</v>
      </c>
      <c r="EB538">
        <v>776853</v>
      </c>
      <c r="EE538">
        <v>0.5</v>
      </c>
      <c r="EF538">
        <f t="shared" si="256"/>
        <v>0.5</v>
      </c>
      <c r="EQ538">
        <v>776853</v>
      </c>
      <c r="ET538">
        <v>0.5</v>
      </c>
      <c r="EU538">
        <f t="shared" si="257"/>
        <v>0.5</v>
      </c>
      <c r="FF538">
        <v>776853</v>
      </c>
      <c r="FI538">
        <v>0.48</v>
      </c>
      <c r="FJ538">
        <f t="shared" si="258"/>
        <v>0.48</v>
      </c>
      <c r="FU538">
        <v>776853</v>
      </c>
      <c r="FX538">
        <v>0.5</v>
      </c>
      <c r="FY538">
        <f t="shared" si="259"/>
        <v>0.5</v>
      </c>
      <c r="GJ538">
        <v>776853</v>
      </c>
      <c r="GM538">
        <v>0.46</v>
      </c>
      <c r="GN538">
        <f t="shared" si="260"/>
        <v>0.46</v>
      </c>
      <c r="GY538">
        <v>776853</v>
      </c>
      <c r="HB538">
        <v>0.57999999999999996</v>
      </c>
      <c r="HC538">
        <f t="shared" si="261"/>
        <v>0.57999999999999996</v>
      </c>
      <c r="HN538">
        <v>776853</v>
      </c>
      <c r="HQ538">
        <v>0.42</v>
      </c>
      <c r="HR538">
        <f t="shared" si="262"/>
        <v>0.42</v>
      </c>
      <c r="ID538">
        <v>777204</v>
      </c>
      <c r="IG538">
        <v>0.55000000000000004</v>
      </c>
      <c r="IH538">
        <f t="shared" si="263"/>
        <v>0.55000000000000004</v>
      </c>
      <c r="IS538">
        <v>777204</v>
      </c>
      <c r="IV538">
        <v>0.51</v>
      </c>
      <c r="IW538">
        <f t="shared" si="264"/>
        <v>0.51</v>
      </c>
      <c r="JH538">
        <v>777204</v>
      </c>
      <c r="JK538">
        <v>0.52</v>
      </c>
      <c r="JL538">
        <f t="shared" si="265"/>
        <v>0.52</v>
      </c>
      <c r="JW538">
        <v>777204</v>
      </c>
      <c r="JZ538">
        <v>0.54</v>
      </c>
      <c r="KA538">
        <f t="shared" si="266"/>
        <v>0.54</v>
      </c>
      <c r="KL538">
        <v>777204</v>
      </c>
      <c r="KO538">
        <v>0.43</v>
      </c>
      <c r="KP538">
        <f t="shared" si="267"/>
        <v>0.43</v>
      </c>
      <c r="LA538">
        <v>777204</v>
      </c>
      <c r="LD538">
        <v>0.52</v>
      </c>
      <c r="LE538">
        <f t="shared" si="268"/>
        <v>0.52</v>
      </c>
      <c r="LP538">
        <v>777204</v>
      </c>
      <c r="LS538">
        <v>0.53</v>
      </c>
      <c r="LT538">
        <f t="shared" si="269"/>
        <v>0.53</v>
      </c>
      <c r="ME538">
        <v>777204</v>
      </c>
      <c r="MH538">
        <v>0.55000000000000004</v>
      </c>
      <c r="MI538">
        <f t="shared" si="270"/>
        <v>0.55000000000000004</v>
      </c>
      <c r="MT538">
        <v>777204</v>
      </c>
      <c r="MW538">
        <v>0.54</v>
      </c>
      <c r="MX538">
        <f t="shared" si="271"/>
        <v>0.54</v>
      </c>
      <c r="NI538">
        <v>777204</v>
      </c>
      <c r="NL538">
        <v>0.52</v>
      </c>
      <c r="NM538">
        <f t="shared" si="272"/>
        <v>0.52</v>
      </c>
      <c r="NX538">
        <v>777204</v>
      </c>
      <c r="OA538">
        <v>0.49</v>
      </c>
      <c r="OB538">
        <f t="shared" si="273"/>
        <v>0.49</v>
      </c>
      <c r="OM538">
        <v>777204</v>
      </c>
      <c r="OP538">
        <v>0.54</v>
      </c>
      <c r="OQ538">
        <f t="shared" si="274"/>
        <v>0.54</v>
      </c>
      <c r="PB538">
        <v>777204</v>
      </c>
      <c r="PE538">
        <v>0.53</v>
      </c>
      <c r="PF538">
        <f t="shared" si="275"/>
        <v>0.53</v>
      </c>
      <c r="PQ538">
        <v>777204</v>
      </c>
      <c r="PT538">
        <v>0.56000000000000005</v>
      </c>
      <c r="PU538">
        <f t="shared" si="276"/>
        <v>0.56000000000000005</v>
      </c>
      <c r="QF538">
        <v>777204</v>
      </c>
      <c r="QI538">
        <v>0.53</v>
      </c>
      <c r="QJ538">
        <f t="shared" si="277"/>
        <v>0.53</v>
      </c>
      <c r="QU538">
        <v>777204</v>
      </c>
      <c r="QX538">
        <v>0.53</v>
      </c>
      <c r="QY538">
        <f t="shared" si="278"/>
        <v>0.53</v>
      </c>
    </row>
    <row r="539" spans="12:467" x14ac:dyDescent="0.2">
      <c r="L539">
        <v>776856</v>
      </c>
      <c r="O539">
        <v>0.54</v>
      </c>
      <c r="P539">
        <f t="shared" si="248"/>
        <v>0.54</v>
      </c>
      <c r="AA539">
        <v>776856</v>
      </c>
      <c r="AD539">
        <v>0.49</v>
      </c>
      <c r="AE539">
        <f t="shared" si="249"/>
        <v>0.49</v>
      </c>
      <c r="AP539">
        <v>776856</v>
      </c>
      <c r="AS539">
        <v>0.37</v>
      </c>
      <c r="AT539">
        <f t="shared" si="250"/>
        <v>0.37</v>
      </c>
      <c r="BE539">
        <v>776856</v>
      </c>
      <c r="BH539">
        <v>0.51</v>
      </c>
      <c r="BI539">
        <f t="shared" si="251"/>
        <v>0.51</v>
      </c>
      <c r="BT539">
        <v>776856</v>
      </c>
      <c r="BW539">
        <v>0.28000000000000003</v>
      </c>
      <c r="BX539">
        <f t="shared" si="252"/>
        <v>0.28000000000000003</v>
      </c>
      <c r="CI539">
        <v>776856</v>
      </c>
      <c r="CL539">
        <v>0.56000000000000005</v>
      </c>
      <c r="CM539">
        <f t="shared" si="253"/>
        <v>0.56000000000000005</v>
      </c>
      <c r="CX539">
        <v>776856</v>
      </c>
      <c r="DA539">
        <v>0.56000000000000005</v>
      </c>
      <c r="DB539">
        <f t="shared" si="254"/>
        <v>0.56000000000000005</v>
      </c>
      <c r="DM539">
        <v>776856</v>
      </c>
      <c r="DP539">
        <v>0.56000000000000005</v>
      </c>
      <c r="DQ539">
        <f t="shared" si="255"/>
        <v>0.56000000000000005</v>
      </c>
      <c r="EB539">
        <v>776856</v>
      </c>
      <c r="EE539">
        <v>0.56000000000000005</v>
      </c>
      <c r="EF539">
        <f t="shared" si="256"/>
        <v>0.56000000000000005</v>
      </c>
      <c r="EQ539">
        <v>776856</v>
      </c>
      <c r="ET539">
        <v>0.56000000000000005</v>
      </c>
      <c r="EU539">
        <f t="shared" si="257"/>
        <v>0.56000000000000005</v>
      </c>
      <c r="FF539">
        <v>776856</v>
      </c>
      <c r="FI539">
        <v>0.56000000000000005</v>
      </c>
      <c r="FJ539">
        <f t="shared" si="258"/>
        <v>0.56000000000000005</v>
      </c>
      <c r="FU539">
        <v>776856</v>
      </c>
      <c r="FX539">
        <v>0.54</v>
      </c>
      <c r="FY539">
        <f t="shared" si="259"/>
        <v>0.54</v>
      </c>
      <c r="GJ539">
        <v>776856</v>
      </c>
      <c r="GM539">
        <v>0.55000000000000004</v>
      </c>
      <c r="GN539">
        <f t="shared" si="260"/>
        <v>0.55000000000000004</v>
      </c>
      <c r="GY539">
        <v>776856</v>
      </c>
      <c r="HB539">
        <v>0.56999999999999995</v>
      </c>
      <c r="HC539">
        <f t="shared" si="261"/>
        <v>0.56999999999999995</v>
      </c>
      <c r="HN539">
        <v>776856</v>
      </c>
      <c r="HQ539">
        <v>0.56000000000000005</v>
      </c>
      <c r="HR539">
        <f t="shared" si="262"/>
        <v>0.56000000000000005</v>
      </c>
      <c r="ID539">
        <v>777208</v>
      </c>
      <c r="IG539">
        <v>0.52</v>
      </c>
      <c r="IH539">
        <f t="shared" si="263"/>
        <v>0.52</v>
      </c>
      <c r="IS539">
        <v>777208</v>
      </c>
      <c r="IV539">
        <v>0.54</v>
      </c>
      <c r="IW539">
        <f t="shared" si="264"/>
        <v>0.54</v>
      </c>
      <c r="JH539">
        <v>777208</v>
      </c>
      <c r="JK539">
        <v>0.53</v>
      </c>
      <c r="JL539">
        <f t="shared" si="265"/>
        <v>0.53</v>
      </c>
      <c r="JW539">
        <v>777208</v>
      </c>
      <c r="JZ539">
        <v>0.5</v>
      </c>
      <c r="KA539">
        <f t="shared" si="266"/>
        <v>0.5</v>
      </c>
      <c r="KL539">
        <v>777208</v>
      </c>
      <c r="KO539">
        <v>0.48</v>
      </c>
      <c r="KP539">
        <f t="shared" si="267"/>
        <v>0.48</v>
      </c>
      <c r="LA539">
        <v>777208</v>
      </c>
      <c r="LD539">
        <v>0.53</v>
      </c>
      <c r="LE539">
        <f t="shared" si="268"/>
        <v>0.53</v>
      </c>
      <c r="LP539">
        <v>777208</v>
      </c>
      <c r="LS539">
        <v>0.51</v>
      </c>
      <c r="LT539">
        <f t="shared" si="269"/>
        <v>0.51</v>
      </c>
      <c r="ME539">
        <v>777208</v>
      </c>
      <c r="MH539">
        <v>0.52</v>
      </c>
      <c r="MI539">
        <f t="shared" si="270"/>
        <v>0.52</v>
      </c>
      <c r="MT539">
        <v>777208</v>
      </c>
      <c r="MW539">
        <v>0.51</v>
      </c>
      <c r="MX539">
        <f t="shared" si="271"/>
        <v>0.51</v>
      </c>
      <c r="NI539">
        <v>777208</v>
      </c>
      <c r="NL539">
        <v>0.53</v>
      </c>
      <c r="NM539">
        <f t="shared" si="272"/>
        <v>0.53</v>
      </c>
      <c r="NX539">
        <v>777208</v>
      </c>
      <c r="OA539">
        <v>0.52</v>
      </c>
      <c r="OB539">
        <f t="shared" si="273"/>
        <v>0.52</v>
      </c>
      <c r="OM539">
        <v>777208</v>
      </c>
      <c r="OP539">
        <v>0.53</v>
      </c>
      <c r="OQ539">
        <f t="shared" si="274"/>
        <v>0.53</v>
      </c>
      <c r="PB539">
        <v>777208</v>
      </c>
      <c r="PE539">
        <v>0.53</v>
      </c>
      <c r="PF539">
        <f t="shared" si="275"/>
        <v>0.53</v>
      </c>
      <c r="PQ539">
        <v>777208</v>
      </c>
      <c r="PT539">
        <v>0.56999999999999995</v>
      </c>
      <c r="PU539">
        <f t="shared" si="276"/>
        <v>0.56999999999999995</v>
      </c>
      <c r="QF539">
        <v>777208</v>
      </c>
      <c r="QI539">
        <v>0.55000000000000004</v>
      </c>
      <c r="QJ539">
        <f t="shared" si="277"/>
        <v>0.55000000000000004</v>
      </c>
      <c r="QU539">
        <v>777208</v>
      </c>
      <c r="QX539">
        <v>0.51</v>
      </c>
      <c r="QY539">
        <f t="shared" si="278"/>
        <v>0.51</v>
      </c>
    </row>
    <row r="540" spans="12:467" x14ac:dyDescent="0.2">
      <c r="L540">
        <v>776837</v>
      </c>
      <c r="O540">
        <v>0.41</v>
      </c>
      <c r="P540">
        <f t="shared" si="248"/>
        <v>0.41</v>
      </c>
      <c r="AA540">
        <v>776837</v>
      </c>
      <c r="AD540">
        <v>0.33</v>
      </c>
      <c r="AE540">
        <f t="shared" si="249"/>
        <v>0.33</v>
      </c>
      <c r="AP540">
        <v>776837</v>
      </c>
      <c r="AS540">
        <v>0.25</v>
      </c>
      <c r="AT540">
        <f t="shared" si="250"/>
        <v>0.25</v>
      </c>
      <c r="BE540">
        <v>776837</v>
      </c>
      <c r="BH540">
        <v>0.32</v>
      </c>
      <c r="BI540">
        <f t="shared" si="251"/>
        <v>0.32</v>
      </c>
      <c r="BT540">
        <v>776837</v>
      </c>
      <c r="BW540">
        <v>0.22</v>
      </c>
      <c r="BX540">
        <f t="shared" si="252"/>
        <v>0.22</v>
      </c>
      <c r="CI540">
        <v>776837</v>
      </c>
      <c r="CL540">
        <v>0.38</v>
      </c>
      <c r="CM540">
        <f t="shared" si="253"/>
        <v>0.38</v>
      </c>
      <c r="CX540">
        <v>776837</v>
      </c>
      <c r="DA540">
        <v>0.41</v>
      </c>
      <c r="DB540">
        <f t="shared" si="254"/>
        <v>0.41</v>
      </c>
      <c r="DM540">
        <v>776837</v>
      </c>
      <c r="DP540">
        <v>0.38</v>
      </c>
      <c r="DQ540">
        <f t="shared" si="255"/>
        <v>0.38</v>
      </c>
      <c r="EB540">
        <v>776837</v>
      </c>
      <c r="EE540">
        <v>0.39</v>
      </c>
      <c r="EF540">
        <f t="shared" si="256"/>
        <v>0.39</v>
      </c>
      <c r="EQ540">
        <v>776837</v>
      </c>
      <c r="ET540">
        <v>0.39</v>
      </c>
      <c r="EU540">
        <f t="shared" si="257"/>
        <v>0.39</v>
      </c>
      <c r="FF540">
        <v>776837</v>
      </c>
      <c r="FI540">
        <v>0.42</v>
      </c>
      <c r="FJ540">
        <f t="shared" si="258"/>
        <v>0.42</v>
      </c>
      <c r="FU540">
        <v>776837</v>
      </c>
      <c r="FX540">
        <v>0.44</v>
      </c>
      <c r="FY540">
        <f t="shared" si="259"/>
        <v>0.44</v>
      </c>
      <c r="GJ540">
        <v>776837</v>
      </c>
      <c r="GM540">
        <v>0.4</v>
      </c>
      <c r="GN540">
        <f t="shared" si="260"/>
        <v>0.4</v>
      </c>
      <c r="GY540">
        <v>776837</v>
      </c>
      <c r="HB540">
        <v>0.42</v>
      </c>
      <c r="HC540">
        <f t="shared" si="261"/>
        <v>0.42</v>
      </c>
      <c r="HN540">
        <v>776837</v>
      </c>
      <c r="HQ540">
        <v>0.33</v>
      </c>
      <c r="HR540">
        <f t="shared" si="262"/>
        <v>0.33</v>
      </c>
      <c r="ID540">
        <v>777211</v>
      </c>
      <c r="IG540">
        <v>0.5</v>
      </c>
      <c r="IH540">
        <f t="shared" si="263"/>
        <v>0.5</v>
      </c>
      <c r="IS540">
        <v>777211</v>
      </c>
      <c r="IV540">
        <v>0.49</v>
      </c>
      <c r="IW540">
        <f t="shared" si="264"/>
        <v>0.49</v>
      </c>
      <c r="JH540">
        <v>777211</v>
      </c>
      <c r="JK540">
        <v>0.46</v>
      </c>
      <c r="JL540">
        <f t="shared" si="265"/>
        <v>0.46</v>
      </c>
      <c r="JW540">
        <v>777211</v>
      </c>
      <c r="JZ540">
        <v>0.48</v>
      </c>
      <c r="KA540">
        <f t="shared" si="266"/>
        <v>0.48</v>
      </c>
      <c r="KL540">
        <v>777211</v>
      </c>
      <c r="KO540">
        <v>0.56999999999999995</v>
      </c>
      <c r="KP540">
        <f t="shared" si="267"/>
        <v>0.56999999999999995</v>
      </c>
      <c r="LA540">
        <v>777211</v>
      </c>
      <c r="LD540">
        <v>0.49</v>
      </c>
      <c r="LE540">
        <f t="shared" si="268"/>
        <v>0.49</v>
      </c>
      <c r="LP540">
        <v>777211</v>
      </c>
      <c r="LS540">
        <v>0.47</v>
      </c>
      <c r="LT540">
        <f t="shared" si="269"/>
        <v>0.47</v>
      </c>
      <c r="ME540">
        <v>777211</v>
      </c>
      <c r="MH540">
        <v>0.47</v>
      </c>
      <c r="MI540">
        <f t="shared" si="270"/>
        <v>0.47</v>
      </c>
      <c r="MT540">
        <v>777211</v>
      </c>
      <c r="MW540">
        <v>0.59</v>
      </c>
      <c r="MX540">
        <f t="shared" si="271"/>
        <v>0.59</v>
      </c>
      <c r="NI540">
        <v>777211</v>
      </c>
      <c r="NL540">
        <v>0.47</v>
      </c>
      <c r="NM540">
        <f t="shared" si="272"/>
        <v>0.47</v>
      </c>
      <c r="NX540">
        <v>777211</v>
      </c>
      <c r="OA540">
        <v>0.53</v>
      </c>
      <c r="OB540">
        <f t="shared" si="273"/>
        <v>0.53</v>
      </c>
      <c r="OM540">
        <v>777211</v>
      </c>
      <c r="OP540">
        <v>0.48</v>
      </c>
      <c r="OQ540">
        <f t="shared" si="274"/>
        <v>0.48</v>
      </c>
      <c r="PB540">
        <v>777211</v>
      </c>
      <c r="PE540">
        <v>0.49</v>
      </c>
      <c r="PF540">
        <f t="shared" si="275"/>
        <v>0.49</v>
      </c>
      <c r="PQ540">
        <v>777211</v>
      </c>
      <c r="PT540">
        <v>0.46</v>
      </c>
      <c r="PU540">
        <f t="shared" si="276"/>
        <v>0.46</v>
      </c>
      <c r="QF540">
        <v>777211</v>
      </c>
      <c r="QI540">
        <v>0.47</v>
      </c>
      <c r="QJ540">
        <f t="shared" si="277"/>
        <v>0.47</v>
      </c>
      <c r="QU540">
        <v>777211</v>
      </c>
      <c r="QX540">
        <v>0.48</v>
      </c>
      <c r="QY540">
        <f t="shared" si="278"/>
        <v>0.48</v>
      </c>
    </row>
    <row r="541" spans="12:467" x14ac:dyDescent="0.2">
      <c r="L541">
        <v>776840</v>
      </c>
      <c r="O541">
        <v>0.54</v>
      </c>
      <c r="P541">
        <f t="shared" si="248"/>
        <v>0.54</v>
      </c>
      <c r="AA541">
        <v>776840</v>
      </c>
      <c r="AD541">
        <v>0.5</v>
      </c>
      <c r="AE541">
        <f t="shared" si="249"/>
        <v>0.5</v>
      </c>
      <c r="AP541">
        <v>776840</v>
      </c>
      <c r="AS541">
        <v>0.39</v>
      </c>
      <c r="AT541">
        <f t="shared" si="250"/>
        <v>0.39</v>
      </c>
      <c r="BE541">
        <v>776840</v>
      </c>
      <c r="BH541">
        <v>0.52</v>
      </c>
      <c r="BI541">
        <f t="shared" si="251"/>
        <v>0.52</v>
      </c>
      <c r="BT541">
        <v>776840</v>
      </c>
      <c r="BW541">
        <v>0.36</v>
      </c>
      <c r="BX541">
        <f t="shared" si="252"/>
        <v>0.36</v>
      </c>
      <c r="CI541">
        <v>776840</v>
      </c>
      <c r="CL541">
        <v>0.53</v>
      </c>
      <c r="CM541">
        <f t="shared" si="253"/>
        <v>0.53</v>
      </c>
      <c r="CX541">
        <v>776840</v>
      </c>
      <c r="DA541">
        <v>0.53</v>
      </c>
      <c r="DB541">
        <f t="shared" si="254"/>
        <v>0.53</v>
      </c>
      <c r="DM541">
        <v>776840</v>
      </c>
      <c r="DP541">
        <v>0.53</v>
      </c>
      <c r="DQ541">
        <f t="shared" si="255"/>
        <v>0.53</v>
      </c>
      <c r="EB541">
        <v>776840</v>
      </c>
      <c r="EE541">
        <v>0.51</v>
      </c>
      <c r="EF541">
        <f t="shared" si="256"/>
        <v>0.51</v>
      </c>
      <c r="EQ541">
        <v>776840</v>
      </c>
      <c r="ET541">
        <v>0.51</v>
      </c>
      <c r="EU541">
        <f t="shared" si="257"/>
        <v>0.51</v>
      </c>
      <c r="FF541">
        <v>776840</v>
      </c>
      <c r="FI541">
        <v>0.54</v>
      </c>
      <c r="FJ541">
        <f t="shared" si="258"/>
        <v>0.54</v>
      </c>
      <c r="FU541">
        <v>776840</v>
      </c>
      <c r="FX541">
        <v>0.54</v>
      </c>
      <c r="FY541">
        <f t="shared" si="259"/>
        <v>0.54</v>
      </c>
      <c r="GJ541">
        <v>776840</v>
      </c>
      <c r="GM541">
        <v>0.51</v>
      </c>
      <c r="GN541">
        <f t="shared" si="260"/>
        <v>0.51</v>
      </c>
      <c r="GY541">
        <v>776840</v>
      </c>
      <c r="HB541">
        <v>0.57999999999999996</v>
      </c>
      <c r="HC541">
        <f t="shared" si="261"/>
        <v>0.57999999999999996</v>
      </c>
      <c r="HN541">
        <v>776840</v>
      </c>
      <c r="HQ541">
        <v>0.51</v>
      </c>
      <c r="HR541">
        <f t="shared" si="262"/>
        <v>0.51</v>
      </c>
      <c r="ID541">
        <v>777212</v>
      </c>
      <c r="IG541">
        <v>0.4</v>
      </c>
      <c r="IH541">
        <f t="shared" si="263"/>
        <v>0.4</v>
      </c>
      <c r="IS541">
        <v>777212</v>
      </c>
      <c r="IV541">
        <v>0.41</v>
      </c>
      <c r="IW541">
        <f t="shared" si="264"/>
        <v>0.41</v>
      </c>
      <c r="JH541">
        <v>777212</v>
      </c>
      <c r="JK541">
        <v>0.39</v>
      </c>
      <c r="JL541">
        <f t="shared" si="265"/>
        <v>0.39</v>
      </c>
      <c r="JW541">
        <v>777212</v>
      </c>
      <c r="JZ541">
        <v>0.41</v>
      </c>
      <c r="KA541">
        <f t="shared" si="266"/>
        <v>0.41</v>
      </c>
      <c r="KL541">
        <v>777212</v>
      </c>
      <c r="KO541">
        <v>0.41</v>
      </c>
      <c r="KP541">
        <f t="shared" si="267"/>
        <v>0.41</v>
      </c>
      <c r="LA541">
        <v>777212</v>
      </c>
      <c r="LD541">
        <v>0.39</v>
      </c>
      <c r="LE541">
        <f t="shared" si="268"/>
        <v>0.39</v>
      </c>
      <c r="LP541">
        <v>777212</v>
      </c>
      <c r="LS541">
        <v>0.42</v>
      </c>
      <c r="LT541">
        <f t="shared" si="269"/>
        <v>0.42</v>
      </c>
      <c r="ME541">
        <v>777212</v>
      </c>
      <c r="MH541">
        <v>0.37</v>
      </c>
      <c r="MI541">
        <f t="shared" si="270"/>
        <v>0.37</v>
      </c>
      <c r="MT541">
        <v>777212</v>
      </c>
      <c r="MW541">
        <v>0.38</v>
      </c>
      <c r="MX541">
        <f t="shared" si="271"/>
        <v>0.38</v>
      </c>
      <c r="NI541">
        <v>777212</v>
      </c>
      <c r="NL541">
        <v>0.4</v>
      </c>
      <c r="NM541">
        <f t="shared" si="272"/>
        <v>0.4</v>
      </c>
      <c r="NX541">
        <v>777212</v>
      </c>
      <c r="OA541">
        <v>0.46</v>
      </c>
      <c r="OB541">
        <f t="shared" si="273"/>
        <v>0.46</v>
      </c>
      <c r="OM541">
        <v>777212</v>
      </c>
      <c r="OP541">
        <v>0.42</v>
      </c>
      <c r="OQ541">
        <f t="shared" si="274"/>
        <v>0.42</v>
      </c>
      <c r="PB541">
        <v>777212</v>
      </c>
      <c r="PE541">
        <v>0.39</v>
      </c>
      <c r="PF541">
        <f t="shared" si="275"/>
        <v>0.39</v>
      </c>
      <c r="PQ541">
        <v>777212</v>
      </c>
      <c r="PT541">
        <v>0.39</v>
      </c>
      <c r="PU541">
        <f t="shared" si="276"/>
        <v>0.39</v>
      </c>
      <c r="QF541">
        <v>777212</v>
      </c>
      <c r="QI541">
        <v>0.36</v>
      </c>
      <c r="QJ541">
        <f t="shared" si="277"/>
        <v>0.36</v>
      </c>
      <c r="QU541">
        <v>777212</v>
      </c>
      <c r="QX541">
        <v>0.4</v>
      </c>
      <c r="QY541">
        <f t="shared" si="278"/>
        <v>0.4</v>
      </c>
    </row>
    <row r="542" spans="12:467" x14ac:dyDescent="0.2">
      <c r="L542">
        <v>776842</v>
      </c>
      <c r="O542">
        <v>0.47</v>
      </c>
      <c r="P542">
        <f t="shared" si="248"/>
        <v>0.47</v>
      </c>
      <c r="AA542">
        <v>776842</v>
      </c>
      <c r="AD542">
        <v>0.35</v>
      </c>
      <c r="AE542">
        <f t="shared" si="249"/>
        <v>0.35</v>
      </c>
      <c r="AP542">
        <v>776842</v>
      </c>
      <c r="AS542">
        <v>0.41</v>
      </c>
      <c r="AT542">
        <f t="shared" si="250"/>
        <v>0.41</v>
      </c>
      <c r="BE542">
        <v>776842</v>
      </c>
      <c r="BH542">
        <v>0.44</v>
      </c>
      <c r="BI542">
        <f t="shared" si="251"/>
        <v>0.44</v>
      </c>
      <c r="BT542">
        <v>776842</v>
      </c>
      <c r="BW542">
        <v>0.49</v>
      </c>
      <c r="BX542">
        <f t="shared" si="252"/>
        <v>0.49</v>
      </c>
      <c r="CI542">
        <v>776842</v>
      </c>
      <c r="CL542">
        <v>0.41</v>
      </c>
      <c r="CM542">
        <f t="shared" si="253"/>
        <v>0.41</v>
      </c>
      <c r="CX542">
        <v>776842</v>
      </c>
      <c r="DA542">
        <v>0.44</v>
      </c>
      <c r="DB542">
        <f t="shared" si="254"/>
        <v>0.44</v>
      </c>
      <c r="DM542">
        <v>776842</v>
      </c>
      <c r="DP542">
        <v>0.39</v>
      </c>
      <c r="DQ542">
        <f t="shared" si="255"/>
        <v>0.39</v>
      </c>
      <c r="EB542">
        <v>776842</v>
      </c>
      <c r="EE542">
        <v>0.42</v>
      </c>
      <c r="EF542">
        <f t="shared" si="256"/>
        <v>0.42</v>
      </c>
      <c r="EQ542">
        <v>776842</v>
      </c>
      <c r="ET542">
        <v>0.42</v>
      </c>
      <c r="EU542">
        <f t="shared" si="257"/>
        <v>0.42</v>
      </c>
      <c r="FF542">
        <v>776842</v>
      </c>
      <c r="FI542">
        <v>0.46</v>
      </c>
      <c r="FJ542">
        <f t="shared" si="258"/>
        <v>0.46</v>
      </c>
      <c r="FU542">
        <v>776842</v>
      </c>
      <c r="FX542">
        <v>0.44</v>
      </c>
      <c r="FY542">
        <f t="shared" si="259"/>
        <v>0.44</v>
      </c>
      <c r="GJ542">
        <v>776842</v>
      </c>
      <c r="GM542">
        <v>0.41</v>
      </c>
      <c r="GN542">
        <f t="shared" si="260"/>
        <v>0.41</v>
      </c>
      <c r="GY542">
        <v>776842</v>
      </c>
      <c r="HB542">
        <v>0.42</v>
      </c>
      <c r="HC542">
        <f t="shared" si="261"/>
        <v>0.42</v>
      </c>
      <c r="HN542">
        <v>776842</v>
      </c>
      <c r="HQ542">
        <v>0.39</v>
      </c>
      <c r="HR542">
        <f t="shared" si="262"/>
        <v>0.39</v>
      </c>
      <c r="ID542">
        <v>777180</v>
      </c>
      <c r="IG542">
        <v>0.51</v>
      </c>
      <c r="IH542">
        <f t="shared" si="263"/>
        <v>0.51</v>
      </c>
      <c r="IS542">
        <v>777180</v>
      </c>
      <c r="IV542">
        <v>0.48</v>
      </c>
      <c r="IW542">
        <f t="shared" si="264"/>
        <v>0.48</v>
      </c>
      <c r="JH542">
        <v>777180</v>
      </c>
      <c r="JK542">
        <v>0.5</v>
      </c>
      <c r="JL542">
        <f t="shared" si="265"/>
        <v>0.5</v>
      </c>
      <c r="JW542">
        <v>777180</v>
      </c>
      <c r="JZ542">
        <v>0.53</v>
      </c>
      <c r="KA542">
        <f t="shared" si="266"/>
        <v>0.53</v>
      </c>
      <c r="KL542">
        <v>777180</v>
      </c>
      <c r="KO542">
        <v>0.49</v>
      </c>
      <c r="KP542">
        <f t="shared" si="267"/>
        <v>0.49</v>
      </c>
      <c r="LA542">
        <v>777180</v>
      </c>
      <c r="LD542">
        <v>0.51</v>
      </c>
      <c r="LE542">
        <f t="shared" si="268"/>
        <v>0.51</v>
      </c>
      <c r="LP542">
        <v>777180</v>
      </c>
      <c r="LS542">
        <v>0.51</v>
      </c>
      <c r="LT542">
        <f t="shared" si="269"/>
        <v>0.51</v>
      </c>
      <c r="ME542">
        <v>777180</v>
      </c>
      <c r="MH542">
        <v>0.47</v>
      </c>
      <c r="MI542">
        <f t="shared" si="270"/>
        <v>0.47</v>
      </c>
      <c r="MT542">
        <v>777180</v>
      </c>
      <c r="MW542">
        <v>0.51</v>
      </c>
      <c r="MX542">
        <f t="shared" si="271"/>
        <v>0.51</v>
      </c>
      <c r="NI542">
        <v>777180</v>
      </c>
      <c r="NL542">
        <v>0.5</v>
      </c>
      <c r="NM542">
        <f t="shared" si="272"/>
        <v>0.5</v>
      </c>
      <c r="NX542">
        <v>777180</v>
      </c>
      <c r="OA542">
        <v>0.56999999999999995</v>
      </c>
      <c r="OB542">
        <f t="shared" si="273"/>
        <v>0.56999999999999995</v>
      </c>
      <c r="OM542">
        <v>777180</v>
      </c>
      <c r="OP542">
        <v>0.51</v>
      </c>
      <c r="OQ542">
        <f t="shared" si="274"/>
        <v>0.51</v>
      </c>
      <c r="PB542">
        <v>777180</v>
      </c>
      <c r="PE542">
        <v>0.5</v>
      </c>
      <c r="PF542">
        <f t="shared" si="275"/>
        <v>0.5</v>
      </c>
      <c r="PQ542">
        <v>777180</v>
      </c>
      <c r="PT542">
        <v>0.54</v>
      </c>
      <c r="PU542">
        <f t="shared" si="276"/>
        <v>0.54</v>
      </c>
      <c r="QF542">
        <v>777180</v>
      </c>
      <c r="QI542">
        <v>0.47</v>
      </c>
      <c r="QJ542">
        <f t="shared" si="277"/>
        <v>0.47</v>
      </c>
      <c r="QU542">
        <v>777180</v>
      </c>
      <c r="QX542">
        <v>0.53</v>
      </c>
      <c r="QY542">
        <f t="shared" si="278"/>
        <v>0.53</v>
      </c>
    </row>
    <row r="543" spans="12:467" x14ac:dyDescent="0.2">
      <c r="L543">
        <v>776821</v>
      </c>
      <c r="O543">
        <v>0.44</v>
      </c>
      <c r="P543">
        <f t="shared" si="248"/>
        <v>0.44</v>
      </c>
      <c r="AA543">
        <v>776821</v>
      </c>
      <c r="AD543">
        <v>0.38</v>
      </c>
      <c r="AE543">
        <f t="shared" si="249"/>
        <v>0.38</v>
      </c>
      <c r="AP543">
        <v>776821</v>
      </c>
      <c r="AS543">
        <v>0.32</v>
      </c>
      <c r="AT543">
        <f t="shared" si="250"/>
        <v>0.32</v>
      </c>
      <c r="BE543">
        <v>776821</v>
      </c>
      <c r="BH543">
        <v>0.35</v>
      </c>
      <c r="BI543">
        <f t="shared" si="251"/>
        <v>0.35</v>
      </c>
      <c r="BT543">
        <v>776821</v>
      </c>
      <c r="BW543">
        <v>0.42</v>
      </c>
      <c r="BX543">
        <f t="shared" si="252"/>
        <v>0.42</v>
      </c>
      <c r="CI543">
        <v>776821</v>
      </c>
      <c r="CL543">
        <v>0.45</v>
      </c>
      <c r="CM543">
        <f t="shared" si="253"/>
        <v>0.45</v>
      </c>
      <c r="CX543">
        <v>776821</v>
      </c>
      <c r="DA543">
        <v>0.43</v>
      </c>
      <c r="DB543">
        <f t="shared" si="254"/>
        <v>0.43</v>
      </c>
      <c r="DM543">
        <v>776821</v>
      </c>
      <c r="DP543">
        <v>0.42</v>
      </c>
      <c r="DQ543">
        <f t="shared" si="255"/>
        <v>0.42</v>
      </c>
      <c r="EB543">
        <v>776821</v>
      </c>
      <c r="EE543">
        <v>0.43</v>
      </c>
      <c r="EF543">
        <f t="shared" si="256"/>
        <v>0.43</v>
      </c>
      <c r="EQ543">
        <v>776821</v>
      </c>
      <c r="ET543">
        <v>0.43</v>
      </c>
      <c r="EU543">
        <f t="shared" si="257"/>
        <v>0.43</v>
      </c>
      <c r="FF543">
        <v>776821</v>
      </c>
      <c r="FI543">
        <v>0.46</v>
      </c>
      <c r="FJ543">
        <f t="shared" si="258"/>
        <v>0.46</v>
      </c>
      <c r="FU543">
        <v>776821</v>
      </c>
      <c r="FX543">
        <v>0.44</v>
      </c>
      <c r="FY543">
        <f t="shared" si="259"/>
        <v>0.44</v>
      </c>
      <c r="GJ543">
        <v>776821</v>
      </c>
      <c r="GM543">
        <v>0.42</v>
      </c>
      <c r="GN543">
        <f t="shared" si="260"/>
        <v>0.42</v>
      </c>
      <c r="GY543">
        <v>776821</v>
      </c>
      <c r="HB543">
        <v>0.46</v>
      </c>
      <c r="HC543">
        <f t="shared" si="261"/>
        <v>0.46</v>
      </c>
      <c r="HN543">
        <v>776821</v>
      </c>
      <c r="HQ543">
        <v>0.42</v>
      </c>
      <c r="HR543">
        <f t="shared" si="262"/>
        <v>0.42</v>
      </c>
      <c r="ID543">
        <v>777185</v>
      </c>
      <c r="IG543">
        <v>0.51</v>
      </c>
      <c r="IH543">
        <f t="shared" si="263"/>
        <v>0.51</v>
      </c>
      <c r="IS543">
        <v>777185</v>
      </c>
      <c r="IV543">
        <v>0.55000000000000004</v>
      </c>
      <c r="IW543">
        <f t="shared" si="264"/>
        <v>0.55000000000000004</v>
      </c>
      <c r="JH543">
        <v>777185</v>
      </c>
      <c r="JK543">
        <v>0.56000000000000005</v>
      </c>
      <c r="JL543">
        <f t="shared" si="265"/>
        <v>0.56000000000000005</v>
      </c>
      <c r="JW543">
        <v>777185</v>
      </c>
      <c r="JZ543">
        <v>0.56000000000000005</v>
      </c>
      <c r="KA543">
        <f t="shared" si="266"/>
        <v>0.56000000000000005</v>
      </c>
      <c r="KL543">
        <v>777185</v>
      </c>
      <c r="KO543">
        <v>0.59</v>
      </c>
      <c r="KP543">
        <f t="shared" si="267"/>
        <v>0.59</v>
      </c>
      <c r="LA543">
        <v>777185</v>
      </c>
      <c r="LD543">
        <v>0.54</v>
      </c>
      <c r="LE543">
        <f t="shared" si="268"/>
        <v>0.54</v>
      </c>
      <c r="LP543">
        <v>777185</v>
      </c>
      <c r="LS543">
        <v>0.53</v>
      </c>
      <c r="LT543">
        <f t="shared" si="269"/>
        <v>0.53</v>
      </c>
      <c r="ME543">
        <v>777185</v>
      </c>
      <c r="MH543">
        <v>0.53</v>
      </c>
      <c r="MI543">
        <f t="shared" si="270"/>
        <v>0.53</v>
      </c>
      <c r="MT543">
        <v>777185</v>
      </c>
      <c r="MW543">
        <v>0.62</v>
      </c>
      <c r="MX543">
        <f t="shared" si="271"/>
        <v>0.62</v>
      </c>
      <c r="NI543">
        <v>777185</v>
      </c>
      <c r="NL543">
        <v>0.54</v>
      </c>
      <c r="NM543">
        <f t="shared" si="272"/>
        <v>0.54</v>
      </c>
      <c r="NX543">
        <v>777185</v>
      </c>
      <c r="OA543">
        <v>0.53</v>
      </c>
      <c r="OB543">
        <f t="shared" si="273"/>
        <v>0.53</v>
      </c>
      <c r="OM543">
        <v>777185</v>
      </c>
      <c r="OP543">
        <v>0.54</v>
      </c>
      <c r="OQ543">
        <f t="shared" si="274"/>
        <v>0.54</v>
      </c>
      <c r="PB543">
        <v>777185</v>
      </c>
      <c r="PE543">
        <v>0.53</v>
      </c>
      <c r="PF543">
        <f t="shared" si="275"/>
        <v>0.53</v>
      </c>
      <c r="PQ543">
        <v>777185</v>
      </c>
      <c r="PT543">
        <v>0.56000000000000005</v>
      </c>
      <c r="PU543">
        <f t="shared" si="276"/>
        <v>0.56000000000000005</v>
      </c>
      <c r="QF543">
        <v>777185</v>
      </c>
      <c r="QI543">
        <v>0.53</v>
      </c>
      <c r="QJ543">
        <f t="shared" si="277"/>
        <v>0.53</v>
      </c>
      <c r="QU543">
        <v>777185</v>
      </c>
      <c r="QX543">
        <v>0.54</v>
      </c>
      <c r="QY543">
        <f t="shared" si="278"/>
        <v>0.54</v>
      </c>
    </row>
    <row r="544" spans="12:467" x14ac:dyDescent="0.2">
      <c r="L544">
        <v>776823</v>
      </c>
      <c r="O544">
        <v>0.53</v>
      </c>
      <c r="P544">
        <f t="shared" si="248"/>
        <v>0.53</v>
      </c>
      <c r="AA544">
        <v>776823</v>
      </c>
      <c r="AD544">
        <v>0.45</v>
      </c>
      <c r="AE544">
        <f t="shared" si="249"/>
        <v>0.45</v>
      </c>
      <c r="AP544">
        <v>776823</v>
      </c>
      <c r="AS544">
        <v>0.48</v>
      </c>
      <c r="AT544">
        <f t="shared" si="250"/>
        <v>0.48</v>
      </c>
      <c r="BE544">
        <v>776823</v>
      </c>
      <c r="BH544">
        <v>0.52</v>
      </c>
      <c r="BI544">
        <f t="shared" si="251"/>
        <v>0.52</v>
      </c>
      <c r="BT544">
        <v>776823</v>
      </c>
      <c r="BW544">
        <v>0.65</v>
      </c>
      <c r="BX544">
        <f t="shared" si="252"/>
        <v>0.65</v>
      </c>
      <c r="CI544">
        <v>776823</v>
      </c>
      <c r="CL544">
        <v>0.53</v>
      </c>
      <c r="CM544">
        <f t="shared" si="253"/>
        <v>0.53</v>
      </c>
      <c r="CX544">
        <v>776823</v>
      </c>
      <c r="DA544">
        <v>0.52</v>
      </c>
      <c r="DB544">
        <f t="shared" si="254"/>
        <v>0.52</v>
      </c>
      <c r="DM544">
        <v>776823</v>
      </c>
      <c r="DP544">
        <v>0.54</v>
      </c>
      <c r="DQ544">
        <f t="shared" si="255"/>
        <v>0.54</v>
      </c>
      <c r="EB544">
        <v>776823</v>
      </c>
      <c r="EE544">
        <v>0.56000000000000005</v>
      </c>
      <c r="EF544">
        <f t="shared" si="256"/>
        <v>0.56000000000000005</v>
      </c>
      <c r="EQ544">
        <v>776823</v>
      </c>
      <c r="ET544">
        <v>0.56000000000000005</v>
      </c>
      <c r="EU544">
        <f t="shared" si="257"/>
        <v>0.56000000000000005</v>
      </c>
      <c r="FF544">
        <v>776823</v>
      </c>
      <c r="FI544">
        <v>0.52</v>
      </c>
      <c r="FJ544">
        <f t="shared" si="258"/>
        <v>0.52</v>
      </c>
      <c r="FU544">
        <v>776823</v>
      </c>
      <c r="FX544">
        <v>0.52</v>
      </c>
      <c r="FY544">
        <f t="shared" si="259"/>
        <v>0.52</v>
      </c>
      <c r="GJ544">
        <v>776823</v>
      </c>
      <c r="GM544">
        <v>0.53</v>
      </c>
      <c r="GN544">
        <f t="shared" si="260"/>
        <v>0.53</v>
      </c>
      <c r="GY544">
        <v>776823</v>
      </c>
      <c r="HB544">
        <v>0.57999999999999996</v>
      </c>
      <c r="HC544">
        <f t="shared" si="261"/>
        <v>0.57999999999999996</v>
      </c>
      <c r="HN544">
        <v>776823</v>
      </c>
      <c r="HQ544">
        <v>0.54</v>
      </c>
      <c r="HR544">
        <f t="shared" si="262"/>
        <v>0.54</v>
      </c>
      <c r="ID544">
        <v>777187</v>
      </c>
      <c r="IG544">
        <v>0.52</v>
      </c>
      <c r="IH544">
        <f t="shared" si="263"/>
        <v>0.52</v>
      </c>
      <c r="IS544">
        <v>777187</v>
      </c>
      <c r="IV544">
        <v>0.48</v>
      </c>
      <c r="IW544">
        <f t="shared" si="264"/>
        <v>0.48</v>
      </c>
      <c r="JH544">
        <v>777187</v>
      </c>
      <c r="JK544">
        <v>0.52</v>
      </c>
      <c r="JL544">
        <f t="shared" si="265"/>
        <v>0.52</v>
      </c>
      <c r="JW544">
        <v>777187</v>
      </c>
      <c r="JZ544">
        <v>0.5</v>
      </c>
      <c r="KA544">
        <f t="shared" si="266"/>
        <v>0.5</v>
      </c>
      <c r="KL544">
        <v>777187</v>
      </c>
      <c r="KO544">
        <v>0.57999999999999996</v>
      </c>
      <c r="KP544">
        <f t="shared" si="267"/>
        <v>0.57999999999999996</v>
      </c>
      <c r="LA544">
        <v>777187</v>
      </c>
      <c r="LD544">
        <v>0.51</v>
      </c>
      <c r="LE544">
        <f t="shared" si="268"/>
        <v>0.51</v>
      </c>
      <c r="LP544">
        <v>777187</v>
      </c>
      <c r="LS544">
        <v>0.49</v>
      </c>
      <c r="LT544">
        <f t="shared" si="269"/>
        <v>0.49</v>
      </c>
      <c r="ME544">
        <v>777187</v>
      </c>
      <c r="MH544">
        <v>0.6</v>
      </c>
      <c r="MI544">
        <f t="shared" si="270"/>
        <v>0.6</v>
      </c>
      <c r="MT544">
        <v>777187</v>
      </c>
      <c r="MW544">
        <v>0.56000000000000005</v>
      </c>
      <c r="MX544">
        <f t="shared" si="271"/>
        <v>0.56000000000000005</v>
      </c>
      <c r="NI544">
        <v>777187</v>
      </c>
      <c r="NL544">
        <v>0.5</v>
      </c>
      <c r="NM544">
        <f t="shared" si="272"/>
        <v>0.5</v>
      </c>
      <c r="NX544">
        <v>777187</v>
      </c>
      <c r="OA544">
        <v>0.53</v>
      </c>
      <c r="OB544">
        <f t="shared" si="273"/>
        <v>0.53</v>
      </c>
      <c r="OM544">
        <v>777187</v>
      </c>
      <c r="OP544">
        <v>0.49</v>
      </c>
      <c r="OQ544">
        <f t="shared" si="274"/>
        <v>0.49</v>
      </c>
      <c r="PB544">
        <v>777187</v>
      </c>
      <c r="PE544">
        <v>0.49</v>
      </c>
      <c r="PF544">
        <f t="shared" si="275"/>
        <v>0.49</v>
      </c>
      <c r="PQ544">
        <v>777187</v>
      </c>
      <c r="PT544">
        <v>0.51</v>
      </c>
      <c r="PU544">
        <f t="shared" si="276"/>
        <v>0.51</v>
      </c>
      <c r="QF544">
        <v>777187</v>
      </c>
      <c r="QI544">
        <v>0.5</v>
      </c>
      <c r="QJ544">
        <f t="shared" si="277"/>
        <v>0.5</v>
      </c>
      <c r="QU544">
        <v>777187</v>
      </c>
      <c r="QX544">
        <v>0.49</v>
      </c>
      <c r="QY544">
        <f t="shared" si="278"/>
        <v>0.49</v>
      </c>
    </row>
    <row r="545" spans="12:467" x14ac:dyDescent="0.2">
      <c r="L545">
        <v>776824</v>
      </c>
      <c r="O545">
        <v>0.54</v>
      </c>
      <c r="P545">
        <f t="shared" si="248"/>
        <v>0.54</v>
      </c>
      <c r="AA545">
        <v>776824</v>
      </c>
      <c r="AD545">
        <v>0.62</v>
      </c>
      <c r="AE545">
        <f t="shared" si="249"/>
        <v>0.62</v>
      </c>
      <c r="AP545">
        <v>776824</v>
      </c>
      <c r="AS545">
        <v>0.71</v>
      </c>
      <c r="AT545">
        <f t="shared" si="250"/>
        <v>0.71</v>
      </c>
      <c r="BE545">
        <v>776824</v>
      </c>
      <c r="BH545">
        <v>0.61</v>
      </c>
      <c r="BI545">
        <f t="shared" si="251"/>
        <v>0.61</v>
      </c>
      <c r="BT545">
        <v>776824</v>
      </c>
      <c r="BW545">
        <v>0.66</v>
      </c>
      <c r="BX545">
        <f t="shared" si="252"/>
        <v>0.66</v>
      </c>
      <c r="CI545">
        <v>776824</v>
      </c>
      <c r="CL545">
        <v>0.52</v>
      </c>
      <c r="CM545">
        <f t="shared" si="253"/>
        <v>0.52</v>
      </c>
      <c r="CX545">
        <v>776824</v>
      </c>
      <c r="DA545">
        <v>0.5</v>
      </c>
      <c r="DB545">
        <f t="shared" si="254"/>
        <v>0.5</v>
      </c>
      <c r="DM545">
        <v>776824</v>
      </c>
      <c r="DP545">
        <v>0.54</v>
      </c>
      <c r="DQ545">
        <f t="shared" si="255"/>
        <v>0.54</v>
      </c>
      <c r="EB545">
        <v>776824</v>
      </c>
      <c r="EE545">
        <v>0.53</v>
      </c>
      <c r="EF545">
        <f t="shared" si="256"/>
        <v>0.53</v>
      </c>
      <c r="EQ545">
        <v>776824</v>
      </c>
      <c r="ET545">
        <v>0.53</v>
      </c>
      <c r="EU545">
        <f t="shared" si="257"/>
        <v>0.53</v>
      </c>
      <c r="FF545">
        <v>776824</v>
      </c>
      <c r="FI545">
        <v>0.53</v>
      </c>
      <c r="FJ545">
        <f t="shared" si="258"/>
        <v>0.53</v>
      </c>
      <c r="FU545">
        <v>776824</v>
      </c>
      <c r="FX545">
        <v>0.52</v>
      </c>
      <c r="FY545">
        <f t="shared" si="259"/>
        <v>0.52</v>
      </c>
      <c r="GJ545">
        <v>776824</v>
      </c>
      <c r="GM545">
        <v>0.51</v>
      </c>
      <c r="GN545">
        <f t="shared" si="260"/>
        <v>0.51</v>
      </c>
      <c r="GY545">
        <v>776824</v>
      </c>
      <c r="HB545">
        <v>0.54</v>
      </c>
      <c r="HC545">
        <f t="shared" si="261"/>
        <v>0.54</v>
      </c>
      <c r="HN545">
        <v>776824</v>
      </c>
      <c r="HQ545">
        <v>0.57999999999999996</v>
      </c>
      <c r="HR545">
        <f t="shared" si="262"/>
        <v>0.57999999999999996</v>
      </c>
      <c r="ID545">
        <v>777189</v>
      </c>
      <c r="IG545">
        <v>0.52</v>
      </c>
      <c r="IH545">
        <f t="shared" si="263"/>
        <v>0.52</v>
      </c>
      <c r="IS545">
        <v>777189</v>
      </c>
      <c r="IV545">
        <v>0.5</v>
      </c>
      <c r="IW545">
        <f t="shared" si="264"/>
        <v>0.5</v>
      </c>
      <c r="JH545">
        <v>777189</v>
      </c>
      <c r="JK545">
        <v>0.52</v>
      </c>
      <c r="JL545">
        <f t="shared" si="265"/>
        <v>0.52</v>
      </c>
      <c r="JW545">
        <v>777189</v>
      </c>
      <c r="JZ545">
        <v>0.53</v>
      </c>
      <c r="KA545">
        <f t="shared" si="266"/>
        <v>0.53</v>
      </c>
      <c r="KL545">
        <v>777189</v>
      </c>
      <c r="KO545">
        <v>0.55000000000000004</v>
      </c>
      <c r="KP545">
        <f t="shared" si="267"/>
        <v>0.55000000000000004</v>
      </c>
      <c r="LA545">
        <v>777189</v>
      </c>
      <c r="LD545">
        <v>0.48</v>
      </c>
      <c r="LE545">
        <f t="shared" si="268"/>
        <v>0.48</v>
      </c>
      <c r="LP545">
        <v>777189</v>
      </c>
      <c r="LS545">
        <v>0.51</v>
      </c>
      <c r="LT545">
        <f t="shared" si="269"/>
        <v>0.51</v>
      </c>
      <c r="ME545">
        <v>777189</v>
      </c>
      <c r="MH545">
        <v>0.5</v>
      </c>
      <c r="MI545">
        <f t="shared" si="270"/>
        <v>0.5</v>
      </c>
      <c r="MT545">
        <v>777189</v>
      </c>
      <c r="MW545">
        <v>0.5</v>
      </c>
      <c r="MX545">
        <f t="shared" si="271"/>
        <v>0.5</v>
      </c>
      <c r="NI545">
        <v>777189</v>
      </c>
      <c r="NL545">
        <v>0.5</v>
      </c>
      <c r="NM545">
        <f t="shared" si="272"/>
        <v>0.5</v>
      </c>
      <c r="NX545">
        <v>777189</v>
      </c>
      <c r="OA545">
        <v>0.52</v>
      </c>
      <c r="OB545">
        <f t="shared" si="273"/>
        <v>0.52</v>
      </c>
      <c r="OM545">
        <v>777189</v>
      </c>
      <c r="OP545">
        <v>0.5</v>
      </c>
      <c r="OQ545">
        <f t="shared" si="274"/>
        <v>0.5</v>
      </c>
      <c r="PB545">
        <v>777189</v>
      </c>
      <c r="PE545">
        <v>0.48</v>
      </c>
      <c r="PF545">
        <f t="shared" si="275"/>
        <v>0.48</v>
      </c>
      <c r="PQ545">
        <v>777189</v>
      </c>
      <c r="PT545">
        <v>0.49</v>
      </c>
      <c r="PU545">
        <f t="shared" si="276"/>
        <v>0.49</v>
      </c>
      <c r="QF545">
        <v>777189</v>
      </c>
      <c r="QI545">
        <v>0.48</v>
      </c>
      <c r="QJ545">
        <f t="shared" si="277"/>
        <v>0.48</v>
      </c>
      <c r="QU545">
        <v>777189</v>
      </c>
      <c r="QX545">
        <v>0.51</v>
      </c>
      <c r="QY545">
        <f t="shared" si="278"/>
        <v>0.51</v>
      </c>
    </row>
    <row r="546" spans="12:467" x14ac:dyDescent="0.2">
      <c r="L546">
        <v>776827</v>
      </c>
      <c r="O546">
        <v>0.55000000000000004</v>
      </c>
      <c r="P546">
        <f t="shared" si="248"/>
        <v>0.55000000000000004</v>
      </c>
      <c r="AA546">
        <v>776827</v>
      </c>
      <c r="AD546">
        <v>0.49</v>
      </c>
      <c r="AE546">
        <f t="shared" si="249"/>
        <v>0.49</v>
      </c>
      <c r="AP546">
        <v>776827</v>
      </c>
      <c r="AS546">
        <v>0.59</v>
      </c>
      <c r="AT546">
        <f t="shared" si="250"/>
        <v>0.59</v>
      </c>
      <c r="BE546">
        <v>776827</v>
      </c>
      <c r="BH546">
        <v>0.59</v>
      </c>
      <c r="BI546">
        <f t="shared" si="251"/>
        <v>0.59</v>
      </c>
      <c r="BT546">
        <v>776827</v>
      </c>
      <c r="BW546">
        <v>0.56000000000000005</v>
      </c>
      <c r="BX546">
        <f t="shared" si="252"/>
        <v>0.56000000000000005</v>
      </c>
      <c r="CI546">
        <v>776827</v>
      </c>
      <c r="CL546">
        <v>0.53</v>
      </c>
      <c r="CM546">
        <f t="shared" si="253"/>
        <v>0.53</v>
      </c>
      <c r="CX546">
        <v>776827</v>
      </c>
      <c r="DA546">
        <v>0.56999999999999995</v>
      </c>
      <c r="DB546">
        <f t="shared" si="254"/>
        <v>0.56999999999999995</v>
      </c>
      <c r="DM546">
        <v>776827</v>
      </c>
      <c r="DP546">
        <v>0.53</v>
      </c>
      <c r="DQ546">
        <f t="shared" si="255"/>
        <v>0.53</v>
      </c>
      <c r="EB546">
        <v>776827</v>
      </c>
      <c r="EE546">
        <v>0.55000000000000004</v>
      </c>
      <c r="EF546">
        <f t="shared" si="256"/>
        <v>0.55000000000000004</v>
      </c>
      <c r="EQ546">
        <v>776827</v>
      </c>
      <c r="ET546">
        <v>0.55000000000000004</v>
      </c>
      <c r="EU546">
        <f t="shared" si="257"/>
        <v>0.55000000000000004</v>
      </c>
      <c r="FF546">
        <v>776827</v>
      </c>
      <c r="FI546">
        <v>0.55000000000000004</v>
      </c>
      <c r="FJ546">
        <f t="shared" si="258"/>
        <v>0.55000000000000004</v>
      </c>
      <c r="FU546">
        <v>776827</v>
      </c>
      <c r="FX546">
        <v>0.55000000000000004</v>
      </c>
      <c r="FY546">
        <f t="shared" si="259"/>
        <v>0.55000000000000004</v>
      </c>
      <c r="GJ546">
        <v>776827</v>
      </c>
      <c r="GM546">
        <v>0.52</v>
      </c>
      <c r="GN546">
        <f t="shared" si="260"/>
        <v>0.52</v>
      </c>
      <c r="GY546">
        <v>776827</v>
      </c>
      <c r="HB546">
        <v>0.56999999999999995</v>
      </c>
      <c r="HC546">
        <f t="shared" si="261"/>
        <v>0.56999999999999995</v>
      </c>
      <c r="HN546">
        <v>776827</v>
      </c>
      <c r="HQ546">
        <v>0.54</v>
      </c>
      <c r="HR546">
        <f t="shared" si="262"/>
        <v>0.54</v>
      </c>
      <c r="ID546">
        <v>777190</v>
      </c>
      <c r="IG546">
        <v>0.42</v>
      </c>
      <c r="IH546">
        <f t="shared" si="263"/>
        <v>0.42</v>
      </c>
      <c r="IS546">
        <v>777190</v>
      </c>
      <c r="IV546">
        <v>0.4</v>
      </c>
      <c r="IW546">
        <f t="shared" si="264"/>
        <v>0.4</v>
      </c>
      <c r="JH546">
        <v>777190</v>
      </c>
      <c r="JK546">
        <v>0.4</v>
      </c>
      <c r="JL546">
        <f t="shared" si="265"/>
        <v>0.4</v>
      </c>
      <c r="JW546">
        <v>777190</v>
      </c>
      <c r="JZ546">
        <v>0.41</v>
      </c>
      <c r="KA546">
        <f t="shared" si="266"/>
        <v>0.41</v>
      </c>
      <c r="KL546">
        <v>777190</v>
      </c>
      <c r="KO546">
        <v>0.53</v>
      </c>
      <c r="KP546">
        <f t="shared" si="267"/>
        <v>0.53</v>
      </c>
      <c r="LA546">
        <v>777190</v>
      </c>
      <c r="LD546">
        <v>0.41</v>
      </c>
      <c r="LE546">
        <f t="shared" si="268"/>
        <v>0.41</v>
      </c>
      <c r="LP546">
        <v>777190</v>
      </c>
      <c r="LS546">
        <v>0.42</v>
      </c>
      <c r="LT546">
        <f t="shared" si="269"/>
        <v>0.42</v>
      </c>
      <c r="ME546">
        <v>777190</v>
      </c>
      <c r="MH546">
        <v>0.37</v>
      </c>
      <c r="MI546">
        <f t="shared" si="270"/>
        <v>0.37</v>
      </c>
      <c r="MT546">
        <v>777190</v>
      </c>
      <c r="MW546">
        <v>0.52</v>
      </c>
      <c r="MX546">
        <f t="shared" si="271"/>
        <v>0.52</v>
      </c>
      <c r="NI546">
        <v>777190</v>
      </c>
      <c r="NL546">
        <v>0.42</v>
      </c>
      <c r="NM546">
        <f t="shared" si="272"/>
        <v>0.42</v>
      </c>
      <c r="NX546">
        <v>777190</v>
      </c>
      <c r="OA546">
        <v>0.43</v>
      </c>
      <c r="OB546">
        <f t="shared" si="273"/>
        <v>0.43</v>
      </c>
      <c r="OM546">
        <v>777190</v>
      </c>
      <c r="OP546">
        <v>0.42</v>
      </c>
      <c r="OQ546">
        <f t="shared" si="274"/>
        <v>0.42</v>
      </c>
      <c r="PB546">
        <v>777190</v>
      </c>
      <c r="PE546">
        <v>0.41</v>
      </c>
      <c r="PF546">
        <f t="shared" si="275"/>
        <v>0.41</v>
      </c>
      <c r="PQ546">
        <v>777190</v>
      </c>
      <c r="PT546">
        <v>0.4</v>
      </c>
      <c r="PU546">
        <f t="shared" si="276"/>
        <v>0.4</v>
      </c>
      <c r="QF546">
        <v>777190</v>
      </c>
      <c r="QI546">
        <v>0.4</v>
      </c>
      <c r="QJ546">
        <f t="shared" si="277"/>
        <v>0.4</v>
      </c>
      <c r="QU546">
        <v>777190</v>
      </c>
      <c r="QX546">
        <v>0.43</v>
      </c>
      <c r="QY546">
        <f t="shared" si="278"/>
        <v>0.43</v>
      </c>
    </row>
    <row r="547" spans="12:467" x14ac:dyDescent="0.2">
      <c r="L547">
        <v>776828</v>
      </c>
      <c r="O547">
        <v>0.56000000000000005</v>
      </c>
      <c r="P547">
        <f t="shared" si="248"/>
        <v>0.56000000000000005</v>
      </c>
      <c r="AA547">
        <v>776828</v>
      </c>
      <c r="AD547">
        <v>0.46</v>
      </c>
      <c r="AE547">
        <f t="shared" si="249"/>
        <v>0.46</v>
      </c>
      <c r="AP547">
        <v>776828</v>
      </c>
      <c r="AS547">
        <v>0.57999999999999996</v>
      </c>
      <c r="AT547">
        <f t="shared" si="250"/>
        <v>0.57999999999999996</v>
      </c>
      <c r="BE547">
        <v>776828</v>
      </c>
      <c r="BH547">
        <v>0.54</v>
      </c>
      <c r="BI547">
        <f t="shared" si="251"/>
        <v>0.54</v>
      </c>
      <c r="BT547">
        <v>776828</v>
      </c>
      <c r="BW547">
        <v>0.47</v>
      </c>
      <c r="BX547">
        <f t="shared" si="252"/>
        <v>0.47</v>
      </c>
      <c r="CI547">
        <v>776828</v>
      </c>
      <c r="CL547">
        <v>0.54</v>
      </c>
      <c r="CM547">
        <f t="shared" si="253"/>
        <v>0.54</v>
      </c>
      <c r="CX547">
        <v>776828</v>
      </c>
      <c r="DA547">
        <v>0.55000000000000004</v>
      </c>
      <c r="DB547">
        <f t="shared" si="254"/>
        <v>0.55000000000000004</v>
      </c>
      <c r="DM547">
        <v>776828</v>
      </c>
      <c r="DP547">
        <v>0.56000000000000005</v>
      </c>
      <c r="DQ547">
        <f t="shared" si="255"/>
        <v>0.56000000000000005</v>
      </c>
      <c r="EB547">
        <v>776828</v>
      </c>
      <c r="EE547">
        <v>0.54</v>
      </c>
      <c r="EF547">
        <f t="shared" si="256"/>
        <v>0.54</v>
      </c>
      <c r="EQ547">
        <v>776828</v>
      </c>
      <c r="ET547">
        <v>0.54</v>
      </c>
      <c r="EU547">
        <f t="shared" si="257"/>
        <v>0.54</v>
      </c>
      <c r="FF547">
        <v>776828</v>
      </c>
      <c r="FI547">
        <v>0.56999999999999995</v>
      </c>
      <c r="FJ547">
        <f t="shared" si="258"/>
        <v>0.56999999999999995</v>
      </c>
      <c r="FU547">
        <v>776828</v>
      </c>
      <c r="FX547">
        <v>0.55000000000000004</v>
      </c>
      <c r="FY547">
        <f t="shared" si="259"/>
        <v>0.55000000000000004</v>
      </c>
      <c r="GJ547">
        <v>776828</v>
      </c>
      <c r="GM547">
        <v>0.54</v>
      </c>
      <c r="GN547">
        <f t="shared" si="260"/>
        <v>0.54</v>
      </c>
      <c r="GY547">
        <v>776828</v>
      </c>
      <c r="HB547">
        <v>0.59</v>
      </c>
      <c r="HC547">
        <f t="shared" si="261"/>
        <v>0.59</v>
      </c>
      <c r="HN547">
        <v>776828</v>
      </c>
      <c r="HQ547">
        <v>0.49</v>
      </c>
      <c r="HR547">
        <f t="shared" si="262"/>
        <v>0.49</v>
      </c>
      <c r="ID547">
        <v>777193</v>
      </c>
      <c r="IG547">
        <v>0.51</v>
      </c>
      <c r="IH547">
        <f t="shared" si="263"/>
        <v>0.51</v>
      </c>
      <c r="IS547">
        <v>777193</v>
      </c>
      <c r="IV547">
        <v>0.53</v>
      </c>
      <c r="IW547">
        <f t="shared" si="264"/>
        <v>0.53</v>
      </c>
      <c r="JH547">
        <v>777193</v>
      </c>
      <c r="JK547">
        <v>0.54</v>
      </c>
      <c r="JL547">
        <f t="shared" si="265"/>
        <v>0.54</v>
      </c>
      <c r="JW547">
        <v>777193</v>
      </c>
      <c r="JZ547">
        <v>0.49</v>
      </c>
      <c r="KA547">
        <f t="shared" si="266"/>
        <v>0.49</v>
      </c>
      <c r="KL547">
        <v>777193</v>
      </c>
      <c r="KO547">
        <v>0.46</v>
      </c>
      <c r="KP547">
        <f t="shared" si="267"/>
        <v>0.46</v>
      </c>
      <c r="LA547">
        <v>777193</v>
      </c>
      <c r="LD547">
        <v>0.48</v>
      </c>
      <c r="LE547">
        <f t="shared" si="268"/>
        <v>0.48</v>
      </c>
      <c r="LP547">
        <v>777193</v>
      </c>
      <c r="LS547">
        <v>0.51</v>
      </c>
      <c r="LT547">
        <f t="shared" si="269"/>
        <v>0.51</v>
      </c>
      <c r="ME547">
        <v>777193</v>
      </c>
      <c r="MH547">
        <v>0.51</v>
      </c>
      <c r="MI547">
        <f t="shared" si="270"/>
        <v>0.51</v>
      </c>
      <c r="MT547">
        <v>777193</v>
      </c>
      <c r="MW547">
        <v>0.52</v>
      </c>
      <c r="MX547">
        <f t="shared" si="271"/>
        <v>0.52</v>
      </c>
      <c r="NI547">
        <v>777193</v>
      </c>
      <c r="NL547">
        <v>0.51</v>
      </c>
      <c r="NM547">
        <f t="shared" si="272"/>
        <v>0.51</v>
      </c>
      <c r="NX547">
        <v>777193</v>
      </c>
      <c r="OA547">
        <v>0.53</v>
      </c>
      <c r="OB547">
        <f t="shared" si="273"/>
        <v>0.53</v>
      </c>
      <c r="OM547">
        <v>777193</v>
      </c>
      <c r="OP547">
        <v>0.55000000000000004</v>
      </c>
      <c r="OQ547">
        <f t="shared" si="274"/>
        <v>0.55000000000000004</v>
      </c>
      <c r="PB547">
        <v>777193</v>
      </c>
      <c r="PE547">
        <v>0.52</v>
      </c>
      <c r="PF547">
        <f t="shared" si="275"/>
        <v>0.52</v>
      </c>
      <c r="PQ547">
        <v>777193</v>
      </c>
      <c r="PT547">
        <v>0.53</v>
      </c>
      <c r="PU547">
        <f t="shared" si="276"/>
        <v>0.53</v>
      </c>
      <c r="QF547">
        <v>777193</v>
      </c>
      <c r="QI547">
        <v>0.53</v>
      </c>
      <c r="QJ547">
        <f t="shared" si="277"/>
        <v>0.53</v>
      </c>
      <c r="QU547">
        <v>777193</v>
      </c>
      <c r="QX547">
        <v>0.52</v>
      </c>
      <c r="QY547">
        <f t="shared" si="278"/>
        <v>0.52</v>
      </c>
    </row>
    <row r="548" spans="12:467" x14ac:dyDescent="0.2">
      <c r="L548">
        <v>776829</v>
      </c>
      <c r="O548">
        <v>0.49</v>
      </c>
      <c r="P548">
        <f t="shared" si="248"/>
        <v>0.49</v>
      </c>
      <c r="AA548">
        <v>776829</v>
      </c>
      <c r="AD548">
        <v>0.34</v>
      </c>
      <c r="AE548">
        <f t="shared" si="249"/>
        <v>0.34</v>
      </c>
      <c r="AP548">
        <v>776829</v>
      </c>
      <c r="AS548">
        <v>0.19</v>
      </c>
      <c r="AT548">
        <f t="shared" si="250"/>
        <v>0.19</v>
      </c>
      <c r="BE548">
        <v>776829</v>
      </c>
      <c r="BH548">
        <v>0.41</v>
      </c>
      <c r="BI548">
        <f t="shared" si="251"/>
        <v>0.41</v>
      </c>
      <c r="BT548">
        <v>776829</v>
      </c>
      <c r="BW548">
        <v>0.32</v>
      </c>
      <c r="BX548">
        <f t="shared" si="252"/>
        <v>0.32</v>
      </c>
      <c r="CI548">
        <v>776829</v>
      </c>
      <c r="CL548">
        <v>0.44</v>
      </c>
      <c r="CM548">
        <f t="shared" si="253"/>
        <v>0.44</v>
      </c>
      <c r="CX548">
        <v>776829</v>
      </c>
      <c r="DA548">
        <v>0.46</v>
      </c>
      <c r="DB548">
        <f t="shared" si="254"/>
        <v>0.46</v>
      </c>
      <c r="DM548">
        <v>776829</v>
      </c>
      <c r="DP548">
        <v>0.41</v>
      </c>
      <c r="DQ548">
        <f t="shared" si="255"/>
        <v>0.41</v>
      </c>
      <c r="EB548">
        <v>776829</v>
      </c>
      <c r="EE548">
        <v>0.44</v>
      </c>
      <c r="EF548">
        <f t="shared" si="256"/>
        <v>0.44</v>
      </c>
      <c r="EQ548">
        <v>776829</v>
      </c>
      <c r="ET548">
        <v>0.44</v>
      </c>
      <c r="EU548">
        <f t="shared" si="257"/>
        <v>0.44</v>
      </c>
      <c r="FF548">
        <v>776829</v>
      </c>
      <c r="FI548">
        <v>0.48</v>
      </c>
      <c r="FJ548">
        <f t="shared" si="258"/>
        <v>0.48</v>
      </c>
      <c r="FU548">
        <v>776829</v>
      </c>
      <c r="FX548">
        <v>0.43</v>
      </c>
      <c r="FY548">
        <f t="shared" si="259"/>
        <v>0.43</v>
      </c>
      <c r="GJ548">
        <v>776829</v>
      </c>
      <c r="GM548">
        <v>0.46</v>
      </c>
      <c r="GN548">
        <f t="shared" si="260"/>
        <v>0.46</v>
      </c>
      <c r="GY548">
        <v>776829</v>
      </c>
      <c r="HB548">
        <v>0.48</v>
      </c>
      <c r="HC548">
        <f t="shared" si="261"/>
        <v>0.48</v>
      </c>
      <c r="HN548">
        <v>776829</v>
      </c>
      <c r="HQ548">
        <v>0.4</v>
      </c>
      <c r="HR548">
        <f t="shared" si="262"/>
        <v>0.4</v>
      </c>
      <c r="ID548">
        <v>777194</v>
      </c>
      <c r="IG548">
        <v>0.53</v>
      </c>
      <c r="IH548">
        <f t="shared" si="263"/>
        <v>0.53</v>
      </c>
      <c r="IS548">
        <v>777194</v>
      </c>
      <c r="IV548">
        <v>0.56999999999999995</v>
      </c>
      <c r="IW548">
        <f t="shared" si="264"/>
        <v>0.56999999999999995</v>
      </c>
      <c r="JH548">
        <v>777194</v>
      </c>
      <c r="JK548">
        <v>0.54</v>
      </c>
      <c r="JL548">
        <f t="shared" si="265"/>
        <v>0.54</v>
      </c>
      <c r="JW548">
        <v>777194</v>
      </c>
      <c r="JZ548">
        <v>0.53</v>
      </c>
      <c r="KA548">
        <f t="shared" si="266"/>
        <v>0.53</v>
      </c>
      <c r="KL548">
        <v>777194</v>
      </c>
      <c r="KO548">
        <v>0.53</v>
      </c>
      <c r="KP548">
        <f t="shared" si="267"/>
        <v>0.53</v>
      </c>
      <c r="LA548">
        <v>777194</v>
      </c>
      <c r="LD548">
        <v>0.55000000000000004</v>
      </c>
      <c r="LE548">
        <f t="shared" si="268"/>
        <v>0.55000000000000004</v>
      </c>
      <c r="LP548">
        <v>777194</v>
      </c>
      <c r="LS548">
        <v>0.54</v>
      </c>
      <c r="LT548">
        <f t="shared" si="269"/>
        <v>0.54</v>
      </c>
      <c r="ME548">
        <v>777194</v>
      </c>
      <c r="MH548">
        <v>0.62</v>
      </c>
      <c r="MI548">
        <f t="shared" si="270"/>
        <v>0.62</v>
      </c>
      <c r="MT548">
        <v>777194</v>
      </c>
      <c r="MW548">
        <v>0.56000000000000005</v>
      </c>
      <c r="MX548">
        <f t="shared" si="271"/>
        <v>0.56000000000000005</v>
      </c>
      <c r="NI548">
        <v>777194</v>
      </c>
      <c r="NL548">
        <v>0.54</v>
      </c>
      <c r="NM548">
        <f t="shared" si="272"/>
        <v>0.54</v>
      </c>
      <c r="NX548">
        <v>777194</v>
      </c>
      <c r="OA548">
        <v>0.52</v>
      </c>
      <c r="OB548">
        <f t="shared" si="273"/>
        <v>0.52</v>
      </c>
      <c r="OM548">
        <v>777194</v>
      </c>
      <c r="OP548">
        <v>0.55000000000000004</v>
      </c>
      <c r="OQ548">
        <f t="shared" si="274"/>
        <v>0.55000000000000004</v>
      </c>
      <c r="PB548">
        <v>777194</v>
      </c>
      <c r="PE548">
        <v>0.52</v>
      </c>
      <c r="PF548">
        <f t="shared" si="275"/>
        <v>0.52</v>
      </c>
      <c r="PQ548">
        <v>777194</v>
      </c>
      <c r="PT548">
        <v>0.56000000000000005</v>
      </c>
      <c r="PU548">
        <f t="shared" si="276"/>
        <v>0.56000000000000005</v>
      </c>
      <c r="QF548">
        <v>777194</v>
      </c>
      <c r="QI548">
        <v>0.56999999999999995</v>
      </c>
      <c r="QJ548">
        <f t="shared" si="277"/>
        <v>0.56999999999999995</v>
      </c>
      <c r="QU548">
        <v>777194</v>
      </c>
      <c r="QX548">
        <v>0.55000000000000004</v>
      </c>
      <c r="QY548">
        <f t="shared" si="278"/>
        <v>0.55000000000000004</v>
      </c>
    </row>
    <row r="549" spans="12:467" x14ac:dyDescent="0.2">
      <c r="L549">
        <v>776831</v>
      </c>
      <c r="O549">
        <v>0.5</v>
      </c>
      <c r="P549">
        <f t="shared" si="248"/>
        <v>0.5</v>
      </c>
      <c r="AA549">
        <v>776831</v>
      </c>
      <c r="AD549">
        <v>0.48</v>
      </c>
      <c r="AE549">
        <f t="shared" si="249"/>
        <v>0.48</v>
      </c>
      <c r="AP549">
        <v>776831</v>
      </c>
      <c r="AS549">
        <v>0.7</v>
      </c>
      <c r="AT549">
        <f t="shared" si="250"/>
        <v>0.7</v>
      </c>
      <c r="BE549">
        <v>776831</v>
      </c>
      <c r="BH549">
        <v>0.53</v>
      </c>
      <c r="BI549">
        <f t="shared" si="251"/>
        <v>0.53</v>
      </c>
      <c r="BT549">
        <v>776831</v>
      </c>
      <c r="BW549">
        <v>0.53</v>
      </c>
      <c r="BX549">
        <f t="shared" si="252"/>
        <v>0.53</v>
      </c>
      <c r="CI549">
        <v>776831</v>
      </c>
      <c r="CL549">
        <v>0.45</v>
      </c>
      <c r="CM549">
        <f t="shared" si="253"/>
        <v>0.45</v>
      </c>
      <c r="CX549">
        <v>776831</v>
      </c>
      <c r="DA549">
        <v>0.44</v>
      </c>
      <c r="DB549">
        <f t="shared" si="254"/>
        <v>0.44</v>
      </c>
      <c r="DM549">
        <v>776831</v>
      </c>
      <c r="DP549">
        <v>0.53</v>
      </c>
      <c r="DQ549">
        <f t="shared" si="255"/>
        <v>0.53</v>
      </c>
      <c r="EB549">
        <v>776831</v>
      </c>
      <c r="EE549">
        <v>0.47</v>
      </c>
      <c r="EF549">
        <f t="shared" si="256"/>
        <v>0.47</v>
      </c>
      <c r="EQ549">
        <v>776831</v>
      </c>
      <c r="ET549">
        <v>0.47</v>
      </c>
      <c r="EU549">
        <f t="shared" si="257"/>
        <v>0.47</v>
      </c>
      <c r="FF549">
        <v>776831</v>
      </c>
      <c r="FI549">
        <v>0.49</v>
      </c>
      <c r="FJ549">
        <f t="shared" si="258"/>
        <v>0.49</v>
      </c>
      <c r="FU549">
        <v>776831</v>
      </c>
      <c r="FX549">
        <v>0.49</v>
      </c>
      <c r="FY549">
        <f t="shared" si="259"/>
        <v>0.49</v>
      </c>
      <c r="GJ549">
        <v>776831</v>
      </c>
      <c r="GM549">
        <v>0.46</v>
      </c>
      <c r="GN549">
        <f t="shared" si="260"/>
        <v>0.46</v>
      </c>
      <c r="GY549">
        <v>776831</v>
      </c>
      <c r="HB549">
        <v>0.5</v>
      </c>
      <c r="HC549">
        <f t="shared" si="261"/>
        <v>0.5</v>
      </c>
      <c r="HN549">
        <v>776831</v>
      </c>
      <c r="HQ549">
        <v>0.5</v>
      </c>
      <c r="HR549">
        <f t="shared" si="262"/>
        <v>0.5</v>
      </c>
      <c r="ID549">
        <v>777195</v>
      </c>
      <c r="IG549">
        <v>0.55000000000000004</v>
      </c>
      <c r="IH549">
        <f t="shared" si="263"/>
        <v>0.55000000000000004</v>
      </c>
      <c r="IS549">
        <v>777195</v>
      </c>
      <c r="IV549">
        <v>0.53</v>
      </c>
      <c r="IW549">
        <f t="shared" si="264"/>
        <v>0.53</v>
      </c>
      <c r="JH549">
        <v>777195</v>
      </c>
      <c r="JK549">
        <v>0.55000000000000004</v>
      </c>
      <c r="JL549">
        <f t="shared" si="265"/>
        <v>0.55000000000000004</v>
      </c>
      <c r="JW549">
        <v>777195</v>
      </c>
      <c r="JZ549">
        <v>0.52</v>
      </c>
      <c r="KA549">
        <f t="shared" si="266"/>
        <v>0.52</v>
      </c>
      <c r="KL549">
        <v>777195</v>
      </c>
      <c r="KO549">
        <v>0.63</v>
      </c>
      <c r="KP549">
        <f t="shared" si="267"/>
        <v>0.63</v>
      </c>
      <c r="LA549">
        <v>777195</v>
      </c>
      <c r="LD549">
        <v>0.56000000000000005</v>
      </c>
      <c r="LE549">
        <f t="shared" si="268"/>
        <v>0.56000000000000005</v>
      </c>
      <c r="LP549">
        <v>777195</v>
      </c>
      <c r="LS549">
        <v>0.53</v>
      </c>
      <c r="LT549">
        <f t="shared" si="269"/>
        <v>0.53</v>
      </c>
      <c r="ME549">
        <v>777195</v>
      </c>
      <c r="MH549">
        <v>0.57999999999999996</v>
      </c>
      <c r="MI549">
        <f t="shared" si="270"/>
        <v>0.57999999999999996</v>
      </c>
      <c r="MT549">
        <v>777195</v>
      </c>
      <c r="MW549">
        <v>0.69</v>
      </c>
      <c r="MX549">
        <f t="shared" si="271"/>
        <v>0.69</v>
      </c>
      <c r="NI549">
        <v>777195</v>
      </c>
      <c r="NL549">
        <v>0.53</v>
      </c>
      <c r="NM549">
        <f t="shared" si="272"/>
        <v>0.53</v>
      </c>
      <c r="NX549">
        <v>777195</v>
      </c>
      <c r="OA549">
        <v>0.49</v>
      </c>
      <c r="OB549">
        <f t="shared" si="273"/>
        <v>0.49</v>
      </c>
      <c r="OM549">
        <v>777195</v>
      </c>
      <c r="OP549">
        <v>0.54</v>
      </c>
      <c r="OQ549">
        <f t="shared" si="274"/>
        <v>0.54</v>
      </c>
      <c r="PB549">
        <v>777195</v>
      </c>
      <c r="PE549">
        <v>0.51</v>
      </c>
      <c r="PF549">
        <f t="shared" si="275"/>
        <v>0.51</v>
      </c>
      <c r="PQ549">
        <v>777195</v>
      </c>
      <c r="PT549">
        <v>0.56999999999999995</v>
      </c>
      <c r="PU549">
        <f t="shared" si="276"/>
        <v>0.56999999999999995</v>
      </c>
      <c r="QF549">
        <v>777195</v>
      </c>
      <c r="QI549">
        <v>0.54</v>
      </c>
      <c r="QJ549">
        <f t="shared" si="277"/>
        <v>0.54</v>
      </c>
      <c r="QU549">
        <v>777195</v>
      </c>
      <c r="QX549">
        <v>0.54</v>
      </c>
      <c r="QY549">
        <f t="shared" si="278"/>
        <v>0.54</v>
      </c>
    </row>
    <row r="550" spans="12:467" x14ac:dyDescent="0.2">
      <c r="L550">
        <v>776833</v>
      </c>
      <c r="O550">
        <v>0.35</v>
      </c>
      <c r="P550">
        <f t="shared" si="248"/>
        <v>0.35</v>
      </c>
      <c r="AA550">
        <v>776833</v>
      </c>
      <c r="AD550">
        <v>0.2</v>
      </c>
      <c r="AE550">
        <f t="shared" si="249"/>
        <v>0.2</v>
      </c>
      <c r="AP550">
        <v>776833</v>
      </c>
      <c r="AS550">
        <v>0.12</v>
      </c>
      <c r="AT550">
        <f t="shared" si="250"/>
        <v>0.12</v>
      </c>
      <c r="BE550">
        <v>776833</v>
      </c>
      <c r="BH550">
        <v>0.28000000000000003</v>
      </c>
      <c r="BI550">
        <f t="shared" si="251"/>
        <v>0.28000000000000003</v>
      </c>
      <c r="BT550">
        <v>776833</v>
      </c>
      <c r="BW550">
        <v>0.19</v>
      </c>
      <c r="BX550">
        <f t="shared" si="252"/>
        <v>0.19</v>
      </c>
      <c r="CI550">
        <v>776833</v>
      </c>
      <c r="CL550">
        <v>0.33</v>
      </c>
      <c r="CM550">
        <f t="shared" si="253"/>
        <v>0.33</v>
      </c>
      <c r="CX550">
        <v>776833</v>
      </c>
      <c r="DA550">
        <v>0.39</v>
      </c>
      <c r="DB550">
        <f t="shared" si="254"/>
        <v>0.39</v>
      </c>
      <c r="DM550">
        <v>776833</v>
      </c>
      <c r="DP550">
        <v>0.37</v>
      </c>
      <c r="DQ550">
        <f t="shared" si="255"/>
        <v>0.37</v>
      </c>
      <c r="EB550">
        <v>776833</v>
      </c>
      <c r="EE550">
        <v>0.35</v>
      </c>
      <c r="EF550">
        <f t="shared" si="256"/>
        <v>0.35</v>
      </c>
      <c r="EQ550">
        <v>776833</v>
      </c>
      <c r="ET550">
        <v>0.35</v>
      </c>
      <c r="EU550">
        <f t="shared" si="257"/>
        <v>0.35</v>
      </c>
      <c r="FF550">
        <v>776833</v>
      </c>
      <c r="FI550">
        <v>0.4</v>
      </c>
      <c r="FJ550">
        <f t="shared" si="258"/>
        <v>0.4</v>
      </c>
      <c r="FU550">
        <v>776833</v>
      </c>
      <c r="FX550">
        <v>0.4</v>
      </c>
      <c r="FY550">
        <f t="shared" si="259"/>
        <v>0.4</v>
      </c>
      <c r="GJ550">
        <v>776833</v>
      </c>
      <c r="GM550">
        <v>0.37</v>
      </c>
      <c r="GN550">
        <f t="shared" si="260"/>
        <v>0.37</v>
      </c>
      <c r="GY550">
        <v>776833</v>
      </c>
      <c r="HB550">
        <v>0.36</v>
      </c>
      <c r="HC550">
        <f t="shared" si="261"/>
        <v>0.36</v>
      </c>
      <c r="HN550">
        <v>776833</v>
      </c>
      <c r="HQ550">
        <v>0.33</v>
      </c>
      <c r="HR550">
        <f t="shared" si="262"/>
        <v>0.33</v>
      </c>
      <c r="ID550">
        <v>777197</v>
      </c>
      <c r="IG550">
        <v>0.49</v>
      </c>
      <c r="IH550">
        <f t="shared" si="263"/>
        <v>0.49</v>
      </c>
      <c r="IS550">
        <v>777197</v>
      </c>
      <c r="IV550">
        <v>0.48</v>
      </c>
      <c r="IW550">
        <f t="shared" si="264"/>
        <v>0.48</v>
      </c>
      <c r="JH550">
        <v>777197</v>
      </c>
      <c r="JK550">
        <v>0.47</v>
      </c>
      <c r="JL550">
        <f t="shared" si="265"/>
        <v>0.47</v>
      </c>
      <c r="JW550">
        <v>777197</v>
      </c>
      <c r="JZ550">
        <v>0.48</v>
      </c>
      <c r="KA550">
        <f t="shared" si="266"/>
        <v>0.48</v>
      </c>
      <c r="KL550">
        <v>777197</v>
      </c>
      <c r="KO550">
        <v>0.52</v>
      </c>
      <c r="KP550">
        <f t="shared" si="267"/>
        <v>0.52</v>
      </c>
      <c r="LA550">
        <v>777197</v>
      </c>
      <c r="LD550">
        <v>0.49</v>
      </c>
      <c r="LE550">
        <f t="shared" si="268"/>
        <v>0.49</v>
      </c>
      <c r="LP550">
        <v>777197</v>
      </c>
      <c r="LS550">
        <v>0.5</v>
      </c>
      <c r="LT550">
        <f t="shared" si="269"/>
        <v>0.5</v>
      </c>
      <c r="ME550">
        <v>777197</v>
      </c>
      <c r="MH550">
        <v>0.53</v>
      </c>
      <c r="MI550">
        <f t="shared" si="270"/>
        <v>0.53</v>
      </c>
      <c r="MT550">
        <v>777197</v>
      </c>
      <c r="MW550">
        <v>0.46</v>
      </c>
      <c r="MX550">
        <f t="shared" si="271"/>
        <v>0.46</v>
      </c>
      <c r="NI550">
        <v>777197</v>
      </c>
      <c r="NL550">
        <v>0.5</v>
      </c>
      <c r="NM550">
        <f t="shared" si="272"/>
        <v>0.5</v>
      </c>
      <c r="NX550">
        <v>777197</v>
      </c>
      <c r="OA550">
        <v>0.49</v>
      </c>
      <c r="OB550">
        <f t="shared" si="273"/>
        <v>0.49</v>
      </c>
      <c r="OM550">
        <v>777197</v>
      </c>
      <c r="OP550">
        <v>0.51</v>
      </c>
      <c r="OQ550">
        <f t="shared" si="274"/>
        <v>0.51</v>
      </c>
      <c r="PB550">
        <v>777197</v>
      </c>
      <c r="PE550">
        <v>0.52</v>
      </c>
      <c r="PF550">
        <f t="shared" si="275"/>
        <v>0.52</v>
      </c>
      <c r="PQ550">
        <v>777197</v>
      </c>
      <c r="PT550">
        <v>0.48</v>
      </c>
      <c r="PU550">
        <f t="shared" si="276"/>
        <v>0.48</v>
      </c>
      <c r="QF550">
        <v>777197</v>
      </c>
      <c r="QI550">
        <v>0.51</v>
      </c>
      <c r="QJ550">
        <f t="shared" si="277"/>
        <v>0.51</v>
      </c>
      <c r="QU550">
        <v>777197</v>
      </c>
      <c r="QX550">
        <v>0.51</v>
      </c>
      <c r="QY550">
        <f t="shared" si="278"/>
        <v>0.51</v>
      </c>
    </row>
    <row r="551" spans="12:467" x14ac:dyDescent="0.2">
      <c r="L551">
        <v>776834</v>
      </c>
      <c r="O551">
        <v>0.47</v>
      </c>
      <c r="P551">
        <f t="shared" si="248"/>
        <v>0.47</v>
      </c>
      <c r="AA551">
        <v>776834</v>
      </c>
      <c r="AD551">
        <v>0.42</v>
      </c>
      <c r="AE551">
        <f t="shared" si="249"/>
        <v>0.42</v>
      </c>
      <c r="AP551">
        <v>776834</v>
      </c>
      <c r="AS551">
        <v>0.31</v>
      </c>
      <c r="AT551">
        <f t="shared" si="250"/>
        <v>0.31</v>
      </c>
      <c r="BE551">
        <v>776834</v>
      </c>
      <c r="BH551">
        <v>0.39</v>
      </c>
      <c r="BI551">
        <f t="shared" si="251"/>
        <v>0.39</v>
      </c>
      <c r="BT551">
        <v>776834</v>
      </c>
      <c r="BW551">
        <v>0.46</v>
      </c>
      <c r="BX551">
        <f t="shared" si="252"/>
        <v>0.46</v>
      </c>
      <c r="CI551">
        <v>776834</v>
      </c>
      <c r="CL551">
        <v>0.41</v>
      </c>
      <c r="CM551">
        <f t="shared" si="253"/>
        <v>0.41</v>
      </c>
      <c r="CX551">
        <v>776834</v>
      </c>
      <c r="DA551">
        <v>0.44</v>
      </c>
      <c r="DB551">
        <f t="shared" si="254"/>
        <v>0.44</v>
      </c>
      <c r="DM551">
        <v>776834</v>
      </c>
      <c r="DP551">
        <v>0.43</v>
      </c>
      <c r="DQ551">
        <f t="shared" si="255"/>
        <v>0.43</v>
      </c>
      <c r="EB551">
        <v>776834</v>
      </c>
      <c r="EE551">
        <v>0.45</v>
      </c>
      <c r="EF551">
        <f t="shared" si="256"/>
        <v>0.45</v>
      </c>
      <c r="EQ551">
        <v>776834</v>
      </c>
      <c r="ET551">
        <v>0.45</v>
      </c>
      <c r="EU551">
        <f t="shared" si="257"/>
        <v>0.45</v>
      </c>
      <c r="FF551">
        <v>776834</v>
      </c>
      <c r="FI551">
        <v>0.48</v>
      </c>
      <c r="FJ551">
        <f t="shared" si="258"/>
        <v>0.48</v>
      </c>
      <c r="FU551">
        <v>776834</v>
      </c>
      <c r="FX551">
        <v>0.45</v>
      </c>
      <c r="FY551">
        <f t="shared" si="259"/>
        <v>0.45</v>
      </c>
      <c r="GJ551">
        <v>776834</v>
      </c>
      <c r="GM551">
        <v>0.43</v>
      </c>
      <c r="GN551">
        <f t="shared" si="260"/>
        <v>0.43</v>
      </c>
      <c r="GY551">
        <v>776834</v>
      </c>
      <c r="HB551">
        <v>0.46</v>
      </c>
      <c r="HC551">
        <f t="shared" si="261"/>
        <v>0.46</v>
      </c>
      <c r="HN551">
        <v>776834</v>
      </c>
      <c r="HQ551">
        <v>0.38</v>
      </c>
      <c r="HR551">
        <f t="shared" si="262"/>
        <v>0.38</v>
      </c>
      <c r="ID551">
        <v>777198</v>
      </c>
      <c r="IG551">
        <v>0.45</v>
      </c>
      <c r="IH551">
        <f t="shared" si="263"/>
        <v>0.45</v>
      </c>
      <c r="IS551">
        <v>777198</v>
      </c>
      <c r="IV551">
        <v>0.43</v>
      </c>
      <c r="IW551">
        <f t="shared" si="264"/>
        <v>0.43</v>
      </c>
      <c r="JH551">
        <v>777198</v>
      </c>
      <c r="JK551">
        <v>0.42</v>
      </c>
      <c r="JL551">
        <f t="shared" si="265"/>
        <v>0.42</v>
      </c>
      <c r="JW551">
        <v>777198</v>
      </c>
      <c r="JZ551">
        <v>0.43</v>
      </c>
      <c r="KA551">
        <f t="shared" si="266"/>
        <v>0.43</v>
      </c>
      <c r="KL551">
        <v>777198</v>
      </c>
      <c r="KO551">
        <v>0.36</v>
      </c>
      <c r="KP551">
        <f t="shared" si="267"/>
        <v>0.36</v>
      </c>
      <c r="LA551">
        <v>777198</v>
      </c>
      <c r="LD551">
        <v>0.41</v>
      </c>
      <c r="LE551">
        <f t="shared" si="268"/>
        <v>0.41</v>
      </c>
      <c r="LP551">
        <v>777198</v>
      </c>
      <c r="LS551">
        <v>0.44</v>
      </c>
      <c r="LT551">
        <f t="shared" si="269"/>
        <v>0.44</v>
      </c>
      <c r="ME551">
        <v>777198</v>
      </c>
      <c r="MH551">
        <v>0.41</v>
      </c>
      <c r="MI551">
        <f t="shared" si="270"/>
        <v>0.41</v>
      </c>
      <c r="MT551">
        <v>777198</v>
      </c>
      <c r="MW551">
        <v>0.41</v>
      </c>
      <c r="MX551">
        <f t="shared" si="271"/>
        <v>0.41</v>
      </c>
      <c r="NI551">
        <v>777198</v>
      </c>
      <c r="NL551">
        <v>0.45</v>
      </c>
      <c r="NM551">
        <f t="shared" si="272"/>
        <v>0.45</v>
      </c>
      <c r="NX551">
        <v>777198</v>
      </c>
      <c r="OA551">
        <v>0.49</v>
      </c>
      <c r="OB551">
        <f t="shared" si="273"/>
        <v>0.49</v>
      </c>
      <c r="OM551">
        <v>777198</v>
      </c>
      <c r="OP551">
        <v>0.45</v>
      </c>
      <c r="OQ551">
        <f t="shared" si="274"/>
        <v>0.45</v>
      </c>
      <c r="PB551">
        <v>777198</v>
      </c>
      <c r="PE551">
        <v>0.41</v>
      </c>
      <c r="PF551">
        <f t="shared" si="275"/>
        <v>0.41</v>
      </c>
      <c r="PQ551">
        <v>777198</v>
      </c>
      <c r="PT551">
        <v>0.46</v>
      </c>
      <c r="PU551">
        <f t="shared" si="276"/>
        <v>0.46</v>
      </c>
      <c r="QF551">
        <v>777198</v>
      </c>
      <c r="QI551">
        <v>0.44</v>
      </c>
      <c r="QJ551">
        <f t="shared" si="277"/>
        <v>0.44</v>
      </c>
      <c r="QU551">
        <v>777198</v>
      </c>
      <c r="QX551">
        <v>0.42</v>
      </c>
      <c r="QY551">
        <f t="shared" si="278"/>
        <v>0.42</v>
      </c>
    </row>
    <row r="552" spans="12:467" x14ac:dyDescent="0.2">
      <c r="L552">
        <v>776835</v>
      </c>
      <c r="O552">
        <v>0.51</v>
      </c>
      <c r="P552">
        <f t="shared" si="248"/>
        <v>0.51</v>
      </c>
      <c r="AA552">
        <v>776835</v>
      </c>
      <c r="AD552">
        <v>0.62</v>
      </c>
      <c r="AE552">
        <f t="shared" si="249"/>
        <v>0.62</v>
      </c>
      <c r="AP552">
        <v>776835</v>
      </c>
      <c r="AS552">
        <v>0.86</v>
      </c>
      <c r="AT552">
        <f t="shared" si="250"/>
        <v>0.86</v>
      </c>
      <c r="BE552">
        <v>776835</v>
      </c>
      <c r="BH552">
        <v>0.66</v>
      </c>
      <c r="BI552">
        <f t="shared" si="251"/>
        <v>0.66</v>
      </c>
      <c r="BT552">
        <v>776835</v>
      </c>
      <c r="BW552">
        <v>0.71</v>
      </c>
      <c r="BX552">
        <f t="shared" si="252"/>
        <v>0.71</v>
      </c>
      <c r="CI552">
        <v>776835</v>
      </c>
      <c r="CL552">
        <v>0.52</v>
      </c>
      <c r="CM552">
        <f t="shared" si="253"/>
        <v>0.52</v>
      </c>
      <c r="CX552">
        <v>776835</v>
      </c>
      <c r="DA552">
        <v>0.51</v>
      </c>
      <c r="DB552">
        <f t="shared" si="254"/>
        <v>0.51</v>
      </c>
      <c r="DM552">
        <v>776835</v>
      </c>
      <c r="DP552">
        <v>0.52</v>
      </c>
      <c r="DQ552">
        <f t="shared" si="255"/>
        <v>0.52</v>
      </c>
      <c r="EB552">
        <v>776835</v>
      </c>
      <c r="EE552">
        <v>0.52</v>
      </c>
      <c r="EF552">
        <f t="shared" si="256"/>
        <v>0.52</v>
      </c>
      <c r="EQ552">
        <v>776835</v>
      </c>
      <c r="ET552">
        <v>0.52</v>
      </c>
      <c r="EU552">
        <f t="shared" si="257"/>
        <v>0.52</v>
      </c>
      <c r="FF552">
        <v>776835</v>
      </c>
      <c r="FI552">
        <v>0.52</v>
      </c>
      <c r="FJ552">
        <f t="shared" si="258"/>
        <v>0.52</v>
      </c>
      <c r="FU552">
        <v>776835</v>
      </c>
      <c r="FX552">
        <v>0.53</v>
      </c>
      <c r="FY552">
        <f t="shared" si="259"/>
        <v>0.53</v>
      </c>
      <c r="GJ552">
        <v>776835</v>
      </c>
      <c r="GM552">
        <v>0.5</v>
      </c>
      <c r="GN552">
        <f t="shared" si="260"/>
        <v>0.5</v>
      </c>
      <c r="GY552">
        <v>776835</v>
      </c>
      <c r="HB552">
        <v>0.55000000000000004</v>
      </c>
      <c r="HC552">
        <f t="shared" si="261"/>
        <v>0.55000000000000004</v>
      </c>
      <c r="HN552">
        <v>776835</v>
      </c>
      <c r="HQ552">
        <v>0.55000000000000004</v>
      </c>
      <c r="HR552">
        <f t="shared" si="262"/>
        <v>0.55000000000000004</v>
      </c>
      <c r="ID552">
        <v>777163</v>
      </c>
      <c r="IG552">
        <v>0.46</v>
      </c>
      <c r="IH552">
        <f t="shared" si="263"/>
        <v>0.46</v>
      </c>
      <c r="IS552">
        <v>777163</v>
      </c>
      <c r="IV552">
        <v>0.46</v>
      </c>
      <c r="IW552">
        <f t="shared" si="264"/>
        <v>0.46</v>
      </c>
      <c r="JH552">
        <v>777163</v>
      </c>
      <c r="JK552">
        <v>0.45</v>
      </c>
      <c r="JL552">
        <f t="shared" si="265"/>
        <v>0.45</v>
      </c>
      <c r="JW552">
        <v>777163</v>
      </c>
      <c r="JZ552">
        <v>0.45</v>
      </c>
      <c r="KA552">
        <f t="shared" si="266"/>
        <v>0.45</v>
      </c>
      <c r="KL552">
        <v>777163</v>
      </c>
      <c r="KO552">
        <v>0.52</v>
      </c>
      <c r="KP552">
        <f t="shared" si="267"/>
        <v>0.52</v>
      </c>
      <c r="LA552">
        <v>777163</v>
      </c>
      <c r="LD552">
        <v>0.45</v>
      </c>
      <c r="LE552">
        <f t="shared" si="268"/>
        <v>0.45</v>
      </c>
      <c r="LP552">
        <v>777163</v>
      </c>
      <c r="LS552">
        <v>0.45</v>
      </c>
      <c r="LT552">
        <f t="shared" si="269"/>
        <v>0.45</v>
      </c>
      <c r="ME552">
        <v>777163</v>
      </c>
      <c r="MH552">
        <v>0.47</v>
      </c>
      <c r="MI552">
        <f t="shared" si="270"/>
        <v>0.47</v>
      </c>
      <c r="MT552">
        <v>777163</v>
      </c>
      <c r="MW552">
        <v>0.41</v>
      </c>
      <c r="MX552">
        <f t="shared" si="271"/>
        <v>0.41</v>
      </c>
      <c r="NI552">
        <v>777163</v>
      </c>
      <c r="NL552">
        <v>0.44</v>
      </c>
      <c r="NM552">
        <f t="shared" si="272"/>
        <v>0.44</v>
      </c>
      <c r="NX552">
        <v>777163</v>
      </c>
      <c r="OA552">
        <v>0.45</v>
      </c>
      <c r="OB552">
        <f t="shared" si="273"/>
        <v>0.45</v>
      </c>
      <c r="OM552">
        <v>777163</v>
      </c>
      <c r="OP552">
        <v>0.45</v>
      </c>
      <c r="OQ552">
        <f t="shared" si="274"/>
        <v>0.45</v>
      </c>
      <c r="PB552">
        <v>777163</v>
      </c>
      <c r="PE552">
        <v>0.48</v>
      </c>
      <c r="PF552">
        <f t="shared" si="275"/>
        <v>0.48</v>
      </c>
      <c r="PQ552">
        <v>777163</v>
      </c>
      <c r="PT552">
        <v>0.46</v>
      </c>
      <c r="PU552">
        <f t="shared" si="276"/>
        <v>0.46</v>
      </c>
      <c r="QF552">
        <v>777163</v>
      </c>
      <c r="QI552">
        <v>0.51</v>
      </c>
      <c r="QJ552">
        <f t="shared" si="277"/>
        <v>0.51</v>
      </c>
      <c r="QU552">
        <v>777163</v>
      </c>
      <c r="QX552">
        <v>0.46</v>
      </c>
      <c r="QY552">
        <f t="shared" si="278"/>
        <v>0.46</v>
      </c>
    </row>
    <row r="553" spans="12:467" x14ac:dyDescent="0.2">
      <c r="L553">
        <v>776805</v>
      </c>
      <c r="O553">
        <v>0.56999999999999995</v>
      </c>
      <c r="P553">
        <f t="shared" si="248"/>
        <v>0.56999999999999995</v>
      </c>
      <c r="AA553">
        <v>776805</v>
      </c>
      <c r="AD553">
        <v>0.56000000000000005</v>
      </c>
      <c r="AE553">
        <f t="shared" si="249"/>
        <v>0.56000000000000005</v>
      </c>
      <c r="AP553">
        <v>776805</v>
      </c>
      <c r="AS553">
        <v>0.52</v>
      </c>
      <c r="AT553">
        <f t="shared" si="250"/>
        <v>0.52</v>
      </c>
      <c r="BE553">
        <v>776805</v>
      </c>
      <c r="BH553">
        <v>0.61</v>
      </c>
      <c r="BI553">
        <f t="shared" si="251"/>
        <v>0.61</v>
      </c>
      <c r="BT553">
        <v>776805</v>
      </c>
      <c r="BW553">
        <v>0.57999999999999996</v>
      </c>
      <c r="BX553">
        <f t="shared" si="252"/>
        <v>0.57999999999999996</v>
      </c>
      <c r="CI553">
        <v>776805</v>
      </c>
      <c r="CL553">
        <v>0.55000000000000004</v>
      </c>
      <c r="CM553">
        <f t="shared" si="253"/>
        <v>0.55000000000000004</v>
      </c>
      <c r="CX553">
        <v>776805</v>
      </c>
      <c r="DA553">
        <v>0.55000000000000004</v>
      </c>
      <c r="DB553">
        <f t="shared" si="254"/>
        <v>0.55000000000000004</v>
      </c>
      <c r="DM553">
        <v>776805</v>
      </c>
      <c r="DP553">
        <v>0.56000000000000005</v>
      </c>
      <c r="DQ553">
        <f t="shared" si="255"/>
        <v>0.56000000000000005</v>
      </c>
      <c r="EB553">
        <v>776805</v>
      </c>
      <c r="EE553">
        <v>0.55000000000000004</v>
      </c>
      <c r="EF553">
        <f t="shared" si="256"/>
        <v>0.55000000000000004</v>
      </c>
      <c r="EQ553">
        <v>776805</v>
      </c>
      <c r="ET553">
        <v>0.55000000000000004</v>
      </c>
      <c r="EU553">
        <f t="shared" si="257"/>
        <v>0.55000000000000004</v>
      </c>
      <c r="FF553">
        <v>776805</v>
      </c>
      <c r="FI553">
        <v>0.55000000000000004</v>
      </c>
      <c r="FJ553">
        <f t="shared" si="258"/>
        <v>0.55000000000000004</v>
      </c>
      <c r="FU553">
        <v>776805</v>
      </c>
      <c r="FX553">
        <v>0.56999999999999995</v>
      </c>
      <c r="FY553">
        <f t="shared" si="259"/>
        <v>0.56999999999999995</v>
      </c>
      <c r="GJ553">
        <v>776805</v>
      </c>
      <c r="GM553">
        <v>0.54</v>
      </c>
      <c r="GN553">
        <f t="shared" si="260"/>
        <v>0.54</v>
      </c>
      <c r="GY553">
        <v>776805</v>
      </c>
      <c r="HB553">
        <v>0.59</v>
      </c>
      <c r="HC553">
        <f t="shared" si="261"/>
        <v>0.59</v>
      </c>
      <c r="HN553">
        <v>776805</v>
      </c>
      <c r="HQ553">
        <v>0.51</v>
      </c>
      <c r="HR553">
        <f t="shared" si="262"/>
        <v>0.51</v>
      </c>
      <c r="ID553">
        <v>777171</v>
      </c>
      <c r="IG553">
        <v>0.5</v>
      </c>
      <c r="IH553">
        <f t="shared" si="263"/>
        <v>0.5</v>
      </c>
      <c r="IS553">
        <v>777171</v>
      </c>
      <c r="IV553">
        <v>0.5</v>
      </c>
      <c r="IW553">
        <f t="shared" si="264"/>
        <v>0.5</v>
      </c>
      <c r="JH553">
        <v>777171</v>
      </c>
      <c r="JK553">
        <v>0.45</v>
      </c>
      <c r="JL553">
        <f t="shared" si="265"/>
        <v>0.45</v>
      </c>
      <c r="JW553">
        <v>777171</v>
      </c>
      <c r="JZ553">
        <v>0.45</v>
      </c>
      <c r="KA553">
        <f t="shared" si="266"/>
        <v>0.45</v>
      </c>
      <c r="KL553">
        <v>777171</v>
      </c>
      <c r="KO553">
        <v>0.39</v>
      </c>
      <c r="KP553">
        <f t="shared" si="267"/>
        <v>0.39</v>
      </c>
      <c r="LA553">
        <v>777171</v>
      </c>
      <c r="LD553">
        <v>0.44</v>
      </c>
      <c r="LE553">
        <f t="shared" si="268"/>
        <v>0.44</v>
      </c>
      <c r="LP553">
        <v>777171</v>
      </c>
      <c r="LS553">
        <v>0.49</v>
      </c>
      <c r="LT553">
        <f t="shared" si="269"/>
        <v>0.49</v>
      </c>
      <c r="ME553">
        <v>777171</v>
      </c>
      <c r="MH553">
        <v>0.45</v>
      </c>
      <c r="MI553">
        <f t="shared" si="270"/>
        <v>0.45</v>
      </c>
      <c r="MT553">
        <v>777171</v>
      </c>
      <c r="MW553">
        <v>0.48</v>
      </c>
      <c r="MX553">
        <f t="shared" si="271"/>
        <v>0.48</v>
      </c>
      <c r="NI553">
        <v>777171</v>
      </c>
      <c r="NL553">
        <v>0.47</v>
      </c>
      <c r="NM553">
        <f t="shared" si="272"/>
        <v>0.47</v>
      </c>
      <c r="NX553">
        <v>777171</v>
      </c>
      <c r="OA553">
        <v>0.48</v>
      </c>
      <c r="OB553">
        <f t="shared" si="273"/>
        <v>0.48</v>
      </c>
      <c r="OM553">
        <v>777171</v>
      </c>
      <c r="OP553">
        <v>0.5</v>
      </c>
      <c r="OQ553">
        <f t="shared" si="274"/>
        <v>0.5</v>
      </c>
      <c r="PB553">
        <v>777171</v>
      </c>
      <c r="PE553">
        <v>0.51</v>
      </c>
      <c r="PF553">
        <f t="shared" si="275"/>
        <v>0.51</v>
      </c>
      <c r="PQ553">
        <v>777171</v>
      </c>
      <c r="PT553">
        <v>0.52</v>
      </c>
      <c r="PU553">
        <f t="shared" si="276"/>
        <v>0.52</v>
      </c>
      <c r="QF553">
        <v>777171</v>
      </c>
      <c r="QI553">
        <v>0.48</v>
      </c>
      <c r="QJ553">
        <f t="shared" si="277"/>
        <v>0.48</v>
      </c>
      <c r="QU553">
        <v>777171</v>
      </c>
      <c r="QX553">
        <v>0.48</v>
      </c>
      <c r="QY553">
        <f t="shared" si="278"/>
        <v>0.48</v>
      </c>
    </row>
    <row r="554" spans="12:467" x14ac:dyDescent="0.2">
      <c r="L554">
        <v>776807</v>
      </c>
      <c r="O554">
        <v>0.57999999999999996</v>
      </c>
      <c r="P554">
        <f t="shared" si="248"/>
        <v>0.57999999999999996</v>
      </c>
      <c r="AA554">
        <v>776807</v>
      </c>
      <c r="AD554">
        <v>0.64</v>
      </c>
      <c r="AE554">
        <f t="shared" si="249"/>
        <v>0.64</v>
      </c>
      <c r="AP554">
        <v>776807</v>
      </c>
      <c r="AS554">
        <v>0.54</v>
      </c>
      <c r="AT554">
        <f t="shared" si="250"/>
        <v>0.54</v>
      </c>
      <c r="BE554">
        <v>776807</v>
      </c>
      <c r="BH554">
        <v>0.67</v>
      </c>
      <c r="BI554">
        <f t="shared" si="251"/>
        <v>0.67</v>
      </c>
      <c r="BT554">
        <v>776807</v>
      </c>
      <c r="BW554">
        <v>0.64</v>
      </c>
      <c r="BX554">
        <f t="shared" si="252"/>
        <v>0.64</v>
      </c>
      <c r="CI554">
        <v>776807</v>
      </c>
      <c r="CL554">
        <v>0.55000000000000004</v>
      </c>
      <c r="CM554">
        <f t="shared" si="253"/>
        <v>0.55000000000000004</v>
      </c>
      <c r="CX554">
        <v>776807</v>
      </c>
      <c r="DA554">
        <v>0.56000000000000005</v>
      </c>
      <c r="DB554">
        <f t="shared" si="254"/>
        <v>0.56000000000000005</v>
      </c>
      <c r="DM554">
        <v>776807</v>
      </c>
      <c r="DP554">
        <v>0.56000000000000005</v>
      </c>
      <c r="DQ554">
        <f t="shared" si="255"/>
        <v>0.56000000000000005</v>
      </c>
      <c r="EB554">
        <v>776807</v>
      </c>
      <c r="EE554">
        <v>0.56000000000000005</v>
      </c>
      <c r="EF554">
        <f t="shared" si="256"/>
        <v>0.56000000000000005</v>
      </c>
      <c r="EQ554">
        <v>776807</v>
      </c>
      <c r="ET554">
        <v>0.56000000000000005</v>
      </c>
      <c r="EU554">
        <f t="shared" si="257"/>
        <v>0.56000000000000005</v>
      </c>
      <c r="FF554">
        <v>776807</v>
      </c>
      <c r="FI554">
        <v>0.56000000000000005</v>
      </c>
      <c r="FJ554">
        <f t="shared" si="258"/>
        <v>0.56000000000000005</v>
      </c>
      <c r="FU554">
        <v>776807</v>
      </c>
      <c r="FX554">
        <v>0.56999999999999995</v>
      </c>
      <c r="FY554">
        <f t="shared" si="259"/>
        <v>0.56999999999999995</v>
      </c>
      <c r="GJ554">
        <v>776807</v>
      </c>
      <c r="GM554">
        <v>0.54</v>
      </c>
      <c r="GN554">
        <f t="shared" si="260"/>
        <v>0.54</v>
      </c>
      <c r="GY554">
        <v>776807</v>
      </c>
      <c r="HB554">
        <v>0.59</v>
      </c>
      <c r="HC554">
        <f t="shared" si="261"/>
        <v>0.59</v>
      </c>
      <c r="HN554">
        <v>776807</v>
      </c>
      <c r="HQ554">
        <v>0.51</v>
      </c>
      <c r="HR554">
        <f t="shared" si="262"/>
        <v>0.51</v>
      </c>
      <c r="ID554">
        <v>777172</v>
      </c>
      <c r="IG554">
        <v>0.45</v>
      </c>
      <c r="IH554">
        <f t="shared" si="263"/>
        <v>0.45</v>
      </c>
      <c r="IS554">
        <v>777172</v>
      </c>
      <c r="IV554">
        <v>0.41</v>
      </c>
      <c r="IW554">
        <f t="shared" si="264"/>
        <v>0.41</v>
      </c>
      <c r="JH554">
        <v>777172</v>
      </c>
      <c r="JK554">
        <v>0.42</v>
      </c>
      <c r="JL554">
        <f t="shared" si="265"/>
        <v>0.42</v>
      </c>
      <c r="JW554">
        <v>777172</v>
      </c>
      <c r="JZ554">
        <v>0.43</v>
      </c>
      <c r="KA554">
        <f t="shared" si="266"/>
        <v>0.43</v>
      </c>
      <c r="KL554">
        <v>777172</v>
      </c>
      <c r="KO554">
        <v>0.41</v>
      </c>
      <c r="KP554">
        <f t="shared" si="267"/>
        <v>0.41</v>
      </c>
      <c r="LA554">
        <v>777172</v>
      </c>
      <c r="LD554">
        <v>0.44</v>
      </c>
      <c r="LE554">
        <f t="shared" si="268"/>
        <v>0.44</v>
      </c>
      <c r="LP554">
        <v>777172</v>
      </c>
      <c r="LS554">
        <v>0.42</v>
      </c>
      <c r="LT554">
        <f t="shared" si="269"/>
        <v>0.42</v>
      </c>
      <c r="ME554">
        <v>777172</v>
      </c>
      <c r="MH554">
        <v>0.43</v>
      </c>
      <c r="MI554">
        <f t="shared" si="270"/>
        <v>0.43</v>
      </c>
      <c r="MT554">
        <v>777172</v>
      </c>
      <c r="MW554">
        <v>0.44</v>
      </c>
      <c r="MX554">
        <f t="shared" si="271"/>
        <v>0.44</v>
      </c>
      <c r="NI554">
        <v>777172</v>
      </c>
      <c r="NL554">
        <v>0.41</v>
      </c>
      <c r="NM554">
        <f t="shared" si="272"/>
        <v>0.41</v>
      </c>
      <c r="NX554">
        <v>777172</v>
      </c>
      <c r="OA554">
        <v>0.47</v>
      </c>
      <c r="OB554">
        <f t="shared" si="273"/>
        <v>0.47</v>
      </c>
      <c r="OM554">
        <v>777172</v>
      </c>
      <c r="OP554">
        <v>0.43</v>
      </c>
      <c r="OQ554">
        <f t="shared" si="274"/>
        <v>0.43</v>
      </c>
      <c r="PB554">
        <v>777172</v>
      </c>
      <c r="PE554">
        <v>0.44</v>
      </c>
      <c r="PF554">
        <f t="shared" si="275"/>
        <v>0.44</v>
      </c>
      <c r="PQ554">
        <v>777172</v>
      </c>
      <c r="PT554">
        <v>0.44</v>
      </c>
      <c r="PU554">
        <f t="shared" si="276"/>
        <v>0.44</v>
      </c>
      <c r="QF554">
        <v>777172</v>
      </c>
      <c r="QI554">
        <v>0.4</v>
      </c>
      <c r="QJ554">
        <f t="shared" si="277"/>
        <v>0.4</v>
      </c>
      <c r="QU554">
        <v>777172</v>
      </c>
      <c r="QX554">
        <v>0.42</v>
      </c>
      <c r="QY554">
        <f t="shared" si="278"/>
        <v>0.42</v>
      </c>
    </row>
    <row r="555" spans="12:467" x14ac:dyDescent="0.2">
      <c r="L555">
        <v>776808</v>
      </c>
      <c r="O555">
        <v>0.53</v>
      </c>
      <c r="P555">
        <f t="shared" si="248"/>
        <v>0.53</v>
      </c>
      <c r="AA555">
        <v>776808</v>
      </c>
      <c r="AD555">
        <v>0.52</v>
      </c>
      <c r="AE555">
        <f t="shared" si="249"/>
        <v>0.52</v>
      </c>
      <c r="AP555">
        <v>776808</v>
      </c>
      <c r="AS555">
        <v>0.56000000000000005</v>
      </c>
      <c r="AT555">
        <f t="shared" si="250"/>
        <v>0.56000000000000005</v>
      </c>
      <c r="BE555">
        <v>776808</v>
      </c>
      <c r="BH555">
        <v>0.54</v>
      </c>
      <c r="BI555">
        <f t="shared" si="251"/>
        <v>0.54</v>
      </c>
      <c r="BT555">
        <v>776808</v>
      </c>
      <c r="BW555">
        <v>0.53</v>
      </c>
      <c r="BX555">
        <f t="shared" si="252"/>
        <v>0.53</v>
      </c>
      <c r="CI555">
        <v>776808</v>
      </c>
      <c r="CL555">
        <v>0.53</v>
      </c>
      <c r="CM555">
        <f t="shared" si="253"/>
        <v>0.53</v>
      </c>
      <c r="CX555">
        <v>776808</v>
      </c>
      <c r="DA555">
        <v>0.52</v>
      </c>
      <c r="DB555">
        <f t="shared" si="254"/>
        <v>0.52</v>
      </c>
      <c r="DM555">
        <v>776808</v>
      </c>
      <c r="DP555">
        <v>0.56000000000000005</v>
      </c>
      <c r="DQ555">
        <f t="shared" si="255"/>
        <v>0.56000000000000005</v>
      </c>
      <c r="EB555">
        <v>776808</v>
      </c>
      <c r="EE555">
        <v>0.56000000000000005</v>
      </c>
      <c r="EF555">
        <f t="shared" si="256"/>
        <v>0.56000000000000005</v>
      </c>
      <c r="EQ555">
        <v>776808</v>
      </c>
      <c r="ET555">
        <v>0.56000000000000005</v>
      </c>
      <c r="EU555">
        <f t="shared" si="257"/>
        <v>0.56000000000000005</v>
      </c>
      <c r="FF555">
        <v>776808</v>
      </c>
      <c r="FI555">
        <v>0.52</v>
      </c>
      <c r="FJ555">
        <f t="shared" si="258"/>
        <v>0.52</v>
      </c>
      <c r="FU555">
        <v>776808</v>
      </c>
      <c r="FX555">
        <v>0.52</v>
      </c>
      <c r="FY555">
        <f t="shared" si="259"/>
        <v>0.52</v>
      </c>
      <c r="GJ555">
        <v>776808</v>
      </c>
      <c r="GM555">
        <v>0.52</v>
      </c>
      <c r="GN555">
        <f t="shared" si="260"/>
        <v>0.52</v>
      </c>
      <c r="GY555">
        <v>776808</v>
      </c>
      <c r="HB555">
        <v>0.57999999999999996</v>
      </c>
      <c r="HC555">
        <f t="shared" si="261"/>
        <v>0.57999999999999996</v>
      </c>
      <c r="HN555">
        <v>776808</v>
      </c>
      <c r="HQ555">
        <v>0.46</v>
      </c>
      <c r="HR555">
        <f t="shared" si="262"/>
        <v>0.46</v>
      </c>
      <c r="ID555">
        <v>777173</v>
      </c>
      <c r="IG555">
        <v>0.51</v>
      </c>
      <c r="IH555">
        <f t="shared" si="263"/>
        <v>0.51</v>
      </c>
      <c r="IS555">
        <v>777173</v>
      </c>
      <c r="IV555">
        <v>0.54</v>
      </c>
      <c r="IW555">
        <f t="shared" si="264"/>
        <v>0.54</v>
      </c>
      <c r="JH555">
        <v>777173</v>
      </c>
      <c r="JK555">
        <v>0.56000000000000005</v>
      </c>
      <c r="JL555">
        <f t="shared" si="265"/>
        <v>0.56000000000000005</v>
      </c>
      <c r="JW555">
        <v>777173</v>
      </c>
      <c r="JZ555">
        <v>0.54</v>
      </c>
      <c r="KA555">
        <f t="shared" si="266"/>
        <v>0.54</v>
      </c>
      <c r="KL555">
        <v>777173</v>
      </c>
      <c r="KO555">
        <v>0.59</v>
      </c>
      <c r="KP555">
        <f t="shared" si="267"/>
        <v>0.59</v>
      </c>
      <c r="LA555">
        <v>777173</v>
      </c>
      <c r="LD555">
        <v>0.56999999999999995</v>
      </c>
      <c r="LE555">
        <f t="shared" si="268"/>
        <v>0.56999999999999995</v>
      </c>
      <c r="LP555">
        <v>777173</v>
      </c>
      <c r="LS555">
        <v>0.53</v>
      </c>
      <c r="LT555">
        <f t="shared" si="269"/>
        <v>0.53</v>
      </c>
      <c r="ME555">
        <v>777173</v>
      </c>
      <c r="MH555">
        <v>0.52</v>
      </c>
      <c r="MI555">
        <f t="shared" si="270"/>
        <v>0.52</v>
      </c>
      <c r="MT555">
        <v>777173</v>
      </c>
      <c r="MW555">
        <v>0.56000000000000005</v>
      </c>
      <c r="MX555">
        <f t="shared" si="271"/>
        <v>0.56000000000000005</v>
      </c>
      <c r="NI555">
        <v>777173</v>
      </c>
      <c r="NL555">
        <v>0.51</v>
      </c>
      <c r="NM555">
        <f t="shared" si="272"/>
        <v>0.51</v>
      </c>
      <c r="NX555">
        <v>777173</v>
      </c>
      <c r="OA555">
        <v>0.54</v>
      </c>
      <c r="OB555">
        <f t="shared" si="273"/>
        <v>0.54</v>
      </c>
      <c r="OM555">
        <v>777173</v>
      </c>
      <c r="OP555">
        <v>0.54</v>
      </c>
      <c r="OQ555">
        <f t="shared" si="274"/>
        <v>0.54</v>
      </c>
      <c r="PB555">
        <v>777173</v>
      </c>
      <c r="PE555">
        <v>0.53</v>
      </c>
      <c r="PF555">
        <f t="shared" si="275"/>
        <v>0.53</v>
      </c>
      <c r="PQ555">
        <v>777173</v>
      </c>
      <c r="PT555">
        <v>0.54</v>
      </c>
      <c r="PU555">
        <f t="shared" si="276"/>
        <v>0.54</v>
      </c>
      <c r="QF555">
        <v>777173</v>
      </c>
      <c r="QI555">
        <v>0.57999999999999996</v>
      </c>
      <c r="QJ555">
        <f t="shared" si="277"/>
        <v>0.57999999999999996</v>
      </c>
      <c r="QU555">
        <v>777173</v>
      </c>
      <c r="QX555">
        <v>0.55000000000000004</v>
      </c>
      <c r="QY555">
        <f t="shared" si="278"/>
        <v>0.55000000000000004</v>
      </c>
    </row>
    <row r="556" spans="12:467" x14ac:dyDescent="0.2">
      <c r="L556">
        <v>776810</v>
      </c>
      <c r="O556">
        <v>0.5</v>
      </c>
      <c r="P556">
        <f t="shared" si="248"/>
        <v>0.5</v>
      </c>
      <c r="AA556">
        <v>776810</v>
      </c>
      <c r="AD556">
        <v>0.51</v>
      </c>
      <c r="AE556">
        <f t="shared" si="249"/>
        <v>0.51</v>
      </c>
      <c r="AP556">
        <v>776810</v>
      </c>
      <c r="AS556">
        <v>0.53</v>
      </c>
      <c r="AT556">
        <f t="shared" si="250"/>
        <v>0.53</v>
      </c>
      <c r="BE556">
        <v>776810</v>
      </c>
      <c r="BH556">
        <v>0.52</v>
      </c>
      <c r="BI556">
        <f t="shared" si="251"/>
        <v>0.52</v>
      </c>
      <c r="BT556">
        <v>776810</v>
      </c>
      <c r="BW556">
        <v>0.65</v>
      </c>
      <c r="BX556">
        <f t="shared" si="252"/>
        <v>0.65</v>
      </c>
      <c r="CI556">
        <v>776810</v>
      </c>
      <c r="CL556">
        <v>0.51</v>
      </c>
      <c r="CM556">
        <f t="shared" si="253"/>
        <v>0.51</v>
      </c>
      <c r="CX556">
        <v>776810</v>
      </c>
      <c r="DA556">
        <v>0.51</v>
      </c>
      <c r="DB556">
        <f t="shared" si="254"/>
        <v>0.51</v>
      </c>
      <c r="DM556">
        <v>776810</v>
      </c>
      <c r="DP556">
        <v>0.51</v>
      </c>
      <c r="DQ556">
        <f t="shared" si="255"/>
        <v>0.51</v>
      </c>
      <c r="EB556">
        <v>776810</v>
      </c>
      <c r="EE556">
        <v>0.53</v>
      </c>
      <c r="EF556">
        <f t="shared" si="256"/>
        <v>0.53</v>
      </c>
      <c r="EQ556">
        <v>776810</v>
      </c>
      <c r="ET556">
        <v>0.53</v>
      </c>
      <c r="EU556">
        <f t="shared" si="257"/>
        <v>0.53</v>
      </c>
      <c r="FF556">
        <v>776810</v>
      </c>
      <c r="FI556">
        <v>0.49</v>
      </c>
      <c r="FJ556">
        <f t="shared" si="258"/>
        <v>0.49</v>
      </c>
      <c r="FU556">
        <v>776810</v>
      </c>
      <c r="FX556">
        <v>0.48</v>
      </c>
      <c r="FY556">
        <f t="shared" si="259"/>
        <v>0.48</v>
      </c>
      <c r="GJ556">
        <v>776810</v>
      </c>
      <c r="GM556">
        <v>0.5</v>
      </c>
      <c r="GN556">
        <f t="shared" si="260"/>
        <v>0.5</v>
      </c>
      <c r="GY556">
        <v>776810</v>
      </c>
      <c r="HB556">
        <v>0.5</v>
      </c>
      <c r="HC556">
        <f t="shared" si="261"/>
        <v>0.5</v>
      </c>
      <c r="HN556">
        <v>776810</v>
      </c>
      <c r="HQ556">
        <v>0.48</v>
      </c>
      <c r="HR556">
        <f t="shared" si="262"/>
        <v>0.48</v>
      </c>
      <c r="ID556">
        <v>777175</v>
      </c>
      <c r="IG556">
        <v>0.48</v>
      </c>
      <c r="IH556">
        <f t="shared" si="263"/>
        <v>0.48</v>
      </c>
      <c r="IS556">
        <v>777175</v>
      </c>
      <c r="IV556">
        <v>0.5</v>
      </c>
      <c r="IW556">
        <f t="shared" si="264"/>
        <v>0.5</v>
      </c>
      <c r="JH556">
        <v>777175</v>
      </c>
      <c r="JK556">
        <v>0.5</v>
      </c>
      <c r="JL556">
        <f t="shared" si="265"/>
        <v>0.5</v>
      </c>
      <c r="JW556">
        <v>777175</v>
      </c>
      <c r="JZ556">
        <v>0.51</v>
      </c>
      <c r="KA556">
        <f t="shared" si="266"/>
        <v>0.51</v>
      </c>
      <c r="KL556">
        <v>777175</v>
      </c>
      <c r="KO556">
        <v>0.45</v>
      </c>
      <c r="KP556">
        <f t="shared" si="267"/>
        <v>0.45</v>
      </c>
      <c r="LA556">
        <v>777175</v>
      </c>
      <c r="LD556">
        <v>0.47</v>
      </c>
      <c r="LE556">
        <f t="shared" si="268"/>
        <v>0.47</v>
      </c>
      <c r="LP556">
        <v>777175</v>
      </c>
      <c r="LS556">
        <v>0.46</v>
      </c>
      <c r="LT556">
        <f t="shared" si="269"/>
        <v>0.46</v>
      </c>
      <c r="ME556">
        <v>777175</v>
      </c>
      <c r="MH556">
        <v>0.46</v>
      </c>
      <c r="MI556">
        <f t="shared" si="270"/>
        <v>0.46</v>
      </c>
      <c r="MT556">
        <v>777175</v>
      </c>
      <c r="MW556">
        <v>0.43</v>
      </c>
      <c r="MX556">
        <f t="shared" si="271"/>
        <v>0.43</v>
      </c>
      <c r="NI556">
        <v>777175</v>
      </c>
      <c r="NL556">
        <v>0.46</v>
      </c>
      <c r="NM556">
        <f t="shared" si="272"/>
        <v>0.46</v>
      </c>
      <c r="NX556">
        <v>777175</v>
      </c>
      <c r="OA556">
        <v>0.47</v>
      </c>
      <c r="OB556">
        <f t="shared" si="273"/>
        <v>0.47</v>
      </c>
      <c r="OM556">
        <v>777175</v>
      </c>
      <c r="OP556">
        <v>0.5</v>
      </c>
      <c r="OQ556">
        <f t="shared" si="274"/>
        <v>0.5</v>
      </c>
      <c r="PB556">
        <v>777175</v>
      </c>
      <c r="PE556">
        <v>0.49</v>
      </c>
      <c r="PF556">
        <f t="shared" si="275"/>
        <v>0.49</v>
      </c>
      <c r="PQ556">
        <v>777175</v>
      </c>
      <c r="PT556">
        <v>0.51</v>
      </c>
      <c r="PU556">
        <f t="shared" si="276"/>
        <v>0.51</v>
      </c>
      <c r="QF556">
        <v>777175</v>
      </c>
      <c r="QI556">
        <v>0.47</v>
      </c>
      <c r="QJ556">
        <f t="shared" si="277"/>
        <v>0.47</v>
      </c>
      <c r="QU556">
        <v>777175</v>
      </c>
      <c r="QX556">
        <v>0.5</v>
      </c>
      <c r="QY556">
        <f t="shared" si="278"/>
        <v>0.5</v>
      </c>
    </row>
    <row r="557" spans="12:467" x14ac:dyDescent="0.2">
      <c r="L557">
        <v>776811</v>
      </c>
      <c r="O557">
        <v>0.54</v>
      </c>
      <c r="P557">
        <f t="shared" si="248"/>
        <v>0.54</v>
      </c>
      <c r="AA557">
        <v>776811</v>
      </c>
      <c r="AD557">
        <v>0.47</v>
      </c>
      <c r="AE557">
        <f t="shared" si="249"/>
        <v>0.47</v>
      </c>
      <c r="AP557">
        <v>776811</v>
      </c>
      <c r="AS557">
        <v>0.5</v>
      </c>
      <c r="AT557">
        <f t="shared" si="250"/>
        <v>0.5</v>
      </c>
      <c r="BE557">
        <v>776811</v>
      </c>
      <c r="BH557">
        <v>0.41</v>
      </c>
      <c r="BI557">
        <f t="shared" si="251"/>
        <v>0.41</v>
      </c>
      <c r="BT557">
        <v>776811</v>
      </c>
      <c r="BW557">
        <v>0.4</v>
      </c>
      <c r="BX557">
        <f t="shared" si="252"/>
        <v>0.4</v>
      </c>
      <c r="CI557">
        <v>776811</v>
      </c>
      <c r="CL557">
        <v>0.47</v>
      </c>
      <c r="CM557">
        <f t="shared" si="253"/>
        <v>0.47</v>
      </c>
      <c r="CX557">
        <v>776811</v>
      </c>
      <c r="DA557">
        <v>0.5</v>
      </c>
      <c r="DB557">
        <f t="shared" si="254"/>
        <v>0.5</v>
      </c>
      <c r="DM557">
        <v>776811</v>
      </c>
      <c r="DP557">
        <v>0.48</v>
      </c>
      <c r="DQ557">
        <f t="shared" si="255"/>
        <v>0.48</v>
      </c>
      <c r="EB557">
        <v>776811</v>
      </c>
      <c r="EE557">
        <v>0.46</v>
      </c>
      <c r="EF557">
        <f t="shared" si="256"/>
        <v>0.46</v>
      </c>
      <c r="EQ557">
        <v>776811</v>
      </c>
      <c r="ET557">
        <v>0.46</v>
      </c>
      <c r="EU557">
        <f t="shared" si="257"/>
        <v>0.46</v>
      </c>
      <c r="FF557">
        <v>776811</v>
      </c>
      <c r="FI557">
        <v>0.47</v>
      </c>
      <c r="FJ557">
        <f t="shared" si="258"/>
        <v>0.47</v>
      </c>
      <c r="FU557">
        <v>776811</v>
      </c>
      <c r="FX557">
        <v>0.5</v>
      </c>
      <c r="FY557">
        <f t="shared" si="259"/>
        <v>0.5</v>
      </c>
      <c r="GJ557">
        <v>776811</v>
      </c>
      <c r="GM557">
        <v>0.48</v>
      </c>
      <c r="GN557">
        <f t="shared" si="260"/>
        <v>0.48</v>
      </c>
      <c r="GY557">
        <v>776811</v>
      </c>
      <c r="HB557">
        <v>0.5</v>
      </c>
      <c r="HC557">
        <f t="shared" si="261"/>
        <v>0.5</v>
      </c>
      <c r="HN557">
        <v>776811</v>
      </c>
      <c r="HQ557">
        <v>0.46</v>
      </c>
      <c r="HR557">
        <f t="shared" si="262"/>
        <v>0.46</v>
      </c>
      <c r="ID557">
        <v>777176</v>
      </c>
      <c r="IG557">
        <v>0.42</v>
      </c>
      <c r="IH557">
        <f t="shared" si="263"/>
        <v>0.42</v>
      </c>
      <c r="IS557">
        <v>777176</v>
      </c>
      <c r="IV557">
        <v>0.4</v>
      </c>
      <c r="IW557">
        <f t="shared" si="264"/>
        <v>0.4</v>
      </c>
      <c r="JH557">
        <v>777176</v>
      </c>
      <c r="JK557">
        <v>0.46</v>
      </c>
      <c r="JL557">
        <f t="shared" si="265"/>
        <v>0.46</v>
      </c>
      <c r="JW557">
        <v>777176</v>
      </c>
      <c r="JZ557">
        <v>0.44</v>
      </c>
      <c r="KA557">
        <f t="shared" si="266"/>
        <v>0.44</v>
      </c>
      <c r="KL557">
        <v>777176</v>
      </c>
      <c r="KO557">
        <v>0.44</v>
      </c>
      <c r="KP557">
        <f t="shared" si="267"/>
        <v>0.44</v>
      </c>
      <c r="LA557">
        <v>777176</v>
      </c>
      <c r="LD557">
        <v>0.4</v>
      </c>
      <c r="LE557">
        <f t="shared" si="268"/>
        <v>0.4</v>
      </c>
      <c r="LP557">
        <v>777176</v>
      </c>
      <c r="LS557">
        <v>0.43</v>
      </c>
      <c r="LT557">
        <f t="shared" si="269"/>
        <v>0.43</v>
      </c>
      <c r="ME557">
        <v>777176</v>
      </c>
      <c r="MH557">
        <v>0.44</v>
      </c>
      <c r="MI557">
        <f t="shared" si="270"/>
        <v>0.44</v>
      </c>
      <c r="MT557">
        <v>777176</v>
      </c>
      <c r="MW557">
        <v>0.46</v>
      </c>
      <c r="MX557">
        <f t="shared" si="271"/>
        <v>0.46</v>
      </c>
      <c r="NI557">
        <v>777176</v>
      </c>
      <c r="NL557">
        <v>0.41</v>
      </c>
      <c r="NM557">
        <f t="shared" si="272"/>
        <v>0.41</v>
      </c>
      <c r="NX557">
        <v>777176</v>
      </c>
      <c r="OA557">
        <v>0.44</v>
      </c>
      <c r="OB557">
        <f t="shared" si="273"/>
        <v>0.44</v>
      </c>
      <c r="OM557">
        <v>777176</v>
      </c>
      <c r="OP557">
        <v>0.43</v>
      </c>
      <c r="OQ557">
        <f t="shared" si="274"/>
        <v>0.43</v>
      </c>
      <c r="PB557">
        <v>777176</v>
      </c>
      <c r="PE557">
        <v>0.44</v>
      </c>
      <c r="PF557">
        <f t="shared" si="275"/>
        <v>0.44</v>
      </c>
      <c r="PQ557">
        <v>777176</v>
      </c>
      <c r="PT557">
        <v>0.42</v>
      </c>
      <c r="PU557">
        <f t="shared" si="276"/>
        <v>0.42</v>
      </c>
      <c r="QF557">
        <v>777176</v>
      </c>
      <c r="QI557">
        <v>0.39</v>
      </c>
      <c r="QJ557">
        <f t="shared" si="277"/>
        <v>0.39</v>
      </c>
      <c r="QU557">
        <v>777176</v>
      </c>
      <c r="QX557">
        <v>0.39</v>
      </c>
      <c r="QY557">
        <f t="shared" si="278"/>
        <v>0.39</v>
      </c>
    </row>
    <row r="558" spans="12:467" x14ac:dyDescent="0.2">
      <c r="L558">
        <v>776812</v>
      </c>
      <c r="O558">
        <v>0.44</v>
      </c>
      <c r="P558">
        <f t="shared" si="248"/>
        <v>0.44</v>
      </c>
      <c r="AA558">
        <v>776812</v>
      </c>
      <c r="AD558">
        <v>0.46</v>
      </c>
      <c r="AE558">
        <f t="shared" si="249"/>
        <v>0.46</v>
      </c>
      <c r="AP558">
        <v>776812</v>
      </c>
      <c r="AS558">
        <v>0.36</v>
      </c>
      <c r="AT558">
        <f t="shared" si="250"/>
        <v>0.36</v>
      </c>
      <c r="BE558">
        <v>776812</v>
      </c>
      <c r="BH558">
        <v>0.48</v>
      </c>
      <c r="BI558">
        <f t="shared" si="251"/>
        <v>0.48</v>
      </c>
      <c r="BT558">
        <v>776812</v>
      </c>
      <c r="BW558">
        <v>0.51</v>
      </c>
      <c r="BX558">
        <f t="shared" si="252"/>
        <v>0.51</v>
      </c>
      <c r="CI558">
        <v>776812</v>
      </c>
      <c r="CL558">
        <v>0.48</v>
      </c>
      <c r="CM558">
        <f t="shared" si="253"/>
        <v>0.48</v>
      </c>
      <c r="CX558">
        <v>776812</v>
      </c>
      <c r="DA558">
        <v>0.5</v>
      </c>
      <c r="DB558">
        <f t="shared" si="254"/>
        <v>0.5</v>
      </c>
      <c r="DM558">
        <v>776812</v>
      </c>
      <c r="DP558">
        <v>0.46</v>
      </c>
      <c r="DQ558">
        <f t="shared" si="255"/>
        <v>0.46</v>
      </c>
      <c r="EB558">
        <v>776812</v>
      </c>
      <c r="EE558">
        <v>0.44</v>
      </c>
      <c r="EF558">
        <f t="shared" si="256"/>
        <v>0.44</v>
      </c>
      <c r="EQ558">
        <v>776812</v>
      </c>
      <c r="ET558">
        <v>0.44</v>
      </c>
      <c r="EU558">
        <f t="shared" si="257"/>
        <v>0.44</v>
      </c>
      <c r="FF558">
        <v>776812</v>
      </c>
      <c r="FI558">
        <v>0.48</v>
      </c>
      <c r="FJ558">
        <f t="shared" si="258"/>
        <v>0.48</v>
      </c>
      <c r="FU558">
        <v>776812</v>
      </c>
      <c r="FX558">
        <v>0.49</v>
      </c>
      <c r="FY558">
        <f t="shared" si="259"/>
        <v>0.49</v>
      </c>
      <c r="GJ558">
        <v>776812</v>
      </c>
      <c r="GM558">
        <v>0.46</v>
      </c>
      <c r="GN558">
        <f t="shared" si="260"/>
        <v>0.46</v>
      </c>
      <c r="GY558">
        <v>776812</v>
      </c>
      <c r="HB558">
        <v>0.49</v>
      </c>
      <c r="HC558">
        <f t="shared" si="261"/>
        <v>0.49</v>
      </c>
      <c r="HN558">
        <v>776812</v>
      </c>
      <c r="HQ558">
        <v>0.44</v>
      </c>
      <c r="HR558">
        <f t="shared" si="262"/>
        <v>0.44</v>
      </c>
      <c r="ID558">
        <v>777178</v>
      </c>
      <c r="IG558">
        <v>0.54</v>
      </c>
      <c r="IH558">
        <f t="shared" si="263"/>
        <v>0.54</v>
      </c>
      <c r="IS558">
        <v>777178</v>
      </c>
      <c r="IV558">
        <v>0.55000000000000004</v>
      </c>
      <c r="IW558">
        <f t="shared" si="264"/>
        <v>0.55000000000000004</v>
      </c>
      <c r="JH558">
        <v>777178</v>
      </c>
      <c r="JK558">
        <v>0.56999999999999995</v>
      </c>
      <c r="JL558">
        <f t="shared" si="265"/>
        <v>0.56999999999999995</v>
      </c>
      <c r="JW558">
        <v>777178</v>
      </c>
      <c r="JZ558">
        <v>0.55000000000000004</v>
      </c>
      <c r="KA558">
        <f t="shared" si="266"/>
        <v>0.55000000000000004</v>
      </c>
      <c r="KL558">
        <v>777178</v>
      </c>
      <c r="KO558">
        <v>0.57999999999999996</v>
      </c>
      <c r="KP558">
        <f t="shared" si="267"/>
        <v>0.57999999999999996</v>
      </c>
      <c r="LA558">
        <v>777178</v>
      </c>
      <c r="LD558">
        <v>0.55000000000000004</v>
      </c>
      <c r="LE558">
        <f t="shared" si="268"/>
        <v>0.55000000000000004</v>
      </c>
      <c r="LP558">
        <v>777178</v>
      </c>
      <c r="LS558">
        <v>0.54</v>
      </c>
      <c r="LT558">
        <f t="shared" si="269"/>
        <v>0.54</v>
      </c>
      <c r="ME558">
        <v>777178</v>
      </c>
      <c r="MH558">
        <v>0.59</v>
      </c>
      <c r="MI558">
        <f t="shared" si="270"/>
        <v>0.59</v>
      </c>
      <c r="MT558">
        <v>777178</v>
      </c>
      <c r="MW558">
        <v>0.66</v>
      </c>
      <c r="MX558">
        <f t="shared" si="271"/>
        <v>0.66</v>
      </c>
      <c r="NI558">
        <v>777178</v>
      </c>
      <c r="NL558">
        <v>0.55000000000000004</v>
      </c>
      <c r="NM558">
        <f t="shared" si="272"/>
        <v>0.55000000000000004</v>
      </c>
      <c r="NX558">
        <v>777178</v>
      </c>
      <c r="OA558">
        <v>0.54</v>
      </c>
      <c r="OB558">
        <f t="shared" si="273"/>
        <v>0.54</v>
      </c>
      <c r="OM558">
        <v>777178</v>
      </c>
      <c r="OP558">
        <v>0.56000000000000005</v>
      </c>
      <c r="OQ558">
        <f t="shared" si="274"/>
        <v>0.56000000000000005</v>
      </c>
      <c r="PB558">
        <v>777178</v>
      </c>
      <c r="PE558">
        <v>0.55000000000000004</v>
      </c>
      <c r="PF558">
        <f t="shared" si="275"/>
        <v>0.55000000000000004</v>
      </c>
      <c r="PQ558">
        <v>777178</v>
      </c>
      <c r="PT558">
        <v>0.53</v>
      </c>
      <c r="PU558">
        <f t="shared" si="276"/>
        <v>0.53</v>
      </c>
      <c r="QF558">
        <v>777178</v>
      </c>
      <c r="QI558">
        <v>0.56000000000000005</v>
      </c>
      <c r="QJ558">
        <f t="shared" si="277"/>
        <v>0.56000000000000005</v>
      </c>
      <c r="QU558">
        <v>777178</v>
      </c>
      <c r="QX558">
        <v>0.56000000000000005</v>
      </c>
      <c r="QY558">
        <f t="shared" si="278"/>
        <v>0.56000000000000005</v>
      </c>
    </row>
    <row r="559" spans="12:467" x14ac:dyDescent="0.2">
      <c r="L559">
        <v>776813</v>
      </c>
      <c r="O559">
        <v>0.57999999999999996</v>
      </c>
      <c r="P559">
        <f t="shared" si="248"/>
        <v>0.57999999999999996</v>
      </c>
      <c r="AA559">
        <v>776813</v>
      </c>
      <c r="AD559">
        <v>0.55000000000000004</v>
      </c>
      <c r="AE559">
        <f t="shared" si="249"/>
        <v>0.55000000000000004</v>
      </c>
      <c r="AP559">
        <v>776813</v>
      </c>
      <c r="AS559">
        <v>0.68</v>
      </c>
      <c r="AT559">
        <f t="shared" si="250"/>
        <v>0.68</v>
      </c>
      <c r="BE559">
        <v>776813</v>
      </c>
      <c r="BH559">
        <v>0.56999999999999995</v>
      </c>
      <c r="BI559">
        <f t="shared" si="251"/>
        <v>0.56999999999999995</v>
      </c>
      <c r="BT559">
        <v>776813</v>
      </c>
      <c r="BW559">
        <v>0.3</v>
      </c>
      <c r="BX559">
        <f t="shared" si="252"/>
        <v>0.3</v>
      </c>
      <c r="CI559">
        <v>776813</v>
      </c>
      <c r="CL559">
        <v>0.56000000000000005</v>
      </c>
      <c r="CM559">
        <f t="shared" si="253"/>
        <v>0.56000000000000005</v>
      </c>
      <c r="CX559">
        <v>776813</v>
      </c>
      <c r="DA559">
        <v>0.55000000000000004</v>
      </c>
      <c r="DB559">
        <f t="shared" si="254"/>
        <v>0.55000000000000004</v>
      </c>
      <c r="DM559">
        <v>776813</v>
      </c>
      <c r="DP559">
        <v>0.54</v>
      </c>
      <c r="DQ559">
        <f t="shared" si="255"/>
        <v>0.54</v>
      </c>
      <c r="EB559">
        <v>776813</v>
      </c>
      <c r="EE559">
        <v>0.54</v>
      </c>
      <c r="EF559">
        <f t="shared" si="256"/>
        <v>0.54</v>
      </c>
      <c r="EQ559">
        <v>776813</v>
      </c>
      <c r="ET559">
        <v>0.54</v>
      </c>
      <c r="EU559">
        <f t="shared" si="257"/>
        <v>0.54</v>
      </c>
      <c r="FF559">
        <v>776813</v>
      </c>
      <c r="FI559">
        <v>0.57999999999999996</v>
      </c>
      <c r="FJ559">
        <f t="shared" si="258"/>
        <v>0.57999999999999996</v>
      </c>
      <c r="FU559">
        <v>776813</v>
      </c>
      <c r="FX559">
        <v>0.55000000000000004</v>
      </c>
      <c r="FY559">
        <f t="shared" si="259"/>
        <v>0.55000000000000004</v>
      </c>
      <c r="GJ559">
        <v>776813</v>
      </c>
      <c r="GM559">
        <v>0.54</v>
      </c>
      <c r="GN559">
        <f t="shared" si="260"/>
        <v>0.54</v>
      </c>
      <c r="GY559">
        <v>776813</v>
      </c>
      <c r="HB559">
        <v>0.59</v>
      </c>
      <c r="HC559">
        <f t="shared" si="261"/>
        <v>0.59</v>
      </c>
      <c r="HN559">
        <v>776813</v>
      </c>
      <c r="HQ559">
        <v>0.56000000000000005</v>
      </c>
      <c r="HR559">
        <f t="shared" si="262"/>
        <v>0.56000000000000005</v>
      </c>
      <c r="ID559">
        <v>777182</v>
      </c>
      <c r="IG559">
        <v>0.55000000000000004</v>
      </c>
      <c r="IH559">
        <f t="shared" si="263"/>
        <v>0.55000000000000004</v>
      </c>
      <c r="IS559">
        <v>777182</v>
      </c>
      <c r="IV559">
        <v>0.52</v>
      </c>
      <c r="IW559">
        <f t="shared" si="264"/>
        <v>0.52</v>
      </c>
      <c r="JH559">
        <v>777182</v>
      </c>
      <c r="JK559">
        <v>0.59</v>
      </c>
      <c r="JL559">
        <f t="shared" si="265"/>
        <v>0.59</v>
      </c>
      <c r="JW559">
        <v>777182</v>
      </c>
      <c r="JZ559">
        <v>0.52</v>
      </c>
      <c r="KA559">
        <f t="shared" si="266"/>
        <v>0.52</v>
      </c>
      <c r="KL559">
        <v>777182</v>
      </c>
      <c r="KO559">
        <v>0.61</v>
      </c>
      <c r="KP559">
        <f t="shared" si="267"/>
        <v>0.61</v>
      </c>
      <c r="LA559">
        <v>777182</v>
      </c>
      <c r="LD559">
        <v>0.56000000000000005</v>
      </c>
      <c r="LE559">
        <f t="shared" si="268"/>
        <v>0.56000000000000005</v>
      </c>
      <c r="LP559">
        <v>777182</v>
      </c>
      <c r="LS559">
        <v>0.52</v>
      </c>
      <c r="LT559">
        <f t="shared" si="269"/>
        <v>0.52</v>
      </c>
      <c r="ME559">
        <v>777182</v>
      </c>
      <c r="MH559">
        <v>0.54</v>
      </c>
      <c r="MI559">
        <f t="shared" si="270"/>
        <v>0.54</v>
      </c>
      <c r="MT559">
        <v>777182</v>
      </c>
      <c r="MW559">
        <v>0.66</v>
      </c>
      <c r="MX559">
        <f t="shared" si="271"/>
        <v>0.66</v>
      </c>
      <c r="NI559">
        <v>777182</v>
      </c>
      <c r="NL559">
        <v>0.54</v>
      </c>
      <c r="NM559">
        <f t="shared" si="272"/>
        <v>0.54</v>
      </c>
      <c r="NX559">
        <v>777182</v>
      </c>
      <c r="OA559">
        <v>0.55000000000000004</v>
      </c>
      <c r="OB559">
        <f t="shared" si="273"/>
        <v>0.55000000000000004</v>
      </c>
      <c r="OM559">
        <v>777182</v>
      </c>
      <c r="OP559">
        <v>0.55000000000000004</v>
      </c>
      <c r="OQ559">
        <f t="shared" si="274"/>
        <v>0.55000000000000004</v>
      </c>
      <c r="PB559">
        <v>777182</v>
      </c>
      <c r="PE559">
        <v>0.54</v>
      </c>
      <c r="PF559">
        <f t="shared" si="275"/>
        <v>0.54</v>
      </c>
      <c r="PQ559">
        <v>777182</v>
      </c>
      <c r="PT559">
        <v>0.56000000000000005</v>
      </c>
      <c r="PU559">
        <f t="shared" si="276"/>
        <v>0.56000000000000005</v>
      </c>
      <c r="QF559">
        <v>777182</v>
      </c>
      <c r="QI559">
        <v>0.53</v>
      </c>
      <c r="QJ559">
        <f t="shared" si="277"/>
        <v>0.53</v>
      </c>
      <c r="QU559">
        <v>777182</v>
      </c>
      <c r="QX559">
        <v>0.54</v>
      </c>
      <c r="QY559">
        <f t="shared" si="278"/>
        <v>0.54</v>
      </c>
    </row>
    <row r="560" spans="12:467" x14ac:dyDescent="0.2">
      <c r="L560">
        <v>776814</v>
      </c>
      <c r="O560">
        <v>0.44</v>
      </c>
      <c r="P560">
        <f t="shared" si="248"/>
        <v>0.44</v>
      </c>
      <c r="AA560">
        <v>776814</v>
      </c>
      <c r="AD560">
        <v>0.44</v>
      </c>
      <c r="AE560">
        <f t="shared" si="249"/>
        <v>0.44</v>
      </c>
      <c r="AP560">
        <v>776814</v>
      </c>
      <c r="AS560">
        <v>0.32</v>
      </c>
      <c r="AT560">
        <f t="shared" si="250"/>
        <v>0.32</v>
      </c>
      <c r="BE560">
        <v>776814</v>
      </c>
      <c r="BH560">
        <v>0.51</v>
      </c>
      <c r="BI560">
        <f t="shared" si="251"/>
        <v>0.51</v>
      </c>
      <c r="BT560">
        <v>776814</v>
      </c>
      <c r="BW560">
        <v>0.4</v>
      </c>
      <c r="BX560">
        <f t="shared" si="252"/>
        <v>0.4</v>
      </c>
      <c r="CI560">
        <v>776814</v>
      </c>
      <c r="CL560">
        <v>0.39</v>
      </c>
      <c r="CM560">
        <f t="shared" si="253"/>
        <v>0.39</v>
      </c>
      <c r="CX560">
        <v>776814</v>
      </c>
      <c r="DA560">
        <v>0.4</v>
      </c>
      <c r="DB560">
        <f t="shared" si="254"/>
        <v>0.4</v>
      </c>
      <c r="DM560">
        <v>776814</v>
      </c>
      <c r="DP560">
        <v>0.4</v>
      </c>
      <c r="DQ560">
        <f t="shared" si="255"/>
        <v>0.4</v>
      </c>
      <c r="EB560">
        <v>776814</v>
      </c>
      <c r="EE560">
        <v>0.42</v>
      </c>
      <c r="EF560">
        <f t="shared" si="256"/>
        <v>0.42</v>
      </c>
      <c r="EQ560">
        <v>776814</v>
      </c>
      <c r="ET560">
        <v>0.42</v>
      </c>
      <c r="EU560">
        <f t="shared" si="257"/>
        <v>0.42</v>
      </c>
      <c r="FF560">
        <v>776814</v>
      </c>
      <c r="FI560">
        <v>0.41</v>
      </c>
      <c r="FJ560">
        <f t="shared" si="258"/>
        <v>0.41</v>
      </c>
      <c r="FU560">
        <v>776814</v>
      </c>
      <c r="FX560">
        <v>0.44</v>
      </c>
      <c r="FY560">
        <f t="shared" si="259"/>
        <v>0.44</v>
      </c>
      <c r="GJ560">
        <v>776814</v>
      </c>
      <c r="GM560">
        <v>0.39</v>
      </c>
      <c r="GN560">
        <f t="shared" si="260"/>
        <v>0.39</v>
      </c>
      <c r="GY560">
        <v>776814</v>
      </c>
      <c r="HB560">
        <v>0.42</v>
      </c>
      <c r="HC560">
        <f t="shared" si="261"/>
        <v>0.42</v>
      </c>
      <c r="HN560">
        <v>776814</v>
      </c>
      <c r="HQ560">
        <v>0.42</v>
      </c>
      <c r="HR560">
        <f t="shared" si="262"/>
        <v>0.42</v>
      </c>
      <c r="ID560">
        <v>777183</v>
      </c>
      <c r="IG560">
        <v>0.53</v>
      </c>
      <c r="IH560">
        <f t="shared" si="263"/>
        <v>0.53</v>
      </c>
      <c r="IS560">
        <v>777183</v>
      </c>
      <c r="IV560">
        <v>0.54</v>
      </c>
      <c r="IW560">
        <f t="shared" si="264"/>
        <v>0.54</v>
      </c>
      <c r="JH560">
        <v>777183</v>
      </c>
      <c r="JK560">
        <v>0.53</v>
      </c>
      <c r="JL560">
        <f t="shared" si="265"/>
        <v>0.53</v>
      </c>
      <c r="JW560">
        <v>777183</v>
      </c>
      <c r="JZ560">
        <v>0.51</v>
      </c>
      <c r="KA560">
        <f t="shared" si="266"/>
        <v>0.51</v>
      </c>
      <c r="KL560">
        <v>777183</v>
      </c>
      <c r="KO560">
        <v>0.54</v>
      </c>
      <c r="KP560">
        <f t="shared" si="267"/>
        <v>0.54</v>
      </c>
      <c r="LA560">
        <v>777183</v>
      </c>
      <c r="LD560">
        <v>0.53</v>
      </c>
      <c r="LE560">
        <f t="shared" si="268"/>
        <v>0.53</v>
      </c>
      <c r="LP560">
        <v>777183</v>
      </c>
      <c r="LS560">
        <v>0.51</v>
      </c>
      <c r="LT560">
        <f t="shared" si="269"/>
        <v>0.51</v>
      </c>
      <c r="ME560">
        <v>777183</v>
      </c>
      <c r="MH560">
        <v>0.52</v>
      </c>
      <c r="MI560">
        <f t="shared" si="270"/>
        <v>0.52</v>
      </c>
      <c r="MT560">
        <v>777183</v>
      </c>
      <c r="MW560">
        <v>0.56000000000000005</v>
      </c>
      <c r="MX560">
        <f t="shared" si="271"/>
        <v>0.56000000000000005</v>
      </c>
      <c r="NI560">
        <v>777183</v>
      </c>
      <c r="NL560">
        <v>0.52</v>
      </c>
      <c r="NM560">
        <f t="shared" si="272"/>
        <v>0.52</v>
      </c>
      <c r="NX560">
        <v>777183</v>
      </c>
      <c r="OA560">
        <v>0.54</v>
      </c>
      <c r="OB560">
        <f t="shared" si="273"/>
        <v>0.54</v>
      </c>
      <c r="OM560">
        <v>777183</v>
      </c>
      <c r="OP560">
        <v>0.52</v>
      </c>
      <c r="OQ560">
        <f t="shared" si="274"/>
        <v>0.52</v>
      </c>
      <c r="PB560">
        <v>777183</v>
      </c>
      <c r="PE560">
        <v>0.48</v>
      </c>
      <c r="PF560">
        <f t="shared" si="275"/>
        <v>0.48</v>
      </c>
      <c r="PQ560">
        <v>777183</v>
      </c>
      <c r="PT560">
        <v>0.52</v>
      </c>
      <c r="PU560">
        <f t="shared" si="276"/>
        <v>0.52</v>
      </c>
      <c r="QF560">
        <v>777183</v>
      </c>
      <c r="QI560">
        <v>0.56000000000000005</v>
      </c>
      <c r="QJ560">
        <f t="shared" si="277"/>
        <v>0.56000000000000005</v>
      </c>
      <c r="QU560">
        <v>777183</v>
      </c>
      <c r="QX560">
        <v>0.48</v>
      </c>
      <c r="QY560">
        <f t="shared" si="278"/>
        <v>0.48</v>
      </c>
    </row>
    <row r="561" spans="12:467" x14ac:dyDescent="0.2">
      <c r="L561">
        <v>776815</v>
      </c>
      <c r="O561">
        <v>0.47</v>
      </c>
      <c r="P561">
        <f t="shared" si="248"/>
        <v>0.47</v>
      </c>
      <c r="AA561">
        <v>776815</v>
      </c>
      <c r="AD561">
        <v>0.5</v>
      </c>
      <c r="AE561">
        <f t="shared" si="249"/>
        <v>0.5</v>
      </c>
      <c r="AP561">
        <v>776815</v>
      </c>
      <c r="AS561">
        <v>0.71</v>
      </c>
      <c r="AT561">
        <f t="shared" si="250"/>
        <v>0.71</v>
      </c>
      <c r="BE561">
        <v>776815</v>
      </c>
      <c r="BH561">
        <v>0.6</v>
      </c>
      <c r="BI561">
        <f t="shared" si="251"/>
        <v>0.6</v>
      </c>
      <c r="BT561">
        <v>776815</v>
      </c>
      <c r="BW561">
        <v>0.73</v>
      </c>
      <c r="BX561">
        <f t="shared" si="252"/>
        <v>0.73</v>
      </c>
      <c r="CI561">
        <v>776815</v>
      </c>
      <c r="CL561">
        <v>0.51</v>
      </c>
      <c r="CM561">
        <f t="shared" si="253"/>
        <v>0.51</v>
      </c>
      <c r="CX561">
        <v>776815</v>
      </c>
      <c r="DA561">
        <v>0.47</v>
      </c>
      <c r="DB561">
        <f t="shared" si="254"/>
        <v>0.47</v>
      </c>
      <c r="DM561">
        <v>776815</v>
      </c>
      <c r="DP561">
        <v>0.49</v>
      </c>
      <c r="DQ561">
        <f t="shared" si="255"/>
        <v>0.49</v>
      </c>
      <c r="EB561">
        <v>776815</v>
      </c>
      <c r="EE561">
        <v>0.52</v>
      </c>
      <c r="EF561">
        <f t="shared" si="256"/>
        <v>0.52</v>
      </c>
      <c r="EQ561">
        <v>776815</v>
      </c>
      <c r="ET561">
        <v>0.52</v>
      </c>
      <c r="EU561">
        <f t="shared" si="257"/>
        <v>0.52</v>
      </c>
      <c r="FF561">
        <v>776815</v>
      </c>
      <c r="FI561">
        <v>0.48</v>
      </c>
      <c r="FJ561">
        <f t="shared" si="258"/>
        <v>0.48</v>
      </c>
      <c r="FU561">
        <v>776815</v>
      </c>
      <c r="FX561">
        <v>0.49</v>
      </c>
      <c r="FY561">
        <f t="shared" si="259"/>
        <v>0.49</v>
      </c>
      <c r="GJ561">
        <v>776815</v>
      </c>
      <c r="GM561">
        <v>0.48</v>
      </c>
      <c r="GN561">
        <f t="shared" si="260"/>
        <v>0.48</v>
      </c>
      <c r="GY561">
        <v>776815</v>
      </c>
      <c r="HB561">
        <v>0.47</v>
      </c>
      <c r="HC561">
        <f t="shared" si="261"/>
        <v>0.47</v>
      </c>
      <c r="HN561">
        <v>776815</v>
      </c>
      <c r="HQ561">
        <v>0.55000000000000004</v>
      </c>
      <c r="HR561">
        <f t="shared" si="262"/>
        <v>0.55000000000000004</v>
      </c>
      <c r="ID561">
        <v>777158</v>
      </c>
      <c r="IG561">
        <v>0.48</v>
      </c>
      <c r="IH561">
        <f t="shared" si="263"/>
        <v>0.48</v>
      </c>
      <c r="IS561">
        <v>777158</v>
      </c>
      <c r="IV561">
        <v>0.51</v>
      </c>
      <c r="IW561">
        <f t="shared" si="264"/>
        <v>0.51</v>
      </c>
      <c r="JH561">
        <v>777158</v>
      </c>
      <c r="JK561">
        <v>0.47</v>
      </c>
      <c r="JL561">
        <f t="shared" si="265"/>
        <v>0.47</v>
      </c>
      <c r="JW561">
        <v>777158</v>
      </c>
      <c r="JZ561">
        <v>0.43</v>
      </c>
      <c r="KA561">
        <f t="shared" si="266"/>
        <v>0.43</v>
      </c>
      <c r="KL561">
        <v>777158</v>
      </c>
      <c r="KO561">
        <v>0.51</v>
      </c>
      <c r="KP561">
        <f t="shared" si="267"/>
        <v>0.51</v>
      </c>
      <c r="LA561">
        <v>777158</v>
      </c>
      <c r="LD561">
        <v>0.48</v>
      </c>
      <c r="LE561">
        <f t="shared" si="268"/>
        <v>0.48</v>
      </c>
      <c r="LP561">
        <v>777158</v>
      </c>
      <c r="LS561">
        <v>0.46</v>
      </c>
      <c r="LT561">
        <f t="shared" si="269"/>
        <v>0.46</v>
      </c>
      <c r="ME561">
        <v>777158</v>
      </c>
      <c r="MH561">
        <v>0.53</v>
      </c>
      <c r="MI561">
        <f t="shared" si="270"/>
        <v>0.53</v>
      </c>
      <c r="MT561">
        <v>777158</v>
      </c>
      <c r="MW561">
        <v>0.45</v>
      </c>
      <c r="MX561">
        <f t="shared" si="271"/>
        <v>0.45</v>
      </c>
      <c r="NI561">
        <v>777158</v>
      </c>
      <c r="NL561">
        <v>0.48</v>
      </c>
      <c r="NM561">
        <f t="shared" si="272"/>
        <v>0.48</v>
      </c>
      <c r="NX561">
        <v>777158</v>
      </c>
      <c r="OA561">
        <v>0.48</v>
      </c>
      <c r="OB561">
        <f t="shared" si="273"/>
        <v>0.48</v>
      </c>
      <c r="OM561">
        <v>777158</v>
      </c>
      <c r="OP561">
        <v>0.48</v>
      </c>
      <c r="OQ561">
        <f t="shared" si="274"/>
        <v>0.48</v>
      </c>
      <c r="PB561">
        <v>777158</v>
      </c>
      <c r="PE561">
        <v>0.48</v>
      </c>
      <c r="PF561">
        <f t="shared" si="275"/>
        <v>0.48</v>
      </c>
      <c r="PQ561">
        <v>777158</v>
      </c>
      <c r="PT561">
        <v>0.46</v>
      </c>
      <c r="PU561">
        <f t="shared" si="276"/>
        <v>0.46</v>
      </c>
      <c r="QF561">
        <v>777158</v>
      </c>
      <c r="QI561">
        <v>0.48</v>
      </c>
      <c r="QJ561">
        <f t="shared" si="277"/>
        <v>0.48</v>
      </c>
      <c r="QU561">
        <v>777158</v>
      </c>
      <c r="QX561">
        <v>0.48</v>
      </c>
      <c r="QY561">
        <f t="shared" si="278"/>
        <v>0.48</v>
      </c>
    </row>
    <row r="562" spans="12:467" x14ac:dyDescent="0.2">
      <c r="L562">
        <v>776816</v>
      </c>
      <c r="O562">
        <v>0.48</v>
      </c>
      <c r="P562">
        <f t="shared" si="248"/>
        <v>0.48</v>
      </c>
      <c r="AA562">
        <v>776816</v>
      </c>
      <c r="AD562">
        <v>0.52</v>
      </c>
      <c r="AE562">
        <f t="shared" si="249"/>
        <v>0.52</v>
      </c>
      <c r="AP562">
        <v>776816</v>
      </c>
      <c r="AS562">
        <v>0.34</v>
      </c>
      <c r="AT562">
        <f t="shared" si="250"/>
        <v>0.34</v>
      </c>
      <c r="BE562">
        <v>776816</v>
      </c>
      <c r="BH562">
        <v>0.49</v>
      </c>
      <c r="BI562">
        <f t="shared" si="251"/>
        <v>0.49</v>
      </c>
      <c r="BT562">
        <v>776816</v>
      </c>
      <c r="BW562">
        <v>0.46</v>
      </c>
      <c r="BX562">
        <f t="shared" si="252"/>
        <v>0.46</v>
      </c>
      <c r="CI562">
        <v>776816</v>
      </c>
      <c r="CL562">
        <v>0.5</v>
      </c>
      <c r="CM562">
        <f t="shared" si="253"/>
        <v>0.5</v>
      </c>
      <c r="CX562">
        <v>776816</v>
      </c>
      <c r="DA562">
        <v>0.49</v>
      </c>
      <c r="DB562">
        <f t="shared" si="254"/>
        <v>0.49</v>
      </c>
      <c r="DM562">
        <v>776816</v>
      </c>
      <c r="DP562">
        <v>0.51</v>
      </c>
      <c r="DQ562">
        <f t="shared" si="255"/>
        <v>0.51</v>
      </c>
      <c r="EB562">
        <v>776816</v>
      </c>
      <c r="EE562">
        <v>0.53</v>
      </c>
      <c r="EF562">
        <f t="shared" si="256"/>
        <v>0.53</v>
      </c>
      <c r="EQ562">
        <v>776816</v>
      </c>
      <c r="ET562">
        <v>0.53</v>
      </c>
      <c r="EU562">
        <f t="shared" si="257"/>
        <v>0.53</v>
      </c>
      <c r="FF562">
        <v>776816</v>
      </c>
      <c r="FI562">
        <v>0.5</v>
      </c>
      <c r="FJ562">
        <f t="shared" si="258"/>
        <v>0.5</v>
      </c>
      <c r="FU562">
        <v>776816</v>
      </c>
      <c r="FX562">
        <v>0.5</v>
      </c>
      <c r="FY562">
        <f t="shared" si="259"/>
        <v>0.5</v>
      </c>
      <c r="GJ562">
        <v>776816</v>
      </c>
      <c r="GM562">
        <v>0.49</v>
      </c>
      <c r="GN562">
        <f t="shared" si="260"/>
        <v>0.49</v>
      </c>
      <c r="GY562">
        <v>776816</v>
      </c>
      <c r="HB562">
        <v>0.5</v>
      </c>
      <c r="HC562">
        <f t="shared" si="261"/>
        <v>0.5</v>
      </c>
      <c r="HN562">
        <v>776816</v>
      </c>
      <c r="HQ562">
        <v>0.46</v>
      </c>
      <c r="HR562">
        <f t="shared" si="262"/>
        <v>0.46</v>
      </c>
      <c r="ID562">
        <v>777159</v>
      </c>
      <c r="IG562">
        <v>0.52</v>
      </c>
      <c r="IH562">
        <f t="shared" si="263"/>
        <v>0.52</v>
      </c>
      <c r="IS562">
        <v>777159</v>
      </c>
      <c r="IV562">
        <v>0.5</v>
      </c>
      <c r="IW562">
        <f t="shared" si="264"/>
        <v>0.5</v>
      </c>
      <c r="JH562">
        <v>777159</v>
      </c>
      <c r="JK562">
        <v>0.5</v>
      </c>
      <c r="JL562">
        <f t="shared" si="265"/>
        <v>0.5</v>
      </c>
      <c r="JW562">
        <v>777159</v>
      </c>
      <c r="JZ562">
        <v>0.47</v>
      </c>
      <c r="KA562">
        <f t="shared" si="266"/>
        <v>0.47</v>
      </c>
      <c r="KL562">
        <v>777159</v>
      </c>
      <c r="KO562">
        <v>0.49</v>
      </c>
      <c r="KP562">
        <f t="shared" si="267"/>
        <v>0.49</v>
      </c>
      <c r="LA562">
        <v>777159</v>
      </c>
      <c r="LD562">
        <v>0.48</v>
      </c>
      <c r="LE562">
        <f t="shared" si="268"/>
        <v>0.48</v>
      </c>
      <c r="LP562">
        <v>777159</v>
      </c>
      <c r="LS562">
        <v>0.51</v>
      </c>
      <c r="LT562">
        <f t="shared" si="269"/>
        <v>0.51</v>
      </c>
      <c r="ME562">
        <v>777159</v>
      </c>
      <c r="MH562">
        <v>0.5</v>
      </c>
      <c r="MI562">
        <f t="shared" si="270"/>
        <v>0.5</v>
      </c>
      <c r="MT562">
        <v>777159</v>
      </c>
      <c r="MW562">
        <v>0.53</v>
      </c>
      <c r="MX562">
        <f t="shared" si="271"/>
        <v>0.53</v>
      </c>
      <c r="NI562">
        <v>777159</v>
      </c>
      <c r="NL562">
        <v>0.49</v>
      </c>
      <c r="NM562">
        <f t="shared" si="272"/>
        <v>0.49</v>
      </c>
      <c r="NX562">
        <v>777159</v>
      </c>
      <c r="OA562">
        <v>0.5</v>
      </c>
      <c r="OB562">
        <f t="shared" si="273"/>
        <v>0.5</v>
      </c>
      <c r="OM562">
        <v>777159</v>
      </c>
      <c r="OP562">
        <v>0.48</v>
      </c>
      <c r="OQ562">
        <f t="shared" si="274"/>
        <v>0.48</v>
      </c>
      <c r="PB562">
        <v>777159</v>
      </c>
      <c r="PE562">
        <v>0.5</v>
      </c>
      <c r="PF562">
        <f t="shared" si="275"/>
        <v>0.5</v>
      </c>
      <c r="PQ562">
        <v>777159</v>
      </c>
      <c r="PT562">
        <v>0.51</v>
      </c>
      <c r="PU562">
        <f t="shared" si="276"/>
        <v>0.51</v>
      </c>
      <c r="QF562">
        <v>777159</v>
      </c>
      <c r="QI562">
        <v>0.52</v>
      </c>
      <c r="QJ562">
        <f t="shared" si="277"/>
        <v>0.52</v>
      </c>
      <c r="QU562">
        <v>777159</v>
      </c>
      <c r="QX562">
        <v>0.51</v>
      </c>
      <c r="QY562">
        <f t="shared" si="278"/>
        <v>0.51</v>
      </c>
    </row>
    <row r="563" spans="12:467" x14ac:dyDescent="0.2">
      <c r="L563">
        <v>776817</v>
      </c>
      <c r="O563">
        <v>0.51</v>
      </c>
      <c r="P563">
        <f t="shared" si="248"/>
        <v>0.51</v>
      </c>
      <c r="AA563">
        <v>776817</v>
      </c>
      <c r="AD563">
        <v>0.64</v>
      </c>
      <c r="AE563">
        <f t="shared" si="249"/>
        <v>0.64</v>
      </c>
      <c r="AP563">
        <v>776817</v>
      </c>
      <c r="AS563">
        <v>0.73</v>
      </c>
      <c r="AT563">
        <f t="shared" si="250"/>
        <v>0.73</v>
      </c>
      <c r="BE563">
        <v>776817</v>
      </c>
      <c r="BH563">
        <v>0.61</v>
      </c>
      <c r="BI563">
        <f t="shared" si="251"/>
        <v>0.61</v>
      </c>
      <c r="BT563">
        <v>776817</v>
      </c>
      <c r="BW563">
        <v>0.48</v>
      </c>
      <c r="BX563">
        <f t="shared" si="252"/>
        <v>0.48</v>
      </c>
      <c r="CI563">
        <v>776817</v>
      </c>
      <c r="CL563">
        <v>0.55000000000000004</v>
      </c>
      <c r="CM563">
        <f t="shared" si="253"/>
        <v>0.55000000000000004</v>
      </c>
      <c r="CX563">
        <v>776817</v>
      </c>
      <c r="DA563">
        <v>0.54</v>
      </c>
      <c r="DB563">
        <f t="shared" si="254"/>
        <v>0.54</v>
      </c>
      <c r="DM563">
        <v>776817</v>
      </c>
      <c r="DP563">
        <v>0.54</v>
      </c>
      <c r="DQ563">
        <f t="shared" si="255"/>
        <v>0.54</v>
      </c>
      <c r="EB563">
        <v>776817</v>
      </c>
      <c r="EE563">
        <v>0.56000000000000005</v>
      </c>
      <c r="EF563">
        <f t="shared" si="256"/>
        <v>0.56000000000000005</v>
      </c>
      <c r="EQ563">
        <v>776817</v>
      </c>
      <c r="ET563">
        <v>0.56000000000000005</v>
      </c>
      <c r="EU563">
        <f t="shared" si="257"/>
        <v>0.56000000000000005</v>
      </c>
      <c r="FF563">
        <v>776817</v>
      </c>
      <c r="FI563">
        <v>0.54</v>
      </c>
      <c r="FJ563">
        <f t="shared" si="258"/>
        <v>0.54</v>
      </c>
      <c r="FU563">
        <v>776817</v>
      </c>
      <c r="FX563">
        <v>0.53</v>
      </c>
      <c r="FY563">
        <f t="shared" si="259"/>
        <v>0.53</v>
      </c>
      <c r="GJ563">
        <v>776817</v>
      </c>
      <c r="GM563">
        <v>0.53</v>
      </c>
      <c r="GN563">
        <f t="shared" si="260"/>
        <v>0.53</v>
      </c>
      <c r="GY563">
        <v>776817</v>
      </c>
      <c r="HB563">
        <v>0.56000000000000005</v>
      </c>
      <c r="HC563">
        <f t="shared" si="261"/>
        <v>0.56000000000000005</v>
      </c>
      <c r="HN563">
        <v>776817</v>
      </c>
      <c r="HQ563">
        <v>0.6</v>
      </c>
      <c r="HR563">
        <f t="shared" si="262"/>
        <v>0.6</v>
      </c>
      <c r="ID563">
        <v>777165</v>
      </c>
      <c r="IG563">
        <v>0.43</v>
      </c>
      <c r="IH563">
        <f t="shared" si="263"/>
        <v>0.43</v>
      </c>
      <c r="IS563">
        <v>777165</v>
      </c>
      <c r="IV563">
        <v>0.41</v>
      </c>
      <c r="IW563">
        <f t="shared" si="264"/>
        <v>0.41</v>
      </c>
      <c r="JH563">
        <v>777165</v>
      </c>
      <c r="JK563">
        <v>0.42</v>
      </c>
      <c r="JL563">
        <f t="shared" si="265"/>
        <v>0.42</v>
      </c>
      <c r="JW563">
        <v>777165</v>
      </c>
      <c r="JZ563">
        <v>0.44</v>
      </c>
      <c r="KA563">
        <f t="shared" si="266"/>
        <v>0.44</v>
      </c>
      <c r="KL563">
        <v>777165</v>
      </c>
      <c r="KO563">
        <v>0.34</v>
      </c>
      <c r="KP563">
        <f t="shared" si="267"/>
        <v>0.34</v>
      </c>
      <c r="LA563">
        <v>777165</v>
      </c>
      <c r="LD563">
        <v>0.39</v>
      </c>
      <c r="LE563">
        <f t="shared" si="268"/>
        <v>0.39</v>
      </c>
      <c r="LP563">
        <v>777165</v>
      </c>
      <c r="LS563">
        <v>0.42</v>
      </c>
      <c r="LT563">
        <f t="shared" si="269"/>
        <v>0.42</v>
      </c>
      <c r="ME563">
        <v>777165</v>
      </c>
      <c r="MH563">
        <v>0.37</v>
      </c>
      <c r="MI563">
        <f t="shared" si="270"/>
        <v>0.37</v>
      </c>
      <c r="MT563">
        <v>777165</v>
      </c>
      <c r="MW563">
        <v>0.36</v>
      </c>
      <c r="MX563">
        <f t="shared" si="271"/>
        <v>0.36</v>
      </c>
      <c r="NI563">
        <v>777165</v>
      </c>
      <c r="NL563">
        <v>0.42</v>
      </c>
      <c r="NM563">
        <f t="shared" si="272"/>
        <v>0.42</v>
      </c>
      <c r="NX563">
        <v>777165</v>
      </c>
      <c r="OA563">
        <v>0.45</v>
      </c>
      <c r="OB563">
        <f t="shared" si="273"/>
        <v>0.45</v>
      </c>
      <c r="OM563">
        <v>777165</v>
      </c>
      <c r="OP563">
        <v>0.43</v>
      </c>
      <c r="OQ563">
        <f t="shared" si="274"/>
        <v>0.43</v>
      </c>
      <c r="PB563">
        <v>777165</v>
      </c>
      <c r="PE563">
        <v>0.43</v>
      </c>
      <c r="PF563">
        <f t="shared" si="275"/>
        <v>0.43</v>
      </c>
      <c r="PQ563">
        <v>777165</v>
      </c>
      <c r="PT563">
        <v>0.47</v>
      </c>
      <c r="PU563">
        <f t="shared" si="276"/>
        <v>0.47</v>
      </c>
      <c r="QF563">
        <v>777165</v>
      </c>
      <c r="QI563">
        <v>0.41</v>
      </c>
      <c r="QJ563">
        <f t="shared" si="277"/>
        <v>0.41</v>
      </c>
      <c r="QU563">
        <v>777165</v>
      </c>
      <c r="QX563">
        <v>0.42</v>
      </c>
      <c r="QY563">
        <f t="shared" si="278"/>
        <v>0.42</v>
      </c>
    </row>
    <row r="564" spans="12:467" x14ac:dyDescent="0.2">
      <c r="L564">
        <v>776818</v>
      </c>
      <c r="O564">
        <v>0.45</v>
      </c>
      <c r="P564">
        <f t="shared" si="248"/>
        <v>0.45</v>
      </c>
      <c r="AA564">
        <v>776818</v>
      </c>
      <c r="AD564">
        <v>0.41</v>
      </c>
      <c r="AE564">
        <f t="shared" si="249"/>
        <v>0.41</v>
      </c>
      <c r="AP564">
        <v>776818</v>
      </c>
      <c r="AS564">
        <v>0.21</v>
      </c>
      <c r="AT564">
        <f t="shared" si="250"/>
        <v>0.21</v>
      </c>
      <c r="BE564">
        <v>776818</v>
      </c>
      <c r="BH564">
        <v>0.4</v>
      </c>
      <c r="BI564">
        <f t="shared" si="251"/>
        <v>0.4</v>
      </c>
      <c r="BT564">
        <v>776818</v>
      </c>
      <c r="BW564">
        <v>0.43</v>
      </c>
      <c r="BX564">
        <f t="shared" si="252"/>
        <v>0.43</v>
      </c>
      <c r="CI564">
        <v>776818</v>
      </c>
      <c r="CL564">
        <v>0.44</v>
      </c>
      <c r="CM564">
        <f t="shared" si="253"/>
        <v>0.44</v>
      </c>
      <c r="CX564">
        <v>776818</v>
      </c>
      <c r="DA564">
        <v>0.45</v>
      </c>
      <c r="DB564">
        <f t="shared" si="254"/>
        <v>0.45</v>
      </c>
      <c r="DM564">
        <v>776818</v>
      </c>
      <c r="DP564">
        <v>0.43</v>
      </c>
      <c r="DQ564">
        <f t="shared" si="255"/>
        <v>0.43</v>
      </c>
      <c r="EB564">
        <v>776818</v>
      </c>
      <c r="EE564">
        <v>0.45</v>
      </c>
      <c r="EF564">
        <f t="shared" si="256"/>
        <v>0.45</v>
      </c>
      <c r="EQ564">
        <v>776818</v>
      </c>
      <c r="ET564">
        <v>0.45</v>
      </c>
      <c r="EU564">
        <f t="shared" si="257"/>
        <v>0.45</v>
      </c>
      <c r="FF564">
        <v>776818</v>
      </c>
      <c r="FI564">
        <v>0.46</v>
      </c>
      <c r="FJ564">
        <f t="shared" si="258"/>
        <v>0.46</v>
      </c>
      <c r="FU564">
        <v>776818</v>
      </c>
      <c r="FX564">
        <v>0.48</v>
      </c>
      <c r="FY564">
        <f t="shared" si="259"/>
        <v>0.48</v>
      </c>
      <c r="GJ564">
        <v>776818</v>
      </c>
      <c r="GM564">
        <v>0.44</v>
      </c>
      <c r="GN564">
        <f t="shared" si="260"/>
        <v>0.44</v>
      </c>
      <c r="GY564">
        <v>776818</v>
      </c>
      <c r="HB564">
        <v>0.45</v>
      </c>
      <c r="HC564">
        <f t="shared" si="261"/>
        <v>0.45</v>
      </c>
      <c r="HN564">
        <v>776818</v>
      </c>
      <c r="HQ564">
        <v>0.44</v>
      </c>
      <c r="HR564">
        <f t="shared" si="262"/>
        <v>0.44</v>
      </c>
      <c r="ID564">
        <v>777166</v>
      </c>
      <c r="IG564">
        <v>0.5</v>
      </c>
      <c r="IH564">
        <f t="shared" si="263"/>
        <v>0.5</v>
      </c>
      <c r="IS564">
        <v>777166</v>
      </c>
      <c r="IV564">
        <v>0.53</v>
      </c>
      <c r="IW564">
        <f t="shared" si="264"/>
        <v>0.53</v>
      </c>
      <c r="JH564">
        <v>777166</v>
      </c>
      <c r="JK564">
        <v>0.53</v>
      </c>
      <c r="JL564">
        <f t="shared" si="265"/>
        <v>0.53</v>
      </c>
      <c r="JW564">
        <v>777166</v>
      </c>
      <c r="JZ564">
        <v>0.52</v>
      </c>
      <c r="KA564">
        <f t="shared" si="266"/>
        <v>0.52</v>
      </c>
      <c r="KL564">
        <v>777166</v>
      </c>
      <c r="KO564">
        <v>0.61</v>
      </c>
      <c r="KP564">
        <f t="shared" si="267"/>
        <v>0.61</v>
      </c>
      <c r="LA564">
        <v>777166</v>
      </c>
      <c r="LD564">
        <v>0.52</v>
      </c>
      <c r="LE564">
        <f t="shared" si="268"/>
        <v>0.52</v>
      </c>
      <c r="LP564">
        <v>777166</v>
      </c>
      <c r="LS564">
        <v>0.5</v>
      </c>
      <c r="LT564">
        <f t="shared" si="269"/>
        <v>0.5</v>
      </c>
      <c r="ME564">
        <v>777166</v>
      </c>
      <c r="MH564">
        <v>0.57999999999999996</v>
      </c>
      <c r="MI564">
        <f t="shared" si="270"/>
        <v>0.57999999999999996</v>
      </c>
      <c r="MT564">
        <v>777166</v>
      </c>
      <c r="MW564">
        <v>0.61</v>
      </c>
      <c r="MX564">
        <f t="shared" si="271"/>
        <v>0.61</v>
      </c>
      <c r="NI564">
        <v>777166</v>
      </c>
      <c r="NL564">
        <v>0.49</v>
      </c>
      <c r="NM564">
        <f t="shared" si="272"/>
        <v>0.49</v>
      </c>
      <c r="NX564">
        <v>777166</v>
      </c>
      <c r="OA564">
        <v>0.56000000000000005</v>
      </c>
      <c r="OB564">
        <f t="shared" si="273"/>
        <v>0.56000000000000005</v>
      </c>
      <c r="OM564">
        <v>777166</v>
      </c>
      <c r="OP564">
        <v>0.53</v>
      </c>
      <c r="OQ564">
        <f t="shared" si="274"/>
        <v>0.53</v>
      </c>
      <c r="PB564">
        <v>777166</v>
      </c>
      <c r="PE564">
        <v>0.54</v>
      </c>
      <c r="PF564">
        <f t="shared" si="275"/>
        <v>0.54</v>
      </c>
      <c r="PQ564">
        <v>777166</v>
      </c>
      <c r="PT564">
        <v>0.5</v>
      </c>
      <c r="PU564">
        <f t="shared" si="276"/>
        <v>0.5</v>
      </c>
      <c r="QF564">
        <v>777166</v>
      </c>
      <c r="QI564">
        <v>0.56000000000000005</v>
      </c>
      <c r="QJ564">
        <f t="shared" si="277"/>
        <v>0.56000000000000005</v>
      </c>
      <c r="QU564">
        <v>777166</v>
      </c>
      <c r="QX564">
        <v>0.51</v>
      </c>
      <c r="QY564">
        <f t="shared" si="278"/>
        <v>0.51</v>
      </c>
    </row>
    <row r="565" spans="12:467" x14ac:dyDescent="0.2">
      <c r="L565">
        <v>776819</v>
      </c>
      <c r="O565">
        <v>0.51</v>
      </c>
      <c r="P565">
        <f t="shared" si="248"/>
        <v>0.51</v>
      </c>
      <c r="AA565">
        <v>776819</v>
      </c>
      <c r="AD565">
        <v>0.53</v>
      </c>
      <c r="AE565">
        <f t="shared" si="249"/>
        <v>0.53</v>
      </c>
      <c r="AP565">
        <v>776819</v>
      </c>
      <c r="AS565">
        <v>0.56999999999999995</v>
      </c>
      <c r="AT565">
        <f t="shared" si="250"/>
        <v>0.56999999999999995</v>
      </c>
      <c r="BE565">
        <v>776819</v>
      </c>
      <c r="BH565">
        <v>0.49</v>
      </c>
      <c r="BI565">
        <f t="shared" si="251"/>
        <v>0.49</v>
      </c>
      <c r="BT565">
        <v>776819</v>
      </c>
      <c r="BW565">
        <v>0.35</v>
      </c>
      <c r="BX565">
        <f t="shared" si="252"/>
        <v>0.35</v>
      </c>
      <c r="CI565">
        <v>776819</v>
      </c>
      <c r="CL565">
        <v>0.44</v>
      </c>
      <c r="CM565">
        <f t="shared" si="253"/>
        <v>0.44</v>
      </c>
      <c r="CX565">
        <v>776819</v>
      </c>
      <c r="DA565">
        <v>0.47</v>
      </c>
      <c r="DB565">
        <f t="shared" si="254"/>
        <v>0.47</v>
      </c>
      <c r="DM565">
        <v>776819</v>
      </c>
      <c r="DP565">
        <v>0.47</v>
      </c>
      <c r="DQ565">
        <f t="shared" si="255"/>
        <v>0.47</v>
      </c>
      <c r="EB565">
        <v>776819</v>
      </c>
      <c r="EE565">
        <v>0.45</v>
      </c>
      <c r="EF565">
        <f t="shared" si="256"/>
        <v>0.45</v>
      </c>
      <c r="EQ565">
        <v>776819</v>
      </c>
      <c r="ET565">
        <v>0.45</v>
      </c>
      <c r="EU565">
        <f t="shared" si="257"/>
        <v>0.45</v>
      </c>
      <c r="FF565">
        <v>776819</v>
      </c>
      <c r="FI565">
        <v>0.47</v>
      </c>
      <c r="FJ565">
        <f t="shared" si="258"/>
        <v>0.47</v>
      </c>
      <c r="FU565">
        <v>776819</v>
      </c>
      <c r="FX565">
        <v>0.49</v>
      </c>
      <c r="FY565">
        <f t="shared" si="259"/>
        <v>0.49</v>
      </c>
      <c r="GJ565">
        <v>776819</v>
      </c>
      <c r="GM565">
        <v>0.45</v>
      </c>
      <c r="GN565">
        <f t="shared" si="260"/>
        <v>0.45</v>
      </c>
      <c r="GY565">
        <v>776819</v>
      </c>
      <c r="HB565">
        <v>0.47</v>
      </c>
      <c r="HC565">
        <f t="shared" si="261"/>
        <v>0.47</v>
      </c>
      <c r="HN565">
        <v>776819</v>
      </c>
      <c r="HQ565">
        <v>0.47</v>
      </c>
      <c r="HR565">
        <f t="shared" si="262"/>
        <v>0.47</v>
      </c>
      <c r="ID565">
        <v>777167</v>
      </c>
      <c r="IG565">
        <v>0.52</v>
      </c>
      <c r="IH565">
        <f t="shared" si="263"/>
        <v>0.52</v>
      </c>
      <c r="IS565">
        <v>777167</v>
      </c>
      <c r="IV565">
        <v>0.55000000000000004</v>
      </c>
      <c r="IW565">
        <f t="shared" si="264"/>
        <v>0.55000000000000004</v>
      </c>
      <c r="JH565">
        <v>777167</v>
      </c>
      <c r="JK565">
        <v>0.56000000000000005</v>
      </c>
      <c r="JL565">
        <f t="shared" si="265"/>
        <v>0.56000000000000005</v>
      </c>
      <c r="JW565">
        <v>777167</v>
      </c>
      <c r="JZ565">
        <v>0.55000000000000004</v>
      </c>
      <c r="KA565">
        <f t="shared" si="266"/>
        <v>0.55000000000000004</v>
      </c>
      <c r="KL565">
        <v>777167</v>
      </c>
      <c r="KO565">
        <v>0.57999999999999996</v>
      </c>
      <c r="KP565">
        <f t="shared" si="267"/>
        <v>0.57999999999999996</v>
      </c>
      <c r="LA565">
        <v>777167</v>
      </c>
      <c r="LD565">
        <v>0.53</v>
      </c>
      <c r="LE565">
        <f t="shared" si="268"/>
        <v>0.53</v>
      </c>
      <c r="LP565">
        <v>777167</v>
      </c>
      <c r="LS565">
        <v>0.54</v>
      </c>
      <c r="LT565">
        <f t="shared" si="269"/>
        <v>0.54</v>
      </c>
      <c r="ME565">
        <v>777167</v>
      </c>
      <c r="MH565">
        <v>0.59</v>
      </c>
      <c r="MI565">
        <f t="shared" si="270"/>
        <v>0.59</v>
      </c>
      <c r="MT565">
        <v>777167</v>
      </c>
      <c r="MW565">
        <v>0.56000000000000005</v>
      </c>
      <c r="MX565">
        <f t="shared" si="271"/>
        <v>0.56000000000000005</v>
      </c>
      <c r="NI565">
        <v>777167</v>
      </c>
      <c r="NL565">
        <v>0.54</v>
      </c>
      <c r="NM565">
        <f t="shared" si="272"/>
        <v>0.54</v>
      </c>
      <c r="NX565">
        <v>777167</v>
      </c>
      <c r="OA565">
        <v>0.52</v>
      </c>
      <c r="OB565">
        <f t="shared" si="273"/>
        <v>0.52</v>
      </c>
      <c r="OM565">
        <v>777167</v>
      </c>
      <c r="OP565">
        <v>0.53</v>
      </c>
      <c r="OQ565">
        <f t="shared" si="274"/>
        <v>0.53</v>
      </c>
      <c r="PB565">
        <v>777167</v>
      </c>
      <c r="PE565">
        <v>0.56000000000000005</v>
      </c>
      <c r="PF565">
        <f t="shared" si="275"/>
        <v>0.56000000000000005</v>
      </c>
      <c r="PQ565">
        <v>777167</v>
      </c>
      <c r="PT565">
        <v>0.53</v>
      </c>
      <c r="PU565">
        <f t="shared" si="276"/>
        <v>0.53</v>
      </c>
      <c r="QF565">
        <v>777167</v>
      </c>
      <c r="QI565">
        <v>0.57999999999999996</v>
      </c>
      <c r="QJ565">
        <f t="shared" si="277"/>
        <v>0.57999999999999996</v>
      </c>
      <c r="QU565">
        <v>777167</v>
      </c>
      <c r="QX565">
        <v>0.54</v>
      </c>
      <c r="QY565">
        <f t="shared" si="278"/>
        <v>0.54</v>
      </c>
    </row>
    <row r="566" spans="12:467" x14ac:dyDescent="0.2">
      <c r="L566">
        <v>778431</v>
      </c>
      <c r="O566">
        <v>0.51</v>
      </c>
      <c r="P566">
        <f t="shared" si="248"/>
        <v>0.51</v>
      </c>
      <c r="AA566">
        <v>778431</v>
      </c>
      <c r="AD566">
        <v>0.48</v>
      </c>
      <c r="AE566">
        <f t="shared" si="249"/>
        <v>0.48</v>
      </c>
      <c r="AP566">
        <v>778431</v>
      </c>
      <c r="AS566">
        <v>0.55000000000000004</v>
      </c>
      <c r="AT566">
        <f t="shared" si="250"/>
        <v>0.55000000000000004</v>
      </c>
      <c r="BE566">
        <v>778431</v>
      </c>
      <c r="BH566">
        <v>0.47</v>
      </c>
      <c r="BI566">
        <f t="shared" si="251"/>
        <v>0.47</v>
      </c>
      <c r="BT566">
        <v>778431</v>
      </c>
      <c r="BW566">
        <v>0.43</v>
      </c>
      <c r="BX566">
        <f t="shared" si="252"/>
        <v>0.43</v>
      </c>
      <c r="CI566">
        <v>778431</v>
      </c>
      <c r="CL566">
        <v>0.46</v>
      </c>
      <c r="CM566">
        <f t="shared" si="253"/>
        <v>0.46</v>
      </c>
      <c r="CX566">
        <v>778431</v>
      </c>
      <c r="DA566">
        <v>0.49</v>
      </c>
      <c r="DB566">
        <f t="shared" si="254"/>
        <v>0.49</v>
      </c>
      <c r="DM566">
        <v>778431</v>
      </c>
      <c r="DP566">
        <v>0.46</v>
      </c>
      <c r="DQ566">
        <f t="shared" si="255"/>
        <v>0.46</v>
      </c>
      <c r="EB566">
        <v>778431</v>
      </c>
      <c r="EE566">
        <v>0.46</v>
      </c>
      <c r="EF566">
        <f t="shared" si="256"/>
        <v>0.46</v>
      </c>
      <c r="EQ566">
        <v>778431</v>
      </c>
      <c r="ET566">
        <v>0.46</v>
      </c>
      <c r="EU566">
        <f t="shared" si="257"/>
        <v>0.46</v>
      </c>
      <c r="FF566">
        <v>778431</v>
      </c>
      <c r="FI566">
        <v>0.46</v>
      </c>
      <c r="FJ566">
        <f t="shared" si="258"/>
        <v>0.46</v>
      </c>
      <c r="FU566">
        <v>778431</v>
      </c>
      <c r="FX566">
        <v>0.5</v>
      </c>
      <c r="FY566">
        <f t="shared" si="259"/>
        <v>0.5</v>
      </c>
      <c r="GJ566">
        <v>778431</v>
      </c>
      <c r="GM566">
        <v>0.44</v>
      </c>
      <c r="GN566">
        <f t="shared" si="260"/>
        <v>0.44</v>
      </c>
      <c r="GY566">
        <v>778431</v>
      </c>
      <c r="HB566">
        <v>0.47</v>
      </c>
      <c r="HC566">
        <f t="shared" si="261"/>
        <v>0.47</v>
      </c>
      <c r="HN566">
        <v>778431</v>
      </c>
      <c r="HQ566">
        <v>0.42</v>
      </c>
      <c r="HR566">
        <f t="shared" si="262"/>
        <v>0.42</v>
      </c>
      <c r="ID566">
        <v>777169</v>
      </c>
      <c r="IG566">
        <v>0.5</v>
      </c>
      <c r="IH566">
        <f t="shared" si="263"/>
        <v>0.5</v>
      </c>
      <c r="IS566">
        <v>777169</v>
      </c>
      <c r="IV566">
        <v>0.47</v>
      </c>
      <c r="IW566">
        <f t="shared" si="264"/>
        <v>0.47</v>
      </c>
      <c r="JH566">
        <v>777169</v>
      </c>
      <c r="JK566">
        <v>0.47</v>
      </c>
      <c r="JL566">
        <f t="shared" si="265"/>
        <v>0.47</v>
      </c>
      <c r="JW566">
        <v>777169</v>
      </c>
      <c r="JZ566">
        <v>0.46</v>
      </c>
      <c r="KA566">
        <f t="shared" si="266"/>
        <v>0.46</v>
      </c>
      <c r="KL566">
        <v>777169</v>
      </c>
      <c r="KO566">
        <v>0.56999999999999995</v>
      </c>
      <c r="KP566">
        <f t="shared" si="267"/>
        <v>0.56999999999999995</v>
      </c>
      <c r="LA566">
        <v>777169</v>
      </c>
      <c r="LD566">
        <v>0.49</v>
      </c>
      <c r="LE566">
        <f t="shared" si="268"/>
        <v>0.49</v>
      </c>
      <c r="LP566">
        <v>777169</v>
      </c>
      <c r="LS566">
        <v>0.46</v>
      </c>
      <c r="LT566">
        <f t="shared" si="269"/>
        <v>0.46</v>
      </c>
      <c r="ME566">
        <v>777169</v>
      </c>
      <c r="MH566">
        <v>0.55000000000000004</v>
      </c>
      <c r="MI566">
        <f t="shared" si="270"/>
        <v>0.55000000000000004</v>
      </c>
      <c r="MT566">
        <v>777169</v>
      </c>
      <c r="MW566">
        <v>0.57999999999999996</v>
      </c>
      <c r="MX566">
        <f t="shared" si="271"/>
        <v>0.57999999999999996</v>
      </c>
      <c r="NI566">
        <v>777169</v>
      </c>
      <c r="NL566">
        <v>0.47</v>
      </c>
      <c r="NM566">
        <f t="shared" si="272"/>
        <v>0.47</v>
      </c>
      <c r="NX566">
        <v>777169</v>
      </c>
      <c r="OA566">
        <v>0.5</v>
      </c>
      <c r="OB566">
        <f t="shared" si="273"/>
        <v>0.5</v>
      </c>
      <c r="OM566">
        <v>777169</v>
      </c>
      <c r="OP566">
        <v>0.46</v>
      </c>
      <c r="OQ566">
        <f t="shared" si="274"/>
        <v>0.46</v>
      </c>
      <c r="PB566">
        <v>777169</v>
      </c>
      <c r="PE566">
        <v>0.48</v>
      </c>
      <c r="PF566">
        <f t="shared" si="275"/>
        <v>0.48</v>
      </c>
      <c r="PQ566">
        <v>777169</v>
      </c>
      <c r="PT566">
        <v>0.45</v>
      </c>
      <c r="PU566">
        <f t="shared" si="276"/>
        <v>0.45</v>
      </c>
      <c r="QF566">
        <v>777169</v>
      </c>
      <c r="QI566">
        <v>0.45</v>
      </c>
      <c r="QJ566">
        <f t="shared" si="277"/>
        <v>0.45</v>
      </c>
      <c r="QU566">
        <v>777169</v>
      </c>
      <c r="QX566">
        <v>0.46</v>
      </c>
      <c r="QY566">
        <f t="shared" si="278"/>
        <v>0.46</v>
      </c>
    </row>
    <row r="567" spans="12:467" x14ac:dyDescent="0.2">
      <c r="L567">
        <v>776789</v>
      </c>
      <c r="O567">
        <v>0.56999999999999995</v>
      </c>
      <c r="P567">
        <f t="shared" si="248"/>
        <v>0.56999999999999995</v>
      </c>
      <c r="AA567">
        <v>776789</v>
      </c>
      <c r="AD567">
        <v>0.57999999999999996</v>
      </c>
      <c r="AE567">
        <f t="shared" si="249"/>
        <v>0.57999999999999996</v>
      </c>
      <c r="AP567">
        <v>776789</v>
      </c>
      <c r="AS567">
        <v>0.63</v>
      </c>
      <c r="AT567">
        <f t="shared" si="250"/>
        <v>0.63</v>
      </c>
      <c r="BE567">
        <v>776789</v>
      </c>
      <c r="BH567">
        <v>0.63</v>
      </c>
      <c r="BI567">
        <f t="shared" si="251"/>
        <v>0.63</v>
      </c>
      <c r="BT567">
        <v>776789</v>
      </c>
      <c r="BW567">
        <v>0.56999999999999995</v>
      </c>
      <c r="BX567">
        <f t="shared" si="252"/>
        <v>0.56999999999999995</v>
      </c>
      <c r="CI567">
        <v>776789</v>
      </c>
      <c r="CL567">
        <v>0.56999999999999995</v>
      </c>
      <c r="CM567">
        <f t="shared" si="253"/>
        <v>0.56999999999999995</v>
      </c>
      <c r="CX567">
        <v>776789</v>
      </c>
      <c r="DA567">
        <v>0.55000000000000004</v>
      </c>
      <c r="DB567">
        <f t="shared" si="254"/>
        <v>0.55000000000000004</v>
      </c>
      <c r="DM567">
        <v>776789</v>
      </c>
      <c r="DP567">
        <v>0.56999999999999995</v>
      </c>
      <c r="DQ567">
        <f t="shared" si="255"/>
        <v>0.56999999999999995</v>
      </c>
      <c r="EB567">
        <v>776789</v>
      </c>
      <c r="EE567">
        <v>0.56999999999999995</v>
      </c>
      <c r="EF567">
        <f t="shared" si="256"/>
        <v>0.56999999999999995</v>
      </c>
      <c r="EQ567">
        <v>776789</v>
      </c>
      <c r="ET567">
        <v>0.56999999999999995</v>
      </c>
      <c r="EU567">
        <f t="shared" si="257"/>
        <v>0.56999999999999995</v>
      </c>
      <c r="FF567">
        <v>776789</v>
      </c>
      <c r="FI567">
        <v>0.56000000000000005</v>
      </c>
      <c r="FJ567">
        <f t="shared" si="258"/>
        <v>0.56000000000000005</v>
      </c>
      <c r="FU567">
        <v>776789</v>
      </c>
      <c r="FX567">
        <v>0.57999999999999996</v>
      </c>
      <c r="FY567">
        <f t="shared" si="259"/>
        <v>0.57999999999999996</v>
      </c>
      <c r="GJ567">
        <v>776789</v>
      </c>
      <c r="GM567">
        <v>0.56000000000000005</v>
      </c>
      <c r="GN567">
        <f t="shared" si="260"/>
        <v>0.56000000000000005</v>
      </c>
      <c r="GY567">
        <v>776789</v>
      </c>
      <c r="HB567">
        <v>0.59</v>
      </c>
      <c r="HC567">
        <f t="shared" si="261"/>
        <v>0.59</v>
      </c>
      <c r="HN567">
        <v>776789</v>
      </c>
      <c r="HQ567">
        <v>0.5</v>
      </c>
      <c r="HR567">
        <f t="shared" si="262"/>
        <v>0.5</v>
      </c>
      <c r="ID567">
        <v>777170</v>
      </c>
      <c r="IG567">
        <v>0.51</v>
      </c>
      <c r="IH567">
        <f t="shared" si="263"/>
        <v>0.51</v>
      </c>
      <c r="IS567">
        <v>777170</v>
      </c>
      <c r="IV567">
        <v>0.5</v>
      </c>
      <c r="IW567">
        <f t="shared" si="264"/>
        <v>0.5</v>
      </c>
      <c r="JH567">
        <v>777170</v>
      </c>
      <c r="JK567">
        <v>0.55000000000000004</v>
      </c>
      <c r="JL567">
        <f t="shared" si="265"/>
        <v>0.55000000000000004</v>
      </c>
      <c r="JW567">
        <v>777170</v>
      </c>
      <c r="JZ567">
        <v>0.53</v>
      </c>
      <c r="KA567">
        <f t="shared" si="266"/>
        <v>0.53</v>
      </c>
      <c r="KL567">
        <v>777170</v>
      </c>
      <c r="KO567">
        <v>0.56000000000000005</v>
      </c>
      <c r="KP567">
        <f t="shared" si="267"/>
        <v>0.56000000000000005</v>
      </c>
      <c r="LA567">
        <v>777170</v>
      </c>
      <c r="LD567">
        <v>0.54</v>
      </c>
      <c r="LE567">
        <f t="shared" si="268"/>
        <v>0.54</v>
      </c>
      <c r="LP567">
        <v>777170</v>
      </c>
      <c r="LS567">
        <v>0.52</v>
      </c>
      <c r="LT567">
        <f t="shared" si="269"/>
        <v>0.52</v>
      </c>
      <c r="ME567">
        <v>777170</v>
      </c>
      <c r="MH567">
        <v>0.59</v>
      </c>
      <c r="MI567">
        <f t="shared" si="270"/>
        <v>0.59</v>
      </c>
      <c r="MT567">
        <v>777170</v>
      </c>
      <c r="MW567">
        <v>0.59</v>
      </c>
      <c r="MX567">
        <f t="shared" si="271"/>
        <v>0.59</v>
      </c>
      <c r="NI567">
        <v>777170</v>
      </c>
      <c r="NL567">
        <v>0.52</v>
      </c>
      <c r="NM567">
        <f t="shared" si="272"/>
        <v>0.52</v>
      </c>
      <c r="NX567">
        <v>777170</v>
      </c>
      <c r="OA567">
        <v>0.51</v>
      </c>
      <c r="OB567">
        <f t="shared" si="273"/>
        <v>0.51</v>
      </c>
      <c r="OM567">
        <v>777170</v>
      </c>
      <c r="OP567">
        <v>0.52</v>
      </c>
      <c r="OQ567">
        <f t="shared" si="274"/>
        <v>0.52</v>
      </c>
      <c r="PB567">
        <v>777170</v>
      </c>
      <c r="PE567">
        <v>0.53</v>
      </c>
      <c r="PF567">
        <f t="shared" si="275"/>
        <v>0.53</v>
      </c>
      <c r="PQ567">
        <v>777170</v>
      </c>
      <c r="PT567">
        <v>0.56000000000000005</v>
      </c>
      <c r="PU567">
        <f t="shared" si="276"/>
        <v>0.56000000000000005</v>
      </c>
      <c r="QF567">
        <v>777170</v>
      </c>
      <c r="QI567">
        <v>0.51</v>
      </c>
      <c r="QJ567">
        <f t="shared" si="277"/>
        <v>0.51</v>
      </c>
      <c r="QU567">
        <v>777170</v>
      </c>
      <c r="QX567">
        <v>0.52</v>
      </c>
      <c r="QY567">
        <f t="shared" si="278"/>
        <v>0.52</v>
      </c>
    </row>
    <row r="568" spans="12:467" x14ac:dyDescent="0.2">
      <c r="L568">
        <v>776795</v>
      </c>
      <c r="O568">
        <v>0.41</v>
      </c>
      <c r="P568">
        <f t="shared" si="248"/>
        <v>0.41</v>
      </c>
      <c r="AA568">
        <v>776795</v>
      </c>
      <c r="AD568">
        <v>0.43</v>
      </c>
      <c r="AE568">
        <f t="shared" si="249"/>
        <v>0.43</v>
      </c>
      <c r="AP568">
        <v>776795</v>
      </c>
      <c r="AS568">
        <v>0.35</v>
      </c>
      <c r="AT568">
        <f t="shared" si="250"/>
        <v>0.35</v>
      </c>
      <c r="BE568">
        <v>776795</v>
      </c>
      <c r="BH568">
        <v>0.47</v>
      </c>
      <c r="BI568">
        <f t="shared" si="251"/>
        <v>0.47</v>
      </c>
      <c r="BT568">
        <v>776795</v>
      </c>
      <c r="BW568">
        <v>0.34</v>
      </c>
      <c r="BX568">
        <f t="shared" si="252"/>
        <v>0.34</v>
      </c>
      <c r="CI568">
        <v>776795</v>
      </c>
      <c r="CL568">
        <v>0.41</v>
      </c>
      <c r="CM568">
        <f t="shared" si="253"/>
        <v>0.41</v>
      </c>
      <c r="CX568">
        <v>776795</v>
      </c>
      <c r="DA568">
        <v>0.42</v>
      </c>
      <c r="DB568">
        <f t="shared" si="254"/>
        <v>0.42</v>
      </c>
      <c r="DM568">
        <v>776795</v>
      </c>
      <c r="DP568">
        <v>0.4</v>
      </c>
      <c r="DQ568">
        <f t="shared" si="255"/>
        <v>0.4</v>
      </c>
      <c r="EB568">
        <v>776795</v>
      </c>
      <c r="EE568">
        <v>0.42</v>
      </c>
      <c r="EF568">
        <f t="shared" si="256"/>
        <v>0.42</v>
      </c>
      <c r="EQ568">
        <v>776795</v>
      </c>
      <c r="ET568">
        <v>0.42</v>
      </c>
      <c r="EU568">
        <f t="shared" si="257"/>
        <v>0.42</v>
      </c>
      <c r="FF568">
        <v>776795</v>
      </c>
      <c r="FI568">
        <v>0.43</v>
      </c>
      <c r="FJ568">
        <f t="shared" si="258"/>
        <v>0.43</v>
      </c>
      <c r="FU568">
        <v>776795</v>
      </c>
      <c r="FX568">
        <v>0.44</v>
      </c>
      <c r="FY568">
        <f t="shared" si="259"/>
        <v>0.44</v>
      </c>
      <c r="GJ568">
        <v>776795</v>
      </c>
      <c r="GM568">
        <v>0.41</v>
      </c>
      <c r="GN568">
        <f t="shared" si="260"/>
        <v>0.41</v>
      </c>
      <c r="GY568">
        <v>776795</v>
      </c>
      <c r="HB568">
        <v>0.42</v>
      </c>
      <c r="HC568">
        <f t="shared" si="261"/>
        <v>0.42</v>
      </c>
      <c r="HN568">
        <v>776795</v>
      </c>
      <c r="HQ568">
        <v>0.34</v>
      </c>
      <c r="HR568">
        <f t="shared" si="262"/>
        <v>0.34</v>
      </c>
      <c r="ID568">
        <v>777181</v>
      </c>
      <c r="IG568">
        <v>0.43</v>
      </c>
      <c r="IH568">
        <f t="shared" si="263"/>
        <v>0.43</v>
      </c>
      <c r="IS568">
        <v>777181</v>
      </c>
      <c r="IV568">
        <v>0.41</v>
      </c>
      <c r="IW568">
        <f t="shared" si="264"/>
        <v>0.41</v>
      </c>
      <c r="JH568">
        <v>777181</v>
      </c>
      <c r="JK568">
        <v>0.38</v>
      </c>
      <c r="JL568">
        <f t="shared" si="265"/>
        <v>0.38</v>
      </c>
      <c r="JW568">
        <v>777181</v>
      </c>
      <c r="JZ568">
        <v>0.44</v>
      </c>
      <c r="KA568">
        <f t="shared" si="266"/>
        <v>0.44</v>
      </c>
      <c r="KL568">
        <v>777181</v>
      </c>
      <c r="KO568">
        <v>0.33</v>
      </c>
      <c r="KP568">
        <f t="shared" si="267"/>
        <v>0.33</v>
      </c>
      <c r="LA568">
        <v>777181</v>
      </c>
      <c r="LD568">
        <v>0.38</v>
      </c>
      <c r="LE568">
        <f t="shared" si="268"/>
        <v>0.38</v>
      </c>
      <c r="LP568">
        <v>777181</v>
      </c>
      <c r="LS568">
        <v>0.4</v>
      </c>
      <c r="LT568">
        <f t="shared" si="269"/>
        <v>0.4</v>
      </c>
      <c r="ME568">
        <v>777181</v>
      </c>
      <c r="MH568">
        <v>0.39</v>
      </c>
      <c r="MI568">
        <f t="shared" si="270"/>
        <v>0.39</v>
      </c>
      <c r="MT568">
        <v>777181</v>
      </c>
      <c r="MW568">
        <v>0.35</v>
      </c>
      <c r="MX568">
        <f t="shared" si="271"/>
        <v>0.35</v>
      </c>
      <c r="NI568">
        <v>777181</v>
      </c>
      <c r="NL568">
        <v>0.41</v>
      </c>
      <c r="NM568">
        <f t="shared" si="272"/>
        <v>0.41</v>
      </c>
      <c r="NX568">
        <v>777181</v>
      </c>
      <c r="OA568">
        <v>0.43</v>
      </c>
      <c r="OB568">
        <f t="shared" si="273"/>
        <v>0.43</v>
      </c>
      <c r="OM568">
        <v>777181</v>
      </c>
      <c r="OP568">
        <v>0.43</v>
      </c>
      <c r="OQ568">
        <f t="shared" si="274"/>
        <v>0.43</v>
      </c>
      <c r="PB568">
        <v>777181</v>
      </c>
      <c r="PE568">
        <v>0.41</v>
      </c>
      <c r="PF568">
        <f t="shared" si="275"/>
        <v>0.41</v>
      </c>
      <c r="PQ568">
        <v>777181</v>
      </c>
      <c r="PT568">
        <v>0.48</v>
      </c>
      <c r="PU568">
        <f t="shared" si="276"/>
        <v>0.48</v>
      </c>
      <c r="QF568">
        <v>777181</v>
      </c>
      <c r="QI568">
        <v>0.42</v>
      </c>
      <c r="QJ568">
        <f t="shared" si="277"/>
        <v>0.42</v>
      </c>
      <c r="QU568">
        <v>777181</v>
      </c>
      <c r="QX568">
        <v>0.42</v>
      </c>
      <c r="QY568">
        <f t="shared" si="278"/>
        <v>0.42</v>
      </c>
    </row>
    <row r="569" spans="12:467" x14ac:dyDescent="0.2">
      <c r="L569">
        <v>776796</v>
      </c>
      <c r="O569">
        <v>0.52</v>
      </c>
      <c r="P569">
        <f t="shared" si="248"/>
        <v>0.52</v>
      </c>
      <c r="AA569">
        <v>776796</v>
      </c>
      <c r="AD569">
        <v>0.56000000000000005</v>
      </c>
      <c r="AE569">
        <f t="shared" si="249"/>
        <v>0.56000000000000005</v>
      </c>
      <c r="AP569">
        <v>776796</v>
      </c>
      <c r="AS569">
        <v>0.66</v>
      </c>
      <c r="AT569">
        <f t="shared" si="250"/>
        <v>0.66</v>
      </c>
      <c r="BE569">
        <v>776796</v>
      </c>
      <c r="BH569">
        <v>0.51</v>
      </c>
      <c r="BI569">
        <f t="shared" si="251"/>
        <v>0.51</v>
      </c>
      <c r="BT569">
        <v>776796</v>
      </c>
      <c r="BW569">
        <v>0.61</v>
      </c>
      <c r="BX569">
        <f t="shared" si="252"/>
        <v>0.61</v>
      </c>
      <c r="CI569">
        <v>776796</v>
      </c>
      <c r="CL569">
        <v>0.53</v>
      </c>
      <c r="CM569">
        <f t="shared" si="253"/>
        <v>0.53</v>
      </c>
      <c r="CX569">
        <v>776796</v>
      </c>
      <c r="DA569">
        <v>0.52</v>
      </c>
      <c r="DB569">
        <f t="shared" si="254"/>
        <v>0.52</v>
      </c>
      <c r="DM569">
        <v>776796</v>
      </c>
      <c r="DP569">
        <v>0.56000000000000005</v>
      </c>
      <c r="DQ569">
        <f t="shared" si="255"/>
        <v>0.56000000000000005</v>
      </c>
      <c r="EB569">
        <v>776796</v>
      </c>
      <c r="EE569">
        <v>0.57999999999999996</v>
      </c>
      <c r="EF569">
        <f t="shared" si="256"/>
        <v>0.57999999999999996</v>
      </c>
      <c r="EQ569">
        <v>776796</v>
      </c>
      <c r="ET569">
        <v>0.57999999999999996</v>
      </c>
      <c r="EU569">
        <f t="shared" si="257"/>
        <v>0.57999999999999996</v>
      </c>
      <c r="FF569">
        <v>776796</v>
      </c>
      <c r="FI569">
        <v>0.5</v>
      </c>
      <c r="FJ569">
        <f t="shared" si="258"/>
        <v>0.5</v>
      </c>
      <c r="FU569">
        <v>776796</v>
      </c>
      <c r="FX569">
        <v>0.51</v>
      </c>
      <c r="FY569">
        <f t="shared" si="259"/>
        <v>0.51</v>
      </c>
      <c r="GJ569">
        <v>776796</v>
      </c>
      <c r="GM569">
        <v>0.51</v>
      </c>
      <c r="GN569">
        <f t="shared" si="260"/>
        <v>0.51</v>
      </c>
      <c r="GY569">
        <v>776796</v>
      </c>
      <c r="HB569">
        <v>0.5</v>
      </c>
      <c r="HC569">
        <f t="shared" si="261"/>
        <v>0.5</v>
      </c>
      <c r="HN569">
        <v>776796</v>
      </c>
      <c r="HQ569">
        <v>0.54</v>
      </c>
      <c r="HR569">
        <f t="shared" si="262"/>
        <v>0.54</v>
      </c>
      <c r="ID569">
        <v>777139</v>
      </c>
      <c r="IG569">
        <v>0.47</v>
      </c>
      <c r="IH569">
        <f t="shared" si="263"/>
        <v>0.47</v>
      </c>
      <c r="IS569">
        <v>777139</v>
      </c>
      <c r="IV569">
        <v>0.46</v>
      </c>
      <c r="IW569">
        <f t="shared" si="264"/>
        <v>0.46</v>
      </c>
      <c r="JH569">
        <v>777139</v>
      </c>
      <c r="JK569">
        <v>0.47</v>
      </c>
      <c r="JL569">
        <f t="shared" si="265"/>
        <v>0.47</v>
      </c>
      <c r="JW569">
        <v>777139</v>
      </c>
      <c r="JZ569">
        <v>0.44</v>
      </c>
      <c r="KA569">
        <f t="shared" si="266"/>
        <v>0.44</v>
      </c>
      <c r="KL569">
        <v>777139</v>
      </c>
      <c r="KO569">
        <v>0.46</v>
      </c>
      <c r="KP569">
        <f t="shared" si="267"/>
        <v>0.46</v>
      </c>
      <c r="LA569">
        <v>777139</v>
      </c>
      <c r="LD569">
        <v>0.46</v>
      </c>
      <c r="LE569">
        <f t="shared" si="268"/>
        <v>0.46</v>
      </c>
      <c r="LP569">
        <v>777139</v>
      </c>
      <c r="LS569">
        <v>0.44</v>
      </c>
      <c r="LT569">
        <f t="shared" si="269"/>
        <v>0.44</v>
      </c>
      <c r="ME569">
        <v>777139</v>
      </c>
      <c r="MH569">
        <v>0.45</v>
      </c>
      <c r="MI569">
        <f t="shared" si="270"/>
        <v>0.45</v>
      </c>
      <c r="MT569">
        <v>777139</v>
      </c>
      <c r="MW569">
        <v>0.37</v>
      </c>
      <c r="MX569">
        <f t="shared" si="271"/>
        <v>0.37</v>
      </c>
      <c r="NI569">
        <v>777139</v>
      </c>
      <c r="NL569">
        <v>0.43</v>
      </c>
      <c r="NM569">
        <f t="shared" si="272"/>
        <v>0.43</v>
      </c>
      <c r="NX569">
        <v>777139</v>
      </c>
      <c r="OA569">
        <v>0.45</v>
      </c>
      <c r="OB569">
        <f t="shared" si="273"/>
        <v>0.45</v>
      </c>
      <c r="OM569">
        <v>777139</v>
      </c>
      <c r="OP569">
        <v>0.42</v>
      </c>
      <c r="OQ569">
        <f t="shared" si="274"/>
        <v>0.42</v>
      </c>
      <c r="PB569">
        <v>777139</v>
      </c>
      <c r="PE569">
        <v>0.46</v>
      </c>
      <c r="PF569">
        <f t="shared" si="275"/>
        <v>0.46</v>
      </c>
      <c r="PQ569">
        <v>777139</v>
      </c>
      <c r="PT569">
        <v>0.41</v>
      </c>
      <c r="PU569">
        <f t="shared" si="276"/>
        <v>0.41</v>
      </c>
      <c r="QF569">
        <v>777139</v>
      </c>
      <c r="QI569">
        <v>0.47</v>
      </c>
      <c r="QJ569">
        <f t="shared" si="277"/>
        <v>0.47</v>
      </c>
      <c r="QU569">
        <v>777139</v>
      </c>
      <c r="QX569">
        <v>0.42</v>
      </c>
      <c r="QY569">
        <f t="shared" si="278"/>
        <v>0.42</v>
      </c>
    </row>
    <row r="570" spans="12:467" x14ac:dyDescent="0.2">
      <c r="L570">
        <v>776798</v>
      </c>
      <c r="O570">
        <v>0.44</v>
      </c>
      <c r="P570">
        <f t="shared" si="248"/>
        <v>0.44</v>
      </c>
      <c r="AA570">
        <v>776798</v>
      </c>
      <c r="AD570">
        <v>0.41</v>
      </c>
      <c r="AE570">
        <f t="shared" si="249"/>
        <v>0.41</v>
      </c>
      <c r="AP570">
        <v>776798</v>
      </c>
      <c r="AS570">
        <v>0.56999999999999995</v>
      </c>
      <c r="AT570">
        <f t="shared" si="250"/>
        <v>0.56999999999999995</v>
      </c>
      <c r="BE570">
        <v>776798</v>
      </c>
      <c r="BH570">
        <v>0.44</v>
      </c>
      <c r="BI570">
        <f t="shared" si="251"/>
        <v>0.44</v>
      </c>
      <c r="BT570">
        <v>776798</v>
      </c>
      <c r="BW570">
        <v>0.42</v>
      </c>
      <c r="BX570">
        <f t="shared" si="252"/>
        <v>0.42</v>
      </c>
      <c r="CI570">
        <v>776798</v>
      </c>
      <c r="CL570">
        <v>0.42</v>
      </c>
      <c r="CM570">
        <f t="shared" si="253"/>
        <v>0.42</v>
      </c>
      <c r="CX570">
        <v>776798</v>
      </c>
      <c r="DA570">
        <v>0.42</v>
      </c>
      <c r="DB570">
        <f t="shared" si="254"/>
        <v>0.42</v>
      </c>
      <c r="DM570">
        <v>776798</v>
      </c>
      <c r="DP570">
        <v>0.43</v>
      </c>
      <c r="DQ570">
        <f t="shared" si="255"/>
        <v>0.43</v>
      </c>
      <c r="EB570">
        <v>776798</v>
      </c>
      <c r="EE570">
        <v>0.44</v>
      </c>
      <c r="EF570">
        <f t="shared" si="256"/>
        <v>0.44</v>
      </c>
      <c r="EQ570">
        <v>776798</v>
      </c>
      <c r="ET570">
        <v>0.44</v>
      </c>
      <c r="EU570">
        <f t="shared" si="257"/>
        <v>0.44</v>
      </c>
      <c r="FF570">
        <v>776798</v>
      </c>
      <c r="FI570">
        <v>0.44</v>
      </c>
      <c r="FJ570">
        <f t="shared" si="258"/>
        <v>0.44</v>
      </c>
      <c r="FU570">
        <v>776798</v>
      </c>
      <c r="FX570">
        <v>0.47</v>
      </c>
      <c r="FY570">
        <f t="shared" si="259"/>
        <v>0.47</v>
      </c>
      <c r="GJ570">
        <v>776798</v>
      </c>
      <c r="GM570">
        <v>0.43</v>
      </c>
      <c r="GN570">
        <f t="shared" si="260"/>
        <v>0.43</v>
      </c>
      <c r="GY570">
        <v>776798</v>
      </c>
      <c r="HB570">
        <v>0.45</v>
      </c>
      <c r="HC570">
        <f t="shared" si="261"/>
        <v>0.45</v>
      </c>
      <c r="HN570">
        <v>776798</v>
      </c>
      <c r="HQ570">
        <v>0.4</v>
      </c>
      <c r="HR570">
        <f t="shared" si="262"/>
        <v>0.4</v>
      </c>
      <c r="ID570">
        <v>777143</v>
      </c>
      <c r="IG570">
        <v>0.52</v>
      </c>
      <c r="IH570">
        <f t="shared" si="263"/>
        <v>0.52</v>
      </c>
      <c r="IS570">
        <v>777143</v>
      </c>
      <c r="IV570">
        <v>0.54</v>
      </c>
      <c r="IW570">
        <f t="shared" si="264"/>
        <v>0.54</v>
      </c>
      <c r="JH570">
        <v>777143</v>
      </c>
      <c r="JK570">
        <v>0.56999999999999995</v>
      </c>
      <c r="JL570">
        <f t="shared" si="265"/>
        <v>0.56999999999999995</v>
      </c>
      <c r="JW570">
        <v>777143</v>
      </c>
      <c r="JZ570">
        <v>0.52</v>
      </c>
      <c r="KA570">
        <f t="shared" si="266"/>
        <v>0.52</v>
      </c>
      <c r="KL570">
        <v>777143</v>
      </c>
      <c r="KO570">
        <v>0.59</v>
      </c>
      <c r="KP570">
        <f t="shared" si="267"/>
        <v>0.59</v>
      </c>
      <c r="LA570">
        <v>777143</v>
      </c>
      <c r="LD570">
        <v>0.55000000000000004</v>
      </c>
      <c r="LE570">
        <f t="shared" si="268"/>
        <v>0.55000000000000004</v>
      </c>
      <c r="LP570">
        <v>777143</v>
      </c>
      <c r="LS570">
        <v>0.52</v>
      </c>
      <c r="LT570">
        <f t="shared" si="269"/>
        <v>0.52</v>
      </c>
      <c r="ME570">
        <v>777143</v>
      </c>
      <c r="MH570">
        <v>0.59</v>
      </c>
      <c r="MI570">
        <f t="shared" si="270"/>
        <v>0.59</v>
      </c>
      <c r="MT570">
        <v>777143</v>
      </c>
      <c r="MW570">
        <v>0.51</v>
      </c>
      <c r="MX570">
        <f t="shared" si="271"/>
        <v>0.51</v>
      </c>
      <c r="NI570">
        <v>777143</v>
      </c>
      <c r="NL570">
        <v>0.51</v>
      </c>
      <c r="NM570">
        <f t="shared" si="272"/>
        <v>0.51</v>
      </c>
      <c r="NX570">
        <v>777143</v>
      </c>
      <c r="OA570">
        <v>0.56000000000000005</v>
      </c>
      <c r="OB570">
        <f t="shared" si="273"/>
        <v>0.56000000000000005</v>
      </c>
      <c r="OM570">
        <v>777143</v>
      </c>
      <c r="OP570">
        <v>0.54</v>
      </c>
      <c r="OQ570">
        <f t="shared" si="274"/>
        <v>0.54</v>
      </c>
      <c r="PB570">
        <v>777143</v>
      </c>
      <c r="PE570">
        <v>0.53</v>
      </c>
      <c r="PF570">
        <f t="shared" si="275"/>
        <v>0.53</v>
      </c>
      <c r="PQ570">
        <v>777143</v>
      </c>
      <c r="PT570">
        <v>0.55000000000000004</v>
      </c>
      <c r="PU570">
        <f t="shared" si="276"/>
        <v>0.55000000000000004</v>
      </c>
      <c r="QF570">
        <v>777143</v>
      </c>
      <c r="QI570">
        <v>0.52</v>
      </c>
      <c r="QJ570">
        <f t="shared" si="277"/>
        <v>0.52</v>
      </c>
      <c r="QU570">
        <v>777143</v>
      </c>
      <c r="QX570">
        <v>0.52</v>
      </c>
      <c r="QY570">
        <f t="shared" si="278"/>
        <v>0.52</v>
      </c>
    </row>
    <row r="571" spans="12:467" x14ac:dyDescent="0.2">
      <c r="L571">
        <v>776799</v>
      </c>
      <c r="O571">
        <v>0.49</v>
      </c>
      <c r="P571">
        <f t="shared" si="248"/>
        <v>0.49</v>
      </c>
      <c r="AA571">
        <v>776799</v>
      </c>
      <c r="AD571">
        <v>0.42</v>
      </c>
      <c r="AE571">
        <f t="shared" si="249"/>
        <v>0.42</v>
      </c>
      <c r="AP571">
        <v>776799</v>
      </c>
      <c r="AS571">
        <v>0.68</v>
      </c>
      <c r="AT571">
        <f t="shared" si="250"/>
        <v>0.68</v>
      </c>
      <c r="BE571">
        <v>776799</v>
      </c>
      <c r="BH571">
        <v>0.46</v>
      </c>
      <c r="BI571">
        <f t="shared" si="251"/>
        <v>0.46</v>
      </c>
      <c r="BT571">
        <v>776799</v>
      </c>
      <c r="BW571">
        <v>0.62</v>
      </c>
      <c r="BX571">
        <f t="shared" si="252"/>
        <v>0.62</v>
      </c>
      <c r="CI571">
        <v>776799</v>
      </c>
      <c r="CL571">
        <v>0.48</v>
      </c>
      <c r="CM571">
        <f t="shared" si="253"/>
        <v>0.48</v>
      </c>
      <c r="CX571">
        <v>776799</v>
      </c>
      <c r="DA571">
        <v>0.52</v>
      </c>
      <c r="DB571">
        <f t="shared" si="254"/>
        <v>0.52</v>
      </c>
      <c r="DM571">
        <v>776799</v>
      </c>
      <c r="DP571">
        <v>0.49</v>
      </c>
      <c r="DQ571">
        <f t="shared" si="255"/>
        <v>0.49</v>
      </c>
      <c r="EB571">
        <v>776799</v>
      </c>
      <c r="EE571">
        <v>0.49</v>
      </c>
      <c r="EF571">
        <f t="shared" si="256"/>
        <v>0.49</v>
      </c>
      <c r="EQ571">
        <v>776799</v>
      </c>
      <c r="ET571">
        <v>0.49</v>
      </c>
      <c r="EU571">
        <f t="shared" si="257"/>
        <v>0.49</v>
      </c>
      <c r="FF571">
        <v>776799</v>
      </c>
      <c r="FI571">
        <v>0.52</v>
      </c>
      <c r="FJ571">
        <f t="shared" si="258"/>
        <v>0.52</v>
      </c>
      <c r="FU571">
        <v>776799</v>
      </c>
      <c r="FX571">
        <v>0.52</v>
      </c>
      <c r="FY571">
        <f t="shared" si="259"/>
        <v>0.52</v>
      </c>
      <c r="GJ571">
        <v>776799</v>
      </c>
      <c r="GM571">
        <v>0.47</v>
      </c>
      <c r="GN571">
        <f t="shared" si="260"/>
        <v>0.47</v>
      </c>
      <c r="GY571">
        <v>776799</v>
      </c>
      <c r="HB571">
        <v>0.47</v>
      </c>
      <c r="HC571">
        <f t="shared" si="261"/>
        <v>0.47</v>
      </c>
      <c r="HN571">
        <v>776799</v>
      </c>
      <c r="HQ571">
        <v>0.52</v>
      </c>
      <c r="HR571">
        <f t="shared" si="262"/>
        <v>0.52</v>
      </c>
      <c r="ID571">
        <v>777146</v>
      </c>
      <c r="IG571">
        <v>0.45</v>
      </c>
      <c r="IH571">
        <f t="shared" si="263"/>
        <v>0.45</v>
      </c>
      <c r="IS571">
        <v>777146</v>
      </c>
      <c r="IV571">
        <v>0.48</v>
      </c>
      <c r="IW571">
        <f t="shared" si="264"/>
        <v>0.48</v>
      </c>
      <c r="JH571">
        <v>777146</v>
      </c>
      <c r="JK571">
        <v>0.47</v>
      </c>
      <c r="JL571">
        <f t="shared" si="265"/>
        <v>0.47</v>
      </c>
      <c r="JW571">
        <v>777146</v>
      </c>
      <c r="JZ571">
        <v>0.47</v>
      </c>
      <c r="KA571">
        <f t="shared" si="266"/>
        <v>0.47</v>
      </c>
      <c r="KL571">
        <v>777146</v>
      </c>
      <c r="KO571">
        <v>0.46</v>
      </c>
      <c r="KP571">
        <f t="shared" si="267"/>
        <v>0.46</v>
      </c>
      <c r="LA571">
        <v>777146</v>
      </c>
      <c r="LD571">
        <v>0.47</v>
      </c>
      <c r="LE571">
        <f t="shared" si="268"/>
        <v>0.47</v>
      </c>
      <c r="LP571">
        <v>777146</v>
      </c>
      <c r="LS571">
        <v>0.47</v>
      </c>
      <c r="LT571">
        <f t="shared" si="269"/>
        <v>0.47</v>
      </c>
      <c r="ME571">
        <v>777146</v>
      </c>
      <c r="MH571">
        <v>0.46</v>
      </c>
      <c r="MI571">
        <f t="shared" si="270"/>
        <v>0.46</v>
      </c>
      <c r="MT571">
        <v>777146</v>
      </c>
      <c r="MW571">
        <v>0.48</v>
      </c>
      <c r="MX571">
        <f t="shared" si="271"/>
        <v>0.48</v>
      </c>
      <c r="NI571">
        <v>777146</v>
      </c>
      <c r="NL571">
        <v>0.46</v>
      </c>
      <c r="NM571">
        <f t="shared" si="272"/>
        <v>0.46</v>
      </c>
      <c r="NX571">
        <v>777146</v>
      </c>
      <c r="OA571">
        <v>0.46</v>
      </c>
      <c r="OB571">
        <f t="shared" si="273"/>
        <v>0.46</v>
      </c>
      <c r="OM571">
        <v>777146</v>
      </c>
      <c r="OP571">
        <v>0.46</v>
      </c>
      <c r="OQ571">
        <f t="shared" si="274"/>
        <v>0.46</v>
      </c>
      <c r="PB571">
        <v>777146</v>
      </c>
      <c r="PE571">
        <v>0.49</v>
      </c>
      <c r="PF571">
        <f t="shared" si="275"/>
        <v>0.49</v>
      </c>
      <c r="PQ571">
        <v>777146</v>
      </c>
      <c r="PT571">
        <v>0.46</v>
      </c>
      <c r="PU571">
        <f t="shared" si="276"/>
        <v>0.46</v>
      </c>
      <c r="QF571">
        <v>777146</v>
      </c>
      <c r="QI571">
        <v>0.46</v>
      </c>
      <c r="QJ571">
        <f t="shared" si="277"/>
        <v>0.46</v>
      </c>
      <c r="QU571">
        <v>777146</v>
      </c>
      <c r="QX571">
        <v>0.47</v>
      </c>
      <c r="QY571">
        <f t="shared" si="278"/>
        <v>0.47</v>
      </c>
    </row>
    <row r="572" spans="12:467" x14ac:dyDescent="0.2">
      <c r="L572">
        <v>776800</v>
      </c>
      <c r="O572">
        <v>0.42</v>
      </c>
      <c r="P572">
        <f t="shared" si="248"/>
        <v>0.42</v>
      </c>
      <c r="AA572">
        <v>776800</v>
      </c>
      <c r="AD572">
        <v>0.39</v>
      </c>
      <c r="AE572">
        <f t="shared" si="249"/>
        <v>0.39</v>
      </c>
      <c r="AP572">
        <v>776800</v>
      </c>
      <c r="AS572">
        <v>0.23</v>
      </c>
      <c r="AT572">
        <f t="shared" si="250"/>
        <v>0.23</v>
      </c>
      <c r="BE572">
        <v>776800</v>
      </c>
      <c r="BH572">
        <v>0.34</v>
      </c>
      <c r="BI572">
        <f t="shared" si="251"/>
        <v>0.34</v>
      </c>
      <c r="BT572">
        <v>776800</v>
      </c>
      <c r="BW572">
        <v>0.3</v>
      </c>
      <c r="BX572">
        <f t="shared" si="252"/>
        <v>0.3</v>
      </c>
      <c r="CI572">
        <v>776800</v>
      </c>
      <c r="CL572">
        <v>0.4</v>
      </c>
      <c r="CM572">
        <f t="shared" si="253"/>
        <v>0.4</v>
      </c>
      <c r="CX572">
        <v>776800</v>
      </c>
      <c r="DA572">
        <v>0.4</v>
      </c>
      <c r="DB572">
        <f t="shared" si="254"/>
        <v>0.4</v>
      </c>
      <c r="DM572">
        <v>776800</v>
      </c>
      <c r="DP572">
        <v>0.4</v>
      </c>
      <c r="DQ572">
        <f t="shared" si="255"/>
        <v>0.4</v>
      </c>
      <c r="EB572">
        <v>776800</v>
      </c>
      <c r="EE572">
        <v>0.38</v>
      </c>
      <c r="EF572">
        <f t="shared" si="256"/>
        <v>0.38</v>
      </c>
      <c r="EQ572">
        <v>776800</v>
      </c>
      <c r="ET572">
        <v>0.38</v>
      </c>
      <c r="EU572">
        <f t="shared" si="257"/>
        <v>0.38</v>
      </c>
      <c r="FF572">
        <v>776800</v>
      </c>
      <c r="FI572">
        <v>0.4</v>
      </c>
      <c r="FJ572">
        <f t="shared" si="258"/>
        <v>0.4</v>
      </c>
      <c r="FU572">
        <v>776800</v>
      </c>
      <c r="FX572">
        <v>0.41</v>
      </c>
      <c r="FY572">
        <f t="shared" si="259"/>
        <v>0.41</v>
      </c>
      <c r="GJ572">
        <v>776800</v>
      </c>
      <c r="GM572">
        <v>0.4</v>
      </c>
      <c r="GN572">
        <f t="shared" si="260"/>
        <v>0.4</v>
      </c>
      <c r="GY572">
        <v>776800</v>
      </c>
      <c r="HB572">
        <v>0.45</v>
      </c>
      <c r="HC572">
        <f t="shared" si="261"/>
        <v>0.45</v>
      </c>
      <c r="HN572">
        <v>776800</v>
      </c>
      <c r="HQ572">
        <v>0.4</v>
      </c>
      <c r="HR572">
        <f t="shared" si="262"/>
        <v>0.4</v>
      </c>
      <c r="ID572">
        <v>777147</v>
      </c>
      <c r="IG572">
        <v>0.5</v>
      </c>
      <c r="IH572">
        <f t="shared" si="263"/>
        <v>0.5</v>
      </c>
      <c r="IS572">
        <v>777147</v>
      </c>
      <c r="IV572">
        <v>0.52</v>
      </c>
      <c r="IW572">
        <f t="shared" si="264"/>
        <v>0.52</v>
      </c>
      <c r="JH572">
        <v>777147</v>
      </c>
      <c r="JK572">
        <v>0.55000000000000004</v>
      </c>
      <c r="JL572">
        <f t="shared" si="265"/>
        <v>0.55000000000000004</v>
      </c>
      <c r="JW572">
        <v>777147</v>
      </c>
      <c r="JZ572">
        <v>0.53</v>
      </c>
      <c r="KA572">
        <f t="shared" si="266"/>
        <v>0.53</v>
      </c>
      <c r="KL572">
        <v>777147</v>
      </c>
      <c r="KO572">
        <v>0.59</v>
      </c>
      <c r="KP572">
        <f t="shared" si="267"/>
        <v>0.59</v>
      </c>
      <c r="LA572">
        <v>777147</v>
      </c>
      <c r="LD572">
        <v>0.56999999999999995</v>
      </c>
      <c r="LE572">
        <f t="shared" si="268"/>
        <v>0.56999999999999995</v>
      </c>
      <c r="LP572">
        <v>777147</v>
      </c>
      <c r="LS572">
        <v>0.54</v>
      </c>
      <c r="LT572">
        <f t="shared" si="269"/>
        <v>0.54</v>
      </c>
      <c r="ME572">
        <v>777147</v>
      </c>
      <c r="MH572">
        <v>0.53</v>
      </c>
      <c r="MI572">
        <f t="shared" si="270"/>
        <v>0.53</v>
      </c>
      <c r="MT572">
        <v>777147</v>
      </c>
      <c r="MW572">
        <v>0.55000000000000004</v>
      </c>
      <c r="MX572">
        <f t="shared" si="271"/>
        <v>0.55000000000000004</v>
      </c>
      <c r="NI572">
        <v>777147</v>
      </c>
      <c r="NL572">
        <v>0.52</v>
      </c>
      <c r="NM572">
        <f t="shared" si="272"/>
        <v>0.52</v>
      </c>
      <c r="NX572">
        <v>777147</v>
      </c>
      <c r="OA572">
        <v>0.54</v>
      </c>
      <c r="OB572">
        <f t="shared" si="273"/>
        <v>0.54</v>
      </c>
      <c r="OM572">
        <v>777147</v>
      </c>
      <c r="OP572">
        <v>0.51</v>
      </c>
      <c r="OQ572">
        <f t="shared" si="274"/>
        <v>0.51</v>
      </c>
      <c r="PB572">
        <v>777147</v>
      </c>
      <c r="PE572">
        <v>0.51</v>
      </c>
      <c r="PF572">
        <f t="shared" si="275"/>
        <v>0.51</v>
      </c>
      <c r="PQ572">
        <v>777147</v>
      </c>
      <c r="PT572">
        <v>0.52</v>
      </c>
      <c r="PU572">
        <f t="shared" si="276"/>
        <v>0.52</v>
      </c>
      <c r="QF572">
        <v>777147</v>
      </c>
      <c r="QI572">
        <v>0.51</v>
      </c>
      <c r="QJ572">
        <f t="shared" si="277"/>
        <v>0.51</v>
      </c>
      <c r="QU572">
        <v>777147</v>
      </c>
      <c r="QX572">
        <v>0.53</v>
      </c>
      <c r="QY572">
        <f t="shared" si="278"/>
        <v>0.53</v>
      </c>
    </row>
    <row r="573" spans="12:467" x14ac:dyDescent="0.2">
      <c r="L573">
        <v>776801</v>
      </c>
      <c r="O573">
        <v>0.45</v>
      </c>
      <c r="P573">
        <f t="shared" si="248"/>
        <v>0.45</v>
      </c>
      <c r="AA573">
        <v>776801</v>
      </c>
      <c r="AD573">
        <v>0.52</v>
      </c>
      <c r="AE573">
        <f t="shared" si="249"/>
        <v>0.52</v>
      </c>
      <c r="AP573">
        <v>776801</v>
      </c>
      <c r="AS573">
        <v>0.36</v>
      </c>
      <c r="AT573">
        <f t="shared" si="250"/>
        <v>0.36</v>
      </c>
      <c r="BE573">
        <v>776801</v>
      </c>
      <c r="BH573">
        <v>0.36</v>
      </c>
      <c r="BI573">
        <f t="shared" si="251"/>
        <v>0.36</v>
      </c>
      <c r="BT573">
        <v>776801</v>
      </c>
      <c r="BW573">
        <v>0.3</v>
      </c>
      <c r="BX573">
        <f t="shared" si="252"/>
        <v>0.3</v>
      </c>
      <c r="CI573">
        <v>776801</v>
      </c>
      <c r="CL573">
        <v>0.44</v>
      </c>
      <c r="CM573">
        <f t="shared" si="253"/>
        <v>0.44</v>
      </c>
      <c r="CX573">
        <v>776801</v>
      </c>
      <c r="DA573">
        <v>0.49</v>
      </c>
      <c r="DB573">
        <f t="shared" si="254"/>
        <v>0.49</v>
      </c>
      <c r="DM573">
        <v>776801</v>
      </c>
      <c r="DP573">
        <v>0.46</v>
      </c>
      <c r="DQ573">
        <f t="shared" si="255"/>
        <v>0.46</v>
      </c>
      <c r="EB573">
        <v>776801</v>
      </c>
      <c r="EE573">
        <v>0.43</v>
      </c>
      <c r="EF573">
        <f t="shared" si="256"/>
        <v>0.43</v>
      </c>
      <c r="EQ573">
        <v>776801</v>
      </c>
      <c r="ET573">
        <v>0.43</v>
      </c>
      <c r="EU573">
        <f t="shared" si="257"/>
        <v>0.43</v>
      </c>
      <c r="FF573">
        <v>776801</v>
      </c>
      <c r="FI573">
        <v>0.47</v>
      </c>
      <c r="FJ573">
        <f t="shared" si="258"/>
        <v>0.47</v>
      </c>
      <c r="FU573">
        <v>776801</v>
      </c>
      <c r="FX573">
        <v>0.46</v>
      </c>
      <c r="FY573">
        <f t="shared" si="259"/>
        <v>0.46</v>
      </c>
      <c r="GJ573">
        <v>776801</v>
      </c>
      <c r="GM573">
        <v>0.47</v>
      </c>
      <c r="GN573">
        <f t="shared" si="260"/>
        <v>0.47</v>
      </c>
      <c r="GY573">
        <v>776801</v>
      </c>
      <c r="HB573">
        <v>0.48</v>
      </c>
      <c r="HC573">
        <f t="shared" si="261"/>
        <v>0.48</v>
      </c>
      <c r="HN573">
        <v>776801</v>
      </c>
      <c r="HQ573">
        <v>0.42</v>
      </c>
      <c r="HR573">
        <f t="shared" si="262"/>
        <v>0.42</v>
      </c>
      <c r="ID573">
        <v>777148</v>
      </c>
      <c r="IG573">
        <v>0.55000000000000004</v>
      </c>
      <c r="IH573">
        <f t="shared" si="263"/>
        <v>0.55000000000000004</v>
      </c>
      <c r="IS573">
        <v>777148</v>
      </c>
      <c r="IV573">
        <v>0.56000000000000005</v>
      </c>
      <c r="IW573">
        <f t="shared" si="264"/>
        <v>0.56000000000000005</v>
      </c>
      <c r="JH573">
        <v>777148</v>
      </c>
      <c r="JK573">
        <v>0.52</v>
      </c>
      <c r="JL573">
        <f t="shared" si="265"/>
        <v>0.52</v>
      </c>
      <c r="JW573">
        <v>777148</v>
      </c>
      <c r="JZ573">
        <v>0.55000000000000004</v>
      </c>
      <c r="KA573">
        <f t="shared" si="266"/>
        <v>0.55000000000000004</v>
      </c>
      <c r="KL573">
        <v>777148</v>
      </c>
      <c r="KO573">
        <v>0.59</v>
      </c>
      <c r="KP573">
        <f t="shared" si="267"/>
        <v>0.59</v>
      </c>
      <c r="LA573">
        <v>777148</v>
      </c>
      <c r="LD573">
        <v>0.54</v>
      </c>
      <c r="LE573">
        <f t="shared" si="268"/>
        <v>0.54</v>
      </c>
      <c r="LP573">
        <v>777148</v>
      </c>
      <c r="LS573">
        <v>0.53</v>
      </c>
      <c r="LT573">
        <f t="shared" si="269"/>
        <v>0.53</v>
      </c>
      <c r="ME573">
        <v>777148</v>
      </c>
      <c r="MH573">
        <v>0.6</v>
      </c>
      <c r="MI573">
        <f t="shared" si="270"/>
        <v>0.6</v>
      </c>
      <c r="MT573">
        <v>777148</v>
      </c>
      <c r="MW573">
        <v>0.62</v>
      </c>
      <c r="MX573">
        <f t="shared" si="271"/>
        <v>0.62</v>
      </c>
      <c r="NI573">
        <v>777148</v>
      </c>
      <c r="NL573">
        <v>0.52</v>
      </c>
      <c r="NM573">
        <f t="shared" si="272"/>
        <v>0.52</v>
      </c>
      <c r="NX573">
        <v>777148</v>
      </c>
      <c r="OA573">
        <v>0.54</v>
      </c>
      <c r="OB573">
        <f t="shared" si="273"/>
        <v>0.54</v>
      </c>
      <c r="OM573">
        <v>777148</v>
      </c>
      <c r="OP573">
        <v>0.53</v>
      </c>
      <c r="OQ573">
        <f t="shared" si="274"/>
        <v>0.53</v>
      </c>
      <c r="PB573">
        <v>777148</v>
      </c>
      <c r="PE573">
        <v>0.56000000000000005</v>
      </c>
      <c r="PF573">
        <f t="shared" si="275"/>
        <v>0.56000000000000005</v>
      </c>
      <c r="PQ573">
        <v>777148</v>
      </c>
      <c r="PT573">
        <v>0.54</v>
      </c>
      <c r="PU573">
        <f t="shared" si="276"/>
        <v>0.54</v>
      </c>
      <c r="QF573">
        <v>777148</v>
      </c>
      <c r="QI573">
        <v>0.54</v>
      </c>
      <c r="QJ573">
        <f t="shared" si="277"/>
        <v>0.54</v>
      </c>
      <c r="QU573">
        <v>777148</v>
      </c>
      <c r="QX573">
        <v>0.54</v>
      </c>
      <c r="QY573">
        <f t="shared" si="278"/>
        <v>0.54</v>
      </c>
    </row>
    <row r="574" spans="12:467" x14ac:dyDescent="0.2">
      <c r="L574">
        <v>776803</v>
      </c>
      <c r="O574">
        <v>0.53</v>
      </c>
      <c r="P574">
        <f t="shared" si="248"/>
        <v>0.53</v>
      </c>
      <c r="AA574">
        <v>776803</v>
      </c>
      <c r="AD574">
        <v>0.41</v>
      </c>
      <c r="AE574">
        <f t="shared" si="249"/>
        <v>0.41</v>
      </c>
      <c r="AP574">
        <v>776803</v>
      </c>
      <c r="AS574">
        <v>0.49</v>
      </c>
      <c r="AT574">
        <f t="shared" si="250"/>
        <v>0.49</v>
      </c>
      <c r="BE574">
        <v>776803</v>
      </c>
      <c r="BH574">
        <v>0.45</v>
      </c>
      <c r="BI574">
        <f t="shared" si="251"/>
        <v>0.45</v>
      </c>
      <c r="BT574">
        <v>776803</v>
      </c>
      <c r="BW574">
        <v>0.55000000000000004</v>
      </c>
      <c r="BX574">
        <f t="shared" si="252"/>
        <v>0.55000000000000004</v>
      </c>
      <c r="CI574">
        <v>776803</v>
      </c>
      <c r="CL574">
        <v>0.48</v>
      </c>
      <c r="CM574">
        <f t="shared" si="253"/>
        <v>0.48</v>
      </c>
      <c r="CX574">
        <v>776803</v>
      </c>
      <c r="DA574">
        <v>0.53</v>
      </c>
      <c r="DB574">
        <f t="shared" si="254"/>
        <v>0.53</v>
      </c>
      <c r="DM574">
        <v>776803</v>
      </c>
      <c r="DP574">
        <v>0.5</v>
      </c>
      <c r="DQ574">
        <f t="shared" si="255"/>
        <v>0.5</v>
      </c>
      <c r="EB574">
        <v>776803</v>
      </c>
      <c r="EE574">
        <v>0.51</v>
      </c>
      <c r="EF574">
        <f t="shared" si="256"/>
        <v>0.51</v>
      </c>
      <c r="EQ574">
        <v>776803</v>
      </c>
      <c r="ET574">
        <v>0.51</v>
      </c>
      <c r="EU574">
        <f t="shared" si="257"/>
        <v>0.51</v>
      </c>
      <c r="FF574">
        <v>776803</v>
      </c>
      <c r="FI574">
        <v>0.53</v>
      </c>
      <c r="FJ574">
        <f t="shared" si="258"/>
        <v>0.53</v>
      </c>
      <c r="FU574">
        <v>776803</v>
      </c>
      <c r="FX574">
        <v>0.53</v>
      </c>
      <c r="FY574">
        <f t="shared" si="259"/>
        <v>0.53</v>
      </c>
      <c r="GJ574">
        <v>776803</v>
      </c>
      <c r="GM574">
        <v>0.49</v>
      </c>
      <c r="GN574">
        <f t="shared" si="260"/>
        <v>0.49</v>
      </c>
      <c r="GY574">
        <v>776803</v>
      </c>
      <c r="HB574">
        <v>0.57999999999999996</v>
      </c>
      <c r="HC574">
        <f t="shared" si="261"/>
        <v>0.57999999999999996</v>
      </c>
      <c r="HN574">
        <v>776803</v>
      </c>
      <c r="HQ574">
        <v>0.44</v>
      </c>
      <c r="HR574">
        <f t="shared" si="262"/>
        <v>0.44</v>
      </c>
      <c r="ID574">
        <v>777150</v>
      </c>
      <c r="IG574">
        <v>0.46</v>
      </c>
      <c r="IH574">
        <f t="shared" si="263"/>
        <v>0.46</v>
      </c>
      <c r="IS574">
        <v>777150</v>
      </c>
      <c r="IV574">
        <v>0.49</v>
      </c>
      <c r="IW574">
        <f t="shared" si="264"/>
        <v>0.49</v>
      </c>
      <c r="JH574">
        <v>777150</v>
      </c>
      <c r="JK574">
        <v>0.5</v>
      </c>
      <c r="JL574">
        <f t="shared" si="265"/>
        <v>0.5</v>
      </c>
      <c r="JW574">
        <v>777150</v>
      </c>
      <c r="JZ574">
        <v>0.47</v>
      </c>
      <c r="KA574">
        <f t="shared" si="266"/>
        <v>0.47</v>
      </c>
      <c r="KL574">
        <v>777150</v>
      </c>
      <c r="KO574">
        <v>0.53</v>
      </c>
      <c r="KP574">
        <f t="shared" si="267"/>
        <v>0.53</v>
      </c>
      <c r="LA574">
        <v>777150</v>
      </c>
      <c r="LD574">
        <v>0.5</v>
      </c>
      <c r="LE574">
        <f t="shared" si="268"/>
        <v>0.5</v>
      </c>
      <c r="LP574">
        <v>777150</v>
      </c>
      <c r="LS574">
        <v>0.49</v>
      </c>
      <c r="LT574">
        <f t="shared" si="269"/>
        <v>0.49</v>
      </c>
      <c r="ME574">
        <v>777150</v>
      </c>
      <c r="MH574">
        <v>0.46</v>
      </c>
      <c r="MI574">
        <f t="shared" si="270"/>
        <v>0.46</v>
      </c>
      <c r="MT574">
        <v>777150</v>
      </c>
      <c r="MW574">
        <v>0.54</v>
      </c>
      <c r="MX574">
        <f t="shared" si="271"/>
        <v>0.54</v>
      </c>
      <c r="NI574">
        <v>777150</v>
      </c>
      <c r="NL574">
        <v>0.49</v>
      </c>
      <c r="NM574">
        <f t="shared" si="272"/>
        <v>0.49</v>
      </c>
      <c r="NX574">
        <v>777150</v>
      </c>
      <c r="OA574">
        <v>0.5</v>
      </c>
      <c r="OB574">
        <f t="shared" si="273"/>
        <v>0.5</v>
      </c>
      <c r="OM574">
        <v>777150</v>
      </c>
      <c r="OP574">
        <v>0.49</v>
      </c>
      <c r="OQ574">
        <f t="shared" si="274"/>
        <v>0.49</v>
      </c>
      <c r="PB574">
        <v>777150</v>
      </c>
      <c r="PE574">
        <v>0.49</v>
      </c>
      <c r="PF574">
        <f t="shared" si="275"/>
        <v>0.49</v>
      </c>
      <c r="PQ574">
        <v>777150</v>
      </c>
      <c r="PT574">
        <v>0.49</v>
      </c>
      <c r="PU574">
        <f t="shared" si="276"/>
        <v>0.49</v>
      </c>
      <c r="QF574">
        <v>777150</v>
      </c>
      <c r="QI574">
        <v>0.52</v>
      </c>
      <c r="QJ574">
        <f t="shared" si="277"/>
        <v>0.52</v>
      </c>
      <c r="QU574">
        <v>777150</v>
      </c>
      <c r="QX574">
        <v>0.51</v>
      </c>
      <c r="QY574">
        <f t="shared" si="278"/>
        <v>0.51</v>
      </c>
    </row>
    <row r="575" spans="12:467" x14ac:dyDescent="0.2">
      <c r="L575">
        <v>776804</v>
      </c>
      <c r="O575">
        <v>0.54</v>
      </c>
      <c r="P575">
        <f t="shared" si="248"/>
        <v>0.54</v>
      </c>
      <c r="AA575">
        <v>776804</v>
      </c>
      <c r="AD575">
        <v>0.4</v>
      </c>
      <c r="AE575">
        <f t="shared" si="249"/>
        <v>0.4</v>
      </c>
      <c r="AP575">
        <v>776804</v>
      </c>
      <c r="AS575">
        <v>0.62</v>
      </c>
      <c r="AT575">
        <f t="shared" si="250"/>
        <v>0.62</v>
      </c>
      <c r="BE575">
        <v>776804</v>
      </c>
      <c r="BH575">
        <v>0.56000000000000005</v>
      </c>
      <c r="BI575">
        <f t="shared" si="251"/>
        <v>0.56000000000000005</v>
      </c>
      <c r="BT575">
        <v>776804</v>
      </c>
      <c r="BW575">
        <v>0.72</v>
      </c>
      <c r="BX575">
        <f t="shared" si="252"/>
        <v>0.72</v>
      </c>
      <c r="CI575">
        <v>776804</v>
      </c>
      <c r="CL575">
        <v>0.51</v>
      </c>
      <c r="CM575">
        <f t="shared" si="253"/>
        <v>0.51</v>
      </c>
      <c r="CX575">
        <v>776804</v>
      </c>
      <c r="DA575">
        <v>0.51</v>
      </c>
      <c r="DB575">
        <f t="shared" si="254"/>
        <v>0.51</v>
      </c>
      <c r="DM575">
        <v>776804</v>
      </c>
      <c r="DP575">
        <v>0.52</v>
      </c>
      <c r="DQ575">
        <f t="shared" si="255"/>
        <v>0.52</v>
      </c>
      <c r="EB575">
        <v>776804</v>
      </c>
      <c r="EE575">
        <v>0.49</v>
      </c>
      <c r="EF575">
        <f t="shared" si="256"/>
        <v>0.49</v>
      </c>
      <c r="EQ575">
        <v>776804</v>
      </c>
      <c r="ET575">
        <v>0.49</v>
      </c>
      <c r="EU575">
        <f t="shared" si="257"/>
        <v>0.49</v>
      </c>
      <c r="FF575">
        <v>776804</v>
      </c>
      <c r="FI575">
        <v>0.49</v>
      </c>
      <c r="FJ575">
        <f t="shared" si="258"/>
        <v>0.49</v>
      </c>
      <c r="FU575">
        <v>776804</v>
      </c>
      <c r="FX575">
        <v>0.54</v>
      </c>
      <c r="FY575">
        <f t="shared" si="259"/>
        <v>0.54</v>
      </c>
      <c r="GJ575">
        <v>776804</v>
      </c>
      <c r="GM575">
        <v>0.49</v>
      </c>
      <c r="GN575">
        <f t="shared" si="260"/>
        <v>0.49</v>
      </c>
      <c r="GY575">
        <v>776804</v>
      </c>
      <c r="HB575">
        <v>0.52</v>
      </c>
      <c r="HC575">
        <f t="shared" si="261"/>
        <v>0.52</v>
      </c>
      <c r="HN575">
        <v>776804</v>
      </c>
      <c r="HQ575">
        <v>0.54</v>
      </c>
      <c r="HR575">
        <f t="shared" si="262"/>
        <v>0.54</v>
      </c>
      <c r="ID575">
        <v>777151</v>
      </c>
      <c r="IG575">
        <v>0.44</v>
      </c>
      <c r="IH575">
        <f t="shared" si="263"/>
        <v>0.44</v>
      </c>
      <c r="IS575">
        <v>777151</v>
      </c>
      <c r="IV575">
        <v>0.43</v>
      </c>
      <c r="IW575">
        <f t="shared" si="264"/>
        <v>0.43</v>
      </c>
      <c r="JH575">
        <v>777151</v>
      </c>
      <c r="JK575">
        <v>0.45</v>
      </c>
      <c r="JL575">
        <f t="shared" si="265"/>
        <v>0.45</v>
      </c>
      <c r="JW575">
        <v>777151</v>
      </c>
      <c r="JZ575">
        <v>0.43</v>
      </c>
      <c r="KA575">
        <f t="shared" si="266"/>
        <v>0.43</v>
      </c>
      <c r="KL575">
        <v>777151</v>
      </c>
      <c r="KO575">
        <v>0.42</v>
      </c>
      <c r="KP575">
        <f t="shared" si="267"/>
        <v>0.42</v>
      </c>
      <c r="LA575">
        <v>777151</v>
      </c>
      <c r="LD575">
        <v>0.45</v>
      </c>
      <c r="LE575">
        <f t="shared" si="268"/>
        <v>0.45</v>
      </c>
      <c r="LP575">
        <v>777151</v>
      </c>
      <c r="LS575">
        <v>0.45</v>
      </c>
      <c r="LT575">
        <f t="shared" si="269"/>
        <v>0.45</v>
      </c>
      <c r="ME575">
        <v>777151</v>
      </c>
      <c r="MH575">
        <v>0.49</v>
      </c>
      <c r="MI575">
        <f t="shared" si="270"/>
        <v>0.49</v>
      </c>
      <c r="MT575">
        <v>777151</v>
      </c>
      <c r="MW575">
        <v>0.45</v>
      </c>
      <c r="MX575">
        <f t="shared" si="271"/>
        <v>0.45</v>
      </c>
      <c r="NI575">
        <v>777151</v>
      </c>
      <c r="NL575">
        <v>0.43</v>
      </c>
      <c r="NM575">
        <f t="shared" si="272"/>
        <v>0.43</v>
      </c>
      <c r="NX575">
        <v>777151</v>
      </c>
      <c r="OA575">
        <v>0.45</v>
      </c>
      <c r="OB575">
        <f t="shared" si="273"/>
        <v>0.45</v>
      </c>
      <c r="OM575">
        <v>777151</v>
      </c>
      <c r="OP575">
        <v>0.49</v>
      </c>
      <c r="OQ575">
        <f t="shared" si="274"/>
        <v>0.49</v>
      </c>
      <c r="PB575">
        <v>777151</v>
      </c>
      <c r="PE575">
        <v>0.47</v>
      </c>
      <c r="PF575">
        <f t="shared" si="275"/>
        <v>0.47</v>
      </c>
      <c r="PQ575">
        <v>777151</v>
      </c>
      <c r="PT575">
        <v>0.47</v>
      </c>
      <c r="PU575">
        <f t="shared" si="276"/>
        <v>0.47</v>
      </c>
      <c r="QF575">
        <v>777151</v>
      </c>
      <c r="QI575">
        <v>0.46</v>
      </c>
      <c r="QJ575">
        <f t="shared" si="277"/>
        <v>0.46</v>
      </c>
      <c r="QU575">
        <v>777151</v>
      </c>
      <c r="QX575">
        <v>0.47</v>
      </c>
      <c r="QY575">
        <f t="shared" si="278"/>
        <v>0.47</v>
      </c>
    </row>
    <row r="576" spans="12:467" x14ac:dyDescent="0.2">
      <c r="L576">
        <v>776779</v>
      </c>
      <c r="O576">
        <v>0.43</v>
      </c>
      <c r="P576">
        <f t="shared" si="248"/>
        <v>0.43</v>
      </c>
      <c r="AA576">
        <v>776779</v>
      </c>
      <c r="AD576">
        <v>0.4</v>
      </c>
      <c r="AE576">
        <f t="shared" si="249"/>
        <v>0.4</v>
      </c>
      <c r="AP576">
        <v>776779</v>
      </c>
      <c r="AS576">
        <v>0.62</v>
      </c>
      <c r="AT576">
        <f t="shared" si="250"/>
        <v>0.62</v>
      </c>
      <c r="BE576">
        <v>776779</v>
      </c>
      <c r="BH576">
        <v>0.36</v>
      </c>
      <c r="BI576">
        <f t="shared" si="251"/>
        <v>0.36</v>
      </c>
      <c r="BT576">
        <v>776779</v>
      </c>
      <c r="BW576">
        <v>0.43</v>
      </c>
      <c r="BX576">
        <f t="shared" si="252"/>
        <v>0.43</v>
      </c>
      <c r="CI576">
        <v>776779</v>
      </c>
      <c r="CL576">
        <v>0.41</v>
      </c>
      <c r="CM576">
        <f t="shared" si="253"/>
        <v>0.41</v>
      </c>
      <c r="CX576">
        <v>776779</v>
      </c>
      <c r="DA576">
        <v>0.39</v>
      </c>
      <c r="DB576">
        <f t="shared" si="254"/>
        <v>0.39</v>
      </c>
      <c r="DM576">
        <v>776779</v>
      </c>
      <c r="DP576">
        <v>0.41</v>
      </c>
      <c r="DQ576">
        <f t="shared" si="255"/>
        <v>0.41</v>
      </c>
      <c r="EB576">
        <v>776779</v>
      </c>
      <c r="EE576">
        <v>0.39</v>
      </c>
      <c r="EF576">
        <f t="shared" si="256"/>
        <v>0.39</v>
      </c>
      <c r="EQ576">
        <v>776779</v>
      </c>
      <c r="ET576">
        <v>0.39</v>
      </c>
      <c r="EU576">
        <f t="shared" si="257"/>
        <v>0.39</v>
      </c>
      <c r="FF576">
        <v>776779</v>
      </c>
      <c r="FI576">
        <v>0.4</v>
      </c>
      <c r="FJ576">
        <f t="shared" si="258"/>
        <v>0.4</v>
      </c>
      <c r="FU576">
        <v>776779</v>
      </c>
      <c r="FX576">
        <v>0.42</v>
      </c>
      <c r="FY576">
        <f t="shared" si="259"/>
        <v>0.42</v>
      </c>
      <c r="GJ576">
        <v>776779</v>
      </c>
      <c r="GM576">
        <v>0.4</v>
      </c>
      <c r="GN576">
        <f t="shared" si="260"/>
        <v>0.4</v>
      </c>
      <c r="GY576">
        <v>776779</v>
      </c>
      <c r="HB576">
        <v>0.42</v>
      </c>
      <c r="HC576">
        <f t="shared" si="261"/>
        <v>0.42</v>
      </c>
      <c r="HN576">
        <v>776779</v>
      </c>
      <c r="HQ576">
        <v>0.42</v>
      </c>
      <c r="HR576">
        <f t="shared" si="262"/>
        <v>0.42</v>
      </c>
      <c r="ID576">
        <v>777152</v>
      </c>
      <c r="IG576">
        <v>0.42</v>
      </c>
      <c r="IH576">
        <f t="shared" si="263"/>
        <v>0.42</v>
      </c>
      <c r="IS576">
        <v>777152</v>
      </c>
      <c r="IV576">
        <v>0.4</v>
      </c>
      <c r="IW576">
        <f t="shared" si="264"/>
        <v>0.4</v>
      </c>
      <c r="JH576">
        <v>777152</v>
      </c>
      <c r="JK576">
        <v>0.4</v>
      </c>
      <c r="JL576">
        <f t="shared" si="265"/>
        <v>0.4</v>
      </c>
      <c r="JW576">
        <v>777152</v>
      </c>
      <c r="JZ576">
        <v>0.43</v>
      </c>
      <c r="KA576">
        <f t="shared" si="266"/>
        <v>0.43</v>
      </c>
      <c r="KL576">
        <v>777152</v>
      </c>
      <c r="KO576">
        <v>0.4</v>
      </c>
      <c r="KP576">
        <f t="shared" si="267"/>
        <v>0.4</v>
      </c>
      <c r="LA576">
        <v>777152</v>
      </c>
      <c r="LD576">
        <v>0.44</v>
      </c>
      <c r="LE576">
        <f t="shared" si="268"/>
        <v>0.44</v>
      </c>
      <c r="LP576">
        <v>777152</v>
      </c>
      <c r="LS576">
        <v>0.42</v>
      </c>
      <c r="LT576">
        <f t="shared" si="269"/>
        <v>0.42</v>
      </c>
      <c r="ME576">
        <v>777152</v>
      </c>
      <c r="MH576">
        <v>0.46</v>
      </c>
      <c r="MI576">
        <f t="shared" si="270"/>
        <v>0.46</v>
      </c>
      <c r="MT576">
        <v>777152</v>
      </c>
      <c r="MW576">
        <v>0.54</v>
      </c>
      <c r="MX576">
        <f t="shared" si="271"/>
        <v>0.54</v>
      </c>
      <c r="NI576">
        <v>777152</v>
      </c>
      <c r="NL576">
        <v>0.41</v>
      </c>
      <c r="NM576">
        <f t="shared" si="272"/>
        <v>0.41</v>
      </c>
      <c r="NX576">
        <v>777152</v>
      </c>
      <c r="OA576">
        <v>0.46</v>
      </c>
      <c r="OB576">
        <f t="shared" si="273"/>
        <v>0.46</v>
      </c>
      <c r="OM576">
        <v>777152</v>
      </c>
      <c r="OP576">
        <v>0.43</v>
      </c>
      <c r="OQ576">
        <f t="shared" si="274"/>
        <v>0.43</v>
      </c>
      <c r="PB576">
        <v>777152</v>
      </c>
      <c r="PE576">
        <v>0.43</v>
      </c>
      <c r="PF576">
        <f t="shared" si="275"/>
        <v>0.43</v>
      </c>
      <c r="PQ576">
        <v>777152</v>
      </c>
      <c r="PT576">
        <v>0.43</v>
      </c>
      <c r="PU576">
        <f t="shared" si="276"/>
        <v>0.43</v>
      </c>
      <c r="QF576">
        <v>777152</v>
      </c>
      <c r="QI576">
        <v>0.38</v>
      </c>
      <c r="QJ576">
        <f t="shared" si="277"/>
        <v>0.38</v>
      </c>
      <c r="QU576">
        <v>777152</v>
      </c>
      <c r="QX576">
        <v>0.39</v>
      </c>
      <c r="QY576">
        <f t="shared" si="278"/>
        <v>0.39</v>
      </c>
    </row>
    <row r="577" spans="12:467" x14ac:dyDescent="0.2">
      <c r="L577">
        <v>776780</v>
      </c>
      <c r="O577">
        <v>0.53</v>
      </c>
      <c r="P577">
        <f t="shared" si="248"/>
        <v>0.53</v>
      </c>
      <c r="AA577">
        <v>776780</v>
      </c>
      <c r="AD577">
        <v>0.59</v>
      </c>
      <c r="AE577">
        <f t="shared" si="249"/>
        <v>0.59</v>
      </c>
      <c r="AP577">
        <v>776780</v>
      </c>
      <c r="AS577">
        <v>0.66</v>
      </c>
      <c r="AT577">
        <f t="shared" si="250"/>
        <v>0.66</v>
      </c>
      <c r="BE577">
        <v>776780</v>
      </c>
      <c r="BH577">
        <v>0.54</v>
      </c>
      <c r="BI577">
        <f t="shared" si="251"/>
        <v>0.54</v>
      </c>
      <c r="BT577">
        <v>776780</v>
      </c>
      <c r="BW577">
        <v>0.53</v>
      </c>
      <c r="BX577">
        <f t="shared" si="252"/>
        <v>0.53</v>
      </c>
      <c r="CI577">
        <v>776780</v>
      </c>
      <c r="CL577">
        <v>0.51</v>
      </c>
      <c r="CM577">
        <f t="shared" si="253"/>
        <v>0.51</v>
      </c>
      <c r="CX577">
        <v>776780</v>
      </c>
      <c r="DA577">
        <v>0.54</v>
      </c>
      <c r="DB577">
        <f t="shared" si="254"/>
        <v>0.54</v>
      </c>
      <c r="DM577">
        <v>776780</v>
      </c>
      <c r="DP577">
        <v>0.53</v>
      </c>
      <c r="DQ577">
        <f t="shared" si="255"/>
        <v>0.53</v>
      </c>
      <c r="EB577">
        <v>776780</v>
      </c>
      <c r="EE577">
        <v>0.51</v>
      </c>
      <c r="EF577">
        <f t="shared" si="256"/>
        <v>0.51</v>
      </c>
      <c r="EQ577">
        <v>776780</v>
      </c>
      <c r="ET577">
        <v>0.51</v>
      </c>
      <c r="EU577">
        <f t="shared" si="257"/>
        <v>0.51</v>
      </c>
      <c r="FF577">
        <v>776780</v>
      </c>
      <c r="FI577">
        <v>0.55000000000000004</v>
      </c>
      <c r="FJ577">
        <f t="shared" si="258"/>
        <v>0.55000000000000004</v>
      </c>
      <c r="FU577">
        <v>776780</v>
      </c>
      <c r="FX577">
        <v>0.54</v>
      </c>
      <c r="FY577">
        <f t="shared" si="259"/>
        <v>0.54</v>
      </c>
      <c r="GJ577">
        <v>776780</v>
      </c>
      <c r="GM577">
        <v>0.53</v>
      </c>
      <c r="GN577">
        <f t="shared" si="260"/>
        <v>0.53</v>
      </c>
      <c r="GY577">
        <v>776780</v>
      </c>
      <c r="HB577">
        <v>0.59</v>
      </c>
      <c r="HC577">
        <f t="shared" si="261"/>
        <v>0.59</v>
      </c>
      <c r="HN577">
        <v>776780</v>
      </c>
      <c r="HQ577">
        <v>0.52</v>
      </c>
      <c r="HR577">
        <f t="shared" si="262"/>
        <v>0.52</v>
      </c>
      <c r="ID577">
        <v>777154</v>
      </c>
      <c r="IG577">
        <v>0.53</v>
      </c>
      <c r="IH577">
        <f t="shared" si="263"/>
        <v>0.53</v>
      </c>
      <c r="IS577">
        <v>777154</v>
      </c>
      <c r="IV577">
        <v>0.49</v>
      </c>
      <c r="IW577">
        <f t="shared" si="264"/>
        <v>0.49</v>
      </c>
      <c r="JH577">
        <v>777154</v>
      </c>
      <c r="JK577">
        <v>0.51</v>
      </c>
      <c r="JL577">
        <f t="shared" si="265"/>
        <v>0.51</v>
      </c>
      <c r="JW577">
        <v>777154</v>
      </c>
      <c r="JZ577">
        <v>0.53</v>
      </c>
      <c r="KA577">
        <f t="shared" si="266"/>
        <v>0.53</v>
      </c>
      <c r="KL577">
        <v>777154</v>
      </c>
      <c r="KO577">
        <v>0.55000000000000004</v>
      </c>
      <c r="KP577">
        <f t="shared" si="267"/>
        <v>0.55000000000000004</v>
      </c>
      <c r="LA577">
        <v>777154</v>
      </c>
      <c r="LD577">
        <v>0.52</v>
      </c>
      <c r="LE577">
        <f t="shared" si="268"/>
        <v>0.52</v>
      </c>
      <c r="LP577">
        <v>777154</v>
      </c>
      <c r="LS577">
        <v>0.52</v>
      </c>
      <c r="LT577">
        <f t="shared" si="269"/>
        <v>0.52</v>
      </c>
      <c r="ME577">
        <v>777154</v>
      </c>
      <c r="MH577">
        <v>0.53</v>
      </c>
      <c r="MI577">
        <f t="shared" si="270"/>
        <v>0.53</v>
      </c>
      <c r="MT577">
        <v>777154</v>
      </c>
      <c r="MW577">
        <v>0.54</v>
      </c>
      <c r="MX577">
        <f t="shared" si="271"/>
        <v>0.54</v>
      </c>
      <c r="NI577">
        <v>777154</v>
      </c>
      <c r="NL577">
        <v>0.52</v>
      </c>
      <c r="NM577">
        <f t="shared" si="272"/>
        <v>0.52</v>
      </c>
      <c r="NX577">
        <v>777154</v>
      </c>
      <c r="OA577">
        <v>0.54</v>
      </c>
      <c r="OB577">
        <f t="shared" si="273"/>
        <v>0.54</v>
      </c>
      <c r="OM577">
        <v>777154</v>
      </c>
      <c r="OP577">
        <v>0.54</v>
      </c>
      <c r="OQ577">
        <f t="shared" si="274"/>
        <v>0.54</v>
      </c>
      <c r="PB577">
        <v>777154</v>
      </c>
      <c r="PE577">
        <v>0.51</v>
      </c>
      <c r="PF577">
        <f t="shared" si="275"/>
        <v>0.51</v>
      </c>
      <c r="PQ577">
        <v>777154</v>
      </c>
      <c r="PT577">
        <v>0.54</v>
      </c>
      <c r="PU577">
        <f t="shared" si="276"/>
        <v>0.54</v>
      </c>
      <c r="QF577">
        <v>777154</v>
      </c>
      <c r="QI577">
        <v>0.51</v>
      </c>
      <c r="QJ577">
        <f t="shared" si="277"/>
        <v>0.51</v>
      </c>
      <c r="QU577">
        <v>777154</v>
      </c>
      <c r="QX577">
        <v>0.52</v>
      </c>
      <c r="QY577">
        <f t="shared" si="278"/>
        <v>0.52</v>
      </c>
    </row>
    <row r="578" spans="12:467" x14ac:dyDescent="0.2">
      <c r="L578">
        <v>776781</v>
      </c>
      <c r="O578">
        <v>0.44</v>
      </c>
      <c r="P578">
        <f t="shared" si="248"/>
        <v>0.44</v>
      </c>
      <c r="AA578">
        <v>776781</v>
      </c>
      <c r="AD578">
        <v>0.43</v>
      </c>
      <c r="AE578">
        <f t="shared" si="249"/>
        <v>0.43</v>
      </c>
      <c r="AP578">
        <v>776781</v>
      </c>
      <c r="AS578">
        <v>0.43</v>
      </c>
      <c r="AT578">
        <f t="shared" si="250"/>
        <v>0.43</v>
      </c>
      <c r="BE578">
        <v>776781</v>
      </c>
      <c r="BH578">
        <v>0.45</v>
      </c>
      <c r="BI578">
        <f t="shared" si="251"/>
        <v>0.45</v>
      </c>
      <c r="BT578">
        <v>776781</v>
      </c>
      <c r="BW578">
        <v>0.44</v>
      </c>
      <c r="BX578">
        <f t="shared" si="252"/>
        <v>0.44</v>
      </c>
      <c r="CI578">
        <v>776781</v>
      </c>
      <c r="CL578">
        <v>0.43</v>
      </c>
      <c r="CM578">
        <f t="shared" si="253"/>
        <v>0.43</v>
      </c>
      <c r="CX578">
        <v>776781</v>
      </c>
      <c r="DA578">
        <v>0.44</v>
      </c>
      <c r="DB578">
        <f t="shared" si="254"/>
        <v>0.44</v>
      </c>
      <c r="DM578">
        <v>776781</v>
      </c>
      <c r="DP578">
        <v>0.42</v>
      </c>
      <c r="DQ578">
        <f t="shared" si="255"/>
        <v>0.42</v>
      </c>
      <c r="EB578">
        <v>776781</v>
      </c>
      <c r="EE578">
        <v>0.41</v>
      </c>
      <c r="EF578">
        <f t="shared" si="256"/>
        <v>0.41</v>
      </c>
      <c r="EQ578">
        <v>776781</v>
      </c>
      <c r="ET578">
        <v>0.41</v>
      </c>
      <c r="EU578">
        <f t="shared" si="257"/>
        <v>0.41</v>
      </c>
      <c r="FF578">
        <v>776781</v>
      </c>
      <c r="FI578">
        <v>0.46</v>
      </c>
      <c r="FJ578">
        <f t="shared" si="258"/>
        <v>0.46</v>
      </c>
      <c r="FU578">
        <v>776781</v>
      </c>
      <c r="FX578">
        <v>0.48</v>
      </c>
      <c r="FY578">
        <f t="shared" si="259"/>
        <v>0.48</v>
      </c>
      <c r="GJ578">
        <v>776781</v>
      </c>
      <c r="GM578">
        <v>0.43</v>
      </c>
      <c r="GN578">
        <f t="shared" si="260"/>
        <v>0.43</v>
      </c>
      <c r="GY578">
        <v>776781</v>
      </c>
      <c r="HB578">
        <v>0.42</v>
      </c>
      <c r="HC578">
        <f t="shared" si="261"/>
        <v>0.42</v>
      </c>
      <c r="HN578">
        <v>776781</v>
      </c>
      <c r="HQ578">
        <v>0.44</v>
      </c>
      <c r="HR578">
        <f t="shared" si="262"/>
        <v>0.44</v>
      </c>
      <c r="ID578">
        <v>777155</v>
      </c>
      <c r="IG578">
        <v>0.51</v>
      </c>
      <c r="IH578">
        <f t="shared" si="263"/>
        <v>0.51</v>
      </c>
      <c r="IS578">
        <v>777155</v>
      </c>
      <c r="IV578">
        <v>0.51</v>
      </c>
      <c r="IW578">
        <f t="shared" si="264"/>
        <v>0.51</v>
      </c>
      <c r="JH578">
        <v>777155</v>
      </c>
      <c r="JK578">
        <v>0.57999999999999996</v>
      </c>
      <c r="JL578">
        <f t="shared" si="265"/>
        <v>0.57999999999999996</v>
      </c>
      <c r="JW578">
        <v>777155</v>
      </c>
      <c r="JZ578">
        <v>0.52</v>
      </c>
      <c r="KA578">
        <f t="shared" si="266"/>
        <v>0.52</v>
      </c>
      <c r="KL578">
        <v>777155</v>
      </c>
      <c r="KO578">
        <v>0.53</v>
      </c>
      <c r="KP578">
        <f t="shared" si="267"/>
        <v>0.53</v>
      </c>
      <c r="LA578">
        <v>777155</v>
      </c>
      <c r="LD578">
        <v>0.53</v>
      </c>
      <c r="LE578">
        <f t="shared" si="268"/>
        <v>0.53</v>
      </c>
      <c r="LP578">
        <v>777155</v>
      </c>
      <c r="LS578">
        <v>0.49</v>
      </c>
      <c r="LT578">
        <f t="shared" si="269"/>
        <v>0.49</v>
      </c>
      <c r="ME578">
        <v>777155</v>
      </c>
      <c r="MH578">
        <v>0.59</v>
      </c>
      <c r="MI578">
        <f t="shared" si="270"/>
        <v>0.59</v>
      </c>
      <c r="MT578">
        <v>777155</v>
      </c>
      <c r="MW578">
        <v>0.51</v>
      </c>
      <c r="MX578">
        <f t="shared" si="271"/>
        <v>0.51</v>
      </c>
      <c r="NI578">
        <v>777155</v>
      </c>
      <c r="NL578">
        <v>0.51</v>
      </c>
      <c r="NM578">
        <f t="shared" si="272"/>
        <v>0.51</v>
      </c>
      <c r="NX578">
        <v>777155</v>
      </c>
      <c r="OA578">
        <v>0.48</v>
      </c>
      <c r="OB578">
        <f t="shared" si="273"/>
        <v>0.48</v>
      </c>
      <c r="OM578">
        <v>777155</v>
      </c>
      <c r="OP578">
        <v>0.51</v>
      </c>
      <c r="OQ578">
        <f t="shared" si="274"/>
        <v>0.51</v>
      </c>
      <c r="PB578">
        <v>777155</v>
      </c>
      <c r="PE578">
        <v>0.53</v>
      </c>
      <c r="PF578">
        <f t="shared" si="275"/>
        <v>0.53</v>
      </c>
      <c r="PQ578">
        <v>777155</v>
      </c>
      <c r="PT578">
        <v>0.5</v>
      </c>
      <c r="PU578">
        <f t="shared" si="276"/>
        <v>0.5</v>
      </c>
      <c r="QF578">
        <v>777155</v>
      </c>
      <c r="QI578">
        <v>0.53</v>
      </c>
      <c r="QJ578">
        <f t="shared" si="277"/>
        <v>0.53</v>
      </c>
      <c r="QU578">
        <v>777155</v>
      </c>
      <c r="QX578">
        <v>0.49</v>
      </c>
      <c r="QY578">
        <f t="shared" si="278"/>
        <v>0.49</v>
      </c>
    </row>
    <row r="579" spans="12:467" x14ac:dyDescent="0.2">
      <c r="L579">
        <v>776787</v>
      </c>
      <c r="O579">
        <v>0.5</v>
      </c>
      <c r="P579">
        <f t="shared" ref="P579:P642" si="279">IF(O579=0,0.1,IF(O579=1,0.9,O579))</f>
        <v>0.5</v>
      </c>
      <c r="AA579">
        <v>776787</v>
      </c>
      <c r="AD579">
        <v>0.56999999999999995</v>
      </c>
      <c r="AE579">
        <f t="shared" ref="AE579:AE642" si="280">IF(AD579=0,0.1,IF(AD579=1,0.9,AD579))</f>
        <v>0.56999999999999995</v>
      </c>
      <c r="AP579">
        <v>776787</v>
      </c>
      <c r="AS579">
        <v>0.57999999999999996</v>
      </c>
      <c r="AT579">
        <f t="shared" ref="AT579:AT642" si="281">IF(AS579=0,0.1,IF(AS579=1,0.9,AS579))</f>
        <v>0.57999999999999996</v>
      </c>
      <c r="BE579">
        <v>776787</v>
      </c>
      <c r="BH579">
        <v>0.55000000000000004</v>
      </c>
      <c r="BI579">
        <f t="shared" ref="BI579:BI642" si="282">IF(BH579=0,0.1,IF(BH579=1,0.9,BH579))</f>
        <v>0.55000000000000004</v>
      </c>
      <c r="BT579">
        <v>776787</v>
      </c>
      <c r="BW579">
        <v>0.65</v>
      </c>
      <c r="BX579">
        <f t="shared" ref="BX579:BX642" si="283">IF(BW579=0,0.1,IF(BW579=1,0.9,BW579))</f>
        <v>0.65</v>
      </c>
      <c r="CI579">
        <v>776787</v>
      </c>
      <c r="CL579">
        <v>0.5</v>
      </c>
      <c r="CM579">
        <f t="shared" ref="CM579:CM642" si="284">IF(CL579=0,0.1,IF(CL579=1,0.9,CL579))</f>
        <v>0.5</v>
      </c>
      <c r="CX579">
        <v>776787</v>
      </c>
      <c r="DA579">
        <v>0.51</v>
      </c>
      <c r="DB579">
        <f t="shared" ref="DB579:DB642" si="285">IF(DA579=0,0.1,IF(DA579=1,0.9,DA579))</f>
        <v>0.51</v>
      </c>
      <c r="DM579">
        <v>776787</v>
      </c>
      <c r="DP579">
        <v>0.5</v>
      </c>
      <c r="DQ579">
        <f t="shared" ref="DQ579:DQ642" si="286">IF(DP579=0,0.1,IF(DP579=1,0.9,DP579))</f>
        <v>0.5</v>
      </c>
      <c r="EB579">
        <v>776787</v>
      </c>
      <c r="EE579">
        <v>0.5</v>
      </c>
      <c r="EF579">
        <f t="shared" ref="EF579:EF642" si="287">IF(EE579=0,0.1,IF(EE579=1,0.9,EE579))</f>
        <v>0.5</v>
      </c>
      <c r="EQ579">
        <v>776787</v>
      </c>
      <c r="ET579">
        <v>0.5</v>
      </c>
      <c r="EU579">
        <f t="shared" ref="EU579:EU642" si="288">IF(ET579=0,0.1,IF(ET579=1,0.9,ET579))</f>
        <v>0.5</v>
      </c>
      <c r="FF579">
        <v>776787</v>
      </c>
      <c r="FI579">
        <v>0.49</v>
      </c>
      <c r="FJ579">
        <f t="shared" ref="FJ579:FJ642" si="289">IF(FI579=0,0.1,IF(FI579=1,0.9,FI579))</f>
        <v>0.49</v>
      </c>
      <c r="FU579">
        <v>776787</v>
      </c>
      <c r="FX579">
        <v>0.51</v>
      </c>
      <c r="FY579">
        <f t="shared" ref="FY579:FY642" si="290">IF(FX579=0,0.1,IF(FX579=1,0.9,FX579))</f>
        <v>0.51</v>
      </c>
      <c r="GJ579">
        <v>776787</v>
      </c>
      <c r="GM579">
        <v>0.49</v>
      </c>
      <c r="GN579">
        <f t="shared" ref="GN579:GN642" si="291">IF(GM579=0,0.1,IF(GM579=1,0.9,GM579))</f>
        <v>0.49</v>
      </c>
      <c r="GY579">
        <v>776787</v>
      </c>
      <c r="HB579">
        <v>0.51</v>
      </c>
      <c r="HC579">
        <f t="shared" ref="HC579:HC642" si="292">IF(HB579=0,0.1,IF(HB579=1,0.9,HB579))</f>
        <v>0.51</v>
      </c>
      <c r="HN579">
        <v>776787</v>
      </c>
      <c r="HQ579">
        <v>0.5</v>
      </c>
      <c r="HR579">
        <f t="shared" ref="HR579:HR642" si="293">IF(HQ579=0,0.1,IF(HQ579=1,0.9,HQ579))</f>
        <v>0.5</v>
      </c>
      <c r="ID579">
        <v>777157</v>
      </c>
      <c r="IG579">
        <v>0.51</v>
      </c>
      <c r="IH579">
        <f t="shared" ref="IH579:IH642" si="294">IF(IG579=0,0.1,IF(IG579=1,0.9,IG579))</f>
        <v>0.51</v>
      </c>
      <c r="IS579">
        <v>777157</v>
      </c>
      <c r="IV579">
        <v>0.53</v>
      </c>
      <c r="IW579">
        <f t="shared" ref="IW579:IW642" si="295">IF(IV579=0,0.1,IF(IV579=1,0.9,IV579))</f>
        <v>0.53</v>
      </c>
      <c r="JH579">
        <v>777157</v>
      </c>
      <c r="JK579">
        <v>0.53</v>
      </c>
      <c r="JL579">
        <f t="shared" ref="JL579:JL642" si="296">IF(JK579=0,0.1,IF(JK579=1,0.9,JK579))</f>
        <v>0.53</v>
      </c>
      <c r="JW579">
        <v>777157</v>
      </c>
      <c r="JZ579">
        <v>0.51</v>
      </c>
      <c r="KA579">
        <f t="shared" ref="KA579:KA642" si="297">IF(JZ579=0,0.1,IF(JZ579=1,0.9,JZ579))</f>
        <v>0.51</v>
      </c>
      <c r="KL579">
        <v>777157</v>
      </c>
      <c r="KO579">
        <v>0.51</v>
      </c>
      <c r="KP579">
        <f t="shared" ref="KP579:KP642" si="298">IF(KO579=0,0.1,IF(KO579=1,0.9,KO579))</f>
        <v>0.51</v>
      </c>
      <c r="LA579">
        <v>777157</v>
      </c>
      <c r="LD579">
        <v>0.51</v>
      </c>
      <c r="LE579">
        <f t="shared" ref="LE579:LE642" si="299">IF(LD579=0,0.1,IF(LD579=1,0.9,LD579))</f>
        <v>0.51</v>
      </c>
      <c r="LP579">
        <v>777157</v>
      </c>
      <c r="LS579">
        <v>0.52</v>
      </c>
      <c r="LT579">
        <f t="shared" ref="LT579:LT642" si="300">IF(LS579=0,0.1,IF(LS579=1,0.9,LS579))</f>
        <v>0.52</v>
      </c>
      <c r="ME579">
        <v>777157</v>
      </c>
      <c r="MH579">
        <v>0.57999999999999996</v>
      </c>
      <c r="MI579">
        <f t="shared" ref="MI579:MI642" si="301">IF(MH579=0,0.1,IF(MH579=1,0.9,MH579))</f>
        <v>0.57999999999999996</v>
      </c>
      <c r="MT579">
        <v>777157</v>
      </c>
      <c r="MW579">
        <v>0.56000000000000005</v>
      </c>
      <c r="MX579">
        <f t="shared" ref="MX579:MX642" si="302">IF(MW579=0,0.1,IF(MW579=1,0.9,MW579))</f>
        <v>0.56000000000000005</v>
      </c>
      <c r="NI579">
        <v>777157</v>
      </c>
      <c r="NL579">
        <v>0.52</v>
      </c>
      <c r="NM579">
        <f t="shared" ref="NM579:NM642" si="303">IF(NL579=0,0.1,IF(NL579=1,0.9,NL579))</f>
        <v>0.52</v>
      </c>
      <c r="NX579">
        <v>777157</v>
      </c>
      <c r="OA579">
        <v>0.52</v>
      </c>
      <c r="OB579">
        <f t="shared" ref="OB579:OB642" si="304">IF(OA579=0,0.1,IF(OA579=1,0.9,OA579))</f>
        <v>0.52</v>
      </c>
      <c r="OM579">
        <v>777157</v>
      </c>
      <c r="OP579">
        <v>0.5</v>
      </c>
      <c r="OQ579">
        <f t="shared" ref="OQ579:OQ642" si="305">IF(OP579=0,0.1,IF(OP579=1,0.9,OP579))</f>
        <v>0.5</v>
      </c>
      <c r="PB579">
        <v>777157</v>
      </c>
      <c r="PE579">
        <v>0.5</v>
      </c>
      <c r="PF579">
        <f t="shared" ref="PF579:PF642" si="306">IF(PE579=0,0.1,IF(PE579=1,0.9,PE579))</f>
        <v>0.5</v>
      </c>
      <c r="PQ579">
        <v>777157</v>
      </c>
      <c r="PT579">
        <v>0.56000000000000005</v>
      </c>
      <c r="PU579">
        <f t="shared" ref="PU579:PU642" si="307">IF(PT579=0,0.1,IF(PT579=1,0.9,PT579))</f>
        <v>0.56000000000000005</v>
      </c>
      <c r="QF579">
        <v>777157</v>
      </c>
      <c r="QI579">
        <v>0.56000000000000005</v>
      </c>
      <c r="QJ579">
        <f t="shared" ref="QJ579:QJ642" si="308">IF(QI579=0,0.1,IF(QI579=1,0.9,QI579))</f>
        <v>0.56000000000000005</v>
      </c>
      <c r="QU579">
        <v>777157</v>
      </c>
      <c r="QX579">
        <v>0.52</v>
      </c>
      <c r="QY579">
        <f t="shared" ref="QY579:QY642" si="309">IF(QX579=0,0.1,IF(QX579=1,0.9,QX579))</f>
        <v>0.52</v>
      </c>
    </row>
    <row r="580" spans="12:467" x14ac:dyDescent="0.2">
      <c r="L580">
        <v>776792</v>
      </c>
      <c r="O580">
        <v>0.56000000000000005</v>
      </c>
      <c r="P580">
        <f t="shared" si="279"/>
        <v>0.56000000000000005</v>
      </c>
      <c r="AA580">
        <v>776792</v>
      </c>
      <c r="AD580">
        <v>0.56000000000000005</v>
      </c>
      <c r="AE580">
        <f t="shared" si="280"/>
        <v>0.56000000000000005</v>
      </c>
      <c r="AP580">
        <v>776792</v>
      </c>
      <c r="AS580">
        <v>0.55000000000000004</v>
      </c>
      <c r="AT580">
        <f t="shared" si="281"/>
        <v>0.55000000000000004</v>
      </c>
      <c r="BE580">
        <v>776792</v>
      </c>
      <c r="BH580">
        <v>0.56000000000000005</v>
      </c>
      <c r="BI580">
        <f t="shared" si="282"/>
        <v>0.56000000000000005</v>
      </c>
      <c r="BT580">
        <v>776792</v>
      </c>
      <c r="BW580">
        <v>0.39</v>
      </c>
      <c r="BX580">
        <f t="shared" si="283"/>
        <v>0.39</v>
      </c>
      <c r="CI580">
        <v>776792</v>
      </c>
      <c r="CL580">
        <v>0.53</v>
      </c>
      <c r="CM580">
        <f t="shared" si="284"/>
        <v>0.53</v>
      </c>
      <c r="CX580">
        <v>776792</v>
      </c>
      <c r="DA580">
        <v>0.54</v>
      </c>
      <c r="DB580">
        <f t="shared" si="285"/>
        <v>0.54</v>
      </c>
      <c r="DM580">
        <v>776792</v>
      </c>
      <c r="DP580">
        <v>0.56999999999999995</v>
      </c>
      <c r="DQ580">
        <f t="shared" si="286"/>
        <v>0.56999999999999995</v>
      </c>
      <c r="EB580">
        <v>776792</v>
      </c>
      <c r="EE580">
        <v>0.52</v>
      </c>
      <c r="EF580">
        <f t="shared" si="287"/>
        <v>0.52</v>
      </c>
      <c r="EQ580">
        <v>776792</v>
      </c>
      <c r="ET580">
        <v>0.52</v>
      </c>
      <c r="EU580">
        <f t="shared" si="288"/>
        <v>0.52</v>
      </c>
      <c r="FF580">
        <v>776792</v>
      </c>
      <c r="FI580">
        <v>0.55000000000000004</v>
      </c>
      <c r="FJ580">
        <f t="shared" si="289"/>
        <v>0.55000000000000004</v>
      </c>
      <c r="FU580">
        <v>776792</v>
      </c>
      <c r="FX580">
        <v>0.51</v>
      </c>
      <c r="FY580">
        <f t="shared" si="290"/>
        <v>0.51</v>
      </c>
      <c r="GJ580">
        <v>776792</v>
      </c>
      <c r="GM580">
        <v>0.54</v>
      </c>
      <c r="GN580">
        <f t="shared" si="291"/>
        <v>0.54</v>
      </c>
      <c r="GY580">
        <v>776792</v>
      </c>
      <c r="HB580">
        <v>0.59</v>
      </c>
      <c r="HC580">
        <f t="shared" si="292"/>
        <v>0.59</v>
      </c>
      <c r="HN580">
        <v>776792</v>
      </c>
      <c r="HQ580">
        <v>0.5</v>
      </c>
      <c r="HR580">
        <f t="shared" si="293"/>
        <v>0.5</v>
      </c>
      <c r="ID580">
        <v>777164</v>
      </c>
      <c r="IG580">
        <v>0.47</v>
      </c>
      <c r="IH580">
        <f t="shared" si="294"/>
        <v>0.47</v>
      </c>
      <c r="IS580">
        <v>777164</v>
      </c>
      <c r="IV580">
        <v>0.48</v>
      </c>
      <c r="IW580">
        <f t="shared" si="295"/>
        <v>0.48</v>
      </c>
      <c r="JH580">
        <v>777164</v>
      </c>
      <c r="JK580">
        <v>0.46</v>
      </c>
      <c r="JL580">
        <f t="shared" si="296"/>
        <v>0.46</v>
      </c>
      <c r="JW580">
        <v>777164</v>
      </c>
      <c r="JZ580">
        <v>0.47</v>
      </c>
      <c r="KA580">
        <f t="shared" si="297"/>
        <v>0.47</v>
      </c>
      <c r="KL580">
        <v>777164</v>
      </c>
      <c r="KO580">
        <v>0.45</v>
      </c>
      <c r="KP580">
        <f t="shared" si="298"/>
        <v>0.45</v>
      </c>
      <c r="LA580">
        <v>777164</v>
      </c>
      <c r="LD580">
        <v>0.47</v>
      </c>
      <c r="LE580">
        <f t="shared" si="299"/>
        <v>0.47</v>
      </c>
      <c r="LP580">
        <v>777164</v>
      </c>
      <c r="LS580">
        <v>0.47</v>
      </c>
      <c r="LT580">
        <f t="shared" si="300"/>
        <v>0.47</v>
      </c>
      <c r="ME580">
        <v>777164</v>
      </c>
      <c r="MH580">
        <v>0.48</v>
      </c>
      <c r="MI580">
        <f t="shared" si="301"/>
        <v>0.48</v>
      </c>
      <c r="MT580">
        <v>777164</v>
      </c>
      <c r="MW580">
        <v>0.44</v>
      </c>
      <c r="MX580">
        <f t="shared" si="302"/>
        <v>0.44</v>
      </c>
      <c r="NI580">
        <v>777164</v>
      </c>
      <c r="NL580">
        <v>0.46</v>
      </c>
      <c r="NM580">
        <f t="shared" si="303"/>
        <v>0.46</v>
      </c>
      <c r="NX580">
        <v>777164</v>
      </c>
      <c r="OA580">
        <v>0.45</v>
      </c>
      <c r="OB580">
        <f t="shared" si="304"/>
        <v>0.45</v>
      </c>
      <c r="OM580">
        <v>777164</v>
      </c>
      <c r="OP580">
        <v>0.47</v>
      </c>
      <c r="OQ580">
        <f t="shared" si="305"/>
        <v>0.47</v>
      </c>
      <c r="PB580">
        <v>777164</v>
      </c>
      <c r="PE580">
        <v>0.47</v>
      </c>
      <c r="PF580">
        <f t="shared" si="306"/>
        <v>0.47</v>
      </c>
      <c r="PQ580">
        <v>777164</v>
      </c>
      <c r="PT580">
        <v>0.46</v>
      </c>
      <c r="PU580">
        <f t="shared" si="307"/>
        <v>0.46</v>
      </c>
      <c r="QF580">
        <v>777164</v>
      </c>
      <c r="QI580">
        <v>0.43</v>
      </c>
      <c r="QJ580">
        <f t="shared" si="308"/>
        <v>0.43</v>
      </c>
      <c r="QU580">
        <v>777164</v>
      </c>
      <c r="QX580">
        <v>0.46</v>
      </c>
      <c r="QY580">
        <f t="shared" si="309"/>
        <v>0.46</v>
      </c>
    </row>
    <row r="581" spans="12:467" x14ac:dyDescent="0.2">
      <c r="L581">
        <v>776762</v>
      </c>
      <c r="O581">
        <v>0.49</v>
      </c>
      <c r="P581">
        <f t="shared" si="279"/>
        <v>0.49</v>
      </c>
      <c r="AA581">
        <v>776762</v>
      </c>
      <c r="AD581">
        <v>0.55000000000000004</v>
      </c>
      <c r="AE581">
        <f t="shared" si="280"/>
        <v>0.55000000000000004</v>
      </c>
      <c r="AP581">
        <v>776762</v>
      </c>
      <c r="AS581">
        <v>0.69</v>
      </c>
      <c r="AT581">
        <f t="shared" si="281"/>
        <v>0.69</v>
      </c>
      <c r="BE581">
        <v>776762</v>
      </c>
      <c r="BH581">
        <v>0.54</v>
      </c>
      <c r="BI581">
        <f t="shared" si="282"/>
        <v>0.54</v>
      </c>
      <c r="BT581">
        <v>776762</v>
      </c>
      <c r="BW581">
        <v>0.7</v>
      </c>
      <c r="BX581">
        <f t="shared" si="283"/>
        <v>0.7</v>
      </c>
      <c r="CI581">
        <v>776762</v>
      </c>
      <c r="CL581">
        <v>0.51</v>
      </c>
      <c r="CM581">
        <f t="shared" si="284"/>
        <v>0.51</v>
      </c>
      <c r="CX581">
        <v>776762</v>
      </c>
      <c r="DA581">
        <v>0.52</v>
      </c>
      <c r="DB581">
        <f t="shared" si="285"/>
        <v>0.52</v>
      </c>
      <c r="DM581">
        <v>776762</v>
      </c>
      <c r="DP581">
        <v>0.5</v>
      </c>
      <c r="DQ581">
        <f t="shared" si="286"/>
        <v>0.5</v>
      </c>
      <c r="EB581">
        <v>776762</v>
      </c>
      <c r="EE581">
        <v>0.5</v>
      </c>
      <c r="EF581">
        <f t="shared" si="287"/>
        <v>0.5</v>
      </c>
      <c r="EQ581">
        <v>776762</v>
      </c>
      <c r="ET581">
        <v>0.5</v>
      </c>
      <c r="EU581">
        <f t="shared" si="288"/>
        <v>0.5</v>
      </c>
      <c r="FF581">
        <v>776762</v>
      </c>
      <c r="FI581">
        <v>0.5</v>
      </c>
      <c r="FJ581">
        <f t="shared" si="289"/>
        <v>0.5</v>
      </c>
      <c r="FU581">
        <v>776762</v>
      </c>
      <c r="FX581">
        <v>0.49</v>
      </c>
      <c r="FY581">
        <f t="shared" si="290"/>
        <v>0.49</v>
      </c>
      <c r="GJ581">
        <v>776762</v>
      </c>
      <c r="GM581">
        <v>0.49</v>
      </c>
      <c r="GN581">
        <f t="shared" si="291"/>
        <v>0.49</v>
      </c>
      <c r="GY581">
        <v>776762</v>
      </c>
      <c r="HB581">
        <v>0.49</v>
      </c>
      <c r="HC581">
        <f t="shared" si="292"/>
        <v>0.49</v>
      </c>
      <c r="HN581">
        <v>776762</v>
      </c>
      <c r="HQ581">
        <v>0.52</v>
      </c>
      <c r="HR581">
        <f t="shared" si="293"/>
        <v>0.52</v>
      </c>
      <c r="ID581">
        <v>777126</v>
      </c>
      <c r="IG581">
        <v>0.46</v>
      </c>
      <c r="IH581">
        <f t="shared" si="294"/>
        <v>0.46</v>
      </c>
      <c r="IS581">
        <v>777126</v>
      </c>
      <c r="IV581">
        <v>0.45</v>
      </c>
      <c r="IW581">
        <f t="shared" si="295"/>
        <v>0.45</v>
      </c>
      <c r="JH581">
        <v>777126</v>
      </c>
      <c r="JK581">
        <v>0.44</v>
      </c>
      <c r="JL581">
        <f t="shared" si="296"/>
        <v>0.44</v>
      </c>
      <c r="JW581">
        <v>777126</v>
      </c>
      <c r="JZ581">
        <v>0.42</v>
      </c>
      <c r="KA581">
        <f t="shared" si="297"/>
        <v>0.42</v>
      </c>
      <c r="KL581">
        <v>777126</v>
      </c>
      <c r="KO581">
        <v>0.38</v>
      </c>
      <c r="KP581">
        <f t="shared" si="298"/>
        <v>0.38</v>
      </c>
      <c r="LA581">
        <v>777126</v>
      </c>
      <c r="LD581">
        <v>0.44</v>
      </c>
      <c r="LE581">
        <f t="shared" si="299"/>
        <v>0.44</v>
      </c>
      <c r="LP581">
        <v>777126</v>
      </c>
      <c r="LS581">
        <v>0.43</v>
      </c>
      <c r="LT581">
        <f t="shared" si="300"/>
        <v>0.43</v>
      </c>
      <c r="ME581">
        <v>777126</v>
      </c>
      <c r="MH581">
        <v>0.43</v>
      </c>
      <c r="MI581">
        <f t="shared" si="301"/>
        <v>0.43</v>
      </c>
      <c r="MT581">
        <v>777126</v>
      </c>
      <c r="MW581">
        <v>0.32</v>
      </c>
      <c r="MX581">
        <f t="shared" si="302"/>
        <v>0.32</v>
      </c>
      <c r="NI581">
        <v>777126</v>
      </c>
      <c r="NL581">
        <v>0.43</v>
      </c>
      <c r="NM581">
        <f t="shared" si="303"/>
        <v>0.43</v>
      </c>
      <c r="NX581">
        <v>777126</v>
      </c>
      <c r="OA581">
        <v>0.45</v>
      </c>
      <c r="OB581">
        <f t="shared" si="304"/>
        <v>0.45</v>
      </c>
      <c r="OM581">
        <v>777126</v>
      </c>
      <c r="OP581">
        <v>0.41</v>
      </c>
      <c r="OQ581">
        <f t="shared" si="305"/>
        <v>0.41</v>
      </c>
      <c r="PB581">
        <v>777126</v>
      </c>
      <c r="PE581">
        <v>0.42</v>
      </c>
      <c r="PF581">
        <f t="shared" si="306"/>
        <v>0.42</v>
      </c>
      <c r="PQ581">
        <v>777126</v>
      </c>
      <c r="PT581">
        <v>0.38</v>
      </c>
      <c r="PU581">
        <f t="shared" si="307"/>
        <v>0.38</v>
      </c>
      <c r="QF581">
        <v>777126</v>
      </c>
      <c r="QI581">
        <v>0.46</v>
      </c>
      <c r="QJ581">
        <f t="shared" si="308"/>
        <v>0.46</v>
      </c>
      <c r="QU581">
        <v>777126</v>
      </c>
      <c r="QX581">
        <v>0.41</v>
      </c>
      <c r="QY581">
        <f t="shared" si="309"/>
        <v>0.41</v>
      </c>
    </row>
    <row r="582" spans="12:467" x14ac:dyDescent="0.2">
      <c r="L582">
        <v>776763</v>
      </c>
      <c r="O582">
        <v>0.43</v>
      </c>
      <c r="P582">
        <f t="shared" si="279"/>
        <v>0.43</v>
      </c>
      <c r="AA582">
        <v>776763</v>
      </c>
      <c r="AD582">
        <v>0.32</v>
      </c>
      <c r="AE582">
        <f t="shared" si="280"/>
        <v>0.32</v>
      </c>
      <c r="AP582">
        <v>776763</v>
      </c>
      <c r="AS582">
        <v>0.21</v>
      </c>
      <c r="AT582">
        <f t="shared" si="281"/>
        <v>0.21</v>
      </c>
      <c r="BE582">
        <v>776763</v>
      </c>
      <c r="BH582">
        <v>0.36</v>
      </c>
      <c r="BI582">
        <f t="shared" si="282"/>
        <v>0.36</v>
      </c>
      <c r="BT582">
        <v>776763</v>
      </c>
      <c r="BW582">
        <v>0.41</v>
      </c>
      <c r="BX582">
        <f t="shared" si="283"/>
        <v>0.41</v>
      </c>
      <c r="CI582">
        <v>776763</v>
      </c>
      <c r="CL582">
        <v>0.38</v>
      </c>
      <c r="CM582">
        <f t="shared" si="284"/>
        <v>0.38</v>
      </c>
      <c r="CX582">
        <v>776763</v>
      </c>
      <c r="DA582">
        <v>0.4</v>
      </c>
      <c r="DB582">
        <f t="shared" si="285"/>
        <v>0.4</v>
      </c>
      <c r="DM582">
        <v>776763</v>
      </c>
      <c r="DP582">
        <v>0.41</v>
      </c>
      <c r="DQ582">
        <f t="shared" si="286"/>
        <v>0.41</v>
      </c>
      <c r="EB582">
        <v>776763</v>
      </c>
      <c r="EE582">
        <v>0.38</v>
      </c>
      <c r="EF582">
        <f t="shared" si="287"/>
        <v>0.38</v>
      </c>
      <c r="EQ582">
        <v>776763</v>
      </c>
      <c r="ET582">
        <v>0.38</v>
      </c>
      <c r="EU582">
        <f t="shared" si="288"/>
        <v>0.38</v>
      </c>
      <c r="FF582">
        <v>776763</v>
      </c>
      <c r="FI582">
        <v>0.4</v>
      </c>
      <c r="FJ582">
        <f t="shared" si="289"/>
        <v>0.4</v>
      </c>
      <c r="FU582">
        <v>776763</v>
      </c>
      <c r="FX582">
        <v>0.41</v>
      </c>
      <c r="FY582">
        <f t="shared" si="290"/>
        <v>0.41</v>
      </c>
      <c r="GJ582">
        <v>776763</v>
      </c>
      <c r="GM582">
        <v>0.39</v>
      </c>
      <c r="GN582">
        <f t="shared" si="291"/>
        <v>0.39</v>
      </c>
      <c r="GY582">
        <v>776763</v>
      </c>
      <c r="HB582">
        <v>0.45</v>
      </c>
      <c r="HC582">
        <f t="shared" si="292"/>
        <v>0.45</v>
      </c>
      <c r="HN582">
        <v>776763</v>
      </c>
      <c r="HQ582">
        <v>0.39</v>
      </c>
      <c r="HR582">
        <f t="shared" si="293"/>
        <v>0.39</v>
      </c>
      <c r="ID582">
        <v>777127</v>
      </c>
      <c r="IG582">
        <v>0.47</v>
      </c>
      <c r="IH582">
        <f t="shared" si="294"/>
        <v>0.47</v>
      </c>
      <c r="IS582">
        <v>777127</v>
      </c>
      <c r="IV582">
        <v>0.44</v>
      </c>
      <c r="IW582">
        <f t="shared" si="295"/>
        <v>0.44</v>
      </c>
      <c r="JH582">
        <v>777127</v>
      </c>
      <c r="JK582">
        <v>0.46</v>
      </c>
      <c r="JL582">
        <f t="shared" si="296"/>
        <v>0.46</v>
      </c>
      <c r="JW582">
        <v>777127</v>
      </c>
      <c r="JZ582">
        <v>0.45</v>
      </c>
      <c r="KA582">
        <f t="shared" si="297"/>
        <v>0.45</v>
      </c>
      <c r="KL582">
        <v>777127</v>
      </c>
      <c r="KO582">
        <v>0.49</v>
      </c>
      <c r="KP582">
        <f t="shared" si="298"/>
        <v>0.49</v>
      </c>
      <c r="LA582">
        <v>777127</v>
      </c>
      <c r="LD582">
        <v>0.44</v>
      </c>
      <c r="LE582">
        <f t="shared" si="299"/>
        <v>0.44</v>
      </c>
      <c r="LP582">
        <v>777127</v>
      </c>
      <c r="LS582">
        <v>0.42</v>
      </c>
      <c r="LT582">
        <f t="shared" si="300"/>
        <v>0.42</v>
      </c>
      <c r="ME582">
        <v>777127</v>
      </c>
      <c r="MH582">
        <v>0.42</v>
      </c>
      <c r="MI582">
        <f t="shared" si="301"/>
        <v>0.42</v>
      </c>
      <c r="MT582">
        <v>777127</v>
      </c>
      <c r="MW582">
        <v>0.39</v>
      </c>
      <c r="MX582">
        <f t="shared" si="302"/>
        <v>0.39</v>
      </c>
      <c r="NI582">
        <v>777127</v>
      </c>
      <c r="NL582">
        <v>0.43</v>
      </c>
      <c r="NM582">
        <f t="shared" si="303"/>
        <v>0.43</v>
      </c>
      <c r="NX582">
        <v>777127</v>
      </c>
      <c r="OA582">
        <v>0.45</v>
      </c>
      <c r="OB582">
        <f t="shared" si="304"/>
        <v>0.45</v>
      </c>
      <c r="OM582">
        <v>777127</v>
      </c>
      <c r="OP582">
        <v>0.45</v>
      </c>
      <c r="OQ582">
        <f t="shared" si="305"/>
        <v>0.45</v>
      </c>
      <c r="PB582">
        <v>777127</v>
      </c>
      <c r="PE582">
        <v>0.45</v>
      </c>
      <c r="PF582">
        <f t="shared" si="306"/>
        <v>0.45</v>
      </c>
      <c r="PQ582">
        <v>777127</v>
      </c>
      <c r="PT582">
        <v>0.43</v>
      </c>
      <c r="PU582">
        <f t="shared" si="307"/>
        <v>0.43</v>
      </c>
      <c r="QF582">
        <v>777127</v>
      </c>
      <c r="QI582">
        <v>0.41</v>
      </c>
      <c r="QJ582">
        <f t="shared" si="308"/>
        <v>0.41</v>
      </c>
      <c r="QU582">
        <v>777127</v>
      </c>
      <c r="QX582">
        <v>0.4</v>
      </c>
      <c r="QY582">
        <f t="shared" si="309"/>
        <v>0.4</v>
      </c>
    </row>
    <row r="583" spans="12:467" x14ac:dyDescent="0.2">
      <c r="L583">
        <v>776764</v>
      </c>
      <c r="O583">
        <v>0.57999999999999996</v>
      </c>
      <c r="P583">
        <f t="shared" si="279"/>
        <v>0.57999999999999996</v>
      </c>
      <c r="AA583">
        <v>776764</v>
      </c>
      <c r="AD583">
        <v>0.57999999999999996</v>
      </c>
      <c r="AE583">
        <f t="shared" si="280"/>
        <v>0.57999999999999996</v>
      </c>
      <c r="AP583">
        <v>776764</v>
      </c>
      <c r="AS583">
        <v>0.66</v>
      </c>
      <c r="AT583">
        <f t="shared" si="281"/>
        <v>0.66</v>
      </c>
      <c r="BE583">
        <v>776764</v>
      </c>
      <c r="BH583">
        <v>0.56999999999999995</v>
      </c>
      <c r="BI583">
        <f t="shared" si="282"/>
        <v>0.56999999999999995</v>
      </c>
      <c r="BT583">
        <v>776764</v>
      </c>
      <c r="BW583">
        <v>0.55000000000000004</v>
      </c>
      <c r="BX583">
        <f t="shared" si="283"/>
        <v>0.55000000000000004</v>
      </c>
      <c r="CI583">
        <v>776764</v>
      </c>
      <c r="CL583">
        <v>0.57999999999999996</v>
      </c>
      <c r="CM583">
        <f t="shared" si="284"/>
        <v>0.57999999999999996</v>
      </c>
      <c r="CX583">
        <v>776764</v>
      </c>
      <c r="DA583">
        <v>0.56000000000000005</v>
      </c>
      <c r="DB583">
        <f t="shared" si="285"/>
        <v>0.56000000000000005</v>
      </c>
      <c r="DM583">
        <v>776764</v>
      </c>
      <c r="DP583">
        <v>0.56999999999999995</v>
      </c>
      <c r="DQ583">
        <f t="shared" si="286"/>
        <v>0.56999999999999995</v>
      </c>
      <c r="EB583">
        <v>776764</v>
      </c>
      <c r="EE583">
        <v>0.56999999999999995</v>
      </c>
      <c r="EF583">
        <f t="shared" si="287"/>
        <v>0.56999999999999995</v>
      </c>
      <c r="EQ583">
        <v>776764</v>
      </c>
      <c r="ET583">
        <v>0.56999999999999995</v>
      </c>
      <c r="EU583">
        <f t="shared" si="288"/>
        <v>0.56999999999999995</v>
      </c>
      <c r="FF583">
        <v>776764</v>
      </c>
      <c r="FI583">
        <v>0.56999999999999995</v>
      </c>
      <c r="FJ583">
        <f t="shared" si="289"/>
        <v>0.56999999999999995</v>
      </c>
      <c r="FU583">
        <v>776764</v>
      </c>
      <c r="FX583">
        <v>0.56999999999999995</v>
      </c>
      <c r="FY583">
        <f t="shared" si="290"/>
        <v>0.56999999999999995</v>
      </c>
      <c r="GJ583">
        <v>776764</v>
      </c>
      <c r="GM583">
        <v>0.57999999999999996</v>
      </c>
      <c r="GN583">
        <f t="shared" si="291"/>
        <v>0.57999999999999996</v>
      </c>
      <c r="GY583">
        <v>776764</v>
      </c>
      <c r="HB583">
        <v>0.59</v>
      </c>
      <c r="HC583">
        <f t="shared" si="292"/>
        <v>0.59</v>
      </c>
      <c r="HN583">
        <v>776764</v>
      </c>
      <c r="HQ583">
        <v>0.66</v>
      </c>
      <c r="HR583">
        <f t="shared" si="293"/>
        <v>0.66</v>
      </c>
      <c r="ID583">
        <v>777131</v>
      </c>
      <c r="IG583">
        <v>0.49</v>
      </c>
      <c r="IH583">
        <f t="shared" si="294"/>
        <v>0.49</v>
      </c>
      <c r="IS583">
        <v>777131</v>
      </c>
      <c r="IV583">
        <v>0.49</v>
      </c>
      <c r="IW583">
        <f t="shared" si="295"/>
        <v>0.49</v>
      </c>
      <c r="JH583">
        <v>777131</v>
      </c>
      <c r="JK583">
        <v>0.53</v>
      </c>
      <c r="JL583">
        <f t="shared" si="296"/>
        <v>0.53</v>
      </c>
      <c r="JW583">
        <v>777131</v>
      </c>
      <c r="JZ583">
        <v>0.52</v>
      </c>
      <c r="KA583">
        <f t="shared" si="297"/>
        <v>0.52</v>
      </c>
      <c r="KL583">
        <v>777131</v>
      </c>
      <c r="KO583">
        <v>0.55000000000000004</v>
      </c>
      <c r="KP583">
        <f t="shared" si="298"/>
        <v>0.55000000000000004</v>
      </c>
      <c r="LA583">
        <v>777131</v>
      </c>
      <c r="LD583">
        <v>0.52</v>
      </c>
      <c r="LE583">
        <f t="shared" si="299"/>
        <v>0.52</v>
      </c>
      <c r="LP583">
        <v>777131</v>
      </c>
      <c r="LS583">
        <v>0.51</v>
      </c>
      <c r="LT583">
        <f t="shared" si="300"/>
        <v>0.51</v>
      </c>
      <c r="ME583">
        <v>777131</v>
      </c>
      <c r="MH583">
        <v>0.48</v>
      </c>
      <c r="MI583">
        <f t="shared" si="301"/>
        <v>0.48</v>
      </c>
      <c r="MT583">
        <v>777131</v>
      </c>
      <c r="MW583">
        <v>0.52</v>
      </c>
      <c r="MX583">
        <f t="shared" si="302"/>
        <v>0.52</v>
      </c>
      <c r="NI583">
        <v>777131</v>
      </c>
      <c r="NL583">
        <v>0.5</v>
      </c>
      <c r="NM583">
        <f t="shared" si="303"/>
        <v>0.5</v>
      </c>
      <c r="NX583">
        <v>777131</v>
      </c>
      <c r="OA583">
        <v>0.49</v>
      </c>
      <c r="OB583">
        <f t="shared" si="304"/>
        <v>0.49</v>
      </c>
      <c r="OM583">
        <v>777131</v>
      </c>
      <c r="OP583">
        <v>0.5</v>
      </c>
      <c r="OQ583">
        <f t="shared" si="305"/>
        <v>0.5</v>
      </c>
      <c r="PB583">
        <v>777131</v>
      </c>
      <c r="PE583">
        <v>0.53</v>
      </c>
      <c r="PF583">
        <f t="shared" si="306"/>
        <v>0.53</v>
      </c>
      <c r="PQ583">
        <v>777131</v>
      </c>
      <c r="PT583">
        <v>0.53</v>
      </c>
      <c r="PU583">
        <f t="shared" si="307"/>
        <v>0.53</v>
      </c>
      <c r="QF583">
        <v>777131</v>
      </c>
      <c r="QI583">
        <v>0.52</v>
      </c>
      <c r="QJ583">
        <f t="shared" si="308"/>
        <v>0.52</v>
      </c>
      <c r="QU583">
        <v>777131</v>
      </c>
      <c r="QX583">
        <v>0.51</v>
      </c>
      <c r="QY583">
        <f t="shared" si="309"/>
        <v>0.51</v>
      </c>
    </row>
    <row r="584" spans="12:467" x14ac:dyDescent="0.2">
      <c r="L584">
        <v>776767</v>
      </c>
      <c r="O584">
        <v>0.51</v>
      </c>
      <c r="P584">
        <f t="shared" si="279"/>
        <v>0.51</v>
      </c>
      <c r="AA584">
        <v>776767</v>
      </c>
      <c r="AD584">
        <v>0.57999999999999996</v>
      </c>
      <c r="AE584">
        <f t="shared" si="280"/>
        <v>0.57999999999999996</v>
      </c>
      <c r="AP584">
        <v>776767</v>
      </c>
      <c r="AS584">
        <v>0.79</v>
      </c>
      <c r="AT584">
        <f t="shared" si="281"/>
        <v>0.79</v>
      </c>
      <c r="BE584">
        <v>776767</v>
      </c>
      <c r="BH584">
        <v>0.63</v>
      </c>
      <c r="BI584">
        <f t="shared" si="282"/>
        <v>0.63</v>
      </c>
      <c r="BT584">
        <v>776767</v>
      </c>
      <c r="BW584">
        <v>0.65</v>
      </c>
      <c r="BX584">
        <f t="shared" si="283"/>
        <v>0.65</v>
      </c>
      <c r="CI584">
        <v>776767</v>
      </c>
      <c r="CL584">
        <v>0.54</v>
      </c>
      <c r="CM584">
        <f t="shared" si="284"/>
        <v>0.54</v>
      </c>
      <c r="CX584">
        <v>776767</v>
      </c>
      <c r="DA584">
        <v>0.53</v>
      </c>
      <c r="DB584">
        <f t="shared" si="285"/>
        <v>0.53</v>
      </c>
      <c r="DM584">
        <v>776767</v>
      </c>
      <c r="DP584">
        <v>0.53</v>
      </c>
      <c r="DQ584">
        <f t="shared" si="286"/>
        <v>0.53</v>
      </c>
      <c r="EB584">
        <v>776767</v>
      </c>
      <c r="EE584">
        <v>0.48</v>
      </c>
      <c r="EF584">
        <f t="shared" si="287"/>
        <v>0.48</v>
      </c>
      <c r="EQ584">
        <v>776767</v>
      </c>
      <c r="ET584">
        <v>0.48</v>
      </c>
      <c r="EU584">
        <f t="shared" si="288"/>
        <v>0.48</v>
      </c>
      <c r="FF584">
        <v>776767</v>
      </c>
      <c r="FI584">
        <v>0.55000000000000004</v>
      </c>
      <c r="FJ584">
        <f t="shared" si="289"/>
        <v>0.55000000000000004</v>
      </c>
      <c r="FU584">
        <v>776767</v>
      </c>
      <c r="FX584">
        <v>0.56000000000000005</v>
      </c>
      <c r="FY584">
        <f t="shared" si="290"/>
        <v>0.56000000000000005</v>
      </c>
      <c r="GJ584">
        <v>776767</v>
      </c>
      <c r="GM584">
        <v>0.51</v>
      </c>
      <c r="GN584">
        <f t="shared" si="291"/>
        <v>0.51</v>
      </c>
      <c r="GY584">
        <v>776767</v>
      </c>
      <c r="HB584">
        <v>0.53</v>
      </c>
      <c r="HC584">
        <f t="shared" si="292"/>
        <v>0.53</v>
      </c>
      <c r="HN584">
        <v>776767</v>
      </c>
      <c r="HQ584">
        <v>0.56000000000000005</v>
      </c>
      <c r="HR584">
        <f t="shared" si="293"/>
        <v>0.56000000000000005</v>
      </c>
      <c r="ID584">
        <v>777132</v>
      </c>
      <c r="IG584">
        <v>0.43</v>
      </c>
      <c r="IH584">
        <f t="shared" si="294"/>
        <v>0.43</v>
      </c>
      <c r="IS584">
        <v>777132</v>
      </c>
      <c r="IV584">
        <v>0.4</v>
      </c>
      <c r="IW584">
        <f t="shared" si="295"/>
        <v>0.4</v>
      </c>
      <c r="JH584">
        <v>777132</v>
      </c>
      <c r="JK584">
        <v>0.43</v>
      </c>
      <c r="JL584">
        <f t="shared" si="296"/>
        <v>0.43</v>
      </c>
      <c r="JW584">
        <v>777132</v>
      </c>
      <c r="JZ584">
        <v>0.42</v>
      </c>
      <c r="KA584">
        <f t="shared" si="297"/>
        <v>0.42</v>
      </c>
      <c r="KL584">
        <v>777132</v>
      </c>
      <c r="KO584">
        <v>0.38</v>
      </c>
      <c r="KP584">
        <f t="shared" si="298"/>
        <v>0.38</v>
      </c>
      <c r="LA584">
        <v>777132</v>
      </c>
      <c r="LD584">
        <v>0.41</v>
      </c>
      <c r="LE584">
        <f t="shared" si="299"/>
        <v>0.41</v>
      </c>
      <c r="LP584">
        <v>777132</v>
      </c>
      <c r="LS584">
        <v>0.43</v>
      </c>
      <c r="LT584">
        <f t="shared" si="300"/>
        <v>0.43</v>
      </c>
      <c r="ME584">
        <v>777132</v>
      </c>
      <c r="MH584">
        <v>0.48</v>
      </c>
      <c r="MI584">
        <f t="shared" si="301"/>
        <v>0.48</v>
      </c>
      <c r="MT584">
        <v>777132</v>
      </c>
      <c r="MW584">
        <v>0.4</v>
      </c>
      <c r="MX584">
        <f t="shared" si="302"/>
        <v>0.4</v>
      </c>
      <c r="NI584">
        <v>777132</v>
      </c>
      <c r="NL584">
        <v>0.42</v>
      </c>
      <c r="NM584">
        <f t="shared" si="303"/>
        <v>0.42</v>
      </c>
      <c r="NX584">
        <v>777132</v>
      </c>
      <c r="OA584">
        <v>0.45</v>
      </c>
      <c r="OB584">
        <f t="shared" si="304"/>
        <v>0.45</v>
      </c>
      <c r="OM584">
        <v>777132</v>
      </c>
      <c r="OP584">
        <v>0.43</v>
      </c>
      <c r="OQ584">
        <f t="shared" si="305"/>
        <v>0.43</v>
      </c>
      <c r="PB584">
        <v>777132</v>
      </c>
      <c r="PE584">
        <v>0.41</v>
      </c>
      <c r="PF584">
        <f t="shared" si="306"/>
        <v>0.41</v>
      </c>
      <c r="PQ584">
        <v>777132</v>
      </c>
      <c r="PT584">
        <v>0.43</v>
      </c>
      <c r="PU584">
        <f t="shared" si="307"/>
        <v>0.43</v>
      </c>
      <c r="QF584">
        <v>777132</v>
      </c>
      <c r="QI584">
        <v>0.41</v>
      </c>
      <c r="QJ584">
        <f t="shared" si="308"/>
        <v>0.41</v>
      </c>
      <c r="QU584">
        <v>777132</v>
      </c>
      <c r="QX584">
        <v>0.39</v>
      </c>
      <c r="QY584">
        <f t="shared" si="309"/>
        <v>0.39</v>
      </c>
    </row>
    <row r="585" spans="12:467" x14ac:dyDescent="0.2">
      <c r="L585">
        <v>776768</v>
      </c>
      <c r="O585">
        <v>0.56999999999999995</v>
      </c>
      <c r="P585">
        <f t="shared" si="279"/>
        <v>0.56999999999999995</v>
      </c>
      <c r="AA585">
        <v>776768</v>
      </c>
      <c r="AD585">
        <v>0.51</v>
      </c>
      <c r="AE585">
        <f t="shared" si="280"/>
        <v>0.51</v>
      </c>
      <c r="AP585">
        <v>776768</v>
      </c>
      <c r="AS585">
        <v>0.64</v>
      </c>
      <c r="AT585">
        <f t="shared" si="281"/>
        <v>0.64</v>
      </c>
      <c r="BE585">
        <v>776768</v>
      </c>
      <c r="BH585">
        <v>0.53</v>
      </c>
      <c r="BI585">
        <f t="shared" si="282"/>
        <v>0.53</v>
      </c>
      <c r="BT585">
        <v>776768</v>
      </c>
      <c r="BW585">
        <v>0.49</v>
      </c>
      <c r="BX585">
        <f t="shared" si="283"/>
        <v>0.49</v>
      </c>
      <c r="CI585">
        <v>776768</v>
      </c>
      <c r="CL585">
        <v>0.53</v>
      </c>
      <c r="CM585">
        <f t="shared" si="284"/>
        <v>0.53</v>
      </c>
      <c r="CX585">
        <v>776768</v>
      </c>
      <c r="DA585">
        <v>0.54</v>
      </c>
      <c r="DB585">
        <f t="shared" si="285"/>
        <v>0.54</v>
      </c>
      <c r="DM585">
        <v>776768</v>
      </c>
      <c r="DP585">
        <v>0.56000000000000005</v>
      </c>
      <c r="DQ585">
        <f t="shared" si="286"/>
        <v>0.56000000000000005</v>
      </c>
      <c r="EB585">
        <v>776768</v>
      </c>
      <c r="EE585">
        <v>0.53</v>
      </c>
      <c r="EF585">
        <f t="shared" si="287"/>
        <v>0.53</v>
      </c>
      <c r="EQ585">
        <v>776768</v>
      </c>
      <c r="ET585">
        <v>0.53</v>
      </c>
      <c r="EU585">
        <f t="shared" si="288"/>
        <v>0.53</v>
      </c>
      <c r="FF585">
        <v>776768</v>
      </c>
      <c r="FI585">
        <v>0.55000000000000004</v>
      </c>
      <c r="FJ585">
        <f t="shared" si="289"/>
        <v>0.55000000000000004</v>
      </c>
      <c r="FU585">
        <v>776768</v>
      </c>
      <c r="FX585">
        <v>0.53</v>
      </c>
      <c r="FY585">
        <f t="shared" si="290"/>
        <v>0.53</v>
      </c>
      <c r="GJ585">
        <v>776768</v>
      </c>
      <c r="GM585">
        <v>0.49</v>
      </c>
      <c r="GN585">
        <f t="shared" si="291"/>
        <v>0.49</v>
      </c>
      <c r="GY585">
        <v>776768</v>
      </c>
      <c r="HB585">
        <v>0.55000000000000004</v>
      </c>
      <c r="HC585">
        <f t="shared" si="292"/>
        <v>0.55000000000000004</v>
      </c>
      <c r="HN585">
        <v>776768</v>
      </c>
      <c r="HQ585">
        <v>0.47</v>
      </c>
      <c r="HR585">
        <f t="shared" si="293"/>
        <v>0.47</v>
      </c>
      <c r="ID585">
        <v>777133</v>
      </c>
      <c r="IG585">
        <v>0.52</v>
      </c>
      <c r="IH585">
        <f t="shared" si="294"/>
        <v>0.52</v>
      </c>
      <c r="IS585">
        <v>777133</v>
      </c>
      <c r="IV585">
        <v>0.48</v>
      </c>
      <c r="IW585">
        <f t="shared" si="295"/>
        <v>0.48</v>
      </c>
      <c r="JH585">
        <v>777133</v>
      </c>
      <c r="JK585">
        <v>0.52</v>
      </c>
      <c r="JL585">
        <f t="shared" si="296"/>
        <v>0.52</v>
      </c>
      <c r="JW585">
        <v>777133</v>
      </c>
      <c r="JZ585">
        <v>0.48</v>
      </c>
      <c r="KA585">
        <f t="shared" si="297"/>
        <v>0.48</v>
      </c>
      <c r="KL585">
        <v>777133</v>
      </c>
      <c r="KO585">
        <v>0.56999999999999995</v>
      </c>
      <c r="KP585">
        <f t="shared" si="298"/>
        <v>0.56999999999999995</v>
      </c>
      <c r="LA585">
        <v>777133</v>
      </c>
      <c r="LD585">
        <v>0.49</v>
      </c>
      <c r="LE585">
        <f t="shared" si="299"/>
        <v>0.49</v>
      </c>
      <c r="LP585">
        <v>777133</v>
      </c>
      <c r="LS585">
        <v>0.49</v>
      </c>
      <c r="LT585">
        <f t="shared" si="300"/>
        <v>0.49</v>
      </c>
      <c r="ME585">
        <v>777133</v>
      </c>
      <c r="MH585">
        <v>0.56000000000000005</v>
      </c>
      <c r="MI585">
        <f t="shared" si="301"/>
        <v>0.56000000000000005</v>
      </c>
      <c r="MT585">
        <v>777133</v>
      </c>
      <c r="MW585">
        <v>0.53</v>
      </c>
      <c r="MX585">
        <f t="shared" si="302"/>
        <v>0.53</v>
      </c>
      <c r="NI585">
        <v>777133</v>
      </c>
      <c r="NL585">
        <v>0.47</v>
      </c>
      <c r="NM585">
        <f t="shared" si="303"/>
        <v>0.47</v>
      </c>
      <c r="NX585">
        <v>777133</v>
      </c>
      <c r="OA585">
        <v>0.5</v>
      </c>
      <c r="OB585">
        <f t="shared" si="304"/>
        <v>0.5</v>
      </c>
      <c r="OM585">
        <v>777133</v>
      </c>
      <c r="OP585">
        <v>0.49</v>
      </c>
      <c r="OQ585">
        <f t="shared" si="305"/>
        <v>0.49</v>
      </c>
      <c r="PB585">
        <v>777133</v>
      </c>
      <c r="PE585">
        <v>0.5</v>
      </c>
      <c r="PF585">
        <f t="shared" si="306"/>
        <v>0.5</v>
      </c>
      <c r="PQ585">
        <v>777133</v>
      </c>
      <c r="PT585">
        <v>0.49</v>
      </c>
      <c r="PU585">
        <f t="shared" si="307"/>
        <v>0.49</v>
      </c>
      <c r="QF585">
        <v>777133</v>
      </c>
      <c r="QI585">
        <v>0.49</v>
      </c>
      <c r="QJ585">
        <f t="shared" si="308"/>
        <v>0.49</v>
      </c>
      <c r="QU585">
        <v>777133</v>
      </c>
      <c r="QX585">
        <v>0.45</v>
      </c>
      <c r="QY585">
        <f t="shared" si="309"/>
        <v>0.45</v>
      </c>
    </row>
    <row r="586" spans="12:467" x14ac:dyDescent="0.2">
      <c r="L586">
        <v>776769</v>
      </c>
      <c r="O586">
        <v>0.46</v>
      </c>
      <c r="P586">
        <f t="shared" si="279"/>
        <v>0.46</v>
      </c>
      <c r="AA586">
        <v>776769</v>
      </c>
      <c r="AD586">
        <v>0.42</v>
      </c>
      <c r="AE586">
        <f t="shared" si="280"/>
        <v>0.42</v>
      </c>
      <c r="AP586">
        <v>776769</v>
      </c>
      <c r="AS586">
        <v>0.42</v>
      </c>
      <c r="AT586">
        <f t="shared" si="281"/>
        <v>0.42</v>
      </c>
      <c r="BE586">
        <v>776769</v>
      </c>
      <c r="BH586">
        <v>0.47</v>
      </c>
      <c r="BI586">
        <f t="shared" si="282"/>
        <v>0.47</v>
      </c>
      <c r="BT586">
        <v>776769</v>
      </c>
      <c r="BW586">
        <v>0.33</v>
      </c>
      <c r="BX586">
        <f t="shared" si="283"/>
        <v>0.33</v>
      </c>
      <c r="CI586">
        <v>776769</v>
      </c>
      <c r="CL586">
        <v>0.5</v>
      </c>
      <c r="CM586">
        <f t="shared" si="284"/>
        <v>0.5</v>
      </c>
      <c r="CX586">
        <v>776769</v>
      </c>
      <c r="DA586">
        <v>0.51</v>
      </c>
      <c r="DB586">
        <f t="shared" si="285"/>
        <v>0.51</v>
      </c>
      <c r="DM586">
        <v>776769</v>
      </c>
      <c r="DP586">
        <v>0.51</v>
      </c>
      <c r="DQ586">
        <f t="shared" si="286"/>
        <v>0.51</v>
      </c>
      <c r="EB586">
        <v>776769</v>
      </c>
      <c r="EE586">
        <v>0.49</v>
      </c>
      <c r="EF586">
        <f t="shared" si="287"/>
        <v>0.49</v>
      </c>
      <c r="EQ586">
        <v>776769</v>
      </c>
      <c r="ET586">
        <v>0.49</v>
      </c>
      <c r="EU586">
        <f t="shared" si="288"/>
        <v>0.49</v>
      </c>
      <c r="FF586">
        <v>776769</v>
      </c>
      <c r="FI586">
        <v>0.51</v>
      </c>
      <c r="FJ586">
        <f t="shared" si="289"/>
        <v>0.51</v>
      </c>
      <c r="FU586">
        <v>776769</v>
      </c>
      <c r="FX586">
        <v>0.5</v>
      </c>
      <c r="FY586">
        <f t="shared" si="290"/>
        <v>0.5</v>
      </c>
      <c r="GJ586">
        <v>776769</v>
      </c>
      <c r="GM586">
        <v>0.46</v>
      </c>
      <c r="GN586">
        <f t="shared" si="291"/>
        <v>0.46</v>
      </c>
      <c r="GY586">
        <v>776769</v>
      </c>
      <c r="HB586">
        <v>0.48</v>
      </c>
      <c r="HC586">
        <f t="shared" si="292"/>
        <v>0.48</v>
      </c>
      <c r="HN586">
        <v>776769</v>
      </c>
      <c r="HQ586">
        <v>0.46</v>
      </c>
      <c r="HR586">
        <f t="shared" si="293"/>
        <v>0.46</v>
      </c>
      <c r="ID586">
        <v>777134</v>
      </c>
      <c r="IG586">
        <v>0.53</v>
      </c>
      <c r="IH586">
        <f t="shared" si="294"/>
        <v>0.53</v>
      </c>
      <c r="IS586">
        <v>777134</v>
      </c>
      <c r="IV586">
        <v>0.54</v>
      </c>
      <c r="IW586">
        <f t="shared" si="295"/>
        <v>0.54</v>
      </c>
      <c r="JH586">
        <v>777134</v>
      </c>
      <c r="JK586">
        <v>0.52</v>
      </c>
      <c r="JL586">
        <f t="shared" si="296"/>
        <v>0.52</v>
      </c>
      <c r="JW586">
        <v>777134</v>
      </c>
      <c r="JZ586">
        <v>0.53</v>
      </c>
      <c r="KA586">
        <f t="shared" si="297"/>
        <v>0.53</v>
      </c>
      <c r="KL586">
        <v>777134</v>
      </c>
      <c r="KO586">
        <v>0.55000000000000004</v>
      </c>
      <c r="KP586">
        <f t="shared" si="298"/>
        <v>0.55000000000000004</v>
      </c>
      <c r="LA586">
        <v>777134</v>
      </c>
      <c r="LD586">
        <v>0.53</v>
      </c>
      <c r="LE586">
        <f t="shared" si="299"/>
        <v>0.53</v>
      </c>
      <c r="LP586">
        <v>777134</v>
      </c>
      <c r="LS586">
        <v>0.54</v>
      </c>
      <c r="LT586">
        <f t="shared" si="300"/>
        <v>0.54</v>
      </c>
      <c r="ME586">
        <v>777134</v>
      </c>
      <c r="MH586">
        <v>0.53</v>
      </c>
      <c r="MI586">
        <f t="shared" si="301"/>
        <v>0.53</v>
      </c>
      <c r="MT586">
        <v>777134</v>
      </c>
      <c r="MW586">
        <v>0.59</v>
      </c>
      <c r="MX586">
        <f t="shared" si="302"/>
        <v>0.59</v>
      </c>
      <c r="NI586">
        <v>777134</v>
      </c>
      <c r="NL586">
        <v>0.52</v>
      </c>
      <c r="NM586">
        <f t="shared" si="303"/>
        <v>0.52</v>
      </c>
      <c r="NX586">
        <v>777134</v>
      </c>
      <c r="OA586">
        <v>0.52</v>
      </c>
      <c r="OB586">
        <f t="shared" si="304"/>
        <v>0.52</v>
      </c>
      <c r="OM586">
        <v>777134</v>
      </c>
      <c r="OP586">
        <v>0.51</v>
      </c>
      <c r="OQ586">
        <f t="shared" si="305"/>
        <v>0.51</v>
      </c>
      <c r="PB586">
        <v>777134</v>
      </c>
      <c r="PE586">
        <v>0.52</v>
      </c>
      <c r="PF586">
        <f t="shared" si="306"/>
        <v>0.52</v>
      </c>
      <c r="PQ586">
        <v>777134</v>
      </c>
      <c r="PT586">
        <v>0.51</v>
      </c>
      <c r="PU586">
        <f t="shared" si="307"/>
        <v>0.51</v>
      </c>
      <c r="QF586">
        <v>777134</v>
      </c>
      <c r="QI586">
        <v>0.54</v>
      </c>
      <c r="QJ586">
        <f t="shared" si="308"/>
        <v>0.54</v>
      </c>
      <c r="QU586">
        <v>777134</v>
      </c>
      <c r="QX586">
        <v>0.53</v>
      </c>
      <c r="QY586">
        <f t="shared" si="309"/>
        <v>0.53</v>
      </c>
    </row>
    <row r="587" spans="12:467" x14ac:dyDescent="0.2">
      <c r="L587">
        <v>776771</v>
      </c>
      <c r="O587">
        <v>0.54</v>
      </c>
      <c r="P587">
        <f t="shared" si="279"/>
        <v>0.54</v>
      </c>
      <c r="AA587">
        <v>776771</v>
      </c>
      <c r="AD587">
        <v>0.44</v>
      </c>
      <c r="AE587">
        <f t="shared" si="280"/>
        <v>0.44</v>
      </c>
      <c r="AP587">
        <v>776771</v>
      </c>
      <c r="AS587">
        <v>0.68</v>
      </c>
      <c r="AT587">
        <f t="shared" si="281"/>
        <v>0.68</v>
      </c>
      <c r="BE587">
        <v>776771</v>
      </c>
      <c r="BH587">
        <v>0.47</v>
      </c>
      <c r="BI587">
        <f t="shared" si="282"/>
        <v>0.47</v>
      </c>
      <c r="BT587">
        <v>776771</v>
      </c>
      <c r="BW587">
        <v>0.45</v>
      </c>
      <c r="BX587">
        <f t="shared" si="283"/>
        <v>0.45</v>
      </c>
      <c r="CI587">
        <v>776771</v>
      </c>
      <c r="CL587">
        <v>0.54</v>
      </c>
      <c r="CM587">
        <f t="shared" si="284"/>
        <v>0.54</v>
      </c>
      <c r="CX587">
        <v>776771</v>
      </c>
      <c r="DA587">
        <v>0.54</v>
      </c>
      <c r="DB587">
        <f t="shared" si="285"/>
        <v>0.54</v>
      </c>
      <c r="DM587">
        <v>776771</v>
      </c>
      <c r="DP587">
        <v>0.56000000000000005</v>
      </c>
      <c r="DQ587">
        <f t="shared" si="286"/>
        <v>0.56000000000000005</v>
      </c>
      <c r="EB587">
        <v>776771</v>
      </c>
      <c r="EE587">
        <v>0.55000000000000004</v>
      </c>
      <c r="EF587">
        <f t="shared" si="287"/>
        <v>0.55000000000000004</v>
      </c>
      <c r="EQ587">
        <v>776771</v>
      </c>
      <c r="ET587">
        <v>0.55000000000000004</v>
      </c>
      <c r="EU587">
        <f t="shared" si="288"/>
        <v>0.55000000000000004</v>
      </c>
      <c r="FF587">
        <v>776771</v>
      </c>
      <c r="FI587">
        <v>0.52</v>
      </c>
      <c r="FJ587">
        <f t="shared" si="289"/>
        <v>0.52</v>
      </c>
      <c r="FU587">
        <v>776771</v>
      </c>
      <c r="FX587">
        <v>0.53</v>
      </c>
      <c r="FY587">
        <f t="shared" si="290"/>
        <v>0.53</v>
      </c>
      <c r="GJ587">
        <v>776771</v>
      </c>
      <c r="GM587">
        <v>0.53</v>
      </c>
      <c r="GN587">
        <f t="shared" si="291"/>
        <v>0.53</v>
      </c>
      <c r="GY587">
        <v>776771</v>
      </c>
      <c r="HB587">
        <v>0.59</v>
      </c>
      <c r="HC587">
        <f t="shared" si="292"/>
        <v>0.59</v>
      </c>
      <c r="HN587">
        <v>776771</v>
      </c>
      <c r="HQ587">
        <v>0.49</v>
      </c>
      <c r="HR587">
        <f t="shared" si="293"/>
        <v>0.49</v>
      </c>
      <c r="ID587">
        <v>777136</v>
      </c>
      <c r="IG587">
        <v>0.45</v>
      </c>
      <c r="IH587">
        <f t="shared" si="294"/>
        <v>0.45</v>
      </c>
      <c r="IS587">
        <v>777136</v>
      </c>
      <c r="IV587">
        <v>0.45</v>
      </c>
      <c r="IW587">
        <f t="shared" si="295"/>
        <v>0.45</v>
      </c>
      <c r="JH587">
        <v>777136</v>
      </c>
      <c r="JK587">
        <v>0.45</v>
      </c>
      <c r="JL587">
        <f t="shared" si="296"/>
        <v>0.45</v>
      </c>
      <c r="JW587">
        <v>777136</v>
      </c>
      <c r="JZ587">
        <v>0.45</v>
      </c>
      <c r="KA587">
        <f t="shared" si="297"/>
        <v>0.45</v>
      </c>
      <c r="KL587">
        <v>777136</v>
      </c>
      <c r="KO587">
        <v>0.42</v>
      </c>
      <c r="KP587">
        <f t="shared" si="298"/>
        <v>0.42</v>
      </c>
      <c r="LA587">
        <v>777136</v>
      </c>
      <c r="LD587">
        <v>0.48</v>
      </c>
      <c r="LE587">
        <f t="shared" si="299"/>
        <v>0.48</v>
      </c>
      <c r="LP587">
        <v>777136</v>
      </c>
      <c r="LS587">
        <v>0.46</v>
      </c>
      <c r="LT587">
        <f t="shared" si="300"/>
        <v>0.46</v>
      </c>
      <c r="ME587">
        <v>777136</v>
      </c>
      <c r="MH587">
        <v>0.45</v>
      </c>
      <c r="MI587">
        <f t="shared" si="301"/>
        <v>0.45</v>
      </c>
      <c r="MT587">
        <v>777136</v>
      </c>
      <c r="MW587">
        <v>0.47</v>
      </c>
      <c r="MX587">
        <f t="shared" si="302"/>
        <v>0.47</v>
      </c>
      <c r="NI587">
        <v>777136</v>
      </c>
      <c r="NL587">
        <v>0.46</v>
      </c>
      <c r="NM587">
        <f t="shared" si="303"/>
        <v>0.46</v>
      </c>
      <c r="NX587">
        <v>777136</v>
      </c>
      <c r="OA587">
        <v>0.44</v>
      </c>
      <c r="OB587">
        <f t="shared" si="304"/>
        <v>0.44</v>
      </c>
      <c r="OM587">
        <v>777136</v>
      </c>
      <c r="OP587">
        <v>0.49</v>
      </c>
      <c r="OQ587">
        <f t="shared" si="305"/>
        <v>0.49</v>
      </c>
      <c r="PB587">
        <v>777136</v>
      </c>
      <c r="PE587">
        <v>0.48</v>
      </c>
      <c r="PF587">
        <f t="shared" si="306"/>
        <v>0.48</v>
      </c>
      <c r="PQ587">
        <v>777136</v>
      </c>
      <c r="PT587">
        <v>0.47</v>
      </c>
      <c r="PU587">
        <f t="shared" si="307"/>
        <v>0.47</v>
      </c>
      <c r="QF587">
        <v>777136</v>
      </c>
      <c r="QI587">
        <v>0.48</v>
      </c>
      <c r="QJ587">
        <f t="shared" si="308"/>
        <v>0.48</v>
      </c>
      <c r="QU587">
        <v>777136</v>
      </c>
      <c r="QX587">
        <v>0.45</v>
      </c>
      <c r="QY587">
        <f t="shared" si="309"/>
        <v>0.45</v>
      </c>
    </row>
    <row r="588" spans="12:467" x14ac:dyDescent="0.2">
      <c r="L588">
        <v>776772</v>
      </c>
      <c r="O588">
        <v>0.56000000000000005</v>
      </c>
      <c r="P588">
        <f t="shared" si="279"/>
        <v>0.56000000000000005</v>
      </c>
      <c r="AA588">
        <v>776772</v>
      </c>
      <c r="AD588">
        <v>0.68</v>
      </c>
      <c r="AE588">
        <f t="shared" si="280"/>
        <v>0.68</v>
      </c>
      <c r="AP588">
        <v>776772</v>
      </c>
      <c r="AS588">
        <v>0.68</v>
      </c>
      <c r="AT588">
        <f t="shared" si="281"/>
        <v>0.68</v>
      </c>
      <c r="BE588">
        <v>776772</v>
      </c>
      <c r="BH588">
        <v>0.64</v>
      </c>
      <c r="BI588">
        <f t="shared" si="282"/>
        <v>0.64</v>
      </c>
      <c r="BT588">
        <v>776772</v>
      </c>
      <c r="BW588">
        <v>0.67</v>
      </c>
      <c r="BX588">
        <f t="shared" si="283"/>
        <v>0.67</v>
      </c>
      <c r="CI588">
        <v>776772</v>
      </c>
      <c r="CL588">
        <v>0.55000000000000004</v>
      </c>
      <c r="CM588">
        <f t="shared" si="284"/>
        <v>0.55000000000000004</v>
      </c>
      <c r="CX588">
        <v>776772</v>
      </c>
      <c r="DA588">
        <v>0.54</v>
      </c>
      <c r="DB588">
        <f t="shared" si="285"/>
        <v>0.54</v>
      </c>
      <c r="DM588">
        <v>776772</v>
      </c>
      <c r="DP588">
        <v>0.55000000000000004</v>
      </c>
      <c r="DQ588">
        <f t="shared" si="286"/>
        <v>0.55000000000000004</v>
      </c>
      <c r="EB588">
        <v>776772</v>
      </c>
      <c r="EE588">
        <v>0.57999999999999996</v>
      </c>
      <c r="EF588">
        <f t="shared" si="287"/>
        <v>0.57999999999999996</v>
      </c>
      <c r="EQ588">
        <v>776772</v>
      </c>
      <c r="ET588">
        <v>0.57999999999999996</v>
      </c>
      <c r="EU588">
        <f t="shared" si="288"/>
        <v>0.57999999999999996</v>
      </c>
      <c r="FF588">
        <v>776772</v>
      </c>
      <c r="FI588">
        <v>0.55000000000000004</v>
      </c>
      <c r="FJ588">
        <f t="shared" si="289"/>
        <v>0.55000000000000004</v>
      </c>
      <c r="FU588">
        <v>776772</v>
      </c>
      <c r="FX588">
        <v>0.57999999999999996</v>
      </c>
      <c r="FY588">
        <f t="shared" si="290"/>
        <v>0.57999999999999996</v>
      </c>
      <c r="GJ588">
        <v>776772</v>
      </c>
      <c r="GM588">
        <v>0.54</v>
      </c>
      <c r="GN588">
        <f t="shared" si="291"/>
        <v>0.54</v>
      </c>
      <c r="GY588">
        <v>776772</v>
      </c>
      <c r="HB588">
        <v>0.59</v>
      </c>
      <c r="HC588">
        <f t="shared" si="292"/>
        <v>0.59</v>
      </c>
      <c r="HN588">
        <v>776772</v>
      </c>
      <c r="HQ588">
        <v>0.53</v>
      </c>
      <c r="HR588">
        <f t="shared" si="293"/>
        <v>0.53</v>
      </c>
      <c r="ID588">
        <v>777137</v>
      </c>
      <c r="IG588">
        <v>0.5</v>
      </c>
      <c r="IH588">
        <f t="shared" si="294"/>
        <v>0.5</v>
      </c>
      <c r="IS588">
        <v>777137</v>
      </c>
      <c r="IV588">
        <v>0.5</v>
      </c>
      <c r="IW588">
        <f t="shared" si="295"/>
        <v>0.5</v>
      </c>
      <c r="JH588">
        <v>777137</v>
      </c>
      <c r="JK588">
        <v>0.48</v>
      </c>
      <c r="JL588">
        <f t="shared" si="296"/>
        <v>0.48</v>
      </c>
      <c r="JW588">
        <v>777137</v>
      </c>
      <c r="JZ588">
        <v>0.52</v>
      </c>
      <c r="KA588">
        <f t="shared" si="297"/>
        <v>0.52</v>
      </c>
      <c r="KL588">
        <v>777137</v>
      </c>
      <c r="KO588">
        <v>0.45</v>
      </c>
      <c r="KP588">
        <f t="shared" si="298"/>
        <v>0.45</v>
      </c>
      <c r="LA588">
        <v>777137</v>
      </c>
      <c r="LD588">
        <v>0.48</v>
      </c>
      <c r="LE588">
        <f t="shared" si="299"/>
        <v>0.48</v>
      </c>
      <c r="LP588">
        <v>777137</v>
      </c>
      <c r="LS588">
        <v>0.5</v>
      </c>
      <c r="LT588">
        <f t="shared" si="300"/>
        <v>0.5</v>
      </c>
      <c r="ME588">
        <v>777137</v>
      </c>
      <c r="MH588">
        <v>0.5</v>
      </c>
      <c r="MI588">
        <f t="shared" si="301"/>
        <v>0.5</v>
      </c>
      <c r="MT588">
        <v>777137</v>
      </c>
      <c r="MW588">
        <v>0.47</v>
      </c>
      <c r="MX588">
        <f t="shared" si="302"/>
        <v>0.47</v>
      </c>
      <c r="NI588">
        <v>777137</v>
      </c>
      <c r="NL588">
        <v>0.51</v>
      </c>
      <c r="NM588">
        <f t="shared" si="303"/>
        <v>0.51</v>
      </c>
      <c r="NX588">
        <v>777137</v>
      </c>
      <c r="OA588">
        <v>0.49</v>
      </c>
      <c r="OB588">
        <f t="shared" si="304"/>
        <v>0.49</v>
      </c>
      <c r="OM588">
        <v>777137</v>
      </c>
      <c r="OP588">
        <v>0.49</v>
      </c>
      <c r="OQ588">
        <f t="shared" si="305"/>
        <v>0.49</v>
      </c>
      <c r="PB588">
        <v>777137</v>
      </c>
      <c r="PE588">
        <v>0.49</v>
      </c>
      <c r="PF588">
        <f t="shared" si="306"/>
        <v>0.49</v>
      </c>
      <c r="PQ588">
        <v>777137</v>
      </c>
      <c r="PT588">
        <v>0.48</v>
      </c>
      <c r="PU588">
        <f t="shared" si="307"/>
        <v>0.48</v>
      </c>
      <c r="QF588">
        <v>777137</v>
      </c>
      <c r="QI588">
        <v>0.5</v>
      </c>
      <c r="QJ588">
        <f t="shared" si="308"/>
        <v>0.5</v>
      </c>
      <c r="QU588">
        <v>777137</v>
      </c>
      <c r="QX588">
        <v>0.49</v>
      </c>
      <c r="QY588">
        <f t="shared" si="309"/>
        <v>0.49</v>
      </c>
    </row>
    <row r="589" spans="12:467" x14ac:dyDescent="0.2">
      <c r="L589">
        <v>776776</v>
      </c>
      <c r="O589">
        <v>0.41</v>
      </c>
      <c r="P589">
        <f t="shared" si="279"/>
        <v>0.41</v>
      </c>
      <c r="AA589">
        <v>776776</v>
      </c>
      <c r="AD589">
        <v>0.55000000000000004</v>
      </c>
      <c r="AE589">
        <f t="shared" si="280"/>
        <v>0.55000000000000004</v>
      </c>
      <c r="AP589">
        <v>776776</v>
      </c>
      <c r="AS589">
        <v>0.36</v>
      </c>
      <c r="AT589">
        <f t="shared" si="281"/>
        <v>0.36</v>
      </c>
      <c r="BE589">
        <v>776776</v>
      </c>
      <c r="BH589">
        <v>0.54</v>
      </c>
      <c r="BI589">
        <f t="shared" si="282"/>
        <v>0.54</v>
      </c>
      <c r="BT589">
        <v>776776</v>
      </c>
      <c r="BW589">
        <v>0.32</v>
      </c>
      <c r="BX589">
        <f t="shared" si="283"/>
        <v>0.32</v>
      </c>
      <c r="CI589">
        <v>776776</v>
      </c>
      <c r="CL589">
        <v>0.4</v>
      </c>
      <c r="CM589">
        <f t="shared" si="284"/>
        <v>0.4</v>
      </c>
      <c r="CX589">
        <v>776776</v>
      </c>
      <c r="DA589">
        <v>0.42</v>
      </c>
      <c r="DB589">
        <f t="shared" si="285"/>
        <v>0.42</v>
      </c>
      <c r="DM589">
        <v>776776</v>
      </c>
      <c r="DP589">
        <v>0.41</v>
      </c>
      <c r="DQ589">
        <f t="shared" si="286"/>
        <v>0.41</v>
      </c>
      <c r="EB589">
        <v>776776</v>
      </c>
      <c r="EE589">
        <v>0.42</v>
      </c>
      <c r="EF589">
        <f t="shared" si="287"/>
        <v>0.42</v>
      </c>
      <c r="EQ589">
        <v>776776</v>
      </c>
      <c r="ET589">
        <v>0.42</v>
      </c>
      <c r="EU589">
        <f t="shared" si="288"/>
        <v>0.42</v>
      </c>
      <c r="FF589">
        <v>776776</v>
      </c>
      <c r="FI589">
        <v>0.41</v>
      </c>
      <c r="FJ589">
        <f t="shared" si="289"/>
        <v>0.41</v>
      </c>
      <c r="FU589">
        <v>776776</v>
      </c>
      <c r="FX589">
        <v>0.43</v>
      </c>
      <c r="FY589">
        <f t="shared" si="290"/>
        <v>0.43</v>
      </c>
      <c r="GJ589">
        <v>776776</v>
      </c>
      <c r="GM589">
        <v>0.41</v>
      </c>
      <c r="GN589">
        <f t="shared" si="291"/>
        <v>0.41</v>
      </c>
      <c r="GY589">
        <v>776776</v>
      </c>
      <c r="HB589">
        <v>0.42</v>
      </c>
      <c r="HC589">
        <f t="shared" si="292"/>
        <v>0.42</v>
      </c>
      <c r="HN589">
        <v>776776</v>
      </c>
      <c r="HQ589">
        <v>0.47</v>
      </c>
      <c r="HR589">
        <f t="shared" si="293"/>
        <v>0.47</v>
      </c>
      <c r="ID589">
        <v>777138</v>
      </c>
      <c r="IG589">
        <v>0.45</v>
      </c>
      <c r="IH589">
        <f t="shared" si="294"/>
        <v>0.45</v>
      </c>
      <c r="IS589">
        <v>777138</v>
      </c>
      <c r="IV589">
        <v>0.46</v>
      </c>
      <c r="IW589">
        <f t="shared" si="295"/>
        <v>0.46</v>
      </c>
      <c r="JH589">
        <v>777138</v>
      </c>
      <c r="JK589">
        <v>0.47</v>
      </c>
      <c r="JL589">
        <f t="shared" si="296"/>
        <v>0.47</v>
      </c>
      <c r="JW589">
        <v>777138</v>
      </c>
      <c r="JZ589">
        <v>0.42</v>
      </c>
      <c r="KA589">
        <f t="shared" si="297"/>
        <v>0.42</v>
      </c>
      <c r="KL589">
        <v>777138</v>
      </c>
      <c r="KO589">
        <v>0.36</v>
      </c>
      <c r="KP589">
        <f t="shared" si="298"/>
        <v>0.36</v>
      </c>
      <c r="LA589">
        <v>777138</v>
      </c>
      <c r="LD589">
        <v>0.42</v>
      </c>
      <c r="LE589">
        <f t="shared" si="299"/>
        <v>0.42</v>
      </c>
      <c r="LP589">
        <v>777138</v>
      </c>
      <c r="LS589">
        <v>0.45</v>
      </c>
      <c r="LT589">
        <f t="shared" si="300"/>
        <v>0.45</v>
      </c>
      <c r="ME589">
        <v>777138</v>
      </c>
      <c r="MH589">
        <v>0.47</v>
      </c>
      <c r="MI589">
        <f t="shared" si="301"/>
        <v>0.47</v>
      </c>
      <c r="MT589">
        <v>777138</v>
      </c>
      <c r="MW589">
        <v>0.52</v>
      </c>
      <c r="MX589">
        <f t="shared" si="302"/>
        <v>0.52</v>
      </c>
      <c r="NI589">
        <v>777138</v>
      </c>
      <c r="NL589">
        <v>0.41</v>
      </c>
      <c r="NM589">
        <f t="shared" si="303"/>
        <v>0.41</v>
      </c>
      <c r="NX589">
        <v>777138</v>
      </c>
      <c r="OA589">
        <v>0.44</v>
      </c>
      <c r="OB589">
        <f t="shared" si="304"/>
        <v>0.44</v>
      </c>
      <c r="OM589">
        <v>777138</v>
      </c>
      <c r="OP589">
        <v>0.44</v>
      </c>
      <c r="OQ589">
        <f t="shared" si="305"/>
        <v>0.44</v>
      </c>
      <c r="PB589">
        <v>777138</v>
      </c>
      <c r="PE589">
        <v>0.45</v>
      </c>
      <c r="PF589">
        <f t="shared" si="306"/>
        <v>0.45</v>
      </c>
      <c r="PQ589">
        <v>777138</v>
      </c>
      <c r="PT589">
        <v>0.42</v>
      </c>
      <c r="PU589">
        <f t="shared" si="307"/>
        <v>0.42</v>
      </c>
      <c r="QF589">
        <v>777138</v>
      </c>
      <c r="QI589">
        <v>0.45</v>
      </c>
      <c r="QJ589">
        <f t="shared" si="308"/>
        <v>0.45</v>
      </c>
      <c r="QU589">
        <v>777138</v>
      </c>
      <c r="QX589">
        <v>0.42</v>
      </c>
      <c r="QY589">
        <f t="shared" si="309"/>
        <v>0.42</v>
      </c>
    </row>
    <row r="590" spans="12:467" x14ac:dyDescent="0.2">
      <c r="L590">
        <v>776777</v>
      </c>
      <c r="O590">
        <v>0.43</v>
      </c>
      <c r="P590">
        <f t="shared" si="279"/>
        <v>0.43</v>
      </c>
      <c r="AA590">
        <v>776777</v>
      </c>
      <c r="AD590">
        <v>0.49</v>
      </c>
      <c r="AE590">
        <f t="shared" si="280"/>
        <v>0.49</v>
      </c>
      <c r="AP590">
        <v>776777</v>
      </c>
      <c r="AS590">
        <v>0.62</v>
      </c>
      <c r="AT590">
        <f t="shared" si="281"/>
        <v>0.62</v>
      </c>
      <c r="BE590">
        <v>776777</v>
      </c>
      <c r="BH590">
        <v>0.56999999999999995</v>
      </c>
      <c r="BI590">
        <f t="shared" si="282"/>
        <v>0.56999999999999995</v>
      </c>
      <c r="BT590">
        <v>776777</v>
      </c>
      <c r="BW590">
        <v>0.52</v>
      </c>
      <c r="BX590">
        <f t="shared" si="283"/>
        <v>0.52</v>
      </c>
      <c r="CI590">
        <v>776777</v>
      </c>
      <c r="CL590">
        <v>0.44</v>
      </c>
      <c r="CM590">
        <f t="shared" si="284"/>
        <v>0.44</v>
      </c>
      <c r="CX590">
        <v>776777</v>
      </c>
      <c r="DA590">
        <v>0.45</v>
      </c>
      <c r="DB590">
        <f t="shared" si="285"/>
        <v>0.45</v>
      </c>
      <c r="DM590">
        <v>776777</v>
      </c>
      <c r="DP590">
        <v>0.42</v>
      </c>
      <c r="DQ590">
        <f t="shared" si="286"/>
        <v>0.42</v>
      </c>
      <c r="EB590">
        <v>776777</v>
      </c>
      <c r="EE590">
        <v>0.46</v>
      </c>
      <c r="EF590">
        <f t="shared" si="287"/>
        <v>0.46</v>
      </c>
      <c r="EQ590">
        <v>776777</v>
      </c>
      <c r="ET590">
        <v>0.46</v>
      </c>
      <c r="EU590">
        <f t="shared" si="288"/>
        <v>0.46</v>
      </c>
      <c r="FF590">
        <v>776777</v>
      </c>
      <c r="FI590">
        <v>0.45</v>
      </c>
      <c r="FJ590">
        <f t="shared" si="289"/>
        <v>0.45</v>
      </c>
      <c r="FU590">
        <v>776777</v>
      </c>
      <c r="FX590">
        <v>0.46</v>
      </c>
      <c r="FY590">
        <f t="shared" si="290"/>
        <v>0.46</v>
      </c>
      <c r="GJ590">
        <v>776777</v>
      </c>
      <c r="GM590">
        <v>0.43</v>
      </c>
      <c r="GN590">
        <f t="shared" si="291"/>
        <v>0.43</v>
      </c>
      <c r="GY590">
        <v>776777</v>
      </c>
      <c r="HB590">
        <v>0.45</v>
      </c>
      <c r="HC590">
        <f t="shared" si="292"/>
        <v>0.45</v>
      </c>
      <c r="HN590">
        <v>776777</v>
      </c>
      <c r="HQ590">
        <v>0.43</v>
      </c>
      <c r="HR590">
        <f t="shared" si="293"/>
        <v>0.43</v>
      </c>
      <c r="ID590">
        <v>777142</v>
      </c>
      <c r="IG590">
        <v>0.56000000000000005</v>
      </c>
      <c r="IH590">
        <f t="shared" si="294"/>
        <v>0.56000000000000005</v>
      </c>
      <c r="IS590">
        <v>777142</v>
      </c>
      <c r="IV590">
        <v>0.56999999999999995</v>
      </c>
      <c r="IW590">
        <f t="shared" si="295"/>
        <v>0.56999999999999995</v>
      </c>
      <c r="JH590">
        <v>777142</v>
      </c>
      <c r="JK590">
        <v>0.57999999999999996</v>
      </c>
      <c r="JL590">
        <f t="shared" si="296"/>
        <v>0.57999999999999996</v>
      </c>
      <c r="JW590">
        <v>777142</v>
      </c>
      <c r="JZ590">
        <v>0.56999999999999995</v>
      </c>
      <c r="KA590">
        <f t="shared" si="297"/>
        <v>0.56999999999999995</v>
      </c>
      <c r="KL590">
        <v>777142</v>
      </c>
      <c r="KO590">
        <v>0.52</v>
      </c>
      <c r="KP590">
        <f t="shared" si="298"/>
        <v>0.52</v>
      </c>
      <c r="LA590">
        <v>777142</v>
      </c>
      <c r="LD590">
        <v>0.56999999999999995</v>
      </c>
      <c r="LE590">
        <f t="shared" si="299"/>
        <v>0.56999999999999995</v>
      </c>
      <c r="LP590">
        <v>777142</v>
      </c>
      <c r="LS590">
        <v>0.55000000000000004</v>
      </c>
      <c r="LT590">
        <f t="shared" si="300"/>
        <v>0.55000000000000004</v>
      </c>
      <c r="ME590">
        <v>777142</v>
      </c>
      <c r="MH590">
        <v>0.6</v>
      </c>
      <c r="MI590">
        <f t="shared" si="301"/>
        <v>0.6</v>
      </c>
      <c r="MT590">
        <v>777142</v>
      </c>
      <c r="MW590">
        <v>0.66</v>
      </c>
      <c r="MX590">
        <f t="shared" si="302"/>
        <v>0.66</v>
      </c>
      <c r="NI590">
        <v>777142</v>
      </c>
      <c r="NL590">
        <v>0.54</v>
      </c>
      <c r="NM590">
        <f t="shared" si="303"/>
        <v>0.54</v>
      </c>
      <c r="NX590">
        <v>777142</v>
      </c>
      <c r="OA590">
        <v>0.53</v>
      </c>
      <c r="OB590">
        <f t="shared" si="304"/>
        <v>0.53</v>
      </c>
      <c r="OM590">
        <v>777142</v>
      </c>
      <c r="OP590">
        <v>0.56000000000000005</v>
      </c>
      <c r="OQ590">
        <f t="shared" si="305"/>
        <v>0.56000000000000005</v>
      </c>
      <c r="PB590">
        <v>777142</v>
      </c>
      <c r="PE590">
        <v>0.57999999999999996</v>
      </c>
      <c r="PF590">
        <f t="shared" si="306"/>
        <v>0.57999999999999996</v>
      </c>
      <c r="PQ590">
        <v>777142</v>
      </c>
      <c r="PT590">
        <v>0.57999999999999996</v>
      </c>
      <c r="PU590">
        <f t="shared" si="307"/>
        <v>0.57999999999999996</v>
      </c>
      <c r="QF590">
        <v>777142</v>
      </c>
      <c r="QI590">
        <v>0.53</v>
      </c>
      <c r="QJ590">
        <f t="shared" si="308"/>
        <v>0.53</v>
      </c>
      <c r="QU590">
        <v>777142</v>
      </c>
      <c r="QX590">
        <v>0.56000000000000005</v>
      </c>
      <c r="QY590">
        <f t="shared" si="309"/>
        <v>0.56000000000000005</v>
      </c>
    </row>
    <row r="591" spans="12:467" x14ac:dyDescent="0.2">
      <c r="L591">
        <v>776778</v>
      </c>
      <c r="O591">
        <v>0.54</v>
      </c>
      <c r="P591">
        <f t="shared" si="279"/>
        <v>0.54</v>
      </c>
      <c r="AA591">
        <v>776778</v>
      </c>
      <c r="AD591">
        <v>0.54</v>
      </c>
      <c r="AE591">
        <f t="shared" si="280"/>
        <v>0.54</v>
      </c>
      <c r="AP591">
        <v>776778</v>
      </c>
      <c r="AS591">
        <v>0.47</v>
      </c>
      <c r="AT591">
        <f t="shared" si="281"/>
        <v>0.47</v>
      </c>
      <c r="BE591">
        <v>776778</v>
      </c>
      <c r="BH591">
        <v>0.48</v>
      </c>
      <c r="BI591">
        <f t="shared" si="282"/>
        <v>0.48</v>
      </c>
      <c r="BT591">
        <v>776778</v>
      </c>
      <c r="BW591">
        <v>0.61</v>
      </c>
      <c r="BX591">
        <f t="shared" si="283"/>
        <v>0.61</v>
      </c>
      <c r="CI591">
        <v>776778</v>
      </c>
      <c r="CL591">
        <v>0.51</v>
      </c>
      <c r="CM591">
        <f t="shared" si="284"/>
        <v>0.51</v>
      </c>
      <c r="CX591">
        <v>776778</v>
      </c>
      <c r="DA591">
        <v>0.54</v>
      </c>
      <c r="DB591">
        <f t="shared" si="285"/>
        <v>0.54</v>
      </c>
      <c r="DM591">
        <v>776778</v>
      </c>
      <c r="DP591">
        <v>0.54</v>
      </c>
      <c r="DQ591">
        <f t="shared" si="286"/>
        <v>0.54</v>
      </c>
      <c r="EB591">
        <v>776778</v>
      </c>
      <c r="EE591">
        <v>0.55000000000000004</v>
      </c>
      <c r="EF591">
        <f t="shared" si="287"/>
        <v>0.55000000000000004</v>
      </c>
      <c r="EQ591">
        <v>776778</v>
      </c>
      <c r="ET591">
        <v>0.55000000000000004</v>
      </c>
      <c r="EU591">
        <f t="shared" si="288"/>
        <v>0.55000000000000004</v>
      </c>
      <c r="FF591">
        <v>776778</v>
      </c>
      <c r="FI591">
        <v>0.54</v>
      </c>
      <c r="FJ591">
        <f t="shared" si="289"/>
        <v>0.54</v>
      </c>
      <c r="FU591">
        <v>776778</v>
      </c>
      <c r="FX591">
        <v>0.55000000000000004</v>
      </c>
      <c r="FY591">
        <f t="shared" si="290"/>
        <v>0.55000000000000004</v>
      </c>
      <c r="GJ591">
        <v>776778</v>
      </c>
      <c r="GM591">
        <v>0.51</v>
      </c>
      <c r="GN591">
        <f t="shared" si="291"/>
        <v>0.51</v>
      </c>
      <c r="GY591">
        <v>776778</v>
      </c>
      <c r="HB591">
        <v>0.59</v>
      </c>
      <c r="HC591">
        <f t="shared" si="292"/>
        <v>0.59</v>
      </c>
      <c r="HN591">
        <v>776778</v>
      </c>
      <c r="HQ591">
        <v>0.52</v>
      </c>
      <c r="HR591">
        <f t="shared" si="293"/>
        <v>0.52</v>
      </c>
      <c r="ID591">
        <v>777145</v>
      </c>
      <c r="IG591">
        <v>0.51</v>
      </c>
      <c r="IH591">
        <f t="shared" si="294"/>
        <v>0.51</v>
      </c>
      <c r="IS591">
        <v>777145</v>
      </c>
      <c r="IV591">
        <v>0.44</v>
      </c>
      <c r="IW591">
        <f t="shared" si="295"/>
        <v>0.44</v>
      </c>
      <c r="JH591">
        <v>777145</v>
      </c>
      <c r="JK591">
        <v>0.5</v>
      </c>
      <c r="JL591">
        <f t="shared" si="296"/>
        <v>0.5</v>
      </c>
      <c r="JW591">
        <v>777145</v>
      </c>
      <c r="JZ591">
        <v>0.47</v>
      </c>
      <c r="KA591">
        <f t="shared" si="297"/>
        <v>0.47</v>
      </c>
      <c r="KL591">
        <v>777145</v>
      </c>
      <c r="KO591">
        <v>0.53</v>
      </c>
      <c r="KP591">
        <f t="shared" si="298"/>
        <v>0.53</v>
      </c>
      <c r="LA591">
        <v>777145</v>
      </c>
      <c r="LD591">
        <v>0.44</v>
      </c>
      <c r="LE591">
        <f t="shared" si="299"/>
        <v>0.44</v>
      </c>
      <c r="LP591">
        <v>777145</v>
      </c>
      <c r="LS591">
        <v>0.47</v>
      </c>
      <c r="LT591">
        <f t="shared" si="300"/>
        <v>0.47</v>
      </c>
      <c r="ME591">
        <v>777145</v>
      </c>
      <c r="MH591">
        <v>0.46</v>
      </c>
      <c r="MI591">
        <f t="shared" si="301"/>
        <v>0.46</v>
      </c>
      <c r="MT591">
        <v>777145</v>
      </c>
      <c r="MW591">
        <v>0.38</v>
      </c>
      <c r="MX591">
        <f t="shared" si="302"/>
        <v>0.38</v>
      </c>
      <c r="NI591">
        <v>777145</v>
      </c>
      <c r="NL591">
        <v>0.48</v>
      </c>
      <c r="NM591">
        <f t="shared" si="303"/>
        <v>0.48</v>
      </c>
      <c r="NX591">
        <v>777145</v>
      </c>
      <c r="OA591">
        <v>0.51</v>
      </c>
      <c r="OB591">
        <f t="shared" si="304"/>
        <v>0.51</v>
      </c>
      <c r="OM591">
        <v>777145</v>
      </c>
      <c r="OP591">
        <v>0.48</v>
      </c>
      <c r="OQ591">
        <f t="shared" si="305"/>
        <v>0.48</v>
      </c>
      <c r="PB591">
        <v>777145</v>
      </c>
      <c r="PE591">
        <v>0.5</v>
      </c>
      <c r="PF591">
        <f t="shared" si="306"/>
        <v>0.5</v>
      </c>
      <c r="PQ591">
        <v>777145</v>
      </c>
      <c r="PT591">
        <v>0.5</v>
      </c>
      <c r="PU591">
        <f t="shared" si="307"/>
        <v>0.5</v>
      </c>
      <c r="QF591">
        <v>777145</v>
      </c>
      <c r="QI591">
        <v>0.44</v>
      </c>
      <c r="QJ591">
        <f t="shared" si="308"/>
        <v>0.44</v>
      </c>
      <c r="QU591">
        <v>777145</v>
      </c>
      <c r="QX591">
        <v>0.47</v>
      </c>
      <c r="QY591">
        <f t="shared" si="309"/>
        <v>0.47</v>
      </c>
    </row>
    <row r="592" spans="12:467" x14ac:dyDescent="0.2">
      <c r="L592">
        <v>776746</v>
      </c>
      <c r="O592">
        <v>0.56000000000000005</v>
      </c>
      <c r="P592">
        <f t="shared" si="279"/>
        <v>0.56000000000000005</v>
      </c>
      <c r="AA592">
        <v>776746</v>
      </c>
      <c r="AD592">
        <v>0.45</v>
      </c>
      <c r="AE592">
        <f t="shared" si="280"/>
        <v>0.45</v>
      </c>
      <c r="AP592">
        <v>776746</v>
      </c>
      <c r="AS592">
        <v>0.71</v>
      </c>
      <c r="AT592">
        <f t="shared" si="281"/>
        <v>0.71</v>
      </c>
      <c r="BE592">
        <v>776746</v>
      </c>
      <c r="BH592">
        <v>0.59</v>
      </c>
      <c r="BI592">
        <f t="shared" si="282"/>
        <v>0.59</v>
      </c>
      <c r="BT592">
        <v>776746</v>
      </c>
      <c r="BW592">
        <v>0.62</v>
      </c>
      <c r="BX592">
        <f t="shared" si="283"/>
        <v>0.62</v>
      </c>
      <c r="CI592">
        <v>776746</v>
      </c>
      <c r="CL592">
        <v>0.56999999999999995</v>
      </c>
      <c r="CM592">
        <f t="shared" si="284"/>
        <v>0.56999999999999995</v>
      </c>
      <c r="CX592">
        <v>776746</v>
      </c>
      <c r="DA592">
        <v>0.56000000000000005</v>
      </c>
      <c r="DB592">
        <f t="shared" si="285"/>
        <v>0.56000000000000005</v>
      </c>
      <c r="DM592">
        <v>776746</v>
      </c>
      <c r="DP592">
        <v>0.54</v>
      </c>
      <c r="DQ592">
        <f t="shared" si="286"/>
        <v>0.54</v>
      </c>
      <c r="EB592">
        <v>776746</v>
      </c>
      <c r="EE592">
        <v>0.56000000000000005</v>
      </c>
      <c r="EF592">
        <f t="shared" si="287"/>
        <v>0.56000000000000005</v>
      </c>
      <c r="EQ592">
        <v>776746</v>
      </c>
      <c r="ET592">
        <v>0.56000000000000005</v>
      </c>
      <c r="EU592">
        <f t="shared" si="288"/>
        <v>0.56000000000000005</v>
      </c>
      <c r="FF592">
        <v>776746</v>
      </c>
      <c r="FI592">
        <v>0.56000000000000005</v>
      </c>
      <c r="FJ592">
        <f t="shared" si="289"/>
        <v>0.56000000000000005</v>
      </c>
      <c r="FU592">
        <v>776746</v>
      </c>
      <c r="FX592">
        <v>0.55000000000000004</v>
      </c>
      <c r="FY592">
        <f t="shared" si="290"/>
        <v>0.55000000000000004</v>
      </c>
      <c r="GJ592">
        <v>776746</v>
      </c>
      <c r="GM592">
        <v>0.55000000000000004</v>
      </c>
      <c r="GN592">
        <f t="shared" si="291"/>
        <v>0.55000000000000004</v>
      </c>
      <c r="GY592">
        <v>776746</v>
      </c>
      <c r="HB592">
        <v>0.59</v>
      </c>
      <c r="HC592">
        <f t="shared" si="292"/>
        <v>0.59</v>
      </c>
      <c r="HN592">
        <v>776746</v>
      </c>
      <c r="HQ592">
        <v>0.62</v>
      </c>
      <c r="HR592">
        <f t="shared" si="293"/>
        <v>0.62</v>
      </c>
      <c r="ID592">
        <v>777115</v>
      </c>
      <c r="IG592">
        <v>0.51</v>
      </c>
      <c r="IH592">
        <f t="shared" si="294"/>
        <v>0.51</v>
      </c>
      <c r="IS592">
        <v>777115</v>
      </c>
      <c r="IV592">
        <v>0.51</v>
      </c>
      <c r="IW592">
        <f t="shared" si="295"/>
        <v>0.51</v>
      </c>
      <c r="JH592">
        <v>777115</v>
      </c>
      <c r="JK592">
        <v>0.51</v>
      </c>
      <c r="JL592">
        <f t="shared" si="296"/>
        <v>0.51</v>
      </c>
      <c r="JW592">
        <v>777115</v>
      </c>
      <c r="JZ592">
        <v>0.51</v>
      </c>
      <c r="KA592">
        <f t="shared" si="297"/>
        <v>0.51</v>
      </c>
      <c r="KL592">
        <v>777115</v>
      </c>
      <c r="KO592">
        <v>0.55000000000000004</v>
      </c>
      <c r="KP592">
        <f t="shared" si="298"/>
        <v>0.55000000000000004</v>
      </c>
      <c r="LA592">
        <v>777115</v>
      </c>
      <c r="LD592">
        <v>0.52</v>
      </c>
      <c r="LE592">
        <f t="shared" si="299"/>
        <v>0.52</v>
      </c>
      <c r="LP592">
        <v>777115</v>
      </c>
      <c r="LS592">
        <v>0.52</v>
      </c>
      <c r="LT592">
        <f t="shared" si="300"/>
        <v>0.52</v>
      </c>
      <c r="ME592">
        <v>777115</v>
      </c>
      <c r="MH592">
        <v>0.5</v>
      </c>
      <c r="MI592">
        <f t="shared" si="301"/>
        <v>0.5</v>
      </c>
      <c r="MT592">
        <v>777115</v>
      </c>
      <c r="MW592">
        <v>0.52</v>
      </c>
      <c r="MX592">
        <f t="shared" si="302"/>
        <v>0.52</v>
      </c>
      <c r="NI592">
        <v>777115</v>
      </c>
      <c r="NL592">
        <v>0.51</v>
      </c>
      <c r="NM592">
        <f t="shared" si="303"/>
        <v>0.51</v>
      </c>
      <c r="NX592">
        <v>777115</v>
      </c>
      <c r="OA592">
        <v>0.52</v>
      </c>
      <c r="OB592">
        <f t="shared" si="304"/>
        <v>0.52</v>
      </c>
      <c r="OM592">
        <v>777115</v>
      </c>
      <c r="OP592">
        <v>0.51</v>
      </c>
      <c r="OQ592">
        <f t="shared" si="305"/>
        <v>0.51</v>
      </c>
      <c r="PB592">
        <v>777115</v>
      </c>
      <c r="PE592">
        <v>0.53</v>
      </c>
      <c r="PF592">
        <f t="shared" si="306"/>
        <v>0.53</v>
      </c>
      <c r="PQ592">
        <v>777115</v>
      </c>
      <c r="PT592">
        <v>0.54</v>
      </c>
      <c r="PU592">
        <f t="shared" si="307"/>
        <v>0.54</v>
      </c>
      <c r="QF592">
        <v>777115</v>
      </c>
      <c r="QI592">
        <v>0.5</v>
      </c>
      <c r="QJ592">
        <f t="shared" si="308"/>
        <v>0.5</v>
      </c>
      <c r="QU592">
        <v>777115</v>
      </c>
      <c r="QX592">
        <v>0.51</v>
      </c>
      <c r="QY592">
        <f t="shared" si="309"/>
        <v>0.51</v>
      </c>
    </row>
    <row r="593" spans="12:467" x14ac:dyDescent="0.2">
      <c r="L593">
        <v>776749</v>
      </c>
      <c r="O593">
        <v>0.39</v>
      </c>
      <c r="P593">
        <f t="shared" si="279"/>
        <v>0.39</v>
      </c>
      <c r="AA593">
        <v>776749</v>
      </c>
      <c r="AD593">
        <v>0.37</v>
      </c>
      <c r="AE593">
        <f t="shared" si="280"/>
        <v>0.37</v>
      </c>
      <c r="AP593">
        <v>776749</v>
      </c>
      <c r="AS593">
        <v>0.53</v>
      </c>
      <c r="AT593">
        <f t="shared" si="281"/>
        <v>0.53</v>
      </c>
      <c r="BE593">
        <v>776749</v>
      </c>
      <c r="BH593">
        <v>0.44</v>
      </c>
      <c r="BI593">
        <f t="shared" si="282"/>
        <v>0.44</v>
      </c>
      <c r="BT593">
        <v>776749</v>
      </c>
      <c r="BW593">
        <v>0.36</v>
      </c>
      <c r="BX593">
        <f t="shared" si="283"/>
        <v>0.36</v>
      </c>
      <c r="CI593">
        <v>776749</v>
      </c>
      <c r="CL593">
        <v>0.41</v>
      </c>
      <c r="CM593">
        <f t="shared" si="284"/>
        <v>0.41</v>
      </c>
      <c r="CX593">
        <v>776749</v>
      </c>
      <c r="DA593">
        <v>0.42</v>
      </c>
      <c r="DB593">
        <f t="shared" si="285"/>
        <v>0.42</v>
      </c>
      <c r="DM593">
        <v>776749</v>
      </c>
      <c r="DP593">
        <v>0.4</v>
      </c>
      <c r="DQ593">
        <f t="shared" si="286"/>
        <v>0.4</v>
      </c>
      <c r="EB593">
        <v>776749</v>
      </c>
      <c r="EE593">
        <v>0.4</v>
      </c>
      <c r="EF593">
        <f t="shared" si="287"/>
        <v>0.4</v>
      </c>
      <c r="EQ593">
        <v>776749</v>
      </c>
      <c r="ET593">
        <v>0.4</v>
      </c>
      <c r="EU593">
        <f t="shared" si="288"/>
        <v>0.4</v>
      </c>
      <c r="FF593">
        <v>776749</v>
      </c>
      <c r="FI593">
        <v>0.44</v>
      </c>
      <c r="FJ593">
        <f t="shared" si="289"/>
        <v>0.44</v>
      </c>
      <c r="FU593">
        <v>776749</v>
      </c>
      <c r="FX593">
        <v>0.42</v>
      </c>
      <c r="FY593">
        <f t="shared" si="290"/>
        <v>0.42</v>
      </c>
      <c r="GJ593">
        <v>776749</v>
      </c>
      <c r="GM593">
        <v>0.41</v>
      </c>
      <c r="GN593">
        <f t="shared" si="291"/>
        <v>0.41</v>
      </c>
      <c r="GY593">
        <v>776749</v>
      </c>
      <c r="HB593">
        <v>0.42</v>
      </c>
      <c r="HC593">
        <f t="shared" si="292"/>
        <v>0.42</v>
      </c>
      <c r="HN593">
        <v>776749</v>
      </c>
      <c r="HQ593">
        <v>0.37</v>
      </c>
      <c r="HR593">
        <f t="shared" si="293"/>
        <v>0.37</v>
      </c>
      <c r="ID593">
        <v>777116</v>
      </c>
      <c r="IG593">
        <v>0.42</v>
      </c>
      <c r="IH593">
        <f t="shared" si="294"/>
        <v>0.42</v>
      </c>
      <c r="IS593">
        <v>777116</v>
      </c>
      <c r="IV593">
        <v>0.45</v>
      </c>
      <c r="IW593">
        <f t="shared" si="295"/>
        <v>0.45</v>
      </c>
      <c r="JH593">
        <v>777116</v>
      </c>
      <c r="JK593">
        <v>0.47</v>
      </c>
      <c r="JL593">
        <f t="shared" si="296"/>
        <v>0.47</v>
      </c>
      <c r="JW593">
        <v>777116</v>
      </c>
      <c r="JZ593">
        <v>0.46</v>
      </c>
      <c r="KA593">
        <f t="shared" si="297"/>
        <v>0.46</v>
      </c>
      <c r="KL593">
        <v>777116</v>
      </c>
      <c r="KO593">
        <v>0.49</v>
      </c>
      <c r="KP593">
        <f t="shared" si="298"/>
        <v>0.49</v>
      </c>
      <c r="LA593">
        <v>777116</v>
      </c>
      <c r="LD593">
        <v>0.48</v>
      </c>
      <c r="LE593">
        <f t="shared" si="299"/>
        <v>0.48</v>
      </c>
      <c r="LP593">
        <v>777116</v>
      </c>
      <c r="LS593">
        <v>0.46</v>
      </c>
      <c r="LT593">
        <f t="shared" si="300"/>
        <v>0.46</v>
      </c>
      <c r="ME593">
        <v>777116</v>
      </c>
      <c r="MH593">
        <v>0.47</v>
      </c>
      <c r="MI593">
        <f t="shared" si="301"/>
        <v>0.47</v>
      </c>
      <c r="MT593">
        <v>777116</v>
      </c>
      <c r="MW593">
        <v>0.49</v>
      </c>
      <c r="MX593">
        <f t="shared" si="302"/>
        <v>0.49</v>
      </c>
      <c r="NI593">
        <v>777116</v>
      </c>
      <c r="NL593">
        <v>0.46</v>
      </c>
      <c r="NM593">
        <f t="shared" si="303"/>
        <v>0.46</v>
      </c>
      <c r="NX593">
        <v>777116</v>
      </c>
      <c r="OA593">
        <v>0.52</v>
      </c>
      <c r="OB593">
        <f t="shared" si="304"/>
        <v>0.52</v>
      </c>
      <c r="OM593">
        <v>777116</v>
      </c>
      <c r="OP593">
        <v>0.45</v>
      </c>
      <c r="OQ593">
        <f t="shared" si="305"/>
        <v>0.45</v>
      </c>
      <c r="PB593">
        <v>777116</v>
      </c>
      <c r="PE593">
        <v>0.46</v>
      </c>
      <c r="PF593">
        <f t="shared" si="306"/>
        <v>0.46</v>
      </c>
      <c r="PQ593">
        <v>777116</v>
      </c>
      <c r="PT593">
        <v>0.49</v>
      </c>
      <c r="PU593">
        <f t="shared" si="307"/>
        <v>0.49</v>
      </c>
      <c r="QF593">
        <v>777116</v>
      </c>
      <c r="QI593">
        <v>0.49</v>
      </c>
      <c r="QJ593">
        <f t="shared" si="308"/>
        <v>0.49</v>
      </c>
      <c r="QU593">
        <v>777116</v>
      </c>
      <c r="QX593">
        <v>0.47</v>
      </c>
      <c r="QY593">
        <f t="shared" si="309"/>
        <v>0.47</v>
      </c>
    </row>
    <row r="594" spans="12:467" x14ac:dyDescent="0.2">
      <c r="L594">
        <v>776751</v>
      </c>
      <c r="O594">
        <v>0.45</v>
      </c>
      <c r="P594">
        <f t="shared" si="279"/>
        <v>0.45</v>
      </c>
      <c r="AA594">
        <v>776751</v>
      </c>
      <c r="AD594">
        <v>0.66</v>
      </c>
      <c r="AE594">
        <f t="shared" si="280"/>
        <v>0.66</v>
      </c>
      <c r="AP594">
        <v>776751</v>
      </c>
      <c r="AS594">
        <v>0.67</v>
      </c>
      <c r="AT594">
        <f t="shared" si="281"/>
        <v>0.67</v>
      </c>
      <c r="BE594">
        <v>776751</v>
      </c>
      <c r="BH594">
        <v>0.52</v>
      </c>
      <c r="BI594">
        <f t="shared" si="282"/>
        <v>0.52</v>
      </c>
      <c r="BT594">
        <v>776751</v>
      </c>
      <c r="BW594">
        <v>0.5</v>
      </c>
      <c r="BX594">
        <f t="shared" si="283"/>
        <v>0.5</v>
      </c>
      <c r="CI594">
        <v>776751</v>
      </c>
      <c r="CL594">
        <v>0.49</v>
      </c>
      <c r="CM594">
        <f t="shared" si="284"/>
        <v>0.49</v>
      </c>
      <c r="CX594">
        <v>776751</v>
      </c>
      <c r="DA594">
        <v>0.48</v>
      </c>
      <c r="DB594">
        <f t="shared" si="285"/>
        <v>0.48</v>
      </c>
      <c r="DM594">
        <v>776751</v>
      </c>
      <c r="DP594">
        <v>0.45</v>
      </c>
      <c r="DQ594">
        <f t="shared" si="286"/>
        <v>0.45</v>
      </c>
      <c r="EB594">
        <v>776751</v>
      </c>
      <c r="EE594">
        <v>0.5</v>
      </c>
      <c r="EF594">
        <f t="shared" si="287"/>
        <v>0.5</v>
      </c>
      <c r="EQ594">
        <v>776751</v>
      </c>
      <c r="ET594">
        <v>0.5</v>
      </c>
      <c r="EU594">
        <f t="shared" si="288"/>
        <v>0.5</v>
      </c>
      <c r="FF594">
        <v>776751</v>
      </c>
      <c r="FI594">
        <v>0.49</v>
      </c>
      <c r="FJ594">
        <f t="shared" si="289"/>
        <v>0.49</v>
      </c>
      <c r="FU594">
        <v>776751</v>
      </c>
      <c r="FX594">
        <v>0.49</v>
      </c>
      <c r="FY594">
        <f t="shared" si="290"/>
        <v>0.49</v>
      </c>
      <c r="GJ594">
        <v>776751</v>
      </c>
      <c r="GM594">
        <v>0.44</v>
      </c>
      <c r="GN594">
        <f t="shared" si="291"/>
        <v>0.44</v>
      </c>
      <c r="GY594">
        <v>776751</v>
      </c>
      <c r="HB594">
        <v>0.5</v>
      </c>
      <c r="HC594">
        <f t="shared" si="292"/>
        <v>0.5</v>
      </c>
      <c r="HN594">
        <v>776751</v>
      </c>
      <c r="HQ594">
        <v>0.53</v>
      </c>
      <c r="HR594">
        <f t="shared" si="293"/>
        <v>0.53</v>
      </c>
      <c r="ID594">
        <v>777117</v>
      </c>
      <c r="IG594">
        <v>0.45</v>
      </c>
      <c r="IH594">
        <f t="shared" si="294"/>
        <v>0.45</v>
      </c>
      <c r="IS594">
        <v>777117</v>
      </c>
      <c r="IV594">
        <v>0.46</v>
      </c>
      <c r="IW594">
        <f t="shared" si="295"/>
        <v>0.46</v>
      </c>
      <c r="JH594">
        <v>777117</v>
      </c>
      <c r="JK594">
        <v>0.42</v>
      </c>
      <c r="JL594">
        <f t="shared" si="296"/>
        <v>0.42</v>
      </c>
      <c r="JW594">
        <v>777117</v>
      </c>
      <c r="JZ594">
        <v>0.43</v>
      </c>
      <c r="KA594">
        <f t="shared" si="297"/>
        <v>0.43</v>
      </c>
      <c r="KL594">
        <v>777117</v>
      </c>
      <c r="KO594">
        <v>0.41</v>
      </c>
      <c r="KP594">
        <f t="shared" si="298"/>
        <v>0.41</v>
      </c>
      <c r="LA594">
        <v>777117</v>
      </c>
      <c r="LD594">
        <v>0.43</v>
      </c>
      <c r="LE594">
        <f t="shared" si="299"/>
        <v>0.43</v>
      </c>
      <c r="LP594">
        <v>777117</v>
      </c>
      <c r="LS594">
        <v>0.41</v>
      </c>
      <c r="LT594">
        <f t="shared" si="300"/>
        <v>0.41</v>
      </c>
      <c r="ME594">
        <v>777117</v>
      </c>
      <c r="MH594">
        <v>0.39</v>
      </c>
      <c r="MI594">
        <f t="shared" si="301"/>
        <v>0.39</v>
      </c>
      <c r="MT594">
        <v>777117</v>
      </c>
      <c r="MW594">
        <v>0.38</v>
      </c>
      <c r="MX594">
        <f t="shared" si="302"/>
        <v>0.38</v>
      </c>
      <c r="NI594">
        <v>777117</v>
      </c>
      <c r="NL594">
        <v>0.44</v>
      </c>
      <c r="NM594">
        <f t="shared" si="303"/>
        <v>0.44</v>
      </c>
      <c r="NX594">
        <v>777117</v>
      </c>
      <c r="OA594">
        <v>0.45</v>
      </c>
      <c r="OB594">
        <f t="shared" si="304"/>
        <v>0.45</v>
      </c>
      <c r="OM594">
        <v>777117</v>
      </c>
      <c r="OP594">
        <v>0.42</v>
      </c>
      <c r="OQ594">
        <f t="shared" si="305"/>
        <v>0.42</v>
      </c>
      <c r="PB594">
        <v>777117</v>
      </c>
      <c r="PE594">
        <v>0.43</v>
      </c>
      <c r="PF594">
        <f t="shared" si="306"/>
        <v>0.43</v>
      </c>
      <c r="PQ594">
        <v>777117</v>
      </c>
      <c r="PT594">
        <v>0.42</v>
      </c>
      <c r="PU594">
        <f t="shared" si="307"/>
        <v>0.42</v>
      </c>
      <c r="QF594">
        <v>777117</v>
      </c>
      <c r="QI594">
        <v>0.46</v>
      </c>
      <c r="QJ594">
        <f t="shared" si="308"/>
        <v>0.46</v>
      </c>
      <c r="QU594">
        <v>777117</v>
      </c>
      <c r="QX594">
        <v>0.4</v>
      </c>
      <c r="QY594">
        <f t="shared" si="309"/>
        <v>0.4</v>
      </c>
    </row>
    <row r="595" spans="12:467" x14ac:dyDescent="0.2">
      <c r="L595">
        <v>776753</v>
      </c>
      <c r="O595">
        <v>0.56000000000000005</v>
      </c>
      <c r="P595">
        <f t="shared" si="279"/>
        <v>0.56000000000000005</v>
      </c>
      <c r="AA595">
        <v>776753</v>
      </c>
      <c r="AD595">
        <v>0.47</v>
      </c>
      <c r="AE595">
        <f t="shared" si="280"/>
        <v>0.47</v>
      </c>
      <c r="AP595">
        <v>776753</v>
      </c>
      <c r="AS595">
        <v>0.41</v>
      </c>
      <c r="AT595">
        <f t="shared" si="281"/>
        <v>0.41</v>
      </c>
      <c r="BE595">
        <v>776753</v>
      </c>
      <c r="BH595">
        <v>0.52</v>
      </c>
      <c r="BI595">
        <f t="shared" si="282"/>
        <v>0.52</v>
      </c>
      <c r="BT595">
        <v>776753</v>
      </c>
      <c r="BW595">
        <v>0.5</v>
      </c>
      <c r="BX595">
        <f t="shared" si="283"/>
        <v>0.5</v>
      </c>
      <c r="CI595">
        <v>776753</v>
      </c>
      <c r="CL595">
        <v>0.52</v>
      </c>
      <c r="CM595">
        <f t="shared" si="284"/>
        <v>0.52</v>
      </c>
      <c r="CX595">
        <v>776753</v>
      </c>
      <c r="DA595">
        <v>0.54</v>
      </c>
      <c r="DB595">
        <f t="shared" si="285"/>
        <v>0.54</v>
      </c>
      <c r="DM595">
        <v>776753</v>
      </c>
      <c r="DP595">
        <v>0.56000000000000005</v>
      </c>
      <c r="DQ595">
        <f t="shared" si="286"/>
        <v>0.56000000000000005</v>
      </c>
      <c r="EB595">
        <v>776753</v>
      </c>
      <c r="EE595">
        <v>0.56999999999999995</v>
      </c>
      <c r="EF595">
        <f t="shared" si="287"/>
        <v>0.56999999999999995</v>
      </c>
      <c r="EQ595">
        <v>776753</v>
      </c>
      <c r="ET595">
        <v>0.56999999999999995</v>
      </c>
      <c r="EU595">
        <f t="shared" si="288"/>
        <v>0.56999999999999995</v>
      </c>
      <c r="FF595">
        <v>776753</v>
      </c>
      <c r="FI595">
        <v>0.55000000000000004</v>
      </c>
      <c r="FJ595">
        <f t="shared" si="289"/>
        <v>0.55000000000000004</v>
      </c>
      <c r="FU595">
        <v>776753</v>
      </c>
      <c r="FX595">
        <v>0.55000000000000004</v>
      </c>
      <c r="FY595">
        <f t="shared" si="290"/>
        <v>0.55000000000000004</v>
      </c>
      <c r="GJ595">
        <v>776753</v>
      </c>
      <c r="GM595">
        <v>0.53</v>
      </c>
      <c r="GN595">
        <f t="shared" si="291"/>
        <v>0.53</v>
      </c>
      <c r="GY595">
        <v>776753</v>
      </c>
      <c r="HB595">
        <v>0.57999999999999996</v>
      </c>
      <c r="HC595">
        <f t="shared" si="292"/>
        <v>0.57999999999999996</v>
      </c>
      <c r="HN595">
        <v>776753</v>
      </c>
      <c r="HQ595">
        <v>0.55000000000000004</v>
      </c>
      <c r="HR595">
        <f t="shared" si="293"/>
        <v>0.55000000000000004</v>
      </c>
      <c r="ID595">
        <v>777119</v>
      </c>
      <c r="IG595">
        <v>0.48</v>
      </c>
      <c r="IH595">
        <f t="shared" si="294"/>
        <v>0.48</v>
      </c>
      <c r="IS595">
        <v>777119</v>
      </c>
      <c r="IV595">
        <v>0.44</v>
      </c>
      <c r="IW595">
        <f t="shared" si="295"/>
        <v>0.44</v>
      </c>
      <c r="JH595">
        <v>777119</v>
      </c>
      <c r="JK595">
        <v>0.45</v>
      </c>
      <c r="JL595">
        <f t="shared" si="296"/>
        <v>0.45</v>
      </c>
      <c r="JW595">
        <v>777119</v>
      </c>
      <c r="JZ595">
        <v>0.43</v>
      </c>
      <c r="KA595">
        <f t="shared" si="297"/>
        <v>0.43</v>
      </c>
      <c r="KL595">
        <v>777119</v>
      </c>
      <c r="KO595">
        <v>0.4</v>
      </c>
      <c r="KP595">
        <f t="shared" si="298"/>
        <v>0.4</v>
      </c>
      <c r="LA595">
        <v>777119</v>
      </c>
      <c r="LD595">
        <v>0.46</v>
      </c>
      <c r="LE595">
        <f t="shared" si="299"/>
        <v>0.46</v>
      </c>
      <c r="LP595">
        <v>777119</v>
      </c>
      <c r="LS595">
        <v>0.42</v>
      </c>
      <c r="LT595">
        <f t="shared" si="300"/>
        <v>0.42</v>
      </c>
      <c r="ME595">
        <v>777119</v>
      </c>
      <c r="MH595">
        <v>0.44</v>
      </c>
      <c r="MI595">
        <f t="shared" si="301"/>
        <v>0.44</v>
      </c>
      <c r="MT595">
        <v>777119</v>
      </c>
      <c r="MW595">
        <v>0.39</v>
      </c>
      <c r="MX595">
        <f t="shared" si="302"/>
        <v>0.39</v>
      </c>
      <c r="NI595">
        <v>777119</v>
      </c>
      <c r="NL595">
        <v>0.43</v>
      </c>
      <c r="NM595">
        <f t="shared" si="303"/>
        <v>0.43</v>
      </c>
      <c r="NX595">
        <v>777119</v>
      </c>
      <c r="OA595">
        <v>0.48</v>
      </c>
      <c r="OB595">
        <f t="shared" si="304"/>
        <v>0.48</v>
      </c>
      <c r="OM595">
        <v>777119</v>
      </c>
      <c r="OP595">
        <v>0.46</v>
      </c>
      <c r="OQ595">
        <f t="shared" si="305"/>
        <v>0.46</v>
      </c>
      <c r="PB595">
        <v>777119</v>
      </c>
      <c r="PE595">
        <v>0.46</v>
      </c>
      <c r="PF595">
        <f t="shared" si="306"/>
        <v>0.46</v>
      </c>
      <c r="PQ595">
        <v>777119</v>
      </c>
      <c r="PT595">
        <v>0.45</v>
      </c>
      <c r="PU595">
        <f t="shared" si="307"/>
        <v>0.45</v>
      </c>
      <c r="QF595">
        <v>777119</v>
      </c>
      <c r="QI595">
        <v>0.41</v>
      </c>
      <c r="QJ595">
        <f t="shared" si="308"/>
        <v>0.41</v>
      </c>
      <c r="QU595">
        <v>777119</v>
      </c>
      <c r="QX595">
        <v>0.42</v>
      </c>
      <c r="QY595">
        <f t="shared" si="309"/>
        <v>0.42</v>
      </c>
    </row>
    <row r="596" spans="12:467" x14ac:dyDescent="0.2">
      <c r="L596">
        <v>776754</v>
      </c>
      <c r="O596">
        <v>0.42</v>
      </c>
      <c r="P596">
        <f t="shared" si="279"/>
        <v>0.42</v>
      </c>
      <c r="AA596">
        <v>776754</v>
      </c>
      <c r="AD596">
        <v>0.36</v>
      </c>
      <c r="AE596">
        <f t="shared" si="280"/>
        <v>0.36</v>
      </c>
      <c r="AP596">
        <v>776754</v>
      </c>
      <c r="AS596">
        <v>0.42</v>
      </c>
      <c r="AT596">
        <f t="shared" si="281"/>
        <v>0.42</v>
      </c>
      <c r="BE596">
        <v>776754</v>
      </c>
      <c r="BH596">
        <v>0.37</v>
      </c>
      <c r="BI596">
        <f t="shared" si="282"/>
        <v>0.37</v>
      </c>
      <c r="BT596">
        <v>776754</v>
      </c>
      <c r="BW596">
        <v>0.38</v>
      </c>
      <c r="BX596">
        <f t="shared" si="283"/>
        <v>0.38</v>
      </c>
      <c r="CI596">
        <v>776754</v>
      </c>
      <c r="CL596">
        <v>0.4</v>
      </c>
      <c r="CM596">
        <f t="shared" si="284"/>
        <v>0.4</v>
      </c>
      <c r="CX596">
        <v>776754</v>
      </c>
      <c r="DA596">
        <v>0.36</v>
      </c>
      <c r="DB596">
        <f t="shared" si="285"/>
        <v>0.36</v>
      </c>
      <c r="DM596">
        <v>776754</v>
      </c>
      <c r="DP596">
        <v>0.4</v>
      </c>
      <c r="DQ596">
        <f t="shared" si="286"/>
        <v>0.4</v>
      </c>
      <c r="EB596">
        <v>776754</v>
      </c>
      <c r="EE596">
        <v>0.41</v>
      </c>
      <c r="EF596">
        <f t="shared" si="287"/>
        <v>0.41</v>
      </c>
      <c r="EQ596">
        <v>776754</v>
      </c>
      <c r="ET596">
        <v>0.41</v>
      </c>
      <c r="EU596">
        <f t="shared" si="288"/>
        <v>0.41</v>
      </c>
      <c r="FF596">
        <v>776754</v>
      </c>
      <c r="FI596">
        <v>0.42</v>
      </c>
      <c r="FJ596">
        <f t="shared" si="289"/>
        <v>0.42</v>
      </c>
      <c r="FU596">
        <v>776754</v>
      </c>
      <c r="FX596">
        <v>0.41</v>
      </c>
      <c r="FY596">
        <f t="shared" si="290"/>
        <v>0.41</v>
      </c>
      <c r="GJ596">
        <v>776754</v>
      </c>
      <c r="GM596">
        <v>0.39</v>
      </c>
      <c r="GN596">
        <f t="shared" si="291"/>
        <v>0.39</v>
      </c>
      <c r="GY596">
        <v>776754</v>
      </c>
      <c r="HB596">
        <v>0.41</v>
      </c>
      <c r="HC596">
        <f t="shared" si="292"/>
        <v>0.41</v>
      </c>
      <c r="HN596">
        <v>776754</v>
      </c>
      <c r="HQ596">
        <v>0.36</v>
      </c>
      <c r="HR596">
        <f t="shared" si="293"/>
        <v>0.36</v>
      </c>
      <c r="ID596">
        <v>777120</v>
      </c>
      <c r="IG596">
        <v>0.44</v>
      </c>
      <c r="IH596">
        <f t="shared" si="294"/>
        <v>0.44</v>
      </c>
      <c r="IS596">
        <v>777120</v>
      </c>
      <c r="IV596">
        <v>0.39</v>
      </c>
      <c r="IW596">
        <f t="shared" si="295"/>
        <v>0.39</v>
      </c>
      <c r="JH596">
        <v>777120</v>
      </c>
      <c r="JK596">
        <v>0.45</v>
      </c>
      <c r="JL596">
        <f t="shared" si="296"/>
        <v>0.45</v>
      </c>
      <c r="JW596">
        <v>777120</v>
      </c>
      <c r="JZ596">
        <v>0.43</v>
      </c>
      <c r="KA596">
        <f t="shared" si="297"/>
        <v>0.43</v>
      </c>
      <c r="KL596">
        <v>777120</v>
      </c>
      <c r="KO596">
        <v>0.43</v>
      </c>
      <c r="KP596">
        <f t="shared" si="298"/>
        <v>0.43</v>
      </c>
      <c r="LA596">
        <v>777120</v>
      </c>
      <c r="LD596">
        <v>0.42</v>
      </c>
      <c r="LE596">
        <f t="shared" si="299"/>
        <v>0.42</v>
      </c>
      <c r="LP596">
        <v>777120</v>
      </c>
      <c r="LS596">
        <v>0.42</v>
      </c>
      <c r="LT596">
        <f t="shared" si="300"/>
        <v>0.42</v>
      </c>
      <c r="ME596">
        <v>777120</v>
      </c>
      <c r="MH596">
        <v>0.48</v>
      </c>
      <c r="MI596">
        <f t="shared" si="301"/>
        <v>0.48</v>
      </c>
      <c r="MT596">
        <v>777120</v>
      </c>
      <c r="MW596">
        <v>0.47</v>
      </c>
      <c r="MX596">
        <f t="shared" si="302"/>
        <v>0.47</v>
      </c>
      <c r="NI596">
        <v>777120</v>
      </c>
      <c r="NL596">
        <v>0.4</v>
      </c>
      <c r="NM596">
        <f t="shared" si="303"/>
        <v>0.4</v>
      </c>
      <c r="NX596">
        <v>777120</v>
      </c>
      <c r="OA596">
        <v>0.41</v>
      </c>
      <c r="OB596">
        <f t="shared" si="304"/>
        <v>0.41</v>
      </c>
      <c r="OM596">
        <v>777120</v>
      </c>
      <c r="OP596">
        <v>0.42</v>
      </c>
      <c r="OQ596">
        <f t="shared" si="305"/>
        <v>0.42</v>
      </c>
      <c r="PB596">
        <v>777120</v>
      </c>
      <c r="PE596">
        <v>0.45</v>
      </c>
      <c r="PF596">
        <f t="shared" si="306"/>
        <v>0.45</v>
      </c>
      <c r="PQ596">
        <v>777120</v>
      </c>
      <c r="PT596">
        <v>0.43</v>
      </c>
      <c r="PU596">
        <f t="shared" si="307"/>
        <v>0.43</v>
      </c>
      <c r="QF596">
        <v>777120</v>
      </c>
      <c r="QI596">
        <v>0.37</v>
      </c>
      <c r="QJ596">
        <f t="shared" si="308"/>
        <v>0.37</v>
      </c>
      <c r="QU596">
        <v>777120</v>
      </c>
      <c r="QX596">
        <v>0.42</v>
      </c>
      <c r="QY596">
        <f t="shared" si="309"/>
        <v>0.42</v>
      </c>
    </row>
    <row r="597" spans="12:467" x14ac:dyDescent="0.2">
      <c r="L597">
        <v>776757</v>
      </c>
      <c r="O597">
        <v>0.56999999999999995</v>
      </c>
      <c r="P597">
        <f t="shared" si="279"/>
        <v>0.56999999999999995</v>
      </c>
      <c r="AA597">
        <v>776757</v>
      </c>
      <c r="AD597">
        <v>0.48</v>
      </c>
      <c r="AE597">
        <f t="shared" si="280"/>
        <v>0.48</v>
      </c>
      <c r="AP597">
        <v>776757</v>
      </c>
      <c r="AS597">
        <v>0.53</v>
      </c>
      <c r="AT597">
        <f t="shared" si="281"/>
        <v>0.53</v>
      </c>
      <c r="BE597">
        <v>776757</v>
      </c>
      <c r="BH597">
        <v>0.46</v>
      </c>
      <c r="BI597">
        <f t="shared" si="282"/>
        <v>0.46</v>
      </c>
      <c r="BT597">
        <v>776757</v>
      </c>
      <c r="BW597">
        <v>0.51</v>
      </c>
      <c r="BX597">
        <f t="shared" si="283"/>
        <v>0.51</v>
      </c>
      <c r="CI597">
        <v>776757</v>
      </c>
      <c r="CL597">
        <v>0.55000000000000004</v>
      </c>
      <c r="CM597">
        <f t="shared" si="284"/>
        <v>0.55000000000000004</v>
      </c>
      <c r="CX597">
        <v>776757</v>
      </c>
      <c r="DA597">
        <v>0.54</v>
      </c>
      <c r="DB597">
        <f t="shared" si="285"/>
        <v>0.54</v>
      </c>
      <c r="DM597">
        <v>776757</v>
      </c>
      <c r="DP597">
        <v>0.57999999999999996</v>
      </c>
      <c r="DQ597">
        <f t="shared" si="286"/>
        <v>0.57999999999999996</v>
      </c>
      <c r="EB597">
        <v>776757</v>
      </c>
      <c r="EE597">
        <v>0.54</v>
      </c>
      <c r="EF597">
        <f t="shared" si="287"/>
        <v>0.54</v>
      </c>
      <c r="EQ597">
        <v>776757</v>
      </c>
      <c r="ET597">
        <v>0.54</v>
      </c>
      <c r="EU597">
        <f t="shared" si="288"/>
        <v>0.54</v>
      </c>
      <c r="FF597">
        <v>776757</v>
      </c>
      <c r="FI597">
        <v>0.55000000000000004</v>
      </c>
      <c r="FJ597">
        <f t="shared" si="289"/>
        <v>0.55000000000000004</v>
      </c>
      <c r="FU597">
        <v>776757</v>
      </c>
      <c r="FX597">
        <v>0.56000000000000005</v>
      </c>
      <c r="FY597">
        <f t="shared" si="290"/>
        <v>0.56000000000000005</v>
      </c>
      <c r="GJ597">
        <v>776757</v>
      </c>
      <c r="GM597">
        <v>0.5</v>
      </c>
      <c r="GN597">
        <f t="shared" si="291"/>
        <v>0.5</v>
      </c>
      <c r="GY597">
        <v>776757</v>
      </c>
      <c r="HB597">
        <v>0.56000000000000005</v>
      </c>
      <c r="HC597">
        <f t="shared" si="292"/>
        <v>0.56000000000000005</v>
      </c>
      <c r="HN597">
        <v>776757</v>
      </c>
      <c r="HQ597">
        <v>0.46</v>
      </c>
      <c r="HR597">
        <f t="shared" si="293"/>
        <v>0.46</v>
      </c>
      <c r="ID597">
        <v>777121</v>
      </c>
      <c r="IG597">
        <v>0.52</v>
      </c>
      <c r="IH597">
        <f t="shared" si="294"/>
        <v>0.52</v>
      </c>
      <c r="IS597">
        <v>777121</v>
      </c>
      <c r="IV597">
        <v>0.52</v>
      </c>
      <c r="IW597">
        <f t="shared" si="295"/>
        <v>0.52</v>
      </c>
      <c r="JH597">
        <v>777121</v>
      </c>
      <c r="JK597">
        <v>0.56000000000000005</v>
      </c>
      <c r="JL597">
        <f t="shared" si="296"/>
        <v>0.56000000000000005</v>
      </c>
      <c r="JW597">
        <v>777121</v>
      </c>
      <c r="JZ597">
        <v>0.49</v>
      </c>
      <c r="KA597">
        <f t="shared" si="297"/>
        <v>0.49</v>
      </c>
      <c r="KL597">
        <v>777121</v>
      </c>
      <c r="KO597">
        <v>0.48</v>
      </c>
      <c r="KP597">
        <f t="shared" si="298"/>
        <v>0.48</v>
      </c>
      <c r="LA597">
        <v>777121</v>
      </c>
      <c r="LD597">
        <v>0.51</v>
      </c>
      <c r="LE597">
        <f t="shared" si="299"/>
        <v>0.51</v>
      </c>
      <c r="LP597">
        <v>777121</v>
      </c>
      <c r="LS597">
        <v>0.51</v>
      </c>
      <c r="LT597">
        <f t="shared" si="300"/>
        <v>0.51</v>
      </c>
      <c r="ME597">
        <v>777121</v>
      </c>
      <c r="MH597">
        <v>0.49</v>
      </c>
      <c r="MI597">
        <f t="shared" si="301"/>
        <v>0.49</v>
      </c>
      <c r="MT597">
        <v>777121</v>
      </c>
      <c r="MW597">
        <v>0.44</v>
      </c>
      <c r="MX597">
        <f t="shared" si="302"/>
        <v>0.44</v>
      </c>
      <c r="NI597">
        <v>777121</v>
      </c>
      <c r="NL597">
        <v>0.5</v>
      </c>
      <c r="NM597">
        <f t="shared" si="303"/>
        <v>0.5</v>
      </c>
      <c r="NX597">
        <v>777121</v>
      </c>
      <c r="OA597">
        <v>0.56000000000000005</v>
      </c>
      <c r="OB597">
        <f t="shared" si="304"/>
        <v>0.56000000000000005</v>
      </c>
      <c r="OM597">
        <v>777121</v>
      </c>
      <c r="OP597">
        <v>0.52</v>
      </c>
      <c r="OQ597">
        <f t="shared" si="305"/>
        <v>0.52</v>
      </c>
      <c r="PB597">
        <v>777121</v>
      </c>
      <c r="PE597">
        <v>0.51</v>
      </c>
      <c r="PF597">
        <f t="shared" si="306"/>
        <v>0.51</v>
      </c>
      <c r="PQ597">
        <v>777121</v>
      </c>
      <c r="PT597">
        <v>0.51</v>
      </c>
      <c r="PU597">
        <f t="shared" si="307"/>
        <v>0.51</v>
      </c>
      <c r="QF597">
        <v>777121</v>
      </c>
      <c r="QI597">
        <v>0.55000000000000004</v>
      </c>
      <c r="QJ597">
        <f t="shared" si="308"/>
        <v>0.55000000000000004</v>
      </c>
      <c r="QU597">
        <v>777121</v>
      </c>
      <c r="QX597">
        <v>0.51</v>
      </c>
      <c r="QY597">
        <f t="shared" si="309"/>
        <v>0.51</v>
      </c>
    </row>
    <row r="598" spans="12:467" x14ac:dyDescent="0.2">
      <c r="L598">
        <v>776760</v>
      </c>
      <c r="O598">
        <v>0.54</v>
      </c>
      <c r="P598">
        <f t="shared" si="279"/>
        <v>0.54</v>
      </c>
      <c r="AA598">
        <v>776760</v>
      </c>
      <c r="AD598">
        <v>0.7</v>
      </c>
      <c r="AE598">
        <f t="shared" si="280"/>
        <v>0.7</v>
      </c>
      <c r="AP598">
        <v>776760</v>
      </c>
      <c r="AS598">
        <v>0.52</v>
      </c>
      <c r="AT598">
        <f t="shared" si="281"/>
        <v>0.52</v>
      </c>
      <c r="BE598">
        <v>776760</v>
      </c>
      <c r="BH598">
        <v>0.52</v>
      </c>
      <c r="BI598">
        <f t="shared" si="282"/>
        <v>0.52</v>
      </c>
      <c r="BT598">
        <v>776760</v>
      </c>
      <c r="BW598">
        <v>0.47</v>
      </c>
      <c r="BX598">
        <f t="shared" si="283"/>
        <v>0.47</v>
      </c>
      <c r="CI598">
        <v>776760</v>
      </c>
      <c r="CL598">
        <v>0.55000000000000004</v>
      </c>
      <c r="CM598">
        <f t="shared" si="284"/>
        <v>0.55000000000000004</v>
      </c>
      <c r="CX598">
        <v>776760</v>
      </c>
      <c r="DA598">
        <v>0.56000000000000005</v>
      </c>
      <c r="DB598">
        <f t="shared" si="285"/>
        <v>0.56000000000000005</v>
      </c>
      <c r="DM598">
        <v>776760</v>
      </c>
      <c r="DP598">
        <v>0.56999999999999995</v>
      </c>
      <c r="DQ598">
        <f t="shared" si="286"/>
        <v>0.56999999999999995</v>
      </c>
      <c r="EB598">
        <v>776760</v>
      </c>
      <c r="EE598">
        <v>0.56000000000000005</v>
      </c>
      <c r="EF598">
        <f t="shared" si="287"/>
        <v>0.56000000000000005</v>
      </c>
      <c r="EQ598">
        <v>776760</v>
      </c>
      <c r="ET598">
        <v>0.56000000000000005</v>
      </c>
      <c r="EU598">
        <f t="shared" si="288"/>
        <v>0.56000000000000005</v>
      </c>
      <c r="FF598">
        <v>776760</v>
      </c>
      <c r="FI598">
        <v>0.56000000000000005</v>
      </c>
      <c r="FJ598">
        <f t="shared" si="289"/>
        <v>0.56000000000000005</v>
      </c>
      <c r="FU598">
        <v>776760</v>
      </c>
      <c r="FX598">
        <v>0.54</v>
      </c>
      <c r="FY598">
        <f t="shared" si="290"/>
        <v>0.54</v>
      </c>
      <c r="GJ598">
        <v>776760</v>
      </c>
      <c r="GM598">
        <v>0.55000000000000004</v>
      </c>
      <c r="GN598">
        <f t="shared" si="291"/>
        <v>0.55000000000000004</v>
      </c>
      <c r="GY598">
        <v>776760</v>
      </c>
      <c r="HB598">
        <v>0.59</v>
      </c>
      <c r="HC598">
        <f t="shared" si="292"/>
        <v>0.59</v>
      </c>
      <c r="HN598">
        <v>776760</v>
      </c>
      <c r="HQ598">
        <v>0.52</v>
      </c>
      <c r="HR598">
        <f t="shared" si="293"/>
        <v>0.52</v>
      </c>
      <c r="ID598">
        <v>777122</v>
      </c>
      <c r="IG598">
        <v>0.54</v>
      </c>
      <c r="IH598">
        <f t="shared" si="294"/>
        <v>0.54</v>
      </c>
      <c r="IS598">
        <v>777122</v>
      </c>
      <c r="IV598">
        <v>0.5</v>
      </c>
      <c r="IW598">
        <f t="shared" si="295"/>
        <v>0.5</v>
      </c>
      <c r="JH598">
        <v>777122</v>
      </c>
      <c r="JK598">
        <v>0.57999999999999996</v>
      </c>
      <c r="JL598">
        <f t="shared" si="296"/>
        <v>0.57999999999999996</v>
      </c>
      <c r="JW598">
        <v>777122</v>
      </c>
      <c r="JZ598">
        <v>0.53</v>
      </c>
      <c r="KA598">
        <f t="shared" si="297"/>
        <v>0.53</v>
      </c>
      <c r="KL598">
        <v>777122</v>
      </c>
      <c r="KO598">
        <v>0.6</v>
      </c>
      <c r="KP598">
        <f t="shared" si="298"/>
        <v>0.6</v>
      </c>
      <c r="LA598">
        <v>777122</v>
      </c>
      <c r="LD598">
        <v>0.55000000000000004</v>
      </c>
      <c r="LE598">
        <f t="shared" si="299"/>
        <v>0.55000000000000004</v>
      </c>
      <c r="LP598">
        <v>777122</v>
      </c>
      <c r="LS598">
        <v>0.52</v>
      </c>
      <c r="LT598">
        <f t="shared" si="300"/>
        <v>0.52</v>
      </c>
      <c r="ME598">
        <v>777122</v>
      </c>
      <c r="MH598">
        <v>0.55000000000000004</v>
      </c>
      <c r="MI598">
        <f t="shared" si="301"/>
        <v>0.55000000000000004</v>
      </c>
      <c r="MT598">
        <v>777122</v>
      </c>
      <c r="MW598">
        <v>0.63</v>
      </c>
      <c r="MX598">
        <f t="shared" si="302"/>
        <v>0.63</v>
      </c>
      <c r="NI598">
        <v>777122</v>
      </c>
      <c r="NL598">
        <v>0.52</v>
      </c>
      <c r="NM598">
        <f t="shared" si="303"/>
        <v>0.52</v>
      </c>
      <c r="NX598">
        <v>777122</v>
      </c>
      <c r="OA598">
        <v>0.53</v>
      </c>
      <c r="OB598">
        <f t="shared" si="304"/>
        <v>0.53</v>
      </c>
      <c r="OM598">
        <v>777122</v>
      </c>
      <c r="OP598">
        <v>0.53</v>
      </c>
      <c r="OQ598">
        <f t="shared" si="305"/>
        <v>0.53</v>
      </c>
      <c r="PB598">
        <v>777122</v>
      </c>
      <c r="PE598">
        <v>0.52</v>
      </c>
      <c r="PF598">
        <f t="shared" si="306"/>
        <v>0.52</v>
      </c>
      <c r="PQ598">
        <v>777122</v>
      </c>
      <c r="PT598">
        <v>0.53</v>
      </c>
      <c r="PU598">
        <f t="shared" si="307"/>
        <v>0.53</v>
      </c>
      <c r="QF598">
        <v>777122</v>
      </c>
      <c r="QI598">
        <v>0.56000000000000005</v>
      </c>
      <c r="QJ598">
        <f t="shared" si="308"/>
        <v>0.56000000000000005</v>
      </c>
      <c r="QU598">
        <v>777122</v>
      </c>
      <c r="QX598">
        <v>0.53</v>
      </c>
      <c r="QY598">
        <f t="shared" si="309"/>
        <v>0.53</v>
      </c>
    </row>
    <row r="599" spans="12:467" x14ac:dyDescent="0.2">
      <c r="L599">
        <v>776761</v>
      </c>
      <c r="O599">
        <v>0.41</v>
      </c>
      <c r="P599">
        <f t="shared" si="279"/>
        <v>0.41</v>
      </c>
      <c r="AA599">
        <v>776761</v>
      </c>
      <c r="AD599">
        <v>0.46</v>
      </c>
      <c r="AE599">
        <f t="shared" si="280"/>
        <v>0.46</v>
      </c>
      <c r="AP599">
        <v>776761</v>
      </c>
      <c r="AS599">
        <v>0.68</v>
      </c>
      <c r="AT599">
        <f t="shared" si="281"/>
        <v>0.68</v>
      </c>
      <c r="BE599">
        <v>776761</v>
      </c>
      <c r="BH599">
        <v>0.46</v>
      </c>
      <c r="BI599">
        <f t="shared" si="282"/>
        <v>0.46</v>
      </c>
      <c r="BT599">
        <v>776761</v>
      </c>
      <c r="BW599">
        <v>0.44</v>
      </c>
      <c r="BX599">
        <f t="shared" si="283"/>
        <v>0.44</v>
      </c>
      <c r="CI599">
        <v>776761</v>
      </c>
      <c r="CL599">
        <v>0.39</v>
      </c>
      <c r="CM599">
        <f t="shared" si="284"/>
        <v>0.39</v>
      </c>
      <c r="CX599">
        <v>776761</v>
      </c>
      <c r="DA599">
        <v>0.41</v>
      </c>
      <c r="DB599">
        <f t="shared" si="285"/>
        <v>0.41</v>
      </c>
      <c r="DM599">
        <v>776761</v>
      </c>
      <c r="DP599">
        <v>0.4</v>
      </c>
      <c r="DQ599">
        <f t="shared" si="286"/>
        <v>0.4</v>
      </c>
      <c r="EB599">
        <v>776761</v>
      </c>
      <c r="EE599">
        <v>0.42</v>
      </c>
      <c r="EF599">
        <f t="shared" si="287"/>
        <v>0.42</v>
      </c>
      <c r="EQ599">
        <v>776761</v>
      </c>
      <c r="ET599">
        <v>0.42</v>
      </c>
      <c r="EU599">
        <f t="shared" si="288"/>
        <v>0.42</v>
      </c>
      <c r="FF599">
        <v>776761</v>
      </c>
      <c r="FI599">
        <v>0.4</v>
      </c>
      <c r="FJ599">
        <f t="shared" si="289"/>
        <v>0.4</v>
      </c>
      <c r="FU599">
        <v>776761</v>
      </c>
      <c r="FX599">
        <v>0.44</v>
      </c>
      <c r="FY599">
        <f t="shared" si="290"/>
        <v>0.44</v>
      </c>
      <c r="GJ599">
        <v>776761</v>
      </c>
      <c r="GM599">
        <v>0.39</v>
      </c>
      <c r="GN599">
        <f t="shared" si="291"/>
        <v>0.39</v>
      </c>
      <c r="GY599">
        <v>776761</v>
      </c>
      <c r="HB599">
        <v>0.42</v>
      </c>
      <c r="HC599">
        <f t="shared" si="292"/>
        <v>0.42</v>
      </c>
      <c r="HN599">
        <v>776761</v>
      </c>
      <c r="HQ599">
        <v>0.46</v>
      </c>
      <c r="HR599">
        <f t="shared" si="293"/>
        <v>0.46</v>
      </c>
      <c r="ID599">
        <v>777124</v>
      </c>
      <c r="IG599">
        <v>0.51</v>
      </c>
      <c r="IH599">
        <f t="shared" si="294"/>
        <v>0.51</v>
      </c>
      <c r="IS599">
        <v>777124</v>
      </c>
      <c r="IV599">
        <v>0.51</v>
      </c>
      <c r="IW599">
        <f t="shared" si="295"/>
        <v>0.51</v>
      </c>
      <c r="JH599">
        <v>777124</v>
      </c>
      <c r="JK599">
        <v>0.51</v>
      </c>
      <c r="JL599">
        <f t="shared" si="296"/>
        <v>0.51</v>
      </c>
      <c r="JW599">
        <v>777124</v>
      </c>
      <c r="JZ599">
        <v>0.49</v>
      </c>
      <c r="KA599">
        <f t="shared" si="297"/>
        <v>0.49</v>
      </c>
      <c r="KL599">
        <v>777124</v>
      </c>
      <c r="KO599">
        <v>0.44</v>
      </c>
      <c r="KP599">
        <f t="shared" si="298"/>
        <v>0.44</v>
      </c>
      <c r="LA599">
        <v>777124</v>
      </c>
      <c r="LD599">
        <v>0.53</v>
      </c>
      <c r="LE599">
        <f t="shared" si="299"/>
        <v>0.53</v>
      </c>
      <c r="LP599">
        <v>777124</v>
      </c>
      <c r="LS599">
        <v>0.49</v>
      </c>
      <c r="LT599">
        <f t="shared" si="300"/>
        <v>0.49</v>
      </c>
      <c r="ME599">
        <v>777124</v>
      </c>
      <c r="MH599">
        <v>0.55000000000000004</v>
      </c>
      <c r="MI599">
        <f t="shared" si="301"/>
        <v>0.55000000000000004</v>
      </c>
      <c r="MT599">
        <v>777124</v>
      </c>
      <c r="MW599">
        <v>0.6</v>
      </c>
      <c r="MX599">
        <f t="shared" si="302"/>
        <v>0.6</v>
      </c>
      <c r="NI599">
        <v>777124</v>
      </c>
      <c r="NL599">
        <v>0.51</v>
      </c>
      <c r="NM599">
        <f t="shared" si="303"/>
        <v>0.51</v>
      </c>
      <c r="NX599">
        <v>777124</v>
      </c>
      <c r="OA599">
        <v>0.46</v>
      </c>
      <c r="OB599">
        <f t="shared" si="304"/>
        <v>0.46</v>
      </c>
      <c r="OM599">
        <v>777124</v>
      </c>
      <c r="OP599">
        <v>0.55000000000000004</v>
      </c>
      <c r="OQ599">
        <f t="shared" si="305"/>
        <v>0.55000000000000004</v>
      </c>
      <c r="PB599">
        <v>777124</v>
      </c>
      <c r="PE599">
        <v>0.52</v>
      </c>
      <c r="PF599">
        <f t="shared" si="306"/>
        <v>0.52</v>
      </c>
      <c r="PQ599">
        <v>777124</v>
      </c>
      <c r="PT599">
        <v>0.51</v>
      </c>
      <c r="PU599">
        <f t="shared" si="307"/>
        <v>0.51</v>
      </c>
      <c r="QF599">
        <v>777124</v>
      </c>
      <c r="QI599">
        <v>0.55000000000000004</v>
      </c>
      <c r="QJ599">
        <f t="shared" si="308"/>
        <v>0.55000000000000004</v>
      </c>
      <c r="QU599">
        <v>777124</v>
      </c>
      <c r="QX599">
        <v>0.5</v>
      </c>
      <c r="QY599">
        <f t="shared" si="309"/>
        <v>0.5</v>
      </c>
    </row>
    <row r="600" spans="12:467" x14ac:dyDescent="0.2">
      <c r="L600">
        <v>776765</v>
      </c>
      <c r="O600">
        <v>0.48</v>
      </c>
      <c r="P600">
        <f t="shared" si="279"/>
        <v>0.48</v>
      </c>
      <c r="AA600">
        <v>776765</v>
      </c>
      <c r="AD600">
        <v>0.38</v>
      </c>
      <c r="AE600">
        <f t="shared" si="280"/>
        <v>0.38</v>
      </c>
      <c r="AP600">
        <v>776765</v>
      </c>
      <c r="AS600">
        <v>0.55000000000000004</v>
      </c>
      <c r="AT600">
        <f t="shared" si="281"/>
        <v>0.55000000000000004</v>
      </c>
      <c r="BE600">
        <v>776765</v>
      </c>
      <c r="BH600">
        <v>0.47</v>
      </c>
      <c r="BI600">
        <f t="shared" si="282"/>
        <v>0.47</v>
      </c>
      <c r="BT600">
        <v>776765</v>
      </c>
      <c r="BW600">
        <v>0.52</v>
      </c>
      <c r="BX600">
        <f t="shared" si="283"/>
        <v>0.52</v>
      </c>
      <c r="CI600">
        <v>776765</v>
      </c>
      <c r="CL600">
        <v>0.45</v>
      </c>
      <c r="CM600">
        <f t="shared" si="284"/>
        <v>0.45</v>
      </c>
      <c r="CX600">
        <v>776765</v>
      </c>
      <c r="DA600">
        <v>0.46</v>
      </c>
      <c r="DB600">
        <f t="shared" si="285"/>
        <v>0.46</v>
      </c>
      <c r="DM600">
        <v>776765</v>
      </c>
      <c r="DP600">
        <v>0.45</v>
      </c>
      <c r="DQ600">
        <f t="shared" si="286"/>
        <v>0.45</v>
      </c>
      <c r="EB600">
        <v>776765</v>
      </c>
      <c r="EE600">
        <v>0.44</v>
      </c>
      <c r="EF600">
        <f t="shared" si="287"/>
        <v>0.44</v>
      </c>
      <c r="EQ600">
        <v>776765</v>
      </c>
      <c r="ET600">
        <v>0.44</v>
      </c>
      <c r="EU600">
        <f t="shared" si="288"/>
        <v>0.44</v>
      </c>
      <c r="FF600">
        <v>776765</v>
      </c>
      <c r="FI600">
        <v>0.48</v>
      </c>
      <c r="FJ600">
        <f t="shared" si="289"/>
        <v>0.48</v>
      </c>
      <c r="FU600">
        <v>776765</v>
      </c>
      <c r="FX600">
        <v>0.45</v>
      </c>
      <c r="FY600">
        <f t="shared" si="290"/>
        <v>0.45</v>
      </c>
      <c r="GJ600">
        <v>776765</v>
      </c>
      <c r="GM600">
        <v>0.45</v>
      </c>
      <c r="GN600">
        <f t="shared" si="291"/>
        <v>0.45</v>
      </c>
      <c r="GY600">
        <v>776765</v>
      </c>
      <c r="HB600">
        <v>0.46</v>
      </c>
      <c r="HC600">
        <f t="shared" si="292"/>
        <v>0.46</v>
      </c>
      <c r="HN600">
        <v>776765</v>
      </c>
      <c r="HQ600">
        <v>0.47</v>
      </c>
      <c r="HR600">
        <f t="shared" si="293"/>
        <v>0.47</v>
      </c>
      <c r="ID600">
        <v>777125</v>
      </c>
      <c r="IG600">
        <v>0.51</v>
      </c>
      <c r="IH600">
        <f t="shared" si="294"/>
        <v>0.51</v>
      </c>
      <c r="IS600">
        <v>777125</v>
      </c>
      <c r="IV600">
        <v>0.55000000000000004</v>
      </c>
      <c r="IW600">
        <f t="shared" si="295"/>
        <v>0.55000000000000004</v>
      </c>
      <c r="JH600">
        <v>777125</v>
      </c>
      <c r="JK600">
        <v>0.55000000000000004</v>
      </c>
      <c r="JL600">
        <f t="shared" si="296"/>
        <v>0.55000000000000004</v>
      </c>
      <c r="JW600">
        <v>777125</v>
      </c>
      <c r="JZ600">
        <v>0.55000000000000004</v>
      </c>
      <c r="KA600">
        <f t="shared" si="297"/>
        <v>0.55000000000000004</v>
      </c>
      <c r="KL600">
        <v>777125</v>
      </c>
      <c r="KO600">
        <v>0.56999999999999995</v>
      </c>
      <c r="KP600">
        <f t="shared" si="298"/>
        <v>0.56999999999999995</v>
      </c>
      <c r="LA600">
        <v>777125</v>
      </c>
      <c r="LD600">
        <v>0.55000000000000004</v>
      </c>
      <c r="LE600">
        <f t="shared" si="299"/>
        <v>0.55000000000000004</v>
      </c>
      <c r="LP600">
        <v>777125</v>
      </c>
      <c r="LS600">
        <v>0.54</v>
      </c>
      <c r="LT600">
        <f t="shared" si="300"/>
        <v>0.54</v>
      </c>
      <c r="ME600">
        <v>777125</v>
      </c>
      <c r="MH600">
        <v>0.54</v>
      </c>
      <c r="MI600">
        <f t="shared" si="301"/>
        <v>0.54</v>
      </c>
      <c r="MT600">
        <v>777125</v>
      </c>
      <c r="MW600">
        <v>0.62</v>
      </c>
      <c r="MX600">
        <f t="shared" si="302"/>
        <v>0.62</v>
      </c>
      <c r="NI600">
        <v>777125</v>
      </c>
      <c r="NL600">
        <v>0.54</v>
      </c>
      <c r="NM600">
        <f t="shared" si="303"/>
        <v>0.54</v>
      </c>
      <c r="NX600">
        <v>777125</v>
      </c>
      <c r="OA600">
        <v>0.56000000000000005</v>
      </c>
      <c r="OB600">
        <f t="shared" si="304"/>
        <v>0.56000000000000005</v>
      </c>
      <c r="OM600">
        <v>777125</v>
      </c>
      <c r="OP600">
        <v>0.55000000000000004</v>
      </c>
      <c r="OQ600">
        <f t="shared" si="305"/>
        <v>0.55000000000000004</v>
      </c>
      <c r="PB600">
        <v>777125</v>
      </c>
      <c r="PE600">
        <v>0.54</v>
      </c>
      <c r="PF600">
        <f t="shared" si="306"/>
        <v>0.54</v>
      </c>
      <c r="PQ600">
        <v>777125</v>
      </c>
      <c r="PT600">
        <v>0.56999999999999995</v>
      </c>
      <c r="PU600">
        <f t="shared" si="307"/>
        <v>0.56999999999999995</v>
      </c>
      <c r="QF600">
        <v>777125</v>
      </c>
      <c r="QI600">
        <v>0.53</v>
      </c>
      <c r="QJ600">
        <f t="shared" si="308"/>
        <v>0.53</v>
      </c>
      <c r="QU600">
        <v>777125</v>
      </c>
      <c r="QX600">
        <v>0.53</v>
      </c>
      <c r="QY600">
        <f t="shared" si="309"/>
        <v>0.53</v>
      </c>
    </row>
    <row r="601" spans="12:467" x14ac:dyDescent="0.2">
      <c r="L601">
        <v>776766</v>
      </c>
      <c r="O601">
        <v>0.53</v>
      </c>
      <c r="P601">
        <f t="shared" si="279"/>
        <v>0.53</v>
      </c>
      <c r="AA601">
        <v>776766</v>
      </c>
      <c r="AD601">
        <v>0.56999999999999995</v>
      </c>
      <c r="AE601">
        <f t="shared" si="280"/>
        <v>0.56999999999999995</v>
      </c>
      <c r="AP601">
        <v>776766</v>
      </c>
      <c r="AS601">
        <v>0.57999999999999996</v>
      </c>
      <c r="AT601">
        <f t="shared" si="281"/>
        <v>0.57999999999999996</v>
      </c>
      <c r="BE601">
        <v>776766</v>
      </c>
      <c r="BH601">
        <v>0.53</v>
      </c>
      <c r="BI601">
        <f t="shared" si="282"/>
        <v>0.53</v>
      </c>
      <c r="BT601">
        <v>776766</v>
      </c>
      <c r="BW601">
        <v>0.63</v>
      </c>
      <c r="BX601">
        <f t="shared" si="283"/>
        <v>0.63</v>
      </c>
      <c r="CI601">
        <v>776766</v>
      </c>
      <c r="CL601">
        <v>0.52</v>
      </c>
      <c r="CM601">
        <f t="shared" si="284"/>
        <v>0.52</v>
      </c>
      <c r="CX601">
        <v>776766</v>
      </c>
      <c r="DA601">
        <v>0.53</v>
      </c>
      <c r="DB601">
        <f t="shared" si="285"/>
        <v>0.53</v>
      </c>
      <c r="DM601">
        <v>776766</v>
      </c>
      <c r="DP601">
        <v>0.54</v>
      </c>
      <c r="DQ601">
        <f t="shared" si="286"/>
        <v>0.54</v>
      </c>
      <c r="EB601">
        <v>776766</v>
      </c>
      <c r="EE601">
        <v>0.52</v>
      </c>
      <c r="EF601">
        <f t="shared" si="287"/>
        <v>0.52</v>
      </c>
      <c r="EQ601">
        <v>776766</v>
      </c>
      <c r="ET601">
        <v>0.52</v>
      </c>
      <c r="EU601">
        <f t="shared" si="288"/>
        <v>0.52</v>
      </c>
      <c r="FF601">
        <v>776766</v>
      </c>
      <c r="FI601">
        <v>0.54</v>
      </c>
      <c r="FJ601">
        <f t="shared" si="289"/>
        <v>0.54</v>
      </c>
      <c r="FU601">
        <v>776766</v>
      </c>
      <c r="FX601">
        <v>0.53</v>
      </c>
      <c r="FY601">
        <f t="shared" si="290"/>
        <v>0.53</v>
      </c>
      <c r="GJ601">
        <v>776766</v>
      </c>
      <c r="GM601">
        <v>0.53</v>
      </c>
      <c r="GN601">
        <f t="shared" si="291"/>
        <v>0.53</v>
      </c>
      <c r="GY601">
        <v>776766</v>
      </c>
      <c r="HB601">
        <v>0.59</v>
      </c>
      <c r="HC601">
        <f t="shared" si="292"/>
        <v>0.59</v>
      </c>
      <c r="HN601">
        <v>776766</v>
      </c>
      <c r="HQ601">
        <v>0.51</v>
      </c>
      <c r="HR601">
        <f t="shared" si="293"/>
        <v>0.51</v>
      </c>
      <c r="ID601">
        <v>777129</v>
      </c>
      <c r="IG601">
        <v>0.53</v>
      </c>
      <c r="IH601">
        <f t="shared" si="294"/>
        <v>0.53</v>
      </c>
      <c r="IS601">
        <v>777129</v>
      </c>
      <c r="IV601">
        <v>0.54</v>
      </c>
      <c r="IW601">
        <f t="shared" si="295"/>
        <v>0.54</v>
      </c>
      <c r="JH601">
        <v>777129</v>
      </c>
      <c r="JK601">
        <v>0.59</v>
      </c>
      <c r="JL601">
        <f t="shared" si="296"/>
        <v>0.59</v>
      </c>
      <c r="JW601">
        <v>777129</v>
      </c>
      <c r="JZ601">
        <v>0.54</v>
      </c>
      <c r="KA601">
        <f t="shared" si="297"/>
        <v>0.54</v>
      </c>
      <c r="KL601">
        <v>777129</v>
      </c>
      <c r="KO601">
        <v>0.54</v>
      </c>
      <c r="KP601">
        <f t="shared" si="298"/>
        <v>0.54</v>
      </c>
      <c r="LA601">
        <v>777129</v>
      </c>
      <c r="LD601">
        <v>0.56000000000000005</v>
      </c>
      <c r="LE601">
        <f t="shared" si="299"/>
        <v>0.56000000000000005</v>
      </c>
      <c r="LP601">
        <v>777129</v>
      </c>
      <c r="LS601">
        <v>0.53</v>
      </c>
      <c r="LT601">
        <f t="shared" si="300"/>
        <v>0.53</v>
      </c>
      <c r="ME601">
        <v>777129</v>
      </c>
      <c r="MH601">
        <v>0.61</v>
      </c>
      <c r="MI601">
        <f t="shared" si="301"/>
        <v>0.61</v>
      </c>
      <c r="MT601">
        <v>777129</v>
      </c>
      <c r="MW601">
        <v>0.69</v>
      </c>
      <c r="MX601">
        <f t="shared" si="302"/>
        <v>0.69</v>
      </c>
      <c r="NI601">
        <v>777129</v>
      </c>
      <c r="NL601">
        <v>0.52</v>
      </c>
      <c r="NM601">
        <f t="shared" si="303"/>
        <v>0.52</v>
      </c>
      <c r="NX601">
        <v>777129</v>
      </c>
      <c r="OA601">
        <v>0.52</v>
      </c>
      <c r="OB601">
        <f t="shared" si="304"/>
        <v>0.52</v>
      </c>
      <c r="OM601">
        <v>777129</v>
      </c>
      <c r="OP601">
        <v>0.52</v>
      </c>
      <c r="OQ601">
        <f t="shared" si="305"/>
        <v>0.52</v>
      </c>
      <c r="PB601">
        <v>777129</v>
      </c>
      <c r="PE601">
        <v>0.54</v>
      </c>
      <c r="PF601">
        <f t="shared" si="306"/>
        <v>0.54</v>
      </c>
      <c r="PQ601">
        <v>777129</v>
      </c>
      <c r="PT601">
        <v>0.56000000000000005</v>
      </c>
      <c r="PU601">
        <f t="shared" si="307"/>
        <v>0.56000000000000005</v>
      </c>
      <c r="QF601">
        <v>777129</v>
      </c>
      <c r="QI601">
        <v>0.55000000000000004</v>
      </c>
      <c r="QJ601">
        <f t="shared" si="308"/>
        <v>0.55000000000000004</v>
      </c>
      <c r="QU601">
        <v>777129</v>
      </c>
      <c r="QX601">
        <v>0.52</v>
      </c>
      <c r="QY601">
        <f t="shared" si="309"/>
        <v>0.52</v>
      </c>
    </row>
    <row r="602" spans="12:467" x14ac:dyDescent="0.2">
      <c r="L602">
        <v>776745</v>
      </c>
      <c r="O602">
        <v>0.51</v>
      </c>
      <c r="P602">
        <f t="shared" si="279"/>
        <v>0.51</v>
      </c>
      <c r="AA602">
        <v>776745</v>
      </c>
      <c r="AD602">
        <v>0.47</v>
      </c>
      <c r="AE602">
        <f t="shared" si="280"/>
        <v>0.47</v>
      </c>
      <c r="AP602">
        <v>776745</v>
      </c>
      <c r="AS602">
        <v>0.59</v>
      </c>
      <c r="AT602">
        <f t="shared" si="281"/>
        <v>0.59</v>
      </c>
      <c r="BE602">
        <v>776745</v>
      </c>
      <c r="BH602">
        <v>0.44</v>
      </c>
      <c r="BI602">
        <f t="shared" si="282"/>
        <v>0.44</v>
      </c>
      <c r="BT602">
        <v>776745</v>
      </c>
      <c r="BW602">
        <v>0.53</v>
      </c>
      <c r="BX602">
        <f t="shared" si="283"/>
        <v>0.53</v>
      </c>
      <c r="CI602">
        <v>776745</v>
      </c>
      <c r="CL602">
        <v>0.5</v>
      </c>
      <c r="CM602">
        <f t="shared" si="284"/>
        <v>0.5</v>
      </c>
      <c r="CX602">
        <v>776745</v>
      </c>
      <c r="DA602">
        <v>0.53</v>
      </c>
      <c r="DB602">
        <f t="shared" si="285"/>
        <v>0.53</v>
      </c>
      <c r="DM602">
        <v>776745</v>
      </c>
      <c r="DP602">
        <v>0.51</v>
      </c>
      <c r="DQ602">
        <f t="shared" si="286"/>
        <v>0.51</v>
      </c>
      <c r="EB602">
        <v>776745</v>
      </c>
      <c r="EE602">
        <v>0.51</v>
      </c>
      <c r="EF602">
        <f t="shared" si="287"/>
        <v>0.51</v>
      </c>
      <c r="EQ602">
        <v>776745</v>
      </c>
      <c r="ET602">
        <v>0.51</v>
      </c>
      <c r="EU602">
        <f t="shared" si="288"/>
        <v>0.51</v>
      </c>
      <c r="FF602">
        <v>776745</v>
      </c>
      <c r="FI602">
        <v>0.52</v>
      </c>
      <c r="FJ602">
        <f t="shared" si="289"/>
        <v>0.52</v>
      </c>
      <c r="FU602">
        <v>776745</v>
      </c>
      <c r="FX602">
        <v>0.53</v>
      </c>
      <c r="FY602">
        <f t="shared" si="290"/>
        <v>0.53</v>
      </c>
      <c r="GJ602">
        <v>776745</v>
      </c>
      <c r="GM602">
        <v>0.5</v>
      </c>
      <c r="GN602">
        <f t="shared" si="291"/>
        <v>0.5</v>
      </c>
      <c r="GY602">
        <v>776745</v>
      </c>
      <c r="HB602">
        <v>0.48</v>
      </c>
      <c r="HC602">
        <f t="shared" si="292"/>
        <v>0.48</v>
      </c>
      <c r="HN602">
        <v>776745</v>
      </c>
      <c r="HQ602">
        <v>0.45</v>
      </c>
      <c r="HR602">
        <f t="shared" si="293"/>
        <v>0.45</v>
      </c>
      <c r="ID602">
        <v>777130</v>
      </c>
      <c r="IG602">
        <v>0.52</v>
      </c>
      <c r="IH602">
        <f t="shared" si="294"/>
        <v>0.52</v>
      </c>
      <c r="IS602">
        <v>777130</v>
      </c>
      <c r="IV602">
        <v>0.5</v>
      </c>
      <c r="IW602">
        <f t="shared" si="295"/>
        <v>0.5</v>
      </c>
      <c r="JH602">
        <v>777130</v>
      </c>
      <c r="JK602">
        <v>0.56999999999999995</v>
      </c>
      <c r="JL602">
        <f t="shared" si="296"/>
        <v>0.56999999999999995</v>
      </c>
      <c r="JW602">
        <v>777130</v>
      </c>
      <c r="JZ602">
        <v>0.54</v>
      </c>
      <c r="KA602">
        <f t="shared" si="297"/>
        <v>0.54</v>
      </c>
      <c r="KL602">
        <v>777130</v>
      </c>
      <c r="KO602">
        <v>0.56000000000000005</v>
      </c>
      <c r="KP602">
        <f t="shared" si="298"/>
        <v>0.56000000000000005</v>
      </c>
      <c r="LA602">
        <v>777130</v>
      </c>
      <c r="LD602">
        <v>0.54</v>
      </c>
      <c r="LE602">
        <f t="shared" si="299"/>
        <v>0.54</v>
      </c>
      <c r="LP602">
        <v>777130</v>
      </c>
      <c r="LS602">
        <v>0.51</v>
      </c>
      <c r="LT602">
        <f t="shared" si="300"/>
        <v>0.51</v>
      </c>
      <c r="ME602">
        <v>777130</v>
      </c>
      <c r="MH602">
        <v>0.63</v>
      </c>
      <c r="MI602">
        <f t="shared" si="301"/>
        <v>0.63</v>
      </c>
      <c r="MT602">
        <v>777130</v>
      </c>
      <c r="MW602">
        <v>0.6</v>
      </c>
      <c r="MX602">
        <f t="shared" si="302"/>
        <v>0.6</v>
      </c>
      <c r="NI602">
        <v>777130</v>
      </c>
      <c r="NL602">
        <v>0.52</v>
      </c>
      <c r="NM602">
        <f t="shared" si="303"/>
        <v>0.52</v>
      </c>
      <c r="NX602">
        <v>777130</v>
      </c>
      <c r="OA602">
        <v>0.53</v>
      </c>
      <c r="OB602">
        <f t="shared" si="304"/>
        <v>0.53</v>
      </c>
      <c r="OM602">
        <v>777130</v>
      </c>
      <c r="OP602">
        <v>0.53</v>
      </c>
      <c r="OQ602">
        <f t="shared" si="305"/>
        <v>0.53</v>
      </c>
      <c r="PB602">
        <v>777130</v>
      </c>
      <c r="PE602">
        <v>0.51</v>
      </c>
      <c r="PF602">
        <f t="shared" si="306"/>
        <v>0.51</v>
      </c>
      <c r="PQ602">
        <v>777130</v>
      </c>
      <c r="PT602">
        <v>0.56000000000000005</v>
      </c>
      <c r="PU602">
        <f t="shared" si="307"/>
        <v>0.56000000000000005</v>
      </c>
      <c r="QF602">
        <v>777130</v>
      </c>
      <c r="QI602">
        <v>0.53</v>
      </c>
      <c r="QJ602">
        <f t="shared" si="308"/>
        <v>0.53</v>
      </c>
      <c r="QU602">
        <v>777130</v>
      </c>
      <c r="QX602">
        <v>0.52</v>
      </c>
      <c r="QY602">
        <f t="shared" si="309"/>
        <v>0.52</v>
      </c>
    </row>
    <row r="603" spans="12:467" x14ac:dyDescent="0.2">
      <c r="L603">
        <v>776747</v>
      </c>
      <c r="O603">
        <v>0.5</v>
      </c>
      <c r="P603">
        <f t="shared" si="279"/>
        <v>0.5</v>
      </c>
      <c r="AA603">
        <v>776747</v>
      </c>
      <c r="AD603">
        <v>0.49</v>
      </c>
      <c r="AE603">
        <f t="shared" si="280"/>
        <v>0.49</v>
      </c>
      <c r="AP603">
        <v>776747</v>
      </c>
      <c r="AS603">
        <v>0.55000000000000004</v>
      </c>
      <c r="AT603">
        <f t="shared" si="281"/>
        <v>0.55000000000000004</v>
      </c>
      <c r="BE603">
        <v>776747</v>
      </c>
      <c r="BH603">
        <v>0.44</v>
      </c>
      <c r="BI603">
        <f t="shared" si="282"/>
        <v>0.44</v>
      </c>
      <c r="BT603">
        <v>776747</v>
      </c>
      <c r="BW603">
        <v>0.4</v>
      </c>
      <c r="BX603">
        <f t="shared" si="283"/>
        <v>0.4</v>
      </c>
      <c r="CI603">
        <v>776747</v>
      </c>
      <c r="CL603">
        <v>0.48</v>
      </c>
      <c r="CM603">
        <f t="shared" si="284"/>
        <v>0.48</v>
      </c>
      <c r="CX603">
        <v>776747</v>
      </c>
      <c r="DA603">
        <v>0.49</v>
      </c>
      <c r="DB603">
        <f t="shared" si="285"/>
        <v>0.49</v>
      </c>
      <c r="DM603">
        <v>776747</v>
      </c>
      <c r="DP603">
        <v>0.45</v>
      </c>
      <c r="DQ603">
        <f t="shared" si="286"/>
        <v>0.45</v>
      </c>
      <c r="EB603">
        <v>776747</v>
      </c>
      <c r="EE603">
        <v>0.49</v>
      </c>
      <c r="EF603">
        <f t="shared" si="287"/>
        <v>0.49</v>
      </c>
      <c r="EQ603">
        <v>776747</v>
      </c>
      <c r="ET603">
        <v>0.49</v>
      </c>
      <c r="EU603">
        <f t="shared" si="288"/>
        <v>0.49</v>
      </c>
      <c r="FF603">
        <v>776747</v>
      </c>
      <c r="FI603">
        <v>0.48</v>
      </c>
      <c r="FJ603">
        <f t="shared" si="289"/>
        <v>0.48</v>
      </c>
      <c r="FU603">
        <v>776747</v>
      </c>
      <c r="FX603">
        <v>0.49</v>
      </c>
      <c r="FY603">
        <f t="shared" si="290"/>
        <v>0.49</v>
      </c>
      <c r="GJ603">
        <v>776747</v>
      </c>
      <c r="GM603">
        <v>0.45</v>
      </c>
      <c r="GN603">
        <f t="shared" si="291"/>
        <v>0.45</v>
      </c>
      <c r="GY603">
        <v>776747</v>
      </c>
      <c r="HB603">
        <v>0.48</v>
      </c>
      <c r="HC603">
        <f t="shared" si="292"/>
        <v>0.48</v>
      </c>
      <c r="HN603">
        <v>776747</v>
      </c>
      <c r="HQ603">
        <v>0.36</v>
      </c>
      <c r="HR603">
        <f t="shared" si="293"/>
        <v>0.36</v>
      </c>
      <c r="ID603">
        <v>777098</v>
      </c>
      <c r="IG603">
        <v>0.53</v>
      </c>
      <c r="IH603">
        <f t="shared" si="294"/>
        <v>0.53</v>
      </c>
      <c r="IS603">
        <v>777098</v>
      </c>
      <c r="IV603">
        <v>0.51</v>
      </c>
      <c r="IW603">
        <f t="shared" si="295"/>
        <v>0.51</v>
      </c>
      <c r="JH603">
        <v>777098</v>
      </c>
      <c r="JK603">
        <v>0.49</v>
      </c>
      <c r="JL603">
        <f t="shared" si="296"/>
        <v>0.49</v>
      </c>
      <c r="JW603">
        <v>777098</v>
      </c>
      <c r="JZ603">
        <v>0.49</v>
      </c>
      <c r="KA603">
        <f t="shared" si="297"/>
        <v>0.49</v>
      </c>
      <c r="KL603">
        <v>777098</v>
      </c>
      <c r="KO603">
        <v>0.43</v>
      </c>
      <c r="KP603">
        <f t="shared" si="298"/>
        <v>0.43</v>
      </c>
      <c r="LA603">
        <v>777098</v>
      </c>
      <c r="LD603">
        <v>0.46</v>
      </c>
      <c r="LE603">
        <f t="shared" si="299"/>
        <v>0.46</v>
      </c>
      <c r="LP603">
        <v>777098</v>
      </c>
      <c r="LS603">
        <v>0.47</v>
      </c>
      <c r="LT603">
        <f t="shared" si="300"/>
        <v>0.47</v>
      </c>
      <c r="ME603">
        <v>777098</v>
      </c>
      <c r="MH603">
        <v>0.51</v>
      </c>
      <c r="MI603">
        <f t="shared" si="301"/>
        <v>0.51</v>
      </c>
      <c r="MT603">
        <v>777098</v>
      </c>
      <c r="MW603">
        <v>0.43</v>
      </c>
      <c r="MX603">
        <f t="shared" si="302"/>
        <v>0.43</v>
      </c>
      <c r="NI603">
        <v>777098</v>
      </c>
      <c r="NL603">
        <v>0.5</v>
      </c>
      <c r="NM603">
        <f t="shared" si="303"/>
        <v>0.5</v>
      </c>
      <c r="NX603">
        <v>777098</v>
      </c>
      <c r="OA603">
        <v>0.51</v>
      </c>
      <c r="OB603">
        <f t="shared" si="304"/>
        <v>0.51</v>
      </c>
      <c r="OM603">
        <v>777098</v>
      </c>
      <c r="OP603">
        <v>0.5</v>
      </c>
      <c r="OQ603">
        <f t="shared" si="305"/>
        <v>0.5</v>
      </c>
      <c r="PB603">
        <v>777098</v>
      </c>
      <c r="PE603">
        <v>0.51</v>
      </c>
      <c r="PF603">
        <f t="shared" si="306"/>
        <v>0.51</v>
      </c>
      <c r="PQ603">
        <v>777098</v>
      </c>
      <c r="PT603">
        <v>0.49</v>
      </c>
      <c r="PU603">
        <f t="shared" si="307"/>
        <v>0.49</v>
      </c>
      <c r="QF603">
        <v>777098</v>
      </c>
      <c r="QI603">
        <v>0.51</v>
      </c>
      <c r="QJ603">
        <f t="shared" si="308"/>
        <v>0.51</v>
      </c>
      <c r="QU603">
        <v>777098</v>
      </c>
      <c r="QX603">
        <v>0.48</v>
      </c>
      <c r="QY603">
        <f t="shared" si="309"/>
        <v>0.48</v>
      </c>
    </row>
    <row r="604" spans="12:467" x14ac:dyDescent="0.2">
      <c r="L604">
        <v>776750</v>
      </c>
      <c r="O604">
        <v>0.47</v>
      </c>
      <c r="P604">
        <f t="shared" si="279"/>
        <v>0.47</v>
      </c>
      <c r="AA604">
        <v>776750</v>
      </c>
      <c r="AD604">
        <v>0.46</v>
      </c>
      <c r="AE604">
        <f t="shared" si="280"/>
        <v>0.46</v>
      </c>
      <c r="AP604">
        <v>776750</v>
      </c>
      <c r="AS604">
        <v>0.62</v>
      </c>
      <c r="AT604">
        <f t="shared" si="281"/>
        <v>0.62</v>
      </c>
      <c r="BE604">
        <v>776750</v>
      </c>
      <c r="BH604">
        <v>0.49</v>
      </c>
      <c r="BI604">
        <f t="shared" si="282"/>
        <v>0.49</v>
      </c>
      <c r="BT604">
        <v>776750</v>
      </c>
      <c r="BW604">
        <v>0.36</v>
      </c>
      <c r="BX604">
        <f t="shared" si="283"/>
        <v>0.36</v>
      </c>
      <c r="CI604">
        <v>776750</v>
      </c>
      <c r="CL604">
        <v>0.46</v>
      </c>
      <c r="CM604">
        <f t="shared" si="284"/>
        <v>0.46</v>
      </c>
      <c r="CX604">
        <v>776750</v>
      </c>
      <c r="DA604">
        <v>0.45</v>
      </c>
      <c r="DB604">
        <f t="shared" si="285"/>
        <v>0.45</v>
      </c>
      <c r="DM604">
        <v>776750</v>
      </c>
      <c r="DP604">
        <v>0.44</v>
      </c>
      <c r="DQ604">
        <f t="shared" si="286"/>
        <v>0.44</v>
      </c>
      <c r="EB604">
        <v>776750</v>
      </c>
      <c r="EE604">
        <v>0.47</v>
      </c>
      <c r="EF604">
        <f t="shared" si="287"/>
        <v>0.47</v>
      </c>
      <c r="EQ604">
        <v>776750</v>
      </c>
      <c r="ET604">
        <v>0.47</v>
      </c>
      <c r="EU604">
        <f t="shared" si="288"/>
        <v>0.47</v>
      </c>
      <c r="FF604">
        <v>776750</v>
      </c>
      <c r="FI604">
        <v>0.45</v>
      </c>
      <c r="FJ604">
        <f t="shared" si="289"/>
        <v>0.45</v>
      </c>
      <c r="FU604">
        <v>776750</v>
      </c>
      <c r="FX604">
        <v>0.48</v>
      </c>
      <c r="FY604">
        <f t="shared" si="290"/>
        <v>0.48</v>
      </c>
      <c r="GJ604">
        <v>776750</v>
      </c>
      <c r="GM604">
        <v>0.45</v>
      </c>
      <c r="GN604">
        <f t="shared" si="291"/>
        <v>0.45</v>
      </c>
      <c r="GY604">
        <v>776750</v>
      </c>
      <c r="HB604">
        <v>0.48</v>
      </c>
      <c r="HC604">
        <f t="shared" si="292"/>
        <v>0.48</v>
      </c>
      <c r="HN604">
        <v>776750</v>
      </c>
      <c r="HQ604">
        <v>0.47</v>
      </c>
      <c r="HR604">
        <f t="shared" si="293"/>
        <v>0.47</v>
      </c>
      <c r="ID604">
        <v>777099</v>
      </c>
      <c r="IG604">
        <v>0.55000000000000004</v>
      </c>
      <c r="IH604">
        <f t="shared" si="294"/>
        <v>0.55000000000000004</v>
      </c>
      <c r="IS604">
        <v>777099</v>
      </c>
      <c r="IV604">
        <v>0.56000000000000005</v>
      </c>
      <c r="IW604">
        <f t="shared" si="295"/>
        <v>0.56000000000000005</v>
      </c>
      <c r="JH604">
        <v>777099</v>
      </c>
      <c r="JK604">
        <v>0.63</v>
      </c>
      <c r="JL604">
        <f t="shared" si="296"/>
        <v>0.63</v>
      </c>
      <c r="JW604">
        <v>777099</v>
      </c>
      <c r="JZ604">
        <v>0.55000000000000004</v>
      </c>
      <c r="KA604">
        <f t="shared" si="297"/>
        <v>0.55000000000000004</v>
      </c>
      <c r="KL604">
        <v>777099</v>
      </c>
      <c r="KO604">
        <v>0.69</v>
      </c>
      <c r="KP604">
        <f t="shared" si="298"/>
        <v>0.69</v>
      </c>
      <c r="LA604">
        <v>777099</v>
      </c>
      <c r="LD604">
        <v>0.61</v>
      </c>
      <c r="LE604">
        <f t="shared" si="299"/>
        <v>0.61</v>
      </c>
      <c r="LP604">
        <v>777099</v>
      </c>
      <c r="LS604">
        <v>0.55000000000000004</v>
      </c>
      <c r="LT604">
        <f t="shared" si="300"/>
        <v>0.55000000000000004</v>
      </c>
      <c r="ME604">
        <v>777099</v>
      </c>
      <c r="MH604">
        <v>0.68</v>
      </c>
      <c r="MI604">
        <f t="shared" si="301"/>
        <v>0.68</v>
      </c>
      <c r="MT604">
        <v>777099</v>
      </c>
      <c r="MW604">
        <v>0.73</v>
      </c>
      <c r="MX604">
        <f t="shared" si="302"/>
        <v>0.73</v>
      </c>
      <c r="NI604">
        <v>777099</v>
      </c>
      <c r="NL604">
        <v>0.54</v>
      </c>
      <c r="NM604">
        <f t="shared" si="303"/>
        <v>0.54</v>
      </c>
      <c r="NX604">
        <v>777099</v>
      </c>
      <c r="OA604">
        <v>0.52</v>
      </c>
      <c r="OB604">
        <f t="shared" si="304"/>
        <v>0.52</v>
      </c>
      <c r="OM604">
        <v>777099</v>
      </c>
      <c r="OP604">
        <v>0.56999999999999995</v>
      </c>
      <c r="OQ604">
        <f t="shared" si="305"/>
        <v>0.56999999999999995</v>
      </c>
      <c r="PB604">
        <v>777099</v>
      </c>
      <c r="PE604">
        <v>0.57999999999999996</v>
      </c>
      <c r="PF604">
        <f t="shared" si="306"/>
        <v>0.57999999999999996</v>
      </c>
      <c r="PQ604">
        <v>777099</v>
      </c>
      <c r="PT604">
        <v>0.55000000000000004</v>
      </c>
      <c r="PU604">
        <f t="shared" si="307"/>
        <v>0.55000000000000004</v>
      </c>
      <c r="QF604">
        <v>777099</v>
      </c>
      <c r="QI604">
        <v>0.55000000000000004</v>
      </c>
      <c r="QJ604">
        <f t="shared" si="308"/>
        <v>0.55000000000000004</v>
      </c>
      <c r="QU604">
        <v>777099</v>
      </c>
      <c r="QX604">
        <v>0.55000000000000004</v>
      </c>
      <c r="QY604">
        <f t="shared" si="309"/>
        <v>0.55000000000000004</v>
      </c>
    </row>
    <row r="605" spans="12:467" x14ac:dyDescent="0.2">
      <c r="L605">
        <v>776727</v>
      </c>
      <c r="O605">
        <v>0.55000000000000004</v>
      </c>
      <c r="P605">
        <f t="shared" si="279"/>
        <v>0.55000000000000004</v>
      </c>
      <c r="AA605">
        <v>776727</v>
      </c>
      <c r="AD605">
        <v>0.72</v>
      </c>
      <c r="AE605">
        <f t="shared" si="280"/>
        <v>0.72</v>
      </c>
      <c r="AP605">
        <v>776727</v>
      </c>
      <c r="AS605">
        <v>0.64</v>
      </c>
      <c r="AT605">
        <f t="shared" si="281"/>
        <v>0.64</v>
      </c>
      <c r="BE605">
        <v>776727</v>
      </c>
      <c r="BH605">
        <v>0.62</v>
      </c>
      <c r="BI605">
        <f t="shared" si="282"/>
        <v>0.62</v>
      </c>
      <c r="BT605">
        <v>776727</v>
      </c>
      <c r="BW605">
        <v>0.56999999999999995</v>
      </c>
      <c r="BX605">
        <f t="shared" si="283"/>
        <v>0.56999999999999995</v>
      </c>
      <c r="CI605">
        <v>776727</v>
      </c>
      <c r="CL605">
        <v>0.53</v>
      </c>
      <c r="CM605">
        <f t="shared" si="284"/>
        <v>0.53</v>
      </c>
      <c r="CX605">
        <v>776727</v>
      </c>
      <c r="DA605">
        <v>0.56000000000000005</v>
      </c>
      <c r="DB605">
        <f t="shared" si="285"/>
        <v>0.56000000000000005</v>
      </c>
      <c r="DM605">
        <v>776727</v>
      </c>
      <c r="DP605">
        <v>0.56000000000000005</v>
      </c>
      <c r="DQ605">
        <f t="shared" si="286"/>
        <v>0.56000000000000005</v>
      </c>
      <c r="EB605">
        <v>776727</v>
      </c>
      <c r="EE605">
        <v>0.56999999999999995</v>
      </c>
      <c r="EF605">
        <f t="shared" si="287"/>
        <v>0.56999999999999995</v>
      </c>
      <c r="EQ605">
        <v>776727</v>
      </c>
      <c r="ET605">
        <v>0.56999999999999995</v>
      </c>
      <c r="EU605">
        <f t="shared" si="288"/>
        <v>0.56999999999999995</v>
      </c>
      <c r="FF605">
        <v>776727</v>
      </c>
      <c r="FI605">
        <v>0.53</v>
      </c>
      <c r="FJ605">
        <f t="shared" si="289"/>
        <v>0.53</v>
      </c>
      <c r="FU605">
        <v>776727</v>
      </c>
      <c r="FX605">
        <v>0.53</v>
      </c>
      <c r="FY605">
        <f t="shared" si="290"/>
        <v>0.53</v>
      </c>
      <c r="GJ605">
        <v>776727</v>
      </c>
      <c r="GM605">
        <v>0.54</v>
      </c>
      <c r="GN605">
        <f t="shared" si="291"/>
        <v>0.54</v>
      </c>
      <c r="GY605">
        <v>776727</v>
      </c>
      <c r="HB605">
        <v>0.57999999999999996</v>
      </c>
      <c r="HC605">
        <f t="shared" si="292"/>
        <v>0.57999999999999996</v>
      </c>
      <c r="HN605">
        <v>776727</v>
      </c>
      <c r="HQ605">
        <v>0.68</v>
      </c>
      <c r="HR605">
        <f t="shared" si="293"/>
        <v>0.68</v>
      </c>
      <c r="ID605">
        <v>777100</v>
      </c>
      <c r="IG605">
        <v>0.52</v>
      </c>
      <c r="IH605">
        <f t="shared" si="294"/>
        <v>0.52</v>
      </c>
      <c r="IS605">
        <v>777100</v>
      </c>
      <c r="IV605">
        <v>0.51</v>
      </c>
      <c r="IW605">
        <f t="shared" si="295"/>
        <v>0.51</v>
      </c>
      <c r="JH605">
        <v>777100</v>
      </c>
      <c r="JK605">
        <v>0.53</v>
      </c>
      <c r="JL605">
        <f t="shared" si="296"/>
        <v>0.53</v>
      </c>
      <c r="JW605">
        <v>777100</v>
      </c>
      <c r="JZ605">
        <v>0.51</v>
      </c>
      <c r="KA605">
        <f t="shared" si="297"/>
        <v>0.51</v>
      </c>
      <c r="KL605">
        <v>777100</v>
      </c>
      <c r="KO605">
        <v>0.52</v>
      </c>
      <c r="KP605">
        <f t="shared" si="298"/>
        <v>0.52</v>
      </c>
      <c r="LA605">
        <v>777100</v>
      </c>
      <c r="LD605">
        <v>0.51</v>
      </c>
      <c r="LE605">
        <f t="shared" si="299"/>
        <v>0.51</v>
      </c>
      <c r="LP605">
        <v>777100</v>
      </c>
      <c r="LS605">
        <v>0.5</v>
      </c>
      <c r="LT605">
        <f t="shared" si="300"/>
        <v>0.5</v>
      </c>
      <c r="ME605">
        <v>777100</v>
      </c>
      <c r="MH605">
        <v>0.55000000000000004</v>
      </c>
      <c r="MI605">
        <f t="shared" si="301"/>
        <v>0.55000000000000004</v>
      </c>
      <c r="MT605">
        <v>777100</v>
      </c>
      <c r="MW605">
        <v>0.49</v>
      </c>
      <c r="MX605">
        <f t="shared" si="302"/>
        <v>0.49</v>
      </c>
      <c r="NI605">
        <v>777100</v>
      </c>
      <c r="NL605">
        <v>0.51</v>
      </c>
      <c r="NM605">
        <f t="shared" si="303"/>
        <v>0.51</v>
      </c>
      <c r="NX605">
        <v>777100</v>
      </c>
      <c r="OA605">
        <v>0.52</v>
      </c>
      <c r="OB605">
        <f t="shared" si="304"/>
        <v>0.52</v>
      </c>
      <c r="OM605">
        <v>777100</v>
      </c>
      <c r="OP605">
        <v>0.52</v>
      </c>
      <c r="OQ605">
        <f t="shared" si="305"/>
        <v>0.52</v>
      </c>
      <c r="PB605">
        <v>777100</v>
      </c>
      <c r="PE605">
        <v>0.52</v>
      </c>
      <c r="PF605">
        <f t="shared" si="306"/>
        <v>0.52</v>
      </c>
      <c r="PQ605">
        <v>777100</v>
      </c>
      <c r="PT605">
        <v>0.51</v>
      </c>
      <c r="PU605">
        <f t="shared" si="307"/>
        <v>0.51</v>
      </c>
      <c r="QF605">
        <v>777100</v>
      </c>
      <c r="QI605">
        <v>0.51</v>
      </c>
      <c r="QJ605">
        <f t="shared" si="308"/>
        <v>0.51</v>
      </c>
      <c r="QU605">
        <v>777100</v>
      </c>
      <c r="QX605">
        <v>0.49</v>
      </c>
      <c r="QY605">
        <f t="shared" si="309"/>
        <v>0.49</v>
      </c>
    </row>
    <row r="606" spans="12:467" x14ac:dyDescent="0.2">
      <c r="L606">
        <v>776729</v>
      </c>
      <c r="O606">
        <v>0.49</v>
      </c>
      <c r="P606">
        <f t="shared" si="279"/>
        <v>0.49</v>
      </c>
      <c r="AA606">
        <v>776729</v>
      </c>
      <c r="AD606">
        <v>0.42</v>
      </c>
      <c r="AE606">
        <f t="shared" si="280"/>
        <v>0.42</v>
      </c>
      <c r="AP606">
        <v>776729</v>
      </c>
      <c r="AS606">
        <v>0.46</v>
      </c>
      <c r="AT606">
        <f t="shared" si="281"/>
        <v>0.46</v>
      </c>
      <c r="BE606">
        <v>776729</v>
      </c>
      <c r="BH606">
        <v>0.51</v>
      </c>
      <c r="BI606">
        <f t="shared" si="282"/>
        <v>0.51</v>
      </c>
      <c r="BT606">
        <v>776729</v>
      </c>
      <c r="BW606">
        <v>0.46</v>
      </c>
      <c r="BX606">
        <f t="shared" si="283"/>
        <v>0.46</v>
      </c>
      <c r="CI606">
        <v>776729</v>
      </c>
      <c r="CL606">
        <v>0.5</v>
      </c>
      <c r="CM606">
        <f t="shared" si="284"/>
        <v>0.5</v>
      </c>
      <c r="CX606">
        <v>776729</v>
      </c>
      <c r="DA606">
        <v>0.48</v>
      </c>
      <c r="DB606">
        <f t="shared" si="285"/>
        <v>0.48</v>
      </c>
      <c r="DM606">
        <v>776729</v>
      </c>
      <c r="DP606">
        <v>0.5</v>
      </c>
      <c r="DQ606">
        <f t="shared" si="286"/>
        <v>0.5</v>
      </c>
      <c r="EB606">
        <v>776729</v>
      </c>
      <c r="EE606">
        <v>0.48</v>
      </c>
      <c r="EF606">
        <f t="shared" si="287"/>
        <v>0.48</v>
      </c>
      <c r="EQ606">
        <v>776729</v>
      </c>
      <c r="ET606">
        <v>0.48</v>
      </c>
      <c r="EU606">
        <f t="shared" si="288"/>
        <v>0.48</v>
      </c>
      <c r="FF606">
        <v>776729</v>
      </c>
      <c r="FI606">
        <v>0.49</v>
      </c>
      <c r="FJ606">
        <f t="shared" si="289"/>
        <v>0.49</v>
      </c>
      <c r="FU606">
        <v>776729</v>
      </c>
      <c r="FX606">
        <v>0.51</v>
      </c>
      <c r="FY606">
        <f t="shared" si="290"/>
        <v>0.51</v>
      </c>
      <c r="GJ606">
        <v>776729</v>
      </c>
      <c r="GM606">
        <v>0.49</v>
      </c>
      <c r="GN606">
        <f t="shared" si="291"/>
        <v>0.49</v>
      </c>
      <c r="GY606">
        <v>776729</v>
      </c>
      <c r="HB606">
        <v>0.55000000000000004</v>
      </c>
      <c r="HC606">
        <f t="shared" si="292"/>
        <v>0.55000000000000004</v>
      </c>
      <c r="HN606">
        <v>776729</v>
      </c>
      <c r="HQ606">
        <v>0.49</v>
      </c>
      <c r="HR606">
        <f t="shared" si="293"/>
        <v>0.49</v>
      </c>
      <c r="ID606">
        <v>777101</v>
      </c>
      <c r="IG606">
        <v>0.52</v>
      </c>
      <c r="IH606">
        <f t="shared" si="294"/>
        <v>0.52</v>
      </c>
      <c r="IS606">
        <v>777101</v>
      </c>
      <c r="IV606">
        <v>0.56000000000000005</v>
      </c>
      <c r="IW606">
        <f t="shared" si="295"/>
        <v>0.56000000000000005</v>
      </c>
      <c r="JH606">
        <v>777101</v>
      </c>
      <c r="JK606">
        <v>0.54</v>
      </c>
      <c r="JL606">
        <f t="shared" si="296"/>
        <v>0.54</v>
      </c>
      <c r="JW606">
        <v>777101</v>
      </c>
      <c r="JZ606">
        <v>0.52</v>
      </c>
      <c r="KA606">
        <f t="shared" si="297"/>
        <v>0.52</v>
      </c>
      <c r="KL606">
        <v>777101</v>
      </c>
      <c r="KO606">
        <v>0.51</v>
      </c>
      <c r="KP606">
        <f t="shared" si="298"/>
        <v>0.51</v>
      </c>
      <c r="LA606">
        <v>777101</v>
      </c>
      <c r="LD606">
        <v>0.55000000000000004</v>
      </c>
      <c r="LE606">
        <f t="shared" si="299"/>
        <v>0.55000000000000004</v>
      </c>
      <c r="LP606">
        <v>777101</v>
      </c>
      <c r="LS606">
        <v>0.52</v>
      </c>
      <c r="LT606">
        <f t="shared" si="300"/>
        <v>0.52</v>
      </c>
      <c r="ME606">
        <v>777101</v>
      </c>
      <c r="MH606">
        <v>0.5</v>
      </c>
      <c r="MI606">
        <f t="shared" si="301"/>
        <v>0.5</v>
      </c>
      <c r="MT606">
        <v>777101</v>
      </c>
      <c r="MW606">
        <v>0.43</v>
      </c>
      <c r="MX606">
        <f t="shared" si="302"/>
        <v>0.43</v>
      </c>
      <c r="NI606">
        <v>777101</v>
      </c>
      <c r="NL606">
        <v>0.53</v>
      </c>
      <c r="NM606">
        <f t="shared" si="303"/>
        <v>0.53</v>
      </c>
      <c r="NX606">
        <v>777101</v>
      </c>
      <c r="OA606">
        <v>0.54</v>
      </c>
      <c r="OB606">
        <f t="shared" si="304"/>
        <v>0.54</v>
      </c>
      <c r="OM606">
        <v>777101</v>
      </c>
      <c r="OP606">
        <v>0.51</v>
      </c>
      <c r="OQ606">
        <f t="shared" si="305"/>
        <v>0.51</v>
      </c>
      <c r="PB606">
        <v>777101</v>
      </c>
      <c r="PE606">
        <v>0.52</v>
      </c>
      <c r="PF606">
        <f t="shared" si="306"/>
        <v>0.52</v>
      </c>
      <c r="PQ606">
        <v>777101</v>
      </c>
      <c r="PT606">
        <v>0.54</v>
      </c>
      <c r="PU606">
        <f t="shared" si="307"/>
        <v>0.54</v>
      </c>
      <c r="QF606">
        <v>777101</v>
      </c>
      <c r="QI606">
        <v>0.56000000000000005</v>
      </c>
      <c r="QJ606">
        <f t="shared" si="308"/>
        <v>0.56000000000000005</v>
      </c>
      <c r="QU606">
        <v>777101</v>
      </c>
      <c r="QX606">
        <v>0.51</v>
      </c>
      <c r="QY606">
        <f t="shared" si="309"/>
        <v>0.51</v>
      </c>
    </row>
    <row r="607" spans="12:467" x14ac:dyDescent="0.2">
      <c r="L607">
        <v>776731</v>
      </c>
      <c r="O607">
        <v>0.46</v>
      </c>
      <c r="P607">
        <f t="shared" si="279"/>
        <v>0.46</v>
      </c>
      <c r="AA607">
        <v>776731</v>
      </c>
      <c r="AD607">
        <v>0.45</v>
      </c>
      <c r="AE607">
        <f t="shared" si="280"/>
        <v>0.45</v>
      </c>
      <c r="AP607">
        <v>776731</v>
      </c>
      <c r="AS607">
        <v>0.47</v>
      </c>
      <c r="AT607">
        <f t="shared" si="281"/>
        <v>0.47</v>
      </c>
      <c r="BE607">
        <v>776731</v>
      </c>
      <c r="BH607">
        <v>0.45</v>
      </c>
      <c r="BI607">
        <f t="shared" si="282"/>
        <v>0.45</v>
      </c>
      <c r="BT607">
        <v>776731</v>
      </c>
      <c r="BW607">
        <v>0.42</v>
      </c>
      <c r="BX607">
        <f t="shared" si="283"/>
        <v>0.42</v>
      </c>
      <c r="CI607">
        <v>776731</v>
      </c>
      <c r="CL607">
        <v>0.49</v>
      </c>
      <c r="CM607">
        <f t="shared" si="284"/>
        <v>0.49</v>
      </c>
      <c r="CX607">
        <v>776731</v>
      </c>
      <c r="DA607">
        <v>0.47</v>
      </c>
      <c r="DB607">
        <f t="shared" si="285"/>
        <v>0.47</v>
      </c>
      <c r="DM607">
        <v>776731</v>
      </c>
      <c r="DP607">
        <v>0.46</v>
      </c>
      <c r="DQ607">
        <f t="shared" si="286"/>
        <v>0.46</v>
      </c>
      <c r="EB607">
        <v>776731</v>
      </c>
      <c r="EE607">
        <v>0.4</v>
      </c>
      <c r="EF607">
        <f t="shared" si="287"/>
        <v>0.4</v>
      </c>
      <c r="EQ607">
        <v>776731</v>
      </c>
      <c r="ET607">
        <v>0.4</v>
      </c>
      <c r="EU607">
        <f t="shared" si="288"/>
        <v>0.4</v>
      </c>
      <c r="FF607">
        <v>776731</v>
      </c>
      <c r="FI607">
        <v>0.45</v>
      </c>
      <c r="FJ607">
        <f t="shared" si="289"/>
        <v>0.45</v>
      </c>
      <c r="FU607">
        <v>776731</v>
      </c>
      <c r="FX607">
        <v>0.45</v>
      </c>
      <c r="FY607">
        <f t="shared" si="290"/>
        <v>0.45</v>
      </c>
      <c r="GJ607">
        <v>776731</v>
      </c>
      <c r="GM607">
        <v>0.43</v>
      </c>
      <c r="GN607">
        <f t="shared" si="291"/>
        <v>0.43</v>
      </c>
      <c r="GY607">
        <v>776731</v>
      </c>
      <c r="HB607">
        <v>0.41</v>
      </c>
      <c r="HC607">
        <f t="shared" si="292"/>
        <v>0.41</v>
      </c>
      <c r="HN607">
        <v>776731</v>
      </c>
      <c r="HQ607">
        <v>0.5</v>
      </c>
      <c r="HR607">
        <f t="shared" si="293"/>
        <v>0.5</v>
      </c>
      <c r="ID607">
        <v>777102</v>
      </c>
      <c r="IG607">
        <v>0.47</v>
      </c>
      <c r="IH607">
        <f t="shared" si="294"/>
        <v>0.47</v>
      </c>
      <c r="IS607">
        <v>777102</v>
      </c>
      <c r="IV607">
        <v>0.41</v>
      </c>
      <c r="IW607">
        <f t="shared" si="295"/>
        <v>0.41</v>
      </c>
      <c r="JH607">
        <v>777102</v>
      </c>
      <c r="JK607">
        <v>0.46</v>
      </c>
      <c r="JL607">
        <f t="shared" si="296"/>
        <v>0.46</v>
      </c>
      <c r="JW607">
        <v>777102</v>
      </c>
      <c r="JZ607">
        <v>0.45</v>
      </c>
      <c r="KA607">
        <f t="shared" si="297"/>
        <v>0.45</v>
      </c>
      <c r="KL607">
        <v>777102</v>
      </c>
      <c r="KO607">
        <v>0.38</v>
      </c>
      <c r="KP607">
        <f t="shared" si="298"/>
        <v>0.38</v>
      </c>
      <c r="LA607">
        <v>777102</v>
      </c>
      <c r="LD607">
        <v>0.45</v>
      </c>
      <c r="LE607">
        <f t="shared" si="299"/>
        <v>0.45</v>
      </c>
      <c r="LP607">
        <v>777102</v>
      </c>
      <c r="LS607">
        <v>0.43</v>
      </c>
      <c r="LT607">
        <f t="shared" si="300"/>
        <v>0.43</v>
      </c>
      <c r="ME607">
        <v>777102</v>
      </c>
      <c r="MH607">
        <v>0.46</v>
      </c>
      <c r="MI607">
        <f t="shared" si="301"/>
        <v>0.46</v>
      </c>
      <c r="MT607">
        <v>777102</v>
      </c>
      <c r="MW607">
        <v>0.44</v>
      </c>
      <c r="MX607">
        <f t="shared" si="302"/>
        <v>0.44</v>
      </c>
      <c r="NI607">
        <v>777102</v>
      </c>
      <c r="NL607">
        <v>0.42</v>
      </c>
      <c r="NM607">
        <f t="shared" si="303"/>
        <v>0.42</v>
      </c>
      <c r="NX607">
        <v>777102</v>
      </c>
      <c r="OA607">
        <v>0.45</v>
      </c>
      <c r="OB607">
        <f t="shared" si="304"/>
        <v>0.45</v>
      </c>
      <c r="OM607">
        <v>777102</v>
      </c>
      <c r="OP607">
        <v>0.46</v>
      </c>
      <c r="OQ607">
        <f t="shared" si="305"/>
        <v>0.46</v>
      </c>
      <c r="PB607">
        <v>777102</v>
      </c>
      <c r="PE607">
        <v>0.43</v>
      </c>
      <c r="PF607">
        <f t="shared" si="306"/>
        <v>0.43</v>
      </c>
      <c r="PQ607">
        <v>777102</v>
      </c>
      <c r="PT607">
        <v>0.41</v>
      </c>
      <c r="PU607">
        <f t="shared" si="307"/>
        <v>0.41</v>
      </c>
      <c r="QF607">
        <v>777102</v>
      </c>
      <c r="QI607">
        <v>0.47</v>
      </c>
      <c r="QJ607">
        <f t="shared" si="308"/>
        <v>0.47</v>
      </c>
      <c r="QU607">
        <v>777102</v>
      </c>
      <c r="QX607">
        <v>0.46</v>
      </c>
      <c r="QY607">
        <f t="shared" si="309"/>
        <v>0.46</v>
      </c>
    </row>
    <row r="608" spans="12:467" x14ac:dyDescent="0.2">
      <c r="L608">
        <v>776732</v>
      </c>
      <c r="O608">
        <v>0.42</v>
      </c>
      <c r="P608">
        <f t="shared" si="279"/>
        <v>0.42</v>
      </c>
      <c r="AA608">
        <v>776732</v>
      </c>
      <c r="AD608">
        <v>0.37</v>
      </c>
      <c r="AE608">
        <f t="shared" si="280"/>
        <v>0.37</v>
      </c>
      <c r="AP608">
        <v>776732</v>
      </c>
      <c r="AS608">
        <v>0.4</v>
      </c>
      <c r="AT608">
        <f t="shared" si="281"/>
        <v>0.4</v>
      </c>
      <c r="BE608">
        <v>776732</v>
      </c>
      <c r="BH608">
        <v>0.4</v>
      </c>
      <c r="BI608">
        <f t="shared" si="282"/>
        <v>0.4</v>
      </c>
      <c r="BT608">
        <v>776732</v>
      </c>
      <c r="BW608">
        <v>0.38</v>
      </c>
      <c r="BX608">
        <f t="shared" si="283"/>
        <v>0.38</v>
      </c>
      <c r="CI608">
        <v>776732</v>
      </c>
      <c r="CL608">
        <v>0.42</v>
      </c>
      <c r="CM608">
        <f t="shared" si="284"/>
        <v>0.42</v>
      </c>
      <c r="CX608">
        <v>776732</v>
      </c>
      <c r="DA608">
        <v>0.4</v>
      </c>
      <c r="DB608">
        <f t="shared" si="285"/>
        <v>0.4</v>
      </c>
      <c r="DM608">
        <v>776732</v>
      </c>
      <c r="DP608">
        <v>0.4</v>
      </c>
      <c r="DQ608">
        <f t="shared" si="286"/>
        <v>0.4</v>
      </c>
      <c r="EB608">
        <v>776732</v>
      </c>
      <c r="EE608">
        <v>0.41</v>
      </c>
      <c r="EF608">
        <f t="shared" si="287"/>
        <v>0.41</v>
      </c>
      <c r="EQ608">
        <v>776732</v>
      </c>
      <c r="ET608">
        <v>0.41</v>
      </c>
      <c r="EU608">
        <f t="shared" si="288"/>
        <v>0.41</v>
      </c>
      <c r="FF608">
        <v>776732</v>
      </c>
      <c r="FI608">
        <v>0.44</v>
      </c>
      <c r="FJ608">
        <f t="shared" si="289"/>
        <v>0.44</v>
      </c>
      <c r="FU608">
        <v>776732</v>
      </c>
      <c r="FX608">
        <v>0.42</v>
      </c>
      <c r="FY608">
        <f t="shared" si="290"/>
        <v>0.42</v>
      </c>
      <c r="GJ608">
        <v>776732</v>
      </c>
      <c r="GM608">
        <v>0.43</v>
      </c>
      <c r="GN608">
        <f t="shared" si="291"/>
        <v>0.43</v>
      </c>
      <c r="GY608">
        <v>776732</v>
      </c>
      <c r="HB608">
        <v>0.48</v>
      </c>
      <c r="HC608">
        <f t="shared" si="292"/>
        <v>0.48</v>
      </c>
      <c r="HN608">
        <v>776732</v>
      </c>
      <c r="HQ608">
        <v>0.39</v>
      </c>
      <c r="HR608">
        <f t="shared" si="293"/>
        <v>0.39</v>
      </c>
      <c r="ID608">
        <v>777105</v>
      </c>
      <c r="IG608">
        <v>0.55000000000000004</v>
      </c>
      <c r="IH608">
        <f t="shared" si="294"/>
        <v>0.55000000000000004</v>
      </c>
      <c r="IS608">
        <v>777105</v>
      </c>
      <c r="IV608">
        <v>0.54</v>
      </c>
      <c r="IW608">
        <f t="shared" si="295"/>
        <v>0.54</v>
      </c>
      <c r="JH608">
        <v>777105</v>
      </c>
      <c r="JK608">
        <v>0.56000000000000005</v>
      </c>
      <c r="JL608">
        <f t="shared" si="296"/>
        <v>0.56000000000000005</v>
      </c>
      <c r="JW608">
        <v>777105</v>
      </c>
      <c r="JZ608">
        <v>0.52</v>
      </c>
      <c r="KA608">
        <f t="shared" si="297"/>
        <v>0.52</v>
      </c>
      <c r="KL608">
        <v>777105</v>
      </c>
      <c r="KO608">
        <v>0.6</v>
      </c>
      <c r="KP608">
        <f t="shared" si="298"/>
        <v>0.6</v>
      </c>
      <c r="LA608">
        <v>777105</v>
      </c>
      <c r="LD608">
        <v>0.55000000000000004</v>
      </c>
      <c r="LE608">
        <f t="shared" si="299"/>
        <v>0.55000000000000004</v>
      </c>
      <c r="LP608">
        <v>777105</v>
      </c>
      <c r="LS608">
        <v>0.52</v>
      </c>
      <c r="LT608">
        <f t="shared" si="300"/>
        <v>0.52</v>
      </c>
      <c r="ME608">
        <v>777105</v>
      </c>
      <c r="MH608">
        <v>0.55000000000000004</v>
      </c>
      <c r="MI608">
        <f t="shared" si="301"/>
        <v>0.55000000000000004</v>
      </c>
      <c r="MT608">
        <v>777105</v>
      </c>
      <c r="MW608">
        <v>0.52</v>
      </c>
      <c r="MX608">
        <f t="shared" si="302"/>
        <v>0.52</v>
      </c>
      <c r="NI608">
        <v>777105</v>
      </c>
      <c r="NL608">
        <v>0.52</v>
      </c>
      <c r="NM608">
        <f t="shared" si="303"/>
        <v>0.52</v>
      </c>
      <c r="NX608">
        <v>777105</v>
      </c>
      <c r="OA608">
        <v>0.52</v>
      </c>
      <c r="OB608">
        <f t="shared" si="304"/>
        <v>0.52</v>
      </c>
      <c r="OM608">
        <v>777105</v>
      </c>
      <c r="OP608">
        <v>0.54</v>
      </c>
      <c r="OQ608">
        <f t="shared" si="305"/>
        <v>0.54</v>
      </c>
      <c r="PB608">
        <v>777105</v>
      </c>
      <c r="PE608">
        <v>0.53</v>
      </c>
      <c r="PF608">
        <f t="shared" si="306"/>
        <v>0.53</v>
      </c>
      <c r="PQ608">
        <v>777105</v>
      </c>
      <c r="PT608">
        <v>0.53</v>
      </c>
      <c r="PU608">
        <f t="shared" si="307"/>
        <v>0.53</v>
      </c>
      <c r="QF608">
        <v>777105</v>
      </c>
      <c r="QI608">
        <v>0.51</v>
      </c>
      <c r="QJ608">
        <f t="shared" si="308"/>
        <v>0.51</v>
      </c>
      <c r="QU608">
        <v>777105</v>
      </c>
      <c r="QX608">
        <v>0.53</v>
      </c>
      <c r="QY608">
        <f t="shared" si="309"/>
        <v>0.53</v>
      </c>
    </row>
    <row r="609" spans="12:467" x14ac:dyDescent="0.2">
      <c r="L609">
        <v>776734</v>
      </c>
      <c r="O609">
        <v>0.51</v>
      </c>
      <c r="P609">
        <f t="shared" si="279"/>
        <v>0.51</v>
      </c>
      <c r="AA609">
        <v>776734</v>
      </c>
      <c r="AD609">
        <v>0.54</v>
      </c>
      <c r="AE609">
        <f t="shared" si="280"/>
        <v>0.54</v>
      </c>
      <c r="AP609">
        <v>776734</v>
      </c>
      <c r="AS609">
        <v>0.56999999999999995</v>
      </c>
      <c r="AT609">
        <f t="shared" si="281"/>
        <v>0.56999999999999995</v>
      </c>
      <c r="BE609">
        <v>776734</v>
      </c>
      <c r="BH609">
        <v>0.57999999999999996</v>
      </c>
      <c r="BI609">
        <f t="shared" si="282"/>
        <v>0.57999999999999996</v>
      </c>
      <c r="BT609">
        <v>776734</v>
      </c>
      <c r="BW609">
        <v>0.62</v>
      </c>
      <c r="BX609">
        <f t="shared" si="283"/>
        <v>0.62</v>
      </c>
      <c r="CI609">
        <v>776734</v>
      </c>
      <c r="CL609">
        <v>0.54</v>
      </c>
      <c r="CM609">
        <f t="shared" si="284"/>
        <v>0.54</v>
      </c>
      <c r="CX609">
        <v>776734</v>
      </c>
      <c r="DA609">
        <v>0.54</v>
      </c>
      <c r="DB609">
        <f t="shared" si="285"/>
        <v>0.54</v>
      </c>
      <c r="DM609">
        <v>776734</v>
      </c>
      <c r="DP609">
        <v>0.52</v>
      </c>
      <c r="DQ609">
        <f t="shared" si="286"/>
        <v>0.52</v>
      </c>
      <c r="EB609">
        <v>776734</v>
      </c>
      <c r="EE609">
        <v>0.51</v>
      </c>
      <c r="EF609">
        <f t="shared" si="287"/>
        <v>0.51</v>
      </c>
      <c r="EQ609">
        <v>776734</v>
      </c>
      <c r="ET609">
        <v>0.51</v>
      </c>
      <c r="EU609">
        <f t="shared" si="288"/>
        <v>0.51</v>
      </c>
      <c r="FF609">
        <v>776734</v>
      </c>
      <c r="FI609">
        <v>0.55000000000000004</v>
      </c>
      <c r="FJ609">
        <f t="shared" si="289"/>
        <v>0.55000000000000004</v>
      </c>
      <c r="FU609">
        <v>776734</v>
      </c>
      <c r="FX609">
        <v>0.53</v>
      </c>
      <c r="FY609">
        <f t="shared" si="290"/>
        <v>0.53</v>
      </c>
      <c r="GJ609">
        <v>776734</v>
      </c>
      <c r="GM609">
        <v>0.52</v>
      </c>
      <c r="GN609">
        <f t="shared" si="291"/>
        <v>0.52</v>
      </c>
      <c r="GY609">
        <v>776734</v>
      </c>
      <c r="HB609">
        <v>0.56000000000000005</v>
      </c>
      <c r="HC609">
        <f t="shared" si="292"/>
        <v>0.56000000000000005</v>
      </c>
      <c r="HN609">
        <v>776734</v>
      </c>
      <c r="HQ609">
        <v>0.56999999999999995</v>
      </c>
      <c r="HR609">
        <f t="shared" si="293"/>
        <v>0.56999999999999995</v>
      </c>
      <c r="ID609">
        <v>777107</v>
      </c>
      <c r="IG609">
        <v>0.56999999999999995</v>
      </c>
      <c r="IH609">
        <f t="shared" si="294"/>
        <v>0.56999999999999995</v>
      </c>
      <c r="IS609">
        <v>777107</v>
      </c>
      <c r="IV609">
        <v>0.53</v>
      </c>
      <c r="IW609">
        <f t="shared" si="295"/>
        <v>0.53</v>
      </c>
      <c r="JH609">
        <v>777107</v>
      </c>
      <c r="JK609">
        <v>0.56000000000000005</v>
      </c>
      <c r="JL609">
        <f t="shared" si="296"/>
        <v>0.56000000000000005</v>
      </c>
      <c r="JW609">
        <v>777107</v>
      </c>
      <c r="JZ609">
        <v>0.56000000000000005</v>
      </c>
      <c r="KA609">
        <f t="shared" si="297"/>
        <v>0.56000000000000005</v>
      </c>
      <c r="KL609">
        <v>777107</v>
      </c>
      <c r="KO609">
        <v>0.56999999999999995</v>
      </c>
      <c r="KP609">
        <f t="shared" si="298"/>
        <v>0.56999999999999995</v>
      </c>
      <c r="LA609">
        <v>777107</v>
      </c>
      <c r="LD609">
        <v>0.57999999999999996</v>
      </c>
      <c r="LE609">
        <f t="shared" si="299"/>
        <v>0.57999999999999996</v>
      </c>
      <c r="LP609">
        <v>777107</v>
      </c>
      <c r="LS609">
        <v>0.55000000000000004</v>
      </c>
      <c r="LT609">
        <f t="shared" si="300"/>
        <v>0.55000000000000004</v>
      </c>
      <c r="ME609">
        <v>777107</v>
      </c>
      <c r="MH609">
        <v>0.59</v>
      </c>
      <c r="MI609">
        <f t="shared" si="301"/>
        <v>0.59</v>
      </c>
      <c r="MT609">
        <v>777107</v>
      </c>
      <c r="MW609">
        <v>0.47</v>
      </c>
      <c r="MX609">
        <f t="shared" si="302"/>
        <v>0.47</v>
      </c>
      <c r="NI609">
        <v>777107</v>
      </c>
      <c r="NL609">
        <v>0.55000000000000004</v>
      </c>
      <c r="NM609">
        <f t="shared" si="303"/>
        <v>0.55000000000000004</v>
      </c>
      <c r="NX609">
        <v>777107</v>
      </c>
      <c r="OA609">
        <v>0.53</v>
      </c>
      <c r="OB609">
        <f t="shared" si="304"/>
        <v>0.53</v>
      </c>
      <c r="OM609">
        <v>777107</v>
      </c>
      <c r="OP609">
        <v>0.55000000000000004</v>
      </c>
      <c r="OQ609">
        <f t="shared" si="305"/>
        <v>0.55000000000000004</v>
      </c>
      <c r="PB609">
        <v>777107</v>
      </c>
      <c r="PE609">
        <v>0.54</v>
      </c>
      <c r="PF609">
        <f t="shared" si="306"/>
        <v>0.54</v>
      </c>
      <c r="PQ609">
        <v>777107</v>
      </c>
      <c r="PT609">
        <v>0.56000000000000005</v>
      </c>
      <c r="PU609">
        <f t="shared" si="307"/>
        <v>0.56000000000000005</v>
      </c>
      <c r="QF609">
        <v>777107</v>
      </c>
      <c r="QI609">
        <v>0.56999999999999995</v>
      </c>
      <c r="QJ609">
        <f t="shared" si="308"/>
        <v>0.56999999999999995</v>
      </c>
      <c r="QU609">
        <v>777107</v>
      </c>
      <c r="QX609">
        <v>0.56000000000000005</v>
      </c>
      <c r="QY609">
        <f t="shared" si="309"/>
        <v>0.56000000000000005</v>
      </c>
    </row>
    <row r="610" spans="12:467" x14ac:dyDescent="0.2">
      <c r="L610">
        <v>776735</v>
      </c>
      <c r="O610">
        <v>0.51</v>
      </c>
      <c r="P610">
        <f t="shared" si="279"/>
        <v>0.51</v>
      </c>
      <c r="AA610">
        <v>776735</v>
      </c>
      <c r="AD610">
        <v>0.45</v>
      </c>
      <c r="AE610">
        <f t="shared" si="280"/>
        <v>0.45</v>
      </c>
      <c r="AP610">
        <v>776735</v>
      </c>
      <c r="AS610">
        <v>0.4</v>
      </c>
      <c r="AT610">
        <f t="shared" si="281"/>
        <v>0.4</v>
      </c>
      <c r="BE610">
        <v>776735</v>
      </c>
      <c r="BH610">
        <v>0.45</v>
      </c>
      <c r="BI610">
        <f t="shared" si="282"/>
        <v>0.45</v>
      </c>
      <c r="BT610">
        <v>776735</v>
      </c>
      <c r="BW610">
        <v>0.39</v>
      </c>
      <c r="BX610">
        <f t="shared" si="283"/>
        <v>0.39</v>
      </c>
      <c r="CI610">
        <v>776735</v>
      </c>
      <c r="CL610">
        <v>0.46</v>
      </c>
      <c r="CM610">
        <f t="shared" si="284"/>
        <v>0.46</v>
      </c>
      <c r="CX610">
        <v>776735</v>
      </c>
      <c r="DA610">
        <v>0.49</v>
      </c>
      <c r="DB610">
        <f t="shared" si="285"/>
        <v>0.49</v>
      </c>
      <c r="DM610">
        <v>776735</v>
      </c>
      <c r="DP610">
        <v>0.5</v>
      </c>
      <c r="DQ610">
        <f t="shared" si="286"/>
        <v>0.5</v>
      </c>
      <c r="EB610">
        <v>776735</v>
      </c>
      <c r="EE610">
        <v>0.47</v>
      </c>
      <c r="EF610">
        <f t="shared" si="287"/>
        <v>0.47</v>
      </c>
      <c r="EQ610">
        <v>776735</v>
      </c>
      <c r="ET610">
        <v>0.47</v>
      </c>
      <c r="EU610">
        <f t="shared" si="288"/>
        <v>0.47</v>
      </c>
      <c r="FF610">
        <v>776735</v>
      </c>
      <c r="FI610">
        <v>0.47</v>
      </c>
      <c r="FJ610">
        <f t="shared" si="289"/>
        <v>0.47</v>
      </c>
      <c r="FU610">
        <v>776735</v>
      </c>
      <c r="FX610">
        <v>0.48</v>
      </c>
      <c r="FY610">
        <f t="shared" si="290"/>
        <v>0.48</v>
      </c>
      <c r="GJ610">
        <v>776735</v>
      </c>
      <c r="GM610">
        <v>0.46</v>
      </c>
      <c r="GN610">
        <f t="shared" si="291"/>
        <v>0.46</v>
      </c>
      <c r="GY610">
        <v>776735</v>
      </c>
      <c r="HB610">
        <v>0.49</v>
      </c>
      <c r="HC610">
        <f t="shared" si="292"/>
        <v>0.49</v>
      </c>
      <c r="HN610">
        <v>776735</v>
      </c>
      <c r="HQ610">
        <v>0.51</v>
      </c>
      <c r="HR610">
        <f t="shared" si="293"/>
        <v>0.51</v>
      </c>
      <c r="ID610">
        <v>777108</v>
      </c>
      <c r="IG610">
        <v>0.55000000000000004</v>
      </c>
      <c r="IH610">
        <f t="shared" si="294"/>
        <v>0.55000000000000004</v>
      </c>
      <c r="IS610">
        <v>777108</v>
      </c>
      <c r="IV610">
        <v>0.56999999999999995</v>
      </c>
      <c r="IW610">
        <f t="shared" si="295"/>
        <v>0.56999999999999995</v>
      </c>
      <c r="JH610">
        <v>777108</v>
      </c>
      <c r="JK610">
        <v>0.56000000000000005</v>
      </c>
      <c r="JL610">
        <f t="shared" si="296"/>
        <v>0.56000000000000005</v>
      </c>
      <c r="JW610">
        <v>777108</v>
      </c>
      <c r="JZ610">
        <v>0.56000000000000005</v>
      </c>
      <c r="KA610">
        <f t="shared" si="297"/>
        <v>0.56000000000000005</v>
      </c>
      <c r="KL610">
        <v>777108</v>
      </c>
      <c r="KO610">
        <v>0.64</v>
      </c>
      <c r="KP610">
        <f t="shared" si="298"/>
        <v>0.64</v>
      </c>
      <c r="LA610">
        <v>777108</v>
      </c>
      <c r="LD610">
        <v>0.57999999999999996</v>
      </c>
      <c r="LE610">
        <f t="shared" si="299"/>
        <v>0.57999999999999996</v>
      </c>
      <c r="LP610">
        <v>777108</v>
      </c>
      <c r="LS610">
        <v>0.54</v>
      </c>
      <c r="LT610">
        <f t="shared" si="300"/>
        <v>0.54</v>
      </c>
      <c r="ME610">
        <v>777108</v>
      </c>
      <c r="MH610">
        <v>0.56000000000000005</v>
      </c>
      <c r="MI610">
        <f t="shared" si="301"/>
        <v>0.56000000000000005</v>
      </c>
      <c r="MT610">
        <v>777108</v>
      </c>
      <c r="MW610">
        <v>0.56999999999999995</v>
      </c>
      <c r="MX610">
        <f t="shared" si="302"/>
        <v>0.56999999999999995</v>
      </c>
      <c r="NI610">
        <v>777108</v>
      </c>
      <c r="NL610">
        <v>0.54</v>
      </c>
      <c r="NM610">
        <f t="shared" si="303"/>
        <v>0.54</v>
      </c>
      <c r="NX610">
        <v>777108</v>
      </c>
      <c r="OA610">
        <v>0.55000000000000004</v>
      </c>
      <c r="OB610">
        <f t="shared" si="304"/>
        <v>0.55000000000000004</v>
      </c>
      <c r="OM610">
        <v>777108</v>
      </c>
      <c r="OP610">
        <v>0.56999999999999995</v>
      </c>
      <c r="OQ610">
        <f t="shared" si="305"/>
        <v>0.56999999999999995</v>
      </c>
      <c r="PB610">
        <v>777108</v>
      </c>
      <c r="PE610">
        <v>0.56999999999999995</v>
      </c>
      <c r="PF610">
        <f t="shared" si="306"/>
        <v>0.56999999999999995</v>
      </c>
      <c r="PQ610">
        <v>777108</v>
      </c>
      <c r="PT610">
        <v>0.61</v>
      </c>
      <c r="PU610">
        <f t="shared" si="307"/>
        <v>0.61</v>
      </c>
      <c r="QF610">
        <v>777108</v>
      </c>
      <c r="QI610">
        <v>0.56000000000000005</v>
      </c>
      <c r="QJ610">
        <f t="shared" si="308"/>
        <v>0.56000000000000005</v>
      </c>
      <c r="QU610">
        <v>777108</v>
      </c>
      <c r="QX610">
        <v>0.56999999999999995</v>
      </c>
      <c r="QY610">
        <f t="shared" si="309"/>
        <v>0.56999999999999995</v>
      </c>
    </row>
    <row r="611" spans="12:467" x14ac:dyDescent="0.2">
      <c r="L611">
        <v>776736</v>
      </c>
      <c r="O611">
        <v>0.51</v>
      </c>
      <c r="P611">
        <f t="shared" si="279"/>
        <v>0.51</v>
      </c>
      <c r="AA611">
        <v>776736</v>
      </c>
      <c r="AD611">
        <v>0.56999999999999995</v>
      </c>
      <c r="AE611">
        <f t="shared" si="280"/>
        <v>0.56999999999999995</v>
      </c>
      <c r="AP611">
        <v>776736</v>
      </c>
      <c r="AS611">
        <v>0.38</v>
      </c>
      <c r="AT611">
        <f t="shared" si="281"/>
        <v>0.38</v>
      </c>
      <c r="BE611">
        <v>776736</v>
      </c>
      <c r="BH611">
        <v>0.53</v>
      </c>
      <c r="BI611">
        <f t="shared" si="282"/>
        <v>0.53</v>
      </c>
      <c r="BT611">
        <v>776736</v>
      </c>
      <c r="BW611">
        <v>0.49</v>
      </c>
      <c r="BX611">
        <f t="shared" si="283"/>
        <v>0.49</v>
      </c>
      <c r="CI611">
        <v>776736</v>
      </c>
      <c r="CL611">
        <v>0.5</v>
      </c>
      <c r="CM611">
        <f t="shared" si="284"/>
        <v>0.5</v>
      </c>
      <c r="CX611">
        <v>776736</v>
      </c>
      <c r="DA611">
        <v>0.51</v>
      </c>
      <c r="DB611">
        <f t="shared" si="285"/>
        <v>0.51</v>
      </c>
      <c r="DM611">
        <v>776736</v>
      </c>
      <c r="DP611">
        <v>0.5</v>
      </c>
      <c r="DQ611">
        <f t="shared" si="286"/>
        <v>0.5</v>
      </c>
      <c r="EB611">
        <v>776736</v>
      </c>
      <c r="EE611">
        <v>0.48</v>
      </c>
      <c r="EF611">
        <f t="shared" si="287"/>
        <v>0.48</v>
      </c>
      <c r="EQ611">
        <v>776736</v>
      </c>
      <c r="ET611">
        <v>0.48</v>
      </c>
      <c r="EU611">
        <f t="shared" si="288"/>
        <v>0.48</v>
      </c>
      <c r="FF611">
        <v>776736</v>
      </c>
      <c r="FI611">
        <v>0.51</v>
      </c>
      <c r="FJ611">
        <f t="shared" si="289"/>
        <v>0.51</v>
      </c>
      <c r="FU611">
        <v>776736</v>
      </c>
      <c r="FX611">
        <v>0.5</v>
      </c>
      <c r="FY611">
        <f t="shared" si="290"/>
        <v>0.5</v>
      </c>
      <c r="GJ611">
        <v>776736</v>
      </c>
      <c r="GM611">
        <v>0.48</v>
      </c>
      <c r="GN611">
        <f t="shared" si="291"/>
        <v>0.48</v>
      </c>
      <c r="GY611">
        <v>776736</v>
      </c>
      <c r="HB611">
        <v>0.54</v>
      </c>
      <c r="HC611">
        <f t="shared" si="292"/>
        <v>0.54</v>
      </c>
      <c r="HN611">
        <v>776736</v>
      </c>
      <c r="HQ611">
        <v>0.51</v>
      </c>
      <c r="HR611">
        <f t="shared" si="293"/>
        <v>0.51</v>
      </c>
      <c r="ID611">
        <v>777109</v>
      </c>
      <c r="IG611">
        <v>0.48</v>
      </c>
      <c r="IH611">
        <f t="shared" si="294"/>
        <v>0.48</v>
      </c>
      <c r="IS611">
        <v>777109</v>
      </c>
      <c r="IV611">
        <v>0.48</v>
      </c>
      <c r="IW611">
        <f t="shared" si="295"/>
        <v>0.48</v>
      </c>
      <c r="JH611">
        <v>777109</v>
      </c>
      <c r="JK611">
        <v>0.47</v>
      </c>
      <c r="JL611">
        <f t="shared" si="296"/>
        <v>0.47</v>
      </c>
      <c r="JW611">
        <v>777109</v>
      </c>
      <c r="JZ611">
        <v>0.48</v>
      </c>
      <c r="KA611">
        <f t="shared" si="297"/>
        <v>0.48</v>
      </c>
      <c r="KL611">
        <v>777109</v>
      </c>
      <c r="KO611">
        <v>0.42</v>
      </c>
      <c r="KP611">
        <f t="shared" si="298"/>
        <v>0.42</v>
      </c>
      <c r="LA611">
        <v>777109</v>
      </c>
      <c r="LD611">
        <v>0.46</v>
      </c>
      <c r="LE611">
        <f t="shared" si="299"/>
        <v>0.46</v>
      </c>
      <c r="LP611">
        <v>777109</v>
      </c>
      <c r="LS611">
        <v>0.48</v>
      </c>
      <c r="LT611">
        <f t="shared" si="300"/>
        <v>0.48</v>
      </c>
      <c r="ME611">
        <v>777109</v>
      </c>
      <c r="MH611">
        <v>0.51</v>
      </c>
      <c r="MI611">
        <f t="shared" si="301"/>
        <v>0.51</v>
      </c>
      <c r="MT611">
        <v>777109</v>
      </c>
      <c r="MW611">
        <v>0.42</v>
      </c>
      <c r="MX611">
        <f t="shared" si="302"/>
        <v>0.42</v>
      </c>
      <c r="NI611">
        <v>777109</v>
      </c>
      <c r="NL611">
        <v>0.48</v>
      </c>
      <c r="NM611">
        <f t="shared" si="303"/>
        <v>0.48</v>
      </c>
      <c r="NX611">
        <v>777109</v>
      </c>
      <c r="OA611">
        <v>0.49</v>
      </c>
      <c r="OB611">
        <f t="shared" si="304"/>
        <v>0.49</v>
      </c>
      <c r="OM611">
        <v>777109</v>
      </c>
      <c r="OP611">
        <v>0.47</v>
      </c>
      <c r="OQ611">
        <f t="shared" si="305"/>
        <v>0.47</v>
      </c>
      <c r="PB611">
        <v>777109</v>
      </c>
      <c r="PE611">
        <v>0.48</v>
      </c>
      <c r="PF611">
        <f t="shared" si="306"/>
        <v>0.48</v>
      </c>
      <c r="PQ611">
        <v>777109</v>
      </c>
      <c r="PT611">
        <v>0.51</v>
      </c>
      <c r="PU611">
        <f t="shared" si="307"/>
        <v>0.51</v>
      </c>
      <c r="QF611">
        <v>777109</v>
      </c>
      <c r="QI611">
        <v>0.48</v>
      </c>
      <c r="QJ611">
        <f t="shared" si="308"/>
        <v>0.48</v>
      </c>
      <c r="QU611">
        <v>777109</v>
      </c>
      <c r="QX611">
        <v>0.47</v>
      </c>
      <c r="QY611">
        <f t="shared" si="309"/>
        <v>0.47</v>
      </c>
    </row>
    <row r="612" spans="12:467" x14ac:dyDescent="0.2">
      <c r="L612">
        <v>776738</v>
      </c>
      <c r="O612">
        <v>0.51</v>
      </c>
      <c r="P612">
        <f t="shared" si="279"/>
        <v>0.51</v>
      </c>
      <c r="AA612">
        <v>776738</v>
      </c>
      <c r="AD612">
        <v>0.57999999999999996</v>
      </c>
      <c r="AE612">
        <f t="shared" si="280"/>
        <v>0.57999999999999996</v>
      </c>
      <c r="AP612">
        <v>776738</v>
      </c>
      <c r="AS612">
        <v>0.7</v>
      </c>
      <c r="AT612">
        <f t="shared" si="281"/>
        <v>0.7</v>
      </c>
      <c r="BE612">
        <v>776738</v>
      </c>
      <c r="BH612">
        <v>0.55000000000000004</v>
      </c>
      <c r="BI612">
        <f t="shared" si="282"/>
        <v>0.55000000000000004</v>
      </c>
      <c r="BT612">
        <v>776738</v>
      </c>
      <c r="BW612">
        <v>0.59</v>
      </c>
      <c r="BX612">
        <f t="shared" si="283"/>
        <v>0.59</v>
      </c>
      <c r="CI612">
        <v>776738</v>
      </c>
      <c r="CL612">
        <v>0.52</v>
      </c>
      <c r="CM612">
        <f t="shared" si="284"/>
        <v>0.52</v>
      </c>
      <c r="CX612">
        <v>776738</v>
      </c>
      <c r="DA612">
        <v>0.53</v>
      </c>
      <c r="DB612">
        <f t="shared" si="285"/>
        <v>0.53</v>
      </c>
      <c r="DM612">
        <v>776738</v>
      </c>
      <c r="DP612">
        <v>0.5</v>
      </c>
      <c r="DQ612">
        <f t="shared" si="286"/>
        <v>0.5</v>
      </c>
      <c r="EB612">
        <v>776738</v>
      </c>
      <c r="EE612">
        <v>0.49</v>
      </c>
      <c r="EF612">
        <f t="shared" si="287"/>
        <v>0.49</v>
      </c>
      <c r="EQ612">
        <v>776738</v>
      </c>
      <c r="ET612">
        <v>0.49</v>
      </c>
      <c r="EU612">
        <f t="shared" si="288"/>
        <v>0.49</v>
      </c>
      <c r="FF612">
        <v>776738</v>
      </c>
      <c r="FI612">
        <v>0.53</v>
      </c>
      <c r="FJ612">
        <f t="shared" si="289"/>
        <v>0.53</v>
      </c>
      <c r="FU612">
        <v>776738</v>
      </c>
      <c r="FX612">
        <v>0.52</v>
      </c>
      <c r="FY612">
        <f t="shared" si="290"/>
        <v>0.52</v>
      </c>
      <c r="GJ612">
        <v>776738</v>
      </c>
      <c r="GM612">
        <v>0.5</v>
      </c>
      <c r="GN612">
        <f t="shared" si="291"/>
        <v>0.5</v>
      </c>
      <c r="GY612">
        <v>776738</v>
      </c>
      <c r="HB612">
        <v>0.56999999999999995</v>
      </c>
      <c r="HC612">
        <f t="shared" si="292"/>
        <v>0.56999999999999995</v>
      </c>
      <c r="HN612">
        <v>776738</v>
      </c>
      <c r="HQ612">
        <v>0.55000000000000004</v>
      </c>
      <c r="HR612">
        <f t="shared" si="293"/>
        <v>0.55000000000000004</v>
      </c>
      <c r="ID612">
        <v>777110</v>
      </c>
      <c r="IG612">
        <v>0.51</v>
      </c>
      <c r="IH612">
        <f t="shared" si="294"/>
        <v>0.51</v>
      </c>
      <c r="IS612">
        <v>777110</v>
      </c>
      <c r="IV612">
        <v>0.53</v>
      </c>
      <c r="IW612">
        <f t="shared" si="295"/>
        <v>0.53</v>
      </c>
      <c r="JH612">
        <v>777110</v>
      </c>
      <c r="JK612">
        <v>0.53</v>
      </c>
      <c r="JL612">
        <f t="shared" si="296"/>
        <v>0.53</v>
      </c>
      <c r="JW612">
        <v>777110</v>
      </c>
      <c r="JZ612">
        <v>0.51</v>
      </c>
      <c r="KA612">
        <f t="shared" si="297"/>
        <v>0.51</v>
      </c>
      <c r="KL612">
        <v>777110</v>
      </c>
      <c r="KO612">
        <v>0.56999999999999995</v>
      </c>
      <c r="KP612">
        <f t="shared" si="298"/>
        <v>0.56999999999999995</v>
      </c>
      <c r="LA612">
        <v>777110</v>
      </c>
      <c r="LD612">
        <v>0.54</v>
      </c>
      <c r="LE612">
        <f t="shared" si="299"/>
        <v>0.54</v>
      </c>
      <c r="LP612">
        <v>777110</v>
      </c>
      <c r="LS612">
        <v>0.54</v>
      </c>
      <c r="LT612">
        <f t="shared" si="300"/>
        <v>0.54</v>
      </c>
      <c r="ME612">
        <v>777110</v>
      </c>
      <c r="MH612">
        <v>0.56000000000000005</v>
      </c>
      <c r="MI612">
        <f t="shared" si="301"/>
        <v>0.56000000000000005</v>
      </c>
      <c r="MT612">
        <v>777110</v>
      </c>
      <c r="MW612">
        <v>0.55000000000000004</v>
      </c>
      <c r="MX612">
        <f t="shared" si="302"/>
        <v>0.55000000000000004</v>
      </c>
      <c r="NI612">
        <v>777110</v>
      </c>
      <c r="NL612">
        <v>0.52</v>
      </c>
      <c r="NM612">
        <f t="shared" si="303"/>
        <v>0.52</v>
      </c>
      <c r="NX612">
        <v>777110</v>
      </c>
      <c r="OA612">
        <v>0.5</v>
      </c>
      <c r="OB612">
        <f t="shared" si="304"/>
        <v>0.5</v>
      </c>
      <c r="OM612">
        <v>777110</v>
      </c>
      <c r="OP612">
        <v>0.52</v>
      </c>
      <c r="OQ612">
        <f t="shared" si="305"/>
        <v>0.52</v>
      </c>
      <c r="PB612">
        <v>777110</v>
      </c>
      <c r="PE612">
        <v>0.51</v>
      </c>
      <c r="PF612">
        <f t="shared" si="306"/>
        <v>0.51</v>
      </c>
      <c r="PQ612">
        <v>777110</v>
      </c>
      <c r="PT612">
        <v>0.52</v>
      </c>
      <c r="PU612">
        <f t="shared" si="307"/>
        <v>0.52</v>
      </c>
      <c r="QF612">
        <v>777110</v>
      </c>
      <c r="QI612">
        <v>0.51</v>
      </c>
      <c r="QJ612">
        <f t="shared" si="308"/>
        <v>0.51</v>
      </c>
      <c r="QU612">
        <v>777110</v>
      </c>
      <c r="QX612">
        <v>0.53</v>
      </c>
      <c r="QY612">
        <f t="shared" si="309"/>
        <v>0.53</v>
      </c>
    </row>
    <row r="613" spans="12:467" x14ac:dyDescent="0.2">
      <c r="L613">
        <v>776740</v>
      </c>
      <c r="O613">
        <v>0.41</v>
      </c>
      <c r="P613">
        <f t="shared" si="279"/>
        <v>0.41</v>
      </c>
      <c r="AA613">
        <v>776740</v>
      </c>
      <c r="AD613">
        <v>0.32</v>
      </c>
      <c r="AE613">
        <f t="shared" si="280"/>
        <v>0.32</v>
      </c>
      <c r="AP613">
        <v>776740</v>
      </c>
      <c r="AS613">
        <v>0.39</v>
      </c>
      <c r="AT613">
        <f t="shared" si="281"/>
        <v>0.39</v>
      </c>
      <c r="BE613">
        <v>776740</v>
      </c>
      <c r="BH613">
        <v>0.4</v>
      </c>
      <c r="BI613">
        <f t="shared" si="282"/>
        <v>0.4</v>
      </c>
      <c r="BT613">
        <v>776740</v>
      </c>
      <c r="BW613">
        <v>0.38</v>
      </c>
      <c r="BX613">
        <f t="shared" si="283"/>
        <v>0.38</v>
      </c>
      <c r="CI613">
        <v>776740</v>
      </c>
      <c r="CL613">
        <v>0.43</v>
      </c>
      <c r="CM613">
        <f t="shared" si="284"/>
        <v>0.43</v>
      </c>
      <c r="CX613">
        <v>776740</v>
      </c>
      <c r="DA613">
        <v>0.41</v>
      </c>
      <c r="DB613">
        <f t="shared" si="285"/>
        <v>0.41</v>
      </c>
      <c r="DM613">
        <v>776740</v>
      </c>
      <c r="DP613">
        <v>0.41</v>
      </c>
      <c r="DQ613">
        <f t="shared" si="286"/>
        <v>0.41</v>
      </c>
      <c r="EB613">
        <v>776740</v>
      </c>
      <c r="EE613">
        <v>0.41</v>
      </c>
      <c r="EF613">
        <f t="shared" si="287"/>
        <v>0.41</v>
      </c>
      <c r="EQ613">
        <v>776740</v>
      </c>
      <c r="ET613">
        <v>0.41</v>
      </c>
      <c r="EU613">
        <f t="shared" si="288"/>
        <v>0.41</v>
      </c>
      <c r="FF613">
        <v>776740</v>
      </c>
      <c r="FI613">
        <v>0.41</v>
      </c>
      <c r="FJ613">
        <f t="shared" si="289"/>
        <v>0.41</v>
      </c>
      <c r="FU613">
        <v>776740</v>
      </c>
      <c r="FX613">
        <v>0.44</v>
      </c>
      <c r="FY613">
        <f t="shared" si="290"/>
        <v>0.44</v>
      </c>
      <c r="GJ613">
        <v>776740</v>
      </c>
      <c r="GM613">
        <v>0.41</v>
      </c>
      <c r="GN613">
        <f t="shared" si="291"/>
        <v>0.41</v>
      </c>
      <c r="GY613">
        <v>776740</v>
      </c>
      <c r="HB613">
        <v>0.45</v>
      </c>
      <c r="HC613">
        <f t="shared" si="292"/>
        <v>0.45</v>
      </c>
      <c r="HN613">
        <v>776740</v>
      </c>
      <c r="HQ613">
        <v>0.38</v>
      </c>
      <c r="HR613">
        <f t="shared" si="293"/>
        <v>0.38</v>
      </c>
      <c r="ID613">
        <v>777112</v>
      </c>
      <c r="IG613">
        <v>0.45</v>
      </c>
      <c r="IH613">
        <f t="shared" si="294"/>
        <v>0.45</v>
      </c>
      <c r="IS613">
        <v>777112</v>
      </c>
      <c r="IV613">
        <v>0.39</v>
      </c>
      <c r="IW613">
        <f t="shared" si="295"/>
        <v>0.39</v>
      </c>
      <c r="JH613">
        <v>777112</v>
      </c>
      <c r="JK613">
        <v>0.41</v>
      </c>
      <c r="JL613">
        <f t="shared" si="296"/>
        <v>0.41</v>
      </c>
      <c r="JW613">
        <v>777112</v>
      </c>
      <c r="JZ613">
        <v>0.41</v>
      </c>
      <c r="KA613">
        <f t="shared" si="297"/>
        <v>0.41</v>
      </c>
      <c r="KL613">
        <v>777112</v>
      </c>
      <c r="KO613">
        <v>0.43</v>
      </c>
      <c r="KP613">
        <f t="shared" si="298"/>
        <v>0.43</v>
      </c>
      <c r="LA613">
        <v>777112</v>
      </c>
      <c r="LD613">
        <v>0.41</v>
      </c>
      <c r="LE613">
        <f t="shared" si="299"/>
        <v>0.41</v>
      </c>
      <c r="LP613">
        <v>777112</v>
      </c>
      <c r="LS613">
        <v>0.43</v>
      </c>
      <c r="LT613">
        <f t="shared" si="300"/>
        <v>0.43</v>
      </c>
      <c r="ME613">
        <v>777112</v>
      </c>
      <c r="MH613">
        <v>0.36</v>
      </c>
      <c r="MI613">
        <f t="shared" si="301"/>
        <v>0.36</v>
      </c>
      <c r="MT613">
        <v>777112</v>
      </c>
      <c r="MW613">
        <v>0.31</v>
      </c>
      <c r="MX613">
        <f t="shared" si="302"/>
        <v>0.31</v>
      </c>
      <c r="NI613">
        <v>777112</v>
      </c>
      <c r="NL613">
        <v>0.42</v>
      </c>
      <c r="NM613">
        <f t="shared" si="303"/>
        <v>0.42</v>
      </c>
      <c r="NX613">
        <v>777112</v>
      </c>
      <c r="OA613">
        <v>0.4</v>
      </c>
      <c r="OB613">
        <f t="shared" si="304"/>
        <v>0.4</v>
      </c>
      <c r="OM613">
        <v>777112</v>
      </c>
      <c r="OP613">
        <v>0.42</v>
      </c>
      <c r="OQ613">
        <f t="shared" si="305"/>
        <v>0.42</v>
      </c>
      <c r="PB613">
        <v>777112</v>
      </c>
      <c r="PE613">
        <v>0.4</v>
      </c>
      <c r="PF613">
        <f t="shared" si="306"/>
        <v>0.4</v>
      </c>
      <c r="PQ613">
        <v>777112</v>
      </c>
      <c r="PT613">
        <v>0.41</v>
      </c>
      <c r="PU613">
        <f t="shared" si="307"/>
        <v>0.41</v>
      </c>
      <c r="QF613">
        <v>777112</v>
      </c>
      <c r="QI613">
        <v>0.41</v>
      </c>
      <c r="QJ613">
        <f t="shared" si="308"/>
        <v>0.41</v>
      </c>
      <c r="QU613">
        <v>777112</v>
      </c>
      <c r="QX613">
        <v>0.4</v>
      </c>
      <c r="QY613">
        <f t="shared" si="309"/>
        <v>0.4</v>
      </c>
    </row>
    <row r="614" spans="12:467" x14ac:dyDescent="0.2">
      <c r="L614">
        <v>776711</v>
      </c>
      <c r="O614">
        <v>0.47</v>
      </c>
      <c r="P614">
        <f t="shared" si="279"/>
        <v>0.47</v>
      </c>
      <c r="AA614">
        <v>776711</v>
      </c>
      <c r="AD614">
        <v>0.5</v>
      </c>
      <c r="AE614">
        <f t="shared" si="280"/>
        <v>0.5</v>
      </c>
      <c r="AP614">
        <v>776711</v>
      </c>
      <c r="AS614">
        <v>0.42</v>
      </c>
      <c r="AT614">
        <f t="shared" si="281"/>
        <v>0.42</v>
      </c>
      <c r="BE614">
        <v>776711</v>
      </c>
      <c r="BH614">
        <v>0.38</v>
      </c>
      <c r="BI614">
        <f t="shared" si="282"/>
        <v>0.38</v>
      </c>
      <c r="BT614">
        <v>776711</v>
      </c>
      <c r="BW614">
        <v>0.36</v>
      </c>
      <c r="BX614">
        <f t="shared" si="283"/>
        <v>0.36</v>
      </c>
      <c r="CI614">
        <v>776711</v>
      </c>
      <c r="CL614">
        <v>0.47</v>
      </c>
      <c r="CM614">
        <f t="shared" si="284"/>
        <v>0.47</v>
      </c>
      <c r="CX614">
        <v>776711</v>
      </c>
      <c r="DA614">
        <v>0.48</v>
      </c>
      <c r="DB614">
        <f t="shared" si="285"/>
        <v>0.48</v>
      </c>
      <c r="DM614">
        <v>776711</v>
      </c>
      <c r="DP614">
        <v>0.45</v>
      </c>
      <c r="DQ614">
        <f t="shared" si="286"/>
        <v>0.45</v>
      </c>
      <c r="EB614">
        <v>776711</v>
      </c>
      <c r="EE614">
        <v>0.48</v>
      </c>
      <c r="EF614">
        <f t="shared" si="287"/>
        <v>0.48</v>
      </c>
      <c r="EQ614">
        <v>776711</v>
      </c>
      <c r="ET614">
        <v>0.48</v>
      </c>
      <c r="EU614">
        <f t="shared" si="288"/>
        <v>0.48</v>
      </c>
      <c r="FF614">
        <v>776711</v>
      </c>
      <c r="FI614">
        <v>0.48</v>
      </c>
      <c r="FJ614">
        <f t="shared" si="289"/>
        <v>0.48</v>
      </c>
      <c r="FU614">
        <v>776711</v>
      </c>
      <c r="FX614">
        <v>0.49</v>
      </c>
      <c r="FY614">
        <f t="shared" si="290"/>
        <v>0.49</v>
      </c>
      <c r="GJ614">
        <v>776711</v>
      </c>
      <c r="GM614">
        <v>0.46</v>
      </c>
      <c r="GN614">
        <f t="shared" si="291"/>
        <v>0.46</v>
      </c>
      <c r="GY614">
        <v>776711</v>
      </c>
      <c r="HB614">
        <v>0.5</v>
      </c>
      <c r="HC614">
        <f t="shared" si="292"/>
        <v>0.5</v>
      </c>
      <c r="HN614">
        <v>776711</v>
      </c>
      <c r="HQ614">
        <v>0.51</v>
      </c>
      <c r="HR614">
        <f t="shared" si="293"/>
        <v>0.51</v>
      </c>
      <c r="ID614">
        <v>777114</v>
      </c>
      <c r="IG614">
        <v>0.54</v>
      </c>
      <c r="IH614">
        <f t="shared" si="294"/>
        <v>0.54</v>
      </c>
      <c r="IS614">
        <v>777114</v>
      </c>
      <c r="IV614">
        <v>0.53</v>
      </c>
      <c r="IW614">
        <f t="shared" si="295"/>
        <v>0.53</v>
      </c>
      <c r="JH614">
        <v>777114</v>
      </c>
      <c r="JK614">
        <v>0.55000000000000004</v>
      </c>
      <c r="JL614">
        <f t="shared" si="296"/>
        <v>0.55000000000000004</v>
      </c>
      <c r="JW614">
        <v>777114</v>
      </c>
      <c r="JZ614">
        <v>0.56000000000000005</v>
      </c>
      <c r="KA614">
        <f t="shared" si="297"/>
        <v>0.56000000000000005</v>
      </c>
      <c r="KL614">
        <v>777114</v>
      </c>
      <c r="KO614">
        <v>0.59</v>
      </c>
      <c r="KP614">
        <f t="shared" si="298"/>
        <v>0.59</v>
      </c>
      <c r="LA614">
        <v>777114</v>
      </c>
      <c r="LD614">
        <v>0.53</v>
      </c>
      <c r="LE614">
        <f t="shared" si="299"/>
        <v>0.53</v>
      </c>
      <c r="LP614">
        <v>777114</v>
      </c>
      <c r="LS614">
        <v>0.54</v>
      </c>
      <c r="LT614">
        <f t="shared" si="300"/>
        <v>0.54</v>
      </c>
      <c r="ME614">
        <v>777114</v>
      </c>
      <c r="MH614">
        <v>0.57999999999999996</v>
      </c>
      <c r="MI614">
        <f t="shared" si="301"/>
        <v>0.57999999999999996</v>
      </c>
      <c r="MT614">
        <v>777114</v>
      </c>
      <c r="MW614">
        <v>0.54</v>
      </c>
      <c r="MX614">
        <f t="shared" si="302"/>
        <v>0.54</v>
      </c>
      <c r="NI614">
        <v>777114</v>
      </c>
      <c r="NL614">
        <v>0.52</v>
      </c>
      <c r="NM614">
        <f t="shared" si="303"/>
        <v>0.52</v>
      </c>
      <c r="NX614">
        <v>777114</v>
      </c>
      <c r="OA614">
        <v>0.56999999999999995</v>
      </c>
      <c r="OB614">
        <f t="shared" si="304"/>
        <v>0.56999999999999995</v>
      </c>
      <c r="OM614">
        <v>777114</v>
      </c>
      <c r="OP614">
        <v>0.53</v>
      </c>
      <c r="OQ614">
        <f t="shared" si="305"/>
        <v>0.53</v>
      </c>
      <c r="PB614">
        <v>777114</v>
      </c>
      <c r="PE614">
        <v>0.53</v>
      </c>
      <c r="PF614">
        <f t="shared" si="306"/>
        <v>0.53</v>
      </c>
      <c r="PQ614">
        <v>777114</v>
      </c>
      <c r="PT614">
        <v>0.53</v>
      </c>
      <c r="PU614">
        <f t="shared" si="307"/>
        <v>0.53</v>
      </c>
      <c r="QF614">
        <v>777114</v>
      </c>
      <c r="QI614">
        <v>0.53</v>
      </c>
      <c r="QJ614">
        <f t="shared" si="308"/>
        <v>0.53</v>
      </c>
      <c r="QU614">
        <v>777114</v>
      </c>
      <c r="QX614">
        <v>0.53</v>
      </c>
      <c r="QY614">
        <f t="shared" si="309"/>
        <v>0.53</v>
      </c>
    </row>
    <row r="615" spans="12:467" x14ac:dyDescent="0.2">
      <c r="L615">
        <v>776712</v>
      </c>
      <c r="O615">
        <v>0.59</v>
      </c>
      <c r="P615">
        <f t="shared" si="279"/>
        <v>0.59</v>
      </c>
      <c r="AA615">
        <v>776712</v>
      </c>
      <c r="AD615">
        <v>0.52</v>
      </c>
      <c r="AE615">
        <f t="shared" si="280"/>
        <v>0.52</v>
      </c>
      <c r="AP615">
        <v>776712</v>
      </c>
      <c r="AS615">
        <v>0.42</v>
      </c>
      <c r="AT615">
        <f t="shared" si="281"/>
        <v>0.42</v>
      </c>
      <c r="BE615">
        <v>776712</v>
      </c>
      <c r="BH615">
        <v>0.51</v>
      </c>
      <c r="BI615">
        <f t="shared" si="282"/>
        <v>0.51</v>
      </c>
      <c r="BT615">
        <v>776712</v>
      </c>
      <c r="BW615">
        <v>0.42</v>
      </c>
      <c r="BX615">
        <f t="shared" si="283"/>
        <v>0.42</v>
      </c>
      <c r="CI615">
        <v>776712</v>
      </c>
      <c r="CL615">
        <v>0.56999999999999995</v>
      </c>
      <c r="CM615">
        <f t="shared" si="284"/>
        <v>0.56999999999999995</v>
      </c>
      <c r="CX615">
        <v>776712</v>
      </c>
      <c r="DA615">
        <v>0.56999999999999995</v>
      </c>
      <c r="DB615">
        <f t="shared" si="285"/>
        <v>0.56999999999999995</v>
      </c>
      <c r="DM615">
        <v>776712</v>
      </c>
      <c r="DP615">
        <v>0.54</v>
      </c>
      <c r="DQ615">
        <f t="shared" si="286"/>
        <v>0.54</v>
      </c>
      <c r="EB615">
        <v>776712</v>
      </c>
      <c r="EE615">
        <v>0.56999999999999995</v>
      </c>
      <c r="EF615">
        <f t="shared" si="287"/>
        <v>0.56999999999999995</v>
      </c>
      <c r="EQ615">
        <v>776712</v>
      </c>
      <c r="ET615">
        <v>0.56999999999999995</v>
      </c>
      <c r="EU615">
        <f t="shared" si="288"/>
        <v>0.56999999999999995</v>
      </c>
      <c r="FF615">
        <v>776712</v>
      </c>
      <c r="FI615">
        <v>0.56999999999999995</v>
      </c>
      <c r="FJ615">
        <f t="shared" si="289"/>
        <v>0.56999999999999995</v>
      </c>
      <c r="FU615">
        <v>776712</v>
      </c>
      <c r="FX615">
        <v>0.55000000000000004</v>
      </c>
      <c r="FY615">
        <f t="shared" si="290"/>
        <v>0.55000000000000004</v>
      </c>
      <c r="GJ615">
        <v>776712</v>
      </c>
      <c r="GM615">
        <v>0.55000000000000004</v>
      </c>
      <c r="GN615">
        <f t="shared" si="291"/>
        <v>0.55000000000000004</v>
      </c>
      <c r="GY615">
        <v>776712</v>
      </c>
      <c r="HB615">
        <v>0.59</v>
      </c>
      <c r="HC615">
        <f t="shared" si="292"/>
        <v>0.59</v>
      </c>
      <c r="HN615">
        <v>776712</v>
      </c>
      <c r="HQ615">
        <v>0.56000000000000005</v>
      </c>
      <c r="HR615">
        <f t="shared" si="293"/>
        <v>0.56000000000000005</v>
      </c>
      <c r="ID615">
        <v>777081</v>
      </c>
      <c r="IG615">
        <v>0.51</v>
      </c>
      <c r="IH615">
        <f t="shared" si="294"/>
        <v>0.51</v>
      </c>
      <c r="IS615">
        <v>777081</v>
      </c>
      <c r="IV615">
        <v>0.47</v>
      </c>
      <c r="IW615">
        <f t="shared" si="295"/>
        <v>0.47</v>
      </c>
      <c r="JH615">
        <v>777081</v>
      </c>
      <c r="JK615">
        <v>0.48</v>
      </c>
      <c r="JL615">
        <f t="shared" si="296"/>
        <v>0.48</v>
      </c>
      <c r="JW615">
        <v>777081</v>
      </c>
      <c r="JZ615">
        <v>0.45</v>
      </c>
      <c r="KA615">
        <f t="shared" si="297"/>
        <v>0.45</v>
      </c>
      <c r="KL615">
        <v>777081</v>
      </c>
      <c r="KO615">
        <v>0.43</v>
      </c>
      <c r="KP615">
        <f t="shared" si="298"/>
        <v>0.43</v>
      </c>
      <c r="LA615">
        <v>777081</v>
      </c>
      <c r="LD615">
        <v>0.47</v>
      </c>
      <c r="LE615">
        <f t="shared" si="299"/>
        <v>0.47</v>
      </c>
      <c r="LP615">
        <v>777081</v>
      </c>
      <c r="LS615">
        <v>0.46</v>
      </c>
      <c r="LT615">
        <f t="shared" si="300"/>
        <v>0.46</v>
      </c>
      <c r="ME615">
        <v>777081</v>
      </c>
      <c r="MH615">
        <v>0.42</v>
      </c>
      <c r="MI615">
        <f t="shared" si="301"/>
        <v>0.42</v>
      </c>
      <c r="MT615">
        <v>777081</v>
      </c>
      <c r="MW615">
        <v>0.46</v>
      </c>
      <c r="MX615">
        <f t="shared" si="302"/>
        <v>0.46</v>
      </c>
      <c r="NI615">
        <v>777081</v>
      </c>
      <c r="NL615">
        <v>0.43</v>
      </c>
      <c r="NM615">
        <f t="shared" si="303"/>
        <v>0.43</v>
      </c>
      <c r="NX615">
        <v>777081</v>
      </c>
      <c r="OA615">
        <v>0.44</v>
      </c>
      <c r="OB615">
        <f t="shared" si="304"/>
        <v>0.44</v>
      </c>
      <c r="OM615">
        <v>777081</v>
      </c>
      <c r="OP615">
        <v>0.49</v>
      </c>
      <c r="OQ615">
        <f t="shared" si="305"/>
        <v>0.49</v>
      </c>
      <c r="PB615">
        <v>777081</v>
      </c>
      <c r="PE615">
        <v>0.52</v>
      </c>
      <c r="PF615">
        <f t="shared" si="306"/>
        <v>0.52</v>
      </c>
      <c r="PQ615">
        <v>777081</v>
      </c>
      <c r="PT615">
        <v>0.48</v>
      </c>
      <c r="PU615">
        <f t="shared" si="307"/>
        <v>0.48</v>
      </c>
      <c r="QF615">
        <v>777081</v>
      </c>
      <c r="QI615">
        <v>0.5</v>
      </c>
      <c r="QJ615">
        <f t="shared" si="308"/>
        <v>0.5</v>
      </c>
      <c r="QU615">
        <v>777081</v>
      </c>
      <c r="QX615">
        <v>0.46</v>
      </c>
      <c r="QY615">
        <f t="shared" si="309"/>
        <v>0.46</v>
      </c>
    </row>
    <row r="616" spans="12:467" x14ac:dyDescent="0.2">
      <c r="L616">
        <v>776713</v>
      </c>
      <c r="O616">
        <v>0.45</v>
      </c>
      <c r="P616">
        <f t="shared" si="279"/>
        <v>0.45</v>
      </c>
      <c r="AA616">
        <v>776713</v>
      </c>
      <c r="AD616">
        <v>0.47</v>
      </c>
      <c r="AE616">
        <f t="shared" si="280"/>
        <v>0.47</v>
      </c>
      <c r="AP616">
        <v>776713</v>
      </c>
      <c r="AS616">
        <v>0.65</v>
      </c>
      <c r="AT616">
        <f t="shared" si="281"/>
        <v>0.65</v>
      </c>
      <c r="BE616">
        <v>776713</v>
      </c>
      <c r="BH616">
        <v>0.51</v>
      </c>
      <c r="BI616">
        <f t="shared" si="282"/>
        <v>0.51</v>
      </c>
      <c r="BT616">
        <v>776713</v>
      </c>
      <c r="BW616">
        <v>0.53</v>
      </c>
      <c r="BX616">
        <f t="shared" si="283"/>
        <v>0.53</v>
      </c>
      <c r="CI616">
        <v>776713</v>
      </c>
      <c r="CL616">
        <v>0.44</v>
      </c>
      <c r="CM616">
        <f t="shared" si="284"/>
        <v>0.44</v>
      </c>
      <c r="CX616">
        <v>776713</v>
      </c>
      <c r="DA616">
        <v>0.45</v>
      </c>
      <c r="DB616">
        <f t="shared" si="285"/>
        <v>0.45</v>
      </c>
      <c r="DM616">
        <v>776713</v>
      </c>
      <c r="DP616">
        <v>0.44</v>
      </c>
      <c r="DQ616">
        <f t="shared" si="286"/>
        <v>0.44</v>
      </c>
      <c r="EB616">
        <v>776713</v>
      </c>
      <c r="EE616">
        <v>0.43</v>
      </c>
      <c r="EF616">
        <f t="shared" si="287"/>
        <v>0.43</v>
      </c>
      <c r="EQ616">
        <v>776713</v>
      </c>
      <c r="ET616">
        <v>0.43</v>
      </c>
      <c r="EU616">
        <f t="shared" si="288"/>
        <v>0.43</v>
      </c>
      <c r="FF616">
        <v>776713</v>
      </c>
      <c r="FI616">
        <v>0.45</v>
      </c>
      <c r="FJ616">
        <f t="shared" si="289"/>
        <v>0.45</v>
      </c>
      <c r="FU616">
        <v>776713</v>
      </c>
      <c r="FX616">
        <v>0.46</v>
      </c>
      <c r="FY616">
        <f t="shared" si="290"/>
        <v>0.46</v>
      </c>
      <c r="GJ616">
        <v>776713</v>
      </c>
      <c r="GM616">
        <v>0.42</v>
      </c>
      <c r="GN616">
        <f t="shared" si="291"/>
        <v>0.42</v>
      </c>
      <c r="GY616">
        <v>776713</v>
      </c>
      <c r="HB616">
        <v>0.42</v>
      </c>
      <c r="HC616">
        <f t="shared" si="292"/>
        <v>0.42</v>
      </c>
      <c r="HN616">
        <v>776713</v>
      </c>
      <c r="HQ616">
        <v>0.52</v>
      </c>
      <c r="HR616">
        <f t="shared" si="293"/>
        <v>0.52</v>
      </c>
      <c r="ID616">
        <v>777085</v>
      </c>
      <c r="IG616">
        <v>0.48</v>
      </c>
      <c r="IH616">
        <f t="shared" si="294"/>
        <v>0.48</v>
      </c>
      <c r="IS616">
        <v>777085</v>
      </c>
      <c r="IV616">
        <v>0.47</v>
      </c>
      <c r="IW616">
        <f t="shared" si="295"/>
        <v>0.47</v>
      </c>
      <c r="JH616">
        <v>777085</v>
      </c>
      <c r="JK616">
        <v>0.48</v>
      </c>
      <c r="JL616">
        <f t="shared" si="296"/>
        <v>0.48</v>
      </c>
      <c r="JW616">
        <v>777085</v>
      </c>
      <c r="JZ616">
        <v>0.46</v>
      </c>
      <c r="KA616">
        <f t="shared" si="297"/>
        <v>0.46</v>
      </c>
      <c r="KL616">
        <v>777085</v>
      </c>
      <c r="KO616">
        <v>0.41</v>
      </c>
      <c r="KP616">
        <f t="shared" si="298"/>
        <v>0.41</v>
      </c>
      <c r="LA616">
        <v>777085</v>
      </c>
      <c r="LD616">
        <v>0.47</v>
      </c>
      <c r="LE616">
        <f t="shared" si="299"/>
        <v>0.47</v>
      </c>
      <c r="LP616">
        <v>777085</v>
      </c>
      <c r="LS616">
        <v>0.48</v>
      </c>
      <c r="LT616">
        <f t="shared" si="300"/>
        <v>0.48</v>
      </c>
      <c r="ME616">
        <v>777085</v>
      </c>
      <c r="MH616">
        <v>0.47</v>
      </c>
      <c r="MI616">
        <f t="shared" si="301"/>
        <v>0.47</v>
      </c>
      <c r="MT616">
        <v>777085</v>
      </c>
      <c r="MW616">
        <v>0.47</v>
      </c>
      <c r="MX616">
        <f t="shared" si="302"/>
        <v>0.47</v>
      </c>
      <c r="NI616">
        <v>777085</v>
      </c>
      <c r="NL616">
        <v>0.5</v>
      </c>
      <c r="NM616">
        <f t="shared" si="303"/>
        <v>0.5</v>
      </c>
      <c r="NX616">
        <v>777085</v>
      </c>
      <c r="OA616">
        <v>0.46</v>
      </c>
      <c r="OB616">
        <f t="shared" si="304"/>
        <v>0.46</v>
      </c>
      <c r="OM616">
        <v>777085</v>
      </c>
      <c r="OP616">
        <v>0.48</v>
      </c>
      <c r="OQ616">
        <f t="shared" si="305"/>
        <v>0.48</v>
      </c>
      <c r="PB616">
        <v>777085</v>
      </c>
      <c r="PE616">
        <v>0.48</v>
      </c>
      <c r="PF616">
        <f t="shared" si="306"/>
        <v>0.48</v>
      </c>
      <c r="PQ616">
        <v>777085</v>
      </c>
      <c r="PT616">
        <v>0.48</v>
      </c>
      <c r="PU616">
        <f t="shared" si="307"/>
        <v>0.48</v>
      </c>
      <c r="QF616">
        <v>777085</v>
      </c>
      <c r="QI616">
        <v>0.46</v>
      </c>
      <c r="QJ616">
        <f t="shared" si="308"/>
        <v>0.46</v>
      </c>
      <c r="QU616">
        <v>777085</v>
      </c>
      <c r="QX616">
        <v>0.48</v>
      </c>
      <c r="QY616">
        <f t="shared" si="309"/>
        <v>0.48</v>
      </c>
    </row>
    <row r="617" spans="12:467" x14ac:dyDescent="0.2">
      <c r="L617">
        <v>776715</v>
      </c>
      <c r="O617">
        <v>0.41</v>
      </c>
      <c r="P617">
        <f t="shared" si="279"/>
        <v>0.41</v>
      </c>
      <c r="AA617">
        <v>776715</v>
      </c>
      <c r="AD617">
        <v>0.49</v>
      </c>
      <c r="AE617">
        <f t="shared" si="280"/>
        <v>0.49</v>
      </c>
      <c r="AP617">
        <v>776715</v>
      </c>
      <c r="AS617">
        <v>0.43</v>
      </c>
      <c r="AT617">
        <f t="shared" si="281"/>
        <v>0.43</v>
      </c>
      <c r="BE617">
        <v>776715</v>
      </c>
      <c r="BH617">
        <v>0.38</v>
      </c>
      <c r="BI617">
        <f t="shared" si="282"/>
        <v>0.38</v>
      </c>
      <c r="BT617">
        <v>776715</v>
      </c>
      <c r="BW617">
        <v>0.4</v>
      </c>
      <c r="BX617">
        <f t="shared" si="283"/>
        <v>0.4</v>
      </c>
      <c r="CI617">
        <v>776715</v>
      </c>
      <c r="CL617">
        <v>0.4</v>
      </c>
      <c r="CM617">
        <f t="shared" si="284"/>
        <v>0.4</v>
      </c>
      <c r="CX617">
        <v>776715</v>
      </c>
      <c r="DA617">
        <v>0.44</v>
      </c>
      <c r="DB617">
        <f t="shared" si="285"/>
        <v>0.44</v>
      </c>
      <c r="DM617">
        <v>776715</v>
      </c>
      <c r="DP617">
        <v>0.45</v>
      </c>
      <c r="DQ617">
        <f t="shared" si="286"/>
        <v>0.45</v>
      </c>
      <c r="EB617">
        <v>776715</v>
      </c>
      <c r="EE617">
        <v>0.39</v>
      </c>
      <c r="EF617">
        <f t="shared" si="287"/>
        <v>0.39</v>
      </c>
      <c r="EQ617">
        <v>776715</v>
      </c>
      <c r="ET617">
        <v>0.39</v>
      </c>
      <c r="EU617">
        <f t="shared" si="288"/>
        <v>0.39</v>
      </c>
      <c r="FF617">
        <v>776715</v>
      </c>
      <c r="FI617">
        <v>0.41</v>
      </c>
      <c r="FJ617">
        <f t="shared" si="289"/>
        <v>0.41</v>
      </c>
      <c r="FU617">
        <v>776715</v>
      </c>
      <c r="FX617">
        <v>0.44</v>
      </c>
      <c r="FY617">
        <f t="shared" si="290"/>
        <v>0.44</v>
      </c>
      <c r="GJ617">
        <v>776715</v>
      </c>
      <c r="GM617">
        <v>0.42</v>
      </c>
      <c r="GN617">
        <f t="shared" si="291"/>
        <v>0.42</v>
      </c>
      <c r="GY617">
        <v>776715</v>
      </c>
      <c r="HB617">
        <v>0.42</v>
      </c>
      <c r="HC617">
        <f t="shared" si="292"/>
        <v>0.42</v>
      </c>
      <c r="HN617">
        <v>776715</v>
      </c>
      <c r="HQ617">
        <v>0.38</v>
      </c>
      <c r="HR617">
        <f t="shared" si="293"/>
        <v>0.38</v>
      </c>
      <c r="ID617">
        <v>777086</v>
      </c>
      <c r="IG617">
        <v>0.56000000000000005</v>
      </c>
      <c r="IH617">
        <f t="shared" si="294"/>
        <v>0.56000000000000005</v>
      </c>
      <c r="IS617">
        <v>777086</v>
      </c>
      <c r="IV617">
        <v>0.54</v>
      </c>
      <c r="IW617">
        <f t="shared" si="295"/>
        <v>0.54</v>
      </c>
      <c r="JH617">
        <v>777086</v>
      </c>
      <c r="JK617">
        <v>0.56000000000000005</v>
      </c>
      <c r="JL617">
        <f t="shared" si="296"/>
        <v>0.56000000000000005</v>
      </c>
      <c r="JW617">
        <v>777086</v>
      </c>
      <c r="JZ617">
        <v>0.55000000000000004</v>
      </c>
      <c r="KA617">
        <f t="shared" si="297"/>
        <v>0.55000000000000004</v>
      </c>
      <c r="KL617">
        <v>777086</v>
      </c>
      <c r="KO617">
        <v>0.66</v>
      </c>
      <c r="KP617">
        <f t="shared" si="298"/>
        <v>0.66</v>
      </c>
      <c r="LA617">
        <v>777086</v>
      </c>
      <c r="LD617">
        <v>0.56000000000000005</v>
      </c>
      <c r="LE617">
        <f t="shared" si="299"/>
        <v>0.56000000000000005</v>
      </c>
      <c r="LP617">
        <v>777086</v>
      </c>
      <c r="LS617">
        <v>0.54</v>
      </c>
      <c r="LT617">
        <f t="shared" si="300"/>
        <v>0.54</v>
      </c>
      <c r="ME617">
        <v>777086</v>
      </c>
      <c r="MH617">
        <v>0.6</v>
      </c>
      <c r="MI617">
        <f t="shared" si="301"/>
        <v>0.6</v>
      </c>
      <c r="MT617">
        <v>777086</v>
      </c>
      <c r="MW617">
        <v>0.67</v>
      </c>
      <c r="MX617">
        <f t="shared" si="302"/>
        <v>0.67</v>
      </c>
      <c r="NI617">
        <v>777086</v>
      </c>
      <c r="NL617">
        <v>0.54</v>
      </c>
      <c r="NM617">
        <f t="shared" si="303"/>
        <v>0.54</v>
      </c>
      <c r="NX617">
        <v>777086</v>
      </c>
      <c r="OA617">
        <v>0.53</v>
      </c>
      <c r="OB617">
        <f t="shared" si="304"/>
        <v>0.53</v>
      </c>
      <c r="OM617">
        <v>777086</v>
      </c>
      <c r="OP617">
        <v>0.53</v>
      </c>
      <c r="OQ617">
        <f t="shared" si="305"/>
        <v>0.53</v>
      </c>
      <c r="PB617">
        <v>777086</v>
      </c>
      <c r="PE617">
        <v>0.55000000000000004</v>
      </c>
      <c r="PF617">
        <f t="shared" si="306"/>
        <v>0.55000000000000004</v>
      </c>
      <c r="PQ617">
        <v>777086</v>
      </c>
      <c r="PT617">
        <v>0.56999999999999995</v>
      </c>
      <c r="PU617">
        <f t="shared" si="307"/>
        <v>0.56999999999999995</v>
      </c>
      <c r="QF617">
        <v>777086</v>
      </c>
      <c r="QI617">
        <v>0.52</v>
      </c>
      <c r="QJ617">
        <f t="shared" si="308"/>
        <v>0.52</v>
      </c>
      <c r="QU617">
        <v>777086</v>
      </c>
      <c r="QX617">
        <v>0.55000000000000004</v>
      </c>
      <c r="QY617">
        <f t="shared" si="309"/>
        <v>0.55000000000000004</v>
      </c>
    </row>
    <row r="618" spans="12:467" x14ac:dyDescent="0.2">
      <c r="L618">
        <v>776716</v>
      </c>
      <c r="O618">
        <v>0.49</v>
      </c>
      <c r="P618">
        <f t="shared" si="279"/>
        <v>0.49</v>
      </c>
      <c r="AA618">
        <v>776716</v>
      </c>
      <c r="AD618">
        <v>0.43</v>
      </c>
      <c r="AE618">
        <f t="shared" si="280"/>
        <v>0.43</v>
      </c>
      <c r="AP618">
        <v>776716</v>
      </c>
      <c r="AS618">
        <v>0.44</v>
      </c>
      <c r="AT618">
        <f t="shared" si="281"/>
        <v>0.44</v>
      </c>
      <c r="BE618">
        <v>776716</v>
      </c>
      <c r="BH618">
        <v>0.46</v>
      </c>
      <c r="BI618">
        <f t="shared" si="282"/>
        <v>0.46</v>
      </c>
      <c r="BT618">
        <v>776716</v>
      </c>
      <c r="BW618">
        <v>0.46</v>
      </c>
      <c r="BX618">
        <f t="shared" si="283"/>
        <v>0.46</v>
      </c>
      <c r="CI618">
        <v>776716</v>
      </c>
      <c r="CL618">
        <v>0.44</v>
      </c>
      <c r="CM618">
        <f t="shared" si="284"/>
        <v>0.44</v>
      </c>
      <c r="CX618">
        <v>776716</v>
      </c>
      <c r="DA618">
        <v>0.48</v>
      </c>
      <c r="DB618">
        <f t="shared" si="285"/>
        <v>0.48</v>
      </c>
      <c r="DM618">
        <v>776716</v>
      </c>
      <c r="DP618">
        <v>0.47</v>
      </c>
      <c r="DQ618">
        <f t="shared" si="286"/>
        <v>0.47</v>
      </c>
      <c r="EB618">
        <v>776716</v>
      </c>
      <c r="EE618">
        <v>0.49</v>
      </c>
      <c r="EF618">
        <f t="shared" si="287"/>
        <v>0.49</v>
      </c>
      <c r="EQ618">
        <v>776716</v>
      </c>
      <c r="ET618">
        <v>0.49</v>
      </c>
      <c r="EU618">
        <f t="shared" si="288"/>
        <v>0.49</v>
      </c>
      <c r="FF618">
        <v>776716</v>
      </c>
      <c r="FI618">
        <v>0.46</v>
      </c>
      <c r="FJ618">
        <f t="shared" si="289"/>
        <v>0.46</v>
      </c>
      <c r="FU618">
        <v>776716</v>
      </c>
      <c r="FX618">
        <v>0.48</v>
      </c>
      <c r="FY618">
        <f t="shared" si="290"/>
        <v>0.48</v>
      </c>
      <c r="GJ618">
        <v>776716</v>
      </c>
      <c r="GM618">
        <v>0.45</v>
      </c>
      <c r="GN618">
        <f t="shared" si="291"/>
        <v>0.45</v>
      </c>
      <c r="GY618">
        <v>776716</v>
      </c>
      <c r="HB618">
        <v>0.51</v>
      </c>
      <c r="HC618">
        <f t="shared" si="292"/>
        <v>0.51</v>
      </c>
      <c r="HN618">
        <v>776716</v>
      </c>
      <c r="HQ618">
        <v>0.42</v>
      </c>
      <c r="HR618">
        <f t="shared" si="293"/>
        <v>0.42</v>
      </c>
      <c r="ID618">
        <v>777088</v>
      </c>
      <c r="IG618">
        <v>0.48</v>
      </c>
      <c r="IH618">
        <f t="shared" si="294"/>
        <v>0.48</v>
      </c>
      <c r="IS618">
        <v>777088</v>
      </c>
      <c r="IV618">
        <v>0.48</v>
      </c>
      <c r="IW618">
        <f t="shared" si="295"/>
        <v>0.48</v>
      </c>
      <c r="JH618">
        <v>777088</v>
      </c>
      <c r="JK618">
        <v>0.5</v>
      </c>
      <c r="JL618">
        <f t="shared" si="296"/>
        <v>0.5</v>
      </c>
      <c r="JW618">
        <v>777088</v>
      </c>
      <c r="JZ618">
        <v>0.52</v>
      </c>
      <c r="KA618">
        <f t="shared" si="297"/>
        <v>0.52</v>
      </c>
      <c r="KL618">
        <v>777088</v>
      </c>
      <c r="KO618">
        <v>0.51</v>
      </c>
      <c r="KP618">
        <f t="shared" si="298"/>
        <v>0.51</v>
      </c>
      <c r="LA618">
        <v>777088</v>
      </c>
      <c r="LD618">
        <v>0.5</v>
      </c>
      <c r="LE618">
        <f t="shared" si="299"/>
        <v>0.5</v>
      </c>
      <c r="LP618">
        <v>777088</v>
      </c>
      <c r="LS618">
        <v>0.51</v>
      </c>
      <c r="LT618">
        <f t="shared" si="300"/>
        <v>0.51</v>
      </c>
      <c r="ME618">
        <v>777088</v>
      </c>
      <c r="MH618">
        <v>0.5</v>
      </c>
      <c r="MI618">
        <f t="shared" si="301"/>
        <v>0.5</v>
      </c>
      <c r="MT618">
        <v>777088</v>
      </c>
      <c r="MW618">
        <v>0.51</v>
      </c>
      <c r="MX618">
        <f t="shared" si="302"/>
        <v>0.51</v>
      </c>
      <c r="NI618">
        <v>777088</v>
      </c>
      <c r="NL618">
        <v>0.5</v>
      </c>
      <c r="NM618">
        <f t="shared" si="303"/>
        <v>0.5</v>
      </c>
      <c r="NX618">
        <v>777088</v>
      </c>
      <c r="OA618">
        <v>0.51</v>
      </c>
      <c r="OB618">
        <f t="shared" si="304"/>
        <v>0.51</v>
      </c>
      <c r="OM618">
        <v>777088</v>
      </c>
      <c r="OP618">
        <v>0.52</v>
      </c>
      <c r="OQ618">
        <f t="shared" si="305"/>
        <v>0.52</v>
      </c>
      <c r="PB618">
        <v>777088</v>
      </c>
      <c r="PE618">
        <v>0.5</v>
      </c>
      <c r="PF618">
        <f t="shared" si="306"/>
        <v>0.5</v>
      </c>
      <c r="PQ618">
        <v>777088</v>
      </c>
      <c r="PT618">
        <v>0.51</v>
      </c>
      <c r="PU618">
        <f t="shared" si="307"/>
        <v>0.51</v>
      </c>
      <c r="QF618">
        <v>777088</v>
      </c>
      <c r="QI618">
        <v>0.51</v>
      </c>
      <c r="QJ618">
        <f t="shared" si="308"/>
        <v>0.51</v>
      </c>
      <c r="QU618">
        <v>777088</v>
      </c>
      <c r="QX618">
        <v>0.51</v>
      </c>
      <c r="QY618">
        <f t="shared" si="309"/>
        <v>0.51</v>
      </c>
    </row>
    <row r="619" spans="12:467" x14ac:dyDescent="0.2">
      <c r="L619">
        <v>776717</v>
      </c>
      <c r="O619">
        <v>0.5</v>
      </c>
      <c r="P619">
        <f t="shared" si="279"/>
        <v>0.5</v>
      </c>
      <c r="AA619">
        <v>776717</v>
      </c>
      <c r="AD619">
        <v>0.66</v>
      </c>
      <c r="AE619">
        <f t="shared" si="280"/>
        <v>0.66</v>
      </c>
      <c r="AP619">
        <v>776717</v>
      </c>
      <c r="AS619">
        <v>0.78</v>
      </c>
      <c r="AT619">
        <f t="shared" si="281"/>
        <v>0.78</v>
      </c>
      <c r="BE619">
        <v>776717</v>
      </c>
      <c r="BH619">
        <v>0.56000000000000005</v>
      </c>
      <c r="BI619">
        <f t="shared" si="282"/>
        <v>0.56000000000000005</v>
      </c>
      <c r="BT619">
        <v>776717</v>
      </c>
      <c r="BW619">
        <v>0.49</v>
      </c>
      <c r="BX619">
        <f t="shared" si="283"/>
        <v>0.49</v>
      </c>
      <c r="CI619">
        <v>776717</v>
      </c>
      <c r="CL619">
        <v>0.5</v>
      </c>
      <c r="CM619">
        <f t="shared" si="284"/>
        <v>0.5</v>
      </c>
      <c r="CX619">
        <v>776717</v>
      </c>
      <c r="DA619">
        <v>0.5</v>
      </c>
      <c r="DB619">
        <f t="shared" si="285"/>
        <v>0.5</v>
      </c>
      <c r="DM619">
        <v>776717</v>
      </c>
      <c r="DP619">
        <v>0.52</v>
      </c>
      <c r="DQ619">
        <f t="shared" si="286"/>
        <v>0.52</v>
      </c>
      <c r="EB619">
        <v>776717</v>
      </c>
      <c r="EE619">
        <v>0.53</v>
      </c>
      <c r="EF619">
        <f t="shared" si="287"/>
        <v>0.53</v>
      </c>
      <c r="EQ619">
        <v>776717</v>
      </c>
      <c r="ET619">
        <v>0.53</v>
      </c>
      <c r="EU619">
        <f t="shared" si="288"/>
        <v>0.53</v>
      </c>
      <c r="FF619">
        <v>776717</v>
      </c>
      <c r="FI619">
        <v>0.52</v>
      </c>
      <c r="FJ619">
        <f t="shared" si="289"/>
        <v>0.52</v>
      </c>
      <c r="FU619">
        <v>776717</v>
      </c>
      <c r="FX619">
        <v>0.52</v>
      </c>
      <c r="FY619">
        <f t="shared" si="290"/>
        <v>0.52</v>
      </c>
      <c r="GJ619">
        <v>776717</v>
      </c>
      <c r="GM619">
        <v>0.5</v>
      </c>
      <c r="GN619">
        <f t="shared" si="291"/>
        <v>0.5</v>
      </c>
      <c r="GY619">
        <v>776717</v>
      </c>
      <c r="HB619">
        <v>0.51</v>
      </c>
      <c r="HC619">
        <f t="shared" si="292"/>
        <v>0.51</v>
      </c>
      <c r="HN619">
        <v>776717</v>
      </c>
      <c r="HQ619">
        <v>0.59</v>
      </c>
      <c r="HR619">
        <f t="shared" si="293"/>
        <v>0.59</v>
      </c>
      <c r="ID619">
        <v>777089</v>
      </c>
      <c r="IG619">
        <v>0.54</v>
      </c>
      <c r="IH619">
        <f t="shared" si="294"/>
        <v>0.54</v>
      </c>
      <c r="IS619">
        <v>777089</v>
      </c>
      <c r="IV619">
        <v>0.53</v>
      </c>
      <c r="IW619">
        <f t="shared" si="295"/>
        <v>0.53</v>
      </c>
      <c r="JH619">
        <v>777089</v>
      </c>
      <c r="JK619">
        <v>0.52</v>
      </c>
      <c r="JL619">
        <f t="shared" si="296"/>
        <v>0.52</v>
      </c>
      <c r="JW619">
        <v>777089</v>
      </c>
      <c r="JZ619">
        <v>0.52</v>
      </c>
      <c r="KA619">
        <f t="shared" si="297"/>
        <v>0.52</v>
      </c>
      <c r="KL619">
        <v>777089</v>
      </c>
      <c r="KO619">
        <v>0.46</v>
      </c>
      <c r="KP619">
        <f t="shared" si="298"/>
        <v>0.46</v>
      </c>
      <c r="LA619">
        <v>777089</v>
      </c>
      <c r="LD619">
        <v>0.51</v>
      </c>
      <c r="LE619">
        <f t="shared" si="299"/>
        <v>0.51</v>
      </c>
      <c r="LP619">
        <v>777089</v>
      </c>
      <c r="LS619">
        <v>0.53</v>
      </c>
      <c r="LT619">
        <f t="shared" si="300"/>
        <v>0.53</v>
      </c>
      <c r="ME619">
        <v>777089</v>
      </c>
      <c r="MH619">
        <v>0.52</v>
      </c>
      <c r="MI619">
        <f t="shared" si="301"/>
        <v>0.52</v>
      </c>
      <c r="MT619">
        <v>777089</v>
      </c>
      <c r="MW619">
        <v>0.56999999999999995</v>
      </c>
      <c r="MX619">
        <f t="shared" si="302"/>
        <v>0.56999999999999995</v>
      </c>
      <c r="NI619">
        <v>777089</v>
      </c>
      <c r="NL619">
        <v>0.52</v>
      </c>
      <c r="NM619">
        <f t="shared" si="303"/>
        <v>0.52</v>
      </c>
      <c r="NX619">
        <v>777089</v>
      </c>
      <c r="OA619">
        <v>0.54</v>
      </c>
      <c r="OB619">
        <f t="shared" si="304"/>
        <v>0.54</v>
      </c>
      <c r="OM619">
        <v>777089</v>
      </c>
      <c r="OP619">
        <v>0.55000000000000004</v>
      </c>
      <c r="OQ619">
        <f t="shared" si="305"/>
        <v>0.55000000000000004</v>
      </c>
      <c r="PB619">
        <v>777089</v>
      </c>
      <c r="PE619">
        <v>0.54</v>
      </c>
      <c r="PF619">
        <f t="shared" si="306"/>
        <v>0.54</v>
      </c>
      <c r="PQ619">
        <v>777089</v>
      </c>
      <c r="PT619">
        <v>0.51</v>
      </c>
      <c r="PU619">
        <f t="shared" si="307"/>
        <v>0.51</v>
      </c>
      <c r="QF619">
        <v>777089</v>
      </c>
      <c r="QI619">
        <v>0.52</v>
      </c>
      <c r="QJ619">
        <f t="shared" si="308"/>
        <v>0.52</v>
      </c>
      <c r="QU619">
        <v>777089</v>
      </c>
      <c r="QX619">
        <v>0.53</v>
      </c>
      <c r="QY619">
        <f t="shared" si="309"/>
        <v>0.53</v>
      </c>
    </row>
    <row r="620" spans="12:467" x14ac:dyDescent="0.2">
      <c r="L620">
        <v>776718</v>
      </c>
      <c r="O620">
        <v>0.53</v>
      </c>
      <c r="P620">
        <f t="shared" si="279"/>
        <v>0.53</v>
      </c>
      <c r="AA620">
        <v>776718</v>
      </c>
      <c r="AD620">
        <v>0.63</v>
      </c>
      <c r="AE620">
        <f t="shared" si="280"/>
        <v>0.63</v>
      </c>
      <c r="AP620">
        <v>776718</v>
      </c>
      <c r="AS620">
        <v>0.6</v>
      </c>
      <c r="AT620">
        <f t="shared" si="281"/>
        <v>0.6</v>
      </c>
      <c r="BE620">
        <v>776718</v>
      </c>
      <c r="BH620">
        <v>0.6</v>
      </c>
      <c r="BI620">
        <f t="shared" si="282"/>
        <v>0.6</v>
      </c>
      <c r="BT620">
        <v>776718</v>
      </c>
      <c r="BW620">
        <v>0.72</v>
      </c>
      <c r="BX620">
        <f t="shared" si="283"/>
        <v>0.72</v>
      </c>
      <c r="CI620">
        <v>776718</v>
      </c>
      <c r="CL620">
        <v>0.54</v>
      </c>
      <c r="CM620">
        <f t="shared" si="284"/>
        <v>0.54</v>
      </c>
      <c r="CX620">
        <v>776718</v>
      </c>
      <c r="DA620">
        <v>0.55000000000000004</v>
      </c>
      <c r="DB620">
        <f t="shared" si="285"/>
        <v>0.55000000000000004</v>
      </c>
      <c r="DM620">
        <v>776718</v>
      </c>
      <c r="DP620">
        <v>0.56000000000000005</v>
      </c>
      <c r="DQ620">
        <f t="shared" si="286"/>
        <v>0.56000000000000005</v>
      </c>
      <c r="EB620">
        <v>776718</v>
      </c>
      <c r="EE620">
        <v>0.56000000000000005</v>
      </c>
      <c r="EF620">
        <f t="shared" si="287"/>
        <v>0.56000000000000005</v>
      </c>
      <c r="EQ620">
        <v>776718</v>
      </c>
      <c r="ET620">
        <v>0.56000000000000005</v>
      </c>
      <c r="EU620">
        <f t="shared" si="288"/>
        <v>0.56000000000000005</v>
      </c>
      <c r="FF620">
        <v>776718</v>
      </c>
      <c r="FI620">
        <v>0.56000000000000005</v>
      </c>
      <c r="FJ620">
        <f t="shared" si="289"/>
        <v>0.56000000000000005</v>
      </c>
      <c r="FU620">
        <v>776718</v>
      </c>
      <c r="FX620">
        <v>0.52</v>
      </c>
      <c r="FY620">
        <f t="shared" si="290"/>
        <v>0.52</v>
      </c>
      <c r="GJ620">
        <v>776718</v>
      </c>
      <c r="GM620">
        <v>0.54</v>
      </c>
      <c r="GN620">
        <f t="shared" si="291"/>
        <v>0.54</v>
      </c>
      <c r="GY620">
        <v>776718</v>
      </c>
      <c r="HB620">
        <v>0.56000000000000005</v>
      </c>
      <c r="HC620">
        <f t="shared" si="292"/>
        <v>0.56000000000000005</v>
      </c>
      <c r="HN620">
        <v>776718</v>
      </c>
      <c r="HQ620">
        <v>0.57999999999999996</v>
      </c>
      <c r="HR620">
        <f t="shared" si="293"/>
        <v>0.57999999999999996</v>
      </c>
      <c r="ID620">
        <v>777090</v>
      </c>
      <c r="IG620">
        <v>0.55000000000000004</v>
      </c>
      <c r="IH620">
        <f t="shared" si="294"/>
        <v>0.55000000000000004</v>
      </c>
      <c r="IS620">
        <v>777090</v>
      </c>
      <c r="IV620">
        <v>0.54</v>
      </c>
      <c r="IW620">
        <f t="shared" si="295"/>
        <v>0.54</v>
      </c>
      <c r="JH620">
        <v>777090</v>
      </c>
      <c r="JK620">
        <v>0.56000000000000005</v>
      </c>
      <c r="JL620">
        <f t="shared" si="296"/>
        <v>0.56000000000000005</v>
      </c>
      <c r="JW620">
        <v>777090</v>
      </c>
      <c r="JZ620">
        <v>0.56999999999999995</v>
      </c>
      <c r="KA620">
        <f t="shared" si="297"/>
        <v>0.56999999999999995</v>
      </c>
      <c r="KL620">
        <v>777090</v>
      </c>
      <c r="KO620">
        <v>0.56000000000000005</v>
      </c>
      <c r="KP620">
        <f t="shared" si="298"/>
        <v>0.56000000000000005</v>
      </c>
      <c r="LA620">
        <v>777090</v>
      </c>
      <c r="LD620">
        <v>0.57999999999999996</v>
      </c>
      <c r="LE620">
        <f t="shared" si="299"/>
        <v>0.57999999999999996</v>
      </c>
      <c r="LP620">
        <v>777090</v>
      </c>
      <c r="LS620">
        <v>0.54</v>
      </c>
      <c r="LT620">
        <f t="shared" si="300"/>
        <v>0.54</v>
      </c>
      <c r="ME620">
        <v>777090</v>
      </c>
      <c r="MH620">
        <v>0.57999999999999996</v>
      </c>
      <c r="MI620">
        <f t="shared" si="301"/>
        <v>0.57999999999999996</v>
      </c>
      <c r="MT620">
        <v>777090</v>
      </c>
      <c r="MW620">
        <v>0.52</v>
      </c>
      <c r="MX620">
        <f t="shared" si="302"/>
        <v>0.52</v>
      </c>
      <c r="NI620">
        <v>777090</v>
      </c>
      <c r="NL620">
        <v>0.53</v>
      </c>
      <c r="NM620">
        <f t="shared" si="303"/>
        <v>0.53</v>
      </c>
      <c r="NX620">
        <v>777090</v>
      </c>
      <c r="OA620">
        <v>0.56999999999999995</v>
      </c>
      <c r="OB620">
        <f t="shared" si="304"/>
        <v>0.56999999999999995</v>
      </c>
      <c r="OM620">
        <v>777090</v>
      </c>
      <c r="OP620">
        <v>0.54</v>
      </c>
      <c r="OQ620">
        <f t="shared" si="305"/>
        <v>0.54</v>
      </c>
      <c r="PB620">
        <v>777090</v>
      </c>
      <c r="PE620">
        <v>0.51</v>
      </c>
      <c r="PF620">
        <f t="shared" si="306"/>
        <v>0.51</v>
      </c>
      <c r="PQ620">
        <v>777090</v>
      </c>
      <c r="PT620">
        <v>0.55000000000000004</v>
      </c>
      <c r="PU620">
        <f t="shared" si="307"/>
        <v>0.55000000000000004</v>
      </c>
      <c r="QF620">
        <v>777090</v>
      </c>
      <c r="QI620">
        <v>0.53</v>
      </c>
      <c r="QJ620">
        <f t="shared" si="308"/>
        <v>0.53</v>
      </c>
      <c r="QU620">
        <v>777090</v>
      </c>
      <c r="QX620">
        <v>0.55000000000000004</v>
      </c>
      <c r="QY620">
        <f t="shared" si="309"/>
        <v>0.55000000000000004</v>
      </c>
    </row>
    <row r="621" spans="12:467" x14ac:dyDescent="0.2">
      <c r="L621">
        <v>776720</v>
      </c>
      <c r="O621">
        <v>0.49</v>
      </c>
      <c r="P621">
        <f t="shared" si="279"/>
        <v>0.49</v>
      </c>
      <c r="AA621">
        <v>776720</v>
      </c>
      <c r="AD621">
        <v>0.62</v>
      </c>
      <c r="AE621">
        <f t="shared" si="280"/>
        <v>0.62</v>
      </c>
      <c r="AP621">
        <v>776720</v>
      </c>
      <c r="AS621">
        <v>0.75</v>
      </c>
      <c r="AT621">
        <f t="shared" si="281"/>
        <v>0.75</v>
      </c>
      <c r="BE621">
        <v>776720</v>
      </c>
      <c r="BH621">
        <v>0.43</v>
      </c>
      <c r="BI621">
        <f t="shared" si="282"/>
        <v>0.43</v>
      </c>
      <c r="BT621">
        <v>776720</v>
      </c>
      <c r="BW621">
        <v>0.43</v>
      </c>
      <c r="BX621">
        <f t="shared" si="283"/>
        <v>0.43</v>
      </c>
      <c r="CI621">
        <v>776720</v>
      </c>
      <c r="CL621">
        <v>0.49</v>
      </c>
      <c r="CM621">
        <f t="shared" si="284"/>
        <v>0.49</v>
      </c>
      <c r="CX621">
        <v>776720</v>
      </c>
      <c r="DA621">
        <v>0.52</v>
      </c>
      <c r="DB621">
        <f t="shared" si="285"/>
        <v>0.52</v>
      </c>
      <c r="DM621">
        <v>776720</v>
      </c>
      <c r="DP621">
        <v>0.49</v>
      </c>
      <c r="DQ621">
        <f t="shared" si="286"/>
        <v>0.49</v>
      </c>
      <c r="EB621">
        <v>776720</v>
      </c>
      <c r="EE621">
        <v>0.47</v>
      </c>
      <c r="EF621">
        <f t="shared" si="287"/>
        <v>0.47</v>
      </c>
      <c r="EQ621">
        <v>776720</v>
      </c>
      <c r="ET621">
        <v>0.47</v>
      </c>
      <c r="EU621">
        <f t="shared" si="288"/>
        <v>0.47</v>
      </c>
      <c r="FF621">
        <v>776720</v>
      </c>
      <c r="FI621">
        <v>0.51</v>
      </c>
      <c r="FJ621">
        <f t="shared" si="289"/>
        <v>0.51</v>
      </c>
      <c r="FU621">
        <v>776720</v>
      </c>
      <c r="FX621">
        <v>0.49</v>
      </c>
      <c r="FY621">
        <f t="shared" si="290"/>
        <v>0.49</v>
      </c>
      <c r="GJ621">
        <v>776720</v>
      </c>
      <c r="GM621">
        <v>0.48</v>
      </c>
      <c r="GN621">
        <f t="shared" si="291"/>
        <v>0.48</v>
      </c>
      <c r="GY621">
        <v>776720</v>
      </c>
      <c r="HB621">
        <v>0.45</v>
      </c>
      <c r="HC621">
        <f t="shared" si="292"/>
        <v>0.45</v>
      </c>
      <c r="HN621">
        <v>776720</v>
      </c>
      <c r="HQ621">
        <v>0.46</v>
      </c>
      <c r="HR621">
        <f t="shared" si="293"/>
        <v>0.46</v>
      </c>
      <c r="ID621">
        <v>777091</v>
      </c>
      <c r="IG621">
        <v>0.43</v>
      </c>
      <c r="IH621">
        <f t="shared" si="294"/>
        <v>0.43</v>
      </c>
      <c r="IS621">
        <v>777091</v>
      </c>
      <c r="IV621">
        <v>0.4</v>
      </c>
      <c r="IW621">
        <f t="shared" si="295"/>
        <v>0.4</v>
      </c>
      <c r="JH621">
        <v>777091</v>
      </c>
      <c r="JK621">
        <v>0.45</v>
      </c>
      <c r="JL621">
        <f t="shared" si="296"/>
        <v>0.45</v>
      </c>
      <c r="JW621">
        <v>777091</v>
      </c>
      <c r="JZ621">
        <v>0.42</v>
      </c>
      <c r="KA621">
        <f t="shared" si="297"/>
        <v>0.42</v>
      </c>
      <c r="KL621">
        <v>777091</v>
      </c>
      <c r="KO621">
        <v>0.42</v>
      </c>
      <c r="KP621">
        <f t="shared" si="298"/>
        <v>0.42</v>
      </c>
      <c r="LA621">
        <v>777091</v>
      </c>
      <c r="LD621">
        <v>0.41</v>
      </c>
      <c r="LE621">
        <f t="shared" si="299"/>
        <v>0.41</v>
      </c>
      <c r="LP621">
        <v>777091</v>
      </c>
      <c r="LS621">
        <v>0.44</v>
      </c>
      <c r="LT621">
        <f t="shared" si="300"/>
        <v>0.44</v>
      </c>
      <c r="ME621">
        <v>777091</v>
      </c>
      <c r="MH621">
        <v>0.42</v>
      </c>
      <c r="MI621">
        <f t="shared" si="301"/>
        <v>0.42</v>
      </c>
      <c r="MT621">
        <v>777091</v>
      </c>
      <c r="MW621">
        <v>0.38</v>
      </c>
      <c r="MX621">
        <f t="shared" si="302"/>
        <v>0.38</v>
      </c>
      <c r="NI621">
        <v>777091</v>
      </c>
      <c r="NL621">
        <v>0.41</v>
      </c>
      <c r="NM621">
        <f t="shared" si="303"/>
        <v>0.41</v>
      </c>
      <c r="NX621">
        <v>777091</v>
      </c>
      <c r="OA621">
        <v>0.52</v>
      </c>
      <c r="OB621">
        <f t="shared" si="304"/>
        <v>0.52</v>
      </c>
      <c r="OM621">
        <v>777091</v>
      </c>
      <c r="OP621">
        <v>0.42</v>
      </c>
      <c r="OQ621">
        <f t="shared" si="305"/>
        <v>0.42</v>
      </c>
      <c r="PB621">
        <v>777091</v>
      </c>
      <c r="PE621">
        <v>0.41</v>
      </c>
      <c r="PF621">
        <f t="shared" si="306"/>
        <v>0.41</v>
      </c>
      <c r="PQ621">
        <v>777091</v>
      </c>
      <c r="PT621">
        <v>0.47</v>
      </c>
      <c r="PU621">
        <f t="shared" si="307"/>
        <v>0.47</v>
      </c>
      <c r="QF621">
        <v>777091</v>
      </c>
      <c r="QI621">
        <v>0.43</v>
      </c>
      <c r="QJ621">
        <f t="shared" si="308"/>
        <v>0.43</v>
      </c>
      <c r="QU621">
        <v>777091</v>
      </c>
      <c r="QX621">
        <v>0.41</v>
      </c>
      <c r="QY621">
        <f t="shared" si="309"/>
        <v>0.41</v>
      </c>
    </row>
    <row r="622" spans="12:467" x14ac:dyDescent="0.2">
      <c r="L622">
        <v>776721</v>
      </c>
      <c r="O622">
        <v>0.49</v>
      </c>
      <c r="P622">
        <f t="shared" si="279"/>
        <v>0.49</v>
      </c>
      <c r="AA622">
        <v>776721</v>
      </c>
      <c r="AD622">
        <v>0.45</v>
      </c>
      <c r="AE622">
        <f t="shared" si="280"/>
        <v>0.45</v>
      </c>
      <c r="AP622">
        <v>776721</v>
      </c>
      <c r="AS622">
        <v>0.41</v>
      </c>
      <c r="AT622">
        <f t="shared" si="281"/>
        <v>0.41</v>
      </c>
      <c r="BE622">
        <v>776721</v>
      </c>
      <c r="BH622">
        <v>0.41</v>
      </c>
      <c r="BI622">
        <f t="shared" si="282"/>
        <v>0.41</v>
      </c>
      <c r="BT622">
        <v>776721</v>
      </c>
      <c r="BW622">
        <v>0.47</v>
      </c>
      <c r="BX622">
        <f t="shared" si="283"/>
        <v>0.47</v>
      </c>
      <c r="CI622">
        <v>776721</v>
      </c>
      <c r="CL622">
        <v>0.46</v>
      </c>
      <c r="CM622">
        <f t="shared" si="284"/>
        <v>0.46</v>
      </c>
      <c r="CX622">
        <v>776721</v>
      </c>
      <c r="DA622">
        <v>0.47</v>
      </c>
      <c r="DB622">
        <f t="shared" si="285"/>
        <v>0.47</v>
      </c>
      <c r="DM622">
        <v>776721</v>
      </c>
      <c r="DP622">
        <v>0.47</v>
      </c>
      <c r="DQ622">
        <f t="shared" si="286"/>
        <v>0.47</v>
      </c>
      <c r="EB622">
        <v>776721</v>
      </c>
      <c r="EE622">
        <v>0.46</v>
      </c>
      <c r="EF622">
        <f t="shared" si="287"/>
        <v>0.46</v>
      </c>
      <c r="EQ622">
        <v>776721</v>
      </c>
      <c r="ET622">
        <v>0.46</v>
      </c>
      <c r="EU622">
        <f t="shared" si="288"/>
        <v>0.46</v>
      </c>
      <c r="FF622">
        <v>776721</v>
      </c>
      <c r="FI622">
        <v>0.51</v>
      </c>
      <c r="FJ622">
        <f t="shared" si="289"/>
        <v>0.51</v>
      </c>
      <c r="FU622">
        <v>776721</v>
      </c>
      <c r="FX622">
        <v>0.49</v>
      </c>
      <c r="FY622">
        <f t="shared" si="290"/>
        <v>0.49</v>
      </c>
      <c r="GJ622">
        <v>776721</v>
      </c>
      <c r="GM622">
        <v>0.46</v>
      </c>
      <c r="GN622">
        <f t="shared" si="291"/>
        <v>0.46</v>
      </c>
      <c r="GY622">
        <v>776721</v>
      </c>
      <c r="HB622">
        <v>0.49</v>
      </c>
      <c r="HC622">
        <f t="shared" si="292"/>
        <v>0.49</v>
      </c>
      <c r="HN622">
        <v>776721</v>
      </c>
      <c r="HQ622">
        <v>0.44</v>
      </c>
      <c r="HR622">
        <f t="shared" si="293"/>
        <v>0.44</v>
      </c>
      <c r="ID622">
        <v>777093</v>
      </c>
      <c r="IG622">
        <v>0.52</v>
      </c>
      <c r="IH622">
        <f t="shared" si="294"/>
        <v>0.52</v>
      </c>
      <c r="IS622">
        <v>777093</v>
      </c>
      <c r="IV622">
        <v>0.52</v>
      </c>
      <c r="IW622">
        <f t="shared" si="295"/>
        <v>0.52</v>
      </c>
      <c r="JH622">
        <v>777093</v>
      </c>
      <c r="JK622">
        <v>0.49</v>
      </c>
      <c r="JL622">
        <f t="shared" si="296"/>
        <v>0.49</v>
      </c>
      <c r="JW622">
        <v>777093</v>
      </c>
      <c r="JZ622">
        <v>0.49</v>
      </c>
      <c r="KA622">
        <f t="shared" si="297"/>
        <v>0.49</v>
      </c>
      <c r="KL622">
        <v>777093</v>
      </c>
      <c r="KO622">
        <v>0.46</v>
      </c>
      <c r="KP622">
        <f t="shared" si="298"/>
        <v>0.46</v>
      </c>
      <c r="LA622">
        <v>777093</v>
      </c>
      <c r="LD622">
        <v>0.49</v>
      </c>
      <c r="LE622">
        <f t="shared" si="299"/>
        <v>0.49</v>
      </c>
      <c r="LP622">
        <v>777093</v>
      </c>
      <c r="LS622">
        <v>0.49</v>
      </c>
      <c r="LT622">
        <f t="shared" si="300"/>
        <v>0.49</v>
      </c>
      <c r="ME622">
        <v>777093</v>
      </c>
      <c r="MH622">
        <v>0.52</v>
      </c>
      <c r="MI622">
        <f t="shared" si="301"/>
        <v>0.52</v>
      </c>
      <c r="MT622">
        <v>777093</v>
      </c>
      <c r="MW622">
        <v>0.49</v>
      </c>
      <c r="MX622">
        <f t="shared" si="302"/>
        <v>0.49</v>
      </c>
      <c r="NI622">
        <v>777093</v>
      </c>
      <c r="NL622">
        <v>0.47</v>
      </c>
      <c r="NM622">
        <f t="shared" si="303"/>
        <v>0.47</v>
      </c>
      <c r="NX622">
        <v>777093</v>
      </c>
      <c r="OA622">
        <v>0.49</v>
      </c>
      <c r="OB622">
        <f t="shared" si="304"/>
        <v>0.49</v>
      </c>
      <c r="OM622">
        <v>777093</v>
      </c>
      <c r="OP622">
        <v>0.5</v>
      </c>
      <c r="OQ622">
        <f t="shared" si="305"/>
        <v>0.5</v>
      </c>
      <c r="PB622">
        <v>777093</v>
      </c>
      <c r="PE622">
        <v>0.52</v>
      </c>
      <c r="PF622">
        <f t="shared" si="306"/>
        <v>0.52</v>
      </c>
      <c r="PQ622">
        <v>777093</v>
      </c>
      <c r="PT622">
        <v>0.49</v>
      </c>
      <c r="PU622">
        <f t="shared" si="307"/>
        <v>0.49</v>
      </c>
      <c r="QF622">
        <v>777093</v>
      </c>
      <c r="QI622">
        <v>0.49</v>
      </c>
      <c r="QJ622">
        <f t="shared" si="308"/>
        <v>0.49</v>
      </c>
      <c r="QU622">
        <v>777093</v>
      </c>
      <c r="QX622">
        <v>0.5</v>
      </c>
      <c r="QY622">
        <f t="shared" si="309"/>
        <v>0.5</v>
      </c>
    </row>
    <row r="623" spans="12:467" x14ac:dyDescent="0.2">
      <c r="L623">
        <v>776722</v>
      </c>
      <c r="O623">
        <v>0.57999999999999996</v>
      </c>
      <c r="P623">
        <f t="shared" si="279"/>
        <v>0.57999999999999996</v>
      </c>
      <c r="AA623">
        <v>776722</v>
      </c>
      <c r="AD623">
        <v>0.59</v>
      </c>
      <c r="AE623">
        <f t="shared" si="280"/>
        <v>0.59</v>
      </c>
      <c r="AP623">
        <v>776722</v>
      </c>
      <c r="AS623">
        <v>0.55000000000000004</v>
      </c>
      <c r="AT623">
        <f t="shared" si="281"/>
        <v>0.55000000000000004</v>
      </c>
      <c r="BE623">
        <v>776722</v>
      </c>
      <c r="BH623">
        <v>0.6</v>
      </c>
      <c r="BI623">
        <f t="shared" si="282"/>
        <v>0.6</v>
      </c>
      <c r="BT623">
        <v>776722</v>
      </c>
      <c r="BW623">
        <v>0.61</v>
      </c>
      <c r="BX623">
        <f t="shared" si="283"/>
        <v>0.61</v>
      </c>
      <c r="CI623">
        <v>776722</v>
      </c>
      <c r="CL623">
        <v>0.56999999999999995</v>
      </c>
      <c r="CM623">
        <f t="shared" si="284"/>
        <v>0.56999999999999995</v>
      </c>
      <c r="CX623">
        <v>776722</v>
      </c>
      <c r="DA623">
        <v>0.55000000000000004</v>
      </c>
      <c r="DB623">
        <f t="shared" si="285"/>
        <v>0.55000000000000004</v>
      </c>
      <c r="DM623">
        <v>776722</v>
      </c>
      <c r="DP623">
        <v>0.55000000000000004</v>
      </c>
      <c r="DQ623">
        <f t="shared" si="286"/>
        <v>0.55000000000000004</v>
      </c>
      <c r="EB623">
        <v>776722</v>
      </c>
      <c r="EE623">
        <v>0.53</v>
      </c>
      <c r="EF623">
        <f t="shared" si="287"/>
        <v>0.53</v>
      </c>
      <c r="EQ623">
        <v>776722</v>
      </c>
      <c r="ET623">
        <v>0.53</v>
      </c>
      <c r="EU623">
        <f t="shared" si="288"/>
        <v>0.53</v>
      </c>
      <c r="FF623">
        <v>776722</v>
      </c>
      <c r="FI623">
        <v>0.54</v>
      </c>
      <c r="FJ623">
        <f t="shared" si="289"/>
        <v>0.54</v>
      </c>
      <c r="FU623">
        <v>776722</v>
      </c>
      <c r="FX623">
        <v>0.55000000000000004</v>
      </c>
      <c r="FY623">
        <f t="shared" si="290"/>
        <v>0.55000000000000004</v>
      </c>
      <c r="GJ623">
        <v>776722</v>
      </c>
      <c r="GM623">
        <v>0.51</v>
      </c>
      <c r="GN623">
        <f t="shared" si="291"/>
        <v>0.51</v>
      </c>
      <c r="GY623">
        <v>776722</v>
      </c>
      <c r="HB623">
        <v>0.57999999999999996</v>
      </c>
      <c r="HC623">
        <f t="shared" si="292"/>
        <v>0.57999999999999996</v>
      </c>
      <c r="HN623">
        <v>776722</v>
      </c>
      <c r="HQ623">
        <v>0.6</v>
      </c>
      <c r="HR623">
        <f t="shared" si="293"/>
        <v>0.6</v>
      </c>
      <c r="ID623">
        <v>777094</v>
      </c>
      <c r="IG623">
        <v>0.52</v>
      </c>
      <c r="IH623">
        <f t="shared" si="294"/>
        <v>0.52</v>
      </c>
      <c r="IS623">
        <v>777094</v>
      </c>
      <c r="IV623">
        <v>0.51</v>
      </c>
      <c r="IW623">
        <f t="shared" si="295"/>
        <v>0.51</v>
      </c>
      <c r="JH623">
        <v>777094</v>
      </c>
      <c r="JK623">
        <v>0.48</v>
      </c>
      <c r="JL623">
        <f t="shared" si="296"/>
        <v>0.48</v>
      </c>
      <c r="JW623">
        <v>777094</v>
      </c>
      <c r="JZ623">
        <v>0.49</v>
      </c>
      <c r="KA623">
        <f t="shared" si="297"/>
        <v>0.49</v>
      </c>
      <c r="KL623">
        <v>777094</v>
      </c>
      <c r="KO623">
        <v>0.41</v>
      </c>
      <c r="KP623">
        <f t="shared" si="298"/>
        <v>0.41</v>
      </c>
      <c r="LA623">
        <v>777094</v>
      </c>
      <c r="LD623">
        <v>0.5</v>
      </c>
      <c r="LE623">
        <f t="shared" si="299"/>
        <v>0.5</v>
      </c>
      <c r="LP623">
        <v>777094</v>
      </c>
      <c r="LS623">
        <v>0.47</v>
      </c>
      <c r="LT623">
        <f t="shared" si="300"/>
        <v>0.47</v>
      </c>
      <c r="ME623">
        <v>777094</v>
      </c>
      <c r="MH623">
        <v>0.49</v>
      </c>
      <c r="MI623">
        <f t="shared" si="301"/>
        <v>0.49</v>
      </c>
      <c r="MT623">
        <v>777094</v>
      </c>
      <c r="MW623">
        <v>0.44</v>
      </c>
      <c r="MX623">
        <f t="shared" si="302"/>
        <v>0.44</v>
      </c>
      <c r="NI623">
        <v>777094</v>
      </c>
      <c r="NL623">
        <v>0.46</v>
      </c>
      <c r="NM623">
        <f t="shared" si="303"/>
        <v>0.46</v>
      </c>
      <c r="NX623">
        <v>777094</v>
      </c>
      <c r="OA623">
        <v>0.52</v>
      </c>
      <c r="OB623">
        <f t="shared" si="304"/>
        <v>0.52</v>
      </c>
      <c r="OM623">
        <v>777094</v>
      </c>
      <c r="OP623">
        <v>0.49</v>
      </c>
      <c r="OQ623">
        <f t="shared" si="305"/>
        <v>0.49</v>
      </c>
      <c r="PB623">
        <v>777094</v>
      </c>
      <c r="PE623">
        <v>0.51</v>
      </c>
      <c r="PF623">
        <f t="shared" si="306"/>
        <v>0.51</v>
      </c>
      <c r="PQ623">
        <v>777094</v>
      </c>
      <c r="PT623">
        <v>0.51</v>
      </c>
      <c r="PU623">
        <f t="shared" si="307"/>
        <v>0.51</v>
      </c>
      <c r="QF623">
        <v>777094</v>
      </c>
      <c r="QI623">
        <v>0.49</v>
      </c>
      <c r="QJ623">
        <f t="shared" si="308"/>
        <v>0.49</v>
      </c>
      <c r="QU623">
        <v>777094</v>
      </c>
      <c r="QX623">
        <v>0.53</v>
      </c>
      <c r="QY623">
        <f t="shared" si="309"/>
        <v>0.53</v>
      </c>
    </row>
    <row r="624" spans="12:467" x14ac:dyDescent="0.2">
      <c r="L624">
        <v>776725</v>
      </c>
      <c r="O624">
        <v>0.41</v>
      </c>
      <c r="P624">
        <f t="shared" si="279"/>
        <v>0.41</v>
      </c>
      <c r="AA624">
        <v>776725</v>
      </c>
      <c r="AD624">
        <v>0.46</v>
      </c>
      <c r="AE624">
        <f t="shared" si="280"/>
        <v>0.46</v>
      </c>
      <c r="AP624">
        <v>776725</v>
      </c>
      <c r="AS624">
        <v>0.51</v>
      </c>
      <c r="AT624">
        <f t="shared" si="281"/>
        <v>0.51</v>
      </c>
      <c r="BE624">
        <v>776725</v>
      </c>
      <c r="BH624">
        <v>0.47</v>
      </c>
      <c r="BI624">
        <f t="shared" si="282"/>
        <v>0.47</v>
      </c>
      <c r="BT624">
        <v>776725</v>
      </c>
      <c r="BW624">
        <v>0.39</v>
      </c>
      <c r="BX624">
        <f t="shared" si="283"/>
        <v>0.39</v>
      </c>
      <c r="CI624">
        <v>776725</v>
      </c>
      <c r="CL624">
        <v>0.43</v>
      </c>
      <c r="CM624">
        <f t="shared" si="284"/>
        <v>0.43</v>
      </c>
      <c r="CX624">
        <v>776725</v>
      </c>
      <c r="DA624">
        <v>0.43</v>
      </c>
      <c r="DB624">
        <f t="shared" si="285"/>
        <v>0.43</v>
      </c>
      <c r="DM624">
        <v>776725</v>
      </c>
      <c r="DP624">
        <v>0.38</v>
      </c>
      <c r="DQ624">
        <f t="shared" si="286"/>
        <v>0.38</v>
      </c>
      <c r="EB624">
        <v>776725</v>
      </c>
      <c r="EE624">
        <v>0.38</v>
      </c>
      <c r="EF624">
        <f t="shared" si="287"/>
        <v>0.38</v>
      </c>
      <c r="EQ624">
        <v>776725</v>
      </c>
      <c r="ET624">
        <v>0.38</v>
      </c>
      <c r="EU624">
        <f t="shared" si="288"/>
        <v>0.38</v>
      </c>
      <c r="FF624">
        <v>776725</v>
      </c>
      <c r="FI624">
        <v>0.44</v>
      </c>
      <c r="FJ624">
        <f t="shared" si="289"/>
        <v>0.44</v>
      </c>
      <c r="FU624">
        <v>776725</v>
      </c>
      <c r="FX624">
        <v>0.45</v>
      </c>
      <c r="FY624">
        <f t="shared" si="290"/>
        <v>0.45</v>
      </c>
      <c r="GJ624">
        <v>776725</v>
      </c>
      <c r="GM624">
        <v>0.4</v>
      </c>
      <c r="GN624">
        <f t="shared" si="291"/>
        <v>0.4</v>
      </c>
      <c r="GY624">
        <v>776725</v>
      </c>
      <c r="HB624">
        <v>0.43</v>
      </c>
      <c r="HC624">
        <f t="shared" si="292"/>
        <v>0.43</v>
      </c>
      <c r="HN624">
        <v>776725</v>
      </c>
      <c r="HQ624">
        <v>0.37</v>
      </c>
      <c r="HR624">
        <f t="shared" si="293"/>
        <v>0.37</v>
      </c>
      <c r="ID624">
        <v>777095</v>
      </c>
      <c r="IG624">
        <v>0.51</v>
      </c>
      <c r="IH624">
        <f t="shared" si="294"/>
        <v>0.51</v>
      </c>
      <c r="IS624">
        <v>777095</v>
      </c>
      <c r="IV624">
        <v>0.52</v>
      </c>
      <c r="IW624">
        <f t="shared" si="295"/>
        <v>0.52</v>
      </c>
      <c r="JH624">
        <v>777095</v>
      </c>
      <c r="JK624">
        <v>0.54</v>
      </c>
      <c r="JL624">
        <f t="shared" si="296"/>
        <v>0.54</v>
      </c>
      <c r="JW624">
        <v>777095</v>
      </c>
      <c r="JZ624">
        <v>0.55000000000000004</v>
      </c>
      <c r="KA624">
        <f t="shared" si="297"/>
        <v>0.55000000000000004</v>
      </c>
      <c r="KL624">
        <v>777095</v>
      </c>
      <c r="KO624">
        <v>0.55000000000000004</v>
      </c>
      <c r="KP624">
        <f t="shared" si="298"/>
        <v>0.55000000000000004</v>
      </c>
      <c r="LA624">
        <v>777095</v>
      </c>
      <c r="LD624">
        <v>0.53</v>
      </c>
      <c r="LE624">
        <f t="shared" si="299"/>
        <v>0.53</v>
      </c>
      <c r="LP624">
        <v>777095</v>
      </c>
      <c r="LS624">
        <v>0.53</v>
      </c>
      <c r="LT624">
        <f t="shared" si="300"/>
        <v>0.53</v>
      </c>
      <c r="ME624">
        <v>777095</v>
      </c>
      <c r="MH624">
        <v>0.54</v>
      </c>
      <c r="MI624">
        <f t="shared" si="301"/>
        <v>0.54</v>
      </c>
      <c r="MT624">
        <v>777095</v>
      </c>
      <c r="MW624">
        <v>0.49</v>
      </c>
      <c r="MX624">
        <f t="shared" si="302"/>
        <v>0.49</v>
      </c>
      <c r="NI624">
        <v>777095</v>
      </c>
      <c r="NL624">
        <v>0.53</v>
      </c>
      <c r="NM624">
        <f t="shared" si="303"/>
        <v>0.53</v>
      </c>
      <c r="NX624">
        <v>777095</v>
      </c>
      <c r="OA624">
        <v>0.53</v>
      </c>
      <c r="OB624">
        <f t="shared" si="304"/>
        <v>0.53</v>
      </c>
      <c r="OM624">
        <v>777095</v>
      </c>
      <c r="OP624">
        <v>0.53</v>
      </c>
      <c r="OQ624">
        <f t="shared" si="305"/>
        <v>0.53</v>
      </c>
      <c r="PB624">
        <v>777095</v>
      </c>
      <c r="PE624">
        <v>0.53</v>
      </c>
      <c r="PF624">
        <f t="shared" si="306"/>
        <v>0.53</v>
      </c>
      <c r="PQ624">
        <v>777095</v>
      </c>
      <c r="PT624">
        <v>0.55000000000000004</v>
      </c>
      <c r="PU624">
        <f t="shared" si="307"/>
        <v>0.55000000000000004</v>
      </c>
      <c r="QF624">
        <v>777095</v>
      </c>
      <c r="QI624">
        <v>0.52</v>
      </c>
      <c r="QJ624">
        <f t="shared" si="308"/>
        <v>0.52</v>
      </c>
      <c r="QU624">
        <v>777095</v>
      </c>
      <c r="QX624">
        <v>0.54</v>
      </c>
      <c r="QY624">
        <f t="shared" si="309"/>
        <v>0.54</v>
      </c>
    </row>
    <row r="625" spans="12:467" x14ac:dyDescent="0.2">
      <c r="L625">
        <v>776726</v>
      </c>
      <c r="O625">
        <v>0.43</v>
      </c>
      <c r="P625">
        <f t="shared" si="279"/>
        <v>0.43</v>
      </c>
      <c r="AA625">
        <v>776726</v>
      </c>
      <c r="AD625">
        <v>0.53</v>
      </c>
      <c r="AE625">
        <f t="shared" si="280"/>
        <v>0.53</v>
      </c>
      <c r="AP625">
        <v>776726</v>
      </c>
      <c r="AS625">
        <v>0.33</v>
      </c>
      <c r="AT625">
        <f t="shared" si="281"/>
        <v>0.33</v>
      </c>
      <c r="BE625">
        <v>776726</v>
      </c>
      <c r="BH625">
        <v>0.41</v>
      </c>
      <c r="BI625">
        <f t="shared" si="282"/>
        <v>0.41</v>
      </c>
      <c r="BT625">
        <v>776726</v>
      </c>
      <c r="BW625">
        <v>0.38</v>
      </c>
      <c r="BX625">
        <f t="shared" si="283"/>
        <v>0.38</v>
      </c>
      <c r="CI625">
        <v>776726</v>
      </c>
      <c r="CL625">
        <v>0.47</v>
      </c>
      <c r="CM625">
        <f t="shared" si="284"/>
        <v>0.47</v>
      </c>
      <c r="CX625">
        <v>776726</v>
      </c>
      <c r="DA625">
        <v>0.45</v>
      </c>
      <c r="DB625">
        <f t="shared" si="285"/>
        <v>0.45</v>
      </c>
      <c r="DM625">
        <v>776726</v>
      </c>
      <c r="DP625">
        <v>0.45</v>
      </c>
      <c r="DQ625">
        <f t="shared" si="286"/>
        <v>0.45</v>
      </c>
      <c r="EB625">
        <v>776726</v>
      </c>
      <c r="EE625">
        <v>0.44</v>
      </c>
      <c r="EF625">
        <f t="shared" si="287"/>
        <v>0.44</v>
      </c>
      <c r="EQ625">
        <v>776726</v>
      </c>
      <c r="ET625">
        <v>0.44</v>
      </c>
      <c r="EU625">
        <f t="shared" si="288"/>
        <v>0.44</v>
      </c>
      <c r="FF625">
        <v>776726</v>
      </c>
      <c r="FI625">
        <v>0.46</v>
      </c>
      <c r="FJ625">
        <f t="shared" si="289"/>
        <v>0.46</v>
      </c>
      <c r="FU625">
        <v>776726</v>
      </c>
      <c r="FX625">
        <v>0.45</v>
      </c>
      <c r="FY625">
        <f t="shared" si="290"/>
        <v>0.45</v>
      </c>
      <c r="GJ625">
        <v>776726</v>
      </c>
      <c r="GM625">
        <v>0.44</v>
      </c>
      <c r="GN625">
        <f t="shared" si="291"/>
        <v>0.44</v>
      </c>
      <c r="GY625">
        <v>776726</v>
      </c>
      <c r="HB625">
        <v>0.45</v>
      </c>
      <c r="HC625">
        <f t="shared" si="292"/>
        <v>0.45</v>
      </c>
      <c r="HN625">
        <v>776726</v>
      </c>
      <c r="HQ625">
        <v>0.5</v>
      </c>
      <c r="HR625">
        <f t="shared" si="293"/>
        <v>0.5</v>
      </c>
      <c r="ID625">
        <v>777096</v>
      </c>
      <c r="IG625">
        <v>0.52</v>
      </c>
      <c r="IH625">
        <f t="shared" si="294"/>
        <v>0.52</v>
      </c>
      <c r="IS625">
        <v>777096</v>
      </c>
      <c r="IV625">
        <v>0.57999999999999996</v>
      </c>
      <c r="IW625">
        <f t="shared" si="295"/>
        <v>0.57999999999999996</v>
      </c>
      <c r="JH625">
        <v>777096</v>
      </c>
      <c r="JK625">
        <v>0.55000000000000004</v>
      </c>
      <c r="JL625">
        <f t="shared" si="296"/>
        <v>0.55000000000000004</v>
      </c>
      <c r="JW625">
        <v>777096</v>
      </c>
      <c r="JZ625">
        <v>0.51</v>
      </c>
      <c r="KA625">
        <f t="shared" si="297"/>
        <v>0.51</v>
      </c>
      <c r="KL625">
        <v>777096</v>
      </c>
      <c r="KO625">
        <v>0.53</v>
      </c>
      <c r="KP625">
        <f t="shared" si="298"/>
        <v>0.53</v>
      </c>
      <c r="LA625">
        <v>777096</v>
      </c>
      <c r="LD625">
        <v>0.55000000000000004</v>
      </c>
      <c r="LE625">
        <f t="shared" si="299"/>
        <v>0.55000000000000004</v>
      </c>
      <c r="LP625">
        <v>777096</v>
      </c>
      <c r="LS625">
        <v>0.54</v>
      </c>
      <c r="LT625">
        <f t="shared" si="300"/>
        <v>0.54</v>
      </c>
      <c r="ME625">
        <v>777096</v>
      </c>
      <c r="MH625">
        <v>0.53</v>
      </c>
      <c r="MI625">
        <f t="shared" si="301"/>
        <v>0.53</v>
      </c>
      <c r="MT625">
        <v>777096</v>
      </c>
      <c r="MW625">
        <v>0.48</v>
      </c>
      <c r="MX625">
        <f t="shared" si="302"/>
        <v>0.48</v>
      </c>
      <c r="NI625">
        <v>777096</v>
      </c>
      <c r="NL625">
        <v>0.54</v>
      </c>
      <c r="NM625">
        <f t="shared" si="303"/>
        <v>0.54</v>
      </c>
      <c r="NX625">
        <v>777096</v>
      </c>
      <c r="OA625">
        <v>0.55000000000000004</v>
      </c>
      <c r="OB625">
        <f t="shared" si="304"/>
        <v>0.55000000000000004</v>
      </c>
      <c r="OM625">
        <v>777096</v>
      </c>
      <c r="OP625">
        <v>0.52</v>
      </c>
      <c r="OQ625">
        <f t="shared" si="305"/>
        <v>0.52</v>
      </c>
      <c r="PB625">
        <v>777096</v>
      </c>
      <c r="PE625">
        <v>0.51</v>
      </c>
      <c r="PF625">
        <f t="shared" si="306"/>
        <v>0.51</v>
      </c>
      <c r="PQ625">
        <v>777096</v>
      </c>
      <c r="PT625">
        <v>0.57999999999999996</v>
      </c>
      <c r="PU625">
        <f t="shared" si="307"/>
        <v>0.57999999999999996</v>
      </c>
      <c r="QF625">
        <v>777096</v>
      </c>
      <c r="QI625">
        <v>0.57999999999999996</v>
      </c>
      <c r="QJ625">
        <f t="shared" si="308"/>
        <v>0.57999999999999996</v>
      </c>
      <c r="QU625">
        <v>777096</v>
      </c>
      <c r="QX625">
        <v>0.51</v>
      </c>
      <c r="QY625">
        <f t="shared" si="309"/>
        <v>0.51</v>
      </c>
    </row>
    <row r="626" spans="12:467" x14ac:dyDescent="0.2">
      <c r="L626">
        <v>776697</v>
      </c>
      <c r="O626">
        <v>0.55000000000000004</v>
      </c>
      <c r="P626">
        <f t="shared" si="279"/>
        <v>0.55000000000000004</v>
      </c>
      <c r="AA626">
        <v>776697</v>
      </c>
      <c r="AD626">
        <v>0.66</v>
      </c>
      <c r="AE626">
        <f t="shared" si="280"/>
        <v>0.66</v>
      </c>
      <c r="AP626">
        <v>776697</v>
      </c>
      <c r="AS626">
        <v>0.62</v>
      </c>
      <c r="AT626">
        <f t="shared" si="281"/>
        <v>0.62</v>
      </c>
      <c r="BE626">
        <v>776697</v>
      </c>
      <c r="BH626">
        <v>0.56999999999999995</v>
      </c>
      <c r="BI626">
        <f t="shared" si="282"/>
        <v>0.56999999999999995</v>
      </c>
      <c r="BT626">
        <v>776697</v>
      </c>
      <c r="BW626">
        <v>0.52</v>
      </c>
      <c r="BX626">
        <f t="shared" si="283"/>
        <v>0.52</v>
      </c>
      <c r="CI626">
        <v>776697</v>
      </c>
      <c r="CL626">
        <v>0.52</v>
      </c>
      <c r="CM626">
        <f t="shared" si="284"/>
        <v>0.52</v>
      </c>
      <c r="CX626">
        <v>776697</v>
      </c>
      <c r="DA626">
        <v>0.56999999999999995</v>
      </c>
      <c r="DB626">
        <f t="shared" si="285"/>
        <v>0.56999999999999995</v>
      </c>
      <c r="DM626">
        <v>776697</v>
      </c>
      <c r="DP626">
        <v>0.56000000000000005</v>
      </c>
      <c r="DQ626">
        <f t="shared" si="286"/>
        <v>0.56000000000000005</v>
      </c>
      <c r="EB626">
        <v>776697</v>
      </c>
      <c r="EE626">
        <v>0.56000000000000005</v>
      </c>
      <c r="EF626">
        <f t="shared" si="287"/>
        <v>0.56000000000000005</v>
      </c>
      <c r="EQ626">
        <v>776697</v>
      </c>
      <c r="ET626">
        <v>0.56000000000000005</v>
      </c>
      <c r="EU626">
        <f t="shared" si="288"/>
        <v>0.56000000000000005</v>
      </c>
      <c r="FF626">
        <v>776697</v>
      </c>
      <c r="FI626">
        <v>0.54</v>
      </c>
      <c r="FJ626">
        <f t="shared" si="289"/>
        <v>0.54</v>
      </c>
      <c r="FU626">
        <v>776697</v>
      </c>
      <c r="FX626">
        <v>0.55000000000000004</v>
      </c>
      <c r="FY626">
        <f t="shared" si="290"/>
        <v>0.55000000000000004</v>
      </c>
      <c r="GJ626">
        <v>776697</v>
      </c>
      <c r="GM626">
        <v>0.53</v>
      </c>
      <c r="GN626">
        <f t="shared" si="291"/>
        <v>0.53</v>
      </c>
      <c r="GY626">
        <v>776697</v>
      </c>
      <c r="HB626">
        <v>0.57999999999999996</v>
      </c>
      <c r="HC626">
        <f t="shared" si="292"/>
        <v>0.57999999999999996</v>
      </c>
      <c r="HN626">
        <v>776697</v>
      </c>
      <c r="HQ626">
        <v>0.63</v>
      </c>
      <c r="HR626">
        <f t="shared" si="293"/>
        <v>0.63</v>
      </c>
      <c r="ID626">
        <v>777097</v>
      </c>
      <c r="IG626">
        <v>0.49</v>
      </c>
      <c r="IH626">
        <f t="shared" si="294"/>
        <v>0.49</v>
      </c>
      <c r="IS626">
        <v>777097</v>
      </c>
      <c r="IV626">
        <v>0.44</v>
      </c>
      <c r="IW626">
        <f t="shared" si="295"/>
        <v>0.44</v>
      </c>
      <c r="JH626">
        <v>777097</v>
      </c>
      <c r="JK626">
        <v>0.5</v>
      </c>
      <c r="JL626">
        <f t="shared" si="296"/>
        <v>0.5</v>
      </c>
      <c r="JW626">
        <v>777097</v>
      </c>
      <c r="JZ626">
        <v>0.51</v>
      </c>
      <c r="KA626">
        <f t="shared" si="297"/>
        <v>0.51</v>
      </c>
      <c r="KL626">
        <v>777097</v>
      </c>
      <c r="KO626">
        <v>0.55000000000000004</v>
      </c>
      <c r="KP626">
        <f t="shared" si="298"/>
        <v>0.55000000000000004</v>
      </c>
      <c r="LA626">
        <v>777097</v>
      </c>
      <c r="LD626">
        <v>0.47</v>
      </c>
      <c r="LE626">
        <f t="shared" si="299"/>
        <v>0.47</v>
      </c>
      <c r="LP626">
        <v>777097</v>
      </c>
      <c r="LS626">
        <v>0.48</v>
      </c>
      <c r="LT626">
        <f t="shared" si="300"/>
        <v>0.48</v>
      </c>
      <c r="ME626">
        <v>777097</v>
      </c>
      <c r="MH626">
        <v>0.47</v>
      </c>
      <c r="MI626">
        <f t="shared" si="301"/>
        <v>0.47</v>
      </c>
      <c r="MT626">
        <v>777097</v>
      </c>
      <c r="MW626">
        <v>0.48</v>
      </c>
      <c r="MX626">
        <f t="shared" si="302"/>
        <v>0.48</v>
      </c>
      <c r="NI626">
        <v>777097</v>
      </c>
      <c r="NL626">
        <v>0.46</v>
      </c>
      <c r="NM626">
        <f t="shared" si="303"/>
        <v>0.46</v>
      </c>
      <c r="NX626">
        <v>777097</v>
      </c>
      <c r="OA626">
        <v>0.51</v>
      </c>
      <c r="OB626">
        <f t="shared" si="304"/>
        <v>0.51</v>
      </c>
      <c r="OM626">
        <v>777097</v>
      </c>
      <c r="OP626">
        <v>0.52</v>
      </c>
      <c r="OQ626">
        <f t="shared" si="305"/>
        <v>0.52</v>
      </c>
      <c r="PB626">
        <v>777097</v>
      </c>
      <c r="PE626">
        <v>0.49</v>
      </c>
      <c r="PF626">
        <f t="shared" si="306"/>
        <v>0.49</v>
      </c>
      <c r="PQ626">
        <v>777097</v>
      </c>
      <c r="PT626">
        <v>0.48</v>
      </c>
      <c r="PU626">
        <f t="shared" si="307"/>
        <v>0.48</v>
      </c>
      <c r="QF626">
        <v>777097</v>
      </c>
      <c r="QI626">
        <v>0.46</v>
      </c>
      <c r="QJ626">
        <f t="shared" si="308"/>
        <v>0.46</v>
      </c>
      <c r="QU626">
        <v>777097</v>
      </c>
      <c r="QX626">
        <v>0.48</v>
      </c>
      <c r="QY626">
        <f t="shared" si="309"/>
        <v>0.48</v>
      </c>
    </row>
    <row r="627" spans="12:467" x14ac:dyDescent="0.2">
      <c r="L627">
        <v>776698</v>
      </c>
      <c r="O627">
        <v>0.45</v>
      </c>
      <c r="P627">
        <f t="shared" si="279"/>
        <v>0.45</v>
      </c>
      <c r="AA627">
        <v>776698</v>
      </c>
      <c r="AD627">
        <v>0.38</v>
      </c>
      <c r="AE627">
        <f t="shared" si="280"/>
        <v>0.38</v>
      </c>
      <c r="AP627">
        <v>776698</v>
      </c>
      <c r="AS627">
        <v>0.5</v>
      </c>
      <c r="AT627">
        <f t="shared" si="281"/>
        <v>0.5</v>
      </c>
      <c r="BE627">
        <v>776698</v>
      </c>
      <c r="BH627">
        <v>0.44</v>
      </c>
      <c r="BI627">
        <f t="shared" si="282"/>
        <v>0.44</v>
      </c>
      <c r="BT627">
        <v>776698</v>
      </c>
      <c r="BW627">
        <v>0.42</v>
      </c>
      <c r="BX627">
        <f t="shared" si="283"/>
        <v>0.42</v>
      </c>
      <c r="CI627">
        <v>776698</v>
      </c>
      <c r="CL627">
        <v>0.44</v>
      </c>
      <c r="CM627">
        <f t="shared" si="284"/>
        <v>0.44</v>
      </c>
      <c r="CX627">
        <v>776698</v>
      </c>
      <c r="DA627">
        <v>0.44</v>
      </c>
      <c r="DB627">
        <f t="shared" si="285"/>
        <v>0.44</v>
      </c>
      <c r="DM627">
        <v>776698</v>
      </c>
      <c r="DP627">
        <v>0.44</v>
      </c>
      <c r="DQ627">
        <f t="shared" si="286"/>
        <v>0.44</v>
      </c>
      <c r="EB627">
        <v>776698</v>
      </c>
      <c r="EE627">
        <v>0.43</v>
      </c>
      <c r="EF627">
        <f t="shared" si="287"/>
        <v>0.43</v>
      </c>
      <c r="EQ627">
        <v>776698</v>
      </c>
      <c r="ET627">
        <v>0.43</v>
      </c>
      <c r="EU627">
        <f t="shared" si="288"/>
        <v>0.43</v>
      </c>
      <c r="FF627">
        <v>776698</v>
      </c>
      <c r="FI627">
        <v>0.43</v>
      </c>
      <c r="FJ627">
        <f t="shared" si="289"/>
        <v>0.43</v>
      </c>
      <c r="FU627">
        <v>776698</v>
      </c>
      <c r="FX627">
        <v>0.43</v>
      </c>
      <c r="FY627">
        <f t="shared" si="290"/>
        <v>0.43</v>
      </c>
      <c r="GJ627">
        <v>776698</v>
      </c>
      <c r="GM627">
        <v>0.42</v>
      </c>
      <c r="GN627">
        <f t="shared" si="291"/>
        <v>0.42</v>
      </c>
      <c r="GY627">
        <v>776698</v>
      </c>
      <c r="HB627">
        <v>0.42</v>
      </c>
      <c r="HC627">
        <f t="shared" si="292"/>
        <v>0.42</v>
      </c>
      <c r="HN627">
        <v>776698</v>
      </c>
      <c r="HQ627">
        <v>0.48</v>
      </c>
      <c r="HR627">
        <f t="shared" si="293"/>
        <v>0.48</v>
      </c>
      <c r="ID627">
        <v>777104</v>
      </c>
      <c r="IG627">
        <v>0.53</v>
      </c>
      <c r="IH627">
        <f t="shared" si="294"/>
        <v>0.53</v>
      </c>
      <c r="IS627">
        <v>777104</v>
      </c>
      <c r="IV627">
        <v>0.54</v>
      </c>
      <c r="IW627">
        <f t="shared" si="295"/>
        <v>0.54</v>
      </c>
      <c r="JH627">
        <v>777104</v>
      </c>
      <c r="JK627">
        <v>0.55000000000000004</v>
      </c>
      <c r="JL627">
        <f t="shared" si="296"/>
        <v>0.55000000000000004</v>
      </c>
      <c r="JW627">
        <v>777104</v>
      </c>
      <c r="JZ627">
        <v>0.49</v>
      </c>
      <c r="KA627">
        <f t="shared" si="297"/>
        <v>0.49</v>
      </c>
      <c r="KL627">
        <v>777104</v>
      </c>
      <c r="KO627">
        <v>0.52</v>
      </c>
      <c r="KP627">
        <f t="shared" si="298"/>
        <v>0.52</v>
      </c>
      <c r="LA627">
        <v>777104</v>
      </c>
      <c r="LD627">
        <v>0.56000000000000005</v>
      </c>
      <c r="LE627">
        <f t="shared" si="299"/>
        <v>0.56000000000000005</v>
      </c>
      <c r="LP627">
        <v>777104</v>
      </c>
      <c r="LS627">
        <v>0.53</v>
      </c>
      <c r="LT627">
        <f t="shared" si="300"/>
        <v>0.53</v>
      </c>
      <c r="ME627">
        <v>777104</v>
      </c>
      <c r="MH627">
        <v>0.57999999999999996</v>
      </c>
      <c r="MI627">
        <f t="shared" si="301"/>
        <v>0.57999999999999996</v>
      </c>
      <c r="MT627">
        <v>777104</v>
      </c>
      <c r="MW627">
        <v>0.54</v>
      </c>
      <c r="MX627">
        <f t="shared" si="302"/>
        <v>0.54</v>
      </c>
      <c r="NI627">
        <v>777104</v>
      </c>
      <c r="NL627">
        <v>0.52</v>
      </c>
      <c r="NM627">
        <f t="shared" si="303"/>
        <v>0.52</v>
      </c>
      <c r="NX627">
        <v>777104</v>
      </c>
      <c r="OA627">
        <v>0.52</v>
      </c>
      <c r="OB627">
        <f t="shared" si="304"/>
        <v>0.52</v>
      </c>
      <c r="OM627">
        <v>777104</v>
      </c>
      <c r="OP627">
        <v>0.52</v>
      </c>
      <c r="OQ627">
        <f t="shared" si="305"/>
        <v>0.52</v>
      </c>
      <c r="PB627">
        <v>777104</v>
      </c>
      <c r="PE627">
        <v>0.51</v>
      </c>
      <c r="PF627">
        <f t="shared" si="306"/>
        <v>0.51</v>
      </c>
      <c r="PQ627">
        <v>777104</v>
      </c>
      <c r="PT627">
        <v>0.51</v>
      </c>
      <c r="PU627">
        <f t="shared" si="307"/>
        <v>0.51</v>
      </c>
      <c r="QF627">
        <v>777104</v>
      </c>
      <c r="QI627">
        <v>0.52</v>
      </c>
      <c r="QJ627">
        <f t="shared" si="308"/>
        <v>0.52</v>
      </c>
      <c r="QU627">
        <v>777104</v>
      </c>
      <c r="QX627">
        <v>0.52</v>
      </c>
      <c r="QY627">
        <f t="shared" si="309"/>
        <v>0.52</v>
      </c>
    </row>
    <row r="628" spans="12:467" x14ac:dyDescent="0.2">
      <c r="L628">
        <v>776699</v>
      </c>
      <c r="O628">
        <v>0.48</v>
      </c>
      <c r="P628">
        <f t="shared" si="279"/>
        <v>0.48</v>
      </c>
      <c r="AA628">
        <v>776699</v>
      </c>
      <c r="AD628">
        <v>0.41</v>
      </c>
      <c r="AE628">
        <f t="shared" si="280"/>
        <v>0.41</v>
      </c>
      <c r="AP628">
        <v>776699</v>
      </c>
      <c r="AS628">
        <v>0.56999999999999995</v>
      </c>
      <c r="AT628">
        <f t="shared" si="281"/>
        <v>0.56999999999999995</v>
      </c>
      <c r="BE628">
        <v>776699</v>
      </c>
      <c r="BH628">
        <v>0.55000000000000004</v>
      </c>
      <c r="BI628">
        <f t="shared" si="282"/>
        <v>0.55000000000000004</v>
      </c>
      <c r="BT628">
        <v>776699</v>
      </c>
      <c r="BW628">
        <v>0.54</v>
      </c>
      <c r="BX628">
        <f t="shared" si="283"/>
        <v>0.54</v>
      </c>
      <c r="CI628">
        <v>776699</v>
      </c>
      <c r="CL628">
        <v>0.51</v>
      </c>
      <c r="CM628">
        <f t="shared" si="284"/>
        <v>0.51</v>
      </c>
      <c r="CX628">
        <v>776699</v>
      </c>
      <c r="DA628">
        <v>0.53</v>
      </c>
      <c r="DB628">
        <f t="shared" si="285"/>
        <v>0.53</v>
      </c>
      <c r="DM628">
        <v>776699</v>
      </c>
      <c r="DP628">
        <v>0.52</v>
      </c>
      <c r="DQ628">
        <f t="shared" si="286"/>
        <v>0.52</v>
      </c>
      <c r="EB628">
        <v>776699</v>
      </c>
      <c r="EE628">
        <v>0.52</v>
      </c>
      <c r="EF628">
        <f t="shared" si="287"/>
        <v>0.52</v>
      </c>
      <c r="EQ628">
        <v>776699</v>
      </c>
      <c r="ET628">
        <v>0.52</v>
      </c>
      <c r="EU628">
        <f t="shared" si="288"/>
        <v>0.52</v>
      </c>
      <c r="FF628">
        <v>776699</v>
      </c>
      <c r="FI628">
        <v>0.51</v>
      </c>
      <c r="FJ628">
        <f t="shared" si="289"/>
        <v>0.51</v>
      </c>
      <c r="FU628">
        <v>776699</v>
      </c>
      <c r="FX628">
        <v>0.53</v>
      </c>
      <c r="FY628">
        <f t="shared" si="290"/>
        <v>0.53</v>
      </c>
      <c r="GJ628">
        <v>776699</v>
      </c>
      <c r="GM628">
        <v>0.51</v>
      </c>
      <c r="GN628">
        <f t="shared" si="291"/>
        <v>0.51</v>
      </c>
      <c r="GY628">
        <v>776699</v>
      </c>
      <c r="HB628">
        <v>0.55000000000000004</v>
      </c>
      <c r="HC628">
        <f t="shared" si="292"/>
        <v>0.55000000000000004</v>
      </c>
      <c r="HN628">
        <v>776699</v>
      </c>
      <c r="HQ628">
        <v>0.44</v>
      </c>
      <c r="HR628">
        <f t="shared" si="293"/>
        <v>0.44</v>
      </c>
      <c r="ID628">
        <v>777067</v>
      </c>
      <c r="IG628">
        <v>0.54</v>
      </c>
      <c r="IH628">
        <f t="shared" si="294"/>
        <v>0.54</v>
      </c>
      <c r="IS628">
        <v>777067</v>
      </c>
      <c r="IV628">
        <v>0.53</v>
      </c>
      <c r="IW628">
        <f t="shared" si="295"/>
        <v>0.53</v>
      </c>
      <c r="JH628">
        <v>777067</v>
      </c>
      <c r="JK628">
        <v>0.56000000000000005</v>
      </c>
      <c r="JL628">
        <f t="shared" si="296"/>
        <v>0.56000000000000005</v>
      </c>
      <c r="JW628">
        <v>777067</v>
      </c>
      <c r="JZ628">
        <v>0.54</v>
      </c>
      <c r="KA628">
        <f t="shared" si="297"/>
        <v>0.54</v>
      </c>
      <c r="KL628">
        <v>777067</v>
      </c>
      <c r="KO628">
        <v>0.56999999999999995</v>
      </c>
      <c r="KP628">
        <f t="shared" si="298"/>
        <v>0.56999999999999995</v>
      </c>
      <c r="LA628">
        <v>777067</v>
      </c>
      <c r="LD628">
        <v>0.51</v>
      </c>
      <c r="LE628">
        <f t="shared" si="299"/>
        <v>0.51</v>
      </c>
      <c r="LP628">
        <v>777067</v>
      </c>
      <c r="LS628">
        <v>0.54</v>
      </c>
      <c r="LT628">
        <f t="shared" si="300"/>
        <v>0.54</v>
      </c>
      <c r="ME628">
        <v>777067</v>
      </c>
      <c r="MH628">
        <v>0.59</v>
      </c>
      <c r="MI628">
        <f t="shared" si="301"/>
        <v>0.59</v>
      </c>
      <c r="MT628">
        <v>777067</v>
      </c>
      <c r="MW628">
        <v>0.47</v>
      </c>
      <c r="MX628">
        <f t="shared" si="302"/>
        <v>0.47</v>
      </c>
      <c r="NI628">
        <v>777067</v>
      </c>
      <c r="NL628">
        <v>0.54</v>
      </c>
      <c r="NM628">
        <f t="shared" si="303"/>
        <v>0.54</v>
      </c>
      <c r="NX628">
        <v>777067</v>
      </c>
      <c r="OA628">
        <v>0.52</v>
      </c>
      <c r="OB628">
        <f t="shared" si="304"/>
        <v>0.52</v>
      </c>
      <c r="OM628">
        <v>777067</v>
      </c>
      <c r="OP628">
        <v>0.54</v>
      </c>
      <c r="OQ628">
        <f t="shared" si="305"/>
        <v>0.54</v>
      </c>
      <c r="PB628">
        <v>777067</v>
      </c>
      <c r="PE628">
        <v>0.55000000000000004</v>
      </c>
      <c r="PF628">
        <f t="shared" si="306"/>
        <v>0.55000000000000004</v>
      </c>
      <c r="PQ628">
        <v>777067</v>
      </c>
      <c r="PT628">
        <v>0.56000000000000005</v>
      </c>
      <c r="PU628">
        <f t="shared" si="307"/>
        <v>0.56000000000000005</v>
      </c>
      <c r="QF628">
        <v>777067</v>
      </c>
      <c r="QI628">
        <v>0.53</v>
      </c>
      <c r="QJ628">
        <f t="shared" si="308"/>
        <v>0.53</v>
      </c>
      <c r="QU628">
        <v>777067</v>
      </c>
      <c r="QX628">
        <v>0.56000000000000005</v>
      </c>
      <c r="QY628">
        <f t="shared" si="309"/>
        <v>0.56000000000000005</v>
      </c>
    </row>
    <row r="629" spans="12:467" x14ac:dyDescent="0.2">
      <c r="L629">
        <v>776700</v>
      </c>
      <c r="O629">
        <v>0.47</v>
      </c>
      <c r="P629">
        <f t="shared" si="279"/>
        <v>0.47</v>
      </c>
      <c r="AA629">
        <v>776700</v>
      </c>
      <c r="AD629">
        <v>0.38</v>
      </c>
      <c r="AE629">
        <f t="shared" si="280"/>
        <v>0.38</v>
      </c>
      <c r="AP629">
        <v>776700</v>
      </c>
      <c r="AS629">
        <v>0.47</v>
      </c>
      <c r="AT629">
        <f t="shared" si="281"/>
        <v>0.47</v>
      </c>
      <c r="BE629">
        <v>776700</v>
      </c>
      <c r="BH629">
        <v>0.44</v>
      </c>
      <c r="BI629">
        <f t="shared" si="282"/>
        <v>0.44</v>
      </c>
      <c r="BT629">
        <v>776700</v>
      </c>
      <c r="BW629">
        <v>0.35</v>
      </c>
      <c r="BX629">
        <f t="shared" si="283"/>
        <v>0.35</v>
      </c>
      <c r="CI629">
        <v>776700</v>
      </c>
      <c r="CL629">
        <v>0.44</v>
      </c>
      <c r="CM629">
        <f t="shared" si="284"/>
        <v>0.44</v>
      </c>
      <c r="CX629">
        <v>776700</v>
      </c>
      <c r="DA629">
        <v>0.46</v>
      </c>
      <c r="DB629">
        <f t="shared" si="285"/>
        <v>0.46</v>
      </c>
      <c r="DM629">
        <v>776700</v>
      </c>
      <c r="DP629">
        <v>0.45</v>
      </c>
      <c r="DQ629">
        <f t="shared" si="286"/>
        <v>0.45</v>
      </c>
      <c r="EB629">
        <v>776700</v>
      </c>
      <c r="EE629">
        <v>0.51</v>
      </c>
      <c r="EF629">
        <f t="shared" si="287"/>
        <v>0.51</v>
      </c>
      <c r="EQ629">
        <v>776700</v>
      </c>
      <c r="ET629">
        <v>0.51</v>
      </c>
      <c r="EU629">
        <f t="shared" si="288"/>
        <v>0.51</v>
      </c>
      <c r="FF629">
        <v>776700</v>
      </c>
      <c r="FI629">
        <v>0.47</v>
      </c>
      <c r="FJ629">
        <f t="shared" si="289"/>
        <v>0.47</v>
      </c>
      <c r="FU629">
        <v>776700</v>
      </c>
      <c r="FX629">
        <v>0.48</v>
      </c>
      <c r="FY629">
        <f t="shared" si="290"/>
        <v>0.48</v>
      </c>
      <c r="GJ629">
        <v>776700</v>
      </c>
      <c r="GM629">
        <v>0.44</v>
      </c>
      <c r="GN629">
        <f t="shared" si="291"/>
        <v>0.44</v>
      </c>
      <c r="GY629">
        <v>776700</v>
      </c>
      <c r="HB629">
        <v>0.54</v>
      </c>
      <c r="HC629">
        <f t="shared" si="292"/>
        <v>0.54</v>
      </c>
      <c r="HN629">
        <v>776700</v>
      </c>
      <c r="HQ629">
        <v>0.42</v>
      </c>
      <c r="HR629">
        <f t="shared" si="293"/>
        <v>0.42</v>
      </c>
      <c r="ID629">
        <v>777071</v>
      </c>
      <c r="IG629">
        <v>0.56999999999999995</v>
      </c>
      <c r="IH629">
        <f t="shared" si="294"/>
        <v>0.56999999999999995</v>
      </c>
      <c r="IS629">
        <v>777071</v>
      </c>
      <c r="IV629">
        <v>0.56000000000000005</v>
      </c>
      <c r="IW629">
        <f t="shared" si="295"/>
        <v>0.56000000000000005</v>
      </c>
      <c r="JH629">
        <v>777071</v>
      </c>
      <c r="JK629">
        <v>0.56000000000000005</v>
      </c>
      <c r="JL629">
        <f t="shared" si="296"/>
        <v>0.56000000000000005</v>
      </c>
      <c r="JW629">
        <v>777071</v>
      </c>
      <c r="JZ629">
        <v>0.56999999999999995</v>
      </c>
      <c r="KA629">
        <f t="shared" si="297"/>
        <v>0.56999999999999995</v>
      </c>
      <c r="KL629">
        <v>777071</v>
      </c>
      <c r="KO629">
        <v>0.54</v>
      </c>
      <c r="KP629">
        <f t="shared" si="298"/>
        <v>0.54</v>
      </c>
      <c r="LA629">
        <v>777071</v>
      </c>
      <c r="LD629">
        <v>0.55000000000000004</v>
      </c>
      <c r="LE629">
        <f t="shared" si="299"/>
        <v>0.55000000000000004</v>
      </c>
      <c r="LP629">
        <v>777071</v>
      </c>
      <c r="LS629">
        <v>0.55000000000000004</v>
      </c>
      <c r="LT629">
        <f t="shared" si="300"/>
        <v>0.55000000000000004</v>
      </c>
      <c r="ME629">
        <v>777071</v>
      </c>
      <c r="MH629">
        <v>0.54</v>
      </c>
      <c r="MI629">
        <f t="shared" si="301"/>
        <v>0.54</v>
      </c>
      <c r="MT629">
        <v>777071</v>
      </c>
      <c r="MW629">
        <v>0.56999999999999995</v>
      </c>
      <c r="MX629">
        <f t="shared" si="302"/>
        <v>0.56999999999999995</v>
      </c>
      <c r="NI629">
        <v>777071</v>
      </c>
      <c r="NL629">
        <v>0.54</v>
      </c>
      <c r="NM629">
        <f t="shared" si="303"/>
        <v>0.54</v>
      </c>
      <c r="NX629">
        <v>777071</v>
      </c>
      <c r="OA629">
        <v>0.52</v>
      </c>
      <c r="OB629">
        <f t="shared" si="304"/>
        <v>0.52</v>
      </c>
      <c r="OM629">
        <v>777071</v>
      </c>
      <c r="OP629">
        <v>0.56000000000000005</v>
      </c>
      <c r="OQ629">
        <f t="shared" si="305"/>
        <v>0.56000000000000005</v>
      </c>
      <c r="PB629">
        <v>777071</v>
      </c>
      <c r="PE629">
        <v>0.56999999999999995</v>
      </c>
      <c r="PF629">
        <f t="shared" si="306"/>
        <v>0.56999999999999995</v>
      </c>
      <c r="PQ629">
        <v>777071</v>
      </c>
      <c r="PT629">
        <v>0.55000000000000004</v>
      </c>
      <c r="PU629">
        <f t="shared" si="307"/>
        <v>0.55000000000000004</v>
      </c>
      <c r="QF629">
        <v>777071</v>
      </c>
      <c r="QI629">
        <v>0.57999999999999996</v>
      </c>
      <c r="QJ629">
        <f t="shared" si="308"/>
        <v>0.57999999999999996</v>
      </c>
      <c r="QU629">
        <v>777071</v>
      </c>
      <c r="QX629">
        <v>0.56999999999999995</v>
      </c>
      <c r="QY629">
        <f t="shared" si="309"/>
        <v>0.56999999999999995</v>
      </c>
    </row>
    <row r="630" spans="12:467" x14ac:dyDescent="0.2">
      <c r="L630">
        <v>776701</v>
      </c>
      <c r="O630">
        <v>0.42</v>
      </c>
      <c r="P630">
        <f t="shared" si="279"/>
        <v>0.42</v>
      </c>
      <c r="AA630">
        <v>776701</v>
      </c>
      <c r="AD630">
        <v>0.57999999999999996</v>
      </c>
      <c r="AE630">
        <f t="shared" si="280"/>
        <v>0.57999999999999996</v>
      </c>
      <c r="AP630">
        <v>776701</v>
      </c>
      <c r="AS630">
        <v>0.61</v>
      </c>
      <c r="AT630">
        <f t="shared" si="281"/>
        <v>0.61</v>
      </c>
      <c r="BE630">
        <v>776701</v>
      </c>
      <c r="BH630">
        <v>0.49</v>
      </c>
      <c r="BI630">
        <f t="shared" si="282"/>
        <v>0.49</v>
      </c>
      <c r="BT630">
        <v>776701</v>
      </c>
      <c r="BW630">
        <v>0.55000000000000004</v>
      </c>
      <c r="BX630">
        <f t="shared" si="283"/>
        <v>0.55000000000000004</v>
      </c>
      <c r="CI630">
        <v>776701</v>
      </c>
      <c r="CL630">
        <v>0.44</v>
      </c>
      <c r="CM630">
        <f t="shared" si="284"/>
        <v>0.44</v>
      </c>
      <c r="CX630">
        <v>776701</v>
      </c>
      <c r="DA630">
        <v>0.45</v>
      </c>
      <c r="DB630">
        <f t="shared" si="285"/>
        <v>0.45</v>
      </c>
      <c r="DM630">
        <v>776701</v>
      </c>
      <c r="DP630">
        <v>0.48</v>
      </c>
      <c r="DQ630">
        <f t="shared" si="286"/>
        <v>0.48</v>
      </c>
      <c r="EB630">
        <v>776701</v>
      </c>
      <c r="EE630">
        <v>0.44</v>
      </c>
      <c r="EF630">
        <f t="shared" si="287"/>
        <v>0.44</v>
      </c>
      <c r="EQ630">
        <v>776701</v>
      </c>
      <c r="ET630">
        <v>0.44</v>
      </c>
      <c r="EU630">
        <f t="shared" si="288"/>
        <v>0.44</v>
      </c>
      <c r="FF630">
        <v>776701</v>
      </c>
      <c r="FI630">
        <v>0.43</v>
      </c>
      <c r="FJ630">
        <f t="shared" si="289"/>
        <v>0.43</v>
      </c>
      <c r="FU630">
        <v>776701</v>
      </c>
      <c r="FX630">
        <v>0.45</v>
      </c>
      <c r="FY630">
        <f t="shared" si="290"/>
        <v>0.45</v>
      </c>
      <c r="GJ630">
        <v>776701</v>
      </c>
      <c r="GM630">
        <v>0.42</v>
      </c>
      <c r="GN630">
        <f t="shared" si="291"/>
        <v>0.42</v>
      </c>
      <c r="GY630">
        <v>776701</v>
      </c>
      <c r="HB630">
        <v>0.43</v>
      </c>
      <c r="HC630">
        <f t="shared" si="292"/>
        <v>0.43</v>
      </c>
      <c r="HN630">
        <v>776701</v>
      </c>
      <c r="HQ630">
        <v>0.44</v>
      </c>
      <c r="HR630">
        <f t="shared" si="293"/>
        <v>0.44</v>
      </c>
      <c r="ID630">
        <v>777074</v>
      </c>
      <c r="IG630">
        <v>0.56999999999999995</v>
      </c>
      <c r="IH630">
        <f t="shared" si="294"/>
        <v>0.56999999999999995</v>
      </c>
      <c r="IS630">
        <v>777074</v>
      </c>
      <c r="IV630">
        <v>0.56000000000000005</v>
      </c>
      <c r="IW630">
        <f t="shared" si="295"/>
        <v>0.56000000000000005</v>
      </c>
      <c r="JH630">
        <v>777074</v>
      </c>
      <c r="JK630">
        <v>0.55000000000000004</v>
      </c>
      <c r="JL630">
        <f t="shared" si="296"/>
        <v>0.55000000000000004</v>
      </c>
      <c r="JW630">
        <v>777074</v>
      </c>
      <c r="JZ630">
        <v>0.54</v>
      </c>
      <c r="KA630">
        <f t="shared" si="297"/>
        <v>0.54</v>
      </c>
      <c r="KL630">
        <v>777074</v>
      </c>
      <c r="KO630">
        <v>0.59</v>
      </c>
      <c r="KP630">
        <f t="shared" si="298"/>
        <v>0.59</v>
      </c>
      <c r="LA630">
        <v>777074</v>
      </c>
      <c r="LD630">
        <v>0.59</v>
      </c>
      <c r="LE630">
        <f t="shared" si="299"/>
        <v>0.59</v>
      </c>
      <c r="LP630">
        <v>777074</v>
      </c>
      <c r="LS630">
        <v>0.55000000000000004</v>
      </c>
      <c r="LT630">
        <f t="shared" si="300"/>
        <v>0.55000000000000004</v>
      </c>
      <c r="ME630">
        <v>777074</v>
      </c>
      <c r="MH630">
        <v>0.53</v>
      </c>
      <c r="MI630">
        <f t="shared" si="301"/>
        <v>0.53</v>
      </c>
      <c r="MT630">
        <v>777074</v>
      </c>
      <c r="MW630">
        <v>0.59</v>
      </c>
      <c r="MX630">
        <f t="shared" si="302"/>
        <v>0.59</v>
      </c>
      <c r="NI630">
        <v>777074</v>
      </c>
      <c r="NL630">
        <v>0.55000000000000004</v>
      </c>
      <c r="NM630">
        <f t="shared" si="303"/>
        <v>0.55000000000000004</v>
      </c>
      <c r="NX630">
        <v>777074</v>
      </c>
      <c r="OA630">
        <v>0.48</v>
      </c>
      <c r="OB630">
        <f t="shared" si="304"/>
        <v>0.48</v>
      </c>
      <c r="OM630">
        <v>777074</v>
      </c>
      <c r="OP630">
        <v>0.56999999999999995</v>
      </c>
      <c r="OQ630">
        <f t="shared" si="305"/>
        <v>0.56999999999999995</v>
      </c>
      <c r="PB630">
        <v>777074</v>
      </c>
      <c r="PE630">
        <v>0.55000000000000004</v>
      </c>
      <c r="PF630">
        <f t="shared" si="306"/>
        <v>0.55000000000000004</v>
      </c>
      <c r="PQ630">
        <v>777074</v>
      </c>
      <c r="PT630">
        <v>0.57999999999999996</v>
      </c>
      <c r="PU630">
        <f t="shared" si="307"/>
        <v>0.57999999999999996</v>
      </c>
      <c r="QF630">
        <v>777074</v>
      </c>
      <c r="QI630">
        <v>0.59</v>
      </c>
      <c r="QJ630">
        <f t="shared" si="308"/>
        <v>0.59</v>
      </c>
      <c r="QU630">
        <v>777074</v>
      </c>
      <c r="QX630">
        <v>0.56000000000000005</v>
      </c>
      <c r="QY630">
        <f t="shared" si="309"/>
        <v>0.56000000000000005</v>
      </c>
    </row>
    <row r="631" spans="12:467" x14ac:dyDescent="0.2">
      <c r="L631">
        <v>776703</v>
      </c>
      <c r="O631">
        <v>0.55000000000000004</v>
      </c>
      <c r="P631">
        <f t="shared" si="279"/>
        <v>0.55000000000000004</v>
      </c>
      <c r="AA631">
        <v>776703</v>
      </c>
      <c r="AD631">
        <v>0.55000000000000004</v>
      </c>
      <c r="AE631">
        <f t="shared" si="280"/>
        <v>0.55000000000000004</v>
      </c>
      <c r="AP631">
        <v>776703</v>
      </c>
      <c r="AS631">
        <v>0.65</v>
      </c>
      <c r="AT631">
        <f t="shared" si="281"/>
        <v>0.65</v>
      </c>
      <c r="BE631">
        <v>776703</v>
      </c>
      <c r="BH631">
        <v>0.63</v>
      </c>
      <c r="BI631">
        <f t="shared" si="282"/>
        <v>0.63</v>
      </c>
      <c r="BT631">
        <v>776703</v>
      </c>
      <c r="BW631">
        <v>0.67</v>
      </c>
      <c r="BX631">
        <f t="shared" si="283"/>
        <v>0.67</v>
      </c>
      <c r="CI631">
        <v>776703</v>
      </c>
      <c r="CL631">
        <v>0.53</v>
      </c>
      <c r="CM631">
        <f t="shared" si="284"/>
        <v>0.53</v>
      </c>
      <c r="CX631">
        <v>776703</v>
      </c>
      <c r="DA631">
        <v>0.52</v>
      </c>
      <c r="DB631">
        <f t="shared" si="285"/>
        <v>0.52</v>
      </c>
      <c r="DM631">
        <v>776703</v>
      </c>
      <c r="DP631">
        <v>0.54</v>
      </c>
      <c r="DQ631">
        <f t="shared" si="286"/>
        <v>0.54</v>
      </c>
      <c r="EB631">
        <v>776703</v>
      </c>
      <c r="EE631">
        <v>0.51</v>
      </c>
      <c r="EF631">
        <f t="shared" si="287"/>
        <v>0.51</v>
      </c>
      <c r="EQ631">
        <v>776703</v>
      </c>
      <c r="ET631">
        <v>0.51</v>
      </c>
      <c r="EU631">
        <f t="shared" si="288"/>
        <v>0.51</v>
      </c>
      <c r="FF631">
        <v>776703</v>
      </c>
      <c r="FI631">
        <v>0.54</v>
      </c>
      <c r="FJ631">
        <f t="shared" si="289"/>
        <v>0.54</v>
      </c>
      <c r="FU631">
        <v>776703</v>
      </c>
      <c r="FX631">
        <v>0.51</v>
      </c>
      <c r="FY631">
        <f t="shared" si="290"/>
        <v>0.51</v>
      </c>
      <c r="GJ631">
        <v>776703</v>
      </c>
      <c r="GM631">
        <v>0.52</v>
      </c>
      <c r="GN631">
        <f t="shared" si="291"/>
        <v>0.52</v>
      </c>
      <c r="GY631">
        <v>776703</v>
      </c>
      <c r="HB631">
        <v>0.57999999999999996</v>
      </c>
      <c r="HC631">
        <f t="shared" si="292"/>
        <v>0.57999999999999996</v>
      </c>
      <c r="HN631">
        <v>776703</v>
      </c>
      <c r="HQ631">
        <v>0.57999999999999996</v>
      </c>
      <c r="HR631">
        <f t="shared" si="293"/>
        <v>0.57999999999999996</v>
      </c>
      <c r="ID631">
        <v>777075</v>
      </c>
      <c r="IG631">
        <v>0.46</v>
      </c>
      <c r="IH631">
        <f t="shared" si="294"/>
        <v>0.46</v>
      </c>
      <c r="IS631">
        <v>777075</v>
      </c>
      <c r="IV631">
        <v>0.45</v>
      </c>
      <c r="IW631">
        <f t="shared" si="295"/>
        <v>0.45</v>
      </c>
      <c r="JH631">
        <v>777075</v>
      </c>
      <c r="JK631">
        <v>0.43</v>
      </c>
      <c r="JL631">
        <f t="shared" si="296"/>
        <v>0.43</v>
      </c>
      <c r="JW631">
        <v>777075</v>
      </c>
      <c r="JZ631">
        <v>0.42</v>
      </c>
      <c r="KA631">
        <f t="shared" si="297"/>
        <v>0.42</v>
      </c>
      <c r="KL631">
        <v>777075</v>
      </c>
      <c r="KO631">
        <v>0.44</v>
      </c>
      <c r="KP631">
        <f t="shared" si="298"/>
        <v>0.44</v>
      </c>
      <c r="LA631">
        <v>777075</v>
      </c>
      <c r="LD631">
        <v>0.4</v>
      </c>
      <c r="LE631">
        <f t="shared" si="299"/>
        <v>0.4</v>
      </c>
      <c r="LP631">
        <v>777075</v>
      </c>
      <c r="LS631">
        <v>0.43</v>
      </c>
      <c r="LT631">
        <f t="shared" si="300"/>
        <v>0.43</v>
      </c>
      <c r="ME631">
        <v>777075</v>
      </c>
      <c r="MH631">
        <v>0.46</v>
      </c>
      <c r="MI631">
        <f t="shared" si="301"/>
        <v>0.46</v>
      </c>
      <c r="MT631">
        <v>777075</v>
      </c>
      <c r="MW631">
        <v>0.45</v>
      </c>
      <c r="MX631">
        <f t="shared" si="302"/>
        <v>0.45</v>
      </c>
      <c r="NI631">
        <v>777075</v>
      </c>
      <c r="NL631">
        <v>0.43</v>
      </c>
      <c r="NM631">
        <f t="shared" si="303"/>
        <v>0.43</v>
      </c>
      <c r="NX631">
        <v>777075</v>
      </c>
      <c r="OA631">
        <v>0.47</v>
      </c>
      <c r="OB631">
        <f t="shared" si="304"/>
        <v>0.47</v>
      </c>
      <c r="OM631">
        <v>777075</v>
      </c>
      <c r="OP631">
        <v>0.42</v>
      </c>
      <c r="OQ631">
        <f t="shared" si="305"/>
        <v>0.42</v>
      </c>
      <c r="PB631">
        <v>777075</v>
      </c>
      <c r="PE631">
        <v>0.44</v>
      </c>
      <c r="PF631">
        <f t="shared" si="306"/>
        <v>0.44</v>
      </c>
      <c r="PQ631">
        <v>777075</v>
      </c>
      <c r="PT631">
        <v>0.44</v>
      </c>
      <c r="PU631">
        <f t="shared" si="307"/>
        <v>0.44</v>
      </c>
      <c r="QF631">
        <v>777075</v>
      </c>
      <c r="QI631">
        <v>0.46</v>
      </c>
      <c r="QJ631">
        <f t="shared" si="308"/>
        <v>0.46</v>
      </c>
      <c r="QU631">
        <v>777075</v>
      </c>
      <c r="QX631">
        <v>0.42</v>
      </c>
      <c r="QY631">
        <f t="shared" si="309"/>
        <v>0.42</v>
      </c>
    </row>
    <row r="632" spans="12:467" x14ac:dyDescent="0.2">
      <c r="L632">
        <v>776705</v>
      </c>
      <c r="O632">
        <v>0.53</v>
      </c>
      <c r="P632">
        <f t="shared" si="279"/>
        <v>0.53</v>
      </c>
      <c r="AA632">
        <v>776705</v>
      </c>
      <c r="AD632">
        <v>0.48</v>
      </c>
      <c r="AE632">
        <f t="shared" si="280"/>
        <v>0.48</v>
      </c>
      <c r="AP632">
        <v>776705</v>
      </c>
      <c r="AS632">
        <v>0.44</v>
      </c>
      <c r="AT632">
        <f t="shared" si="281"/>
        <v>0.44</v>
      </c>
      <c r="BE632">
        <v>776705</v>
      </c>
      <c r="BH632">
        <v>0.47</v>
      </c>
      <c r="BI632">
        <f t="shared" si="282"/>
        <v>0.47</v>
      </c>
      <c r="BT632">
        <v>776705</v>
      </c>
      <c r="BW632">
        <v>0.48</v>
      </c>
      <c r="BX632">
        <f t="shared" si="283"/>
        <v>0.48</v>
      </c>
      <c r="CI632">
        <v>776705</v>
      </c>
      <c r="CL632">
        <v>0.53</v>
      </c>
      <c r="CM632">
        <f t="shared" si="284"/>
        <v>0.53</v>
      </c>
      <c r="CX632">
        <v>776705</v>
      </c>
      <c r="DA632">
        <v>0.52</v>
      </c>
      <c r="DB632">
        <f t="shared" si="285"/>
        <v>0.52</v>
      </c>
      <c r="DM632">
        <v>776705</v>
      </c>
      <c r="DP632">
        <v>0.51</v>
      </c>
      <c r="DQ632">
        <f t="shared" si="286"/>
        <v>0.51</v>
      </c>
      <c r="EB632">
        <v>776705</v>
      </c>
      <c r="EE632">
        <v>0.5</v>
      </c>
      <c r="EF632">
        <f t="shared" si="287"/>
        <v>0.5</v>
      </c>
      <c r="EQ632">
        <v>776705</v>
      </c>
      <c r="ET632">
        <v>0.5</v>
      </c>
      <c r="EU632">
        <f t="shared" si="288"/>
        <v>0.5</v>
      </c>
      <c r="FF632">
        <v>776705</v>
      </c>
      <c r="FI632">
        <v>0.52</v>
      </c>
      <c r="FJ632">
        <f t="shared" si="289"/>
        <v>0.52</v>
      </c>
      <c r="FU632">
        <v>776705</v>
      </c>
      <c r="FX632">
        <v>0.52</v>
      </c>
      <c r="FY632">
        <f t="shared" si="290"/>
        <v>0.52</v>
      </c>
      <c r="GJ632">
        <v>776705</v>
      </c>
      <c r="GM632">
        <v>0.49</v>
      </c>
      <c r="GN632">
        <f t="shared" si="291"/>
        <v>0.49</v>
      </c>
      <c r="GY632">
        <v>776705</v>
      </c>
      <c r="HB632">
        <v>0.5</v>
      </c>
      <c r="HC632">
        <f t="shared" si="292"/>
        <v>0.5</v>
      </c>
      <c r="HN632">
        <v>776705</v>
      </c>
      <c r="HQ632">
        <v>0.54</v>
      </c>
      <c r="HR632">
        <f t="shared" si="293"/>
        <v>0.54</v>
      </c>
      <c r="ID632">
        <v>777076</v>
      </c>
      <c r="IG632">
        <v>0.52</v>
      </c>
      <c r="IH632">
        <f t="shared" si="294"/>
        <v>0.52</v>
      </c>
      <c r="IS632">
        <v>777076</v>
      </c>
      <c r="IV632">
        <v>0.52</v>
      </c>
      <c r="IW632">
        <f t="shared" si="295"/>
        <v>0.52</v>
      </c>
      <c r="JH632">
        <v>777076</v>
      </c>
      <c r="JK632">
        <v>0.54</v>
      </c>
      <c r="JL632">
        <f t="shared" si="296"/>
        <v>0.54</v>
      </c>
      <c r="JW632">
        <v>777076</v>
      </c>
      <c r="JZ632">
        <v>0.56000000000000005</v>
      </c>
      <c r="KA632">
        <f t="shared" si="297"/>
        <v>0.56000000000000005</v>
      </c>
      <c r="KL632">
        <v>777076</v>
      </c>
      <c r="KO632">
        <v>0.47</v>
      </c>
      <c r="KP632">
        <f t="shared" si="298"/>
        <v>0.47</v>
      </c>
      <c r="LA632">
        <v>777076</v>
      </c>
      <c r="LD632">
        <v>0.52</v>
      </c>
      <c r="LE632">
        <f t="shared" si="299"/>
        <v>0.52</v>
      </c>
      <c r="LP632">
        <v>777076</v>
      </c>
      <c r="LS632">
        <v>0.54</v>
      </c>
      <c r="LT632">
        <f t="shared" si="300"/>
        <v>0.54</v>
      </c>
      <c r="ME632">
        <v>777076</v>
      </c>
      <c r="MH632">
        <v>0.54</v>
      </c>
      <c r="MI632">
        <f t="shared" si="301"/>
        <v>0.54</v>
      </c>
      <c r="MT632">
        <v>777076</v>
      </c>
      <c r="MW632">
        <v>0.54</v>
      </c>
      <c r="MX632">
        <f t="shared" si="302"/>
        <v>0.54</v>
      </c>
      <c r="NI632">
        <v>777076</v>
      </c>
      <c r="NL632">
        <v>0.53</v>
      </c>
      <c r="NM632">
        <f t="shared" si="303"/>
        <v>0.53</v>
      </c>
      <c r="NX632">
        <v>777076</v>
      </c>
      <c r="OA632">
        <v>0.56999999999999995</v>
      </c>
      <c r="OB632">
        <f t="shared" si="304"/>
        <v>0.56999999999999995</v>
      </c>
      <c r="OM632">
        <v>777076</v>
      </c>
      <c r="OP632">
        <v>0.53</v>
      </c>
      <c r="OQ632">
        <f t="shared" si="305"/>
        <v>0.53</v>
      </c>
      <c r="PB632">
        <v>777076</v>
      </c>
      <c r="PE632">
        <v>0.51</v>
      </c>
      <c r="PF632">
        <f t="shared" si="306"/>
        <v>0.51</v>
      </c>
      <c r="PQ632">
        <v>777076</v>
      </c>
      <c r="PT632">
        <v>0.52</v>
      </c>
      <c r="PU632">
        <f t="shared" si="307"/>
        <v>0.52</v>
      </c>
      <c r="QF632">
        <v>777076</v>
      </c>
      <c r="QI632">
        <v>0.52</v>
      </c>
      <c r="QJ632">
        <f t="shared" si="308"/>
        <v>0.52</v>
      </c>
      <c r="QU632">
        <v>777076</v>
      </c>
      <c r="QX632">
        <v>0.53</v>
      </c>
      <c r="QY632">
        <f t="shared" si="309"/>
        <v>0.53</v>
      </c>
    </row>
    <row r="633" spans="12:467" x14ac:dyDescent="0.2">
      <c r="L633">
        <v>776706</v>
      </c>
      <c r="O633">
        <v>0.52</v>
      </c>
      <c r="P633">
        <f t="shared" si="279"/>
        <v>0.52</v>
      </c>
      <c r="AA633">
        <v>776706</v>
      </c>
      <c r="AD633">
        <v>0.61</v>
      </c>
      <c r="AE633">
        <f t="shared" si="280"/>
        <v>0.61</v>
      </c>
      <c r="AP633">
        <v>776706</v>
      </c>
      <c r="AS633">
        <v>0.61</v>
      </c>
      <c r="AT633">
        <f t="shared" si="281"/>
        <v>0.61</v>
      </c>
      <c r="BE633">
        <v>776706</v>
      </c>
      <c r="BH633">
        <v>0.55000000000000004</v>
      </c>
      <c r="BI633">
        <f t="shared" si="282"/>
        <v>0.55000000000000004</v>
      </c>
      <c r="BT633">
        <v>776706</v>
      </c>
      <c r="BW633">
        <v>0.51</v>
      </c>
      <c r="BX633">
        <f t="shared" si="283"/>
        <v>0.51</v>
      </c>
      <c r="CI633">
        <v>776706</v>
      </c>
      <c r="CL633">
        <v>0.5</v>
      </c>
      <c r="CM633">
        <f t="shared" si="284"/>
        <v>0.5</v>
      </c>
      <c r="CX633">
        <v>776706</v>
      </c>
      <c r="DA633">
        <v>0.53</v>
      </c>
      <c r="DB633">
        <f t="shared" si="285"/>
        <v>0.53</v>
      </c>
      <c r="DM633">
        <v>776706</v>
      </c>
      <c r="DP633">
        <v>0.53</v>
      </c>
      <c r="DQ633">
        <f t="shared" si="286"/>
        <v>0.53</v>
      </c>
      <c r="EB633">
        <v>776706</v>
      </c>
      <c r="EE633">
        <v>0.51</v>
      </c>
      <c r="EF633">
        <f t="shared" si="287"/>
        <v>0.51</v>
      </c>
      <c r="EQ633">
        <v>776706</v>
      </c>
      <c r="ET633">
        <v>0.51</v>
      </c>
      <c r="EU633">
        <f t="shared" si="288"/>
        <v>0.51</v>
      </c>
      <c r="FF633">
        <v>776706</v>
      </c>
      <c r="FI633">
        <v>0.54</v>
      </c>
      <c r="FJ633">
        <f t="shared" si="289"/>
        <v>0.54</v>
      </c>
      <c r="FU633">
        <v>776706</v>
      </c>
      <c r="FX633">
        <v>0.52</v>
      </c>
      <c r="FY633">
        <f t="shared" si="290"/>
        <v>0.52</v>
      </c>
      <c r="GJ633">
        <v>776706</v>
      </c>
      <c r="GM633">
        <v>0.51</v>
      </c>
      <c r="GN633">
        <f t="shared" si="291"/>
        <v>0.51</v>
      </c>
      <c r="GY633">
        <v>776706</v>
      </c>
      <c r="HB633">
        <v>0.56999999999999995</v>
      </c>
      <c r="HC633">
        <f t="shared" si="292"/>
        <v>0.56999999999999995</v>
      </c>
      <c r="HN633">
        <v>776706</v>
      </c>
      <c r="HQ633">
        <v>0.42</v>
      </c>
      <c r="HR633">
        <f t="shared" si="293"/>
        <v>0.42</v>
      </c>
      <c r="ID633">
        <v>777077</v>
      </c>
      <c r="IG633">
        <v>0.43</v>
      </c>
      <c r="IH633">
        <f t="shared" si="294"/>
        <v>0.43</v>
      </c>
      <c r="IS633">
        <v>777077</v>
      </c>
      <c r="IV633">
        <v>0.46</v>
      </c>
      <c r="IW633">
        <f t="shared" si="295"/>
        <v>0.46</v>
      </c>
      <c r="JH633">
        <v>777077</v>
      </c>
      <c r="JK633">
        <v>0.45</v>
      </c>
      <c r="JL633">
        <f t="shared" si="296"/>
        <v>0.45</v>
      </c>
      <c r="JW633">
        <v>777077</v>
      </c>
      <c r="JZ633">
        <v>0.46</v>
      </c>
      <c r="KA633">
        <f t="shared" si="297"/>
        <v>0.46</v>
      </c>
      <c r="KL633">
        <v>777077</v>
      </c>
      <c r="KO633">
        <v>0.49</v>
      </c>
      <c r="KP633">
        <f t="shared" si="298"/>
        <v>0.49</v>
      </c>
      <c r="LA633">
        <v>777077</v>
      </c>
      <c r="LD633">
        <v>0.46</v>
      </c>
      <c r="LE633">
        <f t="shared" si="299"/>
        <v>0.46</v>
      </c>
      <c r="LP633">
        <v>777077</v>
      </c>
      <c r="LS633">
        <v>0.48</v>
      </c>
      <c r="LT633">
        <f t="shared" si="300"/>
        <v>0.48</v>
      </c>
      <c r="ME633">
        <v>777077</v>
      </c>
      <c r="MH633">
        <v>0.47</v>
      </c>
      <c r="MI633">
        <f t="shared" si="301"/>
        <v>0.47</v>
      </c>
      <c r="MT633">
        <v>777077</v>
      </c>
      <c r="MW633">
        <v>0.5</v>
      </c>
      <c r="MX633">
        <f t="shared" si="302"/>
        <v>0.5</v>
      </c>
      <c r="NI633">
        <v>777077</v>
      </c>
      <c r="NL633">
        <v>0.45</v>
      </c>
      <c r="NM633">
        <f t="shared" si="303"/>
        <v>0.45</v>
      </c>
      <c r="NX633">
        <v>777077</v>
      </c>
      <c r="OA633">
        <v>0.44</v>
      </c>
      <c r="OB633">
        <f t="shared" si="304"/>
        <v>0.44</v>
      </c>
      <c r="OM633">
        <v>777077</v>
      </c>
      <c r="OP633">
        <v>0.46</v>
      </c>
      <c r="OQ633">
        <f t="shared" si="305"/>
        <v>0.46</v>
      </c>
      <c r="PB633">
        <v>777077</v>
      </c>
      <c r="PE633">
        <v>0.44</v>
      </c>
      <c r="PF633">
        <f t="shared" si="306"/>
        <v>0.44</v>
      </c>
      <c r="PQ633">
        <v>777077</v>
      </c>
      <c r="PT633">
        <v>0.45</v>
      </c>
      <c r="PU633">
        <f t="shared" si="307"/>
        <v>0.45</v>
      </c>
      <c r="QF633">
        <v>777077</v>
      </c>
      <c r="QI633">
        <v>0.44</v>
      </c>
      <c r="QJ633">
        <f t="shared" si="308"/>
        <v>0.44</v>
      </c>
      <c r="QU633">
        <v>777077</v>
      </c>
      <c r="QX633">
        <v>0.47</v>
      </c>
      <c r="QY633">
        <f t="shared" si="309"/>
        <v>0.47</v>
      </c>
    </row>
    <row r="634" spans="12:467" x14ac:dyDescent="0.2">
      <c r="L634">
        <v>776707</v>
      </c>
      <c r="O634">
        <v>0.44</v>
      </c>
      <c r="P634">
        <f t="shared" si="279"/>
        <v>0.44</v>
      </c>
      <c r="AA634">
        <v>776707</v>
      </c>
      <c r="AD634">
        <v>0.49</v>
      </c>
      <c r="AE634">
        <f t="shared" si="280"/>
        <v>0.49</v>
      </c>
      <c r="AP634">
        <v>776707</v>
      </c>
      <c r="AS634">
        <v>0.3</v>
      </c>
      <c r="AT634">
        <f t="shared" si="281"/>
        <v>0.3</v>
      </c>
      <c r="BE634">
        <v>776707</v>
      </c>
      <c r="BH634">
        <v>0.46</v>
      </c>
      <c r="BI634">
        <f t="shared" si="282"/>
        <v>0.46</v>
      </c>
      <c r="BT634">
        <v>776707</v>
      </c>
      <c r="BW634">
        <v>0.49</v>
      </c>
      <c r="BX634">
        <f t="shared" si="283"/>
        <v>0.49</v>
      </c>
      <c r="CI634">
        <v>776707</v>
      </c>
      <c r="CL634">
        <v>0.46</v>
      </c>
      <c r="CM634">
        <f t="shared" si="284"/>
        <v>0.46</v>
      </c>
      <c r="CX634">
        <v>776707</v>
      </c>
      <c r="DA634">
        <v>0.45</v>
      </c>
      <c r="DB634">
        <f t="shared" si="285"/>
        <v>0.45</v>
      </c>
      <c r="DM634">
        <v>776707</v>
      </c>
      <c r="DP634">
        <v>0.41</v>
      </c>
      <c r="DQ634">
        <f t="shared" si="286"/>
        <v>0.41</v>
      </c>
      <c r="EB634">
        <v>776707</v>
      </c>
      <c r="EE634">
        <v>0.45</v>
      </c>
      <c r="EF634">
        <f t="shared" si="287"/>
        <v>0.45</v>
      </c>
      <c r="EQ634">
        <v>776707</v>
      </c>
      <c r="ET634">
        <v>0.45</v>
      </c>
      <c r="EU634">
        <f t="shared" si="288"/>
        <v>0.45</v>
      </c>
      <c r="FF634">
        <v>776707</v>
      </c>
      <c r="FI634">
        <v>0.48</v>
      </c>
      <c r="FJ634">
        <f t="shared" si="289"/>
        <v>0.48</v>
      </c>
      <c r="FU634">
        <v>776707</v>
      </c>
      <c r="FX634">
        <v>0.44</v>
      </c>
      <c r="FY634">
        <f t="shared" si="290"/>
        <v>0.44</v>
      </c>
      <c r="GJ634">
        <v>776707</v>
      </c>
      <c r="GM634">
        <v>0.43</v>
      </c>
      <c r="GN634">
        <f t="shared" si="291"/>
        <v>0.43</v>
      </c>
      <c r="GY634">
        <v>776707</v>
      </c>
      <c r="HB634">
        <v>0.45</v>
      </c>
      <c r="HC634">
        <f t="shared" si="292"/>
        <v>0.45</v>
      </c>
      <c r="HN634">
        <v>776707</v>
      </c>
      <c r="HQ634">
        <v>0.45</v>
      </c>
      <c r="HR634">
        <f t="shared" si="293"/>
        <v>0.45</v>
      </c>
      <c r="ID634">
        <v>777079</v>
      </c>
      <c r="IG634">
        <v>0.51</v>
      </c>
      <c r="IH634">
        <f t="shared" si="294"/>
        <v>0.51</v>
      </c>
      <c r="IS634">
        <v>777079</v>
      </c>
      <c r="IV634">
        <v>0.53</v>
      </c>
      <c r="IW634">
        <f t="shared" si="295"/>
        <v>0.53</v>
      </c>
      <c r="JH634">
        <v>777079</v>
      </c>
      <c r="JK634">
        <v>0.53</v>
      </c>
      <c r="JL634">
        <f t="shared" si="296"/>
        <v>0.53</v>
      </c>
      <c r="JW634">
        <v>777079</v>
      </c>
      <c r="JZ634">
        <v>0.56000000000000005</v>
      </c>
      <c r="KA634">
        <f t="shared" si="297"/>
        <v>0.56000000000000005</v>
      </c>
      <c r="KL634">
        <v>777079</v>
      </c>
      <c r="KO634">
        <v>0.53</v>
      </c>
      <c r="KP634">
        <f t="shared" si="298"/>
        <v>0.53</v>
      </c>
      <c r="LA634">
        <v>777079</v>
      </c>
      <c r="LD634">
        <v>0.5</v>
      </c>
      <c r="LE634">
        <f t="shared" si="299"/>
        <v>0.5</v>
      </c>
      <c r="LP634">
        <v>777079</v>
      </c>
      <c r="LS634">
        <v>0.53</v>
      </c>
      <c r="LT634">
        <f t="shared" si="300"/>
        <v>0.53</v>
      </c>
      <c r="ME634">
        <v>777079</v>
      </c>
      <c r="MH634">
        <v>0.54</v>
      </c>
      <c r="MI634">
        <f t="shared" si="301"/>
        <v>0.54</v>
      </c>
      <c r="MT634">
        <v>777079</v>
      </c>
      <c r="MW634">
        <v>0.5</v>
      </c>
      <c r="MX634">
        <f t="shared" si="302"/>
        <v>0.5</v>
      </c>
      <c r="NI634">
        <v>777079</v>
      </c>
      <c r="NL634">
        <v>0.52</v>
      </c>
      <c r="NM634">
        <f t="shared" si="303"/>
        <v>0.52</v>
      </c>
      <c r="NX634">
        <v>777079</v>
      </c>
      <c r="OA634">
        <v>0.46</v>
      </c>
      <c r="OB634">
        <f t="shared" si="304"/>
        <v>0.46</v>
      </c>
      <c r="OM634">
        <v>777079</v>
      </c>
      <c r="OP634">
        <v>0.54</v>
      </c>
      <c r="OQ634">
        <f t="shared" si="305"/>
        <v>0.54</v>
      </c>
      <c r="PB634">
        <v>777079</v>
      </c>
      <c r="PE634">
        <v>0.51</v>
      </c>
      <c r="PF634">
        <f t="shared" si="306"/>
        <v>0.51</v>
      </c>
      <c r="PQ634">
        <v>777079</v>
      </c>
      <c r="PT634">
        <v>0.56999999999999995</v>
      </c>
      <c r="PU634">
        <f t="shared" si="307"/>
        <v>0.56999999999999995</v>
      </c>
      <c r="QF634">
        <v>777079</v>
      </c>
      <c r="QI634">
        <v>0.49</v>
      </c>
      <c r="QJ634">
        <f t="shared" si="308"/>
        <v>0.49</v>
      </c>
      <c r="QU634">
        <v>777079</v>
      </c>
      <c r="QX634">
        <v>0.54</v>
      </c>
      <c r="QY634">
        <f t="shared" si="309"/>
        <v>0.54</v>
      </c>
    </row>
    <row r="635" spans="12:467" x14ac:dyDescent="0.2">
      <c r="L635">
        <v>776709</v>
      </c>
      <c r="O635">
        <v>0.54</v>
      </c>
      <c r="P635">
        <f t="shared" si="279"/>
        <v>0.54</v>
      </c>
      <c r="AA635">
        <v>776709</v>
      </c>
      <c r="AD635">
        <v>0.52</v>
      </c>
      <c r="AE635">
        <f t="shared" si="280"/>
        <v>0.52</v>
      </c>
      <c r="AP635">
        <v>776709</v>
      </c>
      <c r="AS635">
        <v>0.61</v>
      </c>
      <c r="AT635">
        <f t="shared" si="281"/>
        <v>0.61</v>
      </c>
      <c r="BE635">
        <v>776709</v>
      </c>
      <c r="BH635">
        <v>0.5</v>
      </c>
      <c r="BI635">
        <f t="shared" si="282"/>
        <v>0.5</v>
      </c>
      <c r="BT635">
        <v>776709</v>
      </c>
      <c r="BW635">
        <v>0.53</v>
      </c>
      <c r="BX635">
        <f t="shared" si="283"/>
        <v>0.53</v>
      </c>
      <c r="CI635">
        <v>776709</v>
      </c>
      <c r="CL635">
        <v>0.5</v>
      </c>
      <c r="CM635">
        <f t="shared" si="284"/>
        <v>0.5</v>
      </c>
      <c r="CX635">
        <v>776709</v>
      </c>
      <c r="DA635">
        <v>0.51</v>
      </c>
      <c r="DB635">
        <f t="shared" si="285"/>
        <v>0.51</v>
      </c>
      <c r="DM635">
        <v>776709</v>
      </c>
      <c r="DP635">
        <v>0.53</v>
      </c>
      <c r="DQ635">
        <f t="shared" si="286"/>
        <v>0.53</v>
      </c>
      <c r="EB635">
        <v>776709</v>
      </c>
      <c r="EE635">
        <v>0.46</v>
      </c>
      <c r="EF635">
        <f t="shared" si="287"/>
        <v>0.46</v>
      </c>
      <c r="EQ635">
        <v>776709</v>
      </c>
      <c r="ET635">
        <v>0.46</v>
      </c>
      <c r="EU635">
        <f t="shared" si="288"/>
        <v>0.46</v>
      </c>
      <c r="FF635">
        <v>776709</v>
      </c>
      <c r="FI635">
        <v>0.52</v>
      </c>
      <c r="FJ635">
        <f t="shared" si="289"/>
        <v>0.52</v>
      </c>
      <c r="FU635">
        <v>776709</v>
      </c>
      <c r="FX635">
        <v>0.49</v>
      </c>
      <c r="FY635">
        <f t="shared" si="290"/>
        <v>0.49</v>
      </c>
      <c r="GJ635">
        <v>776709</v>
      </c>
      <c r="GM635">
        <v>0.51</v>
      </c>
      <c r="GN635">
        <f t="shared" si="291"/>
        <v>0.51</v>
      </c>
      <c r="GY635">
        <v>776709</v>
      </c>
      <c r="HB635">
        <v>0.56000000000000005</v>
      </c>
      <c r="HC635">
        <f t="shared" si="292"/>
        <v>0.56000000000000005</v>
      </c>
      <c r="HN635">
        <v>776709</v>
      </c>
      <c r="HQ635">
        <v>0.48</v>
      </c>
      <c r="HR635">
        <f t="shared" si="293"/>
        <v>0.48</v>
      </c>
      <c r="ID635">
        <v>777082</v>
      </c>
      <c r="IG635">
        <v>0.5</v>
      </c>
      <c r="IH635">
        <f t="shared" si="294"/>
        <v>0.5</v>
      </c>
      <c r="IS635">
        <v>777082</v>
      </c>
      <c r="IV635">
        <v>0.46</v>
      </c>
      <c r="IW635">
        <f t="shared" si="295"/>
        <v>0.46</v>
      </c>
      <c r="JH635">
        <v>777082</v>
      </c>
      <c r="JK635">
        <v>0.45</v>
      </c>
      <c r="JL635">
        <f t="shared" si="296"/>
        <v>0.45</v>
      </c>
      <c r="JW635">
        <v>777082</v>
      </c>
      <c r="JZ635">
        <v>0.47</v>
      </c>
      <c r="KA635">
        <f t="shared" si="297"/>
        <v>0.47</v>
      </c>
      <c r="KL635">
        <v>777082</v>
      </c>
      <c r="KO635">
        <v>0.43</v>
      </c>
      <c r="KP635">
        <f t="shared" si="298"/>
        <v>0.43</v>
      </c>
      <c r="LA635">
        <v>777082</v>
      </c>
      <c r="LD635">
        <v>0.45</v>
      </c>
      <c r="LE635">
        <f t="shared" si="299"/>
        <v>0.45</v>
      </c>
      <c r="LP635">
        <v>777082</v>
      </c>
      <c r="LS635">
        <v>0.46</v>
      </c>
      <c r="LT635">
        <f t="shared" si="300"/>
        <v>0.46</v>
      </c>
      <c r="ME635">
        <v>777082</v>
      </c>
      <c r="MH635">
        <v>0.49</v>
      </c>
      <c r="MI635">
        <f t="shared" si="301"/>
        <v>0.49</v>
      </c>
      <c r="MT635">
        <v>777082</v>
      </c>
      <c r="MW635">
        <v>0.48</v>
      </c>
      <c r="MX635">
        <f t="shared" si="302"/>
        <v>0.48</v>
      </c>
      <c r="NI635">
        <v>777082</v>
      </c>
      <c r="NL635">
        <v>0.46</v>
      </c>
      <c r="NM635">
        <f t="shared" si="303"/>
        <v>0.46</v>
      </c>
      <c r="NX635">
        <v>777082</v>
      </c>
      <c r="OA635">
        <v>0.43</v>
      </c>
      <c r="OB635">
        <f t="shared" si="304"/>
        <v>0.43</v>
      </c>
      <c r="OM635">
        <v>777082</v>
      </c>
      <c r="OP635">
        <v>0.48</v>
      </c>
      <c r="OQ635">
        <f t="shared" si="305"/>
        <v>0.48</v>
      </c>
      <c r="PB635">
        <v>777082</v>
      </c>
      <c r="PE635">
        <v>0.49</v>
      </c>
      <c r="PF635">
        <f t="shared" si="306"/>
        <v>0.49</v>
      </c>
      <c r="PQ635">
        <v>777082</v>
      </c>
      <c r="PT635">
        <v>0.49</v>
      </c>
      <c r="PU635">
        <f t="shared" si="307"/>
        <v>0.49</v>
      </c>
      <c r="QF635">
        <v>777082</v>
      </c>
      <c r="QI635">
        <v>0.47</v>
      </c>
      <c r="QJ635">
        <f t="shared" si="308"/>
        <v>0.47</v>
      </c>
      <c r="QU635">
        <v>777082</v>
      </c>
      <c r="QX635">
        <v>0.48</v>
      </c>
      <c r="QY635">
        <f t="shared" si="309"/>
        <v>0.48</v>
      </c>
    </row>
    <row r="636" spans="12:467" x14ac:dyDescent="0.2">
      <c r="L636">
        <v>776710</v>
      </c>
      <c r="O636">
        <v>0.49</v>
      </c>
      <c r="P636">
        <f t="shared" si="279"/>
        <v>0.49</v>
      </c>
      <c r="AA636">
        <v>776710</v>
      </c>
      <c r="AD636">
        <v>0.38</v>
      </c>
      <c r="AE636">
        <f t="shared" si="280"/>
        <v>0.38</v>
      </c>
      <c r="AP636">
        <v>776710</v>
      </c>
      <c r="AS636">
        <v>0.46</v>
      </c>
      <c r="AT636">
        <f t="shared" si="281"/>
        <v>0.46</v>
      </c>
      <c r="BE636">
        <v>776710</v>
      </c>
      <c r="BH636">
        <v>0.43</v>
      </c>
      <c r="BI636">
        <f t="shared" si="282"/>
        <v>0.43</v>
      </c>
      <c r="BT636">
        <v>776710</v>
      </c>
      <c r="BW636">
        <v>0.47</v>
      </c>
      <c r="BX636">
        <f t="shared" si="283"/>
        <v>0.47</v>
      </c>
      <c r="CI636">
        <v>776710</v>
      </c>
      <c r="CL636">
        <v>0.53</v>
      </c>
      <c r="CM636">
        <f t="shared" si="284"/>
        <v>0.53</v>
      </c>
      <c r="CX636">
        <v>776710</v>
      </c>
      <c r="DA636">
        <v>0.51</v>
      </c>
      <c r="DB636">
        <f t="shared" si="285"/>
        <v>0.51</v>
      </c>
      <c r="DM636">
        <v>776710</v>
      </c>
      <c r="DP636">
        <v>0.53</v>
      </c>
      <c r="DQ636">
        <f t="shared" si="286"/>
        <v>0.53</v>
      </c>
      <c r="EB636">
        <v>776710</v>
      </c>
      <c r="EE636">
        <v>0.49</v>
      </c>
      <c r="EF636">
        <f t="shared" si="287"/>
        <v>0.49</v>
      </c>
      <c r="EQ636">
        <v>776710</v>
      </c>
      <c r="ET636">
        <v>0.49</v>
      </c>
      <c r="EU636">
        <f t="shared" si="288"/>
        <v>0.49</v>
      </c>
      <c r="FF636">
        <v>776710</v>
      </c>
      <c r="FI636">
        <v>0.51</v>
      </c>
      <c r="FJ636">
        <f t="shared" si="289"/>
        <v>0.51</v>
      </c>
      <c r="FU636">
        <v>776710</v>
      </c>
      <c r="FX636">
        <v>0.51</v>
      </c>
      <c r="FY636">
        <f t="shared" si="290"/>
        <v>0.51</v>
      </c>
      <c r="GJ636">
        <v>776710</v>
      </c>
      <c r="GM636">
        <v>0.5</v>
      </c>
      <c r="GN636">
        <f t="shared" si="291"/>
        <v>0.5</v>
      </c>
      <c r="GY636">
        <v>776710</v>
      </c>
      <c r="HB636">
        <v>0.56000000000000005</v>
      </c>
      <c r="HC636">
        <f t="shared" si="292"/>
        <v>0.56000000000000005</v>
      </c>
      <c r="HN636">
        <v>776710</v>
      </c>
      <c r="HQ636">
        <v>0.45</v>
      </c>
      <c r="HR636">
        <f t="shared" si="293"/>
        <v>0.45</v>
      </c>
      <c r="ID636">
        <v>777083</v>
      </c>
      <c r="IG636">
        <v>0.51</v>
      </c>
      <c r="IH636">
        <f t="shared" si="294"/>
        <v>0.51</v>
      </c>
      <c r="IS636">
        <v>777083</v>
      </c>
      <c r="IV636">
        <v>0.52</v>
      </c>
      <c r="IW636">
        <f t="shared" si="295"/>
        <v>0.52</v>
      </c>
      <c r="JH636">
        <v>777083</v>
      </c>
      <c r="JK636">
        <v>0.54</v>
      </c>
      <c r="JL636">
        <f t="shared" si="296"/>
        <v>0.54</v>
      </c>
      <c r="JW636">
        <v>777083</v>
      </c>
      <c r="JZ636">
        <v>0.54</v>
      </c>
      <c r="KA636">
        <f t="shared" si="297"/>
        <v>0.54</v>
      </c>
      <c r="KL636">
        <v>777083</v>
      </c>
      <c r="KO636">
        <v>0.5</v>
      </c>
      <c r="KP636">
        <f t="shared" si="298"/>
        <v>0.5</v>
      </c>
      <c r="LA636">
        <v>777083</v>
      </c>
      <c r="LD636">
        <v>0.53</v>
      </c>
      <c r="LE636">
        <f t="shared" si="299"/>
        <v>0.53</v>
      </c>
      <c r="LP636">
        <v>777083</v>
      </c>
      <c r="LS636">
        <v>0.52</v>
      </c>
      <c r="LT636">
        <f t="shared" si="300"/>
        <v>0.52</v>
      </c>
      <c r="ME636">
        <v>777083</v>
      </c>
      <c r="MH636">
        <v>0.55000000000000004</v>
      </c>
      <c r="MI636">
        <f t="shared" si="301"/>
        <v>0.55000000000000004</v>
      </c>
      <c r="MT636">
        <v>777083</v>
      </c>
      <c r="MW636">
        <v>0.56999999999999995</v>
      </c>
      <c r="MX636">
        <f t="shared" si="302"/>
        <v>0.56999999999999995</v>
      </c>
      <c r="NI636">
        <v>777083</v>
      </c>
      <c r="NL636">
        <v>0.5</v>
      </c>
      <c r="NM636">
        <f t="shared" si="303"/>
        <v>0.5</v>
      </c>
      <c r="NX636">
        <v>777083</v>
      </c>
      <c r="OA636">
        <v>0.49</v>
      </c>
      <c r="OB636">
        <f t="shared" si="304"/>
        <v>0.49</v>
      </c>
      <c r="OM636">
        <v>777083</v>
      </c>
      <c r="OP636">
        <v>0.53</v>
      </c>
      <c r="OQ636">
        <f t="shared" si="305"/>
        <v>0.53</v>
      </c>
      <c r="PB636">
        <v>777083</v>
      </c>
      <c r="PE636">
        <v>0.51</v>
      </c>
      <c r="PF636">
        <f t="shared" si="306"/>
        <v>0.51</v>
      </c>
      <c r="PQ636">
        <v>777083</v>
      </c>
      <c r="PT636">
        <v>0.56999999999999995</v>
      </c>
      <c r="PU636">
        <f t="shared" si="307"/>
        <v>0.56999999999999995</v>
      </c>
      <c r="QF636">
        <v>777083</v>
      </c>
      <c r="QI636">
        <v>0.55000000000000004</v>
      </c>
      <c r="QJ636">
        <f t="shared" si="308"/>
        <v>0.55000000000000004</v>
      </c>
      <c r="QU636">
        <v>777083</v>
      </c>
      <c r="QX636">
        <v>0.53</v>
      </c>
      <c r="QY636">
        <f t="shared" si="309"/>
        <v>0.53</v>
      </c>
    </row>
    <row r="637" spans="12:467" x14ac:dyDescent="0.2">
      <c r="L637">
        <v>776681</v>
      </c>
      <c r="O637">
        <v>0.47</v>
      </c>
      <c r="P637">
        <f t="shared" si="279"/>
        <v>0.47</v>
      </c>
      <c r="AA637">
        <v>776681</v>
      </c>
      <c r="AD637">
        <v>0.47</v>
      </c>
      <c r="AE637">
        <f t="shared" si="280"/>
        <v>0.47</v>
      </c>
      <c r="AP637">
        <v>776681</v>
      </c>
      <c r="AS637">
        <v>0.67</v>
      </c>
      <c r="AT637">
        <f t="shared" si="281"/>
        <v>0.67</v>
      </c>
      <c r="BE637">
        <v>776681</v>
      </c>
      <c r="BH637">
        <v>0.49</v>
      </c>
      <c r="BI637">
        <f t="shared" si="282"/>
        <v>0.49</v>
      </c>
      <c r="BT637">
        <v>776681</v>
      </c>
      <c r="BW637">
        <v>0.46</v>
      </c>
      <c r="BX637">
        <f t="shared" si="283"/>
        <v>0.46</v>
      </c>
      <c r="CI637">
        <v>776681</v>
      </c>
      <c r="CL637">
        <v>0.42</v>
      </c>
      <c r="CM637">
        <f t="shared" si="284"/>
        <v>0.42</v>
      </c>
      <c r="CX637">
        <v>776681</v>
      </c>
      <c r="DA637">
        <v>0.43</v>
      </c>
      <c r="DB637">
        <f t="shared" si="285"/>
        <v>0.43</v>
      </c>
      <c r="DM637">
        <v>776681</v>
      </c>
      <c r="DP637">
        <v>0.46</v>
      </c>
      <c r="DQ637">
        <f t="shared" si="286"/>
        <v>0.46</v>
      </c>
      <c r="EB637">
        <v>776681</v>
      </c>
      <c r="EE637">
        <v>0.46</v>
      </c>
      <c r="EF637">
        <f t="shared" si="287"/>
        <v>0.46</v>
      </c>
      <c r="EQ637">
        <v>776681</v>
      </c>
      <c r="ET637">
        <v>0.46</v>
      </c>
      <c r="EU637">
        <f t="shared" si="288"/>
        <v>0.46</v>
      </c>
      <c r="FF637">
        <v>776681</v>
      </c>
      <c r="FI637">
        <v>0.45</v>
      </c>
      <c r="FJ637">
        <f t="shared" si="289"/>
        <v>0.45</v>
      </c>
      <c r="FU637">
        <v>776681</v>
      </c>
      <c r="FX637">
        <v>0.44</v>
      </c>
      <c r="FY637">
        <f t="shared" si="290"/>
        <v>0.44</v>
      </c>
      <c r="GJ637">
        <v>776681</v>
      </c>
      <c r="GM637">
        <v>0.44</v>
      </c>
      <c r="GN637">
        <f t="shared" si="291"/>
        <v>0.44</v>
      </c>
      <c r="GY637">
        <v>776681</v>
      </c>
      <c r="HB637">
        <v>0.46</v>
      </c>
      <c r="HC637">
        <f t="shared" si="292"/>
        <v>0.46</v>
      </c>
      <c r="HN637">
        <v>776681</v>
      </c>
      <c r="HQ637">
        <v>0.41</v>
      </c>
      <c r="HR637">
        <f t="shared" si="293"/>
        <v>0.41</v>
      </c>
      <c r="ID637">
        <v>777084</v>
      </c>
      <c r="IG637">
        <v>0.53</v>
      </c>
      <c r="IH637">
        <f t="shared" si="294"/>
        <v>0.53</v>
      </c>
      <c r="IS637">
        <v>777084</v>
      </c>
      <c r="IV637">
        <v>0.52</v>
      </c>
      <c r="IW637">
        <f t="shared" si="295"/>
        <v>0.52</v>
      </c>
      <c r="JH637">
        <v>777084</v>
      </c>
      <c r="JK637">
        <v>0.52</v>
      </c>
      <c r="JL637">
        <f t="shared" si="296"/>
        <v>0.52</v>
      </c>
      <c r="JW637">
        <v>777084</v>
      </c>
      <c r="JZ637">
        <v>0.51</v>
      </c>
      <c r="KA637">
        <f t="shared" si="297"/>
        <v>0.51</v>
      </c>
      <c r="KL637">
        <v>777084</v>
      </c>
      <c r="KO637">
        <v>0.55000000000000004</v>
      </c>
      <c r="KP637">
        <f t="shared" si="298"/>
        <v>0.55000000000000004</v>
      </c>
      <c r="LA637">
        <v>777084</v>
      </c>
      <c r="LD637">
        <v>0.5</v>
      </c>
      <c r="LE637">
        <f t="shared" si="299"/>
        <v>0.5</v>
      </c>
      <c r="LP637">
        <v>777084</v>
      </c>
      <c r="LS637">
        <v>0.49</v>
      </c>
      <c r="LT637">
        <f t="shared" si="300"/>
        <v>0.49</v>
      </c>
      <c r="ME637">
        <v>777084</v>
      </c>
      <c r="MH637">
        <v>0.46</v>
      </c>
      <c r="MI637">
        <f t="shared" si="301"/>
        <v>0.46</v>
      </c>
      <c r="MT637">
        <v>777084</v>
      </c>
      <c r="MW637">
        <v>0.49</v>
      </c>
      <c r="MX637">
        <f t="shared" si="302"/>
        <v>0.49</v>
      </c>
      <c r="NI637">
        <v>777084</v>
      </c>
      <c r="NL637">
        <v>0.51</v>
      </c>
      <c r="NM637">
        <f t="shared" si="303"/>
        <v>0.51</v>
      </c>
      <c r="NX637">
        <v>777084</v>
      </c>
      <c r="OA637">
        <v>0.52</v>
      </c>
      <c r="OB637">
        <f t="shared" si="304"/>
        <v>0.52</v>
      </c>
      <c r="OM637">
        <v>777084</v>
      </c>
      <c r="OP637">
        <v>0.52</v>
      </c>
      <c r="OQ637">
        <f t="shared" si="305"/>
        <v>0.52</v>
      </c>
      <c r="PB637">
        <v>777084</v>
      </c>
      <c r="PE637">
        <v>0.51</v>
      </c>
      <c r="PF637">
        <f t="shared" si="306"/>
        <v>0.51</v>
      </c>
      <c r="PQ637">
        <v>777084</v>
      </c>
      <c r="PT637">
        <v>0.49</v>
      </c>
      <c r="PU637">
        <f t="shared" si="307"/>
        <v>0.49</v>
      </c>
      <c r="QF637">
        <v>777084</v>
      </c>
      <c r="QI637">
        <v>0.49</v>
      </c>
      <c r="QJ637">
        <f t="shared" si="308"/>
        <v>0.49</v>
      </c>
      <c r="QU637">
        <v>777084</v>
      </c>
      <c r="QX637">
        <v>0.49</v>
      </c>
      <c r="QY637">
        <f t="shared" si="309"/>
        <v>0.49</v>
      </c>
    </row>
    <row r="638" spans="12:467" x14ac:dyDescent="0.2">
      <c r="L638">
        <v>776682</v>
      </c>
      <c r="O638">
        <v>0.52</v>
      </c>
      <c r="P638">
        <f t="shared" si="279"/>
        <v>0.52</v>
      </c>
      <c r="AA638">
        <v>776682</v>
      </c>
      <c r="AD638">
        <v>0.56999999999999995</v>
      </c>
      <c r="AE638">
        <f t="shared" si="280"/>
        <v>0.56999999999999995</v>
      </c>
      <c r="AP638">
        <v>776682</v>
      </c>
      <c r="AS638">
        <v>0.35</v>
      </c>
      <c r="AT638">
        <f t="shared" si="281"/>
        <v>0.35</v>
      </c>
      <c r="BE638">
        <v>776682</v>
      </c>
      <c r="BH638">
        <v>0.42</v>
      </c>
      <c r="BI638">
        <f t="shared" si="282"/>
        <v>0.42</v>
      </c>
      <c r="BT638">
        <v>776682</v>
      </c>
      <c r="BW638">
        <v>0.5</v>
      </c>
      <c r="BX638">
        <f t="shared" si="283"/>
        <v>0.5</v>
      </c>
      <c r="CI638">
        <v>776682</v>
      </c>
      <c r="CL638">
        <v>0.52</v>
      </c>
      <c r="CM638">
        <f t="shared" si="284"/>
        <v>0.52</v>
      </c>
      <c r="CX638">
        <v>776682</v>
      </c>
      <c r="DA638">
        <v>0.53</v>
      </c>
      <c r="DB638">
        <f t="shared" si="285"/>
        <v>0.53</v>
      </c>
      <c r="DM638">
        <v>776682</v>
      </c>
      <c r="DP638">
        <v>0.53</v>
      </c>
      <c r="DQ638">
        <f t="shared" si="286"/>
        <v>0.53</v>
      </c>
      <c r="EB638">
        <v>776682</v>
      </c>
      <c r="EE638">
        <v>0.52</v>
      </c>
      <c r="EF638">
        <f t="shared" si="287"/>
        <v>0.52</v>
      </c>
      <c r="EQ638">
        <v>776682</v>
      </c>
      <c r="ET638">
        <v>0.52</v>
      </c>
      <c r="EU638">
        <f t="shared" si="288"/>
        <v>0.52</v>
      </c>
      <c r="FF638">
        <v>776682</v>
      </c>
      <c r="FI638">
        <v>0.52</v>
      </c>
      <c r="FJ638">
        <f t="shared" si="289"/>
        <v>0.52</v>
      </c>
      <c r="FU638">
        <v>776682</v>
      </c>
      <c r="FX638">
        <v>0.51</v>
      </c>
      <c r="FY638">
        <f t="shared" si="290"/>
        <v>0.51</v>
      </c>
      <c r="GJ638">
        <v>776682</v>
      </c>
      <c r="GM638">
        <v>0.51</v>
      </c>
      <c r="GN638">
        <f t="shared" si="291"/>
        <v>0.51</v>
      </c>
      <c r="GY638">
        <v>776682</v>
      </c>
      <c r="HB638">
        <v>0.55000000000000004</v>
      </c>
      <c r="HC638">
        <f t="shared" si="292"/>
        <v>0.55000000000000004</v>
      </c>
      <c r="HN638">
        <v>776682</v>
      </c>
      <c r="HQ638">
        <v>0.45</v>
      </c>
      <c r="HR638">
        <f t="shared" si="293"/>
        <v>0.45</v>
      </c>
      <c r="ID638">
        <v>777087</v>
      </c>
      <c r="IG638">
        <v>0.57999999999999996</v>
      </c>
      <c r="IH638">
        <f t="shared" si="294"/>
        <v>0.57999999999999996</v>
      </c>
      <c r="IS638">
        <v>777087</v>
      </c>
      <c r="IV638">
        <v>0.55000000000000004</v>
      </c>
      <c r="IW638">
        <f t="shared" si="295"/>
        <v>0.55000000000000004</v>
      </c>
      <c r="JH638">
        <v>777087</v>
      </c>
      <c r="JK638">
        <v>0.55000000000000004</v>
      </c>
      <c r="JL638">
        <f t="shared" si="296"/>
        <v>0.55000000000000004</v>
      </c>
      <c r="JW638">
        <v>777087</v>
      </c>
      <c r="JZ638">
        <v>0.54</v>
      </c>
      <c r="KA638">
        <f t="shared" si="297"/>
        <v>0.54</v>
      </c>
      <c r="KL638">
        <v>777087</v>
      </c>
      <c r="KO638">
        <v>0.56000000000000005</v>
      </c>
      <c r="KP638">
        <f t="shared" si="298"/>
        <v>0.56000000000000005</v>
      </c>
      <c r="LA638">
        <v>777087</v>
      </c>
      <c r="LD638">
        <v>0.56000000000000005</v>
      </c>
      <c r="LE638">
        <f t="shared" si="299"/>
        <v>0.56000000000000005</v>
      </c>
      <c r="LP638">
        <v>777087</v>
      </c>
      <c r="LS638">
        <v>0.54</v>
      </c>
      <c r="LT638">
        <f t="shared" si="300"/>
        <v>0.54</v>
      </c>
      <c r="ME638">
        <v>777087</v>
      </c>
      <c r="MH638">
        <v>0.56000000000000005</v>
      </c>
      <c r="MI638">
        <f t="shared" si="301"/>
        <v>0.56000000000000005</v>
      </c>
      <c r="MT638">
        <v>777087</v>
      </c>
      <c r="MW638">
        <v>0.61</v>
      </c>
      <c r="MX638">
        <f t="shared" si="302"/>
        <v>0.61</v>
      </c>
      <c r="NI638">
        <v>777087</v>
      </c>
      <c r="NL638">
        <v>0.52</v>
      </c>
      <c r="NM638">
        <f t="shared" si="303"/>
        <v>0.52</v>
      </c>
      <c r="NX638">
        <v>777087</v>
      </c>
      <c r="OA638">
        <v>0.56999999999999995</v>
      </c>
      <c r="OB638">
        <f t="shared" si="304"/>
        <v>0.56999999999999995</v>
      </c>
      <c r="OM638">
        <v>777087</v>
      </c>
      <c r="OP638">
        <v>0.55000000000000004</v>
      </c>
      <c r="OQ638">
        <f t="shared" si="305"/>
        <v>0.55000000000000004</v>
      </c>
      <c r="PB638">
        <v>777087</v>
      </c>
      <c r="PE638">
        <v>0.53</v>
      </c>
      <c r="PF638">
        <f t="shared" si="306"/>
        <v>0.53</v>
      </c>
      <c r="PQ638">
        <v>777087</v>
      </c>
      <c r="PT638">
        <v>0.55000000000000004</v>
      </c>
      <c r="PU638">
        <f t="shared" si="307"/>
        <v>0.55000000000000004</v>
      </c>
      <c r="QF638">
        <v>777087</v>
      </c>
      <c r="QI638">
        <v>0.56000000000000005</v>
      </c>
      <c r="QJ638">
        <f t="shared" si="308"/>
        <v>0.56000000000000005</v>
      </c>
      <c r="QU638">
        <v>777087</v>
      </c>
      <c r="QX638">
        <v>0.54</v>
      </c>
      <c r="QY638">
        <f t="shared" si="309"/>
        <v>0.54</v>
      </c>
    </row>
    <row r="639" spans="12:467" x14ac:dyDescent="0.2">
      <c r="L639">
        <v>776683</v>
      </c>
      <c r="O639">
        <v>0.55000000000000004</v>
      </c>
      <c r="P639">
        <f t="shared" si="279"/>
        <v>0.55000000000000004</v>
      </c>
      <c r="AA639">
        <v>776683</v>
      </c>
      <c r="AD639">
        <v>0.63</v>
      </c>
      <c r="AE639">
        <f t="shared" si="280"/>
        <v>0.63</v>
      </c>
      <c r="AP639">
        <v>776683</v>
      </c>
      <c r="AS639">
        <v>0.75</v>
      </c>
      <c r="AT639">
        <f t="shared" si="281"/>
        <v>0.75</v>
      </c>
      <c r="BE639">
        <v>776683</v>
      </c>
      <c r="BH639">
        <v>0.56999999999999995</v>
      </c>
      <c r="BI639">
        <f t="shared" si="282"/>
        <v>0.56999999999999995</v>
      </c>
      <c r="BT639">
        <v>776683</v>
      </c>
      <c r="BW639">
        <v>0.66</v>
      </c>
      <c r="BX639">
        <f t="shared" si="283"/>
        <v>0.66</v>
      </c>
      <c r="CI639">
        <v>776683</v>
      </c>
      <c r="CL639">
        <v>0.56000000000000005</v>
      </c>
      <c r="CM639">
        <f t="shared" si="284"/>
        <v>0.56000000000000005</v>
      </c>
      <c r="CX639">
        <v>776683</v>
      </c>
      <c r="DA639">
        <v>0.54</v>
      </c>
      <c r="DB639">
        <f t="shared" si="285"/>
        <v>0.54</v>
      </c>
      <c r="DM639">
        <v>776683</v>
      </c>
      <c r="DP639">
        <v>0.56000000000000005</v>
      </c>
      <c r="DQ639">
        <f t="shared" si="286"/>
        <v>0.56000000000000005</v>
      </c>
      <c r="EB639">
        <v>776683</v>
      </c>
      <c r="EE639">
        <v>0.56000000000000005</v>
      </c>
      <c r="EF639">
        <f t="shared" si="287"/>
        <v>0.56000000000000005</v>
      </c>
      <c r="EQ639">
        <v>776683</v>
      </c>
      <c r="ET639">
        <v>0.56000000000000005</v>
      </c>
      <c r="EU639">
        <f t="shared" si="288"/>
        <v>0.56000000000000005</v>
      </c>
      <c r="FF639">
        <v>776683</v>
      </c>
      <c r="FI639">
        <v>0.55000000000000004</v>
      </c>
      <c r="FJ639">
        <f t="shared" si="289"/>
        <v>0.55000000000000004</v>
      </c>
      <c r="FU639">
        <v>776683</v>
      </c>
      <c r="FX639">
        <v>0.55000000000000004</v>
      </c>
      <c r="FY639">
        <f t="shared" si="290"/>
        <v>0.55000000000000004</v>
      </c>
      <c r="GJ639">
        <v>776683</v>
      </c>
      <c r="GM639">
        <v>0.53</v>
      </c>
      <c r="GN639">
        <f t="shared" si="291"/>
        <v>0.53</v>
      </c>
      <c r="GY639">
        <v>776683</v>
      </c>
      <c r="HB639">
        <v>0.59</v>
      </c>
      <c r="HC639">
        <f t="shared" si="292"/>
        <v>0.59</v>
      </c>
      <c r="HN639">
        <v>776683</v>
      </c>
      <c r="HQ639">
        <v>0.57999999999999996</v>
      </c>
      <c r="HR639">
        <f t="shared" si="293"/>
        <v>0.57999999999999996</v>
      </c>
      <c r="ID639">
        <v>777050</v>
      </c>
      <c r="IG639">
        <v>0.5</v>
      </c>
      <c r="IH639">
        <f t="shared" si="294"/>
        <v>0.5</v>
      </c>
      <c r="IS639">
        <v>777050</v>
      </c>
      <c r="IV639">
        <v>0.52</v>
      </c>
      <c r="IW639">
        <f t="shared" si="295"/>
        <v>0.52</v>
      </c>
      <c r="JH639">
        <v>777050</v>
      </c>
      <c r="JK639">
        <v>0.52</v>
      </c>
      <c r="JL639">
        <f t="shared" si="296"/>
        <v>0.52</v>
      </c>
      <c r="JW639">
        <v>777050</v>
      </c>
      <c r="JZ639">
        <v>0.53</v>
      </c>
      <c r="KA639">
        <f t="shared" si="297"/>
        <v>0.53</v>
      </c>
      <c r="KL639">
        <v>777050</v>
      </c>
      <c r="KO639">
        <v>0.49</v>
      </c>
      <c r="KP639">
        <f t="shared" si="298"/>
        <v>0.49</v>
      </c>
      <c r="LA639">
        <v>777050</v>
      </c>
      <c r="LD639">
        <v>0.52</v>
      </c>
      <c r="LE639">
        <f t="shared" si="299"/>
        <v>0.52</v>
      </c>
      <c r="LP639">
        <v>777050</v>
      </c>
      <c r="LS639">
        <v>0.52</v>
      </c>
      <c r="LT639">
        <f t="shared" si="300"/>
        <v>0.52</v>
      </c>
      <c r="ME639">
        <v>777050</v>
      </c>
      <c r="MH639">
        <v>0.54</v>
      </c>
      <c r="MI639">
        <f t="shared" si="301"/>
        <v>0.54</v>
      </c>
      <c r="MT639">
        <v>777050</v>
      </c>
      <c r="MW639">
        <v>0.42</v>
      </c>
      <c r="MX639">
        <f t="shared" si="302"/>
        <v>0.42</v>
      </c>
      <c r="NI639">
        <v>777050</v>
      </c>
      <c r="NL639">
        <v>0.51</v>
      </c>
      <c r="NM639">
        <f t="shared" si="303"/>
        <v>0.51</v>
      </c>
      <c r="NX639">
        <v>777050</v>
      </c>
      <c r="OA639">
        <v>0.54</v>
      </c>
      <c r="OB639">
        <f t="shared" si="304"/>
        <v>0.54</v>
      </c>
      <c r="OM639">
        <v>777050</v>
      </c>
      <c r="OP639">
        <v>0.52</v>
      </c>
      <c r="OQ639">
        <f t="shared" si="305"/>
        <v>0.52</v>
      </c>
      <c r="PB639">
        <v>777050</v>
      </c>
      <c r="PE639">
        <v>0.52</v>
      </c>
      <c r="PF639">
        <f t="shared" si="306"/>
        <v>0.52</v>
      </c>
      <c r="PQ639">
        <v>777050</v>
      </c>
      <c r="PT639">
        <v>0.49</v>
      </c>
      <c r="PU639">
        <f t="shared" si="307"/>
        <v>0.49</v>
      </c>
      <c r="QF639">
        <v>777050</v>
      </c>
      <c r="QI639">
        <v>0.54</v>
      </c>
      <c r="QJ639">
        <f t="shared" si="308"/>
        <v>0.54</v>
      </c>
      <c r="QU639">
        <v>777050</v>
      </c>
      <c r="QX639">
        <v>0.51</v>
      </c>
      <c r="QY639">
        <f t="shared" si="309"/>
        <v>0.51</v>
      </c>
    </row>
    <row r="640" spans="12:467" x14ac:dyDescent="0.2">
      <c r="L640">
        <v>776688</v>
      </c>
      <c r="O640">
        <v>0.52</v>
      </c>
      <c r="P640">
        <f t="shared" si="279"/>
        <v>0.52</v>
      </c>
      <c r="AA640">
        <v>776688</v>
      </c>
      <c r="AD640">
        <v>0.42</v>
      </c>
      <c r="AE640">
        <f t="shared" si="280"/>
        <v>0.42</v>
      </c>
      <c r="AP640">
        <v>776688</v>
      </c>
      <c r="AS640">
        <v>0.39</v>
      </c>
      <c r="AT640">
        <f t="shared" si="281"/>
        <v>0.39</v>
      </c>
      <c r="BE640">
        <v>776688</v>
      </c>
      <c r="BH640">
        <v>0.43</v>
      </c>
      <c r="BI640">
        <f t="shared" si="282"/>
        <v>0.43</v>
      </c>
      <c r="BT640">
        <v>776688</v>
      </c>
      <c r="BW640">
        <v>0.4</v>
      </c>
      <c r="BX640">
        <f t="shared" si="283"/>
        <v>0.4</v>
      </c>
      <c r="CI640">
        <v>776688</v>
      </c>
      <c r="CL640">
        <v>0.5</v>
      </c>
      <c r="CM640">
        <f t="shared" si="284"/>
        <v>0.5</v>
      </c>
      <c r="CX640">
        <v>776688</v>
      </c>
      <c r="DA640">
        <v>0.53</v>
      </c>
      <c r="DB640">
        <f t="shared" si="285"/>
        <v>0.53</v>
      </c>
      <c r="DM640">
        <v>776688</v>
      </c>
      <c r="DP640">
        <v>0.55000000000000004</v>
      </c>
      <c r="DQ640">
        <f t="shared" si="286"/>
        <v>0.55000000000000004</v>
      </c>
      <c r="EB640">
        <v>776688</v>
      </c>
      <c r="EE640">
        <v>0.54</v>
      </c>
      <c r="EF640">
        <f t="shared" si="287"/>
        <v>0.54</v>
      </c>
      <c r="EQ640">
        <v>776688</v>
      </c>
      <c r="ET640">
        <v>0.54</v>
      </c>
      <c r="EU640">
        <f t="shared" si="288"/>
        <v>0.54</v>
      </c>
      <c r="FF640">
        <v>776688</v>
      </c>
      <c r="FI640">
        <v>0.53</v>
      </c>
      <c r="FJ640">
        <f t="shared" si="289"/>
        <v>0.53</v>
      </c>
      <c r="FU640">
        <v>776688</v>
      </c>
      <c r="FX640">
        <v>0.51</v>
      </c>
      <c r="FY640">
        <f t="shared" si="290"/>
        <v>0.51</v>
      </c>
      <c r="GJ640">
        <v>776688</v>
      </c>
      <c r="GM640">
        <v>0.54</v>
      </c>
      <c r="GN640">
        <f t="shared" si="291"/>
        <v>0.54</v>
      </c>
      <c r="GY640">
        <v>776688</v>
      </c>
      <c r="HB640">
        <v>0.57999999999999996</v>
      </c>
      <c r="HC640">
        <f t="shared" si="292"/>
        <v>0.57999999999999996</v>
      </c>
      <c r="HN640">
        <v>776688</v>
      </c>
      <c r="HQ640">
        <v>0.42</v>
      </c>
      <c r="HR640">
        <f t="shared" si="293"/>
        <v>0.42</v>
      </c>
      <c r="ID640">
        <v>777055</v>
      </c>
      <c r="IG640">
        <v>0.56000000000000005</v>
      </c>
      <c r="IH640">
        <f t="shared" si="294"/>
        <v>0.56000000000000005</v>
      </c>
      <c r="IS640">
        <v>777055</v>
      </c>
      <c r="IV640">
        <v>0.55000000000000004</v>
      </c>
      <c r="IW640">
        <f t="shared" si="295"/>
        <v>0.55000000000000004</v>
      </c>
      <c r="JH640">
        <v>777055</v>
      </c>
      <c r="JK640">
        <v>0.54</v>
      </c>
      <c r="JL640">
        <f t="shared" si="296"/>
        <v>0.54</v>
      </c>
      <c r="JW640">
        <v>777055</v>
      </c>
      <c r="JZ640">
        <v>0.56999999999999995</v>
      </c>
      <c r="KA640">
        <f t="shared" si="297"/>
        <v>0.56999999999999995</v>
      </c>
      <c r="KL640">
        <v>777055</v>
      </c>
      <c r="KO640">
        <v>0.53</v>
      </c>
      <c r="KP640">
        <f t="shared" si="298"/>
        <v>0.53</v>
      </c>
      <c r="LA640">
        <v>777055</v>
      </c>
      <c r="LD640">
        <v>0.53</v>
      </c>
      <c r="LE640">
        <f t="shared" si="299"/>
        <v>0.53</v>
      </c>
      <c r="LP640">
        <v>777055</v>
      </c>
      <c r="LS640">
        <v>0.53</v>
      </c>
      <c r="LT640">
        <f t="shared" si="300"/>
        <v>0.53</v>
      </c>
      <c r="ME640">
        <v>777055</v>
      </c>
      <c r="MH640">
        <v>0.56000000000000005</v>
      </c>
      <c r="MI640">
        <f t="shared" si="301"/>
        <v>0.56000000000000005</v>
      </c>
      <c r="MT640">
        <v>777055</v>
      </c>
      <c r="MW640">
        <v>0.51</v>
      </c>
      <c r="MX640">
        <f t="shared" si="302"/>
        <v>0.51</v>
      </c>
      <c r="NI640">
        <v>777055</v>
      </c>
      <c r="NL640">
        <v>0.53</v>
      </c>
      <c r="NM640">
        <f t="shared" si="303"/>
        <v>0.53</v>
      </c>
      <c r="NX640">
        <v>777055</v>
      </c>
      <c r="OA640">
        <v>0.53</v>
      </c>
      <c r="OB640">
        <f t="shared" si="304"/>
        <v>0.53</v>
      </c>
      <c r="OM640">
        <v>777055</v>
      </c>
      <c r="OP640">
        <v>0.54</v>
      </c>
      <c r="OQ640">
        <f t="shared" si="305"/>
        <v>0.54</v>
      </c>
      <c r="PB640">
        <v>777055</v>
      </c>
      <c r="PE640">
        <v>0.55000000000000004</v>
      </c>
      <c r="PF640">
        <f t="shared" si="306"/>
        <v>0.55000000000000004</v>
      </c>
      <c r="PQ640">
        <v>777055</v>
      </c>
      <c r="PT640">
        <v>0.53</v>
      </c>
      <c r="PU640">
        <f t="shared" si="307"/>
        <v>0.53</v>
      </c>
      <c r="QF640">
        <v>777055</v>
      </c>
      <c r="QI640">
        <v>0.55000000000000004</v>
      </c>
      <c r="QJ640">
        <f t="shared" si="308"/>
        <v>0.55000000000000004</v>
      </c>
      <c r="QU640">
        <v>777055</v>
      </c>
      <c r="QX640">
        <v>0.54</v>
      </c>
      <c r="QY640">
        <f t="shared" si="309"/>
        <v>0.54</v>
      </c>
    </row>
    <row r="641" spans="12:467" x14ac:dyDescent="0.2">
      <c r="L641">
        <v>776689</v>
      </c>
      <c r="O641">
        <v>0.46</v>
      </c>
      <c r="P641">
        <f t="shared" si="279"/>
        <v>0.46</v>
      </c>
      <c r="AA641">
        <v>776689</v>
      </c>
      <c r="AD641">
        <v>0.38</v>
      </c>
      <c r="AE641">
        <f t="shared" si="280"/>
        <v>0.38</v>
      </c>
      <c r="AP641">
        <v>776689</v>
      </c>
      <c r="AS641">
        <v>0.23</v>
      </c>
      <c r="AT641">
        <f t="shared" si="281"/>
        <v>0.23</v>
      </c>
      <c r="BE641">
        <v>776689</v>
      </c>
      <c r="BH641">
        <v>0.42</v>
      </c>
      <c r="BI641">
        <f t="shared" si="282"/>
        <v>0.42</v>
      </c>
      <c r="BT641">
        <v>776689</v>
      </c>
      <c r="BW641">
        <v>0.39</v>
      </c>
      <c r="BX641">
        <f t="shared" si="283"/>
        <v>0.39</v>
      </c>
      <c r="CI641">
        <v>776689</v>
      </c>
      <c r="CL641">
        <v>0.47</v>
      </c>
      <c r="CM641">
        <f t="shared" si="284"/>
        <v>0.47</v>
      </c>
      <c r="CX641">
        <v>776689</v>
      </c>
      <c r="DA641">
        <v>0.5</v>
      </c>
      <c r="DB641">
        <f t="shared" si="285"/>
        <v>0.5</v>
      </c>
      <c r="DM641">
        <v>776689</v>
      </c>
      <c r="DP641">
        <v>0.49</v>
      </c>
      <c r="DQ641">
        <f t="shared" si="286"/>
        <v>0.49</v>
      </c>
      <c r="EB641">
        <v>776689</v>
      </c>
      <c r="EE641">
        <v>0.46</v>
      </c>
      <c r="EF641">
        <f t="shared" si="287"/>
        <v>0.46</v>
      </c>
      <c r="EQ641">
        <v>776689</v>
      </c>
      <c r="ET641">
        <v>0.46</v>
      </c>
      <c r="EU641">
        <f t="shared" si="288"/>
        <v>0.46</v>
      </c>
      <c r="FF641">
        <v>776689</v>
      </c>
      <c r="FI641">
        <v>0.47</v>
      </c>
      <c r="FJ641">
        <f t="shared" si="289"/>
        <v>0.47</v>
      </c>
      <c r="FU641">
        <v>776689</v>
      </c>
      <c r="FX641">
        <v>0.5</v>
      </c>
      <c r="FY641">
        <f t="shared" si="290"/>
        <v>0.5</v>
      </c>
      <c r="GJ641">
        <v>776689</v>
      </c>
      <c r="GM641">
        <v>0.48</v>
      </c>
      <c r="GN641">
        <f t="shared" si="291"/>
        <v>0.48</v>
      </c>
      <c r="GY641">
        <v>776689</v>
      </c>
      <c r="HB641">
        <v>0.51</v>
      </c>
      <c r="HC641">
        <f t="shared" si="292"/>
        <v>0.51</v>
      </c>
      <c r="HN641">
        <v>776689</v>
      </c>
      <c r="HQ641">
        <v>0.45</v>
      </c>
      <c r="HR641">
        <f t="shared" si="293"/>
        <v>0.45</v>
      </c>
      <c r="ID641">
        <v>777057</v>
      </c>
      <c r="IG641">
        <v>0.51</v>
      </c>
      <c r="IH641">
        <f t="shared" si="294"/>
        <v>0.51</v>
      </c>
      <c r="IS641">
        <v>777057</v>
      </c>
      <c r="IV641">
        <v>0.5</v>
      </c>
      <c r="IW641">
        <f t="shared" si="295"/>
        <v>0.5</v>
      </c>
      <c r="JH641">
        <v>777057</v>
      </c>
      <c r="JK641">
        <v>0.55000000000000004</v>
      </c>
      <c r="JL641">
        <f t="shared" si="296"/>
        <v>0.55000000000000004</v>
      </c>
      <c r="JW641">
        <v>777057</v>
      </c>
      <c r="JZ641">
        <v>0.51</v>
      </c>
      <c r="KA641">
        <f t="shared" si="297"/>
        <v>0.51</v>
      </c>
      <c r="KL641">
        <v>777057</v>
      </c>
      <c r="KO641">
        <v>0.55000000000000004</v>
      </c>
      <c r="KP641">
        <f t="shared" si="298"/>
        <v>0.55000000000000004</v>
      </c>
      <c r="LA641">
        <v>777057</v>
      </c>
      <c r="LD641">
        <v>0.52</v>
      </c>
      <c r="LE641">
        <f t="shared" si="299"/>
        <v>0.52</v>
      </c>
      <c r="LP641">
        <v>777057</v>
      </c>
      <c r="LS641">
        <v>0.52</v>
      </c>
      <c r="LT641">
        <f t="shared" si="300"/>
        <v>0.52</v>
      </c>
      <c r="ME641">
        <v>777057</v>
      </c>
      <c r="MH641">
        <v>0.53</v>
      </c>
      <c r="MI641">
        <f t="shared" si="301"/>
        <v>0.53</v>
      </c>
      <c r="MT641">
        <v>777057</v>
      </c>
      <c r="MW641">
        <v>0.52</v>
      </c>
      <c r="MX641">
        <f t="shared" si="302"/>
        <v>0.52</v>
      </c>
      <c r="NI641">
        <v>777057</v>
      </c>
      <c r="NL641">
        <v>0.52</v>
      </c>
      <c r="NM641">
        <f t="shared" si="303"/>
        <v>0.52</v>
      </c>
      <c r="NX641">
        <v>777057</v>
      </c>
      <c r="OA641">
        <v>0.55000000000000004</v>
      </c>
      <c r="OB641">
        <f t="shared" si="304"/>
        <v>0.55000000000000004</v>
      </c>
      <c r="OM641">
        <v>777057</v>
      </c>
      <c r="OP641">
        <v>0.51</v>
      </c>
      <c r="OQ641">
        <f t="shared" si="305"/>
        <v>0.51</v>
      </c>
      <c r="PB641">
        <v>777057</v>
      </c>
      <c r="PE641">
        <v>0.51</v>
      </c>
      <c r="PF641">
        <f t="shared" si="306"/>
        <v>0.51</v>
      </c>
      <c r="PQ641">
        <v>777057</v>
      </c>
      <c r="PT641">
        <v>0.52</v>
      </c>
      <c r="PU641">
        <f t="shared" si="307"/>
        <v>0.52</v>
      </c>
      <c r="QF641">
        <v>777057</v>
      </c>
      <c r="QI641">
        <v>0.49</v>
      </c>
      <c r="QJ641">
        <f t="shared" si="308"/>
        <v>0.49</v>
      </c>
      <c r="QU641">
        <v>777057</v>
      </c>
      <c r="QX641">
        <v>0.51</v>
      </c>
      <c r="QY641">
        <f t="shared" si="309"/>
        <v>0.51</v>
      </c>
    </row>
    <row r="642" spans="12:467" x14ac:dyDescent="0.2">
      <c r="L642">
        <v>776690</v>
      </c>
      <c r="O642">
        <v>0.53</v>
      </c>
      <c r="P642">
        <f t="shared" si="279"/>
        <v>0.53</v>
      </c>
      <c r="AA642">
        <v>776690</v>
      </c>
      <c r="AD642">
        <v>0.53</v>
      </c>
      <c r="AE642">
        <f t="shared" si="280"/>
        <v>0.53</v>
      </c>
      <c r="AP642">
        <v>776690</v>
      </c>
      <c r="AS642">
        <v>0.49</v>
      </c>
      <c r="AT642">
        <f t="shared" si="281"/>
        <v>0.49</v>
      </c>
      <c r="BE642">
        <v>776690</v>
      </c>
      <c r="BH642">
        <v>0.42</v>
      </c>
      <c r="BI642">
        <f t="shared" si="282"/>
        <v>0.42</v>
      </c>
      <c r="BT642">
        <v>776690</v>
      </c>
      <c r="BW642">
        <v>0.43</v>
      </c>
      <c r="BX642">
        <f t="shared" si="283"/>
        <v>0.43</v>
      </c>
      <c r="CI642">
        <v>776690</v>
      </c>
      <c r="CL642">
        <v>0.51</v>
      </c>
      <c r="CM642">
        <f t="shared" si="284"/>
        <v>0.51</v>
      </c>
      <c r="CX642">
        <v>776690</v>
      </c>
      <c r="DA642">
        <v>0.51</v>
      </c>
      <c r="DB642">
        <f t="shared" si="285"/>
        <v>0.51</v>
      </c>
      <c r="DM642">
        <v>776690</v>
      </c>
      <c r="DP642">
        <v>0.51</v>
      </c>
      <c r="DQ642">
        <f t="shared" si="286"/>
        <v>0.51</v>
      </c>
      <c r="EB642">
        <v>776690</v>
      </c>
      <c r="EE642">
        <v>0.51</v>
      </c>
      <c r="EF642">
        <f t="shared" si="287"/>
        <v>0.51</v>
      </c>
      <c r="EQ642">
        <v>776690</v>
      </c>
      <c r="ET642">
        <v>0.51</v>
      </c>
      <c r="EU642">
        <f t="shared" si="288"/>
        <v>0.51</v>
      </c>
      <c r="FF642">
        <v>776690</v>
      </c>
      <c r="FI642">
        <v>0.52</v>
      </c>
      <c r="FJ642">
        <f t="shared" si="289"/>
        <v>0.52</v>
      </c>
      <c r="FU642">
        <v>776690</v>
      </c>
      <c r="FX642">
        <v>0.5</v>
      </c>
      <c r="FY642">
        <f t="shared" si="290"/>
        <v>0.5</v>
      </c>
      <c r="GJ642">
        <v>776690</v>
      </c>
      <c r="GM642">
        <v>0.5</v>
      </c>
      <c r="GN642">
        <f t="shared" si="291"/>
        <v>0.5</v>
      </c>
      <c r="GY642">
        <v>776690</v>
      </c>
      <c r="HB642">
        <v>0.54</v>
      </c>
      <c r="HC642">
        <f t="shared" si="292"/>
        <v>0.54</v>
      </c>
      <c r="HN642">
        <v>776690</v>
      </c>
      <c r="HQ642">
        <v>0.39</v>
      </c>
      <c r="HR642">
        <f t="shared" si="293"/>
        <v>0.39</v>
      </c>
      <c r="ID642">
        <v>777060</v>
      </c>
      <c r="IG642">
        <v>0.53</v>
      </c>
      <c r="IH642">
        <f t="shared" si="294"/>
        <v>0.53</v>
      </c>
      <c r="IS642">
        <v>777060</v>
      </c>
      <c r="IV642">
        <v>0.52</v>
      </c>
      <c r="IW642">
        <f t="shared" si="295"/>
        <v>0.52</v>
      </c>
      <c r="JH642">
        <v>777060</v>
      </c>
      <c r="JK642">
        <v>0.54</v>
      </c>
      <c r="JL642">
        <f t="shared" si="296"/>
        <v>0.54</v>
      </c>
      <c r="JW642">
        <v>777060</v>
      </c>
      <c r="JZ642">
        <v>0.56000000000000005</v>
      </c>
      <c r="KA642">
        <f t="shared" si="297"/>
        <v>0.56000000000000005</v>
      </c>
      <c r="KL642">
        <v>777060</v>
      </c>
      <c r="KO642">
        <v>0.52</v>
      </c>
      <c r="KP642">
        <f t="shared" si="298"/>
        <v>0.52</v>
      </c>
      <c r="LA642">
        <v>777060</v>
      </c>
      <c r="LD642">
        <v>0.51</v>
      </c>
      <c r="LE642">
        <f t="shared" si="299"/>
        <v>0.51</v>
      </c>
      <c r="LP642">
        <v>777060</v>
      </c>
      <c r="LS642">
        <v>0.53</v>
      </c>
      <c r="LT642">
        <f t="shared" si="300"/>
        <v>0.53</v>
      </c>
      <c r="ME642">
        <v>777060</v>
      </c>
      <c r="MH642">
        <v>0.48</v>
      </c>
      <c r="MI642">
        <f t="shared" si="301"/>
        <v>0.48</v>
      </c>
      <c r="MT642">
        <v>777060</v>
      </c>
      <c r="MW642">
        <v>0.51</v>
      </c>
      <c r="MX642">
        <f t="shared" si="302"/>
        <v>0.51</v>
      </c>
      <c r="NI642">
        <v>777060</v>
      </c>
      <c r="NL642">
        <v>0.52</v>
      </c>
      <c r="NM642">
        <f t="shared" si="303"/>
        <v>0.52</v>
      </c>
      <c r="NX642">
        <v>777060</v>
      </c>
      <c r="OA642">
        <v>0.48</v>
      </c>
      <c r="OB642">
        <f t="shared" si="304"/>
        <v>0.48</v>
      </c>
      <c r="OM642">
        <v>777060</v>
      </c>
      <c r="OP642">
        <v>0.52</v>
      </c>
      <c r="OQ642">
        <f t="shared" si="305"/>
        <v>0.52</v>
      </c>
      <c r="PB642">
        <v>777060</v>
      </c>
      <c r="PE642">
        <v>0.5</v>
      </c>
      <c r="PF642">
        <f t="shared" si="306"/>
        <v>0.5</v>
      </c>
      <c r="PQ642">
        <v>777060</v>
      </c>
      <c r="PT642">
        <v>0.55000000000000004</v>
      </c>
      <c r="PU642">
        <f t="shared" si="307"/>
        <v>0.55000000000000004</v>
      </c>
      <c r="QF642">
        <v>777060</v>
      </c>
      <c r="QI642">
        <v>0.52</v>
      </c>
      <c r="QJ642">
        <f t="shared" si="308"/>
        <v>0.52</v>
      </c>
      <c r="QU642">
        <v>777060</v>
      </c>
      <c r="QX642">
        <v>0.52</v>
      </c>
      <c r="QY642">
        <f t="shared" si="309"/>
        <v>0.52</v>
      </c>
    </row>
    <row r="643" spans="12:467" x14ac:dyDescent="0.2">
      <c r="L643">
        <v>776694</v>
      </c>
      <c r="O643">
        <v>0.5</v>
      </c>
      <c r="P643">
        <f t="shared" ref="P643:P706" si="310">IF(O643=0,0.1,IF(O643=1,0.9,O643))</f>
        <v>0.5</v>
      </c>
      <c r="AA643">
        <v>776694</v>
      </c>
      <c r="AD643">
        <v>0.57999999999999996</v>
      </c>
      <c r="AE643">
        <f t="shared" ref="AE643:AE706" si="311">IF(AD643=0,0.1,IF(AD643=1,0.9,AD643))</f>
        <v>0.57999999999999996</v>
      </c>
      <c r="AP643">
        <v>776694</v>
      </c>
      <c r="AS643">
        <v>0.59</v>
      </c>
      <c r="AT643">
        <f t="shared" ref="AT643:AT706" si="312">IF(AS643=0,0.1,IF(AS643=1,0.9,AS643))</f>
        <v>0.59</v>
      </c>
      <c r="BE643">
        <v>776694</v>
      </c>
      <c r="BH643">
        <v>0.67</v>
      </c>
      <c r="BI643">
        <f t="shared" ref="BI643:BI706" si="313">IF(BH643=0,0.1,IF(BH643=1,0.9,BH643))</f>
        <v>0.67</v>
      </c>
      <c r="BT643">
        <v>776694</v>
      </c>
      <c r="BW643">
        <v>0.72</v>
      </c>
      <c r="BX643">
        <f t="shared" ref="BX643:BX706" si="314">IF(BW643=0,0.1,IF(BW643=1,0.9,BW643))</f>
        <v>0.72</v>
      </c>
      <c r="CI643">
        <v>776694</v>
      </c>
      <c r="CL643">
        <v>0.5</v>
      </c>
      <c r="CM643">
        <f t="shared" ref="CM643:CM706" si="315">IF(CL643=0,0.1,IF(CL643=1,0.9,CL643))</f>
        <v>0.5</v>
      </c>
      <c r="CX643">
        <v>776694</v>
      </c>
      <c r="DA643">
        <v>0.51</v>
      </c>
      <c r="DB643">
        <f t="shared" ref="DB643:DB706" si="316">IF(DA643=0,0.1,IF(DA643=1,0.9,DA643))</f>
        <v>0.51</v>
      </c>
      <c r="DM643">
        <v>776694</v>
      </c>
      <c r="DP643">
        <v>0.51</v>
      </c>
      <c r="DQ643">
        <f t="shared" ref="DQ643:DQ706" si="317">IF(DP643=0,0.1,IF(DP643=1,0.9,DP643))</f>
        <v>0.51</v>
      </c>
      <c r="EB643">
        <v>776694</v>
      </c>
      <c r="EE643">
        <v>0.52</v>
      </c>
      <c r="EF643">
        <f t="shared" ref="EF643:EF706" si="318">IF(EE643=0,0.1,IF(EE643=1,0.9,EE643))</f>
        <v>0.52</v>
      </c>
      <c r="EQ643">
        <v>776694</v>
      </c>
      <c r="ET643">
        <v>0.52</v>
      </c>
      <c r="EU643">
        <f t="shared" ref="EU643:EU706" si="319">IF(ET643=0,0.1,IF(ET643=1,0.9,ET643))</f>
        <v>0.52</v>
      </c>
      <c r="FF643">
        <v>776694</v>
      </c>
      <c r="FI643">
        <v>0.5</v>
      </c>
      <c r="FJ643">
        <f t="shared" ref="FJ643:FJ706" si="320">IF(FI643=0,0.1,IF(FI643=1,0.9,FI643))</f>
        <v>0.5</v>
      </c>
      <c r="FU643">
        <v>776694</v>
      </c>
      <c r="FX643">
        <v>0.5</v>
      </c>
      <c r="FY643">
        <f t="shared" ref="FY643:FY706" si="321">IF(FX643=0,0.1,IF(FX643=1,0.9,FX643))</f>
        <v>0.5</v>
      </c>
      <c r="GJ643">
        <v>776694</v>
      </c>
      <c r="GM643">
        <v>0.5</v>
      </c>
      <c r="GN643">
        <f t="shared" ref="GN643:GN706" si="322">IF(GM643=0,0.1,IF(GM643=1,0.9,GM643))</f>
        <v>0.5</v>
      </c>
      <c r="GY643">
        <v>776694</v>
      </c>
      <c r="HB643">
        <v>0.52</v>
      </c>
      <c r="HC643">
        <f t="shared" ref="HC643:HC706" si="323">IF(HB643=0,0.1,IF(HB643=1,0.9,HB643))</f>
        <v>0.52</v>
      </c>
      <c r="HN643">
        <v>776694</v>
      </c>
      <c r="HQ643">
        <v>0.47</v>
      </c>
      <c r="HR643">
        <f t="shared" ref="HR643:HR706" si="324">IF(HQ643=0,0.1,IF(HQ643=1,0.9,HQ643))</f>
        <v>0.47</v>
      </c>
      <c r="ID643">
        <v>777062</v>
      </c>
      <c r="IG643">
        <v>0.5</v>
      </c>
      <c r="IH643">
        <f t="shared" ref="IH643:IH706" si="325">IF(IG643=0,0.1,IF(IG643=1,0.9,IG643))</f>
        <v>0.5</v>
      </c>
      <c r="IS643">
        <v>777062</v>
      </c>
      <c r="IV643">
        <v>0.52</v>
      </c>
      <c r="IW643">
        <f t="shared" ref="IW643:IW706" si="326">IF(IV643=0,0.1,IF(IV643=1,0.9,IV643))</f>
        <v>0.52</v>
      </c>
      <c r="JH643">
        <v>777062</v>
      </c>
      <c r="JK643">
        <v>0.49</v>
      </c>
      <c r="JL643">
        <f t="shared" ref="JL643:JL706" si="327">IF(JK643=0,0.1,IF(JK643=1,0.9,JK643))</f>
        <v>0.49</v>
      </c>
      <c r="JW643">
        <v>777062</v>
      </c>
      <c r="JZ643">
        <v>0.49</v>
      </c>
      <c r="KA643">
        <f t="shared" ref="KA643:KA706" si="328">IF(JZ643=0,0.1,IF(JZ643=1,0.9,JZ643))</f>
        <v>0.49</v>
      </c>
      <c r="KL643">
        <v>777062</v>
      </c>
      <c r="KO643">
        <v>0.42</v>
      </c>
      <c r="KP643">
        <f t="shared" ref="KP643:KP706" si="329">IF(KO643=0,0.1,IF(KO643=1,0.9,KO643))</f>
        <v>0.42</v>
      </c>
      <c r="LA643">
        <v>777062</v>
      </c>
      <c r="LD643">
        <v>0.51</v>
      </c>
      <c r="LE643">
        <f t="shared" ref="LE643:LE706" si="330">IF(LD643=0,0.1,IF(LD643=1,0.9,LD643))</f>
        <v>0.51</v>
      </c>
      <c r="LP643">
        <v>777062</v>
      </c>
      <c r="LS643">
        <v>0.53</v>
      </c>
      <c r="LT643">
        <f t="shared" ref="LT643:LT706" si="331">IF(LS643=0,0.1,IF(LS643=1,0.9,LS643))</f>
        <v>0.53</v>
      </c>
      <c r="ME643">
        <v>777062</v>
      </c>
      <c r="MH643">
        <v>0.47</v>
      </c>
      <c r="MI643">
        <f t="shared" ref="MI643:MI706" si="332">IF(MH643=0,0.1,IF(MH643=1,0.9,MH643))</f>
        <v>0.47</v>
      </c>
      <c r="MT643">
        <v>777062</v>
      </c>
      <c r="MW643">
        <v>0.52</v>
      </c>
      <c r="MX643">
        <f t="shared" ref="MX643:MX706" si="333">IF(MW643=0,0.1,IF(MW643=1,0.9,MW643))</f>
        <v>0.52</v>
      </c>
      <c r="NI643">
        <v>777062</v>
      </c>
      <c r="NL643">
        <v>0.52</v>
      </c>
      <c r="NM643">
        <f t="shared" ref="NM643:NM706" si="334">IF(NL643=0,0.1,IF(NL643=1,0.9,NL643))</f>
        <v>0.52</v>
      </c>
      <c r="NX643">
        <v>777062</v>
      </c>
      <c r="OA643">
        <v>0.51</v>
      </c>
      <c r="OB643">
        <f t="shared" ref="OB643:OB706" si="335">IF(OA643=0,0.1,IF(OA643=1,0.9,OA643))</f>
        <v>0.51</v>
      </c>
      <c r="OM643">
        <v>777062</v>
      </c>
      <c r="OP643">
        <v>0.53</v>
      </c>
      <c r="OQ643">
        <f t="shared" ref="OQ643:OQ706" si="336">IF(OP643=0,0.1,IF(OP643=1,0.9,OP643))</f>
        <v>0.53</v>
      </c>
      <c r="PB643">
        <v>777062</v>
      </c>
      <c r="PE643">
        <v>0.53</v>
      </c>
      <c r="PF643">
        <f t="shared" ref="PF643:PF706" si="337">IF(PE643=0,0.1,IF(PE643=1,0.9,PE643))</f>
        <v>0.53</v>
      </c>
      <c r="PQ643">
        <v>777062</v>
      </c>
      <c r="PT643">
        <v>0.53</v>
      </c>
      <c r="PU643">
        <f t="shared" ref="PU643:PU706" si="338">IF(PT643=0,0.1,IF(PT643=1,0.9,PT643))</f>
        <v>0.53</v>
      </c>
      <c r="QF643">
        <v>777062</v>
      </c>
      <c r="QI643">
        <v>0.53</v>
      </c>
      <c r="QJ643">
        <f t="shared" ref="QJ643:QJ706" si="339">IF(QI643=0,0.1,IF(QI643=1,0.9,QI643))</f>
        <v>0.53</v>
      </c>
      <c r="QU643">
        <v>777062</v>
      </c>
      <c r="QX643">
        <v>0.53</v>
      </c>
      <c r="QY643">
        <f t="shared" ref="QY643:QY706" si="340">IF(QX643=0,0.1,IF(QX643=1,0.9,QX643))</f>
        <v>0.53</v>
      </c>
    </row>
    <row r="644" spans="12:467" x14ac:dyDescent="0.2">
      <c r="L644">
        <v>776695</v>
      </c>
      <c r="O644">
        <v>0.48</v>
      </c>
      <c r="P644">
        <f t="shared" si="310"/>
        <v>0.48</v>
      </c>
      <c r="AA644">
        <v>776695</v>
      </c>
      <c r="AD644">
        <v>0.38</v>
      </c>
      <c r="AE644">
        <f t="shared" si="311"/>
        <v>0.38</v>
      </c>
      <c r="AP644">
        <v>776695</v>
      </c>
      <c r="AS644">
        <v>0.52</v>
      </c>
      <c r="AT644">
        <f t="shared" si="312"/>
        <v>0.52</v>
      </c>
      <c r="BE644">
        <v>776695</v>
      </c>
      <c r="BH644">
        <v>0.5</v>
      </c>
      <c r="BI644">
        <f t="shared" si="313"/>
        <v>0.5</v>
      </c>
      <c r="BT644">
        <v>776695</v>
      </c>
      <c r="BW644">
        <v>0.41</v>
      </c>
      <c r="BX644">
        <f t="shared" si="314"/>
        <v>0.41</v>
      </c>
      <c r="CI644">
        <v>776695</v>
      </c>
      <c r="CL644">
        <v>0.49</v>
      </c>
      <c r="CM644">
        <f t="shared" si="315"/>
        <v>0.49</v>
      </c>
      <c r="CX644">
        <v>776695</v>
      </c>
      <c r="DA644">
        <v>0.51</v>
      </c>
      <c r="DB644">
        <f t="shared" si="316"/>
        <v>0.51</v>
      </c>
      <c r="DM644">
        <v>776695</v>
      </c>
      <c r="DP644">
        <v>0.52</v>
      </c>
      <c r="DQ644">
        <f t="shared" si="317"/>
        <v>0.52</v>
      </c>
      <c r="EB644">
        <v>776695</v>
      </c>
      <c r="EE644">
        <v>0.5</v>
      </c>
      <c r="EF644">
        <f t="shared" si="318"/>
        <v>0.5</v>
      </c>
      <c r="EQ644">
        <v>776695</v>
      </c>
      <c r="ET644">
        <v>0.5</v>
      </c>
      <c r="EU644">
        <f t="shared" si="319"/>
        <v>0.5</v>
      </c>
      <c r="FF644">
        <v>776695</v>
      </c>
      <c r="FI644">
        <v>0.52</v>
      </c>
      <c r="FJ644">
        <f t="shared" si="320"/>
        <v>0.52</v>
      </c>
      <c r="FU644">
        <v>776695</v>
      </c>
      <c r="FX644">
        <v>0.49</v>
      </c>
      <c r="FY644">
        <f t="shared" si="321"/>
        <v>0.49</v>
      </c>
      <c r="GJ644">
        <v>776695</v>
      </c>
      <c r="GM644">
        <v>0.47</v>
      </c>
      <c r="GN644">
        <f t="shared" si="322"/>
        <v>0.47</v>
      </c>
      <c r="GY644">
        <v>776695</v>
      </c>
      <c r="HB644">
        <v>0.48</v>
      </c>
      <c r="HC644">
        <f t="shared" si="323"/>
        <v>0.48</v>
      </c>
      <c r="HN644">
        <v>776695</v>
      </c>
      <c r="HQ644">
        <v>0.46</v>
      </c>
      <c r="HR644">
        <f t="shared" si="324"/>
        <v>0.46</v>
      </c>
      <c r="ID644">
        <v>777064</v>
      </c>
      <c r="IG644">
        <v>0.46</v>
      </c>
      <c r="IH644">
        <f t="shared" si="325"/>
        <v>0.46</v>
      </c>
      <c r="IS644">
        <v>777064</v>
      </c>
      <c r="IV644">
        <v>0.46</v>
      </c>
      <c r="IW644">
        <f t="shared" si="326"/>
        <v>0.46</v>
      </c>
      <c r="JH644">
        <v>777064</v>
      </c>
      <c r="JK644">
        <v>0.46</v>
      </c>
      <c r="JL644">
        <f t="shared" si="327"/>
        <v>0.46</v>
      </c>
      <c r="JW644">
        <v>777064</v>
      </c>
      <c r="JZ644">
        <v>0.44</v>
      </c>
      <c r="KA644">
        <f t="shared" si="328"/>
        <v>0.44</v>
      </c>
      <c r="KL644">
        <v>777064</v>
      </c>
      <c r="KO644">
        <v>0.43</v>
      </c>
      <c r="KP644">
        <f t="shared" si="329"/>
        <v>0.43</v>
      </c>
      <c r="LA644">
        <v>777064</v>
      </c>
      <c r="LD644">
        <v>0.43</v>
      </c>
      <c r="LE644">
        <f t="shared" si="330"/>
        <v>0.43</v>
      </c>
      <c r="LP644">
        <v>777064</v>
      </c>
      <c r="LS644">
        <v>0.46</v>
      </c>
      <c r="LT644">
        <f t="shared" si="331"/>
        <v>0.46</v>
      </c>
      <c r="ME644">
        <v>777064</v>
      </c>
      <c r="MH644">
        <v>0.45</v>
      </c>
      <c r="MI644">
        <f t="shared" si="332"/>
        <v>0.45</v>
      </c>
      <c r="MT644">
        <v>777064</v>
      </c>
      <c r="MW644">
        <v>0.53</v>
      </c>
      <c r="MX644">
        <f t="shared" si="333"/>
        <v>0.53</v>
      </c>
      <c r="NI644">
        <v>777064</v>
      </c>
      <c r="NL644">
        <v>0.45</v>
      </c>
      <c r="NM644">
        <f t="shared" si="334"/>
        <v>0.45</v>
      </c>
      <c r="NX644">
        <v>777064</v>
      </c>
      <c r="OA644">
        <v>0.46</v>
      </c>
      <c r="OB644">
        <f t="shared" si="335"/>
        <v>0.46</v>
      </c>
      <c r="OM644">
        <v>777064</v>
      </c>
      <c r="OP644">
        <v>0.45</v>
      </c>
      <c r="OQ644">
        <f t="shared" si="336"/>
        <v>0.45</v>
      </c>
      <c r="PB644">
        <v>777064</v>
      </c>
      <c r="PE644">
        <v>0.47</v>
      </c>
      <c r="PF644">
        <f t="shared" si="337"/>
        <v>0.47</v>
      </c>
      <c r="PQ644">
        <v>777064</v>
      </c>
      <c r="PT644">
        <v>0.44</v>
      </c>
      <c r="PU644">
        <f t="shared" si="338"/>
        <v>0.44</v>
      </c>
      <c r="QF644">
        <v>777064</v>
      </c>
      <c r="QI644">
        <v>0.48</v>
      </c>
      <c r="QJ644">
        <f t="shared" si="339"/>
        <v>0.48</v>
      </c>
      <c r="QU644">
        <v>777064</v>
      </c>
      <c r="QX644">
        <v>0.45</v>
      </c>
      <c r="QY644">
        <f t="shared" si="340"/>
        <v>0.45</v>
      </c>
    </row>
    <row r="645" spans="12:467" x14ac:dyDescent="0.2">
      <c r="L645">
        <v>777459</v>
      </c>
      <c r="O645">
        <v>0.51</v>
      </c>
      <c r="P645">
        <f t="shared" si="310"/>
        <v>0.51</v>
      </c>
      <c r="AA645">
        <v>777459</v>
      </c>
      <c r="AD645">
        <v>0.5</v>
      </c>
      <c r="AE645">
        <f t="shared" si="311"/>
        <v>0.5</v>
      </c>
      <c r="AP645">
        <v>777459</v>
      </c>
      <c r="AS645">
        <v>0.52</v>
      </c>
      <c r="AT645">
        <f t="shared" si="312"/>
        <v>0.52</v>
      </c>
      <c r="BE645">
        <v>777459</v>
      </c>
      <c r="BH645">
        <v>0.46</v>
      </c>
      <c r="BI645">
        <f t="shared" si="313"/>
        <v>0.46</v>
      </c>
      <c r="BT645">
        <v>777459</v>
      </c>
      <c r="BW645">
        <v>0.56999999999999995</v>
      </c>
      <c r="BX645">
        <f t="shared" si="314"/>
        <v>0.56999999999999995</v>
      </c>
      <c r="CI645">
        <v>777459</v>
      </c>
      <c r="CL645">
        <v>0.53</v>
      </c>
      <c r="CM645">
        <f t="shared" si="315"/>
        <v>0.53</v>
      </c>
      <c r="CX645">
        <v>777459</v>
      </c>
      <c r="DA645">
        <v>0.52</v>
      </c>
      <c r="DB645">
        <f t="shared" si="316"/>
        <v>0.52</v>
      </c>
      <c r="DM645">
        <v>777459</v>
      </c>
      <c r="DP645">
        <v>0.52</v>
      </c>
      <c r="DQ645">
        <f t="shared" si="317"/>
        <v>0.52</v>
      </c>
      <c r="EB645">
        <v>777459</v>
      </c>
      <c r="EE645">
        <v>0.51</v>
      </c>
      <c r="EF645">
        <f t="shared" si="318"/>
        <v>0.51</v>
      </c>
      <c r="EQ645">
        <v>777459</v>
      </c>
      <c r="ET645">
        <v>0.51</v>
      </c>
      <c r="EU645">
        <f t="shared" si="319"/>
        <v>0.51</v>
      </c>
      <c r="FF645">
        <v>777459</v>
      </c>
      <c r="FI645">
        <v>0.52</v>
      </c>
      <c r="FJ645">
        <f t="shared" si="320"/>
        <v>0.52</v>
      </c>
      <c r="FU645">
        <v>777459</v>
      </c>
      <c r="FX645">
        <v>0.5</v>
      </c>
      <c r="FY645">
        <f t="shared" si="321"/>
        <v>0.5</v>
      </c>
      <c r="GJ645">
        <v>777459</v>
      </c>
      <c r="GM645">
        <v>0.5</v>
      </c>
      <c r="GN645">
        <f t="shared" si="322"/>
        <v>0.5</v>
      </c>
      <c r="GY645">
        <v>777459</v>
      </c>
      <c r="HB645">
        <v>0.53</v>
      </c>
      <c r="HC645">
        <f t="shared" si="323"/>
        <v>0.53</v>
      </c>
      <c r="HN645">
        <v>777459</v>
      </c>
      <c r="HQ645">
        <v>0.59</v>
      </c>
      <c r="HR645">
        <f t="shared" si="324"/>
        <v>0.59</v>
      </c>
      <c r="ID645">
        <v>777065</v>
      </c>
      <c r="IG645">
        <v>0.56000000000000005</v>
      </c>
      <c r="IH645">
        <f t="shared" si="325"/>
        <v>0.56000000000000005</v>
      </c>
      <c r="IS645">
        <v>777065</v>
      </c>
      <c r="IV645">
        <v>0.56999999999999995</v>
      </c>
      <c r="IW645">
        <f t="shared" si="326"/>
        <v>0.56999999999999995</v>
      </c>
      <c r="JH645">
        <v>777065</v>
      </c>
      <c r="JK645">
        <v>0.57999999999999996</v>
      </c>
      <c r="JL645">
        <f t="shared" si="327"/>
        <v>0.57999999999999996</v>
      </c>
      <c r="JW645">
        <v>777065</v>
      </c>
      <c r="JZ645">
        <v>0.55000000000000004</v>
      </c>
      <c r="KA645">
        <f t="shared" si="328"/>
        <v>0.55000000000000004</v>
      </c>
      <c r="KL645">
        <v>777065</v>
      </c>
      <c r="KO645">
        <v>0.61</v>
      </c>
      <c r="KP645">
        <f t="shared" si="329"/>
        <v>0.61</v>
      </c>
      <c r="LA645">
        <v>777065</v>
      </c>
      <c r="LD645">
        <v>0.55000000000000004</v>
      </c>
      <c r="LE645">
        <f t="shared" si="330"/>
        <v>0.55000000000000004</v>
      </c>
      <c r="LP645">
        <v>777065</v>
      </c>
      <c r="LS645">
        <v>0.54</v>
      </c>
      <c r="LT645">
        <f t="shared" si="331"/>
        <v>0.54</v>
      </c>
      <c r="ME645">
        <v>777065</v>
      </c>
      <c r="MH645">
        <v>0.61</v>
      </c>
      <c r="MI645">
        <f t="shared" si="332"/>
        <v>0.61</v>
      </c>
      <c r="MT645">
        <v>777065</v>
      </c>
      <c r="MW645">
        <v>0.69</v>
      </c>
      <c r="MX645">
        <f t="shared" si="333"/>
        <v>0.69</v>
      </c>
      <c r="NI645">
        <v>777065</v>
      </c>
      <c r="NL645">
        <v>0.54</v>
      </c>
      <c r="NM645">
        <f t="shared" si="334"/>
        <v>0.54</v>
      </c>
      <c r="NX645">
        <v>777065</v>
      </c>
      <c r="OA645">
        <v>0.55000000000000004</v>
      </c>
      <c r="OB645">
        <f t="shared" si="335"/>
        <v>0.55000000000000004</v>
      </c>
      <c r="OM645">
        <v>777065</v>
      </c>
      <c r="OP645">
        <v>0.55000000000000004</v>
      </c>
      <c r="OQ645">
        <f t="shared" si="336"/>
        <v>0.55000000000000004</v>
      </c>
      <c r="PB645">
        <v>777065</v>
      </c>
      <c r="PE645">
        <v>0.59</v>
      </c>
      <c r="PF645">
        <f t="shared" si="337"/>
        <v>0.59</v>
      </c>
      <c r="PQ645">
        <v>777065</v>
      </c>
      <c r="PT645">
        <v>0.54</v>
      </c>
      <c r="PU645">
        <f t="shared" si="338"/>
        <v>0.54</v>
      </c>
      <c r="QF645">
        <v>777065</v>
      </c>
      <c r="QI645">
        <v>0.53</v>
      </c>
      <c r="QJ645">
        <f t="shared" si="339"/>
        <v>0.53</v>
      </c>
      <c r="QU645">
        <v>777065</v>
      </c>
      <c r="QX645">
        <v>0.56000000000000005</v>
      </c>
      <c r="QY645">
        <f t="shared" si="340"/>
        <v>0.56000000000000005</v>
      </c>
    </row>
    <row r="646" spans="12:467" x14ac:dyDescent="0.2">
      <c r="L646">
        <v>776668</v>
      </c>
      <c r="O646">
        <v>0.39</v>
      </c>
      <c r="P646">
        <f t="shared" si="310"/>
        <v>0.39</v>
      </c>
      <c r="AA646">
        <v>776668</v>
      </c>
      <c r="AD646">
        <v>0.48</v>
      </c>
      <c r="AE646">
        <f t="shared" si="311"/>
        <v>0.48</v>
      </c>
      <c r="AP646">
        <v>776668</v>
      </c>
      <c r="AS646">
        <v>0.61</v>
      </c>
      <c r="AT646">
        <f t="shared" si="312"/>
        <v>0.61</v>
      </c>
      <c r="BE646">
        <v>776668</v>
      </c>
      <c r="BH646">
        <v>0.57999999999999996</v>
      </c>
      <c r="BI646">
        <f t="shared" si="313"/>
        <v>0.57999999999999996</v>
      </c>
      <c r="BT646">
        <v>776668</v>
      </c>
      <c r="BW646">
        <v>0.5</v>
      </c>
      <c r="BX646">
        <f t="shared" si="314"/>
        <v>0.5</v>
      </c>
      <c r="CI646">
        <v>776668</v>
      </c>
      <c r="CL646">
        <v>0.39</v>
      </c>
      <c r="CM646">
        <f t="shared" si="315"/>
        <v>0.39</v>
      </c>
      <c r="CX646">
        <v>776668</v>
      </c>
      <c r="DA646">
        <v>0.4</v>
      </c>
      <c r="DB646">
        <f t="shared" si="316"/>
        <v>0.4</v>
      </c>
      <c r="DM646">
        <v>776668</v>
      </c>
      <c r="DP646">
        <v>0.4</v>
      </c>
      <c r="DQ646">
        <f t="shared" si="317"/>
        <v>0.4</v>
      </c>
      <c r="EB646">
        <v>776668</v>
      </c>
      <c r="EE646">
        <v>0.41</v>
      </c>
      <c r="EF646">
        <f t="shared" si="318"/>
        <v>0.41</v>
      </c>
      <c r="EQ646">
        <v>776668</v>
      </c>
      <c r="ET646">
        <v>0.41</v>
      </c>
      <c r="EU646">
        <f t="shared" si="319"/>
        <v>0.41</v>
      </c>
      <c r="FF646">
        <v>776668</v>
      </c>
      <c r="FI646">
        <v>0.41</v>
      </c>
      <c r="FJ646">
        <f t="shared" si="320"/>
        <v>0.41</v>
      </c>
      <c r="FU646">
        <v>776668</v>
      </c>
      <c r="FX646">
        <v>0.42</v>
      </c>
      <c r="FY646">
        <f t="shared" si="321"/>
        <v>0.42</v>
      </c>
      <c r="GJ646">
        <v>776668</v>
      </c>
      <c r="GM646">
        <v>0.4</v>
      </c>
      <c r="GN646">
        <f t="shared" si="322"/>
        <v>0.4</v>
      </c>
      <c r="GY646">
        <v>776668</v>
      </c>
      <c r="HB646">
        <v>0.42</v>
      </c>
      <c r="HC646">
        <f t="shared" si="323"/>
        <v>0.42</v>
      </c>
      <c r="HN646">
        <v>776668</v>
      </c>
      <c r="HQ646">
        <v>0.4</v>
      </c>
      <c r="HR646">
        <f t="shared" si="324"/>
        <v>0.4</v>
      </c>
      <c r="ID646">
        <v>777066</v>
      </c>
      <c r="IG646">
        <v>0.49</v>
      </c>
      <c r="IH646">
        <f t="shared" si="325"/>
        <v>0.49</v>
      </c>
      <c r="IS646">
        <v>777066</v>
      </c>
      <c r="IV646">
        <v>0.49</v>
      </c>
      <c r="IW646">
        <f t="shared" si="326"/>
        <v>0.49</v>
      </c>
      <c r="JH646">
        <v>777066</v>
      </c>
      <c r="JK646">
        <v>0.48</v>
      </c>
      <c r="JL646">
        <f t="shared" si="327"/>
        <v>0.48</v>
      </c>
      <c r="JW646">
        <v>777066</v>
      </c>
      <c r="JZ646">
        <v>0.48</v>
      </c>
      <c r="KA646">
        <f t="shared" si="328"/>
        <v>0.48</v>
      </c>
      <c r="KL646">
        <v>777066</v>
      </c>
      <c r="KO646">
        <v>0.46</v>
      </c>
      <c r="KP646">
        <f t="shared" si="329"/>
        <v>0.46</v>
      </c>
      <c r="LA646">
        <v>777066</v>
      </c>
      <c r="LD646">
        <v>0.49</v>
      </c>
      <c r="LE646">
        <f t="shared" si="330"/>
        <v>0.49</v>
      </c>
      <c r="LP646">
        <v>777066</v>
      </c>
      <c r="LS646">
        <v>0.48</v>
      </c>
      <c r="LT646">
        <f t="shared" si="331"/>
        <v>0.48</v>
      </c>
      <c r="ME646">
        <v>777066</v>
      </c>
      <c r="MH646">
        <v>0.47</v>
      </c>
      <c r="MI646">
        <f t="shared" si="332"/>
        <v>0.47</v>
      </c>
      <c r="MT646">
        <v>777066</v>
      </c>
      <c r="MW646">
        <v>0.45</v>
      </c>
      <c r="MX646">
        <f t="shared" si="333"/>
        <v>0.45</v>
      </c>
      <c r="NI646">
        <v>777066</v>
      </c>
      <c r="NL646">
        <v>0.46</v>
      </c>
      <c r="NM646">
        <f t="shared" si="334"/>
        <v>0.46</v>
      </c>
      <c r="NX646">
        <v>777066</v>
      </c>
      <c r="OA646">
        <v>0.48</v>
      </c>
      <c r="OB646">
        <f t="shared" si="335"/>
        <v>0.48</v>
      </c>
      <c r="OM646">
        <v>777066</v>
      </c>
      <c r="OP646">
        <v>0.49</v>
      </c>
      <c r="OQ646">
        <f t="shared" si="336"/>
        <v>0.49</v>
      </c>
      <c r="PB646">
        <v>777066</v>
      </c>
      <c r="PE646">
        <v>0.47</v>
      </c>
      <c r="PF646">
        <f t="shared" si="337"/>
        <v>0.47</v>
      </c>
      <c r="PQ646">
        <v>777066</v>
      </c>
      <c r="PT646">
        <v>0.47</v>
      </c>
      <c r="PU646">
        <f t="shared" si="338"/>
        <v>0.47</v>
      </c>
      <c r="QF646">
        <v>777066</v>
      </c>
      <c r="QI646">
        <v>0.45</v>
      </c>
      <c r="QJ646">
        <f t="shared" si="339"/>
        <v>0.45</v>
      </c>
      <c r="QU646">
        <v>777066</v>
      </c>
      <c r="QX646">
        <v>0.47</v>
      </c>
      <c r="QY646">
        <f t="shared" si="340"/>
        <v>0.47</v>
      </c>
    </row>
    <row r="647" spans="12:467" x14ac:dyDescent="0.2">
      <c r="L647">
        <v>776672</v>
      </c>
      <c r="O647">
        <v>0.51</v>
      </c>
      <c r="P647">
        <f t="shared" si="310"/>
        <v>0.51</v>
      </c>
      <c r="AA647">
        <v>776672</v>
      </c>
      <c r="AD647">
        <v>0.57999999999999996</v>
      </c>
      <c r="AE647">
        <f t="shared" si="311"/>
        <v>0.57999999999999996</v>
      </c>
      <c r="AP647">
        <v>776672</v>
      </c>
      <c r="AS647">
        <v>0.39</v>
      </c>
      <c r="AT647">
        <f t="shared" si="312"/>
        <v>0.39</v>
      </c>
      <c r="BE647">
        <v>776672</v>
      </c>
      <c r="BH647">
        <v>0.44</v>
      </c>
      <c r="BI647">
        <f t="shared" si="313"/>
        <v>0.44</v>
      </c>
      <c r="BT647">
        <v>776672</v>
      </c>
      <c r="BW647">
        <v>0.47</v>
      </c>
      <c r="BX647">
        <f t="shared" si="314"/>
        <v>0.47</v>
      </c>
      <c r="CI647">
        <v>776672</v>
      </c>
      <c r="CL647">
        <v>0.52</v>
      </c>
      <c r="CM647">
        <f t="shared" si="315"/>
        <v>0.52</v>
      </c>
      <c r="CX647">
        <v>776672</v>
      </c>
      <c r="DA647">
        <v>0.51</v>
      </c>
      <c r="DB647">
        <f t="shared" si="316"/>
        <v>0.51</v>
      </c>
      <c r="DM647">
        <v>776672</v>
      </c>
      <c r="DP647">
        <v>0.54</v>
      </c>
      <c r="DQ647">
        <f t="shared" si="317"/>
        <v>0.54</v>
      </c>
      <c r="EB647">
        <v>776672</v>
      </c>
      <c r="EE647">
        <v>0.52</v>
      </c>
      <c r="EF647">
        <f t="shared" si="318"/>
        <v>0.52</v>
      </c>
      <c r="EQ647">
        <v>776672</v>
      </c>
      <c r="ET647">
        <v>0.52</v>
      </c>
      <c r="EU647">
        <f t="shared" si="319"/>
        <v>0.52</v>
      </c>
      <c r="FF647">
        <v>776672</v>
      </c>
      <c r="FI647">
        <v>0.52</v>
      </c>
      <c r="FJ647">
        <f t="shared" si="320"/>
        <v>0.52</v>
      </c>
      <c r="FU647">
        <v>776672</v>
      </c>
      <c r="FX647">
        <v>0.51</v>
      </c>
      <c r="FY647">
        <f t="shared" si="321"/>
        <v>0.51</v>
      </c>
      <c r="GJ647">
        <v>776672</v>
      </c>
      <c r="GM647">
        <v>0.5</v>
      </c>
      <c r="GN647">
        <f t="shared" si="322"/>
        <v>0.5</v>
      </c>
      <c r="GY647">
        <v>776672</v>
      </c>
      <c r="HB647">
        <v>0.54</v>
      </c>
      <c r="HC647">
        <f t="shared" si="323"/>
        <v>0.54</v>
      </c>
      <c r="HN647">
        <v>776672</v>
      </c>
      <c r="HQ647">
        <v>0.51</v>
      </c>
      <c r="HR647">
        <f t="shared" si="324"/>
        <v>0.51</v>
      </c>
      <c r="ID647">
        <v>777068</v>
      </c>
      <c r="IG647">
        <v>0.55000000000000004</v>
      </c>
      <c r="IH647">
        <f t="shared" si="325"/>
        <v>0.55000000000000004</v>
      </c>
      <c r="IS647">
        <v>777068</v>
      </c>
      <c r="IV647">
        <v>0.53</v>
      </c>
      <c r="IW647">
        <f t="shared" si="326"/>
        <v>0.53</v>
      </c>
      <c r="JH647">
        <v>777068</v>
      </c>
      <c r="JK647">
        <v>0.56000000000000005</v>
      </c>
      <c r="JL647">
        <f t="shared" si="327"/>
        <v>0.56000000000000005</v>
      </c>
      <c r="JW647">
        <v>777068</v>
      </c>
      <c r="JZ647">
        <v>0.55000000000000004</v>
      </c>
      <c r="KA647">
        <f t="shared" si="328"/>
        <v>0.55000000000000004</v>
      </c>
      <c r="KL647">
        <v>777068</v>
      </c>
      <c r="KO647">
        <v>0.51</v>
      </c>
      <c r="KP647">
        <f t="shared" si="329"/>
        <v>0.51</v>
      </c>
      <c r="LA647">
        <v>777068</v>
      </c>
      <c r="LD647">
        <v>0.56999999999999995</v>
      </c>
      <c r="LE647">
        <f t="shared" si="330"/>
        <v>0.56999999999999995</v>
      </c>
      <c r="LP647">
        <v>777068</v>
      </c>
      <c r="LS647">
        <v>0.55000000000000004</v>
      </c>
      <c r="LT647">
        <f t="shared" si="331"/>
        <v>0.55000000000000004</v>
      </c>
      <c r="ME647">
        <v>777068</v>
      </c>
      <c r="MH647">
        <v>0.6</v>
      </c>
      <c r="MI647">
        <f t="shared" si="332"/>
        <v>0.6</v>
      </c>
      <c r="MT647">
        <v>777068</v>
      </c>
      <c r="MW647">
        <v>0.56999999999999995</v>
      </c>
      <c r="MX647">
        <f t="shared" si="333"/>
        <v>0.56999999999999995</v>
      </c>
      <c r="NI647">
        <v>777068</v>
      </c>
      <c r="NL647">
        <v>0.55000000000000004</v>
      </c>
      <c r="NM647">
        <f t="shared" si="334"/>
        <v>0.55000000000000004</v>
      </c>
      <c r="NX647">
        <v>777068</v>
      </c>
      <c r="OA647">
        <v>0.53</v>
      </c>
      <c r="OB647">
        <f t="shared" si="335"/>
        <v>0.53</v>
      </c>
      <c r="OM647">
        <v>777068</v>
      </c>
      <c r="OP647">
        <v>0.55000000000000004</v>
      </c>
      <c r="OQ647">
        <f t="shared" si="336"/>
        <v>0.55000000000000004</v>
      </c>
      <c r="PB647">
        <v>777068</v>
      </c>
      <c r="PE647">
        <v>0.56999999999999995</v>
      </c>
      <c r="PF647">
        <f t="shared" si="337"/>
        <v>0.56999999999999995</v>
      </c>
      <c r="PQ647">
        <v>777068</v>
      </c>
      <c r="PT647">
        <v>0.59</v>
      </c>
      <c r="PU647">
        <f t="shared" si="338"/>
        <v>0.59</v>
      </c>
      <c r="QF647">
        <v>777068</v>
      </c>
      <c r="QI647">
        <v>0.6</v>
      </c>
      <c r="QJ647">
        <f t="shared" si="339"/>
        <v>0.6</v>
      </c>
      <c r="QU647">
        <v>777068</v>
      </c>
      <c r="QX647">
        <v>0.56000000000000005</v>
      </c>
      <c r="QY647">
        <f t="shared" si="340"/>
        <v>0.56000000000000005</v>
      </c>
    </row>
    <row r="648" spans="12:467" x14ac:dyDescent="0.2">
      <c r="L648">
        <v>776675</v>
      </c>
      <c r="O648">
        <v>0.49</v>
      </c>
      <c r="P648">
        <f t="shared" si="310"/>
        <v>0.49</v>
      </c>
      <c r="AA648">
        <v>776675</v>
      </c>
      <c r="AD648">
        <v>0.51</v>
      </c>
      <c r="AE648">
        <f t="shared" si="311"/>
        <v>0.51</v>
      </c>
      <c r="AP648">
        <v>776675</v>
      </c>
      <c r="AS648">
        <v>0.46</v>
      </c>
      <c r="AT648">
        <f t="shared" si="312"/>
        <v>0.46</v>
      </c>
      <c r="BE648">
        <v>776675</v>
      </c>
      <c r="BH648">
        <v>0.42</v>
      </c>
      <c r="BI648">
        <f t="shared" si="313"/>
        <v>0.42</v>
      </c>
      <c r="BT648">
        <v>776675</v>
      </c>
      <c r="BW648">
        <v>0.39</v>
      </c>
      <c r="BX648">
        <f t="shared" si="314"/>
        <v>0.39</v>
      </c>
      <c r="CI648">
        <v>776675</v>
      </c>
      <c r="CL648">
        <v>0.49</v>
      </c>
      <c r="CM648">
        <f t="shared" si="315"/>
        <v>0.49</v>
      </c>
      <c r="CX648">
        <v>776675</v>
      </c>
      <c r="DA648">
        <v>0.49</v>
      </c>
      <c r="DB648">
        <f t="shared" si="316"/>
        <v>0.49</v>
      </c>
      <c r="DM648">
        <v>776675</v>
      </c>
      <c r="DP648">
        <v>0.5</v>
      </c>
      <c r="DQ648">
        <f t="shared" si="317"/>
        <v>0.5</v>
      </c>
      <c r="EB648">
        <v>776675</v>
      </c>
      <c r="EE648">
        <v>0.48</v>
      </c>
      <c r="EF648">
        <f t="shared" si="318"/>
        <v>0.48</v>
      </c>
      <c r="EQ648">
        <v>776675</v>
      </c>
      <c r="ET648">
        <v>0.48</v>
      </c>
      <c r="EU648">
        <f t="shared" si="319"/>
        <v>0.48</v>
      </c>
      <c r="FF648">
        <v>776675</v>
      </c>
      <c r="FI648">
        <v>0.48</v>
      </c>
      <c r="FJ648">
        <f t="shared" si="320"/>
        <v>0.48</v>
      </c>
      <c r="FU648">
        <v>776675</v>
      </c>
      <c r="FX648">
        <v>0.48</v>
      </c>
      <c r="FY648">
        <f t="shared" si="321"/>
        <v>0.48</v>
      </c>
      <c r="GJ648">
        <v>776675</v>
      </c>
      <c r="GM648">
        <v>0.47</v>
      </c>
      <c r="GN648">
        <f t="shared" si="322"/>
        <v>0.47</v>
      </c>
      <c r="GY648">
        <v>776675</v>
      </c>
      <c r="HB648">
        <v>0.45</v>
      </c>
      <c r="HC648">
        <f t="shared" si="323"/>
        <v>0.45</v>
      </c>
      <c r="HN648">
        <v>776675</v>
      </c>
      <c r="HQ648">
        <v>0.42</v>
      </c>
      <c r="HR648">
        <f t="shared" si="324"/>
        <v>0.42</v>
      </c>
      <c r="ID648">
        <v>777069</v>
      </c>
      <c r="IG648">
        <v>0.54</v>
      </c>
      <c r="IH648">
        <f t="shared" si="325"/>
        <v>0.54</v>
      </c>
      <c r="IS648">
        <v>777069</v>
      </c>
      <c r="IV648">
        <v>0.54</v>
      </c>
      <c r="IW648">
        <f t="shared" si="326"/>
        <v>0.54</v>
      </c>
      <c r="JH648">
        <v>777069</v>
      </c>
      <c r="JK648">
        <v>0.54</v>
      </c>
      <c r="JL648">
        <f t="shared" si="327"/>
        <v>0.54</v>
      </c>
      <c r="JW648">
        <v>777069</v>
      </c>
      <c r="JZ648">
        <v>0.56000000000000005</v>
      </c>
      <c r="KA648">
        <f t="shared" si="328"/>
        <v>0.56000000000000005</v>
      </c>
      <c r="KL648">
        <v>777069</v>
      </c>
      <c r="KO648">
        <v>0.46</v>
      </c>
      <c r="KP648">
        <f t="shared" si="329"/>
        <v>0.46</v>
      </c>
      <c r="LA648">
        <v>777069</v>
      </c>
      <c r="LD648">
        <v>0.52</v>
      </c>
      <c r="LE648">
        <f t="shared" si="330"/>
        <v>0.52</v>
      </c>
      <c r="LP648">
        <v>777069</v>
      </c>
      <c r="LS648">
        <v>0.54</v>
      </c>
      <c r="LT648">
        <f t="shared" si="331"/>
        <v>0.54</v>
      </c>
      <c r="ME648">
        <v>777069</v>
      </c>
      <c r="MH648">
        <v>0.54</v>
      </c>
      <c r="MI648">
        <f t="shared" si="332"/>
        <v>0.54</v>
      </c>
      <c r="MT648">
        <v>777069</v>
      </c>
      <c r="MW648">
        <v>0.54</v>
      </c>
      <c r="MX648">
        <f t="shared" si="333"/>
        <v>0.54</v>
      </c>
      <c r="NI648">
        <v>777069</v>
      </c>
      <c r="NL648">
        <v>0.53</v>
      </c>
      <c r="NM648">
        <f t="shared" si="334"/>
        <v>0.53</v>
      </c>
      <c r="NX648">
        <v>777069</v>
      </c>
      <c r="OA648">
        <v>0.6</v>
      </c>
      <c r="OB648">
        <f t="shared" si="335"/>
        <v>0.6</v>
      </c>
      <c r="OM648">
        <v>777069</v>
      </c>
      <c r="OP648">
        <v>0.53</v>
      </c>
      <c r="OQ648">
        <f t="shared" si="336"/>
        <v>0.53</v>
      </c>
      <c r="PB648">
        <v>777069</v>
      </c>
      <c r="PE648">
        <v>0.53</v>
      </c>
      <c r="PF648">
        <f t="shared" si="337"/>
        <v>0.53</v>
      </c>
      <c r="PQ648">
        <v>777069</v>
      </c>
      <c r="PT648">
        <v>0.55000000000000004</v>
      </c>
      <c r="PU648">
        <f t="shared" si="338"/>
        <v>0.55000000000000004</v>
      </c>
      <c r="QF648">
        <v>777069</v>
      </c>
      <c r="QI648">
        <v>0.53</v>
      </c>
      <c r="QJ648">
        <f t="shared" si="339"/>
        <v>0.53</v>
      </c>
      <c r="QU648">
        <v>777069</v>
      </c>
      <c r="QX648">
        <v>0.53</v>
      </c>
      <c r="QY648">
        <f t="shared" si="340"/>
        <v>0.53</v>
      </c>
    </row>
    <row r="649" spans="12:467" x14ac:dyDescent="0.2">
      <c r="L649">
        <v>776676</v>
      </c>
      <c r="O649">
        <v>0.56999999999999995</v>
      </c>
      <c r="P649">
        <f t="shared" si="310"/>
        <v>0.56999999999999995</v>
      </c>
      <c r="AA649">
        <v>776676</v>
      </c>
      <c r="AD649">
        <v>0.59</v>
      </c>
      <c r="AE649">
        <f t="shared" si="311"/>
        <v>0.59</v>
      </c>
      <c r="AP649">
        <v>776676</v>
      </c>
      <c r="AS649">
        <v>0.72</v>
      </c>
      <c r="AT649">
        <f t="shared" si="312"/>
        <v>0.72</v>
      </c>
      <c r="BE649">
        <v>776676</v>
      </c>
      <c r="BH649">
        <v>0.56999999999999995</v>
      </c>
      <c r="BI649">
        <f t="shared" si="313"/>
        <v>0.56999999999999995</v>
      </c>
      <c r="BT649">
        <v>776676</v>
      </c>
      <c r="BW649">
        <v>0.72</v>
      </c>
      <c r="BX649">
        <f t="shared" si="314"/>
        <v>0.72</v>
      </c>
      <c r="CI649">
        <v>776676</v>
      </c>
      <c r="CL649">
        <v>0.54</v>
      </c>
      <c r="CM649">
        <f t="shared" si="315"/>
        <v>0.54</v>
      </c>
      <c r="CX649">
        <v>776676</v>
      </c>
      <c r="DA649">
        <v>0.53</v>
      </c>
      <c r="DB649">
        <f t="shared" si="316"/>
        <v>0.53</v>
      </c>
      <c r="DM649">
        <v>776676</v>
      </c>
      <c r="DP649">
        <v>0.56000000000000005</v>
      </c>
      <c r="DQ649">
        <f t="shared" si="317"/>
        <v>0.56000000000000005</v>
      </c>
      <c r="EB649">
        <v>776676</v>
      </c>
      <c r="EE649">
        <v>0.55000000000000004</v>
      </c>
      <c r="EF649">
        <f t="shared" si="318"/>
        <v>0.55000000000000004</v>
      </c>
      <c r="EQ649">
        <v>776676</v>
      </c>
      <c r="ET649">
        <v>0.55000000000000004</v>
      </c>
      <c r="EU649">
        <f t="shared" si="319"/>
        <v>0.55000000000000004</v>
      </c>
      <c r="FF649">
        <v>776676</v>
      </c>
      <c r="FI649">
        <v>0.54</v>
      </c>
      <c r="FJ649">
        <f t="shared" si="320"/>
        <v>0.54</v>
      </c>
      <c r="FU649">
        <v>776676</v>
      </c>
      <c r="FX649">
        <v>0.54</v>
      </c>
      <c r="FY649">
        <f t="shared" si="321"/>
        <v>0.54</v>
      </c>
      <c r="GJ649">
        <v>776676</v>
      </c>
      <c r="GM649">
        <v>0.53</v>
      </c>
      <c r="GN649">
        <f t="shared" si="322"/>
        <v>0.53</v>
      </c>
      <c r="GY649">
        <v>776676</v>
      </c>
      <c r="HB649">
        <v>0.59</v>
      </c>
      <c r="HC649">
        <f t="shared" si="323"/>
        <v>0.59</v>
      </c>
      <c r="HN649">
        <v>776676</v>
      </c>
      <c r="HQ649">
        <v>0.61</v>
      </c>
      <c r="HR649">
        <f t="shared" si="324"/>
        <v>0.61</v>
      </c>
      <c r="ID649">
        <v>777035</v>
      </c>
      <c r="IG649">
        <v>0.56000000000000005</v>
      </c>
      <c r="IH649">
        <f t="shared" si="325"/>
        <v>0.56000000000000005</v>
      </c>
      <c r="IS649">
        <v>777035</v>
      </c>
      <c r="IV649">
        <v>0.53</v>
      </c>
      <c r="IW649">
        <f t="shared" si="326"/>
        <v>0.53</v>
      </c>
      <c r="JH649">
        <v>777035</v>
      </c>
      <c r="JK649">
        <v>0.54</v>
      </c>
      <c r="JL649">
        <f t="shared" si="327"/>
        <v>0.54</v>
      </c>
      <c r="JW649">
        <v>777035</v>
      </c>
      <c r="JZ649">
        <v>0.56000000000000005</v>
      </c>
      <c r="KA649">
        <f t="shared" si="328"/>
        <v>0.56000000000000005</v>
      </c>
      <c r="KL649">
        <v>777035</v>
      </c>
      <c r="KO649">
        <v>0.54</v>
      </c>
      <c r="KP649">
        <f t="shared" si="329"/>
        <v>0.54</v>
      </c>
      <c r="LA649">
        <v>777035</v>
      </c>
      <c r="LD649">
        <v>0.56000000000000005</v>
      </c>
      <c r="LE649">
        <f t="shared" si="330"/>
        <v>0.56000000000000005</v>
      </c>
      <c r="LP649">
        <v>777035</v>
      </c>
      <c r="LS649">
        <v>0.53</v>
      </c>
      <c r="LT649">
        <f t="shared" si="331"/>
        <v>0.53</v>
      </c>
      <c r="ME649">
        <v>777035</v>
      </c>
      <c r="MH649">
        <v>0.66</v>
      </c>
      <c r="MI649">
        <f t="shared" si="332"/>
        <v>0.66</v>
      </c>
      <c r="MT649">
        <v>777035</v>
      </c>
      <c r="MW649">
        <v>0.56000000000000005</v>
      </c>
      <c r="MX649">
        <f t="shared" si="333"/>
        <v>0.56000000000000005</v>
      </c>
      <c r="NI649">
        <v>777035</v>
      </c>
      <c r="NL649">
        <v>0.53</v>
      </c>
      <c r="NM649">
        <f t="shared" si="334"/>
        <v>0.53</v>
      </c>
      <c r="NX649">
        <v>777035</v>
      </c>
      <c r="OA649">
        <v>0.49</v>
      </c>
      <c r="OB649">
        <f t="shared" si="335"/>
        <v>0.49</v>
      </c>
      <c r="OM649">
        <v>777035</v>
      </c>
      <c r="OP649">
        <v>0.54</v>
      </c>
      <c r="OQ649">
        <f t="shared" si="336"/>
        <v>0.54</v>
      </c>
      <c r="PB649">
        <v>777035</v>
      </c>
      <c r="PE649">
        <v>0.54</v>
      </c>
      <c r="PF649">
        <f t="shared" si="337"/>
        <v>0.54</v>
      </c>
      <c r="PQ649">
        <v>777035</v>
      </c>
      <c r="PT649">
        <v>0.53</v>
      </c>
      <c r="PU649">
        <f t="shared" si="338"/>
        <v>0.53</v>
      </c>
      <c r="QF649">
        <v>777035</v>
      </c>
      <c r="QI649">
        <v>0.54</v>
      </c>
      <c r="QJ649">
        <f t="shared" si="339"/>
        <v>0.54</v>
      </c>
      <c r="QU649">
        <v>777035</v>
      </c>
      <c r="QX649">
        <v>0.54</v>
      </c>
      <c r="QY649">
        <f t="shared" si="340"/>
        <v>0.54</v>
      </c>
    </row>
    <row r="650" spans="12:467" x14ac:dyDescent="0.2">
      <c r="L650">
        <v>776677</v>
      </c>
      <c r="O650">
        <v>0.43</v>
      </c>
      <c r="P650">
        <f t="shared" si="310"/>
        <v>0.43</v>
      </c>
      <c r="AA650">
        <v>776677</v>
      </c>
      <c r="AD650">
        <v>0.34</v>
      </c>
      <c r="AE650">
        <f t="shared" si="311"/>
        <v>0.34</v>
      </c>
      <c r="AP650">
        <v>776677</v>
      </c>
      <c r="AS650">
        <v>0.33</v>
      </c>
      <c r="AT650">
        <f t="shared" si="312"/>
        <v>0.33</v>
      </c>
      <c r="BE650">
        <v>776677</v>
      </c>
      <c r="BH650">
        <v>0.35</v>
      </c>
      <c r="BI650">
        <f t="shared" si="313"/>
        <v>0.35</v>
      </c>
      <c r="BT650">
        <v>776677</v>
      </c>
      <c r="BW650">
        <v>0.36</v>
      </c>
      <c r="BX650">
        <f t="shared" si="314"/>
        <v>0.36</v>
      </c>
      <c r="CI650">
        <v>776677</v>
      </c>
      <c r="CL650">
        <v>0.45</v>
      </c>
      <c r="CM650">
        <f t="shared" si="315"/>
        <v>0.45</v>
      </c>
      <c r="CX650">
        <v>776677</v>
      </c>
      <c r="DA650">
        <v>0.41</v>
      </c>
      <c r="DB650">
        <f t="shared" si="316"/>
        <v>0.41</v>
      </c>
      <c r="DM650">
        <v>776677</v>
      </c>
      <c r="DP650">
        <v>0.43</v>
      </c>
      <c r="DQ650">
        <f t="shared" si="317"/>
        <v>0.43</v>
      </c>
      <c r="EB650">
        <v>776677</v>
      </c>
      <c r="EE650">
        <v>0.41</v>
      </c>
      <c r="EF650">
        <f t="shared" si="318"/>
        <v>0.41</v>
      </c>
      <c r="EQ650">
        <v>776677</v>
      </c>
      <c r="ET650">
        <v>0.41</v>
      </c>
      <c r="EU650">
        <f t="shared" si="319"/>
        <v>0.41</v>
      </c>
      <c r="FF650">
        <v>776677</v>
      </c>
      <c r="FI650">
        <v>0.45</v>
      </c>
      <c r="FJ650">
        <f t="shared" si="320"/>
        <v>0.45</v>
      </c>
      <c r="FU650">
        <v>776677</v>
      </c>
      <c r="FX650">
        <v>0.46</v>
      </c>
      <c r="FY650">
        <f t="shared" si="321"/>
        <v>0.46</v>
      </c>
      <c r="GJ650">
        <v>776677</v>
      </c>
      <c r="GM650">
        <v>0.4</v>
      </c>
      <c r="GN650">
        <f t="shared" si="322"/>
        <v>0.4</v>
      </c>
      <c r="GY650">
        <v>776677</v>
      </c>
      <c r="HB650">
        <v>0.44</v>
      </c>
      <c r="HC650">
        <f t="shared" si="323"/>
        <v>0.44</v>
      </c>
      <c r="HN650">
        <v>776677</v>
      </c>
      <c r="HQ650">
        <v>0.38</v>
      </c>
      <c r="HR650">
        <f t="shared" si="324"/>
        <v>0.38</v>
      </c>
      <c r="ID650">
        <v>777040</v>
      </c>
      <c r="IG650">
        <v>0.52</v>
      </c>
      <c r="IH650">
        <f t="shared" si="325"/>
        <v>0.52</v>
      </c>
      <c r="IS650">
        <v>777040</v>
      </c>
      <c r="IV650">
        <v>0.48</v>
      </c>
      <c r="IW650">
        <f t="shared" si="326"/>
        <v>0.48</v>
      </c>
      <c r="JH650">
        <v>777040</v>
      </c>
      <c r="JK650">
        <v>0.54</v>
      </c>
      <c r="JL650">
        <f t="shared" si="327"/>
        <v>0.54</v>
      </c>
      <c r="JW650">
        <v>777040</v>
      </c>
      <c r="JZ650">
        <v>0.52</v>
      </c>
      <c r="KA650">
        <f t="shared" si="328"/>
        <v>0.52</v>
      </c>
      <c r="KL650">
        <v>777040</v>
      </c>
      <c r="KO650">
        <v>0.45</v>
      </c>
      <c r="KP650">
        <f t="shared" si="329"/>
        <v>0.45</v>
      </c>
      <c r="LA650">
        <v>777040</v>
      </c>
      <c r="LD650">
        <v>0.49</v>
      </c>
      <c r="LE650">
        <f t="shared" si="330"/>
        <v>0.49</v>
      </c>
      <c r="LP650">
        <v>777040</v>
      </c>
      <c r="LS650">
        <v>0.48</v>
      </c>
      <c r="LT650">
        <f t="shared" si="331"/>
        <v>0.48</v>
      </c>
      <c r="ME650">
        <v>777040</v>
      </c>
      <c r="MH650">
        <v>0.48</v>
      </c>
      <c r="MI650">
        <f t="shared" si="332"/>
        <v>0.48</v>
      </c>
      <c r="MT650">
        <v>777040</v>
      </c>
      <c r="MW650">
        <v>0.54</v>
      </c>
      <c r="MX650">
        <f t="shared" si="333"/>
        <v>0.54</v>
      </c>
      <c r="NI650">
        <v>777040</v>
      </c>
      <c r="NL650">
        <v>0.49</v>
      </c>
      <c r="NM650">
        <f t="shared" si="334"/>
        <v>0.49</v>
      </c>
      <c r="NX650">
        <v>777040</v>
      </c>
      <c r="OA650">
        <v>0.48</v>
      </c>
      <c r="OB650">
        <f t="shared" si="335"/>
        <v>0.48</v>
      </c>
      <c r="OM650">
        <v>777040</v>
      </c>
      <c r="OP650">
        <v>0.49</v>
      </c>
      <c r="OQ650">
        <f t="shared" si="336"/>
        <v>0.49</v>
      </c>
      <c r="PB650">
        <v>777040</v>
      </c>
      <c r="PE650">
        <v>0.47</v>
      </c>
      <c r="PF650">
        <f t="shared" si="337"/>
        <v>0.47</v>
      </c>
      <c r="PQ650">
        <v>777040</v>
      </c>
      <c r="PT650">
        <v>0.51</v>
      </c>
      <c r="PU650">
        <f t="shared" si="338"/>
        <v>0.51</v>
      </c>
      <c r="QF650">
        <v>777040</v>
      </c>
      <c r="QI650">
        <v>0.45</v>
      </c>
      <c r="QJ650">
        <f t="shared" si="339"/>
        <v>0.45</v>
      </c>
      <c r="QU650">
        <v>777040</v>
      </c>
      <c r="QX650">
        <v>0.47</v>
      </c>
      <c r="QY650">
        <f t="shared" si="340"/>
        <v>0.47</v>
      </c>
    </row>
    <row r="651" spans="12:467" x14ac:dyDescent="0.2">
      <c r="L651">
        <v>776679</v>
      </c>
      <c r="O651">
        <v>0.43</v>
      </c>
      <c r="P651">
        <f t="shared" si="310"/>
        <v>0.43</v>
      </c>
      <c r="AA651">
        <v>776679</v>
      </c>
      <c r="AD651">
        <v>0.48</v>
      </c>
      <c r="AE651">
        <f t="shared" si="311"/>
        <v>0.48</v>
      </c>
      <c r="AP651">
        <v>776679</v>
      </c>
      <c r="AS651">
        <v>0.32</v>
      </c>
      <c r="AT651">
        <f t="shared" si="312"/>
        <v>0.32</v>
      </c>
      <c r="BE651">
        <v>776679</v>
      </c>
      <c r="BH651">
        <v>0.42</v>
      </c>
      <c r="BI651">
        <f t="shared" si="313"/>
        <v>0.42</v>
      </c>
      <c r="BT651">
        <v>776679</v>
      </c>
      <c r="BW651">
        <v>0.41</v>
      </c>
      <c r="BX651">
        <f t="shared" si="314"/>
        <v>0.41</v>
      </c>
      <c r="CI651">
        <v>776679</v>
      </c>
      <c r="CL651">
        <v>0.44</v>
      </c>
      <c r="CM651">
        <f t="shared" si="315"/>
        <v>0.44</v>
      </c>
      <c r="CX651">
        <v>776679</v>
      </c>
      <c r="DA651">
        <v>0.42</v>
      </c>
      <c r="DB651">
        <f t="shared" si="316"/>
        <v>0.42</v>
      </c>
      <c r="DM651">
        <v>776679</v>
      </c>
      <c r="DP651">
        <v>0.42</v>
      </c>
      <c r="DQ651">
        <f t="shared" si="317"/>
        <v>0.42</v>
      </c>
      <c r="EB651">
        <v>776679</v>
      </c>
      <c r="EE651">
        <v>0.41</v>
      </c>
      <c r="EF651">
        <f t="shared" si="318"/>
        <v>0.41</v>
      </c>
      <c r="EQ651">
        <v>776679</v>
      </c>
      <c r="ET651">
        <v>0.41</v>
      </c>
      <c r="EU651">
        <f t="shared" si="319"/>
        <v>0.41</v>
      </c>
      <c r="FF651">
        <v>776679</v>
      </c>
      <c r="FI651">
        <v>0.45</v>
      </c>
      <c r="FJ651">
        <f t="shared" si="320"/>
        <v>0.45</v>
      </c>
      <c r="FU651">
        <v>776679</v>
      </c>
      <c r="FX651">
        <v>0.45</v>
      </c>
      <c r="FY651">
        <f t="shared" si="321"/>
        <v>0.45</v>
      </c>
      <c r="GJ651">
        <v>776679</v>
      </c>
      <c r="GM651">
        <v>0.42</v>
      </c>
      <c r="GN651">
        <f t="shared" si="322"/>
        <v>0.42</v>
      </c>
      <c r="GY651">
        <v>776679</v>
      </c>
      <c r="HB651">
        <v>0.42</v>
      </c>
      <c r="HC651">
        <f t="shared" si="323"/>
        <v>0.42</v>
      </c>
      <c r="HN651">
        <v>776679</v>
      </c>
      <c r="HQ651">
        <v>0.46</v>
      </c>
      <c r="HR651">
        <f t="shared" si="324"/>
        <v>0.46</v>
      </c>
      <c r="ID651">
        <v>777042</v>
      </c>
      <c r="IG651">
        <v>0.41</v>
      </c>
      <c r="IH651">
        <f t="shared" si="325"/>
        <v>0.41</v>
      </c>
      <c r="IS651">
        <v>777042</v>
      </c>
      <c r="IV651">
        <v>0.39</v>
      </c>
      <c r="IW651">
        <f t="shared" si="326"/>
        <v>0.39</v>
      </c>
      <c r="JH651">
        <v>777042</v>
      </c>
      <c r="JK651">
        <v>0.41</v>
      </c>
      <c r="JL651">
        <f t="shared" si="327"/>
        <v>0.41</v>
      </c>
      <c r="JW651">
        <v>777042</v>
      </c>
      <c r="JZ651">
        <v>0.4</v>
      </c>
      <c r="KA651">
        <f t="shared" si="328"/>
        <v>0.4</v>
      </c>
      <c r="KL651">
        <v>777042</v>
      </c>
      <c r="KO651">
        <v>0.37</v>
      </c>
      <c r="KP651">
        <f t="shared" si="329"/>
        <v>0.37</v>
      </c>
      <c r="LA651">
        <v>777042</v>
      </c>
      <c r="LD651">
        <v>0.4</v>
      </c>
      <c r="LE651">
        <f t="shared" si="330"/>
        <v>0.4</v>
      </c>
      <c r="LP651">
        <v>777042</v>
      </c>
      <c r="LS651">
        <v>0.43</v>
      </c>
      <c r="LT651">
        <f t="shared" si="331"/>
        <v>0.43</v>
      </c>
      <c r="ME651">
        <v>777042</v>
      </c>
      <c r="MH651">
        <v>0.42</v>
      </c>
      <c r="MI651">
        <f t="shared" si="332"/>
        <v>0.42</v>
      </c>
      <c r="MT651">
        <v>777042</v>
      </c>
      <c r="MW651">
        <v>0.46</v>
      </c>
      <c r="MX651">
        <f t="shared" si="333"/>
        <v>0.46</v>
      </c>
      <c r="NI651">
        <v>777042</v>
      </c>
      <c r="NL651">
        <v>0.41</v>
      </c>
      <c r="NM651">
        <f t="shared" si="334"/>
        <v>0.41</v>
      </c>
      <c r="NX651">
        <v>777042</v>
      </c>
      <c r="OA651">
        <v>0.45</v>
      </c>
      <c r="OB651">
        <f t="shared" si="335"/>
        <v>0.45</v>
      </c>
      <c r="OM651">
        <v>777042</v>
      </c>
      <c r="OP651">
        <v>0.41</v>
      </c>
      <c r="OQ651">
        <f t="shared" si="336"/>
        <v>0.41</v>
      </c>
      <c r="PB651">
        <v>777042</v>
      </c>
      <c r="PE651">
        <v>0.42</v>
      </c>
      <c r="PF651">
        <f t="shared" si="337"/>
        <v>0.42</v>
      </c>
      <c r="PQ651">
        <v>777042</v>
      </c>
      <c r="PT651">
        <v>0.41</v>
      </c>
      <c r="PU651">
        <f t="shared" si="338"/>
        <v>0.41</v>
      </c>
      <c r="QF651">
        <v>777042</v>
      </c>
      <c r="QI651">
        <v>0.39</v>
      </c>
      <c r="QJ651">
        <f t="shared" si="339"/>
        <v>0.39</v>
      </c>
      <c r="QU651">
        <v>777042</v>
      </c>
      <c r="QX651">
        <v>0.4</v>
      </c>
      <c r="QY651">
        <f t="shared" si="340"/>
        <v>0.4</v>
      </c>
    </row>
    <row r="652" spans="12:467" x14ac:dyDescent="0.2">
      <c r="L652">
        <v>776684</v>
      </c>
      <c r="O652">
        <v>0.55000000000000004</v>
      </c>
      <c r="P652">
        <f t="shared" si="310"/>
        <v>0.55000000000000004</v>
      </c>
      <c r="AA652">
        <v>776684</v>
      </c>
      <c r="AD652">
        <v>0.56999999999999995</v>
      </c>
      <c r="AE652">
        <f t="shared" si="311"/>
        <v>0.56999999999999995</v>
      </c>
      <c r="AP652">
        <v>776684</v>
      </c>
      <c r="AS652">
        <v>0.55000000000000004</v>
      </c>
      <c r="AT652">
        <f t="shared" si="312"/>
        <v>0.55000000000000004</v>
      </c>
      <c r="BE652">
        <v>776684</v>
      </c>
      <c r="BH652">
        <v>0.59</v>
      </c>
      <c r="BI652">
        <f t="shared" si="313"/>
        <v>0.59</v>
      </c>
      <c r="BT652">
        <v>776684</v>
      </c>
      <c r="BW652">
        <v>0.53</v>
      </c>
      <c r="BX652">
        <f t="shared" si="314"/>
        <v>0.53</v>
      </c>
      <c r="CI652">
        <v>776684</v>
      </c>
      <c r="CL652">
        <v>0.51</v>
      </c>
      <c r="CM652">
        <f t="shared" si="315"/>
        <v>0.51</v>
      </c>
      <c r="CX652">
        <v>776684</v>
      </c>
      <c r="DA652">
        <v>0.53</v>
      </c>
      <c r="DB652">
        <f t="shared" si="316"/>
        <v>0.53</v>
      </c>
      <c r="DM652">
        <v>776684</v>
      </c>
      <c r="DP652">
        <v>0.54</v>
      </c>
      <c r="DQ652">
        <f t="shared" si="317"/>
        <v>0.54</v>
      </c>
      <c r="EB652">
        <v>776684</v>
      </c>
      <c r="EE652">
        <v>0.56999999999999995</v>
      </c>
      <c r="EF652">
        <f t="shared" si="318"/>
        <v>0.56999999999999995</v>
      </c>
      <c r="EQ652">
        <v>776684</v>
      </c>
      <c r="ET652">
        <v>0.56999999999999995</v>
      </c>
      <c r="EU652">
        <f t="shared" si="319"/>
        <v>0.56999999999999995</v>
      </c>
      <c r="FF652">
        <v>776684</v>
      </c>
      <c r="FI652">
        <v>0.54</v>
      </c>
      <c r="FJ652">
        <f t="shared" si="320"/>
        <v>0.54</v>
      </c>
      <c r="FU652">
        <v>776684</v>
      </c>
      <c r="FX652">
        <v>0.55000000000000004</v>
      </c>
      <c r="FY652">
        <f t="shared" si="321"/>
        <v>0.55000000000000004</v>
      </c>
      <c r="GJ652">
        <v>776684</v>
      </c>
      <c r="GM652">
        <v>0.52</v>
      </c>
      <c r="GN652">
        <f t="shared" si="322"/>
        <v>0.52</v>
      </c>
      <c r="GY652">
        <v>776684</v>
      </c>
      <c r="HB652">
        <v>0.54</v>
      </c>
      <c r="HC652">
        <f t="shared" si="323"/>
        <v>0.54</v>
      </c>
      <c r="HN652">
        <v>776684</v>
      </c>
      <c r="HQ652">
        <v>0.44</v>
      </c>
      <c r="HR652">
        <f t="shared" si="324"/>
        <v>0.44</v>
      </c>
      <c r="ID652">
        <v>777044</v>
      </c>
      <c r="IG652">
        <v>0.46</v>
      </c>
      <c r="IH652">
        <f t="shared" si="325"/>
        <v>0.46</v>
      </c>
      <c r="IS652">
        <v>777044</v>
      </c>
      <c r="IV652">
        <v>0.42</v>
      </c>
      <c r="IW652">
        <f t="shared" si="326"/>
        <v>0.42</v>
      </c>
      <c r="JH652">
        <v>777044</v>
      </c>
      <c r="JK652">
        <v>0.48</v>
      </c>
      <c r="JL652">
        <f t="shared" si="327"/>
        <v>0.48</v>
      </c>
      <c r="JW652">
        <v>777044</v>
      </c>
      <c r="JZ652">
        <v>0.43</v>
      </c>
      <c r="KA652">
        <f t="shared" si="328"/>
        <v>0.43</v>
      </c>
      <c r="KL652">
        <v>777044</v>
      </c>
      <c r="KO652">
        <v>0.46</v>
      </c>
      <c r="KP652">
        <f t="shared" si="329"/>
        <v>0.46</v>
      </c>
      <c r="LA652">
        <v>777044</v>
      </c>
      <c r="LD652">
        <v>0.43</v>
      </c>
      <c r="LE652">
        <f t="shared" si="330"/>
        <v>0.43</v>
      </c>
      <c r="LP652">
        <v>777044</v>
      </c>
      <c r="LS652">
        <v>0.45</v>
      </c>
      <c r="LT652">
        <f t="shared" si="331"/>
        <v>0.45</v>
      </c>
      <c r="ME652">
        <v>777044</v>
      </c>
      <c r="MH652">
        <v>0.48</v>
      </c>
      <c r="MI652">
        <f t="shared" si="332"/>
        <v>0.48</v>
      </c>
      <c r="MT652">
        <v>777044</v>
      </c>
      <c r="MW652">
        <v>0.48</v>
      </c>
      <c r="MX652">
        <f t="shared" si="333"/>
        <v>0.48</v>
      </c>
      <c r="NI652">
        <v>777044</v>
      </c>
      <c r="NL652">
        <v>0.42</v>
      </c>
      <c r="NM652">
        <f t="shared" si="334"/>
        <v>0.42</v>
      </c>
      <c r="NX652">
        <v>777044</v>
      </c>
      <c r="OA652">
        <v>0.47</v>
      </c>
      <c r="OB652">
        <f t="shared" si="335"/>
        <v>0.47</v>
      </c>
      <c r="OM652">
        <v>777044</v>
      </c>
      <c r="OP652">
        <v>0.43</v>
      </c>
      <c r="OQ652">
        <f t="shared" si="336"/>
        <v>0.43</v>
      </c>
      <c r="PB652">
        <v>777044</v>
      </c>
      <c r="PE652">
        <v>0.45</v>
      </c>
      <c r="PF652">
        <f t="shared" si="337"/>
        <v>0.45</v>
      </c>
      <c r="PQ652">
        <v>777044</v>
      </c>
      <c r="PT652">
        <v>0.43</v>
      </c>
      <c r="PU652">
        <f t="shared" si="338"/>
        <v>0.43</v>
      </c>
      <c r="QF652">
        <v>777044</v>
      </c>
      <c r="QI652">
        <v>0.39</v>
      </c>
      <c r="QJ652">
        <f t="shared" si="339"/>
        <v>0.39</v>
      </c>
      <c r="QU652">
        <v>777044</v>
      </c>
      <c r="QX652">
        <v>0.42</v>
      </c>
      <c r="QY652">
        <f t="shared" si="340"/>
        <v>0.42</v>
      </c>
    </row>
    <row r="653" spans="12:467" x14ac:dyDescent="0.2">
      <c r="L653">
        <v>776686</v>
      </c>
      <c r="O653">
        <v>0.54</v>
      </c>
      <c r="P653">
        <f t="shared" si="310"/>
        <v>0.54</v>
      </c>
      <c r="AA653">
        <v>776686</v>
      </c>
      <c r="AD653">
        <v>0.51</v>
      </c>
      <c r="AE653">
        <f t="shared" si="311"/>
        <v>0.51</v>
      </c>
      <c r="AP653">
        <v>776686</v>
      </c>
      <c r="AS653">
        <v>0.61</v>
      </c>
      <c r="AT653">
        <f t="shared" si="312"/>
        <v>0.61</v>
      </c>
      <c r="BE653">
        <v>776686</v>
      </c>
      <c r="BH653">
        <v>0.5</v>
      </c>
      <c r="BI653">
        <f t="shared" si="313"/>
        <v>0.5</v>
      </c>
      <c r="BT653">
        <v>776686</v>
      </c>
      <c r="BW653">
        <v>0.51</v>
      </c>
      <c r="BX653">
        <f t="shared" si="314"/>
        <v>0.51</v>
      </c>
      <c r="CI653">
        <v>776686</v>
      </c>
      <c r="CL653">
        <v>0.52</v>
      </c>
      <c r="CM653">
        <f t="shared" si="315"/>
        <v>0.52</v>
      </c>
      <c r="CX653">
        <v>776686</v>
      </c>
      <c r="DA653">
        <v>0.55000000000000004</v>
      </c>
      <c r="DB653">
        <f t="shared" si="316"/>
        <v>0.55000000000000004</v>
      </c>
      <c r="DM653">
        <v>776686</v>
      </c>
      <c r="DP653">
        <v>0.55000000000000004</v>
      </c>
      <c r="DQ653">
        <f t="shared" si="317"/>
        <v>0.55000000000000004</v>
      </c>
      <c r="EB653">
        <v>776686</v>
      </c>
      <c r="EE653">
        <v>0.55000000000000004</v>
      </c>
      <c r="EF653">
        <f t="shared" si="318"/>
        <v>0.55000000000000004</v>
      </c>
      <c r="EQ653">
        <v>776686</v>
      </c>
      <c r="ET653">
        <v>0.55000000000000004</v>
      </c>
      <c r="EU653">
        <f t="shared" si="319"/>
        <v>0.55000000000000004</v>
      </c>
      <c r="FF653">
        <v>776686</v>
      </c>
      <c r="FI653">
        <v>0.56000000000000005</v>
      </c>
      <c r="FJ653">
        <f t="shared" si="320"/>
        <v>0.56000000000000005</v>
      </c>
      <c r="FU653">
        <v>776686</v>
      </c>
      <c r="FX653">
        <v>0.52</v>
      </c>
      <c r="FY653">
        <f t="shared" si="321"/>
        <v>0.52</v>
      </c>
      <c r="GJ653">
        <v>776686</v>
      </c>
      <c r="GM653">
        <v>0.56000000000000005</v>
      </c>
      <c r="GN653">
        <f t="shared" si="322"/>
        <v>0.56000000000000005</v>
      </c>
      <c r="GY653">
        <v>776686</v>
      </c>
      <c r="HB653">
        <v>0.57999999999999996</v>
      </c>
      <c r="HC653">
        <f t="shared" si="323"/>
        <v>0.57999999999999996</v>
      </c>
      <c r="HN653">
        <v>776686</v>
      </c>
      <c r="HQ653">
        <v>0.48</v>
      </c>
      <c r="HR653">
        <f t="shared" si="324"/>
        <v>0.48</v>
      </c>
      <c r="ID653">
        <v>777046</v>
      </c>
      <c r="IG653">
        <v>0.49</v>
      </c>
      <c r="IH653">
        <f t="shared" si="325"/>
        <v>0.49</v>
      </c>
      <c r="IS653">
        <v>777046</v>
      </c>
      <c r="IV653">
        <v>0.52</v>
      </c>
      <c r="IW653">
        <f t="shared" si="326"/>
        <v>0.52</v>
      </c>
      <c r="JH653">
        <v>777046</v>
      </c>
      <c r="JK653">
        <v>0.54</v>
      </c>
      <c r="JL653">
        <f t="shared" si="327"/>
        <v>0.54</v>
      </c>
      <c r="JW653">
        <v>777046</v>
      </c>
      <c r="JZ653">
        <v>0.53</v>
      </c>
      <c r="KA653">
        <f t="shared" si="328"/>
        <v>0.53</v>
      </c>
      <c r="KL653">
        <v>777046</v>
      </c>
      <c r="KO653">
        <v>0.56999999999999995</v>
      </c>
      <c r="KP653">
        <f t="shared" si="329"/>
        <v>0.56999999999999995</v>
      </c>
      <c r="LA653">
        <v>777046</v>
      </c>
      <c r="LD653">
        <v>0.53</v>
      </c>
      <c r="LE653">
        <f t="shared" si="330"/>
        <v>0.53</v>
      </c>
      <c r="LP653">
        <v>777046</v>
      </c>
      <c r="LS653">
        <v>0.53</v>
      </c>
      <c r="LT653">
        <f t="shared" si="331"/>
        <v>0.53</v>
      </c>
      <c r="ME653">
        <v>777046</v>
      </c>
      <c r="MH653">
        <v>0.56999999999999995</v>
      </c>
      <c r="MI653">
        <f t="shared" si="332"/>
        <v>0.56999999999999995</v>
      </c>
      <c r="MT653">
        <v>777046</v>
      </c>
      <c r="MW653">
        <v>0.54</v>
      </c>
      <c r="MX653">
        <f t="shared" si="333"/>
        <v>0.54</v>
      </c>
      <c r="NI653">
        <v>777046</v>
      </c>
      <c r="NL653">
        <v>0.5</v>
      </c>
      <c r="NM653">
        <f t="shared" si="334"/>
        <v>0.5</v>
      </c>
      <c r="NX653">
        <v>777046</v>
      </c>
      <c r="OA653">
        <v>0.51</v>
      </c>
      <c r="OB653">
        <f t="shared" si="335"/>
        <v>0.51</v>
      </c>
      <c r="OM653">
        <v>777046</v>
      </c>
      <c r="OP653">
        <v>0.48</v>
      </c>
      <c r="OQ653">
        <f t="shared" si="336"/>
        <v>0.48</v>
      </c>
      <c r="PB653">
        <v>777046</v>
      </c>
      <c r="PE653">
        <v>0.49</v>
      </c>
      <c r="PF653">
        <f t="shared" si="337"/>
        <v>0.49</v>
      </c>
      <c r="PQ653">
        <v>777046</v>
      </c>
      <c r="PT653">
        <v>0.54</v>
      </c>
      <c r="PU653">
        <f t="shared" si="338"/>
        <v>0.54</v>
      </c>
      <c r="QF653">
        <v>777046</v>
      </c>
      <c r="QI653">
        <v>0.55000000000000004</v>
      </c>
      <c r="QJ653">
        <f t="shared" si="339"/>
        <v>0.55000000000000004</v>
      </c>
      <c r="QU653">
        <v>777046</v>
      </c>
      <c r="QX653">
        <v>0.51</v>
      </c>
      <c r="QY653">
        <f t="shared" si="340"/>
        <v>0.51</v>
      </c>
    </row>
    <row r="654" spans="12:467" x14ac:dyDescent="0.2">
      <c r="L654">
        <v>776691</v>
      </c>
      <c r="O654">
        <v>0.59</v>
      </c>
      <c r="P654">
        <f t="shared" si="310"/>
        <v>0.59</v>
      </c>
      <c r="AA654">
        <v>776691</v>
      </c>
      <c r="AD654">
        <v>0.67</v>
      </c>
      <c r="AE654">
        <f t="shared" si="311"/>
        <v>0.67</v>
      </c>
      <c r="AP654">
        <v>776691</v>
      </c>
      <c r="AS654">
        <v>0.64</v>
      </c>
      <c r="AT654">
        <f t="shared" si="312"/>
        <v>0.64</v>
      </c>
      <c r="BE654">
        <v>776691</v>
      </c>
      <c r="BH654">
        <v>0.63</v>
      </c>
      <c r="BI654">
        <f t="shared" si="313"/>
        <v>0.63</v>
      </c>
      <c r="BT654">
        <v>776691</v>
      </c>
      <c r="BW654">
        <v>0.61</v>
      </c>
      <c r="BX654">
        <f t="shared" si="314"/>
        <v>0.61</v>
      </c>
      <c r="CI654">
        <v>776691</v>
      </c>
      <c r="CL654">
        <v>0.56999999999999995</v>
      </c>
      <c r="CM654">
        <f t="shared" si="315"/>
        <v>0.56999999999999995</v>
      </c>
      <c r="CX654">
        <v>776691</v>
      </c>
      <c r="DA654">
        <v>0.54</v>
      </c>
      <c r="DB654">
        <f t="shared" si="316"/>
        <v>0.54</v>
      </c>
      <c r="DM654">
        <v>776691</v>
      </c>
      <c r="DP654">
        <v>0.56999999999999995</v>
      </c>
      <c r="DQ654">
        <f t="shared" si="317"/>
        <v>0.56999999999999995</v>
      </c>
      <c r="EB654">
        <v>776691</v>
      </c>
      <c r="EE654">
        <v>0.56000000000000005</v>
      </c>
      <c r="EF654">
        <f t="shared" si="318"/>
        <v>0.56000000000000005</v>
      </c>
      <c r="EQ654">
        <v>776691</v>
      </c>
      <c r="ET654">
        <v>0.56000000000000005</v>
      </c>
      <c r="EU654">
        <f t="shared" si="319"/>
        <v>0.56000000000000005</v>
      </c>
      <c r="FF654">
        <v>776691</v>
      </c>
      <c r="FI654">
        <v>0.54</v>
      </c>
      <c r="FJ654">
        <f t="shared" si="320"/>
        <v>0.54</v>
      </c>
      <c r="FU654">
        <v>776691</v>
      </c>
      <c r="FX654">
        <v>0.55000000000000004</v>
      </c>
      <c r="FY654">
        <f t="shared" si="321"/>
        <v>0.55000000000000004</v>
      </c>
      <c r="GJ654">
        <v>776691</v>
      </c>
      <c r="GM654">
        <v>0.54</v>
      </c>
      <c r="GN654">
        <f t="shared" si="322"/>
        <v>0.54</v>
      </c>
      <c r="GY654">
        <v>776691</v>
      </c>
      <c r="HB654">
        <v>0.59</v>
      </c>
      <c r="HC654">
        <f t="shared" si="323"/>
        <v>0.59</v>
      </c>
      <c r="HN654">
        <v>776691</v>
      </c>
      <c r="HQ654">
        <v>0.64</v>
      </c>
      <c r="HR654">
        <f t="shared" si="324"/>
        <v>0.64</v>
      </c>
      <c r="ID654">
        <v>777049</v>
      </c>
      <c r="IG654">
        <v>0.4</v>
      </c>
      <c r="IH654">
        <f t="shared" si="325"/>
        <v>0.4</v>
      </c>
      <c r="IS654">
        <v>777049</v>
      </c>
      <c r="IV654">
        <v>0.4</v>
      </c>
      <c r="IW654">
        <f t="shared" si="326"/>
        <v>0.4</v>
      </c>
      <c r="JH654">
        <v>777049</v>
      </c>
      <c r="JK654">
        <v>0.42</v>
      </c>
      <c r="JL654">
        <f t="shared" si="327"/>
        <v>0.42</v>
      </c>
      <c r="JW654">
        <v>777049</v>
      </c>
      <c r="JZ654">
        <v>0.42</v>
      </c>
      <c r="KA654">
        <f t="shared" si="328"/>
        <v>0.42</v>
      </c>
      <c r="KL654">
        <v>777049</v>
      </c>
      <c r="KO654">
        <v>0.35</v>
      </c>
      <c r="KP654">
        <f t="shared" si="329"/>
        <v>0.35</v>
      </c>
      <c r="LA654">
        <v>777049</v>
      </c>
      <c r="LD654">
        <v>0.41</v>
      </c>
      <c r="LE654">
        <f t="shared" si="330"/>
        <v>0.41</v>
      </c>
      <c r="LP654">
        <v>777049</v>
      </c>
      <c r="LS654">
        <v>0.4</v>
      </c>
      <c r="LT654">
        <f t="shared" si="331"/>
        <v>0.4</v>
      </c>
      <c r="ME654">
        <v>777049</v>
      </c>
      <c r="MH654">
        <v>0.36</v>
      </c>
      <c r="MI654">
        <f t="shared" si="332"/>
        <v>0.36</v>
      </c>
      <c r="MT654">
        <v>777049</v>
      </c>
      <c r="MW654">
        <v>0.3</v>
      </c>
      <c r="MX654">
        <f t="shared" si="333"/>
        <v>0.3</v>
      </c>
      <c r="NI654">
        <v>777049</v>
      </c>
      <c r="NL654">
        <v>0.41</v>
      </c>
      <c r="NM654">
        <f t="shared" si="334"/>
        <v>0.41</v>
      </c>
      <c r="NX654">
        <v>777049</v>
      </c>
      <c r="OA654">
        <v>0.44</v>
      </c>
      <c r="OB654">
        <f t="shared" si="335"/>
        <v>0.44</v>
      </c>
      <c r="OM654">
        <v>777049</v>
      </c>
      <c r="OP654">
        <v>0.42</v>
      </c>
      <c r="OQ654">
        <f t="shared" si="336"/>
        <v>0.42</v>
      </c>
      <c r="PB654">
        <v>777049</v>
      </c>
      <c r="PE654">
        <v>0.39</v>
      </c>
      <c r="PF654">
        <f t="shared" si="337"/>
        <v>0.39</v>
      </c>
      <c r="PQ654">
        <v>777049</v>
      </c>
      <c r="PT654">
        <v>0.39</v>
      </c>
      <c r="PU654">
        <f t="shared" si="338"/>
        <v>0.39</v>
      </c>
      <c r="QF654">
        <v>777049</v>
      </c>
      <c r="QI654">
        <v>0.43</v>
      </c>
      <c r="QJ654">
        <f t="shared" si="339"/>
        <v>0.43</v>
      </c>
      <c r="QU654">
        <v>777049</v>
      </c>
      <c r="QX654">
        <v>0.39</v>
      </c>
      <c r="QY654">
        <f t="shared" si="340"/>
        <v>0.39</v>
      </c>
    </row>
    <row r="655" spans="12:467" x14ac:dyDescent="0.2">
      <c r="L655">
        <v>776652</v>
      </c>
      <c r="O655">
        <v>0.51</v>
      </c>
      <c r="P655">
        <f t="shared" si="310"/>
        <v>0.51</v>
      </c>
      <c r="AA655">
        <v>776652</v>
      </c>
      <c r="AD655">
        <v>0.56000000000000005</v>
      </c>
      <c r="AE655">
        <f t="shared" si="311"/>
        <v>0.56000000000000005</v>
      </c>
      <c r="AP655">
        <v>776652</v>
      </c>
      <c r="AS655">
        <v>0.7</v>
      </c>
      <c r="AT655">
        <f t="shared" si="312"/>
        <v>0.7</v>
      </c>
      <c r="BE655">
        <v>776652</v>
      </c>
      <c r="BH655">
        <v>0.52</v>
      </c>
      <c r="BI655">
        <f t="shared" si="313"/>
        <v>0.52</v>
      </c>
      <c r="BT655">
        <v>776652</v>
      </c>
      <c r="BW655">
        <v>0.55000000000000004</v>
      </c>
      <c r="BX655">
        <f t="shared" si="314"/>
        <v>0.55000000000000004</v>
      </c>
      <c r="CI655">
        <v>776652</v>
      </c>
      <c r="CL655">
        <v>0.48</v>
      </c>
      <c r="CM655">
        <f t="shared" si="315"/>
        <v>0.48</v>
      </c>
      <c r="CX655">
        <v>776652</v>
      </c>
      <c r="DA655">
        <v>0.5</v>
      </c>
      <c r="DB655">
        <f t="shared" si="316"/>
        <v>0.5</v>
      </c>
      <c r="DM655">
        <v>776652</v>
      </c>
      <c r="DP655">
        <v>0.5</v>
      </c>
      <c r="DQ655">
        <f t="shared" si="317"/>
        <v>0.5</v>
      </c>
      <c r="EB655">
        <v>776652</v>
      </c>
      <c r="EE655">
        <v>0.49</v>
      </c>
      <c r="EF655">
        <f t="shared" si="318"/>
        <v>0.49</v>
      </c>
      <c r="EQ655">
        <v>776652</v>
      </c>
      <c r="ET655">
        <v>0.49</v>
      </c>
      <c r="EU655">
        <f t="shared" si="319"/>
        <v>0.49</v>
      </c>
      <c r="FF655">
        <v>776652</v>
      </c>
      <c r="FI655">
        <v>0.47</v>
      </c>
      <c r="FJ655">
        <f t="shared" si="320"/>
        <v>0.47</v>
      </c>
      <c r="FU655">
        <v>776652</v>
      </c>
      <c r="FX655">
        <v>0.5</v>
      </c>
      <c r="FY655">
        <f t="shared" si="321"/>
        <v>0.5</v>
      </c>
      <c r="GJ655">
        <v>776652</v>
      </c>
      <c r="GM655">
        <v>0.48</v>
      </c>
      <c r="GN655">
        <f t="shared" si="322"/>
        <v>0.48</v>
      </c>
      <c r="GY655">
        <v>776652</v>
      </c>
      <c r="HB655">
        <v>0.52</v>
      </c>
      <c r="HC655">
        <f t="shared" si="323"/>
        <v>0.52</v>
      </c>
      <c r="HN655">
        <v>776652</v>
      </c>
      <c r="HQ655">
        <v>0.51</v>
      </c>
      <c r="HR655">
        <f t="shared" si="324"/>
        <v>0.51</v>
      </c>
      <c r="ID655">
        <v>777052</v>
      </c>
      <c r="IG655">
        <v>0.51</v>
      </c>
      <c r="IH655">
        <f t="shared" si="325"/>
        <v>0.51</v>
      </c>
      <c r="IS655">
        <v>777052</v>
      </c>
      <c r="IV655">
        <v>0.49</v>
      </c>
      <c r="IW655">
        <f t="shared" si="326"/>
        <v>0.49</v>
      </c>
      <c r="JH655">
        <v>777052</v>
      </c>
      <c r="JK655">
        <v>0.51</v>
      </c>
      <c r="JL655">
        <f t="shared" si="327"/>
        <v>0.51</v>
      </c>
      <c r="JW655">
        <v>777052</v>
      </c>
      <c r="JZ655">
        <v>0.52</v>
      </c>
      <c r="KA655">
        <f t="shared" si="328"/>
        <v>0.52</v>
      </c>
      <c r="KL655">
        <v>777052</v>
      </c>
      <c r="KO655">
        <v>0.47</v>
      </c>
      <c r="KP655">
        <f t="shared" si="329"/>
        <v>0.47</v>
      </c>
      <c r="LA655">
        <v>777052</v>
      </c>
      <c r="LD655">
        <v>0.52</v>
      </c>
      <c r="LE655">
        <f t="shared" si="330"/>
        <v>0.52</v>
      </c>
      <c r="LP655">
        <v>777052</v>
      </c>
      <c r="LS655">
        <v>0.51</v>
      </c>
      <c r="LT655">
        <f t="shared" si="331"/>
        <v>0.51</v>
      </c>
      <c r="ME655">
        <v>777052</v>
      </c>
      <c r="MH655">
        <v>0.54</v>
      </c>
      <c r="MI655">
        <f t="shared" si="332"/>
        <v>0.54</v>
      </c>
      <c r="MT655">
        <v>777052</v>
      </c>
      <c r="MW655">
        <v>0.54</v>
      </c>
      <c r="MX655">
        <f t="shared" si="333"/>
        <v>0.54</v>
      </c>
      <c r="NI655">
        <v>777052</v>
      </c>
      <c r="NL655">
        <v>0.51</v>
      </c>
      <c r="NM655">
        <f t="shared" si="334"/>
        <v>0.51</v>
      </c>
      <c r="NX655">
        <v>777052</v>
      </c>
      <c r="OA655">
        <v>0.5</v>
      </c>
      <c r="OB655">
        <f t="shared" si="335"/>
        <v>0.5</v>
      </c>
      <c r="OM655">
        <v>777052</v>
      </c>
      <c r="OP655">
        <v>0.5</v>
      </c>
      <c r="OQ655">
        <f t="shared" si="336"/>
        <v>0.5</v>
      </c>
      <c r="PB655">
        <v>777052</v>
      </c>
      <c r="PE655">
        <v>0.5</v>
      </c>
      <c r="PF655">
        <f t="shared" si="337"/>
        <v>0.5</v>
      </c>
      <c r="PQ655">
        <v>777052</v>
      </c>
      <c r="PT655">
        <v>0.53</v>
      </c>
      <c r="PU655">
        <f t="shared" si="338"/>
        <v>0.53</v>
      </c>
      <c r="QF655">
        <v>777052</v>
      </c>
      <c r="QI655">
        <v>0.51</v>
      </c>
      <c r="QJ655">
        <f t="shared" si="339"/>
        <v>0.51</v>
      </c>
      <c r="QU655">
        <v>777052</v>
      </c>
      <c r="QX655">
        <v>0.52</v>
      </c>
      <c r="QY655">
        <f t="shared" si="340"/>
        <v>0.52</v>
      </c>
    </row>
    <row r="656" spans="12:467" x14ac:dyDescent="0.2">
      <c r="L656">
        <v>776656</v>
      </c>
      <c r="O656">
        <v>0.55000000000000004</v>
      </c>
      <c r="P656">
        <f t="shared" si="310"/>
        <v>0.55000000000000004</v>
      </c>
      <c r="AA656">
        <v>776656</v>
      </c>
      <c r="AD656">
        <v>0.54</v>
      </c>
      <c r="AE656">
        <f t="shared" si="311"/>
        <v>0.54</v>
      </c>
      <c r="AP656">
        <v>776656</v>
      </c>
      <c r="AS656">
        <v>0.24</v>
      </c>
      <c r="AT656">
        <f t="shared" si="312"/>
        <v>0.24</v>
      </c>
      <c r="BE656">
        <v>776656</v>
      </c>
      <c r="BH656">
        <v>0.48</v>
      </c>
      <c r="BI656">
        <f t="shared" si="313"/>
        <v>0.48</v>
      </c>
      <c r="BT656">
        <v>776656</v>
      </c>
      <c r="BW656">
        <v>0.45</v>
      </c>
      <c r="BX656">
        <f t="shared" si="314"/>
        <v>0.45</v>
      </c>
      <c r="CI656">
        <v>776656</v>
      </c>
      <c r="CL656">
        <v>0.56000000000000005</v>
      </c>
      <c r="CM656">
        <f t="shared" si="315"/>
        <v>0.56000000000000005</v>
      </c>
      <c r="CX656">
        <v>776656</v>
      </c>
      <c r="DA656">
        <v>0.54</v>
      </c>
      <c r="DB656">
        <f t="shared" si="316"/>
        <v>0.54</v>
      </c>
      <c r="DM656">
        <v>776656</v>
      </c>
      <c r="DP656">
        <v>0.55000000000000004</v>
      </c>
      <c r="DQ656">
        <f t="shared" si="317"/>
        <v>0.55000000000000004</v>
      </c>
      <c r="EB656">
        <v>776656</v>
      </c>
      <c r="EE656">
        <v>0.55000000000000004</v>
      </c>
      <c r="EF656">
        <f t="shared" si="318"/>
        <v>0.55000000000000004</v>
      </c>
      <c r="EQ656">
        <v>776656</v>
      </c>
      <c r="ET656">
        <v>0.55000000000000004</v>
      </c>
      <c r="EU656">
        <f t="shared" si="319"/>
        <v>0.55000000000000004</v>
      </c>
      <c r="FF656">
        <v>776656</v>
      </c>
      <c r="FI656">
        <v>0.56000000000000005</v>
      </c>
      <c r="FJ656">
        <f t="shared" si="320"/>
        <v>0.56000000000000005</v>
      </c>
      <c r="FU656">
        <v>776656</v>
      </c>
      <c r="FX656">
        <v>0.55000000000000004</v>
      </c>
      <c r="FY656">
        <f t="shared" si="321"/>
        <v>0.55000000000000004</v>
      </c>
      <c r="GJ656">
        <v>776656</v>
      </c>
      <c r="GM656">
        <v>0.54</v>
      </c>
      <c r="GN656">
        <f t="shared" si="322"/>
        <v>0.54</v>
      </c>
      <c r="GY656">
        <v>776656</v>
      </c>
      <c r="HB656">
        <v>0.59</v>
      </c>
      <c r="HC656">
        <f t="shared" si="323"/>
        <v>0.59</v>
      </c>
      <c r="HN656">
        <v>776656</v>
      </c>
      <c r="HQ656">
        <v>0.51</v>
      </c>
      <c r="HR656">
        <f t="shared" si="324"/>
        <v>0.51</v>
      </c>
      <c r="ID656">
        <v>777058</v>
      </c>
      <c r="IG656">
        <v>0.55000000000000004</v>
      </c>
      <c r="IH656">
        <f t="shared" si="325"/>
        <v>0.55000000000000004</v>
      </c>
      <c r="IS656">
        <v>777058</v>
      </c>
      <c r="IV656">
        <v>0.52</v>
      </c>
      <c r="IW656">
        <f t="shared" si="326"/>
        <v>0.52</v>
      </c>
      <c r="JH656">
        <v>777058</v>
      </c>
      <c r="JK656">
        <v>0.56000000000000005</v>
      </c>
      <c r="JL656">
        <f t="shared" si="327"/>
        <v>0.56000000000000005</v>
      </c>
      <c r="JW656">
        <v>777058</v>
      </c>
      <c r="JZ656">
        <v>0.56000000000000005</v>
      </c>
      <c r="KA656">
        <f t="shared" si="328"/>
        <v>0.56000000000000005</v>
      </c>
      <c r="KL656">
        <v>777058</v>
      </c>
      <c r="KO656">
        <v>0.56999999999999995</v>
      </c>
      <c r="KP656">
        <f t="shared" si="329"/>
        <v>0.56999999999999995</v>
      </c>
      <c r="LA656">
        <v>777058</v>
      </c>
      <c r="LD656">
        <v>0.53</v>
      </c>
      <c r="LE656">
        <f t="shared" si="330"/>
        <v>0.53</v>
      </c>
      <c r="LP656">
        <v>777058</v>
      </c>
      <c r="LS656">
        <v>0.53</v>
      </c>
      <c r="LT656">
        <f t="shared" si="331"/>
        <v>0.53</v>
      </c>
      <c r="ME656">
        <v>777058</v>
      </c>
      <c r="MH656">
        <v>0.59</v>
      </c>
      <c r="MI656">
        <f t="shared" si="332"/>
        <v>0.59</v>
      </c>
      <c r="MT656">
        <v>777058</v>
      </c>
      <c r="MW656">
        <v>0.49</v>
      </c>
      <c r="MX656">
        <f t="shared" si="333"/>
        <v>0.49</v>
      </c>
      <c r="NI656">
        <v>777058</v>
      </c>
      <c r="NL656">
        <v>0.52</v>
      </c>
      <c r="NM656">
        <f t="shared" si="334"/>
        <v>0.52</v>
      </c>
      <c r="NX656">
        <v>777058</v>
      </c>
      <c r="OA656">
        <v>0.56000000000000005</v>
      </c>
      <c r="OB656">
        <f t="shared" si="335"/>
        <v>0.56000000000000005</v>
      </c>
      <c r="OM656">
        <v>777058</v>
      </c>
      <c r="OP656">
        <v>0.52</v>
      </c>
      <c r="OQ656">
        <f t="shared" si="336"/>
        <v>0.52</v>
      </c>
      <c r="PB656">
        <v>777058</v>
      </c>
      <c r="PE656">
        <v>0.52</v>
      </c>
      <c r="PF656">
        <f t="shared" si="337"/>
        <v>0.52</v>
      </c>
      <c r="PQ656">
        <v>777058</v>
      </c>
      <c r="PT656">
        <v>0.52</v>
      </c>
      <c r="PU656">
        <f t="shared" si="338"/>
        <v>0.52</v>
      </c>
      <c r="QF656">
        <v>777058</v>
      </c>
      <c r="QI656">
        <v>0.53</v>
      </c>
      <c r="QJ656">
        <f t="shared" si="339"/>
        <v>0.53</v>
      </c>
      <c r="QU656">
        <v>777058</v>
      </c>
      <c r="QX656">
        <v>0.53</v>
      </c>
      <c r="QY656">
        <f t="shared" si="340"/>
        <v>0.53</v>
      </c>
    </row>
    <row r="657" spans="12:467" x14ac:dyDescent="0.2">
      <c r="L657">
        <v>776658</v>
      </c>
      <c r="O657">
        <v>0.54</v>
      </c>
      <c r="P657">
        <f t="shared" si="310"/>
        <v>0.54</v>
      </c>
      <c r="AA657">
        <v>776658</v>
      </c>
      <c r="AD657">
        <v>0.6</v>
      </c>
      <c r="AE657">
        <f t="shared" si="311"/>
        <v>0.6</v>
      </c>
      <c r="AP657">
        <v>776658</v>
      </c>
      <c r="AS657">
        <v>0.39</v>
      </c>
      <c r="AT657">
        <f t="shared" si="312"/>
        <v>0.39</v>
      </c>
      <c r="BE657">
        <v>776658</v>
      </c>
      <c r="BH657">
        <v>0.5</v>
      </c>
      <c r="BI657">
        <f t="shared" si="313"/>
        <v>0.5</v>
      </c>
      <c r="BT657">
        <v>776658</v>
      </c>
      <c r="BW657">
        <v>0.44</v>
      </c>
      <c r="BX657">
        <f t="shared" si="314"/>
        <v>0.44</v>
      </c>
      <c r="CI657">
        <v>776658</v>
      </c>
      <c r="CL657">
        <v>0.53</v>
      </c>
      <c r="CM657">
        <f t="shared" si="315"/>
        <v>0.53</v>
      </c>
      <c r="CX657">
        <v>776658</v>
      </c>
      <c r="DA657">
        <v>0.53</v>
      </c>
      <c r="DB657">
        <f t="shared" si="316"/>
        <v>0.53</v>
      </c>
      <c r="DM657">
        <v>776658</v>
      </c>
      <c r="DP657">
        <v>0.53</v>
      </c>
      <c r="DQ657">
        <f t="shared" si="317"/>
        <v>0.53</v>
      </c>
      <c r="EB657">
        <v>776658</v>
      </c>
      <c r="EE657">
        <v>0.5</v>
      </c>
      <c r="EF657">
        <f t="shared" si="318"/>
        <v>0.5</v>
      </c>
      <c r="EQ657">
        <v>776658</v>
      </c>
      <c r="ET657">
        <v>0.5</v>
      </c>
      <c r="EU657">
        <f t="shared" si="319"/>
        <v>0.5</v>
      </c>
      <c r="FF657">
        <v>776658</v>
      </c>
      <c r="FI657">
        <v>0.51</v>
      </c>
      <c r="FJ657">
        <f t="shared" si="320"/>
        <v>0.51</v>
      </c>
      <c r="FU657">
        <v>776658</v>
      </c>
      <c r="FX657">
        <v>0.52</v>
      </c>
      <c r="FY657">
        <f t="shared" si="321"/>
        <v>0.52</v>
      </c>
      <c r="GJ657">
        <v>776658</v>
      </c>
      <c r="GM657">
        <v>0.52</v>
      </c>
      <c r="GN657">
        <f t="shared" si="322"/>
        <v>0.52</v>
      </c>
      <c r="GY657">
        <v>776658</v>
      </c>
      <c r="HB657">
        <v>0.48</v>
      </c>
      <c r="HC657">
        <f t="shared" si="323"/>
        <v>0.48</v>
      </c>
      <c r="HN657">
        <v>776658</v>
      </c>
      <c r="HQ657">
        <v>0.46</v>
      </c>
      <c r="HR657">
        <f t="shared" si="324"/>
        <v>0.46</v>
      </c>
      <c r="ID657">
        <v>777024</v>
      </c>
      <c r="IG657">
        <v>0.5</v>
      </c>
      <c r="IH657">
        <f t="shared" si="325"/>
        <v>0.5</v>
      </c>
      <c r="IS657">
        <v>777024</v>
      </c>
      <c r="IV657">
        <v>0.49</v>
      </c>
      <c r="IW657">
        <f t="shared" si="326"/>
        <v>0.49</v>
      </c>
      <c r="JH657">
        <v>777024</v>
      </c>
      <c r="JK657">
        <v>0.49</v>
      </c>
      <c r="JL657">
        <f t="shared" si="327"/>
        <v>0.49</v>
      </c>
      <c r="JW657">
        <v>777024</v>
      </c>
      <c r="JZ657">
        <v>0.51</v>
      </c>
      <c r="KA657">
        <f t="shared" si="328"/>
        <v>0.51</v>
      </c>
      <c r="KL657">
        <v>777024</v>
      </c>
      <c r="KO657">
        <v>0.46</v>
      </c>
      <c r="KP657">
        <f t="shared" si="329"/>
        <v>0.46</v>
      </c>
      <c r="LA657">
        <v>777024</v>
      </c>
      <c r="LD657">
        <v>0.51</v>
      </c>
      <c r="LE657">
        <f t="shared" si="330"/>
        <v>0.51</v>
      </c>
      <c r="LP657">
        <v>777024</v>
      </c>
      <c r="LS657">
        <v>0.5</v>
      </c>
      <c r="LT657">
        <f t="shared" si="331"/>
        <v>0.5</v>
      </c>
      <c r="ME657">
        <v>777024</v>
      </c>
      <c r="MH657">
        <v>0.53</v>
      </c>
      <c r="MI657">
        <f t="shared" si="332"/>
        <v>0.53</v>
      </c>
      <c r="MT657">
        <v>777024</v>
      </c>
      <c r="MW657">
        <v>0.4</v>
      </c>
      <c r="MX657">
        <f t="shared" si="333"/>
        <v>0.4</v>
      </c>
      <c r="NI657">
        <v>777024</v>
      </c>
      <c r="NL657">
        <v>0.5</v>
      </c>
      <c r="NM657">
        <f t="shared" si="334"/>
        <v>0.5</v>
      </c>
      <c r="NX657">
        <v>777024</v>
      </c>
      <c r="OA657">
        <v>0.5</v>
      </c>
      <c r="OB657">
        <f t="shared" si="335"/>
        <v>0.5</v>
      </c>
      <c r="OM657">
        <v>777024</v>
      </c>
      <c r="OP657">
        <v>0.5</v>
      </c>
      <c r="OQ657">
        <f t="shared" si="336"/>
        <v>0.5</v>
      </c>
      <c r="PB657">
        <v>777024</v>
      </c>
      <c r="PE657">
        <v>0.48</v>
      </c>
      <c r="PF657">
        <f t="shared" si="337"/>
        <v>0.48</v>
      </c>
      <c r="PQ657">
        <v>777024</v>
      </c>
      <c r="PT657">
        <v>0.53</v>
      </c>
      <c r="PU657">
        <f t="shared" si="338"/>
        <v>0.53</v>
      </c>
      <c r="QF657">
        <v>777024</v>
      </c>
      <c r="QI657">
        <v>0.5</v>
      </c>
      <c r="QJ657">
        <f t="shared" si="339"/>
        <v>0.5</v>
      </c>
      <c r="QU657">
        <v>777024</v>
      </c>
      <c r="QX657">
        <v>0.5</v>
      </c>
      <c r="QY657">
        <f t="shared" si="340"/>
        <v>0.5</v>
      </c>
    </row>
    <row r="658" spans="12:467" x14ac:dyDescent="0.2">
      <c r="L658">
        <v>776659</v>
      </c>
      <c r="O658">
        <v>0.39</v>
      </c>
      <c r="P658">
        <f t="shared" si="310"/>
        <v>0.39</v>
      </c>
      <c r="AA658">
        <v>776659</v>
      </c>
      <c r="AD658">
        <v>0.36</v>
      </c>
      <c r="AE658">
        <f t="shared" si="311"/>
        <v>0.36</v>
      </c>
      <c r="AP658">
        <v>776659</v>
      </c>
      <c r="AS658">
        <v>0.32</v>
      </c>
      <c r="AT658">
        <f t="shared" si="312"/>
        <v>0.32</v>
      </c>
      <c r="BE658">
        <v>776659</v>
      </c>
      <c r="BH658">
        <v>0.43</v>
      </c>
      <c r="BI658">
        <f t="shared" si="313"/>
        <v>0.43</v>
      </c>
      <c r="BT658">
        <v>776659</v>
      </c>
      <c r="BW658">
        <v>0.36</v>
      </c>
      <c r="BX658">
        <f t="shared" si="314"/>
        <v>0.36</v>
      </c>
      <c r="CI658">
        <v>776659</v>
      </c>
      <c r="CL658">
        <v>0.37</v>
      </c>
      <c r="CM658">
        <f t="shared" si="315"/>
        <v>0.37</v>
      </c>
      <c r="CX658">
        <v>776659</v>
      </c>
      <c r="DA658">
        <v>0.4</v>
      </c>
      <c r="DB658">
        <f t="shared" si="316"/>
        <v>0.4</v>
      </c>
      <c r="DM658">
        <v>776659</v>
      </c>
      <c r="DP658">
        <v>0.36</v>
      </c>
      <c r="DQ658">
        <f t="shared" si="317"/>
        <v>0.36</v>
      </c>
      <c r="EB658">
        <v>776659</v>
      </c>
      <c r="EE658">
        <v>0.38</v>
      </c>
      <c r="EF658">
        <f t="shared" si="318"/>
        <v>0.38</v>
      </c>
      <c r="EQ658">
        <v>776659</v>
      </c>
      <c r="ET658">
        <v>0.38</v>
      </c>
      <c r="EU658">
        <f t="shared" si="319"/>
        <v>0.38</v>
      </c>
      <c r="FF658">
        <v>776659</v>
      </c>
      <c r="FI658">
        <v>0.39</v>
      </c>
      <c r="FJ658">
        <f t="shared" si="320"/>
        <v>0.39</v>
      </c>
      <c r="FU658">
        <v>776659</v>
      </c>
      <c r="FX658">
        <v>0.43</v>
      </c>
      <c r="FY658">
        <f t="shared" si="321"/>
        <v>0.43</v>
      </c>
      <c r="GJ658">
        <v>776659</v>
      </c>
      <c r="GM658">
        <v>0.38</v>
      </c>
      <c r="GN658">
        <f t="shared" si="322"/>
        <v>0.38</v>
      </c>
      <c r="GY658">
        <v>776659</v>
      </c>
      <c r="HB658">
        <v>0.41</v>
      </c>
      <c r="HC658">
        <f t="shared" si="323"/>
        <v>0.41</v>
      </c>
      <c r="HN658">
        <v>776659</v>
      </c>
      <c r="HQ658">
        <v>0.38</v>
      </c>
      <c r="HR658">
        <f t="shared" si="324"/>
        <v>0.38</v>
      </c>
      <c r="ID658">
        <v>777026</v>
      </c>
      <c r="IG658">
        <v>0.46</v>
      </c>
      <c r="IH658">
        <f t="shared" si="325"/>
        <v>0.46</v>
      </c>
      <c r="IS658">
        <v>777026</v>
      </c>
      <c r="IV658">
        <v>0.46</v>
      </c>
      <c r="IW658">
        <f t="shared" si="326"/>
        <v>0.46</v>
      </c>
      <c r="JH658">
        <v>777026</v>
      </c>
      <c r="JK658">
        <v>0.49</v>
      </c>
      <c r="JL658">
        <f t="shared" si="327"/>
        <v>0.49</v>
      </c>
      <c r="JW658">
        <v>777026</v>
      </c>
      <c r="JZ658">
        <v>0.45</v>
      </c>
      <c r="KA658">
        <f t="shared" si="328"/>
        <v>0.45</v>
      </c>
      <c r="KL658">
        <v>777026</v>
      </c>
      <c r="KO658">
        <v>0.43</v>
      </c>
      <c r="KP658">
        <f t="shared" si="329"/>
        <v>0.43</v>
      </c>
      <c r="LA658">
        <v>777026</v>
      </c>
      <c r="LD658">
        <v>0.43</v>
      </c>
      <c r="LE658">
        <f t="shared" si="330"/>
        <v>0.43</v>
      </c>
      <c r="LP658">
        <v>777026</v>
      </c>
      <c r="LS658">
        <v>0.46</v>
      </c>
      <c r="LT658">
        <f t="shared" si="331"/>
        <v>0.46</v>
      </c>
      <c r="ME658">
        <v>777026</v>
      </c>
      <c r="MH658">
        <v>0.43</v>
      </c>
      <c r="MI658">
        <f t="shared" si="332"/>
        <v>0.43</v>
      </c>
      <c r="MT658">
        <v>777026</v>
      </c>
      <c r="MW658">
        <v>0.49</v>
      </c>
      <c r="MX658">
        <f t="shared" si="333"/>
        <v>0.49</v>
      </c>
      <c r="NI658">
        <v>777026</v>
      </c>
      <c r="NL658">
        <v>0.47</v>
      </c>
      <c r="NM658">
        <f t="shared" si="334"/>
        <v>0.47</v>
      </c>
      <c r="NX658">
        <v>777026</v>
      </c>
      <c r="OA658">
        <v>0.47</v>
      </c>
      <c r="OB658">
        <f t="shared" si="335"/>
        <v>0.47</v>
      </c>
      <c r="OM658">
        <v>777026</v>
      </c>
      <c r="OP658">
        <v>0.45</v>
      </c>
      <c r="OQ658">
        <f t="shared" si="336"/>
        <v>0.45</v>
      </c>
      <c r="PB658">
        <v>777026</v>
      </c>
      <c r="PE658">
        <v>0.44</v>
      </c>
      <c r="PF658">
        <f t="shared" si="337"/>
        <v>0.44</v>
      </c>
      <c r="PQ658">
        <v>777026</v>
      </c>
      <c r="PT658">
        <v>0.48</v>
      </c>
      <c r="PU658">
        <f t="shared" si="338"/>
        <v>0.48</v>
      </c>
      <c r="QF658">
        <v>777026</v>
      </c>
      <c r="QI658">
        <v>0.44</v>
      </c>
      <c r="QJ658">
        <f t="shared" si="339"/>
        <v>0.44</v>
      </c>
      <c r="QU658">
        <v>777026</v>
      </c>
      <c r="QX658">
        <v>0.45</v>
      </c>
      <c r="QY658">
        <f t="shared" si="340"/>
        <v>0.45</v>
      </c>
    </row>
    <row r="659" spans="12:467" x14ac:dyDescent="0.2">
      <c r="L659">
        <v>776661</v>
      </c>
      <c r="O659">
        <v>0.42</v>
      </c>
      <c r="P659">
        <f t="shared" si="310"/>
        <v>0.42</v>
      </c>
      <c r="AA659">
        <v>776661</v>
      </c>
      <c r="AD659">
        <v>0.4</v>
      </c>
      <c r="AE659">
        <f t="shared" si="311"/>
        <v>0.4</v>
      </c>
      <c r="AP659">
        <v>776661</v>
      </c>
      <c r="AS659">
        <v>0.36</v>
      </c>
      <c r="AT659">
        <f t="shared" si="312"/>
        <v>0.36</v>
      </c>
      <c r="BE659">
        <v>776661</v>
      </c>
      <c r="BH659">
        <v>0.42</v>
      </c>
      <c r="BI659">
        <f t="shared" si="313"/>
        <v>0.42</v>
      </c>
      <c r="BT659">
        <v>776661</v>
      </c>
      <c r="BW659">
        <v>0.54</v>
      </c>
      <c r="BX659">
        <f t="shared" si="314"/>
        <v>0.54</v>
      </c>
      <c r="CI659">
        <v>776661</v>
      </c>
      <c r="CL659">
        <v>0.4</v>
      </c>
      <c r="CM659">
        <f t="shared" si="315"/>
        <v>0.4</v>
      </c>
      <c r="CX659">
        <v>776661</v>
      </c>
      <c r="DA659">
        <v>0.42</v>
      </c>
      <c r="DB659">
        <f t="shared" si="316"/>
        <v>0.42</v>
      </c>
      <c r="DM659">
        <v>776661</v>
      </c>
      <c r="DP659">
        <v>0.39</v>
      </c>
      <c r="DQ659">
        <f t="shared" si="317"/>
        <v>0.39</v>
      </c>
      <c r="EB659">
        <v>776661</v>
      </c>
      <c r="EE659">
        <v>0.42</v>
      </c>
      <c r="EF659">
        <f t="shared" si="318"/>
        <v>0.42</v>
      </c>
      <c r="EQ659">
        <v>776661</v>
      </c>
      <c r="ET659">
        <v>0.42</v>
      </c>
      <c r="EU659">
        <f t="shared" si="319"/>
        <v>0.42</v>
      </c>
      <c r="FF659">
        <v>776661</v>
      </c>
      <c r="FI659">
        <v>0.43</v>
      </c>
      <c r="FJ659">
        <f t="shared" si="320"/>
        <v>0.43</v>
      </c>
      <c r="FU659">
        <v>776661</v>
      </c>
      <c r="FX659">
        <v>0.43</v>
      </c>
      <c r="FY659">
        <f t="shared" si="321"/>
        <v>0.43</v>
      </c>
      <c r="GJ659">
        <v>776661</v>
      </c>
      <c r="GM659">
        <v>0.4</v>
      </c>
      <c r="GN659">
        <f t="shared" si="322"/>
        <v>0.4</v>
      </c>
      <c r="GY659">
        <v>776661</v>
      </c>
      <c r="HB659">
        <v>0.41</v>
      </c>
      <c r="HC659">
        <f t="shared" si="323"/>
        <v>0.41</v>
      </c>
      <c r="HN659">
        <v>776661</v>
      </c>
      <c r="HQ659">
        <v>0.35</v>
      </c>
      <c r="HR659">
        <f t="shared" si="324"/>
        <v>0.35</v>
      </c>
      <c r="ID659">
        <v>777027</v>
      </c>
      <c r="IG659">
        <v>0.45</v>
      </c>
      <c r="IH659">
        <f t="shared" si="325"/>
        <v>0.45</v>
      </c>
      <c r="IS659">
        <v>777027</v>
      </c>
      <c r="IV659">
        <v>0.4</v>
      </c>
      <c r="IW659">
        <f t="shared" si="326"/>
        <v>0.4</v>
      </c>
      <c r="JH659">
        <v>777027</v>
      </c>
      <c r="JK659">
        <v>0.51</v>
      </c>
      <c r="JL659">
        <f t="shared" si="327"/>
        <v>0.51</v>
      </c>
      <c r="JW659">
        <v>777027</v>
      </c>
      <c r="JZ659">
        <v>0.48</v>
      </c>
      <c r="KA659">
        <f t="shared" si="328"/>
        <v>0.48</v>
      </c>
      <c r="KL659">
        <v>777027</v>
      </c>
      <c r="KO659">
        <v>0.45</v>
      </c>
      <c r="KP659">
        <f t="shared" si="329"/>
        <v>0.45</v>
      </c>
      <c r="LA659">
        <v>777027</v>
      </c>
      <c r="LD659">
        <v>0.42</v>
      </c>
      <c r="LE659">
        <f t="shared" si="330"/>
        <v>0.42</v>
      </c>
      <c r="LP659">
        <v>777027</v>
      </c>
      <c r="LS659">
        <v>0.46</v>
      </c>
      <c r="LT659">
        <f t="shared" si="331"/>
        <v>0.46</v>
      </c>
      <c r="ME659">
        <v>777027</v>
      </c>
      <c r="MH659">
        <v>0.49</v>
      </c>
      <c r="MI659">
        <f t="shared" si="332"/>
        <v>0.49</v>
      </c>
      <c r="MT659">
        <v>777027</v>
      </c>
      <c r="MW659">
        <v>0.45</v>
      </c>
      <c r="MX659">
        <f t="shared" si="333"/>
        <v>0.45</v>
      </c>
      <c r="NI659">
        <v>777027</v>
      </c>
      <c r="NL659">
        <v>0.44</v>
      </c>
      <c r="NM659">
        <f t="shared" si="334"/>
        <v>0.44</v>
      </c>
      <c r="NX659">
        <v>777027</v>
      </c>
      <c r="OA659">
        <v>0.48</v>
      </c>
      <c r="OB659">
        <f t="shared" si="335"/>
        <v>0.48</v>
      </c>
      <c r="OM659">
        <v>777027</v>
      </c>
      <c r="OP659">
        <v>0.49</v>
      </c>
      <c r="OQ659">
        <f t="shared" si="336"/>
        <v>0.49</v>
      </c>
      <c r="PB659">
        <v>777027</v>
      </c>
      <c r="PE659">
        <v>0.45</v>
      </c>
      <c r="PF659">
        <f t="shared" si="337"/>
        <v>0.45</v>
      </c>
      <c r="PQ659">
        <v>777027</v>
      </c>
      <c r="PT659">
        <v>0.46</v>
      </c>
      <c r="PU659">
        <f t="shared" si="338"/>
        <v>0.46</v>
      </c>
      <c r="QF659">
        <v>777027</v>
      </c>
      <c r="QI659">
        <v>0.46</v>
      </c>
      <c r="QJ659">
        <f t="shared" si="339"/>
        <v>0.46</v>
      </c>
      <c r="QU659">
        <v>777027</v>
      </c>
      <c r="QX659">
        <v>0.44</v>
      </c>
      <c r="QY659">
        <f t="shared" si="340"/>
        <v>0.44</v>
      </c>
    </row>
    <row r="660" spans="12:467" x14ac:dyDescent="0.2">
      <c r="L660">
        <v>776662</v>
      </c>
      <c r="O660">
        <v>0.55000000000000004</v>
      </c>
      <c r="P660">
        <f t="shared" si="310"/>
        <v>0.55000000000000004</v>
      </c>
      <c r="AA660">
        <v>776662</v>
      </c>
      <c r="AD660">
        <v>0.55000000000000004</v>
      </c>
      <c r="AE660">
        <f t="shared" si="311"/>
        <v>0.55000000000000004</v>
      </c>
      <c r="AP660">
        <v>776662</v>
      </c>
      <c r="AS660">
        <v>0.41</v>
      </c>
      <c r="AT660">
        <f t="shared" si="312"/>
        <v>0.41</v>
      </c>
      <c r="BE660">
        <v>776662</v>
      </c>
      <c r="BH660">
        <v>0.49</v>
      </c>
      <c r="BI660">
        <f t="shared" si="313"/>
        <v>0.49</v>
      </c>
      <c r="BT660">
        <v>776662</v>
      </c>
      <c r="BW660">
        <v>0.51</v>
      </c>
      <c r="BX660">
        <f t="shared" si="314"/>
        <v>0.51</v>
      </c>
      <c r="CI660">
        <v>776662</v>
      </c>
      <c r="CL660">
        <v>0.55000000000000004</v>
      </c>
      <c r="CM660">
        <f t="shared" si="315"/>
        <v>0.55000000000000004</v>
      </c>
      <c r="CX660">
        <v>776662</v>
      </c>
      <c r="DA660">
        <v>0.53</v>
      </c>
      <c r="DB660">
        <f t="shared" si="316"/>
        <v>0.53</v>
      </c>
      <c r="DM660">
        <v>776662</v>
      </c>
      <c r="DP660">
        <v>0.55000000000000004</v>
      </c>
      <c r="DQ660">
        <f t="shared" si="317"/>
        <v>0.55000000000000004</v>
      </c>
      <c r="EB660">
        <v>776662</v>
      </c>
      <c r="EE660">
        <v>0.55000000000000004</v>
      </c>
      <c r="EF660">
        <f t="shared" si="318"/>
        <v>0.55000000000000004</v>
      </c>
      <c r="EQ660">
        <v>776662</v>
      </c>
      <c r="ET660">
        <v>0.55000000000000004</v>
      </c>
      <c r="EU660">
        <f t="shared" si="319"/>
        <v>0.55000000000000004</v>
      </c>
      <c r="FF660">
        <v>776662</v>
      </c>
      <c r="FI660">
        <v>0.55000000000000004</v>
      </c>
      <c r="FJ660">
        <f t="shared" si="320"/>
        <v>0.55000000000000004</v>
      </c>
      <c r="FU660">
        <v>776662</v>
      </c>
      <c r="FX660">
        <v>0.53</v>
      </c>
      <c r="FY660">
        <f t="shared" si="321"/>
        <v>0.53</v>
      </c>
      <c r="GJ660">
        <v>776662</v>
      </c>
      <c r="GM660">
        <v>0.53</v>
      </c>
      <c r="GN660">
        <f t="shared" si="322"/>
        <v>0.53</v>
      </c>
      <c r="GY660">
        <v>776662</v>
      </c>
      <c r="HB660">
        <v>0.59</v>
      </c>
      <c r="HC660">
        <f t="shared" si="323"/>
        <v>0.59</v>
      </c>
      <c r="HN660">
        <v>776662</v>
      </c>
      <c r="HQ660">
        <v>0.48</v>
      </c>
      <c r="HR660">
        <f t="shared" si="324"/>
        <v>0.48</v>
      </c>
      <c r="ID660">
        <v>777029</v>
      </c>
      <c r="IG660">
        <v>0.42</v>
      </c>
      <c r="IH660">
        <f t="shared" si="325"/>
        <v>0.42</v>
      </c>
      <c r="IS660">
        <v>777029</v>
      </c>
      <c r="IV660">
        <v>0.44</v>
      </c>
      <c r="IW660">
        <f t="shared" si="326"/>
        <v>0.44</v>
      </c>
      <c r="JH660">
        <v>777029</v>
      </c>
      <c r="JK660">
        <v>0.46</v>
      </c>
      <c r="JL660">
        <f t="shared" si="327"/>
        <v>0.46</v>
      </c>
      <c r="JW660">
        <v>777029</v>
      </c>
      <c r="JZ660">
        <v>0.42</v>
      </c>
      <c r="KA660">
        <f t="shared" si="328"/>
        <v>0.42</v>
      </c>
      <c r="KL660">
        <v>777029</v>
      </c>
      <c r="KO660">
        <v>0.47</v>
      </c>
      <c r="KP660">
        <f t="shared" si="329"/>
        <v>0.47</v>
      </c>
      <c r="LA660">
        <v>777029</v>
      </c>
      <c r="LD660">
        <v>0.42</v>
      </c>
      <c r="LE660">
        <f t="shared" si="330"/>
        <v>0.42</v>
      </c>
      <c r="LP660">
        <v>777029</v>
      </c>
      <c r="LS660">
        <v>0.45</v>
      </c>
      <c r="LT660">
        <f t="shared" si="331"/>
        <v>0.45</v>
      </c>
      <c r="ME660">
        <v>777029</v>
      </c>
      <c r="MH660">
        <v>0.47</v>
      </c>
      <c r="MI660">
        <f t="shared" si="332"/>
        <v>0.47</v>
      </c>
      <c r="MT660">
        <v>777029</v>
      </c>
      <c r="MW660">
        <v>0.46</v>
      </c>
      <c r="MX660">
        <f t="shared" si="333"/>
        <v>0.46</v>
      </c>
      <c r="NI660">
        <v>777029</v>
      </c>
      <c r="NL660">
        <v>0.41</v>
      </c>
      <c r="NM660">
        <f t="shared" si="334"/>
        <v>0.41</v>
      </c>
      <c r="NX660">
        <v>777029</v>
      </c>
      <c r="OA660">
        <v>0.45</v>
      </c>
      <c r="OB660">
        <f t="shared" si="335"/>
        <v>0.45</v>
      </c>
      <c r="OM660">
        <v>777029</v>
      </c>
      <c r="OP660">
        <v>0.43</v>
      </c>
      <c r="OQ660">
        <f t="shared" si="336"/>
        <v>0.43</v>
      </c>
      <c r="PB660">
        <v>777029</v>
      </c>
      <c r="PE660">
        <v>0.45</v>
      </c>
      <c r="PF660">
        <f t="shared" si="337"/>
        <v>0.45</v>
      </c>
      <c r="PQ660">
        <v>777029</v>
      </c>
      <c r="PT660">
        <v>0.45</v>
      </c>
      <c r="PU660">
        <f t="shared" si="338"/>
        <v>0.45</v>
      </c>
      <c r="QF660">
        <v>777029</v>
      </c>
      <c r="QI660">
        <v>0.43</v>
      </c>
      <c r="QJ660">
        <f t="shared" si="339"/>
        <v>0.43</v>
      </c>
      <c r="QU660">
        <v>777029</v>
      </c>
      <c r="QX660">
        <v>0.43</v>
      </c>
      <c r="QY660">
        <f t="shared" si="340"/>
        <v>0.43</v>
      </c>
    </row>
    <row r="661" spans="12:467" x14ac:dyDescent="0.2">
      <c r="L661">
        <v>776663</v>
      </c>
      <c r="O661">
        <v>0.48</v>
      </c>
      <c r="P661">
        <f t="shared" si="310"/>
        <v>0.48</v>
      </c>
      <c r="AA661">
        <v>776663</v>
      </c>
      <c r="AD661">
        <v>0.56999999999999995</v>
      </c>
      <c r="AE661">
        <f t="shared" si="311"/>
        <v>0.56999999999999995</v>
      </c>
      <c r="AP661">
        <v>776663</v>
      </c>
      <c r="AS661">
        <v>0.47</v>
      </c>
      <c r="AT661">
        <f t="shared" si="312"/>
        <v>0.47</v>
      </c>
      <c r="BE661">
        <v>776663</v>
      </c>
      <c r="BH661">
        <v>0.5</v>
      </c>
      <c r="BI661">
        <f t="shared" si="313"/>
        <v>0.5</v>
      </c>
      <c r="BT661">
        <v>776663</v>
      </c>
      <c r="BW661">
        <v>0.7</v>
      </c>
      <c r="BX661">
        <f t="shared" si="314"/>
        <v>0.7</v>
      </c>
      <c r="CI661">
        <v>776663</v>
      </c>
      <c r="CL661">
        <v>0.53</v>
      </c>
      <c r="CM661">
        <f t="shared" si="315"/>
        <v>0.53</v>
      </c>
      <c r="CX661">
        <v>776663</v>
      </c>
      <c r="DA661">
        <v>0.48</v>
      </c>
      <c r="DB661">
        <f t="shared" si="316"/>
        <v>0.48</v>
      </c>
      <c r="DM661">
        <v>776663</v>
      </c>
      <c r="DP661">
        <v>0.49</v>
      </c>
      <c r="DQ661">
        <f t="shared" si="317"/>
        <v>0.49</v>
      </c>
      <c r="EB661">
        <v>776663</v>
      </c>
      <c r="EE661">
        <v>0.49</v>
      </c>
      <c r="EF661">
        <f t="shared" si="318"/>
        <v>0.49</v>
      </c>
      <c r="EQ661">
        <v>776663</v>
      </c>
      <c r="ET661">
        <v>0.49</v>
      </c>
      <c r="EU661">
        <f t="shared" si="319"/>
        <v>0.49</v>
      </c>
      <c r="FF661">
        <v>776663</v>
      </c>
      <c r="FI661">
        <v>0.48</v>
      </c>
      <c r="FJ661">
        <f t="shared" si="320"/>
        <v>0.48</v>
      </c>
      <c r="FU661">
        <v>776663</v>
      </c>
      <c r="FX661">
        <v>0.46</v>
      </c>
      <c r="FY661">
        <f t="shared" si="321"/>
        <v>0.46</v>
      </c>
      <c r="GJ661">
        <v>776663</v>
      </c>
      <c r="GM661">
        <v>0.48</v>
      </c>
      <c r="GN661">
        <f t="shared" si="322"/>
        <v>0.48</v>
      </c>
      <c r="GY661">
        <v>776663</v>
      </c>
      <c r="HB661">
        <v>0.51</v>
      </c>
      <c r="HC661">
        <f t="shared" si="323"/>
        <v>0.51</v>
      </c>
      <c r="HN661">
        <v>776663</v>
      </c>
      <c r="HQ661">
        <v>0.57999999999999996</v>
      </c>
      <c r="HR661">
        <f t="shared" si="324"/>
        <v>0.57999999999999996</v>
      </c>
      <c r="ID661">
        <v>777032</v>
      </c>
      <c r="IG661">
        <v>0.51</v>
      </c>
      <c r="IH661">
        <f t="shared" si="325"/>
        <v>0.51</v>
      </c>
      <c r="IS661">
        <v>777032</v>
      </c>
      <c r="IV661">
        <v>0.51</v>
      </c>
      <c r="IW661">
        <f t="shared" si="326"/>
        <v>0.51</v>
      </c>
      <c r="JH661">
        <v>777032</v>
      </c>
      <c r="JK661">
        <v>0.54</v>
      </c>
      <c r="JL661">
        <f t="shared" si="327"/>
        <v>0.54</v>
      </c>
      <c r="JW661">
        <v>777032</v>
      </c>
      <c r="JZ661">
        <v>0.54</v>
      </c>
      <c r="KA661">
        <f t="shared" si="328"/>
        <v>0.54</v>
      </c>
      <c r="KL661">
        <v>777032</v>
      </c>
      <c r="KO661">
        <v>0.52</v>
      </c>
      <c r="KP661">
        <f t="shared" si="329"/>
        <v>0.52</v>
      </c>
      <c r="LA661">
        <v>777032</v>
      </c>
      <c r="LD661">
        <v>0.54</v>
      </c>
      <c r="LE661">
        <f t="shared" si="330"/>
        <v>0.54</v>
      </c>
      <c r="LP661">
        <v>777032</v>
      </c>
      <c r="LS661">
        <v>0.52</v>
      </c>
      <c r="LT661">
        <f t="shared" si="331"/>
        <v>0.52</v>
      </c>
      <c r="ME661">
        <v>777032</v>
      </c>
      <c r="MH661">
        <v>0.5</v>
      </c>
      <c r="MI661">
        <f t="shared" si="332"/>
        <v>0.5</v>
      </c>
      <c r="MT661">
        <v>777032</v>
      </c>
      <c r="MW661">
        <v>0.6</v>
      </c>
      <c r="MX661">
        <f t="shared" si="333"/>
        <v>0.6</v>
      </c>
      <c r="NI661">
        <v>777032</v>
      </c>
      <c r="NL661">
        <v>0.51</v>
      </c>
      <c r="NM661">
        <f t="shared" si="334"/>
        <v>0.51</v>
      </c>
      <c r="NX661">
        <v>777032</v>
      </c>
      <c r="OA661">
        <v>0.51</v>
      </c>
      <c r="OB661">
        <f t="shared" si="335"/>
        <v>0.51</v>
      </c>
      <c r="OM661">
        <v>777032</v>
      </c>
      <c r="OP661">
        <v>0.54</v>
      </c>
      <c r="OQ661">
        <f t="shared" si="336"/>
        <v>0.54</v>
      </c>
      <c r="PB661">
        <v>777032</v>
      </c>
      <c r="PE661">
        <v>0.52</v>
      </c>
      <c r="PF661">
        <f t="shared" si="337"/>
        <v>0.52</v>
      </c>
      <c r="PQ661">
        <v>777032</v>
      </c>
      <c r="PT661">
        <v>0.56000000000000005</v>
      </c>
      <c r="PU661">
        <f t="shared" si="338"/>
        <v>0.56000000000000005</v>
      </c>
      <c r="QF661">
        <v>777032</v>
      </c>
      <c r="QI661">
        <v>0.49</v>
      </c>
      <c r="QJ661">
        <f t="shared" si="339"/>
        <v>0.49</v>
      </c>
      <c r="QU661">
        <v>777032</v>
      </c>
      <c r="QX661">
        <v>0.54</v>
      </c>
      <c r="QY661">
        <f t="shared" si="340"/>
        <v>0.54</v>
      </c>
    </row>
    <row r="662" spans="12:467" x14ac:dyDescent="0.2">
      <c r="L662">
        <v>776664</v>
      </c>
      <c r="O662">
        <v>0.44</v>
      </c>
      <c r="P662">
        <f t="shared" si="310"/>
        <v>0.44</v>
      </c>
      <c r="AA662">
        <v>776664</v>
      </c>
      <c r="AD662">
        <v>0.53</v>
      </c>
      <c r="AE662">
        <f t="shared" si="311"/>
        <v>0.53</v>
      </c>
      <c r="AP662">
        <v>776664</v>
      </c>
      <c r="AS662">
        <v>0.4</v>
      </c>
      <c r="AT662">
        <f t="shared" si="312"/>
        <v>0.4</v>
      </c>
      <c r="BE662">
        <v>776664</v>
      </c>
      <c r="BH662">
        <v>0.46</v>
      </c>
      <c r="BI662">
        <f t="shared" si="313"/>
        <v>0.46</v>
      </c>
      <c r="BT662">
        <v>776664</v>
      </c>
      <c r="BW662">
        <v>0.53</v>
      </c>
      <c r="BX662">
        <f t="shared" si="314"/>
        <v>0.53</v>
      </c>
      <c r="CI662">
        <v>776664</v>
      </c>
      <c r="CL662">
        <v>0.48</v>
      </c>
      <c r="CM662">
        <f t="shared" si="315"/>
        <v>0.48</v>
      </c>
      <c r="CX662">
        <v>776664</v>
      </c>
      <c r="DA662">
        <v>0.49</v>
      </c>
      <c r="DB662">
        <f t="shared" si="316"/>
        <v>0.49</v>
      </c>
      <c r="DM662">
        <v>776664</v>
      </c>
      <c r="DP662">
        <v>0.48</v>
      </c>
      <c r="DQ662">
        <f t="shared" si="317"/>
        <v>0.48</v>
      </c>
      <c r="EB662">
        <v>776664</v>
      </c>
      <c r="EE662">
        <v>0.47</v>
      </c>
      <c r="EF662">
        <f t="shared" si="318"/>
        <v>0.47</v>
      </c>
      <c r="EQ662">
        <v>776664</v>
      </c>
      <c r="ET662">
        <v>0.47</v>
      </c>
      <c r="EU662">
        <f t="shared" si="319"/>
        <v>0.47</v>
      </c>
      <c r="FF662">
        <v>776664</v>
      </c>
      <c r="FI662">
        <v>0.5</v>
      </c>
      <c r="FJ662">
        <f t="shared" si="320"/>
        <v>0.5</v>
      </c>
      <c r="FU662">
        <v>776664</v>
      </c>
      <c r="FX662">
        <v>0.5</v>
      </c>
      <c r="FY662">
        <f t="shared" si="321"/>
        <v>0.5</v>
      </c>
      <c r="GJ662">
        <v>776664</v>
      </c>
      <c r="GM662">
        <v>0.48</v>
      </c>
      <c r="GN662">
        <f t="shared" si="322"/>
        <v>0.48</v>
      </c>
      <c r="GY662">
        <v>776664</v>
      </c>
      <c r="HB662">
        <v>0.53</v>
      </c>
      <c r="HC662">
        <f t="shared" si="323"/>
        <v>0.53</v>
      </c>
      <c r="HN662">
        <v>776664</v>
      </c>
      <c r="HQ662">
        <v>0.38</v>
      </c>
      <c r="HR662">
        <f t="shared" si="324"/>
        <v>0.38</v>
      </c>
      <c r="ID662">
        <v>777033</v>
      </c>
      <c r="IG662">
        <v>0.55000000000000004</v>
      </c>
      <c r="IH662">
        <f t="shared" si="325"/>
        <v>0.55000000000000004</v>
      </c>
      <c r="IS662">
        <v>777033</v>
      </c>
      <c r="IV662">
        <v>0.56000000000000005</v>
      </c>
      <c r="IW662">
        <f t="shared" si="326"/>
        <v>0.56000000000000005</v>
      </c>
      <c r="JH662">
        <v>777033</v>
      </c>
      <c r="JK662">
        <v>0.57999999999999996</v>
      </c>
      <c r="JL662">
        <f t="shared" si="327"/>
        <v>0.57999999999999996</v>
      </c>
      <c r="JW662">
        <v>777033</v>
      </c>
      <c r="JZ662">
        <v>0.56000000000000005</v>
      </c>
      <c r="KA662">
        <f t="shared" si="328"/>
        <v>0.56000000000000005</v>
      </c>
      <c r="KL662">
        <v>777033</v>
      </c>
      <c r="KO662">
        <v>0.56999999999999995</v>
      </c>
      <c r="KP662">
        <f t="shared" si="329"/>
        <v>0.56999999999999995</v>
      </c>
      <c r="LA662">
        <v>777033</v>
      </c>
      <c r="LD662">
        <v>0.55000000000000004</v>
      </c>
      <c r="LE662">
        <f t="shared" si="330"/>
        <v>0.55000000000000004</v>
      </c>
      <c r="LP662">
        <v>777033</v>
      </c>
      <c r="LS662">
        <v>0.54</v>
      </c>
      <c r="LT662">
        <f t="shared" si="331"/>
        <v>0.54</v>
      </c>
      <c r="ME662">
        <v>777033</v>
      </c>
      <c r="MH662">
        <v>0.54</v>
      </c>
      <c r="MI662">
        <f t="shared" si="332"/>
        <v>0.54</v>
      </c>
      <c r="MT662">
        <v>777033</v>
      </c>
      <c r="MW662">
        <v>0.49</v>
      </c>
      <c r="MX662">
        <f t="shared" si="333"/>
        <v>0.49</v>
      </c>
      <c r="NI662">
        <v>777033</v>
      </c>
      <c r="NL662">
        <v>0.55000000000000004</v>
      </c>
      <c r="NM662">
        <f t="shared" si="334"/>
        <v>0.55000000000000004</v>
      </c>
      <c r="NX662">
        <v>777033</v>
      </c>
      <c r="OA662">
        <v>0.54</v>
      </c>
      <c r="OB662">
        <f t="shared" si="335"/>
        <v>0.54</v>
      </c>
      <c r="OM662">
        <v>777033</v>
      </c>
      <c r="OP662">
        <v>0.55000000000000004</v>
      </c>
      <c r="OQ662">
        <f t="shared" si="336"/>
        <v>0.55000000000000004</v>
      </c>
      <c r="PB662">
        <v>777033</v>
      </c>
      <c r="PE662">
        <v>0.54</v>
      </c>
      <c r="PF662">
        <f t="shared" si="337"/>
        <v>0.54</v>
      </c>
      <c r="PQ662">
        <v>777033</v>
      </c>
      <c r="PT662">
        <v>0.56000000000000005</v>
      </c>
      <c r="PU662">
        <f t="shared" si="338"/>
        <v>0.56000000000000005</v>
      </c>
      <c r="QF662">
        <v>777033</v>
      </c>
      <c r="QI662">
        <v>0.55000000000000004</v>
      </c>
      <c r="QJ662">
        <f t="shared" si="339"/>
        <v>0.55000000000000004</v>
      </c>
      <c r="QU662">
        <v>777033</v>
      </c>
      <c r="QX662">
        <v>0.55000000000000004</v>
      </c>
      <c r="QY662">
        <f t="shared" si="340"/>
        <v>0.55000000000000004</v>
      </c>
    </row>
    <row r="663" spans="12:467" x14ac:dyDescent="0.2">
      <c r="L663">
        <v>776665</v>
      </c>
      <c r="O663">
        <v>0.56999999999999995</v>
      </c>
      <c r="P663">
        <f t="shared" si="310"/>
        <v>0.56999999999999995</v>
      </c>
      <c r="AA663">
        <v>776665</v>
      </c>
      <c r="AD663">
        <v>0.54</v>
      </c>
      <c r="AE663">
        <f t="shared" si="311"/>
        <v>0.54</v>
      </c>
      <c r="AP663">
        <v>776665</v>
      </c>
      <c r="AS663">
        <v>0.68</v>
      </c>
      <c r="AT663">
        <f t="shared" si="312"/>
        <v>0.68</v>
      </c>
      <c r="BE663">
        <v>776665</v>
      </c>
      <c r="BH663">
        <v>0.68</v>
      </c>
      <c r="BI663">
        <f t="shared" si="313"/>
        <v>0.68</v>
      </c>
      <c r="BT663">
        <v>776665</v>
      </c>
      <c r="BW663">
        <v>0.68</v>
      </c>
      <c r="BX663">
        <f t="shared" si="314"/>
        <v>0.68</v>
      </c>
      <c r="CI663">
        <v>776665</v>
      </c>
      <c r="CL663">
        <v>0.52</v>
      </c>
      <c r="CM663">
        <f t="shared" si="315"/>
        <v>0.52</v>
      </c>
      <c r="CX663">
        <v>776665</v>
      </c>
      <c r="DA663">
        <v>0.55000000000000004</v>
      </c>
      <c r="DB663">
        <f t="shared" si="316"/>
        <v>0.55000000000000004</v>
      </c>
      <c r="DM663">
        <v>776665</v>
      </c>
      <c r="DP663">
        <v>0.54</v>
      </c>
      <c r="DQ663">
        <f t="shared" si="317"/>
        <v>0.54</v>
      </c>
      <c r="EB663">
        <v>776665</v>
      </c>
      <c r="EE663">
        <v>0.52</v>
      </c>
      <c r="EF663">
        <f t="shared" si="318"/>
        <v>0.52</v>
      </c>
      <c r="EQ663">
        <v>776665</v>
      </c>
      <c r="ET663">
        <v>0.52</v>
      </c>
      <c r="EU663">
        <f t="shared" si="319"/>
        <v>0.52</v>
      </c>
      <c r="FF663">
        <v>776665</v>
      </c>
      <c r="FI663">
        <v>0.54</v>
      </c>
      <c r="FJ663">
        <f t="shared" si="320"/>
        <v>0.54</v>
      </c>
      <c r="FU663">
        <v>776665</v>
      </c>
      <c r="FX663">
        <v>0.54</v>
      </c>
      <c r="FY663">
        <f t="shared" si="321"/>
        <v>0.54</v>
      </c>
      <c r="GJ663">
        <v>776665</v>
      </c>
      <c r="GM663">
        <v>0.54</v>
      </c>
      <c r="GN663">
        <f t="shared" si="322"/>
        <v>0.54</v>
      </c>
      <c r="GY663">
        <v>776665</v>
      </c>
      <c r="HB663">
        <v>0.57999999999999996</v>
      </c>
      <c r="HC663">
        <f t="shared" si="323"/>
        <v>0.57999999999999996</v>
      </c>
      <c r="HN663">
        <v>776665</v>
      </c>
      <c r="HQ663">
        <v>0.55000000000000004</v>
      </c>
      <c r="HR663">
        <f t="shared" si="324"/>
        <v>0.55000000000000004</v>
      </c>
      <c r="ID663">
        <v>777036</v>
      </c>
      <c r="IG663">
        <v>0.52</v>
      </c>
      <c r="IH663">
        <f t="shared" si="325"/>
        <v>0.52</v>
      </c>
      <c r="IS663">
        <v>777036</v>
      </c>
      <c r="IV663">
        <v>0.51</v>
      </c>
      <c r="IW663">
        <f t="shared" si="326"/>
        <v>0.51</v>
      </c>
      <c r="JH663">
        <v>777036</v>
      </c>
      <c r="JK663">
        <v>0.55000000000000004</v>
      </c>
      <c r="JL663">
        <f t="shared" si="327"/>
        <v>0.55000000000000004</v>
      </c>
      <c r="JW663">
        <v>777036</v>
      </c>
      <c r="JZ663">
        <v>0.56999999999999995</v>
      </c>
      <c r="KA663">
        <f t="shared" si="328"/>
        <v>0.56999999999999995</v>
      </c>
      <c r="KL663">
        <v>777036</v>
      </c>
      <c r="KO663">
        <v>0.53</v>
      </c>
      <c r="KP663">
        <f t="shared" si="329"/>
        <v>0.53</v>
      </c>
      <c r="LA663">
        <v>777036</v>
      </c>
      <c r="LD663">
        <v>0.57999999999999996</v>
      </c>
      <c r="LE663">
        <f t="shared" si="330"/>
        <v>0.57999999999999996</v>
      </c>
      <c r="LP663">
        <v>777036</v>
      </c>
      <c r="LS663">
        <v>0.52</v>
      </c>
      <c r="LT663">
        <f t="shared" si="331"/>
        <v>0.52</v>
      </c>
      <c r="ME663">
        <v>777036</v>
      </c>
      <c r="MH663">
        <v>0.57999999999999996</v>
      </c>
      <c r="MI663">
        <f t="shared" si="332"/>
        <v>0.57999999999999996</v>
      </c>
      <c r="MT663">
        <v>777036</v>
      </c>
      <c r="MW663">
        <v>0.64</v>
      </c>
      <c r="MX663">
        <f t="shared" si="333"/>
        <v>0.64</v>
      </c>
      <c r="NI663">
        <v>777036</v>
      </c>
      <c r="NL663">
        <v>0.54</v>
      </c>
      <c r="NM663">
        <f t="shared" si="334"/>
        <v>0.54</v>
      </c>
      <c r="NX663">
        <v>777036</v>
      </c>
      <c r="OA663">
        <v>0.55000000000000004</v>
      </c>
      <c r="OB663">
        <f t="shared" si="335"/>
        <v>0.55000000000000004</v>
      </c>
      <c r="OM663">
        <v>777036</v>
      </c>
      <c r="OP663">
        <v>0.56000000000000005</v>
      </c>
      <c r="OQ663">
        <f t="shared" si="336"/>
        <v>0.56000000000000005</v>
      </c>
      <c r="PB663">
        <v>777036</v>
      </c>
      <c r="PE663">
        <v>0.51</v>
      </c>
      <c r="PF663">
        <f t="shared" si="337"/>
        <v>0.51</v>
      </c>
      <c r="PQ663">
        <v>777036</v>
      </c>
      <c r="PT663">
        <v>0.56999999999999995</v>
      </c>
      <c r="PU663">
        <f t="shared" si="338"/>
        <v>0.56999999999999995</v>
      </c>
      <c r="QF663">
        <v>777036</v>
      </c>
      <c r="QI663">
        <v>0.56000000000000005</v>
      </c>
      <c r="QJ663">
        <f t="shared" si="339"/>
        <v>0.56000000000000005</v>
      </c>
      <c r="QU663">
        <v>777036</v>
      </c>
      <c r="QX663">
        <v>0.54</v>
      </c>
      <c r="QY663">
        <f t="shared" si="340"/>
        <v>0.54</v>
      </c>
    </row>
    <row r="664" spans="12:467" x14ac:dyDescent="0.2">
      <c r="L664">
        <v>776666</v>
      </c>
      <c r="O664">
        <v>0.56000000000000005</v>
      </c>
      <c r="P664">
        <f t="shared" si="310"/>
        <v>0.56000000000000005</v>
      </c>
      <c r="AA664">
        <v>776666</v>
      </c>
      <c r="AD664">
        <v>0.72</v>
      </c>
      <c r="AE664">
        <f t="shared" si="311"/>
        <v>0.72</v>
      </c>
      <c r="AP664">
        <v>776666</v>
      </c>
      <c r="AS664">
        <v>0.56999999999999995</v>
      </c>
      <c r="AT664">
        <f t="shared" si="312"/>
        <v>0.56999999999999995</v>
      </c>
      <c r="BE664">
        <v>776666</v>
      </c>
      <c r="BH664">
        <v>0.63</v>
      </c>
      <c r="BI664">
        <f t="shared" si="313"/>
        <v>0.63</v>
      </c>
      <c r="BT664">
        <v>776666</v>
      </c>
      <c r="BW664">
        <v>0.48</v>
      </c>
      <c r="BX664">
        <f t="shared" si="314"/>
        <v>0.48</v>
      </c>
      <c r="CI664">
        <v>776666</v>
      </c>
      <c r="CL664">
        <v>0.57999999999999996</v>
      </c>
      <c r="CM664">
        <f t="shared" si="315"/>
        <v>0.57999999999999996</v>
      </c>
      <c r="CX664">
        <v>776666</v>
      </c>
      <c r="DA664">
        <v>0.56000000000000005</v>
      </c>
      <c r="DB664">
        <f t="shared" si="316"/>
        <v>0.56000000000000005</v>
      </c>
      <c r="DM664">
        <v>776666</v>
      </c>
      <c r="DP664">
        <v>0.55000000000000004</v>
      </c>
      <c r="DQ664">
        <f t="shared" si="317"/>
        <v>0.55000000000000004</v>
      </c>
      <c r="EB664">
        <v>776666</v>
      </c>
      <c r="EE664">
        <v>0.56000000000000005</v>
      </c>
      <c r="EF664">
        <f t="shared" si="318"/>
        <v>0.56000000000000005</v>
      </c>
      <c r="EQ664">
        <v>776666</v>
      </c>
      <c r="ET664">
        <v>0.56000000000000005</v>
      </c>
      <c r="EU664">
        <f t="shared" si="319"/>
        <v>0.56000000000000005</v>
      </c>
      <c r="FF664">
        <v>776666</v>
      </c>
      <c r="FI664">
        <v>0.55000000000000004</v>
      </c>
      <c r="FJ664">
        <f t="shared" si="320"/>
        <v>0.55000000000000004</v>
      </c>
      <c r="FU664">
        <v>776666</v>
      </c>
      <c r="FX664">
        <v>0.54</v>
      </c>
      <c r="FY664">
        <f t="shared" si="321"/>
        <v>0.54</v>
      </c>
      <c r="GJ664">
        <v>776666</v>
      </c>
      <c r="GM664">
        <v>0.56000000000000005</v>
      </c>
      <c r="GN664">
        <f t="shared" si="322"/>
        <v>0.56000000000000005</v>
      </c>
      <c r="GY664">
        <v>776666</v>
      </c>
      <c r="HB664">
        <v>0.57999999999999996</v>
      </c>
      <c r="HC664">
        <f t="shared" si="323"/>
        <v>0.57999999999999996</v>
      </c>
      <c r="HN664">
        <v>776666</v>
      </c>
      <c r="HQ664">
        <v>0.66</v>
      </c>
      <c r="HR664">
        <f t="shared" si="324"/>
        <v>0.66</v>
      </c>
      <c r="ID664">
        <v>777037</v>
      </c>
      <c r="IG664">
        <v>0.48</v>
      </c>
      <c r="IH664">
        <f t="shared" si="325"/>
        <v>0.48</v>
      </c>
      <c r="IS664">
        <v>777037</v>
      </c>
      <c r="IV664">
        <v>0.41</v>
      </c>
      <c r="IW664">
        <f t="shared" si="326"/>
        <v>0.41</v>
      </c>
      <c r="JH664">
        <v>777037</v>
      </c>
      <c r="JK664">
        <v>0.44</v>
      </c>
      <c r="JL664">
        <f t="shared" si="327"/>
        <v>0.44</v>
      </c>
      <c r="JW664">
        <v>777037</v>
      </c>
      <c r="JZ664">
        <v>0.45</v>
      </c>
      <c r="KA664">
        <f t="shared" si="328"/>
        <v>0.45</v>
      </c>
      <c r="KL664">
        <v>777037</v>
      </c>
      <c r="KO664">
        <v>0.41</v>
      </c>
      <c r="KP664">
        <f t="shared" si="329"/>
        <v>0.41</v>
      </c>
      <c r="LA664">
        <v>777037</v>
      </c>
      <c r="LD664">
        <v>0.41</v>
      </c>
      <c r="LE664">
        <f t="shared" si="330"/>
        <v>0.41</v>
      </c>
      <c r="LP664">
        <v>777037</v>
      </c>
      <c r="LS664">
        <v>0.45</v>
      </c>
      <c r="LT664">
        <f t="shared" si="331"/>
        <v>0.45</v>
      </c>
      <c r="ME664">
        <v>777037</v>
      </c>
      <c r="MH664">
        <v>0.54</v>
      </c>
      <c r="MI664">
        <f t="shared" si="332"/>
        <v>0.54</v>
      </c>
      <c r="MT664">
        <v>777037</v>
      </c>
      <c r="MW664">
        <v>0.53</v>
      </c>
      <c r="MX664">
        <f t="shared" si="333"/>
        <v>0.53</v>
      </c>
      <c r="NI664">
        <v>777037</v>
      </c>
      <c r="NL664">
        <v>0.41</v>
      </c>
      <c r="NM664">
        <f t="shared" si="334"/>
        <v>0.41</v>
      </c>
      <c r="NX664">
        <v>777037</v>
      </c>
      <c r="OA664">
        <v>0.43</v>
      </c>
      <c r="OB664">
        <f t="shared" si="335"/>
        <v>0.43</v>
      </c>
      <c r="OM664">
        <v>777037</v>
      </c>
      <c r="OP664">
        <v>0.43</v>
      </c>
      <c r="OQ664">
        <f t="shared" si="336"/>
        <v>0.43</v>
      </c>
      <c r="PB664">
        <v>777037</v>
      </c>
      <c r="PE664">
        <v>0.43</v>
      </c>
      <c r="PF664">
        <f t="shared" si="337"/>
        <v>0.43</v>
      </c>
      <c r="PQ664">
        <v>777037</v>
      </c>
      <c r="PT664">
        <v>0.46</v>
      </c>
      <c r="PU664">
        <f t="shared" si="338"/>
        <v>0.46</v>
      </c>
      <c r="QF664">
        <v>777037</v>
      </c>
      <c r="QI664">
        <v>0.42</v>
      </c>
      <c r="QJ664">
        <f t="shared" si="339"/>
        <v>0.42</v>
      </c>
      <c r="QU664">
        <v>777037</v>
      </c>
      <c r="QX664">
        <v>0.44</v>
      </c>
      <c r="QY664">
        <f t="shared" si="340"/>
        <v>0.44</v>
      </c>
    </row>
    <row r="665" spans="12:467" x14ac:dyDescent="0.2">
      <c r="L665">
        <v>776670</v>
      </c>
      <c r="O665">
        <v>0.48</v>
      </c>
      <c r="P665">
        <f t="shared" si="310"/>
        <v>0.48</v>
      </c>
      <c r="AA665">
        <v>776670</v>
      </c>
      <c r="AD665">
        <v>0.54</v>
      </c>
      <c r="AE665">
        <f t="shared" si="311"/>
        <v>0.54</v>
      </c>
      <c r="AP665">
        <v>776670</v>
      </c>
      <c r="AS665">
        <v>0.51</v>
      </c>
      <c r="AT665">
        <f t="shared" si="312"/>
        <v>0.51</v>
      </c>
      <c r="BE665">
        <v>776670</v>
      </c>
      <c r="BH665">
        <v>0.52</v>
      </c>
      <c r="BI665">
        <f t="shared" si="313"/>
        <v>0.52</v>
      </c>
      <c r="BT665">
        <v>776670</v>
      </c>
      <c r="BW665">
        <v>0.49</v>
      </c>
      <c r="BX665">
        <f t="shared" si="314"/>
        <v>0.49</v>
      </c>
      <c r="CI665">
        <v>776670</v>
      </c>
      <c r="CL665">
        <v>0.51</v>
      </c>
      <c r="CM665">
        <f t="shared" si="315"/>
        <v>0.51</v>
      </c>
      <c r="CX665">
        <v>776670</v>
      </c>
      <c r="DA665">
        <v>0.51</v>
      </c>
      <c r="DB665">
        <f t="shared" si="316"/>
        <v>0.51</v>
      </c>
      <c r="DM665">
        <v>776670</v>
      </c>
      <c r="DP665">
        <v>0.51</v>
      </c>
      <c r="DQ665">
        <f t="shared" si="317"/>
        <v>0.51</v>
      </c>
      <c r="EB665">
        <v>776670</v>
      </c>
      <c r="EE665">
        <v>0.51</v>
      </c>
      <c r="EF665">
        <f t="shared" si="318"/>
        <v>0.51</v>
      </c>
      <c r="EQ665">
        <v>776670</v>
      </c>
      <c r="ET665">
        <v>0.51</v>
      </c>
      <c r="EU665">
        <f t="shared" si="319"/>
        <v>0.51</v>
      </c>
      <c r="FF665">
        <v>776670</v>
      </c>
      <c r="FI665">
        <v>0.53</v>
      </c>
      <c r="FJ665">
        <f t="shared" si="320"/>
        <v>0.53</v>
      </c>
      <c r="FU665">
        <v>776670</v>
      </c>
      <c r="FX665">
        <v>0.53</v>
      </c>
      <c r="FY665">
        <f t="shared" si="321"/>
        <v>0.53</v>
      </c>
      <c r="GJ665">
        <v>776670</v>
      </c>
      <c r="GM665">
        <v>0.5</v>
      </c>
      <c r="GN665">
        <f t="shared" si="322"/>
        <v>0.5</v>
      </c>
      <c r="GY665">
        <v>776670</v>
      </c>
      <c r="HB665">
        <v>0.55000000000000004</v>
      </c>
      <c r="HC665">
        <f t="shared" si="323"/>
        <v>0.55000000000000004</v>
      </c>
      <c r="HN665">
        <v>776670</v>
      </c>
      <c r="HQ665">
        <v>0.47</v>
      </c>
      <c r="HR665">
        <f t="shared" si="324"/>
        <v>0.47</v>
      </c>
      <c r="ID665">
        <v>777041</v>
      </c>
      <c r="IG665">
        <v>0.56000000000000005</v>
      </c>
      <c r="IH665">
        <f t="shared" si="325"/>
        <v>0.56000000000000005</v>
      </c>
      <c r="IS665">
        <v>777041</v>
      </c>
      <c r="IV665">
        <v>0.56999999999999995</v>
      </c>
      <c r="IW665">
        <f t="shared" si="326"/>
        <v>0.56999999999999995</v>
      </c>
      <c r="JH665">
        <v>777041</v>
      </c>
      <c r="JK665">
        <v>0.6</v>
      </c>
      <c r="JL665">
        <f t="shared" si="327"/>
        <v>0.6</v>
      </c>
      <c r="JW665">
        <v>777041</v>
      </c>
      <c r="JZ665">
        <v>0.56999999999999995</v>
      </c>
      <c r="KA665">
        <f t="shared" si="328"/>
        <v>0.56999999999999995</v>
      </c>
      <c r="KL665">
        <v>777041</v>
      </c>
      <c r="KO665">
        <v>0.59</v>
      </c>
      <c r="KP665">
        <f t="shared" si="329"/>
        <v>0.59</v>
      </c>
      <c r="LA665">
        <v>777041</v>
      </c>
      <c r="LD665">
        <v>0.55000000000000004</v>
      </c>
      <c r="LE665">
        <f t="shared" si="330"/>
        <v>0.55000000000000004</v>
      </c>
      <c r="LP665">
        <v>777041</v>
      </c>
      <c r="LS665">
        <v>0.55000000000000004</v>
      </c>
      <c r="LT665">
        <f t="shared" si="331"/>
        <v>0.55000000000000004</v>
      </c>
      <c r="ME665">
        <v>777041</v>
      </c>
      <c r="MH665">
        <v>0.67</v>
      </c>
      <c r="MI665">
        <f t="shared" si="332"/>
        <v>0.67</v>
      </c>
      <c r="MT665">
        <v>777041</v>
      </c>
      <c r="MW665">
        <v>0.66</v>
      </c>
      <c r="MX665">
        <f t="shared" si="333"/>
        <v>0.66</v>
      </c>
      <c r="NI665">
        <v>777041</v>
      </c>
      <c r="NL665">
        <v>0.54</v>
      </c>
      <c r="NM665">
        <f t="shared" si="334"/>
        <v>0.54</v>
      </c>
      <c r="NX665">
        <v>777041</v>
      </c>
      <c r="OA665">
        <v>0.59</v>
      </c>
      <c r="OB665">
        <f t="shared" si="335"/>
        <v>0.59</v>
      </c>
      <c r="OM665">
        <v>777041</v>
      </c>
      <c r="OP665">
        <v>0.56999999999999995</v>
      </c>
      <c r="OQ665">
        <f t="shared" si="336"/>
        <v>0.56999999999999995</v>
      </c>
      <c r="PB665">
        <v>777041</v>
      </c>
      <c r="PE665">
        <v>0.55000000000000004</v>
      </c>
      <c r="PF665">
        <f t="shared" si="337"/>
        <v>0.55000000000000004</v>
      </c>
      <c r="PQ665">
        <v>777041</v>
      </c>
      <c r="PT665">
        <v>0.57999999999999996</v>
      </c>
      <c r="PU665">
        <f t="shared" si="338"/>
        <v>0.57999999999999996</v>
      </c>
      <c r="QF665">
        <v>777041</v>
      </c>
      <c r="QI665">
        <v>0.52</v>
      </c>
      <c r="QJ665">
        <f t="shared" si="339"/>
        <v>0.52</v>
      </c>
      <c r="QU665">
        <v>777041</v>
      </c>
      <c r="QX665">
        <v>0.56999999999999995</v>
      </c>
      <c r="QY665">
        <f t="shared" si="340"/>
        <v>0.56999999999999995</v>
      </c>
    </row>
    <row r="666" spans="12:467" x14ac:dyDescent="0.2">
      <c r="L666">
        <v>776673</v>
      </c>
      <c r="O666">
        <v>0.45</v>
      </c>
      <c r="P666">
        <f t="shared" si="310"/>
        <v>0.45</v>
      </c>
      <c r="AA666">
        <v>776673</v>
      </c>
      <c r="AD666">
        <v>0.44</v>
      </c>
      <c r="AE666">
        <f t="shared" si="311"/>
        <v>0.44</v>
      </c>
      <c r="AP666">
        <v>776673</v>
      </c>
      <c r="AS666">
        <v>0.62</v>
      </c>
      <c r="AT666">
        <f t="shared" si="312"/>
        <v>0.62</v>
      </c>
      <c r="BE666">
        <v>776673</v>
      </c>
      <c r="BH666">
        <v>0.53</v>
      </c>
      <c r="BI666">
        <f t="shared" si="313"/>
        <v>0.53</v>
      </c>
      <c r="BT666">
        <v>776673</v>
      </c>
      <c r="BW666">
        <v>0.53</v>
      </c>
      <c r="BX666">
        <f t="shared" si="314"/>
        <v>0.53</v>
      </c>
      <c r="CI666">
        <v>776673</v>
      </c>
      <c r="CL666">
        <v>0.53</v>
      </c>
      <c r="CM666">
        <f t="shared" si="315"/>
        <v>0.53</v>
      </c>
      <c r="CX666">
        <v>776673</v>
      </c>
      <c r="DA666">
        <v>0.52</v>
      </c>
      <c r="DB666">
        <f t="shared" si="316"/>
        <v>0.52</v>
      </c>
      <c r="DM666">
        <v>776673</v>
      </c>
      <c r="DP666">
        <v>0.5</v>
      </c>
      <c r="DQ666">
        <f t="shared" si="317"/>
        <v>0.5</v>
      </c>
      <c r="EB666">
        <v>776673</v>
      </c>
      <c r="EE666">
        <v>0.48</v>
      </c>
      <c r="EF666">
        <f t="shared" si="318"/>
        <v>0.48</v>
      </c>
      <c r="EQ666">
        <v>776673</v>
      </c>
      <c r="ET666">
        <v>0.48</v>
      </c>
      <c r="EU666">
        <f t="shared" si="319"/>
        <v>0.48</v>
      </c>
      <c r="FF666">
        <v>776673</v>
      </c>
      <c r="FI666">
        <v>0.51</v>
      </c>
      <c r="FJ666">
        <f t="shared" si="320"/>
        <v>0.51</v>
      </c>
      <c r="FU666">
        <v>776673</v>
      </c>
      <c r="FX666">
        <v>0.5</v>
      </c>
      <c r="FY666">
        <f t="shared" si="321"/>
        <v>0.5</v>
      </c>
      <c r="GJ666">
        <v>776673</v>
      </c>
      <c r="GM666">
        <v>0.49</v>
      </c>
      <c r="GN666">
        <f t="shared" si="322"/>
        <v>0.49</v>
      </c>
      <c r="GY666">
        <v>776673</v>
      </c>
      <c r="HB666">
        <v>0.46</v>
      </c>
      <c r="HC666">
        <f t="shared" si="323"/>
        <v>0.46</v>
      </c>
      <c r="HN666">
        <v>776673</v>
      </c>
      <c r="HQ666">
        <v>0.48</v>
      </c>
      <c r="HR666">
        <f t="shared" si="324"/>
        <v>0.48</v>
      </c>
      <c r="ID666">
        <v>777018</v>
      </c>
      <c r="IG666">
        <v>0.5</v>
      </c>
      <c r="IH666">
        <f t="shared" si="325"/>
        <v>0.5</v>
      </c>
      <c r="IS666">
        <v>777018</v>
      </c>
      <c r="IV666">
        <v>0.53</v>
      </c>
      <c r="IW666">
        <f t="shared" si="326"/>
        <v>0.53</v>
      </c>
      <c r="JH666">
        <v>777018</v>
      </c>
      <c r="JK666">
        <v>0.5</v>
      </c>
      <c r="JL666">
        <f t="shared" si="327"/>
        <v>0.5</v>
      </c>
      <c r="JW666">
        <v>777018</v>
      </c>
      <c r="JZ666">
        <v>0.48</v>
      </c>
      <c r="KA666">
        <f t="shared" si="328"/>
        <v>0.48</v>
      </c>
      <c r="KL666">
        <v>777018</v>
      </c>
      <c r="KO666">
        <v>0.47</v>
      </c>
      <c r="KP666">
        <f t="shared" si="329"/>
        <v>0.47</v>
      </c>
      <c r="LA666">
        <v>777018</v>
      </c>
      <c r="LD666">
        <v>0.49</v>
      </c>
      <c r="LE666">
        <f t="shared" si="330"/>
        <v>0.49</v>
      </c>
      <c r="LP666">
        <v>777018</v>
      </c>
      <c r="LS666">
        <v>0.52</v>
      </c>
      <c r="LT666">
        <f t="shared" si="331"/>
        <v>0.52</v>
      </c>
      <c r="ME666">
        <v>777018</v>
      </c>
      <c r="MH666">
        <v>0.55000000000000004</v>
      </c>
      <c r="MI666">
        <f t="shared" si="332"/>
        <v>0.55000000000000004</v>
      </c>
      <c r="MT666">
        <v>777018</v>
      </c>
      <c r="MW666">
        <v>0.55000000000000004</v>
      </c>
      <c r="MX666">
        <f t="shared" si="333"/>
        <v>0.55000000000000004</v>
      </c>
      <c r="NI666">
        <v>777018</v>
      </c>
      <c r="NL666">
        <v>0.51</v>
      </c>
      <c r="NM666">
        <f t="shared" si="334"/>
        <v>0.51</v>
      </c>
      <c r="NX666">
        <v>777018</v>
      </c>
      <c r="OA666">
        <v>0.47</v>
      </c>
      <c r="OB666">
        <f t="shared" si="335"/>
        <v>0.47</v>
      </c>
      <c r="OM666">
        <v>777018</v>
      </c>
      <c r="OP666">
        <v>0.5</v>
      </c>
      <c r="OQ666">
        <f t="shared" si="336"/>
        <v>0.5</v>
      </c>
      <c r="PB666">
        <v>777018</v>
      </c>
      <c r="PE666">
        <v>0.48</v>
      </c>
      <c r="PF666">
        <f t="shared" si="337"/>
        <v>0.48</v>
      </c>
      <c r="PQ666">
        <v>777018</v>
      </c>
      <c r="PT666">
        <v>0.53</v>
      </c>
      <c r="PU666">
        <f t="shared" si="338"/>
        <v>0.53</v>
      </c>
      <c r="QF666">
        <v>777018</v>
      </c>
      <c r="QI666">
        <v>0.56000000000000005</v>
      </c>
      <c r="QJ666">
        <f t="shared" si="339"/>
        <v>0.56000000000000005</v>
      </c>
      <c r="QU666">
        <v>777018</v>
      </c>
      <c r="QX666">
        <v>0.48</v>
      </c>
      <c r="QY666">
        <f t="shared" si="340"/>
        <v>0.48</v>
      </c>
    </row>
    <row r="667" spans="12:467" x14ac:dyDescent="0.2">
      <c r="L667">
        <v>776631</v>
      </c>
      <c r="O667">
        <v>0.48</v>
      </c>
      <c r="P667">
        <f t="shared" si="310"/>
        <v>0.48</v>
      </c>
      <c r="AA667">
        <v>776631</v>
      </c>
      <c r="AD667">
        <v>0.61</v>
      </c>
      <c r="AE667">
        <f t="shared" si="311"/>
        <v>0.61</v>
      </c>
      <c r="AP667">
        <v>776631</v>
      </c>
      <c r="AS667">
        <v>0.57999999999999996</v>
      </c>
      <c r="AT667">
        <f t="shared" si="312"/>
        <v>0.57999999999999996</v>
      </c>
      <c r="BE667">
        <v>776631</v>
      </c>
      <c r="BH667">
        <v>0.52</v>
      </c>
      <c r="BI667">
        <f t="shared" si="313"/>
        <v>0.52</v>
      </c>
      <c r="BT667">
        <v>776631</v>
      </c>
      <c r="BW667">
        <v>0.49</v>
      </c>
      <c r="BX667">
        <f t="shared" si="314"/>
        <v>0.49</v>
      </c>
      <c r="CI667">
        <v>776631</v>
      </c>
      <c r="CL667">
        <v>0.49</v>
      </c>
      <c r="CM667">
        <f t="shared" si="315"/>
        <v>0.49</v>
      </c>
      <c r="CX667">
        <v>776631</v>
      </c>
      <c r="DA667">
        <v>0.48</v>
      </c>
      <c r="DB667">
        <f t="shared" si="316"/>
        <v>0.48</v>
      </c>
      <c r="DM667">
        <v>776631</v>
      </c>
      <c r="DP667">
        <v>0.48</v>
      </c>
      <c r="DQ667">
        <f t="shared" si="317"/>
        <v>0.48</v>
      </c>
      <c r="EB667">
        <v>776631</v>
      </c>
      <c r="EE667">
        <v>0.48</v>
      </c>
      <c r="EF667">
        <f t="shared" si="318"/>
        <v>0.48</v>
      </c>
      <c r="EQ667">
        <v>776631</v>
      </c>
      <c r="ET667">
        <v>0.48</v>
      </c>
      <c r="EU667">
        <f t="shared" si="319"/>
        <v>0.48</v>
      </c>
      <c r="FF667">
        <v>776631</v>
      </c>
      <c r="FI667">
        <v>0.5</v>
      </c>
      <c r="FJ667">
        <f t="shared" si="320"/>
        <v>0.5</v>
      </c>
      <c r="FU667">
        <v>776631</v>
      </c>
      <c r="FX667">
        <v>0.5</v>
      </c>
      <c r="FY667">
        <f t="shared" si="321"/>
        <v>0.5</v>
      </c>
      <c r="GJ667">
        <v>776631</v>
      </c>
      <c r="GM667">
        <v>0.46</v>
      </c>
      <c r="GN667">
        <f t="shared" si="322"/>
        <v>0.46</v>
      </c>
      <c r="GY667">
        <v>776631</v>
      </c>
      <c r="HB667">
        <v>0.49</v>
      </c>
      <c r="HC667">
        <f t="shared" si="323"/>
        <v>0.49</v>
      </c>
      <c r="HN667">
        <v>776631</v>
      </c>
      <c r="HQ667">
        <v>0.48</v>
      </c>
      <c r="HR667">
        <f t="shared" si="324"/>
        <v>0.48</v>
      </c>
      <c r="ID667">
        <v>777019</v>
      </c>
      <c r="IG667">
        <v>0.52</v>
      </c>
      <c r="IH667">
        <f t="shared" si="325"/>
        <v>0.52</v>
      </c>
      <c r="IS667">
        <v>777019</v>
      </c>
      <c r="IV667">
        <v>0.49</v>
      </c>
      <c r="IW667">
        <f t="shared" si="326"/>
        <v>0.49</v>
      </c>
      <c r="JH667">
        <v>777019</v>
      </c>
      <c r="JK667">
        <v>0.5</v>
      </c>
      <c r="JL667">
        <f t="shared" si="327"/>
        <v>0.5</v>
      </c>
      <c r="JW667">
        <v>777019</v>
      </c>
      <c r="JZ667">
        <v>0.54</v>
      </c>
      <c r="KA667">
        <f t="shared" si="328"/>
        <v>0.54</v>
      </c>
      <c r="KL667">
        <v>777019</v>
      </c>
      <c r="KO667">
        <v>0.44</v>
      </c>
      <c r="KP667">
        <f t="shared" si="329"/>
        <v>0.44</v>
      </c>
      <c r="LA667">
        <v>777019</v>
      </c>
      <c r="LD667">
        <v>0.52</v>
      </c>
      <c r="LE667">
        <f t="shared" si="330"/>
        <v>0.52</v>
      </c>
      <c r="LP667">
        <v>777019</v>
      </c>
      <c r="LS667">
        <v>0.52</v>
      </c>
      <c r="LT667">
        <f t="shared" si="331"/>
        <v>0.52</v>
      </c>
      <c r="ME667">
        <v>777019</v>
      </c>
      <c r="MH667">
        <v>0.51</v>
      </c>
      <c r="MI667">
        <f t="shared" si="332"/>
        <v>0.51</v>
      </c>
      <c r="MT667">
        <v>777019</v>
      </c>
      <c r="MW667">
        <v>0.5</v>
      </c>
      <c r="MX667">
        <f t="shared" si="333"/>
        <v>0.5</v>
      </c>
      <c r="NI667">
        <v>777019</v>
      </c>
      <c r="NL667">
        <v>0.53</v>
      </c>
      <c r="NM667">
        <f t="shared" si="334"/>
        <v>0.53</v>
      </c>
      <c r="NX667">
        <v>777019</v>
      </c>
      <c r="OA667">
        <v>0.5</v>
      </c>
      <c r="OB667">
        <f t="shared" si="335"/>
        <v>0.5</v>
      </c>
      <c r="OM667">
        <v>777019</v>
      </c>
      <c r="OP667">
        <v>0.52</v>
      </c>
      <c r="OQ667">
        <f t="shared" si="336"/>
        <v>0.52</v>
      </c>
      <c r="PB667">
        <v>777019</v>
      </c>
      <c r="PE667">
        <v>0.5</v>
      </c>
      <c r="PF667">
        <f t="shared" si="337"/>
        <v>0.5</v>
      </c>
      <c r="PQ667">
        <v>777019</v>
      </c>
      <c r="PT667">
        <v>0.54</v>
      </c>
      <c r="PU667">
        <f t="shared" si="338"/>
        <v>0.54</v>
      </c>
      <c r="QF667">
        <v>777019</v>
      </c>
      <c r="QI667">
        <v>0.49</v>
      </c>
      <c r="QJ667">
        <f t="shared" si="339"/>
        <v>0.49</v>
      </c>
      <c r="QU667">
        <v>777019</v>
      </c>
      <c r="QX667">
        <v>0.53</v>
      </c>
      <c r="QY667">
        <f t="shared" si="340"/>
        <v>0.53</v>
      </c>
    </row>
    <row r="668" spans="12:467" x14ac:dyDescent="0.2">
      <c r="L668">
        <v>776650</v>
      </c>
      <c r="O668">
        <v>0.41</v>
      </c>
      <c r="P668">
        <f t="shared" si="310"/>
        <v>0.41</v>
      </c>
      <c r="AA668">
        <v>776650</v>
      </c>
      <c r="AD668">
        <v>0.38</v>
      </c>
      <c r="AE668">
        <f t="shared" si="311"/>
        <v>0.38</v>
      </c>
      <c r="AP668">
        <v>776650</v>
      </c>
      <c r="AS668">
        <v>0.46</v>
      </c>
      <c r="AT668">
        <f t="shared" si="312"/>
        <v>0.46</v>
      </c>
      <c r="BE668">
        <v>776650</v>
      </c>
      <c r="BH668">
        <v>0.47</v>
      </c>
      <c r="BI668">
        <f t="shared" si="313"/>
        <v>0.47</v>
      </c>
      <c r="BT668">
        <v>776650</v>
      </c>
      <c r="BW668">
        <v>0.46</v>
      </c>
      <c r="BX668">
        <f t="shared" si="314"/>
        <v>0.46</v>
      </c>
      <c r="CI668">
        <v>776650</v>
      </c>
      <c r="CL668">
        <v>0.42</v>
      </c>
      <c r="CM668">
        <f t="shared" si="315"/>
        <v>0.42</v>
      </c>
      <c r="CX668">
        <v>776650</v>
      </c>
      <c r="DA668">
        <v>0.42</v>
      </c>
      <c r="DB668">
        <f t="shared" si="316"/>
        <v>0.42</v>
      </c>
      <c r="DM668">
        <v>776650</v>
      </c>
      <c r="DP668">
        <v>0.41</v>
      </c>
      <c r="DQ668">
        <f t="shared" si="317"/>
        <v>0.41</v>
      </c>
      <c r="EB668">
        <v>776650</v>
      </c>
      <c r="EE668">
        <v>0.42</v>
      </c>
      <c r="EF668">
        <f t="shared" si="318"/>
        <v>0.42</v>
      </c>
      <c r="EQ668">
        <v>776650</v>
      </c>
      <c r="ET668">
        <v>0.42</v>
      </c>
      <c r="EU668">
        <f t="shared" si="319"/>
        <v>0.42</v>
      </c>
      <c r="FF668">
        <v>776650</v>
      </c>
      <c r="FI668">
        <v>0.4</v>
      </c>
      <c r="FJ668">
        <f t="shared" si="320"/>
        <v>0.4</v>
      </c>
      <c r="FU668">
        <v>776650</v>
      </c>
      <c r="FX668">
        <v>0.43</v>
      </c>
      <c r="FY668">
        <f t="shared" si="321"/>
        <v>0.43</v>
      </c>
      <c r="GJ668">
        <v>776650</v>
      </c>
      <c r="GM668">
        <v>0.41</v>
      </c>
      <c r="GN668">
        <f t="shared" si="322"/>
        <v>0.41</v>
      </c>
      <c r="GY668">
        <v>776650</v>
      </c>
      <c r="HB668">
        <v>0.42</v>
      </c>
      <c r="HC668">
        <f t="shared" si="323"/>
        <v>0.42</v>
      </c>
      <c r="HN668">
        <v>776650</v>
      </c>
      <c r="HQ668">
        <v>0.4</v>
      </c>
      <c r="HR668">
        <f t="shared" si="324"/>
        <v>0.4</v>
      </c>
      <c r="ID668">
        <v>777021</v>
      </c>
      <c r="IG668">
        <v>0.53</v>
      </c>
      <c r="IH668">
        <f t="shared" si="325"/>
        <v>0.53</v>
      </c>
      <c r="IS668">
        <v>777021</v>
      </c>
      <c r="IV668">
        <v>0.52</v>
      </c>
      <c r="IW668">
        <f t="shared" si="326"/>
        <v>0.52</v>
      </c>
      <c r="JH668">
        <v>777021</v>
      </c>
      <c r="JK668">
        <v>0.53</v>
      </c>
      <c r="JL668">
        <f t="shared" si="327"/>
        <v>0.53</v>
      </c>
      <c r="JW668">
        <v>777021</v>
      </c>
      <c r="JZ668">
        <v>0.54</v>
      </c>
      <c r="KA668">
        <f t="shared" si="328"/>
        <v>0.54</v>
      </c>
      <c r="KL668">
        <v>777021</v>
      </c>
      <c r="KO668">
        <v>0.48</v>
      </c>
      <c r="KP668">
        <f t="shared" si="329"/>
        <v>0.48</v>
      </c>
      <c r="LA668">
        <v>777021</v>
      </c>
      <c r="LD668">
        <v>0.53</v>
      </c>
      <c r="LE668">
        <f t="shared" si="330"/>
        <v>0.53</v>
      </c>
      <c r="LP668">
        <v>777021</v>
      </c>
      <c r="LS668">
        <v>0.51</v>
      </c>
      <c r="LT668">
        <f t="shared" si="331"/>
        <v>0.51</v>
      </c>
      <c r="ME668">
        <v>777021</v>
      </c>
      <c r="MH668">
        <v>0.51</v>
      </c>
      <c r="MI668">
        <f t="shared" si="332"/>
        <v>0.51</v>
      </c>
      <c r="MT668">
        <v>777021</v>
      </c>
      <c r="MW668">
        <v>0.49</v>
      </c>
      <c r="MX668">
        <f t="shared" si="333"/>
        <v>0.49</v>
      </c>
      <c r="NI668">
        <v>777021</v>
      </c>
      <c r="NL668">
        <v>0.52</v>
      </c>
      <c r="NM668">
        <f t="shared" si="334"/>
        <v>0.52</v>
      </c>
      <c r="NX668">
        <v>777021</v>
      </c>
      <c r="OA668">
        <v>0.51</v>
      </c>
      <c r="OB668">
        <f t="shared" si="335"/>
        <v>0.51</v>
      </c>
      <c r="OM668">
        <v>777021</v>
      </c>
      <c r="OP668">
        <v>0.51</v>
      </c>
      <c r="OQ668">
        <f t="shared" si="336"/>
        <v>0.51</v>
      </c>
      <c r="PB668">
        <v>777021</v>
      </c>
      <c r="PE668">
        <v>0.52</v>
      </c>
      <c r="PF668">
        <f t="shared" si="337"/>
        <v>0.52</v>
      </c>
      <c r="PQ668">
        <v>777021</v>
      </c>
      <c r="PT668">
        <v>0.52</v>
      </c>
      <c r="PU668">
        <f t="shared" si="338"/>
        <v>0.52</v>
      </c>
      <c r="QF668">
        <v>777021</v>
      </c>
      <c r="QI668">
        <v>0.53</v>
      </c>
      <c r="QJ668">
        <f t="shared" si="339"/>
        <v>0.53</v>
      </c>
      <c r="QU668">
        <v>777021</v>
      </c>
      <c r="QX668">
        <v>0.52</v>
      </c>
      <c r="QY668">
        <f t="shared" si="340"/>
        <v>0.52</v>
      </c>
    </row>
    <row r="669" spans="12:467" x14ac:dyDescent="0.2">
      <c r="L669">
        <v>776651</v>
      </c>
      <c r="O669">
        <v>0.56999999999999995</v>
      </c>
      <c r="P669">
        <f t="shared" si="310"/>
        <v>0.56999999999999995</v>
      </c>
      <c r="AA669">
        <v>776651</v>
      </c>
      <c r="AD669">
        <v>0.59</v>
      </c>
      <c r="AE669">
        <f t="shared" si="311"/>
        <v>0.59</v>
      </c>
      <c r="AP669">
        <v>776651</v>
      </c>
      <c r="AS669">
        <v>0.56000000000000005</v>
      </c>
      <c r="AT669">
        <f t="shared" si="312"/>
        <v>0.56000000000000005</v>
      </c>
      <c r="BE669">
        <v>776651</v>
      </c>
      <c r="BH669">
        <v>0.57999999999999996</v>
      </c>
      <c r="BI669">
        <f t="shared" si="313"/>
        <v>0.57999999999999996</v>
      </c>
      <c r="BT669">
        <v>776651</v>
      </c>
      <c r="BW669">
        <v>0.5</v>
      </c>
      <c r="BX669">
        <f t="shared" si="314"/>
        <v>0.5</v>
      </c>
      <c r="CI669">
        <v>776651</v>
      </c>
      <c r="CL669">
        <v>0.56999999999999995</v>
      </c>
      <c r="CM669">
        <f t="shared" si="315"/>
        <v>0.56999999999999995</v>
      </c>
      <c r="CX669">
        <v>776651</v>
      </c>
      <c r="DA669">
        <v>0.53</v>
      </c>
      <c r="DB669">
        <f t="shared" si="316"/>
        <v>0.53</v>
      </c>
      <c r="DM669">
        <v>776651</v>
      </c>
      <c r="DP669">
        <v>0.57999999999999996</v>
      </c>
      <c r="DQ669">
        <f t="shared" si="317"/>
        <v>0.57999999999999996</v>
      </c>
      <c r="EB669">
        <v>776651</v>
      </c>
      <c r="EE669">
        <v>0.55000000000000004</v>
      </c>
      <c r="EF669">
        <f t="shared" si="318"/>
        <v>0.55000000000000004</v>
      </c>
      <c r="EQ669">
        <v>776651</v>
      </c>
      <c r="ET669">
        <v>0.55000000000000004</v>
      </c>
      <c r="EU669">
        <f t="shared" si="319"/>
        <v>0.55000000000000004</v>
      </c>
      <c r="FF669">
        <v>776651</v>
      </c>
      <c r="FI669">
        <v>0.55000000000000004</v>
      </c>
      <c r="FJ669">
        <f t="shared" si="320"/>
        <v>0.55000000000000004</v>
      </c>
      <c r="FU669">
        <v>776651</v>
      </c>
      <c r="FX669">
        <v>0.54</v>
      </c>
      <c r="FY669">
        <f t="shared" si="321"/>
        <v>0.54</v>
      </c>
      <c r="GJ669">
        <v>776651</v>
      </c>
      <c r="GM669">
        <v>0.53</v>
      </c>
      <c r="GN669">
        <f t="shared" si="322"/>
        <v>0.53</v>
      </c>
      <c r="GY669">
        <v>776651</v>
      </c>
      <c r="HB669">
        <v>0.59</v>
      </c>
      <c r="HC669">
        <f t="shared" si="323"/>
        <v>0.59</v>
      </c>
      <c r="HN669">
        <v>776651</v>
      </c>
      <c r="HQ669">
        <v>0.57999999999999996</v>
      </c>
      <c r="HR669">
        <f t="shared" si="324"/>
        <v>0.57999999999999996</v>
      </c>
      <c r="ID669">
        <v>777023</v>
      </c>
      <c r="IG669">
        <v>0.55000000000000004</v>
      </c>
      <c r="IH669">
        <f t="shared" si="325"/>
        <v>0.55000000000000004</v>
      </c>
      <c r="IS669">
        <v>777023</v>
      </c>
      <c r="IV669">
        <v>0.54</v>
      </c>
      <c r="IW669">
        <f t="shared" si="326"/>
        <v>0.54</v>
      </c>
      <c r="JH669">
        <v>777023</v>
      </c>
      <c r="JK669">
        <v>0.53</v>
      </c>
      <c r="JL669">
        <f t="shared" si="327"/>
        <v>0.53</v>
      </c>
      <c r="JW669">
        <v>777023</v>
      </c>
      <c r="JZ669">
        <v>0.51</v>
      </c>
      <c r="KA669">
        <f t="shared" si="328"/>
        <v>0.51</v>
      </c>
      <c r="KL669">
        <v>777023</v>
      </c>
      <c r="KO669">
        <v>0.44</v>
      </c>
      <c r="KP669">
        <f t="shared" si="329"/>
        <v>0.44</v>
      </c>
      <c r="LA669">
        <v>777023</v>
      </c>
      <c r="LD669">
        <v>0.53</v>
      </c>
      <c r="LE669">
        <f t="shared" si="330"/>
        <v>0.53</v>
      </c>
      <c r="LP669">
        <v>777023</v>
      </c>
      <c r="LS669">
        <v>0.52</v>
      </c>
      <c r="LT669">
        <f t="shared" si="331"/>
        <v>0.52</v>
      </c>
      <c r="ME669">
        <v>777023</v>
      </c>
      <c r="MH669">
        <v>0.51</v>
      </c>
      <c r="MI669">
        <f t="shared" si="332"/>
        <v>0.51</v>
      </c>
      <c r="MT669">
        <v>777023</v>
      </c>
      <c r="MW669">
        <v>0.48</v>
      </c>
      <c r="MX669">
        <f t="shared" si="333"/>
        <v>0.48</v>
      </c>
      <c r="NI669">
        <v>777023</v>
      </c>
      <c r="NL669">
        <v>0.52</v>
      </c>
      <c r="NM669">
        <f t="shared" si="334"/>
        <v>0.52</v>
      </c>
      <c r="NX669">
        <v>777023</v>
      </c>
      <c r="OA669">
        <v>0.53</v>
      </c>
      <c r="OB669">
        <f t="shared" si="335"/>
        <v>0.53</v>
      </c>
      <c r="OM669">
        <v>777023</v>
      </c>
      <c r="OP669">
        <v>0.51</v>
      </c>
      <c r="OQ669">
        <f t="shared" si="336"/>
        <v>0.51</v>
      </c>
      <c r="PB669">
        <v>777023</v>
      </c>
      <c r="PE669">
        <v>0.51</v>
      </c>
      <c r="PF669">
        <f t="shared" si="337"/>
        <v>0.51</v>
      </c>
      <c r="PQ669">
        <v>777023</v>
      </c>
      <c r="PT669">
        <v>0.53</v>
      </c>
      <c r="PU669">
        <f t="shared" si="338"/>
        <v>0.53</v>
      </c>
      <c r="QF669">
        <v>777023</v>
      </c>
      <c r="QI669">
        <v>0.51</v>
      </c>
      <c r="QJ669">
        <f t="shared" si="339"/>
        <v>0.51</v>
      </c>
      <c r="QU669">
        <v>777023</v>
      </c>
      <c r="QX669">
        <v>0.53</v>
      </c>
      <c r="QY669">
        <f t="shared" si="340"/>
        <v>0.53</v>
      </c>
    </row>
    <row r="670" spans="12:467" x14ac:dyDescent="0.2">
      <c r="L670">
        <v>776653</v>
      </c>
      <c r="O670">
        <v>0.49</v>
      </c>
      <c r="P670">
        <f t="shared" si="310"/>
        <v>0.49</v>
      </c>
      <c r="AA670">
        <v>776653</v>
      </c>
      <c r="AD670">
        <v>0.49</v>
      </c>
      <c r="AE670">
        <f t="shared" si="311"/>
        <v>0.49</v>
      </c>
      <c r="AP670">
        <v>776653</v>
      </c>
      <c r="AS670">
        <v>0.46</v>
      </c>
      <c r="AT670">
        <f t="shared" si="312"/>
        <v>0.46</v>
      </c>
      <c r="BE670">
        <v>776653</v>
      </c>
      <c r="BH670">
        <v>0.56000000000000005</v>
      </c>
      <c r="BI670">
        <f t="shared" si="313"/>
        <v>0.56000000000000005</v>
      </c>
      <c r="BT670">
        <v>776653</v>
      </c>
      <c r="BW670">
        <v>0.52</v>
      </c>
      <c r="BX670">
        <f t="shared" si="314"/>
        <v>0.52</v>
      </c>
      <c r="CI670">
        <v>776653</v>
      </c>
      <c r="CL670">
        <v>0.47</v>
      </c>
      <c r="CM670">
        <f t="shared" si="315"/>
        <v>0.47</v>
      </c>
      <c r="CX670">
        <v>776653</v>
      </c>
      <c r="DA670">
        <v>0.49</v>
      </c>
      <c r="DB670">
        <f t="shared" si="316"/>
        <v>0.49</v>
      </c>
      <c r="DM670">
        <v>776653</v>
      </c>
      <c r="DP670">
        <v>0.49</v>
      </c>
      <c r="DQ670">
        <f t="shared" si="317"/>
        <v>0.49</v>
      </c>
      <c r="EB670">
        <v>776653</v>
      </c>
      <c r="EE670">
        <v>0.47</v>
      </c>
      <c r="EF670">
        <f t="shared" si="318"/>
        <v>0.47</v>
      </c>
      <c r="EQ670">
        <v>776653</v>
      </c>
      <c r="ET670">
        <v>0.47</v>
      </c>
      <c r="EU670">
        <f t="shared" si="319"/>
        <v>0.47</v>
      </c>
      <c r="FF670">
        <v>776653</v>
      </c>
      <c r="FI670">
        <v>0.51</v>
      </c>
      <c r="FJ670">
        <f t="shared" si="320"/>
        <v>0.51</v>
      </c>
      <c r="FU670">
        <v>776653</v>
      </c>
      <c r="FX670">
        <v>0.5</v>
      </c>
      <c r="FY670">
        <f t="shared" si="321"/>
        <v>0.5</v>
      </c>
      <c r="GJ670">
        <v>776653</v>
      </c>
      <c r="GM670">
        <v>0.48</v>
      </c>
      <c r="GN670">
        <f t="shared" si="322"/>
        <v>0.48</v>
      </c>
      <c r="GY670">
        <v>776653</v>
      </c>
      <c r="HB670">
        <v>0.5</v>
      </c>
      <c r="HC670">
        <f t="shared" si="323"/>
        <v>0.5</v>
      </c>
      <c r="HN670">
        <v>776653</v>
      </c>
      <c r="HQ670">
        <v>0.48</v>
      </c>
      <c r="HR670">
        <f t="shared" si="324"/>
        <v>0.48</v>
      </c>
      <c r="ID670">
        <v>777025</v>
      </c>
      <c r="IG670">
        <v>0.55000000000000004</v>
      </c>
      <c r="IH670">
        <f t="shared" si="325"/>
        <v>0.55000000000000004</v>
      </c>
      <c r="IS670">
        <v>777025</v>
      </c>
      <c r="IV670">
        <v>0.57999999999999996</v>
      </c>
      <c r="IW670">
        <f t="shared" si="326"/>
        <v>0.57999999999999996</v>
      </c>
      <c r="JH670">
        <v>777025</v>
      </c>
      <c r="JK670">
        <v>0.57999999999999996</v>
      </c>
      <c r="JL670">
        <f t="shared" si="327"/>
        <v>0.57999999999999996</v>
      </c>
      <c r="JW670">
        <v>777025</v>
      </c>
      <c r="JZ670">
        <v>0.57999999999999996</v>
      </c>
      <c r="KA670">
        <f t="shared" si="328"/>
        <v>0.57999999999999996</v>
      </c>
      <c r="KL670">
        <v>777025</v>
      </c>
      <c r="KO670">
        <v>0.56000000000000005</v>
      </c>
      <c r="KP670">
        <f t="shared" si="329"/>
        <v>0.56000000000000005</v>
      </c>
      <c r="LA670">
        <v>777025</v>
      </c>
      <c r="LD670">
        <v>0.59</v>
      </c>
      <c r="LE670">
        <f t="shared" si="330"/>
        <v>0.59</v>
      </c>
      <c r="LP670">
        <v>777025</v>
      </c>
      <c r="LS670">
        <v>0.56999999999999995</v>
      </c>
      <c r="LT670">
        <f t="shared" si="331"/>
        <v>0.56999999999999995</v>
      </c>
      <c r="ME670">
        <v>777025</v>
      </c>
      <c r="MH670">
        <v>0.67</v>
      </c>
      <c r="MI670">
        <f t="shared" si="332"/>
        <v>0.67</v>
      </c>
      <c r="MT670">
        <v>777025</v>
      </c>
      <c r="MW670">
        <v>0.73</v>
      </c>
      <c r="MX670">
        <f t="shared" si="333"/>
        <v>0.73</v>
      </c>
      <c r="NI670">
        <v>777025</v>
      </c>
      <c r="NL670">
        <v>0.55000000000000004</v>
      </c>
      <c r="NM670">
        <f t="shared" si="334"/>
        <v>0.55000000000000004</v>
      </c>
      <c r="NX670">
        <v>777025</v>
      </c>
      <c r="OA670">
        <v>0.57999999999999996</v>
      </c>
      <c r="OB670">
        <f t="shared" si="335"/>
        <v>0.57999999999999996</v>
      </c>
      <c r="OM670">
        <v>777025</v>
      </c>
      <c r="OP670">
        <v>0.56999999999999995</v>
      </c>
      <c r="OQ670">
        <f t="shared" si="336"/>
        <v>0.56999999999999995</v>
      </c>
      <c r="PB670">
        <v>777025</v>
      </c>
      <c r="PE670">
        <v>0.56999999999999995</v>
      </c>
      <c r="PF670">
        <f t="shared" si="337"/>
        <v>0.56999999999999995</v>
      </c>
      <c r="PQ670">
        <v>777025</v>
      </c>
      <c r="PT670">
        <v>0.55000000000000004</v>
      </c>
      <c r="PU670">
        <f t="shared" si="338"/>
        <v>0.55000000000000004</v>
      </c>
      <c r="QF670">
        <v>777025</v>
      </c>
      <c r="QI670">
        <v>0.55000000000000004</v>
      </c>
      <c r="QJ670">
        <f t="shared" si="339"/>
        <v>0.55000000000000004</v>
      </c>
      <c r="QU670">
        <v>777025</v>
      </c>
      <c r="QX670">
        <v>0.57999999999999996</v>
      </c>
      <c r="QY670">
        <f t="shared" si="340"/>
        <v>0.57999999999999996</v>
      </c>
    </row>
    <row r="671" spans="12:467" x14ac:dyDescent="0.2">
      <c r="L671">
        <v>776654</v>
      </c>
      <c r="O671">
        <v>0.51</v>
      </c>
      <c r="P671">
        <f t="shared" si="310"/>
        <v>0.51</v>
      </c>
      <c r="AA671">
        <v>776654</v>
      </c>
      <c r="AD671">
        <v>0.54</v>
      </c>
      <c r="AE671">
        <f t="shared" si="311"/>
        <v>0.54</v>
      </c>
      <c r="AP671">
        <v>776654</v>
      </c>
      <c r="AS671">
        <v>0.45</v>
      </c>
      <c r="AT671">
        <f t="shared" si="312"/>
        <v>0.45</v>
      </c>
      <c r="BE671">
        <v>776654</v>
      </c>
      <c r="BH671">
        <v>0.46</v>
      </c>
      <c r="BI671">
        <f t="shared" si="313"/>
        <v>0.46</v>
      </c>
      <c r="BT671">
        <v>776654</v>
      </c>
      <c r="BW671">
        <v>0.48</v>
      </c>
      <c r="BX671">
        <f t="shared" si="314"/>
        <v>0.48</v>
      </c>
      <c r="CI671">
        <v>776654</v>
      </c>
      <c r="CL671">
        <v>0.52</v>
      </c>
      <c r="CM671">
        <f t="shared" si="315"/>
        <v>0.52</v>
      </c>
      <c r="CX671">
        <v>776654</v>
      </c>
      <c r="DA671">
        <v>0.5</v>
      </c>
      <c r="DB671">
        <f t="shared" si="316"/>
        <v>0.5</v>
      </c>
      <c r="DM671">
        <v>776654</v>
      </c>
      <c r="DP671">
        <v>0.54</v>
      </c>
      <c r="DQ671">
        <f t="shared" si="317"/>
        <v>0.54</v>
      </c>
      <c r="EB671">
        <v>776654</v>
      </c>
      <c r="EE671">
        <v>0.49</v>
      </c>
      <c r="EF671">
        <f t="shared" si="318"/>
        <v>0.49</v>
      </c>
      <c r="EQ671">
        <v>776654</v>
      </c>
      <c r="ET671">
        <v>0.49</v>
      </c>
      <c r="EU671">
        <f t="shared" si="319"/>
        <v>0.49</v>
      </c>
      <c r="FF671">
        <v>776654</v>
      </c>
      <c r="FI671">
        <v>0.53</v>
      </c>
      <c r="FJ671">
        <f t="shared" si="320"/>
        <v>0.53</v>
      </c>
      <c r="FU671">
        <v>776654</v>
      </c>
      <c r="FX671">
        <v>0.5</v>
      </c>
      <c r="FY671">
        <f t="shared" si="321"/>
        <v>0.5</v>
      </c>
      <c r="GJ671">
        <v>776654</v>
      </c>
      <c r="GM671">
        <v>0.49</v>
      </c>
      <c r="GN671">
        <f t="shared" si="322"/>
        <v>0.49</v>
      </c>
      <c r="GY671">
        <v>776654</v>
      </c>
      <c r="HB671">
        <v>0.49</v>
      </c>
      <c r="HC671">
        <f t="shared" si="323"/>
        <v>0.49</v>
      </c>
      <c r="HN671">
        <v>776654</v>
      </c>
      <c r="HQ671">
        <v>0.47</v>
      </c>
      <c r="HR671">
        <f t="shared" si="324"/>
        <v>0.47</v>
      </c>
      <c r="ID671">
        <v>777004</v>
      </c>
      <c r="IG671">
        <v>0.55000000000000004</v>
      </c>
      <c r="IH671">
        <f t="shared" si="325"/>
        <v>0.55000000000000004</v>
      </c>
      <c r="IS671">
        <v>777004</v>
      </c>
      <c r="IV671">
        <v>0.55000000000000004</v>
      </c>
      <c r="IW671">
        <f t="shared" si="326"/>
        <v>0.55000000000000004</v>
      </c>
      <c r="JH671">
        <v>777004</v>
      </c>
      <c r="JK671">
        <v>0.56999999999999995</v>
      </c>
      <c r="JL671">
        <f t="shared" si="327"/>
        <v>0.56999999999999995</v>
      </c>
      <c r="JW671">
        <v>777004</v>
      </c>
      <c r="JZ671">
        <v>0.55000000000000004</v>
      </c>
      <c r="KA671">
        <f t="shared" si="328"/>
        <v>0.55000000000000004</v>
      </c>
      <c r="KL671">
        <v>777004</v>
      </c>
      <c r="KO671">
        <v>0.57999999999999996</v>
      </c>
      <c r="KP671">
        <f t="shared" si="329"/>
        <v>0.57999999999999996</v>
      </c>
      <c r="LA671">
        <v>777004</v>
      </c>
      <c r="LD671">
        <v>0.56999999999999995</v>
      </c>
      <c r="LE671">
        <f t="shared" si="330"/>
        <v>0.56999999999999995</v>
      </c>
      <c r="LP671">
        <v>777004</v>
      </c>
      <c r="LS671">
        <v>0.54</v>
      </c>
      <c r="LT671">
        <f t="shared" si="331"/>
        <v>0.54</v>
      </c>
      <c r="ME671">
        <v>777004</v>
      </c>
      <c r="MH671">
        <v>0.6</v>
      </c>
      <c r="MI671">
        <f t="shared" si="332"/>
        <v>0.6</v>
      </c>
      <c r="MT671">
        <v>777004</v>
      </c>
      <c r="MW671">
        <v>0.65</v>
      </c>
      <c r="MX671">
        <f t="shared" si="333"/>
        <v>0.65</v>
      </c>
      <c r="NI671">
        <v>777004</v>
      </c>
      <c r="NL671">
        <v>0.53</v>
      </c>
      <c r="NM671">
        <f t="shared" si="334"/>
        <v>0.53</v>
      </c>
      <c r="NX671">
        <v>777004</v>
      </c>
      <c r="OA671">
        <v>0.53</v>
      </c>
      <c r="OB671">
        <f t="shared" si="335"/>
        <v>0.53</v>
      </c>
      <c r="OM671">
        <v>777004</v>
      </c>
      <c r="OP671">
        <v>0.56000000000000005</v>
      </c>
      <c r="OQ671">
        <f t="shared" si="336"/>
        <v>0.56000000000000005</v>
      </c>
      <c r="PB671">
        <v>777004</v>
      </c>
      <c r="PE671">
        <v>0.56000000000000005</v>
      </c>
      <c r="PF671">
        <f t="shared" si="337"/>
        <v>0.56000000000000005</v>
      </c>
      <c r="PQ671">
        <v>777004</v>
      </c>
      <c r="PT671">
        <v>0.53</v>
      </c>
      <c r="PU671">
        <f t="shared" si="338"/>
        <v>0.53</v>
      </c>
      <c r="QF671">
        <v>777004</v>
      </c>
      <c r="QI671">
        <v>0.56999999999999995</v>
      </c>
      <c r="QJ671">
        <f t="shared" si="339"/>
        <v>0.56999999999999995</v>
      </c>
      <c r="QU671">
        <v>777004</v>
      </c>
      <c r="QX671">
        <v>0.54</v>
      </c>
      <c r="QY671">
        <f t="shared" si="340"/>
        <v>0.54</v>
      </c>
    </row>
    <row r="672" spans="12:467" x14ac:dyDescent="0.2">
      <c r="L672">
        <v>776655</v>
      </c>
      <c r="O672">
        <v>0.5</v>
      </c>
      <c r="P672">
        <f t="shared" si="310"/>
        <v>0.5</v>
      </c>
      <c r="AA672">
        <v>776655</v>
      </c>
      <c r="AD672">
        <v>0.51</v>
      </c>
      <c r="AE672">
        <f t="shared" si="311"/>
        <v>0.51</v>
      </c>
      <c r="AP672">
        <v>776655</v>
      </c>
      <c r="AS672">
        <v>0.61</v>
      </c>
      <c r="AT672">
        <f t="shared" si="312"/>
        <v>0.61</v>
      </c>
      <c r="BE672">
        <v>776655</v>
      </c>
      <c r="BH672">
        <v>0.56999999999999995</v>
      </c>
      <c r="BI672">
        <f t="shared" si="313"/>
        <v>0.56999999999999995</v>
      </c>
      <c r="BT672">
        <v>776655</v>
      </c>
      <c r="BW672">
        <v>0.52</v>
      </c>
      <c r="BX672">
        <f t="shared" si="314"/>
        <v>0.52</v>
      </c>
      <c r="CI672">
        <v>776655</v>
      </c>
      <c r="CL672">
        <v>0.49</v>
      </c>
      <c r="CM672">
        <f t="shared" si="315"/>
        <v>0.49</v>
      </c>
      <c r="CX672">
        <v>776655</v>
      </c>
      <c r="DA672">
        <v>0.47</v>
      </c>
      <c r="DB672">
        <f t="shared" si="316"/>
        <v>0.47</v>
      </c>
      <c r="DM672">
        <v>776655</v>
      </c>
      <c r="DP672">
        <v>0.49</v>
      </c>
      <c r="DQ672">
        <f t="shared" si="317"/>
        <v>0.49</v>
      </c>
      <c r="EB672">
        <v>776655</v>
      </c>
      <c r="EE672">
        <v>0.47</v>
      </c>
      <c r="EF672">
        <f t="shared" si="318"/>
        <v>0.47</v>
      </c>
      <c r="EQ672">
        <v>776655</v>
      </c>
      <c r="ET672">
        <v>0.47</v>
      </c>
      <c r="EU672">
        <f t="shared" si="319"/>
        <v>0.47</v>
      </c>
      <c r="FF672">
        <v>776655</v>
      </c>
      <c r="FI672">
        <v>0.51</v>
      </c>
      <c r="FJ672">
        <f t="shared" si="320"/>
        <v>0.51</v>
      </c>
      <c r="FU672">
        <v>776655</v>
      </c>
      <c r="FX672">
        <v>0.51</v>
      </c>
      <c r="FY672">
        <f t="shared" si="321"/>
        <v>0.51</v>
      </c>
      <c r="GJ672">
        <v>776655</v>
      </c>
      <c r="GM672">
        <v>0.49</v>
      </c>
      <c r="GN672">
        <f t="shared" si="322"/>
        <v>0.49</v>
      </c>
      <c r="GY672">
        <v>776655</v>
      </c>
      <c r="HB672">
        <v>0.48</v>
      </c>
      <c r="HC672">
        <f t="shared" si="323"/>
        <v>0.48</v>
      </c>
      <c r="HN672">
        <v>776655</v>
      </c>
      <c r="HQ672">
        <v>0.46</v>
      </c>
      <c r="HR672">
        <f t="shared" si="324"/>
        <v>0.46</v>
      </c>
      <c r="ID672">
        <v>777005</v>
      </c>
      <c r="IG672">
        <v>0.5</v>
      </c>
      <c r="IH672">
        <f t="shared" si="325"/>
        <v>0.5</v>
      </c>
      <c r="IS672">
        <v>777005</v>
      </c>
      <c r="IV672">
        <v>0.49</v>
      </c>
      <c r="IW672">
        <f t="shared" si="326"/>
        <v>0.49</v>
      </c>
      <c r="JH672">
        <v>777005</v>
      </c>
      <c r="JK672">
        <v>0.51</v>
      </c>
      <c r="JL672">
        <f t="shared" si="327"/>
        <v>0.51</v>
      </c>
      <c r="JW672">
        <v>777005</v>
      </c>
      <c r="JZ672">
        <v>0.52</v>
      </c>
      <c r="KA672">
        <f t="shared" si="328"/>
        <v>0.52</v>
      </c>
      <c r="KL672">
        <v>777005</v>
      </c>
      <c r="KO672">
        <v>0.53</v>
      </c>
      <c r="KP672">
        <f t="shared" si="329"/>
        <v>0.53</v>
      </c>
      <c r="LA672">
        <v>777005</v>
      </c>
      <c r="LD672">
        <v>0.49</v>
      </c>
      <c r="LE672">
        <f t="shared" si="330"/>
        <v>0.49</v>
      </c>
      <c r="LP672">
        <v>777005</v>
      </c>
      <c r="LS672">
        <v>0.49</v>
      </c>
      <c r="LT672">
        <f t="shared" si="331"/>
        <v>0.49</v>
      </c>
      <c r="ME672">
        <v>777005</v>
      </c>
      <c r="MH672">
        <v>0.47</v>
      </c>
      <c r="MI672">
        <f t="shared" si="332"/>
        <v>0.47</v>
      </c>
      <c r="MT672">
        <v>777005</v>
      </c>
      <c r="MW672">
        <v>0.53</v>
      </c>
      <c r="MX672">
        <f t="shared" si="333"/>
        <v>0.53</v>
      </c>
      <c r="NI672">
        <v>777005</v>
      </c>
      <c r="NL672">
        <v>0.47</v>
      </c>
      <c r="NM672">
        <f t="shared" si="334"/>
        <v>0.47</v>
      </c>
      <c r="NX672">
        <v>777005</v>
      </c>
      <c r="OA672">
        <v>0.48</v>
      </c>
      <c r="OB672">
        <f t="shared" si="335"/>
        <v>0.48</v>
      </c>
      <c r="OM672">
        <v>777005</v>
      </c>
      <c r="OP672">
        <v>0.48</v>
      </c>
      <c r="OQ672">
        <f t="shared" si="336"/>
        <v>0.48</v>
      </c>
      <c r="PB672">
        <v>777005</v>
      </c>
      <c r="PE672">
        <v>0.48</v>
      </c>
      <c r="PF672">
        <f t="shared" si="337"/>
        <v>0.48</v>
      </c>
      <c r="PQ672">
        <v>777005</v>
      </c>
      <c r="PT672">
        <v>0.5</v>
      </c>
      <c r="PU672">
        <f t="shared" si="338"/>
        <v>0.5</v>
      </c>
      <c r="QF672">
        <v>777005</v>
      </c>
      <c r="QI672">
        <v>0.5</v>
      </c>
      <c r="QJ672">
        <f t="shared" si="339"/>
        <v>0.5</v>
      </c>
      <c r="QU672">
        <v>777005</v>
      </c>
      <c r="QX672">
        <v>0.48</v>
      </c>
      <c r="QY672">
        <f t="shared" si="340"/>
        <v>0.48</v>
      </c>
    </row>
    <row r="673" spans="12:467" x14ac:dyDescent="0.2">
      <c r="L673">
        <v>776657</v>
      </c>
      <c r="O673">
        <v>0.51</v>
      </c>
      <c r="P673">
        <f t="shared" si="310"/>
        <v>0.51</v>
      </c>
      <c r="AA673">
        <v>776657</v>
      </c>
      <c r="AD673">
        <v>0.55000000000000004</v>
      </c>
      <c r="AE673">
        <f t="shared" si="311"/>
        <v>0.55000000000000004</v>
      </c>
      <c r="AP673">
        <v>776657</v>
      </c>
      <c r="AS673">
        <v>0.46</v>
      </c>
      <c r="AT673">
        <f t="shared" si="312"/>
        <v>0.46</v>
      </c>
      <c r="BE673">
        <v>776657</v>
      </c>
      <c r="BH673">
        <v>0.51</v>
      </c>
      <c r="BI673">
        <f t="shared" si="313"/>
        <v>0.51</v>
      </c>
      <c r="BT673">
        <v>776657</v>
      </c>
      <c r="BW673">
        <v>0.41</v>
      </c>
      <c r="BX673">
        <f t="shared" si="314"/>
        <v>0.41</v>
      </c>
      <c r="CI673">
        <v>776657</v>
      </c>
      <c r="CL673">
        <v>0.51</v>
      </c>
      <c r="CM673">
        <f t="shared" si="315"/>
        <v>0.51</v>
      </c>
      <c r="CX673">
        <v>776657</v>
      </c>
      <c r="DA673">
        <v>0.52</v>
      </c>
      <c r="DB673">
        <f t="shared" si="316"/>
        <v>0.52</v>
      </c>
      <c r="DM673">
        <v>776657</v>
      </c>
      <c r="DP673">
        <v>0.52</v>
      </c>
      <c r="DQ673">
        <f t="shared" si="317"/>
        <v>0.52</v>
      </c>
      <c r="EB673">
        <v>776657</v>
      </c>
      <c r="EE673">
        <v>0.49</v>
      </c>
      <c r="EF673">
        <f t="shared" si="318"/>
        <v>0.49</v>
      </c>
      <c r="EQ673">
        <v>776657</v>
      </c>
      <c r="ET673">
        <v>0.49</v>
      </c>
      <c r="EU673">
        <f t="shared" si="319"/>
        <v>0.49</v>
      </c>
      <c r="FF673">
        <v>776657</v>
      </c>
      <c r="FI673">
        <v>0.54</v>
      </c>
      <c r="FJ673">
        <f t="shared" si="320"/>
        <v>0.54</v>
      </c>
      <c r="FU673">
        <v>776657</v>
      </c>
      <c r="FX673">
        <v>0.52</v>
      </c>
      <c r="FY673">
        <f t="shared" si="321"/>
        <v>0.52</v>
      </c>
      <c r="GJ673">
        <v>776657</v>
      </c>
      <c r="GM673">
        <v>0.49</v>
      </c>
      <c r="GN673">
        <f t="shared" si="322"/>
        <v>0.49</v>
      </c>
      <c r="GY673">
        <v>776657</v>
      </c>
      <c r="HB673">
        <v>0.56000000000000005</v>
      </c>
      <c r="HC673">
        <f t="shared" si="323"/>
        <v>0.56000000000000005</v>
      </c>
      <c r="HN673">
        <v>776657</v>
      </c>
      <c r="HQ673">
        <v>0.4</v>
      </c>
      <c r="HR673">
        <f t="shared" si="324"/>
        <v>0.4</v>
      </c>
      <c r="ID673">
        <v>777006</v>
      </c>
      <c r="IG673">
        <v>0.41</v>
      </c>
      <c r="IH673">
        <f t="shared" si="325"/>
        <v>0.41</v>
      </c>
      <c r="IS673">
        <v>777006</v>
      </c>
      <c r="IV673">
        <v>0.42</v>
      </c>
      <c r="IW673">
        <f t="shared" si="326"/>
        <v>0.42</v>
      </c>
      <c r="JH673">
        <v>777006</v>
      </c>
      <c r="JK673">
        <v>0.43</v>
      </c>
      <c r="JL673">
        <f t="shared" si="327"/>
        <v>0.43</v>
      </c>
      <c r="JW673">
        <v>777006</v>
      </c>
      <c r="JZ673">
        <v>0.42</v>
      </c>
      <c r="KA673">
        <f t="shared" si="328"/>
        <v>0.42</v>
      </c>
      <c r="KL673">
        <v>777006</v>
      </c>
      <c r="KO673">
        <v>0.33</v>
      </c>
      <c r="KP673">
        <f t="shared" si="329"/>
        <v>0.33</v>
      </c>
      <c r="LA673">
        <v>777006</v>
      </c>
      <c r="LD673">
        <v>0.38</v>
      </c>
      <c r="LE673">
        <f t="shared" si="330"/>
        <v>0.38</v>
      </c>
      <c r="LP673">
        <v>777006</v>
      </c>
      <c r="LS673">
        <v>0.43</v>
      </c>
      <c r="LT673">
        <f t="shared" si="331"/>
        <v>0.43</v>
      </c>
      <c r="ME673">
        <v>777006</v>
      </c>
      <c r="MH673">
        <v>0.37</v>
      </c>
      <c r="MI673">
        <f t="shared" si="332"/>
        <v>0.37</v>
      </c>
      <c r="MT673">
        <v>777006</v>
      </c>
      <c r="MW673">
        <v>0.32</v>
      </c>
      <c r="MX673">
        <f t="shared" si="333"/>
        <v>0.32</v>
      </c>
      <c r="NI673">
        <v>777006</v>
      </c>
      <c r="NL673">
        <v>0.41</v>
      </c>
      <c r="NM673">
        <f t="shared" si="334"/>
        <v>0.41</v>
      </c>
      <c r="NX673">
        <v>777006</v>
      </c>
      <c r="OA673">
        <v>0.43</v>
      </c>
      <c r="OB673">
        <f t="shared" si="335"/>
        <v>0.43</v>
      </c>
      <c r="OM673">
        <v>777006</v>
      </c>
      <c r="OP673">
        <v>0.42</v>
      </c>
      <c r="OQ673">
        <f t="shared" si="336"/>
        <v>0.42</v>
      </c>
      <c r="PB673">
        <v>777006</v>
      </c>
      <c r="PE673">
        <v>0.42</v>
      </c>
      <c r="PF673">
        <f t="shared" si="337"/>
        <v>0.42</v>
      </c>
      <c r="PQ673">
        <v>777006</v>
      </c>
      <c r="PT673">
        <v>0.42</v>
      </c>
      <c r="PU673">
        <f t="shared" si="338"/>
        <v>0.42</v>
      </c>
      <c r="QF673">
        <v>777006</v>
      </c>
      <c r="QI673">
        <v>0.43</v>
      </c>
      <c r="QJ673">
        <f t="shared" si="339"/>
        <v>0.43</v>
      </c>
      <c r="QU673">
        <v>777006</v>
      </c>
      <c r="QX673">
        <v>0.4</v>
      </c>
      <c r="QY673">
        <f t="shared" si="340"/>
        <v>0.4</v>
      </c>
    </row>
    <row r="674" spans="12:467" x14ac:dyDescent="0.2">
      <c r="L674">
        <v>776633</v>
      </c>
      <c r="O674">
        <v>0.53</v>
      </c>
      <c r="P674">
        <f t="shared" si="310"/>
        <v>0.53</v>
      </c>
      <c r="AA674">
        <v>776633</v>
      </c>
      <c r="AD674">
        <v>0.51</v>
      </c>
      <c r="AE674">
        <f t="shared" si="311"/>
        <v>0.51</v>
      </c>
      <c r="AP674">
        <v>776633</v>
      </c>
      <c r="AS674">
        <v>0.62</v>
      </c>
      <c r="AT674">
        <f t="shared" si="312"/>
        <v>0.62</v>
      </c>
      <c r="BE674">
        <v>776633</v>
      </c>
      <c r="BH674">
        <v>0.52</v>
      </c>
      <c r="BI674">
        <f t="shared" si="313"/>
        <v>0.52</v>
      </c>
      <c r="BT674">
        <v>776633</v>
      </c>
      <c r="BW674">
        <v>0.56000000000000005</v>
      </c>
      <c r="BX674">
        <f t="shared" si="314"/>
        <v>0.56000000000000005</v>
      </c>
      <c r="CI674">
        <v>776633</v>
      </c>
      <c r="CL674">
        <v>0.53</v>
      </c>
      <c r="CM674">
        <f t="shared" si="315"/>
        <v>0.53</v>
      </c>
      <c r="CX674">
        <v>776633</v>
      </c>
      <c r="DA674">
        <v>0.55000000000000004</v>
      </c>
      <c r="DB674">
        <f t="shared" si="316"/>
        <v>0.55000000000000004</v>
      </c>
      <c r="DM674">
        <v>776633</v>
      </c>
      <c r="DP674">
        <v>0.55000000000000004</v>
      </c>
      <c r="DQ674">
        <f t="shared" si="317"/>
        <v>0.55000000000000004</v>
      </c>
      <c r="EB674">
        <v>776633</v>
      </c>
      <c r="EE674">
        <v>0.56000000000000005</v>
      </c>
      <c r="EF674">
        <f t="shared" si="318"/>
        <v>0.56000000000000005</v>
      </c>
      <c r="EQ674">
        <v>776633</v>
      </c>
      <c r="ET674">
        <v>0.56000000000000005</v>
      </c>
      <c r="EU674">
        <f t="shared" si="319"/>
        <v>0.56000000000000005</v>
      </c>
      <c r="FF674">
        <v>776633</v>
      </c>
      <c r="FI674">
        <v>0.56000000000000005</v>
      </c>
      <c r="FJ674">
        <f t="shared" si="320"/>
        <v>0.56000000000000005</v>
      </c>
      <c r="FU674">
        <v>776633</v>
      </c>
      <c r="FX674">
        <v>0.56000000000000005</v>
      </c>
      <c r="FY674">
        <f t="shared" si="321"/>
        <v>0.56000000000000005</v>
      </c>
      <c r="GJ674">
        <v>776633</v>
      </c>
      <c r="GM674">
        <v>0.52</v>
      </c>
      <c r="GN674">
        <f t="shared" si="322"/>
        <v>0.52</v>
      </c>
      <c r="GY674">
        <v>776633</v>
      </c>
      <c r="HB674">
        <v>0.59</v>
      </c>
      <c r="HC674">
        <f t="shared" si="323"/>
        <v>0.59</v>
      </c>
      <c r="HN674">
        <v>776633</v>
      </c>
      <c r="HQ674">
        <v>0.56000000000000005</v>
      </c>
      <c r="HR674">
        <f t="shared" si="324"/>
        <v>0.56000000000000005</v>
      </c>
      <c r="ID674">
        <v>777007</v>
      </c>
      <c r="IG674">
        <v>0.53</v>
      </c>
      <c r="IH674">
        <f t="shared" si="325"/>
        <v>0.53</v>
      </c>
      <c r="IS674">
        <v>777007</v>
      </c>
      <c r="IV674">
        <v>0.53</v>
      </c>
      <c r="IW674">
        <f t="shared" si="326"/>
        <v>0.53</v>
      </c>
      <c r="JH674">
        <v>777007</v>
      </c>
      <c r="JK674">
        <v>0.56000000000000005</v>
      </c>
      <c r="JL674">
        <f t="shared" si="327"/>
        <v>0.56000000000000005</v>
      </c>
      <c r="JW674">
        <v>777007</v>
      </c>
      <c r="JZ674">
        <v>0.53</v>
      </c>
      <c r="KA674">
        <f t="shared" si="328"/>
        <v>0.53</v>
      </c>
      <c r="KL674">
        <v>777007</v>
      </c>
      <c r="KO674">
        <v>0.63</v>
      </c>
      <c r="KP674">
        <f t="shared" si="329"/>
        <v>0.63</v>
      </c>
      <c r="LA674">
        <v>777007</v>
      </c>
      <c r="LD674">
        <v>0.55000000000000004</v>
      </c>
      <c r="LE674">
        <f t="shared" si="330"/>
        <v>0.55000000000000004</v>
      </c>
      <c r="LP674">
        <v>777007</v>
      </c>
      <c r="LS674">
        <v>0.54</v>
      </c>
      <c r="LT674">
        <f t="shared" si="331"/>
        <v>0.54</v>
      </c>
      <c r="ME674">
        <v>777007</v>
      </c>
      <c r="MH674">
        <v>0.56000000000000005</v>
      </c>
      <c r="MI674">
        <f t="shared" si="332"/>
        <v>0.56000000000000005</v>
      </c>
      <c r="MT674">
        <v>777007</v>
      </c>
      <c r="MW674">
        <v>0.65</v>
      </c>
      <c r="MX674">
        <f t="shared" si="333"/>
        <v>0.65</v>
      </c>
      <c r="NI674">
        <v>777007</v>
      </c>
      <c r="NL674">
        <v>0.53</v>
      </c>
      <c r="NM674">
        <f t="shared" si="334"/>
        <v>0.53</v>
      </c>
      <c r="NX674">
        <v>777007</v>
      </c>
      <c r="OA674">
        <v>0.59</v>
      </c>
      <c r="OB674">
        <f t="shared" si="335"/>
        <v>0.59</v>
      </c>
      <c r="OM674">
        <v>777007</v>
      </c>
      <c r="OP674">
        <v>0.54</v>
      </c>
      <c r="OQ674">
        <f t="shared" si="336"/>
        <v>0.54</v>
      </c>
      <c r="PB674">
        <v>777007</v>
      </c>
      <c r="PE674">
        <v>0.51</v>
      </c>
      <c r="PF674">
        <f t="shared" si="337"/>
        <v>0.51</v>
      </c>
      <c r="PQ674">
        <v>777007</v>
      </c>
      <c r="PT674">
        <v>0.53</v>
      </c>
      <c r="PU674">
        <f t="shared" si="338"/>
        <v>0.53</v>
      </c>
      <c r="QF674">
        <v>777007</v>
      </c>
      <c r="QI674">
        <v>0.52</v>
      </c>
      <c r="QJ674">
        <f t="shared" si="339"/>
        <v>0.52</v>
      </c>
      <c r="QU674">
        <v>777007</v>
      </c>
      <c r="QX674">
        <v>0.54</v>
      </c>
      <c r="QY674">
        <f t="shared" si="340"/>
        <v>0.54</v>
      </c>
    </row>
    <row r="675" spans="12:467" x14ac:dyDescent="0.2">
      <c r="L675">
        <v>776635</v>
      </c>
      <c r="O675">
        <v>0.54</v>
      </c>
      <c r="P675">
        <f t="shared" si="310"/>
        <v>0.54</v>
      </c>
      <c r="AA675">
        <v>776635</v>
      </c>
      <c r="AD675">
        <v>0.52</v>
      </c>
      <c r="AE675">
        <f t="shared" si="311"/>
        <v>0.52</v>
      </c>
      <c r="AP675">
        <v>776635</v>
      </c>
      <c r="AS675">
        <v>0.62</v>
      </c>
      <c r="AT675">
        <f t="shared" si="312"/>
        <v>0.62</v>
      </c>
      <c r="BE675">
        <v>776635</v>
      </c>
      <c r="BH675">
        <v>0.56999999999999995</v>
      </c>
      <c r="BI675">
        <f t="shared" si="313"/>
        <v>0.56999999999999995</v>
      </c>
      <c r="BT675">
        <v>776635</v>
      </c>
      <c r="BW675">
        <v>0.55000000000000004</v>
      </c>
      <c r="BX675">
        <f t="shared" si="314"/>
        <v>0.55000000000000004</v>
      </c>
      <c r="CI675">
        <v>776635</v>
      </c>
      <c r="CL675">
        <v>0.53</v>
      </c>
      <c r="CM675">
        <f t="shared" si="315"/>
        <v>0.53</v>
      </c>
      <c r="CX675">
        <v>776635</v>
      </c>
      <c r="DA675">
        <v>0.54</v>
      </c>
      <c r="DB675">
        <f t="shared" si="316"/>
        <v>0.54</v>
      </c>
      <c r="DM675">
        <v>776635</v>
      </c>
      <c r="DP675">
        <v>0.55000000000000004</v>
      </c>
      <c r="DQ675">
        <f t="shared" si="317"/>
        <v>0.55000000000000004</v>
      </c>
      <c r="EB675">
        <v>776635</v>
      </c>
      <c r="EE675">
        <v>0.53</v>
      </c>
      <c r="EF675">
        <f t="shared" si="318"/>
        <v>0.53</v>
      </c>
      <c r="EQ675">
        <v>776635</v>
      </c>
      <c r="ET675">
        <v>0.53</v>
      </c>
      <c r="EU675">
        <f t="shared" si="319"/>
        <v>0.53</v>
      </c>
      <c r="FF675">
        <v>776635</v>
      </c>
      <c r="FI675">
        <v>0.55000000000000004</v>
      </c>
      <c r="FJ675">
        <f t="shared" si="320"/>
        <v>0.55000000000000004</v>
      </c>
      <c r="FU675">
        <v>776635</v>
      </c>
      <c r="FX675">
        <v>0.56999999999999995</v>
      </c>
      <c r="FY675">
        <f t="shared" si="321"/>
        <v>0.56999999999999995</v>
      </c>
      <c r="GJ675">
        <v>776635</v>
      </c>
      <c r="GM675">
        <v>0.53</v>
      </c>
      <c r="GN675">
        <f t="shared" si="322"/>
        <v>0.53</v>
      </c>
      <c r="GY675">
        <v>776635</v>
      </c>
      <c r="HB675">
        <v>0.56999999999999995</v>
      </c>
      <c r="HC675">
        <f t="shared" si="323"/>
        <v>0.56999999999999995</v>
      </c>
      <c r="HN675">
        <v>776635</v>
      </c>
      <c r="HQ675">
        <v>0.56000000000000005</v>
      </c>
      <c r="HR675">
        <f t="shared" si="324"/>
        <v>0.56000000000000005</v>
      </c>
      <c r="ID675">
        <v>777009</v>
      </c>
      <c r="IG675">
        <v>0.56000000000000005</v>
      </c>
      <c r="IH675">
        <f t="shared" si="325"/>
        <v>0.56000000000000005</v>
      </c>
      <c r="IS675">
        <v>777009</v>
      </c>
      <c r="IV675">
        <v>0.53</v>
      </c>
      <c r="IW675">
        <f t="shared" si="326"/>
        <v>0.53</v>
      </c>
      <c r="JH675">
        <v>777009</v>
      </c>
      <c r="JK675">
        <v>0.55000000000000004</v>
      </c>
      <c r="JL675">
        <f t="shared" si="327"/>
        <v>0.55000000000000004</v>
      </c>
      <c r="JW675">
        <v>777009</v>
      </c>
      <c r="JZ675">
        <v>0.5</v>
      </c>
      <c r="KA675">
        <f t="shared" si="328"/>
        <v>0.5</v>
      </c>
      <c r="KL675">
        <v>777009</v>
      </c>
      <c r="KO675">
        <v>0.59</v>
      </c>
      <c r="KP675">
        <f t="shared" si="329"/>
        <v>0.59</v>
      </c>
      <c r="LA675">
        <v>777009</v>
      </c>
      <c r="LD675">
        <v>0.53</v>
      </c>
      <c r="LE675">
        <f t="shared" si="330"/>
        <v>0.53</v>
      </c>
      <c r="LP675">
        <v>777009</v>
      </c>
      <c r="LS675">
        <v>0.53</v>
      </c>
      <c r="LT675">
        <f t="shared" si="331"/>
        <v>0.53</v>
      </c>
      <c r="ME675">
        <v>777009</v>
      </c>
      <c r="MH675">
        <v>0.56000000000000005</v>
      </c>
      <c r="MI675">
        <f t="shared" si="332"/>
        <v>0.56000000000000005</v>
      </c>
      <c r="MT675">
        <v>777009</v>
      </c>
      <c r="MW675">
        <v>0.57999999999999996</v>
      </c>
      <c r="MX675">
        <f t="shared" si="333"/>
        <v>0.57999999999999996</v>
      </c>
      <c r="NI675">
        <v>777009</v>
      </c>
      <c r="NL675">
        <v>0.54</v>
      </c>
      <c r="NM675">
        <f t="shared" si="334"/>
        <v>0.54</v>
      </c>
      <c r="NX675">
        <v>777009</v>
      </c>
      <c r="OA675">
        <v>0.51</v>
      </c>
      <c r="OB675">
        <f t="shared" si="335"/>
        <v>0.51</v>
      </c>
      <c r="OM675">
        <v>777009</v>
      </c>
      <c r="OP675">
        <v>0.54</v>
      </c>
      <c r="OQ675">
        <f t="shared" si="336"/>
        <v>0.54</v>
      </c>
      <c r="PB675">
        <v>777009</v>
      </c>
      <c r="PE675">
        <v>0.55000000000000004</v>
      </c>
      <c r="PF675">
        <f t="shared" si="337"/>
        <v>0.55000000000000004</v>
      </c>
      <c r="PQ675">
        <v>777009</v>
      </c>
      <c r="PT675">
        <v>0.57999999999999996</v>
      </c>
      <c r="PU675">
        <f t="shared" si="338"/>
        <v>0.57999999999999996</v>
      </c>
      <c r="QF675">
        <v>777009</v>
      </c>
      <c r="QI675">
        <v>0.51</v>
      </c>
      <c r="QJ675">
        <f t="shared" si="339"/>
        <v>0.51</v>
      </c>
      <c r="QU675">
        <v>777009</v>
      </c>
      <c r="QX675">
        <v>0.54</v>
      </c>
      <c r="QY675">
        <f t="shared" si="340"/>
        <v>0.54</v>
      </c>
    </row>
    <row r="676" spans="12:467" x14ac:dyDescent="0.2">
      <c r="L676">
        <v>776636</v>
      </c>
      <c r="O676">
        <v>0.45</v>
      </c>
      <c r="P676">
        <f t="shared" si="310"/>
        <v>0.45</v>
      </c>
      <c r="AA676">
        <v>776636</v>
      </c>
      <c r="AD676">
        <v>0.37</v>
      </c>
      <c r="AE676">
        <f t="shared" si="311"/>
        <v>0.37</v>
      </c>
      <c r="AP676">
        <v>776636</v>
      </c>
      <c r="AS676">
        <v>0.26</v>
      </c>
      <c r="AT676">
        <f t="shared" si="312"/>
        <v>0.26</v>
      </c>
      <c r="BE676">
        <v>776636</v>
      </c>
      <c r="BH676">
        <v>0.37</v>
      </c>
      <c r="BI676">
        <f t="shared" si="313"/>
        <v>0.37</v>
      </c>
      <c r="BT676">
        <v>776636</v>
      </c>
      <c r="BW676">
        <v>0.51</v>
      </c>
      <c r="BX676">
        <f t="shared" si="314"/>
        <v>0.51</v>
      </c>
      <c r="CI676">
        <v>776636</v>
      </c>
      <c r="CL676">
        <v>0.47</v>
      </c>
      <c r="CM676">
        <f t="shared" si="315"/>
        <v>0.47</v>
      </c>
      <c r="CX676">
        <v>776636</v>
      </c>
      <c r="DA676">
        <v>0.46</v>
      </c>
      <c r="DB676">
        <f t="shared" si="316"/>
        <v>0.46</v>
      </c>
      <c r="DM676">
        <v>776636</v>
      </c>
      <c r="DP676">
        <v>0.46</v>
      </c>
      <c r="DQ676">
        <f t="shared" si="317"/>
        <v>0.46</v>
      </c>
      <c r="EB676">
        <v>776636</v>
      </c>
      <c r="EE676">
        <v>0.43</v>
      </c>
      <c r="EF676">
        <f t="shared" si="318"/>
        <v>0.43</v>
      </c>
      <c r="EQ676">
        <v>776636</v>
      </c>
      <c r="ET676">
        <v>0.43</v>
      </c>
      <c r="EU676">
        <f t="shared" si="319"/>
        <v>0.43</v>
      </c>
      <c r="FF676">
        <v>776636</v>
      </c>
      <c r="FI676">
        <v>0.47</v>
      </c>
      <c r="FJ676">
        <f t="shared" si="320"/>
        <v>0.47</v>
      </c>
      <c r="FU676">
        <v>776636</v>
      </c>
      <c r="FX676">
        <v>0.47</v>
      </c>
      <c r="FY676">
        <f t="shared" si="321"/>
        <v>0.47</v>
      </c>
      <c r="GJ676">
        <v>776636</v>
      </c>
      <c r="GM676">
        <v>0.44</v>
      </c>
      <c r="GN676">
        <f t="shared" si="322"/>
        <v>0.44</v>
      </c>
      <c r="GY676">
        <v>776636</v>
      </c>
      <c r="HB676">
        <v>0.46</v>
      </c>
      <c r="HC676">
        <f t="shared" si="323"/>
        <v>0.46</v>
      </c>
      <c r="HN676">
        <v>776636</v>
      </c>
      <c r="HQ676">
        <v>0.45</v>
      </c>
      <c r="HR676">
        <f t="shared" si="324"/>
        <v>0.45</v>
      </c>
      <c r="ID676">
        <v>777011</v>
      </c>
      <c r="IG676">
        <v>0.56999999999999995</v>
      </c>
      <c r="IH676">
        <f t="shared" si="325"/>
        <v>0.56999999999999995</v>
      </c>
      <c r="IS676">
        <v>777011</v>
      </c>
      <c r="IV676">
        <v>0.55000000000000004</v>
      </c>
      <c r="IW676">
        <f t="shared" si="326"/>
        <v>0.55000000000000004</v>
      </c>
      <c r="JH676">
        <v>777011</v>
      </c>
      <c r="JK676">
        <v>0.62</v>
      </c>
      <c r="JL676">
        <f t="shared" si="327"/>
        <v>0.62</v>
      </c>
      <c r="JW676">
        <v>777011</v>
      </c>
      <c r="JZ676">
        <v>0.54</v>
      </c>
      <c r="KA676">
        <f t="shared" si="328"/>
        <v>0.54</v>
      </c>
      <c r="KL676">
        <v>777011</v>
      </c>
      <c r="KO676">
        <v>0.61</v>
      </c>
      <c r="KP676">
        <f t="shared" si="329"/>
        <v>0.61</v>
      </c>
      <c r="LA676">
        <v>777011</v>
      </c>
      <c r="LD676">
        <v>0.56999999999999995</v>
      </c>
      <c r="LE676">
        <f t="shared" si="330"/>
        <v>0.56999999999999995</v>
      </c>
      <c r="LP676">
        <v>777011</v>
      </c>
      <c r="LS676">
        <v>0.55000000000000004</v>
      </c>
      <c r="LT676">
        <f t="shared" si="331"/>
        <v>0.55000000000000004</v>
      </c>
      <c r="ME676">
        <v>777011</v>
      </c>
      <c r="MH676">
        <v>0.61</v>
      </c>
      <c r="MI676">
        <f t="shared" si="332"/>
        <v>0.61</v>
      </c>
      <c r="MT676">
        <v>777011</v>
      </c>
      <c r="MW676">
        <v>0.69</v>
      </c>
      <c r="MX676">
        <f t="shared" si="333"/>
        <v>0.69</v>
      </c>
      <c r="NI676">
        <v>777011</v>
      </c>
      <c r="NL676">
        <v>0.55000000000000004</v>
      </c>
      <c r="NM676">
        <f t="shared" si="334"/>
        <v>0.55000000000000004</v>
      </c>
      <c r="NX676">
        <v>777011</v>
      </c>
      <c r="OA676">
        <v>0.56000000000000005</v>
      </c>
      <c r="OB676">
        <f t="shared" si="335"/>
        <v>0.56000000000000005</v>
      </c>
      <c r="OM676">
        <v>777011</v>
      </c>
      <c r="OP676">
        <v>0.56999999999999995</v>
      </c>
      <c r="OQ676">
        <f t="shared" si="336"/>
        <v>0.56999999999999995</v>
      </c>
      <c r="PB676">
        <v>777011</v>
      </c>
      <c r="PE676">
        <v>0.56000000000000005</v>
      </c>
      <c r="PF676">
        <f t="shared" si="337"/>
        <v>0.56000000000000005</v>
      </c>
      <c r="PQ676">
        <v>777011</v>
      </c>
      <c r="PT676">
        <v>0.56000000000000005</v>
      </c>
      <c r="PU676">
        <f t="shared" si="338"/>
        <v>0.56000000000000005</v>
      </c>
      <c r="QF676">
        <v>777011</v>
      </c>
      <c r="QI676">
        <v>0.57999999999999996</v>
      </c>
      <c r="QJ676">
        <f t="shared" si="339"/>
        <v>0.57999999999999996</v>
      </c>
      <c r="QU676">
        <v>777011</v>
      </c>
      <c r="QX676">
        <v>0.56000000000000005</v>
      </c>
      <c r="QY676">
        <f t="shared" si="340"/>
        <v>0.56000000000000005</v>
      </c>
    </row>
    <row r="677" spans="12:467" x14ac:dyDescent="0.2">
      <c r="L677">
        <v>776639</v>
      </c>
      <c r="O677">
        <v>0.39</v>
      </c>
      <c r="P677">
        <f t="shared" si="310"/>
        <v>0.39</v>
      </c>
      <c r="AA677">
        <v>776639</v>
      </c>
      <c r="AD677">
        <v>0.42</v>
      </c>
      <c r="AE677">
        <f t="shared" si="311"/>
        <v>0.42</v>
      </c>
      <c r="AP677">
        <v>776639</v>
      </c>
      <c r="AS677">
        <v>0.25</v>
      </c>
      <c r="AT677">
        <f t="shared" si="312"/>
        <v>0.25</v>
      </c>
      <c r="BE677">
        <v>776639</v>
      </c>
      <c r="BH677">
        <v>0.39</v>
      </c>
      <c r="BI677">
        <f t="shared" si="313"/>
        <v>0.39</v>
      </c>
      <c r="BT677">
        <v>776639</v>
      </c>
      <c r="BW677">
        <v>0.43</v>
      </c>
      <c r="BX677">
        <f t="shared" si="314"/>
        <v>0.43</v>
      </c>
      <c r="CI677">
        <v>776639</v>
      </c>
      <c r="CL677">
        <v>0.36</v>
      </c>
      <c r="CM677">
        <f t="shared" si="315"/>
        <v>0.36</v>
      </c>
      <c r="CX677">
        <v>776639</v>
      </c>
      <c r="DA677">
        <v>0.39</v>
      </c>
      <c r="DB677">
        <f t="shared" si="316"/>
        <v>0.39</v>
      </c>
      <c r="DM677">
        <v>776639</v>
      </c>
      <c r="DP677">
        <v>0.4</v>
      </c>
      <c r="DQ677">
        <f t="shared" si="317"/>
        <v>0.4</v>
      </c>
      <c r="EB677">
        <v>776639</v>
      </c>
      <c r="EE677">
        <v>0.42</v>
      </c>
      <c r="EF677">
        <f t="shared" si="318"/>
        <v>0.42</v>
      </c>
      <c r="EQ677">
        <v>776639</v>
      </c>
      <c r="ET677">
        <v>0.42</v>
      </c>
      <c r="EU677">
        <f t="shared" si="319"/>
        <v>0.42</v>
      </c>
      <c r="FF677">
        <v>776639</v>
      </c>
      <c r="FI677">
        <v>0.45</v>
      </c>
      <c r="FJ677">
        <f t="shared" si="320"/>
        <v>0.45</v>
      </c>
      <c r="FU677">
        <v>776639</v>
      </c>
      <c r="FX677">
        <v>0.43</v>
      </c>
      <c r="FY677">
        <f t="shared" si="321"/>
        <v>0.43</v>
      </c>
      <c r="GJ677">
        <v>776639</v>
      </c>
      <c r="GM677">
        <v>0.41</v>
      </c>
      <c r="GN677">
        <f t="shared" si="322"/>
        <v>0.41</v>
      </c>
      <c r="GY677">
        <v>776639</v>
      </c>
      <c r="HB677">
        <v>0.41</v>
      </c>
      <c r="HC677">
        <f t="shared" si="323"/>
        <v>0.41</v>
      </c>
      <c r="HN677">
        <v>776639</v>
      </c>
      <c r="HQ677">
        <v>0.38</v>
      </c>
      <c r="HR677">
        <f t="shared" si="324"/>
        <v>0.38</v>
      </c>
      <c r="ID677">
        <v>777012</v>
      </c>
      <c r="IG677">
        <v>0.53</v>
      </c>
      <c r="IH677">
        <f t="shared" si="325"/>
        <v>0.53</v>
      </c>
      <c r="IS677">
        <v>777012</v>
      </c>
      <c r="IV677">
        <v>0.52</v>
      </c>
      <c r="IW677">
        <f t="shared" si="326"/>
        <v>0.52</v>
      </c>
      <c r="JH677">
        <v>777012</v>
      </c>
      <c r="JK677">
        <v>0.54</v>
      </c>
      <c r="JL677">
        <f t="shared" si="327"/>
        <v>0.54</v>
      </c>
      <c r="JW677">
        <v>777012</v>
      </c>
      <c r="JZ677">
        <v>0.53</v>
      </c>
      <c r="KA677">
        <f t="shared" si="328"/>
        <v>0.53</v>
      </c>
      <c r="KL677">
        <v>777012</v>
      </c>
      <c r="KO677">
        <v>0.49</v>
      </c>
      <c r="KP677">
        <f t="shared" si="329"/>
        <v>0.49</v>
      </c>
      <c r="LA677">
        <v>777012</v>
      </c>
      <c r="LD677">
        <v>0.53</v>
      </c>
      <c r="LE677">
        <f t="shared" si="330"/>
        <v>0.53</v>
      </c>
      <c r="LP677">
        <v>777012</v>
      </c>
      <c r="LS677">
        <v>0.53</v>
      </c>
      <c r="LT677">
        <f t="shared" si="331"/>
        <v>0.53</v>
      </c>
      <c r="ME677">
        <v>777012</v>
      </c>
      <c r="MH677">
        <v>0.56999999999999995</v>
      </c>
      <c r="MI677">
        <f t="shared" si="332"/>
        <v>0.56999999999999995</v>
      </c>
      <c r="MT677">
        <v>777012</v>
      </c>
      <c r="MW677">
        <v>0.46</v>
      </c>
      <c r="MX677">
        <f t="shared" si="333"/>
        <v>0.46</v>
      </c>
      <c r="NI677">
        <v>777012</v>
      </c>
      <c r="NL677">
        <v>0.53</v>
      </c>
      <c r="NM677">
        <f t="shared" si="334"/>
        <v>0.53</v>
      </c>
      <c r="NX677">
        <v>777012</v>
      </c>
      <c r="OA677">
        <v>0.52</v>
      </c>
      <c r="OB677">
        <f t="shared" si="335"/>
        <v>0.52</v>
      </c>
      <c r="OM677">
        <v>777012</v>
      </c>
      <c r="OP677">
        <v>0.55000000000000004</v>
      </c>
      <c r="OQ677">
        <f t="shared" si="336"/>
        <v>0.55000000000000004</v>
      </c>
      <c r="PB677">
        <v>777012</v>
      </c>
      <c r="PE677">
        <v>0.54</v>
      </c>
      <c r="PF677">
        <f t="shared" si="337"/>
        <v>0.54</v>
      </c>
      <c r="PQ677">
        <v>777012</v>
      </c>
      <c r="PT677">
        <v>0.52</v>
      </c>
      <c r="PU677">
        <f t="shared" si="338"/>
        <v>0.52</v>
      </c>
      <c r="QF677">
        <v>777012</v>
      </c>
      <c r="QI677">
        <v>0.54</v>
      </c>
      <c r="QJ677">
        <f t="shared" si="339"/>
        <v>0.54</v>
      </c>
      <c r="QU677">
        <v>777012</v>
      </c>
      <c r="QX677">
        <v>0.54</v>
      </c>
      <c r="QY677">
        <f t="shared" si="340"/>
        <v>0.54</v>
      </c>
    </row>
    <row r="678" spans="12:467" x14ac:dyDescent="0.2">
      <c r="L678">
        <v>776640</v>
      </c>
      <c r="O678">
        <v>0.44</v>
      </c>
      <c r="P678">
        <f t="shared" si="310"/>
        <v>0.44</v>
      </c>
      <c r="AA678">
        <v>776640</v>
      </c>
      <c r="AD678">
        <v>0.55000000000000004</v>
      </c>
      <c r="AE678">
        <f t="shared" si="311"/>
        <v>0.55000000000000004</v>
      </c>
      <c r="AP678">
        <v>776640</v>
      </c>
      <c r="AS678">
        <v>0.44</v>
      </c>
      <c r="AT678">
        <f t="shared" si="312"/>
        <v>0.44</v>
      </c>
      <c r="BE678">
        <v>776640</v>
      </c>
      <c r="BH678">
        <v>0.49</v>
      </c>
      <c r="BI678">
        <f t="shared" si="313"/>
        <v>0.49</v>
      </c>
      <c r="BT678">
        <v>776640</v>
      </c>
      <c r="BW678">
        <v>0.54</v>
      </c>
      <c r="BX678">
        <f t="shared" si="314"/>
        <v>0.54</v>
      </c>
      <c r="CI678">
        <v>776640</v>
      </c>
      <c r="CL678">
        <v>0.46</v>
      </c>
      <c r="CM678">
        <f t="shared" si="315"/>
        <v>0.46</v>
      </c>
      <c r="CX678">
        <v>776640</v>
      </c>
      <c r="DA678">
        <v>0.45</v>
      </c>
      <c r="DB678">
        <f t="shared" si="316"/>
        <v>0.45</v>
      </c>
      <c r="DM678">
        <v>776640</v>
      </c>
      <c r="DP678">
        <v>0.44</v>
      </c>
      <c r="DQ678">
        <f t="shared" si="317"/>
        <v>0.44</v>
      </c>
      <c r="EB678">
        <v>776640</v>
      </c>
      <c r="EE678">
        <v>0.47</v>
      </c>
      <c r="EF678">
        <f t="shared" si="318"/>
        <v>0.47</v>
      </c>
      <c r="EQ678">
        <v>776640</v>
      </c>
      <c r="ET678">
        <v>0.47</v>
      </c>
      <c r="EU678">
        <f t="shared" si="319"/>
        <v>0.47</v>
      </c>
      <c r="FF678">
        <v>776640</v>
      </c>
      <c r="FI678">
        <v>0.48</v>
      </c>
      <c r="FJ678">
        <f t="shared" si="320"/>
        <v>0.48</v>
      </c>
      <c r="FU678">
        <v>776640</v>
      </c>
      <c r="FX678">
        <v>0.48</v>
      </c>
      <c r="FY678">
        <f t="shared" si="321"/>
        <v>0.48</v>
      </c>
      <c r="GJ678">
        <v>776640</v>
      </c>
      <c r="GM678">
        <v>0.44</v>
      </c>
      <c r="GN678">
        <f t="shared" si="322"/>
        <v>0.44</v>
      </c>
      <c r="GY678">
        <v>776640</v>
      </c>
      <c r="HB678">
        <v>0.46</v>
      </c>
      <c r="HC678">
        <f t="shared" si="323"/>
        <v>0.46</v>
      </c>
      <c r="HN678">
        <v>776640</v>
      </c>
      <c r="HQ678">
        <v>0.47</v>
      </c>
      <c r="HR678">
        <f t="shared" si="324"/>
        <v>0.47</v>
      </c>
      <c r="ID678">
        <v>777013</v>
      </c>
      <c r="IG678">
        <v>0.5</v>
      </c>
      <c r="IH678">
        <f t="shared" si="325"/>
        <v>0.5</v>
      </c>
      <c r="IS678">
        <v>777013</v>
      </c>
      <c r="IV678">
        <v>0.47</v>
      </c>
      <c r="IW678">
        <f t="shared" si="326"/>
        <v>0.47</v>
      </c>
      <c r="JH678">
        <v>777013</v>
      </c>
      <c r="JK678">
        <v>0.5</v>
      </c>
      <c r="JL678">
        <f t="shared" si="327"/>
        <v>0.5</v>
      </c>
      <c r="JW678">
        <v>777013</v>
      </c>
      <c r="JZ678">
        <v>0.5</v>
      </c>
      <c r="KA678">
        <f t="shared" si="328"/>
        <v>0.5</v>
      </c>
      <c r="KL678">
        <v>777013</v>
      </c>
      <c r="KO678">
        <v>0.48</v>
      </c>
      <c r="KP678">
        <f t="shared" si="329"/>
        <v>0.48</v>
      </c>
      <c r="LA678">
        <v>777013</v>
      </c>
      <c r="LD678">
        <v>0.49</v>
      </c>
      <c r="LE678">
        <f t="shared" si="330"/>
        <v>0.49</v>
      </c>
      <c r="LP678">
        <v>777013</v>
      </c>
      <c r="LS678">
        <v>0.51</v>
      </c>
      <c r="LT678">
        <f t="shared" si="331"/>
        <v>0.51</v>
      </c>
      <c r="ME678">
        <v>777013</v>
      </c>
      <c r="MH678">
        <v>0.5</v>
      </c>
      <c r="MI678">
        <f t="shared" si="332"/>
        <v>0.5</v>
      </c>
      <c r="MT678">
        <v>777013</v>
      </c>
      <c r="MW678">
        <v>0.45</v>
      </c>
      <c r="MX678">
        <f t="shared" si="333"/>
        <v>0.45</v>
      </c>
      <c r="NI678">
        <v>777013</v>
      </c>
      <c r="NL678">
        <v>0.49</v>
      </c>
      <c r="NM678">
        <f t="shared" si="334"/>
        <v>0.49</v>
      </c>
      <c r="NX678">
        <v>777013</v>
      </c>
      <c r="OA678">
        <v>0.48</v>
      </c>
      <c r="OB678">
        <f t="shared" si="335"/>
        <v>0.48</v>
      </c>
      <c r="OM678">
        <v>777013</v>
      </c>
      <c r="OP678">
        <v>0.5</v>
      </c>
      <c r="OQ678">
        <f t="shared" si="336"/>
        <v>0.5</v>
      </c>
      <c r="PB678">
        <v>777013</v>
      </c>
      <c r="PE678">
        <v>0.5</v>
      </c>
      <c r="PF678">
        <f t="shared" si="337"/>
        <v>0.5</v>
      </c>
      <c r="PQ678">
        <v>777013</v>
      </c>
      <c r="PT678">
        <v>0.5</v>
      </c>
      <c r="PU678">
        <f t="shared" si="338"/>
        <v>0.5</v>
      </c>
      <c r="QF678">
        <v>777013</v>
      </c>
      <c r="QI678">
        <v>0.46</v>
      </c>
      <c r="QJ678">
        <f t="shared" si="339"/>
        <v>0.46</v>
      </c>
      <c r="QU678">
        <v>777013</v>
      </c>
      <c r="QX678">
        <v>0.51</v>
      </c>
      <c r="QY678">
        <f t="shared" si="340"/>
        <v>0.51</v>
      </c>
    </row>
    <row r="679" spans="12:467" x14ac:dyDescent="0.2">
      <c r="L679">
        <v>776643</v>
      </c>
      <c r="O679">
        <v>0.42</v>
      </c>
      <c r="P679">
        <f t="shared" si="310"/>
        <v>0.42</v>
      </c>
      <c r="AA679">
        <v>776643</v>
      </c>
      <c r="AD679">
        <v>0.25</v>
      </c>
      <c r="AE679">
        <f t="shared" si="311"/>
        <v>0.25</v>
      </c>
      <c r="AP679">
        <v>776643</v>
      </c>
      <c r="AS679">
        <v>0.26</v>
      </c>
      <c r="AT679">
        <f t="shared" si="312"/>
        <v>0.26</v>
      </c>
      <c r="BE679">
        <v>776643</v>
      </c>
      <c r="BH679">
        <v>0.37</v>
      </c>
      <c r="BI679">
        <f t="shared" si="313"/>
        <v>0.37</v>
      </c>
      <c r="BT679">
        <v>776643</v>
      </c>
      <c r="BW679">
        <v>0.22</v>
      </c>
      <c r="BX679">
        <f t="shared" si="314"/>
        <v>0.22</v>
      </c>
      <c r="CI679">
        <v>776643</v>
      </c>
      <c r="CL679">
        <v>0.48</v>
      </c>
      <c r="CM679">
        <f t="shared" si="315"/>
        <v>0.48</v>
      </c>
      <c r="CX679">
        <v>776643</v>
      </c>
      <c r="DA679">
        <v>0.5</v>
      </c>
      <c r="DB679">
        <f t="shared" si="316"/>
        <v>0.5</v>
      </c>
      <c r="DM679">
        <v>776643</v>
      </c>
      <c r="DP679">
        <v>0.52</v>
      </c>
      <c r="DQ679">
        <f t="shared" si="317"/>
        <v>0.52</v>
      </c>
      <c r="EB679">
        <v>776643</v>
      </c>
      <c r="EE679">
        <v>0.49</v>
      </c>
      <c r="EF679">
        <f t="shared" si="318"/>
        <v>0.49</v>
      </c>
      <c r="EQ679">
        <v>776643</v>
      </c>
      <c r="ET679">
        <v>0.49</v>
      </c>
      <c r="EU679">
        <f t="shared" si="319"/>
        <v>0.49</v>
      </c>
      <c r="FF679">
        <v>776643</v>
      </c>
      <c r="FI679">
        <v>0.5</v>
      </c>
      <c r="FJ679">
        <f t="shared" si="320"/>
        <v>0.5</v>
      </c>
      <c r="FU679">
        <v>776643</v>
      </c>
      <c r="FX679">
        <v>0.5</v>
      </c>
      <c r="FY679">
        <f t="shared" si="321"/>
        <v>0.5</v>
      </c>
      <c r="GJ679">
        <v>776643</v>
      </c>
      <c r="GM679">
        <v>0.5</v>
      </c>
      <c r="GN679">
        <f t="shared" si="322"/>
        <v>0.5</v>
      </c>
      <c r="GY679">
        <v>776643</v>
      </c>
      <c r="HB679">
        <v>0.51</v>
      </c>
      <c r="HC679">
        <f t="shared" si="323"/>
        <v>0.51</v>
      </c>
      <c r="HN679">
        <v>776643</v>
      </c>
      <c r="HQ679">
        <v>0.38</v>
      </c>
      <c r="HR679">
        <f t="shared" si="324"/>
        <v>0.38</v>
      </c>
      <c r="ID679">
        <v>777014</v>
      </c>
      <c r="IG679">
        <v>0.5</v>
      </c>
      <c r="IH679">
        <f t="shared" si="325"/>
        <v>0.5</v>
      </c>
      <c r="IS679">
        <v>777014</v>
      </c>
      <c r="IV679">
        <v>0.49</v>
      </c>
      <c r="IW679">
        <f t="shared" si="326"/>
        <v>0.49</v>
      </c>
      <c r="JH679">
        <v>777014</v>
      </c>
      <c r="JK679">
        <v>0.47</v>
      </c>
      <c r="JL679">
        <f t="shared" si="327"/>
        <v>0.47</v>
      </c>
      <c r="JW679">
        <v>777014</v>
      </c>
      <c r="JZ679">
        <v>0.49</v>
      </c>
      <c r="KA679">
        <f t="shared" si="328"/>
        <v>0.49</v>
      </c>
      <c r="KL679">
        <v>777014</v>
      </c>
      <c r="KO679">
        <v>0.51</v>
      </c>
      <c r="KP679">
        <f t="shared" si="329"/>
        <v>0.51</v>
      </c>
      <c r="LA679">
        <v>777014</v>
      </c>
      <c r="LD679">
        <v>0.48</v>
      </c>
      <c r="LE679">
        <f t="shared" si="330"/>
        <v>0.48</v>
      </c>
      <c r="LP679">
        <v>777014</v>
      </c>
      <c r="LS679">
        <v>0.48</v>
      </c>
      <c r="LT679">
        <f t="shared" si="331"/>
        <v>0.48</v>
      </c>
      <c r="ME679">
        <v>777014</v>
      </c>
      <c r="MH679">
        <v>0.43</v>
      </c>
      <c r="MI679">
        <f t="shared" si="332"/>
        <v>0.43</v>
      </c>
      <c r="MT679">
        <v>777014</v>
      </c>
      <c r="MW679">
        <v>0.48</v>
      </c>
      <c r="MX679">
        <f t="shared" si="333"/>
        <v>0.48</v>
      </c>
      <c r="NI679">
        <v>777014</v>
      </c>
      <c r="NL679">
        <v>0.49</v>
      </c>
      <c r="NM679">
        <f t="shared" si="334"/>
        <v>0.49</v>
      </c>
      <c r="NX679">
        <v>777014</v>
      </c>
      <c r="OA679">
        <v>0.48</v>
      </c>
      <c r="OB679">
        <f t="shared" si="335"/>
        <v>0.48</v>
      </c>
      <c r="OM679">
        <v>777014</v>
      </c>
      <c r="OP679">
        <v>0.5</v>
      </c>
      <c r="OQ679">
        <f t="shared" si="336"/>
        <v>0.5</v>
      </c>
      <c r="PB679">
        <v>777014</v>
      </c>
      <c r="PE679">
        <v>0.51</v>
      </c>
      <c r="PF679">
        <f t="shared" si="337"/>
        <v>0.51</v>
      </c>
      <c r="PQ679">
        <v>777014</v>
      </c>
      <c r="PT679">
        <v>0.48</v>
      </c>
      <c r="PU679">
        <f t="shared" si="338"/>
        <v>0.48</v>
      </c>
      <c r="QF679">
        <v>777014</v>
      </c>
      <c r="QI679">
        <v>0.51</v>
      </c>
      <c r="QJ679">
        <f t="shared" si="339"/>
        <v>0.51</v>
      </c>
      <c r="QU679">
        <v>777014</v>
      </c>
      <c r="QX679">
        <v>0.48</v>
      </c>
      <c r="QY679">
        <f t="shared" si="340"/>
        <v>0.48</v>
      </c>
    </row>
    <row r="680" spans="12:467" x14ac:dyDescent="0.2">
      <c r="L680">
        <v>776645</v>
      </c>
      <c r="O680">
        <v>0.5</v>
      </c>
      <c r="P680">
        <f t="shared" si="310"/>
        <v>0.5</v>
      </c>
      <c r="AA680">
        <v>776645</v>
      </c>
      <c r="AD680">
        <v>0.42</v>
      </c>
      <c r="AE680">
        <f t="shared" si="311"/>
        <v>0.42</v>
      </c>
      <c r="AP680">
        <v>776645</v>
      </c>
      <c r="AS680">
        <v>0.59</v>
      </c>
      <c r="AT680">
        <f t="shared" si="312"/>
        <v>0.59</v>
      </c>
      <c r="BE680">
        <v>776645</v>
      </c>
      <c r="BH680">
        <v>0.49</v>
      </c>
      <c r="BI680">
        <f t="shared" si="313"/>
        <v>0.49</v>
      </c>
      <c r="BT680">
        <v>776645</v>
      </c>
      <c r="BW680">
        <v>0.36</v>
      </c>
      <c r="BX680">
        <f t="shared" si="314"/>
        <v>0.36</v>
      </c>
      <c r="CI680">
        <v>776645</v>
      </c>
      <c r="CL680">
        <v>0.44</v>
      </c>
      <c r="CM680">
        <f t="shared" si="315"/>
        <v>0.44</v>
      </c>
      <c r="CX680">
        <v>776645</v>
      </c>
      <c r="DA680">
        <v>0.43</v>
      </c>
      <c r="DB680">
        <f t="shared" si="316"/>
        <v>0.43</v>
      </c>
      <c r="DM680">
        <v>776645</v>
      </c>
      <c r="DP680">
        <v>0.44</v>
      </c>
      <c r="DQ680">
        <f t="shared" si="317"/>
        <v>0.44</v>
      </c>
      <c r="EB680">
        <v>776645</v>
      </c>
      <c r="EE680">
        <v>0.45</v>
      </c>
      <c r="EF680">
        <f t="shared" si="318"/>
        <v>0.45</v>
      </c>
      <c r="EQ680">
        <v>776645</v>
      </c>
      <c r="ET680">
        <v>0.45</v>
      </c>
      <c r="EU680">
        <f t="shared" si="319"/>
        <v>0.45</v>
      </c>
      <c r="FF680">
        <v>776645</v>
      </c>
      <c r="FI680">
        <v>0.48</v>
      </c>
      <c r="FJ680">
        <f t="shared" si="320"/>
        <v>0.48</v>
      </c>
      <c r="FU680">
        <v>776645</v>
      </c>
      <c r="FX680">
        <v>0.52</v>
      </c>
      <c r="FY680">
        <f t="shared" si="321"/>
        <v>0.52</v>
      </c>
      <c r="GJ680">
        <v>776645</v>
      </c>
      <c r="GM680">
        <v>0.46</v>
      </c>
      <c r="GN680">
        <f t="shared" si="322"/>
        <v>0.46</v>
      </c>
      <c r="GY680">
        <v>776645</v>
      </c>
      <c r="HB680">
        <v>0.51</v>
      </c>
      <c r="HC680">
        <f t="shared" si="323"/>
        <v>0.51</v>
      </c>
      <c r="HN680">
        <v>776645</v>
      </c>
      <c r="HQ680">
        <v>0.43</v>
      </c>
      <c r="HR680">
        <f t="shared" si="324"/>
        <v>0.43</v>
      </c>
      <c r="ID680">
        <v>777016</v>
      </c>
      <c r="IG680">
        <v>0.49</v>
      </c>
      <c r="IH680">
        <f t="shared" si="325"/>
        <v>0.49</v>
      </c>
      <c r="IS680">
        <v>777016</v>
      </c>
      <c r="IV680">
        <v>0.45</v>
      </c>
      <c r="IW680">
        <f t="shared" si="326"/>
        <v>0.45</v>
      </c>
      <c r="JH680">
        <v>777016</v>
      </c>
      <c r="JK680">
        <v>0.49</v>
      </c>
      <c r="JL680">
        <f t="shared" si="327"/>
        <v>0.49</v>
      </c>
      <c r="JW680">
        <v>777016</v>
      </c>
      <c r="JZ680">
        <v>0.49</v>
      </c>
      <c r="KA680">
        <f t="shared" si="328"/>
        <v>0.49</v>
      </c>
      <c r="KL680">
        <v>777016</v>
      </c>
      <c r="KO680">
        <v>0.5</v>
      </c>
      <c r="KP680">
        <f t="shared" si="329"/>
        <v>0.5</v>
      </c>
      <c r="LA680">
        <v>777016</v>
      </c>
      <c r="LD680">
        <v>0.52</v>
      </c>
      <c r="LE680">
        <f t="shared" si="330"/>
        <v>0.52</v>
      </c>
      <c r="LP680">
        <v>777016</v>
      </c>
      <c r="LS680">
        <v>0.49</v>
      </c>
      <c r="LT680">
        <f t="shared" si="331"/>
        <v>0.49</v>
      </c>
      <c r="ME680">
        <v>777016</v>
      </c>
      <c r="MH680">
        <v>0.48</v>
      </c>
      <c r="MI680">
        <f t="shared" si="332"/>
        <v>0.48</v>
      </c>
      <c r="MT680">
        <v>777016</v>
      </c>
      <c r="MW680">
        <v>0.47</v>
      </c>
      <c r="MX680">
        <f t="shared" si="333"/>
        <v>0.47</v>
      </c>
      <c r="NI680">
        <v>777016</v>
      </c>
      <c r="NL680">
        <v>0.5</v>
      </c>
      <c r="NM680">
        <f t="shared" si="334"/>
        <v>0.5</v>
      </c>
      <c r="NX680">
        <v>777016</v>
      </c>
      <c r="OA680">
        <v>0.52</v>
      </c>
      <c r="OB680">
        <f t="shared" si="335"/>
        <v>0.52</v>
      </c>
      <c r="OM680">
        <v>777016</v>
      </c>
      <c r="OP680">
        <v>0.5</v>
      </c>
      <c r="OQ680">
        <f t="shared" si="336"/>
        <v>0.5</v>
      </c>
      <c r="PB680">
        <v>777016</v>
      </c>
      <c r="PE680">
        <v>0.5</v>
      </c>
      <c r="PF680">
        <f t="shared" si="337"/>
        <v>0.5</v>
      </c>
      <c r="PQ680">
        <v>777016</v>
      </c>
      <c r="PT680">
        <v>0.49</v>
      </c>
      <c r="PU680">
        <f t="shared" si="338"/>
        <v>0.49</v>
      </c>
      <c r="QF680">
        <v>777016</v>
      </c>
      <c r="QI680">
        <v>0.46</v>
      </c>
      <c r="QJ680">
        <f t="shared" si="339"/>
        <v>0.46</v>
      </c>
      <c r="QU680">
        <v>777016</v>
      </c>
      <c r="QX680">
        <v>0.49</v>
      </c>
      <c r="QY680">
        <f t="shared" si="340"/>
        <v>0.49</v>
      </c>
    </row>
    <row r="681" spans="12:467" x14ac:dyDescent="0.2">
      <c r="L681">
        <v>776646</v>
      </c>
      <c r="O681">
        <v>0.43</v>
      </c>
      <c r="P681">
        <f t="shared" si="310"/>
        <v>0.43</v>
      </c>
      <c r="AA681">
        <v>776646</v>
      </c>
      <c r="AD681">
        <v>0.42</v>
      </c>
      <c r="AE681">
        <f t="shared" si="311"/>
        <v>0.42</v>
      </c>
      <c r="AP681">
        <v>776646</v>
      </c>
      <c r="AS681">
        <v>0.21</v>
      </c>
      <c r="AT681">
        <f t="shared" si="312"/>
        <v>0.21</v>
      </c>
      <c r="BE681">
        <v>776646</v>
      </c>
      <c r="BH681">
        <v>0.33</v>
      </c>
      <c r="BI681">
        <f t="shared" si="313"/>
        <v>0.33</v>
      </c>
      <c r="BT681">
        <v>776646</v>
      </c>
      <c r="BW681">
        <v>0.21</v>
      </c>
      <c r="BX681">
        <f t="shared" si="314"/>
        <v>0.21</v>
      </c>
      <c r="CI681">
        <v>776646</v>
      </c>
      <c r="CL681">
        <v>0.47</v>
      </c>
      <c r="CM681">
        <f t="shared" si="315"/>
        <v>0.47</v>
      </c>
      <c r="CX681">
        <v>776646</v>
      </c>
      <c r="DA681">
        <v>0.44</v>
      </c>
      <c r="DB681">
        <f t="shared" si="316"/>
        <v>0.44</v>
      </c>
      <c r="DM681">
        <v>776646</v>
      </c>
      <c r="DP681">
        <v>0.43</v>
      </c>
      <c r="DQ681">
        <f t="shared" si="317"/>
        <v>0.43</v>
      </c>
      <c r="EB681">
        <v>776646</v>
      </c>
      <c r="EE681">
        <v>0.42</v>
      </c>
      <c r="EF681">
        <f t="shared" si="318"/>
        <v>0.42</v>
      </c>
      <c r="EQ681">
        <v>776646</v>
      </c>
      <c r="ET681">
        <v>0.42</v>
      </c>
      <c r="EU681">
        <f t="shared" si="319"/>
        <v>0.42</v>
      </c>
      <c r="FF681">
        <v>776646</v>
      </c>
      <c r="FI681">
        <v>0.45</v>
      </c>
      <c r="FJ681">
        <f t="shared" si="320"/>
        <v>0.45</v>
      </c>
      <c r="FU681">
        <v>776646</v>
      </c>
      <c r="FX681">
        <v>0.46</v>
      </c>
      <c r="FY681">
        <f t="shared" si="321"/>
        <v>0.46</v>
      </c>
      <c r="GJ681">
        <v>776646</v>
      </c>
      <c r="GM681">
        <v>0.42</v>
      </c>
      <c r="GN681">
        <f t="shared" si="322"/>
        <v>0.42</v>
      </c>
      <c r="GY681">
        <v>776646</v>
      </c>
      <c r="HB681">
        <v>0.48</v>
      </c>
      <c r="HC681">
        <f t="shared" si="323"/>
        <v>0.48</v>
      </c>
      <c r="HN681">
        <v>776646</v>
      </c>
      <c r="HQ681">
        <v>0.44</v>
      </c>
      <c r="HR681">
        <f t="shared" si="324"/>
        <v>0.44</v>
      </c>
      <c r="ID681">
        <v>776985</v>
      </c>
      <c r="IG681">
        <v>0.49</v>
      </c>
      <c r="IH681">
        <f t="shared" si="325"/>
        <v>0.49</v>
      </c>
      <c r="IS681">
        <v>776985</v>
      </c>
      <c r="IV681">
        <v>0.49</v>
      </c>
      <c r="IW681">
        <f t="shared" si="326"/>
        <v>0.49</v>
      </c>
      <c r="JH681">
        <v>776985</v>
      </c>
      <c r="JK681">
        <v>0.49</v>
      </c>
      <c r="JL681">
        <f t="shared" si="327"/>
        <v>0.49</v>
      </c>
      <c r="JW681">
        <v>776985</v>
      </c>
      <c r="JZ681">
        <v>0.47</v>
      </c>
      <c r="KA681">
        <f t="shared" si="328"/>
        <v>0.47</v>
      </c>
      <c r="KL681">
        <v>776985</v>
      </c>
      <c r="KO681">
        <v>0.38</v>
      </c>
      <c r="KP681">
        <f t="shared" si="329"/>
        <v>0.38</v>
      </c>
      <c r="LA681">
        <v>776985</v>
      </c>
      <c r="LD681">
        <v>0.49</v>
      </c>
      <c r="LE681">
        <f t="shared" si="330"/>
        <v>0.49</v>
      </c>
      <c r="LP681">
        <v>776985</v>
      </c>
      <c r="LS681">
        <v>0.47</v>
      </c>
      <c r="LT681">
        <f t="shared" si="331"/>
        <v>0.47</v>
      </c>
      <c r="ME681">
        <v>776985</v>
      </c>
      <c r="MH681">
        <v>0.5</v>
      </c>
      <c r="MI681">
        <f t="shared" si="332"/>
        <v>0.5</v>
      </c>
      <c r="MT681">
        <v>776985</v>
      </c>
      <c r="MW681">
        <v>0.45</v>
      </c>
      <c r="MX681">
        <f t="shared" si="333"/>
        <v>0.45</v>
      </c>
      <c r="NI681">
        <v>776985</v>
      </c>
      <c r="NL681">
        <v>0.49</v>
      </c>
      <c r="NM681">
        <f t="shared" si="334"/>
        <v>0.49</v>
      </c>
      <c r="NX681">
        <v>776985</v>
      </c>
      <c r="OA681">
        <v>0.48</v>
      </c>
      <c r="OB681">
        <f t="shared" si="335"/>
        <v>0.48</v>
      </c>
      <c r="OM681">
        <v>776985</v>
      </c>
      <c r="OP681">
        <v>0.5</v>
      </c>
      <c r="OQ681">
        <f t="shared" si="336"/>
        <v>0.5</v>
      </c>
      <c r="PB681">
        <v>776985</v>
      </c>
      <c r="PE681">
        <v>0.5</v>
      </c>
      <c r="PF681">
        <f t="shared" si="337"/>
        <v>0.5</v>
      </c>
      <c r="PQ681">
        <v>776985</v>
      </c>
      <c r="PT681">
        <v>0.49</v>
      </c>
      <c r="PU681">
        <f t="shared" si="338"/>
        <v>0.49</v>
      </c>
      <c r="QF681">
        <v>776985</v>
      </c>
      <c r="QI681">
        <v>0.53</v>
      </c>
      <c r="QJ681">
        <f t="shared" si="339"/>
        <v>0.53</v>
      </c>
      <c r="QU681">
        <v>776985</v>
      </c>
      <c r="QX681">
        <v>0.46</v>
      </c>
      <c r="QY681">
        <f t="shared" si="340"/>
        <v>0.46</v>
      </c>
    </row>
    <row r="682" spans="12:467" x14ac:dyDescent="0.2">
      <c r="L682">
        <v>776649</v>
      </c>
      <c r="O682">
        <v>0.54</v>
      </c>
      <c r="P682">
        <f t="shared" si="310"/>
        <v>0.54</v>
      </c>
      <c r="AA682">
        <v>776649</v>
      </c>
      <c r="AD682">
        <v>0.67</v>
      </c>
      <c r="AE682">
        <f t="shared" si="311"/>
        <v>0.67</v>
      </c>
      <c r="AP682">
        <v>776649</v>
      </c>
      <c r="AS682">
        <v>0.6</v>
      </c>
      <c r="AT682">
        <f t="shared" si="312"/>
        <v>0.6</v>
      </c>
      <c r="BE682">
        <v>776649</v>
      </c>
      <c r="BH682">
        <v>0.57999999999999996</v>
      </c>
      <c r="BI682">
        <f t="shared" si="313"/>
        <v>0.57999999999999996</v>
      </c>
      <c r="BT682">
        <v>776649</v>
      </c>
      <c r="BW682">
        <v>0.46</v>
      </c>
      <c r="BX682">
        <f t="shared" si="314"/>
        <v>0.46</v>
      </c>
      <c r="CI682">
        <v>776649</v>
      </c>
      <c r="CL682">
        <v>0.51</v>
      </c>
      <c r="CM682">
        <f t="shared" si="315"/>
        <v>0.51</v>
      </c>
      <c r="CX682">
        <v>776649</v>
      </c>
      <c r="DA682">
        <v>0.47</v>
      </c>
      <c r="DB682">
        <f t="shared" si="316"/>
        <v>0.47</v>
      </c>
      <c r="DM682">
        <v>776649</v>
      </c>
      <c r="DP682">
        <v>0.53</v>
      </c>
      <c r="DQ682">
        <f t="shared" si="317"/>
        <v>0.53</v>
      </c>
      <c r="EB682">
        <v>776649</v>
      </c>
      <c r="EE682">
        <v>0.52</v>
      </c>
      <c r="EF682">
        <f t="shared" si="318"/>
        <v>0.52</v>
      </c>
      <c r="EQ682">
        <v>776649</v>
      </c>
      <c r="ET682">
        <v>0.52</v>
      </c>
      <c r="EU682">
        <f t="shared" si="319"/>
        <v>0.52</v>
      </c>
      <c r="FF682">
        <v>776649</v>
      </c>
      <c r="FI682">
        <v>0.52</v>
      </c>
      <c r="FJ682">
        <f t="shared" si="320"/>
        <v>0.52</v>
      </c>
      <c r="FU682">
        <v>776649</v>
      </c>
      <c r="FX682">
        <v>0.51</v>
      </c>
      <c r="FY682">
        <f t="shared" si="321"/>
        <v>0.51</v>
      </c>
      <c r="GJ682">
        <v>776649</v>
      </c>
      <c r="GM682">
        <v>0.5</v>
      </c>
      <c r="GN682">
        <f t="shared" si="322"/>
        <v>0.5</v>
      </c>
      <c r="GY682">
        <v>776649</v>
      </c>
      <c r="HB682">
        <v>0.47</v>
      </c>
      <c r="HC682">
        <f t="shared" si="323"/>
        <v>0.47</v>
      </c>
      <c r="HN682">
        <v>776649</v>
      </c>
      <c r="HQ682">
        <v>0.51</v>
      </c>
      <c r="HR682">
        <f t="shared" si="324"/>
        <v>0.51</v>
      </c>
      <c r="ID682">
        <v>776990</v>
      </c>
      <c r="IG682">
        <v>0.5</v>
      </c>
      <c r="IH682">
        <f t="shared" si="325"/>
        <v>0.5</v>
      </c>
      <c r="IS682">
        <v>776990</v>
      </c>
      <c r="IV682">
        <v>0.52</v>
      </c>
      <c r="IW682">
        <f t="shared" si="326"/>
        <v>0.52</v>
      </c>
      <c r="JH682">
        <v>776990</v>
      </c>
      <c r="JK682">
        <v>0.52</v>
      </c>
      <c r="JL682">
        <f t="shared" si="327"/>
        <v>0.52</v>
      </c>
      <c r="JW682">
        <v>776990</v>
      </c>
      <c r="JZ682">
        <v>0.54</v>
      </c>
      <c r="KA682">
        <f t="shared" si="328"/>
        <v>0.54</v>
      </c>
      <c r="KL682">
        <v>776990</v>
      </c>
      <c r="KO682">
        <v>0.47</v>
      </c>
      <c r="KP682">
        <f t="shared" si="329"/>
        <v>0.47</v>
      </c>
      <c r="LA682">
        <v>776990</v>
      </c>
      <c r="LD682">
        <v>0.53</v>
      </c>
      <c r="LE682">
        <f t="shared" si="330"/>
        <v>0.53</v>
      </c>
      <c r="LP682">
        <v>776990</v>
      </c>
      <c r="LS682">
        <v>0.53</v>
      </c>
      <c r="LT682">
        <f t="shared" si="331"/>
        <v>0.53</v>
      </c>
      <c r="ME682">
        <v>776990</v>
      </c>
      <c r="MH682">
        <v>0.49</v>
      </c>
      <c r="MI682">
        <f t="shared" si="332"/>
        <v>0.49</v>
      </c>
      <c r="MT682">
        <v>776990</v>
      </c>
      <c r="MW682">
        <v>0.55000000000000004</v>
      </c>
      <c r="MX682">
        <f t="shared" si="333"/>
        <v>0.55000000000000004</v>
      </c>
      <c r="NI682">
        <v>776990</v>
      </c>
      <c r="NL682">
        <v>0.52</v>
      </c>
      <c r="NM682">
        <f t="shared" si="334"/>
        <v>0.52</v>
      </c>
      <c r="NX682">
        <v>776990</v>
      </c>
      <c r="OA682">
        <v>0.51</v>
      </c>
      <c r="OB682">
        <f t="shared" si="335"/>
        <v>0.51</v>
      </c>
      <c r="OM682">
        <v>776990</v>
      </c>
      <c r="OP682">
        <v>0.54</v>
      </c>
      <c r="OQ682">
        <f t="shared" si="336"/>
        <v>0.54</v>
      </c>
      <c r="PB682">
        <v>776990</v>
      </c>
      <c r="PE682">
        <v>0.53</v>
      </c>
      <c r="PF682">
        <f t="shared" si="337"/>
        <v>0.53</v>
      </c>
      <c r="PQ682">
        <v>776990</v>
      </c>
      <c r="PT682">
        <v>0.53</v>
      </c>
      <c r="PU682">
        <f t="shared" si="338"/>
        <v>0.53</v>
      </c>
      <c r="QF682">
        <v>776990</v>
      </c>
      <c r="QI682">
        <v>0.51</v>
      </c>
      <c r="QJ682">
        <f t="shared" si="339"/>
        <v>0.51</v>
      </c>
      <c r="QU682">
        <v>776990</v>
      </c>
      <c r="QX682">
        <v>0.52</v>
      </c>
      <c r="QY682">
        <f t="shared" si="340"/>
        <v>0.52</v>
      </c>
    </row>
    <row r="683" spans="12:467" x14ac:dyDescent="0.2">
      <c r="L683">
        <v>776617</v>
      </c>
      <c r="O683">
        <v>0.41</v>
      </c>
      <c r="P683">
        <f t="shared" si="310"/>
        <v>0.41</v>
      </c>
      <c r="AA683">
        <v>776617</v>
      </c>
      <c r="AD683">
        <v>0.45</v>
      </c>
      <c r="AE683">
        <f t="shared" si="311"/>
        <v>0.45</v>
      </c>
      <c r="AP683">
        <v>776617</v>
      </c>
      <c r="AS683">
        <v>0.54</v>
      </c>
      <c r="AT683">
        <f t="shared" si="312"/>
        <v>0.54</v>
      </c>
      <c r="BE683">
        <v>776617</v>
      </c>
      <c r="BH683">
        <v>0.36</v>
      </c>
      <c r="BI683">
        <f t="shared" si="313"/>
        <v>0.36</v>
      </c>
      <c r="BT683">
        <v>776617</v>
      </c>
      <c r="BW683">
        <v>0.46</v>
      </c>
      <c r="BX683">
        <f t="shared" si="314"/>
        <v>0.46</v>
      </c>
      <c r="CI683">
        <v>776617</v>
      </c>
      <c r="CL683">
        <v>0.43</v>
      </c>
      <c r="CM683">
        <f t="shared" si="315"/>
        <v>0.43</v>
      </c>
      <c r="CX683">
        <v>776617</v>
      </c>
      <c r="DA683">
        <v>0.44</v>
      </c>
      <c r="DB683">
        <f t="shared" si="316"/>
        <v>0.44</v>
      </c>
      <c r="DM683">
        <v>776617</v>
      </c>
      <c r="DP683">
        <v>0.41</v>
      </c>
      <c r="DQ683">
        <f t="shared" si="317"/>
        <v>0.41</v>
      </c>
      <c r="EB683">
        <v>776617</v>
      </c>
      <c r="EE683">
        <v>0.4</v>
      </c>
      <c r="EF683">
        <f t="shared" si="318"/>
        <v>0.4</v>
      </c>
      <c r="EQ683">
        <v>776617</v>
      </c>
      <c r="ET683">
        <v>0.4</v>
      </c>
      <c r="EU683">
        <f t="shared" si="319"/>
        <v>0.4</v>
      </c>
      <c r="FF683">
        <v>776617</v>
      </c>
      <c r="FI683">
        <v>0.44</v>
      </c>
      <c r="FJ683">
        <f t="shared" si="320"/>
        <v>0.44</v>
      </c>
      <c r="FU683">
        <v>776617</v>
      </c>
      <c r="FX683">
        <v>0.46</v>
      </c>
      <c r="FY683">
        <f t="shared" si="321"/>
        <v>0.46</v>
      </c>
      <c r="GJ683">
        <v>776617</v>
      </c>
      <c r="GM683">
        <v>0.41</v>
      </c>
      <c r="GN683">
        <f t="shared" si="322"/>
        <v>0.41</v>
      </c>
      <c r="GY683">
        <v>776617</v>
      </c>
      <c r="HB683">
        <v>0.49</v>
      </c>
      <c r="HC683">
        <f t="shared" si="323"/>
        <v>0.49</v>
      </c>
      <c r="HN683">
        <v>776617</v>
      </c>
      <c r="HQ683">
        <v>0.33</v>
      </c>
      <c r="HR683">
        <f t="shared" si="324"/>
        <v>0.33</v>
      </c>
      <c r="ID683">
        <v>776992</v>
      </c>
      <c r="IG683">
        <v>0.54</v>
      </c>
      <c r="IH683">
        <f t="shared" si="325"/>
        <v>0.54</v>
      </c>
      <c r="IS683">
        <v>776992</v>
      </c>
      <c r="IV683">
        <v>0.55000000000000004</v>
      </c>
      <c r="IW683">
        <f t="shared" si="326"/>
        <v>0.55000000000000004</v>
      </c>
      <c r="JH683">
        <v>776992</v>
      </c>
      <c r="JK683">
        <v>0.59</v>
      </c>
      <c r="JL683">
        <f t="shared" si="327"/>
        <v>0.59</v>
      </c>
      <c r="JW683">
        <v>776992</v>
      </c>
      <c r="JZ683">
        <v>0.54</v>
      </c>
      <c r="KA683">
        <f t="shared" si="328"/>
        <v>0.54</v>
      </c>
      <c r="KL683">
        <v>776992</v>
      </c>
      <c r="KO683">
        <v>0.56000000000000005</v>
      </c>
      <c r="KP683">
        <f t="shared" si="329"/>
        <v>0.56000000000000005</v>
      </c>
      <c r="LA683">
        <v>776992</v>
      </c>
      <c r="LD683">
        <v>0.55000000000000004</v>
      </c>
      <c r="LE683">
        <f t="shared" si="330"/>
        <v>0.55000000000000004</v>
      </c>
      <c r="LP683">
        <v>776992</v>
      </c>
      <c r="LS683">
        <v>0.54</v>
      </c>
      <c r="LT683">
        <f t="shared" si="331"/>
        <v>0.54</v>
      </c>
      <c r="ME683">
        <v>776992</v>
      </c>
      <c r="MH683">
        <v>0.54</v>
      </c>
      <c r="MI683">
        <f t="shared" si="332"/>
        <v>0.54</v>
      </c>
      <c r="MT683">
        <v>776992</v>
      </c>
      <c r="MW683">
        <v>0.55000000000000004</v>
      </c>
      <c r="MX683">
        <f t="shared" si="333"/>
        <v>0.55000000000000004</v>
      </c>
      <c r="NI683">
        <v>776992</v>
      </c>
      <c r="NL683">
        <v>0.53</v>
      </c>
      <c r="NM683">
        <f t="shared" si="334"/>
        <v>0.53</v>
      </c>
      <c r="NX683">
        <v>776992</v>
      </c>
      <c r="OA683">
        <v>0.54</v>
      </c>
      <c r="OB683">
        <f t="shared" si="335"/>
        <v>0.54</v>
      </c>
      <c r="OM683">
        <v>776992</v>
      </c>
      <c r="OP683">
        <v>0.53</v>
      </c>
      <c r="OQ683">
        <f t="shared" si="336"/>
        <v>0.53</v>
      </c>
      <c r="PB683">
        <v>776992</v>
      </c>
      <c r="PE683">
        <v>0.55000000000000004</v>
      </c>
      <c r="PF683">
        <f t="shared" si="337"/>
        <v>0.55000000000000004</v>
      </c>
      <c r="PQ683">
        <v>776992</v>
      </c>
      <c r="PT683">
        <v>0.52</v>
      </c>
      <c r="PU683">
        <f t="shared" si="338"/>
        <v>0.52</v>
      </c>
      <c r="QF683">
        <v>776992</v>
      </c>
      <c r="QI683">
        <v>0.54</v>
      </c>
      <c r="QJ683">
        <f t="shared" si="339"/>
        <v>0.54</v>
      </c>
      <c r="QU683">
        <v>776992</v>
      </c>
      <c r="QX683">
        <v>0.56000000000000005</v>
      </c>
      <c r="QY683">
        <f t="shared" si="340"/>
        <v>0.56000000000000005</v>
      </c>
    </row>
    <row r="684" spans="12:467" x14ac:dyDescent="0.2">
      <c r="L684">
        <v>776618</v>
      </c>
      <c r="O684">
        <v>0.43</v>
      </c>
      <c r="P684">
        <f t="shared" si="310"/>
        <v>0.43</v>
      </c>
      <c r="AA684">
        <v>776618</v>
      </c>
      <c r="AD684">
        <v>0.49</v>
      </c>
      <c r="AE684">
        <f t="shared" si="311"/>
        <v>0.49</v>
      </c>
      <c r="AP684">
        <v>776618</v>
      </c>
      <c r="AS684">
        <v>0.57999999999999996</v>
      </c>
      <c r="AT684">
        <f t="shared" si="312"/>
        <v>0.57999999999999996</v>
      </c>
      <c r="BE684">
        <v>776618</v>
      </c>
      <c r="BH684">
        <v>0.49</v>
      </c>
      <c r="BI684">
        <f t="shared" si="313"/>
        <v>0.49</v>
      </c>
      <c r="BT684">
        <v>776618</v>
      </c>
      <c r="BW684">
        <v>0.75</v>
      </c>
      <c r="BX684">
        <f t="shared" si="314"/>
        <v>0.75</v>
      </c>
      <c r="CI684">
        <v>776618</v>
      </c>
      <c r="CL684">
        <v>0.41</v>
      </c>
      <c r="CM684">
        <f t="shared" si="315"/>
        <v>0.41</v>
      </c>
      <c r="CX684">
        <v>776618</v>
      </c>
      <c r="DA684">
        <v>0.41</v>
      </c>
      <c r="DB684">
        <f t="shared" si="316"/>
        <v>0.41</v>
      </c>
      <c r="DM684">
        <v>776618</v>
      </c>
      <c r="DP684">
        <v>0.38</v>
      </c>
      <c r="DQ684">
        <f t="shared" si="317"/>
        <v>0.38</v>
      </c>
      <c r="EB684">
        <v>776618</v>
      </c>
      <c r="EE684">
        <v>0.42</v>
      </c>
      <c r="EF684">
        <f t="shared" si="318"/>
        <v>0.42</v>
      </c>
      <c r="EQ684">
        <v>776618</v>
      </c>
      <c r="ET684">
        <v>0.42</v>
      </c>
      <c r="EU684">
        <f t="shared" si="319"/>
        <v>0.42</v>
      </c>
      <c r="FF684">
        <v>776618</v>
      </c>
      <c r="FI684">
        <v>0.41</v>
      </c>
      <c r="FJ684">
        <f t="shared" si="320"/>
        <v>0.41</v>
      </c>
      <c r="FU684">
        <v>776618</v>
      </c>
      <c r="FX684">
        <v>0.41</v>
      </c>
      <c r="FY684">
        <f t="shared" si="321"/>
        <v>0.41</v>
      </c>
      <c r="GJ684">
        <v>776618</v>
      </c>
      <c r="GM684">
        <v>0.4</v>
      </c>
      <c r="GN684">
        <f t="shared" si="322"/>
        <v>0.4</v>
      </c>
      <c r="GY684">
        <v>776618</v>
      </c>
      <c r="HB684">
        <v>0.41</v>
      </c>
      <c r="HC684">
        <f t="shared" si="323"/>
        <v>0.41</v>
      </c>
      <c r="HN684">
        <v>776618</v>
      </c>
      <c r="HQ684">
        <v>0.37</v>
      </c>
      <c r="HR684">
        <f t="shared" si="324"/>
        <v>0.37</v>
      </c>
      <c r="ID684">
        <v>776993</v>
      </c>
      <c r="IG684">
        <v>0.5</v>
      </c>
      <c r="IH684">
        <f t="shared" si="325"/>
        <v>0.5</v>
      </c>
      <c r="IS684">
        <v>776993</v>
      </c>
      <c r="IV684">
        <v>0.48</v>
      </c>
      <c r="IW684">
        <f t="shared" si="326"/>
        <v>0.48</v>
      </c>
      <c r="JH684">
        <v>776993</v>
      </c>
      <c r="JK684">
        <v>0.53</v>
      </c>
      <c r="JL684">
        <f t="shared" si="327"/>
        <v>0.53</v>
      </c>
      <c r="JW684">
        <v>776993</v>
      </c>
      <c r="JZ684">
        <v>0.48</v>
      </c>
      <c r="KA684">
        <f t="shared" si="328"/>
        <v>0.48</v>
      </c>
      <c r="KL684">
        <v>776993</v>
      </c>
      <c r="KO684">
        <v>0.43</v>
      </c>
      <c r="KP684">
        <f t="shared" si="329"/>
        <v>0.43</v>
      </c>
      <c r="LA684">
        <v>776993</v>
      </c>
      <c r="LD684">
        <v>0.51</v>
      </c>
      <c r="LE684">
        <f t="shared" si="330"/>
        <v>0.51</v>
      </c>
      <c r="LP684">
        <v>776993</v>
      </c>
      <c r="LS684">
        <v>0.48</v>
      </c>
      <c r="LT684">
        <f t="shared" si="331"/>
        <v>0.48</v>
      </c>
      <c r="ME684">
        <v>776993</v>
      </c>
      <c r="MH684">
        <v>0.49</v>
      </c>
      <c r="MI684">
        <f t="shared" si="332"/>
        <v>0.49</v>
      </c>
      <c r="MT684">
        <v>776993</v>
      </c>
      <c r="MW684">
        <v>0.47</v>
      </c>
      <c r="MX684">
        <f t="shared" si="333"/>
        <v>0.47</v>
      </c>
      <c r="NI684">
        <v>776993</v>
      </c>
      <c r="NL684">
        <v>0.47</v>
      </c>
      <c r="NM684">
        <f t="shared" si="334"/>
        <v>0.47</v>
      </c>
      <c r="NX684">
        <v>776993</v>
      </c>
      <c r="OA684">
        <v>0.54</v>
      </c>
      <c r="OB684">
        <f t="shared" si="335"/>
        <v>0.54</v>
      </c>
      <c r="OM684">
        <v>776993</v>
      </c>
      <c r="OP684">
        <v>0.5</v>
      </c>
      <c r="OQ684">
        <f t="shared" si="336"/>
        <v>0.5</v>
      </c>
      <c r="PB684">
        <v>776993</v>
      </c>
      <c r="PE684">
        <v>0.51</v>
      </c>
      <c r="PF684">
        <f t="shared" si="337"/>
        <v>0.51</v>
      </c>
      <c r="PQ684">
        <v>776993</v>
      </c>
      <c r="PT684">
        <v>0.5</v>
      </c>
      <c r="PU684">
        <f t="shared" si="338"/>
        <v>0.5</v>
      </c>
      <c r="QF684">
        <v>776993</v>
      </c>
      <c r="QI684">
        <v>0.51</v>
      </c>
      <c r="QJ684">
        <f t="shared" si="339"/>
        <v>0.51</v>
      </c>
      <c r="QU684">
        <v>776993</v>
      </c>
      <c r="QX684">
        <v>0.48</v>
      </c>
      <c r="QY684">
        <f t="shared" si="340"/>
        <v>0.48</v>
      </c>
    </row>
    <row r="685" spans="12:467" x14ac:dyDescent="0.2">
      <c r="L685">
        <v>776619</v>
      </c>
      <c r="O685">
        <v>0.48</v>
      </c>
      <c r="P685">
        <f t="shared" si="310"/>
        <v>0.48</v>
      </c>
      <c r="AA685">
        <v>776619</v>
      </c>
      <c r="AD685">
        <v>0.47</v>
      </c>
      <c r="AE685">
        <f t="shared" si="311"/>
        <v>0.47</v>
      </c>
      <c r="AP685">
        <v>776619</v>
      </c>
      <c r="AS685">
        <v>0.39</v>
      </c>
      <c r="AT685">
        <f t="shared" si="312"/>
        <v>0.39</v>
      </c>
      <c r="BE685">
        <v>776619</v>
      </c>
      <c r="BH685">
        <v>0.47</v>
      </c>
      <c r="BI685">
        <f t="shared" si="313"/>
        <v>0.47</v>
      </c>
      <c r="BT685">
        <v>776619</v>
      </c>
      <c r="BW685">
        <v>0.54</v>
      </c>
      <c r="BX685">
        <f t="shared" si="314"/>
        <v>0.54</v>
      </c>
      <c r="CI685">
        <v>776619</v>
      </c>
      <c r="CL685">
        <v>0.49</v>
      </c>
      <c r="CM685">
        <f t="shared" si="315"/>
        <v>0.49</v>
      </c>
      <c r="CX685">
        <v>776619</v>
      </c>
      <c r="DA685">
        <v>0.48</v>
      </c>
      <c r="DB685">
        <f t="shared" si="316"/>
        <v>0.48</v>
      </c>
      <c r="DM685">
        <v>776619</v>
      </c>
      <c r="DP685">
        <v>0.49</v>
      </c>
      <c r="DQ685">
        <f t="shared" si="317"/>
        <v>0.49</v>
      </c>
      <c r="EB685">
        <v>776619</v>
      </c>
      <c r="EE685">
        <v>0.45</v>
      </c>
      <c r="EF685">
        <f t="shared" si="318"/>
        <v>0.45</v>
      </c>
      <c r="EQ685">
        <v>776619</v>
      </c>
      <c r="ET685">
        <v>0.45</v>
      </c>
      <c r="EU685">
        <f t="shared" si="319"/>
        <v>0.45</v>
      </c>
      <c r="FF685">
        <v>776619</v>
      </c>
      <c r="FI685">
        <v>0.48</v>
      </c>
      <c r="FJ685">
        <f t="shared" si="320"/>
        <v>0.48</v>
      </c>
      <c r="FU685">
        <v>776619</v>
      </c>
      <c r="FX685">
        <v>0.48</v>
      </c>
      <c r="FY685">
        <f t="shared" si="321"/>
        <v>0.48</v>
      </c>
      <c r="GJ685">
        <v>776619</v>
      </c>
      <c r="GM685">
        <v>0.47</v>
      </c>
      <c r="GN685">
        <f t="shared" si="322"/>
        <v>0.47</v>
      </c>
      <c r="GY685">
        <v>776619</v>
      </c>
      <c r="HB685">
        <v>0.52</v>
      </c>
      <c r="HC685">
        <f t="shared" si="323"/>
        <v>0.52</v>
      </c>
      <c r="HN685">
        <v>776619</v>
      </c>
      <c r="HQ685">
        <v>0.37</v>
      </c>
      <c r="HR685">
        <f t="shared" si="324"/>
        <v>0.37</v>
      </c>
      <c r="ID685">
        <v>776995</v>
      </c>
      <c r="IG685">
        <v>0.44</v>
      </c>
      <c r="IH685">
        <f t="shared" si="325"/>
        <v>0.44</v>
      </c>
      <c r="IS685">
        <v>776995</v>
      </c>
      <c r="IV685">
        <v>0.39</v>
      </c>
      <c r="IW685">
        <f t="shared" si="326"/>
        <v>0.39</v>
      </c>
      <c r="JH685">
        <v>776995</v>
      </c>
      <c r="JK685">
        <v>0.43</v>
      </c>
      <c r="JL685">
        <f t="shared" si="327"/>
        <v>0.43</v>
      </c>
      <c r="JW685">
        <v>776995</v>
      </c>
      <c r="JZ685">
        <v>0.43</v>
      </c>
      <c r="KA685">
        <f t="shared" si="328"/>
        <v>0.43</v>
      </c>
      <c r="KL685">
        <v>776995</v>
      </c>
      <c r="KO685">
        <v>0.37</v>
      </c>
      <c r="KP685">
        <f t="shared" si="329"/>
        <v>0.37</v>
      </c>
      <c r="LA685">
        <v>776995</v>
      </c>
      <c r="LD685">
        <v>0.39</v>
      </c>
      <c r="LE685">
        <f t="shared" si="330"/>
        <v>0.39</v>
      </c>
      <c r="LP685">
        <v>776995</v>
      </c>
      <c r="LS685">
        <v>0.43</v>
      </c>
      <c r="LT685">
        <f t="shared" si="331"/>
        <v>0.43</v>
      </c>
      <c r="ME685">
        <v>776995</v>
      </c>
      <c r="MH685">
        <v>0.42</v>
      </c>
      <c r="MI685">
        <f t="shared" si="332"/>
        <v>0.42</v>
      </c>
      <c r="MT685">
        <v>776995</v>
      </c>
      <c r="MW685">
        <v>0.36</v>
      </c>
      <c r="MX685">
        <f t="shared" si="333"/>
        <v>0.36</v>
      </c>
      <c r="NI685">
        <v>776995</v>
      </c>
      <c r="NL685">
        <v>0.41</v>
      </c>
      <c r="NM685">
        <f t="shared" si="334"/>
        <v>0.41</v>
      </c>
      <c r="NX685">
        <v>776995</v>
      </c>
      <c r="OA685">
        <v>0.43</v>
      </c>
      <c r="OB685">
        <f t="shared" si="335"/>
        <v>0.43</v>
      </c>
      <c r="OM685">
        <v>776995</v>
      </c>
      <c r="OP685">
        <v>0.42</v>
      </c>
      <c r="OQ685">
        <f t="shared" si="336"/>
        <v>0.42</v>
      </c>
      <c r="PB685">
        <v>776995</v>
      </c>
      <c r="PE685">
        <v>0.43</v>
      </c>
      <c r="PF685">
        <f t="shared" si="337"/>
        <v>0.43</v>
      </c>
      <c r="PQ685">
        <v>776995</v>
      </c>
      <c r="PT685">
        <v>0.44</v>
      </c>
      <c r="PU685">
        <f t="shared" si="338"/>
        <v>0.44</v>
      </c>
      <c r="QF685">
        <v>776995</v>
      </c>
      <c r="QI685">
        <v>0.39</v>
      </c>
      <c r="QJ685">
        <f t="shared" si="339"/>
        <v>0.39</v>
      </c>
      <c r="QU685">
        <v>776995</v>
      </c>
      <c r="QX685">
        <v>0.41</v>
      </c>
      <c r="QY685">
        <f t="shared" si="340"/>
        <v>0.41</v>
      </c>
    </row>
    <row r="686" spans="12:467" x14ac:dyDescent="0.2">
      <c r="L686">
        <v>776621</v>
      </c>
      <c r="O686">
        <v>0.56000000000000005</v>
      </c>
      <c r="P686">
        <f t="shared" si="310"/>
        <v>0.56000000000000005</v>
      </c>
      <c r="AA686">
        <v>776621</v>
      </c>
      <c r="AD686">
        <v>0.48</v>
      </c>
      <c r="AE686">
        <f t="shared" si="311"/>
        <v>0.48</v>
      </c>
      <c r="AP686">
        <v>776621</v>
      </c>
      <c r="AS686">
        <v>0.36</v>
      </c>
      <c r="AT686">
        <f t="shared" si="312"/>
        <v>0.36</v>
      </c>
      <c r="BE686">
        <v>776621</v>
      </c>
      <c r="BH686">
        <v>0.5</v>
      </c>
      <c r="BI686">
        <f t="shared" si="313"/>
        <v>0.5</v>
      </c>
      <c r="BT686">
        <v>776621</v>
      </c>
      <c r="BW686">
        <v>0.36</v>
      </c>
      <c r="BX686">
        <f t="shared" si="314"/>
        <v>0.36</v>
      </c>
      <c r="CI686">
        <v>776621</v>
      </c>
      <c r="CL686">
        <v>0.56000000000000005</v>
      </c>
      <c r="CM686">
        <f t="shared" si="315"/>
        <v>0.56000000000000005</v>
      </c>
      <c r="CX686">
        <v>776621</v>
      </c>
      <c r="DA686">
        <v>0.55000000000000004</v>
      </c>
      <c r="DB686">
        <f t="shared" si="316"/>
        <v>0.55000000000000004</v>
      </c>
      <c r="DM686">
        <v>776621</v>
      </c>
      <c r="DP686">
        <v>0.54</v>
      </c>
      <c r="DQ686">
        <f t="shared" si="317"/>
        <v>0.54</v>
      </c>
      <c r="EB686">
        <v>776621</v>
      </c>
      <c r="EE686">
        <v>0.54</v>
      </c>
      <c r="EF686">
        <f t="shared" si="318"/>
        <v>0.54</v>
      </c>
      <c r="EQ686">
        <v>776621</v>
      </c>
      <c r="ET686">
        <v>0.54</v>
      </c>
      <c r="EU686">
        <f t="shared" si="319"/>
        <v>0.54</v>
      </c>
      <c r="FF686">
        <v>776621</v>
      </c>
      <c r="FI686">
        <v>0.56000000000000005</v>
      </c>
      <c r="FJ686">
        <f t="shared" si="320"/>
        <v>0.56000000000000005</v>
      </c>
      <c r="FU686">
        <v>776621</v>
      </c>
      <c r="FX686">
        <v>0.54</v>
      </c>
      <c r="FY686">
        <f t="shared" si="321"/>
        <v>0.54</v>
      </c>
      <c r="GJ686">
        <v>776621</v>
      </c>
      <c r="GM686">
        <v>0.52</v>
      </c>
      <c r="GN686">
        <f t="shared" si="322"/>
        <v>0.52</v>
      </c>
      <c r="GY686">
        <v>776621</v>
      </c>
      <c r="HB686">
        <v>0.59</v>
      </c>
      <c r="HC686">
        <f t="shared" si="323"/>
        <v>0.59</v>
      </c>
      <c r="HN686">
        <v>776621</v>
      </c>
      <c r="HQ686">
        <v>0.53</v>
      </c>
      <c r="HR686">
        <f t="shared" si="324"/>
        <v>0.53</v>
      </c>
      <c r="ID686">
        <v>776996</v>
      </c>
      <c r="IG686">
        <v>0.56999999999999995</v>
      </c>
      <c r="IH686">
        <f t="shared" si="325"/>
        <v>0.56999999999999995</v>
      </c>
      <c r="IS686">
        <v>776996</v>
      </c>
      <c r="IV686">
        <v>0.56999999999999995</v>
      </c>
      <c r="IW686">
        <f t="shared" si="326"/>
        <v>0.56999999999999995</v>
      </c>
      <c r="JH686">
        <v>776996</v>
      </c>
      <c r="JK686">
        <v>0.57999999999999996</v>
      </c>
      <c r="JL686">
        <f t="shared" si="327"/>
        <v>0.57999999999999996</v>
      </c>
      <c r="JW686">
        <v>776996</v>
      </c>
      <c r="JZ686">
        <v>0.56999999999999995</v>
      </c>
      <c r="KA686">
        <f t="shared" si="328"/>
        <v>0.56999999999999995</v>
      </c>
      <c r="KL686">
        <v>776996</v>
      </c>
      <c r="KO686">
        <v>0.56999999999999995</v>
      </c>
      <c r="KP686">
        <f t="shared" si="329"/>
        <v>0.56999999999999995</v>
      </c>
      <c r="LA686">
        <v>776996</v>
      </c>
      <c r="LD686">
        <v>0.57999999999999996</v>
      </c>
      <c r="LE686">
        <f t="shared" si="330"/>
        <v>0.57999999999999996</v>
      </c>
      <c r="LP686">
        <v>776996</v>
      </c>
      <c r="LS686">
        <v>0.55000000000000004</v>
      </c>
      <c r="LT686">
        <f t="shared" si="331"/>
        <v>0.55000000000000004</v>
      </c>
      <c r="ME686">
        <v>776996</v>
      </c>
      <c r="MH686">
        <v>0.57999999999999996</v>
      </c>
      <c r="MI686">
        <f t="shared" si="332"/>
        <v>0.57999999999999996</v>
      </c>
      <c r="MT686">
        <v>776996</v>
      </c>
      <c r="MW686">
        <v>0.59</v>
      </c>
      <c r="MX686">
        <f t="shared" si="333"/>
        <v>0.59</v>
      </c>
      <c r="NI686">
        <v>776996</v>
      </c>
      <c r="NL686">
        <v>0.55000000000000004</v>
      </c>
      <c r="NM686">
        <f t="shared" si="334"/>
        <v>0.55000000000000004</v>
      </c>
      <c r="NX686">
        <v>776996</v>
      </c>
      <c r="OA686">
        <v>0.56000000000000005</v>
      </c>
      <c r="OB686">
        <f t="shared" si="335"/>
        <v>0.56000000000000005</v>
      </c>
      <c r="OM686">
        <v>776996</v>
      </c>
      <c r="OP686">
        <v>0.56999999999999995</v>
      </c>
      <c r="OQ686">
        <f t="shared" si="336"/>
        <v>0.56999999999999995</v>
      </c>
      <c r="PB686">
        <v>776996</v>
      </c>
      <c r="PE686">
        <v>0.59</v>
      </c>
      <c r="PF686">
        <f t="shared" si="337"/>
        <v>0.59</v>
      </c>
      <c r="PQ686">
        <v>776996</v>
      </c>
      <c r="PT686">
        <v>0.59</v>
      </c>
      <c r="PU686">
        <f t="shared" si="338"/>
        <v>0.59</v>
      </c>
      <c r="QF686">
        <v>776996</v>
      </c>
      <c r="QI686">
        <v>0.57999999999999996</v>
      </c>
      <c r="QJ686">
        <f t="shared" si="339"/>
        <v>0.57999999999999996</v>
      </c>
      <c r="QU686">
        <v>776996</v>
      </c>
      <c r="QX686">
        <v>0.57999999999999996</v>
      </c>
      <c r="QY686">
        <f t="shared" si="340"/>
        <v>0.57999999999999996</v>
      </c>
    </row>
    <row r="687" spans="12:467" x14ac:dyDescent="0.2">
      <c r="L687">
        <v>776622</v>
      </c>
      <c r="O687">
        <v>0.49</v>
      </c>
      <c r="P687">
        <f t="shared" si="310"/>
        <v>0.49</v>
      </c>
      <c r="AA687">
        <v>776622</v>
      </c>
      <c r="AD687">
        <v>0.63</v>
      </c>
      <c r="AE687">
        <f t="shared" si="311"/>
        <v>0.63</v>
      </c>
      <c r="AP687">
        <v>776622</v>
      </c>
      <c r="AS687">
        <v>0.65</v>
      </c>
      <c r="AT687">
        <f t="shared" si="312"/>
        <v>0.65</v>
      </c>
      <c r="BE687">
        <v>776622</v>
      </c>
      <c r="BH687">
        <v>0.53</v>
      </c>
      <c r="BI687">
        <f t="shared" si="313"/>
        <v>0.53</v>
      </c>
      <c r="BT687">
        <v>776622</v>
      </c>
      <c r="BW687">
        <v>0.44</v>
      </c>
      <c r="BX687">
        <f t="shared" si="314"/>
        <v>0.44</v>
      </c>
      <c r="CI687">
        <v>776622</v>
      </c>
      <c r="CL687">
        <v>0.5</v>
      </c>
      <c r="CM687">
        <f t="shared" si="315"/>
        <v>0.5</v>
      </c>
      <c r="CX687">
        <v>776622</v>
      </c>
      <c r="DA687">
        <v>0.5</v>
      </c>
      <c r="DB687">
        <f t="shared" si="316"/>
        <v>0.5</v>
      </c>
      <c r="DM687">
        <v>776622</v>
      </c>
      <c r="DP687">
        <v>0.5</v>
      </c>
      <c r="DQ687">
        <f t="shared" si="317"/>
        <v>0.5</v>
      </c>
      <c r="EB687">
        <v>776622</v>
      </c>
      <c r="EE687">
        <v>0.5</v>
      </c>
      <c r="EF687">
        <f t="shared" si="318"/>
        <v>0.5</v>
      </c>
      <c r="EQ687">
        <v>776622</v>
      </c>
      <c r="ET687">
        <v>0.5</v>
      </c>
      <c r="EU687">
        <f t="shared" si="319"/>
        <v>0.5</v>
      </c>
      <c r="FF687">
        <v>776622</v>
      </c>
      <c r="FI687">
        <v>0.5</v>
      </c>
      <c r="FJ687">
        <f t="shared" si="320"/>
        <v>0.5</v>
      </c>
      <c r="FU687">
        <v>776622</v>
      </c>
      <c r="FX687">
        <v>0.52</v>
      </c>
      <c r="FY687">
        <f t="shared" si="321"/>
        <v>0.52</v>
      </c>
      <c r="GJ687">
        <v>776622</v>
      </c>
      <c r="GM687">
        <v>0.49</v>
      </c>
      <c r="GN687">
        <f t="shared" si="322"/>
        <v>0.49</v>
      </c>
      <c r="GY687">
        <v>776622</v>
      </c>
      <c r="HB687">
        <v>0.5</v>
      </c>
      <c r="HC687">
        <f t="shared" si="323"/>
        <v>0.5</v>
      </c>
      <c r="HN687">
        <v>776622</v>
      </c>
      <c r="HQ687">
        <v>0.51</v>
      </c>
      <c r="HR687">
        <f t="shared" si="324"/>
        <v>0.51</v>
      </c>
      <c r="ID687">
        <v>777000</v>
      </c>
      <c r="IG687">
        <v>0.5</v>
      </c>
      <c r="IH687">
        <f t="shared" si="325"/>
        <v>0.5</v>
      </c>
      <c r="IS687">
        <v>777000</v>
      </c>
      <c r="IV687">
        <v>0.5</v>
      </c>
      <c r="IW687">
        <f t="shared" si="326"/>
        <v>0.5</v>
      </c>
      <c r="JH687">
        <v>777000</v>
      </c>
      <c r="JK687">
        <v>0.51</v>
      </c>
      <c r="JL687">
        <f t="shared" si="327"/>
        <v>0.51</v>
      </c>
      <c r="JW687">
        <v>777000</v>
      </c>
      <c r="JZ687">
        <v>0.53</v>
      </c>
      <c r="KA687">
        <f t="shared" si="328"/>
        <v>0.53</v>
      </c>
      <c r="KL687">
        <v>777000</v>
      </c>
      <c r="KO687">
        <v>0.45</v>
      </c>
      <c r="KP687">
        <f t="shared" si="329"/>
        <v>0.45</v>
      </c>
      <c r="LA687">
        <v>777000</v>
      </c>
      <c r="LD687">
        <v>0.51</v>
      </c>
      <c r="LE687">
        <f t="shared" si="330"/>
        <v>0.51</v>
      </c>
      <c r="LP687">
        <v>777000</v>
      </c>
      <c r="LS687">
        <v>0.51</v>
      </c>
      <c r="LT687">
        <f t="shared" si="331"/>
        <v>0.51</v>
      </c>
      <c r="ME687">
        <v>777000</v>
      </c>
      <c r="MH687">
        <v>0.51</v>
      </c>
      <c r="MI687">
        <f t="shared" si="332"/>
        <v>0.51</v>
      </c>
      <c r="MT687">
        <v>777000</v>
      </c>
      <c r="MW687">
        <v>0.43</v>
      </c>
      <c r="MX687">
        <f t="shared" si="333"/>
        <v>0.43</v>
      </c>
      <c r="NI687">
        <v>777000</v>
      </c>
      <c r="NL687">
        <v>0.5</v>
      </c>
      <c r="NM687">
        <f t="shared" si="334"/>
        <v>0.5</v>
      </c>
      <c r="NX687">
        <v>777000</v>
      </c>
      <c r="OA687">
        <v>0.49</v>
      </c>
      <c r="OB687">
        <f t="shared" si="335"/>
        <v>0.49</v>
      </c>
      <c r="OM687">
        <v>777000</v>
      </c>
      <c r="OP687">
        <v>0.49</v>
      </c>
      <c r="OQ687">
        <f t="shared" si="336"/>
        <v>0.49</v>
      </c>
      <c r="PB687">
        <v>777000</v>
      </c>
      <c r="PE687">
        <v>0.49</v>
      </c>
      <c r="PF687">
        <f t="shared" si="337"/>
        <v>0.49</v>
      </c>
      <c r="PQ687">
        <v>777000</v>
      </c>
      <c r="PT687">
        <v>0.5</v>
      </c>
      <c r="PU687">
        <f t="shared" si="338"/>
        <v>0.5</v>
      </c>
      <c r="QF687">
        <v>777000</v>
      </c>
      <c r="QI687">
        <v>0.48</v>
      </c>
      <c r="QJ687">
        <f t="shared" si="339"/>
        <v>0.48</v>
      </c>
      <c r="QU687">
        <v>777000</v>
      </c>
      <c r="QX687">
        <v>0.51</v>
      </c>
      <c r="QY687">
        <f t="shared" si="340"/>
        <v>0.51</v>
      </c>
    </row>
    <row r="688" spans="12:467" x14ac:dyDescent="0.2">
      <c r="L688">
        <v>776623</v>
      </c>
      <c r="O688">
        <v>0.53</v>
      </c>
      <c r="P688">
        <f t="shared" si="310"/>
        <v>0.53</v>
      </c>
      <c r="AA688">
        <v>776623</v>
      </c>
      <c r="AD688">
        <v>0.68</v>
      </c>
      <c r="AE688">
        <f t="shared" si="311"/>
        <v>0.68</v>
      </c>
      <c r="AP688">
        <v>776623</v>
      </c>
      <c r="AS688">
        <v>0.76</v>
      </c>
      <c r="AT688">
        <f t="shared" si="312"/>
        <v>0.76</v>
      </c>
      <c r="BE688">
        <v>776623</v>
      </c>
      <c r="BH688">
        <v>0.65</v>
      </c>
      <c r="BI688">
        <f t="shared" si="313"/>
        <v>0.65</v>
      </c>
      <c r="BT688">
        <v>776623</v>
      </c>
      <c r="BW688">
        <v>0.54</v>
      </c>
      <c r="BX688">
        <f t="shared" si="314"/>
        <v>0.54</v>
      </c>
      <c r="CI688">
        <v>776623</v>
      </c>
      <c r="CL688">
        <v>0.54</v>
      </c>
      <c r="CM688">
        <f t="shared" si="315"/>
        <v>0.54</v>
      </c>
      <c r="CX688">
        <v>776623</v>
      </c>
      <c r="DA688">
        <v>0.54</v>
      </c>
      <c r="DB688">
        <f t="shared" si="316"/>
        <v>0.54</v>
      </c>
      <c r="DM688">
        <v>776623</v>
      </c>
      <c r="DP688">
        <v>0.53</v>
      </c>
      <c r="DQ688">
        <f t="shared" si="317"/>
        <v>0.53</v>
      </c>
      <c r="EB688">
        <v>776623</v>
      </c>
      <c r="EE688">
        <v>0.53</v>
      </c>
      <c r="EF688">
        <f t="shared" si="318"/>
        <v>0.53</v>
      </c>
      <c r="EQ688">
        <v>776623</v>
      </c>
      <c r="ET688">
        <v>0.53</v>
      </c>
      <c r="EU688">
        <f t="shared" si="319"/>
        <v>0.53</v>
      </c>
      <c r="FF688">
        <v>776623</v>
      </c>
      <c r="FI688">
        <v>0.55000000000000004</v>
      </c>
      <c r="FJ688">
        <f t="shared" si="320"/>
        <v>0.55000000000000004</v>
      </c>
      <c r="FU688">
        <v>776623</v>
      </c>
      <c r="FX688">
        <v>0.56000000000000005</v>
      </c>
      <c r="FY688">
        <f t="shared" si="321"/>
        <v>0.56000000000000005</v>
      </c>
      <c r="GJ688">
        <v>776623</v>
      </c>
      <c r="GM688">
        <v>0.52</v>
      </c>
      <c r="GN688">
        <f t="shared" si="322"/>
        <v>0.52</v>
      </c>
      <c r="GY688">
        <v>776623</v>
      </c>
      <c r="HB688">
        <v>0.56000000000000005</v>
      </c>
      <c r="HC688">
        <f t="shared" si="323"/>
        <v>0.56000000000000005</v>
      </c>
      <c r="HN688">
        <v>776623</v>
      </c>
      <c r="HQ688">
        <v>0.54</v>
      </c>
      <c r="HR688">
        <f t="shared" si="324"/>
        <v>0.54</v>
      </c>
      <c r="ID688">
        <v>777001</v>
      </c>
      <c r="IG688">
        <v>0.48</v>
      </c>
      <c r="IH688">
        <f t="shared" si="325"/>
        <v>0.48</v>
      </c>
      <c r="IS688">
        <v>777001</v>
      </c>
      <c r="IV688">
        <v>0.46</v>
      </c>
      <c r="IW688">
        <f t="shared" si="326"/>
        <v>0.46</v>
      </c>
      <c r="JH688">
        <v>777001</v>
      </c>
      <c r="JK688">
        <v>0.43</v>
      </c>
      <c r="JL688">
        <f t="shared" si="327"/>
        <v>0.43</v>
      </c>
      <c r="JW688">
        <v>777001</v>
      </c>
      <c r="JZ688">
        <v>0.42</v>
      </c>
      <c r="KA688">
        <f t="shared" si="328"/>
        <v>0.42</v>
      </c>
      <c r="KL688">
        <v>777001</v>
      </c>
      <c r="KO688">
        <v>0.44</v>
      </c>
      <c r="KP688">
        <f t="shared" si="329"/>
        <v>0.44</v>
      </c>
      <c r="LA688">
        <v>777001</v>
      </c>
      <c r="LD688">
        <v>0.44</v>
      </c>
      <c r="LE688">
        <f t="shared" si="330"/>
        <v>0.44</v>
      </c>
      <c r="LP688">
        <v>777001</v>
      </c>
      <c r="LS688">
        <v>0.44</v>
      </c>
      <c r="LT688">
        <f t="shared" si="331"/>
        <v>0.44</v>
      </c>
      <c r="ME688">
        <v>777001</v>
      </c>
      <c r="MH688">
        <v>0.48</v>
      </c>
      <c r="MI688">
        <f t="shared" si="332"/>
        <v>0.48</v>
      </c>
      <c r="MT688">
        <v>777001</v>
      </c>
      <c r="MW688">
        <v>0.48</v>
      </c>
      <c r="MX688">
        <f t="shared" si="333"/>
        <v>0.48</v>
      </c>
      <c r="NI688">
        <v>777001</v>
      </c>
      <c r="NL688">
        <v>0.43</v>
      </c>
      <c r="NM688">
        <f t="shared" si="334"/>
        <v>0.43</v>
      </c>
      <c r="NX688">
        <v>777001</v>
      </c>
      <c r="OA688">
        <v>0.44</v>
      </c>
      <c r="OB688">
        <f t="shared" si="335"/>
        <v>0.44</v>
      </c>
      <c r="OM688">
        <v>777001</v>
      </c>
      <c r="OP688">
        <v>0.43</v>
      </c>
      <c r="OQ688">
        <f t="shared" si="336"/>
        <v>0.43</v>
      </c>
      <c r="PB688">
        <v>777001</v>
      </c>
      <c r="PE688">
        <v>0.46</v>
      </c>
      <c r="PF688">
        <f t="shared" si="337"/>
        <v>0.46</v>
      </c>
      <c r="PQ688">
        <v>777001</v>
      </c>
      <c r="PT688">
        <v>0.4</v>
      </c>
      <c r="PU688">
        <f t="shared" si="338"/>
        <v>0.4</v>
      </c>
      <c r="QF688">
        <v>777001</v>
      </c>
      <c r="QI688">
        <v>0.46</v>
      </c>
      <c r="QJ688">
        <f t="shared" si="339"/>
        <v>0.46</v>
      </c>
      <c r="QU688">
        <v>777001</v>
      </c>
      <c r="QX688">
        <v>0.42</v>
      </c>
      <c r="QY688">
        <f t="shared" si="340"/>
        <v>0.42</v>
      </c>
    </row>
    <row r="689" spans="12:467" x14ac:dyDescent="0.2">
      <c r="L689">
        <v>776625</v>
      </c>
      <c r="O689">
        <v>0.53</v>
      </c>
      <c r="P689">
        <f t="shared" si="310"/>
        <v>0.53</v>
      </c>
      <c r="AA689">
        <v>776625</v>
      </c>
      <c r="AD689">
        <v>0.56999999999999995</v>
      </c>
      <c r="AE689">
        <f t="shared" si="311"/>
        <v>0.56999999999999995</v>
      </c>
      <c r="AP689">
        <v>776625</v>
      </c>
      <c r="AS689">
        <v>0.41</v>
      </c>
      <c r="AT689">
        <f t="shared" si="312"/>
        <v>0.41</v>
      </c>
      <c r="BE689">
        <v>776625</v>
      </c>
      <c r="BH689">
        <v>0.53</v>
      </c>
      <c r="BI689">
        <f t="shared" si="313"/>
        <v>0.53</v>
      </c>
      <c r="BT689">
        <v>776625</v>
      </c>
      <c r="BW689">
        <v>0.46</v>
      </c>
      <c r="BX689">
        <f t="shared" si="314"/>
        <v>0.46</v>
      </c>
      <c r="CI689">
        <v>776625</v>
      </c>
      <c r="CL689">
        <v>0.55000000000000004</v>
      </c>
      <c r="CM689">
        <f t="shared" si="315"/>
        <v>0.55000000000000004</v>
      </c>
      <c r="CX689">
        <v>776625</v>
      </c>
      <c r="DA689">
        <v>0.54</v>
      </c>
      <c r="DB689">
        <f t="shared" si="316"/>
        <v>0.54</v>
      </c>
      <c r="DM689">
        <v>776625</v>
      </c>
      <c r="DP689">
        <v>0.54</v>
      </c>
      <c r="DQ689">
        <f t="shared" si="317"/>
        <v>0.54</v>
      </c>
      <c r="EB689">
        <v>776625</v>
      </c>
      <c r="EE689">
        <v>0.56000000000000005</v>
      </c>
      <c r="EF689">
        <f t="shared" si="318"/>
        <v>0.56000000000000005</v>
      </c>
      <c r="EQ689">
        <v>776625</v>
      </c>
      <c r="ET689">
        <v>0.56000000000000005</v>
      </c>
      <c r="EU689">
        <f t="shared" si="319"/>
        <v>0.56000000000000005</v>
      </c>
      <c r="FF689">
        <v>776625</v>
      </c>
      <c r="FI689">
        <v>0.54</v>
      </c>
      <c r="FJ689">
        <f t="shared" si="320"/>
        <v>0.54</v>
      </c>
      <c r="FU689">
        <v>776625</v>
      </c>
      <c r="FX689">
        <v>0.55000000000000004</v>
      </c>
      <c r="FY689">
        <f t="shared" si="321"/>
        <v>0.55000000000000004</v>
      </c>
      <c r="GJ689">
        <v>776625</v>
      </c>
      <c r="GM689">
        <v>0.51</v>
      </c>
      <c r="GN689">
        <f t="shared" si="322"/>
        <v>0.51</v>
      </c>
      <c r="GY689">
        <v>776625</v>
      </c>
      <c r="HB689">
        <v>0.52</v>
      </c>
      <c r="HC689">
        <f t="shared" si="323"/>
        <v>0.52</v>
      </c>
      <c r="HN689">
        <v>776625</v>
      </c>
      <c r="HQ689">
        <v>0.5</v>
      </c>
      <c r="HR689">
        <f t="shared" si="324"/>
        <v>0.5</v>
      </c>
      <c r="ID689">
        <v>777002</v>
      </c>
      <c r="IG689">
        <v>0.42</v>
      </c>
      <c r="IH689">
        <f t="shared" si="325"/>
        <v>0.42</v>
      </c>
      <c r="IS689">
        <v>777002</v>
      </c>
      <c r="IV689">
        <v>0.43</v>
      </c>
      <c r="IW689">
        <f t="shared" si="326"/>
        <v>0.43</v>
      </c>
      <c r="JH689">
        <v>777002</v>
      </c>
      <c r="JK689">
        <v>0.42</v>
      </c>
      <c r="JL689">
        <f t="shared" si="327"/>
        <v>0.42</v>
      </c>
      <c r="JW689">
        <v>777002</v>
      </c>
      <c r="JZ689">
        <v>0.43</v>
      </c>
      <c r="KA689">
        <f t="shared" si="328"/>
        <v>0.43</v>
      </c>
      <c r="KL689">
        <v>777002</v>
      </c>
      <c r="KO689">
        <v>0.46</v>
      </c>
      <c r="KP689">
        <f t="shared" si="329"/>
        <v>0.46</v>
      </c>
      <c r="LA689">
        <v>777002</v>
      </c>
      <c r="LD689">
        <v>0.42</v>
      </c>
      <c r="LE689">
        <f t="shared" si="330"/>
        <v>0.42</v>
      </c>
      <c r="LP689">
        <v>777002</v>
      </c>
      <c r="LS689">
        <v>0.45</v>
      </c>
      <c r="LT689">
        <f t="shared" si="331"/>
        <v>0.45</v>
      </c>
      <c r="ME689">
        <v>777002</v>
      </c>
      <c r="MH689">
        <v>0.41</v>
      </c>
      <c r="MI689">
        <f t="shared" si="332"/>
        <v>0.41</v>
      </c>
      <c r="MT689">
        <v>777002</v>
      </c>
      <c r="MW689">
        <v>0.41</v>
      </c>
      <c r="MX689">
        <f t="shared" si="333"/>
        <v>0.41</v>
      </c>
      <c r="NI689">
        <v>777002</v>
      </c>
      <c r="NL689">
        <v>0.43</v>
      </c>
      <c r="NM689">
        <f t="shared" si="334"/>
        <v>0.43</v>
      </c>
      <c r="NX689">
        <v>777002</v>
      </c>
      <c r="OA689">
        <v>0.44</v>
      </c>
      <c r="OB689">
        <f t="shared" si="335"/>
        <v>0.44</v>
      </c>
      <c r="OM689">
        <v>777002</v>
      </c>
      <c r="OP689">
        <v>0.45</v>
      </c>
      <c r="OQ689">
        <f t="shared" si="336"/>
        <v>0.45</v>
      </c>
      <c r="PB689">
        <v>777002</v>
      </c>
      <c r="PE689">
        <v>0.44</v>
      </c>
      <c r="PF689">
        <f t="shared" si="337"/>
        <v>0.44</v>
      </c>
      <c r="PQ689">
        <v>777002</v>
      </c>
      <c r="PT689">
        <v>0.45</v>
      </c>
      <c r="PU689">
        <f t="shared" si="338"/>
        <v>0.45</v>
      </c>
      <c r="QF689">
        <v>777002</v>
      </c>
      <c r="QI689">
        <v>0.43</v>
      </c>
      <c r="QJ689">
        <f t="shared" si="339"/>
        <v>0.43</v>
      </c>
      <c r="QU689">
        <v>777002</v>
      </c>
      <c r="QX689">
        <v>0.44</v>
      </c>
      <c r="QY689">
        <f t="shared" si="340"/>
        <v>0.44</v>
      </c>
    </row>
    <row r="690" spans="12:467" x14ac:dyDescent="0.2">
      <c r="L690">
        <v>776626</v>
      </c>
      <c r="O690">
        <v>0.49</v>
      </c>
      <c r="P690">
        <f t="shared" si="310"/>
        <v>0.49</v>
      </c>
      <c r="AA690">
        <v>776626</v>
      </c>
      <c r="AD690">
        <v>0.47</v>
      </c>
      <c r="AE690">
        <f t="shared" si="311"/>
        <v>0.47</v>
      </c>
      <c r="AP690">
        <v>776626</v>
      </c>
      <c r="AS690">
        <v>0.48</v>
      </c>
      <c r="AT690">
        <f t="shared" si="312"/>
        <v>0.48</v>
      </c>
      <c r="BE690">
        <v>776626</v>
      </c>
      <c r="BH690">
        <v>0.45</v>
      </c>
      <c r="BI690">
        <f t="shared" si="313"/>
        <v>0.45</v>
      </c>
      <c r="BT690">
        <v>776626</v>
      </c>
      <c r="BW690">
        <v>0.46</v>
      </c>
      <c r="BX690">
        <f t="shared" si="314"/>
        <v>0.46</v>
      </c>
      <c r="CI690">
        <v>776626</v>
      </c>
      <c r="CL690">
        <v>0.49</v>
      </c>
      <c r="CM690">
        <f t="shared" si="315"/>
        <v>0.49</v>
      </c>
      <c r="CX690">
        <v>776626</v>
      </c>
      <c r="DA690">
        <v>0.5</v>
      </c>
      <c r="DB690">
        <f t="shared" si="316"/>
        <v>0.5</v>
      </c>
      <c r="DM690">
        <v>776626</v>
      </c>
      <c r="DP690">
        <v>0.49</v>
      </c>
      <c r="DQ690">
        <f t="shared" si="317"/>
        <v>0.49</v>
      </c>
      <c r="EB690">
        <v>776626</v>
      </c>
      <c r="EE690">
        <v>0.48</v>
      </c>
      <c r="EF690">
        <f t="shared" si="318"/>
        <v>0.48</v>
      </c>
      <c r="EQ690">
        <v>776626</v>
      </c>
      <c r="ET690">
        <v>0.48</v>
      </c>
      <c r="EU690">
        <f t="shared" si="319"/>
        <v>0.48</v>
      </c>
      <c r="FF690">
        <v>776626</v>
      </c>
      <c r="FI690">
        <v>0.5</v>
      </c>
      <c r="FJ690">
        <f t="shared" si="320"/>
        <v>0.5</v>
      </c>
      <c r="FU690">
        <v>776626</v>
      </c>
      <c r="FX690">
        <v>0.51</v>
      </c>
      <c r="FY690">
        <f t="shared" si="321"/>
        <v>0.51</v>
      </c>
      <c r="GJ690">
        <v>776626</v>
      </c>
      <c r="GM690">
        <v>0.48</v>
      </c>
      <c r="GN690">
        <f t="shared" si="322"/>
        <v>0.48</v>
      </c>
      <c r="GY690">
        <v>776626</v>
      </c>
      <c r="HB690">
        <v>0.51</v>
      </c>
      <c r="HC690">
        <f t="shared" si="323"/>
        <v>0.51</v>
      </c>
      <c r="HN690">
        <v>776626</v>
      </c>
      <c r="HQ690">
        <v>0.49</v>
      </c>
      <c r="HR690">
        <f t="shared" si="324"/>
        <v>0.49</v>
      </c>
      <c r="ID690">
        <v>777010</v>
      </c>
      <c r="IG690">
        <v>0.5</v>
      </c>
      <c r="IH690">
        <f t="shared" si="325"/>
        <v>0.5</v>
      </c>
      <c r="IS690">
        <v>777010</v>
      </c>
      <c r="IV690">
        <v>0.52</v>
      </c>
      <c r="IW690">
        <f t="shared" si="326"/>
        <v>0.52</v>
      </c>
      <c r="JH690">
        <v>777010</v>
      </c>
      <c r="JK690">
        <v>0.53</v>
      </c>
      <c r="JL690">
        <f t="shared" si="327"/>
        <v>0.53</v>
      </c>
      <c r="JW690">
        <v>777010</v>
      </c>
      <c r="JZ690">
        <v>0.52</v>
      </c>
      <c r="KA690">
        <f t="shared" si="328"/>
        <v>0.52</v>
      </c>
      <c r="KL690">
        <v>777010</v>
      </c>
      <c r="KO690">
        <v>0.54</v>
      </c>
      <c r="KP690">
        <f t="shared" si="329"/>
        <v>0.54</v>
      </c>
      <c r="LA690">
        <v>777010</v>
      </c>
      <c r="LD690">
        <v>0.52</v>
      </c>
      <c r="LE690">
        <f t="shared" si="330"/>
        <v>0.52</v>
      </c>
      <c r="LP690">
        <v>777010</v>
      </c>
      <c r="LS690">
        <v>0.53</v>
      </c>
      <c r="LT690">
        <f t="shared" si="331"/>
        <v>0.53</v>
      </c>
      <c r="ME690">
        <v>777010</v>
      </c>
      <c r="MH690">
        <v>0.53</v>
      </c>
      <c r="MI690">
        <f t="shared" si="332"/>
        <v>0.53</v>
      </c>
      <c r="MT690">
        <v>777010</v>
      </c>
      <c r="MW690">
        <v>0.59</v>
      </c>
      <c r="MX690">
        <f t="shared" si="333"/>
        <v>0.59</v>
      </c>
      <c r="NI690">
        <v>777010</v>
      </c>
      <c r="NL690">
        <v>0.52</v>
      </c>
      <c r="NM690">
        <f t="shared" si="334"/>
        <v>0.52</v>
      </c>
      <c r="NX690">
        <v>777010</v>
      </c>
      <c r="OA690">
        <v>0.51</v>
      </c>
      <c r="OB690">
        <f t="shared" si="335"/>
        <v>0.51</v>
      </c>
      <c r="OM690">
        <v>777010</v>
      </c>
      <c r="OP690">
        <v>0.52</v>
      </c>
      <c r="OQ690">
        <f t="shared" si="336"/>
        <v>0.52</v>
      </c>
      <c r="PB690">
        <v>777010</v>
      </c>
      <c r="PE690">
        <v>0.54</v>
      </c>
      <c r="PF690">
        <f t="shared" si="337"/>
        <v>0.54</v>
      </c>
      <c r="PQ690">
        <v>777010</v>
      </c>
      <c r="PT690">
        <v>0.52</v>
      </c>
      <c r="PU690">
        <f t="shared" si="338"/>
        <v>0.52</v>
      </c>
      <c r="QF690">
        <v>777010</v>
      </c>
      <c r="QI690">
        <v>0.51</v>
      </c>
      <c r="QJ690">
        <f t="shared" si="339"/>
        <v>0.51</v>
      </c>
      <c r="QU690">
        <v>777010</v>
      </c>
      <c r="QX690">
        <v>0.52</v>
      </c>
      <c r="QY690">
        <f t="shared" si="340"/>
        <v>0.52</v>
      </c>
    </row>
    <row r="691" spans="12:467" x14ac:dyDescent="0.2">
      <c r="L691">
        <v>776627</v>
      </c>
      <c r="O691">
        <v>0.44</v>
      </c>
      <c r="P691">
        <f t="shared" si="310"/>
        <v>0.44</v>
      </c>
      <c r="AA691">
        <v>776627</v>
      </c>
      <c r="AD691">
        <v>0.28000000000000003</v>
      </c>
      <c r="AE691">
        <f t="shared" si="311"/>
        <v>0.28000000000000003</v>
      </c>
      <c r="AP691">
        <v>776627</v>
      </c>
      <c r="AS691">
        <v>0.36</v>
      </c>
      <c r="AT691">
        <f t="shared" si="312"/>
        <v>0.36</v>
      </c>
      <c r="BE691">
        <v>776627</v>
      </c>
      <c r="BH691">
        <v>0.37</v>
      </c>
      <c r="BI691">
        <f t="shared" si="313"/>
        <v>0.37</v>
      </c>
      <c r="BT691">
        <v>776627</v>
      </c>
      <c r="BW691">
        <v>0.38</v>
      </c>
      <c r="BX691">
        <f t="shared" si="314"/>
        <v>0.38</v>
      </c>
      <c r="CI691">
        <v>776627</v>
      </c>
      <c r="CL691">
        <v>0.42</v>
      </c>
      <c r="CM691">
        <f t="shared" si="315"/>
        <v>0.42</v>
      </c>
      <c r="CX691">
        <v>776627</v>
      </c>
      <c r="DA691">
        <v>0.47</v>
      </c>
      <c r="DB691">
        <f t="shared" si="316"/>
        <v>0.47</v>
      </c>
      <c r="DM691">
        <v>776627</v>
      </c>
      <c r="DP691">
        <v>0.46</v>
      </c>
      <c r="DQ691">
        <f t="shared" si="317"/>
        <v>0.46</v>
      </c>
      <c r="EB691">
        <v>776627</v>
      </c>
      <c r="EE691">
        <v>0.45</v>
      </c>
      <c r="EF691">
        <f t="shared" si="318"/>
        <v>0.45</v>
      </c>
      <c r="EQ691">
        <v>776627</v>
      </c>
      <c r="ET691">
        <v>0.45</v>
      </c>
      <c r="EU691">
        <f t="shared" si="319"/>
        <v>0.45</v>
      </c>
      <c r="FF691">
        <v>776627</v>
      </c>
      <c r="FI691">
        <v>0.47</v>
      </c>
      <c r="FJ691">
        <f t="shared" si="320"/>
        <v>0.47</v>
      </c>
      <c r="FU691">
        <v>776627</v>
      </c>
      <c r="FX691">
        <v>0.47</v>
      </c>
      <c r="FY691">
        <f t="shared" si="321"/>
        <v>0.47</v>
      </c>
      <c r="GJ691">
        <v>776627</v>
      </c>
      <c r="GM691">
        <v>0.46</v>
      </c>
      <c r="GN691">
        <f t="shared" si="322"/>
        <v>0.46</v>
      </c>
      <c r="GY691">
        <v>776627</v>
      </c>
      <c r="HB691">
        <v>0.49</v>
      </c>
      <c r="HC691">
        <f t="shared" si="323"/>
        <v>0.49</v>
      </c>
      <c r="HN691">
        <v>776627</v>
      </c>
      <c r="HQ691">
        <v>0.38</v>
      </c>
      <c r="HR691">
        <f t="shared" si="324"/>
        <v>0.38</v>
      </c>
      <c r="ID691">
        <v>776974</v>
      </c>
      <c r="IG691">
        <v>0.44</v>
      </c>
      <c r="IH691">
        <f t="shared" si="325"/>
        <v>0.44</v>
      </c>
      <c r="IS691">
        <v>776974</v>
      </c>
      <c r="IV691">
        <v>0.44</v>
      </c>
      <c r="IW691">
        <f t="shared" si="326"/>
        <v>0.44</v>
      </c>
      <c r="JH691">
        <v>776974</v>
      </c>
      <c r="JK691">
        <v>0.47</v>
      </c>
      <c r="JL691">
        <f t="shared" si="327"/>
        <v>0.47</v>
      </c>
      <c r="JW691">
        <v>776974</v>
      </c>
      <c r="JZ691">
        <v>0.47</v>
      </c>
      <c r="KA691">
        <f t="shared" si="328"/>
        <v>0.47</v>
      </c>
      <c r="KL691">
        <v>776974</v>
      </c>
      <c r="KO691">
        <v>0.43</v>
      </c>
      <c r="KP691">
        <f t="shared" si="329"/>
        <v>0.43</v>
      </c>
      <c r="LA691">
        <v>776974</v>
      </c>
      <c r="LD691">
        <v>0.47</v>
      </c>
      <c r="LE691">
        <f t="shared" si="330"/>
        <v>0.47</v>
      </c>
      <c r="LP691">
        <v>776974</v>
      </c>
      <c r="LS691">
        <v>0.46</v>
      </c>
      <c r="LT691">
        <f t="shared" si="331"/>
        <v>0.46</v>
      </c>
      <c r="ME691">
        <v>776974</v>
      </c>
      <c r="MH691">
        <v>0.46</v>
      </c>
      <c r="MI691">
        <f t="shared" si="332"/>
        <v>0.46</v>
      </c>
      <c r="MT691">
        <v>776974</v>
      </c>
      <c r="MW691">
        <v>0.43</v>
      </c>
      <c r="MX691">
        <f t="shared" si="333"/>
        <v>0.43</v>
      </c>
      <c r="NI691">
        <v>776974</v>
      </c>
      <c r="NL691">
        <v>0.45</v>
      </c>
      <c r="NM691">
        <f t="shared" si="334"/>
        <v>0.45</v>
      </c>
      <c r="NX691">
        <v>776974</v>
      </c>
      <c r="OA691">
        <v>0.48</v>
      </c>
      <c r="OB691">
        <f t="shared" si="335"/>
        <v>0.48</v>
      </c>
      <c r="OM691">
        <v>776974</v>
      </c>
      <c r="OP691">
        <v>0.47</v>
      </c>
      <c r="OQ691">
        <f t="shared" si="336"/>
        <v>0.47</v>
      </c>
      <c r="PB691">
        <v>776974</v>
      </c>
      <c r="PE691">
        <v>0.44</v>
      </c>
      <c r="PF691">
        <f t="shared" si="337"/>
        <v>0.44</v>
      </c>
      <c r="PQ691">
        <v>776974</v>
      </c>
      <c r="PT691">
        <v>0.47</v>
      </c>
      <c r="PU691">
        <f t="shared" si="338"/>
        <v>0.47</v>
      </c>
      <c r="QF691">
        <v>776974</v>
      </c>
      <c r="QI691">
        <v>0.44</v>
      </c>
      <c r="QJ691">
        <f t="shared" si="339"/>
        <v>0.44</v>
      </c>
      <c r="QU691">
        <v>776974</v>
      </c>
      <c r="QX691">
        <v>0.46</v>
      </c>
      <c r="QY691">
        <f t="shared" si="340"/>
        <v>0.46</v>
      </c>
    </row>
    <row r="692" spans="12:467" x14ac:dyDescent="0.2">
      <c r="L692">
        <v>776629</v>
      </c>
      <c r="O692">
        <v>0.49</v>
      </c>
      <c r="P692">
        <f t="shared" si="310"/>
        <v>0.49</v>
      </c>
      <c r="AA692">
        <v>776629</v>
      </c>
      <c r="AD692">
        <v>0.35</v>
      </c>
      <c r="AE692">
        <f t="shared" si="311"/>
        <v>0.35</v>
      </c>
      <c r="AP692">
        <v>776629</v>
      </c>
      <c r="AS692">
        <v>0.39</v>
      </c>
      <c r="AT692">
        <f t="shared" si="312"/>
        <v>0.39</v>
      </c>
      <c r="BE692">
        <v>776629</v>
      </c>
      <c r="BH692">
        <v>0.32</v>
      </c>
      <c r="BI692">
        <f t="shared" si="313"/>
        <v>0.32</v>
      </c>
      <c r="BT692">
        <v>776629</v>
      </c>
      <c r="BW692">
        <v>0.32</v>
      </c>
      <c r="BX692">
        <f t="shared" si="314"/>
        <v>0.32</v>
      </c>
      <c r="CI692">
        <v>776629</v>
      </c>
      <c r="CL692">
        <v>0.48</v>
      </c>
      <c r="CM692">
        <f t="shared" si="315"/>
        <v>0.48</v>
      </c>
      <c r="CX692">
        <v>776629</v>
      </c>
      <c r="DA692">
        <v>0.51</v>
      </c>
      <c r="DB692">
        <f t="shared" si="316"/>
        <v>0.51</v>
      </c>
      <c r="DM692">
        <v>776629</v>
      </c>
      <c r="DP692">
        <v>0.52</v>
      </c>
      <c r="DQ692">
        <f t="shared" si="317"/>
        <v>0.52</v>
      </c>
      <c r="EB692">
        <v>776629</v>
      </c>
      <c r="EE692">
        <v>0.52</v>
      </c>
      <c r="EF692">
        <f t="shared" si="318"/>
        <v>0.52</v>
      </c>
      <c r="EQ692">
        <v>776629</v>
      </c>
      <c r="ET692">
        <v>0.52</v>
      </c>
      <c r="EU692">
        <f t="shared" si="319"/>
        <v>0.52</v>
      </c>
      <c r="FF692">
        <v>776629</v>
      </c>
      <c r="FI692">
        <v>0.52</v>
      </c>
      <c r="FJ692">
        <f t="shared" si="320"/>
        <v>0.52</v>
      </c>
      <c r="FU692">
        <v>776629</v>
      </c>
      <c r="FX692">
        <v>0.49</v>
      </c>
      <c r="FY692">
        <f t="shared" si="321"/>
        <v>0.49</v>
      </c>
      <c r="GJ692">
        <v>776629</v>
      </c>
      <c r="GM692">
        <v>0.5</v>
      </c>
      <c r="GN692">
        <f t="shared" si="322"/>
        <v>0.5</v>
      </c>
      <c r="GY692">
        <v>776629</v>
      </c>
      <c r="HB692">
        <v>0.56000000000000005</v>
      </c>
      <c r="HC692">
        <f t="shared" si="323"/>
        <v>0.56000000000000005</v>
      </c>
      <c r="HN692">
        <v>776629</v>
      </c>
      <c r="HQ692">
        <v>0.43</v>
      </c>
      <c r="HR692">
        <f t="shared" si="324"/>
        <v>0.43</v>
      </c>
      <c r="ID692">
        <v>776975</v>
      </c>
      <c r="IG692">
        <v>0.52</v>
      </c>
      <c r="IH692">
        <f t="shared" si="325"/>
        <v>0.52</v>
      </c>
      <c r="IS692">
        <v>776975</v>
      </c>
      <c r="IV692">
        <v>0.54</v>
      </c>
      <c r="IW692">
        <f t="shared" si="326"/>
        <v>0.54</v>
      </c>
      <c r="JH692">
        <v>776975</v>
      </c>
      <c r="JK692">
        <v>0.52</v>
      </c>
      <c r="JL692">
        <f t="shared" si="327"/>
        <v>0.52</v>
      </c>
      <c r="JW692">
        <v>776975</v>
      </c>
      <c r="JZ692">
        <v>0.53</v>
      </c>
      <c r="KA692">
        <f t="shared" si="328"/>
        <v>0.53</v>
      </c>
      <c r="KL692">
        <v>776975</v>
      </c>
      <c r="KO692">
        <v>0.51</v>
      </c>
      <c r="KP692">
        <f t="shared" si="329"/>
        <v>0.51</v>
      </c>
      <c r="LA692">
        <v>776975</v>
      </c>
      <c r="LD692">
        <v>0.51</v>
      </c>
      <c r="LE692">
        <f t="shared" si="330"/>
        <v>0.51</v>
      </c>
      <c r="LP692">
        <v>776975</v>
      </c>
      <c r="LS692">
        <v>0.55000000000000004</v>
      </c>
      <c r="LT692">
        <f t="shared" si="331"/>
        <v>0.55000000000000004</v>
      </c>
      <c r="ME692">
        <v>776975</v>
      </c>
      <c r="MH692">
        <v>0.55000000000000004</v>
      </c>
      <c r="MI692">
        <f t="shared" si="332"/>
        <v>0.55000000000000004</v>
      </c>
      <c r="MT692">
        <v>776975</v>
      </c>
      <c r="MW692">
        <v>0.5</v>
      </c>
      <c r="MX692">
        <f t="shared" si="333"/>
        <v>0.5</v>
      </c>
      <c r="NI692">
        <v>776975</v>
      </c>
      <c r="NL692">
        <v>0.54</v>
      </c>
      <c r="NM692">
        <f t="shared" si="334"/>
        <v>0.54</v>
      </c>
      <c r="NX692">
        <v>776975</v>
      </c>
      <c r="OA692">
        <v>0.55000000000000004</v>
      </c>
      <c r="OB692">
        <f t="shared" si="335"/>
        <v>0.55000000000000004</v>
      </c>
      <c r="OM692">
        <v>776975</v>
      </c>
      <c r="OP692">
        <v>0.53</v>
      </c>
      <c r="OQ692">
        <f t="shared" si="336"/>
        <v>0.53</v>
      </c>
      <c r="PB692">
        <v>776975</v>
      </c>
      <c r="PE692">
        <v>0.54</v>
      </c>
      <c r="PF692">
        <f t="shared" si="337"/>
        <v>0.54</v>
      </c>
      <c r="PQ692">
        <v>776975</v>
      </c>
      <c r="PT692">
        <v>0.56000000000000005</v>
      </c>
      <c r="PU692">
        <f t="shared" si="338"/>
        <v>0.56000000000000005</v>
      </c>
      <c r="QF692">
        <v>776975</v>
      </c>
      <c r="QI692">
        <v>0.54</v>
      </c>
      <c r="QJ692">
        <f t="shared" si="339"/>
        <v>0.54</v>
      </c>
      <c r="QU692">
        <v>776975</v>
      </c>
      <c r="QX692">
        <v>0.53</v>
      </c>
      <c r="QY692">
        <f t="shared" si="340"/>
        <v>0.53</v>
      </c>
    </row>
    <row r="693" spans="12:467" x14ac:dyDescent="0.2">
      <c r="L693">
        <v>776630</v>
      </c>
      <c r="O693">
        <v>0.41</v>
      </c>
      <c r="P693">
        <f t="shared" si="310"/>
        <v>0.41</v>
      </c>
      <c r="AA693">
        <v>776630</v>
      </c>
      <c r="AD693">
        <v>0.37</v>
      </c>
      <c r="AE693">
        <f t="shared" si="311"/>
        <v>0.37</v>
      </c>
      <c r="AP693">
        <v>776630</v>
      </c>
      <c r="AS693">
        <v>0.27</v>
      </c>
      <c r="AT693">
        <f t="shared" si="312"/>
        <v>0.27</v>
      </c>
      <c r="BE693">
        <v>776630</v>
      </c>
      <c r="BH693">
        <v>0.38</v>
      </c>
      <c r="BI693">
        <f t="shared" si="313"/>
        <v>0.38</v>
      </c>
      <c r="BT693">
        <v>776630</v>
      </c>
      <c r="BW693">
        <v>0.26</v>
      </c>
      <c r="BX693">
        <f t="shared" si="314"/>
        <v>0.26</v>
      </c>
      <c r="CI693">
        <v>776630</v>
      </c>
      <c r="CL693">
        <v>0.39</v>
      </c>
      <c r="CM693">
        <f t="shared" si="315"/>
        <v>0.39</v>
      </c>
      <c r="CX693">
        <v>776630</v>
      </c>
      <c r="DA693">
        <v>0.41</v>
      </c>
      <c r="DB693">
        <f t="shared" si="316"/>
        <v>0.41</v>
      </c>
      <c r="DM693">
        <v>776630</v>
      </c>
      <c r="DP693">
        <v>0.41</v>
      </c>
      <c r="DQ693">
        <f t="shared" si="317"/>
        <v>0.41</v>
      </c>
      <c r="EB693">
        <v>776630</v>
      </c>
      <c r="EE693">
        <v>0.4</v>
      </c>
      <c r="EF693">
        <f t="shared" si="318"/>
        <v>0.4</v>
      </c>
      <c r="EQ693">
        <v>776630</v>
      </c>
      <c r="ET693">
        <v>0.4</v>
      </c>
      <c r="EU693">
        <f t="shared" si="319"/>
        <v>0.4</v>
      </c>
      <c r="FF693">
        <v>776630</v>
      </c>
      <c r="FI693">
        <v>0.4</v>
      </c>
      <c r="FJ693">
        <f t="shared" si="320"/>
        <v>0.4</v>
      </c>
      <c r="FU693">
        <v>776630</v>
      </c>
      <c r="FX693">
        <v>0.43</v>
      </c>
      <c r="FY693">
        <f t="shared" si="321"/>
        <v>0.43</v>
      </c>
      <c r="GJ693">
        <v>776630</v>
      </c>
      <c r="GM693">
        <v>0.39</v>
      </c>
      <c r="GN693">
        <f t="shared" si="322"/>
        <v>0.39</v>
      </c>
      <c r="GY693">
        <v>776630</v>
      </c>
      <c r="HB693">
        <v>0.41</v>
      </c>
      <c r="HC693">
        <f t="shared" si="323"/>
        <v>0.41</v>
      </c>
      <c r="HN693">
        <v>776630</v>
      </c>
      <c r="HQ693">
        <v>0.37</v>
      </c>
      <c r="HR693">
        <f t="shared" si="324"/>
        <v>0.37</v>
      </c>
      <c r="ID693">
        <v>776976</v>
      </c>
      <c r="IG693">
        <v>0.56999999999999995</v>
      </c>
      <c r="IH693">
        <f t="shared" si="325"/>
        <v>0.56999999999999995</v>
      </c>
      <c r="IS693">
        <v>776976</v>
      </c>
      <c r="IV693">
        <v>0.55000000000000004</v>
      </c>
      <c r="IW693">
        <f t="shared" si="326"/>
        <v>0.55000000000000004</v>
      </c>
      <c r="JH693">
        <v>776976</v>
      </c>
      <c r="JK693">
        <v>0.56000000000000005</v>
      </c>
      <c r="JL693">
        <f t="shared" si="327"/>
        <v>0.56000000000000005</v>
      </c>
      <c r="JW693">
        <v>776976</v>
      </c>
      <c r="JZ693">
        <v>0.56000000000000005</v>
      </c>
      <c r="KA693">
        <f t="shared" si="328"/>
        <v>0.56000000000000005</v>
      </c>
      <c r="KL693">
        <v>776976</v>
      </c>
      <c r="KO693">
        <v>0.54</v>
      </c>
      <c r="KP693">
        <f t="shared" si="329"/>
        <v>0.54</v>
      </c>
      <c r="LA693">
        <v>776976</v>
      </c>
      <c r="LD693">
        <v>0.54</v>
      </c>
      <c r="LE693">
        <f t="shared" si="330"/>
        <v>0.54</v>
      </c>
      <c r="LP693">
        <v>776976</v>
      </c>
      <c r="LS693">
        <v>0.56000000000000005</v>
      </c>
      <c r="LT693">
        <f t="shared" si="331"/>
        <v>0.56000000000000005</v>
      </c>
      <c r="ME693">
        <v>776976</v>
      </c>
      <c r="MH693">
        <v>0.52</v>
      </c>
      <c r="MI693">
        <f t="shared" si="332"/>
        <v>0.52</v>
      </c>
      <c r="MT693">
        <v>776976</v>
      </c>
      <c r="MW693">
        <v>0.56999999999999995</v>
      </c>
      <c r="MX693">
        <f t="shared" si="333"/>
        <v>0.56999999999999995</v>
      </c>
      <c r="NI693">
        <v>776976</v>
      </c>
      <c r="NL693">
        <v>0.54</v>
      </c>
      <c r="NM693">
        <f t="shared" si="334"/>
        <v>0.54</v>
      </c>
      <c r="NX693">
        <v>776976</v>
      </c>
      <c r="OA693">
        <v>0.54</v>
      </c>
      <c r="OB693">
        <f t="shared" si="335"/>
        <v>0.54</v>
      </c>
      <c r="OM693">
        <v>776976</v>
      </c>
      <c r="OP693">
        <v>0.56000000000000005</v>
      </c>
      <c r="OQ693">
        <f t="shared" si="336"/>
        <v>0.56000000000000005</v>
      </c>
      <c r="PB693">
        <v>776976</v>
      </c>
      <c r="PE693">
        <v>0.54</v>
      </c>
      <c r="PF693">
        <f t="shared" si="337"/>
        <v>0.54</v>
      </c>
      <c r="PQ693">
        <v>776976</v>
      </c>
      <c r="PT693">
        <v>0.56000000000000005</v>
      </c>
      <c r="PU693">
        <f t="shared" si="338"/>
        <v>0.56000000000000005</v>
      </c>
      <c r="QF693">
        <v>776976</v>
      </c>
      <c r="QI693">
        <v>0.56000000000000005</v>
      </c>
      <c r="QJ693">
        <f t="shared" si="339"/>
        <v>0.56000000000000005</v>
      </c>
      <c r="QU693">
        <v>776976</v>
      </c>
      <c r="QX693">
        <v>0.54</v>
      </c>
      <c r="QY693">
        <f t="shared" si="340"/>
        <v>0.54</v>
      </c>
    </row>
    <row r="694" spans="12:467" x14ac:dyDescent="0.2">
      <c r="L694">
        <v>776603</v>
      </c>
      <c r="O694">
        <v>0.48</v>
      </c>
      <c r="P694">
        <f t="shared" si="310"/>
        <v>0.48</v>
      </c>
      <c r="AA694">
        <v>776603</v>
      </c>
      <c r="AD694">
        <v>0.5</v>
      </c>
      <c r="AE694">
        <f t="shared" si="311"/>
        <v>0.5</v>
      </c>
      <c r="AP694">
        <v>776603</v>
      </c>
      <c r="AS694">
        <v>0.31</v>
      </c>
      <c r="AT694">
        <f t="shared" si="312"/>
        <v>0.31</v>
      </c>
      <c r="BE694">
        <v>776603</v>
      </c>
      <c r="BH694">
        <v>0.31</v>
      </c>
      <c r="BI694">
        <f t="shared" si="313"/>
        <v>0.31</v>
      </c>
      <c r="BT694">
        <v>776603</v>
      </c>
      <c r="BW694">
        <v>0.46</v>
      </c>
      <c r="BX694">
        <f t="shared" si="314"/>
        <v>0.46</v>
      </c>
      <c r="CI694">
        <v>776603</v>
      </c>
      <c r="CL694">
        <v>0.49</v>
      </c>
      <c r="CM694">
        <f t="shared" si="315"/>
        <v>0.49</v>
      </c>
      <c r="CX694">
        <v>776603</v>
      </c>
      <c r="DA694">
        <v>0.47</v>
      </c>
      <c r="DB694">
        <f t="shared" si="316"/>
        <v>0.47</v>
      </c>
      <c r="DM694">
        <v>776603</v>
      </c>
      <c r="DP694">
        <v>0.46</v>
      </c>
      <c r="DQ694">
        <f t="shared" si="317"/>
        <v>0.46</v>
      </c>
      <c r="EB694">
        <v>776603</v>
      </c>
      <c r="EE694">
        <v>0.47</v>
      </c>
      <c r="EF694">
        <f t="shared" si="318"/>
        <v>0.47</v>
      </c>
      <c r="EQ694">
        <v>776603</v>
      </c>
      <c r="ET694">
        <v>0.47</v>
      </c>
      <c r="EU694">
        <f t="shared" si="319"/>
        <v>0.47</v>
      </c>
      <c r="FF694">
        <v>776603</v>
      </c>
      <c r="FI694">
        <v>0.5</v>
      </c>
      <c r="FJ694">
        <f t="shared" si="320"/>
        <v>0.5</v>
      </c>
      <c r="FU694">
        <v>776603</v>
      </c>
      <c r="FX694">
        <v>0.49</v>
      </c>
      <c r="FY694">
        <f t="shared" si="321"/>
        <v>0.49</v>
      </c>
      <c r="GJ694">
        <v>776603</v>
      </c>
      <c r="GM694">
        <v>0.47</v>
      </c>
      <c r="GN694">
        <f t="shared" si="322"/>
        <v>0.47</v>
      </c>
      <c r="GY694">
        <v>776603</v>
      </c>
      <c r="HB694">
        <v>0.46</v>
      </c>
      <c r="HC694">
        <f t="shared" si="323"/>
        <v>0.46</v>
      </c>
      <c r="HN694">
        <v>776603</v>
      </c>
      <c r="HQ694">
        <v>0.43</v>
      </c>
      <c r="HR694">
        <f t="shared" si="324"/>
        <v>0.43</v>
      </c>
      <c r="ID694">
        <v>776978</v>
      </c>
      <c r="IG694">
        <v>0.55000000000000004</v>
      </c>
      <c r="IH694">
        <f t="shared" si="325"/>
        <v>0.55000000000000004</v>
      </c>
      <c r="IS694">
        <v>776978</v>
      </c>
      <c r="IV694">
        <v>0.55000000000000004</v>
      </c>
      <c r="IW694">
        <f t="shared" si="326"/>
        <v>0.55000000000000004</v>
      </c>
      <c r="JH694">
        <v>776978</v>
      </c>
      <c r="JK694">
        <v>0.56000000000000005</v>
      </c>
      <c r="JL694">
        <f t="shared" si="327"/>
        <v>0.56000000000000005</v>
      </c>
      <c r="JW694">
        <v>776978</v>
      </c>
      <c r="JZ694">
        <v>0.57999999999999996</v>
      </c>
      <c r="KA694">
        <f t="shared" si="328"/>
        <v>0.57999999999999996</v>
      </c>
      <c r="KL694">
        <v>776978</v>
      </c>
      <c r="KO694">
        <v>0.54</v>
      </c>
      <c r="KP694">
        <f t="shared" si="329"/>
        <v>0.54</v>
      </c>
      <c r="LA694">
        <v>776978</v>
      </c>
      <c r="LD694">
        <v>0.54</v>
      </c>
      <c r="LE694">
        <f t="shared" si="330"/>
        <v>0.54</v>
      </c>
      <c r="LP694">
        <v>776978</v>
      </c>
      <c r="LS694">
        <v>0.55000000000000004</v>
      </c>
      <c r="LT694">
        <f t="shared" si="331"/>
        <v>0.55000000000000004</v>
      </c>
      <c r="ME694">
        <v>776978</v>
      </c>
      <c r="MH694">
        <v>0.5</v>
      </c>
      <c r="MI694">
        <f t="shared" si="332"/>
        <v>0.5</v>
      </c>
      <c r="MT694">
        <v>776978</v>
      </c>
      <c r="MW694">
        <v>0.54</v>
      </c>
      <c r="MX694">
        <f t="shared" si="333"/>
        <v>0.54</v>
      </c>
      <c r="NI694">
        <v>776978</v>
      </c>
      <c r="NL694">
        <v>0.55000000000000004</v>
      </c>
      <c r="NM694">
        <f t="shared" si="334"/>
        <v>0.55000000000000004</v>
      </c>
      <c r="NX694">
        <v>776978</v>
      </c>
      <c r="OA694">
        <v>0.56999999999999995</v>
      </c>
      <c r="OB694">
        <f t="shared" si="335"/>
        <v>0.56999999999999995</v>
      </c>
      <c r="OM694">
        <v>776978</v>
      </c>
      <c r="OP694">
        <v>0.55000000000000004</v>
      </c>
      <c r="OQ694">
        <f t="shared" si="336"/>
        <v>0.55000000000000004</v>
      </c>
      <c r="PB694">
        <v>776978</v>
      </c>
      <c r="PE694">
        <v>0.56999999999999995</v>
      </c>
      <c r="PF694">
        <f t="shared" si="337"/>
        <v>0.56999999999999995</v>
      </c>
      <c r="PQ694">
        <v>776978</v>
      </c>
      <c r="PT694">
        <v>0.56999999999999995</v>
      </c>
      <c r="PU694">
        <f t="shared" si="338"/>
        <v>0.56999999999999995</v>
      </c>
      <c r="QF694">
        <v>776978</v>
      </c>
      <c r="QI694">
        <v>0.53</v>
      </c>
      <c r="QJ694">
        <f t="shared" si="339"/>
        <v>0.53</v>
      </c>
      <c r="QU694">
        <v>776978</v>
      </c>
      <c r="QX694">
        <v>0.56999999999999995</v>
      </c>
      <c r="QY694">
        <f t="shared" si="340"/>
        <v>0.56999999999999995</v>
      </c>
    </row>
    <row r="695" spans="12:467" x14ac:dyDescent="0.2">
      <c r="L695">
        <v>776605</v>
      </c>
      <c r="O695">
        <v>0.42</v>
      </c>
      <c r="P695">
        <f t="shared" si="310"/>
        <v>0.42</v>
      </c>
      <c r="AA695">
        <v>776605</v>
      </c>
      <c r="AD695">
        <v>0.57999999999999996</v>
      </c>
      <c r="AE695">
        <f t="shared" si="311"/>
        <v>0.57999999999999996</v>
      </c>
      <c r="AP695">
        <v>776605</v>
      </c>
      <c r="AS695">
        <v>0.43</v>
      </c>
      <c r="AT695">
        <f t="shared" si="312"/>
        <v>0.43</v>
      </c>
      <c r="BE695">
        <v>776605</v>
      </c>
      <c r="BH695">
        <v>0.43</v>
      </c>
      <c r="BI695">
        <f t="shared" si="313"/>
        <v>0.43</v>
      </c>
      <c r="BT695">
        <v>776605</v>
      </c>
      <c r="BW695">
        <v>0.51</v>
      </c>
      <c r="BX695">
        <f t="shared" si="314"/>
        <v>0.51</v>
      </c>
      <c r="CI695">
        <v>776605</v>
      </c>
      <c r="CL695">
        <v>0.42</v>
      </c>
      <c r="CM695">
        <f t="shared" si="315"/>
        <v>0.42</v>
      </c>
      <c r="CX695">
        <v>776605</v>
      </c>
      <c r="DA695">
        <v>0.41</v>
      </c>
      <c r="DB695">
        <f t="shared" si="316"/>
        <v>0.41</v>
      </c>
      <c r="DM695">
        <v>776605</v>
      </c>
      <c r="DP695">
        <v>0.41</v>
      </c>
      <c r="DQ695">
        <f t="shared" si="317"/>
        <v>0.41</v>
      </c>
      <c r="EB695">
        <v>776605</v>
      </c>
      <c r="EE695">
        <v>0.42</v>
      </c>
      <c r="EF695">
        <f t="shared" si="318"/>
        <v>0.42</v>
      </c>
      <c r="EQ695">
        <v>776605</v>
      </c>
      <c r="ET695">
        <v>0.42</v>
      </c>
      <c r="EU695">
        <f t="shared" si="319"/>
        <v>0.42</v>
      </c>
      <c r="FF695">
        <v>776605</v>
      </c>
      <c r="FI695">
        <v>0.42</v>
      </c>
      <c r="FJ695">
        <f t="shared" si="320"/>
        <v>0.42</v>
      </c>
      <c r="FU695">
        <v>776605</v>
      </c>
      <c r="FX695">
        <v>0.42</v>
      </c>
      <c r="FY695">
        <f t="shared" si="321"/>
        <v>0.42</v>
      </c>
      <c r="GJ695">
        <v>776605</v>
      </c>
      <c r="GM695">
        <v>0.4</v>
      </c>
      <c r="GN695">
        <f t="shared" si="322"/>
        <v>0.4</v>
      </c>
      <c r="GY695">
        <v>776605</v>
      </c>
      <c r="HB695">
        <v>0.39</v>
      </c>
      <c r="HC695">
        <f t="shared" si="323"/>
        <v>0.39</v>
      </c>
      <c r="HN695">
        <v>776605</v>
      </c>
      <c r="HQ695">
        <v>0.41</v>
      </c>
      <c r="HR695">
        <f t="shared" si="324"/>
        <v>0.41</v>
      </c>
      <c r="ID695">
        <v>776980</v>
      </c>
      <c r="IG695">
        <v>0.49</v>
      </c>
      <c r="IH695">
        <f t="shared" si="325"/>
        <v>0.49</v>
      </c>
      <c r="IS695">
        <v>776980</v>
      </c>
      <c r="IV695">
        <v>0.49</v>
      </c>
      <c r="IW695">
        <f t="shared" si="326"/>
        <v>0.49</v>
      </c>
      <c r="JH695">
        <v>776980</v>
      </c>
      <c r="JK695">
        <v>0.53</v>
      </c>
      <c r="JL695">
        <f t="shared" si="327"/>
        <v>0.53</v>
      </c>
      <c r="JW695">
        <v>776980</v>
      </c>
      <c r="JZ695">
        <v>0.53</v>
      </c>
      <c r="KA695">
        <f t="shared" si="328"/>
        <v>0.53</v>
      </c>
      <c r="KL695">
        <v>776980</v>
      </c>
      <c r="KO695">
        <v>0.51</v>
      </c>
      <c r="KP695">
        <f t="shared" si="329"/>
        <v>0.51</v>
      </c>
      <c r="LA695">
        <v>776980</v>
      </c>
      <c r="LD695">
        <v>0.53</v>
      </c>
      <c r="LE695">
        <f t="shared" si="330"/>
        <v>0.53</v>
      </c>
      <c r="LP695">
        <v>776980</v>
      </c>
      <c r="LS695">
        <v>0.5</v>
      </c>
      <c r="LT695">
        <f t="shared" si="331"/>
        <v>0.5</v>
      </c>
      <c r="ME695">
        <v>776980</v>
      </c>
      <c r="MH695">
        <v>0.5</v>
      </c>
      <c r="MI695">
        <f t="shared" si="332"/>
        <v>0.5</v>
      </c>
      <c r="MT695">
        <v>776980</v>
      </c>
      <c r="MW695">
        <v>0.55000000000000004</v>
      </c>
      <c r="MX695">
        <f t="shared" si="333"/>
        <v>0.55000000000000004</v>
      </c>
      <c r="NI695">
        <v>776980</v>
      </c>
      <c r="NL695">
        <v>0.5</v>
      </c>
      <c r="NM695">
        <f t="shared" si="334"/>
        <v>0.5</v>
      </c>
      <c r="NX695">
        <v>776980</v>
      </c>
      <c r="OA695">
        <v>0.53</v>
      </c>
      <c r="OB695">
        <f t="shared" si="335"/>
        <v>0.53</v>
      </c>
      <c r="OM695">
        <v>776980</v>
      </c>
      <c r="OP695">
        <v>0.51</v>
      </c>
      <c r="OQ695">
        <f t="shared" si="336"/>
        <v>0.51</v>
      </c>
      <c r="PB695">
        <v>776980</v>
      </c>
      <c r="PE695">
        <v>0.5</v>
      </c>
      <c r="PF695">
        <f t="shared" si="337"/>
        <v>0.5</v>
      </c>
      <c r="PQ695">
        <v>776980</v>
      </c>
      <c r="PT695">
        <v>0.51</v>
      </c>
      <c r="PU695">
        <f t="shared" si="338"/>
        <v>0.51</v>
      </c>
      <c r="QF695">
        <v>776980</v>
      </c>
      <c r="QI695">
        <v>0.54</v>
      </c>
      <c r="QJ695">
        <f t="shared" si="339"/>
        <v>0.54</v>
      </c>
      <c r="QU695">
        <v>776980</v>
      </c>
      <c r="QX695">
        <v>0.5</v>
      </c>
      <c r="QY695">
        <f t="shared" si="340"/>
        <v>0.5</v>
      </c>
    </row>
    <row r="696" spans="12:467" x14ac:dyDescent="0.2">
      <c r="L696">
        <v>776606</v>
      </c>
      <c r="O696">
        <v>0.55000000000000004</v>
      </c>
      <c r="P696">
        <f t="shared" si="310"/>
        <v>0.55000000000000004</v>
      </c>
      <c r="AA696">
        <v>776606</v>
      </c>
      <c r="AD696">
        <v>0.71</v>
      </c>
      <c r="AE696">
        <f t="shared" si="311"/>
        <v>0.71</v>
      </c>
      <c r="AP696">
        <v>776606</v>
      </c>
      <c r="AS696">
        <v>0.86</v>
      </c>
      <c r="AT696">
        <f t="shared" si="312"/>
        <v>0.86</v>
      </c>
      <c r="BE696">
        <v>776606</v>
      </c>
      <c r="BH696">
        <v>0.61</v>
      </c>
      <c r="BI696">
        <f t="shared" si="313"/>
        <v>0.61</v>
      </c>
      <c r="BT696">
        <v>776606</v>
      </c>
      <c r="BW696">
        <v>0.55000000000000004</v>
      </c>
      <c r="BX696">
        <f t="shared" si="314"/>
        <v>0.55000000000000004</v>
      </c>
      <c r="CI696">
        <v>776606</v>
      </c>
      <c r="CL696">
        <v>0.54</v>
      </c>
      <c r="CM696">
        <f t="shared" si="315"/>
        <v>0.54</v>
      </c>
      <c r="CX696">
        <v>776606</v>
      </c>
      <c r="DA696">
        <v>0.56999999999999995</v>
      </c>
      <c r="DB696">
        <f t="shared" si="316"/>
        <v>0.56999999999999995</v>
      </c>
      <c r="DM696">
        <v>776606</v>
      </c>
      <c r="DP696">
        <v>0.55000000000000004</v>
      </c>
      <c r="DQ696">
        <f t="shared" si="317"/>
        <v>0.55000000000000004</v>
      </c>
      <c r="EB696">
        <v>776606</v>
      </c>
      <c r="EE696">
        <v>0.59</v>
      </c>
      <c r="EF696">
        <f t="shared" si="318"/>
        <v>0.59</v>
      </c>
      <c r="EQ696">
        <v>776606</v>
      </c>
      <c r="ET696">
        <v>0.59</v>
      </c>
      <c r="EU696">
        <f t="shared" si="319"/>
        <v>0.59</v>
      </c>
      <c r="FF696">
        <v>776606</v>
      </c>
      <c r="FI696">
        <v>0.57999999999999996</v>
      </c>
      <c r="FJ696">
        <f t="shared" si="320"/>
        <v>0.57999999999999996</v>
      </c>
      <c r="FU696">
        <v>776606</v>
      </c>
      <c r="FX696">
        <v>0.57999999999999996</v>
      </c>
      <c r="FY696">
        <f t="shared" si="321"/>
        <v>0.57999999999999996</v>
      </c>
      <c r="GJ696">
        <v>776606</v>
      </c>
      <c r="GM696">
        <v>0.55000000000000004</v>
      </c>
      <c r="GN696">
        <f t="shared" si="322"/>
        <v>0.55000000000000004</v>
      </c>
      <c r="GY696">
        <v>776606</v>
      </c>
      <c r="HB696">
        <v>0.59</v>
      </c>
      <c r="HC696">
        <f t="shared" si="323"/>
        <v>0.59</v>
      </c>
      <c r="HN696">
        <v>776606</v>
      </c>
      <c r="HQ696">
        <v>0.55000000000000004</v>
      </c>
      <c r="HR696">
        <f t="shared" si="324"/>
        <v>0.55000000000000004</v>
      </c>
      <c r="ID696">
        <v>776981</v>
      </c>
      <c r="IG696">
        <v>0.52</v>
      </c>
      <c r="IH696">
        <f t="shared" si="325"/>
        <v>0.52</v>
      </c>
      <c r="IS696">
        <v>776981</v>
      </c>
      <c r="IV696">
        <v>0.53</v>
      </c>
      <c r="IW696">
        <f t="shared" si="326"/>
        <v>0.53</v>
      </c>
      <c r="JH696">
        <v>776981</v>
      </c>
      <c r="JK696">
        <v>0.54</v>
      </c>
      <c r="JL696">
        <f t="shared" si="327"/>
        <v>0.54</v>
      </c>
      <c r="JW696">
        <v>776981</v>
      </c>
      <c r="JZ696">
        <v>0.53</v>
      </c>
      <c r="KA696">
        <f t="shared" si="328"/>
        <v>0.53</v>
      </c>
      <c r="KL696">
        <v>776981</v>
      </c>
      <c r="KO696">
        <v>0.5</v>
      </c>
      <c r="KP696">
        <f t="shared" si="329"/>
        <v>0.5</v>
      </c>
      <c r="LA696">
        <v>776981</v>
      </c>
      <c r="LD696">
        <v>0.52</v>
      </c>
      <c r="LE696">
        <f t="shared" si="330"/>
        <v>0.52</v>
      </c>
      <c r="LP696">
        <v>776981</v>
      </c>
      <c r="LS696">
        <v>0.53</v>
      </c>
      <c r="LT696">
        <f t="shared" si="331"/>
        <v>0.53</v>
      </c>
      <c r="ME696">
        <v>776981</v>
      </c>
      <c r="MH696">
        <v>0.51</v>
      </c>
      <c r="MI696">
        <f t="shared" si="332"/>
        <v>0.51</v>
      </c>
      <c r="MT696">
        <v>776981</v>
      </c>
      <c r="MW696">
        <v>0.61</v>
      </c>
      <c r="MX696">
        <f t="shared" si="333"/>
        <v>0.61</v>
      </c>
      <c r="NI696">
        <v>776981</v>
      </c>
      <c r="NL696">
        <v>0.52</v>
      </c>
      <c r="NM696">
        <f t="shared" si="334"/>
        <v>0.52</v>
      </c>
      <c r="NX696">
        <v>776981</v>
      </c>
      <c r="OA696">
        <v>0.51</v>
      </c>
      <c r="OB696">
        <f t="shared" si="335"/>
        <v>0.51</v>
      </c>
      <c r="OM696">
        <v>776981</v>
      </c>
      <c r="OP696">
        <v>0.54</v>
      </c>
      <c r="OQ696">
        <f t="shared" si="336"/>
        <v>0.54</v>
      </c>
      <c r="PB696">
        <v>776981</v>
      </c>
      <c r="PE696">
        <v>0.51</v>
      </c>
      <c r="PF696">
        <f t="shared" si="337"/>
        <v>0.51</v>
      </c>
      <c r="PQ696">
        <v>776981</v>
      </c>
      <c r="PT696">
        <v>0.55000000000000004</v>
      </c>
      <c r="PU696">
        <f t="shared" si="338"/>
        <v>0.55000000000000004</v>
      </c>
      <c r="QF696">
        <v>776981</v>
      </c>
      <c r="QI696">
        <v>0.55000000000000004</v>
      </c>
      <c r="QJ696">
        <f t="shared" si="339"/>
        <v>0.55000000000000004</v>
      </c>
      <c r="QU696">
        <v>776981</v>
      </c>
      <c r="QX696">
        <v>0.53</v>
      </c>
      <c r="QY696">
        <f t="shared" si="340"/>
        <v>0.53</v>
      </c>
    </row>
    <row r="697" spans="12:467" x14ac:dyDescent="0.2">
      <c r="L697">
        <v>776607</v>
      </c>
      <c r="O697">
        <v>0.48</v>
      </c>
      <c r="P697">
        <f t="shared" si="310"/>
        <v>0.48</v>
      </c>
      <c r="AA697">
        <v>776607</v>
      </c>
      <c r="AD697">
        <v>0.51</v>
      </c>
      <c r="AE697">
        <f t="shared" si="311"/>
        <v>0.51</v>
      </c>
      <c r="AP697">
        <v>776607</v>
      </c>
      <c r="AS697">
        <v>0.4</v>
      </c>
      <c r="AT697">
        <f t="shared" si="312"/>
        <v>0.4</v>
      </c>
      <c r="BE697">
        <v>776607</v>
      </c>
      <c r="BH697">
        <v>0.4</v>
      </c>
      <c r="BI697">
        <f t="shared" si="313"/>
        <v>0.4</v>
      </c>
      <c r="BT697">
        <v>776607</v>
      </c>
      <c r="BW697">
        <v>0.45</v>
      </c>
      <c r="BX697">
        <f t="shared" si="314"/>
        <v>0.45</v>
      </c>
      <c r="CI697">
        <v>776607</v>
      </c>
      <c r="CL697">
        <v>0.47</v>
      </c>
      <c r="CM697">
        <f t="shared" si="315"/>
        <v>0.47</v>
      </c>
      <c r="CX697">
        <v>776607</v>
      </c>
      <c r="DA697">
        <v>0.48</v>
      </c>
      <c r="DB697">
        <f t="shared" si="316"/>
        <v>0.48</v>
      </c>
      <c r="DM697">
        <v>776607</v>
      </c>
      <c r="DP697">
        <v>0.49</v>
      </c>
      <c r="DQ697">
        <f t="shared" si="317"/>
        <v>0.49</v>
      </c>
      <c r="EB697">
        <v>776607</v>
      </c>
      <c r="EE697">
        <v>0.46</v>
      </c>
      <c r="EF697">
        <f t="shared" si="318"/>
        <v>0.46</v>
      </c>
      <c r="EQ697">
        <v>776607</v>
      </c>
      <c r="ET697">
        <v>0.46</v>
      </c>
      <c r="EU697">
        <f t="shared" si="319"/>
        <v>0.46</v>
      </c>
      <c r="FF697">
        <v>776607</v>
      </c>
      <c r="FI697">
        <v>0.48</v>
      </c>
      <c r="FJ697">
        <f t="shared" si="320"/>
        <v>0.48</v>
      </c>
      <c r="FU697">
        <v>776607</v>
      </c>
      <c r="FX697">
        <v>0.49</v>
      </c>
      <c r="FY697">
        <f t="shared" si="321"/>
        <v>0.49</v>
      </c>
      <c r="GJ697">
        <v>776607</v>
      </c>
      <c r="GM697">
        <v>0.48</v>
      </c>
      <c r="GN697">
        <f t="shared" si="322"/>
        <v>0.48</v>
      </c>
      <c r="GY697">
        <v>776607</v>
      </c>
      <c r="HB697">
        <v>0.52</v>
      </c>
      <c r="HC697">
        <f t="shared" si="323"/>
        <v>0.52</v>
      </c>
      <c r="HN697">
        <v>776607</v>
      </c>
      <c r="HQ697">
        <v>0.36</v>
      </c>
      <c r="HR697">
        <f t="shared" si="324"/>
        <v>0.36</v>
      </c>
      <c r="ID697">
        <v>776982</v>
      </c>
      <c r="IG697">
        <v>0.5</v>
      </c>
      <c r="IH697">
        <f t="shared" si="325"/>
        <v>0.5</v>
      </c>
      <c r="IS697">
        <v>776982</v>
      </c>
      <c r="IV697">
        <v>0.51</v>
      </c>
      <c r="IW697">
        <f t="shared" si="326"/>
        <v>0.51</v>
      </c>
      <c r="JH697">
        <v>776982</v>
      </c>
      <c r="JK697">
        <v>0.56000000000000005</v>
      </c>
      <c r="JL697">
        <f t="shared" si="327"/>
        <v>0.56000000000000005</v>
      </c>
      <c r="JW697">
        <v>776982</v>
      </c>
      <c r="JZ697">
        <v>0.53</v>
      </c>
      <c r="KA697">
        <f t="shared" si="328"/>
        <v>0.53</v>
      </c>
      <c r="KL697">
        <v>776982</v>
      </c>
      <c r="KO697">
        <v>0.49</v>
      </c>
      <c r="KP697">
        <f t="shared" si="329"/>
        <v>0.49</v>
      </c>
      <c r="LA697">
        <v>776982</v>
      </c>
      <c r="LD697">
        <v>0.53</v>
      </c>
      <c r="LE697">
        <f t="shared" si="330"/>
        <v>0.53</v>
      </c>
      <c r="LP697">
        <v>776982</v>
      </c>
      <c r="LS697">
        <v>0.52</v>
      </c>
      <c r="LT697">
        <f t="shared" si="331"/>
        <v>0.52</v>
      </c>
      <c r="ME697">
        <v>776982</v>
      </c>
      <c r="MH697">
        <v>0.48</v>
      </c>
      <c r="MI697">
        <f t="shared" si="332"/>
        <v>0.48</v>
      </c>
      <c r="MT697">
        <v>776982</v>
      </c>
      <c r="MW697">
        <v>0.55000000000000004</v>
      </c>
      <c r="MX697">
        <f t="shared" si="333"/>
        <v>0.55000000000000004</v>
      </c>
      <c r="NI697">
        <v>776982</v>
      </c>
      <c r="NL697">
        <v>0.5</v>
      </c>
      <c r="NM697">
        <f t="shared" si="334"/>
        <v>0.5</v>
      </c>
      <c r="NX697">
        <v>776982</v>
      </c>
      <c r="OA697">
        <v>0.5</v>
      </c>
      <c r="OB697">
        <f t="shared" si="335"/>
        <v>0.5</v>
      </c>
      <c r="OM697">
        <v>776982</v>
      </c>
      <c r="OP697">
        <v>0.52</v>
      </c>
      <c r="OQ697">
        <f t="shared" si="336"/>
        <v>0.52</v>
      </c>
      <c r="PB697">
        <v>776982</v>
      </c>
      <c r="PE697">
        <v>0.51</v>
      </c>
      <c r="PF697">
        <f t="shared" si="337"/>
        <v>0.51</v>
      </c>
      <c r="PQ697">
        <v>776982</v>
      </c>
      <c r="PT697">
        <v>0.51</v>
      </c>
      <c r="PU697">
        <f t="shared" si="338"/>
        <v>0.51</v>
      </c>
      <c r="QF697">
        <v>776982</v>
      </c>
      <c r="QI697">
        <v>0.54</v>
      </c>
      <c r="QJ697">
        <f t="shared" si="339"/>
        <v>0.54</v>
      </c>
      <c r="QU697">
        <v>776982</v>
      </c>
      <c r="QX697">
        <v>0.51</v>
      </c>
      <c r="QY697">
        <f t="shared" si="340"/>
        <v>0.51</v>
      </c>
    </row>
    <row r="698" spans="12:467" x14ac:dyDescent="0.2">
      <c r="L698">
        <v>776608</v>
      </c>
      <c r="O698">
        <v>0.55000000000000004</v>
      </c>
      <c r="P698">
        <f t="shared" si="310"/>
        <v>0.55000000000000004</v>
      </c>
      <c r="AA698">
        <v>776608</v>
      </c>
      <c r="AD698">
        <v>0.56999999999999995</v>
      </c>
      <c r="AE698">
        <f t="shared" si="311"/>
        <v>0.56999999999999995</v>
      </c>
      <c r="AP698">
        <v>776608</v>
      </c>
      <c r="AS698">
        <v>0.54</v>
      </c>
      <c r="AT698">
        <f t="shared" si="312"/>
        <v>0.54</v>
      </c>
      <c r="BE698">
        <v>776608</v>
      </c>
      <c r="BH698">
        <v>0.59</v>
      </c>
      <c r="BI698">
        <f t="shared" si="313"/>
        <v>0.59</v>
      </c>
      <c r="BT698">
        <v>776608</v>
      </c>
      <c r="BW698">
        <v>0.41</v>
      </c>
      <c r="BX698">
        <f t="shared" si="314"/>
        <v>0.41</v>
      </c>
      <c r="CI698">
        <v>776608</v>
      </c>
      <c r="CL698">
        <v>0.55000000000000004</v>
      </c>
      <c r="CM698">
        <f t="shared" si="315"/>
        <v>0.55000000000000004</v>
      </c>
      <c r="CX698">
        <v>776608</v>
      </c>
      <c r="DA698">
        <v>0.55000000000000004</v>
      </c>
      <c r="DB698">
        <f t="shared" si="316"/>
        <v>0.55000000000000004</v>
      </c>
      <c r="DM698">
        <v>776608</v>
      </c>
      <c r="DP698">
        <v>0.56000000000000005</v>
      </c>
      <c r="DQ698">
        <f t="shared" si="317"/>
        <v>0.56000000000000005</v>
      </c>
      <c r="EB698">
        <v>776608</v>
      </c>
      <c r="EE698">
        <v>0.52</v>
      </c>
      <c r="EF698">
        <f t="shared" si="318"/>
        <v>0.52</v>
      </c>
      <c r="EQ698">
        <v>776608</v>
      </c>
      <c r="ET698">
        <v>0.52</v>
      </c>
      <c r="EU698">
        <f t="shared" si="319"/>
        <v>0.52</v>
      </c>
      <c r="FF698">
        <v>776608</v>
      </c>
      <c r="FI698">
        <v>0.56000000000000005</v>
      </c>
      <c r="FJ698">
        <f t="shared" si="320"/>
        <v>0.56000000000000005</v>
      </c>
      <c r="FU698">
        <v>776608</v>
      </c>
      <c r="FX698">
        <v>0.56000000000000005</v>
      </c>
      <c r="FY698">
        <f t="shared" si="321"/>
        <v>0.56000000000000005</v>
      </c>
      <c r="GJ698">
        <v>776608</v>
      </c>
      <c r="GM698">
        <v>0.52</v>
      </c>
      <c r="GN698">
        <f t="shared" si="322"/>
        <v>0.52</v>
      </c>
      <c r="GY698">
        <v>776608</v>
      </c>
      <c r="HB698">
        <v>0.59</v>
      </c>
      <c r="HC698">
        <f t="shared" si="323"/>
        <v>0.59</v>
      </c>
      <c r="HN698">
        <v>776608</v>
      </c>
      <c r="HQ698">
        <v>0.52</v>
      </c>
      <c r="HR698">
        <f t="shared" si="324"/>
        <v>0.52</v>
      </c>
      <c r="ID698">
        <v>776983</v>
      </c>
      <c r="IG698">
        <v>0.48</v>
      </c>
      <c r="IH698">
        <f t="shared" si="325"/>
        <v>0.48</v>
      </c>
      <c r="IS698">
        <v>776983</v>
      </c>
      <c r="IV698">
        <v>0.47</v>
      </c>
      <c r="IW698">
        <f t="shared" si="326"/>
        <v>0.47</v>
      </c>
      <c r="JH698">
        <v>776983</v>
      </c>
      <c r="JK698">
        <v>0.53</v>
      </c>
      <c r="JL698">
        <f t="shared" si="327"/>
        <v>0.53</v>
      </c>
      <c r="JW698">
        <v>776983</v>
      </c>
      <c r="JZ698">
        <v>0.49</v>
      </c>
      <c r="KA698">
        <f t="shared" si="328"/>
        <v>0.49</v>
      </c>
      <c r="KL698">
        <v>776983</v>
      </c>
      <c r="KO698">
        <v>0.47</v>
      </c>
      <c r="KP698">
        <f t="shared" si="329"/>
        <v>0.47</v>
      </c>
      <c r="LA698">
        <v>776983</v>
      </c>
      <c r="LD698">
        <v>0.48</v>
      </c>
      <c r="LE698">
        <f t="shared" si="330"/>
        <v>0.48</v>
      </c>
      <c r="LP698">
        <v>776983</v>
      </c>
      <c r="LS698">
        <v>0.47</v>
      </c>
      <c r="LT698">
        <f t="shared" si="331"/>
        <v>0.47</v>
      </c>
      <c r="ME698">
        <v>776983</v>
      </c>
      <c r="MH698">
        <v>0.5</v>
      </c>
      <c r="MI698">
        <f t="shared" si="332"/>
        <v>0.5</v>
      </c>
      <c r="MT698">
        <v>776983</v>
      </c>
      <c r="MW698">
        <v>0.51</v>
      </c>
      <c r="MX698">
        <f t="shared" si="333"/>
        <v>0.51</v>
      </c>
      <c r="NI698">
        <v>776983</v>
      </c>
      <c r="NL698">
        <v>0.49</v>
      </c>
      <c r="NM698">
        <f t="shared" si="334"/>
        <v>0.49</v>
      </c>
      <c r="NX698">
        <v>776983</v>
      </c>
      <c r="OA698">
        <v>0.51</v>
      </c>
      <c r="OB698">
        <f t="shared" si="335"/>
        <v>0.51</v>
      </c>
      <c r="OM698">
        <v>776983</v>
      </c>
      <c r="OP698">
        <v>0.5</v>
      </c>
      <c r="OQ698">
        <f t="shared" si="336"/>
        <v>0.5</v>
      </c>
      <c r="PB698">
        <v>776983</v>
      </c>
      <c r="PE698">
        <v>0.5</v>
      </c>
      <c r="PF698">
        <f t="shared" si="337"/>
        <v>0.5</v>
      </c>
      <c r="PQ698">
        <v>776983</v>
      </c>
      <c r="PT698">
        <v>0.51</v>
      </c>
      <c r="PU698">
        <f t="shared" si="338"/>
        <v>0.51</v>
      </c>
      <c r="QF698">
        <v>776983</v>
      </c>
      <c r="QI698">
        <v>0.49</v>
      </c>
      <c r="QJ698">
        <f t="shared" si="339"/>
        <v>0.49</v>
      </c>
      <c r="QU698">
        <v>776983</v>
      </c>
      <c r="QX698">
        <v>0.48</v>
      </c>
      <c r="QY698">
        <f t="shared" si="340"/>
        <v>0.48</v>
      </c>
    </row>
    <row r="699" spans="12:467" x14ac:dyDescent="0.2">
      <c r="L699">
        <v>776609</v>
      </c>
      <c r="O699">
        <v>0.55000000000000004</v>
      </c>
      <c r="P699">
        <f t="shared" si="310"/>
        <v>0.55000000000000004</v>
      </c>
      <c r="AA699">
        <v>776609</v>
      </c>
      <c r="AD699">
        <v>0.63</v>
      </c>
      <c r="AE699">
        <f t="shared" si="311"/>
        <v>0.63</v>
      </c>
      <c r="AP699">
        <v>776609</v>
      </c>
      <c r="AS699">
        <v>0.39</v>
      </c>
      <c r="AT699">
        <f t="shared" si="312"/>
        <v>0.39</v>
      </c>
      <c r="BE699">
        <v>776609</v>
      </c>
      <c r="BH699">
        <v>0.56999999999999995</v>
      </c>
      <c r="BI699">
        <f t="shared" si="313"/>
        <v>0.56999999999999995</v>
      </c>
      <c r="BT699">
        <v>776609</v>
      </c>
      <c r="BW699">
        <v>0.51</v>
      </c>
      <c r="BX699">
        <f t="shared" si="314"/>
        <v>0.51</v>
      </c>
      <c r="CI699">
        <v>776609</v>
      </c>
      <c r="CL699">
        <v>0.53</v>
      </c>
      <c r="CM699">
        <f t="shared" si="315"/>
        <v>0.53</v>
      </c>
      <c r="CX699">
        <v>776609</v>
      </c>
      <c r="DA699">
        <v>0.54</v>
      </c>
      <c r="DB699">
        <f t="shared" si="316"/>
        <v>0.54</v>
      </c>
      <c r="DM699">
        <v>776609</v>
      </c>
      <c r="DP699">
        <v>0.54</v>
      </c>
      <c r="DQ699">
        <f t="shared" si="317"/>
        <v>0.54</v>
      </c>
      <c r="EB699">
        <v>776609</v>
      </c>
      <c r="EE699">
        <v>0.56000000000000005</v>
      </c>
      <c r="EF699">
        <f t="shared" si="318"/>
        <v>0.56000000000000005</v>
      </c>
      <c r="EQ699">
        <v>776609</v>
      </c>
      <c r="ET699">
        <v>0.56000000000000005</v>
      </c>
      <c r="EU699">
        <f t="shared" si="319"/>
        <v>0.56000000000000005</v>
      </c>
      <c r="FF699">
        <v>776609</v>
      </c>
      <c r="FI699">
        <v>0.54</v>
      </c>
      <c r="FJ699">
        <f t="shared" si="320"/>
        <v>0.54</v>
      </c>
      <c r="FU699">
        <v>776609</v>
      </c>
      <c r="FX699">
        <v>0.54</v>
      </c>
      <c r="FY699">
        <f t="shared" si="321"/>
        <v>0.54</v>
      </c>
      <c r="GJ699">
        <v>776609</v>
      </c>
      <c r="GM699">
        <v>0.52</v>
      </c>
      <c r="GN699">
        <f t="shared" si="322"/>
        <v>0.52</v>
      </c>
      <c r="GY699">
        <v>776609</v>
      </c>
      <c r="HB699">
        <v>0.56000000000000005</v>
      </c>
      <c r="HC699">
        <f t="shared" si="323"/>
        <v>0.56000000000000005</v>
      </c>
      <c r="HN699">
        <v>776609</v>
      </c>
      <c r="HQ699">
        <v>0.54</v>
      </c>
      <c r="HR699">
        <f t="shared" si="324"/>
        <v>0.54</v>
      </c>
      <c r="ID699">
        <v>776984</v>
      </c>
      <c r="IG699">
        <v>0.52</v>
      </c>
      <c r="IH699">
        <f t="shared" si="325"/>
        <v>0.52</v>
      </c>
      <c r="IS699">
        <v>776984</v>
      </c>
      <c r="IV699">
        <v>0.52</v>
      </c>
      <c r="IW699">
        <f t="shared" si="326"/>
        <v>0.52</v>
      </c>
      <c r="JH699">
        <v>776984</v>
      </c>
      <c r="JK699">
        <v>0.55000000000000004</v>
      </c>
      <c r="JL699">
        <f t="shared" si="327"/>
        <v>0.55000000000000004</v>
      </c>
      <c r="JW699">
        <v>776984</v>
      </c>
      <c r="JZ699">
        <v>0.56000000000000005</v>
      </c>
      <c r="KA699">
        <f t="shared" si="328"/>
        <v>0.56000000000000005</v>
      </c>
      <c r="KL699">
        <v>776984</v>
      </c>
      <c r="KO699">
        <v>0.56000000000000005</v>
      </c>
      <c r="KP699">
        <f t="shared" si="329"/>
        <v>0.56000000000000005</v>
      </c>
      <c r="LA699">
        <v>776984</v>
      </c>
      <c r="LD699">
        <v>0.55000000000000004</v>
      </c>
      <c r="LE699">
        <f t="shared" si="330"/>
        <v>0.55000000000000004</v>
      </c>
      <c r="LP699">
        <v>776984</v>
      </c>
      <c r="LS699">
        <v>0.53</v>
      </c>
      <c r="LT699">
        <f t="shared" si="331"/>
        <v>0.53</v>
      </c>
      <c r="ME699">
        <v>776984</v>
      </c>
      <c r="MH699">
        <v>0.45</v>
      </c>
      <c r="MI699">
        <f t="shared" si="332"/>
        <v>0.45</v>
      </c>
      <c r="MT699">
        <v>776984</v>
      </c>
      <c r="MW699">
        <v>0.45</v>
      </c>
      <c r="MX699">
        <f t="shared" si="333"/>
        <v>0.45</v>
      </c>
      <c r="NI699">
        <v>776984</v>
      </c>
      <c r="NL699">
        <v>0.52</v>
      </c>
      <c r="NM699">
        <f t="shared" si="334"/>
        <v>0.52</v>
      </c>
      <c r="NX699">
        <v>776984</v>
      </c>
      <c r="OA699">
        <v>0.52</v>
      </c>
      <c r="OB699">
        <f t="shared" si="335"/>
        <v>0.52</v>
      </c>
      <c r="OM699">
        <v>776984</v>
      </c>
      <c r="OP699">
        <v>0.51</v>
      </c>
      <c r="OQ699">
        <f t="shared" si="336"/>
        <v>0.51</v>
      </c>
      <c r="PB699">
        <v>776984</v>
      </c>
      <c r="PE699">
        <v>0.51</v>
      </c>
      <c r="PF699">
        <f t="shared" si="337"/>
        <v>0.51</v>
      </c>
      <c r="PQ699">
        <v>776984</v>
      </c>
      <c r="PT699">
        <v>0.54</v>
      </c>
      <c r="PU699">
        <f t="shared" si="338"/>
        <v>0.54</v>
      </c>
      <c r="QF699">
        <v>776984</v>
      </c>
      <c r="QI699">
        <v>0.52</v>
      </c>
      <c r="QJ699">
        <f t="shared" si="339"/>
        <v>0.52</v>
      </c>
      <c r="QU699">
        <v>776984</v>
      </c>
      <c r="QX699">
        <v>0.53</v>
      </c>
      <c r="QY699">
        <f t="shared" si="340"/>
        <v>0.53</v>
      </c>
    </row>
    <row r="700" spans="12:467" x14ac:dyDescent="0.2">
      <c r="L700">
        <v>776611</v>
      </c>
      <c r="O700">
        <v>0.52</v>
      </c>
      <c r="P700">
        <f t="shared" si="310"/>
        <v>0.52</v>
      </c>
      <c r="AA700">
        <v>776611</v>
      </c>
      <c r="AD700">
        <v>0.54</v>
      </c>
      <c r="AE700">
        <f t="shared" si="311"/>
        <v>0.54</v>
      </c>
      <c r="AP700">
        <v>776611</v>
      </c>
      <c r="AS700">
        <v>0.33</v>
      </c>
      <c r="AT700">
        <f t="shared" si="312"/>
        <v>0.33</v>
      </c>
      <c r="BE700">
        <v>776611</v>
      </c>
      <c r="BH700">
        <v>0.49</v>
      </c>
      <c r="BI700">
        <f t="shared" si="313"/>
        <v>0.49</v>
      </c>
      <c r="BT700">
        <v>776611</v>
      </c>
      <c r="BW700">
        <v>0.45</v>
      </c>
      <c r="BX700">
        <f t="shared" si="314"/>
        <v>0.45</v>
      </c>
      <c r="CI700">
        <v>776611</v>
      </c>
      <c r="CL700">
        <v>0.53</v>
      </c>
      <c r="CM700">
        <f t="shared" si="315"/>
        <v>0.53</v>
      </c>
      <c r="CX700">
        <v>776611</v>
      </c>
      <c r="DA700">
        <v>0.54</v>
      </c>
      <c r="DB700">
        <f t="shared" si="316"/>
        <v>0.54</v>
      </c>
      <c r="DM700">
        <v>776611</v>
      </c>
      <c r="DP700">
        <v>0.52</v>
      </c>
      <c r="DQ700">
        <f t="shared" si="317"/>
        <v>0.52</v>
      </c>
      <c r="EB700">
        <v>776611</v>
      </c>
      <c r="EE700">
        <v>0.52</v>
      </c>
      <c r="EF700">
        <f t="shared" si="318"/>
        <v>0.52</v>
      </c>
      <c r="EQ700">
        <v>776611</v>
      </c>
      <c r="ET700">
        <v>0.52</v>
      </c>
      <c r="EU700">
        <f t="shared" si="319"/>
        <v>0.52</v>
      </c>
      <c r="FF700">
        <v>776611</v>
      </c>
      <c r="FI700">
        <v>0.55000000000000004</v>
      </c>
      <c r="FJ700">
        <f t="shared" si="320"/>
        <v>0.55000000000000004</v>
      </c>
      <c r="FU700">
        <v>776611</v>
      </c>
      <c r="FX700">
        <v>0.55000000000000004</v>
      </c>
      <c r="FY700">
        <f t="shared" si="321"/>
        <v>0.55000000000000004</v>
      </c>
      <c r="GJ700">
        <v>776611</v>
      </c>
      <c r="GM700">
        <v>0.51</v>
      </c>
      <c r="GN700">
        <f t="shared" si="322"/>
        <v>0.51</v>
      </c>
      <c r="GY700">
        <v>776611</v>
      </c>
      <c r="HB700">
        <v>0.56000000000000005</v>
      </c>
      <c r="HC700">
        <f t="shared" si="323"/>
        <v>0.56000000000000005</v>
      </c>
      <c r="HN700">
        <v>776611</v>
      </c>
      <c r="HQ700">
        <v>0.5</v>
      </c>
      <c r="HR700">
        <f t="shared" si="324"/>
        <v>0.5</v>
      </c>
      <c r="ID700">
        <v>776987</v>
      </c>
      <c r="IG700">
        <v>0.48</v>
      </c>
      <c r="IH700">
        <f t="shared" si="325"/>
        <v>0.48</v>
      </c>
      <c r="IS700">
        <v>776987</v>
      </c>
      <c r="IV700">
        <v>0.48</v>
      </c>
      <c r="IW700">
        <f t="shared" si="326"/>
        <v>0.48</v>
      </c>
      <c r="JH700">
        <v>776987</v>
      </c>
      <c r="JK700">
        <v>0.51</v>
      </c>
      <c r="JL700">
        <f t="shared" si="327"/>
        <v>0.51</v>
      </c>
      <c r="JW700">
        <v>776987</v>
      </c>
      <c r="JZ700">
        <v>0.5</v>
      </c>
      <c r="KA700">
        <f t="shared" si="328"/>
        <v>0.5</v>
      </c>
      <c r="KL700">
        <v>776987</v>
      </c>
      <c r="KO700">
        <v>0.51</v>
      </c>
      <c r="KP700">
        <f t="shared" si="329"/>
        <v>0.51</v>
      </c>
      <c r="LA700">
        <v>776987</v>
      </c>
      <c r="LD700">
        <v>0.51</v>
      </c>
      <c r="LE700">
        <f t="shared" si="330"/>
        <v>0.51</v>
      </c>
      <c r="LP700">
        <v>776987</v>
      </c>
      <c r="LS700">
        <v>0.5</v>
      </c>
      <c r="LT700">
        <f t="shared" si="331"/>
        <v>0.5</v>
      </c>
      <c r="ME700">
        <v>776987</v>
      </c>
      <c r="MH700">
        <v>0.55000000000000004</v>
      </c>
      <c r="MI700">
        <f t="shared" si="332"/>
        <v>0.55000000000000004</v>
      </c>
      <c r="MT700">
        <v>776987</v>
      </c>
      <c r="MW700">
        <v>0.51</v>
      </c>
      <c r="MX700">
        <f t="shared" si="333"/>
        <v>0.51</v>
      </c>
      <c r="NI700">
        <v>776987</v>
      </c>
      <c r="NL700">
        <v>0.51</v>
      </c>
      <c r="NM700">
        <f t="shared" si="334"/>
        <v>0.51</v>
      </c>
      <c r="NX700">
        <v>776987</v>
      </c>
      <c r="OA700">
        <v>0.52</v>
      </c>
      <c r="OB700">
        <f t="shared" si="335"/>
        <v>0.52</v>
      </c>
      <c r="OM700">
        <v>776987</v>
      </c>
      <c r="OP700">
        <v>0.49</v>
      </c>
      <c r="OQ700">
        <f t="shared" si="336"/>
        <v>0.49</v>
      </c>
      <c r="PB700">
        <v>776987</v>
      </c>
      <c r="PE700">
        <v>0.5</v>
      </c>
      <c r="PF700">
        <f t="shared" si="337"/>
        <v>0.5</v>
      </c>
      <c r="PQ700">
        <v>776987</v>
      </c>
      <c r="PT700">
        <v>0.48</v>
      </c>
      <c r="PU700">
        <f t="shared" si="338"/>
        <v>0.48</v>
      </c>
      <c r="QF700">
        <v>776987</v>
      </c>
      <c r="QI700">
        <v>0.52</v>
      </c>
      <c r="QJ700">
        <f t="shared" si="339"/>
        <v>0.52</v>
      </c>
      <c r="QU700">
        <v>776987</v>
      </c>
      <c r="QX700">
        <v>0.5</v>
      </c>
      <c r="QY700">
        <f t="shared" si="340"/>
        <v>0.5</v>
      </c>
    </row>
    <row r="701" spans="12:467" x14ac:dyDescent="0.2">
      <c r="L701">
        <v>776612</v>
      </c>
      <c r="O701">
        <v>0.55000000000000004</v>
      </c>
      <c r="P701">
        <f t="shared" si="310"/>
        <v>0.55000000000000004</v>
      </c>
      <c r="AA701">
        <v>776612</v>
      </c>
      <c r="AD701">
        <v>0.51</v>
      </c>
      <c r="AE701">
        <f t="shared" si="311"/>
        <v>0.51</v>
      </c>
      <c r="AP701">
        <v>776612</v>
      </c>
      <c r="AS701">
        <v>0.35</v>
      </c>
      <c r="AT701">
        <f t="shared" si="312"/>
        <v>0.35</v>
      </c>
      <c r="BE701">
        <v>776612</v>
      </c>
      <c r="BH701">
        <v>0.42</v>
      </c>
      <c r="BI701">
        <f t="shared" si="313"/>
        <v>0.42</v>
      </c>
      <c r="BT701">
        <v>776612</v>
      </c>
      <c r="BW701">
        <v>0.5</v>
      </c>
      <c r="BX701">
        <f t="shared" si="314"/>
        <v>0.5</v>
      </c>
      <c r="CI701">
        <v>776612</v>
      </c>
      <c r="CL701">
        <v>0.52</v>
      </c>
      <c r="CM701">
        <f t="shared" si="315"/>
        <v>0.52</v>
      </c>
      <c r="CX701">
        <v>776612</v>
      </c>
      <c r="DA701">
        <v>0.53</v>
      </c>
      <c r="DB701">
        <f t="shared" si="316"/>
        <v>0.53</v>
      </c>
      <c r="DM701">
        <v>776612</v>
      </c>
      <c r="DP701">
        <v>0.55000000000000004</v>
      </c>
      <c r="DQ701">
        <f t="shared" si="317"/>
        <v>0.55000000000000004</v>
      </c>
      <c r="EB701">
        <v>776612</v>
      </c>
      <c r="EE701">
        <v>0.54</v>
      </c>
      <c r="EF701">
        <f t="shared" si="318"/>
        <v>0.54</v>
      </c>
      <c r="EQ701">
        <v>776612</v>
      </c>
      <c r="ET701">
        <v>0.54</v>
      </c>
      <c r="EU701">
        <f t="shared" si="319"/>
        <v>0.54</v>
      </c>
      <c r="FF701">
        <v>776612</v>
      </c>
      <c r="FI701">
        <v>0.54</v>
      </c>
      <c r="FJ701">
        <f t="shared" si="320"/>
        <v>0.54</v>
      </c>
      <c r="FU701">
        <v>776612</v>
      </c>
      <c r="FX701">
        <v>0.51</v>
      </c>
      <c r="FY701">
        <f t="shared" si="321"/>
        <v>0.51</v>
      </c>
      <c r="GJ701">
        <v>776612</v>
      </c>
      <c r="GM701">
        <v>0.52</v>
      </c>
      <c r="GN701">
        <f t="shared" si="322"/>
        <v>0.52</v>
      </c>
      <c r="GY701">
        <v>776612</v>
      </c>
      <c r="HB701">
        <v>0.57999999999999996</v>
      </c>
      <c r="HC701">
        <f t="shared" si="323"/>
        <v>0.57999999999999996</v>
      </c>
      <c r="HN701">
        <v>776612</v>
      </c>
      <c r="HQ701">
        <v>0.45</v>
      </c>
      <c r="HR701">
        <f t="shared" si="324"/>
        <v>0.45</v>
      </c>
      <c r="ID701">
        <v>776988</v>
      </c>
      <c r="IG701">
        <v>0.5</v>
      </c>
      <c r="IH701">
        <f t="shared" si="325"/>
        <v>0.5</v>
      </c>
      <c r="IS701">
        <v>776988</v>
      </c>
      <c r="IV701">
        <v>0.48</v>
      </c>
      <c r="IW701">
        <f t="shared" si="326"/>
        <v>0.48</v>
      </c>
      <c r="JH701">
        <v>776988</v>
      </c>
      <c r="JK701">
        <v>0.47</v>
      </c>
      <c r="JL701">
        <f t="shared" si="327"/>
        <v>0.47</v>
      </c>
      <c r="JW701">
        <v>776988</v>
      </c>
      <c r="JZ701">
        <v>0.45</v>
      </c>
      <c r="KA701">
        <f t="shared" si="328"/>
        <v>0.45</v>
      </c>
      <c r="KL701">
        <v>776988</v>
      </c>
      <c r="KO701">
        <v>0.5</v>
      </c>
      <c r="KP701">
        <f t="shared" si="329"/>
        <v>0.5</v>
      </c>
      <c r="LA701">
        <v>776988</v>
      </c>
      <c r="LD701">
        <v>0.47</v>
      </c>
      <c r="LE701">
        <f t="shared" si="330"/>
        <v>0.47</v>
      </c>
      <c r="LP701">
        <v>776988</v>
      </c>
      <c r="LS701">
        <v>0.44</v>
      </c>
      <c r="LT701">
        <f t="shared" si="331"/>
        <v>0.44</v>
      </c>
      <c r="ME701">
        <v>776988</v>
      </c>
      <c r="MH701">
        <v>0.49</v>
      </c>
      <c r="MI701">
        <f t="shared" si="332"/>
        <v>0.49</v>
      </c>
      <c r="MT701">
        <v>776988</v>
      </c>
      <c r="MW701">
        <v>0.51</v>
      </c>
      <c r="MX701">
        <f t="shared" si="333"/>
        <v>0.51</v>
      </c>
      <c r="NI701">
        <v>776988</v>
      </c>
      <c r="NL701">
        <v>0.43</v>
      </c>
      <c r="NM701">
        <f t="shared" si="334"/>
        <v>0.43</v>
      </c>
      <c r="NX701">
        <v>776988</v>
      </c>
      <c r="OA701">
        <v>0.45</v>
      </c>
      <c r="OB701">
        <f t="shared" si="335"/>
        <v>0.45</v>
      </c>
      <c r="OM701">
        <v>776988</v>
      </c>
      <c r="OP701">
        <v>0.44</v>
      </c>
      <c r="OQ701">
        <f t="shared" si="336"/>
        <v>0.44</v>
      </c>
      <c r="PB701">
        <v>776988</v>
      </c>
      <c r="PE701">
        <v>0.47</v>
      </c>
      <c r="PF701">
        <f t="shared" si="337"/>
        <v>0.47</v>
      </c>
      <c r="PQ701">
        <v>776988</v>
      </c>
      <c r="PT701">
        <v>0.45</v>
      </c>
      <c r="PU701">
        <f t="shared" si="338"/>
        <v>0.45</v>
      </c>
      <c r="QF701">
        <v>776988</v>
      </c>
      <c r="QI701">
        <v>0.46</v>
      </c>
      <c r="QJ701">
        <f t="shared" si="339"/>
        <v>0.46</v>
      </c>
      <c r="QU701">
        <v>776988</v>
      </c>
      <c r="QX701">
        <v>0.43</v>
      </c>
      <c r="QY701">
        <f t="shared" si="340"/>
        <v>0.43</v>
      </c>
    </row>
    <row r="702" spans="12:467" x14ac:dyDescent="0.2">
      <c r="L702">
        <v>776614</v>
      </c>
      <c r="O702">
        <v>0.43</v>
      </c>
      <c r="P702">
        <f t="shared" si="310"/>
        <v>0.43</v>
      </c>
      <c r="AA702">
        <v>776614</v>
      </c>
      <c r="AD702">
        <v>0.38</v>
      </c>
      <c r="AE702">
        <f t="shared" si="311"/>
        <v>0.38</v>
      </c>
      <c r="AP702">
        <v>776614</v>
      </c>
      <c r="AS702">
        <v>0.39</v>
      </c>
      <c r="AT702">
        <f t="shared" si="312"/>
        <v>0.39</v>
      </c>
      <c r="BE702">
        <v>776614</v>
      </c>
      <c r="BH702">
        <v>0.42</v>
      </c>
      <c r="BI702">
        <f t="shared" si="313"/>
        <v>0.42</v>
      </c>
      <c r="BT702">
        <v>776614</v>
      </c>
      <c r="BW702">
        <v>0.48</v>
      </c>
      <c r="BX702">
        <f t="shared" si="314"/>
        <v>0.48</v>
      </c>
      <c r="CI702">
        <v>776614</v>
      </c>
      <c r="CL702">
        <v>0.41</v>
      </c>
      <c r="CM702">
        <f t="shared" si="315"/>
        <v>0.41</v>
      </c>
      <c r="CX702">
        <v>776614</v>
      </c>
      <c r="DA702">
        <v>0.42</v>
      </c>
      <c r="DB702">
        <f t="shared" si="316"/>
        <v>0.42</v>
      </c>
      <c r="DM702">
        <v>776614</v>
      </c>
      <c r="DP702">
        <v>0.44</v>
      </c>
      <c r="DQ702">
        <f t="shared" si="317"/>
        <v>0.44</v>
      </c>
      <c r="EB702">
        <v>776614</v>
      </c>
      <c r="EE702">
        <v>0.42</v>
      </c>
      <c r="EF702">
        <f t="shared" si="318"/>
        <v>0.42</v>
      </c>
      <c r="EQ702">
        <v>776614</v>
      </c>
      <c r="ET702">
        <v>0.42</v>
      </c>
      <c r="EU702">
        <f t="shared" si="319"/>
        <v>0.42</v>
      </c>
      <c r="FF702">
        <v>776614</v>
      </c>
      <c r="FI702">
        <v>0.45</v>
      </c>
      <c r="FJ702">
        <f t="shared" si="320"/>
        <v>0.45</v>
      </c>
      <c r="FU702">
        <v>776614</v>
      </c>
      <c r="FX702">
        <v>0.46</v>
      </c>
      <c r="FY702">
        <f t="shared" si="321"/>
        <v>0.46</v>
      </c>
      <c r="GJ702">
        <v>776614</v>
      </c>
      <c r="GM702">
        <v>0.43</v>
      </c>
      <c r="GN702">
        <f t="shared" si="322"/>
        <v>0.43</v>
      </c>
      <c r="GY702">
        <v>776614</v>
      </c>
      <c r="HB702">
        <v>0.48</v>
      </c>
      <c r="HC702">
        <f t="shared" si="323"/>
        <v>0.48</v>
      </c>
      <c r="HN702">
        <v>776614</v>
      </c>
      <c r="HQ702">
        <v>0.45</v>
      </c>
      <c r="HR702">
        <f t="shared" si="324"/>
        <v>0.45</v>
      </c>
      <c r="ID702">
        <v>776957</v>
      </c>
      <c r="IG702">
        <v>0.42</v>
      </c>
      <c r="IH702">
        <f t="shared" si="325"/>
        <v>0.42</v>
      </c>
      <c r="IS702">
        <v>776957</v>
      </c>
      <c r="IV702">
        <v>0.39</v>
      </c>
      <c r="IW702">
        <f t="shared" si="326"/>
        <v>0.39</v>
      </c>
      <c r="JH702">
        <v>776957</v>
      </c>
      <c r="JK702">
        <v>0.38</v>
      </c>
      <c r="JL702">
        <f t="shared" si="327"/>
        <v>0.38</v>
      </c>
      <c r="JW702">
        <v>776957</v>
      </c>
      <c r="JZ702">
        <v>0.42</v>
      </c>
      <c r="KA702">
        <f t="shared" si="328"/>
        <v>0.42</v>
      </c>
      <c r="KL702">
        <v>776957</v>
      </c>
      <c r="KO702">
        <v>0.39</v>
      </c>
      <c r="KP702">
        <f t="shared" si="329"/>
        <v>0.39</v>
      </c>
      <c r="LA702">
        <v>776957</v>
      </c>
      <c r="LD702">
        <v>0.4</v>
      </c>
      <c r="LE702">
        <f t="shared" si="330"/>
        <v>0.4</v>
      </c>
      <c r="LP702">
        <v>776957</v>
      </c>
      <c r="LS702">
        <v>0.42</v>
      </c>
      <c r="LT702">
        <f t="shared" si="331"/>
        <v>0.42</v>
      </c>
      <c r="ME702">
        <v>776957</v>
      </c>
      <c r="MH702">
        <v>0.4</v>
      </c>
      <c r="MI702">
        <f t="shared" si="332"/>
        <v>0.4</v>
      </c>
      <c r="MT702">
        <v>776957</v>
      </c>
      <c r="MW702">
        <v>0.35</v>
      </c>
      <c r="MX702">
        <f t="shared" si="333"/>
        <v>0.35</v>
      </c>
      <c r="NI702">
        <v>776957</v>
      </c>
      <c r="NL702">
        <v>0.41</v>
      </c>
      <c r="NM702">
        <f t="shared" si="334"/>
        <v>0.41</v>
      </c>
      <c r="NX702">
        <v>776957</v>
      </c>
      <c r="OA702">
        <v>0.44</v>
      </c>
      <c r="OB702">
        <f t="shared" si="335"/>
        <v>0.44</v>
      </c>
      <c r="OM702">
        <v>776957</v>
      </c>
      <c r="OP702">
        <v>0.41</v>
      </c>
      <c r="OQ702">
        <f t="shared" si="336"/>
        <v>0.41</v>
      </c>
      <c r="PB702">
        <v>776957</v>
      </c>
      <c r="PE702">
        <v>0.42</v>
      </c>
      <c r="PF702">
        <f t="shared" si="337"/>
        <v>0.42</v>
      </c>
      <c r="PQ702">
        <v>776957</v>
      </c>
      <c r="PT702">
        <v>0.46</v>
      </c>
      <c r="PU702">
        <f t="shared" si="338"/>
        <v>0.46</v>
      </c>
      <c r="QF702">
        <v>776957</v>
      </c>
      <c r="QI702">
        <v>0.41</v>
      </c>
      <c r="QJ702">
        <f t="shared" si="339"/>
        <v>0.41</v>
      </c>
      <c r="QU702">
        <v>776957</v>
      </c>
      <c r="QX702">
        <v>0.4</v>
      </c>
      <c r="QY702">
        <f t="shared" si="340"/>
        <v>0.4</v>
      </c>
    </row>
    <row r="703" spans="12:467" x14ac:dyDescent="0.2">
      <c r="L703">
        <v>776615</v>
      </c>
      <c r="O703">
        <v>0.53</v>
      </c>
      <c r="P703">
        <f t="shared" si="310"/>
        <v>0.53</v>
      </c>
      <c r="AA703">
        <v>776615</v>
      </c>
      <c r="AD703">
        <v>0.5</v>
      </c>
      <c r="AE703">
        <f t="shared" si="311"/>
        <v>0.5</v>
      </c>
      <c r="AP703">
        <v>776615</v>
      </c>
      <c r="AS703">
        <v>0.48</v>
      </c>
      <c r="AT703">
        <f t="shared" si="312"/>
        <v>0.48</v>
      </c>
      <c r="BE703">
        <v>776615</v>
      </c>
      <c r="BH703">
        <v>0.63</v>
      </c>
      <c r="BI703">
        <f t="shared" si="313"/>
        <v>0.63</v>
      </c>
      <c r="BT703">
        <v>776615</v>
      </c>
      <c r="BW703">
        <v>0.49</v>
      </c>
      <c r="BX703">
        <f t="shared" si="314"/>
        <v>0.49</v>
      </c>
      <c r="CI703">
        <v>776615</v>
      </c>
      <c r="CL703">
        <v>0.55000000000000004</v>
      </c>
      <c r="CM703">
        <f t="shared" si="315"/>
        <v>0.55000000000000004</v>
      </c>
      <c r="CX703">
        <v>776615</v>
      </c>
      <c r="DA703">
        <v>0.55000000000000004</v>
      </c>
      <c r="DB703">
        <f t="shared" si="316"/>
        <v>0.55000000000000004</v>
      </c>
      <c r="DM703">
        <v>776615</v>
      </c>
      <c r="DP703">
        <v>0.56000000000000005</v>
      </c>
      <c r="DQ703">
        <f t="shared" si="317"/>
        <v>0.56000000000000005</v>
      </c>
      <c r="EB703">
        <v>776615</v>
      </c>
      <c r="EE703">
        <v>0.55000000000000004</v>
      </c>
      <c r="EF703">
        <f t="shared" si="318"/>
        <v>0.55000000000000004</v>
      </c>
      <c r="EQ703">
        <v>776615</v>
      </c>
      <c r="ET703">
        <v>0.55000000000000004</v>
      </c>
      <c r="EU703">
        <f t="shared" si="319"/>
        <v>0.55000000000000004</v>
      </c>
      <c r="FF703">
        <v>776615</v>
      </c>
      <c r="FI703">
        <v>0.57999999999999996</v>
      </c>
      <c r="FJ703">
        <f t="shared" si="320"/>
        <v>0.57999999999999996</v>
      </c>
      <c r="FU703">
        <v>776615</v>
      </c>
      <c r="FX703">
        <v>0.55000000000000004</v>
      </c>
      <c r="FY703">
        <f t="shared" si="321"/>
        <v>0.55000000000000004</v>
      </c>
      <c r="GJ703">
        <v>776615</v>
      </c>
      <c r="GM703">
        <v>0.54</v>
      </c>
      <c r="GN703">
        <f t="shared" si="322"/>
        <v>0.54</v>
      </c>
      <c r="GY703">
        <v>776615</v>
      </c>
      <c r="HB703">
        <v>0.59</v>
      </c>
      <c r="HC703">
        <f t="shared" si="323"/>
        <v>0.59</v>
      </c>
      <c r="HN703">
        <v>776615</v>
      </c>
      <c r="HQ703">
        <v>0.54</v>
      </c>
      <c r="HR703">
        <f t="shared" si="324"/>
        <v>0.54</v>
      </c>
      <c r="ID703">
        <v>776959</v>
      </c>
      <c r="IG703">
        <v>0.51</v>
      </c>
      <c r="IH703">
        <f t="shared" si="325"/>
        <v>0.51</v>
      </c>
      <c r="IS703">
        <v>776959</v>
      </c>
      <c r="IV703">
        <v>0.53</v>
      </c>
      <c r="IW703">
        <f t="shared" si="326"/>
        <v>0.53</v>
      </c>
      <c r="JH703">
        <v>776959</v>
      </c>
      <c r="JK703">
        <v>0.52</v>
      </c>
      <c r="JL703">
        <f t="shared" si="327"/>
        <v>0.52</v>
      </c>
      <c r="JW703">
        <v>776959</v>
      </c>
      <c r="JZ703">
        <v>0.55000000000000004</v>
      </c>
      <c r="KA703">
        <f t="shared" si="328"/>
        <v>0.55000000000000004</v>
      </c>
      <c r="KL703">
        <v>776959</v>
      </c>
      <c r="KO703">
        <v>0.52</v>
      </c>
      <c r="KP703">
        <f t="shared" si="329"/>
        <v>0.52</v>
      </c>
      <c r="LA703">
        <v>776959</v>
      </c>
      <c r="LD703">
        <v>0.51</v>
      </c>
      <c r="LE703">
        <f t="shared" si="330"/>
        <v>0.51</v>
      </c>
      <c r="LP703">
        <v>776959</v>
      </c>
      <c r="LS703">
        <v>0.53</v>
      </c>
      <c r="LT703">
        <f t="shared" si="331"/>
        <v>0.53</v>
      </c>
      <c r="ME703">
        <v>776959</v>
      </c>
      <c r="MH703">
        <v>0.5</v>
      </c>
      <c r="MI703">
        <f t="shared" si="332"/>
        <v>0.5</v>
      </c>
      <c r="MT703">
        <v>776959</v>
      </c>
      <c r="MW703">
        <v>0.55000000000000004</v>
      </c>
      <c r="MX703">
        <f t="shared" si="333"/>
        <v>0.55000000000000004</v>
      </c>
      <c r="NI703">
        <v>776959</v>
      </c>
      <c r="NL703">
        <v>0.53</v>
      </c>
      <c r="NM703">
        <f t="shared" si="334"/>
        <v>0.53</v>
      </c>
      <c r="NX703">
        <v>776959</v>
      </c>
      <c r="OA703">
        <v>0.53</v>
      </c>
      <c r="OB703">
        <f t="shared" si="335"/>
        <v>0.53</v>
      </c>
      <c r="OM703">
        <v>776959</v>
      </c>
      <c r="OP703">
        <v>0.55000000000000004</v>
      </c>
      <c r="OQ703">
        <f t="shared" si="336"/>
        <v>0.55000000000000004</v>
      </c>
      <c r="PB703">
        <v>776959</v>
      </c>
      <c r="PE703">
        <v>0.53</v>
      </c>
      <c r="PF703">
        <f t="shared" si="337"/>
        <v>0.53</v>
      </c>
      <c r="PQ703">
        <v>776959</v>
      </c>
      <c r="PT703">
        <v>0.55000000000000004</v>
      </c>
      <c r="PU703">
        <f t="shared" si="338"/>
        <v>0.55000000000000004</v>
      </c>
      <c r="QF703">
        <v>776959</v>
      </c>
      <c r="QI703">
        <v>0.56000000000000005</v>
      </c>
      <c r="QJ703">
        <f t="shared" si="339"/>
        <v>0.56000000000000005</v>
      </c>
      <c r="QU703">
        <v>776959</v>
      </c>
      <c r="QX703">
        <v>0.53</v>
      </c>
      <c r="QY703">
        <f t="shared" si="340"/>
        <v>0.53</v>
      </c>
    </row>
    <row r="704" spans="12:467" x14ac:dyDescent="0.2">
      <c r="L704">
        <v>776624</v>
      </c>
      <c r="O704">
        <v>0.41</v>
      </c>
      <c r="P704">
        <f t="shared" si="310"/>
        <v>0.41</v>
      </c>
      <c r="AA704">
        <v>776624</v>
      </c>
      <c r="AD704">
        <v>0.3</v>
      </c>
      <c r="AE704">
        <f t="shared" si="311"/>
        <v>0.3</v>
      </c>
      <c r="AP704">
        <v>776624</v>
      </c>
      <c r="AS704">
        <v>0.26</v>
      </c>
      <c r="AT704">
        <f t="shared" si="312"/>
        <v>0.26</v>
      </c>
      <c r="BE704">
        <v>776624</v>
      </c>
      <c r="BH704">
        <v>0.4</v>
      </c>
      <c r="BI704">
        <f t="shared" si="313"/>
        <v>0.4</v>
      </c>
      <c r="BT704">
        <v>776624</v>
      </c>
      <c r="BW704">
        <v>0.35</v>
      </c>
      <c r="BX704">
        <f t="shared" si="314"/>
        <v>0.35</v>
      </c>
      <c r="CI704">
        <v>776624</v>
      </c>
      <c r="CL704">
        <v>0.4</v>
      </c>
      <c r="CM704">
        <f t="shared" si="315"/>
        <v>0.4</v>
      </c>
      <c r="CX704">
        <v>776624</v>
      </c>
      <c r="DA704">
        <v>0.42</v>
      </c>
      <c r="DB704">
        <f t="shared" si="316"/>
        <v>0.42</v>
      </c>
      <c r="DM704">
        <v>776624</v>
      </c>
      <c r="DP704">
        <v>0.41</v>
      </c>
      <c r="DQ704">
        <f t="shared" si="317"/>
        <v>0.41</v>
      </c>
      <c r="EB704">
        <v>776624</v>
      </c>
      <c r="EE704">
        <v>0.4</v>
      </c>
      <c r="EF704">
        <f t="shared" si="318"/>
        <v>0.4</v>
      </c>
      <c r="EQ704">
        <v>776624</v>
      </c>
      <c r="ET704">
        <v>0.4</v>
      </c>
      <c r="EU704">
        <f t="shared" si="319"/>
        <v>0.4</v>
      </c>
      <c r="FF704">
        <v>776624</v>
      </c>
      <c r="FI704">
        <v>0.42</v>
      </c>
      <c r="FJ704">
        <f t="shared" si="320"/>
        <v>0.42</v>
      </c>
      <c r="FU704">
        <v>776624</v>
      </c>
      <c r="FX704">
        <v>0.43</v>
      </c>
      <c r="FY704">
        <f t="shared" si="321"/>
        <v>0.43</v>
      </c>
      <c r="GJ704">
        <v>776624</v>
      </c>
      <c r="GM704">
        <v>0.4</v>
      </c>
      <c r="GN704">
        <f t="shared" si="322"/>
        <v>0.4</v>
      </c>
      <c r="GY704">
        <v>776624</v>
      </c>
      <c r="HB704">
        <v>0.42</v>
      </c>
      <c r="HC704">
        <f t="shared" si="323"/>
        <v>0.42</v>
      </c>
      <c r="HN704">
        <v>776624</v>
      </c>
      <c r="HQ704">
        <v>0.38</v>
      </c>
      <c r="HR704">
        <f t="shared" si="324"/>
        <v>0.38</v>
      </c>
      <c r="ID704">
        <v>776960</v>
      </c>
      <c r="IG704">
        <v>0.52</v>
      </c>
      <c r="IH704">
        <f t="shared" si="325"/>
        <v>0.52</v>
      </c>
      <c r="IS704">
        <v>776960</v>
      </c>
      <c r="IV704">
        <v>0.48</v>
      </c>
      <c r="IW704">
        <f t="shared" si="326"/>
        <v>0.48</v>
      </c>
      <c r="JH704">
        <v>776960</v>
      </c>
      <c r="JK704">
        <v>0.48</v>
      </c>
      <c r="JL704">
        <f t="shared" si="327"/>
        <v>0.48</v>
      </c>
      <c r="JW704">
        <v>776960</v>
      </c>
      <c r="JZ704">
        <v>0.51</v>
      </c>
      <c r="KA704">
        <f t="shared" si="328"/>
        <v>0.51</v>
      </c>
      <c r="KL704">
        <v>776960</v>
      </c>
      <c r="KO704">
        <v>0.42</v>
      </c>
      <c r="KP704">
        <f t="shared" si="329"/>
        <v>0.42</v>
      </c>
      <c r="LA704">
        <v>776960</v>
      </c>
      <c r="LD704">
        <v>0.49</v>
      </c>
      <c r="LE704">
        <f t="shared" si="330"/>
        <v>0.49</v>
      </c>
      <c r="LP704">
        <v>776960</v>
      </c>
      <c r="LS704">
        <v>0.5</v>
      </c>
      <c r="LT704">
        <f t="shared" si="331"/>
        <v>0.5</v>
      </c>
      <c r="ME704">
        <v>776960</v>
      </c>
      <c r="MH704">
        <v>0.51</v>
      </c>
      <c r="MI704">
        <f t="shared" si="332"/>
        <v>0.51</v>
      </c>
      <c r="MT704">
        <v>776960</v>
      </c>
      <c r="MW704">
        <v>0.47</v>
      </c>
      <c r="MX704">
        <f t="shared" si="333"/>
        <v>0.47</v>
      </c>
      <c r="NI704">
        <v>776960</v>
      </c>
      <c r="NL704">
        <v>0.51</v>
      </c>
      <c r="NM704">
        <f t="shared" si="334"/>
        <v>0.51</v>
      </c>
      <c r="NX704">
        <v>776960</v>
      </c>
      <c r="OA704">
        <v>0.52</v>
      </c>
      <c r="OB704">
        <f t="shared" si="335"/>
        <v>0.52</v>
      </c>
      <c r="OM704">
        <v>776960</v>
      </c>
      <c r="OP704">
        <v>0.49</v>
      </c>
      <c r="OQ704">
        <f t="shared" si="336"/>
        <v>0.49</v>
      </c>
      <c r="PB704">
        <v>776960</v>
      </c>
      <c r="PE704">
        <v>0.5</v>
      </c>
      <c r="PF704">
        <f t="shared" si="337"/>
        <v>0.5</v>
      </c>
      <c r="PQ704">
        <v>776960</v>
      </c>
      <c r="PT704">
        <v>0.45</v>
      </c>
      <c r="PU704">
        <f t="shared" si="338"/>
        <v>0.45</v>
      </c>
      <c r="QF704">
        <v>776960</v>
      </c>
      <c r="QI704">
        <v>0.47</v>
      </c>
      <c r="QJ704">
        <f t="shared" si="339"/>
        <v>0.47</v>
      </c>
      <c r="QU704">
        <v>776960</v>
      </c>
      <c r="QX704">
        <v>0.45</v>
      </c>
      <c r="QY704">
        <f t="shared" si="340"/>
        <v>0.45</v>
      </c>
    </row>
    <row r="705" spans="12:467" x14ac:dyDescent="0.2">
      <c r="L705">
        <v>776589</v>
      </c>
      <c r="O705">
        <v>0.54</v>
      </c>
      <c r="P705">
        <f t="shared" si="310"/>
        <v>0.54</v>
      </c>
      <c r="AA705">
        <v>776589</v>
      </c>
      <c r="AD705">
        <v>0.66</v>
      </c>
      <c r="AE705">
        <f t="shared" si="311"/>
        <v>0.66</v>
      </c>
      <c r="AP705">
        <v>776589</v>
      </c>
      <c r="AS705">
        <v>0.68</v>
      </c>
      <c r="AT705">
        <f t="shared" si="312"/>
        <v>0.68</v>
      </c>
      <c r="BE705">
        <v>776589</v>
      </c>
      <c r="BH705">
        <v>0.6</v>
      </c>
      <c r="BI705">
        <f t="shared" si="313"/>
        <v>0.6</v>
      </c>
      <c r="BT705">
        <v>776589</v>
      </c>
      <c r="BW705">
        <v>0.74</v>
      </c>
      <c r="BX705">
        <f t="shared" si="314"/>
        <v>0.74</v>
      </c>
      <c r="CI705">
        <v>776589</v>
      </c>
      <c r="CL705">
        <v>0.57999999999999996</v>
      </c>
      <c r="CM705">
        <f t="shared" si="315"/>
        <v>0.57999999999999996</v>
      </c>
      <c r="CX705">
        <v>776589</v>
      </c>
      <c r="DA705">
        <v>0.53</v>
      </c>
      <c r="DB705">
        <f t="shared" si="316"/>
        <v>0.53</v>
      </c>
      <c r="DM705">
        <v>776589</v>
      </c>
      <c r="DP705">
        <v>0.55000000000000004</v>
      </c>
      <c r="DQ705">
        <f t="shared" si="317"/>
        <v>0.55000000000000004</v>
      </c>
      <c r="EB705">
        <v>776589</v>
      </c>
      <c r="EE705">
        <v>0.55000000000000004</v>
      </c>
      <c r="EF705">
        <f t="shared" si="318"/>
        <v>0.55000000000000004</v>
      </c>
      <c r="EQ705">
        <v>776589</v>
      </c>
      <c r="ET705">
        <v>0.55000000000000004</v>
      </c>
      <c r="EU705">
        <f t="shared" si="319"/>
        <v>0.55000000000000004</v>
      </c>
      <c r="FF705">
        <v>776589</v>
      </c>
      <c r="FI705">
        <v>0.55000000000000004</v>
      </c>
      <c r="FJ705">
        <f t="shared" si="320"/>
        <v>0.55000000000000004</v>
      </c>
      <c r="FU705">
        <v>776589</v>
      </c>
      <c r="FX705">
        <v>0.53</v>
      </c>
      <c r="FY705">
        <f t="shared" si="321"/>
        <v>0.53</v>
      </c>
      <c r="GJ705">
        <v>776589</v>
      </c>
      <c r="GM705">
        <v>0.51</v>
      </c>
      <c r="GN705">
        <f t="shared" si="322"/>
        <v>0.51</v>
      </c>
      <c r="GY705">
        <v>776589</v>
      </c>
      <c r="HB705">
        <v>0.56000000000000005</v>
      </c>
      <c r="HC705">
        <f t="shared" si="323"/>
        <v>0.56000000000000005</v>
      </c>
      <c r="HN705">
        <v>776589</v>
      </c>
      <c r="HQ705">
        <v>0.55000000000000004</v>
      </c>
      <c r="HR705">
        <f t="shared" si="324"/>
        <v>0.55000000000000004</v>
      </c>
      <c r="ID705">
        <v>776961</v>
      </c>
      <c r="IG705">
        <v>0.51</v>
      </c>
      <c r="IH705">
        <f t="shared" si="325"/>
        <v>0.51</v>
      </c>
      <c r="IS705">
        <v>776961</v>
      </c>
      <c r="IV705">
        <v>0.46</v>
      </c>
      <c r="IW705">
        <f t="shared" si="326"/>
        <v>0.46</v>
      </c>
      <c r="JH705">
        <v>776961</v>
      </c>
      <c r="JK705">
        <v>0.45</v>
      </c>
      <c r="JL705">
        <f t="shared" si="327"/>
        <v>0.45</v>
      </c>
      <c r="JW705">
        <v>776961</v>
      </c>
      <c r="JZ705">
        <v>0.5</v>
      </c>
      <c r="KA705">
        <f t="shared" si="328"/>
        <v>0.5</v>
      </c>
      <c r="KL705">
        <v>776961</v>
      </c>
      <c r="KO705">
        <v>0.48</v>
      </c>
      <c r="KP705">
        <f t="shared" si="329"/>
        <v>0.48</v>
      </c>
      <c r="LA705">
        <v>776961</v>
      </c>
      <c r="LD705">
        <v>0.49</v>
      </c>
      <c r="LE705">
        <f t="shared" si="330"/>
        <v>0.49</v>
      </c>
      <c r="LP705">
        <v>776961</v>
      </c>
      <c r="LS705">
        <v>0.49</v>
      </c>
      <c r="LT705">
        <f t="shared" si="331"/>
        <v>0.49</v>
      </c>
      <c r="ME705">
        <v>776961</v>
      </c>
      <c r="MH705">
        <v>0.48</v>
      </c>
      <c r="MI705">
        <f t="shared" si="332"/>
        <v>0.48</v>
      </c>
      <c r="MT705">
        <v>776961</v>
      </c>
      <c r="MW705">
        <v>0.47</v>
      </c>
      <c r="MX705">
        <f t="shared" si="333"/>
        <v>0.47</v>
      </c>
      <c r="NI705">
        <v>776961</v>
      </c>
      <c r="NL705">
        <v>0.48</v>
      </c>
      <c r="NM705">
        <f t="shared" si="334"/>
        <v>0.48</v>
      </c>
      <c r="NX705">
        <v>776961</v>
      </c>
      <c r="OA705">
        <v>0.54</v>
      </c>
      <c r="OB705">
        <f t="shared" si="335"/>
        <v>0.54</v>
      </c>
      <c r="OM705">
        <v>776961</v>
      </c>
      <c r="OP705">
        <v>0.51</v>
      </c>
      <c r="OQ705">
        <f t="shared" si="336"/>
        <v>0.51</v>
      </c>
      <c r="PB705">
        <v>776961</v>
      </c>
      <c r="PE705">
        <v>0.48</v>
      </c>
      <c r="PF705">
        <f t="shared" si="337"/>
        <v>0.48</v>
      </c>
      <c r="PQ705">
        <v>776961</v>
      </c>
      <c r="PT705">
        <v>0.49</v>
      </c>
      <c r="PU705">
        <f t="shared" si="338"/>
        <v>0.49</v>
      </c>
      <c r="QF705">
        <v>776961</v>
      </c>
      <c r="QI705">
        <v>0.49</v>
      </c>
      <c r="QJ705">
        <f t="shared" si="339"/>
        <v>0.49</v>
      </c>
      <c r="QU705">
        <v>776961</v>
      </c>
      <c r="QX705">
        <v>0.49</v>
      </c>
      <c r="QY705">
        <f t="shared" si="340"/>
        <v>0.49</v>
      </c>
    </row>
    <row r="706" spans="12:467" x14ac:dyDescent="0.2">
      <c r="L706">
        <v>776594</v>
      </c>
      <c r="O706">
        <v>0.54</v>
      </c>
      <c r="P706">
        <f t="shared" si="310"/>
        <v>0.54</v>
      </c>
      <c r="AA706">
        <v>776594</v>
      </c>
      <c r="AD706">
        <v>0.49</v>
      </c>
      <c r="AE706">
        <f t="shared" si="311"/>
        <v>0.49</v>
      </c>
      <c r="AP706">
        <v>776594</v>
      </c>
      <c r="AS706">
        <v>0.5</v>
      </c>
      <c r="AT706">
        <f t="shared" si="312"/>
        <v>0.5</v>
      </c>
      <c r="BE706">
        <v>776594</v>
      </c>
      <c r="BH706">
        <v>0.51</v>
      </c>
      <c r="BI706">
        <f t="shared" si="313"/>
        <v>0.51</v>
      </c>
      <c r="BT706">
        <v>776594</v>
      </c>
      <c r="BW706">
        <v>0.25</v>
      </c>
      <c r="BX706">
        <f t="shared" si="314"/>
        <v>0.25</v>
      </c>
      <c r="CI706">
        <v>776594</v>
      </c>
      <c r="CL706">
        <v>0.55000000000000004</v>
      </c>
      <c r="CM706">
        <f t="shared" si="315"/>
        <v>0.55000000000000004</v>
      </c>
      <c r="CX706">
        <v>776594</v>
      </c>
      <c r="DA706">
        <v>0.54</v>
      </c>
      <c r="DB706">
        <f t="shared" si="316"/>
        <v>0.54</v>
      </c>
      <c r="DM706">
        <v>776594</v>
      </c>
      <c r="DP706">
        <v>0.56000000000000005</v>
      </c>
      <c r="DQ706">
        <f t="shared" si="317"/>
        <v>0.56000000000000005</v>
      </c>
      <c r="EB706">
        <v>776594</v>
      </c>
      <c r="EE706">
        <v>0.56000000000000005</v>
      </c>
      <c r="EF706">
        <f t="shared" si="318"/>
        <v>0.56000000000000005</v>
      </c>
      <c r="EQ706">
        <v>776594</v>
      </c>
      <c r="ET706">
        <v>0.56000000000000005</v>
      </c>
      <c r="EU706">
        <f t="shared" si="319"/>
        <v>0.56000000000000005</v>
      </c>
      <c r="FF706">
        <v>776594</v>
      </c>
      <c r="FI706">
        <v>0.54</v>
      </c>
      <c r="FJ706">
        <f t="shared" si="320"/>
        <v>0.54</v>
      </c>
      <c r="FU706">
        <v>776594</v>
      </c>
      <c r="FX706">
        <v>0.53</v>
      </c>
      <c r="FY706">
        <f t="shared" si="321"/>
        <v>0.53</v>
      </c>
      <c r="GJ706">
        <v>776594</v>
      </c>
      <c r="GM706">
        <v>0.54</v>
      </c>
      <c r="GN706">
        <f t="shared" si="322"/>
        <v>0.54</v>
      </c>
      <c r="GY706">
        <v>776594</v>
      </c>
      <c r="HB706">
        <v>0.56000000000000005</v>
      </c>
      <c r="HC706">
        <f t="shared" si="323"/>
        <v>0.56000000000000005</v>
      </c>
      <c r="HN706">
        <v>776594</v>
      </c>
      <c r="HQ706">
        <v>0.49</v>
      </c>
      <c r="HR706">
        <f t="shared" si="324"/>
        <v>0.49</v>
      </c>
      <c r="ID706">
        <v>776964</v>
      </c>
      <c r="IG706">
        <v>0.57999999999999996</v>
      </c>
      <c r="IH706">
        <f t="shared" si="325"/>
        <v>0.57999999999999996</v>
      </c>
      <c r="IS706">
        <v>776964</v>
      </c>
      <c r="IV706">
        <v>0.56999999999999995</v>
      </c>
      <c r="IW706">
        <f t="shared" si="326"/>
        <v>0.56999999999999995</v>
      </c>
      <c r="JH706">
        <v>776964</v>
      </c>
      <c r="JK706">
        <v>0.52</v>
      </c>
      <c r="JL706">
        <f t="shared" si="327"/>
        <v>0.52</v>
      </c>
      <c r="JW706">
        <v>776964</v>
      </c>
      <c r="JZ706">
        <v>0.56000000000000005</v>
      </c>
      <c r="KA706">
        <f t="shared" si="328"/>
        <v>0.56000000000000005</v>
      </c>
      <c r="KL706">
        <v>776964</v>
      </c>
      <c r="KO706">
        <v>0.57999999999999996</v>
      </c>
      <c r="KP706">
        <f t="shared" si="329"/>
        <v>0.57999999999999996</v>
      </c>
      <c r="LA706">
        <v>776964</v>
      </c>
      <c r="LD706">
        <v>0.53</v>
      </c>
      <c r="LE706">
        <f t="shared" si="330"/>
        <v>0.53</v>
      </c>
      <c r="LP706">
        <v>776964</v>
      </c>
      <c r="LS706">
        <v>0.55000000000000004</v>
      </c>
      <c r="LT706">
        <f t="shared" si="331"/>
        <v>0.55000000000000004</v>
      </c>
      <c r="ME706">
        <v>776964</v>
      </c>
      <c r="MH706">
        <v>0.57999999999999996</v>
      </c>
      <c r="MI706">
        <f t="shared" si="332"/>
        <v>0.57999999999999996</v>
      </c>
      <c r="MT706">
        <v>776964</v>
      </c>
      <c r="MW706">
        <v>0.6</v>
      </c>
      <c r="MX706">
        <f t="shared" si="333"/>
        <v>0.6</v>
      </c>
      <c r="NI706">
        <v>776964</v>
      </c>
      <c r="NL706">
        <v>0.54</v>
      </c>
      <c r="NM706">
        <f t="shared" si="334"/>
        <v>0.54</v>
      </c>
      <c r="NX706">
        <v>776964</v>
      </c>
      <c r="OA706">
        <v>0.54</v>
      </c>
      <c r="OB706">
        <f t="shared" si="335"/>
        <v>0.54</v>
      </c>
      <c r="OM706">
        <v>776964</v>
      </c>
      <c r="OP706">
        <v>0.56000000000000005</v>
      </c>
      <c r="OQ706">
        <f t="shared" si="336"/>
        <v>0.56000000000000005</v>
      </c>
      <c r="PB706">
        <v>776964</v>
      </c>
      <c r="PE706">
        <v>0.56999999999999995</v>
      </c>
      <c r="PF706">
        <f t="shared" si="337"/>
        <v>0.56999999999999995</v>
      </c>
      <c r="PQ706">
        <v>776964</v>
      </c>
      <c r="PT706">
        <v>0.54</v>
      </c>
      <c r="PU706">
        <f t="shared" si="338"/>
        <v>0.54</v>
      </c>
      <c r="QF706">
        <v>776964</v>
      </c>
      <c r="QI706">
        <v>0.53</v>
      </c>
      <c r="QJ706">
        <f t="shared" si="339"/>
        <v>0.53</v>
      </c>
      <c r="QU706">
        <v>776964</v>
      </c>
      <c r="QX706">
        <v>0.55000000000000004</v>
      </c>
      <c r="QY706">
        <f t="shared" si="340"/>
        <v>0.55000000000000004</v>
      </c>
    </row>
    <row r="707" spans="12:467" x14ac:dyDescent="0.2">
      <c r="L707">
        <v>776595</v>
      </c>
      <c r="O707">
        <v>0.54</v>
      </c>
      <c r="P707">
        <f t="shared" ref="P707:P770" si="341">IF(O707=0,0.1,IF(O707=1,0.9,O707))</f>
        <v>0.54</v>
      </c>
      <c r="AA707">
        <v>776595</v>
      </c>
      <c r="AD707">
        <v>0.5</v>
      </c>
      <c r="AE707">
        <f t="shared" ref="AE707:AE770" si="342">IF(AD707=0,0.1,IF(AD707=1,0.9,AD707))</f>
        <v>0.5</v>
      </c>
      <c r="AP707">
        <v>776595</v>
      </c>
      <c r="AS707">
        <v>0.53</v>
      </c>
      <c r="AT707">
        <f t="shared" ref="AT707:AT770" si="343">IF(AS707=0,0.1,IF(AS707=1,0.9,AS707))</f>
        <v>0.53</v>
      </c>
      <c r="BE707">
        <v>776595</v>
      </c>
      <c r="BH707">
        <v>0.56000000000000005</v>
      </c>
      <c r="BI707">
        <f t="shared" ref="BI707:BI770" si="344">IF(BH707=0,0.1,IF(BH707=1,0.9,BH707))</f>
        <v>0.56000000000000005</v>
      </c>
      <c r="BT707">
        <v>776595</v>
      </c>
      <c r="BW707">
        <v>0.51</v>
      </c>
      <c r="BX707">
        <f t="shared" ref="BX707:BX770" si="345">IF(BW707=0,0.1,IF(BW707=1,0.9,BW707))</f>
        <v>0.51</v>
      </c>
      <c r="CI707">
        <v>776595</v>
      </c>
      <c r="CL707">
        <v>0.54</v>
      </c>
      <c r="CM707">
        <f t="shared" ref="CM707:CM770" si="346">IF(CL707=0,0.1,IF(CL707=1,0.9,CL707))</f>
        <v>0.54</v>
      </c>
      <c r="CX707">
        <v>776595</v>
      </c>
      <c r="DA707">
        <v>0.52</v>
      </c>
      <c r="DB707">
        <f t="shared" ref="DB707:DB770" si="347">IF(DA707=0,0.1,IF(DA707=1,0.9,DA707))</f>
        <v>0.52</v>
      </c>
      <c r="DM707">
        <v>776595</v>
      </c>
      <c r="DP707">
        <v>0.51</v>
      </c>
      <c r="DQ707">
        <f t="shared" ref="DQ707:DQ770" si="348">IF(DP707=0,0.1,IF(DP707=1,0.9,DP707))</f>
        <v>0.51</v>
      </c>
      <c r="EB707">
        <v>776595</v>
      </c>
      <c r="EE707">
        <v>0.53</v>
      </c>
      <c r="EF707">
        <f t="shared" ref="EF707:EF770" si="349">IF(EE707=0,0.1,IF(EE707=1,0.9,EE707))</f>
        <v>0.53</v>
      </c>
      <c r="EQ707">
        <v>776595</v>
      </c>
      <c r="ET707">
        <v>0.53</v>
      </c>
      <c r="EU707">
        <f t="shared" ref="EU707:EU770" si="350">IF(ET707=0,0.1,IF(ET707=1,0.9,ET707))</f>
        <v>0.53</v>
      </c>
      <c r="FF707">
        <v>776595</v>
      </c>
      <c r="FI707">
        <v>0.52</v>
      </c>
      <c r="FJ707">
        <f t="shared" ref="FJ707:FJ770" si="351">IF(FI707=0,0.1,IF(FI707=1,0.9,FI707))</f>
        <v>0.52</v>
      </c>
      <c r="FU707">
        <v>776595</v>
      </c>
      <c r="FX707">
        <v>0.52</v>
      </c>
      <c r="FY707">
        <f t="shared" ref="FY707:FY770" si="352">IF(FX707=0,0.1,IF(FX707=1,0.9,FX707))</f>
        <v>0.52</v>
      </c>
      <c r="GJ707">
        <v>776595</v>
      </c>
      <c r="GM707">
        <v>0.5</v>
      </c>
      <c r="GN707">
        <f t="shared" ref="GN707:GN770" si="353">IF(GM707=0,0.1,IF(GM707=1,0.9,GM707))</f>
        <v>0.5</v>
      </c>
      <c r="GY707">
        <v>776595</v>
      </c>
      <c r="HB707">
        <v>0.54</v>
      </c>
      <c r="HC707">
        <f t="shared" ref="HC707:HC770" si="354">IF(HB707=0,0.1,IF(HB707=1,0.9,HB707))</f>
        <v>0.54</v>
      </c>
      <c r="HN707">
        <v>776595</v>
      </c>
      <c r="HQ707">
        <v>0.57999999999999996</v>
      </c>
      <c r="HR707">
        <f t="shared" ref="HR707:HR770" si="355">IF(HQ707=0,0.1,IF(HQ707=1,0.9,HQ707))</f>
        <v>0.57999999999999996</v>
      </c>
      <c r="ID707">
        <v>776965</v>
      </c>
      <c r="IG707">
        <v>0.53</v>
      </c>
      <c r="IH707">
        <f t="shared" ref="IH707:IH770" si="356">IF(IG707=0,0.1,IF(IG707=1,0.9,IG707))</f>
        <v>0.53</v>
      </c>
      <c r="IS707">
        <v>776965</v>
      </c>
      <c r="IV707">
        <v>0.52</v>
      </c>
      <c r="IW707">
        <f t="shared" ref="IW707:IW770" si="357">IF(IV707=0,0.1,IF(IV707=1,0.9,IV707))</f>
        <v>0.52</v>
      </c>
      <c r="JH707">
        <v>776965</v>
      </c>
      <c r="JK707">
        <v>0.53</v>
      </c>
      <c r="JL707">
        <f t="shared" ref="JL707:JL770" si="358">IF(JK707=0,0.1,IF(JK707=1,0.9,JK707))</f>
        <v>0.53</v>
      </c>
      <c r="JW707">
        <v>776965</v>
      </c>
      <c r="JZ707">
        <v>0.51</v>
      </c>
      <c r="KA707">
        <f t="shared" ref="KA707:KA770" si="359">IF(JZ707=0,0.1,IF(JZ707=1,0.9,JZ707))</f>
        <v>0.51</v>
      </c>
      <c r="KL707">
        <v>776965</v>
      </c>
      <c r="KO707">
        <v>0.46</v>
      </c>
      <c r="KP707">
        <f t="shared" ref="KP707:KP770" si="360">IF(KO707=0,0.1,IF(KO707=1,0.9,KO707))</f>
        <v>0.46</v>
      </c>
      <c r="LA707">
        <v>776965</v>
      </c>
      <c r="LD707">
        <v>0.52</v>
      </c>
      <c r="LE707">
        <f t="shared" ref="LE707:LE770" si="361">IF(LD707=0,0.1,IF(LD707=1,0.9,LD707))</f>
        <v>0.52</v>
      </c>
      <c r="LP707">
        <v>776965</v>
      </c>
      <c r="LS707">
        <v>0.49</v>
      </c>
      <c r="LT707">
        <f t="shared" ref="LT707:LT770" si="362">IF(LS707=0,0.1,IF(LS707=1,0.9,LS707))</f>
        <v>0.49</v>
      </c>
      <c r="ME707">
        <v>776965</v>
      </c>
      <c r="MH707">
        <v>0.54</v>
      </c>
      <c r="MI707">
        <f t="shared" ref="MI707:MI770" si="363">IF(MH707=0,0.1,IF(MH707=1,0.9,MH707))</f>
        <v>0.54</v>
      </c>
      <c r="MT707">
        <v>776965</v>
      </c>
      <c r="MW707">
        <v>0.63</v>
      </c>
      <c r="MX707">
        <f t="shared" ref="MX707:MX770" si="364">IF(MW707=0,0.1,IF(MW707=1,0.9,MW707))</f>
        <v>0.63</v>
      </c>
      <c r="NI707">
        <v>776965</v>
      </c>
      <c r="NL707">
        <v>0.5</v>
      </c>
      <c r="NM707">
        <f t="shared" ref="NM707:NM770" si="365">IF(NL707=0,0.1,IF(NL707=1,0.9,NL707))</f>
        <v>0.5</v>
      </c>
      <c r="NX707">
        <v>776965</v>
      </c>
      <c r="OA707">
        <v>0.54</v>
      </c>
      <c r="OB707">
        <f t="shared" ref="OB707:OB770" si="366">IF(OA707=0,0.1,IF(OA707=1,0.9,OA707))</f>
        <v>0.54</v>
      </c>
      <c r="OM707">
        <v>776965</v>
      </c>
      <c r="OP707">
        <v>0.55000000000000004</v>
      </c>
      <c r="OQ707">
        <f t="shared" ref="OQ707:OQ770" si="367">IF(OP707=0,0.1,IF(OP707=1,0.9,OP707))</f>
        <v>0.55000000000000004</v>
      </c>
      <c r="PB707">
        <v>776965</v>
      </c>
      <c r="PE707">
        <v>0.53</v>
      </c>
      <c r="PF707">
        <f t="shared" ref="PF707:PF770" si="368">IF(PE707=0,0.1,IF(PE707=1,0.9,PE707))</f>
        <v>0.53</v>
      </c>
      <c r="PQ707">
        <v>776965</v>
      </c>
      <c r="PT707">
        <v>0.52</v>
      </c>
      <c r="PU707">
        <f t="shared" ref="PU707:PU770" si="369">IF(PT707=0,0.1,IF(PT707=1,0.9,PT707))</f>
        <v>0.52</v>
      </c>
      <c r="QF707">
        <v>776965</v>
      </c>
      <c r="QI707">
        <v>0.54</v>
      </c>
      <c r="QJ707">
        <f t="shared" ref="QJ707:QJ770" si="370">IF(QI707=0,0.1,IF(QI707=1,0.9,QI707))</f>
        <v>0.54</v>
      </c>
      <c r="QU707">
        <v>776965</v>
      </c>
      <c r="QX707">
        <v>0.49</v>
      </c>
      <c r="QY707">
        <f t="shared" ref="QY707:QY770" si="371">IF(QX707=0,0.1,IF(QX707=1,0.9,QX707))</f>
        <v>0.49</v>
      </c>
    </row>
    <row r="708" spans="12:467" x14ac:dyDescent="0.2">
      <c r="L708">
        <v>776596</v>
      </c>
      <c r="O708">
        <v>0.56000000000000005</v>
      </c>
      <c r="P708">
        <f t="shared" si="341"/>
        <v>0.56000000000000005</v>
      </c>
      <c r="AA708">
        <v>776596</v>
      </c>
      <c r="AD708">
        <v>0.56999999999999995</v>
      </c>
      <c r="AE708">
        <f t="shared" si="342"/>
        <v>0.56999999999999995</v>
      </c>
      <c r="AP708">
        <v>776596</v>
      </c>
      <c r="AS708">
        <v>0.6</v>
      </c>
      <c r="AT708">
        <f t="shared" si="343"/>
        <v>0.6</v>
      </c>
      <c r="BE708">
        <v>776596</v>
      </c>
      <c r="BH708">
        <v>0.46</v>
      </c>
      <c r="BI708">
        <f t="shared" si="344"/>
        <v>0.46</v>
      </c>
      <c r="BT708">
        <v>776596</v>
      </c>
      <c r="BW708">
        <v>0.5</v>
      </c>
      <c r="BX708">
        <f t="shared" si="345"/>
        <v>0.5</v>
      </c>
      <c r="CI708">
        <v>776596</v>
      </c>
      <c r="CL708">
        <v>0.52</v>
      </c>
      <c r="CM708">
        <f t="shared" si="346"/>
        <v>0.52</v>
      </c>
      <c r="CX708">
        <v>776596</v>
      </c>
      <c r="DA708">
        <v>0.53</v>
      </c>
      <c r="DB708">
        <f t="shared" si="347"/>
        <v>0.53</v>
      </c>
      <c r="DM708">
        <v>776596</v>
      </c>
      <c r="DP708">
        <v>0.55000000000000004</v>
      </c>
      <c r="DQ708">
        <f t="shared" si="348"/>
        <v>0.55000000000000004</v>
      </c>
      <c r="EB708">
        <v>776596</v>
      </c>
      <c r="EE708">
        <v>0.53</v>
      </c>
      <c r="EF708">
        <f t="shared" si="349"/>
        <v>0.53</v>
      </c>
      <c r="EQ708">
        <v>776596</v>
      </c>
      <c r="ET708">
        <v>0.53</v>
      </c>
      <c r="EU708">
        <f t="shared" si="350"/>
        <v>0.53</v>
      </c>
      <c r="FF708">
        <v>776596</v>
      </c>
      <c r="FI708">
        <v>0.54</v>
      </c>
      <c r="FJ708">
        <f t="shared" si="351"/>
        <v>0.54</v>
      </c>
      <c r="FU708">
        <v>776596</v>
      </c>
      <c r="FX708">
        <v>0.52</v>
      </c>
      <c r="FY708">
        <f t="shared" si="352"/>
        <v>0.52</v>
      </c>
      <c r="GJ708">
        <v>776596</v>
      </c>
      <c r="GM708">
        <v>0.54</v>
      </c>
      <c r="GN708">
        <f t="shared" si="353"/>
        <v>0.54</v>
      </c>
      <c r="GY708">
        <v>776596</v>
      </c>
      <c r="HB708">
        <v>0.59</v>
      </c>
      <c r="HC708">
        <f t="shared" si="354"/>
        <v>0.59</v>
      </c>
      <c r="HN708">
        <v>776596</v>
      </c>
      <c r="HQ708">
        <v>0.47</v>
      </c>
      <c r="HR708">
        <f t="shared" si="355"/>
        <v>0.47</v>
      </c>
      <c r="ID708">
        <v>776966</v>
      </c>
      <c r="IG708">
        <v>0.45</v>
      </c>
      <c r="IH708">
        <f t="shared" si="356"/>
        <v>0.45</v>
      </c>
      <c r="IS708">
        <v>776966</v>
      </c>
      <c r="IV708">
        <v>0.49</v>
      </c>
      <c r="IW708">
        <f t="shared" si="357"/>
        <v>0.49</v>
      </c>
      <c r="JH708">
        <v>776966</v>
      </c>
      <c r="JK708">
        <v>0.46</v>
      </c>
      <c r="JL708">
        <f t="shared" si="358"/>
        <v>0.46</v>
      </c>
      <c r="JW708">
        <v>776966</v>
      </c>
      <c r="JZ708">
        <v>0.43</v>
      </c>
      <c r="KA708">
        <f t="shared" si="359"/>
        <v>0.43</v>
      </c>
      <c r="KL708">
        <v>776966</v>
      </c>
      <c r="KO708">
        <v>0.52</v>
      </c>
      <c r="KP708">
        <f t="shared" si="360"/>
        <v>0.52</v>
      </c>
      <c r="LA708">
        <v>776966</v>
      </c>
      <c r="LD708">
        <v>0.49</v>
      </c>
      <c r="LE708">
        <f t="shared" si="361"/>
        <v>0.49</v>
      </c>
      <c r="LP708">
        <v>776966</v>
      </c>
      <c r="LS708">
        <v>0.47</v>
      </c>
      <c r="LT708">
        <f t="shared" si="362"/>
        <v>0.47</v>
      </c>
      <c r="ME708">
        <v>776966</v>
      </c>
      <c r="MH708">
        <v>0.51</v>
      </c>
      <c r="MI708">
        <f t="shared" si="363"/>
        <v>0.51</v>
      </c>
      <c r="MT708">
        <v>776966</v>
      </c>
      <c r="MW708">
        <v>0.49</v>
      </c>
      <c r="MX708">
        <f t="shared" si="364"/>
        <v>0.49</v>
      </c>
      <c r="NI708">
        <v>776966</v>
      </c>
      <c r="NL708">
        <v>0.47</v>
      </c>
      <c r="NM708">
        <f t="shared" si="365"/>
        <v>0.47</v>
      </c>
      <c r="NX708">
        <v>776966</v>
      </c>
      <c r="OA708">
        <v>0.51</v>
      </c>
      <c r="OB708">
        <f t="shared" si="366"/>
        <v>0.51</v>
      </c>
      <c r="OM708">
        <v>776966</v>
      </c>
      <c r="OP708">
        <v>0.46</v>
      </c>
      <c r="OQ708">
        <f t="shared" si="367"/>
        <v>0.46</v>
      </c>
      <c r="PB708">
        <v>776966</v>
      </c>
      <c r="PE708">
        <v>0.48</v>
      </c>
      <c r="PF708">
        <f t="shared" si="368"/>
        <v>0.48</v>
      </c>
      <c r="PQ708">
        <v>776966</v>
      </c>
      <c r="PT708">
        <v>0.47</v>
      </c>
      <c r="PU708">
        <f t="shared" si="369"/>
        <v>0.47</v>
      </c>
      <c r="QF708">
        <v>776966</v>
      </c>
      <c r="QI708">
        <v>0.46</v>
      </c>
      <c r="QJ708">
        <f t="shared" si="370"/>
        <v>0.46</v>
      </c>
      <c r="QU708">
        <v>776966</v>
      </c>
      <c r="QX708">
        <v>0.48</v>
      </c>
      <c r="QY708">
        <f t="shared" si="371"/>
        <v>0.48</v>
      </c>
    </row>
    <row r="709" spans="12:467" x14ac:dyDescent="0.2">
      <c r="L709">
        <v>776598</v>
      </c>
      <c r="O709">
        <v>0.41</v>
      </c>
      <c r="P709">
        <f t="shared" si="341"/>
        <v>0.41</v>
      </c>
      <c r="AA709">
        <v>776598</v>
      </c>
      <c r="AD709">
        <v>0.38</v>
      </c>
      <c r="AE709">
        <f t="shared" si="342"/>
        <v>0.38</v>
      </c>
      <c r="AP709">
        <v>776598</v>
      </c>
      <c r="AS709">
        <v>0.38</v>
      </c>
      <c r="AT709">
        <f t="shared" si="343"/>
        <v>0.38</v>
      </c>
      <c r="BE709">
        <v>776598</v>
      </c>
      <c r="BH709">
        <v>0.44</v>
      </c>
      <c r="BI709">
        <f t="shared" si="344"/>
        <v>0.44</v>
      </c>
      <c r="BT709">
        <v>776598</v>
      </c>
      <c r="BW709">
        <v>0.61</v>
      </c>
      <c r="BX709">
        <f t="shared" si="345"/>
        <v>0.61</v>
      </c>
      <c r="CI709">
        <v>776598</v>
      </c>
      <c r="CL709">
        <v>0.39</v>
      </c>
      <c r="CM709">
        <f t="shared" si="346"/>
        <v>0.39</v>
      </c>
      <c r="CX709">
        <v>776598</v>
      </c>
      <c r="DA709">
        <v>0.41</v>
      </c>
      <c r="DB709">
        <f t="shared" si="347"/>
        <v>0.41</v>
      </c>
      <c r="DM709">
        <v>776598</v>
      </c>
      <c r="DP709">
        <v>0.41</v>
      </c>
      <c r="DQ709">
        <f t="shared" si="348"/>
        <v>0.41</v>
      </c>
      <c r="EB709">
        <v>776598</v>
      </c>
      <c r="EE709">
        <v>0.44</v>
      </c>
      <c r="EF709">
        <f t="shared" si="349"/>
        <v>0.44</v>
      </c>
      <c r="EQ709">
        <v>776598</v>
      </c>
      <c r="ET709">
        <v>0.44</v>
      </c>
      <c r="EU709">
        <f t="shared" si="350"/>
        <v>0.44</v>
      </c>
      <c r="FF709">
        <v>776598</v>
      </c>
      <c r="FI709">
        <v>0.46</v>
      </c>
      <c r="FJ709">
        <f t="shared" si="351"/>
        <v>0.46</v>
      </c>
      <c r="FU709">
        <v>776598</v>
      </c>
      <c r="FX709">
        <v>0.43</v>
      </c>
      <c r="FY709">
        <f t="shared" si="352"/>
        <v>0.43</v>
      </c>
      <c r="GJ709">
        <v>776598</v>
      </c>
      <c r="GM709">
        <v>0.41</v>
      </c>
      <c r="GN709">
        <f t="shared" si="353"/>
        <v>0.41</v>
      </c>
      <c r="GY709">
        <v>776598</v>
      </c>
      <c r="HB709">
        <v>0.45</v>
      </c>
      <c r="HC709">
        <f t="shared" si="354"/>
        <v>0.45</v>
      </c>
      <c r="HN709">
        <v>776598</v>
      </c>
      <c r="HQ709">
        <v>0.44</v>
      </c>
      <c r="HR709">
        <f t="shared" si="355"/>
        <v>0.44</v>
      </c>
      <c r="ID709">
        <v>776967</v>
      </c>
      <c r="IG709">
        <v>0.46</v>
      </c>
      <c r="IH709">
        <f t="shared" si="356"/>
        <v>0.46</v>
      </c>
      <c r="IS709">
        <v>776967</v>
      </c>
      <c r="IV709">
        <v>0.42</v>
      </c>
      <c r="IW709">
        <f t="shared" si="357"/>
        <v>0.42</v>
      </c>
      <c r="JH709">
        <v>776967</v>
      </c>
      <c r="JK709">
        <v>0.47</v>
      </c>
      <c r="JL709">
        <f t="shared" si="358"/>
        <v>0.47</v>
      </c>
      <c r="JW709">
        <v>776967</v>
      </c>
      <c r="JZ709">
        <v>0.44</v>
      </c>
      <c r="KA709">
        <f t="shared" si="359"/>
        <v>0.44</v>
      </c>
      <c r="KL709">
        <v>776967</v>
      </c>
      <c r="KO709">
        <v>0.45</v>
      </c>
      <c r="KP709">
        <f t="shared" si="360"/>
        <v>0.45</v>
      </c>
      <c r="LA709">
        <v>776967</v>
      </c>
      <c r="LD709">
        <v>0.45</v>
      </c>
      <c r="LE709">
        <f t="shared" si="361"/>
        <v>0.45</v>
      </c>
      <c r="LP709">
        <v>776967</v>
      </c>
      <c r="LS709">
        <v>0.44</v>
      </c>
      <c r="LT709">
        <f t="shared" si="362"/>
        <v>0.44</v>
      </c>
      <c r="ME709">
        <v>776967</v>
      </c>
      <c r="MH709">
        <v>0.46</v>
      </c>
      <c r="MI709">
        <f t="shared" si="363"/>
        <v>0.46</v>
      </c>
      <c r="MT709">
        <v>776967</v>
      </c>
      <c r="MW709">
        <v>0.56000000000000005</v>
      </c>
      <c r="MX709">
        <f t="shared" si="364"/>
        <v>0.56000000000000005</v>
      </c>
      <c r="NI709">
        <v>776967</v>
      </c>
      <c r="NL709">
        <v>0.43</v>
      </c>
      <c r="NM709">
        <f t="shared" si="365"/>
        <v>0.43</v>
      </c>
      <c r="NX709">
        <v>776967</v>
      </c>
      <c r="OA709">
        <v>0.45</v>
      </c>
      <c r="OB709">
        <f t="shared" si="366"/>
        <v>0.45</v>
      </c>
      <c r="OM709">
        <v>776967</v>
      </c>
      <c r="OP709">
        <v>0.48</v>
      </c>
      <c r="OQ709">
        <f t="shared" si="367"/>
        <v>0.48</v>
      </c>
      <c r="PB709">
        <v>776967</v>
      </c>
      <c r="PE709">
        <v>0.47</v>
      </c>
      <c r="PF709">
        <f t="shared" si="368"/>
        <v>0.47</v>
      </c>
      <c r="PQ709">
        <v>776967</v>
      </c>
      <c r="PT709">
        <v>0.52</v>
      </c>
      <c r="PU709">
        <f t="shared" si="369"/>
        <v>0.52</v>
      </c>
      <c r="QF709">
        <v>776967</v>
      </c>
      <c r="QI709">
        <v>0.45</v>
      </c>
      <c r="QJ709">
        <f t="shared" si="370"/>
        <v>0.45</v>
      </c>
      <c r="QU709">
        <v>776967</v>
      </c>
      <c r="QX709">
        <v>0.45</v>
      </c>
      <c r="QY709">
        <f t="shared" si="371"/>
        <v>0.45</v>
      </c>
    </row>
    <row r="710" spans="12:467" x14ac:dyDescent="0.2">
      <c r="L710">
        <v>776599</v>
      </c>
      <c r="O710">
        <v>0.41</v>
      </c>
      <c r="P710">
        <f t="shared" si="341"/>
        <v>0.41</v>
      </c>
      <c r="AA710">
        <v>776599</v>
      </c>
      <c r="AD710">
        <v>0.42</v>
      </c>
      <c r="AE710">
        <f t="shared" si="342"/>
        <v>0.42</v>
      </c>
      <c r="AP710">
        <v>776599</v>
      </c>
      <c r="AS710">
        <v>0.56000000000000005</v>
      </c>
      <c r="AT710">
        <f t="shared" si="343"/>
        <v>0.56000000000000005</v>
      </c>
      <c r="BE710">
        <v>776599</v>
      </c>
      <c r="BH710">
        <v>0.4</v>
      </c>
      <c r="BI710">
        <f t="shared" si="344"/>
        <v>0.4</v>
      </c>
      <c r="BT710">
        <v>776599</v>
      </c>
      <c r="BW710">
        <v>0.39</v>
      </c>
      <c r="BX710">
        <f t="shared" si="345"/>
        <v>0.39</v>
      </c>
      <c r="CI710">
        <v>776599</v>
      </c>
      <c r="CL710">
        <v>0.42</v>
      </c>
      <c r="CM710">
        <f t="shared" si="346"/>
        <v>0.42</v>
      </c>
      <c r="CX710">
        <v>776599</v>
      </c>
      <c r="DA710">
        <v>0.43</v>
      </c>
      <c r="DB710">
        <f t="shared" si="347"/>
        <v>0.43</v>
      </c>
      <c r="DM710">
        <v>776599</v>
      </c>
      <c r="DP710">
        <v>0.41</v>
      </c>
      <c r="DQ710">
        <f t="shared" si="348"/>
        <v>0.41</v>
      </c>
      <c r="EB710">
        <v>776599</v>
      </c>
      <c r="EE710">
        <v>0.44</v>
      </c>
      <c r="EF710">
        <f t="shared" si="349"/>
        <v>0.44</v>
      </c>
      <c r="EQ710">
        <v>776599</v>
      </c>
      <c r="ET710">
        <v>0.44</v>
      </c>
      <c r="EU710">
        <f t="shared" si="350"/>
        <v>0.44</v>
      </c>
      <c r="FF710">
        <v>776599</v>
      </c>
      <c r="FI710">
        <v>0.43</v>
      </c>
      <c r="FJ710">
        <f t="shared" si="351"/>
        <v>0.43</v>
      </c>
      <c r="FU710">
        <v>776599</v>
      </c>
      <c r="FX710">
        <v>0.46</v>
      </c>
      <c r="FY710">
        <f t="shared" si="352"/>
        <v>0.46</v>
      </c>
      <c r="GJ710">
        <v>776599</v>
      </c>
      <c r="GM710">
        <v>0.41</v>
      </c>
      <c r="GN710">
        <f t="shared" si="353"/>
        <v>0.41</v>
      </c>
      <c r="GY710">
        <v>776599</v>
      </c>
      <c r="HB710">
        <v>0.42</v>
      </c>
      <c r="HC710">
        <f t="shared" si="354"/>
        <v>0.42</v>
      </c>
      <c r="HN710">
        <v>776599</v>
      </c>
      <c r="HQ710">
        <v>0.35</v>
      </c>
      <c r="HR710">
        <f t="shared" si="355"/>
        <v>0.35</v>
      </c>
      <c r="ID710">
        <v>776970</v>
      </c>
      <c r="IG710">
        <v>0.53</v>
      </c>
      <c r="IH710">
        <f t="shared" si="356"/>
        <v>0.53</v>
      </c>
      <c r="IS710">
        <v>776970</v>
      </c>
      <c r="IV710">
        <v>0.54</v>
      </c>
      <c r="IW710">
        <f t="shared" si="357"/>
        <v>0.54</v>
      </c>
      <c r="JH710">
        <v>776970</v>
      </c>
      <c r="JK710">
        <v>0.54</v>
      </c>
      <c r="JL710">
        <f t="shared" si="358"/>
        <v>0.54</v>
      </c>
      <c r="JW710">
        <v>776970</v>
      </c>
      <c r="JZ710">
        <v>0.55000000000000004</v>
      </c>
      <c r="KA710">
        <f t="shared" si="359"/>
        <v>0.55000000000000004</v>
      </c>
      <c r="KL710">
        <v>776970</v>
      </c>
      <c r="KO710">
        <v>0.55000000000000004</v>
      </c>
      <c r="KP710">
        <f t="shared" si="360"/>
        <v>0.55000000000000004</v>
      </c>
      <c r="LA710">
        <v>776970</v>
      </c>
      <c r="LD710">
        <v>0.52</v>
      </c>
      <c r="LE710">
        <f t="shared" si="361"/>
        <v>0.52</v>
      </c>
      <c r="LP710">
        <v>776970</v>
      </c>
      <c r="LS710">
        <v>0.51</v>
      </c>
      <c r="LT710">
        <f t="shared" si="362"/>
        <v>0.51</v>
      </c>
      <c r="ME710">
        <v>776970</v>
      </c>
      <c r="MH710">
        <v>0.52</v>
      </c>
      <c r="MI710">
        <f t="shared" si="363"/>
        <v>0.52</v>
      </c>
      <c r="MT710">
        <v>776970</v>
      </c>
      <c r="MW710">
        <v>0.5</v>
      </c>
      <c r="MX710">
        <f t="shared" si="364"/>
        <v>0.5</v>
      </c>
      <c r="NI710">
        <v>776970</v>
      </c>
      <c r="NL710">
        <v>0.51</v>
      </c>
      <c r="NM710">
        <f t="shared" si="365"/>
        <v>0.51</v>
      </c>
      <c r="NX710">
        <v>776970</v>
      </c>
      <c r="OA710">
        <v>0.52</v>
      </c>
      <c r="OB710">
        <f t="shared" si="366"/>
        <v>0.52</v>
      </c>
      <c r="OM710">
        <v>776970</v>
      </c>
      <c r="OP710">
        <v>0.52</v>
      </c>
      <c r="OQ710">
        <f t="shared" si="367"/>
        <v>0.52</v>
      </c>
      <c r="PB710">
        <v>776970</v>
      </c>
      <c r="PE710">
        <v>0.52</v>
      </c>
      <c r="PF710">
        <f t="shared" si="368"/>
        <v>0.52</v>
      </c>
      <c r="PQ710">
        <v>776970</v>
      </c>
      <c r="PT710">
        <v>0.56000000000000005</v>
      </c>
      <c r="PU710">
        <f t="shared" si="369"/>
        <v>0.56000000000000005</v>
      </c>
      <c r="QF710">
        <v>776970</v>
      </c>
      <c r="QI710">
        <v>0.49</v>
      </c>
      <c r="QJ710">
        <f t="shared" si="370"/>
        <v>0.49</v>
      </c>
      <c r="QU710">
        <v>776970</v>
      </c>
      <c r="QX710">
        <v>0.51</v>
      </c>
      <c r="QY710">
        <f t="shared" si="371"/>
        <v>0.51</v>
      </c>
    </row>
    <row r="711" spans="12:467" x14ac:dyDescent="0.2">
      <c r="L711">
        <v>776600</v>
      </c>
      <c r="O711">
        <v>0.43</v>
      </c>
      <c r="P711">
        <f t="shared" si="341"/>
        <v>0.43</v>
      </c>
      <c r="AA711">
        <v>776600</v>
      </c>
      <c r="AD711">
        <v>0.56999999999999995</v>
      </c>
      <c r="AE711">
        <f t="shared" si="342"/>
        <v>0.56999999999999995</v>
      </c>
      <c r="AP711">
        <v>776600</v>
      </c>
      <c r="AS711">
        <v>0.45</v>
      </c>
      <c r="AT711">
        <f t="shared" si="343"/>
        <v>0.45</v>
      </c>
      <c r="BE711">
        <v>776600</v>
      </c>
      <c r="BH711">
        <v>0.47</v>
      </c>
      <c r="BI711">
        <f t="shared" si="344"/>
        <v>0.47</v>
      </c>
      <c r="BT711">
        <v>776600</v>
      </c>
      <c r="BW711">
        <v>0.67</v>
      </c>
      <c r="BX711">
        <f t="shared" si="345"/>
        <v>0.67</v>
      </c>
      <c r="CI711">
        <v>776600</v>
      </c>
      <c r="CL711">
        <v>0.47</v>
      </c>
      <c r="CM711">
        <f t="shared" si="346"/>
        <v>0.47</v>
      </c>
      <c r="CX711">
        <v>776600</v>
      </c>
      <c r="DA711">
        <v>0.49</v>
      </c>
      <c r="DB711">
        <f t="shared" si="347"/>
        <v>0.49</v>
      </c>
      <c r="DM711">
        <v>776600</v>
      </c>
      <c r="DP711">
        <v>0.44</v>
      </c>
      <c r="DQ711">
        <f t="shared" si="348"/>
        <v>0.44</v>
      </c>
      <c r="EB711">
        <v>776600</v>
      </c>
      <c r="EE711">
        <v>0.48</v>
      </c>
      <c r="EF711">
        <f t="shared" si="349"/>
        <v>0.48</v>
      </c>
      <c r="EQ711">
        <v>776600</v>
      </c>
      <c r="ET711">
        <v>0.48</v>
      </c>
      <c r="EU711">
        <f t="shared" si="350"/>
        <v>0.48</v>
      </c>
      <c r="FF711">
        <v>776600</v>
      </c>
      <c r="FI711">
        <v>0.5</v>
      </c>
      <c r="FJ711">
        <f t="shared" si="351"/>
        <v>0.5</v>
      </c>
      <c r="FU711">
        <v>776600</v>
      </c>
      <c r="FX711">
        <v>0.5</v>
      </c>
      <c r="FY711">
        <f t="shared" si="352"/>
        <v>0.5</v>
      </c>
      <c r="GJ711">
        <v>776600</v>
      </c>
      <c r="GM711">
        <v>0.45</v>
      </c>
      <c r="GN711">
        <f t="shared" si="353"/>
        <v>0.45</v>
      </c>
      <c r="GY711">
        <v>776600</v>
      </c>
      <c r="HB711">
        <v>0.49</v>
      </c>
      <c r="HC711">
        <f t="shared" si="354"/>
        <v>0.49</v>
      </c>
      <c r="HN711">
        <v>776600</v>
      </c>
      <c r="HQ711">
        <v>0.5</v>
      </c>
      <c r="HR711">
        <f t="shared" si="355"/>
        <v>0.5</v>
      </c>
      <c r="ID711">
        <v>776971</v>
      </c>
      <c r="IG711">
        <v>0.49</v>
      </c>
      <c r="IH711">
        <f t="shared" si="356"/>
        <v>0.49</v>
      </c>
      <c r="IS711">
        <v>776971</v>
      </c>
      <c r="IV711">
        <v>0.49</v>
      </c>
      <c r="IW711">
        <f t="shared" si="357"/>
        <v>0.49</v>
      </c>
      <c r="JH711">
        <v>776971</v>
      </c>
      <c r="JK711">
        <v>0.49</v>
      </c>
      <c r="JL711">
        <f t="shared" si="358"/>
        <v>0.49</v>
      </c>
      <c r="JW711">
        <v>776971</v>
      </c>
      <c r="JZ711">
        <v>0.46</v>
      </c>
      <c r="KA711">
        <f t="shared" si="359"/>
        <v>0.46</v>
      </c>
      <c r="KL711">
        <v>776971</v>
      </c>
      <c r="KO711">
        <v>0.5</v>
      </c>
      <c r="KP711">
        <f t="shared" si="360"/>
        <v>0.5</v>
      </c>
      <c r="LA711">
        <v>776971</v>
      </c>
      <c r="LD711">
        <v>0.53</v>
      </c>
      <c r="LE711">
        <f t="shared" si="361"/>
        <v>0.53</v>
      </c>
      <c r="LP711">
        <v>776971</v>
      </c>
      <c r="LS711">
        <v>0.45</v>
      </c>
      <c r="LT711">
        <f t="shared" si="362"/>
        <v>0.45</v>
      </c>
      <c r="ME711">
        <v>776971</v>
      </c>
      <c r="MH711">
        <v>0.56000000000000005</v>
      </c>
      <c r="MI711">
        <f t="shared" si="363"/>
        <v>0.56000000000000005</v>
      </c>
      <c r="MT711">
        <v>776971</v>
      </c>
      <c r="MW711">
        <v>0.63</v>
      </c>
      <c r="MX711">
        <f t="shared" si="364"/>
        <v>0.63</v>
      </c>
      <c r="NI711">
        <v>776971</v>
      </c>
      <c r="NL711">
        <v>0.42</v>
      </c>
      <c r="NM711">
        <f t="shared" si="365"/>
        <v>0.42</v>
      </c>
      <c r="NX711">
        <v>776971</v>
      </c>
      <c r="OA711">
        <v>0.49</v>
      </c>
      <c r="OB711">
        <f t="shared" si="366"/>
        <v>0.49</v>
      </c>
      <c r="OM711">
        <v>776971</v>
      </c>
      <c r="OP711">
        <v>0.47</v>
      </c>
      <c r="OQ711">
        <f t="shared" si="367"/>
        <v>0.47</v>
      </c>
      <c r="PB711">
        <v>776971</v>
      </c>
      <c r="PE711">
        <v>0.48</v>
      </c>
      <c r="PF711">
        <f t="shared" si="368"/>
        <v>0.48</v>
      </c>
      <c r="PQ711">
        <v>776971</v>
      </c>
      <c r="PT711">
        <v>0.5</v>
      </c>
      <c r="PU711">
        <f t="shared" si="369"/>
        <v>0.5</v>
      </c>
      <c r="QF711">
        <v>776971</v>
      </c>
      <c r="QI711">
        <v>0.41</v>
      </c>
      <c r="QJ711">
        <f t="shared" si="370"/>
        <v>0.41</v>
      </c>
      <c r="QU711">
        <v>776971</v>
      </c>
      <c r="QX711">
        <v>0.49</v>
      </c>
      <c r="QY711">
        <f t="shared" si="371"/>
        <v>0.49</v>
      </c>
    </row>
    <row r="712" spans="12:467" x14ac:dyDescent="0.2">
      <c r="L712">
        <v>776601</v>
      </c>
      <c r="O712">
        <v>0.52</v>
      </c>
      <c r="P712">
        <f t="shared" si="341"/>
        <v>0.52</v>
      </c>
      <c r="AA712">
        <v>776601</v>
      </c>
      <c r="AD712">
        <v>0.44</v>
      </c>
      <c r="AE712">
        <f t="shared" si="342"/>
        <v>0.44</v>
      </c>
      <c r="AP712">
        <v>776601</v>
      </c>
      <c r="AS712">
        <v>0.43</v>
      </c>
      <c r="AT712">
        <f t="shared" si="343"/>
        <v>0.43</v>
      </c>
      <c r="BE712">
        <v>776601</v>
      </c>
      <c r="BH712">
        <v>0.62</v>
      </c>
      <c r="BI712">
        <f t="shared" si="344"/>
        <v>0.62</v>
      </c>
      <c r="BT712">
        <v>776601</v>
      </c>
      <c r="BW712">
        <v>0.52</v>
      </c>
      <c r="BX712">
        <f t="shared" si="345"/>
        <v>0.52</v>
      </c>
      <c r="CI712">
        <v>776601</v>
      </c>
      <c r="CL712">
        <v>0.53</v>
      </c>
      <c r="CM712">
        <f t="shared" si="346"/>
        <v>0.53</v>
      </c>
      <c r="CX712">
        <v>776601</v>
      </c>
      <c r="DA712">
        <v>0.51</v>
      </c>
      <c r="DB712">
        <f t="shared" si="347"/>
        <v>0.51</v>
      </c>
      <c r="DM712">
        <v>776601</v>
      </c>
      <c r="DP712">
        <v>0.49</v>
      </c>
      <c r="DQ712">
        <f t="shared" si="348"/>
        <v>0.49</v>
      </c>
      <c r="EB712">
        <v>776601</v>
      </c>
      <c r="EE712">
        <v>0.49</v>
      </c>
      <c r="EF712">
        <f t="shared" si="349"/>
        <v>0.49</v>
      </c>
      <c r="EQ712">
        <v>776601</v>
      </c>
      <c r="ET712">
        <v>0.49</v>
      </c>
      <c r="EU712">
        <f t="shared" si="350"/>
        <v>0.49</v>
      </c>
      <c r="FF712">
        <v>776601</v>
      </c>
      <c r="FI712">
        <v>0.52</v>
      </c>
      <c r="FJ712">
        <f t="shared" si="351"/>
        <v>0.52</v>
      </c>
      <c r="FU712">
        <v>776601</v>
      </c>
      <c r="FX712">
        <v>0.49</v>
      </c>
      <c r="FY712">
        <f t="shared" si="352"/>
        <v>0.49</v>
      </c>
      <c r="GJ712">
        <v>776601</v>
      </c>
      <c r="GM712">
        <v>0.5</v>
      </c>
      <c r="GN712">
        <f t="shared" si="353"/>
        <v>0.5</v>
      </c>
      <c r="GY712">
        <v>776601</v>
      </c>
      <c r="HB712">
        <v>0.55000000000000004</v>
      </c>
      <c r="HC712">
        <f t="shared" si="354"/>
        <v>0.55000000000000004</v>
      </c>
      <c r="HN712">
        <v>776601</v>
      </c>
      <c r="HQ712">
        <v>0.53</v>
      </c>
      <c r="HR712">
        <f t="shared" si="355"/>
        <v>0.53</v>
      </c>
      <c r="ID712">
        <v>776973</v>
      </c>
      <c r="IG712">
        <v>0.53</v>
      </c>
      <c r="IH712">
        <f t="shared" si="356"/>
        <v>0.53</v>
      </c>
      <c r="IS712">
        <v>776973</v>
      </c>
      <c r="IV712">
        <v>0.54</v>
      </c>
      <c r="IW712">
        <f t="shared" si="357"/>
        <v>0.54</v>
      </c>
      <c r="JH712">
        <v>776973</v>
      </c>
      <c r="JK712">
        <v>0.53</v>
      </c>
      <c r="JL712">
        <f t="shared" si="358"/>
        <v>0.53</v>
      </c>
      <c r="JW712">
        <v>776973</v>
      </c>
      <c r="JZ712">
        <v>0.55000000000000004</v>
      </c>
      <c r="KA712">
        <f t="shared" si="359"/>
        <v>0.55000000000000004</v>
      </c>
      <c r="KL712">
        <v>776973</v>
      </c>
      <c r="KO712">
        <v>0.55000000000000004</v>
      </c>
      <c r="KP712">
        <f t="shared" si="360"/>
        <v>0.55000000000000004</v>
      </c>
      <c r="LA712">
        <v>776973</v>
      </c>
      <c r="LD712">
        <v>0.54</v>
      </c>
      <c r="LE712">
        <f t="shared" si="361"/>
        <v>0.54</v>
      </c>
      <c r="LP712">
        <v>776973</v>
      </c>
      <c r="LS712">
        <v>0.51</v>
      </c>
      <c r="LT712">
        <f t="shared" si="362"/>
        <v>0.51</v>
      </c>
      <c r="ME712">
        <v>776973</v>
      </c>
      <c r="MH712">
        <v>0.54</v>
      </c>
      <c r="MI712">
        <f t="shared" si="363"/>
        <v>0.54</v>
      </c>
      <c r="MT712">
        <v>776973</v>
      </c>
      <c r="MW712">
        <v>0.49</v>
      </c>
      <c r="MX712">
        <f t="shared" si="364"/>
        <v>0.49</v>
      </c>
      <c r="NI712">
        <v>776973</v>
      </c>
      <c r="NL712">
        <v>0.51</v>
      </c>
      <c r="NM712">
        <f t="shared" si="365"/>
        <v>0.51</v>
      </c>
      <c r="NX712">
        <v>776973</v>
      </c>
      <c r="OA712">
        <v>0.56999999999999995</v>
      </c>
      <c r="OB712">
        <f t="shared" si="366"/>
        <v>0.56999999999999995</v>
      </c>
      <c r="OM712">
        <v>776973</v>
      </c>
      <c r="OP712">
        <v>0.52</v>
      </c>
      <c r="OQ712">
        <f t="shared" si="367"/>
        <v>0.52</v>
      </c>
      <c r="PB712">
        <v>776973</v>
      </c>
      <c r="PE712">
        <v>0.52</v>
      </c>
      <c r="PF712">
        <f t="shared" si="368"/>
        <v>0.52</v>
      </c>
      <c r="PQ712">
        <v>776973</v>
      </c>
      <c r="PT712">
        <v>0.51</v>
      </c>
      <c r="PU712">
        <f t="shared" si="369"/>
        <v>0.51</v>
      </c>
      <c r="QF712">
        <v>776973</v>
      </c>
      <c r="QI712">
        <v>0.55000000000000004</v>
      </c>
      <c r="QJ712">
        <f t="shared" si="370"/>
        <v>0.55000000000000004</v>
      </c>
      <c r="QU712">
        <v>776973</v>
      </c>
      <c r="QX712">
        <v>0.54</v>
      </c>
      <c r="QY712">
        <f t="shared" si="371"/>
        <v>0.54</v>
      </c>
    </row>
    <row r="713" spans="12:467" x14ac:dyDescent="0.2">
      <c r="L713">
        <v>776604</v>
      </c>
      <c r="O713">
        <v>0.48</v>
      </c>
      <c r="P713">
        <f t="shared" si="341"/>
        <v>0.48</v>
      </c>
      <c r="AA713">
        <v>776604</v>
      </c>
      <c r="AD713">
        <v>0.53</v>
      </c>
      <c r="AE713">
        <f t="shared" si="342"/>
        <v>0.53</v>
      </c>
      <c r="AP713">
        <v>776604</v>
      </c>
      <c r="AS713">
        <v>0.52</v>
      </c>
      <c r="AT713">
        <f t="shared" si="343"/>
        <v>0.52</v>
      </c>
      <c r="BE713">
        <v>776604</v>
      </c>
      <c r="BH713">
        <v>0.43</v>
      </c>
      <c r="BI713">
        <f t="shared" si="344"/>
        <v>0.43</v>
      </c>
      <c r="BT713">
        <v>776604</v>
      </c>
      <c r="BW713">
        <v>0.4</v>
      </c>
      <c r="BX713">
        <f t="shared" si="345"/>
        <v>0.4</v>
      </c>
      <c r="CI713">
        <v>776604</v>
      </c>
      <c r="CL713">
        <v>0.46</v>
      </c>
      <c r="CM713">
        <f t="shared" si="346"/>
        <v>0.46</v>
      </c>
      <c r="CX713">
        <v>776604</v>
      </c>
      <c r="DA713">
        <v>0.5</v>
      </c>
      <c r="DB713">
        <f t="shared" si="347"/>
        <v>0.5</v>
      </c>
      <c r="DM713">
        <v>776604</v>
      </c>
      <c r="DP713">
        <v>0.47</v>
      </c>
      <c r="DQ713">
        <f t="shared" si="348"/>
        <v>0.47</v>
      </c>
      <c r="EB713">
        <v>776604</v>
      </c>
      <c r="EE713">
        <v>0.48</v>
      </c>
      <c r="EF713">
        <f t="shared" si="349"/>
        <v>0.48</v>
      </c>
      <c r="EQ713">
        <v>776604</v>
      </c>
      <c r="ET713">
        <v>0.48</v>
      </c>
      <c r="EU713">
        <f t="shared" si="350"/>
        <v>0.48</v>
      </c>
      <c r="FF713">
        <v>776604</v>
      </c>
      <c r="FI713">
        <v>0.5</v>
      </c>
      <c r="FJ713">
        <f t="shared" si="351"/>
        <v>0.5</v>
      </c>
      <c r="FU713">
        <v>776604</v>
      </c>
      <c r="FX713">
        <v>0.47</v>
      </c>
      <c r="FY713">
        <f t="shared" si="352"/>
        <v>0.47</v>
      </c>
      <c r="GJ713">
        <v>776604</v>
      </c>
      <c r="GM713">
        <v>0.46</v>
      </c>
      <c r="GN713">
        <f t="shared" si="353"/>
        <v>0.46</v>
      </c>
      <c r="GY713">
        <v>776604</v>
      </c>
      <c r="HB713">
        <v>0.46</v>
      </c>
      <c r="HC713">
        <f t="shared" si="354"/>
        <v>0.46</v>
      </c>
      <c r="HN713">
        <v>776604</v>
      </c>
      <c r="HQ713">
        <v>0.42</v>
      </c>
      <c r="HR713">
        <f t="shared" si="355"/>
        <v>0.42</v>
      </c>
      <c r="ID713">
        <v>776944</v>
      </c>
      <c r="IG713">
        <v>0.51</v>
      </c>
      <c r="IH713">
        <f t="shared" si="356"/>
        <v>0.51</v>
      </c>
      <c r="IS713">
        <v>776944</v>
      </c>
      <c r="IV713">
        <v>0.51</v>
      </c>
      <c r="IW713">
        <f t="shared" si="357"/>
        <v>0.51</v>
      </c>
      <c r="JH713">
        <v>776944</v>
      </c>
      <c r="JK713">
        <v>0.47</v>
      </c>
      <c r="JL713">
        <f t="shared" si="358"/>
        <v>0.47</v>
      </c>
      <c r="JW713">
        <v>776944</v>
      </c>
      <c r="JZ713">
        <v>0.49</v>
      </c>
      <c r="KA713">
        <f t="shared" si="359"/>
        <v>0.49</v>
      </c>
      <c r="KL713">
        <v>776944</v>
      </c>
      <c r="KO713">
        <v>0.48</v>
      </c>
      <c r="KP713">
        <f t="shared" si="360"/>
        <v>0.48</v>
      </c>
      <c r="LA713">
        <v>776944</v>
      </c>
      <c r="LD713">
        <v>0.47</v>
      </c>
      <c r="LE713">
        <f t="shared" si="361"/>
        <v>0.47</v>
      </c>
      <c r="LP713">
        <v>776944</v>
      </c>
      <c r="LS713">
        <v>0.49</v>
      </c>
      <c r="LT713">
        <f t="shared" si="362"/>
        <v>0.49</v>
      </c>
      <c r="ME713">
        <v>776944</v>
      </c>
      <c r="MH713">
        <v>0.54</v>
      </c>
      <c r="MI713">
        <f t="shared" si="363"/>
        <v>0.54</v>
      </c>
      <c r="MT713">
        <v>776944</v>
      </c>
      <c r="MW713">
        <v>0.48</v>
      </c>
      <c r="MX713">
        <f t="shared" si="364"/>
        <v>0.48</v>
      </c>
      <c r="NI713">
        <v>776944</v>
      </c>
      <c r="NL713">
        <v>0.49</v>
      </c>
      <c r="NM713">
        <f t="shared" si="365"/>
        <v>0.49</v>
      </c>
      <c r="NX713">
        <v>776944</v>
      </c>
      <c r="OA713">
        <v>0.49</v>
      </c>
      <c r="OB713">
        <f t="shared" si="366"/>
        <v>0.49</v>
      </c>
      <c r="OM713">
        <v>776944</v>
      </c>
      <c r="OP713">
        <v>0.51</v>
      </c>
      <c r="OQ713">
        <f t="shared" si="367"/>
        <v>0.51</v>
      </c>
      <c r="PB713">
        <v>776944</v>
      </c>
      <c r="PE713">
        <v>0.51</v>
      </c>
      <c r="PF713">
        <f t="shared" si="368"/>
        <v>0.51</v>
      </c>
      <c r="PQ713">
        <v>776944</v>
      </c>
      <c r="PT713">
        <v>0.51</v>
      </c>
      <c r="PU713">
        <f t="shared" si="369"/>
        <v>0.51</v>
      </c>
      <c r="QF713">
        <v>776944</v>
      </c>
      <c r="QI713">
        <v>0.52</v>
      </c>
      <c r="QJ713">
        <f t="shared" si="370"/>
        <v>0.52</v>
      </c>
      <c r="QU713">
        <v>776944</v>
      </c>
      <c r="QX713">
        <v>0.49</v>
      </c>
      <c r="QY713">
        <f t="shared" si="371"/>
        <v>0.49</v>
      </c>
    </row>
    <row r="714" spans="12:467" x14ac:dyDescent="0.2">
      <c r="L714">
        <v>776573</v>
      </c>
      <c r="O714">
        <v>0.42</v>
      </c>
      <c r="P714">
        <f t="shared" si="341"/>
        <v>0.42</v>
      </c>
      <c r="AA714">
        <v>776573</v>
      </c>
      <c r="AD714">
        <v>0.41</v>
      </c>
      <c r="AE714">
        <f t="shared" si="342"/>
        <v>0.41</v>
      </c>
      <c r="AP714">
        <v>776573</v>
      </c>
      <c r="AS714">
        <v>0.3</v>
      </c>
      <c r="AT714">
        <f t="shared" si="343"/>
        <v>0.3</v>
      </c>
      <c r="BE714">
        <v>776573</v>
      </c>
      <c r="BH714">
        <v>0.41</v>
      </c>
      <c r="BI714">
        <f t="shared" si="344"/>
        <v>0.41</v>
      </c>
      <c r="BT714">
        <v>776573</v>
      </c>
      <c r="BW714">
        <v>0.18</v>
      </c>
      <c r="BX714">
        <f t="shared" si="345"/>
        <v>0.18</v>
      </c>
      <c r="CI714">
        <v>776573</v>
      </c>
      <c r="CL714">
        <v>0.38</v>
      </c>
      <c r="CM714">
        <f t="shared" si="346"/>
        <v>0.38</v>
      </c>
      <c r="CX714">
        <v>776573</v>
      </c>
      <c r="DA714">
        <v>0.39</v>
      </c>
      <c r="DB714">
        <f t="shared" si="347"/>
        <v>0.39</v>
      </c>
      <c r="DM714">
        <v>776573</v>
      </c>
      <c r="DP714">
        <v>0.4</v>
      </c>
      <c r="DQ714">
        <f t="shared" si="348"/>
        <v>0.4</v>
      </c>
      <c r="EB714">
        <v>776573</v>
      </c>
      <c r="EE714">
        <v>0.42</v>
      </c>
      <c r="EF714">
        <f t="shared" si="349"/>
        <v>0.42</v>
      </c>
      <c r="EQ714">
        <v>776573</v>
      </c>
      <c r="ET714">
        <v>0.42</v>
      </c>
      <c r="EU714">
        <f t="shared" si="350"/>
        <v>0.42</v>
      </c>
      <c r="FF714">
        <v>776573</v>
      </c>
      <c r="FI714">
        <v>0.4</v>
      </c>
      <c r="FJ714">
        <f t="shared" si="351"/>
        <v>0.4</v>
      </c>
      <c r="FU714">
        <v>776573</v>
      </c>
      <c r="FX714">
        <v>0.43</v>
      </c>
      <c r="FY714">
        <f t="shared" si="352"/>
        <v>0.43</v>
      </c>
      <c r="GJ714">
        <v>776573</v>
      </c>
      <c r="GM714">
        <v>0.39</v>
      </c>
      <c r="GN714">
        <f t="shared" si="353"/>
        <v>0.39</v>
      </c>
      <c r="GY714">
        <v>776573</v>
      </c>
      <c r="HB714">
        <v>0.43</v>
      </c>
      <c r="HC714">
        <f t="shared" si="354"/>
        <v>0.43</v>
      </c>
      <c r="HN714">
        <v>776573</v>
      </c>
      <c r="HQ714">
        <v>0.28000000000000003</v>
      </c>
      <c r="HR714">
        <f t="shared" si="355"/>
        <v>0.28000000000000003</v>
      </c>
      <c r="ID714">
        <v>776945</v>
      </c>
      <c r="IG714">
        <v>0.5</v>
      </c>
      <c r="IH714">
        <f t="shared" si="356"/>
        <v>0.5</v>
      </c>
      <c r="IS714">
        <v>776945</v>
      </c>
      <c r="IV714">
        <v>0.52</v>
      </c>
      <c r="IW714">
        <f t="shared" si="357"/>
        <v>0.52</v>
      </c>
      <c r="JH714">
        <v>776945</v>
      </c>
      <c r="JK714">
        <v>0.48</v>
      </c>
      <c r="JL714">
        <f t="shared" si="358"/>
        <v>0.48</v>
      </c>
      <c r="JW714">
        <v>776945</v>
      </c>
      <c r="JZ714">
        <v>0.48</v>
      </c>
      <c r="KA714">
        <f t="shared" si="359"/>
        <v>0.48</v>
      </c>
      <c r="KL714">
        <v>776945</v>
      </c>
      <c r="KO714">
        <v>0.47</v>
      </c>
      <c r="KP714">
        <f t="shared" si="360"/>
        <v>0.47</v>
      </c>
      <c r="LA714">
        <v>776945</v>
      </c>
      <c r="LD714">
        <v>0.52</v>
      </c>
      <c r="LE714">
        <f t="shared" si="361"/>
        <v>0.52</v>
      </c>
      <c r="LP714">
        <v>776945</v>
      </c>
      <c r="LS714">
        <v>0.5</v>
      </c>
      <c r="LT714">
        <f t="shared" si="362"/>
        <v>0.5</v>
      </c>
      <c r="ME714">
        <v>776945</v>
      </c>
      <c r="MH714">
        <v>0.39</v>
      </c>
      <c r="MI714">
        <f t="shared" si="363"/>
        <v>0.39</v>
      </c>
      <c r="MT714">
        <v>776945</v>
      </c>
      <c r="MW714">
        <v>0.54</v>
      </c>
      <c r="MX714">
        <f t="shared" si="364"/>
        <v>0.54</v>
      </c>
      <c r="NI714">
        <v>776945</v>
      </c>
      <c r="NL714">
        <v>0.49</v>
      </c>
      <c r="NM714">
        <f t="shared" si="365"/>
        <v>0.49</v>
      </c>
      <c r="NX714">
        <v>776945</v>
      </c>
      <c r="OA714">
        <v>0.49</v>
      </c>
      <c r="OB714">
        <f t="shared" si="366"/>
        <v>0.49</v>
      </c>
      <c r="OM714">
        <v>776945</v>
      </c>
      <c r="OP714">
        <v>0.5</v>
      </c>
      <c r="OQ714">
        <f t="shared" si="367"/>
        <v>0.5</v>
      </c>
      <c r="PB714">
        <v>776945</v>
      </c>
      <c r="PE714">
        <v>0.48</v>
      </c>
      <c r="PF714">
        <f t="shared" si="368"/>
        <v>0.48</v>
      </c>
      <c r="PQ714">
        <v>776945</v>
      </c>
      <c r="PT714">
        <v>0.54</v>
      </c>
      <c r="PU714">
        <f t="shared" si="369"/>
        <v>0.54</v>
      </c>
      <c r="QF714">
        <v>776945</v>
      </c>
      <c r="QI714">
        <v>0.52</v>
      </c>
      <c r="QJ714">
        <f t="shared" si="370"/>
        <v>0.52</v>
      </c>
      <c r="QU714">
        <v>776945</v>
      </c>
      <c r="QX714">
        <v>0.5</v>
      </c>
      <c r="QY714">
        <f t="shared" si="371"/>
        <v>0.5</v>
      </c>
    </row>
    <row r="715" spans="12:467" x14ac:dyDescent="0.2">
      <c r="L715">
        <v>776575</v>
      </c>
      <c r="O715">
        <v>0.5</v>
      </c>
      <c r="P715">
        <f t="shared" si="341"/>
        <v>0.5</v>
      </c>
      <c r="AA715">
        <v>776575</v>
      </c>
      <c r="AD715">
        <v>0.5</v>
      </c>
      <c r="AE715">
        <f t="shared" si="342"/>
        <v>0.5</v>
      </c>
      <c r="AP715">
        <v>776575</v>
      </c>
      <c r="AS715">
        <v>0.45</v>
      </c>
      <c r="AT715">
        <f t="shared" si="343"/>
        <v>0.45</v>
      </c>
      <c r="BE715">
        <v>776575</v>
      </c>
      <c r="BH715">
        <v>0.48</v>
      </c>
      <c r="BI715">
        <f t="shared" si="344"/>
        <v>0.48</v>
      </c>
      <c r="BT715">
        <v>776575</v>
      </c>
      <c r="BW715">
        <v>0.36</v>
      </c>
      <c r="BX715">
        <f t="shared" si="345"/>
        <v>0.36</v>
      </c>
      <c r="CI715">
        <v>776575</v>
      </c>
      <c r="CL715">
        <v>0.48</v>
      </c>
      <c r="CM715">
        <f t="shared" si="346"/>
        <v>0.48</v>
      </c>
      <c r="CX715">
        <v>776575</v>
      </c>
      <c r="DA715">
        <v>0.53</v>
      </c>
      <c r="DB715">
        <f t="shared" si="347"/>
        <v>0.53</v>
      </c>
      <c r="DM715">
        <v>776575</v>
      </c>
      <c r="DP715">
        <v>0.5</v>
      </c>
      <c r="DQ715">
        <f t="shared" si="348"/>
        <v>0.5</v>
      </c>
      <c r="EB715">
        <v>776575</v>
      </c>
      <c r="EE715">
        <v>0.5</v>
      </c>
      <c r="EF715">
        <f t="shared" si="349"/>
        <v>0.5</v>
      </c>
      <c r="EQ715">
        <v>776575</v>
      </c>
      <c r="ET715">
        <v>0.5</v>
      </c>
      <c r="EU715">
        <f t="shared" si="350"/>
        <v>0.5</v>
      </c>
      <c r="FF715">
        <v>776575</v>
      </c>
      <c r="FI715">
        <v>0.52</v>
      </c>
      <c r="FJ715">
        <f t="shared" si="351"/>
        <v>0.52</v>
      </c>
      <c r="FU715">
        <v>776575</v>
      </c>
      <c r="FX715">
        <v>0.52</v>
      </c>
      <c r="FY715">
        <f t="shared" si="352"/>
        <v>0.52</v>
      </c>
      <c r="GJ715">
        <v>776575</v>
      </c>
      <c r="GM715">
        <v>0.5</v>
      </c>
      <c r="GN715">
        <f t="shared" si="353"/>
        <v>0.5</v>
      </c>
      <c r="GY715">
        <v>776575</v>
      </c>
      <c r="HB715">
        <v>0.54</v>
      </c>
      <c r="HC715">
        <f t="shared" si="354"/>
        <v>0.54</v>
      </c>
      <c r="HN715">
        <v>776575</v>
      </c>
      <c r="HQ715">
        <v>0.43</v>
      </c>
      <c r="HR715">
        <f t="shared" si="355"/>
        <v>0.43</v>
      </c>
      <c r="ID715">
        <v>776946</v>
      </c>
      <c r="IG715">
        <v>0.54</v>
      </c>
      <c r="IH715">
        <f t="shared" si="356"/>
        <v>0.54</v>
      </c>
      <c r="IS715">
        <v>776946</v>
      </c>
      <c r="IV715">
        <v>0.54</v>
      </c>
      <c r="IW715">
        <f t="shared" si="357"/>
        <v>0.54</v>
      </c>
      <c r="JH715">
        <v>776946</v>
      </c>
      <c r="JK715">
        <v>0.54</v>
      </c>
      <c r="JL715">
        <f t="shared" si="358"/>
        <v>0.54</v>
      </c>
      <c r="JW715">
        <v>776946</v>
      </c>
      <c r="JZ715">
        <v>0.55000000000000004</v>
      </c>
      <c r="KA715">
        <f t="shared" si="359"/>
        <v>0.55000000000000004</v>
      </c>
      <c r="KL715">
        <v>776946</v>
      </c>
      <c r="KO715">
        <v>0.54</v>
      </c>
      <c r="KP715">
        <f t="shared" si="360"/>
        <v>0.54</v>
      </c>
      <c r="LA715">
        <v>776946</v>
      </c>
      <c r="LD715">
        <v>0.55000000000000004</v>
      </c>
      <c r="LE715">
        <f t="shared" si="361"/>
        <v>0.55000000000000004</v>
      </c>
      <c r="LP715">
        <v>776946</v>
      </c>
      <c r="LS715">
        <v>0.54</v>
      </c>
      <c r="LT715">
        <f t="shared" si="362"/>
        <v>0.54</v>
      </c>
      <c r="ME715">
        <v>776946</v>
      </c>
      <c r="MH715">
        <v>0.46</v>
      </c>
      <c r="MI715">
        <f t="shared" si="363"/>
        <v>0.46</v>
      </c>
      <c r="MT715">
        <v>776946</v>
      </c>
      <c r="MW715">
        <v>0.51</v>
      </c>
      <c r="MX715">
        <f t="shared" si="364"/>
        <v>0.51</v>
      </c>
      <c r="NI715">
        <v>776946</v>
      </c>
      <c r="NL715">
        <v>0.53</v>
      </c>
      <c r="NM715">
        <f t="shared" si="365"/>
        <v>0.53</v>
      </c>
      <c r="NX715">
        <v>776946</v>
      </c>
      <c r="OA715">
        <v>0.46</v>
      </c>
      <c r="OB715">
        <f t="shared" si="366"/>
        <v>0.46</v>
      </c>
      <c r="OM715">
        <v>776946</v>
      </c>
      <c r="OP715">
        <v>0.55000000000000004</v>
      </c>
      <c r="OQ715">
        <f t="shared" si="367"/>
        <v>0.55000000000000004</v>
      </c>
      <c r="PB715">
        <v>776946</v>
      </c>
      <c r="PE715">
        <v>0.52</v>
      </c>
      <c r="PF715">
        <f t="shared" si="368"/>
        <v>0.52</v>
      </c>
      <c r="PQ715">
        <v>776946</v>
      </c>
      <c r="PT715">
        <v>0.51</v>
      </c>
      <c r="PU715">
        <f t="shared" si="369"/>
        <v>0.51</v>
      </c>
      <c r="QF715">
        <v>776946</v>
      </c>
      <c r="QI715">
        <v>0.56999999999999995</v>
      </c>
      <c r="QJ715">
        <f t="shared" si="370"/>
        <v>0.56999999999999995</v>
      </c>
      <c r="QU715">
        <v>776946</v>
      </c>
      <c r="QX715">
        <v>0.54</v>
      </c>
      <c r="QY715">
        <f t="shared" si="371"/>
        <v>0.54</v>
      </c>
    </row>
    <row r="716" spans="12:467" x14ac:dyDescent="0.2">
      <c r="L716">
        <v>776576</v>
      </c>
      <c r="O716">
        <v>0.41</v>
      </c>
      <c r="P716">
        <f t="shared" si="341"/>
        <v>0.41</v>
      </c>
      <c r="AA716">
        <v>776576</v>
      </c>
      <c r="AD716">
        <v>0.45</v>
      </c>
      <c r="AE716">
        <f t="shared" si="342"/>
        <v>0.45</v>
      </c>
      <c r="AP716">
        <v>776576</v>
      </c>
      <c r="AS716">
        <v>0.47</v>
      </c>
      <c r="AT716">
        <f t="shared" si="343"/>
        <v>0.47</v>
      </c>
      <c r="BE716">
        <v>776576</v>
      </c>
      <c r="BH716">
        <v>0.46</v>
      </c>
      <c r="BI716">
        <f t="shared" si="344"/>
        <v>0.46</v>
      </c>
      <c r="BT716">
        <v>776576</v>
      </c>
      <c r="BW716">
        <v>0.39</v>
      </c>
      <c r="BX716">
        <f t="shared" si="345"/>
        <v>0.39</v>
      </c>
      <c r="CI716">
        <v>776576</v>
      </c>
      <c r="CL716">
        <v>0.38</v>
      </c>
      <c r="CM716">
        <f t="shared" si="346"/>
        <v>0.38</v>
      </c>
      <c r="CX716">
        <v>776576</v>
      </c>
      <c r="DA716">
        <v>0.4</v>
      </c>
      <c r="DB716">
        <f t="shared" si="347"/>
        <v>0.4</v>
      </c>
      <c r="DM716">
        <v>776576</v>
      </c>
      <c r="DP716">
        <v>0.4</v>
      </c>
      <c r="DQ716">
        <f t="shared" si="348"/>
        <v>0.4</v>
      </c>
      <c r="EB716">
        <v>776576</v>
      </c>
      <c r="EE716">
        <v>0.37</v>
      </c>
      <c r="EF716">
        <f t="shared" si="349"/>
        <v>0.37</v>
      </c>
      <c r="EQ716">
        <v>776576</v>
      </c>
      <c r="ET716">
        <v>0.37</v>
      </c>
      <c r="EU716">
        <f t="shared" si="350"/>
        <v>0.37</v>
      </c>
      <c r="FF716">
        <v>776576</v>
      </c>
      <c r="FI716">
        <v>0.43</v>
      </c>
      <c r="FJ716">
        <f t="shared" si="351"/>
        <v>0.43</v>
      </c>
      <c r="FU716">
        <v>776576</v>
      </c>
      <c r="FX716">
        <v>0.41</v>
      </c>
      <c r="FY716">
        <f t="shared" si="352"/>
        <v>0.41</v>
      </c>
      <c r="GJ716">
        <v>776576</v>
      </c>
      <c r="GM716">
        <v>0.38</v>
      </c>
      <c r="GN716">
        <f t="shared" si="353"/>
        <v>0.38</v>
      </c>
      <c r="GY716">
        <v>776576</v>
      </c>
      <c r="HB716">
        <v>0.41</v>
      </c>
      <c r="HC716">
        <f t="shared" si="354"/>
        <v>0.41</v>
      </c>
      <c r="HN716">
        <v>776576</v>
      </c>
      <c r="HQ716">
        <v>0.37</v>
      </c>
      <c r="HR716">
        <f t="shared" si="355"/>
        <v>0.37</v>
      </c>
      <c r="ID716">
        <v>776947</v>
      </c>
      <c r="IG716">
        <v>0.45</v>
      </c>
      <c r="IH716">
        <f t="shared" si="356"/>
        <v>0.45</v>
      </c>
      <c r="IS716">
        <v>776947</v>
      </c>
      <c r="IV716">
        <v>0.44</v>
      </c>
      <c r="IW716">
        <f t="shared" si="357"/>
        <v>0.44</v>
      </c>
      <c r="JH716">
        <v>776947</v>
      </c>
      <c r="JK716">
        <v>0.51</v>
      </c>
      <c r="JL716">
        <f t="shared" si="358"/>
        <v>0.51</v>
      </c>
      <c r="JW716">
        <v>776947</v>
      </c>
      <c r="JZ716">
        <v>0.49</v>
      </c>
      <c r="KA716">
        <f t="shared" si="359"/>
        <v>0.49</v>
      </c>
      <c r="KL716">
        <v>776947</v>
      </c>
      <c r="KO716">
        <v>0.47</v>
      </c>
      <c r="KP716">
        <f t="shared" si="360"/>
        <v>0.47</v>
      </c>
      <c r="LA716">
        <v>776947</v>
      </c>
      <c r="LD716">
        <v>0.48</v>
      </c>
      <c r="LE716">
        <f t="shared" si="361"/>
        <v>0.48</v>
      </c>
      <c r="LP716">
        <v>776947</v>
      </c>
      <c r="LS716">
        <v>0.46</v>
      </c>
      <c r="LT716">
        <f t="shared" si="362"/>
        <v>0.46</v>
      </c>
      <c r="ME716">
        <v>776947</v>
      </c>
      <c r="MH716">
        <v>0.53</v>
      </c>
      <c r="MI716">
        <f t="shared" si="363"/>
        <v>0.53</v>
      </c>
      <c r="MT716">
        <v>776947</v>
      </c>
      <c r="MW716">
        <v>0.61</v>
      </c>
      <c r="MX716">
        <f t="shared" si="364"/>
        <v>0.61</v>
      </c>
      <c r="NI716">
        <v>776947</v>
      </c>
      <c r="NL716">
        <v>0.46</v>
      </c>
      <c r="NM716">
        <f t="shared" si="365"/>
        <v>0.46</v>
      </c>
      <c r="NX716">
        <v>776947</v>
      </c>
      <c r="OA716">
        <v>0.47</v>
      </c>
      <c r="OB716">
        <f t="shared" si="366"/>
        <v>0.47</v>
      </c>
      <c r="OM716">
        <v>776947</v>
      </c>
      <c r="OP716">
        <v>0.5</v>
      </c>
      <c r="OQ716">
        <f t="shared" si="367"/>
        <v>0.5</v>
      </c>
      <c r="PB716">
        <v>776947</v>
      </c>
      <c r="PE716">
        <v>0.45</v>
      </c>
      <c r="PF716">
        <f t="shared" si="368"/>
        <v>0.45</v>
      </c>
      <c r="PQ716">
        <v>776947</v>
      </c>
      <c r="PT716">
        <v>0.47</v>
      </c>
      <c r="PU716">
        <f t="shared" si="369"/>
        <v>0.47</v>
      </c>
      <c r="QF716">
        <v>776947</v>
      </c>
      <c r="QI716">
        <v>0.48</v>
      </c>
      <c r="QJ716">
        <f t="shared" si="370"/>
        <v>0.48</v>
      </c>
      <c r="QU716">
        <v>776947</v>
      </c>
      <c r="QX716">
        <v>0.45</v>
      </c>
      <c r="QY716">
        <f t="shared" si="371"/>
        <v>0.45</v>
      </c>
    </row>
    <row r="717" spans="12:467" x14ac:dyDescent="0.2">
      <c r="L717">
        <v>776577</v>
      </c>
      <c r="O717">
        <v>0.51</v>
      </c>
      <c r="P717">
        <f t="shared" si="341"/>
        <v>0.51</v>
      </c>
      <c r="AA717">
        <v>776577</v>
      </c>
      <c r="AD717">
        <v>0.56000000000000005</v>
      </c>
      <c r="AE717">
        <f t="shared" si="342"/>
        <v>0.56000000000000005</v>
      </c>
      <c r="AP717">
        <v>776577</v>
      </c>
      <c r="AS717">
        <v>0.38</v>
      </c>
      <c r="AT717">
        <f t="shared" si="343"/>
        <v>0.38</v>
      </c>
      <c r="BE717">
        <v>776577</v>
      </c>
      <c r="BH717">
        <v>0.53</v>
      </c>
      <c r="BI717">
        <f t="shared" si="344"/>
        <v>0.53</v>
      </c>
      <c r="BT717">
        <v>776577</v>
      </c>
      <c r="BW717">
        <v>0.4</v>
      </c>
      <c r="BX717">
        <f t="shared" si="345"/>
        <v>0.4</v>
      </c>
      <c r="CI717">
        <v>776577</v>
      </c>
      <c r="CL717">
        <v>0.54</v>
      </c>
      <c r="CM717">
        <f t="shared" si="346"/>
        <v>0.54</v>
      </c>
      <c r="CX717">
        <v>776577</v>
      </c>
      <c r="DA717">
        <v>0.52</v>
      </c>
      <c r="DB717">
        <f t="shared" si="347"/>
        <v>0.52</v>
      </c>
      <c r="DM717">
        <v>776577</v>
      </c>
      <c r="DP717">
        <v>0.5</v>
      </c>
      <c r="DQ717">
        <f t="shared" si="348"/>
        <v>0.5</v>
      </c>
      <c r="EB717">
        <v>776577</v>
      </c>
      <c r="EE717">
        <v>0.53</v>
      </c>
      <c r="EF717">
        <f t="shared" si="349"/>
        <v>0.53</v>
      </c>
      <c r="EQ717">
        <v>776577</v>
      </c>
      <c r="ET717">
        <v>0.53</v>
      </c>
      <c r="EU717">
        <f t="shared" si="350"/>
        <v>0.53</v>
      </c>
      <c r="FF717">
        <v>776577</v>
      </c>
      <c r="FI717">
        <v>0.51</v>
      </c>
      <c r="FJ717">
        <f t="shared" si="351"/>
        <v>0.51</v>
      </c>
      <c r="FU717">
        <v>776577</v>
      </c>
      <c r="FX717">
        <v>0.52</v>
      </c>
      <c r="FY717">
        <f t="shared" si="352"/>
        <v>0.52</v>
      </c>
      <c r="GJ717">
        <v>776577</v>
      </c>
      <c r="GM717">
        <v>0.49</v>
      </c>
      <c r="GN717">
        <f t="shared" si="353"/>
        <v>0.49</v>
      </c>
      <c r="GY717">
        <v>776577</v>
      </c>
      <c r="HB717">
        <v>0.56000000000000005</v>
      </c>
      <c r="HC717">
        <f t="shared" si="354"/>
        <v>0.56000000000000005</v>
      </c>
      <c r="HN717">
        <v>776577</v>
      </c>
      <c r="HQ717">
        <v>0.53</v>
      </c>
      <c r="HR717">
        <f t="shared" si="355"/>
        <v>0.53</v>
      </c>
      <c r="ID717">
        <v>776950</v>
      </c>
      <c r="IG717">
        <v>0.53</v>
      </c>
      <c r="IH717">
        <f t="shared" si="356"/>
        <v>0.53</v>
      </c>
      <c r="IS717">
        <v>776950</v>
      </c>
      <c r="IV717">
        <v>0.53</v>
      </c>
      <c r="IW717">
        <f t="shared" si="357"/>
        <v>0.53</v>
      </c>
      <c r="JH717">
        <v>776950</v>
      </c>
      <c r="JK717">
        <v>0.61</v>
      </c>
      <c r="JL717">
        <f t="shared" si="358"/>
        <v>0.61</v>
      </c>
      <c r="JW717">
        <v>776950</v>
      </c>
      <c r="JZ717">
        <v>0.54</v>
      </c>
      <c r="KA717">
        <f t="shared" si="359"/>
        <v>0.54</v>
      </c>
      <c r="KL717">
        <v>776950</v>
      </c>
      <c r="KO717">
        <v>0.65</v>
      </c>
      <c r="KP717">
        <f t="shared" si="360"/>
        <v>0.65</v>
      </c>
      <c r="LA717">
        <v>776950</v>
      </c>
      <c r="LD717">
        <v>0.56000000000000005</v>
      </c>
      <c r="LE717">
        <f t="shared" si="361"/>
        <v>0.56000000000000005</v>
      </c>
      <c r="LP717">
        <v>776950</v>
      </c>
      <c r="LS717">
        <v>0.55000000000000004</v>
      </c>
      <c r="LT717">
        <f t="shared" si="362"/>
        <v>0.55000000000000004</v>
      </c>
      <c r="ME717">
        <v>776950</v>
      </c>
      <c r="MH717">
        <v>0.64</v>
      </c>
      <c r="MI717">
        <f t="shared" si="363"/>
        <v>0.64</v>
      </c>
      <c r="MT717">
        <v>776950</v>
      </c>
      <c r="MW717">
        <v>0.64</v>
      </c>
      <c r="MX717">
        <f t="shared" si="364"/>
        <v>0.64</v>
      </c>
      <c r="NI717">
        <v>776950</v>
      </c>
      <c r="NL717">
        <v>0.52</v>
      </c>
      <c r="NM717">
        <f t="shared" si="365"/>
        <v>0.52</v>
      </c>
      <c r="NX717">
        <v>776950</v>
      </c>
      <c r="OA717">
        <v>0.55000000000000004</v>
      </c>
      <c r="OB717">
        <f t="shared" si="366"/>
        <v>0.55000000000000004</v>
      </c>
      <c r="OM717">
        <v>776950</v>
      </c>
      <c r="OP717">
        <v>0.54</v>
      </c>
      <c r="OQ717">
        <f t="shared" si="367"/>
        <v>0.54</v>
      </c>
      <c r="PB717">
        <v>776950</v>
      </c>
      <c r="PE717">
        <v>0.54</v>
      </c>
      <c r="PF717">
        <f t="shared" si="368"/>
        <v>0.54</v>
      </c>
      <c r="PQ717">
        <v>776950</v>
      </c>
      <c r="PT717">
        <v>0.54</v>
      </c>
      <c r="PU717">
        <f t="shared" si="369"/>
        <v>0.54</v>
      </c>
      <c r="QF717">
        <v>776950</v>
      </c>
      <c r="QI717">
        <v>0.49</v>
      </c>
      <c r="QJ717">
        <f t="shared" si="370"/>
        <v>0.49</v>
      </c>
      <c r="QU717">
        <v>776950</v>
      </c>
      <c r="QX717">
        <v>0.53</v>
      </c>
      <c r="QY717">
        <f t="shared" si="371"/>
        <v>0.53</v>
      </c>
    </row>
    <row r="718" spans="12:467" x14ac:dyDescent="0.2">
      <c r="L718">
        <v>776578</v>
      </c>
      <c r="O718">
        <v>0.5</v>
      </c>
      <c r="P718">
        <f t="shared" si="341"/>
        <v>0.5</v>
      </c>
      <c r="AA718">
        <v>776578</v>
      </c>
      <c r="AD718">
        <v>0.56000000000000005</v>
      </c>
      <c r="AE718">
        <f t="shared" si="342"/>
        <v>0.56000000000000005</v>
      </c>
      <c r="AP718">
        <v>776578</v>
      </c>
      <c r="AS718">
        <v>0.5</v>
      </c>
      <c r="AT718">
        <f t="shared" si="343"/>
        <v>0.5</v>
      </c>
      <c r="BE718">
        <v>776578</v>
      </c>
      <c r="BH718">
        <v>0.56999999999999995</v>
      </c>
      <c r="BI718">
        <f t="shared" si="344"/>
        <v>0.56999999999999995</v>
      </c>
      <c r="BT718">
        <v>776578</v>
      </c>
      <c r="BW718">
        <v>0.66</v>
      </c>
      <c r="BX718">
        <f t="shared" si="345"/>
        <v>0.66</v>
      </c>
      <c r="CI718">
        <v>776578</v>
      </c>
      <c r="CL718">
        <v>0.55000000000000004</v>
      </c>
      <c r="CM718">
        <f t="shared" si="346"/>
        <v>0.55000000000000004</v>
      </c>
      <c r="CX718">
        <v>776578</v>
      </c>
      <c r="DA718">
        <v>0.52</v>
      </c>
      <c r="DB718">
        <f t="shared" si="347"/>
        <v>0.52</v>
      </c>
      <c r="DM718">
        <v>776578</v>
      </c>
      <c r="DP718">
        <v>0.53</v>
      </c>
      <c r="DQ718">
        <f t="shared" si="348"/>
        <v>0.53</v>
      </c>
      <c r="EB718">
        <v>776578</v>
      </c>
      <c r="EE718">
        <v>0.53</v>
      </c>
      <c r="EF718">
        <f t="shared" si="349"/>
        <v>0.53</v>
      </c>
      <c r="EQ718">
        <v>776578</v>
      </c>
      <c r="ET718">
        <v>0.53</v>
      </c>
      <c r="EU718">
        <f t="shared" si="350"/>
        <v>0.53</v>
      </c>
      <c r="FF718">
        <v>776578</v>
      </c>
      <c r="FI718">
        <v>0.52</v>
      </c>
      <c r="FJ718">
        <f t="shared" si="351"/>
        <v>0.52</v>
      </c>
      <c r="FU718">
        <v>776578</v>
      </c>
      <c r="FX718">
        <v>0.53</v>
      </c>
      <c r="FY718">
        <f t="shared" si="352"/>
        <v>0.53</v>
      </c>
      <c r="GJ718">
        <v>776578</v>
      </c>
      <c r="GM718">
        <v>0.49</v>
      </c>
      <c r="GN718">
        <f t="shared" si="353"/>
        <v>0.49</v>
      </c>
      <c r="GY718">
        <v>776578</v>
      </c>
      <c r="HB718">
        <v>0.56000000000000005</v>
      </c>
      <c r="HC718">
        <f t="shared" si="354"/>
        <v>0.56000000000000005</v>
      </c>
      <c r="HN718">
        <v>776578</v>
      </c>
      <c r="HQ718">
        <v>0.55000000000000004</v>
      </c>
      <c r="HR718">
        <f t="shared" si="355"/>
        <v>0.55000000000000004</v>
      </c>
      <c r="ID718">
        <v>776953</v>
      </c>
      <c r="IG718">
        <v>0.52</v>
      </c>
      <c r="IH718">
        <f t="shared" si="356"/>
        <v>0.52</v>
      </c>
      <c r="IS718">
        <v>776953</v>
      </c>
      <c r="IV718">
        <v>0.54</v>
      </c>
      <c r="IW718">
        <f t="shared" si="357"/>
        <v>0.54</v>
      </c>
      <c r="JH718">
        <v>776953</v>
      </c>
      <c r="JK718">
        <v>0.55000000000000004</v>
      </c>
      <c r="JL718">
        <f t="shared" si="358"/>
        <v>0.55000000000000004</v>
      </c>
      <c r="JW718">
        <v>776953</v>
      </c>
      <c r="JZ718">
        <v>0.55000000000000004</v>
      </c>
      <c r="KA718">
        <f t="shared" si="359"/>
        <v>0.55000000000000004</v>
      </c>
      <c r="KL718">
        <v>776953</v>
      </c>
      <c r="KO718">
        <v>0.51</v>
      </c>
      <c r="KP718">
        <f t="shared" si="360"/>
        <v>0.51</v>
      </c>
      <c r="LA718">
        <v>776953</v>
      </c>
      <c r="LD718">
        <v>0.55000000000000004</v>
      </c>
      <c r="LE718">
        <f t="shared" si="361"/>
        <v>0.55000000000000004</v>
      </c>
      <c r="LP718">
        <v>776953</v>
      </c>
      <c r="LS718">
        <v>0.53</v>
      </c>
      <c r="LT718">
        <f t="shared" si="362"/>
        <v>0.53</v>
      </c>
      <c r="ME718">
        <v>776953</v>
      </c>
      <c r="MH718">
        <v>0.54</v>
      </c>
      <c r="MI718">
        <f t="shared" si="363"/>
        <v>0.54</v>
      </c>
      <c r="MT718">
        <v>776953</v>
      </c>
      <c r="MW718">
        <v>0.51</v>
      </c>
      <c r="MX718">
        <f t="shared" si="364"/>
        <v>0.51</v>
      </c>
      <c r="NI718">
        <v>776953</v>
      </c>
      <c r="NL718">
        <v>0.52</v>
      </c>
      <c r="NM718">
        <f t="shared" si="365"/>
        <v>0.52</v>
      </c>
      <c r="NX718">
        <v>776953</v>
      </c>
      <c r="OA718">
        <v>0.54</v>
      </c>
      <c r="OB718">
        <f t="shared" si="366"/>
        <v>0.54</v>
      </c>
      <c r="OM718">
        <v>776953</v>
      </c>
      <c r="OP718">
        <v>0.51</v>
      </c>
      <c r="OQ718">
        <f t="shared" si="367"/>
        <v>0.51</v>
      </c>
      <c r="PB718">
        <v>776953</v>
      </c>
      <c r="PE718">
        <v>0.53</v>
      </c>
      <c r="PF718">
        <f t="shared" si="368"/>
        <v>0.53</v>
      </c>
      <c r="PQ718">
        <v>776953</v>
      </c>
      <c r="PT718">
        <v>0.53</v>
      </c>
      <c r="PU718">
        <f t="shared" si="369"/>
        <v>0.53</v>
      </c>
      <c r="QF718">
        <v>776953</v>
      </c>
      <c r="QI718">
        <v>0.54</v>
      </c>
      <c r="QJ718">
        <f t="shared" si="370"/>
        <v>0.54</v>
      </c>
      <c r="QU718">
        <v>776953</v>
      </c>
      <c r="QX718">
        <v>0.52</v>
      </c>
      <c r="QY718">
        <f t="shared" si="371"/>
        <v>0.52</v>
      </c>
    </row>
    <row r="719" spans="12:467" x14ac:dyDescent="0.2">
      <c r="L719">
        <v>776581</v>
      </c>
      <c r="O719">
        <v>0.43</v>
      </c>
      <c r="P719">
        <f t="shared" si="341"/>
        <v>0.43</v>
      </c>
      <c r="AA719">
        <v>776581</v>
      </c>
      <c r="AD719">
        <v>0.64</v>
      </c>
      <c r="AE719">
        <f t="shared" si="342"/>
        <v>0.64</v>
      </c>
      <c r="AP719">
        <v>776581</v>
      </c>
      <c r="AS719">
        <v>0.33</v>
      </c>
      <c r="AT719">
        <f t="shared" si="343"/>
        <v>0.33</v>
      </c>
      <c r="BE719">
        <v>776581</v>
      </c>
      <c r="BH719">
        <v>0.38</v>
      </c>
      <c r="BI719">
        <f t="shared" si="344"/>
        <v>0.38</v>
      </c>
      <c r="BT719">
        <v>776581</v>
      </c>
      <c r="BW719">
        <v>0.61</v>
      </c>
      <c r="BX719">
        <f t="shared" si="345"/>
        <v>0.61</v>
      </c>
      <c r="CI719">
        <v>776581</v>
      </c>
      <c r="CL719">
        <v>0.47</v>
      </c>
      <c r="CM719">
        <f t="shared" si="346"/>
        <v>0.47</v>
      </c>
      <c r="CX719">
        <v>776581</v>
      </c>
      <c r="DA719">
        <v>0.48</v>
      </c>
      <c r="DB719">
        <f t="shared" si="347"/>
        <v>0.48</v>
      </c>
      <c r="DM719">
        <v>776581</v>
      </c>
      <c r="DP719">
        <v>0.45</v>
      </c>
      <c r="DQ719">
        <f t="shared" si="348"/>
        <v>0.45</v>
      </c>
      <c r="EB719">
        <v>776581</v>
      </c>
      <c r="EE719">
        <v>0.5</v>
      </c>
      <c r="EF719">
        <f t="shared" si="349"/>
        <v>0.5</v>
      </c>
      <c r="EQ719">
        <v>776581</v>
      </c>
      <c r="ET719">
        <v>0.5</v>
      </c>
      <c r="EU719">
        <f t="shared" si="350"/>
        <v>0.5</v>
      </c>
      <c r="FF719">
        <v>776581</v>
      </c>
      <c r="FI719">
        <v>0.47</v>
      </c>
      <c r="FJ719">
        <f t="shared" si="351"/>
        <v>0.47</v>
      </c>
      <c r="FU719">
        <v>776581</v>
      </c>
      <c r="FX719">
        <v>0.49</v>
      </c>
      <c r="FY719">
        <f t="shared" si="352"/>
        <v>0.49</v>
      </c>
      <c r="GJ719">
        <v>776581</v>
      </c>
      <c r="GM719">
        <v>0.45</v>
      </c>
      <c r="GN719">
        <f t="shared" si="353"/>
        <v>0.45</v>
      </c>
      <c r="GY719">
        <v>776581</v>
      </c>
      <c r="HB719">
        <v>0.49</v>
      </c>
      <c r="HC719">
        <f t="shared" si="354"/>
        <v>0.49</v>
      </c>
      <c r="HN719">
        <v>776581</v>
      </c>
      <c r="HQ719">
        <v>0.46</v>
      </c>
      <c r="HR719">
        <f t="shared" si="355"/>
        <v>0.46</v>
      </c>
      <c r="ID719">
        <v>776954</v>
      </c>
      <c r="IG719">
        <v>0.47</v>
      </c>
      <c r="IH719">
        <f t="shared" si="356"/>
        <v>0.47</v>
      </c>
      <c r="IS719">
        <v>776954</v>
      </c>
      <c r="IV719">
        <v>0.46</v>
      </c>
      <c r="IW719">
        <f t="shared" si="357"/>
        <v>0.46</v>
      </c>
      <c r="JH719">
        <v>776954</v>
      </c>
      <c r="JK719">
        <v>0.42</v>
      </c>
      <c r="JL719">
        <f t="shared" si="358"/>
        <v>0.42</v>
      </c>
      <c r="JW719">
        <v>776954</v>
      </c>
      <c r="JZ719">
        <v>0.5</v>
      </c>
      <c r="KA719">
        <f t="shared" si="359"/>
        <v>0.5</v>
      </c>
      <c r="KL719">
        <v>776954</v>
      </c>
      <c r="KO719">
        <v>0.36</v>
      </c>
      <c r="KP719">
        <f t="shared" si="360"/>
        <v>0.36</v>
      </c>
      <c r="LA719">
        <v>776954</v>
      </c>
      <c r="LD719">
        <v>0.44</v>
      </c>
      <c r="LE719">
        <f t="shared" si="361"/>
        <v>0.44</v>
      </c>
      <c r="LP719">
        <v>776954</v>
      </c>
      <c r="LS719">
        <v>0.47</v>
      </c>
      <c r="LT719">
        <f t="shared" si="362"/>
        <v>0.47</v>
      </c>
      <c r="ME719">
        <v>776954</v>
      </c>
      <c r="MH719">
        <v>0.43</v>
      </c>
      <c r="MI719">
        <f t="shared" si="363"/>
        <v>0.43</v>
      </c>
      <c r="MT719">
        <v>776954</v>
      </c>
      <c r="MW719">
        <v>0.42</v>
      </c>
      <c r="MX719">
        <f t="shared" si="364"/>
        <v>0.42</v>
      </c>
      <c r="NI719">
        <v>776954</v>
      </c>
      <c r="NL719">
        <v>0.47</v>
      </c>
      <c r="NM719">
        <f t="shared" si="365"/>
        <v>0.47</v>
      </c>
      <c r="NX719">
        <v>776954</v>
      </c>
      <c r="OA719">
        <v>0.48</v>
      </c>
      <c r="OB719">
        <f t="shared" si="366"/>
        <v>0.48</v>
      </c>
      <c r="OM719">
        <v>776954</v>
      </c>
      <c r="OP719">
        <v>0.5</v>
      </c>
      <c r="OQ719">
        <f t="shared" si="367"/>
        <v>0.5</v>
      </c>
      <c r="PB719">
        <v>776954</v>
      </c>
      <c r="PE719">
        <v>0.47</v>
      </c>
      <c r="PF719">
        <f t="shared" si="368"/>
        <v>0.47</v>
      </c>
      <c r="PQ719">
        <v>776954</v>
      </c>
      <c r="PT719">
        <v>0.47</v>
      </c>
      <c r="PU719">
        <f t="shared" si="369"/>
        <v>0.47</v>
      </c>
      <c r="QF719">
        <v>776954</v>
      </c>
      <c r="QI719">
        <v>0.51</v>
      </c>
      <c r="QJ719">
        <f t="shared" si="370"/>
        <v>0.51</v>
      </c>
      <c r="QU719">
        <v>776954</v>
      </c>
      <c r="QX719">
        <v>0.5</v>
      </c>
      <c r="QY719">
        <f t="shared" si="371"/>
        <v>0.5</v>
      </c>
    </row>
    <row r="720" spans="12:467" x14ac:dyDescent="0.2">
      <c r="L720">
        <v>776583</v>
      </c>
      <c r="O720">
        <v>0.47</v>
      </c>
      <c r="P720">
        <f t="shared" si="341"/>
        <v>0.47</v>
      </c>
      <c r="AA720">
        <v>776583</v>
      </c>
      <c r="AD720">
        <v>0.46</v>
      </c>
      <c r="AE720">
        <f t="shared" si="342"/>
        <v>0.46</v>
      </c>
      <c r="AP720">
        <v>776583</v>
      </c>
      <c r="AS720">
        <v>0.36</v>
      </c>
      <c r="AT720">
        <f t="shared" si="343"/>
        <v>0.36</v>
      </c>
      <c r="BE720">
        <v>776583</v>
      </c>
      <c r="BH720">
        <v>0.42</v>
      </c>
      <c r="BI720">
        <f t="shared" si="344"/>
        <v>0.42</v>
      </c>
      <c r="BT720">
        <v>776583</v>
      </c>
      <c r="BW720">
        <v>0.35</v>
      </c>
      <c r="BX720">
        <f t="shared" si="345"/>
        <v>0.35</v>
      </c>
      <c r="CI720">
        <v>776583</v>
      </c>
      <c r="CL720">
        <v>0.45</v>
      </c>
      <c r="CM720">
        <f t="shared" si="346"/>
        <v>0.45</v>
      </c>
      <c r="CX720">
        <v>776583</v>
      </c>
      <c r="DA720">
        <v>0.49</v>
      </c>
      <c r="DB720">
        <f t="shared" si="347"/>
        <v>0.49</v>
      </c>
      <c r="DM720">
        <v>776583</v>
      </c>
      <c r="DP720">
        <v>0.45</v>
      </c>
      <c r="DQ720">
        <f t="shared" si="348"/>
        <v>0.45</v>
      </c>
      <c r="EB720">
        <v>776583</v>
      </c>
      <c r="EE720">
        <v>0.47</v>
      </c>
      <c r="EF720">
        <f t="shared" si="349"/>
        <v>0.47</v>
      </c>
      <c r="EQ720">
        <v>776583</v>
      </c>
      <c r="ET720">
        <v>0.47</v>
      </c>
      <c r="EU720">
        <f t="shared" si="350"/>
        <v>0.47</v>
      </c>
      <c r="FF720">
        <v>776583</v>
      </c>
      <c r="FI720">
        <v>0.49</v>
      </c>
      <c r="FJ720">
        <f t="shared" si="351"/>
        <v>0.49</v>
      </c>
      <c r="FU720">
        <v>776583</v>
      </c>
      <c r="FX720">
        <v>0.47</v>
      </c>
      <c r="FY720">
        <f t="shared" si="352"/>
        <v>0.47</v>
      </c>
      <c r="GJ720">
        <v>776583</v>
      </c>
      <c r="GM720">
        <v>0.46</v>
      </c>
      <c r="GN720">
        <f t="shared" si="353"/>
        <v>0.46</v>
      </c>
      <c r="GY720">
        <v>776583</v>
      </c>
      <c r="HB720">
        <v>0.49</v>
      </c>
      <c r="HC720">
        <f t="shared" si="354"/>
        <v>0.49</v>
      </c>
      <c r="HN720">
        <v>776583</v>
      </c>
      <c r="HQ720">
        <v>0.4</v>
      </c>
      <c r="HR720">
        <f t="shared" si="355"/>
        <v>0.4</v>
      </c>
      <c r="ID720">
        <v>776955</v>
      </c>
      <c r="IG720">
        <v>0.5</v>
      </c>
      <c r="IH720">
        <f t="shared" si="356"/>
        <v>0.5</v>
      </c>
      <c r="IS720">
        <v>776955</v>
      </c>
      <c r="IV720">
        <v>0.52</v>
      </c>
      <c r="IW720">
        <f t="shared" si="357"/>
        <v>0.52</v>
      </c>
      <c r="JH720">
        <v>776955</v>
      </c>
      <c r="JK720">
        <v>0.57999999999999996</v>
      </c>
      <c r="JL720">
        <f t="shared" si="358"/>
        <v>0.57999999999999996</v>
      </c>
      <c r="JW720">
        <v>776955</v>
      </c>
      <c r="JZ720">
        <v>0.54</v>
      </c>
      <c r="KA720">
        <f t="shared" si="359"/>
        <v>0.54</v>
      </c>
      <c r="KL720">
        <v>776955</v>
      </c>
      <c r="KO720">
        <v>0.65</v>
      </c>
      <c r="KP720">
        <f t="shared" si="360"/>
        <v>0.65</v>
      </c>
      <c r="LA720">
        <v>776955</v>
      </c>
      <c r="LD720">
        <v>0.57999999999999996</v>
      </c>
      <c r="LE720">
        <f t="shared" si="361"/>
        <v>0.57999999999999996</v>
      </c>
      <c r="LP720">
        <v>776955</v>
      </c>
      <c r="LS720">
        <v>0.54</v>
      </c>
      <c r="LT720">
        <f t="shared" si="362"/>
        <v>0.54</v>
      </c>
      <c r="ME720">
        <v>776955</v>
      </c>
      <c r="MH720">
        <v>0.56999999999999995</v>
      </c>
      <c r="MI720">
        <f t="shared" si="363"/>
        <v>0.56999999999999995</v>
      </c>
      <c r="MT720">
        <v>776955</v>
      </c>
      <c r="MW720">
        <v>0.66</v>
      </c>
      <c r="MX720">
        <f t="shared" si="364"/>
        <v>0.66</v>
      </c>
      <c r="NI720">
        <v>776955</v>
      </c>
      <c r="NL720">
        <v>0.53</v>
      </c>
      <c r="NM720">
        <f t="shared" si="365"/>
        <v>0.53</v>
      </c>
      <c r="NX720">
        <v>776955</v>
      </c>
      <c r="OA720">
        <v>0.54</v>
      </c>
      <c r="OB720">
        <f t="shared" si="366"/>
        <v>0.54</v>
      </c>
      <c r="OM720">
        <v>776955</v>
      </c>
      <c r="OP720">
        <v>0.55000000000000004</v>
      </c>
      <c r="OQ720">
        <f t="shared" si="367"/>
        <v>0.55000000000000004</v>
      </c>
      <c r="PB720">
        <v>776955</v>
      </c>
      <c r="PE720">
        <v>0.53</v>
      </c>
      <c r="PF720">
        <f t="shared" si="368"/>
        <v>0.53</v>
      </c>
      <c r="PQ720">
        <v>776955</v>
      </c>
      <c r="PT720">
        <v>0.55000000000000004</v>
      </c>
      <c r="PU720">
        <f t="shared" si="369"/>
        <v>0.55000000000000004</v>
      </c>
      <c r="QF720">
        <v>776955</v>
      </c>
      <c r="QI720">
        <v>0.55000000000000004</v>
      </c>
      <c r="QJ720">
        <f t="shared" si="370"/>
        <v>0.55000000000000004</v>
      </c>
      <c r="QU720">
        <v>776955</v>
      </c>
      <c r="QX720">
        <v>0.54</v>
      </c>
      <c r="QY720">
        <f t="shared" si="371"/>
        <v>0.54</v>
      </c>
    </row>
    <row r="721" spans="12:467" x14ac:dyDescent="0.2">
      <c r="L721">
        <v>776584</v>
      </c>
      <c r="O721">
        <v>0.47</v>
      </c>
      <c r="P721">
        <f t="shared" si="341"/>
        <v>0.47</v>
      </c>
      <c r="AA721">
        <v>776584</v>
      </c>
      <c r="AD721">
        <v>0.46</v>
      </c>
      <c r="AE721">
        <f t="shared" si="342"/>
        <v>0.46</v>
      </c>
      <c r="AP721">
        <v>776584</v>
      </c>
      <c r="AS721">
        <v>0.78</v>
      </c>
      <c r="AT721">
        <f t="shared" si="343"/>
        <v>0.78</v>
      </c>
      <c r="BE721">
        <v>776584</v>
      </c>
      <c r="BH721">
        <v>0.61</v>
      </c>
      <c r="BI721">
        <f t="shared" si="344"/>
        <v>0.61</v>
      </c>
      <c r="BT721">
        <v>776584</v>
      </c>
      <c r="BW721">
        <v>0.54</v>
      </c>
      <c r="BX721">
        <f t="shared" si="345"/>
        <v>0.54</v>
      </c>
      <c r="CI721">
        <v>776584</v>
      </c>
      <c r="CL721">
        <v>0.5</v>
      </c>
      <c r="CM721">
        <f t="shared" si="346"/>
        <v>0.5</v>
      </c>
      <c r="CX721">
        <v>776584</v>
      </c>
      <c r="DA721">
        <v>0.49</v>
      </c>
      <c r="DB721">
        <f t="shared" si="347"/>
        <v>0.49</v>
      </c>
      <c r="DM721">
        <v>776584</v>
      </c>
      <c r="DP721">
        <v>0.48</v>
      </c>
      <c r="DQ721">
        <f t="shared" si="348"/>
        <v>0.48</v>
      </c>
      <c r="EB721">
        <v>776584</v>
      </c>
      <c r="EE721">
        <v>0.49</v>
      </c>
      <c r="EF721">
        <f t="shared" si="349"/>
        <v>0.49</v>
      </c>
      <c r="EQ721">
        <v>776584</v>
      </c>
      <c r="ET721">
        <v>0.49</v>
      </c>
      <c r="EU721">
        <f t="shared" si="350"/>
        <v>0.49</v>
      </c>
      <c r="FF721">
        <v>776584</v>
      </c>
      <c r="FI721">
        <v>0.51</v>
      </c>
      <c r="FJ721">
        <f t="shared" si="351"/>
        <v>0.51</v>
      </c>
      <c r="FU721">
        <v>776584</v>
      </c>
      <c r="FX721">
        <v>0.49</v>
      </c>
      <c r="FY721">
        <f t="shared" si="352"/>
        <v>0.49</v>
      </c>
      <c r="GJ721">
        <v>776584</v>
      </c>
      <c r="GM721">
        <v>0.48</v>
      </c>
      <c r="GN721">
        <f t="shared" si="353"/>
        <v>0.48</v>
      </c>
      <c r="GY721">
        <v>776584</v>
      </c>
      <c r="HB721">
        <v>0.56000000000000005</v>
      </c>
      <c r="HC721">
        <f t="shared" si="354"/>
        <v>0.56000000000000005</v>
      </c>
      <c r="HN721">
        <v>776584</v>
      </c>
      <c r="HQ721">
        <v>0.45</v>
      </c>
      <c r="HR721">
        <f t="shared" si="355"/>
        <v>0.45</v>
      </c>
      <c r="ID721">
        <v>776956</v>
      </c>
      <c r="IG721">
        <v>0.51</v>
      </c>
      <c r="IH721">
        <f t="shared" si="356"/>
        <v>0.51</v>
      </c>
      <c r="IS721">
        <v>776956</v>
      </c>
      <c r="IV721">
        <v>0.51</v>
      </c>
      <c r="IW721">
        <f t="shared" si="357"/>
        <v>0.51</v>
      </c>
      <c r="JH721">
        <v>776956</v>
      </c>
      <c r="JK721">
        <v>0.57999999999999996</v>
      </c>
      <c r="JL721">
        <f t="shared" si="358"/>
        <v>0.57999999999999996</v>
      </c>
      <c r="JW721">
        <v>776956</v>
      </c>
      <c r="JZ721">
        <v>0.54</v>
      </c>
      <c r="KA721">
        <f t="shared" si="359"/>
        <v>0.54</v>
      </c>
      <c r="KL721">
        <v>776956</v>
      </c>
      <c r="KO721">
        <v>0.55000000000000004</v>
      </c>
      <c r="KP721">
        <f t="shared" si="360"/>
        <v>0.55000000000000004</v>
      </c>
      <c r="LA721">
        <v>776956</v>
      </c>
      <c r="LD721">
        <v>0.51</v>
      </c>
      <c r="LE721">
        <f t="shared" si="361"/>
        <v>0.51</v>
      </c>
      <c r="LP721">
        <v>776956</v>
      </c>
      <c r="LS721">
        <v>0.52</v>
      </c>
      <c r="LT721">
        <f t="shared" si="362"/>
        <v>0.52</v>
      </c>
      <c r="ME721">
        <v>776956</v>
      </c>
      <c r="MH721">
        <v>0.6</v>
      </c>
      <c r="MI721">
        <f t="shared" si="363"/>
        <v>0.6</v>
      </c>
      <c r="MT721">
        <v>776956</v>
      </c>
      <c r="MW721">
        <v>0.63</v>
      </c>
      <c r="MX721">
        <f t="shared" si="364"/>
        <v>0.63</v>
      </c>
      <c r="NI721">
        <v>776956</v>
      </c>
      <c r="NL721">
        <v>0.52</v>
      </c>
      <c r="NM721">
        <f t="shared" si="365"/>
        <v>0.52</v>
      </c>
      <c r="NX721">
        <v>776956</v>
      </c>
      <c r="OA721">
        <v>0.51</v>
      </c>
      <c r="OB721">
        <f t="shared" si="366"/>
        <v>0.51</v>
      </c>
      <c r="OM721">
        <v>776956</v>
      </c>
      <c r="OP721">
        <v>0.54</v>
      </c>
      <c r="OQ721">
        <f t="shared" si="367"/>
        <v>0.54</v>
      </c>
      <c r="PB721">
        <v>776956</v>
      </c>
      <c r="PE721">
        <v>0.53</v>
      </c>
      <c r="PF721">
        <f t="shared" si="368"/>
        <v>0.53</v>
      </c>
      <c r="PQ721">
        <v>776956</v>
      </c>
      <c r="PT721">
        <v>0.53</v>
      </c>
      <c r="PU721">
        <f t="shared" si="369"/>
        <v>0.53</v>
      </c>
      <c r="QF721">
        <v>776956</v>
      </c>
      <c r="QI721">
        <v>0.55000000000000004</v>
      </c>
      <c r="QJ721">
        <f t="shared" si="370"/>
        <v>0.55000000000000004</v>
      </c>
      <c r="QU721">
        <v>776956</v>
      </c>
      <c r="QX721">
        <v>0.53</v>
      </c>
      <c r="QY721">
        <f t="shared" si="371"/>
        <v>0.53</v>
      </c>
    </row>
    <row r="722" spans="12:467" x14ac:dyDescent="0.2">
      <c r="L722">
        <v>776585</v>
      </c>
      <c r="O722">
        <v>0.46</v>
      </c>
      <c r="P722">
        <f t="shared" si="341"/>
        <v>0.46</v>
      </c>
      <c r="AA722">
        <v>776585</v>
      </c>
      <c r="AD722">
        <v>0.5</v>
      </c>
      <c r="AE722">
        <f t="shared" si="342"/>
        <v>0.5</v>
      </c>
      <c r="AP722">
        <v>776585</v>
      </c>
      <c r="AS722">
        <v>0.43</v>
      </c>
      <c r="AT722">
        <f t="shared" si="343"/>
        <v>0.43</v>
      </c>
      <c r="BE722">
        <v>776585</v>
      </c>
      <c r="BH722">
        <v>0.49</v>
      </c>
      <c r="BI722">
        <f t="shared" si="344"/>
        <v>0.49</v>
      </c>
      <c r="BT722">
        <v>776585</v>
      </c>
      <c r="BW722">
        <v>0.52</v>
      </c>
      <c r="BX722">
        <f t="shared" si="345"/>
        <v>0.52</v>
      </c>
      <c r="CI722">
        <v>776585</v>
      </c>
      <c r="CL722">
        <v>0.46</v>
      </c>
      <c r="CM722">
        <f t="shared" si="346"/>
        <v>0.46</v>
      </c>
      <c r="CX722">
        <v>776585</v>
      </c>
      <c r="DA722">
        <v>0.48</v>
      </c>
      <c r="DB722">
        <f t="shared" si="347"/>
        <v>0.48</v>
      </c>
      <c r="DM722">
        <v>776585</v>
      </c>
      <c r="DP722">
        <v>0.47</v>
      </c>
      <c r="DQ722">
        <f t="shared" si="348"/>
        <v>0.47</v>
      </c>
      <c r="EB722">
        <v>776585</v>
      </c>
      <c r="EE722">
        <v>0.46</v>
      </c>
      <c r="EF722">
        <f t="shared" si="349"/>
        <v>0.46</v>
      </c>
      <c r="EQ722">
        <v>776585</v>
      </c>
      <c r="ET722">
        <v>0.46</v>
      </c>
      <c r="EU722">
        <f t="shared" si="350"/>
        <v>0.46</v>
      </c>
      <c r="FF722">
        <v>776585</v>
      </c>
      <c r="FI722">
        <v>0.45</v>
      </c>
      <c r="FJ722">
        <f t="shared" si="351"/>
        <v>0.45</v>
      </c>
      <c r="FU722">
        <v>776585</v>
      </c>
      <c r="FX722">
        <v>0.47</v>
      </c>
      <c r="FY722">
        <f t="shared" si="352"/>
        <v>0.47</v>
      </c>
      <c r="GJ722">
        <v>776585</v>
      </c>
      <c r="GM722">
        <v>0.45</v>
      </c>
      <c r="GN722">
        <f t="shared" si="353"/>
        <v>0.45</v>
      </c>
      <c r="GY722">
        <v>776585</v>
      </c>
      <c r="HB722">
        <v>0.47</v>
      </c>
      <c r="HC722">
        <f t="shared" si="354"/>
        <v>0.47</v>
      </c>
      <c r="HN722">
        <v>776585</v>
      </c>
      <c r="HQ722">
        <v>0.43</v>
      </c>
      <c r="HR722">
        <f t="shared" si="355"/>
        <v>0.43</v>
      </c>
      <c r="ID722">
        <v>776962</v>
      </c>
      <c r="IG722">
        <v>0.45</v>
      </c>
      <c r="IH722">
        <f t="shared" si="356"/>
        <v>0.45</v>
      </c>
      <c r="IS722">
        <v>776962</v>
      </c>
      <c r="IV722">
        <v>0.52</v>
      </c>
      <c r="IW722">
        <f t="shared" si="357"/>
        <v>0.52</v>
      </c>
      <c r="JH722">
        <v>776962</v>
      </c>
      <c r="JK722">
        <v>0.52</v>
      </c>
      <c r="JL722">
        <f t="shared" si="358"/>
        <v>0.52</v>
      </c>
      <c r="JW722">
        <v>776962</v>
      </c>
      <c r="JZ722">
        <v>0.49</v>
      </c>
      <c r="KA722">
        <f t="shared" si="359"/>
        <v>0.49</v>
      </c>
      <c r="KL722">
        <v>776962</v>
      </c>
      <c r="KO722">
        <v>0.48</v>
      </c>
      <c r="KP722">
        <f t="shared" si="360"/>
        <v>0.48</v>
      </c>
      <c r="LA722">
        <v>776962</v>
      </c>
      <c r="LD722">
        <v>0.51</v>
      </c>
      <c r="LE722">
        <f t="shared" si="361"/>
        <v>0.51</v>
      </c>
      <c r="LP722">
        <v>776962</v>
      </c>
      <c r="LS722">
        <v>0.51</v>
      </c>
      <c r="LT722">
        <f t="shared" si="362"/>
        <v>0.51</v>
      </c>
      <c r="ME722">
        <v>776962</v>
      </c>
      <c r="MH722">
        <v>0.45</v>
      </c>
      <c r="MI722">
        <f t="shared" si="363"/>
        <v>0.45</v>
      </c>
      <c r="MT722">
        <v>776962</v>
      </c>
      <c r="MW722">
        <v>0.49</v>
      </c>
      <c r="MX722">
        <f t="shared" si="364"/>
        <v>0.49</v>
      </c>
      <c r="NI722">
        <v>776962</v>
      </c>
      <c r="NL722">
        <v>0.49</v>
      </c>
      <c r="NM722">
        <f t="shared" si="365"/>
        <v>0.49</v>
      </c>
      <c r="NX722">
        <v>776962</v>
      </c>
      <c r="OA722">
        <v>0.52</v>
      </c>
      <c r="OB722">
        <f t="shared" si="366"/>
        <v>0.52</v>
      </c>
      <c r="OM722">
        <v>776962</v>
      </c>
      <c r="OP722">
        <v>0.48</v>
      </c>
      <c r="OQ722">
        <f t="shared" si="367"/>
        <v>0.48</v>
      </c>
      <c r="PB722">
        <v>776962</v>
      </c>
      <c r="PE722">
        <v>0.49</v>
      </c>
      <c r="PF722">
        <f t="shared" si="368"/>
        <v>0.49</v>
      </c>
      <c r="PQ722">
        <v>776962</v>
      </c>
      <c r="PT722">
        <v>0.49</v>
      </c>
      <c r="PU722">
        <f t="shared" si="369"/>
        <v>0.49</v>
      </c>
      <c r="QF722">
        <v>776962</v>
      </c>
      <c r="QI722">
        <v>0.5</v>
      </c>
      <c r="QJ722">
        <f t="shared" si="370"/>
        <v>0.5</v>
      </c>
      <c r="QU722">
        <v>776962</v>
      </c>
      <c r="QX722">
        <v>0.5</v>
      </c>
      <c r="QY722">
        <f t="shared" si="371"/>
        <v>0.5</v>
      </c>
    </row>
    <row r="723" spans="12:467" x14ac:dyDescent="0.2">
      <c r="L723">
        <v>776591</v>
      </c>
      <c r="O723">
        <v>0.48</v>
      </c>
      <c r="P723">
        <f t="shared" si="341"/>
        <v>0.48</v>
      </c>
      <c r="AA723">
        <v>776591</v>
      </c>
      <c r="AD723">
        <v>0.53</v>
      </c>
      <c r="AE723">
        <f t="shared" si="342"/>
        <v>0.53</v>
      </c>
      <c r="AP723">
        <v>776591</v>
      </c>
      <c r="AS723">
        <v>0.48</v>
      </c>
      <c r="AT723">
        <f t="shared" si="343"/>
        <v>0.48</v>
      </c>
      <c r="BE723">
        <v>776591</v>
      </c>
      <c r="BH723">
        <v>0.52</v>
      </c>
      <c r="BI723">
        <f t="shared" si="344"/>
        <v>0.52</v>
      </c>
      <c r="BT723">
        <v>776591</v>
      </c>
      <c r="BW723">
        <v>0.47</v>
      </c>
      <c r="BX723">
        <f t="shared" si="345"/>
        <v>0.47</v>
      </c>
      <c r="CI723">
        <v>776591</v>
      </c>
      <c r="CL723">
        <v>0.49</v>
      </c>
      <c r="CM723">
        <f t="shared" si="346"/>
        <v>0.49</v>
      </c>
      <c r="CX723">
        <v>776591</v>
      </c>
      <c r="DA723">
        <v>0.51</v>
      </c>
      <c r="DB723">
        <f t="shared" si="347"/>
        <v>0.51</v>
      </c>
      <c r="DM723">
        <v>776591</v>
      </c>
      <c r="DP723">
        <v>0.5</v>
      </c>
      <c r="DQ723">
        <f t="shared" si="348"/>
        <v>0.5</v>
      </c>
      <c r="EB723">
        <v>776591</v>
      </c>
      <c r="EE723">
        <v>0.49</v>
      </c>
      <c r="EF723">
        <f t="shared" si="349"/>
        <v>0.49</v>
      </c>
      <c r="EQ723">
        <v>776591</v>
      </c>
      <c r="ET723">
        <v>0.49</v>
      </c>
      <c r="EU723">
        <f t="shared" si="350"/>
        <v>0.49</v>
      </c>
      <c r="FF723">
        <v>776591</v>
      </c>
      <c r="FI723">
        <v>0.49</v>
      </c>
      <c r="FJ723">
        <f t="shared" si="351"/>
        <v>0.49</v>
      </c>
      <c r="FU723">
        <v>776591</v>
      </c>
      <c r="FX723">
        <v>0.5</v>
      </c>
      <c r="FY723">
        <f t="shared" si="352"/>
        <v>0.5</v>
      </c>
      <c r="GJ723">
        <v>776591</v>
      </c>
      <c r="GM723">
        <v>0.47</v>
      </c>
      <c r="GN723">
        <f t="shared" si="353"/>
        <v>0.47</v>
      </c>
      <c r="GY723">
        <v>776591</v>
      </c>
      <c r="HB723">
        <v>0.48</v>
      </c>
      <c r="HC723">
        <f t="shared" si="354"/>
        <v>0.48</v>
      </c>
      <c r="HN723">
        <v>776591</v>
      </c>
      <c r="HQ723">
        <v>0.5</v>
      </c>
      <c r="HR723">
        <f t="shared" si="355"/>
        <v>0.5</v>
      </c>
      <c r="ID723">
        <v>776963</v>
      </c>
      <c r="IG723">
        <v>0.46</v>
      </c>
      <c r="IH723">
        <f t="shared" si="356"/>
        <v>0.46</v>
      </c>
      <c r="IS723">
        <v>776963</v>
      </c>
      <c r="IV723">
        <v>0.41</v>
      </c>
      <c r="IW723">
        <f t="shared" si="357"/>
        <v>0.41</v>
      </c>
      <c r="JH723">
        <v>776963</v>
      </c>
      <c r="JK723">
        <v>0.4</v>
      </c>
      <c r="JL723">
        <f t="shared" si="358"/>
        <v>0.4</v>
      </c>
      <c r="JW723">
        <v>776963</v>
      </c>
      <c r="JZ723">
        <v>0.43</v>
      </c>
      <c r="KA723">
        <f t="shared" si="359"/>
        <v>0.43</v>
      </c>
      <c r="KL723">
        <v>776963</v>
      </c>
      <c r="KO723">
        <v>0.38</v>
      </c>
      <c r="KP723">
        <f t="shared" si="360"/>
        <v>0.38</v>
      </c>
      <c r="LA723">
        <v>776963</v>
      </c>
      <c r="LD723">
        <v>0.43</v>
      </c>
      <c r="LE723">
        <f t="shared" si="361"/>
        <v>0.43</v>
      </c>
      <c r="LP723">
        <v>776963</v>
      </c>
      <c r="LS723">
        <v>0.42</v>
      </c>
      <c r="LT723">
        <f t="shared" si="362"/>
        <v>0.42</v>
      </c>
      <c r="ME723">
        <v>776963</v>
      </c>
      <c r="MH723">
        <v>0.37</v>
      </c>
      <c r="MI723">
        <f t="shared" si="363"/>
        <v>0.37</v>
      </c>
      <c r="MT723">
        <v>776963</v>
      </c>
      <c r="MW723">
        <v>0.42</v>
      </c>
      <c r="MX723">
        <f t="shared" si="364"/>
        <v>0.42</v>
      </c>
      <c r="NI723">
        <v>776963</v>
      </c>
      <c r="NL723">
        <v>0.41</v>
      </c>
      <c r="NM723">
        <f t="shared" si="365"/>
        <v>0.41</v>
      </c>
      <c r="NX723">
        <v>776963</v>
      </c>
      <c r="OA723">
        <v>0.43</v>
      </c>
      <c r="OB723">
        <f t="shared" si="366"/>
        <v>0.43</v>
      </c>
      <c r="OM723">
        <v>776963</v>
      </c>
      <c r="OP723">
        <v>0.45</v>
      </c>
      <c r="OQ723">
        <f t="shared" si="367"/>
        <v>0.45</v>
      </c>
      <c r="PB723">
        <v>776963</v>
      </c>
      <c r="PE723">
        <v>0.43</v>
      </c>
      <c r="PF723">
        <f t="shared" si="368"/>
        <v>0.43</v>
      </c>
      <c r="PQ723">
        <v>776963</v>
      </c>
      <c r="PT723">
        <v>0.51</v>
      </c>
      <c r="PU723">
        <f t="shared" si="369"/>
        <v>0.51</v>
      </c>
      <c r="QF723">
        <v>776963</v>
      </c>
      <c r="QI723">
        <v>0.41</v>
      </c>
      <c r="QJ723">
        <f t="shared" si="370"/>
        <v>0.41</v>
      </c>
      <c r="QU723">
        <v>776963</v>
      </c>
      <c r="QX723">
        <v>0.39</v>
      </c>
      <c r="QY723">
        <f t="shared" si="371"/>
        <v>0.39</v>
      </c>
    </row>
    <row r="724" spans="12:467" x14ac:dyDescent="0.2">
      <c r="L724">
        <v>776557</v>
      </c>
      <c r="O724">
        <v>0.43</v>
      </c>
      <c r="P724">
        <f t="shared" si="341"/>
        <v>0.43</v>
      </c>
      <c r="AA724">
        <v>776557</v>
      </c>
      <c r="AD724">
        <v>0.47</v>
      </c>
      <c r="AE724">
        <f t="shared" si="342"/>
        <v>0.47</v>
      </c>
      <c r="AP724">
        <v>776557</v>
      </c>
      <c r="AS724">
        <v>0.5</v>
      </c>
      <c r="AT724">
        <f t="shared" si="343"/>
        <v>0.5</v>
      </c>
      <c r="BE724">
        <v>776557</v>
      </c>
      <c r="BH724">
        <v>0.49</v>
      </c>
      <c r="BI724">
        <f t="shared" si="344"/>
        <v>0.49</v>
      </c>
      <c r="BT724">
        <v>776557</v>
      </c>
      <c r="BW724">
        <v>0.45</v>
      </c>
      <c r="BX724">
        <f t="shared" si="345"/>
        <v>0.45</v>
      </c>
      <c r="CI724">
        <v>776557</v>
      </c>
      <c r="CL724">
        <v>0.44</v>
      </c>
      <c r="CM724">
        <f t="shared" si="346"/>
        <v>0.44</v>
      </c>
      <c r="CX724">
        <v>776557</v>
      </c>
      <c r="DA724">
        <v>0.43</v>
      </c>
      <c r="DB724">
        <f t="shared" si="347"/>
        <v>0.43</v>
      </c>
      <c r="DM724">
        <v>776557</v>
      </c>
      <c r="DP724">
        <v>0.43</v>
      </c>
      <c r="DQ724">
        <f t="shared" si="348"/>
        <v>0.43</v>
      </c>
      <c r="EB724">
        <v>776557</v>
      </c>
      <c r="EE724">
        <v>0.43</v>
      </c>
      <c r="EF724">
        <f t="shared" si="349"/>
        <v>0.43</v>
      </c>
      <c r="EQ724">
        <v>776557</v>
      </c>
      <c r="ET724">
        <v>0.43</v>
      </c>
      <c r="EU724">
        <f t="shared" si="350"/>
        <v>0.43</v>
      </c>
      <c r="FF724">
        <v>776557</v>
      </c>
      <c r="FI724">
        <v>0.46</v>
      </c>
      <c r="FJ724">
        <f t="shared" si="351"/>
        <v>0.46</v>
      </c>
      <c r="FU724">
        <v>776557</v>
      </c>
      <c r="FX724">
        <v>0.46</v>
      </c>
      <c r="FY724">
        <f t="shared" si="352"/>
        <v>0.46</v>
      </c>
      <c r="GJ724">
        <v>776557</v>
      </c>
      <c r="GM724">
        <v>0.43</v>
      </c>
      <c r="GN724">
        <f t="shared" si="353"/>
        <v>0.43</v>
      </c>
      <c r="GY724">
        <v>776557</v>
      </c>
      <c r="HB724">
        <v>0.48</v>
      </c>
      <c r="HC724">
        <f t="shared" si="354"/>
        <v>0.48</v>
      </c>
      <c r="HN724">
        <v>776557</v>
      </c>
      <c r="HQ724">
        <v>0.42</v>
      </c>
      <c r="HR724">
        <f t="shared" si="355"/>
        <v>0.42</v>
      </c>
      <c r="ID724">
        <v>778372</v>
      </c>
      <c r="IG724">
        <v>0.48</v>
      </c>
      <c r="IH724">
        <f t="shared" si="356"/>
        <v>0.48</v>
      </c>
      <c r="IS724">
        <v>778372</v>
      </c>
      <c r="IV724">
        <v>0.48</v>
      </c>
      <c r="IW724">
        <f t="shared" si="357"/>
        <v>0.48</v>
      </c>
      <c r="JH724">
        <v>778372</v>
      </c>
      <c r="JK724">
        <v>0.5</v>
      </c>
      <c r="JL724">
        <f t="shared" si="358"/>
        <v>0.5</v>
      </c>
      <c r="JW724">
        <v>778372</v>
      </c>
      <c r="JZ724">
        <v>0.48</v>
      </c>
      <c r="KA724">
        <f t="shared" si="359"/>
        <v>0.48</v>
      </c>
      <c r="KL724">
        <v>778372</v>
      </c>
      <c r="KO724">
        <v>0.42</v>
      </c>
      <c r="KP724">
        <f t="shared" si="360"/>
        <v>0.42</v>
      </c>
      <c r="LA724">
        <v>778372</v>
      </c>
      <c r="LD724">
        <v>0.48</v>
      </c>
      <c r="LE724">
        <f t="shared" si="361"/>
        <v>0.48</v>
      </c>
      <c r="LP724">
        <v>778372</v>
      </c>
      <c r="LS724">
        <v>0.49</v>
      </c>
      <c r="LT724">
        <f t="shared" si="362"/>
        <v>0.49</v>
      </c>
      <c r="ME724">
        <v>778372</v>
      </c>
      <c r="MH724">
        <v>0.43</v>
      </c>
      <c r="MI724">
        <f t="shared" si="363"/>
        <v>0.43</v>
      </c>
      <c r="MT724">
        <v>778372</v>
      </c>
      <c r="MW724">
        <v>0.37</v>
      </c>
      <c r="MX724">
        <f t="shared" si="364"/>
        <v>0.37</v>
      </c>
      <c r="NI724">
        <v>778372</v>
      </c>
      <c r="NL724">
        <v>0.5</v>
      </c>
      <c r="NM724">
        <f t="shared" si="365"/>
        <v>0.5</v>
      </c>
      <c r="NX724">
        <v>778372</v>
      </c>
      <c r="OA724">
        <v>0.55000000000000004</v>
      </c>
      <c r="OB724">
        <f t="shared" si="366"/>
        <v>0.55000000000000004</v>
      </c>
      <c r="OM724">
        <v>778372</v>
      </c>
      <c r="OP724">
        <v>0.51</v>
      </c>
      <c r="OQ724">
        <f t="shared" si="367"/>
        <v>0.51</v>
      </c>
      <c r="PB724">
        <v>778372</v>
      </c>
      <c r="PE724">
        <v>0.5</v>
      </c>
      <c r="PF724">
        <f t="shared" si="368"/>
        <v>0.5</v>
      </c>
      <c r="PQ724">
        <v>778372</v>
      </c>
      <c r="PT724">
        <v>0.5</v>
      </c>
      <c r="PU724">
        <f t="shared" si="369"/>
        <v>0.5</v>
      </c>
      <c r="QF724">
        <v>778372</v>
      </c>
      <c r="QI724">
        <v>0.46</v>
      </c>
      <c r="QJ724">
        <f t="shared" si="370"/>
        <v>0.46</v>
      </c>
      <c r="QU724">
        <v>778372</v>
      </c>
      <c r="QX724">
        <v>0.5</v>
      </c>
      <c r="QY724">
        <f t="shared" si="371"/>
        <v>0.5</v>
      </c>
    </row>
    <row r="725" spans="12:467" x14ac:dyDescent="0.2">
      <c r="L725">
        <v>776559</v>
      </c>
      <c r="O725">
        <v>0.44</v>
      </c>
      <c r="P725">
        <f t="shared" si="341"/>
        <v>0.44</v>
      </c>
      <c r="AA725">
        <v>776559</v>
      </c>
      <c r="AD725">
        <v>0.37</v>
      </c>
      <c r="AE725">
        <f t="shared" si="342"/>
        <v>0.37</v>
      </c>
      <c r="AP725">
        <v>776559</v>
      </c>
      <c r="AS725">
        <v>0.41</v>
      </c>
      <c r="AT725">
        <f t="shared" si="343"/>
        <v>0.41</v>
      </c>
      <c r="BE725">
        <v>776559</v>
      </c>
      <c r="BH725">
        <v>0.39</v>
      </c>
      <c r="BI725">
        <f t="shared" si="344"/>
        <v>0.39</v>
      </c>
      <c r="BT725">
        <v>776559</v>
      </c>
      <c r="BW725">
        <v>0.27</v>
      </c>
      <c r="BX725">
        <f t="shared" si="345"/>
        <v>0.27</v>
      </c>
      <c r="CI725">
        <v>776559</v>
      </c>
      <c r="CL725">
        <v>0.42</v>
      </c>
      <c r="CM725">
        <f t="shared" si="346"/>
        <v>0.42</v>
      </c>
      <c r="CX725">
        <v>776559</v>
      </c>
      <c r="DA725">
        <v>0.44</v>
      </c>
      <c r="DB725">
        <f t="shared" si="347"/>
        <v>0.44</v>
      </c>
      <c r="DM725">
        <v>776559</v>
      </c>
      <c r="DP725">
        <v>0.44</v>
      </c>
      <c r="DQ725">
        <f t="shared" si="348"/>
        <v>0.44</v>
      </c>
      <c r="EB725">
        <v>776559</v>
      </c>
      <c r="EE725">
        <v>0.45</v>
      </c>
      <c r="EF725">
        <f t="shared" si="349"/>
        <v>0.45</v>
      </c>
      <c r="EQ725">
        <v>776559</v>
      </c>
      <c r="ET725">
        <v>0.45</v>
      </c>
      <c r="EU725">
        <f t="shared" si="350"/>
        <v>0.45</v>
      </c>
      <c r="FF725">
        <v>776559</v>
      </c>
      <c r="FI725">
        <v>0.44</v>
      </c>
      <c r="FJ725">
        <f t="shared" si="351"/>
        <v>0.44</v>
      </c>
      <c r="FU725">
        <v>776559</v>
      </c>
      <c r="FX725">
        <v>0.46</v>
      </c>
      <c r="FY725">
        <f t="shared" si="352"/>
        <v>0.46</v>
      </c>
      <c r="GJ725">
        <v>776559</v>
      </c>
      <c r="GM725">
        <v>0.41</v>
      </c>
      <c r="GN725">
        <f t="shared" si="353"/>
        <v>0.41</v>
      </c>
      <c r="GY725">
        <v>776559</v>
      </c>
      <c r="HB725">
        <v>0.48</v>
      </c>
      <c r="HC725">
        <f t="shared" si="354"/>
        <v>0.48</v>
      </c>
      <c r="HN725">
        <v>776559</v>
      </c>
      <c r="HQ725">
        <v>0.31</v>
      </c>
      <c r="HR725">
        <f t="shared" si="355"/>
        <v>0.31</v>
      </c>
      <c r="ID725">
        <v>776929</v>
      </c>
      <c r="IG725">
        <v>0.51</v>
      </c>
      <c r="IH725">
        <f t="shared" si="356"/>
        <v>0.51</v>
      </c>
      <c r="IS725">
        <v>776929</v>
      </c>
      <c r="IV725">
        <v>0.53</v>
      </c>
      <c r="IW725">
        <f t="shared" si="357"/>
        <v>0.53</v>
      </c>
      <c r="JH725">
        <v>776929</v>
      </c>
      <c r="JK725">
        <v>0.54</v>
      </c>
      <c r="JL725">
        <f t="shared" si="358"/>
        <v>0.54</v>
      </c>
      <c r="JW725">
        <v>776929</v>
      </c>
      <c r="JZ725">
        <v>0.52</v>
      </c>
      <c r="KA725">
        <f t="shared" si="359"/>
        <v>0.52</v>
      </c>
      <c r="KL725">
        <v>776929</v>
      </c>
      <c r="KO725">
        <v>0.52</v>
      </c>
      <c r="KP725">
        <f t="shared" si="360"/>
        <v>0.52</v>
      </c>
      <c r="LA725">
        <v>776929</v>
      </c>
      <c r="LD725">
        <v>0.5</v>
      </c>
      <c r="LE725">
        <f t="shared" si="361"/>
        <v>0.5</v>
      </c>
      <c r="LP725">
        <v>776929</v>
      </c>
      <c r="LS725">
        <v>0.51</v>
      </c>
      <c r="LT725">
        <f t="shared" si="362"/>
        <v>0.51</v>
      </c>
      <c r="ME725">
        <v>776929</v>
      </c>
      <c r="MH725">
        <v>0.51</v>
      </c>
      <c r="MI725">
        <f t="shared" si="363"/>
        <v>0.51</v>
      </c>
      <c r="MT725">
        <v>776929</v>
      </c>
      <c r="MW725">
        <v>0.56000000000000005</v>
      </c>
      <c r="MX725">
        <f t="shared" si="364"/>
        <v>0.56000000000000005</v>
      </c>
      <c r="NI725">
        <v>776929</v>
      </c>
      <c r="NL725">
        <v>0.51</v>
      </c>
      <c r="NM725">
        <f t="shared" si="365"/>
        <v>0.51</v>
      </c>
      <c r="NX725">
        <v>776929</v>
      </c>
      <c r="OA725">
        <v>0.53</v>
      </c>
      <c r="OB725">
        <f t="shared" si="366"/>
        <v>0.53</v>
      </c>
      <c r="OM725">
        <v>776929</v>
      </c>
      <c r="OP725">
        <v>0.52</v>
      </c>
      <c r="OQ725">
        <f t="shared" si="367"/>
        <v>0.52</v>
      </c>
      <c r="PB725">
        <v>776929</v>
      </c>
      <c r="PE725">
        <v>0.51</v>
      </c>
      <c r="PF725">
        <f t="shared" si="368"/>
        <v>0.51</v>
      </c>
      <c r="PQ725">
        <v>776929</v>
      </c>
      <c r="PT725">
        <v>0.53</v>
      </c>
      <c r="PU725">
        <f t="shared" si="369"/>
        <v>0.53</v>
      </c>
      <c r="QF725">
        <v>776929</v>
      </c>
      <c r="QI725">
        <v>0.54</v>
      </c>
      <c r="QJ725">
        <f t="shared" si="370"/>
        <v>0.54</v>
      </c>
      <c r="QU725">
        <v>776929</v>
      </c>
      <c r="QX725">
        <v>0.51</v>
      </c>
      <c r="QY725">
        <f t="shared" si="371"/>
        <v>0.51</v>
      </c>
    </row>
    <row r="726" spans="12:467" x14ac:dyDescent="0.2">
      <c r="L726">
        <v>776561</v>
      </c>
      <c r="O726">
        <v>0.55000000000000004</v>
      </c>
      <c r="P726">
        <f t="shared" si="341"/>
        <v>0.55000000000000004</v>
      </c>
      <c r="AA726">
        <v>776561</v>
      </c>
      <c r="AD726">
        <v>0.61</v>
      </c>
      <c r="AE726">
        <f t="shared" si="342"/>
        <v>0.61</v>
      </c>
      <c r="AP726">
        <v>776561</v>
      </c>
      <c r="AS726">
        <v>0.57999999999999996</v>
      </c>
      <c r="AT726">
        <f t="shared" si="343"/>
        <v>0.57999999999999996</v>
      </c>
      <c r="BE726">
        <v>776561</v>
      </c>
      <c r="BH726">
        <v>0.55000000000000004</v>
      </c>
      <c r="BI726">
        <f t="shared" si="344"/>
        <v>0.55000000000000004</v>
      </c>
      <c r="BT726">
        <v>776561</v>
      </c>
      <c r="BW726">
        <v>0.6</v>
      </c>
      <c r="BX726">
        <f t="shared" si="345"/>
        <v>0.6</v>
      </c>
      <c r="CI726">
        <v>776561</v>
      </c>
      <c r="CL726">
        <v>0.56000000000000005</v>
      </c>
      <c r="CM726">
        <f t="shared" si="346"/>
        <v>0.56000000000000005</v>
      </c>
      <c r="CX726">
        <v>776561</v>
      </c>
      <c r="DA726">
        <v>0.55000000000000004</v>
      </c>
      <c r="DB726">
        <f t="shared" si="347"/>
        <v>0.55000000000000004</v>
      </c>
      <c r="DM726">
        <v>776561</v>
      </c>
      <c r="DP726">
        <v>0.55000000000000004</v>
      </c>
      <c r="DQ726">
        <f t="shared" si="348"/>
        <v>0.55000000000000004</v>
      </c>
      <c r="EB726">
        <v>776561</v>
      </c>
      <c r="EE726">
        <v>0.52</v>
      </c>
      <c r="EF726">
        <f t="shared" si="349"/>
        <v>0.52</v>
      </c>
      <c r="EQ726">
        <v>776561</v>
      </c>
      <c r="ET726">
        <v>0.52</v>
      </c>
      <c r="EU726">
        <f t="shared" si="350"/>
        <v>0.52</v>
      </c>
      <c r="FF726">
        <v>776561</v>
      </c>
      <c r="FI726">
        <v>0.56000000000000005</v>
      </c>
      <c r="FJ726">
        <f t="shared" si="351"/>
        <v>0.56000000000000005</v>
      </c>
      <c r="FU726">
        <v>776561</v>
      </c>
      <c r="FX726">
        <v>0.53</v>
      </c>
      <c r="FY726">
        <f t="shared" si="352"/>
        <v>0.53</v>
      </c>
      <c r="GJ726">
        <v>776561</v>
      </c>
      <c r="GM726">
        <v>0.54</v>
      </c>
      <c r="GN726">
        <f t="shared" si="353"/>
        <v>0.54</v>
      </c>
      <c r="GY726">
        <v>776561</v>
      </c>
      <c r="HB726">
        <v>0.57999999999999996</v>
      </c>
      <c r="HC726">
        <f t="shared" si="354"/>
        <v>0.57999999999999996</v>
      </c>
      <c r="HN726">
        <v>776561</v>
      </c>
      <c r="HQ726">
        <v>0.6</v>
      </c>
      <c r="HR726">
        <f t="shared" si="355"/>
        <v>0.6</v>
      </c>
      <c r="ID726">
        <v>776930</v>
      </c>
      <c r="IG726">
        <v>0.41</v>
      </c>
      <c r="IH726">
        <f t="shared" si="356"/>
        <v>0.41</v>
      </c>
      <c r="IS726">
        <v>776930</v>
      </c>
      <c r="IV726">
        <v>0.39</v>
      </c>
      <c r="IW726">
        <f t="shared" si="357"/>
        <v>0.39</v>
      </c>
      <c r="JH726">
        <v>776930</v>
      </c>
      <c r="JK726">
        <v>0.39</v>
      </c>
      <c r="JL726">
        <f t="shared" si="358"/>
        <v>0.39</v>
      </c>
      <c r="JW726">
        <v>776930</v>
      </c>
      <c r="JZ726">
        <v>0.41</v>
      </c>
      <c r="KA726">
        <f t="shared" si="359"/>
        <v>0.41</v>
      </c>
      <c r="KL726">
        <v>776930</v>
      </c>
      <c r="KO726">
        <v>0.33</v>
      </c>
      <c r="KP726">
        <f t="shared" si="360"/>
        <v>0.33</v>
      </c>
      <c r="LA726">
        <v>776930</v>
      </c>
      <c r="LD726">
        <v>0.38</v>
      </c>
      <c r="LE726">
        <f t="shared" si="361"/>
        <v>0.38</v>
      </c>
      <c r="LP726">
        <v>776930</v>
      </c>
      <c r="LS726">
        <v>0.43</v>
      </c>
      <c r="LT726">
        <f t="shared" si="362"/>
        <v>0.43</v>
      </c>
      <c r="ME726">
        <v>776930</v>
      </c>
      <c r="MH726">
        <v>0.45</v>
      </c>
      <c r="MI726">
        <f t="shared" si="363"/>
        <v>0.45</v>
      </c>
      <c r="MT726">
        <v>776930</v>
      </c>
      <c r="MW726">
        <v>0.38</v>
      </c>
      <c r="MX726">
        <f t="shared" si="364"/>
        <v>0.38</v>
      </c>
      <c r="NI726">
        <v>776930</v>
      </c>
      <c r="NL726">
        <v>0.4</v>
      </c>
      <c r="NM726">
        <f t="shared" si="365"/>
        <v>0.4</v>
      </c>
      <c r="NX726">
        <v>776930</v>
      </c>
      <c r="OA726">
        <v>0.38</v>
      </c>
      <c r="OB726">
        <f t="shared" si="366"/>
        <v>0.38</v>
      </c>
      <c r="OM726">
        <v>776930</v>
      </c>
      <c r="OP726">
        <v>0.41</v>
      </c>
      <c r="OQ726">
        <f t="shared" si="367"/>
        <v>0.41</v>
      </c>
      <c r="PB726">
        <v>776930</v>
      </c>
      <c r="PE726">
        <v>0.4</v>
      </c>
      <c r="PF726">
        <f t="shared" si="368"/>
        <v>0.4</v>
      </c>
      <c r="PQ726">
        <v>776930</v>
      </c>
      <c r="PT726">
        <v>0.42</v>
      </c>
      <c r="PU726">
        <f t="shared" si="369"/>
        <v>0.42</v>
      </c>
      <c r="QF726">
        <v>776930</v>
      </c>
      <c r="QI726">
        <v>0.39</v>
      </c>
      <c r="QJ726">
        <f t="shared" si="370"/>
        <v>0.39</v>
      </c>
      <c r="QU726">
        <v>776930</v>
      </c>
      <c r="QX726">
        <v>0.4</v>
      </c>
      <c r="QY726">
        <f t="shared" si="371"/>
        <v>0.4</v>
      </c>
    </row>
    <row r="727" spans="12:467" x14ac:dyDescent="0.2">
      <c r="L727">
        <v>776565</v>
      </c>
      <c r="O727">
        <v>0.44</v>
      </c>
      <c r="P727">
        <f t="shared" si="341"/>
        <v>0.44</v>
      </c>
      <c r="AA727">
        <v>776565</v>
      </c>
      <c r="AD727">
        <v>0.5</v>
      </c>
      <c r="AE727">
        <f t="shared" si="342"/>
        <v>0.5</v>
      </c>
      <c r="AP727">
        <v>776565</v>
      </c>
      <c r="AS727">
        <v>0.46</v>
      </c>
      <c r="AT727">
        <f t="shared" si="343"/>
        <v>0.46</v>
      </c>
      <c r="BE727">
        <v>776565</v>
      </c>
      <c r="BH727">
        <v>0.41</v>
      </c>
      <c r="BI727">
        <f t="shared" si="344"/>
        <v>0.41</v>
      </c>
      <c r="BT727">
        <v>776565</v>
      </c>
      <c r="BW727">
        <v>0.39</v>
      </c>
      <c r="BX727">
        <f t="shared" si="345"/>
        <v>0.39</v>
      </c>
      <c r="CI727">
        <v>776565</v>
      </c>
      <c r="CL727">
        <v>0.48</v>
      </c>
      <c r="CM727">
        <f t="shared" si="346"/>
        <v>0.48</v>
      </c>
      <c r="CX727">
        <v>776565</v>
      </c>
      <c r="DA727">
        <v>0.46</v>
      </c>
      <c r="DB727">
        <f t="shared" si="347"/>
        <v>0.46</v>
      </c>
      <c r="DM727">
        <v>776565</v>
      </c>
      <c r="DP727">
        <v>0.45</v>
      </c>
      <c r="DQ727">
        <f t="shared" si="348"/>
        <v>0.45</v>
      </c>
      <c r="EB727">
        <v>776565</v>
      </c>
      <c r="EE727">
        <v>0.45</v>
      </c>
      <c r="EF727">
        <f t="shared" si="349"/>
        <v>0.45</v>
      </c>
      <c r="EQ727">
        <v>776565</v>
      </c>
      <c r="ET727">
        <v>0.45</v>
      </c>
      <c r="EU727">
        <f t="shared" si="350"/>
        <v>0.45</v>
      </c>
      <c r="FF727">
        <v>776565</v>
      </c>
      <c r="FI727">
        <v>0.43</v>
      </c>
      <c r="FJ727">
        <f t="shared" si="351"/>
        <v>0.43</v>
      </c>
      <c r="FU727">
        <v>776565</v>
      </c>
      <c r="FX727">
        <v>0.49</v>
      </c>
      <c r="FY727">
        <f t="shared" si="352"/>
        <v>0.49</v>
      </c>
      <c r="GJ727">
        <v>776565</v>
      </c>
      <c r="GM727">
        <v>0.44</v>
      </c>
      <c r="GN727">
        <f t="shared" si="353"/>
        <v>0.44</v>
      </c>
      <c r="GY727">
        <v>776565</v>
      </c>
      <c r="HB727">
        <v>0.49</v>
      </c>
      <c r="HC727">
        <f t="shared" si="354"/>
        <v>0.49</v>
      </c>
      <c r="HN727">
        <v>776565</v>
      </c>
      <c r="HQ727">
        <v>0.43</v>
      </c>
      <c r="HR727">
        <f t="shared" si="355"/>
        <v>0.43</v>
      </c>
      <c r="ID727">
        <v>776931</v>
      </c>
      <c r="IG727">
        <v>0.53</v>
      </c>
      <c r="IH727">
        <f t="shared" si="356"/>
        <v>0.53</v>
      </c>
      <c r="IS727">
        <v>776931</v>
      </c>
      <c r="IV727">
        <v>0.51</v>
      </c>
      <c r="IW727">
        <f t="shared" si="357"/>
        <v>0.51</v>
      </c>
      <c r="JH727">
        <v>776931</v>
      </c>
      <c r="JK727">
        <v>0.56999999999999995</v>
      </c>
      <c r="JL727">
        <f t="shared" si="358"/>
        <v>0.56999999999999995</v>
      </c>
      <c r="JW727">
        <v>776931</v>
      </c>
      <c r="JZ727">
        <v>0.53</v>
      </c>
      <c r="KA727">
        <f t="shared" si="359"/>
        <v>0.53</v>
      </c>
      <c r="KL727">
        <v>776931</v>
      </c>
      <c r="KO727">
        <v>0.48</v>
      </c>
      <c r="KP727">
        <f t="shared" si="360"/>
        <v>0.48</v>
      </c>
      <c r="LA727">
        <v>776931</v>
      </c>
      <c r="LD727">
        <v>0.53</v>
      </c>
      <c r="LE727">
        <f t="shared" si="361"/>
        <v>0.53</v>
      </c>
      <c r="LP727">
        <v>776931</v>
      </c>
      <c r="LS727">
        <v>0.53</v>
      </c>
      <c r="LT727">
        <f t="shared" si="362"/>
        <v>0.53</v>
      </c>
      <c r="ME727">
        <v>776931</v>
      </c>
      <c r="MH727">
        <v>0.57999999999999996</v>
      </c>
      <c r="MI727">
        <f t="shared" si="363"/>
        <v>0.57999999999999996</v>
      </c>
      <c r="MT727">
        <v>776931</v>
      </c>
      <c r="MW727">
        <v>0.64</v>
      </c>
      <c r="MX727">
        <f t="shared" si="364"/>
        <v>0.64</v>
      </c>
      <c r="NI727">
        <v>776931</v>
      </c>
      <c r="NL727">
        <v>0.51</v>
      </c>
      <c r="NM727">
        <f t="shared" si="365"/>
        <v>0.51</v>
      </c>
      <c r="NX727">
        <v>776931</v>
      </c>
      <c r="OA727">
        <v>0.56000000000000005</v>
      </c>
      <c r="OB727">
        <f t="shared" si="366"/>
        <v>0.56000000000000005</v>
      </c>
      <c r="OM727">
        <v>776931</v>
      </c>
      <c r="OP727">
        <v>0.54</v>
      </c>
      <c r="OQ727">
        <f t="shared" si="367"/>
        <v>0.54</v>
      </c>
      <c r="PB727">
        <v>776931</v>
      </c>
      <c r="PE727">
        <v>0.52</v>
      </c>
      <c r="PF727">
        <f t="shared" si="368"/>
        <v>0.52</v>
      </c>
      <c r="PQ727">
        <v>776931</v>
      </c>
      <c r="PT727">
        <v>0.53</v>
      </c>
      <c r="PU727">
        <f t="shared" si="369"/>
        <v>0.53</v>
      </c>
      <c r="QF727">
        <v>776931</v>
      </c>
      <c r="QI727">
        <v>0.54</v>
      </c>
      <c r="QJ727">
        <f t="shared" si="370"/>
        <v>0.54</v>
      </c>
      <c r="QU727">
        <v>776931</v>
      </c>
      <c r="QX727">
        <v>0.54</v>
      </c>
      <c r="QY727">
        <f t="shared" si="371"/>
        <v>0.54</v>
      </c>
    </row>
    <row r="728" spans="12:467" x14ac:dyDescent="0.2">
      <c r="L728">
        <v>776569</v>
      </c>
      <c r="O728">
        <v>0.47</v>
      </c>
      <c r="P728">
        <f t="shared" si="341"/>
        <v>0.47</v>
      </c>
      <c r="AA728">
        <v>776569</v>
      </c>
      <c r="AD728">
        <v>0.5</v>
      </c>
      <c r="AE728">
        <f t="shared" si="342"/>
        <v>0.5</v>
      </c>
      <c r="AP728">
        <v>776569</v>
      </c>
      <c r="AS728">
        <v>0.33</v>
      </c>
      <c r="AT728">
        <f t="shared" si="343"/>
        <v>0.33</v>
      </c>
      <c r="BE728">
        <v>776569</v>
      </c>
      <c r="BH728">
        <v>0.4</v>
      </c>
      <c r="BI728">
        <f t="shared" si="344"/>
        <v>0.4</v>
      </c>
      <c r="BT728">
        <v>776569</v>
      </c>
      <c r="BW728">
        <v>0.43</v>
      </c>
      <c r="BX728">
        <f t="shared" si="345"/>
        <v>0.43</v>
      </c>
      <c r="CI728">
        <v>776569</v>
      </c>
      <c r="CL728">
        <v>0.44</v>
      </c>
      <c r="CM728">
        <f t="shared" si="346"/>
        <v>0.44</v>
      </c>
      <c r="CX728">
        <v>776569</v>
      </c>
      <c r="DA728">
        <v>0.44</v>
      </c>
      <c r="DB728">
        <f t="shared" si="347"/>
        <v>0.44</v>
      </c>
      <c r="DM728">
        <v>776569</v>
      </c>
      <c r="DP728">
        <v>0.45</v>
      </c>
      <c r="DQ728">
        <f t="shared" si="348"/>
        <v>0.45</v>
      </c>
      <c r="EB728">
        <v>776569</v>
      </c>
      <c r="EE728">
        <v>0.44</v>
      </c>
      <c r="EF728">
        <f t="shared" si="349"/>
        <v>0.44</v>
      </c>
      <c r="EQ728">
        <v>776569</v>
      </c>
      <c r="ET728">
        <v>0.44</v>
      </c>
      <c r="EU728">
        <f t="shared" si="350"/>
        <v>0.44</v>
      </c>
      <c r="FF728">
        <v>776569</v>
      </c>
      <c r="FI728">
        <v>0.46</v>
      </c>
      <c r="FJ728">
        <f t="shared" si="351"/>
        <v>0.46</v>
      </c>
      <c r="FU728">
        <v>776569</v>
      </c>
      <c r="FX728">
        <v>0.47</v>
      </c>
      <c r="FY728">
        <f t="shared" si="352"/>
        <v>0.47</v>
      </c>
      <c r="GJ728">
        <v>776569</v>
      </c>
      <c r="GM728">
        <v>0.45</v>
      </c>
      <c r="GN728">
        <f t="shared" si="353"/>
        <v>0.45</v>
      </c>
      <c r="GY728">
        <v>776569</v>
      </c>
      <c r="HB728">
        <v>0.47</v>
      </c>
      <c r="HC728">
        <f t="shared" si="354"/>
        <v>0.47</v>
      </c>
      <c r="HN728">
        <v>776569</v>
      </c>
      <c r="HQ728">
        <v>0.44</v>
      </c>
      <c r="HR728">
        <f t="shared" si="355"/>
        <v>0.44</v>
      </c>
      <c r="ID728">
        <v>776932</v>
      </c>
      <c r="IG728">
        <v>0.43</v>
      </c>
      <c r="IH728">
        <f t="shared" si="356"/>
        <v>0.43</v>
      </c>
      <c r="IS728">
        <v>776932</v>
      </c>
      <c r="IV728">
        <v>0.46</v>
      </c>
      <c r="IW728">
        <f t="shared" si="357"/>
        <v>0.46</v>
      </c>
      <c r="JH728">
        <v>776932</v>
      </c>
      <c r="JK728">
        <v>0.42</v>
      </c>
      <c r="JL728">
        <f t="shared" si="358"/>
        <v>0.42</v>
      </c>
      <c r="JW728">
        <v>776932</v>
      </c>
      <c r="JZ728">
        <v>0.41</v>
      </c>
      <c r="KA728">
        <f t="shared" si="359"/>
        <v>0.41</v>
      </c>
      <c r="KL728">
        <v>776932</v>
      </c>
      <c r="KO728">
        <v>0.45</v>
      </c>
      <c r="KP728">
        <f t="shared" si="360"/>
        <v>0.45</v>
      </c>
      <c r="LA728">
        <v>776932</v>
      </c>
      <c r="LD728">
        <v>0.41</v>
      </c>
      <c r="LE728">
        <f t="shared" si="361"/>
        <v>0.41</v>
      </c>
      <c r="LP728">
        <v>776932</v>
      </c>
      <c r="LS728">
        <v>0.44</v>
      </c>
      <c r="LT728">
        <f t="shared" si="362"/>
        <v>0.44</v>
      </c>
      <c r="ME728">
        <v>776932</v>
      </c>
      <c r="MH728">
        <v>0.37</v>
      </c>
      <c r="MI728">
        <f t="shared" si="363"/>
        <v>0.37</v>
      </c>
      <c r="MT728">
        <v>776932</v>
      </c>
      <c r="MW728">
        <v>0.51</v>
      </c>
      <c r="MX728">
        <f t="shared" si="364"/>
        <v>0.51</v>
      </c>
      <c r="NI728">
        <v>776932</v>
      </c>
      <c r="NL728">
        <v>0.45</v>
      </c>
      <c r="NM728">
        <f t="shared" si="365"/>
        <v>0.45</v>
      </c>
      <c r="NX728">
        <v>776932</v>
      </c>
      <c r="OA728">
        <v>0.43</v>
      </c>
      <c r="OB728">
        <f t="shared" si="366"/>
        <v>0.43</v>
      </c>
      <c r="OM728">
        <v>776932</v>
      </c>
      <c r="OP728">
        <v>0.44</v>
      </c>
      <c r="OQ728">
        <f t="shared" si="367"/>
        <v>0.44</v>
      </c>
      <c r="PB728">
        <v>776932</v>
      </c>
      <c r="PE728">
        <v>0.45</v>
      </c>
      <c r="PF728">
        <f t="shared" si="368"/>
        <v>0.45</v>
      </c>
      <c r="PQ728">
        <v>776932</v>
      </c>
      <c r="PT728">
        <v>0.43</v>
      </c>
      <c r="PU728">
        <f t="shared" si="369"/>
        <v>0.43</v>
      </c>
      <c r="QF728">
        <v>776932</v>
      </c>
      <c r="QI728">
        <v>0.46</v>
      </c>
      <c r="QJ728">
        <f t="shared" si="370"/>
        <v>0.46</v>
      </c>
      <c r="QU728">
        <v>776932</v>
      </c>
      <c r="QX728">
        <v>0.43</v>
      </c>
      <c r="QY728">
        <f t="shared" si="371"/>
        <v>0.43</v>
      </c>
    </row>
    <row r="729" spans="12:467" x14ac:dyDescent="0.2">
      <c r="L729">
        <v>776572</v>
      </c>
      <c r="O729">
        <v>0.57999999999999996</v>
      </c>
      <c r="P729">
        <f t="shared" si="341"/>
        <v>0.57999999999999996</v>
      </c>
      <c r="AA729">
        <v>776572</v>
      </c>
      <c r="AD729">
        <v>0.62</v>
      </c>
      <c r="AE729">
        <f t="shared" si="342"/>
        <v>0.62</v>
      </c>
      <c r="AP729">
        <v>776572</v>
      </c>
      <c r="AS729">
        <v>0.68</v>
      </c>
      <c r="AT729">
        <f t="shared" si="343"/>
        <v>0.68</v>
      </c>
      <c r="BE729">
        <v>776572</v>
      </c>
      <c r="BH729">
        <v>0.62</v>
      </c>
      <c r="BI729">
        <f t="shared" si="344"/>
        <v>0.62</v>
      </c>
      <c r="BT729">
        <v>776572</v>
      </c>
      <c r="BW729">
        <v>0.65</v>
      </c>
      <c r="BX729">
        <f t="shared" si="345"/>
        <v>0.65</v>
      </c>
      <c r="CI729">
        <v>776572</v>
      </c>
      <c r="CL729">
        <v>0.57999999999999996</v>
      </c>
      <c r="CM729">
        <f t="shared" si="346"/>
        <v>0.57999999999999996</v>
      </c>
      <c r="CX729">
        <v>776572</v>
      </c>
      <c r="DA729">
        <v>0.56999999999999995</v>
      </c>
      <c r="DB729">
        <f t="shared" si="347"/>
        <v>0.56999999999999995</v>
      </c>
      <c r="DM729">
        <v>776572</v>
      </c>
      <c r="DP729">
        <v>0.56999999999999995</v>
      </c>
      <c r="DQ729">
        <f t="shared" si="348"/>
        <v>0.56999999999999995</v>
      </c>
      <c r="EB729">
        <v>776572</v>
      </c>
      <c r="EE729">
        <v>0.56999999999999995</v>
      </c>
      <c r="EF729">
        <f t="shared" si="349"/>
        <v>0.56999999999999995</v>
      </c>
      <c r="EQ729">
        <v>776572</v>
      </c>
      <c r="ET729">
        <v>0.56999999999999995</v>
      </c>
      <c r="EU729">
        <f t="shared" si="350"/>
        <v>0.56999999999999995</v>
      </c>
      <c r="FF729">
        <v>776572</v>
      </c>
      <c r="FI729">
        <v>0.56000000000000005</v>
      </c>
      <c r="FJ729">
        <f t="shared" si="351"/>
        <v>0.56000000000000005</v>
      </c>
      <c r="FU729">
        <v>776572</v>
      </c>
      <c r="FX729">
        <v>0.54</v>
      </c>
      <c r="FY729">
        <f t="shared" si="352"/>
        <v>0.54</v>
      </c>
      <c r="GJ729">
        <v>776572</v>
      </c>
      <c r="GM729">
        <v>0.55000000000000004</v>
      </c>
      <c r="GN729">
        <f t="shared" si="353"/>
        <v>0.55000000000000004</v>
      </c>
      <c r="GY729">
        <v>776572</v>
      </c>
      <c r="HB729">
        <v>0.59</v>
      </c>
      <c r="HC729">
        <f t="shared" si="354"/>
        <v>0.59</v>
      </c>
      <c r="HN729">
        <v>776572</v>
      </c>
      <c r="HQ729">
        <v>0.51</v>
      </c>
      <c r="HR729">
        <f t="shared" si="355"/>
        <v>0.51</v>
      </c>
      <c r="ID729">
        <v>776934</v>
      </c>
      <c r="IG729">
        <v>0.53</v>
      </c>
      <c r="IH729">
        <f t="shared" si="356"/>
        <v>0.53</v>
      </c>
      <c r="IS729">
        <v>776934</v>
      </c>
      <c r="IV729">
        <v>0.51</v>
      </c>
      <c r="IW729">
        <f t="shared" si="357"/>
        <v>0.51</v>
      </c>
      <c r="JH729">
        <v>776934</v>
      </c>
      <c r="JK729">
        <v>0.52</v>
      </c>
      <c r="JL729">
        <f t="shared" si="358"/>
        <v>0.52</v>
      </c>
      <c r="JW729">
        <v>776934</v>
      </c>
      <c r="JZ729">
        <v>0.5</v>
      </c>
      <c r="KA729">
        <f t="shared" si="359"/>
        <v>0.5</v>
      </c>
      <c r="KL729">
        <v>776934</v>
      </c>
      <c r="KO729">
        <v>0.41</v>
      </c>
      <c r="KP729">
        <f t="shared" si="360"/>
        <v>0.41</v>
      </c>
      <c r="LA729">
        <v>776934</v>
      </c>
      <c r="LD729">
        <v>0.52</v>
      </c>
      <c r="LE729">
        <f t="shared" si="361"/>
        <v>0.52</v>
      </c>
      <c r="LP729">
        <v>776934</v>
      </c>
      <c r="LS729">
        <v>0.5</v>
      </c>
      <c r="LT729">
        <f t="shared" si="362"/>
        <v>0.5</v>
      </c>
      <c r="ME729">
        <v>776934</v>
      </c>
      <c r="MH729">
        <v>0.48</v>
      </c>
      <c r="MI729">
        <f t="shared" si="363"/>
        <v>0.48</v>
      </c>
      <c r="MT729">
        <v>776934</v>
      </c>
      <c r="MW729">
        <v>0.4</v>
      </c>
      <c r="MX729">
        <f t="shared" si="364"/>
        <v>0.4</v>
      </c>
      <c r="NI729">
        <v>776934</v>
      </c>
      <c r="NL729">
        <v>0.51</v>
      </c>
      <c r="NM729">
        <f t="shared" si="365"/>
        <v>0.51</v>
      </c>
      <c r="NX729">
        <v>776934</v>
      </c>
      <c r="OA729">
        <v>0.47</v>
      </c>
      <c r="OB729">
        <f t="shared" si="366"/>
        <v>0.47</v>
      </c>
      <c r="OM729">
        <v>776934</v>
      </c>
      <c r="OP729">
        <v>0.52</v>
      </c>
      <c r="OQ729">
        <f t="shared" si="367"/>
        <v>0.52</v>
      </c>
      <c r="PB729">
        <v>776934</v>
      </c>
      <c r="PE729">
        <v>0.51</v>
      </c>
      <c r="PF729">
        <f t="shared" si="368"/>
        <v>0.51</v>
      </c>
      <c r="PQ729">
        <v>776934</v>
      </c>
      <c r="PT729">
        <v>0.47</v>
      </c>
      <c r="PU729">
        <f t="shared" si="369"/>
        <v>0.47</v>
      </c>
      <c r="QF729">
        <v>776934</v>
      </c>
      <c r="QI729">
        <v>0.56000000000000005</v>
      </c>
      <c r="QJ729">
        <f t="shared" si="370"/>
        <v>0.56000000000000005</v>
      </c>
      <c r="QU729">
        <v>776934</v>
      </c>
      <c r="QX729">
        <v>0.5</v>
      </c>
      <c r="QY729">
        <f t="shared" si="371"/>
        <v>0.5</v>
      </c>
    </row>
    <row r="730" spans="12:467" x14ac:dyDescent="0.2">
      <c r="L730">
        <v>776579</v>
      </c>
      <c r="O730">
        <v>0.43</v>
      </c>
      <c r="P730">
        <f t="shared" si="341"/>
        <v>0.43</v>
      </c>
      <c r="AA730">
        <v>776579</v>
      </c>
      <c r="AD730">
        <v>0.44</v>
      </c>
      <c r="AE730">
        <f t="shared" si="342"/>
        <v>0.44</v>
      </c>
      <c r="AP730">
        <v>776579</v>
      </c>
      <c r="AS730">
        <v>0.39</v>
      </c>
      <c r="AT730">
        <f t="shared" si="343"/>
        <v>0.39</v>
      </c>
      <c r="BE730">
        <v>776579</v>
      </c>
      <c r="BH730">
        <v>0.45</v>
      </c>
      <c r="BI730">
        <f t="shared" si="344"/>
        <v>0.45</v>
      </c>
      <c r="BT730">
        <v>776579</v>
      </c>
      <c r="BW730">
        <v>0.48</v>
      </c>
      <c r="BX730">
        <f t="shared" si="345"/>
        <v>0.48</v>
      </c>
      <c r="CI730">
        <v>776579</v>
      </c>
      <c r="CL730">
        <v>0.43</v>
      </c>
      <c r="CM730">
        <f t="shared" si="346"/>
        <v>0.43</v>
      </c>
      <c r="CX730">
        <v>776579</v>
      </c>
      <c r="DA730">
        <v>0.44</v>
      </c>
      <c r="DB730">
        <f t="shared" si="347"/>
        <v>0.44</v>
      </c>
      <c r="DM730">
        <v>776579</v>
      </c>
      <c r="DP730">
        <v>0.42</v>
      </c>
      <c r="DQ730">
        <f t="shared" si="348"/>
        <v>0.42</v>
      </c>
      <c r="EB730">
        <v>776579</v>
      </c>
      <c r="EE730">
        <v>0.42</v>
      </c>
      <c r="EF730">
        <f t="shared" si="349"/>
        <v>0.42</v>
      </c>
      <c r="EQ730">
        <v>776579</v>
      </c>
      <c r="ET730">
        <v>0.42</v>
      </c>
      <c r="EU730">
        <f t="shared" si="350"/>
        <v>0.42</v>
      </c>
      <c r="FF730">
        <v>776579</v>
      </c>
      <c r="FI730">
        <v>0.43</v>
      </c>
      <c r="FJ730">
        <f t="shared" si="351"/>
        <v>0.43</v>
      </c>
      <c r="FU730">
        <v>776579</v>
      </c>
      <c r="FX730">
        <v>0.44</v>
      </c>
      <c r="FY730">
        <f t="shared" si="352"/>
        <v>0.44</v>
      </c>
      <c r="GJ730">
        <v>776579</v>
      </c>
      <c r="GM730">
        <v>0.41</v>
      </c>
      <c r="GN730">
        <f t="shared" si="353"/>
        <v>0.41</v>
      </c>
      <c r="GY730">
        <v>776579</v>
      </c>
      <c r="HB730">
        <v>0.41</v>
      </c>
      <c r="HC730">
        <f t="shared" si="354"/>
        <v>0.41</v>
      </c>
      <c r="HN730">
        <v>776579</v>
      </c>
      <c r="HQ730">
        <v>0.42</v>
      </c>
      <c r="HR730">
        <f t="shared" si="355"/>
        <v>0.42</v>
      </c>
      <c r="ID730">
        <v>776935</v>
      </c>
      <c r="IG730">
        <v>0.5</v>
      </c>
      <c r="IH730">
        <f t="shared" si="356"/>
        <v>0.5</v>
      </c>
      <c r="IS730">
        <v>776935</v>
      </c>
      <c r="IV730">
        <v>0.51</v>
      </c>
      <c r="IW730">
        <f t="shared" si="357"/>
        <v>0.51</v>
      </c>
      <c r="JH730">
        <v>776935</v>
      </c>
      <c r="JK730">
        <v>0.49</v>
      </c>
      <c r="JL730">
        <f t="shared" si="358"/>
        <v>0.49</v>
      </c>
      <c r="JW730">
        <v>776935</v>
      </c>
      <c r="JZ730">
        <v>0.5</v>
      </c>
      <c r="KA730">
        <f t="shared" si="359"/>
        <v>0.5</v>
      </c>
      <c r="KL730">
        <v>776935</v>
      </c>
      <c r="KO730">
        <v>0.47</v>
      </c>
      <c r="KP730">
        <f t="shared" si="360"/>
        <v>0.47</v>
      </c>
      <c r="LA730">
        <v>776935</v>
      </c>
      <c r="LD730">
        <v>0.51</v>
      </c>
      <c r="LE730">
        <f t="shared" si="361"/>
        <v>0.51</v>
      </c>
      <c r="LP730">
        <v>776935</v>
      </c>
      <c r="LS730">
        <v>0.5</v>
      </c>
      <c r="LT730">
        <f t="shared" si="362"/>
        <v>0.5</v>
      </c>
      <c r="ME730">
        <v>776935</v>
      </c>
      <c r="MH730">
        <v>0.48</v>
      </c>
      <c r="MI730">
        <f t="shared" si="363"/>
        <v>0.48</v>
      </c>
      <c r="MT730">
        <v>776935</v>
      </c>
      <c r="MW730">
        <v>0.5</v>
      </c>
      <c r="MX730">
        <f t="shared" si="364"/>
        <v>0.5</v>
      </c>
      <c r="NI730">
        <v>776935</v>
      </c>
      <c r="NL730">
        <v>0.5</v>
      </c>
      <c r="NM730">
        <f t="shared" si="365"/>
        <v>0.5</v>
      </c>
      <c r="NX730">
        <v>776935</v>
      </c>
      <c r="OA730">
        <v>0.52</v>
      </c>
      <c r="OB730">
        <f t="shared" si="366"/>
        <v>0.52</v>
      </c>
      <c r="OM730">
        <v>776935</v>
      </c>
      <c r="OP730">
        <v>0.52</v>
      </c>
      <c r="OQ730">
        <f t="shared" si="367"/>
        <v>0.52</v>
      </c>
      <c r="PB730">
        <v>776935</v>
      </c>
      <c r="PE730">
        <v>0.48</v>
      </c>
      <c r="PF730">
        <f t="shared" si="368"/>
        <v>0.48</v>
      </c>
      <c r="PQ730">
        <v>776935</v>
      </c>
      <c r="PT730">
        <v>0.48</v>
      </c>
      <c r="PU730">
        <f t="shared" si="369"/>
        <v>0.48</v>
      </c>
      <c r="QF730">
        <v>776935</v>
      </c>
      <c r="QI730">
        <v>0.48</v>
      </c>
      <c r="QJ730">
        <f t="shared" si="370"/>
        <v>0.48</v>
      </c>
      <c r="QU730">
        <v>776935</v>
      </c>
      <c r="QX730">
        <v>0.51</v>
      </c>
      <c r="QY730">
        <f t="shared" si="371"/>
        <v>0.51</v>
      </c>
    </row>
    <row r="731" spans="12:467" x14ac:dyDescent="0.2">
      <c r="L731">
        <v>776580</v>
      </c>
      <c r="O731">
        <v>0.42</v>
      </c>
      <c r="P731">
        <f t="shared" si="341"/>
        <v>0.42</v>
      </c>
      <c r="AA731">
        <v>776580</v>
      </c>
      <c r="AD731">
        <v>0.52</v>
      </c>
      <c r="AE731">
        <f t="shared" si="342"/>
        <v>0.52</v>
      </c>
      <c r="AP731">
        <v>776580</v>
      </c>
      <c r="AS731">
        <v>0.47</v>
      </c>
      <c r="AT731">
        <f t="shared" si="343"/>
        <v>0.47</v>
      </c>
      <c r="BE731">
        <v>776580</v>
      </c>
      <c r="BH731">
        <v>0.51</v>
      </c>
      <c r="BI731">
        <f t="shared" si="344"/>
        <v>0.51</v>
      </c>
      <c r="BT731">
        <v>776580</v>
      </c>
      <c r="BW731">
        <v>0.3</v>
      </c>
      <c r="BX731">
        <f t="shared" si="345"/>
        <v>0.3</v>
      </c>
      <c r="CI731">
        <v>776580</v>
      </c>
      <c r="CL731">
        <v>0.42</v>
      </c>
      <c r="CM731">
        <f t="shared" si="346"/>
        <v>0.42</v>
      </c>
      <c r="CX731">
        <v>776580</v>
      </c>
      <c r="DA731">
        <v>0.43</v>
      </c>
      <c r="DB731">
        <f t="shared" si="347"/>
        <v>0.43</v>
      </c>
      <c r="DM731">
        <v>776580</v>
      </c>
      <c r="DP731">
        <v>0.41</v>
      </c>
      <c r="DQ731">
        <f t="shared" si="348"/>
        <v>0.41</v>
      </c>
      <c r="EB731">
        <v>776580</v>
      </c>
      <c r="EE731">
        <v>0.41</v>
      </c>
      <c r="EF731">
        <f t="shared" si="349"/>
        <v>0.41</v>
      </c>
      <c r="EQ731">
        <v>776580</v>
      </c>
      <c r="ET731">
        <v>0.41</v>
      </c>
      <c r="EU731">
        <f t="shared" si="350"/>
        <v>0.41</v>
      </c>
      <c r="FF731">
        <v>776580</v>
      </c>
      <c r="FI731">
        <v>0.45</v>
      </c>
      <c r="FJ731">
        <f t="shared" si="351"/>
        <v>0.45</v>
      </c>
      <c r="FU731">
        <v>776580</v>
      </c>
      <c r="FX731">
        <v>0.43</v>
      </c>
      <c r="FY731">
        <f t="shared" si="352"/>
        <v>0.43</v>
      </c>
      <c r="GJ731">
        <v>776580</v>
      </c>
      <c r="GM731">
        <v>0.42</v>
      </c>
      <c r="GN731">
        <f t="shared" si="353"/>
        <v>0.42</v>
      </c>
      <c r="GY731">
        <v>776580</v>
      </c>
      <c r="HB731">
        <v>0.45</v>
      </c>
      <c r="HC731">
        <f t="shared" si="354"/>
        <v>0.45</v>
      </c>
      <c r="HN731">
        <v>776580</v>
      </c>
      <c r="HQ731">
        <v>0.46</v>
      </c>
      <c r="HR731">
        <f t="shared" si="355"/>
        <v>0.46</v>
      </c>
      <c r="ID731">
        <v>776936</v>
      </c>
      <c r="IG731">
        <v>0.49</v>
      </c>
      <c r="IH731">
        <f t="shared" si="356"/>
        <v>0.49</v>
      </c>
      <c r="IS731">
        <v>776936</v>
      </c>
      <c r="IV731">
        <v>0.48</v>
      </c>
      <c r="IW731">
        <f t="shared" si="357"/>
        <v>0.48</v>
      </c>
      <c r="JH731">
        <v>776936</v>
      </c>
      <c r="JK731">
        <v>0.48</v>
      </c>
      <c r="JL731">
        <f t="shared" si="358"/>
        <v>0.48</v>
      </c>
      <c r="JW731">
        <v>776936</v>
      </c>
      <c r="JZ731">
        <v>0.45</v>
      </c>
      <c r="KA731">
        <f t="shared" si="359"/>
        <v>0.45</v>
      </c>
      <c r="KL731">
        <v>776936</v>
      </c>
      <c r="KO731">
        <v>0.55000000000000004</v>
      </c>
      <c r="KP731">
        <f t="shared" si="360"/>
        <v>0.55000000000000004</v>
      </c>
      <c r="LA731">
        <v>776936</v>
      </c>
      <c r="LD731">
        <v>0.5</v>
      </c>
      <c r="LE731">
        <f t="shared" si="361"/>
        <v>0.5</v>
      </c>
      <c r="LP731">
        <v>776936</v>
      </c>
      <c r="LS731">
        <v>0.52</v>
      </c>
      <c r="LT731">
        <f t="shared" si="362"/>
        <v>0.52</v>
      </c>
      <c r="ME731">
        <v>776936</v>
      </c>
      <c r="MH731">
        <v>0.46</v>
      </c>
      <c r="MI731">
        <f t="shared" si="363"/>
        <v>0.46</v>
      </c>
      <c r="MT731">
        <v>776936</v>
      </c>
      <c r="MW731">
        <v>0.47</v>
      </c>
      <c r="MX731">
        <f t="shared" si="364"/>
        <v>0.47</v>
      </c>
      <c r="NI731">
        <v>776936</v>
      </c>
      <c r="NL731">
        <v>0.5</v>
      </c>
      <c r="NM731">
        <f t="shared" si="365"/>
        <v>0.5</v>
      </c>
      <c r="NX731">
        <v>776936</v>
      </c>
      <c r="OA731">
        <v>0.45</v>
      </c>
      <c r="OB731">
        <f t="shared" si="366"/>
        <v>0.45</v>
      </c>
      <c r="OM731">
        <v>776936</v>
      </c>
      <c r="OP731">
        <v>0.48</v>
      </c>
      <c r="OQ731">
        <f t="shared" si="367"/>
        <v>0.48</v>
      </c>
      <c r="PB731">
        <v>776936</v>
      </c>
      <c r="PE731">
        <v>0.47</v>
      </c>
      <c r="PF731">
        <f t="shared" si="368"/>
        <v>0.47</v>
      </c>
      <c r="PQ731">
        <v>776936</v>
      </c>
      <c r="PT731">
        <v>0.5</v>
      </c>
      <c r="PU731">
        <f t="shared" si="369"/>
        <v>0.5</v>
      </c>
      <c r="QF731">
        <v>776936</v>
      </c>
      <c r="QI731">
        <v>0.49</v>
      </c>
      <c r="QJ731">
        <f t="shared" si="370"/>
        <v>0.49</v>
      </c>
      <c r="QU731">
        <v>776936</v>
      </c>
      <c r="QX731">
        <v>0.5</v>
      </c>
      <c r="QY731">
        <f t="shared" si="371"/>
        <v>0.5</v>
      </c>
    </row>
    <row r="732" spans="12:467" x14ac:dyDescent="0.2">
      <c r="L732">
        <v>776550</v>
      </c>
      <c r="O732">
        <v>0.47</v>
      </c>
      <c r="P732">
        <f t="shared" si="341"/>
        <v>0.47</v>
      </c>
      <c r="AA732">
        <v>776550</v>
      </c>
      <c r="AD732">
        <v>0.54</v>
      </c>
      <c r="AE732">
        <f t="shared" si="342"/>
        <v>0.54</v>
      </c>
      <c r="AP732">
        <v>776550</v>
      </c>
      <c r="AS732">
        <v>0.71</v>
      </c>
      <c r="AT732">
        <f t="shared" si="343"/>
        <v>0.71</v>
      </c>
      <c r="BE732">
        <v>776550</v>
      </c>
      <c r="BH732">
        <v>0.6</v>
      </c>
      <c r="BI732">
        <f t="shared" si="344"/>
        <v>0.6</v>
      </c>
      <c r="BT732">
        <v>776550</v>
      </c>
      <c r="BW732">
        <v>0.54</v>
      </c>
      <c r="BX732">
        <f t="shared" si="345"/>
        <v>0.54</v>
      </c>
      <c r="CI732">
        <v>776550</v>
      </c>
      <c r="CL732">
        <v>0.49</v>
      </c>
      <c r="CM732">
        <f t="shared" si="346"/>
        <v>0.49</v>
      </c>
      <c r="CX732">
        <v>776550</v>
      </c>
      <c r="DA732">
        <v>0.5</v>
      </c>
      <c r="DB732">
        <f t="shared" si="347"/>
        <v>0.5</v>
      </c>
      <c r="DM732">
        <v>776550</v>
      </c>
      <c r="DP732">
        <v>0.49</v>
      </c>
      <c r="DQ732">
        <f t="shared" si="348"/>
        <v>0.49</v>
      </c>
      <c r="EB732">
        <v>776550</v>
      </c>
      <c r="EE732">
        <v>0.47</v>
      </c>
      <c r="EF732">
        <f t="shared" si="349"/>
        <v>0.47</v>
      </c>
      <c r="EQ732">
        <v>776550</v>
      </c>
      <c r="ET732">
        <v>0.47</v>
      </c>
      <c r="EU732">
        <f t="shared" si="350"/>
        <v>0.47</v>
      </c>
      <c r="FF732">
        <v>776550</v>
      </c>
      <c r="FI732">
        <v>0.48</v>
      </c>
      <c r="FJ732">
        <f t="shared" si="351"/>
        <v>0.48</v>
      </c>
      <c r="FU732">
        <v>776550</v>
      </c>
      <c r="FX732">
        <v>0.49</v>
      </c>
      <c r="FY732">
        <f t="shared" si="352"/>
        <v>0.49</v>
      </c>
      <c r="GJ732">
        <v>776550</v>
      </c>
      <c r="GM732">
        <v>0.48</v>
      </c>
      <c r="GN732">
        <f t="shared" si="353"/>
        <v>0.48</v>
      </c>
      <c r="GY732">
        <v>776550</v>
      </c>
      <c r="HB732">
        <v>0.5</v>
      </c>
      <c r="HC732">
        <f t="shared" si="354"/>
        <v>0.5</v>
      </c>
      <c r="HN732">
        <v>776550</v>
      </c>
      <c r="HQ732">
        <v>0.48</v>
      </c>
      <c r="HR732">
        <f t="shared" si="355"/>
        <v>0.48</v>
      </c>
      <c r="ID732">
        <v>776937</v>
      </c>
      <c r="IG732">
        <v>0.53</v>
      </c>
      <c r="IH732">
        <f t="shared" si="356"/>
        <v>0.53</v>
      </c>
      <c r="IS732">
        <v>776937</v>
      </c>
      <c r="IV732">
        <v>0.52</v>
      </c>
      <c r="IW732">
        <f t="shared" si="357"/>
        <v>0.52</v>
      </c>
      <c r="JH732">
        <v>776937</v>
      </c>
      <c r="JK732">
        <v>0.59</v>
      </c>
      <c r="JL732">
        <f t="shared" si="358"/>
        <v>0.59</v>
      </c>
      <c r="JW732">
        <v>776937</v>
      </c>
      <c r="JZ732">
        <v>0.52</v>
      </c>
      <c r="KA732">
        <f t="shared" si="359"/>
        <v>0.52</v>
      </c>
      <c r="KL732">
        <v>776937</v>
      </c>
      <c r="KO732">
        <v>0.64</v>
      </c>
      <c r="KP732">
        <f t="shared" si="360"/>
        <v>0.64</v>
      </c>
      <c r="LA732">
        <v>776937</v>
      </c>
      <c r="LD732">
        <v>0.53</v>
      </c>
      <c r="LE732">
        <f t="shared" si="361"/>
        <v>0.53</v>
      </c>
      <c r="LP732">
        <v>776937</v>
      </c>
      <c r="LS732">
        <v>0.49</v>
      </c>
      <c r="LT732">
        <f t="shared" si="362"/>
        <v>0.49</v>
      </c>
      <c r="ME732">
        <v>776937</v>
      </c>
      <c r="MH732">
        <v>0.61</v>
      </c>
      <c r="MI732">
        <f t="shared" si="363"/>
        <v>0.61</v>
      </c>
      <c r="MT732">
        <v>776937</v>
      </c>
      <c r="MW732">
        <v>0.62</v>
      </c>
      <c r="MX732">
        <f t="shared" si="364"/>
        <v>0.62</v>
      </c>
      <c r="NI732">
        <v>776937</v>
      </c>
      <c r="NL732">
        <v>0.51</v>
      </c>
      <c r="NM732">
        <f t="shared" si="365"/>
        <v>0.51</v>
      </c>
      <c r="NX732">
        <v>776937</v>
      </c>
      <c r="OA732">
        <v>0.55000000000000004</v>
      </c>
      <c r="OB732">
        <f t="shared" si="366"/>
        <v>0.55000000000000004</v>
      </c>
      <c r="OM732">
        <v>776937</v>
      </c>
      <c r="OP732">
        <v>0.53</v>
      </c>
      <c r="OQ732">
        <f t="shared" si="367"/>
        <v>0.53</v>
      </c>
      <c r="PB732">
        <v>776937</v>
      </c>
      <c r="PE732">
        <v>0.54</v>
      </c>
      <c r="PF732">
        <f t="shared" si="368"/>
        <v>0.54</v>
      </c>
      <c r="PQ732">
        <v>776937</v>
      </c>
      <c r="PT732">
        <v>0.51</v>
      </c>
      <c r="PU732">
        <f t="shared" si="369"/>
        <v>0.51</v>
      </c>
      <c r="QF732">
        <v>776937</v>
      </c>
      <c r="QI732">
        <v>0.5</v>
      </c>
      <c r="QJ732">
        <f t="shared" si="370"/>
        <v>0.5</v>
      </c>
      <c r="QU732">
        <v>776937</v>
      </c>
      <c r="QX732">
        <v>0.51</v>
      </c>
      <c r="QY732">
        <f t="shared" si="371"/>
        <v>0.51</v>
      </c>
    </row>
    <row r="733" spans="12:467" x14ac:dyDescent="0.2">
      <c r="L733">
        <v>776553</v>
      </c>
      <c r="O733">
        <v>0.55000000000000004</v>
      </c>
      <c r="P733">
        <f t="shared" si="341"/>
        <v>0.55000000000000004</v>
      </c>
      <c r="AA733">
        <v>776553</v>
      </c>
      <c r="AD733">
        <v>0.7</v>
      </c>
      <c r="AE733">
        <f t="shared" si="342"/>
        <v>0.7</v>
      </c>
      <c r="AP733">
        <v>776553</v>
      </c>
      <c r="AS733">
        <v>0.76</v>
      </c>
      <c r="AT733">
        <f t="shared" si="343"/>
        <v>0.76</v>
      </c>
      <c r="BE733">
        <v>776553</v>
      </c>
      <c r="BH733">
        <v>0.66</v>
      </c>
      <c r="BI733">
        <f t="shared" si="344"/>
        <v>0.66</v>
      </c>
      <c r="BT733">
        <v>776553</v>
      </c>
      <c r="BW733">
        <v>0.73</v>
      </c>
      <c r="BX733">
        <f t="shared" si="345"/>
        <v>0.73</v>
      </c>
      <c r="CI733">
        <v>776553</v>
      </c>
      <c r="CL733">
        <v>0.56000000000000005</v>
      </c>
      <c r="CM733">
        <f t="shared" si="346"/>
        <v>0.56000000000000005</v>
      </c>
      <c r="CX733">
        <v>776553</v>
      </c>
      <c r="DA733">
        <v>0.56999999999999995</v>
      </c>
      <c r="DB733">
        <f t="shared" si="347"/>
        <v>0.56999999999999995</v>
      </c>
      <c r="DM733">
        <v>776553</v>
      </c>
      <c r="DP733">
        <v>0.56999999999999995</v>
      </c>
      <c r="DQ733">
        <f t="shared" si="348"/>
        <v>0.56999999999999995</v>
      </c>
      <c r="EB733">
        <v>776553</v>
      </c>
      <c r="EE733">
        <v>0.54</v>
      </c>
      <c r="EF733">
        <f t="shared" si="349"/>
        <v>0.54</v>
      </c>
      <c r="EQ733">
        <v>776553</v>
      </c>
      <c r="ET733">
        <v>0.54</v>
      </c>
      <c r="EU733">
        <f t="shared" si="350"/>
        <v>0.54</v>
      </c>
      <c r="FF733">
        <v>776553</v>
      </c>
      <c r="FI733">
        <v>0.56000000000000005</v>
      </c>
      <c r="FJ733">
        <f t="shared" si="351"/>
        <v>0.56000000000000005</v>
      </c>
      <c r="FU733">
        <v>776553</v>
      </c>
      <c r="FX733">
        <v>0.56000000000000005</v>
      </c>
      <c r="FY733">
        <f t="shared" si="352"/>
        <v>0.56000000000000005</v>
      </c>
      <c r="GJ733">
        <v>776553</v>
      </c>
      <c r="GM733">
        <v>0.55000000000000004</v>
      </c>
      <c r="GN733">
        <f t="shared" si="353"/>
        <v>0.55000000000000004</v>
      </c>
      <c r="GY733">
        <v>776553</v>
      </c>
      <c r="HB733">
        <v>0.59</v>
      </c>
      <c r="HC733">
        <f t="shared" si="354"/>
        <v>0.59</v>
      </c>
      <c r="HN733">
        <v>776553</v>
      </c>
      <c r="HQ733">
        <v>0.46</v>
      </c>
      <c r="HR733">
        <f t="shared" si="355"/>
        <v>0.46</v>
      </c>
      <c r="ID733">
        <v>776938</v>
      </c>
      <c r="IG733">
        <v>0.56000000000000005</v>
      </c>
      <c r="IH733">
        <f t="shared" si="356"/>
        <v>0.56000000000000005</v>
      </c>
      <c r="IS733">
        <v>776938</v>
      </c>
      <c r="IV733">
        <v>0.54</v>
      </c>
      <c r="IW733">
        <f t="shared" si="357"/>
        <v>0.54</v>
      </c>
      <c r="JH733">
        <v>776938</v>
      </c>
      <c r="JK733">
        <v>0.55000000000000004</v>
      </c>
      <c r="JL733">
        <f t="shared" si="358"/>
        <v>0.55000000000000004</v>
      </c>
      <c r="JW733">
        <v>776938</v>
      </c>
      <c r="JZ733">
        <v>0.56000000000000005</v>
      </c>
      <c r="KA733">
        <f t="shared" si="359"/>
        <v>0.56000000000000005</v>
      </c>
      <c r="KL733">
        <v>776938</v>
      </c>
      <c r="KO733">
        <v>0.51</v>
      </c>
      <c r="KP733">
        <f t="shared" si="360"/>
        <v>0.51</v>
      </c>
      <c r="LA733">
        <v>776938</v>
      </c>
      <c r="LD733">
        <v>0.54</v>
      </c>
      <c r="LE733">
        <f t="shared" si="361"/>
        <v>0.54</v>
      </c>
      <c r="LP733">
        <v>776938</v>
      </c>
      <c r="LS733">
        <v>0.53</v>
      </c>
      <c r="LT733">
        <f t="shared" si="362"/>
        <v>0.53</v>
      </c>
      <c r="ME733">
        <v>776938</v>
      </c>
      <c r="MH733">
        <v>0.63</v>
      </c>
      <c r="MI733">
        <f t="shared" si="363"/>
        <v>0.63</v>
      </c>
      <c r="MT733">
        <v>776938</v>
      </c>
      <c r="MW733">
        <v>0.6</v>
      </c>
      <c r="MX733">
        <f t="shared" si="364"/>
        <v>0.6</v>
      </c>
      <c r="NI733">
        <v>776938</v>
      </c>
      <c r="NL733">
        <v>0.54</v>
      </c>
      <c r="NM733">
        <f t="shared" si="365"/>
        <v>0.54</v>
      </c>
      <c r="NX733">
        <v>776938</v>
      </c>
      <c r="OA733">
        <v>0.52</v>
      </c>
      <c r="OB733">
        <f t="shared" si="366"/>
        <v>0.52</v>
      </c>
      <c r="OM733">
        <v>776938</v>
      </c>
      <c r="OP733">
        <v>0.55000000000000004</v>
      </c>
      <c r="OQ733">
        <f t="shared" si="367"/>
        <v>0.55000000000000004</v>
      </c>
      <c r="PB733">
        <v>776938</v>
      </c>
      <c r="PE733">
        <v>0.55000000000000004</v>
      </c>
      <c r="PF733">
        <f t="shared" si="368"/>
        <v>0.55000000000000004</v>
      </c>
      <c r="PQ733">
        <v>776938</v>
      </c>
      <c r="PT733">
        <v>0.54</v>
      </c>
      <c r="PU733">
        <f t="shared" si="369"/>
        <v>0.54</v>
      </c>
      <c r="QF733">
        <v>776938</v>
      </c>
      <c r="QI733">
        <v>0.51</v>
      </c>
      <c r="QJ733">
        <f t="shared" si="370"/>
        <v>0.51</v>
      </c>
      <c r="QU733">
        <v>776938</v>
      </c>
      <c r="QX733">
        <v>0.56000000000000005</v>
      </c>
      <c r="QY733">
        <f t="shared" si="371"/>
        <v>0.56000000000000005</v>
      </c>
    </row>
    <row r="734" spans="12:467" x14ac:dyDescent="0.2">
      <c r="L734">
        <v>776554</v>
      </c>
      <c r="O734">
        <v>0.52</v>
      </c>
      <c r="P734">
        <f t="shared" si="341"/>
        <v>0.52</v>
      </c>
      <c r="AA734">
        <v>776554</v>
      </c>
      <c r="AD734">
        <v>0.51</v>
      </c>
      <c r="AE734">
        <f t="shared" si="342"/>
        <v>0.51</v>
      </c>
      <c r="AP734">
        <v>776554</v>
      </c>
      <c r="AS734">
        <v>0.49</v>
      </c>
      <c r="AT734">
        <f t="shared" si="343"/>
        <v>0.49</v>
      </c>
      <c r="BE734">
        <v>776554</v>
      </c>
      <c r="BH734">
        <v>0.49</v>
      </c>
      <c r="BI734">
        <f t="shared" si="344"/>
        <v>0.49</v>
      </c>
      <c r="BT734">
        <v>776554</v>
      </c>
      <c r="BW734">
        <v>0.6</v>
      </c>
      <c r="BX734">
        <f t="shared" si="345"/>
        <v>0.6</v>
      </c>
      <c r="CI734">
        <v>776554</v>
      </c>
      <c r="CL734">
        <v>0.53</v>
      </c>
      <c r="CM734">
        <f t="shared" si="346"/>
        <v>0.53</v>
      </c>
      <c r="CX734">
        <v>776554</v>
      </c>
      <c r="DA734">
        <v>0.49</v>
      </c>
      <c r="DB734">
        <f t="shared" si="347"/>
        <v>0.49</v>
      </c>
      <c r="DM734">
        <v>776554</v>
      </c>
      <c r="DP734">
        <v>0.51</v>
      </c>
      <c r="DQ734">
        <f t="shared" si="348"/>
        <v>0.51</v>
      </c>
      <c r="EB734">
        <v>776554</v>
      </c>
      <c r="EE734">
        <v>0.53</v>
      </c>
      <c r="EF734">
        <f t="shared" si="349"/>
        <v>0.53</v>
      </c>
      <c r="EQ734">
        <v>776554</v>
      </c>
      <c r="ET734">
        <v>0.53</v>
      </c>
      <c r="EU734">
        <f t="shared" si="350"/>
        <v>0.53</v>
      </c>
      <c r="FF734">
        <v>776554</v>
      </c>
      <c r="FI734">
        <v>0.49</v>
      </c>
      <c r="FJ734">
        <f t="shared" si="351"/>
        <v>0.49</v>
      </c>
      <c r="FU734">
        <v>776554</v>
      </c>
      <c r="FX734">
        <v>0.5</v>
      </c>
      <c r="FY734">
        <f t="shared" si="352"/>
        <v>0.5</v>
      </c>
      <c r="GJ734">
        <v>776554</v>
      </c>
      <c r="GM734">
        <v>0.49</v>
      </c>
      <c r="GN734">
        <f t="shared" si="353"/>
        <v>0.49</v>
      </c>
      <c r="GY734">
        <v>776554</v>
      </c>
      <c r="HB734">
        <v>0.54</v>
      </c>
      <c r="HC734">
        <f t="shared" si="354"/>
        <v>0.54</v>
      </c>
      <c r="HN734">
        <v>776554</v>
      </c>
      <c r="HQ734">
        <v>0.49</v>
      </c>
      <c r="HR734">
        <f t="shared" si="355"/>
        <v>0.49</v>
      </c>
      <c r="ID734">
        <v>776939</v>
      </c>
      <c r="IG734">
        <v>0.47</v>
      </c>
      <c r="IH734">
        <f t="shared" si="356"/>
        <v>0.47</v>
      </c>
      <c r="IS734">
        <v>776939</v>
      </c>
      <c r="IV734">
        <v>0.43</v>
      </c>
      <c r="IW734">
        <f t="shared" si="357"/>
        <v>0.43</v>
      </c>
      <c r="JH734">
        <v>776939</v>
      </c>
      <c r="JK734">
        <v>0.42</v>
      </c>
      <c r="JL734">
        <f t="shared" si="358"/>
        <v>0.42</v>
      </c>
      <c r="JW734">
        <v>776939</v>
      </c>
      <c r="JZ734">
        <v>0.43</v>
      </c>
      <c r="KA734">
        <f t="shared" si="359"/>
        <v>0.43</v>
      </c>
      <c r="KL734">
        <v>776939</v>
      </c>
      <c r="KO734">
        <v>0.37</v>
      </c>
      <c r="KP734">
        <f t="shared" si="360"/>
        <v>0.37</v>
      </c>
      <c r="LA734">
        <v>776939</v>
      </c>
      <c r="LD734">
        <v>0.44</v>
      </c>
      <c r="LE734">
        <f t="shared" si="361"/>
        <v>0.44</v>
      </c>
      <c r="LP734">
        <v>776939</v>
      </c>
      <c r="LS734">
        <v>0.45</v>
      </c>
      <c r="LT734">
        <f t="shared" si="362"/>
        <v>0.45</v>
      </c>
      <c r="ME734">
        <v>776939</v>
      </c>
      <c r="MH734">
        <v>0.44</v>
      </c>
      <c r="MI734">
        <f t="shared" si="363"/>
        <v>0.44</v>
      </c>
      <c r="MT734">
        <v>776939</v>
      </c>
      <c r="MW734">
        <v>0.46</v>
      </c>
      <c r="MX734">
        <f t="shared" si="364"/>
        <v>0.46</v>
      </c>
      <c r="NI734">
        <v>776939</v>
      </c>
      <c r="NL734">
        <v>0.42</v>
      </c>
      <c r="NM734">
        <f t="shared" si="365"/>
        <v>0.42</v>
      </c>
      <c r="NX734">
        <v>776939</v>
      </c>
      <c r="OA734">
        <v>0.45</v>
      </c>
      <c r="OB734">
        <f t="shared" si="366"/>
        <v>0.45</v>
      </c>
      <c r="OM734">
        <v>776939</v>
      </c>
      <c r="OP734">
        <v>0.46</v>
      </c>
      <c r="OQ734">
        <f t="shared" si="367"/>
        <v>0.46</v>
      </c>
      <c r="PB734">
        <v>776939</v>
      </c>
      <c r="PE734">
        <v>0.46</v>
      </c>
      <c r="PF734">
        <f t="shared" si="368"/>
        <v>0.46</v>
      </c>
      <c r="PQ734">
        <v>776939</v>
      </c>
      <c r="PT734">
        <v>0.44</v>
      </c>
      <c r="PU734">
        <f t="shared" si="369"/>
        <v>0.44</v>
      </c>
      <c r="QF734">
        <v>776939</v>
      </c>
      <c r="QI734">
        <v>0.45</v>
      </c>
      <c r="QJ734">
        <f t="shared" si="370"/>
        <v>0.45</v>
      </c>
      <c r="QU734">
        <v>776939</v>
      </c>
      <c r="QX734">
        <v>0.44</v>
      </c>
      <c r="QY734">
        <f t="shared" si="371"/>
        <v>0.44</v>
      </c>
    </row>
    <row r="735" spans="12:467" x14ac:dyDescent="0.2">
      <c r="L735">
        <v>776533</v>
      </c>
      <c r="O735">
        <v>0.56000000000000005</v>
      </c>
      <c r="P735">
        <f t="shared" si="341"/>
        <v>0.56000000000000005</v>
      </c>
      <c r="AA735">
        <v>776533</v>
      </c>
      <c r="AD735">
        <v>0.51</v>
      </c>
      <c r="AE735">
        <f t="shared" si="342"/>
        <v>0.51</v>
      </c>
      <c r="AP735">
        <v>776533</v>
      </c>
      <c r="AS735">
        <v>0.66</v>
      </c>
      <c r="AT735">
        <f t="shared" si="343"/>
        <v>0.66</v>
      </c>
      <c r="BE735">
        <v>776533</v>
      </c>
      <c r="BH735">
        <v>0.56000000000000005</v>
      </c>
      <c r="BI735">
        <f t="shared" si="344"/>
        <v>0.56000000000000005</v>
      </c>
      <c r="BT735">
        <v>776533</v>
      </c>
      <c r="BW735">
        <v>0.5</v>
      </c>
      <c r="BX735">
        <f t="shared" si="345"/>
        <v>0.5</v>
      </c>
      <c r="CI735">
        <v>776533</v>
      </c>
      <c r="CL735">
        <v>0.56000000000000005</v>
      </c>
      <c r="CM735">
        <f t="shared" si="346"/>
        <v>0.56000000000000005</v>
      </c>
      <c r="CX735">
        <v>776533</v>
      </c>
      <c r="DA735">
        <v>0.55000000000000004</v>
      </c>
      <c r="DB735">
        <f t="shared" si="347"/>
        <v>0.55000000000000004</v>
      </c>
      <c r="DM735">
        <v>776533</v>
      </c>
      <c r="DP735">
        <v>0.55000000000000004</v>
      </c>
      <c r="DQ735">
        <f t="shared" si="348"/>
        <v>0.55000000000000004</v>
      </c>
      <c r="EB735">
        <v>776533</v>
      </c>
      <c r="EE735">
        <v>0.56000000000000005</v>
      </c>
      <c r="EF735">
        <f t="shared" si="349"/>
        <v>0.56000000000000005</v>
      </c>
      <c r="EQ735">
        <v>776533</v>
      </c>
      <c r="ET735">
        <v>0.56000000000000005</v>
      </c>
      <c r="EU735">
        <f t="shared" si="350"/>
        <v>0.56000000000000005</v>
      </c>
      <c r="FF735">
        <v>776533</v>
      </c>
      <c r="FI735">
        <v>0.55000000000000004</v>
      </c>
      <c r="FJ735">
        <f t="shared" si="351"/>
        <v>0.55000000000000004</v>
      </c>
      <c r="FU735">
        <v>776533</v>
      </c>
      <c r="FX735">
        <v>0.53</v>
      </c>
      <c r="FY735">
        <f t="shared" si="352"/>
        <v>0.53</v>
      </c>
      <c r="GJ735">
        <v>776533</v>
      </c>
      <c r="GM735">
        <v>0.55000000000000004</v>
      </c>
      <c r="GN735">
        <f t="shared" si="353"/>
        <v>0.55000000000000004</v>
      </c>
      <c r="GY735">
        <v>776533</v>
      </c>
      <c r="HB735">
        <v>0.57999999999999996</v>
      </c>
      <c r="HC735">
        <f t="shared" si="354"/>
        <v>0.57999999999999996</v>
      </c>
      <c r="HN735">
        <v>776533</v>
      </c>
      <c r="HQ735">
        <v>0.53</v>
      </c>
      <c r="HR735">
        <f t="shared" si="355"/>
        <v>0.53</v>
      </c>
      <c r="ID735">
        <v>776940</v>
      </c>
      <c r="IG735">
        <v>0.51</v>
      </c>
      <c r="IH735">
        <f t="shared" si="356"/>
        <v>0.51</v>
      </c>
      <c r="IS735">
        <v>776940</v>
      </c>
      <c r="IV735">
        <v>0.55000000000000004</v>
      </c>
      <c r="IW735">
        <f t="shared" si="357"/>
        <v>0.55000000000000004</v>
      </c>
      <c r="JH735">
        <v>776940</v>
      </c>
      <c r="JK735">
        <v>0.54</v>
      </c>
      <c r="JL735">
        <f t="shared" si="358"/>
        <v>0.54</v>
      </c>
      <c r="JW735">
        <v>776940</v>
      </c>
      <c r="JZ735">
        <v>0.53</v>
      </c>
      <c r="KA735">
        <f t="shared" si="359"/>
        <v>0.53</v>
      </c>
      <c r="KL735">
        <v>776940</v>
      </c>
      <c r="KO735">
        <v>0.56999999999999995</v>
      </c>
      <c r="KP735">
        <f t="shared" si="360"/>
        <v>0.56999999999999995</v>
      </c>
      <c r="LA735">
        <v>776940</v>
      </c>
      <c r="LD735">
        <v>0.54</v>
      </c>
      <c r="LE735">
        <f t="shared" si="361"/>
        <v>0.54</v>
      </c>
      <c r="LP735">
        <v>776940</v>
      </c>
      <c r="LS735">
        <v>0.54</v>
      </c>
      <c r="LT735">
        <f t="shared" si="362"/>
        <v>0.54</v>
      </c>
      <c r="ME735">
        <v>776940</v>
      </c>
      <c r="MH735">
        <v>0.48</v>
      </c>
      <c r="MI735">
        <f t="shared" si="363"/>
        <v>0.48</v>
      </c>
      <c r="MT735">
        <v>776940</v>
      </c>
      <c r="MW735">
        <v>0.48</v>
      </c>
      <c r="MX735">
        <f t="shared" si="364"/>
        <v>0.48</v>
      </c>
      <c r="NI735">
        <v>776940</v>
      </c>
      <c r="NL735">
        <v>0.53</v>
      </c>
      <c r="NM735">
        <f t="shared" si="365"/>
        <v>0.53</v>
      </c>
      <c r="NX735">
        <v>776940</v>
      </c>
      <c r="OA735">
        <v>0.55000000000000004</v>
      </c>
      <c r="OB735">
        <f t="shared" si="366"/>
        <v>0.55000000000000004</v>
      </c>
      <c r="OM735">
        <v>776940</v>
      </c>
      <c r="OP735">
        <v>0.52</v>
      </c>
      <c r="OQ735">
        <f t="shared" si="367"/>
        <v>0.52</v>
      </c>
      <c r="PB735">
        <v>776940</v>
      </c>
      <c r="PE735">
        <v>0.53</v>
      </c>
      <c r="PF735">
        <f t="shared" si="368"/>
        <v>0.53</v>
      </c>
      <c r="PQ735">
        <v>776940</v>
      </c>
      <c r="PT735">
        <v>0.54</v>
      </c>
      <c r="PU735">
        <f t="shared" si="369"/>
        <v>0.54</v>
      </c>
      <c r="QF735">
        <v>776940</v>
      </c>
      <c r="QI735">
        <v>0.54</v>
      </c>
      <c r="QJ735">
        <f t="shared" si="370"/>
        <v>0.54</v>
      </c>
      <c r="QU735">
        <v>776940</v>
      </c>
      <c r="QX735">
        <v>0.54</v>
      </c>
      <c r="QY735">
        <f t="shared" si="371"/>
        <v>0.54</v>
      </c>
    </row>
    <row r="736" spans="12:467" x14ac:dyDescent="0.2">
      <c r="L736">
        <v>776538</v>
      </c>
      <c r="O736">
        <v>0.54</v>
      </c>
      <c r="P736">
        <f t="shared" si="341"/>
        <v>0.54</v>
      </c>
      <c r="AA736">
        <v>776538</v>
      </c>
      <c r="AD736">
        <v>0.51</v>
      </c>
      <c r="AE736">
        <f t="shared" si="342"/>
        <v>0.51</v>
      </c>
      <c r="AP736">
        <v>776538</v>
      </c>
      <c r="AS736">
        <v>0.55000000000000004</v>
      </c>
      <c r="AT736">
        <f t="shared" si="343"/>
        <v>0.55000000000000004</v>
      </c>
      <c r="BE736">
        <v>776538</v>
      </c>
      <c r="BH736">
        <v>0.54</v>
      </c>
      <c r="BI736">
        <f t="shared" si="344"/>
        <v>0.54</v>
      </c>
      <c r="BT736">
        <v>776538</v>
      </c>
      <c r="BW736">
        <v>0.51</v>
      </c>
      <c r="BX736">
        <f t="shared" si="345"/>
        <v>0.51</v>
      </c>
      <c r="CI736">
        <v>776538</v>
      </c>
      <c r="CL736">
        <v>0.54</v>
      </c>
      <c r="CM736">
        <f t="shared" si="346"/>
        <v>0.54</v>
      </c>
      <c r="CX736">
        <v>776538</v>
      </c>
      <c r="DA736">
        <v>0.52</v>
      </c>
      <c r="DB736">
        <f t="shared" si="347"/>
        <v>0.52</v>
      </c>
      <c r="DM736">
        <v>776538</v>
      </c>
      <c r="DP736">
        <v>0.54</v>
      </c>
      <c r="DQ736">
        <f t="shared" si="348"/>
        <v>0.54</v>
      </c>
      <c r="EB736">
        <v>776538</v>
      </c>
      <c r="EE736">
        <v>0.55000000000000004</v>
      </c>
      <c r="EF736">
        <f t="shared" si="349"/>
        <v>0.55000000000000004</v>
      </c>
      <c r="EQ736">
        <v>776538</v>
      </c>
      <c r="ET736">
        <v>0.55000000000000004</v>
      </c>
      <c r="EU736">
        <f t="shared" si="350"/>
        <v>0.55000000000000004</v>
      </c>
      <c r="FF736">
        <v>776538</v>
      </c>
      <c r="FI736">
        <v>0.52</v>
      </c>
      <c r="FJ736">
        <f t="shared" si="351"/>
        <v>0.52</v>
      </c>
      <c r="FU736">
        <v>776538</v>
      </c>
      <c r="FX736">
        <v>0.5</v>
      </c>
      <c r="FY736">
        <f t="shared" si="352"/>
        <v>0.5</v>
      </c>
      <c r="GJ736">
        <v>776538</v>
      </c>
      <c r="GM736">
        <v>0.54</v>
      </c>
      <c r="GN736">
        <f t="shared" si="353"/>
        <v>0.54</v>
      </c>
      <c r="GY736">
        <v>776538</v>
      </c>
      <c r="HB736">
        <v>0.56000000000000005</v>
      </c>
      <c r="HC736">
        <f t="shared" si="354"/>
        <v>0.56000000000000005</v>
      </c>
      <c r="HN736">
        <v>776538</v>
      </c>
      <c r="HQ736">
        <v>0.51</v>
      </c>
      <c r="HR736">
        <f t="shared" si="355"/>
        <v>0.51</v>
      </c>
      <c r="ID736">
        <v>776941</v>
      </c>
      <c r="IG736">
        <v>0.45</v>
      </c>
      <c r="IH736">
        <f t="shared" si="356"/>
        <v>0.45</v>
      </c>
      <c r="IS736">
        <v>776941</v>
      </c>
      <c r="IV736">
        <v>0.42</v>
      </c>
      <c r="IW736">
        <f t="shared" si="357"/>
        <v>0.42</v>
      </c>
      <c r="JH736">
        <v>776941</v>
      </c>
      <c r="JK736">
        <v>0.42</v>
      </c>
      <c r="JL736">
        <f t="shared" si="358"/>
        <v>0.42</v>
      </c>
      <c r="JW736">
        <v>776941</v>
      </c>
      <c r="JZ736">
        <v>0.48</v>
      </c>
      <c r="KA736">
        <f t="shared" si="359"/>
        <v>0.48</v>
      </c>
      <c r="KL736">
        <v>776941</v>
      </c>
      <c r="KO736">
        <v>0.46</v>
      </c>
      <c r="KP736">
        <f t="shared" si="360"/>
        <v>0.46</v>
      </c>
      <c r="LA736">
        <v>776941</v>
      </c>
      <c r="LD736">
        <v>0.45</v>
      </c>
      <c r="LE736">
        <f t="shared" si="361"/>
        <v>0.45</v>
      </c>
      <c r="LP736">
        <v>776941</v>
      </c>
      <c r="LS736">
        <v>0.44</v>
      </c>
      <c r="LT736">
        <f t="shared" si="362"/>
        <v>0.44</v>
      </c>
      <c r="ME736">
        <v>776941</v>
      </c>
      <c r="MH736">
        <v>0.39</v>
      </c>
      <c r="MI736">
        <f t="shared" si="363"/>
        <v>0.39</v>
      </c>
      <c r="MT736">
        <v>776941</v>
      </c>
      <c r="MW736">
        <v>0.41</v>
      </c>
      <c r="MX736">
        <f t="shared" si="364"/>
        <v>0.41</v>
      </c>
      <c r="NI736">
        <v>776941</v>
      </c>
      <c r="NL736">
        <v>0.44</v>
      </c>
      <c r="NM736">
        <f t="shared" si="365"/>
        <v>0.44</v>
      </c>
      <c r="NX736">
        <v>776941</v>
      </c>
      <c r="OA736">
        <v>0.46</v>
      </c>
      <c r="OB736">
        <f t="shared" si="366"/>
        <v>0.46</v>
      </c>
      <c r="OM736">
        <v>776941</v>
      </c>
      <c r="OP736">
        <v>0.49</v>
      </c>
      <c r="OQ736">
        <f t="shared" si="367"/>
        <v>0.49</v>
      </c>
      <c r="PB736">
        <v>776941</v>
      </c>
      <c r="PE736">
        <v>0.45</v>
      </c>
      <c r="PF736">
        <f t="shared" si="368"/>
        <v>0.45</v>
      </c>
      <c r="PQ736">
        <v>776941</v>
      </c>
      <c r="PT736">
        <v>0.51</v>
      </c>
      <c r="PU736">
        <f t="shared" si="369"/>
        <v>0.51</v>
      </c>
      <c r="QF736">
        <v>776941</v>
      </c>
      <c r="QI736">
        <v>0.43</v>
      </c>
      <c r="QJ736">
        <f t="shared" si="370"/>
        <v>0.43</v>
      </c>
      <c r="QU736">
        <v>776941</v>
      </c>
      <c r="QX736">
        <v>0.42</v>
      </c>
      <c r="QY736">
        <f t="shared" si="371"/>
        <v>0.42</v>
      </c>
    </row>
    <row r="737" spans="12:467" x14ac:dyDescent="0.2">
      <c r="L737">
        <v>776540</v>
      </c>
      <c r="O737">
        <v>0.51</v>
      </c>
      <c r="P737">
        <f t="shared" si="341"/>
        <v>0.51</v>
      </c>
      <c r="AA737">
        <v>776540</v>
      </c>
      <c r="AD737">
        <v>0.49</v>
      </c>
      <c r="AE737">
        <f t="shared" si="342"/>
        <v>0.49</v>
      </c>
      <c r="AP737">
        <v>776540</v>
      </c>
      <c r="AS737">
        <v>0.59</v>
      </c>
      <c r="AT737">
        <f t="shared" si="343"/>
        <v>0.59</v>
      </c>
      <c r="BE737">
        <v>776540</v>
      </c>
      <c r="BH737">
        <v>0.5</v>
      </c>
      <c r="BI737">
        <f t="shared" si="344"/>
        <v>0.5</v>
      </c>
      <c r="BT737">
        <v>776540</v>
      </c>
      <c r="BW737">
        <v>0.52</v>
      </c>
      <c r="BX737">
        <f t="shared" si="345"/>
        <v>0.52</v>
      </c>
      <c r="CI737">
        <v>776540</v>
      </c>
      <c r="CL737">
        <v>0.53</v>
      </c>
      <c r="CM737">
        <f t="shared" si="346"/>
        <v>0.53</v>
      </c>
      <c r="CX737">
        <v>776540</v>
      </c>
      <c r="DA737">
        <v>0.51</v>
      </c>
      <c r="DB737">
        <f t="shared" si="347"/>
        <v>0.51</v>
      </c>
      <c r="DM737">
        <v>776540</v>
      </c>
      <c r="DP737">
        <v>0.53</v>
      </c>
      <c r="DQ737">
        <f t="shared" si="348"/>
        <v>0.53</v>
      </c>
      <c r="EB737">
        <v>776540</v>
      </c>
      <c r="EE737">
        <v>0.52</v>
      </c>
      <c r="EF737">
        <f t="shared" si="349"/>
        <v>0.52</v>
      </c>
      <c r="EQ737">
        <v>776540</v>
      </c>
      <c r="ET737">
        <v>0.52</v>
      </c>
      <c r="EU737">
        <f t="shared" si="350"/>
        <v>0.52</v>
      </c>
      <c r="FF737">
        <v>776540</v>
      </c>
      <c r="FI737">
        <v>0.5</v>
      </c>
      <c r="FJ737">
        <f t="shared" si="351"/>
        <v>0.5</v>
      </c>
      <c r="FU737">
        <v>776540</v>
      </c>
      <c r="FX737">
        <v>0.54</v>
      </c>
      <c r="FY737">
        <f t="shared" si="352"/>
        <v>0.54</v>
      </c>
      <c r="GJ737">
        <v>776540</v>
      </c>
      <c r="GM737">
        <v>0.51</v>
      </c>
      <c r="GN737">
        <f t="shared" si="353"/>
        <v>0.51</v>
      </c>
      <c r="GY737">
        <v>776540</v>
      </c>
      <c r="HB737">
        <v>0.51</v>
      </c>
      <c r="HC737">
        <f t="shared" si="354"/>
        <v>0.51</v>
      </c>
      <c r="HN737">
        <v>776540</v>
      </c>
      <c r="HQ737">
        <v>0.43</v>
      </c>
      <c r="HR737">
        <f t="shared" si="355"/>
        <v>0.43</v>
      </c>
      <c r="ID737">
        <v>776948</v>
      </c>
      <c r="IG737">
        <v>0.48</v>
      </c>
      <c r="IH737">
        <f t="shared" si="356"/>
        <v>0.48</v>
      </c>
      <c r="IS737">
        <v>776948</v>
      </c>
      <c r="IV737">
        <v>0.47</v>
      </c>
      <c r="IW737">
        <f t="shared" si="357"/>
        <v>0.47</v>
      </c>
      <c r="JH737">
        <v>776948</v>
      </c>
      <c r="JK737">
        <v>0.48</v>
      </c>
      <c r="JL737">
        <f t="shared" si="358"/>
        <v>0.48</v>
      </c>
      <c r="JW737">
        <v>776948</v>
      </c>
      <c r="JZ737">
        <v>0.5</v>
      </c>
      <c r="KA737">
        <f t="shared" si="359"/>
        <v>0.5</v>
      </c>
      <c r="KL737">
        <v>776948</v>
      </c>
      <c r="KO737">
        <v>0.44</v>
      </c>
      <c r="KP737">
        <f t="shared" si="360"/>
        <v>0.44</v>
      </c>
      <c r="LA737">
        <v>776948</v>
      </c>
      <c r="LD737">
        <v>0.48</v>
      </c>
      <c r="LE737">
        <f t="shared" si="361"/>
        <v>0.48</v>
      </c>
      <c r="LP737">
        <v>776948</v>
      </c>
      <c r="LS737">
        <v>0.49</v>
      </c>
      <c r="LT737">
        <f t="shared" si="362"/>
        <v>0.49</v>
      </c>
      <c r="ME737">
        <v>776948</v>
      </c>
      <c r="MH737">
        <v>0.47</v>
      </c>
      <c r="MI737">
        <f t="shared" si="363"/>
        <v>0.47</v>
      </c>
      <c r="MT737">
        <v>776948</v>
      </c>
      <c r="MW737">
        <v>0.36</v>
      </c>
      <c r="MX737">
        <f t="shared" si="364"/>
        <v>0.36</v>
      </c>
      <c r="NI737">
        <v>776948</v>
      </c>
      <c r="NL737">
        <v>0.5</v>
      </c>
      <c r="NM737">
        <f t="shared" si="365"/>
        <v>0.5</v>
      </c>
      <c r="NX737">
        <v>776948</v>
      </c>
      <c r="OA737">
        <v>0.49</v>
      </c>
      <c r="OB737">
        <f t="shared" si="366"/>
        <v>0.49</v>
      </c>
      <c r="OM737">
        <v>776948</v>
      </c>
      <c r="OP737">
        <v>0.5</v>
      </c>
      <c r="OQ737">
        <f t="shared" si="367"/>
        <v>0.5</v>
      </c>
      <c r="PB737">
        <v>776948</v>
      </c>
      <c r="PE737">
        <v>0.49</v>
      </c>
      <c r="PF737">
        <f t="shared" si="368"/>
        <v>0.49</v>
      </c>
      <c r="PQ737">
        <v>776948</v>
      </c>
      <c r="PT737">
        <v>0.51</v>
      </c>
      <c r="PU737">
        <f t="shared" si="369"/>
        <v>0.51</v>
      </c>
      <c r="QF737">
        <v>776948</v>
      </c>
      <c r="QI737">
        <v>0.5</v>
      </c>
      <c r="QJ737">
        <f t="shared" si="370"/>
        <v>0.5</v>
      </c>
      <c r="QU737">
        <v>776948</v>
      </c>
      <c r="QX737">
        <v>0.51</v>
      </c>
      <c r="QY737">
        <f t="shared" si="371"/>
        <v>0.51</v>
      </c>
    </row>
    <row r="738" spans="12:467" x14ac:dyDescent="0.2">
      <c r="L738">
        <v>776541</v>
      </c>
      <c r="O738">
        <v>0.44</v>
      </c>
      <c r="P738">
        <f t="shared" si="341"/>
        <v>0.44</v>
      </c>
      <c r="AA738">
        <v>776541</v>
      </c>
      <c r="AD738">
        <v>0.47</v>
      </c>
      <c r="AE738">
        <f t="shared" si="342"/>
        <v>0.47</v>
      </c>
      <c r="AP738">
        <v>776541</v>
      </c>
      <c r="AS738">
        <v>0.72</v>
      </c>
      <c r="AT738">
        <f t="shared" si="343"/>
        <v>0.72</v>
      </c>
      <c r="BE738">
        <v>776541</v>
      </c>
      <c r="BH738">
        <v>0.47</v>
      </c>
      <c r="BI738">
        <f t="shared" si="344"/>
        <v>0.47</v>
      </c>
      <c r="BT738">
        <v>776541</v>
      </c>
      <c r="BW738">
        <v>0.55000000000000004</v>
      </c>
      <c r="BX738">
        <f t="shared" si="345"/>
        <v>0.55000000000000004</v>
      </c>
      <c r="CI738">
        <v>776541</v>
      </c>
      <c r="CL738">
        <v>0.47</v>
      </c>
      <c r="CM738">
        <f t="shared" si="346"/>
        <v>0.47</v>
      </c>
      <c r="CX738">
        <v>776541</v>
      </c>
      <c r="DA738">
        <v>0.47</v>
      </c>
      <c r="DB738">
        <f t="shared" si="347"/>
        <v>0.47</v>
      </c>
      <c r="DM738">
        <v>776541</v>
      </c>
      <c r="DP738">
        <v>0.44</v>
      </c>
      <c r="DQ738">
        <f t="shared" si="348"/>
        <v>0.44</v>
      </c>
      <c r="EB738">
        <v>776541</v>
      </c>
      <c r="EE738">
        <v>0.45</v>
      </c>
      <c r="EF738">
        <f t="shared" si="349"/>
        <v>0.45</v>
      </c>
      <c r="EQ738">
        <v>776541</v>
      </c>
      <c r="ET738">
        <v>0.45</v>
      </c>
      <c r="EU738">
        <f t="shared" si="350"/>
        <v>0.45</v>
      </c>
      <c r="FF738">
        <v>776541</v>
      </c>
      <c r="FI738">
        <v>0.48</v>
      </c>
      <c r="FJ738">
        <f t="shared" si="351"/>
        <v>0.48</v>
      </c>
      <c r="FU738">
        <v>776541</v>
      </c>
      <c r="FX738">
        <v>0.48</v>
      </c>
      <c r="FY738">
        <f t="shared" si="352"/>
        <v>0.48</v>
      </c>
      <c r="GJ738">
        <v>776541</v>
      </c>
      <c r="GM738">
        <v>0.45</v>
      </c>
      <c r="GN738">
        <f t="shared" si="353"/>
        <v>0.45</v>
      </c>
      <c r="GY738">
        <v>776541</v>
      </c>
      <c r="HB738">
        <v>0.5</v>
      </c>
      <c r="HC738">
        <f t="shared" si="354"/>
        <v>0.5</v>
      </c>
      <c r="HN738">
        <v>776541</v>
      </c>
      <c r="HQ738">
        <v>0.49</v>
      </c>
      <c r="HR738">
        <f t="shared" si="355"/>
        <v>0.49</v>
      </c>
      <c r="ID738">
        <v>776927</v>
      </c>
      <c r="IG738">
        <v>0.47</v>
      </c>
      <c r="IH738">
        <f t="shared" si="356"/>
        <v>0.47</v>
      </c>
      <c r="IS738">
        <v>776927</v>
      </c>
      <c r="IV738">
        <v>0.45</v>
      </c>
      <c r="IW738">
        <f t="shared" si="357"/>
        <v>0.45</v>
      </c>
      <c r="JH738">
        <v>776927</v>
      </c>
      <c r="JK738">
        <v>0.43</v>
      </c>
      <c r="JL738">
        <f t="shared" si="358"/>
        <v>0.43</v>
      </c>
      <c r="JW738">
        <v>776927</v>
      </c>
      <c r="JZ738">
        <v>0.46</v>
      </c>
      <c r="KA738">
        <f t="shared" si="359"/>
        <v>0.46</v>
      </c>
      <c r="KL738">
        <v>776927</v>
      </c>
      <c r="KO738">
        <v>0.45</v>
      </c>
      <c r="KP738">
        <f t="shared" si="360"/>
        <v>0.45</v>
      </c>
      <c r="LA738">
        <v>776927</v>
      </c>
      <c r="LD738">
        <v>0.42</v>
      </c>
      <c r="LE738">
        <f t="shared" si="361"/>
        <v>0.42</v>
      </c>
      <c r="LP738">
        <v>776927</v>
      </c>
      <c r="LS738">
        <v>0.46</v>
      </c>
      <c r="LT738">
        <f t="shared" si="362"/>
        <v>0.46</v>
      </c>
      <c r="ME738">
        <v>776927</v>
      </c>
      <c r="MH738">
        <v>0.51</v>
      </c>
      <c r="MI738">
        <f t="shared" si="363"/>
        <v>0.51</v>
      </c>
      <c r="MT738">
        <v>776927</v>
      </c>
      <c r="MW738">
        <v>0.36</v>
      </c>
      <c r="MX738">
        <f t="shared" si="364"/>
        <v>0.36</v>
      </c>
      <c r="NI738">
        <v>776927</v>
      </c>
      <c r="NL738">
        <v>0.47</v>
      </c>
      <c r="NM738">
        <f t="shared" si="365"/>
        <v>0.47</v>
      </c>
      <c r="NX738">
        <v>776927</v>
      </c>
      <c r="OA738">
        <v>0.49</v>
      </c>
      <c r="OB738">
        <f t="shared" si="366"/>
        <v>0.49</v>
      </c>
      <c r="OM738">
        <v>776927</v>
      </c>
      <c r="OP738">
        <v>0.44</v>
      </c>
      <c r="OQ738">
        <f t="shared" si="367"/>
        <v>0.44</v>
      </c>
      <c r="PB738">
        <v>776927</v>
      </c>
      <c r="PE738">
        <v>0.47</v>
      </c>
      <c r="PF738">
        <f t="shared" si="368"/>
        <v>0.47</v>
      </c>
      <c r="PQ738">
        <v>776927</v>
      </c>
      <c r="PT738">
        <v>0.44</v>
      </c>
      <c r="PU738">
        <f t="shared" si="369"/>
        <v>0.44</v>
      </c>
      <c r="QF738">
        <v>776927</v>
      </c>
      <c r="QI738">
        <v>0.48</v>
      </c>
      <c r="QJ738">
        <f t="shared" si="370"/>
        <v>0.48</v>
      </c>
      <c r="QU738">
        <v>776927</v>
      </c>
      <c r="QX738">
        <v>0.45</v>
      </c>
      <c r="QY738">
        <f t="shared" si="371"/>
        <v>0.45</v>
      </c>
    </row>
    <row r="739" spans="12:467" x14ac:dyDescent="0.2">
      <c r="L739">
        <v>776543</v>
      </c>
      <c r="O739">
        <v>0.52</v>
      </c>
      <c r="P739">
        <f t="shared" si="341"/>
        <v>0.52</v>
      </c>
      <c r="AA739">
        <v>776543</v>
      </c>
      <c r="AD739">
        <v>0.67</v>
      </c>
      <c r="AE739">
        <f t="shared" si="342"/>
        <v>0.67</v>
      </c>
      <c r="AP739">
        <v>776543</v>
      </c>
      <c r="AS739">
        <v>0.57999999999999996</v>
      </c>
      <c r="AT739">
        <f t="shared" si="343"/>
        <v>0.57999999999999996</v>
      </c>
      <c r="BE739">
        <v>776543</v>
      </c>
      <c r="BH739">
        <v>0.54</v>
      </c>
      <c r="BI739">
        <f t="shared" si="344"/>
        <v>0.54</v>
      </c>
      <c r="BT739">
        <v>776543</v>
      </c>
      <c r="BW739">
        <v>0.49</v>
      </c>
      <c r="BX739">
        <f t="shared" si="345"/>
        <v>0.49</v>
      </c>
      <c r="CI739">
        <v>776543</v>
      </c>
      <c r="CL739">
        <v>0.55000000000000004</v>
      </c>
      <c r="CM739">
        <f t="shared" si="346"/>
        <v>0.55000000000000004</v>
      </c>
      <c r="CX739">
        <v>776543</v>
      </c>
      <c r="DA739">
        <v>0.51</v>
      </c>
      <c r="DB739">
        <f t="shared" si="347"/>
        <v>0.51</v>
      </c>
      <c r="DM739">
        <v>776543</v>
      </c>
      <c r="DP739">
        <v>0.56000000000000005</v>
      </c>
      <c r="DQ739">
        <f t="shared" si="348"/>
        <v>0.56000000000000005</v>
      </c>
      <c r="EB739">
        <v>776543</v>
      </c>
      <c r="EE739">
        <v>0.56000000000000005</v>
      </c>
      <c r="EF739">
        <f t="shared" si="349"/>
        <v>0.56000000000000005</v>
      </c>
      <c r="EQ739">
        <v>776543</v>
      </c>
      <c r="ET739">
        <v>0.56000000000000005</v>
      </c>
      <c r="EU739">
        <f t="shared" si="350"/>
        <v>0.56000000000000005</v>
      </c>
      <c r="FF739">
        <v>776543</v>
      </c>
      <c r="FI739">
        <v>0.55000000000000004</v>
      </c>
      <c r="FJ739">
        <f t="shared" si="351"/>
        <v>0.55000000000000004</v>
      </c>
      <c r="FU739">
        <v>776543</v>
      </c>
      <c r="FX739">
        <v>0.51</v>
      </c>
      <c r="FY739">
        <f t="shared" si="352"/>
        <v>0.51</v>
      </c>
      <c r="GJ739">
        <v>776543</v>
      </c>
      <c r="GM739">
        <v>0.55000000000000004</v>
      </c>
      <c r="GN739">
        <f t="shared" si="353"/>
        <v>0.55000000000000004</v>
      </c>
      <c r="GY739">
        <v>776543</v>
      </c>
      <c r="HB739">
        <v>0.46</v>
      </c>
      <c r="HC739">
        <f t="shared" si="354"/>
        <v>0.46</v>
      </c>
      <c r="HN739">
        <v>776543</v>
      </c>
      <c r="HQ739">
        <v>0.6</v>
      </c>
      <c r="HR739">
        <f t="shared" si="355"/>
        <v>0.6</v>
      </c>
      <c r="ID739">
        <v>776913</v>
      </c>
      <c r="IG739">
        <v>0.54</v>
      </c>
      <c r="IH739">
        <f t="shared" si="356"/>
        <v>0.54</v>
      </c>
      <c r="IS739">
        <v>776913</v>
      </c>
      <c r="IV739">
        <v>0.54</v>
      </c>
      <c r="IW739">
        <f t="shared" si="357"/>
        <v>0.54</v>
      </c>
      <c r="JH739">
        <v>776913</v>
      </c>
      <c r="JK739">
        <v>0.54</v>
      </c>
      <c r="JL739">
        <f t="shared" si="358"/>
        <v>0.54</v>
      </c>
      <c r="JW739">
        <v>776913</v>
      </c>
      <c r="JZ739">
        <v>0.54</v>
      </c>
      <c r="KA739">
        <f t="shared" si="359"/>
        <v>0.54</v>
      </c>
      <c r="KL739">
        <v>776913</v>
      </c>
      <c r="KO739">
        <v>0.46</v>
      </c>
      <c r="KP739">
        <f t="shared" si="360"/>
        <v>0.46</v>
      </c>
      <c r="LA739">
        <v>776913</v>
      </c>
      <c r="LD739">
        <v>0.53</v>
      </c>
      <c r="LE739">
        <f t="shared" si="361"/>
        <v>0.53</v>
      </c>
      <c r="LP739">
        <v>776913</v>
      </c>
      <c r="LS739">
        <v>0.53</v>
      </c>
      <c r="LT739">
        <f t="shared" si="362"/>
        <v>0.53</v>
      </c>
      <c r="ME739">
        <v>776913</v>
      </c>
      <c r="MH739">
        <v>0.59</v>
      </c>
      <c r="MI739">
        <f t="shared" si="363"/>
        <v>0.59</v>
      </c>
      <c r="MT739">
        <v>776913</v>
      </c>
      <c r="MW739">
        <v>0.5</v>
      </c>
      <c r="MX739">
        <f t="shared" si="364"/>
        <v>0.5</v>
      </c>
      <c r="NI739">
        <v>776913</v>
      </c>
      <c r="NL739">
        <v>0.51</v>
      </c>
      <c r="NM739">
        <f t="shared" si="365"/>
        <v>0.51</v>
      </c>
      <c r="NX739">
        <v>776913</v>
      </c>
      <c r="OA739">
        <v>0.5</v>
      </c>
      <c r="OB739">
        <f t="shared" si="366"/>
        <v>0.5</v>
      </c>
      <c r="OM739">
        <v>776913</v>
      </c>
      <c r="OP739">
        <v>0.52</v>
      </c>
      <c r="OQ739">
        <f t="shared" si="367"/>
        <v>0.52</v>
      </c>
      <c r="PB739">
        <v>776913</v>
      </c>
      <c r="PE739">
        <v>0.52</v>
      </c>
      <c r="PF739">
        <f t="shared" si="368"/>
        <v>0.52</v>
      </c>
      <c r="PQ739">
        <v>776913</v>
      </c>
      <c r="PT739">
        <v>0.54</v>
      </c>
      <c r="PU739">
        <f t="shared" si="369"/>
        <v>0.54</v>
      </c>
      <c r="QF739">
        <v>776913</v>
      </c>
      <c r="QI739">
        <v>0.55000000000000004</v>
      </c>
      <c r="QJ739">
        <f t="shared" si="370"/>
        <v>0.55000000000000004</v>
      </c>
      <c r="QU739">
        <v>776913</v>
      </c>
      <c r="QX739">
        <v>0.55000000000000004</v>
      </c>
      <c r="QY739">
        <f t="shared" si="371"/>
        <v>0.55000000000000004</v>
      </c>
    </row>
    <row r="740" spans="12:467" x14ac:dyDescent="0.2">
      <c r="L740">
        <v>776545</v>
      </c>
      <c r="O740">
        <v>0.36</v>
      </c>
      <c r="P740">
        <f t="shared" si="341"/>
        <v>0.36</v>
      </c>
      <c r="AA740">
        <v>776545</v>
      </c>
      <c r="AD740">
        <v>0.43</v>
      </c>
      <c r="AE740">
        <f t="shared" si="342"/>
        <v>0.43</v>
      </c>
      <c r="AP740">
        <v>776545</v>
      </c>
      <c r="AS740">
        <v>0.38</v>
      </c>
      <c r="AT740">
        <f t="shared" si="343"/>
        <v>0.38</v>
      </c>
      <c r="BE740">
        <v>776545</v>
      </c>
      <c r="BH740">
        <v>0.4</v>
      </c>
      <c r="BI740">
        <f t="shared" si="344"/>
        <v>0.4</v>
      </c>
      <c r="BT740">
        <v>776545</v>
      </c>
      <c r="BW740">
        <v>0.38</v>
      </c>
      <c r="BX740">
        <f t="shared" si="345"/>
        <v>0.38</v>
      </c>
      <c r="CI740">
        <v>776545</v>
      </c>
      <c r="CL740">
        <v>0.4</v>
      </c>
      <c r="CM740">
        <f t="shared" si="346"/>
        <v>0.4</v>
      </c>
      <c r="CX740">
        <v>776545</v>
      </c>
      <c r="DA740">
        <v>0.41</v>
      </c>
      <c r="DB740">
        <f t="shared" si="347"/>
        <v>0.41</v>
      </c>
      <c r="DM740">
        <v>776545</v>
      </c>
      <c r="DP740">
        <v>0.4</v>
      </c>
      <c r="DQ740">
        <f t="shared" si="348"/>
        <v>0.4</v>
      </c>
      <c r="EB740">
        <v>776545</v>
      </c>
      <c r="EE740">
        <v>0.4</v>
      </c>
      <c r="EF740">
        <f t="shared" si="349"/>
        <v>0.4</v>
      </c>
      <c r="EQ740">
        <v>776545</v>
      </c>
      <c r="ET740">
        <v>0.4</v>
      </c>
      <c r="EU740">
        <f t="shared" si="350"/>
        <v>0.4</v>
      </c>
      <c r="FF740">
        <v>776545</v>
      </c>
      <c r="FI740">
        <v>0.41</v>
      </c>
      <c r="FJ740">
        <f t="shared" si="351"/>
        <v>0.41</v>
      </c>
      <c r="FU740">
        <v>776545</v>
      </c>
      <c r="FX740">
        <v>0.44</v>
      </c>
      <c r="FY740">
        <f t="shared" si="352"/>
        <v>0.44</v>
      </c>
      <c r="GJ740">
        <v>776545</v>
      </c>
      <c r="GM740">
        <v>0.4</v>
      </c>
      <c r="GN740">
        <f t="shared" si="353"/>
        <v>0.4</v>
      </c>
      <c r="GY740">
        <v>776545</v>
      </c>
      <c r="HB740">
        <v>0.42</v>
      </c>
      <c r="HC740">
        <f t="shared" si="354"/>
        <v>0.42</v>
      </c>
      <c r="HN740">
        <v>776545</v>
      </c>
      <c r="HQ740">
        <v>0.41</v>
      </c>
      <c r="HR740">
        <f t="shared" si="355"/>
        <v>0.41</v>
      </c>
      <c r="ID740">
        <v>776914</v>
      </c>
      <c r="IG740">
        <v>0.5</v>
      </c>
      <c r="IH740">
        <f t="shared" si="356"/>
        <v>0.5</v>
      </c>
      <c r="IS740">
        <v>776914</v>
      </c>
      <c r="IV740">
        <v>0.52</v>
      </c>
      <c r="IW740">
        <f t="shared" si="357"/>
        <v>0.52</v>
      </c>
      <c r="JH740">
        <v>776914</v>
      </c>
      <c r="JK740">
        <v>0.51</v>
      </c>
      <c r="JL740">
        <f t="shared" si="358"/>
        <v>0.51</v>
      </c>
      <c r="JW740">
        <v>776914</v>
      </c>
      <c r="JZ740">
        <v>0.52</v>
      </c>
      <c r="KA740">
        <f t="shared" si="359"/>
        <v>0.52</v>
      </c>
      <c r="KL740">
        <v>776914</v>
      </c>
      <c r="KO740">
        <v>0.51</v>
      </c>
      <c r="KP740">
        <f t="shared" si="360"/>
        <v>0.51</v>
      </c>
      <c r="LA740">
        <v>776914</v>
      </c>
      <c r="LD740">
        <v>0.5</v>
      </c>
      <c r="LE740">
        <f t="shared" si="361"/>
        <v>0.5</v>
      </c>
      <c r="LP740">
        <v>776914</v>
      </c>
      <c r="LS740">
        <v>0.52</v>
      </c>
      <c r="LT740">
        <f t="shared" si="362"/>
        <v>0.52</v>
      </c>
      <c r="ME740">
        <v>776914</v>
      </c>
      <c r="MH740">
        <v>0.5</v>
      </c>
      <c r="MI740">
        <f t="shared" si="363"/>
        <v>0.5</v>
      </c>
      <c r="MT740">
        <v>776914</v>
      </c>
      <c r="MW740">
        <v>0.5</v>
      </c>
      <c r="MX740">
        <f t="shared" si="364"/>
        <v>0.5</v>
      </c>
      <c r="NI740">
        <v>776914</v>
      </c>
      <c r="NL740">
        <v>0.51</v>
      </c>
      <c r="NM740">
        <f t="shared" si="365"/>
        <v>0.51</v>
      </c>
      <c r="NX740">
        <v>776914</v>
      </c>
      <c r="OA740">
        <v>0.57999999999999996</v>
      </c>
      <c r="OB740">
        <f t="shared" si="366"/>
        <v>0.57999999999999996</v>
      </c>
      <c r="OM740">
        <v>776914</v>
      </c>
      <c r="OP740">
        <v>0.5</v>
      </c>
      <c r="OQ740">
        <f t="shared" si="367"/>
        <v>0.5</v>
      </c>
      <c r="PB740">
        <v>776914</v>
      </c>
      <c r="PE740">
        <v>0.49</v>
      </c>
      <c r="PF740">
        <f t="shared" si="368"/>
        <v>0.49</v>
      </c>
      <c r="PQ740">
        <v>776914</v>
      </c>
      <c r="PT740">
        <v>0.55000000000000004</v>
      </c>
      <c r="PU740">
        <f t="shared" si="369"/>
        <v>0.55000000000000004</v>
      </c>
      <c r="QF740">
        <v>776914</v>
      </c>
      <c r="QI740">
        <v>0.51</v>
      </c>
      <c r="QJ740">
        <f t="shared" si="370"/>
        <v>0.51</v>
      </c>
      <c r="QU740">
        <v>776914</v>
      </c>
      <c r="QX740">
        <v>0.51</v>
      </c>
      <c r="QY740">
        <f t="shared" si="371"/>
        <v>0.51</v>
      </c>
    </row>
    <row r="741" spans="12:467" x14ac:dyDescent="0.2">
      <c r="L741">
        <v>776546</v>
      </c>
      <c r="O741">
        <v>0.5</v>
      </c>
      <c r="P741">
        <f t="shared" si="341"/>
        <v>0.5</v>
      </c>
      <c r="AA741">
        <v>776546</v>
      </c>
      <c r="AD741">
        <v>0.47</v>
      </c>
      <c r="AE741">
        <f t="shared" si="342"/>
        <v>0.47</v>
      </c>
      <c r="AP741">
        <v>776546</v>
      </c>
      <c r="AS741">
        <v>0.56999999999999995</v>
      </c>
      <c r="AT741">
        <f t="shared" si="343"/>
        <v>0.56999999999999995</v>
      </c>
      <c r="BE741">
        <v>776546</v>
      </c>
      <c r="BH741">
        <v>0.53</v>
      </c>
      <c r="BI741">
        <f t="shared" si="344"/>
        <v>0.53</v>
      </c>
      <c r="BT741">
        <v>776546</v>
      </c>
      <c r="BW741">
        <v>0.51</v>
      </c>
      <c r="BX741">
        <f t="shared" si="345"/>
        <v>0.51</v>
      </c>
      <c r="CI741">
        <v>776546</v>
      </c>
      <c r="CL741">
        <v>0.5</v>
      </c>
      <c r="CM741">
        <f t="shared" si="346"/>
        <v>0.5</v>
      </c>
      <c r="CX741">
        <v>776546</v>
      </c>
      <c r="DA741">
        <v>0.46</v>
      </c>
      <c r="DB741">
        <f t="shared" si="347"/>
        <v>0.46</v>
      </c>
      <c r="DM741">
        <v>776546</v>
      </c>
      <c r="DP741">
        <v>0.5</v>
      </c>
      <c r="DQ741">
        <f t="shared" si="348"/>
        <v>0.5</v>
      </c>
      <c r="EB741">
        <v>776546</v>
      </c>
      <c r="EE741">
        <v>0.48</v>
      </c>
      <c r="EF741">
        <f t="shared" si="349"/>
        <v>0.48</v>
      </c>
      <c r="EQ741">
        <v>776546</v>
      </c>
      <c r="ET741">
        <v>0.48</v>
      </c>
      <c r="EU741">
        <f t="shared" si="350"/>
        <v>0.48</v>
      </c>
      <c r="FF741">
        <v>776546</v>
      </c>
      <c r="FI741">
        <v>0.51</v>
      </c>
      <c r="FJ741">
        <f t="shared" si="351"/>
        <v>0.51</v>
      </c>
      <c r="FU741">
        <v>776546</v>
      </c>
      <c r="FX741">
        <v>0.52</v>
      </c>
      <c r="FY741">
        <f t="shared" si="352"/>
        <v>0.52</v>
      </c>
      <c r="GJ741">
        <v>776546</v>
      </c>
      <c r="GM741">
        <v>0.5</v>
      </c>
      <c r="GN741">
        <f t="shared" si="353"/>
        <v>0.5</v>
      </c>
      <c r="GY741">
        <v>776546</v>
      </c>
      <c r="HB741">
        <v>0.54</v>
      </c>
      <c r="HC741">
        <f t="shared" si="354"/>
        <v>0.54</v>
      </c>
      <c r="HN741">
        <v>776546</v>
      </c>
      <c r="HQ741">
        <v>0.48</v>
      </c>
      <c r="HR741">
        <f t="shared" si="355"/>
        <v>0.48</v>
      </c>
      <c r="ID741">
        <v>776915</v>
      </c>
      <c r="IG741">
        <v>0.56000000000000005</v>
      </c>
      <c r="IH741">
        <f t="shared" si="356"/>
        <v>0.56000000000000005</v>
      </c>
      <c r="IS741">
        <v>776915</v>
      </c>
      <c r="IV741">
        <v>0.55000000000000004</v>
      </c>
      <c r="IW741">
        <f t="shared" si="357"/>
        <v>0.55000000000000004</v>
      </c>
      <c r="JH741">
        <v>776915</v>
      </c>
      <c r="JK741">
        <v>0.53</v>
      </c>
      <c r="JL741">
        <f t="shared" si="358"/>
        <v>0.53</v>
      </c>
      <c r="JW741">
        <v>776915</v>
      </c>
      <c r="JZ741">
        <v>0.59</v>
      </c>
      <c r="KA741">
        <f t="shared" si="359"/>
        <v>0.59</v>
      </c>
      <c r="KL741">
        <v>776915</v>
      </c>
      <c r="KO741">
        <v>0.51</v>
      </c>
      <c r="KP741">
        <f t="shared" si="360"/>
        <v>0.51</v>
      </c>
      <c r="LA741">
        <v>776915</v>
      </c>
      <c r="LD741">
        <v>0.55000000000000004</v>
      </c>
      <c r="LE741">
        <f t="shared" si="361"/>
        <v>0.55000000000000004</v>
      </c>
      <c r="LP741">
        <v>776915</v>
      </c>
      <c r="LS741">
        <v>0.53</v>
      </c>
      <c r="LT741">
        <f t="shared" si="362"/>
        <v>0.53</v>
      </c>
      <c r="ME741">
        <v>776915</v>
      </c>
      <c r="MH741">
        <v>0.53</v>
      </c>
      <c r="MI741">
        <f t="shared" si="363"/>
        <v>0.53</v>
      </c>
      <c r="MT741">
        <v>776915</v>
      </c>
      <c r="MW741">
        <v>0.47</v>
      </c>
      <c r="MX741">
        <f t="shared" si="364"/>
        <v>0.47</v>
      </c>
      <c r="NI741">
        <v>776915</v>
      </c>
      <c r="NL741">
        <v>0.54</v>
      </c>
      <c r="NM741">
        <f t="shared" si="365"/>
        <v>0.54</v>
      </c>
      <c r="NX741">
        <v>776915</v>
      </c>
      <c r="OA741">
        <v>0.54</v>
      </c>
      <c r="OB741">
        <f t="shared" si="366"/>
        <v>0.54</v>
      </c>
      <c r="OM741">
        <v>776915</v>
      </c>
      <c r="OP741">
        <v>0.54</v>
      </c>
      <c r="OQ741">
        <f t="shared" si="367"/>
        <v>0.54</v>
      </c>
      <c r="PB741">
        <v>776915</v>
      </c>
      <c r="PE741">
        <v>0.55000000000000004</v>
      </c>
      <c r="PF741">
        <f t="shared" si="368"/>
        <v>0.55000000000000004</v>
      </c>
      <c r="PQ741">
        <v>776915</v>
      </c>
      <c r="PT741">
        <v>0.56999999999999995</v>
      </c>
      <c r="PU741">
        <f t="shared" si="369"/>
        <v>0.56999999999999995</v>
      </c>
      <c r="QF741">
        <v>776915</v>
      </c>
      <c r="QI741">
        <v>0.57999999999999996</v>
      </c>
      <c r="QJ741">
        <f t="shared" si="370"/>
        <v>0.57999999999999996</v>
      </c>
      <c r="QU741">
        <v>776915</v>
      </c>
      <c r="QX741">
        <v>0.55000000000000004</v>
      </c>
      <c r="QY741">
        <f t="shared" si="371"/>
        <v>0.55000000000000004</v>
      </c>
    </row>
    <row r="742" spans="12:467" x14ac:dyDescent="0.2">
      <c r="L742">
        <v>776547</v>
      </c>
      <c r="O742">
        <v>0.4</v>
      </c>
      <c r="P742">
        <f t="shared" si="341"/>
        <v>0.4</v>
      </c>
      <c r="AA742">
        <v>776547</v>
      </c>
      <c r="AD742">
        <v>0.36</v>
      </c>
      <c r="AE742">
        <f t="shared" si="342"/>
        <v>0.36</v>
      </c>
      <c r="AP742">
        <v>776547</v>
      </c>
      <c r="AS742">
        <v>0.45</v>
      </c>
      <c r="AT742">
        <f t="shared" si="343"/>
        <v>0.45</v>
      </c>
      <c r="BE742">
        <v>776547</v>
      </c>
      <c r="BH742">
        <v>0.41</v>
      </c>
      <c r="BI742">
        <f t="shared" si="344"/>
        <v>0.41</v>
      </c>
      <c r="BT742">
        <v>776547</v>
      </c>
      <c r="BW742">
        <v>0.43</v>
      </c>
      <c r="BX742">
        <f t="shared" si="345"/>
        <v>0.43</v>
      </c>
      <c r="CI742">
        <v>776547</v>
      </c>
      <c r="CL742">
        <v>0.43</v>
      </c>
      <c r="CM742">
        <f t="shared" si="346"/>
        <v>0.43</v>
      </c>
      <c r="CX742">
        <v>776547</v>
      </c>
      <c r="DA742">
        <v>0.4</v>
      </c>
      <c r="DB742">
        <f t="shared" si="347"/>
        <v>0.4</v>
      </c>
      <c r="DM742">
        <v>776547</v>
      </c>
      <c r="DP742">
        <v>0.41</v>
      </c>
      <c r="DQ742">
        <f t="shared" si="348"/>
        <v>0.41</v>
      </c>
      <c r="EB742">
        <v>776547</v>
      </c>
      <c r="EE742">
        <v>0.42</v>
      </c>
      <c r="EF742">
        <f t="shared" si="349"/>
        <v>0.42</v>
      </c>
      <c r="EQ742">
        <v>776547</v>
      </c>
      <c r="ET742">
        <v>0.42</v>
      </c>
      <c r="EU742">
        <f t="shared" si="350"/>
        <v>0.42</v>
      </c>
      <c r="FF742">
        <v>776547</v>
      </c>
      <c r="FI742">
        <v>0.44</v>
      </c>
      <c r="FJ742">
        <f t="shared" si="351"/>
        <v>0.44</v>
      </c>
      <c r="FU742">
        <v>776547</v>
      </c>
      <c r="FX742">
        <v>0.42</v>
      </c>
      <c r="FY742">
        <f t="shared" si="352"/>
        <v>0.42</v>
      </c>
      <c r="GJ742">
        <v>776547</v>
      </c>
      <c r="GM742">
        <v>0.4</v>
      </c>
      <c r="GN742">
        <f t="shared" si="353"/>
        <v>0.4</v>
      </c>
      <c r="GY742">
        <v>776547</v>
      </c>
      <c r="HB742">
        <v>0.41</v>
      </c>
      <c r="HC742">
        <f t="shared" si="354"/>
        <v>0.41</v>
      </c>
      <c r="HN742">
        <v>776547</v>
      </c>
      <c r="HQ742">
        <v>0.37</v>
      </c>
      <c r="HR742">
        <f t="shared" si="355"/>
        <v>0.37</v>
      </c>
      <c r="ID742">
        <v>776916</v>
      </c>
      <c r="IG742">
        <v>0.52</v>
      </c>
      <c r="IH742">
        <f t="shared" si="356"/>
        <v>0.52</v>
      </c>
      <c r="IS742">
        <v>776916</v>
      </c>
      <c r="IV742">
        <v>0.54</v>
      </c>
      <c r="IW742">
        <f t="shared" si="357"/>
        <v>0.54</v>
      </c>
      <c r="JH742">
        <v>776916</v>
      </c>
      <c r="JK742">
        <v>0.54</v>
      </c>
      <c r="JL742">
        <f t="shared" si="358"/>
        <v>0.54</v>
      </c>
      <c r="JW742">
        <v>776916</v>
      </c>
      <c r="JZ742">
        <v>0.55000000000000004</v>
      </c>
      <c r="KA742">
        <f t="shared" si="359"/>
        <v>0.55000000000000004</v>
      </c>
      <c r="KL742">
        <v>776916</v>
      </c>
      <c r="KO742">
        <v>0.6</v>
      </c>
      <c r="KP742">
        <f t="shared" si="360"/>
        <v>0.6</v>
      </c>
      <c r="LA742">
        <v>776916</v>
      </c>
      <c r="LD742">
        <v>0.55000000000000004</v>
      </c>
      <c r="LE742">
        <f t="shared" si="361"/>
        <v>0.55000000000000004</v>
      </c>
      <c r="LP742">
        <v>776916</v>
      </c>
      <c r="LS742">
        <v>0.53</v>
      </c>
      <c r="LT742">
        <f t="shared" si="362"/>
        <v>0.53</v>
      </c>
      <c r="ME742">
        <v>776916</v>
      </c>
      <c r="MH742">
        <v>0.64</v>
      </c>
      <c r="MI742">
        <f t="shared" si="363"/>
        <v>0.64</v>
      </c>
      <c r="MT742">
        <v>776916</v>
      </c>
      <c r="MW742">
        <v>0.67</v>
      </c>
      <c r="MX742">
        <f t="shared" si="364"/>
        <v>0.67</v>
      </c>
      <c r="NI742">
        <v>776916</v>
      </c>
      <c r="NL742">
        <v>0.52</v>
      </c>
      <c r="NM742">
        <f t="shared" si="365"/>
        <v>0.52</v>
      </c>
      <c r="NX742">
        <v>776916</v>
      </c>
      <c r="OA742">
        <v>0.56999999999999995</v>
      </c>
      <c r="OB742">
        <f t="shared" si="366"/>
        <v>0.56999999999999995</v>
      </c>
      <c r="OM742">
        <v>776916</v>
      </c>
      <c r="OP742">
        <v>0.54</v>
      </c>
      <c r="OQ742">
        <f t="shared" si="367"/>
        <v>0.54</v>
      </c>
      <c r="PB742">
        <v>776916</v>
      </c>
      <c r="PE742">
        <v>0.54</v>
      </c>
      <c r="PF742">
        <f t="shared" si="368"/>
        <v>0.54</v>
      </c>
      <c r="PQ742">
        <v>776916</v>
      </c>
      <c r="PT742">
        <v>0.55000000000000004</v>
      </c>
      <c r="PU742">
        <f t="shared" si="369"/>
        <v>0.55000000000000004</v>
      </c>
      <c r="QF742">
        <v>776916</v>
      </c>
      <c r="QI742">
        <v>0.53</v>
      </c>
      <c r="QJ742">
        <f t="shared" si="370"/>
        <v>0.53</v>
      </c>
      <c r="QU742">
        <v>776916</v>
      </c>
      <c r="QX742">
        <v>0.52</v>
      </c>
      <c r="QY742">
        <f t="shared" si="371"/>
        <v>0.52</v>
      </c>
    </row>
    <row r="743" spans="12:467" x14ac:dyDescent="0.2">
      <c r="L743">
        <v>776549</v>
      </c>
      <c r="O743">
        <v>0.55000000000000004</v>
      </c>
      <c r="P743">
        <f t="shared" si="341"/>
        <v>0.55000000000000004</v>
      </c>
      <c r="AA743">
        <v>776549</v>
      </c>
      <c r="AD743">
        <v>0.59</v>
      </c>
      <c r="AE743">
        <f t="shared" si="342"/>
        <v>0.59</v>
      </c>
      <c r="AP743">
        <v>776549</v>
      </c>
      <c r="AS743">
        <v>0.56000000000000005</v>
      </c>
      <c r="AT743">
        <f t="shared" si="343"/>
        <v>0.56000000000000005</v>
      </c>
      <c r="BE743">
        <v>776549</v>
      </c>
      <c r="BH743">
        <v>0.61</v>
      </c>
      <c r="BI743">
        <f t="shared" si="344"/>
        <v>0.61</v>
      </c>
      <c r="BT743">
        <v>776549</v>
      </c>
      <c r="BW743">
        <v>0.54</v>
      </c>
      <c r="BX743">
        <f t="shared" si="345"/>
        <v>0.54</v>
      </c>
      <c r="CI743">
        <v>776549</v>
      </c>
      <c r="CL743">
        <v>0.53</v>
      </c>
      <c r="CM743">
        <f t="shared" si="346"/>
        <v>0.53</v>
      </c>
      <c r="CX743">
        <v>776549</v>
      </c>
      <c r="DA743">
        <v>0.53</v>
      </c>
      <c r="DB743">
        <f t="shared" si="347"/>
        <v>0.53</v>
      </c>
      <c r="DM743">
        <v>776549</v>
      </c>
      <c r="DP743">
        <v>0.54</v>
      </c>
      <c r="DQ743">
        <f t="shared" si="348"/>
        <v>0.54</v>
      </c>
      <c r="EB743">
        <v>776549</v>
      </c>
      <c r="EE743">
        <v>0.54</v>
      </c>
      <c r="EF743">
        <f t="shared" si="349"/>
        <v>0.54</v>
      </c>
      <c r="EQ743">
        <v>776549</v>
      </c>
      <c r="ET743">
        <v>0.54</v>
      </c>
      <c r="EU743">
        <f t="shared" si="350"/>
        <v>0.54</v>
      </c>
      <c r="FF743">
        <v>776549</v>
      </c>
      <c r="FI743">
        <v>0.54</v>
      </c>
      <c r="FJ743">
        <f t="shared" si="351"/>
        <v>0.54</v>
      </c>
      <c r="FU743">
        <v>776549</v>
      </c>
      <c r="FX743">
        <v>0.54</v>
      </c>
      <c r="FY743">
        <f t="shared" si="352"/>
        <v>0.54</v>
      </c>
      <c r="GJ743">
        <v>776549</v>
      </c>
      <c r="GM743">
        <v>0.51</v>
      </c>
      <c r="GN743">
        <f t="shared" si="353"/>
        <v>0.51</v>
      </c>
      <c r="GY743">
        <v>776549</v>
      </c>
      <c r="HB743">
        <v>0.56000000000000005</v>
      </c>
      <c r="HC743">
        <f t="shared" si="354"/>
        <v>0.56000000000000005</v>
      </c>
      <c r="HN743">
        <v>776549</v>
      </c>
      <c r="HQ743">
        <v>0.55000000000000004</v>
      </c>
      <c r="HR743">
        <f t="shared" si="355"/>
        <v>0.55000000000000004</v>
      </c>
      <c r="ID743">
        <v>776917</v>
      </c>
      <c r="IG743">
        <v>0.44</v>
      </c>
      <c r="IH743">
        <f t="shared" si="356"/>
        <v>0.44</v>
      </c>
      <c r="IS743">
        <v>776917</v>
      </c>
      <c r="IV743">
        <v>0.39</v>
      </c>
      <c r="IW743">
        <f t="shared" si="357"/>
        <v>0.39</v>
      </c>
      <c r="JH743">
        <v>776917</v>
      </c>
      <c r="JK743">
        <v>0.46</v>
      </c>
      <c r="JL743">
        <f t="shared" si="358"/>
        <v>0.46</v>
      </c>
      <c r="JW743">
        <v>776917</v>
      </c>
      <c r="JZ743">
        <v>0.43</v>
      </c>
      <c r="KA743">
        <f t="shared" si="359"/>
        <v>0.43</v>
      </c>
      <c r="KL743">
        <v>776917</v>
      </c>
      <c r="KO743">
        <v>0.42</v>
      </c>
      <c r="KP743">
        <f t="shared" si="360"/>
        <v>0.42</v>
      </c>
      <c r="LA743">
        <v>776917</v>
      </c>
      <c r="LD743">
        <v>0.45</v>
      </c>
      <c r="LE743">
        <f t="shared" si="361"/>
        <v>0.45</v>
      </c>
      <c r="LP743">
        <v>776917</v>
      </c>
      <c r="LS743">
        <v>0.44</v>
      </c>
      <c r="LT743">
        <f t="shared" si="362"/>
        <v>0.44</v>
      </c>
      <c r="ME743">
        <v>776917</v>
      </c>
      <c r="MH743">
        <v>0.44</v>
      </c>
      <c r="MI743">
        <f t="shared" si="363"/>
        <v>0.44</v>
      </c>
      <c r="MT743">
        <v>776917</v>
      </c>
      <c r="MW743">
        <v>0.38</v>
      </c>
      <c r="MX743">
        <f t="shared" si="364"/>
        <v>0.38</v>
      </c>
      <c r="NI743">
        <v>776917</v>
      </c>
      <c r="NL743">
        <v>0.42</v>
      </c>
      <c r="NM743">
        <f t="shared" si="365"/>
        <v>0.42</v>
      </c>
      <c r="NX743">
        <v>776917</v>
      </c>
      <c r="OA743">
        <v>0.47</v>
      </c>
      <c r="OB743">
        <f t="shared" si="366"/>
        <v>0.47</v>
      </c>
      <c r="OM743">
        <v>776917</v>
      </c>
      <c r="OP743">
        <v>0.42</v>
      </c>
      <c r="OQ743">
        <f t="shared" si="367"/>
        <v>0.42</v>
      </c>
      <c r="PB743">
        <v>776917</v>
      </c>
      <c r="PE743">
        <v>0.41</v>
      </c>
      <c r="PF743">
        <f t="shared" si="368"/>
        <v>0.41</v>
      </c>
      <c r="PQ743">
        <v>776917</v>
      </c>
      <c r="PT743">
        <v>0.46</v>
      </c>
      <c r="PU743">
        <f t="shared" si="369"/>
        <v>0.46</v>
      </c>
      <c r="QF743">
        <v>776917</v>
      </c>
      <c r="QI743">
        <v>0.44</v>
      </c>
      <c r="QJ743">
        <f t="shared" si="370"/>
        <v>0.44</v>
      </c>
      <c r="QU743">
        <v>776917</v>
      </c>
      <c r="QX743">
        <v>0.41</v>
      </c>
      <c r="QY743">
        <f t="shared" si="371"/>
        <v>0.41</v>
      </c>
    </row>
    <row r="744" spans="12:467" x14ac:dyDescent="0.2">
      <c r="L744">
        <v>776551</v>
      </c>
      <c r="O744">
        <v>0.49</v>
      </c>
      <c r="P744">
        <f t="shared" si="341"/>
        <v>0.49</v>
      </c>
      <c r="AA744">
        <v>776551</v>
      </c>
      <c r="AD744">
        <v>0.32</v>
      </c>
      <c r="AE744">
        <f t="shared" si="342"/>
        <v>0.32</v>
      </c>
      <c r="AP744">
        <v>776551</v>
      </c>
      <c r="AS744">
        <v>0.49</v>
      </c>
      <c r="AT744">
        <f t="shared" si="343"/>
        <v>0.49</v>
      </c>
      <c r="BE744">
        <v>776551</v>
      </c>
      <c r="BH744">
        <v>0.46</v>
      </c>
      <c r="BI744">
        <f t="shared" si="344"/>
        <v>0.46</v>
      </c>
      <c r="BT744">
        <v>776551</v>
      </c>
      <c r="BW744">
        <v>0.33</v>
      </c>
      <c r="BX744">
        <f t="shared" si="345"/>
        <v>0.33</v>
      </c>
      <c r="CI744">
        <v>776551</v>
      </c>
      <c r="CL744">
        <v>0.49</v>
      </c>
      <c r="CM744">
        <f t="shared" si="346"/>
        <v>0.49</v>
      </c>
      <c r="CX744">
        <v>776551</v>
      </c>
      <c r="DA744">
        <v>0.46</v>
      </c>
      <c r="DB744">
        <f t="shared" si="347"/>
        <v>0.46</v>
      </c>
      <c r="DM744">
        <v>776551</v>
      </c>
      <c r="DP744">
        <v>0.47</v>
      </c>
      <c r="DQ744">
        <f t="shared" si="348"/>
        <v>0.47</v>
      </c>
      <c r="EB744">
        <v>776551</v>
      </c>
      <c r="EE744">
        <v>0.49</v>
      </c>
      <c r="EF744">
        <f t="shared" si="349"/>
        <v>0.49</v>
      </c>
      <c r="EQ744">
        <v>776551</v>
      </c>
      <c r="ET744">
        <v>0.49</v>
      </c>
      <c r="EU744">
        <f t="shared" si="350"/>
        <v>0.49</v>
      </c>
      <c r="FF744">
        <v>776551</v>
      </c>
      <c r="FI744">
        <v>0.52</v>
      </c>
      <c r="FJ744">
        <f t="shared" si="351"/>
        <v>0.52</v>
      </c>
      <c r="FU744">
        <v>776551</v>
      </c>
      <c r="FX744">
        <v>0.51</v>
      </c>
      <c r="FY744">
        <f t="shared" si="352"/>
        <v>0.51</v>
      </c>
      <c r="GJ744">
        <v>776551</v>
      </c>
      <c r="GM744">
        <v>0.5</v>
      </c>
      <c r="GN744">
        <f t="shared" si="353"/>
        <v>0.5</v>
      </c>
      <c r="GY744">
        <v>776551</v>
      </c>
      <c r="HB744">
        <v>0.46</v>
      </c>
      <c r="HC744">
        <f t="shared" si="354"/>
        <v>0.46</v>
      </c>
      <c r="HN744">
        <v>776551</v>
      </c>
      <c r="HQ744">
        <v>0.49</v>
      </c>
      <c r="HR744">
        <f t="shared" si="355"/>
        <v>0.49</v>
      </c>
      <c r="ID744">
        <v>776918</v>
      </c>
      <c r="IG744">
        <v>0.54</v>
      </c>
      <c r="IH744">
        <f t="shared" si="356"/>
        <v>0.54</v>
      </c>
      <c r="IS744">
        <v>776918</v>
      </c>
      <c r="IV744">
        <v>0.53</v>
      </c>
      <c r="IW744">
        <f t="shared" si="357"/>
        <v>0.53</v>
      </c>
      <c r="JH744">
        <v>776918</v>
      </c>
      <c r="JK744">
        <v>0.56000000000000005</v>
      </c>
      <c r="JL744">
        <f t="shared" si="358"/>
        <v>0.56000000000000005</v>
      </c>
      <c r="JW744">
        <v>776918</v>
      </c>
      <c r="JZ744">
        <v>0.5</v>
      </c>
      <c r="KA744">
        <f t="shared" si="359"/>
        <v>0.5</v>
      </c>
      <c r="KL744">
        <v>776918</v>
      </c>
      <c r="KO744">
        <v>0.48</v>
      </c>
      <c r="KP744">
        <f t="shared" si="360"/>
        <v>0.48</v>
      </c>
      <c r="LA744">
        <v>776918</v>
      </c>
      <c r="LD744">
        <v>0.54</v>
      </c>
      <c r="LE744">
        <f t="shared" si="361"/>
        <v>0.54</v>
      </c>
      <c r="LP744">
        <v>776918</v>
      </c>
      <c r="LS744">
        <v>0.51</v>
      </c>
      <c r="LT744">
        <f t="shared" si="362"/>
        <v>0.51</v>
      </c>
      <c r="ME744">
        <v>776918</v>
      </c>
      <c r="MH744">
        <v>0.57999999999999996</v>
      </c>
      <c r="MI744">
        <f t="shared" si="363"/>
        <v>0.57999999999999996</v>
      </c>
      <c r="MT744">
        <v>776918</v>
      </c>
      <c r="MW744">
        <v>0.5</v>
      </c>
      <c r="MX744">
        <f t="shared" si="364"/>
        <v>0.5</v>
      </c>
      <c r="NI744">
        <v>776918</v>
      </c>
      <c r="NL744">
        <v>0.5</v>
      </c>
      <c r="NM744">
        <f t="shared" si="365"/>
        <v>0.5</v>
      </c>
      <c r="NX744">
        <v>776918</v>
      </c>
      <c r="OA744">
        <v>0.52</v>
      </c>
      <c r="OB744">
        <f t="shared" si="366"/>
        <v>0.52</v>
      </c>
      <c r="OM744">
        <v>776918</v>
      </c>
      <c r="OP744">
        <v>0.53</v>
      </c>
      <c r="OQ744">
        <f t="shared" si="367"/>
        <v>0.53</v>
      </c>
      <c r="PB744">
        <v>776918</v>
      </c>
      <c r="PE744">
        <v>0.53</v>
      </c>
      <c r="PF744">
        <f t="shared" si="368"/>
        <v>0.53</v>
      </c>
      <c r="PQ744">
        <v>776918</v>
      </c>
      <c r="PT744">
        <v>0.51</v>
      </c>
      <c r="PU744">
        <f t="shared" si="369"/>
        <v>0.51</v>
      </c>
      <c r="QF744">
        <v>776918</v>
      </c>
      <c r="QI744">
        <v>0.54</v>
      </c>
      <c r="QJ744">
        <f t="shared" si="370"/>
        <v>0.54</v>
      </c>
      <c r="QU744">
        <v>776918</v>
      </c>
      <c r="QX744">
        <v>0.52</v>
      </c>
      <c r="QY744">
        <f t="shared" si="371"/>
        <v>0.52</v>
      </c>
    </row>
    <row r="745" spans="12:467" x14ac:dyDescent="0.2">
      <c r="L745">
        <v>776516</v>
      </c>
      <c r="O745">
        <v>0.49</v>
      </c>
      <c r="P745">
        <f t="shared" si="341"/>
        <v>0.49</v>
      </c>
      <c r="AA745">
        <v>776516</v>
      </c>
      <c r="AD745">
        <v>0.47</v>
      </c>
      <c r="AE745">
        <f t="shared" si="342"/>
        <v>0.47</v>
      </c>
      <c r="AP745">
        <v>776516</v>
      </c>
      <c r="AS745">
        <v>0.55000000000000004</v>
      </c>
      <c r="AT745">
        <f t="shared" si="343"/>
        <v>0.55000000000000004</v>
      </c>
      <c r="BE745">
        <v>776516</v>
      </c>
      <c r="BH745">
        <v>0.48</v>
      </c>
      <c r="BI745">
        <f t="shared" si="344"/>
        <v>0.48</v>
      </c>
      <c r="BT745">
        <v>776516</v>
      </c>
      <c r="BW745">
        <v>0.48</v>
      </c>
      <c r="BX745">
        <f t="shared" si="345"/>
        <v>0.48</v>
      </c>
      <c r="CI745">
        <v>776516</v>
      </c>
      <c r="CL745">
        <v>0.49</v>
      </c>
      <c r="CM745">
        <f t="shared" si="346"/>
        <v>0.49</v>
      </c>
      <c r="CX745">
        <v>776516</v>
      </c>
      <c r="DA745">
        <v>0.49</v>
      </c>
      <c r="DB745">
        <f t="shared" si="347"/>
        <v>0.49</v>
      </c>
      <c r="DM745">
        <v>776516</v>
      </c>
      <c r="DP745">
        <v>0.48</v>
      </c>
      <c r="DQ745">
        <f t="shared" si="348"/>
        <v>0.48</v>
      </c>
      <c r="EB745">
        <v>776516</v>
      </c>
      <c r="EE745">
        <v>0.48</v>
      </c>
      <c r="EF745">
        <f t="shared" si="349"/>
        <v>0.48</v>
      </c>
      <c r="EQ745">
        <v>776516</v>
      </c>
      <c r="ET745">
        <v>0.48</v>
      </c>
      <c r="EU745">
        <f t="shared" si="350"/>
        <v>0.48</v>
      </c>
      <c r="FF745">
        <v>776516</v>
      </c>
      <c r="FI745">
        <v>0.51</v>
      </c>
      <c r="FJ745">
        <f t="shared" si="351"/>
        <v>0.51</v>
      </c>
      <c r="FU745">
        <v>776516</v>
      </c>
      <c r="FX745">
        <v>0.48</v>
      </c>
      <c r="FY745">
        <f t="shared" si="352"/>
        <v>0.48</v>
      </c>
      <c r="GJ745">
        <v>776516</v>
      </c>
      <c r="GM745">
        <v>0.48</v>
      </c>
      <c r="GN745">
        <f t="shared" si="353"/>
        <v>0.48</v>
      </c>
      <c r="GY745">
        <v>776516</v>
      </c>
      <c r="HB745">
        <v>0.46</v>
      </c>
      <c r="HC745">
        <f t="shared" si="354"/>
        <v>0.46</v>
      </c>
      <c r="HN745">
        <v>776516</v>
      </c>
      <c r="HQ745">
        <v>0.49</v>
      </c>
      <c r="HR745">
        <f t="shared" si="355"/>
        <v>0.49</v>
      </c>
      <c r="ID745">
        <v>776919</v>
      </c>
      <c r="IG745">
        <v>0.45</v>
      </c>
      <c r="IH745">
        <f t="shared" si="356"/>
        <v>0.45</v>
      </c>
      <c r="IS745">
        <v>776919</v>
      </c>
      <c r="IV745">
        <v>0.4</v>
      </c>
      <c r="IW745">
        <f t="shared" si="357"/>
        <v>0.4</v>
      </c>
      <c r="JH745">
        <v>776919</v>
      </c>
      <c r="JK745">
        <v>0.46</v>
      </c>
      <c r="JL745">
        <f t="shared" si="358"/>
        <v>0.46</v>
      </c>
      <c r="JW745">
        <v>776919</v>
      </c>
      <c r="JZ745">
        <v>0.46</v>
      </c>
      <c r="KA745">
        <f t="shared" si="359"/>
        <v>0.46</v>
      </c>
      <c r="KL745">
        <v>776919</v>
      </c>
      <c r="KO745">
        <v>0.42</v>
      </c>
      <c r="KP745">
        <f t="shared" si="360"/>
        <v>0.42</v>
      </c>
      <c r="LA745">
        <v>776919</v>
      </c>
      <c r="LD745">
        <v>0.37</v>
      </c>
      <c r="LE745">
        <f t="shared" si="361"/>
        <v>0.37</v>
      </c>
      <c r="LP745">
        <v>776919</v>
      </c>
      <c r="LS745">
        <v>0.43</v>
      </c>
      <c r="LT745">
        <f t="shared" si="362"/>
        <v>0.43</v>
      </c>
      <c r="ME745">
        <v>776919</v>
      </c>
      <c r="MH745">
        <v>0.41</v>
      </c>
      <c r="MI745">
        <f t="shared" si="363"/>
        <v>0.41</v>
      </c>
      <c r="MT745">
        <v>776919</v>
      </c>
      <c r="MW745">
        <v>0.56999999999999995</v>
      </c>
      <c r="MX745">
        <f t="shared" si="364"/>
        <v>0.56999999999999995</v>
      </c>
      <c r="NI745">
        <v>776919</v>
      </c>
      <c r="NL745">
        <v>0.4</v>
      </c>
      <c r="NM745">
        <f t="shared" si="365"/>
        <v>0.4</v>
      </c>
      <c r="NX745">
        <v>776919</v>
      </c>
      <c r="OA745">
        <v>0.42</v>
      </c>
      <c r="OB745">
        <f t="shared" si="366"/>
        <v>0.42</v>
      </c>
      <c r="OM745">
        <v>776919</v>
      </c>
      <c r="OP745">
        <v>0.45</v>
      </c>
      <c r="OQ745">
        <f t="shared" si="367"/>
        <v>0.45</v>
      </c>
      <c r="PB745">
        <v>776919</v>
      </c>
      <c r="PE745">
        <v>0.44</v>
      </c>
      <c r="PF745">
        <f t="shared" si="368"/>
        <v>0.44</v>
      </c>
      <c r="PQ745">
        <v>776919</v>
      </c>
      <c r="PT745">
        <v>0.42</v>
      </c>
      <c r="PU745">
        <f t="shared" si="369"/>
        <v>0.42</v>
      </c>
      <c r="QF745">
        <v>776919</v>
      </c>
      <c r="QI745">
        <v>0.41</v>
      </c>
      <c r="QJ745">
        <f t="shared" si="370"/>
        <v>0.41</v>
      </c>
      <c r="QU745">
        <v>776919</v>
      </c>
      <c r="QX745">
        <v>0.41</v>
      </c>
      <c r="QY745">
        <f t="shared" si="371"/>
        <v>0.41</v>
      </c>
    </row>
    <row r="746" spans="12:467" x14ac:dyDescent="0.2">
      <c r="L746">
        <v>776524</v>
      </c>
      <c r="O746">
        <v>0.45</v>
      </c>
      <c r="P746">
        <f t="shared" si="341"/>
        <v>0.45</v>
      </c>
      <c r="AA746">
        <v>776524</v>
      </c>
      <c r="AD746">
        <v>0.48</v>
      </c>
      <c r="AE746">
        <f t="shared" si="342"/>
        <v>0.48</v>
      </c>
      <c r="AP746">
        <v>776524</v>
      </c>
      <c r="AS746">
        <v>0.34</v>
      </c>
      <c r="AT746">
        <f t="shared" si="343"/>
        <v>0.34</v>
      </c>
      <c r="BE746">
        <v>776524</v>
      </c>
      <c r="BH746">
        <v>0.4</v>
      </c>
      <c r="BI746">
        <f t="shared" si="344"/>
        <v>0.4</v>
      </c>
      <c r="BT746">
        <v>776524</v>
      </c>
      <c r="BW746">
        <v>0.24</v>
      </c>
      <c r="BX746">
        <f t="shared" si="345"/>
        <v>0.24</v>
      </c>
      <c r="CI746">
        <v>776524</v>
      </c>
      <c r="CL746">
        <v>0.45</v>
      </c>
      <c r="CM746">
        <f t="shared" si="346"/>
        <v>0.45</v>
      </c>
      <c r="CX746">
        <v>776524</v>
      </c>
      <c r="DA746">
        <v>0.43</v>
      </c>
      <c r="DB746">
        <f t="shared" si="347"/>
        <v>0.43</v>
      </c>
      <c r="DM746">
        <v>776524</v>
      </c>
      <c r="DP746">
        <v>0.45</v>
      </c>
      <c r="DQ746">
        <f t="shared" si="348"/>
        <v>0.45</v>
      </c>
      <c r="EB746">
        <v>776524</v>
      </c>
      <c r="EE746">
        <v>0.45</v>
      </c>
      <c r="EF746">
        <f t="shared" si="349"/>
        <v>0.45</v>
      </c>
      <c r="EQ746">
        <v>776524</v>
      </c>
      <c r="ET746">
        <v>0.45</v>
      </c>
      <c r="EU746">
        <f t="shared" si="350"/>
        <v>0.45</v>
      </c>
      <c r="FF746">
        <v>776524</v>
      </c>
      <c r="FI746">
        <v>0.45</v>
      </c>
      <c r="FJ746">
        <f t="shared" si="351"/>
        <v>0.45</v>
      </c>
      <c r="FU746">
        <v>776524</v>
      </c>
      <c r="FX746">
        <v>0.44</v>
      </c>
      <c r="FY746">
        <f t="shared" si="352"/>
        <v>0.44</v>
      </c>
      <c r="GJ746">
        <v>776524</v>
      </c>
      <c r="GM746">
        <v>0.44</v>
      </c>
      <c r="GN746">
        <f t="shared" si="353"/>
        <v>0.44</v>
      </c>
      <c r="GY746">
        <v>776524</v>
      </c>
      <c r="HB746">
        <v>0.48</v>
      </c>
      <c r="HC746">
        <f t="shared" si="354"/>
        <v>0.48</v>
      </c>
      <c r="HN746">
        <v>776524</v>
      </c>
      <c r="HQ746">
        <v>0.44</v>
      </c>
      <c r="HR746">
        <f t="shared" si="355"/>
        <v>0.44</v>
      </c>
      <c r="ID746">
        <v>776920</v>
      </c>
      <c r="IG746">
        <v>0.55000000000000004</v>
      </c>
      <c r="IH746">
        <f t="shared" si="356"/>
        <v>0.55000000000000004</v>
      </c>
      <c r="IS746">
        <v>776920</v>
      </c>
      <c r="IV746">
        <v>0.56000000000000005</v>
      </c>
      <c r="IW746">
        <f t="shared" si="357"/>
        <v>0.56000000000000005</v>
      </c>
      <c r="JH746">
        <v>776920</v>
      </c>
      <c r="JK746">
        <v>0.57999999999999996</v>
      </c>
      <c r="JL746">
        <f t="shared" si="358"/>
        <v>0.57999999999999996</v>
      </c>
      <c r="JW746">
        <v>776920</v>
      </c>
      <c r="JZ746">
        <v>0.56999999999999995</v>
      </c>
      <c r="KA746">
        <f t="shared" si="359"/>
        <v>0.56999999999999995</v>
      </c>
      <c r="KL746">
        <v>776920</v>
      </c>
      <c r="KO746">
        <v>0.6</v>
      </c>
      <c r="KP746">
        <f t="shared" si="360"/>
        <v>0.6</v>
      </c>
      <c r="LA746">
        <v>776920</v>
      </c>
      <c r="LD746">
        <v>0.57999999999999996</v>
      </c>
      <c r="LE746">
        <f t="shared" si="361"/>
        <v>0.57999999999999996</v>
      </c>
      <c r="LP746">
        <v>776920</v>
      </c>
      <c r="LS746">
        <v>0.55000000000000004</v>
      </c>
      <c r="LT746">
        <f t="shared" si="362"/>
        <v>0.55000000000000004</v>
      </c>
      <c r="ME746">
        <v>776920</v>
      </c>
      <c r="MH746">
        <v>0.6</v>
      </c>
      <c r="MI746">
        <f t="shared" si="363"/>
        <v>0.6</v>
      </c>
      <c r="MT746">
        <v>776920</v>
      </c>
      <c r="MW746">
        <v>0.61</v>
      </c>
      <c r="MX746">
        <f t="shared" si="364"/>
        <v>0.61</v>
      </c>
      <c r="NI746">
        <v>776920</v>
      </c>
      <c r="NL746">
        <v>0.54</v>
      </c>
      <c r="NM746">
        <f t="shared" si="365"/>
        <v>0.54</v>
      </c>
      <c r="NX746">
        <v>776920</v>
      </c>
      <c r="OA746">
        <v>0.54</v>
      </c>
      <c r="OB746">
        <f t="shared" si="366"/>
        <v>0.54</v>
      </c>
      <c r="OM746">
        <v>776920</v>
      </c>
      <c r="OP746">
        <v>0.57999999999999996</v>
      </c>
      <c r="OQ746">
        <f t="shared" si="367"/>
        <v>0.57999999999999996</v>
      </c>
      <c r="PB746">
        <v>776920</v>
      </c>
      <c r="PE746">
        <v>0.59</v>
      </c>
      <c r="PF746">
        <f t="shared" si="368"/>
        <v>0.59</v>
      </c>
      <c r="PQ746">
        <v>776920</v>
      </c>
      <c r="PT746">
        <v>0.59</v>
      </c>
      <c r="PU746">
        <f t="shared" si="369"/>
        <v>0.59</v>
      </c>
      <c r="QF746">
        <v>776920</v>
      </c>
      <c r="QI746">
        <v>0.56999999999999995</v>
      </c>
      <c r="QJ746">
        <f t="shared" si="370"/>
        <v>0.56999999999999995</v>
      </c>
      <c r="QU746">
        <v>776920</v>
      </c>
      <c r="QX746">
        <v>0.57999999999999996</v>
      </c>
      <c r="QY746">
        <f t="shared" si="371"/>
        <v>0.57999999999999996</v>
      </c>
    </row>
    <row r="747" spans="12:467" x14ac:dyDescent="0.2">
      <c r="L747">
        <v>776525</v>
      </c>
      <c r="O747">
        <v>0.36</v>
      </c>
      <c r="P747">
        <f t="shared" si="341"/>
        <v>0.36</v>
      </c>
      <c r="AA747">
        <v>776525</v>
      </c>
      <c r="AD747">
        <v>0.45</v>
      </c>
      <c r="AE747">
        <f t="shared" si="342"/>
        <v>0.45</v>
      </c>
      <c r="AP747">
        <v>776525</v>
      </c>
      <c r="AS747">
        <v>0.34</v>
      </c>
      <c r="AT747">
        <f t="shared" si="343"/>
        <v>0.34</v>
      </c>
      <c r="BE747">
        <v>776525</v>
      </c>
      <c r="BH747">
        <v>0.36</v>
      </c>
      <c r="BI747">
        <f t="shared" si="344"/>
        <v>0.36</v>
      </c>
      <c r="BT747">
        <v>776525</v>
      </c>
      <c r="BW747">
        <v>0.34</v>
      </c>
      <c r="BX747">
        <f t="shared" si="345"/>
        <v>0.34</v>
      </c>
      <c r="CI747">
        <v>776525</v>
      </c>
      <c r="CL747">
        <v>0.38</v>
      </c>
      <c r="CM747">
        <f t="shared" si="346"/>
        <v>0.38</v>
      </c>
      <c r="CX747">
        <v>776525</v>
      </c>
      <c r="DA747">
        <v>0.4</v>
      </c>
      <c r="DB747">
        <f t="shared" si="347"/>
        <v>0.4</v>
      </c>
      <c r="DM747">
        <v>776525</v>
      </c>
      <c r="DP747">
        <v>0.37</v>
      </c>
      <c r="DQ747">
        <f t="shared" si="348"/>
        <v>0.37</v>
      </c>
      <c r="EB747">
        <v>776525</v>
      </c>
      <c r="EE747">
        <v>0.4</v>
      </c>
      <c r="EF747">
        <f t="shared" si="349"/>
        <v>0.4</v>
      </c>
      <c r="EQ747">
        <v>776525</v>
      </c>
      <c r="ET747">
        <v>0.4</v>
      </c>
      <c r="EU747">
        <f t="shared" si="350"/>
        <v>0.4</v>
      </c>
      <c r="FF747">
        <v>776525</v>
      </c>
      <c r="FI747">
        <v>0.4</v>
      </c>
      <c r="FJ747">
        <f t="shared" si="351"/>
        <v>0.4</v>
      </c>
      <c r="FU747">
        <v>776525</v>
      </c>
      <c r="FX747">
        <v>0.4</v>
      </c>
      <c r="FY747">
        <f t="shared" si="352"/>
        <v>0.4</v>
      </c>
      <c r="GJ747">
        <v>776525</v>
      </c>
      <c r="GM747">
        <v>0.38</v>
      </c>
      <c r="GN747">
        <f t="shared" si="353"/>
        <v>0.38</v>
      </c>
      <c r="GY747">
        <v>776525</v>
      </c>
      <c r="HB747">
        <v>0.42</v>
      </c>
      <c r="HC747">
        <f t="shared" si="354"/>
        <v>0.42</v>
      </c>
      <c r="HN747">
        <v>776525</v>
      </c>
      <c r="HQ747">
        <v>0.37</v>
      </c>
      <c r="HR747">
        <f t="shared" si="355"/>
        <v>0.37</v>
      </c>
      <c r="ID747">
        <v>776921</v>
      </c>
      <c r="IG747">
        <v>0.56000000000000005</v>
      </c>
      <c r="IH747">
        <f t="shared" si="356"/>
        <v>0.56000000000000005</v>
      </c>
      <c r="IS747">
        <v>776921</v>
      </c>
      <c r="IV747">
        <v>0.53</v>
      </c>
      <c r="IW747">
        <f t="shared" si="357"/>
        <v>0.53</v>
      </c>
      <c r="JH747">
        <v>776921</v>
      </c>
      <c r="JK747">
        <v>0.56999999999999995</v>
      </c>
      <c r="JL747">
        <f t="shared" si="358"/>
        <v>0.56999999999999995</v>
      </c>
      <c r="JW747">
        <v>776921</v>
      </c>
      <c r="JZ747">
        <v>0.53</v>
      </c>
      <c r="KA747">
        <f t="shared" si="359"/>
        <v>0.53</v>
      </c>
      <c r="KL747">
        <v>776921</v>
      </c>
      <c r="KO747">
        <v>0.56999999999999995</v>
      </c>
      <c r="KP747">
        <f t="shared" si="360"/>
        <v>0.56999999999999995</v>
      </c>
      <c r="LA747">
        <v>776921</v>
      </c>
      <c r="LD747">
        <v>0.55000000000000004</v>
      </c>
      <c r="LE747">
        <f t="shared" si="361"/>
        <v>0.55000000000000004</v>
      </c>
      <c r="LP747">
        <v>776921</v>
      </c>
      <c r="LS747">
        <v>0.52</v>
      </c>
      <c r="LT747">
        <f t="shared" si="362"/>
        <v>0.52</v>
      </c>
      <c r="ME747">
        <v>776921</v>
      </c>
      <c r="MH747">
        <v>0.49</v>
      </c>
      <c r="MI747">
        <f t="shared" si="363"/>
        <v>0.49</v>
      </c>
      <c r="MT747">
        <v>776921</v>
      </c>
      <c r="MW747">
        <v>0.62</v>
      </c>
      <c r="MX747">
        <f t="shared" si="364"/>
        <v>0.62</v>
      </c>
      <c r="NI747">
        <v>776921</v>
      </c>
      <c r="NL747">
        <v>0.54</v>
      </c>
      <c r="NM747">
        <f t="shared" si="365"/>
        <v>0.54</v>
      </c>
      <c r="NX747">
        <v>776921</v>
      </c>
      <c r="OA747">
        <v>0.52</v>
      </c>
      <c r="OB747">
        <f t="shared" si="366"/>
        <v>0.52</v>
      </c>
      <c r="OM747">
        <v>776921</v>
      </c>
      <c r="OP747">
        <v>0.56000000000000005</v>
      </c>
      <c r="OQ747">
        <f t="shared" si="367"/>
        <v>0.56000000000000005</v>
      </c>
      <c r="PB747">
        <v>776921</v>
      </c>
      <c r="PE747">
        <v>0.55000000000000004</v>
      </c>
      <c r="PF747">
        <f t="shared" si="368"/>
        <v>0.55000000000000004</v>
      </c>
      <c r="PQ747">
        <v>776921</v>
      </c>
      <c r="PT747">
        <v>0.56000000000000005</v>
      </c>
      <c r="PU747">
        <f t="shared" si="369"/>
        <v>0.56000000000000005</v>
      </c>
      <c r="QF747">
        <v>776921</v>
      </c>
      <c r="QI747">
        <v>0.55000000000000004</v>
      </c>
      <c r="QJ747">
        <f t="shared" si="370"/>
        <v>0.55000000000000004</v>
      </c>
      <c r="QU747">
        <v>776921</v>
      </c>
      <c r="QX747">
        <v>0.54</v>
      </c>
      <c r="QY747">
        <f t="shared" si="371"/>
        <v>0.54</v>
      </c>
    </row>
    <row r="748" spans="12:467" x14ac:dyDescent="0.2">
      <c r="L748">
        <v>776527</v>
      </c>
      <c r="O748">
        <v>0.56000000000000005</v>
      </c>
      <c r="P748">
        <f t="shared" si="341"/>
        <v>0.56000000000000005</v>
      </c>
      <c r="AA748">
        <v>776527</v>
      </c>
      <c r="AD748">
        <v>0.48</v>
      </c>
      <c r="AE748">
        <f t="shared" si="342"/>
        <v>0.48</v>
      </c>
      <c r="AP748">
        <v>776527</v>
      </c>
      <c r="AS748">
        <v>0.61</v>
      </c>
      <c r="AT748">
        <f t="shared" si="343"/>
        <v>0.61</v>
      </c>
      <c r="BE748">
        <v>776527</v>
      </c>
      <c r="BH748">
        <v>0.53</v>
      </c>
      <c r="BI748">
        <f t="shared" si="344"/>
        <v>0.53</v>
      </c>
      <c r="BT748">
        <v>776527</v>
      </c>
      <c r="BW748">
        <v>0.49</v>
      </c>
      <c r="BX748">
        <f t="shared" si="345"/>
        <v>0.49</v>
      </c>
      <c r="CI748">
        <v>776527</v>
      </c>
      <c r="CL748">
        <v>0.52</v>
      </c>
      <c r="CM748">
        <f t="shared" si="346"/>
        <v>0.52</v>
      </c>
      <c r="CX748">
        <v>776527</v>
      </c>
      <c r="DA748">
        <v>0.52</v>
      </c>
      <c r="DB748">
        <f t="shared" si="347"/>
        <v>0.52</v>
      </c>
      <c r="DM748">
        <v>776527</v>
      </c>
      <c r="DP748">
        <v>0.55000000000000004</v>
      </c>
      <c r="DQ748">
        <f t="shared" si="348"/>
        <v>0.55000000000000004</v>
      </c>
      <c r="EB748">
        <v>776527</v>
      </c>
      <c r="EE748">
        <v>0.5</v>
      </c>
      <c r="EF748">
        <f t="shared" si="349"/>
        <v>0.5</v>
      </c>
      <c r="EQ748">
        <v>776527</v>
      </c>
      <c r="ET748">
        <v>0.5</v>
      </c>
      <c r="EU748">
        <f t="shared" si="350"/>
        <v>0.5</v>
      </c>
      <c r="FF748">
        <v>776527</v>
      </c>
      <c r="FI748">
        <v>0.52</v>
      </c>
      <c r="FJ748">
        <f t="shared" si="351"/>
        <v>0.52</v>
      </c>
      <c r="FU748">
        <v>776527</v>
      </c>
      <c r="FX748">
        <v>0.55000000000000004</v>
      </c>
      <c r="FY748">
        <f t="shared" si="352"/>
        <v>0.55000000000000004</v>
      </c>
      <c r="GJ748">
        <v>776527</v>
      </c>
      <c r="GM748">
        <v>0.52</v>
      </c>
      <c r="GN748">
        <f t="shared" si="353"/>
        <v>0.52</v>
      </c>
      <c r="GY748">
        <v>776527</v>
      </c>
      <c r="HB748">
        <v>0.57999999999999996</v>
      </c>
      <c r="HC748">
        <f t="shared" si="354"/>
        <v>0.57999999999999996</v>
      </c>
      <c r="HN748">
        <v>776527</v>
      </c>
      <c r="HQ748">
        <v>0.53</v>
      </c>
      <c r="HR748">
        <f t="shared" si="355"/>
        <v>0.53</v>
      </c>
      <c r="ID748">
        <v>776922</v>
      </c>
      <c r="IG748">
        <v>0.47</v>
      </c>
      <c r="IH748">
        <f t="shared" si="356"/>
        <v>0.47</v>
      </c>
      <c r="IS748">
        <v>776922</v>
      </c>
      <c r="IV748">
        <v>0.44</v>
      </c>
      <c r="IW748">
        <f t="shared" si="357"/>
        <v>0.44</v>
      </c>
      <c r="JH748">
        <v>776922</v>
      </c>
      <c r="JK748">
        <v>0.52</v>
      </c>
      <c r="JL748">
        <f t="shared" si="358"/>
        <v>0.52</v>
      </c>
      <c r="JW748">
        <v>776922</v>
      </c>
      <c r="JZ748">
        <v>0.48</v>
      </c>
      <c r="KA748">
        <f t="shared" si="359"/>
        <v>0.48</v>
      </c>
      <c r="KL748">
        <v>776922</v>
      </c>
      <c r="KO748">
        <v>0.51</v>
      </c>
      <c r="KP748">
        <f t="shared" si="360"/>
        <v>0.51</v>
      </c>
      <c r="LA748">
        <v>776922</v>
      </c>
      <c r="LD748">
        <v>0.48</v>
      </c>
      <c r="LE748">
        <f t="shared" si="361"/>
        <v>0.48</v>
      </c>
      <c r="LP748">
        <v>776922</v>
      </c>
      <c r="LS748">
        <v>0.45</v>
      </c>
      <c r="LT748">
        <f t="shared" si="362"/>
        <v>0.45</v>
      </c>
      <c r="ME748">
        <v>776922</v>
      </c>
      <c r="MH748">
        <v>0.51</v>
      </c>
      <c r="MI748">
        <f t="shared" si="363"/>
        <v>0.51</v>
      </c>
      <c r="MT748">
        <v>776922</v>
      </c>
      <c r="MW748">
        <v>0.56000000000000005</v>
      </c>
      <c r="MX748">
        <f t="shared" si="364"/>
        <v>0.56000000000000005</v>
      </c>
      <c r="NI748">
        <v>776922</v>
      </c>
      <c r="NL748">
        <v>0.46</v>
      </c>
      <c r="NM748">
        <f t="shared" si="365"/>
        <v>0.46</v>
      </c>
      <c r="NX748">
        <v>776922</v>
      </c>
      <c r="OA748">
        <v>0.44</v>
      </c>
      <c r="OB748">
        <f t="shared" si="366"/>
        <v>0.44</v>
      </c>
      <c r="OM748">
        <v>776922</v>
      </c>
      <c r="OP748">
        <v>0.45</v>
      </c>
      <c r="OQ748">
        <f t="shared" si="367"/>
        <v>0.45</v>
      </c>
      <c r="PB748">
        <v>776922</v>
      </c>
      <c r="PE748">
        <v>0.47</v>
      </c>
      <c r="PF748">
        <f t="shared" si="368"/>
        <v>0.47</v>
      </c>
      <c r="PQ748">
        <v>776922</v>
      </c>
      <c r="PT748">
        <v>0.48</v>
      </c>
      <c r="PU748">
        <f t="shared" si="369"/>
        <v>0.48</v>
      </c>
      <c r="QF748">
        <v>776922</v>
      </c>
      <c r="QI748">
        <v>0.47</v>
      </c>
      <c r="QJ748">
        <f t="shared" si="370"/>
        <v>0.47</v>
      </c>
      <c r="QU748">
        <v>776922</v>
      </c>
      <c r="QX748">
        <v>0.46</v>
      </c>
      <c r="QY748">
        <f t="shared" si="371"/>
        <v>0.46</v>
      </c>
    </row>
    <row r="749" spans="12:467" x14ac:dyDescent="0.2">
      <c r="L749">
        <v>776528</v>
      </c>
      <c r="O749">
        <v>0.47</v>
      </c>
      <c r="P749">
        <f t="shared" si="341"/>
        <v>0.47</v>
      </c>
      <c r="AA749">
        <v>776528</v>
      </c>
      <c r="AD749">
        <v>0.39</v>
      </c>
      <c r="AE749">
        <f t="shared" si="342"/>
        <v>0.39</v>
      </c>
      <c r="AP749">
        <v>776528</v>
      </c>
      <c r="AS749">
        <v>0.41</v>
      </c>
      <c r="AT749">
        <f t="shared" si="343"/>
        <v>0.41</v>
      </c>
      <c r="BE749">
        <v>776528</v>
      </c>
      <c r="BH749">
        <v>0.47</v>
      </c>
      <c r="BI749">
        <f t="shared" si="344"/>
        <v>0.47</v>
      </c>
      <c r="BT749">
        <v>776528</v>
      </c>
      <c r="BW749">
        <v>0.45</v>
      </c>
      <c r="BX749">
        <f t="shared" si="345"/>
        <v>0.45</v>
      </c>
      <c r="CI749">
        <v>776528</v>
      </c>
      <c r="CL749">
        <v>0.46</v>
      </c>
      <c r="CM749">
        <f t="shared" si="346"/>
        <v>0.46</v>
      </c>
      <c r="CX749">
        <v>776528</v>
      </c>
      <c r="DA749">
        <v>0.44</v>
      </c>
      <c r="DB749">
        <f t="shared" si="347"/>
        <v>0.44</v>
      </c>
      <c r="DM749">
        <v>776528</v>
      </c>
      <c r="DP749">
        <v>0.44</v>
      </c>
      <c r="DQ749">
        <f t="shared" si="348"/>
        <v>0.44</v>
      </c>
      <c r="EB749">
        <v>776528</v>
      </c>
      <c r="EE749">
        <v>0.48</v>
      </c>
      <c r="EF749">
        <f t="shared" si="349"/>
        <v>0.48</v>
      </c>
      <c r="EQ749">
        <v>776528</v>
      </c>
      <c r="ET749">
        <v>0.48</v>
      </c>
      <c r="EU749">
        <f t="shared" si="350"/>
        <v>0.48</v>
      </c>
      <c r="FF749">
        <v>776528</v>
      </c>
      <c r="FI749">
        <v>0.46</v>
      </c>
      <c r="FJ749">
        <f t="shared" si="351"/>
        <v>0.46</v>
      </c>
      <c r="FU749">
        <v>776528</v>
      </c>
      <c r="FX749">
        <v>0.43</v>
      </c>
      <c r="FY749">
        <f t="shared" si="352"/>
        <v>0.43</v>
      </c>
      <c r="GJ749">
        <v>776528</v>
      </c>
      <c r="GM749">
        <v>0.45</v>
      </c>
      <c r="GN749">
        <f t="shared" si="353"/>
        <v>0.45</v>
      </c>
      <c r="GY749">
        <v>776528</v>
      </c>
      <c r="HB749">
        <v>0.44</v>
      </c>
      <c r="HC749">
        <f t="shared" si="354"/>
        <v>0.44</v>
      </c>
      <c r="HN749">
        <v>776528</v>
      </c>
      <c r="HQ749">
        <v>0.44</v>
      </c>
      <c r="HR749">
        <f t="shared" si="355"/>
        <v>0.44</v>
      </c>
      <c r="ID749">
        <v>776924</v>
      </c>
      <c r="IG749">
        <v>0.49</v>
      </c>
      <c r="IH749">
        <f t="shared" si="356"/>
        <v>0.49</v>
      </c>
      <c r="IS749">
        <v>776924</v>
      </c>
      <c r="IV749">
        <v>0.53</v>
      </c>
      <c r="IW749">
        <f t="shared" si="357"/>
        <v>0.53</v>
      </c>
      <c r="JH749">
        <v>776924</v>
      </c>
      <c r="JK749">
        <v>0.54</v>
      </c>
      <c r="JL749">
        <f t="shared" si="358"/>
        <v>0.54</v>
      </c>
      <c r="JW749">
        <v>776924</v>
      </c>
      <c r="JZ749">
        <v>0.48</v>
      </c>
      <c r="KA749">
        <f t="shared" si="359"/>
        <v>0.48</v>
      </c>
      <c r="KL749">
        <v>776924</v>
      </c>
      <c r="KO749">
        <v>0.53</v>
      </c>
      <c r="KP749">
        <f t="shared" si="360"/>
        <v>0.53</v>
      </c>
      <c r="LA749">
        <v>776924</v>
      </c>
      <c r="LD749">
        <v>0.55000000000000004</v>
      </c>
      <c r="LE749">
        <f t="shared" si="361"/>
        <v>0.55000000000000004</v>
      </c>
      <c r="LP749">
        <v>776924</v>
      </c>
      <c r="LS749">
        <v>0.53</v>
      </c>
      <c r="LT749">
        <f t="shared" si="362"/>
        <v>0.53</v>
      </c>
      <c r="ME749">
        <v>776924</v>
      </c>
      <c r="MH749">
        <v>0.54</v>
      </c>
      <c r="MI749">
        <f t="shared" si="363"/>
        <v>0.54</v>
      </c>
      <c r="MT749">
        <v>776924</v>
      </c>
      <c r="MW749">
        <v>0.55000000000000004</v>
      </c>
      <c r="MX749">
        <f t="shared" si="364"/>
        <v>0.55000000000000004</v>
      </c>
      <c r="NI749">
        <v>776924</v>
      </c>
      <c r="NL749">
        <v>0.52</v>
      </c>
      <c r="NM749">
        <f t="shared" si="365"/>
        <v>0.52</v>
      </c>
      <c r="NX749">
        <v>776924</v>
      </c>
      <c r="OA749">
        <v>0.53</v>
      </c>
      <c r="OB749">
        <f t="shared" si="366"/>
        <v>0.53</v>
      </c>
      <c r="OM749">
        <v>776924</v>
      </c>
      <c r="OP749">
        <v>0.52</v>
      </c>
      <c r="OQ749">
        <f t="shared" si="367"/>
        <v>0.52</v>
      </c>
      <c r="PB749">
        <v>776924</v>
      </c>
      <c r="PE749">
        <v>0.53</v>
      </c>
      <c r="PF749">
        <f t="shared" si="368"/>
        <v>0.53</v>
      </c>
      <c r="PQ749">
        <v>776924</v>
      </c>
      <c r="PT749">
        <v>0.52</v>
      </c>
      <c r="PU749">
        <f t="shared" si="369"/>
        <v>0.52</v>
      </c>
      <c r="QF749">
        <v>776924</v>
      </c>
      <c r="QI749">
        <v>0.53</v>
      </c>
      <c r="QJ749">
        <f t="shared" si="370"/>
        <v>0.53</v>
      </c>
      <c r="QU749">
        <v>776924</v>
      </c>
      <c r="QX749">
        <v>0.54</v>
      </c>
      <c r="QY749">
        <f t="shared" si="371"/>
        <v>0.54</v>
      </c>
    </row>
    <row r="750" spans="12:467" x14ac:dyDescent="0.2">
      <c r="L750">
        <v>776530</v>
      </c>
      <c r="O750">
        <v>0.38</v>
      </c>
      <c r="P750">
        <f t="shared" si="341"/>
        <v>0.38</v>
      </c>
      <c r="AA750">
        <v>776530</v>
      </c>
      <c r="AD750">
        <v>0.41</v>
      </c>
      <c r="AE750">
        <f t="shared" si="342"/>
        <v>0.41</v>
      </c>
      <c r="AP750">
        <v>776530</v>
      </c>
      <c r="AS750">
        <v>0.54</v>
      </c>
      <c r="AT750">
        <f t="shared" si="343"/>
        <v>0.54</v>
      </c>
      <c r="BE750">
        <v>776530</v>
      </c>
      <c r="BH750">
        <v>0.45</v>
      </c>
      <c r="BI750">
        <f t="shared" si="344"/>
        <v>0.45</v>
      </c>
      <c r="BT750">
        <v>776530</v>
      </c>
      <c r="BW750">
        <v>0.45</v>
      </c>
      <c r="BX750">
        <f t="shared" si="345"/>
        <v>0.45</v>
      </c>
      <c r="CI750">
        <v>776530</v>
      </c>
      <c r="CL750">
        <v>0.42</v>
      </c>
      <c r="CM750">
        <f t="shared" si="346"/>
        <v>0.42</v>
      </c>
      <c r="CX750">
        <v>776530</v>
      </c>
      <c r="DA750">
        <v>0.41</v>
      </c>
      <c r="DB750">
        <f t="shared" si="347"/>
        <v>0.41</v>
      </c>
      <c r="DM750">
        <v>776530</v>
      </c>
      <c r="DP750">
        <v>0.39</v>
      </c>
      <c r="DQ750">
        <f t="shared" si="348"/>
        <v>0.39</v>
      </c>
      <c r="EB750">
        <v>776530</v>
      </c>
      <c r="EE750">
        <v>0.41</v>
      </c>
      <c r="EF750">
        <f t="shared" si="349"/>
        <v>0.41</v>
      </c>
      <c r="EQ750">
        <v>776530</v>
      </c>
      <c r="ET750">
        <v>0.41</v>
      </c>
      <c r="EU750">
        <f t="shared" si="350"/>
        <v>0.41</v>
      </c>
      <c r="FF750">
        <v>776530</v>
      </c>
      <c r="FI750">
        <v>0.45</v>
      </c>
      <c r="FJ750">
        <f t="shared" si="351"/>
        <v>0.45</v>
      </c>
      <c r="FU750">
        <v>776530</v>
      </c>
      <c r="FX750">
        <v>0.41</v>
      </c>
      <c r="FY750">
        <f t="shared" si="352"/>
        <v>0.41</v>
      </c>
      <c r="GJ750">
        <v>776530</v>
      </c>
      <c r="GM750">
        <v>0.41</v>
      </c>
      <c r="GN750">
        <f t="shared" si="353"/>
        <v>0.41</v>
      </c>
      <c r="GY750">
        <v>776530</v>
      </c>
      <c r="HB750">
        <v>0.41</v>
      </c>
      <c r="HC750">
        <f t="shared" si="354"/>
        <v>0.41</v>
      </c>
      <c r="HN750">
        <v>776530</v>
      </c>
      <c r="HQ750">
        <v>0.44</v>
      </c>
      <c r="HR750">
        <f t="shared" si="355"/>
        <v>0.44</v>
      </c>
      <c r="ID750">
        <v>776925</v>
      </c>
      <c r="IG750">
        <v>0.45</v>
      </c>
      <c r="IH750">
        <f t="shared" si="356"/>
        <v>0.45</v>
      </c>
      <c r="IS750">
        <v>776925</v>
      </c>
      <c r="IV750">
        <v>0.4</v>
      </c>
      <c r="IW750">
        <f t="shared" si="357"/>
        <v>0.4</v>
      </c>
      <c r="JH750">
        <v>776925</v>
      </c>
      <c r="JK750">
        <v>0.4</v>
      </c>
      <c r="JL750">
        <f t="shared" si="358"/>
        <v>0.4</v>
      </c>
      <c r="JW750">
        <v>776925</v>
      </c>
      <c r="JZ750">
        <v>0.4</v>
      </c>
      <c r="KA750">
        <f t="shared" si="359"/>
        <v>0.4</v>
      </c>
      <c r="KL750">
        <v>776925</v>
      </c>
      <c r="KO750">
        <v>0.33</v>
      </c>
      <c r="KP750">
        <f t="shared" si="360"/>
        <v>0.33</v>
      </c>
      <c r="LA750">
        <v>776925</v>
      </c>
      <c r="LD750">
        <v>0.42</v>
      </c>
      <c r="LE750">
        <f t="shared" si="361"/>
        <v>0.42</v>
      </c>
      <c r="LP750">
        <v>776925</v>
      </c>
      <c r="LS750">
        <v>0.42</v>
      </c>
      <c r="LT750">
        <f t="shared" si="362"/>
        <v>0.42</v>
      </c>
      <c r="ME750">
        <v>776925</v>
      </c>
      <c r="MH750">
        <v>0.41</v>
      </c>
      <c r="MI750">
        <f t="shared" si="363"/>
        <v>0.41</v>
      </c>
      <c r="MT750">
        <v>776925</v>
      </c>
      <c r="MW750">
        <v>0.44</v>
      </c>
      <c r="MX750">
        <f t="shared" si="364"/>
        <v>0.44</v>
      </c>
      <c r="NI750">
        <v>776925</v>
      </c>
      <c r="NL750">
        <v>0.4</v>
      </c>
      <c r="NM750">
        <f t="shared" si="365"/>
        <v>0.4</v>
      </c>
      <c r="NX750">
        <v>776925</v>
      </c>
      <c r="OA750">
        <v>0.42</v>
      </c>
      <c r="OB750">
        <f t="shared" si="366"/>
        <v>0.42</v>
      </c>
      <c r="OM750">
        <v>776925</v>
      </c>
      <c r="OP750">
        <v>0.43</v>
      </c>
      <c r="OQ750">
        <f t="shared" si="367"/>
        <v>0.43</v>
      </c>
      <c r="PB750">
        <v>776925</v>
      </c>
      <c r="PE750">
        <v>0.44</v>
      </c>
      <c r="PF750">
        <f t="shared" si="368"/>
        <v>0.44</v>
      </c>
      <c r="PQ750">
        <v>776925</v>
      </c>
      <c r="PT750">
        <v>0.44</v>
      </c>
      <c r="PU750">
        <f t="shared" si="369"/>
        <v>0.44</v>
      </c>
      <c r="QF750">
        <v>776925</v>
      </c>
      <c r="QI750">
        <v>0.4</v>
      </c>
      <c r="QJ750">
        <f t="shared" si="370"/>
        <v>0.4</v>
      </c>
      <c r="QU750">
        <v>776925</v>
      </c>
      <c r="QX750">
        <v>0.43</v>
      </c>
      <c r="QY750">
        <f t="shared" si="371"/>
        <v>0.43</v>
      </c>
    </row>
    <row r="751" spans="12:467" x14ac:dyDescent="0.2">
      <c r="L751">
        <v>776532</v>
      </c>
      <c r="O751">
        <v>0.54</v>
      </c>
      <c r="P751">
        <f t="shared" si="341"/>
        <v>0.54</v>
      </c>
      <c r="AA751">
        <v>776532</v>
      </c>
      <c r="AD751">
        <v>0.48</v>
      </c>
      <c r="AE751">
        <f t="shared" si="342"/>
        <v>0.48</v>
      </c>
      <c r="AP751">
        <v>776532</v>
      </c>
      <c r="AS751">
        <v>0.42</v>
      </c>
      <c r="AT751">
        <f t="shared" si="343"/>
        <v>0.42</v>
      </c>
      <c r="BE751">
        <v>776532</v>
      </c>
      <c r="BH751">
        <v>0.43</v>
      </c>
      <c r="BI751">
        <f t="shared" si="344"/>
        <v>0.43</v>
      </c>
      <c r="BT751">
        <v>776532</v>
      </c>
      <c r="BW751">
        <v>0.24</v>
      </c>
      <c r="BX751">
        <f t="shared" si="345"/>
        <v>0.24</v>
      </c>
      <c r="CI751">
        <v>776532</v>
      </c>
      <c r="CL751">
        <v>0.55000000000000004</v>
      </c>
      <c r="CM751">
        <f t="shared" si="346"/>
        <v>0.55000000000000004</v>
      </c>
      <c r="CX751">
        <v>776532</v>
      </c>
      <c r="DA751">
        <v>0.54</v>
      </c>
      <c r="DB751">
        <f t="shared" si="347"/>
        <v>0.54</v>
      </c>
      <c r="DM751">
        <v>776532</v>
      </c>
      <c r="DP751">
        <v>0.54</v>
      </c>
      <c r="DQ751">
        <f t="shared" si="348"/>
        <v>0.54</v>
      </c>
      <c r="EB751">
        <v>776532</v>
      </c>
      <c r="EE751">
        <v>0.56000000000000005</v>
      </c>
      <c r="EF751">
        <f t="shared" si="349"/>
        <v>0.56000000000000005</v>
      </c>
      <c r="EQ751">
        <v>776532</v>
      </c>
      <c r="ET751">
        <v>0.56000000000000005</v>
      </c>
      <c r="EU751">
        <f t="shared" si="350"/>
        <v>0.56000000000000005</v>
      </c>
      <c r="FF751">
        <v>776532</v>
      </c>
      <c r="FI751">
        <v>0.54</v>
      </c>
      <c r="FJ751">
        <f t="shared" si="351"/>
        <v>0.54</v>
      </c>
      <c r="FU751">
        <v>776532</v>
      </c>
      <c r="FX751">
        <v>0.56000000000000005</v>
      </c>
      <c r="FY751">
        <f t="shared" si="352"/>
        <v>0.56000000000000005</v>
      </c>
      <c r="GJ751">
        <v>776532</v>
      </c>
      <c r="GM751">
        <v>0.51</v>
      </c>
      <c r="GN751">
        <f t="shared" si="353"/>
        <v>0.51</v>
      </c>
      <c r="GY751">
        <v>776532</v>
      </c>
      <c r="HB751">
        <v>0.59</v>
      </c>
      <c r="HC751">
        <f t="shared" si="354"/>
        <v>0.59</v>
      </c>
      <c r="HN751">
        <v>776532</v>
      </c>
      <c r="HQ751">
        <v>0.46</v>
      </c>
      <c r="HR751">
        <f t="shared" si="355"/>
        <v>0.46</v>
      </c>
      <c r="ID751">
        <v>776926</v>
      </c>
      <c r="IG751">
        <v>0.53</v>
      </c>
      <c r="IH751">
        <f t="shared" si="356"/>
        <v>0.53</v>
      </c>
      <c r="IS751">
        <v>776926</v>
      </c>
      <c r="IV751">
        <v>0.55000000000000004</v>
      </c>
      <c r="IW751">
        <f t="shared" si="357"/>
        <v>0.55000000000000004</v>
      </c>
      <c r="JH751">
        <v>776926</v>
      </c>
      <c r="JK751">
        <v>0.54</v>
      </c>
      <c r="JL751">
        <f t="shared" si="358"/>
        <v>0.54</v>
      </c>
      <c r="JW751">
        <v>776926</v>
      </c>
      <c r="JZ751">
        <v>0.54</v>
      </c>
      <c r="KA751">
        <f t="shared" si="359"/>
        <v>0.54</v>
      </c>
      <c r="KL751">
        <v>776926</v>
      </c>
      <c r="KO751">
        <v>0.44</v>
      </c>
      <c r="KP751">
        <f t="shared" si="360"/>
        <v>0.44</v>
      </c>
      <c r="LA751">
        <v>776926</v>
      </c>
      <c r="LD751">
        <v>0.52</v>
      </c>
      <c r="LE751">
        <f t="shared" si="361"/>
        <v>0.52</v>
      </c>
      <c r="LP751">
        <v>776926</v>
      </c>
      <c r="LS751">
        <v>0.54</v>
      </c>
      <c r="LT751">
        <f t="shared" si="362"/>
        <v>0.54</v>
      </c>
      <c r="ME751">
        <v>776926</v>
      </c>
      <c r="MH751">
        <v>0.51</v>
      </c>
      <c r="MI751">
        <f t="shared" si="363"/>
        <v>0.51</v>
      </c>
      <c r="MT751">
        <v>776926</v>
      </c>
      <c r="MW751">
        <v>0.47</v>
      </c>
      <c r="MX751">
        <f t="shared" si="364"/>
        <v>0.47</v>
      </c>
      <c r="NI751">
        <v>776926</v>
      </c>
      <c r="NL751">
        <v>0.54</v>
      </c>
      <c r="NM751">
        <f t="shared" si="365"/>
        <v>0.54</v>
      </c>
      <c r="NX751">
        <v>776926</v>
      </c>
      <c r="OA751">
        <v>0.55000000000000004</v>
      </c>
      <c r="OB751">
        <f t="shared" si="366"/>
        <v>0.55000000000000004</v>
      </c>
      <c r="OM751">
        <v>776926</v>
      </c>
      <c r="OP751">
        <v>0.53</v>
      </c>
      <c r="OQ751">
        <f t="shared" si="367"/>
        <v>0.53</v>
      </c>
      <c r="PB751">
        <v>776926</v>
      </c>
      <c r="PE751">
        <v>0.53</v>
      </c>
      <c r="PF751">
        <f t="shared" si="368"/>
        <v>0.53</v>
      </c>
      <c r="PQ751">
        <v>776926</v>
      </c>
      <c r="PT751">
        <v>0.56000000000000005</v>
      </c>
      <c r="PU751">
        <f t="shared" si="369"/>
        <v>0.56000000000000005</v>
      </c>
      <c r="QF751">
        <v>776926</v>
      </c>
      <c r="QI751">
        <v>0.56999999999999995</v>
      </c>
      <c r="QJ751">
        <f t="shared" si="370"/>
        <v>0.56999999999999995</v>
      </c>
      <c r="QU751">
        <v>776926</v>
      </c>
      <c r="QX751">
        <v>0.55000000000000004</v>
      </c>
      <c r="QY751">
        <f t="shared" si="371"/>
        <v>0.55000000000000004</v>
      </c>
    </row>
    <row r="752" spans="12:467" x14ac:dyDescent="0.2">
      <c r="L752">
        <v>776536</v>
      </c>
      <c r="O752">
        <v>0.56999999999999995</v>
      </c>
      <c r="P752">
        <f t="shared" si="341"/>
        <v>0.56999999999999995</v>
      </c>
      <c r="AA752">
        <v>776536</v>
      </c>
      <c r="AD752">
        <v>0.55000000000000004</v>
      </c>
      <c r="AE752">
        <f t="shared" si="342"/>
        <v>0.55000000000000004</v>
      </c>
      <c r="AP752">
        <v>776536</v>
      </c>
      <c r="AS752">
        <v>0.53</v>
      </c>
      <c r="AT752">
        <f t="shared" si="343"/>
        <v>0.53</v>
      </c>
      <c r="BE752">
        <v>776536</v>
      </c>
      <c r="BH752">
        <v>0.56000000000000005</v>
      </c>
      <c r="BI752">
        <f t="shared" si="344"/>
        <v>0.56000000000000005</v>
      </c>
      <c r="BT752">
        <v>776536</v>
      </c>
      <c r="BW752">
        <v>0.53</v>
      </c>
      <c r="BX752">
        <f t="shared" si="345"/>
        <v>0.53</v>
      </c>
      <c r="CI752">
        <v>776536</v>
      </c>
      <c r="CL752">
        <v>0.55000000000000004</v>
      </c>
      <c r="CM752">
        <f t="shared" si="346"/>
        <v>0.55000000000000004</v>
      </c>
      <c r="CX752">
        <v>776536</v>
      </c>
      <c r="DA752">
        <v>0.56999999999999995</v>
      </c>
      <c r="DB752">
        <f t="shared" si="347"/>
        <v>0.56999999999999995</v>
      </c>
      <c r="DM752">
        <v>776536</v>
      </c>
      <c r="DP752">
        <v>0.55000000000000004</v>
      </c>
      <c r="DQ752">
        <f t="shared" si="348"/>
        <v>0.55000000000000004</v>
      </c>
      <c r="EB752">
        <v>776536</v>
      </c>
      <c r="EE752">
        <v>0.57999999999999996</v>
      </c>
      <c r="EF752">
        <f t="shared" si="349"/>
        <v>0.57999999999999996</v>
      </c>
      <c r="EQ752">
        <v>776536</v>
      </c>
      <c r="ET752">
        <v>0.57999999999999996</v>
      </c>
      <c r="EU752">
        <f t="shared" si="350"/>
        <v>0.57999999999999996</v>
      </c>
      <c r="FF752">
        <v>776536</v>
      </c>
      <c r="FI752">
        <v>0.57999999999999996</v>
      </c>
      <c r="FJ752">
        <f t="shared" si="351"/>
        <v>0.57999999999999996</v>
      </c>
      <c r="FU752">
        <v>776536</v>
      </c>
      <c r="FX752">
        <v>0.57999999999999996</v>
      </c>
      <c r="FY752">
        <f t="shared" si="352"/>
        <v>0.57999999999999996</v>
      </c>
      <c r="GJ752">
        <v>776536</v>
      </c>
      <c r="GM752">
        <v>0.55000000000000004</v>
      </c>
      <c r="GN752">
        <f t="shared" si="353"/>
        <v>0.55000000000000004</v>
      </c>
      <c r="GY752">
        <v>776536</v>
      </c>
      <c r="HB752">
        <v>0.59</v>
      </c>
      <c r="HC752">
        <f t="shared" si="354"/>
        <v>0.59</v>
      </c>
      <c r="HN752">
        <v>776536</v>
      </c>
      <c r="HQ752">
        <v>0.57999999999999996</v>
      </c>
      <c r="HR752">
        <f t="shared" si="355"/>
        <v>0.57999999999999996</v>
      </c>
      <c r="ID752">
        <v>776896</v>
      </c>
      <c r="IG752">
        <v>0.54</v>
      </c>
      <c r="IH752">
        <f t="shared" si="356"/>
        <v>0.54</v>
      </c>
      <c r="IS752">
        <v>776896</v>
      </c>
      <c r="IV752">
        <v>0.53</v>
      </c>
      <c r="IW752">
        <f t="shared" si="357"/>
        <v>0.53</v>
      </c>
      <c r="JH752">
        <v>776896</v>
      </c>
      <c r="JK752">
        <v>0.53</v>
      </c>
      <c r="JL752">
        <f t="shared" si="358"/>
        <v>0.53</v>
      </c>
      <c r="JW752">
        <v>776896</v>
      </c>
      <c r="JZ752">
        <v>0.53</v>
      </c>
      <c r="KA752">
        <f t="shared" si="359"/>
        <v>0.53</v>
      </c>
      <c r="KL752">
        <v>776896</v>
      </c>
      <c r="KO752">
        <v>0.55000000000000004</v>
      </c>
      <c r="KP752">
        <f t="shared" si="360"/>
        <v>0.55000000000000004</v>
      </c>
      <c r="LA752">
        <v>776896</v>
      </c>
      <c r="LD752">
        <v>0.53</v>
      </c>
      <c r="LE752">
        <f t="shared" si="361"/>
        <v>0.53</v>
      </c>
      <c r="LP752">
        <v>776896</v>
      </c>
      <c r="LS752">
        <v>0.54</v>
      </c>
      <c r="LT752">
        <f t="shared" si="362"/>
        <v>0.54</v>
      </c>
      <c r="ME752">
        <v>776896</v>
      </c>
      <c r="MH752">
        <v>0.5</v>
      </c>
      <c r="MI752">
        <f t="shared" si="363"/>
        <v>0.5</v>
      </c>
      <c r="MT752">
        <v>776896</v>
      </c>
      <c r="MW752">
        <v>0.61</v>
      </c>
      <c r="MX752">
        <f t="shared" si="364"/>
        <v>0.61</v>
      </c>
      <c r="NI752">
        <v>776896</v>
      </c>
      <c r="NL752">
        <v>0.54</v>
      </c>
      <c r="NM752">
        <f t="shared" si="365"/>
        <v>0.54</v>
      </c>
      <c r="NX752">
        <v>776896</v>
      </c>
      <c r="OA752">
        <v>0.54</v>
      </c>
      <c r="OB752">
        <f t="shared" si="366"/>
        <v>0.54</v>
      </c>
      <c r="OM752">
        <v>776896</v>
      </c>
      <c r="OP752">
        <v>0.52</v>
      </c>
      <c r="OQ752">
        <f t="shared" si="367"/>
        <v>0.52</v>
      </c>
      <c r="PB752">
        <v>776896</v>
      </c>
      <c r="PE752">
        <v>0.54</v>
      </c>
      <c r="PF752">
        <f t="shared" si="368"/>
        <v>0.54</v>
      </c>
      <c r="PQ752">
        <v>776896</v>
      </c>
      <c r="PT752">
        <v>0.55000000000000004</v>
      </c>
      <c r="PU752">
        <f t="shared" si="369"/>
        <v>0.55000000000000004</v>
      </c>
      <c r="QF752">
        <v>776896</v>
      </c>
      <c r="QI752">
        <v>0.53</v>
      </c>
      <c r="QJ752">
        <f t="shared" si="370"/>
        <v>0.53</v>
      </c>
      <c r="QU752">
        <v>776896</v>
      </c>
      <c r="QX752">
        <v>0.53</v>
      </c>
      <c r="QY752">
        <f t="shared" si="371"/>
        <v>0.53</v>
      </c>
    </row>
    <row r="753" spans="12:467" x14ac:dyDescent="0.2">
      <c r="L753">
        <v>776537</v>
      </c>
      <c r="O753">
        <v>0.39</v>
      </c>
      <c r="P753">
        <f t="shared" si="341"/>
        <v>0.39</v>
      </c>
      <c r="AA753">
        <v>776537</v>
      </c>
      <c r="AD753">
        <v>0.33</v>
      </c>
      <c r="AE753">
        <f t="shared" si="342"/>
        <v>0.33</v>
      </c>
      <c r="AP753">
        <v>776537</v>
      </c>
      <c r="AS753">
        <v>0.34</v>
      </c>
      <c r="AT753">
        <f t="shared" si="343"/>
        <v>0.34</v>
      </c>
      <c r="BE753">
        <v>776537</v>
      </c>
      <c r="BH753">
        <v>0.4</v>
      </c>
      <c r="BI753">
        <f t="shared" si="344"/>
        <v>0.4</v>
      </c>
      <c r="BT753">
        <v>776537</v>
      </c>
      <c r="BW753">
        <v>0.47</v>
      </c>
      <c r="BX753">
        <f t="shared" si="345"/>
        <v>0.47</v>
      </c>
      <c r="CI753">
        <v>776537</v>
      </c>
      <c r="CL753">
        <v>0.39</v>
      </c>
      <c r="CM753">
        <f t="shared" si="346"/>
        <v>0.39</v>
      </c>
      <c r="CX753">
        <v>776537</v>
      </c>
      <c r="DA753">
        <v>0.39</v>
      </c>
      <c r="DB753">
        <f t="shared" si="347"/>
        <v>0.39</v>
      </c>
      <c r="DM753">
        <v>776537</v>
      </c>
      <c r="DP753">
        <v>0.4</v>
      </c>
      <c r="DQ753">
        <f t="shared" si="348"/>
        <v>0.4</v>
      </c>
      <c r="EB753">
        <v>776537</v>
      </c>
      <c r="EE753">
        <v>0.42</v>
      </c>
      <c r="EF753">
        <f t="shared" si="349"/>
        <v>0.42</v>
      </c>
      <c r="EQ753">
        <v>776537</v>
      </c>
      <c r="ET753">
        <v>0.42</v>
      </c>
      <c r="EU753">
        <f t="shared" si="350"/>
        <v>0.42</v>
      </c>
      <c r="FF753">
        <v>776537</v>
      </c>
      <c r="FI753">
        <v>0.42</v>
      </c>
      <c r="FJ753">
        <f t="shared" si="351"/>
        <v>0.42</v>
      </c>
      <c r="FU753">
        <v>776537</v>
      </c>
      <c r="FX753">
        <v>0.41</v>
      </c>
      <c r="FY753">
        <f t="shared" si="352"/>
        <v>0.41</v>
      </c>
      <c r="GJ753">
        <v>776537</v>
      </c>
      <c r="GM753">
        <v>0.39</v>
      </c>
      <c r="GN753">
        <f t="shared" si="353"/>
        <v>0.39</v>
      </c>
      <c r="GY753">
        <v>776537</v>
      </c>
      <c r="HB753">
        <v>0.41</v>
      </c>
      <c r="HC753">
        <f t="shared" si="354"/>
        <v>0.41</v>
      </c>
      <c r="HN753">
        <v>776537</v>
      </c>
      <c r="HQ753">
        <v>0.39</v>
      </c>
      <c r="HR753">
        <f t="shared" si="355"/>
        <v>0.39</v>
      </c>
      <c r="ID753">
        <v>776897</v>
      </c>
      <c r="IG753">
        <v>0.55000000000000004</v>
      </c>
      <c r="IH753">
        <f t="shared" si="356"/>
        <v>0.55000000000000004</v>
      </c>
      <c r="IS753">
        <v>776897</v>
      </c>
      <c r="IV753">
        <v>0.53</v>
      </c>
      <c r="IW753">
        <f t="shared" si="357"/>
        <v>0.53</v>
      </c>
      <c r="JH753">
        <v>776897</v>
      </c>
      <c r="JK753">
        <v>0.56000000000000005</v>
      </c>
      <c r="JL753">
        <f t="shared" si="358"/>
        <v>0.56000000000000005</v>
      </c>
      <c r="JW753">
        <v>776897</v>
      </c>
      <c r="JZ753">
        <v>0.56999999999999995</v>
      </c>
      <c r="KA753">
        <f t="shared" si="359"/>
        <v>0.56999999999999995</v>
      </c>
      <c r="KL753">
        <v>776897</v>
      </c>
      <c r="KO753">
        <v>0.54</v>
      </c>
      <c r="KP753">
        <f t="shared" si="360"/>
        <v>0.54</v>
      </c>
      <c r="LA753">
        <v>776897</v>
      </c>
      <c r="LD753">
        <v>0.56000000000000005</v>
      </c>
      <c r="LE753">
        <f t="shared" si="361"/>
        <v>0.56000000000000005</v>
      </c>
      <c r="LP753">
        <v>776897</v>
      </c>
      <c r="LS753">
        <v>0.55000000000000004</v>
      </c>
      <c r="LT753">
        <f t="shared" si="362"/>
        <v>0.55000000000000004</v>
      </c>
      <c r="ME753">
        <v>776897</v>
      </c>
      <c r="MH753">
        <v>0.57999999999999996</v>
      </c>
      <c r="MI753">
        <f t="shared" si="363"/>
        <v>0.57999999999999996</v>
      </c>
      <c r="MT753">
        <v>776897</v>
      </c>
      <c r="MW753">
        <v>0.66</v>
      </c>
      <c r="MX753">
        <f t="shared" si="364"/>
        <v>0.66</v>
      </c>
      <c r="NI753">
        <v>776897</v>
      </c>
      <c r="NL753">
        <v>0.54</v>
      </c>
      <c r="NM753">
        <f t="shared" si="365"/>
        <v>0.54</v>
      </c>
      <c r="NX753">
        <v>776897</v>
      </c>
      <c r="OA753">
        <v>0.54</v>
      </c>
      <c r="OB753">
        <f t="shared" si="366"/>
        <v>0.54</v>
      </c>
      <c r="OM753">
        <v>776897</v>
      </c>
      <c r="OP753">
        <v>0.53</v>
      </c>
      <c r="OQ753">
        <f t="shared" si="367"/>
        <v>0.53</v>
      </c>
      <c r="PB753">
        <v>776897</v>
      </c>
      <c r="PE753">
        <v>0.56000000000000005</v>
      </c>
      <c r="PF753">
        <f t="shared" si="368"/>
        <v>0.56000000000000005</v>
      </c>
      <c r="PQ753">
        <v>776897</v>
      </c>
      <c r="PT753">
        <v>0.55000000000000004</v>
      </c>
      <c r="PU753">
        <f t="shared" si="369"/>
        <v>0.55000000000000004</v>
      </c>
      <c r="QF753">
        <v>776897</v>
      </c>
      <c r="QI753">
        <v>0.53</v>
      </c>
      <c r="QJ753">
        <f t="shared" si="370"/>
        <v>0.53</v>
      </c>
      <c r="QU753">
        <v>776897</v>
      </c>
      <c r="QX753">
        <v>0.55000000000000004</v>
      </c>
      <c r="QY753">
        <f t="shared" si="371"/>
        <v>0.55000000000000004</v>
      </c>
    </row>
    <row r="754" spans="12:467" x14ac:dyDescent="0.2">
      <c r="L754">
        <v>776507</v>
      </c>
      <c r="O754">
        <v>0.55000000000000004</v>
      </c>
      <c r="P754">
        <f t="shared" si="341"/>
        <v>0.55000000000000004</v>
      </c>
      <c r="AA754">
        <v>776507</v>
      </c>
      <c r="AD754">
        <v>0.56000000000000005</v>
      </c>
      <c r="AE754">
        <f t="shared" si="342"/>
        <v>0.56000000000000005</v>
      </c>
      <c r="AP754">
        <v>776507</v>
      </c>
      <c r="AS754">
        <v>0.48</v>
      </c>
      <c r="AT754">
        <f t="shared" si="343"/>
        <v>0.48</v>
      </c>
      <c r="BE754">
        <v>776507</v>
      </c>
      <c r="BH754">
        <v>0.57999999999999996</v>
      </c>
      <c r="BI754">
        <f t="shared" si="344"/>
        <v>0.57999999999999996</v>
      </c>
      <c r="BT754">
        <v>776507</v>
      </c>
      <c r="BW754">
        <v>0.68</v>
      </c>
      <c r="BX754">
        <f t="shared" si="345"/>
        <v>0.68</v>
      </c>
      <c r="CI754">
        <v>776507</v>
      </c>
      <c r="CL754">
        <v>0.53</v>
      </c>
      <c r="CM754">
        <f t="shared" si="346"/>
        <v>0.53</v>
      </c>
      <c r="CX754">
        <v>776507</v>
      </c>
      <c r="DA754">
        <v>0.54</v>
      </c>
      <c r="DB754">
        <f t="shared" si="347"/>
        <v>0.54</v>
      </c>
      <c r="DM754">
        <v>776507</v>
      </c>
      <c r="DP754">
        <v>0.55000000000000004</v>
      </c>
      <c r="DQ754">
        <f t="shared" si="348"/>
        <v>0.55000000000000004</v>
      </c>
      <c r="EB754">
        <v>776507</v>
      </c>
      <c r="EE754">
        <v>0.55000000000000004</v>
      </c>
      <c r="EF754">
        <f t="shared" si="349"/>
        <v>0.55000000000000004</v>
      </c>
      <c r="EQ754">
        <v>776507</v>
      </c>
      <c r="ET754">
        <v>0.55000000000000004</v>
      </c>
      <c r="EU754">
        <f t="shared" si="350"/>
        <v>0.55000000000000004</v>
      </c>
      <c r="FF754">
        <v>776507</v>
      </c>
      <c r="FI754">
        <v>0.56000000000000005</v>
      </c>
      <c r="FJ754">
        <f t="shared" si="351"/>
        <v>0.56000000000000005</v>
      </c>
      <c r="FU754">
        <v>776507</v>
      </c>
      <c r="FX754">
        <v>0.55000000000000004</v>
      </c>
      <c r="FY754">
        <f t="shared" si="352"/>
        <v>0.55000000000000004</v>
      </c>
      <c r="GJ754">
        <v>776507</v>
      </c>
      <c r="GM754">
        <v>0.55000000000000004</v>
      </c>
      <c r="GN754">
        <f t="shared" si="353"/>
        <v>0.55000000000000004</v>
      </c>
      <c r="GY754">
        <v>776507</v>
      </c>
      <c r="HB754">
        <v>0.57999999999999996</v>
      </c>
      <c r="HC754">
        <f t="shared" si="354"/>
        <v>0.57999999999999996</v>
      </c>
      <c r="HN754">
        <v>776507</v>
      </c>
      <c r="HQ754">
        <v>0.54</v>
      </c>
      <c r="HR754">
        <f t="shared" si="355"/>
        <v>0.54</v>
      </c>
      <c r="ID754">
        <v>776898</v>
      </c>
      <c r="IG754">
        <v>0.55000000000000004</v>
      </c>
      <c r="IH754">
        <f t="shared" si="356"/>
        <v>0.55000000000000004</v>
      </c>
      <c r="IS754">
        <v>776898</v>
      </c>
      <c r="IV754">
        <v>0.55000000000000004</v>
      </c>
      <c r="IW754">
        <f t="shared" si="357"/>
        <v>0.55000000000000004</v>
      </c>
      <c r="JH754">
        <v>776898</v>
      </c>
      <c r="JK754">
        <v>0.56999999999999995</v>
      </c>
      <c r="JL754">
        <f t="shared" si="358"/>
        <v>0.56999999999999995</v>
      </c>
      <c r="JW754">
        <v>776898</v>
      </c>
      <c r="JZ754">
        <v>0.56999999999999995</v>
      </c>
      <c r="KA754">
        <f t="shared" si="359"/>
        <v>0.56999999999999995</v>
      </c>
      <c r="KL754">
        <v>776898</v>
      </c>
      <c r="KO754">
        <v>0.59</v>
      </c>
      <c r="KP754">
        <f t="shared" si="360"/>
        <v>0.59</v>
      </c>
      <c r="LA754">
        <v>776898</v>
      </c>
      <c r="LD754">
        <v>0.57999999999999996</v>
      </c>
      <c r="LE754">
        <f t="shared" si="361"/>
        <v>0.57999999999999996</v>
      </c>
      <c r="LP754">
        <v>776898</v>
      </c>
      <c r="LS754">
        <v>0.54</v>
      </c>
      <c r="LT754">
        <f t="shared" si="362"/>
        <v>0.54</v>
      </c>
      <c r="ME754">
        <v>776898</v>
      </c>
      <c r="MH754">
        <v>0.62</v>
      </c>
      <c r="MI754">
        <f t="shared" si="363"/>
        <v>0.62</v>
      </c>
      <c r="MT754">
        <v>776898</v>
      </c>
      <c r="MW754">
        <v>0.7</v>
      </c>
      <c r="MX754">
        <f t="shared" si="364"/>
        <v>0.7</v>
      </c>
      <c r="NI754">
        <v>776898</v>
      </c>
      <c r="NL754">
        <v>0.53</v>
      </c>
      <c r="NM754">
        <f t="shared" si="365"/>
        <v>0.53</v>
      </c>
      <c r="NX754">
        <v>776898</v>
      </c>
      <c r="OA754">
        <v>0.52</v>
      </c>
      <c r="OB754">
        <f t="shared" si="366"/>
        <v>0.52</v>
      </c>
      <c r="OM754">
        <v>776898</v>
      </c>
      <c r="OP754">
        <v>0.55000000000000004</v>
      </c>
      <c r="OQ754">
        <f t="shared" si="367"/>
        <v>0.55000000000000004</v>
      </c>
      <c r="PB754">
        <v>776898</v>
      </c>
      <c r="PE754">
        <v>0.54</v>
      </c>
      <c r="PF754">
        <f t="shared" si="368"/>
        <v>0.54</v>
      </c>
      <c r="PQ754">
        <v>776898</v>
      </c>
      <c r="PT754">
        <v>0.54</v>
      </c>
      <c r="PU754">
        <f t="shared" si="369"/>
        <v>0.54</v>
      </c>
      <c r="QF754">
        <v>776898</v>
      </c>
      <c r="QI754">
        <v>0.56000000000000005</v>
      </c>
      <c r="QJ754">
        <f t="shared" si="370"/>
        <v>0.56000000000000005</v>
      </c>
      <c r="QU754">
        <v>776898</v>
      </c>
      <c r="QX754">
        <v>0.54</v>
      </c>
      <c r="QY754">
        <f t="shared" si="371"/>
        <v>0.54</v>
      </c>
    </row>
    <row r="755" spans="12:467" x14ac:dyDescent="0.2">
      <c r="L755">
        <v>776508</v>
      </c>
      <c r="O755">
        <v>0.43</v>
      </c>
      <c r="P755">
        <f t="shared" si="341"/>
        <v>0.43</v>
      </c>
      <c r="AA755">
        <v>776508</v>
      </c>
      <c r="AD755">
        <v>0.47</v>
      </c>
      <c r="AE755">
        <f t="shared" si="342"/>
        <v>0.47</v>
      </c>
      <c r="AP755">
        <v>776508</v>
      </c>
      <c r="AS755">
        <v>0.38</v>
      </c>
      <c r="AT755">
        <f t="shared" si="343"/>
        <v>0.38</v>
      </c>
      <c r="BE755">
        <v>776508</v>
      </c>
      <c r="BH755">
        <v>0.42</v>
      </c>
      <c r="BI755">
        <f t="shared" si="344"/>
        <v>0.42</v>
      </c>
      <c r="BT755">
        <v>776508</v>
      </c>
      <c r="BW755">
        <v>0.32</v>
      </c>
      <c r="BX755">
        <f t="shared" si="345"/>
        <v>0.32</v>
      </c>
      <c r="CI755">
        <v>776508</v>
      </c>
      <c r="CL755">
        <v>0.4</v>
      </c>
      <c r="CM755">
        <f t="shared" si="346"/>
        <v>0.4</v>
      </c>
      <c r="CX755">
        <v>776508</v>
      </c>
      <c r="DA755">
        <v>0.41</v>
      </c>
      <c r="DB755">
        <f t="shared" si="347"/>
        <v>0.41</v>
      </c>
      <c r="DM755">
        <v>776508</v>
      </c>
      <c r="DP755">
        <v>0.41</v>
      </c>
      <c r="DQ755">
        <f t="shared" si="348"/>
        <v>0.41</v>
      </c>
      <c r="EB755">
        <v>776508</v>
      </c>
      <c r="EE755">
        <v>0.46</v>
      </c>
      <c r="EF755">
        <f t="shared" si="349"/>
        <v>0.46</v>
      </c>
      <c r="EQ755">
        <v>776508</v>
      </c>
      <c r="ET755">
        <v>0.46</v>
      </c>
      <c r="EU755">
        <f t="shared" si="350"/>
        <v>0.46</v>
      </c>
      <c r="FF755">
        <v>776508</v>
      </c>
      <c r="FI755">
        <v>0.4</v>
      </c>
      <c r="FJ755">
        <f t="shared" si="351"/>
        <v>0.4</v>
      </c>
      <c r="FU755">
        <v>776508</v>
      </c>
      <c r="FX755">
        <v>0.42</v>
      </c>
      <c r="FY755">
        <f t="shared" si="352"/>
        <v>0.42</v>
      </c>
      <c r="GJ755">
        <v>776508</v>
      </c>
      <c r="GM755">
        <v>0.4</v>
      </c>
      <c r="GN755">
        <f t="shared" si="353"/>
        <v>0.4</v>
      </c>
      <c r="GY755">
        <v>776508</v>
      </c>
      <c r="HB755">
        <v>0.43</v>
      </c>
      <c r="HC755">
        <f t="shared" si="354"/>
        <v>0.43</v>
      </c>
      <c r="HN755">
        <v>776508</v>
      </c>
      <c r="HQ755">
        <v>0.42</v>
      </c>
      <c r="HR755">
        <f t="shared" si="355"/>
        <v>0.42</v>
      </c>
      <c r="ID755">
        <v>776899</v>
      </c>
      <c r="IG755">
        <v>0.47</v>
      </c>
      <c r="IH755">
        <f t="shared" si="356"/>
        <v>0.47</v>
      </c>
      <c r="IS755">
        <v>776899</v>
      </c>
      <c r="IV755">
        <v>0.51</v>
      </c>
      <c r="IW755">
        <f t="shared" si="357"/>
        <v>0.51</v>
      </c>
      <c r="JH755">
        <v>776899</v>
      </c>
      <c r="JK755">
        <v>0.48</v>
      </c>
      <c r="JL755">
        <f t="shared" si="358"/>
        <v>0.48</v>
      </c>
      <c r="JW755">
        <v>776899</v>
      </c>
      <c r="JZ755">
        <v>0.49</v>
      </c>
      <c r="KA755">
        <f t="shared" si="359"/>
        <v>0.49</v>
      </c>
      <c r="KL755">
        <v>776899</v>
      </c>
      <c r="KO755">
        <v>0.49</v>
      </c>
      <c r="KP755">
        <f t="shared" si="360"/>
        <v>0.49</v>
      </c>
      <c r="LA755">
        <v>776899</v>
      </c>
      <c r="LD755">
        <v>0.49</v>
      </c>
      <c r="LE755">
        <f t="shared" si="361"/>
        <v>0.49</v>
      </c>
      <c r="LP755">
        <v>776899</v>
      </c>
      <c r="LS755">
        <v>0.52</v>
      </c>
      <c r="LT755">
        <f t="shared" si="362"/>
        <v>0.52</v>
      </c>
      <c r="ME755">
        <v>776899</v>
      </c>
      <c r="MH755">
        <v>0.46</v>
      </c>
      <c r="MI755">
        <f t="shared" si="363"/>
        <v>0.46</v>
      </c>
      <c r="MT755">
        <v>776899</v>
      </c>
      <c r="MW755">
        <v>0.56000000000000005</v>
      </c>
      <c r="MX755">
        <f t="shared" si="364"/>
        <v>0.56000000000000005</v>
      </c>
      <c r="NI755">
        <v>776899</v>
      </c>
      <c r="NL755">
        <v>0.5</v>
      </c>
      <c r="NM755">
        <f t="shared" si="365"/>
        <v>0.5</v>
      </c>
      <c r="NX755">
        <v>776899</v>
      </c>
      <c r="OA755">
        <v>0.54</v>
      </c>
      <c r="OB755">
        <f t="shared" si="366"/>
        <v>0.54</v>
      </c>
      <c r="OM755">
        <v>776899</v>
      </c>
      <c r="OP755">
        <v>0.49</v>
      </c>
      <c r="OQ755">
        <f t="shared" si="367"/>
        <v>0.49</v>
      </c>
      <c r="PB755">
        <v>776899</v>
      </c>
      <c r="PE755">
        <v>0.49</v>
      </c>
      <c r="PF755">
        <f t="shared" si="368"/>
        <v>0.49</v>
      </c>
      <c r="PQ755">
        <v>776899</v>
      </c>
      <c r="PT755">
        <v>0.54</v>
      </c>
      <c r="PU755">
        <f t="shared" si="369"/>
        <v>0.54</v>
      </c>
      <c r="QF755">
        <v>776899</v>
      </c>
      <c r="QI755">
        <v>0.49</v>
      </c>
      <c r="QJ755">
        <f t="shared" si="370"/>
        <v>0.49</v>
      </c>
      <c r="QU755">
        <v>776899</v>
      </c>
      <c r="QX755">
        <v>0.51</v>
      </c>
      <c r="QY755">
        <f t="shared" si="371"/>
        <v>0.51</v>
      </c>
    </row>
    <row r="756" spans="12:467" x14ac:dyDescent="0.2">
      <c r="L756">
        <v>776513</v>
      </c>
      <c r="O756">
        <v>0.48</v>
      </c>
      <c r="P756">
        <f t="shared" si="341"/>
        <v>0.48</v>
      </c>
      <c r="AA756">
        <v>776513</v>
      </c>
      <c r="AD756">
        <v>0.45</v>
      </c>
      <c r="AE756">
        <f t="shared" si="342"/>
        <v>0.45</v>
      </c>
      <c r="AP756">
        <v>776513</v>
      </c>
      <c r="AS756">
        <v>0.56000000000000005</v>
      </c>
      <c r="AT756">
        <f t="shared" si="343"/>
        <v>0.56000000000000005</v>
      </c>
      <c r="BE756">
        <v>776513</v>
      </c>
      <c r="BH756">
        <v>0.51</v>
      </c>
      <c r="BI756">
        <f t="shared" si="344"/>
        <v>0.51</v>
      </c>
      <c r="BT756">
        <v>776513</v>
      </c>
      <c r="BW756">
        <v>0.48</v>
      </c>
      <c r="BX756">
        <f t="shared" si="345"/>
        <v>0.48</v>
      </c>
      <c r="CI756">
        <v>776513</v>
      </c>
      <c r="CL756">
        <v>0.45</v>
      </c>
      <c r="CM756">
        <f t="shared" si="346"/>
        <v>0.45</v>
      </c>
      <c r="CX756">
        <v>776513</v>
      </c>
      <c r="DA756">
        <v>0.5</v>
      </c>
      <c r="DB756">
        <f t="shared" si="347"/>
        <v>0.5</v>
      </c>
      <c r="DM756">
        <v>776513</v>
      </c>
      <c r="DP756">
        <v>0.46</v>
      </c>
      <c r="DQ756">
        <f t="shared" si="348"/>
        <v>0.46</v>
      </c>
      <c r="EB756">
        <v>776513</v>
      </c>
      <c r="EE756">
        <v>0.49</v>
      </c>
      <c r="EF756">
        <f t="shared" si="349"/>
        <v>0.49</v>
      </c>
      <c r="EQ756">
        <v>776513</v>
      </c>
      <c r="ET756">
        <v>0.49</v>
      </c>
      <c r="EU756">
        <f t="shared" si="350"/>
        <v>0.49</v>
      </c>
      <c r="FF756">
        <v>776513</v>
      </c>
      <c r="FI756">
        <v>0.49</v>
      </c>
      <c r="FJ756">
        <f t="shared" si="351"/>
        <v>0.49</v>
      </c>
      <c r="FU756">
        <v>776513</v>
      </c>
      <c r="FX756">
        <v>0.5</v>
      </c>
      <c r="FY756">
        <f t="shared" si="352"/>
        <v>0.5</v>
      </c>
      <c r="GJ756">
        <v>776513</v>
      </c>
      <c r="GM756">
        <v>0.47</v>
      </c>
      <c r="GN756">
        <f t="shared" si="353"/>
        <v>0.47</v>
      </c>
      <c r="GY756">
        <v>776513</v>
      </c>
      <c r="HB756">
        <v>0.53</v>
      </c>
      <c r="HC756">
        <f t="shared" si="354"/>
        <v>0.53</v>
      </c>
      <c r="HN756">
        <v>776513</v>
      </c>
      <c r="HQ756">
        <v>0.41</v>
      </c>
      <c r="HR756">
        <f t="shared" si="355"/>
        <v>0.41</v>
      </c>
      <c r="ID756">
        <v>776900</v>
      </c>
      <c r="IG756">
        <v>0.55000000000000004</v>
      </c>
      <c r="IH756">
        <f t="shared" si="356"/>
        <v>0.55000000000000004</v>
      </c>
      <c r="IS756">
        <v>776900</v>
      </c>
      <c r="IV756">
        <v>0.56999999999999995</v>
      </c>
      <c r="IW756">
        <f t="shared" si="357"/>
        <v>0.56999999999999995</v>
      </c>
      <c r="JH756">
        <v>776900</v>
      </c>
      <c r="JK756">
        <v>0.57999999999999996</v>
      </c>
      <c r="JL756">
        <f t="shared" si="358"/>
        <v>0.57999999999999996</v>
      </c>
      <c r="JW756">
        <v>776900</v>
      </c>
      <c r="JZ756">
        <v>0.56000000000000005</v>
      </c>
      <c r="KA756">
        <f t="shared" si="359"/>
        <v>0.56000000000000005</v>
      </c>
      <c r="KL756">
        <v>776900</v>
      </c>
      <c r="KO756">
        <v>0.62</v>
      </c>
      <c r="KP756">
        <f t="shared" si="360"/>
        <v>0.62</v>
      </c>
      <c r="LA756">
        <v>776900</v>
      </c>
      <c r="LD756">
        <v>0.56999999999999995</v>
      </c>
      <c r="LE756">
        <f t="shared" si="361"/>
        <v>0.56999999999999995</v>
      </c>
      <c r="LP756">
        <v>776900</v>
      </c>
      <c r="LS756">
        <v>0.53</v>
      </c>
      <c r="LT756">
        <f t="shared" si="362"/>
        <v>0.53</v>
      </c>
      <c r="ME756">
        <v>776900</v>
      </c>
      <c r="MH756">
        <v>0.57999999999999996</v>
      </c>
      <c r="MI756">
        <f t="shared" si="363"/>
        <v>0.57999999999999996</v>
      </c>
      <c r="MT756">
        <v>776900</v>
      </c>
      <c r="MW756">
        <v>0.63</v>
      </c>
      <c r="MX756">
        <f t="shared" si="364"/>
        <v>0.63</v>
      </c>
      <c r="NI756">
        <v>776900</v>
      </c>
      <c r="NL756">
        <v>0.54</v>
      </c>
      <c r="NM756">
        <f t="shared" si="365"/>
        <v>0.54</v>
      </c>
      <c r="NX756">
        <v>776900</v>
      </c>
      <c r="OA756">
        <v>0.56999999999999995</v>
      </c>
      <c r="OB756">
        <f t="shared" si="366"/>
        <v>0.56999999999999995</v>
      </c>
      <c r="OM756">
        <v>776900</v>
      </c>
      <c r="OP756">
        <v>0.56000000000000005</v>
      </c>
      <c r="OQ756">
        <f t="shared" si="367"/>
        <v>0.56000000000000005</v>
      </c>
      <c r="PB756">
        <v>776900</v>
      </c>
      <c r="PE756">
        <v>0.54</v>
      </c>
      <c r="PF756">
        <f t="shared" si="368"/>
        <v>0.54</v>
      </c>
      <c r="PQ756">
        <v>776900</v>
      </c>
      <c r="PT756">
        <v>0.56999999999999995</v>
      </c>
      <c r="PU756">
        <f t="shared" si="369"/>
        <v>0.56999999999999995</v>
      </c>
      <c r="QF756">
        <v>776900</v>
      </c>
      <c r="QI756">
        <v>0.55000000000000004</v>
      </c>
      <c r="QJ756">
        <f t="shared" si="370"/>
        <v>0.55000000000000004</v>
      </c>
      <c r="QU756">
        <v>776900</v>
      </c>
      <c r="QX756">
        <v>0.56000000000000005</v>
      </c>
      <c r="QY756">
        <f t="shared" si="371"/>
        <v>0.56000000000000005</v>
      </c>
    </row>
    <row r="757" spans="12:467" x14ac:dyDescent="0.2">
      <c r="L757">
        <v>776515</v>
      </c>
      <c r="O757">
        <v>0.45</v>
      </c>
      <c r="P757">
        <f t="shared" si="341"/>
        <v>0.45</v>
      </c>
      <c r="AA757">
        <v>776515</v>
      </c>
      <c r="AD757">
        <v>0.44</v>
      </c>
      <c r="AE757">
        <f t="shared" si="342"/>
        <v>0.44</v>
      </c>
      <c r="AP757">
        <v>776515</v>
      </c>
      <c r="AS757">
        <v>0.45</v>
      </c>
      <c r="AT757">
        <f t="shared" si="343"/>
        <v>0.45</v>
      </c>
      <c r="BE757">
        <v>776515</v>
      </c>
      <c r="BH757">
        <v>0.49</v>
      </c>
      <c r="BI757">
        <f t="shared" si="344"/>
        <v>0.49</v>
      </c>
      <c r="BT757">
        <v>776515</v>
      </c>
      <c r="BW757">
        <v>0.46</v>
      </c>
      <c r="BX757">
        <f t="shared" si="345"/>
        <v>0.46</v>
      </c>
      <c r="CI757">
        <v>776515</v>
      </c>
      <c r="CL757">
        <v>0.45</v>
      </c>
      <c r="CM757">
        <f t="shared" si="346"/>
        <v>0.45</v>
      </c>
      <c r="CX757">
        <v>776515</v>
      </c>
      <c r="DA757">
        <v>0.48</v>
      </c>
      <c r="DB757">
        <f t="shared" si="347"/>
        <v>0.48</v>
      </c>
      <c r="DM757">
        <v>776515</v>
      </c>
      <c r="DP757">
        <v>0.44</v>
      </c>
      <c r="DQ757">
        <f t="shared" si="348"/>
        <v>0.44</v>
      </c>
      <c r="EB757">
        <v>776515</v>
      </c>
      <c r="EE757">
        <v>0.44</v>
      </c>
      <c r="EF757">
        <f t="shared" si="349"/>
        <v>0.44</v>
      </c>
      <c r="EQ757">
        <v>776515</v>
      </c>
      <c r="ET757">
        <v>0.44</v>
      </c>
      <c r="EU757">
        <f t="shared" si="350"/>
        <v>0.44</v>
      </c>
      <c r="FF757">
        <v>776515</v>
      </c>
      <c r="FI757">
        <v>0.47</v>
      </c>
      <c r="FJ757">
        <f t="shared" si="351"/>
        <v>0.47</v>
      </c>
      <c r="FU757">
        <v>776515</v>
      </c>
      <c r="FX757">
        <v>0.49</v>
      </c>
      <c r="FY757">
        <f t="shared" si="352"/>
        <v>0.49</v>
      </c>
      <c r="GJ757">
        <v>776515</v>
      </c>
      <c r="GM757">
        <v>0.45</v>
      </c>
      <c r="GN757">
        <f t="shared" si="353"/>
        <v>0.45</v>
      </c>
      <c r="GY757">
        <v>776515</v>
      </c>
      <c r="HB757">
        <v>0.49</v>
      </c>
      <c r="HC757">
        <f t="shared" si="354"/>
        <v>0.49</v>
      </c>
      <c r="HN757">
        <v>776515</v>
      </c>
      <c r="HQ757">
        <v>0.48</v>
      </c>
      <c r="HR757">
        <f t="shared" si="355"/>
        <v>0.48</v>
      </c>
      <c r="ID757">
        <v>776901</v>
      </c>
      <c r="IG757">
        <v>0.52</v>
      </c>
      <c r="IH757">
        <f t="shared" si="356"/>
        <v>0.52</v>
      </c>
      <c r="IS757">
        <v>776901</v>
      </c>
      <c r="IV757">
        <v>0.53</v>
      </c>
      <c r="IW757">
        <f t="shared" si="357"/>
        <v>0.53</v>
      </c>
      <c r="JH757">
        <v>776901</v>
      </c>
      <c r="JK757">
        <v>0.54</v>
      </c>
      <c r="JL757">
        <f t="shared" si="358"/>
        <v>0.54</v>
      </c>
      <c r="JW757">
        <v>776901</v>
      </c>
      <c r="JZ757">
        <v>0.49</v>
      </c>
      <c r="KA757">
        <f t="shared" si="359"/>
        <v>0.49</v>
      </c>
      <c r="KL757">
        <v>776901</v>
      </c>
      <c r="KO757">
        <v>0.53</v>
      </c>
      <c r="KP757">
        <f t="shared" si="360"/>
        <v>0.53</v>
      </c>
      <c r="LA757">
        <v>776901</v>
      </c>
      <c r="LD757">
        <v>0.53</v>
      </c>
      <c r="LE757">
        <f t="shared" si="361"/>
        <v>0.53</v>
      </c>
      <c r="LP757">
        <v>776901</v>
      </c>
      <c r="LS757">
        <v>0.5</v>
      </c>
      <c r="LT757">
        <f t="shared" si="362"/>
        <v>0.5</v>
      </c>
      <c r="ME757">
        <v>776901</v>
      </c>
      <c r="MH757">
        <v>0.53</v>
      </c>
      <c r="MI757">
        <f t="shared" si="363"/>
        <v>0.53</v>
      </c>
      <c r="MT757">
        <v>776901</v>
      </c>
      <c r="MW757">
        <v>0.44</v>
      </c>
      <c r="MX757">
        <f t="shared" si="364"/>
        <v>0.44</v>
      </c>
      <c r="NI757">
        <v>776901</v>
      </c>
      <c r="NL757">
        <v>0.49</v>
      </c>
      <c r="NM757">
        <f t="shared" si="365"/>
        <v>0.49</v>
      </c>
      <c r="NX757">
        <v>776901</v>
      </c>
      <c r="OA757">
        <v>0.53</v>
      </c>
      <c r="OB757">
        <f t="shared" si="366"/>
        <v>0.53</v>
      </c>
      <c r="OM757">
        <v>776901</v>
      </c>
      <c r="OP757">
        <v>0.52</v>
      </c>
      <c r="OQ757">
        <f t="shared" si="367"/>
        <v>0.52</v>
      </c>
      <c r="PB757">
        <v>776901</v>
      </c>
      <c r="PE757">
        <v>0.51</v>
      </c>
      <c r="PF757">
        <f t="shared" si="368"/>
        <v>0.51</v>
      </c>
      <c r="PQ757">
        <v>776901</v>
      </c>
      <c r="PT757">
        <v>0.5</v>
      </c>
      <c r="PU757">
        <f t="shared" si="369"/>
        <v>0.5</v>
      </c>
      <c r="QF757">
        <v>776901</v>
      </c>
      <c r="QI757">
        <v>0.5</v>
      </c>
      <c r="QJ757">
        <f t="shared" si="370"/>
        <v>0.5</v>
      </c>
      <c r="QU757">
        <v>776901</v>
      </c>
      <c r="QX757">
        <v>0.51</v>
      </c>
      <c r="QY757">
        <f t="shared" si="371"/>
        <v>0.51</v>
      </c>
    </row>
    <row r="758" spans="12:467" x14ac:dyDescent="0.2">
      <c r="L758">
        <v>776518</v>
      </c>
      <c r="O758">
        <v>0.55000000000000004</v>
      </c>
      <c r="P758">
        <f t="shared" si="341"/>
        <v>0.55000000000000004</v>
      </c>
      <c r="AA758">
        <v>776518</v>
      </c>
      <c r="AD758">
        <v>0.5</v>
      </c>
      <c r="AE758">
        <f t="shared" si="342"/>
        <v>0.5</v>
      </c>
      <c r="AP758">
        <v>776518</v>
      </c>
      <c r="AS758">
        <v>0.67</v>
      </c>
      <c r="AT758">
        <f t="shared" si="343"/>
        <v>0.67</v>
      </c>
      <c r="BE758">
        <v>776518</v>
      </c>
      <c r="BH758">
        <v>0.54</v>
      </c>
      <c r="BI758">
        <f t="shared" si="344"/>
        <v>0.54</v>
      </c>
      <c r="BT758">
        <v>776518</v>
      </c>
      <c r="BW758">
        <v>0.5</v>
      </c>
      <c r="BX758">
        <f t="shared" si="345"/>
        <v>0.5</v>
      </c>
      <c r="CI758">
        <v>776518</v>
      </c>
      <c r="CL758">
        <v>0.54</v>
      </c>
      <c r="CM758">
        <f t="shared" si="346"/>
        <v>0.54</v>
      </c>
      <c r="CX758">
        <v>776518</v>
      </c>
      <c r="DA758">
        <v>0.55000000000000004</v>
      </c>
      <c r="DB758">
        <f t="shared" si="347"/>
        <v>0.55000000000000004</v>
      </c>
      <c r="DM758">
        <v>776518</v>
      </c>
      <c r="DP758">
        <v>0.56000000000000005</v>
      </c>
      <c r="DQ758">
        <f t="shared" si="348"/>
        <v>0.56000000000000005</v>
      </c>
      <c r="EB758">
        <v>776518</v>
      </c>
      <c r="EE758">
        <v>0.55000000000000004</v>
      </c>
      <c r="EF758">
        <f t="shared" si="349"/>
        <v>0.55000000000000004</v>
      </c>
      <c r="EQ758">
        <v>776518</v>
      </c>
      <c r="ET758">
        <v>0.55000000000000004</v>
      </c>
      <c r="EU758">
        <f t="shared" si="350"/>
        <v>0.55000000000000004</v>
      </c>
      <c r="FF758">
        <v>776518</v>
      </c>
      <c r="FI758">
        <v>0.57999999999999996</v>
      </c>
      <c r="FJ758">
        <f t="shared" si="351"/>
        <v>0.57999999999999996</v>
      </c>
      <c r="FU758">
        <v>776518</v>
      </c>
      <c r="FX758">
        <v>0.56999999999999995</v>
      </c>
      <c r="FY758">
        <f t="shared" si="352"/>
        <v>0.56999999999999995</v>
      </c>
      <c r="GJ758">
        <v>776518</v>
      </c>
      <c r="GM758">
        <v>0.53</v>
      </c>
      <c r="GN758">
        <f t="shared" si="353"/>
        <v>0.53</v>
      </c>
      <c r="GY758">
        <v>776518</v>
      </c>
      <c r="HB758">
        <v>0.59</v>
      </c>
      <c r="HC758">
        <f t="shared" si="354"/>
        <v>0.59</v>
      </c>
      <c r="HN758">
        <v>776518</v>
      </c>
      <c r="HQ758">
        <v>0.54</v>
      </c>
      <c r="HR758">
        <f t="shared" si="355"/>
        <v>0.54</v>
      </c>
      <c r="ID758">
        <v>776905</v>
      </c>
      <c r="IG758">
        <v>0.55000000000000004</v>
      </c>
      <c r="IH758">
        <f t="shared" si="356"/>
        <v>0.55000000000000004</v>
      </c>
      <c r="IS758">
        <v>776905</v>
      </c>
      <c r="IV758">
        <v>0.56999999999999995</v>
      </c>
      <c r="IW758">
        <f t="shared" si="357"/>
        <v>0.56999999999999995</v>
      </c>
      <c r="JH758">
        <v>776905</v>
      </c>
      <c r="JK758">
        <v>0.57999999999999996</v>
      </c>
      <c r="JL758">
        <f t="shared" si="358"/>
        <v>0.57999999999999996</v>
      </c>
      <c r="JW758">
        <v>776905</v>
      </c>
      <c r="JZ758">
        <v>0.53</v>
      </c>
      <c r="KA758">
        <f t="shared" si="359"/>
        <v>0.53</v>
      </c>
      <c r="KL758">
        <v>776905</v>
      </c>
      <c r="KO758">
        <v>0.54</v>
      </c>
      <c r="KP758">
        <f t="shared" si="360"/>
        <v>0.54</v>
      </c>
      <c r="LA758">
        <v>776905</v>
      </c>
      <c r="LD758">
        <v>0.59</v>
      </c>
      <c r="LE758">
        <f t="shared" si="361"/>
        <v>0.59</v>
      </c>
      <c r="LP758">
        <v>776905</v>
      </c>
      <c r="LS758">
        <v>0.55000000000000004</v>
      </c>
      <c r="LT758">
        <f t="shared" si="362"/>
        <v>0.55000000000000004</v>
      </c>
      <c r="ME758">
        <v>776905</v>
      </c>
      <c r="MH758">
        <v>0.55000000000000004</v>
      </c>
      <c r="MI758">
        <f t="shared" si="363"/>
        <v>0.55000000000000004</v>
      </c>
      <c r="MT758">
        <v>776905</v>
      </c>
      <c r="MW758">
        <v>0.61</v>
      </c>
      <c r="MX758">
        <f t="shared" si="364"/>
        <v>0.61</v>
      </c>
      <c r="NI758">
        <v>776905</v>
      </c>
      <c r="NL758">
        <v>0.54</v>
      </c>
      <c r="NM758">
        <f t="shared" si="365"/>
        <v>0.54</v>
      </c>
      <c r="NX758">
        <v>776905</v>
      </c>
      <c r="OA758">
        <v>0.54</v>
      </c>
      <c r="OB758">
        <f t="shared" si="366"/>
        <v>0.54</v>
      </c>
      <c r="OM758">
        <v>776905</v>
      </c>
      <c r="OP758">
        <v>0.55000000000000004</v>
      </c>
      <c r="OQ758">
        <f t="shared" si="367"/>
        <v>0.55000000000000004</v>
      </c>
      <c r="PB758">
        <v>776905</v>
      </c>
      <c r="PE758">
        <v>0.56999999999999995</v>
      </c>
      <c r="PF758">
        <f t="shared" si="368"/>
        <v>0.56999999999999995</v>
      </c>
      <c r="PQ758">
        <v>776905</v>
      </c>
      <c r="PT758">
        <v>0.56000000000000005</v>
      </c>
      <c r="PU758">
        <f t="shared" si="369"/>
        <v>0.56000000000000005</v>
      </c>
      <c r="QF758">
        <v>776905</v>
      </c>
      <c r="QI758">
        <v>0.56000000000000005</v>
      </c>
      <c r="QJ758">
        <f t="shared" si="370"/>
        <v>0.56000000000000005</v>
      </c>
      <c r="QU758">
        <v>776905</v>
      </c>
      <c r="QX758">
        <v>0.55000000000000004</v>
      </c>
      <c r="QY758">
        <f t="shared" si="371"/>
        <v>0.55000000000000004</v>
      </c>
    </row>
    <row r="759" spans="12:467" x14ac:dyDescent="0.2">
      <c r="L759">
        <v>776520</v>
      </c>
      <c r="O759">
        <v>0.38</v>
      </c>
      <c r="P759">
        <f t="shared" si="341"/>
        <v>0.38</v>
      </c>
      <c r="AA759">
        <v>776520</v>
      </c>
      <c r="AD759">
        <v>0.41</v>
      </c>
      <c r="AE759">
        <f t="shared" si="342"/>
        <v>0.41</v>
      </c>
      <c r="AP759">
        <v>776520</v>
      </c>
      <c r="AS759">
        <v>0.56000000000000005</v>
      </c>
      <c r="AT759">
        <f t="shared" si="343"/>
        <v>0.56000000000000005</v>
      </c>
      <c r="BE759">
        <v>776520</v>
      </c>
      <c r="BH759">
        <v>0.4</v>
      </c>
      <c r="BI759">
        <f t="shared" si="344"/>
        <v>0.4</v>
      </c>
      <c r="BT759">
        <v>776520</v>
      </c>
      <c r="BW759">
        <v>0.44</v>
      </c>
      <c r="BX759">
        <f t="shared" si="345"/>
        <v>0.44</v>
      </c>
      <c r="CI759">
        <v>776520</v>
      </c>
      <c r="CL759">
        <v>0.37</v>
      </c>
      <c r="CM759">
        <f t="shared" si="346"/>
        <v>0.37</v>
      </c>
      <c r="CX759">
        <v>776520</v>
      </c>
      <c r="DA759">
        <v>0.4</v>
      </c>
      <c r="DB759">
        <f t="shared" si="347"/>
        <v>0.4</v>
      </c>
      <c r="DM759">
        <v>776520</v>
      </c>
      <c r="DP759">
        <v>0.38</v>
      </c>
      <c r="DQ759">
        <f t="shared" si="348"/>
        <v>0.38</v>
      </c>
      <c r="EB759">
        <v>776520</v>
      </c>
      <c r="EE759">
        <v>0.4</v>
      </c>
      <c r="EF759">
        <f t="shared" si="349"/>
        <v>0.4</v>
      </c>
      <c r="EQ759">
        <v>776520</v>
      </c>
      <c r="ET759">
        <v>0.4</v>
      </c>
      <c r="EU759">
        <f t="shared" si="350"/>
        <v>0.4</v>
      </c>
      <c r="FF759">
        <v>776520</v>
      </c>
      <c r="FI759">
        <v>0.4</v>
      </c>
      <c r="FJ759">
        <f t="shared" si="351"/>
        <v>0.4</v>
      </c>
      <c r="FU759">
        <v>776520</v>
      </c>
      <c r="FX759">
        <v>0.43</v>
      </c>
      <c r="FY759">
        <f t="shared" si="352"/>
        <v>0.43</v>
      </c>
      <c r="GJ759">
        <v>776520</v>
      </c>
      <c r="GM759">
        <v>0.39</v>
      </c>
      <c r="GN759">
        <f t="shared" si="353"/>
        <v>0.39</v>
      </c>
      <c r="GY759">
        <v>776520</v>
      </c>
      <c r="HB759">
        <v>0.41</v>
      </c>
      <c r="HC759">
        <f t="shared" si="354"/>
        <v>0.41</v>
      </c>
      <c r="HN759">
        <v>776520</v>
      </c>
      <c r="HQ759">
        <v>0.36</v>
      </c>
      <c r="HR759">
        <f t="shared" si="355"/>
        <v>0.36</v>
      </c>
      <c r="ID759">
        <v>776907</v>
      </c>
      <c r="IG759">
        <v>0.52</v>
      </c>
      <c r="IH759">
        <f t="shared" si="356"/>
        <v>0.52</v>
      </c>
      <c r="IS759">
        <v>776907</v>
      </c>
      <c r="IV759">
        <v>0.5</v>
      </c>
      <c r="IW759">
        <f t="shared" si="357"/>
        <v>0.5</v>
      </c>
      <c r="JH759">
        <v>776907</v>
      </c>
      <c r="JK759">
        <v>0.55000000000000004</v>
      </c>
      <c r="JL759">
        <f t="shared" si="358"/>
        <v>0.55000000000000004</v>
      </c>
      <c r="JW759">
        <v>776907</v>
      </c>
      <c r="JZ759">
        <v>0.48</v>
      </c>
      <c r="KA759">
        <f t="shared" si="359"/>
        <v>0.48</v>
      </c>
      <c r="KL759">
        <v>776907</v>
      </c>
      <c r="KO759">
        <v>0.52</v>
      </c>
      <c r="KP759">
        <f t="shared" si="360"/>
        <v>0.52</v>
      </c>
      <c r="LA759">
        <v>776907</v>
      </c>
      <c r="LD759">
        <v>0.53</v>
      </c>
      <c r="LE759">
        <f t="shared" si="361"/>
        <v>0.53</v>
      </c>
      <c r="LP759">
        <v>776907</v>
      </c>
      <c r="LS759">
        <v>0.5</v>
      </c>
      <c r="LT759">
        <f t="shared" si="362"/>
        <v>0.5</v>
      </c>
      <c r="ME759">
        <v>776907</v>
      </c>
      <c r="MH759">
        <v>0.49</v>
      </c>
      <c r="MI759">
        <f t="shared" si="363"/>
        <v>0.49</v>
      </c>
      <c r="MT759">
        <v>776907</v>
      </c>
      <c r="MW759">
        <v>0.53</v>
      </c>
      <c r="MX759">
        <f t="shared" si="364"/>
        <v>0.53</v>
      </c>
      <c r="NI759">
        <v>776907</v>
      </c>
      <c r="NL759">
        <v>0.51</v>
      </c>
      <c r="NM759">
        <f t="shared" si="365"/>
        <v>0.51</v>
      </c>
      <c r="NX759">
        <v>776907</v>
      </c>
      <c r="OA759">
        <v>0.52</v>
      </c>
      <c r="OB759">
        <f t="shared" si="366"/>
        <v>0.52</v>
      </c>
      <c r="OM759">
        <v>776907</v>
      </c>
      <c r="OP759">
        <v>0.53</v>
      </c>
      <c r="OQ759">
        <f t="shared" si="367"/>
        <v>0.53</v>
      </c>
      <c r="PB759">
        <v>776907</v>
      </c>
      <c r="PE759">
        <v>0.53</v>
      </c>
      <c r="PF759">
        <f t="shared" si="368"/>
        <v>0.53</v>
      </c>
      <c r="PQ759">
        <v>776907</v>
      </c>
      <c r="PT759">
        <v>0.54</v>
      </c>
      <c r="PU759">
        <f t="shared" si="369"/>
        <v>0.54</v>
      </c>
      <c r="QF759">
        <v>776907</v>
      </c>
      <c r="QI759">
        <v>0.49</v>
      </c>
      <c r="QJ759">
        <f t="shared" si="370"/>
        <v>0.49</v>
      </c>
      <c r="QU759">
        <v>776907</v>
      </c>
      <c r="QX759">
        <v>0.5</v>
      </c>
      <c r="QY759">
        <f t="shared" si="371"/>
        <v>0.5</v>
      </c>
    </row>
    <row r="760" spans="12:467" x14ac:dyDescent="0.2">
      <c r="L760">
        <v>776521</v>
      </c>
      <c r="O760">
        <v>0.48</v>
      </c>
      <c r="P760">
        <f t="shared" si="341"/>
        <v>0.48</v>
      </c>
      <c r="AA760">
        <v>776521</v>
      </c>
      <c r="AD760">
        <v>0.48</v>
      </c>
      <c r="AE760">
        <f t="shared" si="342"/>
        <v>0.48</v>
      </c>
      <c r="AP760">
        <v>776521</v>
      </c>
      <c r="AS760">
        <v>0.56000000000000005</v>
      </c>
      <c r="AT760">
        <f t="shared" si="343"/>
        <v>0.56000000000000005</v>
      </c>
      <c r="BE760">
        <v>776521</v>
      </c>
      <c r="BH760">
        <v>0.6</v>
      </c>
      <c r="BI760">
        <f t="shared" si="344"/>
        <v>0.6</v>
      </c>
      <c r="BT760">
        <v>776521</v>
      </c>
      <c r="BW760">
        <v>0.59</v>
      </c>
      <c r="BX760">
        <f t="shared" si="345"/>
        <v>0.59</v>
      </c>
      <c r="CI760">
        <v>776521</v>
      </c>
      <c r="CL760">
        <v>0.5</v>
      </c>
      <c r="CM760">
        <f t="shared" si="346"/>
        <v>0.5</v>
      </c>
      <c r="CX760">
        <v>776521</v>
      </c>
      <c r="DA760">
        <v>0.51</v>
      </c>
      <c r="DB760">
        <f t="shared" si="347"/>
        <v>0.51</v>
      </c>
      <c r="DM760">
        <v>776521</v>
      </c>
      <c r="DP760">
        <v>0.48</v>
      </c>
      <c r="DQ760">
        <f t="shared" si="348"/>
        <v>0.48</v>
      </c>
      <c r="EB760">
        <v>776521</v>
      </c>
      <c r="EE760">
        <v>0.47</v>
      </c>
      <c r="EF760">
        <f t="shared" si="349"/>
        <v>0.47</v>
      </c>
      <c r="EQ760">
        <v>776521</v>
      </c>
      <c r="ET760">
        <v>0.47</v>
      </c>
      <c r="EU760">
        <f t="shared" si="350"/>
        <v>0.47</v>
      </c>
      <c r="FF760">
        <v>776521</v>
      </c>
      <c r="FI760">
        <v>0.48</v>
      </c>
      <c r="FJ760">
        <f t="shared" si="351"/>
        <v>0.48</v>
      </c>
      <c r="FU760">
        <v>776521</v>
      </c>
      <c r="FX760">
        <v>0.51</v>
      </c>
      <c r="FY760">
        <f t="shared" si="352"/>
        <v>0.51</v>
      </c>
      <c r="GJ760">
        <v>776521</v>
      </c>
      <c r="GM760">
        <v>0.47</v>
      </c>
      <c r="GN760">
        <f t="shared" si="353"/>
        <v>0.47</v>
      </c>
      <c r="GY760">
        <v>776521</v>
      </c>
      <c r="HB760">
        <v>0.46</v>
      </c>
      <c r="HC760">
        <f t="shared" si="354"/>
        <v>0.46</v>
      </c>
      <c r="HN760">
        <v>776521</v>
      </c>
      <c r="HQ760">
        <v>0.44</v>
      </c>
      <c r="HR760">
        <f t="shared" si="355"/>
        <v>0.44</v>
      </c>
      <c r="ID760">
        <v>776909</v>
      </c>
      <c r="IG760">
        <v>0.55000000000000004</v>
      </c>
      <c r="IH760">
        <f t="shared" si="356"/>
        <v>0.55000000000000004</v>
      </c>
      <c r="IS760">
        <v>776909</v>
      </c>
      <c r="IV760">
        <v>0.56000000000000005</v>
      </c>
      <c r="IW760">
        <f t="shared" si="357"/>
        <v>0.56000000000000005</v>
      </c>
      <c r="JH760">
        <v>776909</v>
      </c>
      <c r="JK760">
        <v>0.6</v>
      </c>
      <c r="JL760">
        <f t="shared" si="358"/>
        <v>0.6</v>
      </c>
      <c r="JW760">
        <v>776909</v>
      </c>
      <c r="JZ760">
        <v>0.54</v>
      </c>
      <c r="KA760">
        <f t="shared" si="359"/>
        <v>0.54</v>
      </c>
      <c r="KL760">
        <v>776909</v>
      </c>
      <c r="KO760">
        <v>0.66</v>
      </c>
      <c r="KP760">
        <f t="shared" si="360"/>
        <v>0.66</v>
      </c>
      <c r="LA760">
        <v>776909</v>
      </c>
      <c r="LD760">
        <v>0.56000000000000005</v>
      </c>
      <c r="LE760">
        <f t="shared" si="361"/>
        <v>0.56000000000000005</v>
      </c>
      <c r="LP760">
        <v>776909</v>
      </c>
      <c r="LS760">
        <v>0.54</v>
      </c>
      <c r="LT760">
        <f t="shared" si="362"/>
        <v>0.54</v>
      </c>
      <c r="ME760">
        <v>776909</v>
      </c>
      <c r="MH760">
        <v>0.7</v>
      </c>
      <c r="MI760">
        <f t="shared" si="363"/>
        <v>0.7</v>
      </c>
      <c r="MT760">
        <v>776909</v>
      </c>
      <c r="MW760">
        <v>0.75</v>
      </c>
      <c r="MX760">
        <f t="shared" si="364"/>
        <v>0.75</v>
      </c>
      <c r="NI760">
        <v>776909</v>
      </c>
      <c r="NL760">
        <v>0.53</v>
      </c>
      <c r="NM760">
        <f t="shared" si="365"/>
        <v>0.53</v>
      </c>
      <c r="NX760">
        <v>776909</v>
      </c>
      <c r="OA760">
        <v>0.56000000000000005</v>
      </c>
      <c r="OB760">
        <f t="shared" si="366"/>
        <v>0.56000000000000005</v>
      </c>
      <c r="OM760">
        <v>776909</v>
      </c>
      <c r="OP760">
        <v>0.56000000000000005</v>
      </c>
      <c r="OQ760">
        <f t="shared" si="367"/>
        <v>0.56000000000000005</v>
      </c>
      <c r="PB760">
        <v>776909</v>
      </c>
      <c r="PE760">
        <v>0.57999999999999996</v>
      </c>
      <c r="PF760">
        <f t="shared" si="368"/>
        <v>0.57999999999999996</v>
      </c>
      <c r="PQ760">
        <v>776909</v>
      </c>
      <c r="PT760">
        <v>0.57999999999999996</v>
      </c>
      <c r="PU760">
        <f t="shared" si="369"/>
        <v>0.57999999999999996</v>
      </c>
      <c r="QF760">
        <v>776909</v>
      </c>
      <c r="QI760">
        <v>0.54</v>
      </c>
      <c r="QJ760">
        <f t="shared" si="370"/>
        <v>0.54</v>
      </c>
      <c r="QU760">
        <v>776909</v>
      </c>
      <c r="QX760">
        <v>0.55000000000000004</v>
      </c>
      <c r="QY760">
        <f t="shared" si="371"/>
        <v>0.55000000000000004</v>
      </c>
    </row>
    <row r="761" spans="12:467" x14ac:dyDescent="0.2">
      <c r="L761">
        <v>776492</v>
      </c>
      <c r="O761">
        <v>0.47</v>
      </c>
      <c r="P761">
        <f t="shared" si="341"/>
        <v>0.47</v>
      </c>
      <c r="AA761">
        <v>776492</v>
      </c>
      <c r="AD761">
        <v>0.4</v>
      </c>
      <c r="AE761">
        <f t="shared" si="342"/>
        <v>0.4</v>
      </c>
      <c r="AP761">
        <v>776492</v>
      </c>
      <c r="AS761">
        <v>0.48</v>
      </c>
      <c r="AT761">
        <f t="shared" si="343"/>
        <v>0.48</v>
      </c>
      <c r="BE761">
        <v>776492</v>
      </c>
      <c r="BH761">
        <v>0.47</v>
      </c>
      <c r="BI761">
        <f t="shared" si="344"/>
        <v>0.47</v>
      </c>
      <c r="BT761">
        <v>776492</v>
      </c>
      <c r="BW761">
        <v>0.22</v>
      </c>
      <c r="BX761">
        <f t="shared" si="345"/>
        <v>0.22</v>
      </c>
      <c r="CI761">
        <v>776492</v>
      </c>
      <c r="CL761">
        <v>0.43</v>
      </c>
      <c r="CM761">
        <f t="shared" si="346"/>
        <v>0.43</v>
      </c>
      <c r="CX761">
        <v>776492</v>
      </c>
      <c r="DA761">
        <v>0.45</v>
      </c>
      <c r="DB761">
        <f t="shared" si="347"/>
        <v>0.45</v>
      </c>
      <c r="DM761">
        <v>776492</v>
      </c>
      <c r="DP761">
        <v>0.46</v>
      </c>
      <c r="DQ761">
        <f t="shared" si="348"/>
        <v>0.46</v>
      </c>
      <c r="EB761">
        <v>776492</v>
      </c>
      <c r="EE761">
        <v>0.39</v>
      </c>
      <c r="EF761">
        <f t="shared" si="349"/>
        <v>0.39</v>
      </c>
      <c r="EQ761">
        <v>776492</v>
      </c>
      <c r="ET761">
        <v>0.39</v>
      </c>
      <c r="EU761">
        <f t="shared" si="350"/>
        <v>0.39</v>
      </c>
      <c r="FF761">
        <v>776492</v>
      </c>
      <c r="FI761">
        <v>0.43</v>
      </c>
      <c r="FJ761">
        <f t="shared" si="351"/>
        <v>0.43</v>
      </c>
      <c r="FU761">
        <v>776492</v>
      </c>
      <c r="FX761">
        <v>0.46</v>
      </c>
      <c r="FY761">
        <f t="shared" si="352"/>
        <v>0.46</v>
      </c>
      <c r="GJ761">
        <v>776492</v>
      </c>
      <c r="GM761">
        <v>0.39</v>
      </c>
      <c r="GN761">
        <f t="shared" si="353"/>
        <v>0.39</v>
      </c>
      <c r="GY761">
        <v>776492</v>
      </c>
      <c r="HB761">
        <v>0.46</v>
      </c>
      <c r="HC761">
        <f t="shared" si="354"/>
        <v>0.46</v>
      </c>
      <c r="HN761">
        <v>776492</v>
      </c>
      <c r="HQ761">
        <v>0.4</v>
      </c>
      <c r="HR761">
        <f t="shared" si="355"/>
        <v>0.4</v>
      </c>
      <c r="ID761">
        <v>776910</v>
      </c>
      <c r="IG761">
        <v>0.49</v>
      </c>
      <c r="IH761">
        <f t="shared" si="356"/>
        <v>0.49</v>
      </c>
      <c r="IS761">
        <v>776910</v>
      </c>
      <c r="IV761">
        <v>0.51</v>
      </c>
      <c r="IW761">
        <f t="shared" si="357"/>
        <v>0.51</v>
      </c>
      <c r="JH761">
        <v>776910</v>
      </c>
      <c r="JK761">
        <v>0.47</v>
      </c>
      <c r="JL761">
        <f t="shared" si="358"/>
        <v>0.47</v>
      </c>
      <c r="JW761">
        <v>776910</v>
      </c>
      <c r="JZ761">
        <v>0.52</v>
      </c>
      <c r="KA761">
        <f t="shared" si="359"/>
        <v>0.52</v>
      </c>
      <c r="KL761">
        <v>776910</v>
      </c>
      <c r="KO761">
        <v>0.48</v>
      </c>
      <c r="KP761">
        <f t="shared" si="360"/>
        <v>0.48</v>
      </c>
      <c r="LA761">
        <v>776910</v>
      </c>
      <c r="LD761">
        <v>0.52</v>
      </c>
      <c r="LE761">
        <f t="shared" si="361"/>
        <v>0.52</v>
      </c>
      <c r="LP761">
        <v>776910</v>
      </c>
      <c r="LS761">
        <v>0.54</v>
      </c>
      <c r="LT761">
        <f t="shared" si="362"/>
        <v>0.54</v>
      </c>
      <c r="ME761">
        <v>776910</v>
      </c>
      <c r="MH761">
        <v>0.52</v>
      </c>
      <c r="MI761">
        <f t="shared" si="363"/>
        <v>0.52</v>
      </c>
      <c r="MT761">
        <v>776910</v>
      </c>
      <c r="MW761">
        <v>0.59</v>
      </c>
      <c r="MX761">
        <f t="shared" si="364"/>
        <v>0.59</v>
      </c>
      <c r="NI761">
        <v>776910</v>
      </c>
      <c r="NL761">
        <v>0.52</v>
      </c>
      <c r="NM761">
        <f t="shared" si="365"/>
        <v>0.52</v>
      </c>
      <c r="NX761">
        <v>776910</v>
      </c>
      <c r="OA761">
        <v>0.53</v>
      </c>
      <c r="OB761">
        <f t="shared" si="366"/>
        <v>0.53</v>
      </c>
      <c r="OM761">
        <v>776910</v>
      </c>
      <c r="OP761">
        <v>0.51</v>
      </c>
      <c r="OQ761">
        <f t="shared" si="367"/>
        <v>0.51</v>
      </c>
      <c r="PB761">
        <v>776910</v>
      </c>
      <c r="PE761">
        <v>0.51</v>
      </c>
      <c r="PF761">
        <f t="shared" si="368"/>
        <v>0.51</v>
      </c>
      <c r="PQ761">
        <v>776910</v>
      </c>
      <c r="PT761">
        <v>0.53</v>
      </c>
      <c r="PU761">
        <f t="shared" si="369"/>
        <v>0.53</v>
      </c>
      <c r="QF761">
        <v>776910</v>
      </c>
      <c r="QI761">
        <v>0.51</v>
      </c>
      <c r="QJ761">
        <f t="shared" si="370"/>
        <v>0.51</v>
      </c>
      <c r="QU761">
        <v>776910</v>
      </c>
      <c r="QX761">
        <v>0.53</v>
      </c>
      <c r="QY761">
        <f t="shared" si="371"/>
        <v>0.53</v>
      </c>
    </row>
    <row r="762" spans="12:467" x14ac:dyDescent="0.2">
      <c r="L762">
        <v>776495</v>
      </c>
      <c r="O762">
        <v>0.54</v>
      </c>
      <c r="P762">
        <f t="shared" si="341"/>
        <v>0.54</v>
      </c>
      <c r="AA762">
        <v>776495</v>
      </c>
      <c r="AD762">
        <v>0.62</v>
      </c>
      <c r="AE762">
        <f t="shared" si="342"/>
        <v>0.62</v>
      </c>
      <c r="AP762">
        <v>776495</v>
      </c>
      <c r="AS762">
        <v>0.48</v>
      </c>
      <c r="AT762">
        <f t="shared" si="343"/>
        <v>0.48</v>
      </c>
      <c r="BE762">
        <v>776495</v>
      </c>
      <c r="BH762">
        <v>0.6</v>
      </c>
      <c r="BI762">
        <f t="shared" si="344"/>
        <v>0.6</v>
      </c>
      <c r="BT762">
        <v>776495</v>
      </c>
      <c r="BW762">
        <v>0.61</v>
      </c>
      <c r="BX762">
        <f t="shared" si="345"/>
        <v>0.61</v>
      </c>
      <c r="CI762">
        <v>776495</v>
      </c>
      <c r="CL762">
        <v>0.53</v>
      </c>
      <c r="CM762">
        <f t="shared" si="346"/>
        <v>0.53</v>
      </c>
      <c r="CX762">
        <v>776495</v>
      </c>
      <c r="DA762">
        <v>0.56000000000000005</v>
      </c>
      <c r="DB762">
        <f t="shared" si="347"/>
        <v>0.56000000000000005</v>
      </c>
      <c r="DM762">
        <v>776495</v>
      </c>
      <c r="DP762">
        <v>0.54</v>
      </c>
      <c r="DQ762">
        <f t="shared" si="348"/>
        <v>0.54</v>
      </c>
      <c r="EB762">
        <v>776495</v>
      </c>
      <c r="EE762">
        <v>0.55000000000000004</v>
      </c>
      <c r="EF762">
        <f t="shared" si="349"/>
        <v>0.55000000000000004</v>
      </c>
      <c r="EQ762">
        <v>776495</v>
      </c>
      <c r="ET762">
        <v>0.55000000000000004</v>
      </c>
      <c r="EU762">
        <f t="shared" si="350"/>
        <v>0.55000000000000004</v>
      </c>
      <c r="FF762">
        <v>776495</v>
      </c>
      <c r="FI762">
        <v>0.55000000000000004</v>
      </c>
      <c r="FJ762">
        <f t="shared" si="351"/>
        <v>0.55000000000000004</v>
      </c>
      <c r="FU762">
        <v>776495</v>
      </c>
      <c r="FX762">
        <v>0.53</v>
      </c>
      <c r="FY762">
        <f t="shared" si="352"/>
        <v>0.53</v>
      </c>
      <c r="GJ762">
        <v>776495</v>
      </c>
      <c r="GM762">
        <v>0.54</v>
      </c>
      <c r="GN762">
        <f t="shared" si="353"/>
        <v>0.54</v>
      </c>
      <c r="GY762">
        <v>776495</v>
      </c>
      <c r="HB762">
        <v>0.56000000000000005</v>
      </c>
      <c r="HC762">
        <f t="shared" si="354"/>
        <v>0.56000000000000005</v>
      </c>
      <c r="HN762">
        <v>776495</v>
      </c>
      <c r="HQ762">
        <v>0.46</v>
      </c>
      <c r="HR762">
        <f t="shared" si="355"/>
        <v>0.46</v>
      </c>
      <c r="ID762">
        <v>776912</v>
      </c>
      <c r="IG762">
        <v>0.52</v>
      </c>
      <c r="IH762">
        <f t="shared" si="356"/>
        <v>0.52</v>
      </c>
      <c r="IS762">
        <v>776912</v>
      </c>
      <c r="IV762">
        <v>0.51</v>
      </c>
      <c r="IW762">
        <f t="shared" si="357"/>
        <v>0.51</v>
      </c>
      <c r="JH762">
        <v>776912</v>
      </c>
      <c r="JK762">
        <v>0.55000000000000004</v>
      </c>
      <c r="JL762">
        <f t="shared" si="358"/>
        <v>0.55000000000000004</v>
      </c>
      <c r="JW762">
        <v>776912</v>
      </c>
      <c r="JZ762">
        <v>0.52</v>
      </c>
      <c r="KA762">
        <f t="shared" si="359"/>
        <v>0.52</v>
      </c>
      <c r="KL762">
        <v>776912</v>
      </c>
      <c r="KO762">
        <v>0.48</v>
      </c>
      <c r="KP762">
        <f t="shared" si="360"/>
        <v>0.48</v>
      </c>
      <c r="LA762">
        <v>776912</v>
      </c>
      <c r="LD762">
        <v>0.51</v>
      </c>
      <c r="LE762">
        <f t="shared" si="361"/>
        <v>0.51</v>
      </c>
      <c r="LP762">
        <v>776912</v>
      </c>
      <c r="LS762">
        <v>0.52</v>
      </c>
      <c r="LT762">
        <f t="shared" si="362"/>
        <v>0.52</v>
      </c>
      <c r="ME762">
        <v>776912</v>
      </c>
      <c r="MH762">
        <v>0.54</v>
      </c>
      <c r="MI762">
        <f t="shared" si="363"/>
        <v>0.54</v>
      </c>
      <c r="MT762">
        <v>776912</v>
      </c>
      <c r="MW762">
        <v>0.46</v>
      </c>
      <c r="MX762">
        <f t="shared" si="364"/>
        <v>0.46</v>
      </c>
      <c r="NI762">
        <v>776912</v>
      </c>
      <c r="NL762">
        <v>0.5</v>
      </c>
      <c r="NM762">
        <f t="shared" si="365"/>
        <v>0.5</v>
      </c>
      <c r="NX762">
        <v>776912</v>
      </c>
      <c r="OA762">
        <v>0.47</v>
      </c>
      <c r="OB762">
        <f t="shared" si="366"/>
        <v>0.47</v>
      </c>
      <c r="OM762">
        <v>776912</v>
      </c>
      <c r="OP762">
        <v>0.52</v>
      </c>
      <c r="OQ762">
        <f t="shared" si="367"/>
        <v>0.52</v>
      </c>
      <c r="PB762">
        <v>776912</v>
      </c>
      <c r="PE762">
        <v>0.51</v>
      </c>
      <c r="PF762">
        <f t="shared" si="368"/>
        <v>0.51</v>
      </c>
      <c r="PQ762">
        <v>776912</v>
      </c>
      <c r="PT762">
        <v>0.51</v>
      </c>
      <c r="PU762">
        <f t="shared" si="369"/>
        <v>0.51</v>
      </c>
      <c r="QF762">
        <v>776912</v>
      </c>
      <c r="QI762">
        <v>0.53</v>
      </c>
      <c r="QJ762">
        <f t="shared" si="370"/>
        <v>0.53</v>
      </c>
      <c r="QU762">
        <v>776912</v>
      </c>
      <c r="QX762">
        <v>0.52</v>
      </c>
      <c r="QY762">
        <f t="shared" si="371"/>
        <v>0.52</v>
      </c>
    </row>
    <row r="763" spans="12:467" x14ac:dyDescent="0.2">
      <c r="L763">
        <v>776498</v>
      </c>
      <c r="O763">
        <v>0.51</v>
      </c>
      <c r="P763">
        <f t="shared" si="341"/>
        <v>0.51</v>
      </c>
      <c r="AA763">
        <v>776498</v>
      </c>
      <c r="AD763">
        <v>0.61</v>
      </c>
      <c r="AE763">
        <f t="shared" si="342"/>
        <v>0.61</v>
      </c>
      <c r="AP763">
        <v>776498</v>
      </c>
      <c r="AS763">
        <v>0.67</v>
      </c>
      <c r="AT763">
        <f t="shared" si="343"/>
        <v>0.67</v>
      </c>
      <c r="BE763">
        <v>776498</v>
      </c>
      <c r="BH763">
        <v>0.57999999999999996</v>
      </c>
      <c r="BI763">
        <f t="shared" si="344"/>
        <v>0.57999999999999996</v>
      </c>
      <c r="BT763">
        <v>776498</v>
      </c>
      <c r="BW763">
        <v>0.51</v>
      </c>
      <c r="BX763">
        <f t="shared" si="345"/>
        <v>0.51</v>
      </c>
      <c r="CI763">
        <v>776498</v>
      </c>
      <c r="CL763">
        <v>0.52</v>
      </c>
      <c r="CM763">
        <f t="shared" si="346"/>
        <v>0.52</v>
      </c>
      <c r="CX763">
        <v>776498</v>
      </c>
      <c r="DA763">
        <v>0.52</v>
      </c>
      <c r="DB763">
        <f t="shared" si="347"/>
        <v>0.52</v>
      </c>
      <c r="DM763">
        <v>776498</v>
      </c>
      <c r="DP763">
        <v>0.53</v>
      </c>
      <c r="DQ763">
        <f t="shared" si="348"/>
        <v>0.53</v>
      </c>
      <c r="EB763">
        <v>776498</v>
      </c>
      <c r="EE763">
        <v>0.51</v>
      </c>
      <c r="EF763">
        <f t="shared" si="349"/>
        <v>0.51</v>
      </c>
      <c r="EQ763">
        <v>776498</v>
      </c>
      <c r="ET763">
        <v>0.51</v>
      </c>
      <c r="EU763">
        <f t="shared" si="350"/>
        <v>0.51</v>
      </c>
      <c r="FF763">
        <v>776498</v>
      </c>
      <c r="FI763">
        <v>0.52</v>
      </c>
      <c r="FJ763">
        <f t="shared" si="351"/>
        <v>0.52</v>
      </c>
      <c r="FU763">
        <v>776498</v>
      </c>
      <c r="FX763">
        <v>0.52</v>
      </c>
      <c r="FY763">
        <f t="shared" si="352"/>
        <v>0.52</v>
      </c>
      <c r="GJ763">
        <v>776498</v>
      </c>
      <c r="GM763">
        <v>0.5</v>
      </c>
      <c r="GN763">
        <f t="shared" si="353"/>
        <v>0.5</v>
      </c>
      <c r="GY763">
        <v>776498</v>
      </c>
      <c r="HB763">
        <v>0.56000000000000005</v>
      </c>
      <c r="HC763">
        <f t="shared" si="354"/>
        <v>0.56000000000000005</v>
      </c>
      <c r="HN763">
        <v>776498</v>
      </c>
      <c r="HQ763">
        <v>0.5</v>
      </c>
      <c r="HR763">
        <f t="shared" si="355"/>
        <v>0.5</v>
      </c>
      <c r="ID763">
        <v>776881</v>
      </c>
      <c r="IG763">
        <v>0.51</v>
      </c>
      <c r="IH763">
        <f t="shared" si="356"/>
        <v>0.51</v>
      </c>
      <c r="IS763">
        <v>776881</v>
      </c>
      <c r="IV763">
        <v>0.52</v>
      </c>
      <c r="IW763">
        <f t="shared" si="357"/>
        <v>0.52</v>
      </c>
      <c r="JH763">
        <v>776881</v>
      </c>
      <c r="JK763">
        <v>0.48</v>
      </c>
      <c r="JL763">
        <f t="shared" si="358"/>
        <v>0.48</v>
      </c>
      <c r="JW763">
        <v>776881</v>
      </c>
      <c r="JZ763">
        <v>0.52</v>
      </c>
      <c r="KA763">
        <f t="shared" si="359"/>
        <v>0.52</v>
      </c>
      <c r="KL763">
        <v>776881</v>
      </c>
      <c r="KO763">
        <v>0.56000000000000005</v>
      </c>
      <c r="KP763">
        <f t="shared" si="360"/>
        <v>0.56000000000000005</v>
      </c>
      <c r="LA763">
        <v>776881</v>
      </c>
      <c r="LD763">
        <v>0.53</v>
      </c>
      <c r="LE763">
        <f t="shared" si="361"/>
        <v>0.53</v>
      </c>
      <c r="LP763">
        <v>776881</v>
      </c>
      <c r="LS763">
        <v>0.55000000000000004</v>
      </c>
      <c r="LT763">
        <f t="shared" si="362"/>
        <v>0.55000000000000004</v>
      </c>
      <c r="ME763">
        <v>776881</v>
      </c>
      <c r="MH763">
        <v>0.52</v>
      </c>
      <c r="MI763">
        <f t="shared" si="363"/>
        <v>0.52</v>
      </c>
      <c r="MT763">
        <v>776881</v>
      </c>
      <c r="MW763">
        <v>0.66</v>
      </c>
      <c r="MX763">
        <f t="shared" si="364"/>
        <v>0.66</v>
      </c>
      <c r="NI763">
        <v>776881</v>
      </c>
      <c r="NL763">
        <v>0.51</v>
      </c>
      <c r="NM763">
        <f t="shared" si="365"/>
        <v>0.51</v>
      </c>
      <c r="NX763">
        <v>776881</v>
      </c>
      <c r="OA763">
        <v>0.51</v>
      </c>
      <c r="OB763">
        <f t="shared" si="366"/>
        <v>0.51</v>
      </c>
      <c r="OM763">
        <v>776881</v>
      </c>
      <c r="OP763">
        <v>0.52</v>
      </c>
      <c r="OQ763">
        <f t="shared" si="367"/>
        <v>0.52</v>
      </c>
      <c r="PB763">
        <v>776881</v>
      </c>
      <c r="PE763">
        <v>0.51</v>
      </c>
      <c r="PF763">
        <f t="shared" si="368"/>
        <v>0.51</v>
      </c>
      <c r="PQ763">
        <v>776881</v>
      </c>
      <c r="PT763">
        <v>0.53</v>
      </c>
      <c r="PU763">
        <f t="shared" si="369"/>
        <v>0.53</v>
      </c>
      <c r="QF763">
        <v>776881</v>
      </c>
      <c r="QI763">
        <v>0.55000000000000004</v>
      </c>
      <c r="QJ763">
        <f t="shared" si="370"/>
        <v>0.55000000000000004</v>
      </c>
      <c r="QU763">
        <v>776881</v>
      </c>
      <c r="QX763">
        <v>0.53</v>
      </c>
      <c r="QY763">
        <f t="shared" si="371"/>
        <v>0.53</v>
      </c>
    </row>
    <row r="764" spans="12:467" x14ac:dyDescent="0.2">
      <c r="L764">
        <v>776500</v>
      </c>
      <c r="O764">
        <v>0.63</v>
      </c>
      <c r="P764">
        <f t="shared" si="341"/>
        <v>0.63</v>
      </c>
      <c r="AA764">
        <v>776500</v>
      </c>
      <c r="AD764">
        <v>0.7</v>
      </c>
      <c r="AE764">
        <f t="shared" si="342"/>
        <v>0.7</v>
      </c>
      <c r="AP764">
        <v>776500</v>
      </c>
      <c r="AS764">
        <v>0.6</v>
      </c>
      <c r="AT764">
        <f t="shared" si="343"/>
        <v>0.6</v>
      </c>
      <c r="BE764">
        <v>776500</v>
      </c>
      <c r="BH764">
        <v>0.68</v>
      </c>
      <c r="BI764">
        <f t="shared" si="344"/>
        <v>0.68</v>
      </c>
      <c r="BT764">
        <v>776500</v>
      </c>
      <c r="BW764">
        <v>0.77</v>
      </c>
      <c r="BX764">
        <f t="shared" si="345"/>
        <v>0.77</v>
      </c>
      <c r="CI764">
        <v>776500</v>
      </c>
      <c r="CL764">
        <v>0.57999999999999996</v>
      </c>
      <c r="CM764">
        <f t="shared" si="346"/>
        <v>0.57999999999999996</v>
      </c>
      <c r="CX764">
        <v>776500</v>
      </c>
      <c r="DA764">
        <v>0.56000000000000005</v>
      </c>
      <c r="DB764">
        <f t="shared" si="347"/>
        <v>0.56000000000000005</v>
      </c>
      <c r="DM764">
        <v>776500</v>
      </c>
      <c r="DP764">
        <v>0.57999999999999996</v>
      </c>
      <c r="DQ764">
        <f t="shared" si="348"/>
        <v>0.57999999999999996</v>
      </c>
      <c r="EB764">
        <v>776500</v>
      </c>
      <c r="EE764">
        <v>0.59</v>
      </c>
      <c r="EF764">
        <f t="shared" si="349"/>
        <v>0.59</v>
      </c>
      <c r="EQ764">
        <v>776500</v>
      </c>
      <c r="ET764">
        <v>0.59</v>
      </c>
      <c r="EU764">
        <f t="shared" si="350"/>
        <v>0.59</v>
      </c>
      <c r="FF764">
        <v>776500</v>
      </c>
      <c r="FI764">
        <v>0.59</v>
      </c>
      <c r="FJ764">
        <f t="shared" si="351"/>
        <v>0.59</v>
      </c>
      <c r="FU764">
        <v>776500</v>
      </c>
      <c r="FX764">
        <v>0.57999999999999996</v>
      </c>
      <c r="FY764">
        <f t="shared" si="352"/>
        <v>0.57999999999999996</v>
      </c>
      <c r="GJ764">
        <v>776500</v>
      </c>
      <c r="GM764">
        <v>0.56999999999999995</v>
      </c>
      <c r="GN764">
        <f t="shared" si="353"/>
        <v>0.56999999999999995</v>
      </c>
      <c r="GY764">
        <v>776500</v>
      </c>
      <c r="HB764">
        <v>0.59</v>
      </c>
      <c r="HC764">
        <f t="shared" si="354"/>
        <v>0.59</v>
      </c>
      <c r="HN764">
        <v>776500</v>
      </c>
      <c r="HQ764">
        <v>0.61</v>
      </c>
      <c r="HR764">
        <f t="shared" si="355"/>
        <v>0.61</v>
      </c>
      <c r="ID764">
        <v>776883</v>
      </c>
      <c r="IG764">
        <v>0.49</v>
      </c>
      <c r="IH764">
        <f t="shared" si="356"/>
        <v>0.49</v>
      </c>
      <c r="IS764">
        <v>776883</v>
      </c>
      <c r="IV764">
        <v>0.48</v>
      </c>
      <c r="IW764">
        <f t="shared" si="357"/>
        <v>0.48</v>
      </c>
      <c r="JH764">
        <v>776883</v>
      </c>
      <c r="JK764">
        <v>0.44</v>
      </c>
      <c r="JL764">
        <f t="shared" si="358"/>
        <v>0.44</v>
      </c>
      <c r="JW764">
        <v>776883</v>
      </c>
      <c r="JZ764">
        <v>0.44</v>
      </c>
      <c r="KA764">
        <f t="shared" si="359"/>
        <v>0.44</v>
      </c>
      <c r="KL764">
        <v>776883</v>
      </c>
      <c r="KO764">
        <v>0.34</v>
      </c>
      <c r="KP764">
        <f t="shared" si="360"/>
        <v>0.34</v>
      </c>
      <c r="LA764">
        <v>776883</v>
      </c>
      <c r="LD764">
        <v>0.43</v>
      </c>
      <c r="LE764">
        <f t="shared" si="361"/>
        <v>0.43</v>
      </c>
      <c r="LP764">
        <v>776883</v>
      </c>
      <c r="LS764">
        <v>0.44</v>
      </c>
      <c r="LT764">
        <f t="shared" si="362"/>
        <v>0.44</v>
      </c>
      <c r="ME764">
        <v>776883</v>
      </c>
      <c r="MH764">
        <v>0.44</v>
      </c>
      <c r="MI764">
        <f t="shared" si="363"/>
        <v>0.44</v>
      </c>
      <c r="MT764">
        <v>776883</v>
      </c>
      <c r="MW764">
        <v>0.49</v>
      </c>
      <c r="MX764">
        <f t="shared" si="364"/>
        <v>0.49</v>
      </c>
      <c r="NI764">
        <v>776883</v>
      </c>
      <c r="NL764">
        <v>0.44</v>
      </c>
      <c r="NM764">
        <f t="shared" si="365"/>
        <v>0.44</v>
      </c>
      <c r="NX764">
        <v>776883</v>
      </c>
      <c r="OA764">
        <v>0.46</v>
      </c>
      <c r="OB764">
        <f t="shared" si="366"/>
        <v>0.46</v>
      </c>
      <c r="OM764">
        <v>776883</v>
      </c>
      <c r="OP764">
        <v>0.43</v>
      </c>
      <c r="OQ764">
        <f t="shared" si="367"/>
        <v>0.43</v>
      </c>
      <c r="PB764">
        <v>776883</v>
      </c>
      <c r="PE764">
        <v>0.46</v>
      </c>
      <c r="PF764">
        <f t="shared" si="368"/>
        <v>0.46</v>
      </c>
      <c r="PQ764">
        <v>776883</v>
      </c>
      <c r="PT764">
        <v>0.44</v>
      </c>
      <c r="PU764">
        <f t="shared" si="369"/>
        <v>0.44</v>
      </c>
      <c r="QF764">
        <v>776883</v>
      </c>
      <c r="QI764">
        <v>0.43</v>
      </c>
      <c r="QJ764">
        <f t="shared" si="370"/>
        <v>0.43</v>
      </c>
      <c r="QU764">
        <v>776883</v>
      </c>
      <c r="QX764">
        <v>0.45</v>
      </c>
      <c r="QY764">
        <f t="shared" si="371"/>
        <v>0.45</v>
      </c>
    </row>
    <row r="765" spans="12:467" x14ac:dyDescent="0.2">
      <c r="L765">
        <v>776501</v>
      </c>
      <c r="O765">
        <v>0.48</v>
      </c>
      <c r="P765">
        <f t="shared" si="341"/>
        <v>0.48</v>
      </c>
      <c r="AA765">
        <v>776501</v>
      </c>
      <c r="AD765">
        <v>0.44</v>
      </c>
      <c r="AE765">
        <f t="shared" si="342"/>
        <v>0.44</v>
      </c>
      <c r="AP765">
        <v>776501</v>
      </c>
      <c r="AS765">
        <v>0.41</v>
      </c>
      <c r="AT765">
        <f t="shared" si="343"/>
        <v>0.41</v>
      </c>
      <c r="BE765">
        <v>776501</v>
      </c>
      <c r="BH765">
        <v>0.47</v>
      </c>
      <c r="BI765">
        <f t="shared" si="344"/>
        <v>0.47</v>
      </c>
      <c r="BT765">
        <v>776501</v>
      </c>
      <c r="BW765">
        <v>0.49</v>
      </c>
      <c r="BX765">
        <f t="shared" si="345"/>
        <v>0.49</v>
      </c>
      <c r="CI765">
        <v>776501</v>
      </c>
      <c r="CL765">
        <v>0.45</v>
      </c>
      <c r="CM765">
        <f t="shared" si="346"/>
        <v>0.45</v>
      </c>
      <c r="CX765">
        <v>776501</v>
      </c>
      <c r="DA765">
        <v>0.48</v>
      </c>
      <c r="DB765">
        <f t="shared" si="347"/>
        <v>0.48</v>
      </c>
      <c r="DM765">
        <v>776501</v>
      </c>
      <c r="DP765">
        <v>0.44</v>
      </c>
      <c r="DQ765">
        <f t="shared" si="348"/>
        <v>0.44</v>
      </c>
      <c r="EB765">
        <v>776501</v>
      </c>
      <c r="EE765">
        <v>0.44</v>
      </c>
      <c r="EF765">
        <f t="shared" si="349"/>
        <v>0.44</v>
      </c>
      <c r="EQ765">
        <v>776501</v>
      </c>
      <c r="ET765">
        <v>0.44</v>
      </c>
      <c r="EU765">
        <f t="shared" si="350"/>
        <v>0.44</v>
      </c>
      <c r="FF765">
        <v>776501</v>
      </c>
      <c r="FI765">
        <v>0.48</v>
      </c>
      <c r="FJ765">
        <f t="shared" si="351"/>
        <v>0.48</v>
      </c>
      <c r="FU765">
        <v>776501</v>
      </c>
      <c r="FX765">
        <v>0.47</v>
      </c>
      <c r="FY765">
        <f t="shared" si="352"/>
        <v>0.47</v>
      </c>
      <c r="GJ765">
        <v>776501</v>
      </c>
      <c r="GM765">
        <v>0.44</v>
      </c>
      <c r="GN765">
        <f t="shared" si="353"/>
        <v>0.44</v>
      </c>
      <c r="GY765">
        <v>776501</v>
      </c>
      <c r="HB765">
        <v>0.46</v>
      </c>
      <c r="HC765">
        <f t="shared" si="354"/>
        <v>0.46</v>
      </c>
      <c r="HN765">
        <v>776501</v>
      </c>
      <c r="HQ765">
        <v>0.42</v>
      </c>
      <c r="HR765">
        <f t="shared" si="355"/>
        <v>0.42</v>
      </c>
      <c r="ID765">
        <v>776885</v>
      </c>
      <c r="IG765">
        <v>0.52</v>
      </c>
      <c r="IH765">
        <f t="shared" si="356"/>
        <v>0.52</v>
      </c>
      <c r="IS765">
        <v>776885</v>
      </c>
      <c r="IV765">
        <v>0.53</v>
      </c>
      <c r="IW765">
        <f t="shared" si="357"/>
        <v>0.53</v>
      </c>
      <c r="JH765">
        <v>776885</v>
      </c>
      <c r="JK765">
        <v>0.53</v>
      </c>
      <c r="JL765">
        <f t="shared" si="358"/>
        <v>0.53</v>
      </c>
      <c r="JW765">
        <v>776885</v>
      </c>
      <c r="JZ765">
        <v>0.53</v>
      </c>
      <c r="KA765">
        <f t="shared" si="359"/>
        <v>0.53</v>
      </c>
      <c r="KL765">
        <v>776885</v>
      </c>
      <c r="KO765">
        <v>0.52</v>
      </c>
      <c r="KP765">
        <f t="shared" si="360"/>
        <v>0.52</v>
      </c>
      <c r="LA765">
        <v>776885</v>
      </c>
      <c r="LD765">
        <v>0.53</v>
      </c>
      <c r="LE765">
        <f t="shared" si="361"/>
        <v>0.53</v>
      </c>
      <c r="LP765">
        <v>776885</v>
      </c>
      <c r="LS765">
        <v>0.53</v>
      </c>
      <c r="LT765">
        <f t="shared" si="362"/>
        <v>0.53</v>
      </c>
      <c r="ME765">
        <v>776885</v>
      </c>
      <c r="MH765">
        <v>0.53</v>
      </c>
      <c r="MI765">
        <f t="shared" si="363"/>
        <v>0.53</v>
      </c>
      <c r="MT765">
        <v>776885</v>
      </c>
      <c r="MW765">
        <v>0.66</v>
      </c>
      <c r="MX765">
        <f t="shared" si="364"/>
        <v>0.66</v>
      </c>
      <c r="NI765">
        <v>776885</v>
      </c>
      <c r="NL765">
        <v>0.52</v>
      </c>
      <c r="NM765">
        <f t="shared" si="365"/>
        <v>0.52</v>
      </c>
      <c r="NX765">
        <v>776885</v>
      </c>
      <c r="OA765">
        <v>0.5</v>
      </c>
      <c r="OB765">
        <f t="shared" si="366"/>
        <v>0.5</v>
      </c>
      <c r="OM765">
        <v>776885</v>
      </c>
      <c r="OP765">
        <v>0.52</v>
      </c>
      <c r="OQ765">
        <f t="shared" si="367"/>
        <v>0.52</v>
      </c>
      <c r="PB765">
        <v>776885</v>
      </c>
      <c r="PE765">
        <v>0.54</v>
      </c>
      <c r="PF765">
        <f t="shared" si="368"/>
        <v>0.54</v>
      </c>
      <c r="PQ765">
        <v>776885</v>
      </c>
      <c r="PT765">
        <v>0.52</v>
      </c>
      <c r="PU765">
        <f t="shared" si="369"/>
        <v>0.52</v>
      </c>
      <c r="QF765">
        <v>776885</v>
      </c>
      <c r="QI765">
        <v>0.55000000000000004</v>
      </c>
      <c r="QJ765">
        <f t="shared" si="370"/>
        <v>0.55000000000000004</v>
      </c>
      <c r="QU765">
        <v>776885</v>
      </c>
      <c r="QX765">
        <v>0.53</v>
      </c>
      <c r="QY765">
        <f t="shared" si="371"/>
        <v>0.53</v>
      </c>
    </row>
    <row r="766" spans="12:467" x14ac:dyDescent="0.2">
      <c r="L766">
        <v>776503</v>
      </c>
      <c r="O766">
        <v>0.46</v>
      </c>
      <c r="P766">
        <f t="shared" si="341"/>
        <v>0.46</v>
      </c>
      <c r="AA766">
        <v>776503</v>
      </c>
      <c r="AD766">
        <v>0.46</v>
      </c>
      <c r="AE766">
        <f t="shared" si="342"/>
        <v>0.46</v>
      </c>
      <c r="AP766">
        <v>776503</v>
      </c>
      <c r="AS766">
        <v>0.41</v>
      </c>
      <c r="AT766">
        <f t="shared" si="343"/>
        <v>0.41</v>
      </c>
      <c r="BE766">
        <v>776503</v>
      </c>
      <c r="BH766">
        <v>0.51</v>
      </c>
      <c r="BI766">
        <f t="shared" si="344"/>
        <v>0.51</v>
      </c>
      <c r="BT766">
        <v>776503</v>
      </c>
      <c r="BW766">
        <v>0.6</v>
      </c>
      <c r="BX766">
        <f t="shared" si="345"/>
        <v>0.6</v>
      </c>
      <c r="CI766">
        <v>776503</v>
      </c>
      <c r="CL766">
        <v>0.46</v>
      </c>
      <c r="CM766">
        <f t="shared" si="346"/>
        <v>0.46</v>
      </c>
      <c r="CX766">
        <v>776503</v>
      </c>
      <c r="DA766">
        <v>0.46</v>
      </c>
      <c r="DB766">
        <f t="shared" si="347"/>
        <v>0.46</v>
      </c>
      <c r="DM766">
        <v>776503</v>
      </c>
      <c r="DP766">
        <v>0.43</v>
      </c>
      <c r="DQ766">
        <f t="shared" si="348"/>
        <v>0.43</v>
      </c>
      <c r="EB766">
        <v>776503</v>
      </c>
      <c r="EE766">
        <v>0.44</v>
      </c>
      <c r="EF766">
        <f t="shared" si="349"/>
        <v>0.44</v>
      </c>
      <c r="EQ766">
        <v>776503</v>
      </c>
      <c r="ET766">
        <v>0.44</v>
      </c>
      <c r="EU766">
        <f t="shared" si="350"/>
        <v>0.44</v>
      </c>
      <c r="FF766">
        <v>776503</v>
      </c>
      <c r="FI766">
        <v>0.51</v>
      </c>
      <c r="FJ766">
        <f t="shared" si="351"/>
        <v>0.51</v>
      </c>
      <c r="FU766">
        <v>776503</v>
      </c>
      <c r="FX766">
        <v>0.48</v>
      </c>
      <c r="FY766">
        <f t="shared" si="352"/>
        <v>0.48</v>
      </c>
      <c r="GJ766">
        <v>776503</v>
      </c>
      <c r="GM766">
        <v>0.43</v>
      </c>
      <c r="GN766">
        <f t="shared" si="353"/>
        <v>0.43</v>
      </c>
      <c r="GY766">
        <v>776503</v>
      </c>
      <c r="HB766">
        <v>0.45</v>
      </c>
      <c r="HC766">
        <f t="shared" si="354"/>
        <v>0.45</v>
      </c>
      <c r="HN766">
        <v>776503</v>
      </c>
      <c r="HQ766">
        <v>0.52</v>
      </c>
      <c r="HR766">
        <f t="shared" si="355"/>
        <v>0.52</v>
      </c>
      <c r="ID766">
        <v>776886</v>
      </c>
      <c r="IG766">
        <v>0.44</v>
      </c>
      <c r="IH766">
        <f t="shared" si="356"/>
        <v>0.44</v>
      </c>
      <c r="IS766">
        <v>776886</v>
      </c>
      <c r="IV766">
        <v>0.39</v>
      </c>
      <c r="IW766">
        <f t="shared" si="357"/>
        <v>0.39</v>
      </c>
      <c r="JH766">
        <v>776886</v>
      </c>
      <c r="JK766">
        <v>0.44</v>
      </c>
      <c r="JL766">
        <f t="shared" si="358"/>
        <v>0.44</v>
      </c>
      <c r="JW766">
        <v>776886</v>
      </c>
      <c r="JZ766">
        <v>0.44</v>
      </c>
      <c r="KA766">
        <f t="shared" si="359"/>
        <v>0.44</v>
      </c>
      <c r="KL766">
        <v>776886</v>
      </c>
      <c r="KO766">
        <v>0.38</v>
      </c>
      <c r="KP766">
        <f t="shared" si="360"/>
        <v>0.38</v>
      </c>
      <c r="LA766">
        <v>776886</v>
      </c>
      <c r="LD766">
        <v>0.4</v>
      </c>
      <c r="LE766">
        <f t="shared" si="361"/>
        <v>0.4</v>
      </c>
      <c r="LP766">
        <v>776886</v>
      </c>
      <c r="LS766">
        <v>0.42</v>
      </c>
      <c r="LT766">
        <f t="shared" si="362"/>
        <v>0.42</v>
      </c>
      <c r="ME766">
        <v>776886</v>
      </c>
      <c r="MH766">
        <v>0.42</v>
      </c>
      <c r="MI766">
        <f t="shared" si="363"/>
        <v>0.42</v>
      </c>
      <c r="MT766">
        <v>776886</v>
      </c>
      <c r="MW766">
        <v>0.41</v>
      </c>
      <c r="MX766">
        <f t="shared" si="364"/>
        <v>0.41</v>
      </c>
      <c r="NI766">
        <v>776886</v>
      </c>
      <c r="NL766">
        <v>0.4</v>
      </c>
      <c r="NM766">
        <f t="shared" si="365"/>
        <v>0.4</v>
      </c>
      <c r="NX766">
        <v>776886</v>
      </c>
      <c r="OA766">
        <v>0.42</v>
      </c>
      <c r="OB766">
        <f t="shared" si="366"/>
        <v>0.42</v>
      </c>
      <c r="OM766">
        <v>776886</v>
      </c>
      <c r="OP766">
        <v>0.42</v>
      </c>
      <c r="OQ766">
        <f t="shared" si="367"/>
        <v>0.42</v>
      </c>
      <c r="PB766">
        <v>776886</v>
      </c>
      <c r="PE766">
        <v>0.42</v>
      </c>
      <c r="PF766">
        <f t="shared" si="368"/>
        <v>0.42</v>
      </c>
      <c r="PQ766">
        <v>776886</v>
      </c>
      <c r="PT766">
        <v>0.39</v>
      </c>
      <c r="PU766">
        <f t="shared" si="369"/>
        <v>0.39</v>
      </c>
      <c r="QF766">
        <v>776886</v>
      </c>
      <c r="QI766">
        <v>0.38</v>
      </c>
      <c r="QJ766">
        <f t="shared" si="370"/>
        <v>0.38</v>
      </c>
      <c r="QU766">
        <v>776886</v>
      </c>
      <c r="QX766">
        <v>0.4</v>
      </c>
      <c r="QY766">
        <f t="shared" si="371"/>
        <v>0.4</v>
      </c>
    </row>
    <row r="767" spans="12:467" x14ac:dyDescent="0.2">
      <c r="L767">
        <v>776504</v>
      </c>
      <c r="O767">
        <v>0.49</v>
      </c>
      <c r="P767">
        <f t="shared" si="341"/>
        <v>0.49</v>
      </c>
      <c r="AA767">
        <v>776504</v>
      </c>
      <c r="AD767">
        <v>0.46</v>
      </c>
      <c r="AE767">
        <f t="shared" si="342"/>
        <v>0.46</v>
      </c>
      <c r="AP767">
        <v>776504</v>
      </c>
      <c r="AS767">
        <v>0.56999999999999995</v>
      </c>
      <c r="AT767">
        <f t="shared" si="343"/>
        <v>0.56999999999999995</v>
      </c>
      <c r="BE767">
        <v>776504</v>
      </c>
      <c r="BH767">
        <v>0.5</v>
      </c>
      <c r="BI767">
        <f t="shared" si="344"/>
        <v>0.5</v>
      </c>
      <c r="BT767">
        <v>776504</v>
      </c>
      <c r="BW767">
        <v>0.52</v>
      </c>
      <c r="BX767">
        <f t="shared" si="345"/>
        <v>0.52</v>
      </c>
      <c r="CI767">
        <v>776504</v>
      </c>
      <c r="CL767">
        <v>0.52</v>
      </c>
      <c r="CM767">
        <f t="shared" si="346"/>
        <v>0.52</v>
      </c>
      <c r="CX767">
        <v>776504</v>
      </c>
      <c r="DA767">
        <v>0.53</v>
      </c>
      <c r="DB767">
        <f t="shared" si="347"/>
        <v>0.53</v>
      </c>
      <c r="DM767">
        <v>776504</v>
      </c>
      <c r="DP767">
        <v>0.49</v>
      </c>
      <c r="DQ767">
        <f t="shared" si="348"/>
        <v>0.49</v>
      </c>
      <c r="EB767">
        <v>776504</v>
      </c>
      <c r="EE767">
        <v>0.49</v>
      </c>
      <c r="EF767">
        <f t="shared" si="349"/>
        <v>0.49</v>
      </c>
      <c r="EQ767">
        <v>776504</v>
      </c>
      <c r="ET767">
        <v>0.49</v>
      </c>
      <c r="EU767">
        <f t="shared" si="350"/>
        <v>0.49</v>
      </c>
      <c r="FF767">
        <v>776504</v>
      </c>
      <c r="FI767">
        <v>0.51</v>
      </c>
      <c r="FJ767">
        <f t="shared" si="351"/>
        <v>0.51</v>
      </c>
      <c r="FU767">
        <v>776504</v>
      </c>
      <c r="FX767">
        <v>0.52</v>
      </c>
      <c r="FY767">
        <f t="shared" si="352"/>
        <v>0.52</v>
      </c>
      <c r="GJ767">
        <v>776504</v>
      </c>
      <c r="GM767">
        <v>0.47</v>
      </c>
      <c r="GN767">
        <f t="shared" si="353"/>
        <v>0.47</v>
      </c>
      <c r="GY767">
        <v>776504</v>
      </c>
      <c r="HB767">
        <v>0.47</v>
      </c>
      <c r="HC767">
        <f t="shared" si="354"/>
        <v>0.47</v>
      </c>
      <c r="HN767">
        <v>776504</v>
      </c>
      <c r="HQ767">
        <v>0.52</v>
      </c>
      <c r="HR767">
        <f t="shared" si="355"/>
        <v>0.52</v>
      </c>
      <c r="ID767">
        <v>776887</v>
      </c>
      <c r="IG767">
        <v>0.56999999999999995</v>
      </c>
      <c r="IH767">
        <f t="shared" si="356"/>
        <v>0.56999999999999995</v>
      </c>
      <c r="IS767">
        <v>776887</v>
      </c>
      <c r="IV767">
        <v>0.56000000000000005</v>
      </c>
      <c r="IW767">
        <f t="shared" si="357"/>
        <v>0.56000000000000005</v>
      </c>
      <c r="JH767">
        <v>776887</v>
      </c>
      <c r="JK767">
        <v>0.57999999999999996</v>
      </c>
      <c r="JL767">
        <f t="shared" si="358"/>
        <v>0.57999999999999996</v>
      </c>
      <c r="JW767">
        <v>776887</v>
      </c>
      <c r="JZ767">
        <v>0.57999999999999996</v>
      </c>
      <c r="KA767">
        <f t="shared" si="359"/>
        <v>0.57999999999999996</v>
      </c>
      <c r="KL767">
        <v>776887</v>
      </c>
      <c r="KO767">
        <v>0.55000000000000004</v>
      </c>
      <c r="KP767">
        <f t="shared" si="360"/>
        <v>0.55000000000000004</v>
      </c>
      <c r="LA767">
        <v>776887</v>
      </c>
      <c r="LD767">
        <v>0.56000000000000005</v>
      </c>
      <c r="LE767">
        <f t="shared" si="361"/>
        <v>0.56000000000000005</v>
      </c>
      <c r="LP767">
        <v>776887</v>
      </c>
      <c r="LS767">
        <v>0.55000000000000004</v>
      </c>
      <c r="LT767">
        <f t="shared" si="362"/>
        <v>0.55000000000000004</v>
      </c>
      <c r="ME767">
        <v>776887</v>
      </c>
      <c r="MH767">
        <v>0.56999999999999995</v>
      </c>
      <c r="MI767">
        <f t="shared" si="363"/>
        <v>0.56999999999999995</v>
      </c>
      <c r="MT767">
        <v>776887</v>
      </c>
      <c r="MW767">
        <v>0.53</v>
      </c>
      <c r="MX767">
        <f t="shared" si="364"/>
        <v>0.53</v>
      </c>
      <c r="NI767">
        <v>776887</v>
      </c>
      <c r="NL767">
        <v>0.55000000000000004</v>
      </c>
      <c r="NM767">
        <f t="shared" si="365"/>
        <v>0.55000000000000004</v>
      </c>
      <c r="NX767">
        <v>776887</v>
      </c>
      <c r="OA767">
        <v>0.56000000000000005</v>
      </c>
      <c r="OB767">
        <f t="shared" si="366"/>
        <v>0.56000000000000005</v>
      </c>
      <c r="OM767">
        <v>776887</v>
      </c>
      <c r="OP767">
        <v>0.56999999999999995</v>
      </c>
      <c r="OQ767">
        <f t="shared" si="367"/>
        <v>0.56999999999999995</v>
      </c>
      <c r="PB767">
        <v>776887</v>
      </c>
      <c r="PE767">
        <v>0.56999999999999995</v>
      </c>
      <c r="PF767">
        <f t="shared" si="368"/>
        <v>0.56999999999999995</v>
      </c>
      <c r="PQ767">
        <v>776887</v>
      </c>
      <c r="PT767">
        <v>0.56000000000000005</v>
      </c>
      <c r="PU767">
        <f t="shared" si="369"/>
        <v>0.56000000000000005</v>
      </c>
      <c r="QF767">
        <v>776887</v>
      </c>
      <c r="QI767">
        <v>0.53</v>
      </c>
      <c r="QJ767">
        <f t="shared" si="370"/>
        <v>0.53</v>
      </c>
      <c r="QU767">
        <v>776887</v>
      </c>
      <c r="QX767">
        <v>0.56999999999999995</v>
      </c>
      <c r="QY767">
        <f t="shared" si="371"/>
        <v>0.56999999999999995</v>
      </c>
    </row>
    <row r="768" spans="12:467" x14ac:dyDescent="0.2">
      <c r="L768">
        <v>776505</v>
      </c>
      <c r="O768">
        <v>0.53</v>
      </c>
      <c r="P768">
        <f t="shared" si="341"/>
        <v>0.53</v>
      </c>
      <c r="AA768">
        <v>776505</v>
      </c>
      <c r="AD768">
        <v>0.57999999999999996</v>
      </c>
      <c r="AE768">
        <f t="shared" si="342"/>
        <v>0.57999999999999996</v>
      </c>
      <c r="AP768">
        <v>776505</v>
      </c>
      <c r="AS768">
        <v>0.49</v>
      </c>
      <c r="AT768">
        <f t="shared" si="343"/>
        <v>0.49</v>
      </c>
      <c r="BE768">
        <v>776505</v>
      </c>
      <c r="BH768">
        <v>0.52</v>
      </c>
      <c r="BI768">
        <f t="shared" si="344"/>
        <v>0.52</v>
      </c>
      <c r="BT768">
        <v>776505</v>
      </c>
      <c r="BW768">
        <v>0.55000000000000004</v>
      </c>
      <c r="BX768">
        <f t="shared" si="345"/>
        <v>0.55000000000000004</v>
      </c>
      <c r="CI768">
        <v>776505</v>
      </c>
      <c r="CL768">
        <v>0.54</v>
      </c>
      <c r="CM768">
        <f t="shared" si="346"/>
        <v>0.54</v>
      </c>
      <c r="CX768">
        <v>776505</v>
      </c>
      <c r="DA768">
        <v>0.54</v>
      </c>
      <c r="DB768">
        <f t="shared" si="347"/>
        <v>0.54</v>
      </c>
      <c r="DM768">
        <v>776505</v>
      </c>
      <c r="DP768">
        <v>0.55000000000000004</v>
      </c>
      <c r="DQ768">
        <f t="shared" si="348"/>
        <v>0.55000000000000004</v>
      </c>
      <c r="EB768">
        <v>776505</v>
      </c>
      <c r="EE768">
        <v>0.54</v>
      </c>
      <c r="EF768">
        <f t="shared" si="349"/>
        <v>0.54</v>
      </c>
      <c r="EQ768">
        <v>776505</v>
      </c>
      <c r="ET768">
        <v>0.54</v>
      </c>
      <c r="EU768">
        <f t="shared" si="350"/>
        <v>0.54</v>
      </c>
      <c r="FF768">
        <v>776505</v>
      </c>
      <c r="FI768">
        <v>0.56000000000000005</v>
      </c>
      <c r="FJ768">
        <f t="shared" si="351"/>
        <v>0.56000000000000005</v>
      </c>
      <c r="FU768">
        <v>776505</v>
      </c>
      <c r="FX768">
        <v>0.55000000000000004</v>
      </c>
      <c r="FY768">
        <f t="shared" si="352"/>
        <v>0.55000000000000004</v>
      </c>
      <c r="GJ768">
        <v>776505</v>
      </c>
      <c r="GM768">
        <v>0.55000000000000004</v>
      </c>
      <c r="GN768">
        <f t="shared" si="353"/>
        <v>0.55000000000000004</v>
      </c>
      <c r="GY768">
        <v>776505</v>
      </c>
      <c r="HB768">
        <v>0.59</v>
      </c>
      <c r="HC768">
        <f t="shared" si="354"/>
        <v>0.59</v>
      </c>
      <c r="HN768">
        <v>776505</v>
      </c>
      <c r="HQ768">
        <v>0.53</v>
      </c>
      <c r="HR768">
        <f t="shared" si="355"/>
        <v>0.53</v>
      </c>
      <c r="ID768">
        <v>776889</v>
      </c>
      <c r="IG768">
        <v>0.46</v>
      </c>
      <c r="IH768">
        <f t="shared" si="356"/>
        <v>0.46</v>
      </c>
      <c r="IS768">
        <v>776889</v>
      </c>
      <c r="IV768">
        <v>0.43</v>
      </c>
      <c r="IW768">
        <f t="shared" si="357"/>
        <v>0.43</v>
      </c>
      <c r="JH768">
        <v>776889</v>
      </c>
      <c r="JK768">
        <v>0.43</v>
      </c>
      <c r="JL768">
        <f t="shared" si="358"/>
        <v>0.43</v>
      </c>
      <c r="JW768">
        <v>776889</v>
      </c>
      <c r="JZ768">
        <v>0.44</v>
      </c>
      <c r="KA768">
        <f t="shared" si="359"/>
        <v>0.44</v>
      </c>
      <c r="KL768">
        <v>776889</v>
      </c>
      <c r="KO768">
        <v>0.44</v>
      </c>
      <c r="KP768">
        <f t="shared" si="360"/>
        <v>0.44</v>
      </c>
      <c r="LA768">
        <v>776889</v>
      </c>
      <c r="LD768">
        <v>0.44</v>
      </c>
      <c r="LE768">
        <f t="shared" si="361"/>
        <v>0.44</v>
      </c>
      <c r="LP768">
        <v>776889</v>
      </c>
      <c r="LS768">
        <v>0.44</v>
      </c>
      <c r="LT768">
        <f t="shared" si="362"/>
        <v>0.44</v>
      </c>
      <c r="ME768">
        <v>776889</v>
      </c>
      <c r="MH768">
        <v>0.43</v>
      </c>
      <c r="MI768">
        <f t="shared" si="363"/>
        <v>0.43</v>
      </c>
      <c r="MT768">
        <v>776889</v>
      </c>
      <c r="MW768">
        <v>0.48</v>
      </c>
      <c r="MX768">
        <f t="shared" si="364"/>
        <v>0.48</v>
      </c>
      <c r="NI768">
        <v>776889</v>
      </c>
      <c r="NL768">
        <v>0.42</v>
      </c>
      <c r="NM768">
        <f t="shared" si="365"/>
        <v>0.42</v>
      </c>
      <c r="NX768">
        <v>776889</v>
      </c>
      <c r="OA768">
        <v>0.51</v>
      </c>
      <c r="OB768">
        <f t="shared" si="366"/>
        <v>0.51</v>
      </c>
      <c r="OM768">
        <v>776889</v>
      </c>
      <c r="OP768">
        <v>0.44</v>
      </c>
      <c r="OQ768">
        <f t="shared" si="367"/>
        <v>0.44</v>
      </c>
      <c r="PB768">
        <v>776889</v>
      </c>
      <c r="PE768">
        <v>0.45</v>
      </c>
      <c r="PF768">
        <f t="shared" si="368"/>
        <v>0.45</v>
      </c>
      <c r="PQ768">
        <v>776889</v>
      </c>
      <c r="PT768">
        <v>0.41</v>
      </c>
      <c r="PU768">
        <f t="shared" si="369"/>
        <v>0.41</v>
      </c>
      <c r="QF768">
        <v>776889</v>
      </c>
      <c r="QI768">
        <v>0.45</v>
      </c>
      <c r="QJ768">
        <f t="shared" si="370"/>
        <v>0.45</v>
      </c>
      <c r="QU768">
        <v>776889</v>
      </c>
      <c r="QX768">
        <v>0.42</v>
      </c>
      <c r="QY768">
        <f t="shared" si="371"/>
        <v>0.42</v>
      </c>
    </row>
    <row r="769" spans="12:467" x14ac:dyDescent="0.2">
      <c r="L769">
        <v>776506</v>
      </c>
      <c r="O769">
        <v>0.53</v>
      </c>
      <c r="P769">
        <f t="shared" si="341"/>
        <v>0.53</v>
      </c>
      <c r="AA769">
        <v>776506</v>
      </c>
      <c r="AD769">
        <v>0.54</v>
      </c>
      <c r="AE769">
        <f t="shared" si="342"/>
        <v>0.54</v>
      </c>
      <c r="AP769">
        <v>776506</v>
      </c>
      <c r="AS769">
        <v>0.59</v>
      </c>
      <c r="AT769">
        <f t="shared" si="343"/>
        <v>0.59</v>
      </c>
      <c r="BE769">
        <v>776506</v>
      </c>
      <c r="BH769">
        <v>0.62</v>
      </c>
      <c r="BI769">
        <f t="shared" si="344"/>
        <v>0.62</v>
      </c>
      <c r="BT769">
        <v>776506</v>
      </c>
      <c r="BW769">
        <v>0.5</v>
      </c>
      <c r="BX769">
        <f t="shared" si="345"/>
        <v>0.5</v>
      </c>
      <c r="CI769">
        <v>776506</v>
      </c>
      <c r="CL769">
        <v>0.55000000000000004</v>
      </c>
      <c r="CM769">
        <f t="shared" si="346"/>
        <v>0.55000000000000004</v>
      </c>
      <c r="CX769">
        <v>776506</v>
      </c>
      <c r="DA769">
        <v>0.53</v>
      </c>
      <c r="DB769">
        <f t="shared" si="347"/>
        <v>0.53</v>
      </c>
      <c r="DM769">
        <v>776506</v>
      </c>
      <c r="DP769">
        <v>0.53</v>
      </c>
      <c r="DQ769">
        <f t="shared" si="348"/>
        <v>0.53</v>
      </c>
      <c r="EB769">
        <v>776506</v>
      </c>
      <c r="EE769">
        <v>0.5</v>
      </c>
      <c r="EF769">
        <f t="shared" si="349"/>
        <v>0.5</v>
      </c>
      <c r="EQ769">
        <v>776506</v>
      </c>
      <c r="ET769">
        <v>0.5</v>
      </c>
      <c r="EU769">
        <f t="shared" si="350"/>
        <v>0.5</v>
      </c>
      <c r="FF769">
        <v>776506</v>
      </c>
      <c r="FI769">
        <v>0.53</v>
      </c>
      <c r="FJ769">
        <f t="shared" si="351"/>
        <v>0.53</v>
      </c>
      <c r="FU769">
        <v>776506</v>
      </c>
      <c r="FX769">
        <v>0.51</v>
      </c>
      <c r="FY769">
        <f t="shared" si="352"/>
        <v>0.51</v>
      </c>
      <c r="GJ769">
        <v>776506</v>
      </c>
      <c r="GM769">
        <v>0.5</v>
      </c>
      <c r="GN769">
        <f t="shared" si="353"/>
        <v>0.5</v>
      </c>
      <c r="GY769">
        <v>776506</v>
      </c>
      <c r="HB769">
        <v>0.53</v>
      </c>
      <c r="HC769">
        <f t="shared" si="354"/>
        <v>0.53</v>
      </c>
      <c r="HN769">
        <v>776506</v>
      </c>
      <c r="HQ769">
        <v>0.61</v>
      </c>
      <c r="HR769">
        <f t="shared" si="355"/>
        <v>0.61</v>
      </c>
      <c r="ID769">
        <v>776891</v>
      </c>
      <c r="IG769">
        <v>0.51</v>
      </c>
      <c r="IH769">
        <f t="shared" si="356"/>
        <v>0.51</v>
      </c>
      <c r="IS769">
        <v>776891</v>
      </c>
      <c r="IV769">
        <v>0.5</v>
      </c>
      <c r="IW769">
        <f t="shared" si="357"/>
        <v>0.5</v>
      </c>
      <c r="JH769">
        <v>776891</v>
      </c>
      <c r="JK769">
        <v>0.49</v>
      </c>
      <c r="JL769">
        <f t="shared" si="358"/>
        <v>0.49</v>
      </c>
      <c r="JW769">
        <v>776891</v>
      </c>
      <c r="JZ769">
        <v>0.48</v>
      </c>
      <c r="KA769">
        <f t="shared" si="359"/>
        <v>0.48</v>
      </c>
      <c r="KL769">
        <v>776891</v>
      </c>
      <c r="KO769">
        <v>0.39</v>
      </c>
      <c r="KP769">
        <f t="shared" si="360"/>
        <v>0.39</v>
      </c>
      <c r="LA769">
        <v>776891</v>
      </c>
      <c r="LD769">
        <v>0.5</v>
      </c>
      <c r="LE769">
        <f t="shared" si="361"/>
        <v>0.5</v>
      </c>
      <c r="LP769">
        <v>776891</v>
      </c>
      <c r="LS769">
        <v>0.51</v>
      </c>
      <c r="LT769">
        <f t="shared" si="362"/>
        <v>0.51</v>
      </c>
      <c r="ME769">
        <v>776891</v>
      </c>
      <c r="MH769">
        <v>0.55000000000000004</v>
      </c>
      <c r="MI769">
        <f t="shared" si="363"/>
        <v>0.55000000000000004</v>
      </c>
      <c r="MT769">
        <v>776891</v>
      </c>
      <c r="MW769">
        <v>0.55000000000000004</v>
      </c>
      <c r="MX769">
        <f t="shared" si="364"/>
        <v>0.55000000000000004</v>
      </c>
      <c r="NI769">
        <v>776891</v>
      </c>
      <c r="NL769">
        <v>0.49</v>
      </c>
      <c r="NM769">
        <f t="shared" si="365"/>
        <v>0.49</v>
      </c>
      <c r="NX769">
        <v>776891</v>
      </c>
      <c r="OA769">
        <v>0.48</v>
      </c>
      <c r="OB769">
        <f t="shared" si="366"/>
        <v>0.48</v>
      </c>
      <c r="OM769">
        <v>776891</v>
      </c>
      <c r="OP769">
        <v>0.51</v>
      </c>
      <c r="OQ769">
        <f t="shared" si="367"/>
        <v>0.51</v>
      </c>
      <c r="PB769">
        <v>776891</v>
      </c>
      <c r="PE769">
        <v>0.51</v>
      </c>
      <c r="PF769">
        <f t="shared" si="368"/>
        <v>0.51</v>
      </c>
      <c r="PQ769">
        <v>776891</v>
      </c>
      <c r="PT769">
        <v>0.52</v>
      </c>
      <c r="PU769">
        <f t="shared" si="369"/>
        <v>0.52</v>
      </c>
      <c r="QF769">
        <v>776891</v>
      </c>
      <c r="QI769">
        <v>0.51</v>
      </c>
      <c r="QJ769">
        <f t="shared" si="370"/>
        <v>0.51</v>
      </c>
      <c r="QU769">
        <v>776891</v>
      </c>
      <c r="QX769">
        <v>0.49</v>
      </c>
      <c r="QY769">
        <f t="shared" si="371"/>
        <v>0.49</v>
      </c>
    </row>
    <row r="770" spans="12:467" x14ac:dyDescent="0.2">
      <c r="L770">
        <v>776481</v>
      </c>
      <c r="O770">
        <v>0.49</v>
      </c>
      <c r="P770">
        <f t="shared" si="341"/>
        <v>0.49</v>
      </c>
      <c r="AA770">
        <v>776481</v>
      </c>
      <c r="AD770">
        <v>0.56999999999999995</v>
      </c>
      <c r="AE770">
        <f t="shared" si="342"/>
        <v>0.56999999999999995</v>
      </c>
      <c r="AP770">
        <v>776481</v>
      </c>
      <c r="AS770">
        <v>0.52</v>
      </c>
      <c r="AT770">
        <f t="shared" si="343"/>
        <v>0.52</v>
      </c>
      <c r="BE770">
        <v>776481</v>
      </c>
      <c r="BH770">
        <v>0.46</v>
      </c>
      <c r="BI770">
        <f t="shared" si="344"/>
        <v>0.46</v>
      </c>
      <c r="BT770">
        <v>776481</v>
      </c>
      <c r="BW770">
        <v>0.38</v>
      </c>
      <c r="BX770">
        <f t="shared" si="345"/>
        <v>0.38</v>
      </c>
      <c r="CI770">
        <v>776481</v>
      </c>
      <c r="CL770">
        <v>0.48</v>
      </c>
      <c r="CM770">
        <f t="shared" si="346"/>
        <v>0.48</v>
      </c>
      <c r="CX770">
        <v>776481</v>
      </c>
      <c r="DA770">
        <v>0.5</v>
      </c>
      <c r="DB770">
        <f t="shared" si="347"/>
        <v>0.5</v>
      </c>
      <c r="DM770">
        <v>776481</v>
      </c>
      <c r="DP770">
        <v>0.52</v>
      </c>
      <c r="DQ770">
        <f t="shared" si="348"/>
        <v>0.52</v>
      </c>
      <c r="EB770">
        <v>776481</v>
      </c>
      <c r="EE770">
        <v>0.51</v>
      </c>
      <c r="EF770">
        <f t="shared" si="349"/>
        <v>0.51</v>
      </c>
      <c r="EQ770">
        <v>776481</v>
      </c>
      <c r="ET770">
        <v>0.51</v>
      </c>
      <c r="EU770">
        <f t="shared" si="350"/>
        <v>0.51</v>
      </c>
      <c r="FF770">
        <v>776481</v>
      </c>
      <c r="FI770">
        <v>0.5</v>
      </c>
      <c r="FJ770">
        <f t="shared" si="351"/>
        <v>0.5</v>
      </c>
      <c r="FU770">
        <v>776481</v>
      </c>
      <c r="FX770">
        <v>0.51</v>
      </c>
      <c r="FY770">
        <f t="shared" si="352"/>
        <v>0.51</v>
      </c>
      <c r="GJ770">
        <v>776481</v>
      </c>
      <c r="GM770">
        <v>0.48</v>
      </c>
      <c r="GN770">
        <f t="shared" si="353"/>
        <v>0.48</v>
      </c>
      <c r="GY770">
        <v>776481</v>
      </c>
      <c r="HB770">
        <v>0.5</v>
      </c>
      <c r="HC770">
        <f t="shared" si="354"/>
        <v>0.5</v>
      </c>
      <c r="HN770">
        <v>776481</v>
      </c>
      <c r="HQ770">
        <v>0.52</v>
      </c>
      <c r="HR770">
        <f t="shared" si="355"/>
        <v>0.52</v>
      </c>
      <c r="ID770">
        <v>776893</v>
      </c>
      <c r="IG770">
        <v>0.55000000000000004</v>
      </c>
      <c r="IH770">
        <f t="shared" si="356"/>
        <v>0.55000000000000004</v>
      </c>
      <c r="IS770">
        <v>776893</v>
      </c>
      <c r="IV770">
        <v>0.56999999999999995</v>
      </c>
      <c r="IW770">
        <f t="shared" si="357"/>
        <v>0.56999999999999995</v>
      </c>
      <c r="JH770">
        <v>776893</v>
      </c>
      <c r="JK770">
        <v>0.56000000000000005</v>
      </c>
      <c r="JL770">
        <f t="shared" si="358"/>
        <v>0.56000000000000005</v>
      </c>
      <c r="JW770">
        <v>776893</v>
      </c>
      <c r="JZ770">
        <v>0.55000000000000004</v>
      </c>
      <c r="KA770">
        <f t="shared" si="359"/>
        <v>0.55000000000000004</v>
      </c>
      <c r="KL770">
        <v>776893</v>
      </c>
      <c r="KO770">
        <v>0.56000000000000005</v>
      </c>
      <c r="KP770">
        <f t="shared" si="360"/>
        <v>0.56000000000000005</v>
      </c>
      <c r="LA770">
        <v>776893</v>
      </c>
      <c r="LD770">
        <v>0.56999999999999995</v>
      </c>
      <c r="LE770">
        <f t="shared" si="361"/>
        <v>0.56999999999999995</v>
      </c>
      <c r="LP770">
        <v>776893</v>
      </c>
      <c r="LS770">
        <v>0.53</v>
      </c>
      <c r="LT770">
        <f t="shared" si="362"/>
        <v>0.53</v>
      </c>
      <c r="ME770">
        <v>776893</v>
      </c>
      <c r="MH770">
        <v>0.54</v>
      </c>
      <c r="MI770">
        <f t="shared" si="363"/>
        <v>0.54</v>
      </c>
      <c r="MT770">
        <v>776893</v>
      </c>
      <c r="MW770">
        <v>0.56000000000000005</v>
      </c>
      <c r="MX770">
        <f t="shared" si="364"/>
        <v>0.56000000000000005</v>
      </c>
      <c r="NI770">
        <v>776893</v>
      </c>
      <c r="NL770">
        <v>0.53</v>
      </c>
      <c r="NM770">
        <f t="shared" si="365"/>
        <v>0.53</v>
      </c>
      <c r="NX770">
        <v>776893</v>
      </c>
      <c r="OA770">
        <v>0.54</v>
      </c>
      <c r="OB770">
        <f t="shared" si="366"/>
        <v>0.54</v>
      </c>
      <c r="OM770">
        <v>776893</v>
      </c>
      <c r="OP770">
        <v>0.55000000000000004</v>
      </c>
      <c r="OQ770">
        <f t="shared" si="367"/>
        <v>0.55000000000000004</v>
      </c>
      <c r="PB770">
        <v>776893</v>
      </c>
      <c r="PE770">
        <v>0.56000000000000005</v>
      </c>
      <c r="PF770">
        <f t="shared" si="368"/>
        <v>0.56000000000000005</v>
      </c>
      <c r="PQ770">
        <v>776893</v>
      </c>
      <c r="PT770">
        <v>0.59</v>
      </c>
      <c r="PU770">
        <f t="shared" si="369"/>
        <v>0.59</v>
      </c>
      <c r="QF770">
        <v>776893</v>
      </c>
      <c r="QI770">
        <v>0.56000000000000005</v>
      </c>
      <c r="QJ770">
        <f t="shared" si="370"/>
        <v>0.56000000000000005</v>
      </c>
      <c r="QU770">
        <v>776893</v>
      </c>
      <c r="QX770">
        <v>0.55000000000000004</v>
      </c>
      <c r="QY770">
        <f t="shared" si="371"/>
        <v>0.55000000000000004</v>
      </c>
    </row>
    <row r="771" spans="12:467" x14ac:dyDescent="0.2">
      <c r="L771">
        <v>776482</v>
      </c>
      <c r="O771">
        <v>0.53</v>
      </c>
      <c r="P771">
        <f t="shared" ref="P771:P834" si="372">IF(O771=0,0.1,IF(O771=1,0.9,O771))</f>
        <v>0.53</v>
      </c>
      <c r="AA771">
        <v>776482</v>
      </c>
      <c r="AD771">
        <v>0.47</v>
      </c>
      <c r="AE771">
        <f t="shared" ref="AE771:AE834" si="373">IF(AD771=0,0.1,IF(AD771=1,0.9,AD771))</f>
        <v>0.47</v>
      </c>
      <c r="AP771">
        <v>776482</v>
      </c>
      <c r="AS771">
        <v>0.73</v>
      </c>
      <c r="AT771">
        <f t="shared" ref="AT771:AT834" si="374">IF(AS771=0,0.1,IF(AS771=1,0.9,AS771))</f>
        <v>0.73</v>
      </c>
      <c r="BE771">
        <v>776482</v>
      </c>
      <c r="BH771">
        <v>0.62</v>
      </c>
      <c r="BI771">
        <f t="shared" ref="BI771:BI834" si="375">IF(BH771=0,0.1,IF(BH771=1,0.9,BH771))</f>
        <v>0.62</v>
      </c>
      <c r="BT771">
        <v>776482</v>
      </c>
      <c r="BW771">
        <v>0.63</v>
      </c>
      <c r="BX771">
        <f t="shared" ref="BX771:BX834" si="376">IF(BW771=0,0.1,IF(BW771=1,0.9,BW771))</f>
        <v>0.63</v>
      </c>
      <c r="CI771">
        <v>776482</v>
      </c>
      <c r="CL771">
        <v>0.53</v>
      </c>
      <c r="CM771">
        <f t="shared" ref="CM771:CM834" si="377">IF(CL771=0,0.1,IF(CL771=1,0.9,CL771))</f>
        <v>0.53</v>
      </c>
      <c r="CX771">
        <v>776482</v>
      </c>
      <c r="DA771">
        <v>0.54</v>
      </c>
      <c r="DB771">
        <f t="shared" ref="DB771:DB834" si="378">IF(DA771=0,0.1,IF(DA771=1,0.9,DA771))</f>
        <v>0.54</v>
      </c>
      <c r="DM771">
        <v>776482</v>
      </c>
      <c r="DP771">
        <v>0.51</v>
      </c>
      <c r="DQ771">
        <f t="shared" ref="DQ771:DQ834" si="379">IF(DP771=0,0.1,IF(DP771=1,0.9,DP771))</f>
        <v>0.51</v>
      </c>
      <c r="EB771">
        <v>776482</v>
      </c>
      <c r="EE771">
        <v>0.54</v>
      </c>
      <c r="EF771">
        <f t="shared" ref="EF771:EF834" si="380">IF(EE771=0,0.1,IF(EE771=1,0.9,EE771))</f>
        <v>0.54</v>
      </c>
      <c r="EQ771">
        <v>776482</v>
      </c>
      <c r="ET771">
        <v>0.54</v>
      </c>
      <c r="EU771">
        <f t="shared" ref="EU771:EU834" si="381">IF(ET771=0,0.1,IF(ET771=1,0.9,ET771))</f>
        <v>0.54</v>
      </c>
      <c r="FF771">
        <v>776482</v>
      </c>
      <c r="FI771">
        <v>0.54</v>
      </c>
      <c r="FJ771">
        <f t="shared" ref="FJ771:FJ834" si="382">IF(FI771=0,0.1,IF(FI771=1,0.9,FI771))</f>
        <v>0.54</v>
      </c>
      <c r="FU771">
        <v>776482</v>
      </c>
      <c r="FX771">
        <v>0.53</v>
      </c>
      <c r="FY771">
        <f t="shared" ref="FY771:FY834" si="383">IF(FX771=0,0.1,IF(FX771=1,0.9,FX771))</f>
        <v>0.53</v>
      </c>
      <c r="GJ771">
        <v>776482</v>
      </c>
      <c r="GM771">
        <v>0.52</v>
      </c>
      <c r="GN771">
        <f t="shared" ref="GN771:GN834" si="384">IF(GM771=0,0.1,IF(GM771=1,0.9,GM771))</f>
        <v>0.52</v>
      </c>
      <c r="GY771">
        <v>776482</v>
      </c>
      <c r="HB771">
        <v>0.55000000000000004</v>
      </c>
      <c r="HC771">
        <f t="shared" ref="HC771:HC834" si="385">IF(HB771=0,0.1,IF(HB771=1,0.9,HB771))</f>
        <v>0.55000000000000004</v>
      </c>
      <c r="HN771">
        <v>776482</v>
      </c>
      <c r="HQ771">
        <v>0.56000000000000005</v>
      </c>
      <c r="HR771">
        <f t="shared" ref="HR771:HR834" si="386">IF(HQ771=0,0.1,IF(HQ771=1,0.9,HQ771))</f>
        <v>0.56000000000000005</v>
      </c>
      <c r="ID771">
        <v>776894</v>
      </c>
      <c r="IG771">
        <v>0.42</v>
      </c>
      <c r="IH771">
        <f t="shared" ref="IH771:IH834" si="387">IF(IG771=0,0.1,IF(IG771=1,0.9,IG771))</f>
        <v>0.42</v>
      </c>
      <c r="IS771">
        <v>776894</v>
      </c>
      <c r="IV771">
        <v>0.39</v>
      </c>
      <c r="IW771">
        <f t="shared" ref="IW771:IW834" si="388">IF(IV771=0,0.1,IF(IV771=1,0.9,IV771))</f>
        <v>0.39</v>
      </c>
      <c r="JH771">
        <v>776894</v>
      </c>
      <c r="JK771">
        <v>0.42</v>
      </c>
      <c r="JL771">
        <f t="shared" ref="JL771:JL834" si="389">IF(JK771=0,0.1,IF(JK771=1,0.9,JK771))</f>
        <v>0.42</v>
      </c>
      <c r="JW771">
        <v>776894</v>
      </c>
      <c r="JZ771">
        <v>0.42</v>
      </c>
      <c r="KA771">
        <f t="shared" ref="KA771:KA834" si="390">IF(JZ771=0,0.1,IF(JZ771=1,0.9,JZ771))</f>
        <v>0.42</v>
      </c>
      <c r="KL771">
        <v>776894</v>
      </c>
      <c r="KO771">
        <v>0.36</v>
      </c>
      <c r="KP771">
        <f t="shared" ref="KP771:KP834" si="391">IF(KO771=0,0.1,IF(KO771=1,0.9,KO771))</f>
        <v>0.36</v>
      </c>
      <c r="LA771">
        <v>776894</v>
      </c>
      <c r="LD771">
        <v>0.42</v>
      </c>
      <c r="LE771">
        <f t="shared" ref="LE771:LE834" si="392">IF(LD771=0,0.1,IF(LD771=1,0.9,LD771))</f>
        <v>0.42</v>
      </c>
      <c r="LP771">
        <v>776894</v>
      </c>
      <c r="LS771">
        <v>0.41</v>
      </c>
      <c r="LT771">
        <f t="shared" ref="LT771:LT834" si="393">IF(LS771=0,0.1,IF(LS771=1,0.9,LS771))</f>
        <v>0.41</v>
      </c>
      <c r="ME771">
        <v>776894</v>
      </c>
      <c r="MH771">
        <v>0.4</v>
      </c>
      <c r="MI771">
        <f t="shared" ref="MI771:MI834" si="394">IF(MH771=0,0.1,IF(MH771=1,0.9,MH771))</f>
        <v>0.4</v>
      </c>
      <c r="MT771">
        <v>776894</v>
      </c>
      <c r="MW771">
        <v>0.31</v>
      </c>
      <c r="MX771">
        <f t="shared" ref="MX771:MX834" si="395">IF(MW771=0,0.1,IF(MW771=1,0.9,MW771))</f>
        <v>0.31</v>
      </c>
      <c r="NI771">
        <v>776894</v>
      </c>
      <c r="NL771">
        <v>0.4</v>
      </c>
      <c r="NM771">
        <f t="shared" ref="NM771:NM834" si="396">IF(NL771=0,0.1,IF(NL771=1,0.9,NL771))</f>
        <v>0.4</v>
      </c>
      <c r="NX771">
        <v>776894</v>
      </c>
      <c r="OA771">
        <v>0.47</v>
      </c>
      <c r="OB771">
        <f t="shared" ref="OB771:OB834" si="397">IF(OA771=0,0.1,IF(OA771=1,0.9,OA771))</f>
        <v>0.47</v>
      </c>
      <c r="OM771">
        <v>776894</v>
      </c>
      <c r="OP771">
        <v>0.42</v>
      </c>
      <c r="OQ771">
        <f t="shared" ref="OQ771:OQ834" si="398">IF(OP771=0,0.1,IF(OP771=1,0.9,OP771))</f>
        <v>0.42</v>
      </c>
      <c r="PB771">
        <v>776894</v>
      </c>
      <c r="PE771">
        <v>0.4</v>
      </c>
      <c r="PF771">
        <f t="shared" ref="PF771:PF834" si="399">IF(PE771=0,0.1,IF(PE771=1,0.9,PE771))</f>
        <v>0.4</v>
      </c>
      <c r="PQ771">
        <v>776894</v>
      </c>
      <c r="PT771">
        <v>0.45</v>
      </c>
      <c r="PU771">
        <f t="shared" ref="PU771:PU834" si="400">IF(PT771=0,0.1,IF(PT771=1,0.9,PT771))</f>
        <v>0.45</v>
      </c>
      <c r="QF771">
        <v>776894</v>
      </c>
      <c r="QI771">
        <v>0.41</v>
      </c>
      <c r="QJ771">
        <f t="shared" ref="QJ771:QJ834" si="401">IF(QI771=0,0.1,IF(QI771=1,0.9,QI771))</f>
        <v>0.41</v>
      </c>
      <c r="QU771">
        <v>776894</v>
      </c>
      <c r="QX771">
        <v>0.43</v>
      </c>
      <c r="QY771">
        <f t="shared" ref="QY771:QY834" si="402">IF(QX771=0,0.1,IF(QX771=1,0.9,QX771))</f>
        <v>0.43</v>
      </c>
    </row>
    <row r="772" spans="12:467" x14ac:dyDescent="0.2">
      <c r="L772">
        <v>776483</v>
      </c>
      <c r="O772">
        <v>0.49</v>
      </c>
      <c r="P772">
        <f t="shared" si="372"/>
        <v>0.49</v>
      </c>
      <c r="AA772">
        <v>776483</v>
      </c>
      <c r="AD772">
        <v>0.5</v>
      </c>
      <c r="AE772">
        <f t="shared" si="373"/>
        <v>0.5</v>
      </c>
      <c r="AP772">
        <v>776483</v>
      </c>
      <c r="AS772">
        <v>0.5</v>
      </c>
      <c r="AT772">
        <f t="shared" si="374"/>
        <v>0.5</v>
      </c>
      <c r="BE772">
        <v>776483</v>
      </c>
      <c r="BH772">
        <v>0.56999999999999995</v>
      </c>
      <c r="BI772">
        <f t="shared" si="375"/>
        <v>0.56999999999999995</v>
      </c>
      <c r="BT772">
        <v>776483</v>
      </c>
      <c r="BW772">
        <v>0.46</v>
      </c>
      <c r="BX772">
        <f t="shared" si="376"/>
        <v>0.46</v>
      </c>
      <c r="CI772">
        <v>776483</v>
      </c>
      <c r="CL772">
        <v>0.5</v>
      </c>
      <c r="CM772">
        <f t="shared" si="377"/>
        <v>0.5</v>
      </c>
      <c r="CX772">
        <v>776483</v>
      </c>
      <c r="DA772">
        <v>0.49</v>
      </c>
      <c r="DB772">
        <f t="shared" si="378"/>
        <v>0.49</v>
      </c>
      <c r="DM772">
        <v>776483</v>
      </c>
      <c r="DP772">
        <v>0.48</v>
      </c>
      <c r="DQ772">
        <f t="shared" si="379"/>
        <v>0.48</v>
      </c>
      <c r="EB772">
        <v>776483</v>
      </c>
      <c r="EE772">
        <v>0.5</v>
      </c>
      <c r="EF772">
        <f t="shared" si="380"/>
        <v>0.5</v>
      </c>
      <c r="EQ772">
        <v>776483</v>
      </c>
      <c r="ET772">
        <v>0.5</v>
      </c>
      <c r="EU772">
        <f t="shared" si="381"/>
        <v>0.5</v>
      </c>
      <c r="FF772">
        <v>776483</v>
      </c>
      <c r="FI772">
        <v>0.49</v>
      </c>
      <c r="FJ772">
        <f t="shared" si="382"/>
        <v>0.49</v>
      </c>
      <c r="FU772">
        <v>776483</v>
      </c>
      <c r="FX772">
        <v>0.5</v>
      </c>
      <c r="FY772">
        <f t="shared" si="383"/>
        <v>0.5</v>
      </c>
      <c r="GJ772">
        <v>776483</v>
      </c>
      <c r="GM772">
        <v>0.48</v>
      </c>
      <c r="GN772">
        <f t="shared" si="384"/>
        <v>0.48</v>
      </c>
      <c r="GY772">
        <v>776483</v>
      </c>
      <c r="HB772">
        <v>0.51</v>
      </c>
      <c r="HC772">
        <f t="shared" si="385"/>
        <v>0.51</v>
      </c>
      <c r="HN772">
        <v>776483</v>
      </c>
      <c r="HQ772">
        <v>0.46</v>
      </c>
      <c r="HR772">
        <f t="shared" si="386"/>
        <v>0.46</v>
      </c>
      <c r="ID772">
        <v>776895</v>
      </c>
      <c r="IG772">
        <v>0.48</v>
      </c>
      <c r="IH772">
        <f t="shared" si="387"/>
        <v>0.48</v>
      </c>
      <c r="IS772">
        <v>776895</v>
      </c>
      <c r="IV772">
        <v>0.46</v>
      </c>
      <c r="IW772">
        <f t="shared" si="388"/>
        <v>0.46</v>
      </c>
      <c r="JH772">
        <v>776895</v>
      </c>
      <c r="JK772">
        <v>0.56000000000000005</v>
      </c>
      <c r="JL772">
        <f t="shared" si="389"/>
        <v>0.56000000000000005</v>
      </c>
      <c r="JW772">
        <v>776895</v>
      </c>
      <c r="JZ772">
        <v>0.5</v>
      </c>
      <c r="KA772">
        <f t="shared" si="390"/>
        <v>0.5</v>
      </c>
      <c r="KL772">
        <v>776895</v>
      </c>
      <c r="KO772">
        <v>0.56999999999999995</v>
      </c>
      <c r="KP772">
        <f t="shared" si="391"/>
        <v>0.56999999999999995</v>
      </c>
      <c r="LA772">
        <v>776895</v>
      </c>
      <c r="LD772">
        <v>0.51</v>
      </c>
      <c r="LE772">
        <f t="shared" si="392"/>
        <v>0.51</v>
      </c>
      <c r="LP772">
        <v>776895</v>
      </c>
      <c r="LS772">
        <v>0.47</v>
      </c>
      <c r="LT772">
        <f t="shared" si="393"/>
        <v>0.47</v>
      </c>
      <c r="ME772">
        <v>776895</v>
      </c>
      <c r="MH772">
        <v>0.56999999999999995</v>
      </c>
      <c r="MI772">
        <f t="shared" si="394"/>
        <v>0.56999999999999995</v>
      </c>
      <c r="MT772">
        <v>776895</v>
      </c>
      <c r="MW772">
        <v>0.67</v>
      </c>
      <c r="MX772">
        <f t="shared" si="395"/>
        <v>0.67</v>
      </c>
      <c r="NI772">
        <v>776895</v>
      </c>
      <c r="NL772">
        <v>0.47</v>
      </c>
      <c r="NM772">
        <f t="shared" si="396"/>
        <v>0.47</v>
      </c>
      <c r="NX772">
        <v>776895</v>
      </c>
      <c r="OA772">
        <v>0.47</v>
      </c>
      <c r="OB772">
        <f t="shared" si="397"/>
        <v>0.47</v>
      </c>
      <c r="OM772">
        <v>776895</v>
      </c>
      <c r="OP772">
        <v>0.47</v>
      </c>
      <c r="OQ772">
        <f t="shared" si="398"/>
        <v>0.47</v>
      </c>
      <c r="PB772">
        <v>776895</v>
      </c>
      <c r="PE772">
        <v>0.49</v>
      </c>
      <c r="PF772">
        <f t="shared" si="399"/>
        <v>0.49</v>
      </c>
      <c r="PQ772">
        <v>776895</v>
      </c>
      <c r="PT772">
        <v>0.46</v>
      </c>
      <c r="PU772">
        <f t="shared" si="400"/>
        <v>0.46</v>
      </c>
      <c r="QF772">
        <v>776895</v>
      </c>
      <c r="QI772">
        <v>0.48</v>
      </c>
      <c r="QJ772">
        <f t="shared" si="401"/>
        <v>0.48</v>
      </c>
      <c r="QU772">
        <v>776895</v>
      </c>
      <c r="QX772">
        <v>0.46</v>
      </c>
      <c r="QY772">
        <f t="shared" si="402"/>
        <v>0.46</v>
      </c>
    </row>
    <row r="773" spans="12:467" x14ac:dyDescent="0.2">
      <c r="L773">
        <v>776484</v>
      </c>
      <c r="O773">
        <v>0.54</v>
      </c>
      <c r="P773">
        <f t="shared" si="372"/>
        <v>0.54</v>
      </c>
      <c r="AA773">
        <v>776484</v>
      </c>
      <c r="AD773">
        <v>0.54</v>
      </c>
      <c r="AE773">
        <f t="shared" si="373"/>
        <v>0.54</v>
      </c>
      <c r="AP773">
        <v>776484</v>
      </c>
      <c r="AS773">
        <v>0.56999999999999995</v>
      </c>
      <c r="AT773">
        <f t="shared" si="374"/>
        <v>0.56999999999999995</v>
      </c>
      <c r="BE773">
        <v>776484</v>
      </c>
      <c r="BH773">
        <v>0.61</v>
      </c>
      <c r="BI773">
        <f t="shared" si="375"/>
        <v>0.61</v>
      </c>
      <c r="BT773">
        <v>776484</v>
      </c>
      <c r="BW773">
        <v>0.69</v>
      </c>
      <c r="BX773">
        <f t="shared" si="376"/>
        <v>0.69</v>
      </c>
      <c r="CI773">
        <v>776484</v>
      </c>
      <c r="CL773">
        <v>0.56000000000000005</v>
      </c>
      <c r="CM773">
        <f t="shared" si="377"/>
        <v>0.56000000000000005</v>
      </c>
      <c r="CX773">
        <v>776484</v>
      </c>
      <c r="DA773">
        <v>0.55000000000000004</v>
      </c>
      <c r="DB773">
        <f t="shared" si="378"/>
        <v>0.55000000000000004</v>
      </c>
      <c r="DM773">
        <v>776484</v>
      </c>
      <c r="DP773">
        <v>0.56999999999999995</v>
      </c>
      <c r="DQ773">
        <f t="shared" si="379"/>
        <v>0.56999999999999995</v>
      </c>
      <c r="EB773">
        <v>776484</v>
      </c>
      <c r="EE773">
        <v>0.57999999999999996</v>
      </c>
      <c r="EF773">
        <f t="shared" si="380"/>
        <v>0.57999999999999996</v>
      </c>
      <c r="EQ773">
        <v>776484</v>
      </c>
      <c r="ET773">
        <v>0.57999999999999996</v>
      </c>
      <c r="EU773">
        <f t="shared" si="381"/>
        <v>0.57999999999999996</v>
      </c>
      <c r="FF773">
        <v>776484</v>
      </c>
      <c r="FI773">
        <v>0.55000000000000004</v>
      </c>
      <c r="FJ773">
        <f t="shared" si="382"/>
        <v>0.55000000000000004</v>
      </c>
      <c r="FU773">
        <v>776484</v>
      </c>
      <c r="FX773">
        <v>0.55000000000000004</v>
      </c>
      <c r="FY773">
        <f t="shared" si="383"/>
        <v>0.55000000000000004</v>
      </c>
      <c r="GJ773">
        <v>776484</v>
      </c>
      <c r="GM773">
        <v>0.54</v>
      </c>
      <c r="GN773">
        <f t="shared" si="384"/>
        <v>0.54</v>
      </c>
      <c r="GY773">
        <v>776484</v>
      </c>
      <c r="HB773">
        <v>0.56000000000000005</v>
      </c>
      <c r="HC773">
        <f t="shared" si="385"/>
        <v>0.56000000000000005</v>
      </c>
      <c r="HN773">
        <v>776484</v>
      </c>
      <c r="HQ773">
        <v>0.56999999999999995</v>
      </c>
      <c r="HR773">
        <f t="shared" si="386"/>
        <v>0.56999999999999995</v>
      </c>
      <c r="ID773">
        <v>776867</v>
      </c>
      <c r="IG773">
        <v>0.53</v>
      </c>
      <c r="IH773">
        <f t="shared" si="387"/>
        <v>0.53</v>
      </c>
      <c r="IS773">
        <v>776867</v>
      </c>
      <c r="IV773">
        <v>0.52</v>
      </c>
      <c r="IW773">
        <f t="shared" si="388"/>
        <v>0.52</v>
      </c>
      <c r="JH773">
        <v>776867</v>
      </c>
      <c r="JK773">
        <v>0.56999999999999995</v>
      </c>
      <c r="JL773">
        <f t="shared" si="389"/>
        <v>0.56999999999999995</v>
      </c>
      <c r="JW773">
        <v>776867</v>
      </c>
      <c r="JZ773">
        <v>0.54</v>
      </c>
      <c r="KA773">
        <f t="shared" si="390"/>
        <v>0.54</v>
      </c>
      <c r="KL773">
        <v>776867</v>
      </c>
      <c r="KO773">
        <v>0.55000000000000004</v>
      </c>
      <c r="KP773">
        <f t="shared" si="391"/>
        <v>0.55000000000000004</v>
      </c>
      <c r="LA773">
        <v>776867</v>
      </c>
      <c r="LD773">
        <v>0.54</v>
      </c>
      <c r="LE773">
        <f t="shared" si="392"/>
        <v>0.54</v>
      </c>
      <c r="LP773">
        <v>776867</v>
      </c>
      <c r="LS773">
        <v>0.53</v>
      </c>
      <c r="LT773">
        <f t="shared" si="393"/>
        <v>0.53</v>
      </c>
      <c r="ME773">
        <v>776867</v>
      </c>
      <c r="MH773">
        <v>0.55000000000000004</v>
      </c>
      <c r="MI773">
        <f t="shared" si="394"/>
        <v>0.55000000000000004</v>
      </c>
      <c r="MT773">
        <v>776867</v>
      </c>
      <c r="MW773">
        <v>0.61</v>
      </c>
      <c r="MX773">
        <f t="shared" si="395"/>
        <v>0.61</v>
      </c>
      <c r="NI773">
        <v>776867</v>
      </c>
      <c r="NL773">
        <v>0.51</v>
      </c>
      <c r="NM773">
        <f t="shared" si="396"/>
        <v>0.51</v>
      </c>
      <c r="NX773">
        <v>776867</v>
      </c>
      <c r="OA773">
        <v>0.51</v>
      </c>
      <c r="OB773">
        <f t="shared" si="397"/>
        <v>0.51</v>
      </c>
      <c r="OM773">
        <v>776867</v>
      </c>
      <c r="OP773">
        <v>0.52</v>
      </c>
      <c r="OQ773">
        <f t="shared" si="398"/>
        <v>0.52</v>
      </c>
      <c r="PB773">
        <v>776867</v>
      </c>
      <c r="PE773">
        <v>0.52</v>
      </c>
      <c r="PF773">
        <f t="shared" si="399"/>
        <v>0.52</v>
      </c>
      <c r="PQ773">
        <v>776867</v>
      </c>
      <c r="PT773">
        <v>0.51</v>
      </c>
      <c r="PU773">
        <f t="shared" si="400"/>
        <v>0.51</v>
      </c>
      <c r="QF773">
        <v>776867</v>
      </c>
      <c r="QI773">
        <v>0.52</v>
      </c>
      <c r="QJ773">
        <f t="shared" si="401"/>
        <v>0.52</v>
      </c>
      <c r="QU773">
        <v>776867</v>
      </c>
      <c r="QX773">
        <v>0.52</v>
      </c>
      <c r="QY773">
        <f t="shared" si="402"/>
        <v>0.52</v>
      </c>
    </row>
    <row r="774" spans="12:467" x14ac:dyDescent="0.2">
      <c r="L774">
        <v>776485</v>
      </c>
      <c r="O774">
        <v>0.48</v>
      </c>
      <c r="P774">
        <f t="shared" si="372"/>
        <v>0.48</v>
      </c>
      <c r="AA774">
        <v>776485</v>
      </c>
      <c r="AD774">
        <v>0.43</v>
      </c>
      <c r="AE774">
        <f t="shared" si="373"/>
        <v>0.43</v>
      </c>
      <c r="AP774">
        <v>776485</v>
      </c>
      <c r="AS774">
        <v>0.38</v>
      </c>
      <c r="AT774">
        <f t="shared" si="374"/>
        <v>0.38</v>
      </c>
      <c r="BE774">
        <v>776485</v>
      </c>
      <c r="BH774">
        <v>0.43</v>
      </c>
      <c r="BI774">
        <f t="shared" si="375"/>
        <v>0.43</v>
      </c>
      <c r="BT774">
        <v>776485</v>
      </c>
      <c r="BW774">
        <v>0.4</v>
      </c>
      <c r="BX774">
        <f t="shared" si="376"/>
        <v>0.4</v>
      </c>
      <c r="CI774">
        <v>776485</v>
      </c>
      <c r="CL774">
        <v>0.47</v>
      </c>
      <c r="CM774">
        <f t="shared" si="377"/>
        <v>0.47</v>
      </c>
      <c r="CX774">
        <v>776485</v>
      </c>
      <c r="DA774">
        <v>0.46</v>
      </c>
      <c r="DB774">
        <f t="shared" si="378"/>
        <v>0.46</v>
      </c>
      <c r="DM774">
        <v>776485</v>
      </c>
      <c r="DP774">
        <v>0.47</v>
      </c>
      <c r="DQ774">
        <f t="shared" si="379"/>
        <v>0.47</v>
      </c>
      <c r="EB774">
        <v>776485</v>
      </c>
      <c r="EE774">
        <v>0.5</v>
      </c>
      <c r="EF774">
        <f t="shared" si="380"/>
        <v>0.5</v>
      </c>
      <c r="EQ774">
        <v>776485</v>
      </c>
      <c r="ET774">
        <v>0.5</v>
      </c>
      <c r="EU774">
        <f t="shared" si="381"/>
        <v>0.5</v>
      </c>
      <c r="FF774">
        <v>776485</v>
      </c>
      <c r="FI774">
        <v>0.48</v>
      </c>
      <c r="FJ774">
        <f t="shared" si="382"/>
        <v>0.48</v>
      </c>
      <c r="FU774">
        <v>776485</v>
      </c>
      <c r="FX774">
        <v>0.47</v>
      </c>
      <c r="FY774">
        <f t="shared" si="383"/>
        <v>0.47</v>
      </c>
      <c r="GJ774">
        <v>776485</v>
      </c>
      <c r="GM774">
        <v>0.46</v>
      </c>
      <c r="GN774">
        <f t="shared" si="384"/>
        <v>0.46</v>
      </c>
      <c r="GY774">
        <v>776485</v>
      </c>
      <c r="HB774">
        <v>0.46</v>
      </c>
      <c r="HC774">
        <f t="shared" si="385"/>
        <v>0.46</v>
      </c>
      <c r="HN774">
        <v>776485</v>
      </c>
      <c r="HQ774">
        <v>0.45</v>
      </c>
      <c r="HR774">
        <f t="shared" si="386"/>
        <v>0.45</v>
      </c>
      <c r="ID774">
        <v>776871</v>
      </c>
      <c r="IG774">
        <v>0.46</v>
      </c>
      <c r="IH774">
        <f t="shared" si="387"/>
        <v>0.46</v>
      </c>
      <c r="IS774">
        <v>776871</v>
      </c>
      <c r="IV774">
        <v>0.43</v>
      </c>
      <c r="IW774">
        <f t="shared" si="388"/>
        <v>0.43</v>
      </c>
      <c r="JH774">
        <v>776871</v>
      </c>
      <c r="JK774">
        <v>0.43</v>
      </c>
      <c r="JL774">
        <f t="shared" si="389"/>
        <v>0.43</v>
      </c>
      <c r="JW774">
        <v>776871</v>
      </c>
      <c r="JZ774">
        <v>0.45</v>
      </c>
      <c r="KA774">
        <f t="shared" si="390"/>
        <v>0.45</v>
      </c>
      <c r="KL774">
        <v>776871</v>
      </c>
      <c r="KO774">
        <v>0.45</v>
      </c>
      <c r="KP774">
        <f t="shared" si="391"/>
        <v>0.45</v>
      </c>
      <c r="LA774">
        <v>776871</v>
      </c>
      <c r="LD774">
        <v>0.44</v>
      </c>
      <c r="LE774">
        <f t="shared" si="392"/>
        <v>0.44</v>
      </c>
      <c r="LP774">
        <v>776871</v>
      </c>
      <c r="LS774">
        <v>0.43</v>
      </c>
      <c r="LT774">
        <f t="shared" si="393"/>
        <v>0.43</v>
      </c>
      <c r="ME774">
        <v>776871</v>
      </c>
      <c r="MH774">
        <v>0.46</v>
      </c>
      <c r="MI774">
        <f t="shared" si="394"/>
        <v>0.46</v>
      </c>
      <c r="MT774">
        <v>776871</v>
      </c>
      <c r="MW774">
        <v>0.5</v>
      </c>
      <c r="MX774">
        <f t="shared" si="395"/>
        <v>0.5</v>
      </c>
      <c r="NI774">
        <v>776871</v>
      </c>
      <c r="NL774">
        <v>0.42</v>
      </c>
      <c r="NM774">
        <f t="shared" si="396"/>
        <v>0.42</v>
      </c>
      <c r="NX774">
        <v>776871</v>
      </c>
      <c r="OA774">
        <v>0.44</v>
      </c>
      <c r="OB774">
        <f t="shared" si="397"/>
        <v>0.44</v>
      </c>
      <c r="OM774">
        <v>776871</v>
      </c>
      <c r="OP774">
        <v>0.45</v>
      </c>
      <c r="OQ774">
        <f t="shared" si="398"/>
        <v>0.45</v>
      </c>
      <c r="PB774">
        <v>776871</v>
      </c>
      <c r="PE774">
        <v>0.44</v>
      </c>
      <c r="PF774">
        <f t="shared" si="399"/>
        <v>0.44</v>
      </c>
      <c r="PQ774">
        <v>776871</v>
      </c>
      <c r="PT774">
        <v>0.46</v>
      </c>
      <c r="PU774">
        <f t="shared" si="400"/>
        <v>0.46</v>
      </c>
      <c r="QF774">
        <v>776871</v>
      </c>
      <c r="QI774">
        <v>0.44</v>
      </c>
      <c r="QJ774">
        <f t="shared" si="401"/>
        <v>0.44</v>
      </c>
      <c r="QU774">
        <v>776871</v>
      </c>
      <c r="QX774">
        <v>0.44</v>
      </c>
      <c r="QY774">
        <f t="shared" si="402"/>
        <v>0.44</v>
      </c>
    </row>
    <row r="775" spans="12:467" x14ac:dyDescent="0.2">
      <c r="L775">
        <v>776489</v>
      </c>
      <c r="O775">
        <v>0.37</v>
      </c>
      <c r="P775">
        <f t="shared" si="372"/>
        <v>0.37</v>
      </c>
      <c r="AA775">
        <v>776489</v>
      </c>
      <c r="AD775">
        <v>0.44</v>
      </c>
      <c r="AE775">
        <f t="shared" si="373"/>
        <v>0.44</v>
      </c>
      <c r="AP775">
        <v>776489</v>
      </c>
      <c r="AS775">
        <v>0.34</v>
      </c>
      <c r="AT775">
        <f t="shared" si="374"/>
        <v>0.34</v>
      </c>
      <c r="BE775">
        <v>776489</v>
      </c>
      <c r="BH775">
        <v>0.45</v>
      </c>
      <c r="BI775">
        <f t="shared" si="375"/>
        <v>0.45</v>
      </c>
      <c r="BT775">
        <v>776489</v>
      </c>
      <c r="BW775">
        <v>0.51</v>
      </c>
      <c r="BX775">
        <f t="shared" si="376"/>
        <v>0.51</v>
      </c>
      <c r="CI775">
        <v>776489</v>
      </c>
      <c r="CL775">
        <v>0.4</v>
      </c>
      <c r="CM775">
        <f t="shared" si="377"/>
        <v>0.4</v>
      </c>
      <c r="CX775">
        <v>776489</v>
      </c>
      <c r="DA775">
        <v>0.43</v>
      </c>
      <c r="DB775">
        <f t="shared" si="378"/>
        <v>0.43</v>
      </c>
      <c r="DM775">
        <v>776489</v>
      </c>
      <c r="DP775">
        <v>0.42</v>
      </c>
      <c r="DQ775">
        <f t="shared" si="379"/>
        <v>0.42</v>
      </c>
      <c r="EB775">
        <v>776489</v>
      </c>
      <c r="EE775">
        <v>0.43</v>
      </c>
      <c r="EF775">
        <f t="shared" si="380"/>
        <v>0.43</v>
      </c>
      <c r="EQ775">
        <v>776489</v>
      </c>
      <c r="ET775">
        <v>0.43</v>
      </c>
      <c r="EU775">
        <f t="shared" si="381"/>
        <v>0.43</v>
      </c>
      <c r="FF775">
        <v>776489</v>
      </c>
      <c r="FI775">
        <v>0.45</v>
      </c>
      <c r="FJ775">
        <f t="shared" si="382"/>
        <v>0.45</v>
      </c>
      <c r="FU775">
        <v>776489</v>
      </c>
      <c r="FX775">
        <v>0.45</v>
      </c>
      <c r="FY775">
        <f t="shared" si="383"/>
        <v>0.45</v>
      </c>
      <c r="GJ775">
        <v>776489</v>
      </c>
      <c r="GM775">
        <v>0.43</v>
      </c>
      <c r="GN775">
        <f t="shared" si="384"/>
        <v>0.43</v>
      </c>
      <c r="GY775">
        <v>776489</v>
      </c>
      <c r="HB775">
        <v>0.47</v>
      </c>
      <c r="HC775">
        <f t="shared" si="385"/>
        <v>0.47</v>
      </c>
      <c r="HN775">
        <v>776489</v>
      </c>
      <c r="HQ775">
        <v>0.49</v>
      </c>
      <c r="HR775">
        <f t="shared" si="386"/>
        <v>0.49</v>
      </c>
      <c r="ID775">
        <v>776873</v>
      </c>
      <c r="IG775">
        <v>0.48</v>
      </c>
      <c r="IH775">
        <f t="shared" si="387"/>
        <v>0.48</v>
      </c>
      <c r="IS775">
        <v>776873</v>
      </c>
      <c r="IV775">
        <v>0.47</v>
      </c>
      <c r="IW775">
        <f t="shared" si="388"/>
        <v>0.47</v>
      </c>
      <c r="JH775">
        <v>776873</v>
      </c>
      <c r="JK775">
        <v>0.49</v>
      </c>
      <c r="JL775">
        <f t="shared" si="389"/>
        <v>0.49</v>
      </c>
      <c r="JW775">
        <v>776873</v>
      </c>
      <c r="JZ775">
        <v>0.45</v>
      </c>
      <c r="KA775">
        <f t="shared" si="390"/>
        <v>0.45</v>
      </c>
      <c r="KL775">
        <v>776873</v>
      </c>
      <c r="KO775">
        <v>0.51</v>
      </c>
      <c r="KP775">
        <f t="shared" si="391"/>
        <v>0.51</v>
      </c>
      <c r="LA775">
        <v>776873</v>
      </c>
      <c r="LD775">
        <v>0.47</v>
      </c>
      <c r="LE775">
        <f t="shared" si="392"/>
        <v>0.47</v>
      </c>
      <c r="LP775">
        <v>776873</v>
      </c>
      <c r="LS775">
        <v>0.46</v>
      </c>
      <c r="LT775">
        <f t="shared" si="393"/>
        <v>0.46</v>
      </c>
      <c r="ME775">
        <v>776873</v>
      </c>
      <c r="MH775">
        <v>0.53</v>
      </c>
      <c r="MI775">
        <f t="shared" si="394"/>
        <v>0.53</v>
      </c>
      <c r="MT775">
        <v>776873</v>
      </c>
      <c r="MW775">
        <v>0.62</v>
      </c>
      <c r="MX775">
        <f t="shared" si="395"/>
        <v>0.62</v>
      </c>
      <c r="NI775">
        <v>776873</v>
      </c>
      <c r="NL775">
        <v>0.47</v>
      </c>
      <c r="NM775">
        <f t="shared" si="396"/>
        <v>0.47</v>
      </c>
      <c r="NX775">
        <v>776873</v>
      </c>
      <c r="OA775">
        <v>0.43</v>
      </c>
      <c r="OB775">
        <f t="shared" si="397"/>
        <v>0.43</v>
      </c>
      <c r="OM775">
        <v>776873</v>
      </c>
      <c r="OP775">
        <v>0.48</v>
      </c>
      <c r="OQ775">
        <f t="shared" si="398"/>
        <v>0.48</v>
      </c>
      <c r="PB775">
        <v>776873</v>
      </c>
      <c r="PE775">
        <v>0.48</v>
      </c>
      <c r="PF775">
        <f t="shared" si="399"/>
        <v>0.48</v>
      </c>
      <c r="PQ775">
        <v>776873</v>
      </c>
      <c r="PT775">
        <v>0.46</v>
      </c>
      <c r="PU775">
        <f t="shared" si="400"/>
        <v>0.46</v>
      </c>
      <c r="QF775">
        <v>776873</v>
      </c>
      <c r="QI775">
        <v>0.41</v>
      </c>
      <c r="QJ775">
        <f t="shared" si="401"/>
        <v>0.41</v>
      </c>
      <c r="QU775">
        <v>776873</v>
      </c>
      <c r="QX775">
        <v>0.45</v>
      </c>
      <c r="QY775">
        <f t="shared" si="402"/>
        <v>0.45</v>
      </c>
    </row>
    <row r="776" spans="12:467" x14ac:dyDescent="0.2">
      <c r="L776">
        <v>776490</v>
      </c>
      <c r="O776">
        <v>0.45</v>
      </c>
      <c r="P776">
        <f t="shared" si="372"/>
        <v>0.45</v>
      </c>
      <c r="AA776">
        <v>776490</v>
      </c>
      <c r="AD776">
        <v>0.32</v>
      </c>
      <c r="AE776">
        <f t="shared" si="373"/>
        <v>0.32</v>
      </c>
      <c r="AP776">
        <v>776490</v>
      </c>
      <c r="AS776">
        <v>0.4</v>
      </c>
      <c r="AT776">
        <f t="shared" si="374"/>
        <v>0.4</v>
      </c>
      <c r="BE776">
        <v>776490</v>
      </c>
      <c r="BH776">
        <v>0.41</v>
      </c>
      <c r="BI776">
        <f t="shared" si="375"/>
        <v>0.41</v>
      </c>
      <c r="BT776">
        <v>776490</v>
      </c>
      <c r="BW776">
        <v>0.43</v>
      </c>
      <c r="BX776">
        <f t="shared" si="376"/>
        <v>0.43</v>
      </c>
      <c r="CI776">
        <v>776490</v>
      </c>
      <c r="CL776">
        <v>0.42</v>
      </c>
      <c r="CM776">
        <f t="shared" si="377"/>
        <v>0.42</v>
      </c>
      <c r="CX776">
        <v>776490</v>
      </c>
      <c r="DA776">
        <v>0.44</v>
      </c>
      <c r="DB776">
        <f t="shared" si="378"/>
        <v>0.44</v>
      </c>
      <c r="DM776">
        <v>776490</v>
      </c>
      <c r="DP776">
        <v>0.42</v>
      </c>
      <c r="DQ776">
        <f t="shared" si="379"/>
        <v>0.42</v>
      </c>
      <c r="EB776">
        <v>776490</v>
      </c>
      <c r="EE776">
        <v>0.43</v>
      </c>
      <c r="EF776">
        <f t="shared" si="380"/>
        <v>0.43</v>
      </c>
      <c r="EQ776">
        <v>776490</v>
      </c>
      <c r="ET776">
        <v>0.43</v>
      </c>
      <c r="EU776">
        <f t="shared" si="381"/>
        <v>0.43</v>
      </c>
      <c r="FF776">
        <v>776490</v>
      </c>
      <c r="FI776">
        <v>0.45</v>
      </c>
      <c r="FJ776">
        <f t="shared" si="382"/>
        <v>0.45</v>
      </c>
      <c r="FU776">
        <v>776490</v>
      </c>
      <c r="FX776">
        <v>0.44</v>
      </c>
      <c r="FY776">
        <f t="shared" si="383"/>
        <v>0.44</v>
      </c>
      <c r="GJ776">
        <v>776490</v>
      </c>
      <c r="GM776">
        <v>0.42</v>
      </c>
      <c r="GN776">
        <f t="shared" si="384"/>
        <v>0.42</v>
      </c>
      <c r="GY776">
        <v>776490</v>
      </c>
      <c r="HB776">
        <v>0.46</v>
      </c>
      <c r="HC776">
        <f t="shared" si="385"/>
        <v>0.46</v>
      </c>
      <c r="HN776">
        <v>776490</v>
      </c>
      <c r="HQ776">
        <v>0.38</v>
      </c>
      <c r="HR776">
        <f t="shared" si="386"/>
        <v>0.38</v>
      </c>
      <c r="ID776">
        <v>776875</v>
      </c>
      <c r="IG776">
        <v>0.51</v>
      </c>
      <c r="IH776">
        <f t="shared" si="387"/>
        <v>0.51</v>
      </c>
      <c r="IS776">
        <v>776875</v>
      </c>
      <c r="IV776">
        <v>0.5</v>
      </c>
      <c r="IW776">
        <f t="shared" si="388"/>
        <v>0.5</v>
      </c>
      <c r="JH776">
        <v>776875</v>
      </c>
      <c r="JK776">
        <v>0.53</v>
      </c>
      <c r="JL776">
        <f t="shared" si="389"/>
        <v>0.53</v>
      </c>
      <c r="JW776">
        <v>776875</v>
      </c>
      <c r="JZ776">
        <v>0.51</v>
      </c>
      <c r="KA776">
        <f t="shared" si="390"/>
        <v>0.51</v>
      </c>
      <c r="KL776">
        <v>776875</v>
      </c>
      <c r="KO776">
        <v>0.5</v>
      </c>
      <c r="KP776">
        <f t="shared" si="391"/>
        <v>0.5</v>
      </c>
      <c r="LA776">
        <v>776875</v>
      </c>
      <c r="LD776">
        <v>0.52</v>
      </c>
      <c r="LE776">
        <f t="shared" si="392"/>
        <v>0.52</v>
      </c>
      <c r="LP776">
        <v>776875</v>
      </c>
      <c r="LS776">
        <v>0.52</v>
      </c>
      <c r="LT776">
        <f t="shared" si="393"/>
        <v>0.52</v>
      </c>
      <c r="ME776">
        <v>776875</v>
      </c>
      <c r="MH776">
        <v>0.55000000000000004</v>
      </c>
      <c r="MI776">
        <f t="shared" si="394"/>
        <v>0.55000000000000004</v>
      </c>
      <c r="MT776">
        <v>776875</v>
      </c>
      <c r="MW776">
        <v>0.57999999999999996</v>
      </c>
      <c r="MX776">
        <f t="shared" si="395"/>
        <v>0.57999999999999996</v>
      </c>
      <c r="NI776">
        <v>776875</v>
      </c>
      <c r="NL776">
        <v>0.52</v>
      </c>
      <c r="NM776">
        <f t="shared" si="396"/>
        <v>0.52</v>
      </c>
      <c r="NX776">
        <v>776875</v>
      </c>
      <c r="OA776">
        <v>0.49</v>
      </c>
      <c r="OB776">
        <f t="shared" si="397"/>
        <v>0.49</v>
      </c>
      <c r="OM776">
        <v>776875</v>
      </c>
      <c r="OP776">
        <v>0.53</v>
      </c>
      <c r="OQ776">
        <f t="shared" si="398"/>
        <v>0.53</v>
      </c>
      <c r="PB776">
        <v>776875</v>
      </c>
      <c r="PE776">
        <v>0.53</v>
      </c>
      <c r="PF776">
        <f t="shared" si="399"/>
        <v>0.53</v>
      </c>
      <c r="PQ776">
        <v>776875</v>
      </c>
      <c r="PT776">
        <v>0.54</v>
      </c>
      <c r="PU776">
        <f t="shared" si="400"/>
        <v>0.54</v>
      </c>
      <c r="QF776">
        <v>776875</v>
      </c>
      <c r="QI776">
        <v>0.53</v>
      </c>
      <c r="QJ776">
        <f t="shared" si="401"/>
        <v>0.53</v>
      </c>
      <c r="QU776">
        <v>776875</v>
      </c>
      <c r="QX776">
        <v>0.52</v>
      </c>
      <c r="QY776">
        <f t="shared" si="402"/>
        <v>0.52</v>
      </c>
    </row>
    <row r="777" spans="12:467" x14ac:dyDescent="0.2">
      <c r="L777">
        <v>776491</v>
      </c>
      <c r="O777">
        <v>0.45</v>
      </c>
      <c r="P777">
        <f t="shared" si="372"/>
        <v>0.45</v>
      </c>
      <c r="AA777">
        <v>776491</v>
      </c>
      <c r="AD777">
        <v>0.41</v>
      </c>
      <c r="AE777">
        <f t="shared" si="373"/>
        <v>0.41</v>
      </c>
      <c r="AP777">
        <v>776491</v>
      </c>
      <c r="AS777">
        <v>0.56000000000000005</v>
      </c>
      <c r="AT777">
        <f t="shared" si="374"/>
        <v>0.56000000000000005</v>
      </c>
      <c r="BE777">
        <v>776491</v>
      </c>
      <c r="BH777">
        <v>0.44</v>
      </c>
      <c r="BI777">
        <f t="shared" si="375"/>
        <v>0.44</v>
      </c>
      <c r="BT777">
        <v>776491</v>
      </c>
      <c r="BW777">
        <v>0.45</v>
      </c>
      <c r="BX777">
        <f t="shared" si="376"/>
        <v>0.45</v>
      </c>
      <c r="CI777">
        <v>776491</v>
      </c>
      <c r="CL777">
        <v>0.45</v>
      </c>
      <c r="CM777">
        <f t="shared" si="377"/>
        <v>0.45</v>
      </c>
      <c r="CX777">
        <v>776491</v>
      </c>
      <c r="DA777">
        <v>0.44</v>
      </c>
      <c r="DB777">
        <f t="shared" si="378"/>
        <v>0.44</v>
      </c>
      <c r="DM777">
        <v>776491</v>
      </c>
      <c r="DP777">
        <v>0.44</v>
      </c>
      <c r="DQ777">
        <f t="shared" si="379"/>
        <v>0.44</v>
      </c>
      <c r="EB777">
        <v>776491</v>
      </c>
      <c r="EE777">
        <v>0.46</v>
      </c>
      <c r="EF777">
        <f t="shared" si="380"/>
        <v>0.46</v>
      </c>
      <c r="EQ777">
        <v>776491</v>
      </c>
      <c r="ET777">
        <v>0.46</v>
      </c>
      <c r="EU777">
        <f t="shared" si="381"/>
        <v>0.46</v>
      </c>
      <c r="FF777">
        <v>776491</v>
      </c>
      <c r="FI777">
        <v>0.5</v>
      </c>
      <c r="FJ777">
        <f t="shared" si="382"/>
        <v>0.5</v>
      </c>
      <c r="FU777">
        <v>776491</v>
      </c>
      <c r="FX777">
        <v>0.46</v>
      </c>
      <c r="FY777">
        <f t="shared" si="383"/>
        <v>0.46</v>
      </c>
      <c r="GJ777">
        <v>776491</v>
      </c>
      <c r="GM777">
        <v>0.43</v>
      </c>
      <c r="GN777">
        <f t="shared" si="384"/>
        <v>0.43</v>
      </c>
      <c r="GY777">
        <v>776491</v>
      </c>
      <c r="HB777">
        <v>0.44</v>
      </c>
      <c r="HC777">
        <f t="shared" si="385"/>
        <v>0.44</v>
      </c>
      <c r="HN777">
        <v>776491</v>
      </c>
      <c r="HQ777">
        <v>0.49</v>
      </c>
      <c r="HR777">
        <f t="shared" si="386"/>
        <v>0.49</v>
      </c>
      <c r="ID777">
        <v>776879</v>
      </c>
      <c r="IG777">
        <v>0.5</v>
      </c>
      <c r="IH777">
        <f t="shared" si="387"/>
        <v>0.5</v>
      </c>
      <c r="IS777">
        <v>776879</v>
      </c>
      <c r="IV777">
        <v>0.47</v>
      </c>
      <c r="IW777">
        <f t="shared" si="388"/>
        <v>0.47</v>
      </c>
      <c r="JH777">
        <v>776879</v>
      </c>
      <c r="JK777">
        <v>0.45</v>
      </c>
      <c r="JL777">
        <f t="shared" si="389"/>
        <v>0.45</v>
      </c>
      <c r="JW777">
        <v>776879</v>
      </c>
      <c r="JZ777">
        <v>0.47</v>
      </c>
      <c r="KA777">
        <f t="shared" si="390"/>
        <v>0.47</v>
      </c>
      <c r="KL777">
        <v>776879</v>
      </c>
      <c r="KO777">
        <v>0.51</v>
      </c>
      <c r="KP777">
        <f t="shared" si="391"/>
        <v>0.51</v>
      </c>
      <c r="LA777">
        <v>776879</v>
      </c>
      <c r="LD777">
        <v>0.49</v>
      </c>
      <c r="LE777">
        <f t="shared" si="392"/>
        <v>0.49</v>
      </c>
      <c r="LP777">
        <v>776879</v>
      </c>
      <c r="LS777">
        <v>0.48</v>
      </c>
      <c r="LT777">
        <f t="shared" si="393"/>
        <v>0.48</v>
      </c>
      <c r="ME777">
        <v>776879</v>
      </c>
      <c r="MH777">
        <v>0.48</v>
      </c>
      <c r="MI777">
        <f t="shared" si="394"/>
        <v>0.48</v>
      </c>
      <c r="MT777">
        <v>776879</v>
      </c>
      <c r="MW777">
        <v>0.47</v>
      </c>
      <c r="MX777">
        <f t="shared" si="395"/>
        <v>0.47</v>
      </c>
      <c r="NI777">
        <v>776879</v>
      </c>
      <c r="NL777">
        <v>0.47</v>
      </c>
      <c r="NM777">
        <f t="shared" si="396"/>
        <v>0.47</v>
      </c>
      <c r="NX777">
        <v>776879</v>
      </c>
      <c r="OA777">
        <v>0.51</v>
      </c>
      <c r="OB777">
        <f t="shared" si="397"/>
        <v>0.51</v>
      </c>
      <c r="OM777">
        <v>776879</v>
      </c>
      <c r="OP777">
        <v>0.53</v>
      </c>
      <c r="OQ777">
        <f t="shared" si="398"/>
        <v>0.53</v>
      </c>
      <c r="PB777">
        <v>776879</v>
      </c>
      <c r="PE777">
        <v>0.48</v>
      </c>
      <c r="PF777">
        <f t="shared" si="399"/>
        <v>0.48</v>
      </c>
      <c r="PQ777">
        <v>776879</v>
      </c>
      <c r="PT777">
        <v>0.49</v>
      </c>
      <c r="PU777">
        <f t="shared" si="400"/>
        <v>0.49</v>
      </c>
      <c r="QF777">
        <v>776879</v>
      </c>
      <c r="QI777">
        <v>0.46</v>
      </c>
      <c r="QJ777">
        <f t="shared" si="401"/>
        <v>0.46</v>
      </c>
      <c r="QU777">
        <v>776879</v>
      </c>
      <c r="QX777">
        <v>0.5</v>
      </c>
      <c r="QY777">
        <f t="shared" si="402"/>
        <v>0.5</v>
      </c>
    </row>
    <row r="778" spans="12:467" x14ac:dyDescent="0.2">
      <c r="L778">
        <v>776468</v>
      </c>
      <c r="O778">
        <v>0.52</v>
      </c>
      <c r="P778">
        <f t="shared" si="372"/>
        <v>0.52</v>
      </c>
      <c r="AA778">
        <v>776468</v>
      </c>
      <c r="AD778">
        <v>0.62</v>
      </c>
      <c r="AE778">
        <f t="shared" si="373"/>
        <v>0.62</v>
      </c>
      <c r="AP778">
        <v>776468</v>
      </c>
      <c r="AS778">
        <v>0.69</v>
      </c>
      <c r="AT778">
        <f t="shared" si="374"/>
        <v>0.69</v>
      </c>
      <c r="BE778">
        <v>776468</v>
      </c>
      <c r="BH778">
        <v>0.56000000000000005</v>
      </c>
      <c r="BI778">
        <f t="shared" si="375"/>
        <v>0.56000000000000005</v>
      </c>
      <c r="BT778">
        <v>776468</v>
      </c>
      <c r="BW778">
        <v>0.42</v>
      </c>
      <c r="BX778">
        <f t="shared" si="376"/>
        <v>0.42</v>
      </c>
      <c r="CI778">
        <v>776468</v>
      </c>
      <c r="CL778">
        <v>0.49</v>
      </c>
      <c r="CM778">
        <f t="shared" si="377"/>
        <v>0.49</v>
      </c>
      <c r="CX778">
        <v>776468</v>
      </c>
      <c r="DA778">
        <v>0.51</v>
      </c>
      <c r="DB778">
        <f t="shared" si="378"/>
        <v>0.51</v>
      </c>
      <c r="DM778">
        <v>776468</v>
      </c>
      <c r="DP778">
        <v>0.55000000000000004</v>
      </c>
      <c r="DQ778">
        <f t="shared" si="379"/>
        <v>0.55000000000000004</v>
      </c>
      <c r="EB778">
        <v>776468</v>
      </c>
      <c r="EE778">
        <v>0.51</v>
      </c>
      <c r="EF778">
        <f t="shared" si="380"/>
        <v>0.51</v>
      </c>
      <c r="EQ778">
        <v>776468</v>
      </c>
      <c r="ET778">
        <v>0.51</v>
      </c>
      <c r="EU778">
        <f t="shared" si="381"/>
        <v>0.51</v>
      </c>
      <c r="FF778">
        <v>776468</v>
      </c>
      <c r="FI778">
        <v>0.53</v>
      </c>
      <c r="FJ778">
        <f t="shared" si="382"/>
        <v>0.53</v>
      </c>
      <c r="FU778">
        <v>776468</v>
      </c>
      <c r="FX778">
        <v>0.51</v>
      </c>
      <c r="FY778">
        <f t="shared" si="383"/>
        <v>0.51</v>
      </c>
      <c r="GJ778">
        <v>776468</v>
      </c>
      <c r="GM778">
        <v>0.5</v>
      </c>
      <c r="GN778">
        <f t="shared" si="384"/>
        <v>0.5</v>
      </c>
      <c r="GY778">
        <v>776468</v>
      </c>
      <c r="HB778">
        <v>0.51</v>
      </c>
      <c r="HC778">
        <f t="shared" si="385"/>
        <v>0.51</v>
      </c>
      <c r="HN778">
        <v>776468</v>
      </c>
      <c r="HQ778">
        <v>0.51</v>
      </c>
      <c r="HR778">
        <f t="shared" si="386"/>
        <v>0.51</v>
      </c>
      <c r="ID778">
        <v>776882</v>
      </c>
      <c r="IG778">
        <v>0.46</v>
      </c>
      <c r="IH778">
        <f t="shared" si="387"/>
        <v>0.46</v>
      </c>
      <c r="IS778">
        <v>776882</v>
      </c>
      <c r="IV778">
        <v>0.4</v>
      </c>
      <c r="IW778">
        <f t="shared" si="388"/>
        <v>0.4</v>
      </c>
      <c r="JH778">
        <v>776882</v>
      </c>
      <c r="JK778">
        <v>0.45</v>
      </c>
      <c r="JL778">
        <f t="shared" si="389"/>
        <v>0.45</v>
      </c>
      <c r="JW778">
        <v>776882</v>
      </c>
      <c r="JZ778">
        <v>0.44</v>
      </c>
      <c r="KA778">
        <f t="shared" si="390"/>
        <v>0.44</v>
      </c>
      <c r="KL778">
        <v>776882</v>
      </c>
      <c r="KO778">
        <v>0.45</v>
      </c>
      <c r="KP778">
        <f t="shared" si="391"/>
        <v>0.45</v>
      </c>
      <c r="LA778">
        <v>776882</v>
      </c>
      <c r="LD778">
        <v>0.44</v>
      </c>
      <c r="LE778">
        <f t="shared" si="392"/>
        <v>0.44</v>
      </c>
      <c r="LP778">
        <v>776882</v>
      </c>
      <c r="LS778">
        <v>0.43</v>
      </c>
      <c r="LT778">
        <f t="shared" si="393"/>
        <v>0.43</v>
      </c>
      <c r="ME778">
        <v>776882</v>
      </c>
      <c r="MH778">
        <v>0.45</v>
      </c>
      <c r="MI778">
        <f t="shared" si="394"/>
        <v>0.45</v>
      </c>
      <c r="MT778">
        <v>776882</v>
      </c>
      <c r="MW778">
        <v>0.47</v>
      </c>
      <c r="MX778">
        <f t="shared" si="395"/>
        <v>0.47</v>
      </c>
      <c r="NI778">
        <v>776882</v>
      </c>
      <c r="NL778">
        <v>0.41</v>
      </c>
      <c r="NM778">
        <f t="shared" si="396"/>
        <v>0.41</v>
      </c>
      <c r="NX778">
        <v>776882</v>
      </c>
      <c r="OA778">
        <v>0.4</v>
      </c>
      <c r="OB778">
        <f t="shared" si="397"/>
        <v>0.4</v>
      </c>
      <c r="OM778">
        <v>776882</v>
      </c>
      <c r="OP778">
        <v>0.42</v>
      </c>
      <c r="OQ778">
        <f t="shared" si="398"/>
        <v>0.42</v>
      </c>
      <c r="PB778">
        <v>776882</v>
      </c>
      <c r="PE778">
        <v>0.43</v>
      </c>
      <c r="PF778">
        <f t="shared" si="399"/>
        <v>0.43</v>
      </c>
      <c r="PQ778">
        <v>776882</v>
      </c>
      <c r="PT778">
        <v>0.44</v>
      </c>
      <c r="PU778">
        <f t="shared" si="400"/>
        <v>0.44</v>
      </c>
      <c r="QF778">
        <v>776882</v>
      </c>
      <c r="QI778">
        <v>0.42</v>
      </c>
      <c r="QJ778">
        <f t="shared" si="401"/>
        <v>0.42</v>
      </c>
      <c r="QU778">
        <v>776882</v>
      </c>
      <c r="QX778">
        <v>0.42</v>
      </c>
      <c r="QY778">
        <f t="shared" si="402"/>
        <v>0.42</v>
      </c>
    </row>
    <row r="779" spans="12:467" x14ac:dyDescent="0.2">
      <c r="L779">
        <v>776470</v>
      </c>
      <c r="O779">
        <v>0.52</v>
      </c>
      <c r="P779">
        <f t="shared" si="372"/>
        <v>0.52</v>
      </c>
      <c r="AA779">
        <v>776470</v>
      </c>
      <c r="AD779">
        <v>0.54</v>
      </c>
      <c r="AE779">
        <f t="shared" si="373"/>
        <v>0.54</v>
      </c>
      <c r="AP779">
        <v>776470</v>
      </c>
      <c r="AS779">
        <v>0.63</v>
      </c>
      <c r="AT779">
        <f t="shared" si="374"/>
        <v>0.63</v>
      </c>
      <c r="BE779">
        <v>776470</v>
      </c>
      <c r="BH779">
        <v>0.62</v>
      </c>
      <c r="BI779">
        <f t="shared" si="375"/>
        <v>0.62</v>
      </c>
      <c r="BT779">
        <v>776470</v>
      </c>
      <c r="BW779">
        <v>0.52</v>
      </c>
      <c r="BX779">
        <f t="shared" si="376"/>
        <v>0.52</v>
      </c>
      <c r="CI779">
        <v>776470</v>
      </c>
      <c r="CL779">
        <v>0.52</v>
      </c>
      <c r="CM779">
        <f t="shared" si="377"/>
        <v>0.52</v>
      </c>
      <c r="CX779">
        <v>776470</v>
      </c>
      <c r="DA779">
        <v>0.51</v>
      </c>
      <c r="DB779">
        <f t="shared" si="378"/>
        <v>0.51</v>
      </c>
      <c r="DM779">
        <v>776470</v>
      </c>
      <c r="DP779">
        <v>0.52</v>
      </c>
      <c r="DQ779">
        <f t="shared" si="379"/>
        <v>0.52</v>
      </c>
      <c r="EB779">
        <v>776470</v>
      </c>
      <c r="EE779">
        <v>0.51</v>
      </c>
      <c r="EF779">
        <f t="shared" si="380"/>
        <v>0.51</v>
      </c>
      <c r="EQ779">
        <v>776470</v>
      </c>
      <c r="ET779">
        <v>0.51</v>
      </c>
      <c r="EU779">
        <f t="shared" si="381"/>
        <v>0.51</v>
      </c>
      <c r="FF779">
        <v>776470</v>
      </c>
      <c r="FI779">
        <v>0.5</v>
      </c>
      <c r="FJ779">
        <f t="shared" si="382"/>
        <v>0.5</v>
      </c>
      <c r="FU779">
        <v>776470</v>
      </c>
      <c r="FX779">
        <v>0.5</v>
      </c>
      <c r="FY779">
        <f t="shared" si="383"/>
        <v>0.5</v>
      </c>
      <c r="GJ779">
        <v>776470</v>
      </c>
      <c r="GM779">
        <v>0.49</v>
      </c>
      <c r="GN779">
        <f t="shared" si="384"/>
        <v>0.49</v>
      </c>
      <c r="GY779">
        <v>776470</v>
      </c>
      <c r="HB779">
        <v>0.54</v>
      </c>
      <c r="HC779">
        <f t="shared" si="385"/>
        <v>0.54</v>
      </c>
      <c r="HN779">
        <v>776470</v>
      </c>
      <c r="HQ779">
        <v>0.52</v>
      </c>
      <c r="HR779">
        <f t="shared" si="386"/>
        <v>0.52</v>
      </c>
      <c r="ID779">
        <v>776848</v>
      </c>
      <c r="IG779">
        <v>0.5</v>
      </c>
      <c r="IH779">
        <f t="shared" si="387"/>
        <v>0.5</v>
      </c>
      <c r="IS779">
        <v>776848</v>
      </c>
      <c r="IV779">
        <v>0.52</v>
      </c>
      <c r="IW779">
        <f t="shared" si="388"/>
        <v>0.52</v>
      </c>
      <c r="JH779">
        <v>776848</v>
      </c>
      <c r="JK779">
        <v>0.52</v>
      </c>
      <c r="JL779">
        <f t="shared" si="389"/>
        <v>0.52</v>
      </c>
      <c r="JW779">
        <v>776848</v>
      </c>
      <c r="JZ779">
        <v>0.53</v>
      </c>
      <c r="KA779">
        <f t="shared" si="390"/>
        <v>0.53</v>
      </c>
      <c r="KL779">
        <v>776848</v>
      </c>
      <c r="KO779">
        <v>0.52</v>
      </c>
      <c r="KP779">
        <f t="shared" si="391"/>
        <v>0.52</v>
      </c>
      <c r="LA779">
        <v>776848</v>
      </c>
      <c r="LD779">
        <v>0.52</v>
      </c>
      <c r="LE779">
        <f t="shared" si="392"/>
        <v>0.52</v>
      </c>
      <c r="LP779">
        <v>776848</v>
      </c>
      <c r="LS779">
        <v>0.52</v>
      </c>
      <c r="LT779">
        <f t="shared" si="393"/>
        <v>0.52</v>
      </c>
      <c r="ME779">
        <v>776848</v>
      </c>
      <c r="MH779">
        <v>0.44</v>
      </c>
      <c r="MI779">
        <f t="shared" si="394"/>
        <v>0.44</v>
      </c>
      <c r="MT779">
        <v>776848</v>
      </c>
      <c r="MW779">
        <v>0.49</v>
      </c>
      <c r="MX779">
        <f t="shared" si="395"/>
        <v>0.49</v>
      </c>
      <c r="NI779">
        <v>776848</v>
      </c>
      <c r="NL779">
        <v>0.51</v>
      </c>
      <c r="NM779">
        <f t="shared" si="396"/>
        <v>0.51</v>
      </c>
      <c r="NX779">
        <v>776848</v>
      </c>
      <c r="OA779">
        <v>0.5</v>
      </c>
      <c r="OB779">
        <f t="shared" si="397"/>
        <v>0.5</v>
      </c>
      <c r="OM779">
        <v>776848</v>
      </c>
      <c r="OP779">
        <v>0.49</v>
      </c>
      <c r="OQ779">
        <f t="shared" si="398"/>
        <v>0.49</v>
      </c>
      <c r="PB779">
        <v>776848</v>
      </c>
      <c r="PE779">
        <v>0.51</v>
      </c>
      <c r="PF779">
        <f t="shared" si="399"/>
        <v>0.51</v>
      </c>
      <c r="PQ779">
        <v>776848</v>
      </c>
      <c r="PT779">
        <v>0.53</v>
      </c>
      <c r="PU779">
        <f t="shared" si="400"/>
        <v>0.53</v>
      </c>
      <c r="QF779">
        <v>776848</v>
      </c>
      <c r="QI779">
        <v>0.5</v>
      </c>
      <c r="QJ779">
        <f t="shared" si="401"/>
        <v>0.5</v>
      </c>
      <c r="QU779">
        <v>776848</v>
      </c>
      <c r="QX779">
        <v>0.53</v>
      </c>
      <c r="QY779">
        <f t="shared" si="402"/>
        <v>0.53</v>
      </c>
    </row>
    <row r="780" spans="12:467" x14ac:dyDescent="0.2">
      <c r="L780">
        <v>776471</v>
      </c>
      <c r="O780">
        <v>0.46</v>
      </c>
      <c r="P780">
        <f t="shared" si="372"/>
        <v>0.46</v>
      </c>
      <c r="AA780">
        <v>776471</v>
      </c>
      <c r="AD780">
        <v>0.52</v>
      </c>
      <c r="AE780">
        <f t="shared" si="373"/>
        <v>0.52</v>
      </c>
      <c r="AP780">
        <v>776471</v>
      </c>
      <c r="AS780">
        <v>0.36</v>
      </c>
      <c r="AT780">
        <f t="shared" si="374"/>
        <v>0.36</v>
      </c>
      <c r="BE780">
        <v>776471</v>
      </c>
      <c r="BH780">
        <v>0.45</v>
      </c>
      <c r="BI780">
        <f t="shared" si="375"/>
        <v>0.45</v>
      </c>
      <c r="BT780">
        <v>776471</v>
      </c>
      <c r="BW780">
        <v>0.52</v>
      </c>
      <c r="BX780">
        <f t="shared" si="376"/>
        <v>0.52</v>
      </c>
      <c r="CI780">
        <v>776471</v>
      </c>
      <c r="CL780">
        <v>0.48</v>
      </c>
      <c r="CM780">
        <f t="shared" si="377"/>
        <v>0.48</v>
      </c>
      <c r="CX780">
        <v>776471</v>
      </c>
      <c r="DA780">
        <v>0.49</v>
      </c>
      <c r="DB780">
        <f t="shared" si="378"/>
        <v>0.49</v>
      </c>
      <c r="DM780">
        <v>776471</v>
      </c>
      <c r="DP780">
        <v>0.47</v>
      </c>
      <c r="DQ780">
        <f t="shared" si="379"/>
        <v>0.47</v>
      </c>
      <c r="EB780">
        <v>776471</v>
      </c>
      <c r="EE780">
        <v>0.49</v>
      </c>
      <c r="EF780">
        <f t="shared" si="380"/>
        <v>0.49</v>
      </c>
      <c r="EQ780">
        <v>776471</v>
      </c>
      <c r="ET780">
        <v>0.49</v>
      </c>
      <c r="EU780">
        <f t="shared" si="381"/>
        <v>0.49</v>
      </c>
      <c r="FF780">
        <v>776471</v>
      </c>
      <c r="FI780">
        <v>0.5</v>
      </c>
      <c r="FJ780">
        <f t="shared" si="382"/>
        <v>0.5</v>
      </c>
      <c r="FU780">
        <v>776471</v>
      </c>
      <c r="FX780">
        <v>0.49</v>
      </c>
      <c r="FY780">
        <f t="shared" si="383"/>
        <v>0.49</v>
      </c>
      <c r="GJ780">
        <v>776471</v>
      </c>
      <c r="GM780">
        <v>0.47</v>
      </c>
      <c r="GN780">
        <f t="shared" si="384"/>
        <v>0.47</v>
      </c>
      <c r="GY780">
        <v>776471</v>
      </c>
      <c r="HB780">
        <v>0.47</v>
      </c>
      <c r="HC780">
        <f t="shared" si="385"/>
        <v>0.47</v>
      </c>
      <c r="HN780">
        <v>776471</v>
      </c>
      <c r="HQ780">
        <v>0.46</v>
      </c>
      <c r="HR780">
        <f t="shared" si="386"/>
        <v>0.46</v>
      </c>
      <c r="ID780">
        <v>776852</v>
      </c>
      <c r="IG780">
        <v>0.5</v>
      </c>
      <c r="IH780">
        <f t="shared" si="387"/>
        <v>0.5</v>
      </c>
      <c r="IS780">
        <v>776852</v>
      </c>
      <c r="IV780">
        <v>0.48</v>
      </c>
      <c r="IW780">
        <f t="shared" si="388"/>
        <v>0.48</v>
      </c>
      <c r="JH780">
        <v>776852</v>
      </c>
      <c r="JK780">
        <v>0.5</v>
      </c>
      <c r="JL780">
        <f t="shared" si="389"/>
        <v>0.5</v>
      </c>
      <c r="JW780">
        <v>776852</v>
      </c>
      <c r="JZ780">
        <v>0.45</v>
      </c>
      <c r="KA780">
        <f t="shared" si="390"/>
        <v>0.45</v>
      </c>
      <c r="KL780">
        <v>776852</v>
      </c>
      <c r="KO780">
        <v>0.49</v>
      </c>
      <c r="KP780">
        <f t="shared" si="391"/>
        <v>0.49</v>
      </c>
      <c r="LA780">
        <v>776852</v>
      </c>
      <c r="LD780">
        <v>0.47</v>
      </c>
      <c r="LE780">
        <f t="shared" si="392"/>
        <v>0.47</v>
      </c>
      <c r="LP780">
        <v>776852</v>
      </c>
      <c r="LS780">
        <v>0.43</v>
      </c>
      <c r="LT780">
        <f t="shared" si="393"/>
        <v>0.43</v>
      </c>
      <c r="ME780">
        <v>776852</v>
      </c>
      <c r="MH780">
        <v>0.49</v>
      </c>
      <c r="MI780">
        <f t="shared" si="394"/>
        <v>0.49</v>
      </c>
      <c r="MT780">
        <v>776852</v>
      </c>
      <c r="MW780">
        <v>0.56000000000000005</v>
      </c>
      <c r="MX780">
        <f t="shared" si="395"/>
        <v>0.56000000000000005</v>
      </c>
      <c r="NI780">
        <v>776852</v>
      </c>
      <c r="NL780">
        <v>0.48</v>
      </c>
      <c r="NM780">
        <f t="shared" si="396"/>
        <v>0.48</v>
      </c>
      <c r="NX780">
        <v>776852</v>
      </c>
      <c r="OA780">
        <v>0.49</v>
      </c>
      <c r="OB780">
        <f t="shared" si="397"/>
        <v>0.49</v>
      </c>
      <c r="OM780">
        <v>776852</v>
      </c>
      <c r="OP780">
        <v>0.47</v>
      </c>
      <c r="OQ780">
        <f t="shared" si="398"/>
        <v>0.47</v>
      </c>
      <c r="PB780">
        <v>776852</v>
      </c>
      <c r="PE780">
        <v>0.5</v>
      </c>
      <c r="PF780">
        <f t="shared" si="399"/>
        <v>0.5</v>
      </c>
      <c r="PQ780">
        <v>776852</v>
      </c>
      <c r="PT780">
        <v>0.47</v>
      </c>
      <c r="PU780">
        <f t="shared" si="400"/>
        <v>0.47</v>
      </c>
      <c r="QF780">
        <v>776852</v>
      </c>
      <c r="QI780">
        <v>0.43</v>
      </c>
      <c r="QJ780">
        <f t="shared" si="401"/>
        <v>0.43</v>
      </c>
      <c r="QU780">
        <v>776852</v>
      </c>
      <c r="QX780">
        <v>0.45</v>
      </c>
      <c r="QY780">
        <f t="shared" si="402"/>
        <v>0.45</v>
      </c>
    </row>
    <row r="781" spans="12:467" x14ac:dyDescent="0.2">
      <c r="L781">
        <v>776472</v>
      </c>
      <c r="O781">
        <v>0.4</v>
      </c>
      <c r="P781">
        <f t="shared" si="372"/>
        <v>0.4</v>
      </c>
      <c r="AA781">
        <v>776472</v>
      </c>
      <c r="AD781">
        <v>0.49</v>
      </c>
      <c r="AE781">
        <f t="shared" si="373"/>
        <v>0.49</v>
      </c>
      <c r="AP781">
        <v>776472</v>
      </c>
      <c r="AS781">
        <v>0.32</v>
      </c>
      <c r="AT781">
        <f t="shared" si="374"/>
        <v>0.32</v>
      </c>
      <c r="BE781">
        <v>776472</v>
      </c>
      <c r="BH781">
        <v>0.5</v>
      </c>
      <c r="BI781">
        <f t="shared" si="375"/>
        <v>0.5</v>
      </c>
      <c r="BT781">
        <v>776472</v>
      </c>
      <c r="BW781">
        <v>0.64</v>
      </c>
      <c r="BX781">
        <f t="shared" si="376"/>
        <v>0.64</v>
      </c>
      <c r="CI781">
        <v>776472</v>
      </c>
      <c r="CL781">
        <v>0.42</v>
      </c>
      <c r="CM781">
        <f t="shared" si="377"/>
        <v>0.42</v>
      </c>
      <c r="CX781">
        <v>776472</v>
      </c>
      <c r="DA781">
        <v>0.44</v>
      </c>
      <c r="DB781">
        <f t="shared" si="378"/>
        <v>0.44</v>
      </c>
      <c r="DM781">
        <v>776472</v>
      </c>
      <c r="DP781">
        <v>0.4</v>
      </c>
      <c r="DQ781">
        <f t="shared" si="379"/>
        <v>0.4</v>
      </c>
      <c r="EB781">
        <v>776472</v>
      </c>
      <c r="EE781">
        <v>0.4</v>
      </c>
      <c r="EF781">
        <f t="shared" si="380"/>
        <v>0.4</v>
      </c>
      <c r="EQ781">
        <v>776472</v>
      </c>
      <c r="ET781">
        <v>0.4</v>
      </c>
      <c r="EU781">
        <f t="shared" si="381"/>
        <v>0.4</v>
      </c>
      <c r="FF781">
        <v>776472</v>
      </c>
      <c r="FI781">
        <v>0.44</v>
      </c>
      <c r="FJ781">
        <f t="shared" si="382"/>
        <v>0.44</v>
      </c>
      <c r="FU781">
        <v>776472</v>
      </c>
      <c r="FX781">
        <v>0.45</v>
      </c>
      <c r="FY781">
        <f t="shared" si="383"/>
        <v>0.45</v>
      </c>
      <c r="GJ781">
        <v>776472</v>
      </c>
      <c r="GM781">
        <v>0.4</v>
      </c>
      <c r="GN781">
        <f t="shared" si="384"/>
        <v>0.4</v>
      </c>
      <c r="GY781">
        <v>776472</v>
      </c>
      <c r="HB781">
        <v>0.42</v>
      </c>
      <c r="HC781">
        <f t="shared" si="385"/>
        <v>0.42</v>
      </c>
      <c r="HN781">
        <v>776472</v>
      </c>
      <c r="HQ781">
        <v>0.51</v>
      </c>
      <c r="HR781">
        <f t="shared" si="386"/>
        <v>0.51</v>
      </c>
      <c r="ID781">
        <v>776855</v>
      </c>
      <c r="IG781">
        <v>0.53</v>
      </c>
      <c r="IH781">
        <f t="shared" si="387"/>
        <v>0.53</v>
      </c>
      <c r="IS781">
        <v>776855</v>
      </c>
      <c r="IV781">
        <v>0.53</v>
      </c>
      <c r="IW781">
        <f t="shared" si="388"/>
        <v>0.53</v>
      </c>
      <c r="JH781">
        <v>776855</v>
      </c>
      <c r="JK781">
        <v>0.53</v>
      </c>
      <c r="JL781">
        <f t="shared" si="389"/>
        <v>0.53</v>
      </c>
      <c r="JW781">
        <v>776855</v>
      </c>
      <c r="JZ781">
        <v>0.54</v>
      </c>
      <c r="KA781">
        <f t="shared" si="390"/>
        <v>0.54</v>
      </c>
      <c r="KL781">
        <v>776855</v>
      </c>
      <c r="KO781">
        <v>0.51</v>
      </c>
      <c r="KP781">
        <f t="shared" si="391"/>
        <v>0.51</v>
      </c>
      <c r="LA781">
        <v>776855</v>
      </c>
      <c r="LD781">
        <v>0.56000000000000005</v>
      </c>
      <c r="LE781">
        <f t="shared" si="392"/>
        <v>0.56000000000000005</v>
      </c>
      <c r="LP781">
        <v>776855</v>
      </c>
      <c r="LS781">
        <v>0.54</v>
      </c>
      <c r="LT781">
        <f t="shared" si="393"/>
        <v>0.54</v>
      </c>
      <c r="ME781">
        <v>776855</v>
      </c>
      <c r="MH781">
        <v>0.46</v>
      </c>
      <c r="MI781">
        <f t="shared" si="394"/>
        <v>0.46</v>
      </c>
      <c r="MT781">
        <v>776855</v>
      </c>
      <c r="MW781">
        <v>0.51</v>
      </c>
      <c r="MX781">
        <f t="shared" si="395"/>
        <v>0.51</v>
      </c>
      <c r="NI781">
        <v>776855</v>
      </c>
      <c r="NL781">
        <v>0.52</v>
      </c>
      <c r="NM781">
        <f t="shared" si="396"/>
        <v>0.52</v>
      </c>
      <c r="NX781">
        <v>776855</v>
      </c>
      <c r="OA781">
        <v>0.56000000000000005</v>
      </c>
      <c r="OB781">
        <f t="shared" si="397"/>
        <v>0.56000000000000005</v>
      </c>
      <c r="OM781">
        <v>776855</v>
      </c>
      <c r="OP781">
        <v>0.55000000000000004</v>
      </c>
      <c r="OQ781">
        <f t="shared" si="398"/>
        <v>0.55000000000000004</v>
      </c>
      <c r="PB781">
        <v>776855</v>
      </c>
      <c r="PE781">
        <v>0.54</v>
      </c>
      <c r="PF781">
        <f t="shared" si="399"/>
        <v>0.54</v>
      </c>
      <c r="PQ781">
        <v>776855</v>
      </c>
      <c r="PT781">
        <v>0.56000000000000005</v>
      </c>
      <c r="PU781">
        <f t="shared" si="400"/>
        <v>0.56000000000000005</v>
      </c>
      <c r="QF781">
        <v>776855</v>
      </c>
      <c r="QI781">
        <v>0.55000000000000004</v>
      </c>
      <c r="QJ781">
        <f t="shared" si="401"/>
        <v>0.55000000000000004</v>
      </c>
      <c r="QU781">
        <v>776855</v>
      </c>
      <c r="QX781">
        <v>0.54</v>
      </c>
      <c r="QY781">
        <f t="shared" si="402"/>
        <v>0.54</v>
      </c>
    </row>
    <row r="782" spans="12:467" x14ac:dyDescent="0.2">
      <c r="L782">
        <v>776473</v>
      </c>
      <c r="O782">
        <v>0.56000000000000005</v>
      </c>
      <c r="P782">
        <f t="shared" si="372"/>
        <v>0.56000000000000005</v>
      </c>
      <c r="AA782">
        <v>776473</v>
      </c>
      <c r="AD782">
        <v>0.67</v>
      </c>
      <c r="AE782">
        <f t="shared" si="373"/>
        <v>0.67</v>
      </c>
      <c r="AP782">
        <v>776473</v>
      </c>
      <c r="AS782">
        <v>0.83</v>
      </c>
      <c r="AT782">
        <f t="shared" si="374"/>
        <v>0.83</v>
      </c>
      <c r="BE782">
        <v>776473</v>
      </c>
      <c r="BH782">
        <v>0.66</v>
      </c>
      <c r="BI782">
        <f t="shared" si="375"/>
        <v>0.66</v>
      </c>
      <c r="BT782">
        <v>776473</v>
      </c>
      <c r="BW782">
        <v>0.67</v>
      </c>
      <c r="BX782">
        <f t="shared" si="376"/>
        <v>0.67</v>
      </c>
      <c r="CI782">
        <v>776473</v>
      </c>
      <c r="CL782">
        <v>0.59</v>
      </c>
      <c r="CM782">
        <f t="shared" si="377"/>
        <v>0.59</v>
      </c>
      <c r="CX782">
        <v>776473</v>
      </c>
      <c r="DA782">
        <v>0.56000000000000005</v>
      </c>
      <c r="DB782">
        <f t="shared" si="378"/>
        <v>0.56000000000000005</v>
      </c>
      <c r="DM782">
        <v>776473</v>
      </c>
      <c r="DP782">
        <v>0.56999999999999995</v>
      </c>
      <c r="DQ782">
        <f t="shared" si="379"/>
        <v>0.56999999999999995</v>
      </c>
      <c r="EB782">
        <v>776473</v>
      </c>
      <c r="EE782">
        <v>0.56999999999999995</v>
      </c>
      <c r="EF782">
        <f t="shared" si="380"/>
        <v>0.56999999999999995</v>
      </c>
      <c r="EQ782">
        <v>776473</v>
      </c>
      <c r="ET782">
        <v>0.56999999999999995</v>
      </c>
      <c r="EU782">
        <f t="shared" si="381"/>
        <v>0.56999999999999995</v>
      </c>
      <c r="FF782">
        <v>776473</v>
      </c>
      <c r="FI782">
        <v>0.57999999999999996</v>
      </c>
      <c r="FJ782">
        <f t="shared" si="382"/>
        <v>0.57999999999999996</v>
      </c>
      <c r="FU782">
        <v>776473</v>
      </c>
      <c r="FX782">
        <v>0.57999999999999996</v>
      </c>
      <c r="FY782">
        <f t="shared" si="383"/>
        <v>0.57999999999999996</v>
      </c>
      <c r="GJ782">
        <v>776473</v>
      </c>
      <c r="GM782">
        <v>0.55000000000000004</v>
      </c>
      <c r="GN782">
        <f t="shared" si="384"/>
        <v>0.55000000000000004</v>
      </c>
      <c r="GY782">
        <v>776473</v>
      </c>
      <c r="HB782">
        <v>0.59</v>
      </c>
      <c r="HC782">
        <f t="shared" si="385"/>
        <v>0.59</v>
      </c>
      <c r="HN782">
        <v>776473</v>
      </c>
      <c r="HQ782">
        <v>0.62</v>
      </c>
      <c r="HR782">
        <f t="shared" si="386"/>
        <v>0.62</v>
      </c>
      <c r="ID782">
        <v>776861</v>
      </c>
      <c r="IG782">
        <v>0.52</v>
      </c>
      <c r="IH782">
        <f t="shared" si="387"/>
        <v>0.52</v>
      </c>
      <c r="IS782">
        <v>776861</v>
      </c>
      <c r="IV782">
        <v>0.54</v>
      </c>
      <c r="IW782">
        <f t="shared" si="388"/>
        <v>0.54</v>
      </c>
      <c r="JH782">
        <v>776861</v>
      </c>
      <c r="JK782">
        <v>0.56999999999999995</v>
      </c>
      <c r="JL782">
        <f t="shared" si="389"/>
        <v>0.56999999999999995</v>
      </c>
      <c r="JW782">
        <v>776861</v>
      </c>
      <c r="JZ782">
        <v>0.56000000000000005</v>
      </c>
      <c r="KA782">
        <f t="shared" si="390"/>
        <v>0.56000000000000005</v>
      </c>
      <c r="KL782">
        <v>776861</v>
      </c>
      <c r="KO782">
        <v>0.57999999999999996</v>
      </c>
      <c r="KP782">
        <f t="shared" si="391"/>
        <v>0.57999999999999996</v>
      </c>
      <c r="LA782">
        <v>776861</v>
      </c>
      <c r="LD782">
        <v>0.52</v>
      </c>
      <c r="LE782">
        <f t="shared" si="392"/>
        <v>0.52</v>
      </c>
      <c r="LP782">
        <v>776861</v>
      </c>
      <c r="LS782">
        <v>0.55000000000000004</v>
      </c>
      <c r="LT782">
        <f t="shared" si="393"/>
        <v>0.55000000000000004</v>
      </c>
      <c r="ME782">
        <v>776861</v>
      </c>
      <c r="MH782">
        <v>0.53</v>
      </c>
      <c r="MI782">
        <f t="shared" si="394"/>
        <v>0.53</v>
      </c>
      <c r="MT782">
        <v>776861</v>
      </c>
      <c r="MW782">
        <v>0.53</v>
      </c>
      <c r="MX782">
        <f t="shared" si="395"/>
        <v>0.53</v>
      </c>
      <c r="NI782">
        <v>776861</v>
      </c>
      <c r="NL782">
        <v>0.54</v>
      </c>
      <c r="NM782">
        <f t="shared" si="396"/>
        <v>0.54</v>
      </c>
      <c r="NX782">
        <v>776861</v>
      </c>
      <c r="OA782">
        <v>0.5</v>
      </c>
      <c r="OB782">
        <f t="shared" si="397"/>
        <v>0.5</v>
      </c>
      <c r="OM782">
        <v>776861</v>
      </c>
      <c r="OP782">
        <v>0.54</v>
      </c>
      <c r="OQ782">
        <f t="shared" si="398"/>
        <v>0.54</v>
      </c>
      <c r="PB782">
        <v>776861</v>
      </c>
      <c r="PE782">
        <v>0.52</v>
      </c>
      <c r="PF782">
        <f t="shared" si="399"/>
        <v>0.52</v>
      </c>
      <c r="PQ782">
        <v>776861</v>
      </c>
      <c r="PT782">
        <v>0.52</v>
      </c>
      <c r="PU782">
        <f t="shared" si="400"/>
        <v>0.52</v>
      </c>
      <c r="QF782">
        <v>776861</v>
      </c>
      <c r="QI782">
        <v>0.55000000000000004</v>
      </c>
      <c r="QJ782">
        <f t="shared" si="401"/>
        <v>0.55000000000000004</v>
      </c>
      <c r="QU782">
        <v>776861</v>
      </c>
      <c r="QX782">
        <v>0.54</v>
      </c>
      <c r="QY782">
        <f t="shared" si="402"/>
        <v>0.54</v>
      </c>
    </row>
    <row r="783" spans="12:467" x14ac:dyDescent="0.2">
      <c r="L783">
        <v>776474</v>
      </c>
      <c r="O783">
        <v>0.54</v>
      </c>
      <c r="P783">
        <f t="shared" si="372"/>
        <v>0.54</v>
      </c>
      <c r="AA783">
        <v>776474</v>
      </c>
      <c r="AD783">
        <v>0.67</v>
      </c>
      <c r="AE783">
        <f t="shared" si="373"/>
        <v>0.67</v>
      </c>
      <c r="AP783">
        <v>776474</v>
      </c>
      <c r="AS783">
        <v>0.6</v>
      </c>
      <c r="AT783">
        <f t="shared" si="374"/>
        <v>0.6</v>
      </c>
      <c r="BE783">
        <v>776474</v>
      </c>
      <c r="BH783">
        <v>0.59</v>
      </c>
      <c r="BI783">
        <f t="shared" si="375"/>
        <v>0.59</v>
      </c>
      <c r="BT783">
        <v>776474</v>
      </c>
      <c r="BW783">
        <v>0.7</v>
      </c>
      <c r="BX783">
        <f t="shared" si="376"/>
        <v>0.7</v>
      </c>
      <c r="CI783">
        <v>776474</v>
      </c>
      <c r="CL783">
        <v>0.57999999999999996</v>
      </c>
      <c r="CM783">
        <f t="shared" si="377"/>
        <v>0.57999999999999996</v>
      </c>
      <c r="CX783">
        <v>776474</v>
      </c>
      <c r="DA783">
        <v>0.56000000000000005</v>
      </c>
      <c r="DB783">
        <f t="shared" si="378"/>
        <v>0.56000000000000005</v>
      </c>
      <c r="DM783">
        <v>776474</v>
      </c>
      <c r="DP783">
        <v>0.56000000000000005</v>
      </c>
      <c r="DQ783">
        <f t="shared" si="379"/>
        <v>0.56000000000000005</v>
      </c>
      <c r="EB783">
        <v>776474</v>
      </c>
      <c r="EE783">
        <v>0.54</v>
      </c>
      <c r="EF783">
        <f t="shared" si="380"/>
        <v>0.54</v>
      </c>
      <c r="EQ783">
        <v>776474</v>
      </c>
      <c r="ET783">
        <v>0.54</v>
      </c>
      <c r="EU783">
        <f t="shared" si="381"/>
        <v>0.54</v>
      </c>
      <c r="FF783">
        <v>776474</v>
      </c>
      <c r="FI783">
        <v>0.56000000000000005</v>
      </c>
      <c r="FJ783">
        <f t="shared" si="382"/>
        <v>0.56000000000000005</v>
      </c>
      <c r="FU783">
        <v>776474</v>
      </c>
      <c r="FX783">
        <v>0.56000000000000005</v>
      </c>
      <c r="FY783">
        <f t="shared" si="383"/>
        <v>0.56000000000000005</v>
      </c>
      <c r="GJ783">
        <v>776474</v>
      </c>
      <c r="GM783">
        <v>0.56000000000000005</v>
      </c>
      <c r="GN783">
        <f t="shared" si="384"/>
        <v>0.56000000000000005</v>
      </c>
      <c r="GY783">
        <v>776474</v>
      </c>
      <c r="HB783">
        <v>0.57999999999999996</v>
      </c>
      <c r="HC783">
        <f t="shared" si="385"/>
        <v>0.57999999999999996</v>
      </c>
      <c r="HN783">
        <v>776474</v>
      </c>
      <c r="HQ783">
        <v>0.51</v>
      </c>
      <c r="HR783">
        <f t="shared" si="386"/>
        <v>0.51</v>
      </c>
      <c r="ID783">
        <v>776862</v>
      </c>
      <c r="IG783">
        <v>0.49</v>
      </c>
      <c r="IH783">
        <f t="shared" si="387"/>
        <v>0.49</v>
      </c>
      <c r="IS783">
        <v>776862</v>
      </c>
      <c r="IV783">
        <v>0.53</v>
      </c>
      <c r="IW783">
        <f t="shared" si="388"/>
        <v>0.53</v>
      </c>
      <c r="JH783">
        <v>776862</v>
      </c>
      <c r="JK783">
        <v>0.55000000000000004</v>
      </c>
      <c r="JL783">
        <f t="shared" si="389"/>
        <v>0.55000000000000004</v>
      </c>
      <c r="JW783">
        <v>776862</v>
      </c>
      <c r="JZ783">
        <v>0.52</v>
      </c>
      <c r="KA783">
        <f t="shared" si="390"/>
        <v>0.52</v>
      </c>
      <c r="KL783">
        <v>776862</v>
      </c>
      <c r="KO783">
        <v>0.57999999999999996</v>
      </c>
      <c r="KP783">
        <f t="shared" si="391"/>
        <v>0.57999999999999996</v>
      </c>
      <c r="LA783">
        <v>776862</v>
      </c>
      <c r="LD783">
        <v>0.53</v>
      </c>
      <c r="LE783">
        <f t="shared" si="392"/>
        <v>0.53</v>
      </c>
      <c r="LP783">
        <v>776862</v>
      </c>
      <c r="LS783">
        <v>0.49</v>
      </c>
      <c r="LT783">
        <f t="shared" si="393"/>
        <v>0.49</v>
      </c>
      <c r="ME783">
        <v>776862</v>
      </c>
      <c r="MH783">
        <v>0.56000000000000005</v>
      </c>
      <c r="MI783">
        <f t="shared" si="394"/>
        <v>0.56000000000000005</v>
      </c>
      <c r="MT783">
        <v>776862</v>
      </c>
      <c r="MW783">
        <v>0.62</v>
      </c>
      <c r="MX783">
        <f t="shared" si="395"/>
        <v>0.62</v>
      </c>
      <c r="NI783">
        <v>776862</v>
      </c>
      <c r="NL783">
        <v>0.48</v>
      </c>
      <c r="NM783">
        <f t="shared" si="396"/>
        <v>0.48</v>
      </c>
      <c r="NX783">
        <v>776862</v>
      </c>
      <c r="OA783">
        <v>0.49</v>
      </c>
      <c r="OB783">
        <f t="shared" si="397"/>
        <v>0.49</v>
      </c>
      <c r="OM783">
        <v>776862</v>
      </c>
      <c r="OP783">
        <v>0.5</v>
      </c>
      <c r="OQ783">
        <f t="shared" si="398"/>
        <v>0.5</v>
      </c>
      <c r="PB783">
        <v>776862</v>
      </c>
      <c r="PE783">
        <v>0.52</v>
      </c>
      <c r="PF783">
        <f t="shared" si="399"/>
        <v>0.52</v>
      </c>
      <c r="PQ783">
        <v>776862</v>
      </c>
      <c r="PT783">
        <v>0.52</v>
      </c>
      <c r="PU783">
        <f t="shared" si="400"/>
        <v>0.52</v>
      </c>
      <c r="QF783">
        <v>776862</v>
      </c>
      <c r="QI783">
        <v>0.51</v>
      </c>
      <c r="QJ783">
        <f t="shared" si="401"/>
        <v>0.51</v>
      </c>
      <c r="QU783">
        <v>776862</v>
      </c>
      <c r="QX783">
        <v>0.49</v>
      </c>
      <c r="QY783">
        <f t="shared" si="402"/>
        <v>0.49</v>
      </c>
    </row>
    <row r="784" spans="12:467" x14ac:dyDescent="0.2">
      <c r="L784">
        <v>776475</v>
      </c>
      <c r="O784">
        <v>0.4</v>
      </c>
      <c r="P784">
        <f t="shared" si="372"/>
        <v>0.4</v>
      </c>
      <c r="AA784">
        <v>776475</v>
      </c>
      <c r="AD784">
        <v>0.32</v>
      </c>
      <c r="AE784">
        <f t="shared" si="373"/>
        <v>0.32</v>
      </c>
      <c r="AP784">
        <v>776475</v>
      </c>
      <c r="AS784">
        <v>0.28999999999999998</v>
      </c>
      <c r="AT784">
        <f t="shared" si="374"/>
        <v>0.28999999999999998</v>
      </c>
      <c r="BE784">
        <v>776475</v>
      </c>
      <c r="BH784">
        <v>0.28000000000000003</v>
      </c>
      <c r="BI784">
        <f t="shared" si="375"/>
        <v>0.28000000000000003</v>
      </c>
      <c r="BT784">
        <v>776475</v>
      </c>
      <c r="BW784">
        <v>0.33</v>
      </c>
      <c r="BX784">
        <f t="shared" si="376"/>
        <v>0.33</v>
      </c>
      <c r="CI784">
        <v>776475</v>
      </c>
      <c r="CL784">
        <v>0.4</v>
      </c>
      <c r="CM784">
        <f t="shared" si="377"/>
        <v>0.4</v>
      </c>
      <c r="CX784">
        <v>776475</v>
      </c>
      <c r="DA784">
        <v>0.42</v>
      </c>
      <c r="DB784">
        <f t="shared" si="378"/>
        <v>0.42</v>
      </c>
      <c r="DM784">
        <v>776475</v>
      </c>
      <c r="DP784">
        <v>0.41</v>
      </c>
      <c r="DQ784">
        <f t="shared" si="379"/>
        <v>0.41</v>
      </c>
      <c r="EB784">
        <v>776475</v>
      </c>
      <c r="EE784">
        <v>0.39</v>
      </c>
      <c r="EF784">
        <f t="shared" si="380"/>
        <v>0.39</v>
      </c>
      <c r="EQ784">
        <v>776475</v>
      </c>
      <c r="ET784">
        <v>0.39</v>
      </c>
      <c r="EU784">
        <f t="shared" si="381"/>
        <v>0.39</v>
      </c>
      <c r="FF784">
        <v>776475</v>
      </c>
      <c r="FI784">
        <v>0.41</v>
      </c>
      <c r="FJ784">
        <f t="shared" si="382"/>
        <v>0.41</v>
      </c>
      <c r="FU784">
        <v>776475</v>
      </c>
      <c r="FX784">
        <v>0.43</v>
      </c>
      <c r="FY784">
        <f t="shared" si="383"/>
        <v>0.43</v>
      </c>
      <c r="GJ784">
        <v>776475</v>
      </c>
      <c r="GM784">
        <v>0.41</v>
      </c>
      <c r="GN784">
        <f t="shared" si="384"/>
        <v>0.41</v>
      </c>
      <c r="GY784">
        <v>776475</v>
      </c>
      <c r="HB784">
        <v>0.46</v>
      </c>
      <c r="HC784">
        <f t="shared" si="385"/>
        <v>0.46</v>
      </c>
      <c r="HN784">
        <v>776475</v>
      </c>
      <c r="HQ784">
        <v>0.4</v>
      </c>
      <c r="HR784">
        <f t="shared" si="386"/>
        <v>0.4</v>
      </c>
      <c r="ID784">
        <v>776865</v>
      </c>
      <c r="IG784">
        <v>0.53</v>
      </c>
      <c r="IH784">
        <f t="shared" si="387"/>
        <v>0.53</v>
      </c>
      <c r="IS784">
        <v>776865</v>
      </c>
      <c r="IV784">
        <v>0.52</v>
      </c>
      <c r="IW784">
        <f t="shared" si="388"/>
        <v>0.52</v>
      </c>
      <c r="JH784">
        <v>776865</v>
      </c>
      <c r="JK784">
        <v>0.52</v>
      </c>
      <c r="JL784">
        <f t="shared" si="389"/>
        <v>0.52</v>
      </c>
      <c r="JW784">
        <v>776865</v>
      </c>
      <c r="JZ784">
        <v>0.48</v>
      </c>
      <c r="KA784">
        <f t="shared" si="390"/>
        <v>0.48</v>
      </c>
      <c r="KL784">
        <v>776865</v>
      </c>
      <c r="KO784">
        <v>0.46</v>
      </c>
      <c r="KP784">
        <f t="shared" si="391"/>
        <v>0.46</v>
      </c>
      <c r="LA784">
        <v>776865</v>
      </c>
      <c r="LD784">
        <v>0.53</v>
      </c>
      <c r="LE784">
        <f t="shared" si="392"/>
        <v>0.53</v>
      </c>
      <c r="LP784">
        <v>776865</v>
      </c>
      <c r="LS784">
        <v>0.5</v>
      </c>
      <c r="LT784">
        <f t="shared" si="393"/>
        <v>0.5</v>
      </c>
      <c r="ME784">
        <v>776865</v>
      </c>
      <c r="MH784">
        <v>0.56000000000000005</v>
      </c>
      <c r="MI784">
        <f t="shared" si="394"/>
        <v>0.56000000000000005</v>
      </c>
      <c r="MT784">
        <v>776865</v>
      </c>
      <c r="MW784">
        <v>0.49</v>
      </c>
      <c r="MX784">
        <f t="shared" si="395"/>
        <v>0.49</v>
      </c>
      <c r="NI784">
        <v>776865</v>
      </c>
      <c r="NL784">
        <v>0.51</v>
      </c>
      <c r="NM784">
        <f t="shared" si="396"/>
        <v>0.51</v>
      </c>
      <c r="NX784">
        <v>776865</v>
      </c>
      <c r="OA784">
        <v>0.49</v>
      </c>
      <c r="OB784">
        <f t="shared" si="397"/>
        <v>0.49</v>
      </c>
      <c r="OM784">
        <v>776865</v>
      </c>
      <c r="OP784">
        <v>0.51</v>
      </c>
      <c r="OQ784">
        <f t="shared" si="398"/>
        <v>0.51</v>
      </c>
      <c r="PB784">
        <v>776865</v>
      </c>
      <c r="PE784">
        <v>0.51</v>
      </c>
      <c r="PF784">
        <f t="shared" si="399"/>
        <v>0.51</v>
      </c>
      <c r="PQ784">
        <v>776865</v>
      </c>
      <c r="PT784">
        <v>0.51</v>
      </c>
      <c r="PU784">
        <f t="shared" si="400"/>
        <v>0.51</v>
      </c>
      <c r="QF784">
        <v>776865</v>
      </c>
      <c r="QI784">
        <v>0.55000000000000004</v>
      </c>
      <c r="QJ784">
        <f t="shared" si="401"/>
        <v>0.55000000000000004</v>
      </c>
      <c r="QU784">
        <v>776865</v>
      </c>
      <c r="QX784">
        <v>0.5</v>
      </c>
      <c r="QY784">
        <f t="shared" si="402"/>
        <v>0.5</v>
      </c>
    </row>
    <row r="785" spans="12:467" x14ac:dyDescent="0.2">
      <c r="L785">
        <v>776476</v>
      </c>
      <c r="O785">
        <v>0.44</v>
      </c>
      <c r="P785">
        <f t="shared" si="372"/>
        <v>0.44</v>
      </c>
      <c r="AA785">
        <v>776476</v>
      </c>
      <c r="AD785">
        <v>0.54</v>
      </c>
      <c r="AE785">
        <f t="shared" si="373"/>
        <v>0.54</v>
      </c>
      <c r="AP785">
        <v>776476</v>
      </c>
      <c r="AS785">
        <v>0.46</v>
      </c>
      <c r="AT785">
        <f t="shared" si="374"/>
        <v>0.46</v>
      </c>
      <c r="BE785">
        <v>776476</v>
      </c>
      <c r="BH785">
        <v>0.48</v>
      </c>
      <c r="BI785">
        <f t="shared" si="375"/>
        <v>0.48</v>
      </c>
      <c r="BT785">
        <v>776476</v>
      </c>
      <c r="BW785">
        <v>0.56999999999999995</v>
      </c>
      <c r="BX785">
        <f t="shared" si="376"/>
        <v>0.56999999999999995</v>
      </c>
      <c r="CI785">
        <v>776476</v>
      </c>
      <c r="CL785">
        <v>0.47</v>
      </c>
      <c r="CM785">
        <f t="shared" si="377"/>
        <v>0.47</v>
      </c>
      <c r="CX785">
        <v>776476</v>
      </c>
      <c r="DA785">
        <v>0.45</v>
      </c>
      <c r="DB785">
        <f t="shared" si="378"/>
        <v>0.45</v>
      </c>
      <c r="DM785">
        <v>776476</v>
      </c>
      <c r="DP785">
        <v>0.44</v>
      </c>
      <c r="DQ785">
        <f t="shared" si="379"/>
        <v>0.44</v>
      </c>
      <c r="EB785">
        <v>776476</v>
      </c>
      <c r="EE785">
        <v>0.45</v>
      </c>
      <c r="EF785">
        <f t="shared" si="380"/>
        <v>0.45</v>
      </c>
      <c r="EQ785">
        <v>776476</v>
      </c>
      <c r="ET785">
        <v>0.45</v>
      </c>
      <c r="EU785">
        <f t="shared" si="381"/>
        <v>0.45</v>
      </c>
      <c r="FF785">
        <v>776476</v>
      </c>
      <c r="FI785">
        <v>0.47</v>
      </c>
      <c r="FJ785">
        <f t="shared" si="382"/>
        <v>0.47</v>
      </c>
      <c r="FU785">
        <v>776476</v>
      </c>
      <c r="FX785">
        <v>0.47</v>
      </c>
      <c r="FY785">
        <f t="shared" si="383"/>
        <v>0.47</v>
      </c>
      <c r="GJ785">
        <v>776476</v>
      </c>
      <c r="GM785">
        <v>0.44</v>
      </c>
      <c r="GN785">
        <f t="shared" si="384"/>
        <v>0.44</v>
      </c>
      <c r="GY785">
        <v>776476</v>
      </c>
      <c r="HB785">
        <v>0.44</v>
      </c>
      <c r="HC785">
        <f t="shared" si="385"/>
        <v>0.44</v>
      </c>
      <c r="HN785">
        <v>776476</v>
      </c>
      <c r="HQ785">
        <v>0.45</v>
      </c>
      <c r="HR785">
        <f t="shared" si="386"/>
        <v>0.45</v>
      </c>
      <c r="ID785">
        <v>776866</v>
      </c>
      <c r="IG785">
        <v>0.46</v>
      </c>
      <c r="IH785">
        <f t="shared" si="387"/>
        <v>0.46</v>
      </c>
      <c r="IS785">
        <v>776866</v>
      </c>
      <c r="IV785">
        <v>0.41</v>
      </c>
      <c r="IW785">
        <f t="shared" si="388"/>
        <v>0.41</v>
      </c>
      <c r="JH785">
        <v>776866</v>
      </c>
      <c r="JK785">
        <v>0.42</v>
      </c>
      <c r="JL785">
        <f t="shared" si="389"/>
        <v>0.42</v>
      </c>
      <c r="JW785">
        <v>776866</v>
      </c>
      <c r="JZ785">
        <v>0.41</v>
      </c>
      <c r="KA785">
        <f t="shared" si="390"/>
        <v>0.41</v>
      </c>
      <c r="KL785">
        <v>776866</v>
      </c>
      <c r="KO785">
        <v>0.44</v>
      </c>
      <c r="KP785">
        <f t="shared" si="391"/>
        <v>0.44</v>
      </c>
      <c r="LA785">
        <v>776866</v>
      </c>
      <c r="LD785">
        <v>0.45</v>
      </c>
      <c r="LE785">
        <f t="shared" si="392"/>
        <v>0.45</v>
      </c>
      <c r="LP785">
        <v>776866</v>
      </c>
      <c r="LS785">
        <v>0.43</v>
      </c>
      <c r="LT785">
        <f t="shared" si="393"/>
        <v>0.43</v>
      </c>
      <c r="ME785">
        <v>776866</v>
      </c>
      <c r="MH785">
        <v>0.42</v>
      </c>
      <c r="MI785">
        <f t="shared" si="394"/>
        <v>0.42</v>
      </c>
      <c r="MT785">
        <v>776866</v>
      </c>
      <c r="MW785">
        <v>0.48</v>
      </c>
      <c r="MX785">
        <f t="shared" si="395"/>
        <v>0.48</v>
      </c>
      <c r="NI785">
        <v>776866</v>
      </c>
      <c r="NL785">
        <v>0.42</v>
      </c>
      <c r="NM785">
        <f t="shared" si="396"/>
        <v>0.42</v>
      </c>
      <c r="NX785">
        <v>776866</v>
      </c>
      <c r="OA785">
        <v>0.45</v>
      </c>
      <c r="OB785">
        <f t="shared" si="397"/>
        <v>0.45</v>
      </c>
      <c r="OM785">
        <v>776866</v>
      </c>
      <c r="OP785">
        <v>0.44</v>
      </c>
      <c r="OQ785">
        <f t="shared" si="398"/>
        <v>0.44</v>
      </c>
      <c r="PB785">
        <v>776866</v>
      </c>
      <c r="PE785">
        <v>0.43</v>
      </c>
      <c r="PF785">
        <f t="shared" si="399"/>
        <v>0.43</v>
      </c>
      <c r="PQ785">
        <v>776866</v>
      </c>
      <c r="PT785">
        <v>0.46</v>
      </c>
      <c r="PU785">
        <f t="shared" si="400"/>
        <v>0.46</v>
      </c>
      <c r="QF785">
        <v>776866</v>
      </c>
      <c r="QI785">
        <v>0.43</v>
      </c>
      <c r="QJ785">
        <f t="shared" si="401"/>
        <v>0.43</v>
      </c>
      <c r="QU785">
        <v>776866</v>
      </c>
      <c r="QX785">
        <v>0.43</v>
      </c>
      <c r="QY785">
        <f t="shared" si="402"/>
        <v>0.43</v>
      </c>
    </row>
    <row r="786" spans="12:467" x14ac:dyDescent="0.2">
      <c r="L786">
        <v>776478</v>
      </c>
      <c r="O786">
        <v>0.5</v>
      </c>
      <c r="P786">
        <f t="shared" si="372"/>
        <v>0.5</v>
      </c>
      <c r="AA786">
        <v>776478</v>
      </c>
      <c r="AD786">
        <v>0.48</v>
      </c>
      <c r="AE786">
        <f t="shared" si="373"/>
        <v>0.48</v>
      </c>
      <c r="AP786">
        <v>776478</v>
      </c>
      <c r="AS786">
        <v>0.56999999999999995</v>
      </c>
      <c r="AT786">
        <f t="shared" si="374"/>
        <v>0.56999999999999995</v>
      </c>
      <c r="BE786">
        <v>776478</v>
      </c>
      <c r="BH786">
        <v>0.49</v>
      </c>
      <c r="BI786">
        <f t="shared" si="375"/>
        <v>0.49</v>
      </c>
      <c r="BT786">
        <v>776478</v>
      </c>
      <c r="BW786">
        <v>0.49</v>
      </c>
      <c r="BX786">
        <f t="shared" si="376"/>
        <v>0.49</v>
      </c>
      <c r="CI786">
        <v>776478</v>
      </c>
      <c r="CL786">
        <v>0.48</v>
      </c>
      <c r="CM786">
        <f t="shared" si="377"/>
        <v>0.48</v>
      </c>
      <c r="CX786">
        <v>776478</v>
      </c>
      <c r="DA786">
        <v>0.5</v>
      </c>
      <c r="DB786">
        <f t="shared" si="378"/>
        <v>0.5</v>
      </c>
      <c r="DM786">
        <v>776478</v>
      </c>
      <c r="DP786">
        <v>0.48</v>
      </c>
      <c r="DQ786">
        <f t="shared" si="379"/>
        <v>0.48</v>
      </c>
      <c r="EB786">
        <v>776478</v>
      </c>
      <c r="EE786">
        <v>0.51</v>
      </c>
      <c r="EF786">
        <f t="shared" si="380"/>
        <v>0.51</v>
      </c>
      <c r="EQ786">
        <v>776478</v>
      </c>
      <c r="ET786">
        <v>0.51</v>
      </c>
      <c r="EU786">
        <f t="shared" si="381"/>
        <v>0.51</v>
      </c>
      <c r="FF786">
        <v>776478</v>
      </c>
      <c r="FI786">
        <v>0.5</v>
      </c>
      <c r="FJ786">
        <f t="shared" si="382"/>
        <v>0.5</v>
      </c>
      <c r="FU786">
        <v>776478</v>
      </c>
      <c r="FX786">
        <v>0.48</v>
      </c>
      <c r="FY786">
        <f t="shared" si="383"/>
        <v>0.48</v>
      </c>
      <c r="GJ786">
        <v>776478</v>
      </c>
      <c r="GM786">
        <v>0.46</v>
      </c>
      <c r="GN786">
        <f t="shared" si="384"/>
        <v>0.46</v>
      </c>
      <c r="GY786">
        <v>776478</v>
      </c>
      <c r="HB786">
        <v>0.48</v>
      </c>
      <c r="HC786">
        <f t="shared" si="385"/>
        <v>0.48</v>
      </c>
      <c r="HN786">
        <v>776478</v>
      </c>
      <c r="HQ786">
        <v>0.44</v>
      </c>
      <c r="HR786">
        <f t="shared" si="386"/>
        <v>0.44</v>
      </c>
      <c r="ID786">
        <v>776868</v>
      </c>
      <c r="IG786">
        <v>0.53</v>
      </c>
      <c r="IH786">
        <f t="shared" si="387"/>
        <v>0.53</v>
      </c>
      <c r="IS786">
        <v>776868</v>
      </c>
      <c r="IV786">
        <v>0.57999999999999996</v>
      </c>
      <c r="IW786">
        <f t="shared" si="388"/>
        <v>0.57999999999999996</v>
      </c>
      <c r="JH786">
        <v>776868</v>
      </c>
      <c r="JK786">
        <v>0.56999999999999995</v>
      </c>
      <c r="JL786">
        <f t="shared" si="389"/>
        <v>0.56999999999999995</v>
      </c>
      <c r="JW786">
        <v>776868</v>
      </c>
      <c r="JZ786">
        <v>0.54</v>
      </c>
      <c r="KA786">
        <f t="shared" si="390"/>
        <v>0.54</v>
      </c>
      <c r="KL786">
        <v>776868</v>
      </c>
      <c r="KO786">
        <v>0.64</v>
      </c>
      <c r="KP786">
        <f t="shared" si="391"/>
        <v>0.64</v>
      </c>
      <c r="LA786">
        <v>776868</v>
      </c>
      <c r="LD786">
        <v>0.56000000000000005</v>
      </c>
      <c r="LE786">
        <f t="shared" si="392"/>
        <v>0.56000000000000005</v>
      </c>
      <c r="LP786">
        <v>776868</v>
      </c>
      <c r="LS786">
        <v>0.55000000000000004</v>
      </c>
      <c r="LT786">
        <f t="shared" si="393"/>
        <v>0.55000000000000004</v>
      </c>
      <c r="ME786">
        <v>776868</v>
      </c>
      <c r="MH786">
        <v>0.65</v>
      </c>
      <c r="MI786">
        <f t="shared" si="394"/>
        <v>0.65</v>
      </c>
      <c r="MT786">
        <v>776868</v>
      </c>
      <c r="MW786">
        <v>0.65</v>
      </c>
      <c r="MX786">
        <f t="shared" si="395"/>
        <v>0.65</v>
      </c>
      <c r="NI786">
        <v>776868</v>
      </c>
      <c r="NL786">
        <v>0.54</v>
      </c>
      <c r="NM786">
        <f t="shared" si="396"/>
        <v>0.54</v>
      </c>
      <c r="NX786">
        <v>776868</v>
      </c>
      <c r="OA786">
        <v>0.53</v>
      </c>
      <c r="OB786">
        <f t="shared" si="397"/>
        <v>0.53</v>
      </c>
      <c r="OM786">
        <v>776868</v>
      </c>
      <c r="OP786">
        <v>0.55000000000000004</v>
      </c>
      <c r="OQ786">
        <f t="shared" si="398"/>
        <v>0.55000000000000004</v>
      </c>
      <c r="PB786">
        <v>776868</v>
      </c>
      <c r="PE786">
        <v>0.54</v>
      </c>
      <c r="PF786">
        <f t="shared" si="399"/>
        <v>0.54</v>
      </c>
      <c r="PQ786">
        <v>776868</v>
      </c>
      <c r="PT786">
        <v>0.53</v>
      </c>
      <c r="PU786">
        <f t="shared" si="400"/>
        <v>0.53</v>
      </c>
      <c r="QF786">
        <v>776868</v>
      </c>
      <c r="QI786">
        <v>0.59</v>
      </c>
      <c r="QJ786">
        <f t="shared" si="401"/>
        <v>0.59</v>
      </c>
      <c r="QU786">
        <v>776868</v>
      </c>
      <c r="QX786">
        <v>0.56999999999999995</v>
      </c>
      <c r="QY786">
        <f t="shared" si="402"/>
        <v>0.56999999999999995</v>
      </c>
    </row>
    <row r="787" spans="12:467" x14ac:dyDescent="0.2">
      <c r="L787">
        <v>776479</v>
      </c>
      <c r="O787">
        <v>0.39</v>
      </c>
      <c r="P787">
        <f t="shared" si="372"/>
        <v>0.39</v>
      </c>
      <c r="AA787">
        <v>776479</v>
      </c>
      <c r="AD787">
        <v>0.22</v>
      </c>
      <c r="AE787">
        <f t="shared" si="373"/>
        <v>0.22</v>
      </c>
      <c r="AP787">
        <v>776479</v>
      </c>
      <c r="AS787">
        <v>0.12</v>
      </c>
      <c r="AT787">
        <f t="shared" si="374"/>
        <v>0.12</v>
      </c>
      <c r="BE787">
        <v>776479</v>
      </c>
      <c r="BH787">
        <v>0.26</v>
      </c>
      <c r="BI787">
        <f t="shared" si="375"/>
        <v>0.26</v>
      </c>
      <c r="BT787">
        <v>776479</v>
      </c>
      <c r="BW787">
        <v>0.26</v>
      </c>
      <c r="BX787">
        <f t="shared" si="376"/>
        <v>0.26</v>
      </c>
      <c r="CI787">
        <v>776479</v>
      </c>
      <c r="CL787">
        <v>0.36</v>
      </c>
      <c r="CM787">
        <f t="shared" si="377"/>
        <v>0.36</v>
      </c>
      <c r="CX787">
        <v>776479</v>
      </c>
      <c r="DA787">
        <v>0.4</v>
      </c>
      <c r="DB787">
        <f t="shared" si="378"/>
        <v>0.4</v>
      </c>
      <c r="DM787">
        <v>776479</v>
      </c>
      <c r="DP787">
        <v>0.4</v>
      </c>
      <c r="DQ787">
        <f t="shared" si="379"/>
        <v>0.4</v>
      </c>
      <c r="EB787">
        <v>776479</v>
      </c>
      <c r="EE787">
        <v>0.37</v>
      </c>
      <c r="EF787">
        <f t="shared" si="380"/>
        <v>0.37</v>
      </c>
      <c r="EQ787">
        <v>776479</v>
      </c>
      <c r="ET787">
        <v>0.37</v>
      </c>
      <c r="EU787">
        <f t="shared" si="381"/>
        <v>0.37</v>
      </c>
      <c r="FF787">
        <v>776479</v>
      </c>
      <c r="FI787">
        <v>0.44</v>
      </c>
      <c r="FJ787">
        <f t="shared" si="382"/>
        <v>0.44</v>
      </c>
      <c r="FU787">
        <v>776479</v>
      </c>
      <c r="FX787">
        <v>0.43</v>
      </c>
      <c r="FY787">
        <f t="shared" si="383"/>
        <v>0.43</v>
      </c>
      <c r="GJ787">
        <v>776479</v>
      </c>
      <c r="GM787">
        <v>0.38</v>
      </c>
      <c r="GN787">
        <f t="shared" si="384"/>
        <v>0.38</v>
      </c>
      <c r="GY787">
        <v>776479</v>
      </c>
      <c r="HB787">
        <v>0.42</v>
      </c>
      <c r="HC787">
        <f t="shared" si="385"/>
        <v>0.42</v>
      </c>
      <c r="HN787">
        <v>776479</v>
      </c>
      <c r="HQ787">
        <v>0.34</v>
      </c>
      <c r="HR787">
        <f t="shared" si="386"/>
        <v>0.34</v>
      </c>
      <c r="ID787">
        <v>776869</v>
      </c>
      <c r="IG787">
        <v>0.42</v>
      </c>
      <c r="IH787">
        <f t="shared" si="387"/>
        <v>0.42</v>
      </c>
      <c r="IS787">
        <v>776869</v>
      </c>
      <c r="IV787">
        <v>0.4</v>
      </c>
      <c r="IW787">
        <f t="shared" si="388"/>
        <v>0.4</v>
      </c>
      <c r="JH787">
        <v>776869</v>
      </c>
      <c r="JK787">
        <v>0.4</v>
      </c>
      <c r="JL787">
        <f t="shared" si="389"/>
        <v>0.4</v>
      </c>
      <c r="JW787">
        <v>776869</v>
      </c>
      <c r="JZ787">
        <v>0.42</v>
      </c>
      <c r="KA787">
        <f t="shared" si="390"/>
        <v>0.42</v>
      </c>
      <c r="KL787">
        <v>776869</v>
      </c>
      <c r="KO787">
        <v>0.31</v>
      </c>
      <c r="KP787">
        <f t="shared" si="391"/>
        <v>0.31</v>
      </c>
      <c r="LA787">
        <v>776869</v>
      </c>
      <c r="LD787">
        <v>0.38</v>
      </c>
      <c r="LE787">
        <f t="shared" si="392"/>
        <v>0.38</v>
      </c>
      <c r="LP787">
        <v>776869</v>
      </c>
      <c r="LS787">
        <v>0.4</v>
      </c>
      <c r="LT787">
        <f t="shared" si="393"/>
        <v>0.4</v>
      </c>
      <c r="ME787">
        <v>776869</v>
      </c>
      <c r="MH787">
        <v>0.38</v>
      </c>
      <c r="MI787">
        <f t="shared" si="394"/>
        <v>0.38</v>
      </c>
      <c r="MT787">
        <v>776869</v>
      </c>
      <c r="MW787">
        <v>0.33</v>
      </c>
      <c r="MX787">
        <f t="shared" si="395"/>
        <v>0.33</v>
      </c>
      <c r="NI787">
        <v>776869</v>
      </c>
      <c r="NL787">
        <v>0.42</v>
      </c>
      <c r="NM787">
        <f t="shared" si="396"/>
        <v>0.42</v>
      </c>
      <c r="NX787">
        <v>776869</v>
      </c>
      <c r="OA787">
        <v>0.37</v>
      </c>
      <c r="OB787">
        <f t="shared" si="397"/>
        <v>0.37</v>
      </c>
      <c r="OM787">
        <v>776869</v>
      </c>
      <c r="OP787">
        <v>0.4</v>
      </c>
      <c r="OQ787">
        <f t="shared" si="398"/>
        <v>0.4</v>
      </c>
      <c r="PB787">
        <v>776869</v>
      </c>
      <c r="PE787">
        <v>0.4</v>
      </c>
      <c r="PF787">
        <f t="shared" si="399"/>
        <v>0.4</v>
      </c>
      <c r="PQ787">
        <v>776869</v>
      </c>
      <c r="PT787">
        <v>0.39</v>
      </c>
      <c r="PU787">
        <f t="shared" si="400"/>
        <v>0.39</v>
      </c>
      <c r="QF787">
        <v>776869</v>
      </c>
      <c r="QI787">
        <v>0.41</v>
      </c>
      <c r="QJ787">
        <f t="shared" si="401"/>
        <v>0.41</v>
      </c>
      <c r="QU787">
        <v>776869</v>
      </c>
      <c r="QX787">
        <v>0.39</v>
      </c>
      <c r="QY787">
        <f t="shared" si="402"/>
        <v>0.39</v>
      </c>
    </row>
    <row r="788" spans="12:467" x14ac:dyDescent="0.2">
      <c r="L788">
        <v>776459</v>
      </c>
      <c r="O788">
        <v>0.48</v>
      </c>
      <c r="P788">
        <f t="shared" si="372"/>
        <v>0.48</v>
      </c>
      <c r="AA788">
        <v>776459</v>
      </c>
      <c r="AD788">
        <v>0.46</v>
      </c>
      <c r="AE788">
        <f t="shared" si="373"/>
        <v>0.46</v>
      </c>
      <c r="AP788">
        <v>776459</v>
      </c>
      <c r="AS788">
        <v>0.41</v>
      </c>
      <c r="AT788">
        <f t="shared" si="374"/>
        <v>0.41</v>
      </c>
      <c r="BE788">
        <v>776459</v>
      </c>
      <c r="BH788">
        <v>0.56000000000000005</v>
      </c>
      <c r="BI788">
        <f t="shared" si="375"/>
        <v>0.56000000000000005</v>
      </c>
      <c r="BT788">
        <v>776459</v>
      </c>
      <c r="BW788">
        <v>0.54</v>
      </c>
      <c r="BX788">
        <f t="shared" si="376"/>
        <v>0.54</v>
      </c>
      <c r="CI788">
        <v>776459</v>
      </c>
      <c r="CL788">
        <v>0.53</v>
      </c>
      <c r="CM788">
        <f t="shared" si="377"/>
        <v>0.53</v>
      </c>
      <c r="CX788">
        <v>776459</v>
      </c>
      <c r="DA788">
        <v>0.52</v>
      </c>
      <c r="DB788">
        <f t="shared" si="378"/>
        <v>0.52</v>
      </c>
      <c r="DM788">
        <v>776459</v>
      </c>
      <c r="DP788">
        <v>0.51</v>
      </c>
      <c r="DQ788">
        <f t="shared" si="379"/>
        <v>0.51</v>
      </c>
      <c r="EB788">
        <v>776459</v>
      </c>
      <c r="EE788">
        <v>0.51</v>
      </c>
      <c r="EF788">
        <f t="shared" si="380"/>
        <v>0.51</v>
      </c>
      <c r="EQ788">
        <v>776459</v>
      </c>
      <c r="ET788">
        <v>0.51</v>
      </c>
      <c r="EU788">
        <f t="shared" si="381"/>
        <v>0.51</v>
      </c>
      <c r="FF788">
        <v>776459</v>
      </c>
      <c r="FI788">
        <v>0.52</v>
      </c>
      <c r="FJ788">
        <f t="shared" si="382"/>
        <v>0.52</v>
      </c>
      <c r="FU788">
        <v>776459</v>
      </c>
      <c r="FX788">
        <v>0.53</v>
      </c>
      <c r="FY788">
        <f t="shared" si="383"/>
        <v>0.53</v>
      </c>
      <c r="GJ788">
        <v>776459</v>
      </c>
      <c r="GM788">
        <v>0.5</v>
      </c>
      <c r="GN788">
        <f t="shared" si="384"/>
        <v>0.5</v>
      </c>
      <c r="GY788">
        <v>776459</v>
      </c>
      <c r="HB788">
        <v>0.51</v>
      </c>
      <c r="HC788">
        <f t="shared" si="385"/>
        <v>0.51</v>
      </c>
      <c r="HN788">
        <v>776459</v>
      </c>
      <c r="HQ788">
        <v>0.46</v>
      </c>
      <c r="HR788">
        <f t="shared" si="386"/>
        <v>0.46</v>
      </c>
      <c r="ID788">
        <v>776838</v>
      </c>
      <c r="IG788">
        <v>0.45</v>
      </c>
      <c r="IH788">
        <f t="shared" si="387"/>
        <v>0.45</v>
      </c>
      <c r="IS788">
        <v>776838</v>
      </c>
      <c r="IV788">
        <v>0.44</v>
      </c>
      <c r="IW788">
        <f t="shared" si="388"/>
        <v>0.44</v>
      </c>
      <c r="JH788">
        <v>776838</v>
      </c>
      <c r="JK788">
        <v>0.44</v>
      </c>
      <c r="JL788">
        <f t="shared" si="389"/>
        <v>0.44</v>
      </c>
      <c r="JW788">
        <v>776838</v>
      </c>
      <c r="JZ788">
        <v>0.43</v>
      </c>
      <c r="KA788">
        <f t="shared" si="390"/>
        <v>0.43</v>
      </c>
      <c r="KL788">
        <v>776838</v>
      </c>
      <c r="KO788">
        <v>0.42</v>
      </c>
      <c r="KP788">
        <f t="shared" si="391"/>
        <v>0.42</v>
      </c>
      <c r="LA788">
        <v>776838</v>
      </c>
      <c r="LD788">
        <v>0.43</v>
      </c>
      <c r="LE788">
        <f t="shared" si="392"/>
        <v>0.43</v>
      </c>
      <c r="LP788">
        <v>776838</v>
      </c>
      <c r="LS788">
        <v>0.42</v>
      </c>
      <c r="LT788">
        <f t="shared" si="393"/>
        <v>0.42</v>
      </c>
      <c r="ME788">
        <v>776838</v>
      </c>
      <c r="MH788">
        <v>0.43</v>
      </c>
      <c r="MI788">
        <f t="shared" si="394"/>
        <v>0.43</v>
      </c>
      <c r="MT788">
        <v>776838</v>
      </c>
      <c r="MW788">
        <v>0.48</v>
      </c>
      <c r="MX788">
        <f t="shared" si="395"/>
        <v>0.48</v>
      </c>
      <c r="NI788">
        <v>776838</v>
      </c>
      <c r="NL788">
        <v>0.41</v>
      </c>
      <c r="NM788">
        <f t="shared" si="396"/>
        <v>0.41</v>
      </c>
      <c r="NX788">
        <v>776838</v>
      </c>
      <c r="OA788">
        <v>0.44</v>
      </c>
      <c r="OB788">
        <f t="shared" si="397"/>
        <v>0.44</v>
      </c>
      <c r="OM788">
        <v>776838</v>
      </c>
      <c r="OP788">
        <v>0.45</v>
      </c>
      <c r="OQ788">
        <f t="shared" si="398"/>
        <v>0.45</v>
      </c>
      <c r="PB788">
        <v>776838</v>
      </c>
      <c r="PE788">
        <v>0.46</v>
      </c>
      <c r="PF788">
        <f t="shared" si="399"/>
        <v>0.46</v>
      </c>
      <c r="PQ788">
        <v>776838</v>
      </c>
      <c r="PT788">
        <v>0.43</v>
      </c>
      <c r="PU788">
        <f t="shared" si="400"/>
        <v>0.43</v>
      </c>
      <c r="QF788">
        <v>776838</v>
      </c>
      <c r="QI788">
        <v>0.4</v>
      </c>
      <c r="QJ788">
        <f t="shared" si="401"/>
        <v>0.4</v>
      </c>
      <c r="QU788">
        <v>776838</v>
      </c>
      <c r="QX788">
        <v>0.43</v>
      </c>
      <c r="QY788">
        <f t="shared" si="402"/>
        <v>0.43</v>
      </c>
    </row>
    <row r="789" spans="12:467" x14ac:dyDescent="0.2">
      <c r="L789">
        <v>776461</v>
      </c>
      <c r="O789">
        <v>0.47</v>
      </c>
      <c r="P789">
        <f t="shared" si="372"/>
        <v>0.47</v>
      </c>
      <c r="AA789">
        <v>776461</v>
      </c>
      <c r="AD789">
        <v>0.43</v>
      </c>
      <c r="AE789">
        <f t="shared" si="373"/>
        <v>0.43</v>
      </c>
      <c r="AP789">
        <v>776461</v>
      </c>
      <c r="AS789">
        <v>0.66</v>
      </c>
      <c r="AT789">
        <f t="shared" si="374"/>
        <v>0.66</v>
      </c>
      <c r="BE789">
        <v>776461</v>
      </c>
      <c r="BH789">
        <v>0.54</v>
      </c>
      <c r="BI789">
        <f t="shared" si="375"/>
        <v>0.54</v>
      </c>
      <c r="BT789">
        <v>776461</v>
      </c>
      <c r="BW789">
        <v>0.69</v>
      </c>
      <c r="BX789">
        <f t="shared" si="376"/>
        <v>0.69</v>
      </c>
      <c r="CI789">
        <v>776461</v>
      </c>
      <c r="CL789">
        <v>0.48</v>
      </c>
      <c r="CM789">
        <f t="shared" si="377"/>
        <v>0.48</v>
      </c>
      <c r="CX789">
        <v>776461</v>
      </c>
      <c r="DA789">
        <v>0.52</v>
      </c>
      <c r="DB789">
        <f t="shared" si="378"/>
        <v>0.52</v>
      </c>
      <c r="DM789">
        <v>776461</v>
      </c>
      <c r="DP789">
        <v>0.48</v>
      </c>
      <c r="DQ789">
        <f t="shared" si="379"/>
        <v>0.48</v>
      </c>
      <c r="EB789">
        <v>776461</v>
      </c>
      <c r="EE789">
        <v>0.48</v>
      </c>
      <c r="EF789">
        <f t="shared" si="380"/>
        <v>0.48</v>
      </c>
      <c r="EQ789">
        <v>776461</v>
      </c>
      <c r="ET789">
        <v>0.48</v>
      </c>
      <c r="EU789">
        <f t="shared" si="381"/>
        <v>0.48</v>
      </c>
      <c r="FF789">
        <v>776461</v>
      </c>
      <c r="FI789">
        <v>0.5</v>
      </c>
      <c r="FJ789">
        <f t="shared" si="382"/>
        <v>0.5</v>
      </c>
      <c r="FU789">
        <v>776461</v>
      </c>
      <c r="FX789">
        <v>0.51</v>
      </c>
      <c r="FY789">
        <f t="shared" si="383"/>
        <v>0.51</v>
      </c>
      <c r="GJ789">
        <v>776461</v>
      </c>
      <c r="GM789">
        <v>0.48</v>
      </c>
      <c r="GN789">
        <f t="shared" si="384"/>
        <v>0.48</v>
      </c>
      <c r="GY789">
        <v>776461</v>
      </c>
      <c r="HB789">
        <v>0.46</v>
      </c>
      <c r="HC789">
        <f t="shared" si="385"/>
        <v>0.46</v>
      </c>
      <c r="HN789">
        <v>776461</v>
      </c>
      <c r="HQ789">
        <v>0.43</v>
      </c>
      <c r="HR789">
        <f t="shared" si="386"/>
        <v>0.43</v>
      </c>
      <c r="ID789">
        <v>776843</v>
      </c>
      <c r="IG789">
        <v>0.48</v>
      </c>
      <c r="IH789">
        <f t="shared" si="387"/>
        <v>0.48</v>
      </c>
      <c r="IS789">
        <v>776843</v>
      </c>
      <c r="IV789">
        <v>0.45</v>
      </c>
      <c r="IW789">
        <f t="shared" si="388"/>
        <v>0.45</v>
      </c>
      <c r="JH789">
        <v>776843</v>
      </c>
      <c r="JK789">
        <v>0.43</v>
      </c>
      <c r="JL789">
        <f t="shared" si="389"/>
        <v>0.43</v>
      </c>
      <c r="JW789">
        <v>776843</v>
      </c>
      <c r="JZ789">
        <v>0.46</v>
      </c>
      <c r="KA789">
        <f t="shared" si="390"/>
        <v>0.46</v>
      </c>
      <c r="KL789">
        <v>776843</v>
      </c>
      <c r="KO789">
        <v>0.43</v>
      </c>
      <c r="KP789">
        <f t="shared" si="391"/>
        <v>0.43</v>
      </c>
      <c r="LA789">
        <v>776843</v>
      </c>
      <c r="LD789">
        <v>0.45</v>
      </c>
      <c r="LE789">
        <f t="shared" si="392"/>
        <v>0.45</v>
      </c>
      <c r="LP789">
        <v>776843</v>
      </c>
      <c r="LS789">
        <v>0.46</v>
      </c>
      <c r="LT789">
        <f t="shared" si="393"/>
        <v>0.46</v>
      </c>
      <c r="ME789">
        <v>776843</v>
      </c>
      <c r="MH789">
        <v>0.4</v>
      </c>
      <c r="MI789">
        <f t="shared" si="394"/>
        <v>0.4</v>
      </c>
      <c r="MT789">
        <v>776843</v>
      </c>
      <c r="MW789">
        <v>0.41</v>
      </c>
      <c r="MX789">
        <f t="shared" si="395"/>
        <v>0.41</v>
      </c>
      <c r="NI789">
        <v>776843</v>
      </c>
      <c r="NL789">
        <v>0.45</v>
      </c>
      <c r="NM789">
        <f t="shared" si="396"/>
        <v>0.45</v>
      </c>
      <c r="NX789">
        <v>776843</v>
      </c>
      <c r="OA789">
        <v>0.47</v>
      </c>
      <c r="OB789">
        <f t="shared" si="397"/>
        <v>0.47</v>
      </c>
      <c r="OM789">
        <v>776843</v>
      </c>
      <c r="OP789">
        <v>0.44</v>
      </c>
      <c r="OQ789">
        <f t="shared" si="398"/>
        <v>0.44</v>
      </c>
      <c r="PB789">
        <v>776843</v>
      </c>
      <c r="PE789">
        <v>0.44</v>
      </c>
      <c r="PF789">
        <f t="shared" si="399"/>
        <v>0.44</v>
      </c>
      <c r="PQ789">
        <v>776843</v>
      </c>
      <c r="PT789">
        <v>0.43</v>
      </c>
      <c r="PU789">
        <f t="shared" si="400"/>
        <v>0.43</v>
      </c>
      <c r="QF789">
        <v>776843</v>
      </c>
      <c r="QI789">
        <v>0.44</v>
      </c>
      <c r="QJ789">
        <f t="shared" si="401"/>
        <v>0.44</v>
      </c>
      <c r="QU789">
        <v>776843</v>
      </c>
      <c r="QX789">
        <v>0.44</v>
      </c>
      <c r="QY789">
        <f t="shared" si="402"/>
        <v>0.44</v>
      </c>
    </row>
    <row r="790" spans="12:467" x14ac:dyDescent="0.2">
      <c r="L790">
        <v>776462</v>
      </c>
      <c r="O790">
        <v>0.55000000000000004</v>
      </c>
      <c r="P790">
        <f t="shared" si="372"/>
        <v>0.55000000000000004</v>
      </c>
      <c r="AA790">
        <v>776462</v>
      </c>
      <c r="AD790">
        <v>0.65</v>
      </c>
      <c r="AE790">
        <f t="shared" si="373"/>
        <v>0.65</v>
      </c>
      <c r="AP790">
        <v>776462</v>
      </c>
      <c r="AS790">
        <v>0.47</v>
      </c>
      <c r="AT790">
        <f t="shared" si="374"/>
        <v>0.47</v>
      </c>
      <c r="BE790">
        <v>776462</v>
      </c>
      <c r="BH790">
        <v>0.55000000000000004</v>
      </c>
      <c r="BI790">
        <f t="shared" si="375"/>
        <v>0.55000000000000004</v>
      </c>
      <c r="BT790">
        <v>776462</v>
      </c>
      <c r="BW790">
        <v>0.56000000000000005</v>
      </c>
      <c r="BX790">
        <f t="shared" si="376"/>
        <v>0.56000000000000005</v>
      </c>
      <c r="CI790">
        <v>776462</v>
      </c>
      <c r="CL790">
        <v>0.56000000000000005</v>
      </c>
      <c r="CM790">
        <f t="shared" si="377"/>
        <v>0.56000000000000005</v>
      </c>
      <c r="CX790">
        <v>776462</v>
      </c>
      <c r="DA790">
        <v>0.55000000000000004</v>
      </c>
      <c r="DB790">
        <f t="shared" si="378"/>
        <v>0.55000000000000004</v>
      </c>
      <c r="DM790">
        <v>776462</v>
      </c>
      <c r="DP790">
        <v>0.53</v>
      </c>
      <c r="DQ790">
        <f t="shared" si="379"/>
        <v>0.53</v>
      </c>
      <c r="EB790">
        <v>776462</v>
      </c>
      <c r="EE790">
        <v>0.52</v>
      </c>
      <c r="EF790">
        <f t="shared" si="380"/>
        <v>0.52</v>
      </c>
      <c r="EQ790">
        <v>776462</v>
      </c>
      <c r="ET790">
        <v>0.52</v>
      </c>
      <c r="EU790">
        <f t="shared" si="381"/>
        <v>0.52</v>
      </c>
      <c r="FF790">
        <v>776462</v>
      </c>
      <c r="FI790">
        <v>0.52</v>
      </c>
      <c r="FJ790">
        <f t="shared" si="382"/>
        <v>0.52</v>
      </c>
      <c r="FU790">
        <v>776462</v>
      </c>
      <c r="FX790">
        <v>0.55000000000000004</v>
      </c>
      <c r="FY790">
        <f t="shared" si="383"/>
        <v>0.55000000000000004</v>
      </c>
      <c r="GJ790">
        <v>776462</v>
      </c>
      <c r="GM790">
        <v>0.54</v>
      </c>
      <c r="GN790">
        <f t="shared" si="384"/>
        <v>0.54</v>
      </c>
      <c r="GY790">
        <v>776462</v>
      </c>
      <c r="HB790">
        <v>0.56000000000000005</v>
      </c>
      <c r="HC790">
        <f t="shared" si="385"/>
        <v>0.56000000000000005</v>
      </c>
      <c r="HN790">
        <v>776462</v>
      </c>
      <c r="HQ790">
        <v>0.61</v>
      </c>
      <c r="HR790">
        <f t="shared" si="386"/>
        <v>0.61</v>
      </c>
      <c r="ID790">
        <v>776844</v>
      </c>
      <c r="IG790">
        <v>0.45</v>
      </c>
      <c r="IH790">
        <f t="shared" si="387"/>
        <v>0.45</v>
      </c>
      <c r="IS790">
        <v>776844</v>
      </c>
      <c r="IV790">
        <v>0.4</v>
      </c>
      <c r="IW790">
        <f t="shared" si="388"/>
        <v>0.4</v>
      </c>
      <c r="JH790">
        <v>776844</v>
      </c>
      <c r="JK790">
        <v>0.44</v>
      </c>
      <c r="JL790">
        <f t="shared" si="389"/>
        <v>0.44</v>
      </c>
      <c r="JW790">
        <v>776844</v>
      </c>
      <c r="JZ790">
        <v>0.41</v>
      </c>
      <c r="KA790">
        <f t="shared" si="390"/>
        <v>0.41</v>
      </c>
      <c r="KL790">
        <v>776844</v>
      </c>
      <c r="KO790">
        <v>0.4</v>
      </c>
      <c r="KP790">
        <f t="shared" si="391"/>
        <v>0.4</v>
      </c>
      <c r="LA790">
        <v>776844</v>
      </c>
      <c r="LD790">
        <v>0.42</v>
      </c>
      <c r="LE790">
        <f t="shared" si="392"/>
        <v>0.42</v>
      </c>
      <c r="LP790">
        <v>776844</v>
      </c>
      <c r="LS790">
        <v>0.43</v>
      </c>
      <c r="LT790">
        <f t="shared" si="393"/>
        <v>0.43</v>
      </c>
      <c r="ME790">
        <v>776844</v>
      </c>
      <c r="MH790">
        <v>0.44</v>
      </c>
      <c r="MI790">
        <f t="shared" si="394"/>
        <v>0.44</v>
      </c>
      <c r="MT790">
        <v>776844</v>
      </c>
      <c r="MW790">
        <v>0.49</v>
      </c>
      <c r="MX790">
        <f t="shared" si="395"/>
        <v>0.49</v>
      </c>
      <c r="NI790">
        <v>776844</v>
      </c>
      <c r="NL790">
        <v>0.41</v>
      </c>
      <c r="NM790">
        <f t="shared" si="396"/>
        <v>0.41</v>
      </c>
      <c r="NX790">
        <v>776844</v>
      </c>
      <c r="OA790">
        <v>0.42</v>
      </c>
      <c r="OB790">
        <f t="shared" si="397"/>
        <v>0.42</v>
      </c>
      <c r="OM790">
        <v>776844</v>
      </c>
      <c r="OP790">
        <v>0.42</v>
      </c>
      <c r="OQ790">
        <f t="shared" si="398"/>
        <v>0.42</v>
      </c>
      <c r="PB790">
        <v>776844</v>
      </c>
      <c r="PE790">
        <v>0.43</v>
      </c>
      <c r="PF790">
        <f t="shared" si="399"/>
        <v>0.43</v>
      </c>
      <c r="PQ790">
        <v>776844</v>
      </c>
      <c r="PT790">
        <v>0.41</v>
      </c>
      <c r="PU790">
        <f t="shared" si="400"/>
        <v>0.41</v>
      </c>
      <c r="QF790">
        <v>776844</v>
      </c>
      <c r="QI790">
        <v>0.4</v>
      </c>
      <c r="QJ790">
        <f t="shared" si="401"/>
        <v>0.4</v>
      </c>
      <c r="QU790">
        <v>776844</v>
      </c>
      <c r="QX790">
        <v>0.41</v>
      </c>
      <c r="QY790">
        <f t="shared" si="402"/>
        <v>0.41</v>
      </c>
    </row>
    <row r="791" spans="12:467" x14ac:dyDescent="0.2">
      <c r="L791">
        <v>776463</v>
      </c>
      <c r="O791">
        <v>0.6</v>
      </c>
      <c r="P791">
        <f t="shared" si="372"/>
        <v>0.6</v>
      </c>
      <c r="AA791">
        <v>776463</v>
      </c>
      <c r="AD791">
        <v>0.67</v>
      </c>
      <c r="AE791">
        <f t="shared" si="373"/>
        <v>0.67</v>
      </c>
      <c r="AP791">
        <v>776463</v>
      </c>
      <c r="AS791">
        <v>0.77</v>
      </c>
      <c r="AT791">
        <f t="shared" si="374"/>
        <v>0.77</v>
      </c>
      <c r="BE791">
        <v>776463</v>
      </c>
      <c r="BH791">
        <v>0.72</v>
      </c>
      <c r="BI791">
        <f t="shared" si="375"/>
        <v>0.72</v>
      </c>
      <c r="BT791">
        <v>776463</v>
      </c>
      <c r="BW791">
        <v>0.7</v>
      </c>
      <c r="BX791">
        <f t="shared" si="376"/>
        <v>0.7</v>
      </c>
      <c r="CI791">
        <v>776463</v>
      </c>
      <c r="CL791">
        <v>0.6</v>
      </c>
      <c r="CM791">
        <f t="shared" si="377"/>
        <v>0.6</v>
      </c>
      <c r="CX791">
        <v>776463</v>
      </c>
      <c r="DA791">
        <v>0.56999999999999995</v>
      </c>
      <c r="DB791">
        <f t="shared" si="378"/>
        <v>0.56999999999999995</v>
      </c>
      <c r="DM791">
        <v>776463</v>
      </c>
      <c r="DP791">
        <v>0.59</v>
      </c>
      <c r="DQ791">
        <f t="shared" si="379"/>
        <v>0.59</v>
      </c>
      <c r="EB791">
        <v>776463</v>
      </c>
      <c r="EE791">
        <v>0.57999999999999996</v>
      </c>
      <c r="EF791">
        <f t="shared" si="380"/>
        <v>0.57999999999999996</v>
      </c>
      <c r="EQ791">
        <v>776463</v>
      </c>
      <c r="ET791">
        <v>0.57999999999999996</v>
      </c>
      <c r="EU791">
        <f t="shared" si="381"/>
        <v>0.57999999999999996</v>
      </c>
      <c r="FF791">
        <v>776463</v>
      </c>
      <c r="FI791">
        <v>0.56999999999999995</v>
      </c>
      <c r="FJ791">
        <f t="shared" si="382"/>
        <v>0.56999999999999995</v>
      </c>
      <c r="FU791">
        <v>776463</v>
      </c>
      <c r="FX791">
        <v>0.57999999999999996</v>
      </c>
      <c r="FY791">
        <f t="shared" si="383"/>
        <v>0.57999999999999996</v>
      </c>
      <c r="GJ791">
        <v>776463</v>
      </c>
      <c r="GM791">
        <v>0.59</v>
      </c>
      <c r="GN791">
        <f t="shared" si="384"/>
        <v>0.59</v>
      </c>
      <c r="GY791">
        <v>776463</v>
      </c>
      <c r="HB791">
        <v>0.59</v>
      </c>
      <c r="HC791">
        <f t="shared" si="385"/>
        <v>0.59</v>
      </c>
      <c r="HN791">
        <v>776463</v>
      </c>
      <c r="HQ791">
        <v>0.56000000000000005</v>
      </c>
      <c r="HR791">
        <f t="shared" si="386"/>
        <v>0.56000000000000005</v>
      </c>
      <c r="ID791">
        <v>776845</v>
      </c>
      <c r="IG791">
        <v>0.45</v>
      </c>
      <c r="IH791">
        <f t="shared" si="387"/>
        <v>0.45</v>
      </c>
      <c r="IS791">
        <v>776845</v>
      </c>
      <c r="IV791">
        <v>0.44</v>
      </c>
      <c r="IW791">
        <f t="shared" si="388"/>
        <v>0.44</v>
      </c>
      <c r="JH791">
        <v>776845</v>
      </c>
      <c r="JK791">
        <v>0.45</v>
      </c>
      <c r="JL791">
        <f t="shared" si="389"/>
        <v>0.45</v>
      </c>
      <c r="JW791">
        <v>776845</v>
      </c>
      <c r="JZ791">
        <v>0.44</v>
      </c>
      <c r="KA791">
        <f t="shared" si="390"/>
        <v>0.44</v>
      </c>
      <c r="KL791">
        <v>776845</v>
      </c>
      <c r="KO791">
        <v>0.44</v>
      </c>
      <c r="KP791">
        <f t="shared" si="391"/>
        <v>0.44</v>
      </c>
      <c r="LA791">
        <v>776845</v>
      </c>
      <c r="LD791">
        <v>0.43</v>
      </c>
      <c r="LE791">
        <f t="shared" si="392"/>
        <v>0.43</v>
      </c>
      <c r="LP791">
        <v>776845</v>
      </c>
      <c r="LS791">
        <v>0.46</v>
      </c>
      <c r="LT791">
        <f t="shared" si="393"/>
        <v>0.46</v>
      </c>
      <c r="ME791">
        <v>776845</v>
      </c>
      <c r="MH791">
        <v>0.48</v>
      </c>
      <c r="MI791">
        <f t="shared" si="394"/>
        <v>0.48</v>
      </c>
      <c r="MT791">
        <v>776845</v>
      </c>
      <c r="MW791">
        <v>0.51</v>
      </c>
      <c r="MX791">
        <f t="shared" si="395"/>
        <v>0.51</v>
      </c>
      <c r="NI791">
        <v>776845</v>
      </c>
      <c r="NL791">
        <v>0.45</v>
      </c>
      <c r="NM791">
        <f t="shared" si="396"/>
        <v>0.45</v>
      </c>
      <c r="NX791">
        <v>776845</v>
      </c>
      <c r="OA791">
        <v>0.44</v>
      </c>
      <c r="OB791">
        <f t="shared" si="397"/>
        <v>0.44</v>
      </c>
      <c r="OM791">
        <v>776845</v>
      </c>
      <c r="OP791">
        <v>0.46</v>
      </c>
      <c r="OQ791">
        <f t="shared" si="398"/>
        <v>0.46</v>
      </c>
      <c r="PB791">
        <v>776845</v>
      </c>
      <c r="PE791">
        <v>0.44</v>
      </c>
      <c r="PF791">
        <f t="shared" si="399"/>
        <v>0.44</v>
      </c>
      <c r="PQ791">
        <v>776845</v>
      </c>
      <c r="PT791">
        <v>0.47</v>
      </c>
      <c r="PU791">
        <f t="shared" si="400"/>
        <v>0.47</v>
      </c>
      <c r="QF791">
        <v>776845</v>
      </c>
      <c r="QI791">
        <v>0.48</v>
      </c>
      <c r="QJ791">
        <f t="shared" si="401"/>
        <v>0.48</v>
      </c>
      <c r="QU791">
        <v>776845</v>
      </c>
      <c r="QX791">
        <v>0.44</v>
      </c>
      <c r="QY791">
        <f t="shared" si="402"/>
        <v>0.44</v>
      </c>
    </row>
    <row r="792" spans="12:467" x14ac:dyDescent="0.2">
      <c r="L792">
        <v>776464</v>
      </c>
      <c r="O792">
        <v>0.43</v>
      </c>
      <c r="P792">
        <f t="shared" si="372"/>
        <v>0.43</v>
      </c>
      <c r="AA792">
        <v>776464</v>
      </c>
      <c r="AD792">
        <v>0.56999999999999995</v>
      </c>
      <c r="AE792">
        <f t="shared" si="373"/>
        <v>0.56999999999999995</v>
      </c>
      <c r="AP792">
        <v>776464</v>
      </c>
      <c r="AS792">
        <v>0.4</v>
      </c>
      <c r="AT792">
        <f t="shared" si="374"/>
        <v>0.4</v>
      </c>
      <c r="BE792">
        <v>776464</v>
      </c>
      <c r="BH792">
        <v>0.4</v>
      </c>
      <c r="BI792">
        <f t="shared" si="375"/>
        <v>0.4</v>
      </c>
      <c r="BT792">
        <v>776464</v>
      </c>
      <c r="BW792">
        <v>0.59</v>
      </c>
      <c r="BX792">
        <f t="shared" si="376"/>
        <v>0.59</v>
      </c>
      <c r="CI792">
        <v>776464</v>
      </c>
      <c r="CL792">
        <v>0.41</v>
      </c>
      <c r="CM792">
        <f t="shared" si="377"/>
        <v>0.41</v>
      </c>
      <c r="CX792">
        <v>776464</v>
      </c>
      <c r="DA792">
        <v>0.44</v>
      </c>
      <c r="DB792">
        <f t="shared" si="378"/>
        <v>0.44</v>
      </c>
      <c r="DM792">
        <v>776464</v>
      </c>
      <c r="DP792">
        <v>0.41</v>
      </c>
      <c r="DQ792">
        <f t="shared" si="379"/>
        <v>0.41</v>
      </c>
      <c r="EB792">
        <v>776464</v>
      </c>
      <c r="EE792">
        <v>0.4</v>
      </c>
      <c r="EF792">
        <f t="shared" si="380"/>
        <v>0.4</v>
      </c>
      <c r="EQ792">
        <v>776464</v>
      </c>
      <c r="ET792">
        <v>0.4</v>
      </c>
      <c r="EU792">
        <f t="shared" si="381"/>
        <v>0.4</v>
      </c>
      <c r="FF792">
        <v>776464</v>
      </c>
      <c r="FI792">
        <v>0.42</v>
      </c>
      <c r="FJ792">
        <f t="shared" si="382"/>
        <v>0.42</v>
      </c>
      <c r="FU792">
        <v>776464</v>
      </c>
      <c r="FX792">
        <v>0.44</v>
      </c>
      <c r="FY792">
        <f t="shared" si="383"/>
        <v>0.44</v>
      </c>
      <c r="GJ792">
        <v>776464</v>
      </c>
      <c r="GM792">
        <v>0.41</v>
      </c>
      <c r="GN792">
        <f t="shared" si="384"/>
        <v>0.41</v>
      </c>
      <c r="GY792">
        <v>776464</v>
      </c>
      <c r="HB792">
        <v>0.44</v>
      </c>
      <c r="HC792">
        <f t="shared" si="385"/>
        <v>0.44</v>
      </c>
      <c r="HN792">
        <v>776464</v>
      </c>
      <c r="HQ792">
        <v>0.44</v>
      </c>
      <c r="HR792">
        <f t="shared" si="386"/>
        <v>0.44</v>
      </c>
      <c r="ID792">
        <v>776847</v>
      </c>
      <c r="IG792">
        <v>0.52</v>
      </c>
      <c r="IH792">
        <f t="shared" si="387"/>
        <v>0.52</v>
      </c>
      <c r="IS792">
        <v>776847</v>
      </c>
      <c r="IV792">
        <v>0.51</v>
      </c>
      <c r="IW792">
        <f t="shared" si="388"/>
        <v>0.51</v>
      </c>
      <c r="JH792">
        <v>776847</v>
      </c>
      <c r="JK792">
        <v>0.53</v>
      </c>
      <c r="JL792">
        <f t="shared" si="389"/>
        <v>0.53</v>
      </c>
      <c r="JW792">
        <v>776847</v>
      </c>
      <c r="JZ792">
        <v>0.55000000000000004</v>
      </c>
      <c r="KA792">
        <f t="shared" si="390"/>
        <v>0.55000000000000004</v>
      </c>
      <c r="KL792">
        <v>776847</v>
      </c>
      <c r="KO792">
        <v>0.57999999999999996</v>
      </c>
      <c r="KP792">
        <f t="shared" si="391"/>
        <v>0.57999999999999996</v>
      </c>
      <c r="LA792">
        <v>776847</v>
      </c>
      <c r="LD792">
        <v>0.53</v>
      </c>
      <c r="LE792">
        <f t="shared" si="392"/>
        <v>0.53</v>
      </c>
      <c r="LP792">
        <v>776847</v>
      </c>
      <c r="LS792">
        <v>0.51</v>
      </c>
      <c r="LT792">
        <f t="shared" si="393"/>
        <v>0.51</v>
      </c>
      <c r="ME792">
        <v>776847</v>
      </c>
      <c r="MH792">
        <v>0.61</v>
      </c>
      <c r="MI792">
        <f t="shared" si="394"/>
        <v>0.61</v>
      </c>
      <c r="MT792">
        <v>776847</v>
      </c>
      <c r="MW792">
        <v>0.56000000000000005</v>
      </c>
      <c r="MX792">
        <f t="shared" si="395"/>
        <v>0.56000000000000005</v>
      </c>
      <c r="NI792">
        <v>776847</v>
      </c>
      <c r="NL792">
        <v>0.51</v>
      </c>
      <c r="NM792">
        <f t="shared" si="396"/>
        <v>0.51</v>
      </c>
      <c r="NX792">
        <v>776847</v>
      </c>
      <c r="OA792">
        <v>0.55000000000000004</v>
      </c>
      <c r="OB792">
        <f t="shared" si="397"/>
        <v>0.55000000000000004</v>
      </c>
      <c r="OM792">
        <v>776847</v>
      </c>
      <c r="OP792">
        <v>0.51</v>
      </c>
      <c r="OQ792">
        <f t="shared" si="398"/>
        <v>0.51</v>
      </c>
      <c r="PB792">
        <v>776847</v>
      </c>
      <c r="PE792">
        <v>0.51</v>
      </c>
      <c r="PF792">
        <f t="shared" si="399"/>
        <v>0.51</v>
      </c>
      <c r="PQ792">
        <v>776847</v>
      </c>
      <c r="PT792">
        <v>0.51</v>
      </c>
      <c r="PU792">
        <f t="shared" si="400"/>
        <v>0.51</v>
      </c>
      <c r="QF792">
        <v>776847</v>
      </c>
      <c r="QI792">
        <v>0.51</v>
      </c>
      <c r="QJ792">
        <f t="shared" si="401"/>
        <v>0.51</v>
      </c>
      <c r="QU792">
        <v>776847</v>
      </c>
      <c r="QX792">
        <v>0.54</v>
      </c>
      <c r="QY792">
        <f t="shared" si="402"/>
        <v>0.54</v>
      </c>
    </row>
    <row r="793" spans="12:467" x14ac:dyDescent="0.2">
      <c r="L793">
        <v>776444</v>
      </c>
      <c r="O793">
        <v>0.48</v>
      </c>
      <c r="P793">
        <f t="shared" si="372"/>
        <v>0.48</v>
      </c>
      <c r="AA793">
        <v>776444</v>
      </c>
      <c r="AD793">
        <v>0.64</v>
      </c>
      <c r="AE793">
        <f t="shared" si="373"/>
        <v>0.64</v>
      </c>
      <c r="AP793">
        <v>776444</v>
      </c>
      <c r="AS793">
        <v>0.49</v>
      </c>
      <c r="AT793">
        <f t="shared" si="374"/>
        <v>0.49</v>
      </c>
      <c r="BE793">
        <v>776444</v>
      </c>
      <c r="BH793">
        <v>0.46</v>
      </c>
      <c r="BI793">
        <f t="shared" si="375"/>
        <v>0.46</v>
      </c>
      <c r="BT793">
        <v>776444</v>
      </c>
      <c r="BW793">
        <v>0.47</v>
      </c>
      <c r="BX793">
        <f t="shared" si="376"/>
        <v>0.47</v>
      </c>
      <c r="CI793">
        <v>776444</v>
      </c>
      <c r="CL793">
        <v>0.48</v>
      </c>
      <c r="CM793">
        <f t="shared" si="377"/>
        <v>0.48</v>
      </c>
      <c r="CX793">
        <v>776444</v>
      </c>
      <c r="DA793">
        <v>0.47</v>
      </c>
      <c r="DB793">
        <f t="shared" si="378"/>
        <v>0.47</v>
      </c>
      <c r="DM793">
        <v>776444</v>
      </c>
      <c r="DP793">
        <v>0.52</v>
      </c>
      <c r="DQ793">
        <f t="shared" si="379"/>
        <v>0.52</v>
      </c>
      <c r="EB793">
        <v>776444</v>
      </c>
      <c r="EE793">
        <v>0.49</v>
      </c>
      <c r="EF793">
        <f t="shared" si="380"/>
        <v>0.49</v>
      </c>
      <c r="EQ793">
        <v>776444</v>
      </c>
      <c r="ET793">
        <v>0.49</v>
      </c>
      <c r="EU793">
        <f t="shared" si="381"/>
        <v>0.49</v>
      </c>
      <c r="FF793">
        <v>776444</v>
      </c>
      <c r="FI793">
        <v>0.51</v>
      </c>
      <c r="FJ793">
        <f t="shared" si="382"/>
        <v>0.51</v>
      </c>
      <c r="FU793">
        <v>776444</v>
      </c>
      <c r="FX793">
        <v>0.5</v>
      </c>
      <c r="FY793">
        <f t="shared" si="383"/>
        <v>0.5</v>
      </c>
      <c r="GJ793">
        <v>776444</v>
      </c>
      <c r="GM793">
        <v>0.51</v>
      </c>
      <c r="GN793">
        <f t="shared" si="384"/>
        <v>0.51</v>
      </c>
      <c r="GY793">
        <v>776444</v>
      </c>
      <c r="HB793">
        <v>0.52</v>
      </c>
      <c r="HC793">
        <f t="shared" si="385"/>
        <v>0.52</v>
      </c>
      <c r="HN793">
        <v>776444</v>
      </c>
      <c r="HQ793">
        <v>0.47</v>
      </c>
      <c r="HR793">
        <f t="shared" si="386"/>
        <v>0.47</v>
      </c>
      <c r="ID793">
        <v>776849</v>
      </c>
      <c r="IG793">
        <v>0.48</v>
      </c>
      <c r="IH793">
        <f t="shared" si="387"/>
        <v>0.48</v>
      </c>
      <c r="IS793">
        <v>776849</v>
      </c>
      <c r="IV793">
        <v>0.5</v>
      </c>
      <c r="IW793">
        <f t="shared" si="388"/>
        <v>0.5</v>
      </c>
      <c r="JH793">
        <v>776849</v>
      </c>
      <c r="JK793">
        <v>0.52</v>
      </c>
      <c r="JL793">
        <f t="shared" si="389"/>
        <v>0.52</v>
      </c>
      <c r="JW793">
        <v>776849</v>
      </c>
      <c r="JZ793">
        <v>0.5</v>
      </c>
      <c r="KA793">
        <f t="shared" si="390"/>
        <v>0.5</v>
      </c>
      <c r="KL793">
        <v>776849</v>
      </c>
      <c r="KO793">
        <v>0.46</v>
      </c>
      <c r="KP793">
        <f t="shared" si="391"/>
        <v>0.46</v>
      </c>
      <c r="LA793">
        <v>776849</v>
      </c>
      <c r="LD793">
        <v>0.48</v>
      </c>
      <c r="LE793">
        <f t="shared" si="392"/>
        <v>0.48</v>
      </c>
      <c r="LP793">
        <v>776849</v>
      </c>
      <c r="LS793">
        <v>0.48</v>
      </c>
      <c r="LT793">
        <f t="shared" si="393"/>
        <v>0.48</v>
      </c>
      <c r="ME793">
        <v>776849</v>
      </c>
      <c r="MH793">
        <v>0.51</v>
      </c>
      <c r="MI793">
        <f t="shared" si="394"/>
        <v>0.51</v>
      </c>
      <c r="MT793">
        <v>776849</v>
      </c>
      <c r="MW793">
        <v>0.56000000000000005</v>
      </c>
      <c r="MX793">
        <f t="shared" si="395"/>
        <v>0.56000000000000005</v>
      </c>
      <c r="NI793">
        <v>776849</v>
      </c>
      <c r="NL793">
        <v>0.47</v>
      </c>
      <c r="NM793">
        <f t="shared" si="396"/>
        <v>0.47</v>
      </c>
      <c r="NX793">
        <v>776849</v>
      </c>
      <c r="OA793">
        <v>0.45</v>
      </c>
      <c r="OB793">
        <f t="shared" si="397"/>
        <v>0.45</v>
      </c>
      <c r="OM793">
        <v>776849</v>
      </c>
      <c r="OP793">
        <v>0.46</v>
      </c>
      <c r="OQ793">
        <f t="shared" si="398"/>
        <v>0.46</v>
      </c>
      <c r="PB793">
        <v>776849</v>
      </c>
      <c r="PE793">
        <v>0.48</v>
      </c>
      <c r="PF793">
        <f t="shared" si="399"/>
        <v>0.48</v>
      </c>
      <c r="PQ793">
        <v>776849</v>
      </c>
      <c r="PT793">
        <v>0.49</v>
      </c>
      <c r="PU793">
        <f t="shared" si="400"/>
        <v>0.49</v>
      </c>
      <c r="QF793">
        <v>776849</v>
      </c>
      <c r="QI793">
        <v>0.51</v>
      </c>
      <c r="QJ793">
        <f t="shared" si="401"/>
        <v>0.51</v>
      </c>
      <c r="QU793">
        <v>776849</v>
      </c>
      <c r="QX793">
        <v>0.47</v>
      </c>
      <c r="QY793">
        <f t="shared" si="402"/>
        <v>0.47</v>
      </c>
    </row>
    <row r="794" spans="12:467" x14ac:dyDescent="0.2">
      <c r="L794">
        <v>776445</v>
      </c>
      <c r="O794">
        <v>0.55000000000000004</v>
      </c>
      <c r="P794">
        <f t="shared" si="372"/>
        <v>0.55000000000000004</v>
      </c>
      <c r="AA794">
        <v>776445</v>
      </c>
      <c r="AD794">
        <v>0.48</v>
      </c>
      <c r="AE794">
        <f t="shared" si="373"/>
        <v>0.48</v>
      </c>
      <c r="AP794">
        <v>776445</v>
      </c>
      <c r="AS794">
        <v>0.56999999999999995</v>
      </c>
      <c r="AT794">
        <f t="shared" si="374"/>
        <v>0.56999999999999995</v>
      </c>
      <c r="BE794">
        <v>776445</v>
      </c>
      <c r="BH794">
        <v>0.54</v>
      </c>
      <c r="BI794">
        <f t="shared" si="375"/>
        <v>0.54</v>
      </c>
      <c r="BT794">
        <v>776445</v>
      </c>
      <c r="BW794">
        <v>0.48</v>
      </c>
      <c r="BX794">
        <f t="shared" si="376"/>
        <v>0.48</v>
      </c>
      <c r="CI794">
        <v>776445</v>
      </c>
      <c r="CL794">
        <v>0.53</v>
      </c>
      <c r="CM794">
        <f t="shared" si="377"/>
        <v>0.53</v>
      </c>
      <c r="CX794">
        <v>776445</v>
      </c>
      <c r="DA794">
        <v>0.51</v>
      </c>
      <c r="DB794">
        <f t="shared" si="378"/>
        <v>0.51</v>
      </c>
      <c r="DM794">
        <v>776445</v>
      </c>
      <c r="DP794">
        <v>0.54</v>
      </c>
      <c r="DQ794">
        <f t="shared" si="379"/>
        <v>0.54</v>
      </c>
      <c r="EB794">
        <v>776445</v>
      </c>
      <c r="EE794">
        <v>0.49</v>
      </c>
      <c r="EF794">
        <f t="shared" si="380"/>
        <v>0.49</v>
      </c>
      <c r="EQ794">
        <v>776445</v>
      </c>
      <c r="ET794">
        <v>0.49</v>
      </c>
      <c r="EU794">
        <f t="shared" si="381"/>
        <v>0.49</v>
      </c>
      <c r="FF794">
        <v>776445</v>
      </c>
      <c r="FI794">
        <v>0.49</v>
      </c>
      <c r="FJ794">
        <f t="shared" si="382"/>
        <v>0.49</v>
      </c>
      <c r="FU794">
        <v>776445</v>
      </c>
      <c r="FX794">
        <v>0.51</v>
      </c>
      <c r="FY794">
        <f t="shared" si="383"/>
        <v>0.51</v>
      </c>
      <c r="GJ794">
        <v>776445</v>
      </c>
      <c r="GM794">
        <v>0.51</v>
      </c>
      <c r="GN794">
        <f t="shared" si="384"/>
        <v>0.51</v>
      </c>
      <c r="GY794">
        <v>776445</v>
      </c>
      <c r="HB794">
        <v>0.5</v>
      </c>
      <c r="HC794">
        <f t="shared" si="385"/>
        <v>0.5</v>
      </c>
      <c r="HN794">
        <v>776445</v>
      </c>
      <c r="HQ794">
        <v>0.53</v>
      </c>
      <c r="HR794">
        <f t="shared" si="386"/>
        <v>0.53</v>
      </c>
      <c r="ID794">
        <v>776850</v>
      </c>
      <c r="IG794">
        <v>0.43</v>
      </c>
      <c r="IH794">
        <f t="shared" si="387"/>
        <v>0.43</v>
      </c>
      <c r="IS794">
        <v>776850</v>
      </c>
      <c r="IV794">
        <v>0.4</v>
      </c>
      <c r="IW794">
        <f t="shared" si="388"/>
        <v>0.4</v>
      </c>
      <c r="JH794">
        <v>776850</v>
      </c>
      <c r="JK794">
        <v>0.4</v>
      </c>
      <c r="JL794">
        <f t="shared" si="389"/>
        <v>0.4</v>
      </c>
      <c r="JW794">
        <v>776850</v>
      </c>
      <c r="JZ794">
        <v>0.43</v>
      </c>
      <c r="KA794">
        <f t="shared" si="390"/>
        <v>0.43</v>
      </c>
      <c r="KL794">
        <v>776850</v>
      </c>
      <c r="KO794">
        <v>0.34</v>
      </c>
      <c r="KP794">
        <f t="shared" si="391"/>
        <v>0.34</v>
      </c>
      <c r="LA794">
        <v>776850</v>
      </c>
      <c r="LD794">
        <v>0.38</v>
      </c>
      <c r="LE794">
        <f t="shared" si="392"/>
        <v>0.38</v>
      </c>
      <c r="LP794">
        <v>776850</v>
      </c>
      <c r="LS794">
        <v>0.42</v>
      </c>
      <c r="LT794">
        <f t="shared" si="393"/>
        <v>0.42</v>
      </c>
      <c r="ME794">
        <v>776850</v>
      </c>
      <c r="MH794">
        <v>0.38</v>
      </c>
      <c r="MI794">
        <f t="shared" si="394"/>
        <v>0.38</v>
      </c>
      <c r="MT794">
        <v>776850</v>
      </c>
      <c r="MW794">
        <v>0.33</v>
      </c>
      <c r="MX794">
        <f t="shared" si="395"/>
        <v>0.33</v>
      </c>
      <c r="NI794">
        <v>776850</v>
      </c>
      <c r="NL794">
        <v>0.42</v>
      </c>
      <c r="NM794">
        <f t="shared" si="396"/>
        <v>0.42</v>
      </c>
      <c r="NX794">
        <v>776850</v>
      </c>
      <c r="OA794">
        <v>0.42</v>
      </c>
      <c r="OB794">
        <f t="shared" si="397"/>
        <v>0.42</v>
      </c>
      <c r="OM794">
        <v>776850</v>
      </c>
      <c r="OP794">
        <v>0.44</v>
      </c>
      <c r="OQ794">
        <f t="shared" si="398"/>
        <v>0.44</v>
      </c>
      <c r="PB794">
        <v>776850</v>
      </c>
      <c r="PE794">
        <v>0.43</v>
      </c>
      <c r="PF794">
        <f t="shared" si="399"/>
        <v>0.43</v>
      </c>
      <c r="PQ794">
        <v>776850</v>
      </c>
      <c r="PT794">
        <v>0.43</v>
      </c>
      <c r="PU794">
        <f t="shared" si="400"/>
        <v>0.43</v>
      </c>
      <c r="QF794">
        <v>776850</v>
      </c>
      <c r="QI794">
        <v>0.4</v>
      </c>
      <c r="QJ794">
        <f t="shared" si="401"/>
        <v>0.4</v>
      </c>
      <c r="QU794">
        <v>776850</v>
      </c>
      <c r="QX794">
        <v>0.44</v>
      </c>
      <c r="QY794">
        <f t="shared" si="402"/>
        <v>0.44</v>
      </c>
    </row>
    <row r="795" spans="12:467" x14ac:dyDescent="0.2">
      <c r="L795">
        <v>776446</v>
      </c>
      <c r="O795">
        <v>0.52</v>
      </c>
      <c r="P795">
        <f t="shared" si="372"/>
        <v>0.52</v>
      </c>
      <c r="AA795">
        <v>776446</v>
      </c>
      <c r="AD795">
        <v>0.64</v>
      </c>
      <c r="AE795">
        <f t="shared" si="373"/>
        <v>0.64</v>
      </c>
      <c r="AP795">
        <v>776446</v>
      </c>
      <c r="AS795">
        <v>0.69</v>
      </c>
      <c r="AT795">
        <f t="shared" si="374"/>
        <v>0.69</v>
      </c>
      <c r="BE795">
        <v>776446</v>
      </c>
      <c r="BH795">
        <v>0.55000000000000004</v>
      </c>
      <c r="BI795">
        <f t="shared" si="375"/>
        <v>0.55000000000000004</v>
      </c>
      <c r="BT795">
        <v>776446</v>
      </c>
      <c r="BW795">
        <v>0.56000000000000005</v>
      </c>
      <c r="BX795">
        <f t="shared" si="376"/>
        <v>0.56000000000000005</v>
      </c>
      <c r="CI795">
        <v>776446</v>
      </c>
      <c r="CL795">
        <v>0.56000000000000005</v>
      </c>
      <c r="CM795">
        <f t="shared" si="377"/>
        <v>0.56000000000000005</v>
      </c>
      <c r="CX795">
        <v>776446</v>
      </c>
      <c r="DA795">
        <v>0.53</v>
      </c>
      <c r="DB795">
        <f t="shared" si="378"/>
        <v>0.53</v>
      </c>
      <c r="DM795">
        <v>776446</v>
      </c>
      <c r="DP795">
        <v>0.54</v>
      </c>
      <c r="DQ795">
        <f t="shared" si="379"/>
        <v>0.54</v>
      </c>
      <c r="EB795">
        <v>776446</v>
      </c>
      <c r="EE795">
        <v>0.5</v>
      </c>
      <c r="EF795">
        <f t="shared" si="380"/>
        <v>0.5</v>
      </c>
      <c r="EQ795">
        <v>776446</v>
      </c>
      <c r="ET795">
        <v>0.5</v>
      </c>
      <c r="EU795">
        <f t="shared" si="381"/>
        <v>0.5</v>
      </c>
      <c r="FF795">
        <v>776446</v>
      </c>
      <c r="FI795">
        <v>0.55000000000000004</v>
      </c>
      <c r="FJ795">
        <f t="shared" si="382"/>
        <v>0.55000000000000004</v>
      </c>
      <c r="FU795">
        <v>776446</v>
      </c>
      <c r="FX795">
        <v>0.52</v>
      </c>
      <c r="FY795">
        <f t="shared" si="383"/>
        <v>0.52</v>
      </c>
      <c r="GJ795">
        <v>776446</v>
      </c>
      <c r="GM795">
        <v>0.52</v>
      </c>
      <c r="GN795">
        <f t="shared" si="384"/>
        <v>0.52</v>
      </c>
      <c r="GY795">
        <v>776446</v>
      </c>
      <c r="HB795">
        <v>0.56000000000000005</v>
      </c>
      <c r="HC795">
        <f t="shared" si="385"/>
        <v>0.56000000000000005</v>
      </c>
      <c r="HN795">
        <v>776446</v>
      </c>
      <c r="HQ795">
        <v>0.5</v>
      </c>
      <c r="HR795">
        <f t="shared" si="386"/>
        <v>0.5</v>
      </c>
      <c r="ID795">
        <v>776853</v>
      </c>
      <c r="IG795">
        <v>0.46</v>
      </c>
      <c r="IH795">
        <f t="shared" si="387"/>
        <v>0.46</v>
      </c>
      <c r="IS795">
        <v>776853</v>
      </c>
      <c r="IV795">
        <v>0.5</v>
      </c>
      <c r="IW795">
        <f t="shared" si="388"/>
        <v>0.5</v>
      </c>
      <c r="JH795">
        <v>776853</v>
      </c>
      <c r="JK795">
        <v>0.45</v>
      </c>
      <c r="JL795">
        <f t="shared" si="389"/>
        <v>0.45</v>
      </c>
      <c r="JW795">
        <v>776853</v>
      </c>
      <c r="JZ795">
        <v>0.48</v>
      </c>
      <c r="KA795">
        <f t="shared" si="390"/>
        <v>0.48</v>
      </c>
      <c r="KL795">
        <v>776853</v>
      </c>
      <c r="KO795">
        <v>0.4</v>
      </c>
      <c r="KP795">
        <f t="shared" si="391"/>
        <v>0.4</v>
      </c>
      <c r="LA795">
        <v>776853</v>
      </c>
      <c r="LD795">
        <v>0.49</v>
      </c>
      <c r="LE795">
        <f t="shared" si="392"/>
        <v>0.49</v>
      </c>
      <c r="LP795">
        <v>776853</v>
      </c>
      <c r="LS795">
        <v>0.49</v>
      </c>
      <c r="LT795">
        <f t="shared" si="393"/>
        <v>0.49</v>
      </c>
      <c r="ME795">
        <v>776853</v>
      </c>
      <c r="MH795">
        <v>0.47</v>
      </c>
      <c r="MI795">
        <f t="shared" si="394"/>
        <v>0.47</v>
      </c>
      <c r="MT795">
        <v>776853</v>
      </c>
      <c r="MW795">
        <v>0.42</v>
      </c>
      <c r="MX795">
        <f t="shared" si="395"/>
        <v>0.42</v>
      </c>
      <c r="NI795">
        <v>776853</v>
      </c>
      <c r="NL795">
        <v>0.5</v>
      </c>
      <c r="NM795">
        <f t="shared" si="396"/>
        <v>0.5</v>
      </c>
      <c r="NX795">
        <v>776853</v>
      </c>
      <c r="OA795">
        <v>0.51</v>
      </c>
      <c r="OB795">
        <f t="shared" si="397"/>
        <v>0.51</v>
      </c>
      <c r="OM795">
        <v>776853</v>
      </c>
      <c r="OP795">
        <v>0.49</v>
      </c>
      <c r="OQ795">
        <f t="shared" si="398"/>
        <v>0.49</v>
      </c>
      <c r="PB795">
        <v>776853</v>
      </c>
      <c r="PE795">
        <v>0.48</v>
      </c>
      <c r="PF795">
        <f t="shared" si="399"/>
        <v>0.48</v>
      </c>
      <c r="PQ795">
        <v>776853</v>
      </c>
      <c r="PT795">
        <v>0.5</v>
      </c>
      <c r="PU795">
        <f t="shared" si="400"/>
        <v>0.5</v>
      </c>
      <c r="QF795">
        <v>776853</v>
      </c>
      <c r="QI795">
        <v>0.5</v>
      </c>
      <c r="QJ795">
        <f t="shared" si="401"/>
        <v>0.5</v>
      </c>
      <c r="QU795">
        <v>776853</v>
      </c>
      <c r="QX795">
        <v>0.49</v>
      </c>
      <c r="QY795">
        <f t="shared" si="402"/>
        <v>0.49</v>
      </c>
    </row>
    <row r="796" spans="12:467" x14ac:dyDescent="0.2">
      <c r="L796">
        <v>776448</v>
      </c>
      <c r="O796">
        <v>0.43</v>
      </c>
      <c r="P796">
        <f t="shared" si="372"/>
        <v>0.43</v>
      </c>
      <c r="AA796">
        <v>776448</v>
      </c>
      <c r="AD796">
        <v>0.24</v>
      </c>
      <c r="AE796">
        <f t="shared" si="373"/>
        <v>0.24</v>
      </c>
      <c r="AP796">
        <v>776448</v>
      </c>
      <c r="AS796">
        <v>0.3</v>
      </c>
      <c r="AT796">
        <f t="shared" si="374"/>
        <v>0.3</v>
      </c>
      <c r="BE796">
        <v>776448</v>
      </c>
      <c r="BH796">
        <v>0.36</v>
      </c>
      <c r="BI796">
        <f t="shared" si="375"/>
        <v>0.36</v>
      </c>
      <c r="BT796">
        <v>776448</v>
      </c>
      <c r="BW796">
        <v>0.48</v>
      </c>
      <c r="BX796">
        <f t="shared" si="376"/>
        <v>0.48</v>
      </c>
      <c r="CI796">
        <v>776448</v>
      </c>
      <c r="CL796">
        <v>0.42</v>
      </c>
      <c r="CM796">
        <f t="shared" si="377"/>
        <v>0.42</v>
      </c>
      <c r="CX796">
        <v>776448</v>
      </c>
      <c r="DA796">
        <v>0.41</v>
      </c>
      <c r="DB796">
        <f t="shared" si="378"/>
        <v>0.41</v>
      </c>
      <c r="DM796">
        <v>776448</v>
      </c>
      <c r="DP796">
        <v>0.41</v>
      </c>
      <c r="DQ796">
        <f t="shared" si="379"/>
        <v>0.41</v>
      </c>
      <c r="EB796">
        <v>776448</v>
      </c>
      <c r="EE796">
        <v>0.41</v>
      </c>
      <c r="EF796">
        <f t="shared" si="380"/>
        <v>0.41</v>
      </c>
      <c r="EQ796">
        <v>776448</v>
      </c>
      <c r="ET796">
        <v>0.41</v>
      </c>
      <c r="EU796">
        <f t="shared" si="381"/>
        <v>0.41</v>
      </c>
      <c r="FF796">
        <v>776448</v>
      </c>
      <c r="FI796">
        <v>0.41</v>
      </c>
      <c r="FJ796">
        <f t="shared" si="382"/>
        <v>0.41</v>
      </c>
      <c r="FU796">
        <v>776448</v>
      </c>
      <c r="FX796">
        <v>0.43</v>
      </c>
      <c r="FY796">
        <f t="shared" si="383"/>
        <v>0.43</v>
      </c>
      <c r="GJ796">
        <v>776448</v>
      </c>
      <c r="GM796">
        <v>0.41</v>
      </c>
      <c r="GN796">
        <f t="shared" si="384"/>
        <v>0.41</v>
      </c>
      <c r="GY796">
        <v>776448</v>
      </c>
      <c r="HB796">
        <v>0.46</v>
      </c>
      <c r="HC796">
        <f t="shared" si="385"/>
        <v>0.46</v>
      </c>
      <c r="HN796">
        <v>776448</v>
      </c>
      <c r="HQ796">
        <v>0.39</v>
      </c>
      <c r="HR796">
        <f t="shared" si="386"/>
        <v>0.39</v>
      </c>
      <c r="ID796">
        <v>776856</v>
      </c>
      <c r="IG796">
        <v>0.54</v>
      </c>
      <c r="IH796">
        <f t="shared" si="387"/>
        <v>0.54</v>
      </c>
      <c r="IS796">
        <v>776856</v>
      </c>
      <c r="IV796">
        <v>0.53</v>
      </c>
      <c r="IW796">
        <f t="shared" si="388"/>
        <v>0.53</v>
      </c>
      <c r="JH796">
        <v>776856</v>
      </c>
      <c r="JK796">
        <v>0.53</v>
      </c>
      <c r="JL796">
        <f t="shared" si="389"/>
        <v>0.53</v>
      </c>
      <c r="JW796">
        <v>776856</v>
      </c>
      <c r="JZ796">
        <v>0.54</v>
      </c>
      <c r="KA796">
        <f t="shared" si="390"/>
        <v>0.54</v>
      </c>
      <c r="KL796">
        <v>776856</v>
      </c>
      <c r="KO796">
        <v>0.46</v>
      </c>
      <c r="KP796">
        <f t="shared" si="391"/>
        <v>0.46</v>
      </c>
      <c r="LA796">
        <v>776856</v>
      </c>
      <c r="LD796">
        <v>0.53</v>
      </c>
      <c r="LE796">
        <f t="shared" si="392"/>
        <v>0.53</v>
      </c>
      <c r="LP796">
        <v>776856</v>
      </c>
      <c r="LS796">
        <v>0.53</v>
      </c>
      <c r="LT796">
        <f t="shared" si="393"/>
        <v>0.53</v>
      </c>
      <c r="ME796">
        <v>776856</v>
      </c>
      <c r="MH796">
        <v>0.54</v>
      </c>
      <c r="MI796">
        <f t="shared" si="394"/>
        <v>0.54</v>
      </c>
      <c r="MT796">
        <v>776856</v>
      </c>
      <c r="MW796">
        <v>0.49</v>
      </c>
      <c r="MX796">
        <f t="shared" si="395"/>
        <v>0.49</v>
      </c>
      <c r="NI796">
        <v>776856</v>
      </c>
      <c r="NL796">
        <v>0.54</v>
      </c>
      <c r="NM796">
        <f t="shared" si="396"/>
        <v>0.54</v>
      </c>
      <c r="NX796">
        <v>776856</v>
      </c>
      <c r="OA796">
        <v>0.48</v>
      </c>
      <c r="OB796">
        <f t="shared" si="397"/>
        <v>0.48</v>
      </c>
      <c r="OM796">
        <v>776856</v>
      </c>
      <c r="OP796">
        <v>0.53</v>
      </c>
      <c r="OQ796">
        <f t="shared" si="398"/>
        <v>0.53</v>
      </c>
      <c r="PB796">
        <v>776856</v>
      </c>
      <c r="PE796">
        <v>0.56000000000000005</v>
      </c>
      <c r="PF796">
        <f t="shared" si="399"/>
        <v>0.56000000000000005</v>
      </c>
      <c r="PQ796">
        <v>776856</v>
      </c>
      <c r="PT796">
        <v>0.55000000000000004</v>
      </c>
      <c r="PU796">
        <f t="shared" si="400"/>
        <v>0.55000000000000004</v>
      </c>
      <c r="QF796">
        <v>776856</v>
      </c>
      <c r="QI796">
        <v>0.52</v>
      </c>
      <c r="QJ796">
        <f t="shared" si="401"/>
        <v>0.52</v>
      </c>
      <c r="QU796">
        <v>776856</v>
      </c>
      <c r="QX796">
        <v>0.56000000000000005</v>
      </c>
      <c r="QY796">
        <f t="shared" si="402"/>
        <v>0.56000000000000005</v>
      </c>
    </row>
    <row r="797" spans="12:467" x14ac:dyDescent="0.2">
      <c r="L797">
        <v>776449</v>
      </c>
      <c r="O797">
        <v>0.54</v>
      </c>
      <c r="P797">
        <f t="shared" si="372"/>
        <v>0.54</v>
      </c>
      <c r="AA797">
        <v>776449</v>
      </c>
      <c r="AD797">
        <v>0.55000000000000004</v>
      </c>
      <c r="AE797">
        <f t="shared" si="373"/>
        <v>0.55000000000000004</v>
      </c>
      <c r="AP797">
        <v>776449</v>
      </c>
      <c r="AS797">
        <v>0.52</v>
      </c>
      <c r="AT797">
        <f t="shared" si="374"/>
        <v>0.52</v>
      </c>
      <c r="BE797">
        <v>776449</v>
      </c>
      <c r="BH797">
        <v>0.53</v>
      </c>
      <c r="BI797">
        <f t="shared" si="375"/>
        <v>0.53</v>
      </c>
      <c r="BT797">
        <v>776449</v>
      </c>
      <c r="BW797">
        <v>0.53</v>
      </c>
      <c r="BX797">
        <f t="shared" si="376"/>
        <v>0.53</v>
      </c>
      <c r="CI797">
        <v>776449</v>
      </c>
      <c r="CL797">
        <v>0.46</v>
      </c>
      <c r="CM797">
        <f t="shared" si="377"/>
        <v>0.46</v>
      </c>
      <c r="CX797">
        <v>776449</v>
      </c>
      <c r="DA797">
        <v>0.47</v>
      </c>
      <c r="DB797">
        <f t="shared" si="378"/>
        <v>0.47</v>
      </c>
      <c r="DM797">
        <v>776449</v>
      </c>
      <c r="DP797">
        <v>0.51</v>
      </c>
      <c r="DQ797">
        <f t="shared" si="379"/>
        <v>0.51</v>
      </c>
      <c r="EB797">
        <v>776449</v>
      </c>
      <c r="EE797">
        <v>0.49</v>
      </c>
      <c r="EF797">
        <f t="shared" si="380"/>
        <v>0.49</v>
      </c>
      <c r="EQ797">
        <v>776449</v>
      </c>
      <c r="ET797">
        <v>0.49</v>
      </c>
      <c r="EU797">
        <f t="shared" si="381"/>
        <v>0.49</v>
      </c>
      <c r="FF797">
        <v>776449</v>
      </c>
      <c r="FI797">
        <v>0.52</v>
      </c>
      <c r="FJ797">
        <f t="shared" si="382"/>
        <v>0.52</v>
      </c>
      <c r="FU797">
        <v>776449</v>
      </c>
      <c r="FX797">
        <v>0.48</v>
      </c>
      <c r="FY797">
        <f t="shared" si="383"/>
        <v>0.48</v>
      </c>
      <c r="GJ797">
        <v>776449</v>
      </c>
      <c r="GM797">
        <v>0.48</v>
      </c>
      <c r="GN797">
        <f t="shared" si="384"/>
        <v>0.48</v>
      </c>
      <c r="GY797">
        <v>776449</v>
      </c>
      <c r="HB797">
        <v>0.53</v>
      </c>
      <c r="HC797">
        <f t="shared" si="385"/>
        <v>0.53</v>
      </c>
      <c r="HN797">
        <v>776449</v>
      </c>
      <c r="HQ797">
        <v>0.55000000000000004</v>
      </c>
      <c r="HR797">
        <f t="shared" si="386"/>
        <v>0.55000000000000004</v>
      </c>
      <c r="ID797">
        <v>776837</v>
      </c>
      <c r="IG797">
        <v>0.4</v>
      </c>
      <c r="IH797">
        <f t="shared" si="387"/>
        <v>0.4</v>
      </c>
      <c r="IS797">
        <v>776837</v>
      </c>
      <c r="IV797">
        <v>0.4</v>
      </c>
      <c r="IW797">
        <f t="shared" si="388"/>
        <v>0.4</v>
      </c>
      <c r="JH797">
        <v>776837</v>
      </c>
      <c r="JK797">
        <v>0.36</v>
      </c>
      <c r="JL797">
        <f t="shared" si="389"/>
        <v>0.36</v>
      </c>
      <c r="JW797">
        <v>776837</v>
      </c>
      <c r="JZ797">
        <v>0.41</v>
      </c>
      <c r="KA797">
        <f t="shared" si="390"/>
        <v>0.41</v>
      </c>
      <c r="KL797">
        <v>776837</v>
      </c>
      <c r="KO797">
        <v>0.35</v>
      </c>
      <c r="KP797">
        <f t="shared" si="391"/>
        <v>0.35</v>
      </c>
      <c r="LA797">
        <v>776837</v>
      </c>
      <c r="LD797">
        <v>0.36</v>
      </c>
      <c r="LE797">
        <f t="shared" si="392"/>
        <v>0.36</v>
      </c>
      <c r="LP797">
        <v>776837</v>
      </c>
      <c r="LS797">
        <v>0.4</v>
      </c>
      <c r="LT797">
        <f t="shared" si="393"/>
        <v>0.4</v>
      </c>
      <c r="ME797">
        <v>776837</v>
      </c>
      <c r="MH797">
        <v>0.38</v>
      </c>
      <c r="MI797">
        <f t="shared" si="394"/>
        <v>0.38</v>
      </c>
      <c r="MT797">
        <v>776837</v>
      </c>
      <c r="MW797">
        <v>0.34</v>
      </c>
      <c r="MX797">
        <f t="shared" si="395"/>
        <v>0.34</v>
      </c>
      <c r="NI797">
        <v>776837</v>
      </c>
      <c r="NL797">
        <v>0.41</v>
      </c>
      <c r="NM797">
        <f t="shared" si="396"/>
        <v>0.41</v>
      </c>
      <c r="NX797">
        <v>776837</v>
      </c>
      <c r="OA797">
        <v>0.43</v>
      </c>
      <c r="OB797">
        <f t="shared" si="397"/>
        <v>0.43</v>
      </c>
      <c r="OM797">
        <v>776837</v>
      </c>
      <c r="OP797">
        <v>0.43</v>
      </c>
      <c r="OQ797">
        <f t="shared" si="398"/>
        <v>0.43</v>
      </c>
      <c r="PB797">
        <v>776837</v>
      </c>
      <c r="PE797">
        <v>0.42</v>
      </c>
      <c r="PF797">
        <f t="shared" si="399"/>
        <v>0.42</v>
      </c>
      <c r="PQ797">
        <v>776837</v>
      </c>
      <c r="PT797">
        <v>0.41</v>
      </c>
      <c r="PU797">
        <f t="shared" si="400"/>
        <v>0.41</v>
      </c>
      <c r="QF797">
        <v>776837</v>
      </c>
      <c r="QI797">
        <v>0.38</v>
      </c>
      <c r="QJ797">
        <f t="shared" si="401"/>
        <v>0.38</v>
      </c>
      <c r="QU797">
        <v>776837</v>
      </c>
      <c r="QX797">
        <v>0.43</v>
      </c>
      <c r="QY797">
        <f t="shared" si="402"/>
        <v>0.43</v>
      </c>
    </row>
    <row r="798" spans="12:467" x14ac:dyDescent="0.2">
      <c r="L798">
        <v>776450</v>
      </c>
      <c r="O798">
        <v>0.46</v>
      </c>
      <c r="P798">
        <f t="shared" si="372"/>
        <v>0.46</v>
      </c>
      <c r="AA798">
        <v>776450</v>
      </c>
      <c r="AD798">
        <v>0.38</v>
      </c>
      <c r="AE798">
        <f t="shared" si="373"/>
        <v>0.38</v>
      </c>
      <c r="AP798">
        <v>776450</v>
      </c>
      <c r="AS798">
        <v>0.68</v>
      </c>
      <c r="AT798">
        <f t="shared" si="374"/>
        <v>0.68</v>
      </c>
      <c r="BE798">
        <v>776450</v>
      </c>
      <c r="BH798">
        <v>0.45</v>
      </c>
      <c r="BI798">
        <f t="shared" si="375"/>
        <v>0.45</v>
      </c>
      <c r="BT798">
        <v>776450</v>
      </c>
      <c r="BW798">
        <v>0.62</v>
      </c>
      <c r="BX798">
        <f t="shared" si="376"/>
        <v>0.62</v>
      </c>
      <c r="CI798">
        <v>776450</v>
      </c>
      <c r="CL798">
        <v>0.44</v>
      </c>
      <c r="CM798">
        <f t="shared" si="377"/>
        <v>0.44</v>
      </c>
      <c r="CX798">
        <v>776450</v>
      </c>
      <c r="DA798">
        <v>0.5</v>
      </c>
      <c r="DB798">
        <f t="shared" si="378"/>
        <v>0.5</v>
      </c>
      <c r="DM798">
        <v>776450</v>
      </c>
      <c r="DP798">
        <v>0.46</v>
      </c>
      <c r="DQ798">
        <f t="shared" si="379"/>
        <v>0.46</v>
      </c>
      <c r="EB798">
        <v>776450</v>
      </c>
      <c r="EE798">
        <v>0.47</v>
      </c>
      <c r="EF798">
        <f t="shared" si="380"/>
        <v>0.47</v>
      </c>
      <c r="EQ798">
        <v>776450</v>
      </c>
      <c r="ET798">
        <v>0.47</v>
      </c>
      <c r="EU798">
        <f t="shared" si="381"/>
        <v>0.47</v>
      </c>
      <c r="FF798">
        <v>776450</v>
      </c>
      <c r="FI798">
        <v>0.5</v>
      </c>
      <c r="FJ798">
        <f t="shared" si="382"/>
        <v>0.5</v>
      </c>
      <c r="FU798">
        <v>776450</v>
      </c>
      <c r="FX798">
        <v>0.47</v>
      </c>
      <c r="FY798">
        <f t="shared" si="383"/>
        <v>0.47</v>
      </c>
      <c r="GJ798">
        <v>776450</v>
      </c>
      <c r="GM798">
        <v>0.46</v>
      </c>
      <c r="GN798">
        <f t="shared" si="384"/>
        <v>0.46</v>
      </c>
      <c r="GY798">
        <v>776450</v>
      </c>
      <c r="HB798">
        <v>0.46</v>
      </c>
      <c r="HC798">
        <f t="shared" si="385"/>
        <v>0.46</v>
      </c>
      <c r="HN798">
        <v>776450</v>
      </c>
      <c r="HQ798">
        <v>0.45</v>
      </c>
      <c r="HR798">
        <f t="shared" si="386"/>
        <v>0.45</v>
      </c>
      <c r="ID798">
        <v>776840</v>
      </c>
      <c r="IG798">
        <v>0.54</v>
      </c>
      <c r="IH798">
        <f t="shared" si="387"/>
        <v>0.54</v>
      </c>
      <c r="IS798">
        <v>776840</v>
      </c>
      <c r="IV798">
        <v>0.54</v>
      </c>
      <c r="IW798">
        <f t="shared" si="388"/>
        <v>0.54</v>
      </c>
      <c r="JH798">
        <v>776840</v>
      </c>
      <c r="JK798">
        <v>0.55000000000000004</v>
      </c>
      <c r="JL798">
        <f t="shared" si="389"/>
        <v>0.55000000000000004</v>
      </c>
      <c r="JW798">
        <v>776840</v>
      </c>
      <c r="JZ798">
        <v>0.56000000000000005</v>
      </c>
      <c r="KA798">
        <f t="shared" si="390"/>
        <v>0.56000000000000005</v>
      </c>
      <c r="KL798">
        <v>776840</v>
      </c>
      <c r="KO798">
        <v>0.47</v>
      </c>
      <c r="KP798">
        <f t="shared" si="391"/>
        <v>0.47</v>
      </c>
      <c r="LA798">
        <v>776840</v>
      </c>
      <c r="LD798">
        <v>0.51</v>
      </c>
      <c r="LE798">
        <f t="shared" si="392"/>
        <v>0.51</v>
      </c>
      <c r="LP798">
        <v>776840</v>
      </c>
      <c r="LS798">
        <v>0.53</v>
      </c>
      <c r="LT798">
        <f t="shared" si="393"/>
        <v>0.53</v>
      </c>
      <c r="ME798">
        <v>776840</v>
      </c>
      <c r="MH798">
        <v>0.49</v>
      </c>
      <c r="MI798">
        <f t="shared" si="394"/>
        <v>0.49</v>
      </c>
      <c r="MT798">
        <v>776840</v>
      </c>
      <c r="MW798">
        <v>0.43</v>
      </c>
      <c r="MX798">
        <f t="shared" si="395"/>
        <v>0.43</v>
      </c>
      <c r="NI798">
        <v>776840</v>
      </c>
      <c r="NL798">
        <v>0.52</v>
      </c>
      <c r="NM798">
        <f t="shared" si="396"/>
        <v>0.52</v>
      </c>
      <c r="NX798">
        <v>776840</v>
      </c>
      <c r="OA798">
        <v>0.53</v>
      </c>
      <c r="OB798">
        <f t="shared" si="397"/>
        <v>0.53</v>
      </c>
      <c r="OM798">
        <v>776840</v>
      </c>
      <c r="OP798">
        <v>0.52</v>
      </c>
      <c r="OQ798">
        <f t="shared" si="398"/>
        <v>0.52</v>
      </c>
      <c r="PB798">
        <v>776840</v>
      </c>
      <c r="PE798">
        <v>0.5</v>
      </c>
      <c r="PF798">
        <f t="shared" si="399"/>
        <v>0.5</v>
      </c>
      <c r="PQ798">
        <v>776840</v>
      </c>
      <c r="PT798">
        <v>0.54</v>
      </c>
      <c r="PU798">
        <f t="shared" si="400"/>
        <v>0.54</v>
      </c>
      <c r="QF798">
        <v>776840</v>
      </c>
      <c r="QI798">
        <v>0.54</v>
      </c>
      <c r="QJ798">
        <f t="shared" si="401"/>
        <v>0.54</v>
      </c>
      <c r="QU798">
        <v>776840</v>
      </c>
      <c r="QX798">
        <v>0.53</v>
      </c>
      <c r="QY798">
        <f t="shared" si="402"/>
        <v>0.53</v>
      </c>
    </row>
    <row r="799" spans="12:467" x14ac:dyDescent="0.2">
      <c r="L799">
        <v>776453</v>
      </c>
      <c r="O799">
        <v>0.43</v>
      </c>
      <c r="P799">
        <f t="shared" si="372"/>
        <v>0.43</v>
      </c>
      <c r="AA799">
        <v>776453</v>
      </c>
      <c r="AD799">
        <v>0.47</v>
      </c>
      <c r="AE799">
        <f t="shared" si="373"/>
        <v>0.47</v>
      </c>
      <c r="AP799">
        <v>776453</v>
      </c>
      <c r="AS799">
        <v>0.32</v>
      </c>
      <c r="AT799">
        <f t="shared" si="374"/>
        <v>0.32</v>
      </c>
      <c r="BE799">
        <v>776453</v>
      </c>
      <c r="BH799">
        <v>0.45</v>
      </c>
      <c r="BI799">
        <f t="shared" si="375"/>
        <v>0.45</v>
      </c>
      <c r="BT799">
        <v>776453</v>
      </c>
      <c r="BW799">
        <v>0.48</v>
      </c>
      <c r="BX799">
        <f t="shared" si="376"/>
        <v>0.48</v>
      </c>
      <c r="CI799">
        <v>776453</v>
      </c>
      <c r="CL799">
        <v>0.44</v>
      </c>
      <c r="CM799">
        <f t="shared" si="377"/>
        <v>0.44</v>
      </c>
      <c r="CX799">
        <v>776453</v>
      </c>
      <c r="DA799">
        <v>0.43</v>
      </c>
      <c r="DB799">
        <f t="shared" si="378"/>
        <v>0.43</v>
      </c>
      <c r="DM799">
        <v>776453</v>
      </c>
      <c r="DP799">
        <v>0.43</v>
      </c>
      <c r="DQ799">
        <f t="shared" si="379"/>
        <v>0.43</v>
      </c>
      <c r="EB799">
        <v>776453</v>
      </c>
      <c r="EE799">
        <v>0.42</v>
      </c>
      <c r="EF799">
        <f t="shared" si="380"/>
        <v>0.42</v>
      </c>
      <c r="EQ799">
        <v>776453</v>
      </c>
      <c r="ET799">
        <v>0.42</v>
      </c>
      <c r="EU799">
        <f t="shared" si="381"/>
        <v>0.42</v>
      </c>
      <c r="FF799">
        <v>776453</v>
      </c>
      <c r="FI799">
        <v>0.47</v>
      </c>
      <c r="FJ799">
        <f t="shared" si="382"/>
        <v>0.47</v>
      </c>
      <c r="FU799">
        <v>776453</v>
      </c>
      <c r="FX799">
        <v>0.48</v>
      </c>
      <c r="FY799">
        <f t="shared" si="383"/>
        <v>0.48</v>
      </c>
      <c r="GJ799">
        <v>776453</v>
      </c>
      <c r="GM799">
        <v>0.44</v>
      </c>
      <c r="GN799">
        <f t="shared" si="384"/>
        <v>0.44</v>
      </c>
      <c r="GY799">
        <v>776453</v>
      </c>
      <c r="HB799">
        <v>0.49</v>
      </c>
      <c r="HC799">
        <f t="shared" si="385"/>
        <v>0.49</v>
      </c>
      <c r="HN799">
        <v>776453</v>
      </c>
      <c r="HQ799">
        <v>0.38</v>
      </c>
      <c r="HR799">
        <f t="shared" si="386"/>
        <v>0.38</v>
      </c>
      <c r="ID799">
        <v>776842</v>
      </c>
      <c r="IG799">
        <v>0.44</v>
      </c>
      <c r="IH799">
        <f t="shared" si="387"/>
        <v>0.44</v>
      </c>
      <c r="IS799">
        <v>776842</v>
      </c>
      <c r="IV799">
        <v>0.46</v>
      </c>
      <c r="IW799">
        <f t="shared" si="388"/>
        <v>0.46</v>
      </c>
      <c r="JH799">
        <v>776842</v>
      </c>
      <c r="JK799">
        <v>0.38</v>
      </c>
      <c r="JL799">
        <f t="shared" si="389"/>
        <v>0.38</v>
      </c>
      <c r="JW799">
        <v>776842</v>
      </c>
      <c r="JZ799">
        <v>0.43</v>
      </c>
      <c r="KA799">
        <f t="shared" si="390"/>
        <v>0.43</v>
      </c>
      <c r="KL799">
        <v>776842</v>
      </c>
      <c r="KO799">
        <v>0.4</v>
      </c>
      <c r="KP799">
        <f t="shared" si="391"/>
        <v>0.4</v>
      </c>
      <c r="LA799">
        <v>776842</v>
      </c>
      <c r="LD799">
        <v>0.45</v>
      </c>
      <c r="LE799">
        <f t="shared" si="392"/>
        <v>0.45</v>
      </c>
      <c r="LP799">
        <v>776842</v>
      </c>
      <c r="LS799">
        <v>0.42</v>
      </c>
      <c r="LT799">
        <f t="shared" si="393"/>
        <v>0.42</v>
      </c>
      <c r="ME799">
        <v>776842</v>
      </c>
      <c r="MH799">
        <v>0.42</v>
      </c>
      <c r="MI799">
        <f t="shared" si="394"/>
        <v>0.42</v>
      </c>
      <c r="MT799">
        <v>776842</v>
      </c>
      <c r="MW799">
        <v>0.36</v>
      </c>
      <c r="MX799">
        <f t="shared" si="395"/>
        <v>0.36</v>
      </c>
      <c r="NI799">
        <v>776842</v>
      </c>
      <c r="NL799">
        <v>0.44</v>
      </c>
      <c r="NM799">
        <f t="shared" si="396"/>
        <v>0.44</v>
      </c>
      <c r="NX799">
        <v>776842</v>
      </c>
      <c r="OA799">
        <v>0.43</v>
      </c>
      <c r="OB799">
        <f t="shared" si="397"/>
        <v>0.43</v>
      </c>
      <c r="OM799">
        <v>776842</v>
      </c>
      <c r="OP799">
        <v>0.42</v>
      </c>
      <c r="OQ799">
        <f t="shared" si="398"/>
        <v>0.42</v>
      </c>
      <c r="PB799">
        <v>776842</v>
      </c>
      <c r="PE799">
        <v>0.43</v>
      </c>
      <c r="PF799">
        <f t="shared" si="399"/>
        <v>0.43</v>
      </c>
      <c r="PQ799">
        <v>776842</v>
      </c>
      <c r="PT799">
        <v>0.42</v>
      </c>
      <c r="PU799">
        <f t="shared" si="400"/>
        <v>0.42</v>
      </c>
      <c r="QF799">
        <v>776842</v>
      </c>
      <c r="QI799">
        <v>0.44</v>
      </c>
      <c r="QJ799">
        <f t="shared" si="401"/>
        <v>0.44</v>
      </c>
      <c r="QU799">
        <v>776842</v>
      </c>
      <c r="QX799">
        <v>0.41</v>
      </c>
      <c r="QY799">
        <f t="shared" si="402"/>
        <v>0.41</v>
      </c>
    </row>
    <row r="800" spans="12:467" x14ac:dyDescent="0.2">
      <c r="L800">
        <v>776457</v>
      </c>
      <c r="O800">
        <v>0.45</v>
      </c>
      <c r="P800">
        <f t="shared" si="372"/>
        <v>0.45</v>
      </c>
      <c r="AA800">
        <v>776457</v>
      </c>
      <c r="AD800">
        <v>0.44</v>
      </c>
      <c r="AE800">
        <f t="shared" si="373"/>
        <v>0.44</v>
      </c>
      <c r="AP800">
        <v>776457</v>
      </c>
      <c r="AS800">
        <v>0.38</v>
      </c>
      <c r="AT800">
        <f t="shared" si="374"/>
        <v>0.38</v>
      </c>
      <c r="BE800">
        <v>776457</v>
      </c>
      <c r="BH800">
        <v>0.45</v>
      </c>
      <c r="BI800">
        <f t="shared" si="375"/>
        <v>0.45</v>
      </c>
      <c r="BT800">
        <v>776457</v>
      </c>
      <c r="BW800">
        <v>0.37</v>
      </c>
      <c r="BX800">
        <f t="shared" si="376"/>
        <v>0.37</v>
      </c>
      <c r="CI800">
        <v>776457</v>
      </c>
      <c r="CL800">
        <v>0.48</v>
      </c>
      <c r="CM800">
        <f t="shared" si="377"/>
        <v>0.48</v>
      </c>
      <c r="CX800">
        <v>776457</v>
      </c>
      <c r="DA800">
        <v>0.49</v>
      </c>
      <c r="DB800">
        <f t="shared" si="378"/>
        <v>0.49</v>
      </c>
      <c r="DM800">
        <v>776457</v>
      </c>
      <c r="DP800">
        <v>0.51</v>
      </c>
      <c r="DQ800">
        <f t="shared" si="379"/>
        <v>0.51</v>
      </c>
      <c r="EB800">
        <v>776457</v>
      </c>
      <c r="EE800">
        <v>0.49</v>
      </c>
      <c r="EF800">
        <f t="shared" si="380"/>
        <v>0.49</v>
      </c>
      <c r="EQ800">
        <v>776457</v>
      </c>
      <c r="ET800">
        <v>0.49</v>
      </c>
      <c r="EU800">
        <f t="shared" si="381"/>
        <v>0.49</v>
      </c>
      <c r="FF800">
        <v>776457</v>
      </c>
      <c r="FI800">
        <v>0.5</v>
      </c>
      <c r="FJ800">
        <f t="shared" si="382"/>
        <v>0.5</v>
      </c>
      <c r="FU800">
        <v>776457</v>
      </c>
      <c r="FX800">
        <v>0.49</v>
      </c>
      <c r="FY800">
        <f t="shared" si="383"/>
        <v>0.49</v>
      </c>
      <c r="GJ800">
        <v>776457</v>
      </c>
      <c r="GM800">
        <v>0.48</v>
      </c>
      <c r="GN800">
        <f t="shared" si="384"/>
        <v>0.48</v>
      </c>
      <c r="GY800">
        <v>776457</v>
      </c>
      <c r="HB800">
        <v>0.5</v>
      </c>
      <c r="HC800">
        <f t="shared" si="385"/>
        <v>0.5</v>
      </c>
      <c r="HN800">
        <v>776457</v>
      </c>
      <c r="HQ800">
        <v>0.46</v>
      </c>
      <c r="HR800">
        <f t="shared" si="386"/>
        <v>0.46</v>
      </c>
      <c r="ID800">
        <v>776821</v>
      </c>
      <c r="IG800">
        <v>0.47</v>
      </c>
      <c r="IH800">
        <f t="shared" si="387"/>
        <v>0.47</v>
      </c>
      <c r="IS800">
        <v>776821</v>
      </c>
      <c r="IV800">
        <v>0.43</v>
      </c>
      <c r="IW800">
        <f t="shared" si="388"/>
        <v>0.43</v>
      </c>
      <c r="JH800">
        <v>776821</v>
      </c>
      <c r="JK800">
        <v>0.43</v>
      </c>
      <c r="JL800">
        <f t="shared" si="389"/>
        <v>0.43</v>
      </c>
      <c r="JW800">
        <v>776821</v>
      </c>
      <c r="JZ800">
        <v>0.44</v>
      </c>
      <c r="KA800">
        <f t="shared" si="390"/>
        <v>0.44</v>
      </c>
      <c r="KL800">
        <v>776821</v>
      </c>
      <c r="KO800">
        <v>0.45</v>
      </c>
      <c r="KP800">
        <f t="shared" si="391"/>
        <v>0.45</v>
      </c>
      <c r="LA800">
        <v>776821</v>
      </c>
      <c r="LD800">
        <v>0.46</v>
      </c>
      <c r="LE800">
        <f t="shared" si="392"/>
        <v>0.46</v>
      </c>
      <c r="LP800">
        <v>776821</v>
      </c>
      <c r="LS800">
        <v>0.45</v>
      </c>
      <c r="LT800">
        <f t="shared" si="393"/>
        <v>0.45</v>
      </c>
      <c r="ME800">
        <v>776821</v>
      </c>
      <c r="MH800">
        <v>0.41</v>
      </c>
      <c r="MI800">
        <f t="shared" si="394"/>
        <v>0.41</v>
      </c>
      <c r="MT800">
        <v>776821</v>
      </c>
      <c r="MW800">
        <v>0.47</v>
      </c>
      <c r="MX800">
        <f t="shared" si="395"/>
        <v>0.47</v>
      </c>
      <c r="NI800">
        <v>776821</v>
      </c>
      <c r="NL800">
        <v>0.47</v>
      </c>
      <c r="NM800">
        <f t="shared" si="396"/>
        <v>0.47</v>
      </c>
      <c r="NX800">
        <v>776821</v>
      </c>
      <c r="OA800">
        <v>0.42</v>
      </c>
      <c r="OB800">
        <f t="shared" si="397"/>
        <v>0.42</v>
      </c>
      <c r="OM800">
        <v>776821</v>
      </c>
      <c r="OP800">
        <v>0.49</v>
      </c>
      <c r="OQ800">
        <f t="shared" si="398"/>
        <v>0.49</v>
      </c>
      <c r="PB800">
        <v>776821</v>
      </c>
      <c r="PE800">
        <v>0.46</v>
      </c>
      <c r="PF800">
        <f t="shared" si="399"/>
        <v>0.46</v>
      </c>
      <c r="PQ800">
        <v>776821</v>
      </c>
      <c r="PT800">
        <v>0.42</v>
      </c>
      <c r="PU800">
        <f t="shared" si="400"/>
        <v>0.42</v>
      </c>
      <c r="QF800">
        <v>776821</v>
      </c>
      <c r="QI800">
        <v>0.42</v>
      </c>
      <c r="QJ800">
        <f t="shared" si="401"/>
        <v>0.42</v>
      </c>
      <c r="QU800">
        <v>776821</v>
      </c>
      <c r="QX800">
        <v>0.44</v>
      </c>
      <c r="QY800">
        <f t="shared" si="402"/>
        <v>0.44</v>
      </c>
    </row>
    <row r="801" spans="12:467" x14ac:dyDescent="0.2">
      <c r="L801">
        <v>776460</v>
      </c>
      <c r="O801">
        <v>0.5</v>
      </c>
      <c r="P801">
        <f t="shared" si="372"/>
        <v>0.5</v>
      </c>
      <c r="AA801">
        <v>776460</v>
      </c>
      <c r="AD801">
        <v>0.47</v>
      </c>
      <c r="AE801">
        <f t="shared" si="373"/>
        <v>0.47</v>
      </c>
      <c r="AP801">
        <v>776460</v>
      </c>
      <c r="AS801">
        <v>0.43</v>
      </c>
      <c r="AT801">
        <f t="shared" si="374"/>
        <v>0.43</v>
      </c>
      <c r="BE801">
        <v>776460</v>
      </c>
      <c r="BH801">
        <v>0.39</v>
      </c>
      <c r="BI801">
        <f t="shared" si="375"/>
        <v>0.39</v>
      </c>
      <c r="BT801">
        <v>776460</v>
      </c>
      <c r="BW801">
        <v>0.49</v>
      </c>
      <c r="BX801">
        <f t="shared" si="376"/>
        <v>0.49</v>
      </c>
      <c r="CI801">
        <v>776460</v>
      </c>
      <c r="CL801">
        <v>0.49</v>
      </c>
      <c r="CM801">
        <f t="shared" si="377"/>
        <v>0.49</v>
      </c>
      <c r="CX801">
        <v>776460</v>
      </c>
      <c r="DA801">
        <v>0.49</v>
      </c>
      <c r="DB801">
        <f t="shared" si="378"/>
        <v>0.49</v>
      </c>
      <c r="DM801">
        <v>776460</v>
      </c>
      <c r="DP801">
        <v>0.51</v>
      </c>
      <c r="DQ801">
        <f t="shared" si="379"/>
        <v>0.51</v>
      </c>
      <c r="EB801">
        <v>776460</v>
      </c>
      <c r="EE801">
        <v>0.5</v>
      </c>
      <c r="EF801">
        <f t="shared" si="380"/>
        <v>0.5</v>
      </c>
      <c r="EQ801">
        <v>776460</v>
      </c>
      <c r="ET801">
        <v>0.5</v>
      </c>
      <c r="EU801">
        <f t="shared" si="381"/>
        <v>0.5</v>
      </c>
      <c r="FF801">
        <v>776460</v>
      </c>
      <c r="FI801">
        <v>0.51</v>
      </c>
      <c r="FJ801">
        <f t="shared" si="382"/>
        <v>0.51</v>
      </c>
      <c r="FU801">
        <v>776460</v>
      </c>
      <c r="FX801">
        <v>0.49</v>
      </c>
      <c r="FY801">
        <f t="shared" si="383"/>
        <v>0.49</v>
      </c>
      <c r="GJ801">
        <v>776460</v>
      </c>
      <c r="GM801">
        <v>0.49</v>
      </c>
      <c r="GN801">
        <f t="shared" si="384"/>
        <v>0.49</v>
      </c>
      <c r="GY801">
        <v>776460</v>
      </c>
      <c r="HB801">
        <v>0.55000000000000004</v>
      </c>
      <c r="HC801">
        <f t="shared" si="385"/>
        <v>0.55000000000000004</v>
      </c>
      <c r="HN801">
        <v>776460</v>
      </c>
      <c r="HQ801">
        <v>0.49</v>
      </c>
      <c r="HR801">
        <f t="shared" si="386"/>
        <v>0.49</v>
      </c>
      <c r="ID801">
        <v>776823</v>
      </c>
      <c r="IG801">
        <v>0.52</v>
      </c>
      <c r="IH801">
        <f t="shared" si="387"/>
        <v>0.52</v>
      </c>
      <c r="IS801">
        <v>776823</v>
      </c>
      <c r="IV801">
        <v>0.52</v>
      </c>
      <c r="IW801">
        <f t="shared" si="388"/>
        <v>0.52</v>
      </c>
      <c r="JH801">
        <v>776823</v>
      </c>
      <c r="JK801">
        <v>0.54</v>
      </c>
      <c r="JL801">
        <f t="shared" si="389"/>
        <v>0.54</v>
      </c>
      <c r="JW801">
        <v>776823</v>
      </c>
      <c r="JZ801">
        <v>0.52</v>
      </c>
      <c r="KA801">
        <f t="shared" si="390"/>
        <v>0.52</v>
      </c>
      <c r="KL801">
        <v>776823</v>
      </c>
      <c r="KO801">
        <v>0.55000000000000004</v>
      </c>
      <c r="KP801">
        <f t="shared" si="391"/>
        <v>0.55000000000000004</v>
      </c>
      <c r="LA801">
        <v>776823</v>
      </c>
      <c r="LD801">
        <v>0.5</v>
      </c>
      <c r="LE801">
        <f t="shared" si="392"/>
        <v>0.5</v>
      </c>
      <c r="LP801">
        <v>776823</v>
      </c>
      <c r="LS801">
        <v>0.52</v>
      </c>
      <c r="LT801">
        <f t="shared" si="393"/>
        <v>0.52</v>
      </c>
      <c r="ME801">
        <v>776823</v>
      </c>
      <c r="MH801">
        <v>0.49</v>
      </c>
      <c r="MI801">
        <f t="shared" si="394"/>
        <v>0.49</v>
      </c>
      <c r="MT801">
        <v>776823</v>
      </c>
      <c r="MW801">
        <v>0.49</v>
      </c>
      <c r="MX801">
        <f t="shared" si="395"/>
        <v>0.49</v>
      </c>
      <c r="NI801">
        <v>776823</v>
      </c>
      <c r="NL801">
        <v>0.52</v>
      </c>
      <c r="NM801">
        <f t="shared" si="396"/>
        <v>0.52</v>
      </c>
      <c r="NX801">
        <v>776823</v>
      </c>
      <c r="OA801">
        <v>0.49</v>
      </c>
      <c r="OB801">
        <f t="shared" si="397"/>
        <v>0.49</v>
      </c>
      <c r="OM801">
        <v>776823</v>
      </c>
      <c r="OP801">
        <v>0.51</v>
      </c>
      <c r="OQ801">
        <f t="shared" si="398"/>
        <v>0.51</v>
      </c>
      <c r="PB801">
        <v>776823</v>
      </c>
      <c r="PE801">
        <v>0.5</v>
      </c>
      <c r="PF801">
        <f t="shared" si="399"/>
        <v>0.5</v>
      </c>
      <c r="PQ801">
        <v>776823</v>
      </c>
      <c r="PT801">
        <v>0.51</v>
      </c>
      <c r="PU801">
        <f t="shared" si="400"/>
        <v>0.51</v>
      </c>
      <c r="QF801">
        <v>776823</v>
      </c>
      <c r="QI801">
        <v>0.51</v>
      </c>
      <c r="QJ801">
        <f t="shared" si="401"/>
        <v>0.51</v>
      </c>
      <c r="QU801">
        <v>776823</v>
      </c>
      <c r="QX801">
        <v>0.53</v>
      </c>
      <c r="QY801">
        <f t="shared" si="402"/>
        <v>0.53</v>
      </c>
    </row>
    <row r="802" spans="12:467" x14ac:dyDescent="0.2">
      <c r="L802">
        <v>776424</v>
      </c>
      <c r="O802">
        <v>0.46</v>
      </c>
      <c r="P802">
        <f t="shared" si="372"/>
        <v>0.46</v>
      </c>
      <c r="AA802">
        <v>776424</v>
      </c>
      <c r="AD802">
        <v>0.31</v>
      </c>
      <c r="AE802">
        <f t="shared" si="373"/>
        <v>0.31</v>
      </c>
      <c r="AP802">
        <v>776424</v>
      </c>
      <c r="AS802">
        <v>0.17</v>
      </c>
      <c r="AT802">
        <f t="shared" si="374"/>
        <v>0.17</v>
      </c>
      <c r="BE802">
        <v>776424</v>
      </c>
      <c r="BH802">
        <v>0.34</v>
      </c>
      <c r="BI802">
        <f t="shared" si="375"/>
        <v>0.34</v>
      </c>
      <c r="BT802">
        <v>776424</v>
      </c>
      <c r="BW802">
        <v>0.27</v>
      </c>
      <c r="BX802">
        <f t="shared" si="376"/>
        <v>0.27</v>
      </c>
      <c r="CI802">
        <v>776424</v>
      </c>
      <c r="CL802">
        <v>0.45</v>
      </c>
      <c r="CM802">
        <f t="shared" si="377"/>
        <v>0.45</v>
      </c>
      <c r="CX802">
        <v>776424</v>
      </c>
      <c r="DA802">
        <v>0.43</v>
      </c>
      <c r="DB802">
        <f t="shared" si="378"/>
        <v>0.43</v>
      </c>
      <c r="DM802">
        <v>776424</v>
      </c>
      <c r="DP802">
        <v>0.45</v>
      </c>
      <c r="DQ802">
        <f t="shared" si="379"/>
        <v>0.45</v>
      </c>
      <c r="EB802">
        <v>776424</v>
      </c>
      <c r="EE802">
        <v>0.45</v>
      </c>
      <c r="EF802">
        <f t="shared" si="380"/>
        <v>0.45</v>
      </c>
      <c r="EQ802">
        <v>776424</v>
      </c>
      <c r="ET802">
        <v>0.45</v>
      </c>
      <c r="EU802">
        <f t="shared" si="381"/>
        <v>0.45</v>
      </c>
      <c r="FF802">
        <v>776424</v>
      </c>
      <c r="FI802">
        <v>0.43</v>
      </c>
      <c r="FJ802">
        <f t="shared" si="382"/>
        <v>0.43</v>
      </c>
      <c r="FU802">
        <v>776424</v>
      </c>
      <c r="FX802">
        <v>0.45</v>
      </c>
      <c r="FY802">
        <f t="shared" si="383"/>
        <v>0.45</v>
      </c>
      <c r="GJ802">
        <v>776424</v>
      </c>
      <c r="GM802">
        <v>0.44</v>
      </c>
      <c r="GN802">
        <f t="shared" si="384"/>
        <v>0.44</v>
      </c>
      <c r="GY802">
        <v>776424</v>
      </c>
      <c r="HB802">
        <v>0.49</v>
      </c>
      <c r="HC802">
        <f t="shared" si="385"/>
        <v>0.49</v>
      </c>
      <c r="HN802">
        <v>776424</v>
      </c>
      <c r="HQ802">
        <v>0.42</v>
      </c>
      <c r="HR802">
        <f t="shared" si="386"/>
        <v>0.42</v>
      </c>
      <c r="ID802">
        <v>776824</v>
      </c>
      <c r="IG802">
        <v>0.55000000000000004</v>
      </c>
      <c r="IH802">
        <f t="shared" si="387"/>
        <v>0.55000000000000004</v>
      </c>
      <c r="IS802">
        <v>776824</v>
      </c>
      <c r="IV802">
        <v>0.53</v>
      </c>
      <c r="IW802">
        <f t="shared" si="388"/>
        <v>0.53</v>
      </c>
      <c r="JH802">
        <v>776824</v>
      </c>
      <c r="JK802">
        <v>0.56000000000000005</v>
      </c>
      <c r="JL802">
        <f t="shared" si="389"/>
        <v>0.56000000000000005</v>
      </c>
      <c r="JW802">
        <v>776824</v>
      </c>
      <c r="JZ802">
        <v>0.56000000000000005</v>
      </c>
      <c r="KA802">
        <f t="shared" si="390"/>
        <v>0.56000000000000005</v>
      </c>
      <c r="KL802">
        <v>776824</v>
      </c>
      <c r="KO802">
        <v>0.54</v>
      </c>
      <c r="KP802">
        <f t="shared" si="391"/>
        <v>0.54</v>
      </c>
      <c r="LA802">
        <v>776824</v>
      </c>
      <c r="LD802">
        <v>0.56000000000000005</v>
      </c>
      <c r="LE802">
        <f t="shared" si="392"/>
        <v>0.56000000000000005</v>
      </c>
      <c r="LP802">
        <v>776824</v>
      </c>
      <c r="LS802">
        <v>0.53</v>
      </c>
      <c r="LT802">
        <f t="shared" si="393"/>
        <v>0.53</v>
      </c>
      <c r="ME802">
        <v>776824</v>
      </c>
      <c r="MH802">
        <v>0.54</v>
      </c>
      <c r="MI802">
        <f t="shared" si="394"/>
        <v>0.54</v>
      </c>
      <c r="MT802">
        <v>776824</v>
      </c>
      <c r="MW802">
        <v>0.49</v>
      </c>
      <c r="MX802">
        <f t="shared" si="395"/>
        <v>0.49</v>
      </c>
      <c r="NI802">
        <v>776824</v>
      </c>
      <c r="NL802">
        <v>0.53</v>
      </c>
      <c r="NM802">
        <f t="shared" si="396"/>
        <v>0.53</v>
      </c>
      <c r="NX802">
        <v>776824</v>
      </c>
      <c r="OA802">
        <v>0.56999999999999995</v>
      </c>
      <c r="OB802">
        <f t="shared" si="397"/>
        <v>0.56999999999999995</v>
      </c>
      <c r="OM802">
        <v>776824</v>
      </c>
      <c r="OP802">
        <v>0.55000000000000004</v>
      </c>
      <c r="OQ802">
        <f t="shared" si="398"/>
        <v>0.55000000000000004</v>
      </c>
      <c r="PB802">
        <v>776824</v>
      </c>
      <c r="PE802">
        <v>0.54</v>
      </c>
      <c r="PF802">
        <f t="shared" si="399"/>
        <v>0.54</v>
      </c>
      <c r="PQ802">
        <v>776824</v>
      </c>
      <c r="PT802">
        <v>0.57999999999999996</v>
      </c>
      <c r="PU802">
        <f t="shared" si="400"/>
        <v>0.57999999999999996</v>
      </c>
      <c r="QF802">
        <v>776824</v>
      </c>
      <c r="QI802">
        <v>0.52</v>
      </c>
      <c r="QJ802">
        <f t="shared" si="401"/>
        <v>0.52</v>
      </c>
      <c r="QU802">
        <v>776824</v>
      </c>
      <c r="QX802">
        <v>0.54</v>
      </c>
      <c r="QY802">
        <f t="shared" si="402"/>
        <v>0.54</v>
      </c>
    </row>
    <row r="803" spans="12:467" x14ac:dyDescent="0.2">
      <c r="L803">
        <v>776430</v>
      </c>
      <c r="O803">
        <v>0.51</v>
      </c>
      <c r="P803">
        <f t="shared" si="372"/>
        <v>0.51</v>
      </c>
      <c r="AA803">
        <v>776430</v>
      </c>
      <c r="AD803">
        <v>0.48</v>
      </c>
      <c r="AE803">
        <f t="shared" si="373"/>
        <v>0.48</v>
      </c>
      <c r="AP803">
        <v>776430</v>
      </c>
      <c r="AS803">
        <v>0.53</v>
      </c>
      <c r="AT803">
        <f t="shared" si="374"/>
        <v>0.53</v>
      </c>
      <c r="BE803">
        <v>776430</v>
      </c>
      <c r="BH803">
        <v>0.49</v>
      </c>
      <c r="BI803">
        <f t="shared" si="375"/>
        <v>0.49</v>
      </c>
      <c r="BT803">
        <v>776430</v>
      </c>
      <c r="BW803">
        <v>0.57999999999999996</v>
      </c>
      <c r="BX803">
        <f t="shared" si="376"/>
        <v>0.57999999999999996</v>
      </c>
      <c r="CI803">
        <v>776430</v>
      </c>
      <c r="CL803">
        <v>0.51</v>
      </c>
      <c r="CM803">
        <f t="shared" si="377"/>
        <v>0.51</v>
      </c>
      <c r="CX803">
        <v>776430</v>
      </c>
      <c r="DA803">
        <v>0.52</v>
      </c>
      <c r="DB803">
        <f t="shared" si="378"/>
        <v>0.52</v>
      </c>
      <c r="DM803">
        <v>776430</v>
      </c>
      <c r="DP803">
        <v>0.53</v>
      </c>
      <c r="DQ803">
        <f t="shared" si="379"/>
        <v>0.53</v>
      </c>
      <c r="EB803">
        <v>776430</v>
      </c>
      <c r="EE803">
        <v>0.56000000000000005</v>
      </c>
      <c r="EF803">
        <f t="shared" si="380"/>
        <v>0.56000000000000005</v>
      </c>
      <c r="EQ803">
        <v>776430</v>
      </c>
      <c r="ET803">
        <v>0.56000000000000005</v>
      </c>
      <c r="EU803">
        <f t="shared" si="381"/>
        <v>0.56000000000000005</v>
      </c>
      <c r="FF803">
        <v>776430</v>
      </c>
      <c r="FI803">
        <v>0.5</v>
      </c>
      <c r="FJ803">
        <f t="shared" si="382"/>
        <v>0.5</v>
      </c>
      <c r="FU803">
        <v>776430</v>
      </c>
      <c r="FX803">
        <v>0.5</v>
      </c>
      <c r="FY803">
        <f t="shared" si="383"/>
        <v>0.5</v>
      </c>
      <c r="GJ803">
        <v>776430</v>
      </c>
      <c r="GM803">
        <v>0.51</v>
      </c>
      <c r="GN803">
        <f t="shared" si="384"/>
        <v>0.51</v>
      </c>
      <c r="GY803">
        <v>776430</v>
      </c>
      <c r="HB803">
        <v>0.54</v>
      </c>
      <c r="HC803">
        <f t="shared" si="385"/>
        <v>0.54</v>
      </c>
      <c r="HN803">
        <v>776430</v>
      </c>
      <c r="HQ803">
        <v>0.49</v>
      </c>
      <c r="HR803">
        <f t="shared" si="386"/>
        <v>0.49</v>
      </c>
      <c r="ID803">
        <v>776827</v>
      </c>
      <c r="IG803">
        <v>0.53</v>
      </c>
      <c r="IH803">
        <f t="shared" si="387"/>
        <v>0.53</v>
      </c>
      <c r="IS803">
        <v>776827</v>
      </c>
      <c r="IV803">
        <v>0.54</v>
      </c>
      <c r="IW803">
        <f t="shared" si="388"/>
        <v>0.54</v>
      </c>
      <c r="JH803">
        <v>776827</v>
      </c>
      <c r="JK803">
        <v>0.54</v>
      </c>
      <c r="JL803">
        <f t="shared" si="389"/>
        <v>0.54</v>
      </c>
      <c r="JW803">
        <v>776827</v>
      </c>
      <c r="JZ803">
        <v>0.56000000000000005</v>
      </c>
      <c r="KA803">
        <f t="shared" si="390"/>
        <v>0.56000000000000005</v>
      </c>
      <c r="KL803">
        <v>776827</v>
      </c>
      <c r="KO803">
        <v>0.6</v>
      </c>
      <c r="KP803">
        <f t="shared" si="391"/>
        <v>0.6</v>
      </c>
      <c r="LA803">
        <v>776827</v>
      </c>
      <c r="LD803">
        <v>0.54</v>
      </c>
      <c r="LE803">
        <f t="shared" si="392"/>
        <v>0.54</v>
      </c>
      <c r="LP803">
        <v>776827</v>
      </c>
      <c r="LS803">
        <v>0.54</v>
      </c>
      <c r="LT803">
        <f t="shared" si="393"/>
        <v>0.54</v>
      </c>
      <c r="ME803">
        <v>776827</v>
      </c>
      <c r="MH803">
        <v>0.54</v>
      </c>
      <c r="MI803">
        <f t="shared" si="394"/>
        <v>0.54</v>
      </c>
      <c r="MT803">
        <v>776827</v>
      </c>
      <c r="MW803">
        <v>0.55000000000000004</v>
      </c>
      <c r="MX803">
        <f t="shared" si="395"/>
        <v>0.55000000000000004</v>
      </c>
      <c r="NI803">
        <v>776827</v>
      </c>
      <c r="NL803">
        <v>0.53</v>
      </c>
      <c r="NM803">
        <f t="shared" si="396"/>
        <v>0.53</v>
      </c>
      <c r="NX803">
        <v>776827</v>
      </c>
      <c r="OA803">
        <v>0.53</v>
      </c>
      <c r="OB803">
        <f t="shared" si="397"/>
        <v>0.53</v>
      </c>
      <c r="OM803">
        <v>776827</v>
      </c>
      <c r="OP803">
        <v>0.55000000000000004</v>
      </c>
      <c r="OQ803">
        <f t="shared" si="398"/>
        <v>0.55000000000000004</v>
      </c>
      <c r="PB803">
        <v>776827</v>
      </c>
      <c r="PE803">
        <v>0.54</v>
      </c>
      <c r="PF803">
        <f t="shared" si="399"/>
        <v>0.54</v>
      </c>
      <c r="PQ803">
        <v>776827</v>
      </c>
      <c r="PT803">
        <v>0.56000000000000005</v>
      </c>
      <c r="PU803">
        <f t="shared" si="400"/>
        <v>0.56000000000000005</v>
      </c>
      <c r="QF803">
        <v>776827</v>
      </c>
      <c r="QI803">
        <v>0.52</v>
      </c>
      <c r="QJ803">
        <f t="shared" si="401"/>
        <v>0.52</v>
      </c>
      <c r="QU803">
        <v>776827</v>
      </c>
      <c r="QX803">
        <v>0.55000000000000004</v>
      </c>
      <c r="QY803">
        <f t="shared" si="402"/>
        <v>0.55000000000000004</v>
      </c>
    </row>
    <row r="804" spans="12:467" x14ac:dyDescent="0.2">
      <c r="L804">
        <v>776432</v>
      </c>
      <c r="O804">
        <v>0.51</v>
      </c>
      <c r="P804">
        <f t="shared" si="372"/>
        <v>0.51</v>
      </c>
      <c r="AA804">
        <v>776432</v>
      </c>
      <c r="AD804">
        <v>0.56000000000000005</v>
      </c>
      <c r="AE804">
        <f t="shared" si="373"/>
        <v>0.56000000000000005</v>
      </c>
      <c r="AP804">
        <v>776432</v>
      </c>
      <c r="AS804">
        <v>0.7</v>
      </c>
      <c r="AT804">
        <f t="shared" si="374"/>
        <v>0.7</v>
      </c>
      <c r="BE804">
        <v>776432</v>
      </c>
      <c r="BH804">
        <v>0.49</v>
      </c>
      <c r="BI804">
        <f t="shared" si="375"/>
        <v>0.49</v>
      </c>
      <c r="BT804">
        <v>776432</v>
      </c>
      <c r="BW804">
        <v>0.52</v>
      </c>
      <c r="BX804">
        <f t="shared" si="376"/>
        <v>0.52</v>
      </c>
      <c r="CI804">
        <v>776432</v>
      </c>
      <c r="CL804">
        <v>0.52</v>
      </c>
      <c r="CM804">
        <f t="shared" si="377"/>
        <v>0.52</v>
      </c>
      <c r="CX804">
        <v>776432</v>
      </c>
      <c r="DA804">
        <v>0.52</v>
      </c>
      <c r="DB804">
        <f t="shared" si="378"/>
        <v>0.52</v>
      </c>
      <c r="DM804">
        <v>776432</v>
      </c>
      <c r="DP804">
        <v>0.51</v>
      </c>
      <c r="DQ804">
        <f t="shared" si="379"/>
        <v>0.51</v>
      </c>
      <c r="EB804">
        <v>776432</v>
      </c>
      <c r="EE804">
        <v>0.48</v>
      </c>
      <c r="EF804">
        <f t="shared" si="380"/>
        <v>0.48</v>
      </c>
      <c r="EQ804">
        <v>776432</v>
      </c>
      <c r="ET804">
        <v>0.48</v>
      </c>
      <c r="EU804">
        <f t="shared" si="381"/>
        <v>0.48</v>
      </c>
      <c r="FF804">
        <v>776432</v>
      </c>
      <c r="FI804">
        <v>0.54</v>
      </c>
      <c r="FJ804">
        <f t="shared" si="382"/>
        <v>0.54</v>
      </c>
      <c r="FU804">
        <v>776432</v>
      </c>
      <c r="FX804">
        <v>0.51</v>
      </c>
      <c r="FY804">
        <f t="shared" si="383"/>
        <v>0.51</v>
      </c>
      <c r="GJ804">
        <v>776432</v>
      </c>
      <c r="GM804">
        <v>0.5</v>
      </c>
      <c r="GN804">
        <f t="shared" si="384"/>
        <v>0.5</v>
      </c>
      <c r="GY804">
        <v>776432</v>
      </c>
      <c r="HB804">
        <v>0.56000000000000005</v>
      </c>
      <c r="HC804">
        <f t="shared" si="385"/>
        <v>0.56000000000000005</v>
      </c>
      <c r="HN804">
        <v>776432</v>
      </c>
      <c r="HQ804">
        <v>0.52</v>
      </c>
      <c r="HR804">
        <f t="shared" si="386"/>
        <v>0.52</v>
      </c>
      <c r="ID804">
        <v>776828</v>
      </c>
      <c r="IG804">
        <v>0.51</v>
      </c>
      <c r="IH804">
        <f t="shared" si="387"/>
        <v>0.51</v>
      </c>
      <c r="IS804">
        <v>776828</v>
      </c>
      <c r="IV804">
        <v>0.52</v>
      </c>
      <c r="IW804">
        <f t="shared" si="388"/>
        <v>0.52</v>
      </c>
      <c r="JH804">
        <v>776828</v>
      </c>
      <c r="JK804">
        <v>0.53</v>
      </c>
      <c r="JL804">
        <f t="shared" si="389"/>
        <v>0.53</v>
      </c>
      <c r="JW804">
        <v>776828</v>
      </c>
      <c r="JZ804">
        <v>0.51</v>
      </c>
      <c r="KA804">
        <f t="shared" si="390"/>
        <v>0.51</v>
      </c>
      <c r="KL804">
        <v>776828</v>
      </c>
      <c r="KO804">
        <v>0.56999999999999995</v>
      </c>
      <c r="KP804">
        <f t="shared" si="391"/>
        <v>0.56999999999999995</v>
      </c>
      <c r="LA804">
        <v>776828</v>
      </c>
      <c r="LD804">
        <v>0.52</v>
      </c>
      <c r="LE804">
        <f t="shared" si="392"/>
        <v>0.52</v>
      </c>
      <c r="LP804">
        <v>776828</v>
      </c>
      <c r="LS804">
        <v>0.53</v>
      </c>
      <c r="LT804">
        <f t="shared" si="393"/>
        <v>0.53</v>
      </c>
      <c r="ME804">
        <v>776828</v>
      </c>
      <c r="MH804">
        <v>0.51</v>
      </c>
      <c r="MI804">
        <f t="shared" si="394"/>
        <v>0.51</v>
      </c>
      <c r="MT804">
        <v>776828</v>
      </c>
      <c r="MW804">
        <v>0.39</v>
      </c>
      <c r="MX804">
        <f t="shared" si="395"/>
        <v>0.39</v>
      </c>
      <c r="NI804">
        <v>776828</v>
      </c>
      <c r="NL804">
        <v>0.54</v>
      </c>
      <c r="NM804">
        <f t="shared" si="396"/>
        <v>0.54</v>
      </c>
      <c r="NX804">
        <v>776828</v>
      </c>
      <c r="OA804">
        <v>0.56999999999999995</v>
      </c>
      <c r="OB804">
        <f t="shared" si="397"/>
        <v>0.56999999999999995</v>
      </c>
      <c r="OM804">
        <v>776828</v>
      </c>
      <c r="OP804">
        <v>0.54</v>
      </c>
      <c r="OQ804">
        <f t="shared" si="398"/>
        <v>0.54</v>
      </c>
      <c r="PB804">
        <v>776828</v>
      </c>
      <c r="PE804">
        <v>0.56000000000000005</v>
      </c>
      <c r="PF804">
        <f t="shared" si="399"/>
        <v>0.56000000000000005</v>
      </c>
      <c r="PQ804">
        <v>776828</v>
      </c>
      <c r="PT804">
        <v>0.51</v>
      </c>
      <c r="PU804">
        <f t="shared" si="400"/>
        <v>0.51</v>
      </c>
      <c r="QF804">
        <v>776828</v>
      </c>
      <c r="QI804">
        <v>0.51</v>
      </c>
      <c r="QJ804">
        <f t="shared" si="401"/>
        <v>0.51</v>
      </c>
      <c r="QU804">
        <v>776828</v>
      </c>
      <c r="QX804">
        <v>0.55000000000000004</v>
      </c>
      <c r="QY804">
        <f t="shared" si="402"/>
        <v>0.55000000000000004</v>
      </c>
    </row>
    <row r="805" spans="12:467" x14ac:dyDescent="0.2">
      <c r="L805">
        <v>776433</v>
      </c>
      <c r="O805">
        <v>0.39</v>
      </c>
      <c r="P805">
        <f t="shared" si="372"/>
        <v>0.39</v>
      </c>
      <c r="AA805">
        <v>776433</v>
      </c>
      <c r="AD805">
        <v>0.5</v>
      </c>
      <c r="AE805">
        <f t="shared" si="373"/>
        <v>0.5</v>
      </c>
      <c r="AP805">
        <v>776433</v>
      </c>
      <c r="AS805">
        <v>0.47</v>
      </c>
      <c r="AT805">
        <f t="shared" si="374"/>
        <v>0.47</v>
      </c>
      <c r="BE805">
        <v>776433</v>
      </c>
      <c r="BH805">
        <v>0.42</v>
      </c>
      <c r="BI805">
        <f t="shared" si="375"/>
        <v>0.42</v>
      </c>
      <c r="BT805">
        <v>776433</v>
      </c>
      <c r="BW805">
        <v>0.38</v>
      </c>
      <c r="BX805">
        <f t="shared" si="376"/>
        <v>0.38</v>
      </c>
      <c r="CI805">
        <v>776433</v>
      </c>
      <c r="CL805">
        <v>0.41</v>
      </c>
      <c r="CM805">
        <f t="shared" si="377"/>
        <v>0.41</v>
      </c>
      <c r="CX805">
        <v>776433</v>
      </c>
      <c r="DA805">
        <v>0.44</v>
      </c>
      <c r="DB805">
        <f t="shared" si="378"/>
        <v>0.44</v>
      </c>
      <c r="DM805">
        <v>776433</v>
      </c>
      <c r="DP805">
        <v>0.38</v>
      </c>
      <c r="DQ805">
        <f t="shared" si="379"/>
        <v>0.38</v>
      </c>
      <c r="EB805">
        <v>776433</v>
      </c>
      <c r="EE805">
        <v>0.4</v>
      </c>
      <c r="EF805">
        <f t="shared" si="380"/>
        <v>0.4</v>
      </c>
      <c r="EQ805">
        <v>776433</v>
      </c>
      <c r="ET805">
        <v>0.4</v>
      </c>
      <c r="EU805">
        <f t="shared" si="381"/>
        <v>0.4</v>
      </c>
      <c r="FF805">
        <v>776433</v>
      </c>
      <c r="FI805">
        <v>0.41</v>
      </c>
      <c r="FJ805">
        <f t="shared" si="382"/>
        <v>0.41</v>
      </c>
      <c r="FU805">
        <v>776433</v>
      </c>
      <c r="FX805">
        <v>0.42</v>
      </c>
      <c r="FY805">
        <f t="shared" si="383"/>
        <v>0.42</v>
      </c>
      <c r="GJ805">
        <v>776433</v>
      </c>
      <c r="GM805">
        <v>0.4</v>
      </c>
      <c r="GN805">
        <f t="shared" si="384"/>
        <v>0.4</v>
      </c>
      <c r="GY805">
        <v>776433</v>
      </c>
      <c r="HB805">
        <v>0.43</v>
      </c>
      <c r="HC805">
        <f t="shared" si="385"/>
        <v>0.43</v>
      </c>
      <c r="HN805">
        <v>776433</v>
      </c>
      <c r="HQ805">
        <v>0.38</v>
      </c>
      <c r="HR805">
        <f t="shared" si="386"/>
        <v>0.38</v>
      </c>
      <c r="ID805">
        <v>776829</v>
      </c>
      <c r="IG805">
        <v>0.47</v>
      </c>
      <c r="IH805">
        <f t="shared" si="387"/>
        <v>0.47</v>
      </c>
      <c r="IS805">
        <v>776829</v>
      </c>
      <c r="IV805">
        <v>0.48</v>
      </c>
      <c r="IW805">
        <f t="shared" si="388"/>
        <v>0.48</v>
      </c>
      <c r="JH805">
        <v>776829</v>
      </c>
      <c r="JK805">
        <v>0.43</v>
      </c>
      <c r="JL805">
        <f t="shared" si="389"/>
        <v>0.43</v>
      </c>
      <c r="JW805">
        <v>776829</v>
      </c>
      <c r="JZ805">
        <v>0.44</v>
      </c>
      <c r="KA805">
        <f t="shared" si="390"/>
        <v>0.44</v>
      </c>
      <c r="KL805">
        <v>776829</v>
      </c>
      <c r="KO805">
        <v>0.35</v>
      </c>
      <c r="KP805">
        <f t="shared" si="391"/>
        <v>0.35</v>
      </c>
      <c r="LA805">
        <v>776829</v>
      </c>
      <c r="LD805">
        <v>0.41</v>
      </c>
      <c r="LE805">
        <f t="shared" si="392"/>
        <v>0.41</v>
      </c>
      <c r="LP805">
        <v>776829</v>
      </c>
      <c r="LS805">
        <v>0.47</v>
      </c>
      <c r="LT805">
        <f t="shared" si="393"/>
        <v>0.47</v>
      </c>
      <c r="ME805">
        <v>776829</v>
      </c>
      <c r="MH805">
        <v>0.42</v>
      </c>
      <c r="MI805">
        <f t="shared" si="394"/>
        <v>0.42</v>
      </c>
      <c r="MT805">
        <v>776829</v>
      </c>
      <c r="MW805">
        <v>0.37</v>
      </c>
      <c r="MX805">
        <f t="shared" si="395"/>
        <v>0.37</v>
      </c>
      <c r="NI805">
        <v>776829</v>
      </c>
      <c r="NL805">
        <v>0.46</v>
      </c>
      <c r="NM805">
        <f t="shared" si="396"/>
        <v>0.46</v>
      </c>
      <c r="NX805">
        <v>776829</v>
      </c>
      <c r="OA805">
        <v>0.46</v>
      </c>
      <c r="OB805">
        <f t="shared" si="397"/>
        <v>0.46</v>
      </c>
      <c r="OM805">
        <v>776829</v>
      </c>
      <c r="OP805">
        <v>0.45</v>
      </c>
      <c r="OQ805">
        <f t="shared" si="398"/>
        <v>0.45</v>
      </c>
      <c r="PB805">
        <v>776829</v>
      </c>
      <c r="PE805">
        <v>0.46</v>
      </c>
      <c r="PF805">
        <f t="shared" si="399"/>
        <v>0.46</v>
      </c>
      <c r="PQ805">
        <v>776829</v>
      </c>
      <c r="PT805">
        <v>0.49</v>
      </c>
      <c r="PU805">
        <f t="shared" si="400"/>
        <v>0.49</v>
      </c>
      <c r="QF805">
        <v>776829</v>
      </c>
      <c r="QI805">
        <v>0.46</v>
      </c>
      <c r="QJ805">
        <f t="shared" si="401"/>
        <v>0.46</v>
      </c>
      <c r="QU805">
        <v>776829</v>
      </c>
      <c r="QX805">
        <v>0.45</v>
      </c>
      <c r="QY805">
        <f t="shared" si="402"/>
        <v>0.45</v>
      </c>
    </row>
    <row r="806" spans="12:467" x14ac:dyDescent="0.2">
      <c r="L806">
        <v>776434</v>
      </c>
      <c r="O806">
        <v>0.42</v>
      </c>
      <c r="P806">
        <f t="shared" si="372"/>
        <v>0.42</v>
      </c>
      <c r="AA806">
        <v>776434</v>
      </c>
      <c r="AD806">
        <v>0.46</v>
      </c>
      <c r="AE806">
        <f t="shared" si="373"/>
        <v>0.46</v>
      </c>
      <c r="AP806">
        <v>776434</v>
      </c>
      <c r="AS806">
        <v>0.32</v>
      </c>
      <c r="AT806">
        <f t="shared" si="374"/>
        <v>0.32</v>
      </c>
      <c r="BE806">
        <v>776434</v>
      </c>
      <c r="BH806">
        <v>0.35</v>
      </c>
      <c r="BI806">
        <f t="shared" si="375"/>
        <v>0.35</v>
      </c>
      <c r="BT806">
        <v>776434</v>
      </c>
      <c r="BW806">
        <v>0.3</v>
      </c>
      <c r="BX806">
        <f t="shared" si="376"/>
        <v>0.3</v>
      </c>
      <c r="CI806">
        <v>776434</v>
      </c>
      <c r="CL806">
        <v>0.42</v>
      </c>
      <c r="CM806">
        <f t="shared" si="377"/>
        <v>0.42</v>
      </c>
      <c r="CX806">
        <v>776434</v>
      </c>
      <c r="DA806">
        <v>0.47</v>
      </c>
      <c r="DB806">
        <f t="shared" si="378"/>
        <v>0.47</v>
      </c>
      <c r="DM806">
        <v>776434</v>
      </c>
      <c r="DP806">
        <v>0.41</v>
      </c>
      <c r="DQ806">
        <f t="shared" si="379"/>
        <v>0.41</v>
      </c>
      <c r="EB806">
        <v>776434</v>
      </c>
      <c r="EE806">
        <v>0.42</v>
      </c>
      <c r="EF806">
        <f t="shared" si="380"/>
        <v>0.42</v>
      </c>
      <c r="EQ806">
        <v>776434</v>
      </c>
      <c r="ET806">
        <v>0.42</v>
      </c>
      <c r="EU806">
        <f t="shared" si="381"/>
        <v>0.42</v>
      </c>
      <c r="FF806">
        <v>776434</v>
      </c>
      <c r="FI806">
        <v>0.48</v>
      </c>
      <c r="FJ806">
        <f t="shared" si="382"/>
        <v>0.48</v>
      </c>
      <c r="FU806">
        <v>776434</v>
      </c>
      <c r="FX806">
        <v>0.5</v>
      </c>
      <c r="FY806">
        <f t="shared" si="383"/>
        <v>0.5</v>
      </c>
      <c r="GJ806">
        <v>776434</v>
      </c>
      <c r="GM806">
        <v>0.44</v>
      </c>
      <c r="GN806">
        <f t="shared" si="384"/>
        <v>0.44</v>
      </c>
      <c r="GY806">
        <v>776434</v>
      </c>
      <c r="HB806">
        <v>0.53</v>
      </c>
      <c r="HC806">
        <f t="shared" si="385"/>
        <v>0.53</v>
      </c>
      <c r="HN806">
        <v>776434</v>
      </c>
      <c r="HQ806">
        <v>0.36</v>
      </c>
      <c r="HR806">
        <f t="shared" si="386"/>
        <v>0.36</v>
      </c>
      <c r="ID806">
        <v>776831</v>
      </c>
      <c r="IG806">
        <v>0.49</v>
      </c>
      <c r="IH806">
        <f t="shared" si="387"/>
        <v>0.49</v>
      </c>
      <c r="IS806">
        <v>776831</v>
      </c>
      <c r="IV806">
        <v>0.48</v>
      </c>
      <c r="IW806">
        <f t="shared" si="388"/>
        <v>0.48</v>
      </c>
      <c r="JH806">
        <v>776831</v>
      </c>
      <c r="JK806">
        <v>0.54</v>
      </c>
      <c r="JL806">
        <f t="shared" si="389"/>
        <v>0.54</v>
      </c>
      <c r="JW806">
        <v>776831</v>
      </c>
      <c r="JZ806">
        <v>0.48</v>
      </c>
      <c r="KA806">
        <f t="shared" si="390"/>
        <v>0.48</v>
      </c>
      <c r="KL806">
        <v>776831</v>
      </c>
      <c r="KO806">
        <v>0.56000000000000005</v>
      </c>
      <c r="KP806">
        <f t="shared" si="391"/>
        <v>0.56000000000000005</v>
      </c>
      <c r="LA806">
        <v>776831</v>
      </c>
      <c r="LD806">
        <v>0.5</v>
      </c>
      <c r="LE806">
        <f t="shared" si="392"/>
        <v>0.5</v>
      </c>
      <c r="LP806">
        <v>776831</v>
      </c>
      <c r="LS806">
        <v>0.5</v>
      </c>
      <c r="LT806">
        <f t="shared" si="393"/>
        <v>0.5</v>
      </c>
      <c r="ME806">
        <v>776831</v>
      </c>
      <c r="MH806">
        <v>0.62</v>
      </c>
      <c r="MI806">
        <f t="shared" si="394"/>
        <v>0.62</v>
      </c>
      <c r="MT806">
        <v>776831</v>
      </c>
      <c r="MW806">
        <v>0.62</v>
      </c>
      <c r="MX806">
        <f t="shared" si="395"/>
        <v>0.62</v>
      </c>
      <c r="NI806">
        <v>776831</v>
      </c>
      <c r="NL806">
        <v>0.5</v>
      </c>
      <c r="NM806">
        <f t="shared" si="396"/>
        <v>0.5</v>
      </c>
      <c r="NX806">
        <v>776831</v>
      </c>
      <c r="OA806">
        <v>0.51</v>
      </c>
      <c r="OB806">
        <f t="shared" si="397"/>
        <v>0.51</v>
      </c>
      <c r="OM806">
        <v>776831</v>
      </c>
      <c r="OP806">
        <v>0.5</v>
      </c>
      <c r="OQ806">
        <f t="shared" si="398"/>
        <v>0.5</v>
      </c>
      <c r="PB806">
        <v>776831</v>
      </c>
      <c r="PE806">
        <v>0.49</v>
      </c>
      <c r="PF806">
        <f t="shared" si="399"/>
        <v>0.49</v>
      </c>
      <c r="PQ806">
        <v>776831</v>
      </c>
      <c r="PT806">
        <v>0.5</v>
      </c>
      <c r="PU806">
        <f t="shared" si="400"/>
        <v>0.5</v>
      </c>
      <c r="QF806">
        <v>776831</v>
      </c>
      <c r="QI806">
        <v>0.51</v>
      </c>
      <c r="QJ806">
        <f t="shared" si="401"/>
        <v>0.51</v>
      </c>
      <c r="QU806">
        <v>776831</v>
      </c>
      <c r="QX806">
        <v>0.51</v>
      </c>
      <c r="QY806">
        <f t="shared" si="402"/>
        <v>0.51</v>
      </c>
    </row>
    <row r="807" spans="12:467" x14ac:dyDescent="0.2">
      <c r="L807">
        <v>776436</v>
      </c>
      <c r="O807">
        <v>0.55000000000000004</v>
      </c>
      <c r="P807">
        <f t="shared" si="372"/>
        <v>0.55000000000000004</v>
      </c>
      <c r="AA807">
        <v>776436</v>
      </c>
      <c r="AD807">
        <v>0.45</v>
      </c>
      <c r="AE807">
        <f t="shared" si="373"/>
        <v>0.45</v>
      </c>
      <c r="AP807">
        <v>776436</v>
      </c>
      <c r="AS807">
        <v>0.4</v>
      </c>
      <c r="AT807">
        <f t="shared" si="374"/>
        <v>0.4</v>
      </c>
      <c r="BE807">
        <v>776436</v>
      </c>
      <c r="BH807">
        <v>0.57999999999999996</v>
      </c>
      <c r="BI807">
        <f t="shared" si="375"/>
        <v>0.57999999999999996</v>
      </c>
      <c r="BT807">
        <v>776436</v>
      </c>
      <c r="BW807">
        <v>0.4</v>
      </c>
      <c r="BX807">
        <f t="shared" si="376"/>
        <v>0.4</v>
      </c>
      <c r="CI807">
        <v>776436</v>
      </c>
      <c r="CL807">
        <v>0.54</v>
      </c>
      <c r="CM807">
        <f t="shared" si="377"/>
        <v>0.54</v>
      </c>
      <c r="CX807">
        <v>776436</v>
      </c>
      <c r="DA807">
        <v>0.54</v>
      </c>
      <c r="DB807">
        <f t="shared" si="378"/>
        <v>0.54</v>
      </c>
      <c r="DM807">
        <v>776436</v>
      </c>
      <c r="DP807">
        <v>0.56000000000000005</v>
      </c>
      <c r="DQ807">
        <f t="shared" si="379"/>
        <v>0.56000000000000005</v>
      </c>
      <c r="EB807">
        <v>776436</v>
      </c>
      <c r="EE807">
        <v>0.53</v>
      </c>
      <c r="EF807">
        <f t="shared" si="380"/>
        <v>0.53</v>
      </c>
      <c r="EQ807">
        <v>776436</v>
      </c>
      <c r="ET807">
        <v>0.53</v>
      </c>
      <c r="EU807">
        <f t="shared" si="381"/>
        <v>0.53</v>
      </c>
      <c r="FF807">
        <v>776436</v>
      </c>
      <c r="FI807">
        <v>0.56000000000000005</v>
      </c>
      <c r="FJ807">
        <f t="shared" si="382"/>
        <v>0.56000000000000005</v>
      </c>
      <c r="FU807">
        <v>776436</v>
      </c>
      <c r="FX807">
        <v>0.54</v>
      </c>
      <c r="FY807">
        <f t="shared" si="383"/>
        <v>0.54</v>
      </c>
      <c r="GJ807">
        <v>776436</v>
      </c>
      <c r="GM807">
        <v>0.53</v>
      </c>
      <c r="GN807">
        <f t="shared" si="384"/>
        <v>0.53</v>
      </c>
      <c r="GY807">
        <v>776436</v>
      </c>
      <c r="HB807">
        <v>0.59</v>
      </c>
      <c r="HC807">
        <f t="shared" si="385"/>
        <v>0.59</v>
      </c>
      <c r="HN807">
        <v>776436</v>
      </c>
      <c r="HQ807">
        <v>0.55000000000000004</v>
      </c>
      <c r="HR807">
        <f t="shared" si="386"/>
        <v>0.55000000000000004</v>
      </c>
      <c r="ID807">
        <v>776833</v>
      </c>
      <c r="IG807">
        <v>0.42</v>
      </c>
      <c r="IH807">
        <f t="shared" si="387"/>
        <v>0.42</v>
      </c>
      <c r="IS807">
        <v>776833</v>
      </c>
      <c r="IV807">
        <v>0.38</v>
      </c>
      <c r="IW807">
        <f t="shared" si="388"/>
        <v>0.38</v>
      </c>
      <c r="JH807">
        <v>776833</v>
      </c>
      <c r="JK807">
        <v>0.37</v>
      </c>
      <c r="JL807">
        <f t="shared" si="389"/>
        <v>0.37</v>
      </c>
      <c r="JW807">
        <v>776833</v>
      </c>
      <c r="JZ807">
        <v>0.4</v>
      </c>
      <c r="KA807">
        <f t="shared" si="390"/>
        <v>0.4</v>
      </c>
      <c r="KL807">
        <v>776833</v>
      </c>
      <c r="KO807">
        <v>0.35</v>
      </c>
      <c r="KP807">
        <f t="shared" si="391"/>
        <v>0.35</v>
      </c>
      <c r="LA807">
        <v>776833</v>
      </c>
      <c r="LD807">
        <v>0.35</v>
      </c>
      <c r="LE807">
        <f t="shared" si="392"/>
        <v>0.35</v>
      </c>
      <c r="LP807">
        <v>776833</v>
      </c>
      <c r="LS807">
        <v>0.41</v>
      </c>
      <c r="LT807">
        <f t="shared" si="393"/>
        <v>0.41</v>
      </c>
      <c r="ME807">
        <v>776833</v>
      </c>
      <c r="MH807">
        <v>0.31</v>
      </c>
      <c r="MI807">
        <f t="shared" si="394"/>
        <v>0.31</v>
      </c>
      <c r="MT807">
        <v>776833</v>
      </c>
      <c r="MW807">
        <v>0.32</v>
      </c>
      <c r="MX807">
        <f t="shared" si="395"/>
        <v>0.32</v>
      </c>
      <c r="NI807">
        <v>776833</v>
      </c>
      <c r="NL807">
        <v>0.41</v>
      </c>
      <c r="NM807">
        <f t="shared" si="396"/>
        <v>0.41</v>
      </c>
      <c r="NX807">
        <v>776833</v>
      </c>
      <c r="OA807">
        <v>0.4</v>
      </c>
      <c r="OB807">
        <f t="shared" si="397"/>
        <v>0.4</v>
      </c>
      <c r="OM807">
        <v>776833</v>
      </c>
      <c r="OP807">
        <v>0.39</v>
      </c>
      <c r="OQ807">
        <f t="shared" si="398"/>
        <v>0.39</v>
      </c>
      <c r="PB807">
        <v>776833</v>
      </c>
      <c r="PE807">
        <v>0.4</v>
      </c>
      <c r="PF807">
        <f t="shared" si="399"/>
        <v>0.4</v>
      </c>
      <c r="PQ807">
        <v>776833</v>
      </c>
      <c r="PT807">
        <v>0.41</v>
      </c>
      <c r="PU807">
        <f t="shared" si="400"/>
        <v>0.41</v>
      </c>
      <c r="QF807">
        <v>776833</v>
      </c>
      <c r="QI807">
        <v>0.37</v>
      </c>
      <c r="QJ807">
        <f t="shared" si="401"/>
        <v>0.37</v>
      </c>
      <c r="QU807">
        <v>776833</v>
      </c>
      <c r="QX807">
        <v>0.39</v>
      </c>
      <c r="QY807">
        <f t="shared" si="402"/>
        <v>0.39</v>
      </c>
    </row>
    <row r="808" spans="12:467" x14ac:dyDescent="0.2">
      <c r="L808">
        <v>776437</v>
      </c>
      <c r="O808">
        <v>0.48</v>
      </c>
      <c r="P808">
        <f t="shared" si="372"/>
        <v>0.48</v>
      </c>
      <c r="AA808">
        <v>776437</v>
      </c>
      <c r="AD808">
        <v>0.6</v>
      </c>
      <c r="AE808">
        <f t="shared" si="373"/>
        <v>0.6</v>
      </c>
      <c r="AP808">
        <v>776437</v>
      </c>
      <c r="AS808">
        <v>0.72</v>
      </c>
      <c r="AT808">
        <f t="shared" si="374"/>
        <v>0.72</v>
      </c>
      <c r="BE808">
        <v>776437</v>
      </c>
      <c r="BH808">
        <v>0.64</v>
      </c>
      <c r="BI808">
        <f t="shared" si="375"/>
        <v>0.64</v>
      </c>
      <c r="BT808">
        <v>776437</v>
      </c>
      <c r="BW808">
        <v>0.69</v>
      </c>
      <c r="BX808">
        <f t="shared" si="376"/>
        <v>0.69</v>
      </c>
      <c r="CI808">
        <v>776437</v>
      </c>
      <c r="CL808">
        <v>0.49</v>
      </c>
      <c r="CM808">
        <f t="shared" si="377"/>
        <v>0.49</v>
      </c>
      <c r="CX808">
        <v>776437</v>
      </c>
      <c r="DA808">
        <v>0.48</v>
      </c>
      <c r="DB808">
        <f t="shared" si="378"/>
        <v>0.48</v>
      </c>
      <c r="DM808">
        <v>776437</v>
      </c>
      <c r="DP808">
        <v>0.48</v>
      </c>
      <c r="DQ808">
        <f t="shared" si="379"/>
        <v>0.48</v>
      </c>
      <c r="EB808">
        <v>776437</v>
      </c>
      <c r="EE808">
        <v>0.48</v>
      </c>
      <c r="EF808">
        <f t="shared" si="380"/>
        <v>0.48</v>
      </c>
      <c r="EQ808">
        <v>776437</v>
      </c>
      <c r="ET808">
        <v>0.48</v>
      </c>
      <c r="EU808">
        <f t="shared" si="381"/>
        <v>0.48</v>
      </c>
      <c r="FF808">
        <v>776437</v>
      </c>
      <c r="FI808">
        <v>0.48</v>
      </c>
      <c r="FJ808">
        <f t="shared" si="382"/>
        <v>0.48</v>
      </c>
      <c r="FU808">
        <v>776437</v>
      </c>
      <c r="FX808">
        <v>0.48</v>
      </c>
      <c r="FY808">
        <f t="shared" si="383"/>
        <v>0.48</v>
      </c>
      <c r="GJ808">
        <v>776437</v>
      </c>
      <c r="GM808">
        <v>0.47</v>
      </c>
      <c r="GN808">
        <f t="shared" si="384"/>
        <v>0.47</v>
      </c>
      <c r="GY808">
        <v>776437</v>
      </c>
      <c r="HB808">
        <v>0.5</v>
      </c>
      <c r="HC808">
        <f t="shared" si="385"/>
        <v>0.5</v>
      </c>
      <c r="HN808">
        <v>776437</v>
      </c>
      <c r="HQ808">
        <v>0.59</v>
      </c>
      <c r="HR808">
        <f t="shared" si="386"/>
        <v>0.59</v>
      </c>
      <c r="ID808">
        <v>776834</v>
      </c>
      <c r="IG808">
        <v>0.44</v>
      </c>
      <c r="IH808">
        <f t="shared" si="387"/>
        <v>0.44</v>
      </c>
      <c r="IS808">
        <v>776834</v>
      </c>
      <c r="IV808">
        <v>0.46</v>
      </c>
      <c r="IW808">
        <f t="shared" si="388"/>
        <v>0.46</v>
      </c>
      <c r="JH808">
        <v>776834</v>
      </c>
      <c r="JK808">
        <v>0.43</v>
      </c>
      <c r="JL808">
        <f t="shared" si="389"/>
        <v>0.43</v>
      </c>
      <c r="JW808">
        <v>776834</v>
      </c>
      <c r="JZ808">
        <v>0.47</v>
      </c>
      <c r="KA808">
        <f t="shared" si="390"/>
        <v>0.47</v>
      </c>
      <c r="KL808">
        <v>776834</v>
      </c>
      <c r="KO808">
        <v>0.36</v>
      </c>
      <c r="KP808">
        <f t="shared" si="391"/>
        <v>0.36</v>
      </c>
      <c r="LA808">
        <v>776834</v>
      </c>
      <c r="LD808">
        <v>0.45</v>
      </c>
      <c r="LE808">
        <f t="shared" si="392"/>
        <v>0.45</v>
      </c>
      <c r="LP808">
        <v>776834</v>
      </c>
      <c r="LS808">
        <v>0.45</v>
      </c>
      <c r="LT808">
        <f t="shared" si="393"/>
        <v>0.45</v>
      </c>
      <c r="ME808">
        <v>776834</v>
      </c>
      <c r="MH808">
        <v>0.46</v>
      </c>
      <c r="MI808">
        <f t="shared" si="394"/>
        <v>0.46</v>
      </c>
      <c r="MT808">
        <v>776834</v>
      </c>
      <c r="MW808">
        <v>0.36</v>
      </c>
      <c r="MX808">
        <f t="shared" si="395"/>
        <v>0.36</v>
      </c>
      <c r="NI808">
        <v>776834</v>
      </c>
      <c r="NL808">
        <v>0.47</v>
      </c>
      <c r="NM808">
        <f t="shared" si="396"/>
        <v>0.47</v>
      </c>
      <c r="NX808">
        <v>776834</v>
      </c>
      <c r="OA808">
        <v>0.48</v>
      </c>
      <c r="OB808">
        <f t="shared" si="397"/>
        <v>0.48</v>
      </c>
      <c r="OM808">
        <v>776834</v>
      </c>
      <c r="OP808">
        <v>0.47</v>
      </c>
      <c r="OQ808">
        <f t="shared" si="398"/>
        <v>0.47</v>
      </c>
      <c r="PB808">
        <v>776834</v>
      </c>
      <c r="PE808">
        <v>0.46</v>
      </c>
      <c r="PF808">
        <f t="shared" si="399"/>
        <v>0.46</v>
      </c>
      <c r="PQ808">
        <v>776834</v>
      </c>
      <c r="PT808">
        <v>0.44</v>
      </c>
      <c r="PU808">
        <f t="shared" si="400"/>
        <v>0.44</v>
      </c>
      <c r="QF808">
        <v>776834</v>
      </c>
      <c r="QI808">
        <v>0.45</v>
      </c>
      <c r="QJ808">
        <f t="shared" si="401"/>
        <v>0.45</v>
      </c>
      <c r="QU808">
        <v>776834</v>
      </c>
      <c r="QX808">
        <v>0.47</v>
      </c>
      <c r="QY808">
        <f t="shared" si="402"/>
        <v>0.47</v>
      </c>
    </row>
    <row r="809" spans="12:467" x14ac:dyDescent="0.2">
      <c r="L809">
        <v>776438</v>
      </c>
      <c r="O809">
        <v>0.57999999999999996</v>
      </c>
      <c r="P809">
        <f t="shared" si="372"/>
        <v>0.57999999999999996</v>
      </c>
      <c r="AA809">
        <v>776438</v>
      </c>
      <c r="AD809">
        <v>0.65</v>
      </c>
      <c r="AE809">
        <f t="shared" si="373"/>
        <v>0.65</v>
      </c>
      <c r="AP809">
        <v>776438</v>
      </c>
      <c r="AS809">
        <v>0.59</v>
      </c>
      <c r="AT809">
        <f t="shared" si="374"/>
        <v>0.59</v>
      </c>
      <c r="BE809">
        <v>776438</v>
      </c>
      <c r="BH809">
        <v>0.56999999999999995</v>
      </c>
      <c r="BI809">
        <f t="shared" si="375"/>
        <v>0.56999999999999995</v>
      </c>
      <c r="BT809">
        <v>776438</v>
      </c>
      <c r="BW809">
        <v>0.54</v>
      </c>
      <c r="BX809">
        <f t="shared" si="376"/>
        <v>0.54</v>
      </c>
      <c r="CI809">
        <v>776438</v>
      </c>
      <c r="CL809">
        <v>0.57999999999999996</v>
      </c>
      <c r="CM809">
        <f t="shared" si="377"/>
        <v>0.57999999999999996</v>
      </c>
      <c r="CX809">
        <v>776438</v>
      </c>
      <c r="DA809">
        <v>0.56000000000000005</v>
      </c>
      <c r="DB809">
        <f t="shared" si="378"/>
        <v>0.56000000000000005</v>
      </c>
      <c r="DM809">
        <v>776438</v>
      </c>
      <c r="DP809">
        <v>0.57999999999999996</v>
      </c>
      <c r="DQ809">
        <f t="shared" si="379"/>
        <v>0.57999999999999996</v>
      </c>
      <c r="EB809">
        <v>776438</v>
      </c>
      <c r="EE809">
        <v>0.56999999999999995</v>
      </c>
      <c r="EF809">
        <f t="shared" si="380"/>
        <v>0.56999999999999995</v>
      </c>
      <c r="EQ809">
        <v>776438</v>
      </c>
      <c r="ET809">
        <v>0.56999999999999995</v>
      </c>
      <c r="EU809">
        <f t="shared" si="381"/>
        <v>0.56999999999999995</v>
      </c>
      <c r="FF809">
        <v>776438</v>
      </c>
      <c r="FI809">
        <v>0.56999999999999995</v>
      </c>
      <c r="FJ809">
        <f t="shared" si="382"/>
        <v>0.56999999999999995</v>
      </c>
      <c r="FU809">
        <v>776438</v>
      </c>
      <c r="FX809">
        <v>0.56000000000000005</v>
      </c>
      <c r="FY809">
        <f t="shared" si="383"/>
        <v>0.56000000000000005</v>
      </c>
      <c r="GJ809">
        <v>776438</v>
      </c>
      <c r="GM809">
        <v>0.55000000000000004</v>
      </c>
      <c r="GN809">
        <f t="shared" si="384"/>
        <v>0.55000000000000004</v>
      </c>
      <c r="GY809">
        <v>776438</v>
      </c>
      <c r="HB809">
        <v>0.59</v>
      </c>
      <c r="HC809">
        <f t="shared" si="385"/>
        <v>0.59</v>
      </c>
      <c r="HN809">
        <v>776438</v>
      </c>
      <c r="HQ809">
        <v>0.47</v>
      </c>
      <c r="HR809">
        <f t="shared" si="386"/>
        <v>0.47</v>
      </c>
      <c r="ID809">
        <v>776835</v>
      </c>
      <c r="IG809">
        <v>0.55000000000000004</v>
      </c>
      <c r="IH809">
        <f t="shared" si="387"/>
        <v>0.55000000000000004</v>
      </c>
      <c r="IS809">
        <v>776835</v>
      </c>
      <c r="IV809">
        <v>0.5</v>
      </c>
      <c r="IW809">
        <f t="shared" si="388"/>
        <v>0.5</v>
      </c>
      <c r="JH809">
        <v>776835</v>
      </c>
      <c r="JK809">
        <v>0.56000000000000005</v>
      </c>
      <c r="JL809">
        <f t="shared" si="389"/>
        <v>0.56000000000000005</v>
      </c>
      <c r="JW809">
        <v>776835</v>
      </c>
      <c r="JZ809">
        <v>0.55000000000000004</v>
      </c>
      <c r="KA809">
        <f t="shared" si="390"/>
        <v>0.55000000000000004</v>
      </c>
      <c r="KL809">
        <v>776835</v>
      </c>
      <c r="KO809">
        <v>0.61</v>
      </c>
      <c r="KP809">
        <f t="shared" si="391"/>
        <v>0.61</v>
      </c>
      <c r="LA809">
        <v>776835</v>
      </c>
      <c r="LD809">
        <v>0.52</v>
      </c>
      <c r="LE809">
        <f t="shared" si="392"/>
        <v>0.52</v>
      </c>
      <c r="LP809">
        <v>776835</v>
      </c>
      <c r="LS809">
        <v>0.51</v>
      </c>
      <c r="LT809">
        <f t="shared" si="393"/>
        <v>0.51</v>
      </c>
      <c r="ME809">
        <v>776835</v>
      </c>
      <c r="MH809">
        <v>0.6</v>
      </c>
      <c r="MI809">
        <f t="shared" si="394"/>
        <v>0.6</v>
      </c>
      <c r="MT809">
        <v>776835</v>
      </c>
      <c r="MW809">
        <v>0.66</v>
      </c>
      <c r="MX809">
        <f t="shared" si="395"/>
        <v>0.66</v>
      </c>
      <c r="NI809">
        <v>776835</v>
      </c>
      <c r="NL809">
        <v>0.5</v>
      </c>
      <c r="NM809">
        <f t="shared" si="396"/>
        <v>0.5</v>
      </c>
      <c r="NX809">
        <v>776835</v>
      </c>
      <c r="OA809">
        <v>0.52</v>
      </c>
      <c r="OB809">
        <f t="shared" si="397"/>
        <v>0.52</v>
      </c>
      <c r="OM809">
        <v>776835</v>
      </c>
      <c r="OP809">
        <v>0.49</v>
      </c>
      <c r="OQ809">
        <f t="shared" si="398"/>
        <v>0.49</v>
      </c>
      <c r="PB809">
        <v>776835</v>
      </c>
      <c r="PE809">
        <v>0.5</v>
      </c>
      <c r="PF809">
        <f t="shared" si="399"/>
        <v>0.5</v>
      </c>
      <c r="PQ809">
        <v>776835</v>
      </c>
      <c r="PT809">
        <v>0.51</v>
      </c>
      <c r="PU809">
        <f t="shared" si="400"/>
        <v>0.51</v>
      </c>
      <c r="QF809">
        <v>776835</v>
      </c>
      <c r="QI809">
        <v>0.54</v>
      </c>
      <c r="QJ809">
        <f t="shared" si="401"/>
        <v>0.54</v>
      </c>
      <c r="QU809">
        <v>776835</v>
      </c>
      <c r="QX809">
        <v>0.5</v>
      </c>
      <c r="QY809">
        <f t="shared" si="402"/>
        <v>0.5</v>
      </c>
    </row>
    <row r="810" spans="12:467" x14ac:dyDescent="0.2">
      <c r="L810">
        <v>776439</v>
      </c>
      <c r="O810">
        <v>0.43</v>
      </c>
      <c r="P810">
        <f t="shared" si="372"/>
        <v>0.43</v>
      </c>
      <c r="AA810">
        <v>776439</v>
      </c>
      <c r="AD810">
        <v>0.36</v>
      </c>
      <c r="AE810">
        <f t="shared" si="373"/>
        <v>0.36</v>
      </c>
      <c r="AP810">
        <v>776439</v>
      </c>
      <c r="AS810">
        <v>0.38</v>
      </c>
      <c r="AT810">
        <f t="shared" si="374"/>
        <v>0.38</v>
      </c>
      <c r="BE810">
        <v>776439</v>
      </c>
      <c r="BH810">
        <v>0.47</v>
      </c>
      <c r="BI810">
        <f t="shared" si="375"/>
        <v>0.47</v>
      </c>
      <c r="BT810">
        <v>776439</v>
      </c>
      <c r="BW810">
        <v>0.67</v>
      </c>
      <c r="BX810">
        <f t="shared" si="376"/>
        <v>0.67</v>
      </c>
      <c r="CI810">
        <v>776439</v>
      </c>
      <c r="CL810">
        <v>0.41</v>
      </c>
      <c r="CM810">
        <f t="shared" si="377"/>
        <v>0.41</v>
      </c>
      <c r="CX810">
        <v>776439</v>
      </c>
      <c r="DA810">
        <v>0.42</v>
      </c>
      <c r="DB810">
        <f t="shared" si="378"/>
        <v>0.42</v>
      </c>
      <c r="DM810">
        <v>776439</v>
      </c>
      <c r="DP810">
        <v>0.41</v>
      </c>
      <c r="DQ810">
        <f t="shared" si="379"/>
        <v>0.41</v>
      </c>
      <c r="EB810">
        <v>776439</v>
      </c>
      <c r="EE810">
        <v>0.41</v>
      </c>
      <c r="EF810">
        <f t="shared" si="380"/>
        <v>0.41</v>
      </c>
      <c r="EQ810">
        <v>776439</v>
      </c>
      <c r="ET810">
        <v>0.41</v>
      </c>
      <c r="EU810">
        <f t="shared" si="381"/>
        <v>0.41</v>
      </c>
      <c r="FF810">
        <v>776439</v>
      </c>
      <c r="FI810">
        <v>0.42</v>
      </c>
      <c r="FJ810">
        <f t="shared" si="382"/>
        <v>0.42</v>
      </c>
      <c r="FU810">
        <v>776439</v>
      </c>
      <c r="FX810">
        <v>0.45</v>
      </c>
      <c r="FY810">
        <f t="shared" si="383"/>
        <v>0.45</v>
      </c>
      <c r="GJ810">
        <v>776439</v>
      </c>
      <c r="GM810">
        <v>0.41</v>
      </c>
      <c r="GN810">
        <f t="shared" si="384"/>
        <v>0.41</v>
      </c>
      <c r="GY810">
        <v>776439</v>
      </c>
      <c r="HB810">
        <v>0.43</v>
      </c>
      <c r="HC810">
        <f t="shared" si="385"/>
        <v>0.43</v>
      </c>
      <c r="HN810">
        <v>776439</v>
      </c>
      <c r="HQ810">
        <v>0.43</v>
      </c>
      <c r="HR810">
        <f t="shared" si="386"/>
        <v>0.43</v>
      </c>
      <c r="ID810">
        <v>776805</v>
      </c>
      <c r="IG810">
        <v>0.55000000000000004</v>
      </c>
      <c r="IH810">
        <f t="shared" si="387"/>
        <v>0.55000000000000004</v>
      </c>
      <c r="IS810">
        <v>776805</v>
      </c>
      <c r="IV810">
        <v>0.54</v>
      </c>
      <c r="IW810">
        <f t="shared" si="388"/>
        <v>0.54</v>
      </c>
      <c r="JH810">
        <v>776805</v>
      </c>
      <c r="JK810">
        <v>0.55000000000000004</v>
      </c>
      <c r="JL810">
        <f t="shared" si="389"/>
        <v>0.55000000000000004</v>
      </c>
      <c r="JW810">
        <v>776805</v>
      </c>
      <c r="JZ810">
        <v>0.56000000000000005</v>
      </c>
      <c r="KA810">
        <f t="shared" si="390"/>
        <v>0.56000000000000005</v>
      </c>
      <c r="KL810">
        <v>776805</v>
      </c>
      <c r="KO810">
        <v>0.6</v>
      </c>
      <c r="KP810">
        <f t="shared" si="391"/>
        <v>0.6</v>
      </c>
      <c r="LA810">
        <v>776805</v>
      </c>
      <c r="LD810">
        <v>0.56999999999999995</v>
      </c>
      <c r="LE810">
        <f t="shared" si="392"/>
        <v>0.56999999999999995</v>
      </c>
      <c r="LP810">
        <v>776805</v>
      </c>
      <c r="LS810">
        <v>0.55000000000000004</v>
      </c>
      <c r="LT810">
        <f t="shared" si="393"/>
        <v>0.55000000000000004</v>
      </c>
      <c r="ME810">
        <v>776805</v>
      </c>
      <c r="MH810">
        <v>0.65</v>
      </c>
      <c r="MI810">
        <f t="shared" si="394"/>
        <v>0.65</v>
      </c>
      <c r="MT810">
        <v>776805</v>
      </c>
      <c r="MW810">
        <v>0.64</v>
      </c>
      <c r="MX810">
        <f t="shared" si="395"/>
        <v>0.64</v>
      </c>
      <c r="NI810">
        <v>776805</v>
      </c>
      <c r="NL810">
        <v>0.54</v>
      </c>
      <c r="NM810">
        <f t="shared" si="396"/>
        <v>0.54</v>
      </c>
      <c r="NX810">
        <v>776805</v>
      </c>
      <c r="OA810">
        <v>0.6</v>
      </c>
      <c r="OB810">
        <f t="shared" si="397"/>
        <v>0.6</v>
      </c>
      <c r="OM810">
        <v>776805</v>
      </c>
      <c r="OP810">
        <v>0.55000000000000004</v>
      </c>
      <c r="OQ810">
        <f t="shared" si="398"/>
        <v>0.55000000000000004</v>
      </c>
      <c r="PB810">
        <v>776805</v>
      </c>
      <c r="PE810">
        <v>0.55000000000000004</v>
      </c>
      <c r="PF810">
        <f t="shared" si="399"/>
        <v>0.55000000000000004</v>
      </c>
      <c r="PQ810">
        <v>776805</v>
      </c>
      <c r="PT810">
        <v>0.57999999999999996</v>
      </c>
      <c r="PU810">
        <f t="shared" si="400"/>
        <v>0.57999999999999996</v>
      </c>
      <c r="QF810">
        <v>776805</v>
      </c>
      <c r="QI810">
        <v>0.54</v>
      </c>
      <c r="QJ810">
        <f t="shared" si="401"/>
        <v>0.54</v>
      </c>
      <c r="QU810">
        <v>776805</v>
      </c>
      <c r="QX810">
        <v>0.55000000000000004</v>
      </c>
      <c r="QY810">
        <f t="shared" si="402"/>
        <v>0.55000000000000004</v>
      </c>
    </row>
    <row r="811" spans="12:467" x14ac:dyDescent="0.2">
      <c r="L811">
        <v>776441</v>
      </c>
      <c r="O811">
        <v>0.42</v>
      </c>
      <c r="P811">
        <f t="shared" si="372"/>
        <v>0.42</v>
      </c>
      <c r="AA811">
        <v>776441</v>
      </c>
      <c r="AD811">
        <v>0.3</v>
      </c>
      <c r="AE811">
        <f t="shared" si="373"/>
        <v>0.3</v>
      </c>
      <c r="AP811">
        <v>776441</v>
      </c>
      <c r="AS811">
        <v>0.28999999999999998</v>
      </c>
      <c r="AT811">
        <f t="shared" si="374"/>
        <v>0.28999999999999998</v>
      </c>
      <c r="BE811">
        <v>776441</v>
      </c>
      <c r="BH811">
        <v>0.34</v>
      </c>
      <c r="BI811">
        <f t="shared" si="375"/>
        <v>0.34</v>
      </c>
      <c r="BT811">
        <v>776441</v>
      </c>
      <c r="BW811">
        <v>0.31</v>
      </c>
      <c r="BX811">
        <f t="shared" si="376"/>
        <v>0.31</v>
      </c>
      <c r="CI811">
        <v>776441</v>
      </c>
      <c r="CL811">
        <v>0.39</v>
      </c>
      <c r="CM811">
        <f t="shared" si="377"/>
        <v>0.39</v>
      </c>
      <c r="CX811">
        <v>776441</v>
      </c>
      <c r="DA811">
        <v>0.39</v>
      </c>
      <c r="DB811">
        <f t="shared" si="378"/>
        <v>0.39</v>
      </c>
      <c r="DM811">
        <v>776441</v>
      </c>
      <c r="DP811">
        <v>0.41</v>
      </c>
      <c r="DQ811">
        <f t="shared" si="379"/>
        <v>0.41</v>
      </c>
      <c r="EB811">
        <v>776441</v>
      </c>
      <c r="EE811">
        <v>0.4</v>
      </c>
      <c r="EF811">
        <f t="shared" si="380"/>
        <v>0.4</v>
      </c>
      <c r="EQ811">
        <v>776441</v>
      </c>
      <c r="ET811">
        <v>0.4</v>
      </c>
      <c r="EU811">
        <f t="shared" si="381"/>
        <v>0.4</v>
      </c>
      <c r="FF811">
        <v>776441</v>
      </c>
      <c r="FI811">
        <v>0.41</v>
      </c>
      <c r="FJ811">
        <f t="shared" si="382"/>
        <v>0.41</v>
      </c>
      <c r="FU811">
        <v>776441</v>
      </c>
      <c r="FX811">
        <v>0.42</v>
      </c>
      <c r="FY811">
        <f t="shared" si="383"/>
        <v>0.42</v>
      </c>
      <c r="GJ811">
        <v>776441</v>
      </c>
      <c r="GM811">
        <v>0.39</v>
      </c>
      <c r="GN811">
        <f t="shared" si="384"/>
        <v>0.39</v>
      </c>
      <c r="GY811">
        <v>776441</v>
      </c>
      <c r="HB811">
        <v>0.42</v>
      </c>
      <c r="HC811">
        <f t="shared" si="385"/>
        <v>0.42</v>
      </c>
      <c r="HN811">
        <v>776441</v>
      </c>
      <c r="HQ811">
        <v>0.31</v>
      </c>
      <c r="HR811">
        <f t="shared" si="386"/>
        <v>0.31</v>
      </c>
      <c r="ID811">
        <v>776807</v>
      </c>
      <c r="IG811">
        <v>0.56000000000000005</v>
      </c>
      <c r="IH811">
        <f t="shared" si="387"/>
        <v>0.56000000000000005</v>
      </c>
      <c r="IS811">
        <v>776807</v>
      </c>
      <c r="IV811">
        <v>0.56999999999999995</v>
      </c>
      <c r="IW811">
        <f t="shared" si="388"/>
        <v>0.56999999999999995</v>
      </c>
      <c r="JH811">
        <v>776807</v>
      </c>
      <c r="JK811">
        <v>0.54</v>
      </c>
      <c r="JL811">
        <f t="shared" si="389"/>
        <v>0.54</v>
      </c>
      <c r="JW811">
        <v>776807</v>
      </c>
      <c r="JZ811">
        <v>0.56999999999999995</v>
      </c>
      <c r="KA811">
        <f t="shared" si="390"/>
        <v>0.56999999999999995</v>
      </c>
      <c r="KL811">
        <v>776807</v>
      </c>
      <c r="KO811">
        <v>0.6</v>
      </c>
      <c r="KP811">
        <f t="shared" si="391"/>
        <v>0.6</v>
      </c>
      <c r="LA811">
        <v>776807</v>
      </c>
      <c r="LD811">
        <v>0.62</v>
      </c>
      <c r="LE811">
        <f t="shared" si="392"/>
        <v>0.62</v>
      </c>
      <c r="LP811">
        <v>776807</v>
      </c>
      <c r="LS811">
        <v>0.53</v>
      </c>
      <c r="LT811">
        <f t="shared" si="393"/>
        <v>0.53</v>
      </c>
      <c r="ME811">
        <v>776807</v>
      </c>
      <c r="MH811">
        <v>0.6</v>
      </c>
      <c r="MI811">
        <f t="shared" si="394"/>
        <v>0.6</v>
      </c>
      <c r="MT811">
        <v>776807</v>
      </c>
      <c r="MW811">
        <v>0.61</v>
      </c>
      <c r="MX811">
        <f t="shared" si="395"/>
        <v>0.61</v>
      </c>
      <c r="NI811">
        <v>776807</v>
      </c>
      <c r="NL811">
        <v>0.54</v>
      </c>
      <c r="NM811">
        <f t="shared" si="396"/>
        <v>0.54</v>
      </c>
      <c r="NX811">
        <v>776807</v>
      </c>
      <c r="OA811">
        <v>0.56999999999999995</v>
      </c>
      <c r="OB811">
        <f t="shared" si="397"/>
        <v>0.56999999999999995</v>
      </c>
      <c r="OM811">
        <v>776807</v>
      </c>
      <c r="OP811">
        <v>0.54</v>
      </c>
      <c r="OQ811">
        <f t="shared" si="398"/>
        <v>0.54</v>
      </c>
      <c r="PB811">
        <v>776807</v>
      </c>
      <c r="PE811">
        <v>0.56999999999999995</v>
      </c>
      <c r="PF811">
        <f t="shared" si="399"/>
        <v>0.56999999999999995</v>
      </c>
      <c r="PQ811">
        <v>776807</v>
      </c>
      <c r="PT811">
        <v>0.59</v>
      </c>
      <c r="PU811">
        <f t="shared" si="400"/>
        <v>0.59</v>
      </c>
      <c r="QF811">
        <v>776807</v>
      </c>
      <c r="QI811">
        <v>0.56999999999999995</v>
      </c>
      <c r="QJ811">
        <f t="shared" si="401"/>
        <v>0.56999999999999995</v>
      </c>
      <c r="QU811">
        <v>776807</v>
      </c>
      <c r="QX811">
        <v>0.56000000000000005</v>
      </c>
      <c r="QY811">
        <f t="shared" si="402"/>
        <v>0.56000000000000005</v>
      </c>
    </row>
    <row r="812" spans="12:467" x14ac:dyDescent="0.2">
      <c r="L812">
        <v>776443</v>
      </c>
      <c r="O812">
        <v>0.43</v>
      </c>
      <c r="P812">
        <f t="shared" si="372"/>
        <v>0.43</v>
      </c>
      <c r="AA812">
        <v>776443</v>
      </c>
      <c r="AD812">
        <v>0.39</v>
      </c>
      <c r="AE812">
        <f t="shared" si="373"/>
        <v>0.39</v>
      </c>
      <c r="AP812">
        <v>776443</v>
      </c>
      <c r="AS812">
        <v>0.3</v>
      </c>
      <c r="AT812">
        <f t="shared" si="374"/>
        <v>0.3</v>
      </c>
      <c r="BE812">
        <v>776443</v>
      </c>
      <c r="BH812">
        <v>0.36</v>
      </c>
      <c r="BI812">
        <f t="shared" si="375"/>
        <v>0.36</v>
      </c>
      <c r="BT812">
        <v>776443</v>
      </c>
      <c r="BW812">
        <v>0.43</v>
      </c>
      <c r="BX812">
        <f t="shared" si="376"/>
        <v>0.43</v>
      </c>
      <c r="CI812">
        <v>776443</v>
      </c>
      <c r="CL812">
        <v>0.41</v>
      </c>
      <c r="CM812">
        <f t="shared" si="377"/>
        <v>0.41</v>
      </c>
      <c r="CX812">
        <v>776443</v>
      </c>
      <c r="DA812">
        <v>0.41</v>
      </c>
      <c r="DB812">
        <f t="shared" si="378"/>
        <v>0.41</v>
      </c>
      <c r="DM812">
        <v>776443</v>
      </c>
      <c r="DP812">
        <v>0.41</v>
      </c>
      <c r="DQ812">
        <f t="shared" si="379"/>
        <v>0.41</v>
      </c>
      <c r="EB812">
        <v>776443</v>
      </c>
      <c r="EE812">
        <v>0.42</v>
      </c>
      <c r="EF812">
        <f t="shared" si="380"/>
        <v>0.42</v>
      </c>
      <c r="EQ812">
        <v>776443</v>
      </c>
      <c r="ET812">
        <v>0.42</v>
      </c>
      <c r="EU812">
        <f t="shared" si="381"/>
        <v>0.42</v>
      </c>
      <c r="FF812">
        <v>776443</v>
      </c>
      <c r="FI812">
        <v>0.43</v>
      </c>
      <c r="FJ812">
        <f t="shared" si="382"/>
        <v>0.43</v>
      </c>
      <c r="FU812">
        <v>776443</v>
      </c>
      <c r="FX812">
        <v>0.44</v>
      </c>
      <c r="FY812">
        <f t="shared" si="383"/>
        <v>0.44</v>
      </c>
      <c r="GJ812">
        <v>776443</v>
      </c>
      <c r="GM812">
        <v>0.4</v>
      </c>
      <c r="GN812">
        <f t="shared" si="384"/>
        <v>0.4</v>
      </c>
      <c r="GY812">
        <v>776443</v>
      </c>
      <c r="HB812">
        <v>0.41</v>
      </c>
      <c r="HC812">
        <f t="shared" si="385"/>
        <v>0.41</v>
      </c>
      <c r="HN812">
        <v>776443</v>
      </c>
      <c r="HQ812">
        <v>0.38</v>
      </c>
      <c r="HR812">
        <f t="shared" si="386"/>
        <v>0.38</v>
      </c>
      <c r="ID812">
        <v>776808</v>
      </c>
      <c r="IG812">
        <v>0.53</v>
      </c>
      <c r="IH812">
        <f t="shared" si="387"/>
        <v>0.53</v>
      </c>
      <c r="IS812">
        <v>776808</v>
      </c>
      <c r="IV812">
        <v>0.53</v>
      </c>
      <c r="IW812">
        <f t="shared" si="388"/>
        <v>0.53</v>
      </c>
      <c r="JH812">
        <v>776808</v>
      </c>
      <c r="JK812">
        <v>0.54</v>
      </c>
      <c r="JL812">
        <f t="shared" si="389"/>
        <v>0.54</v>
      </c>
      <c r="JW812">
        <v>776808</v>
      </c>
      <c r="JZ812">
        <v>0.51</v>
      </c>
      <c r="KA812">
        <f t="shared" si="390"/>
        <v>0.51</v>
      </c>
      <c r="KL812">
        <v>776808</v>
      </c>
      <c r="KO812">
        <v>0.51</v>
      </c>
      <c r="KP812">
        <f t="shared" si="391"/>
        <v>0.51</v>
      </c>
      <c r="LA812">
        <v>776808</v>
      </c>
      <c r="LD812">
        <v>0.49</v>
      </c>
      <c r="LE812">
        <f t="shared" si="392"/>
        <v>0.49</v>
      </c>
      <c r="LP812">
        <v>776808</v>
      </c>
      <c r="LS812">
        <v>0.51</v>
      </c>
      <c r="LT812">
        <f t="shared" si="393"/>
        <v>0.51</v>
      </c>
      <c r="ME812">
        <v>776808</v>
      </c>
      <c r="MH812">
        <v>0.47</v>
      </c>
      <c r="MI812">
        <f t="shared" si="394"/>
        <v>0.47</v>
      </c>
      <c r="MT812">
        <v>776808</v>
      </c>
      <c r="MW812">
        <v>0.45</v>
      </c>
      <c r="MX812">
        <f t="shared" si="395"/>
        <v>0.45</v>
      </c>
      <c r="NI812">
        <v>776808</v>
      </c>
      <c r="NL812">
        <v>0.52</v>
      </c>
      <c r="NM812">
        <f t="shared" si="396"/>
        <v>0.52</v>
      </c>
      <c r="NX812">
        <v>776808</v>
      </c>
      <c r="OA812">
        <v>0.5</v>
      </c>
      <c r="OB812">
        <f t="shared" si="397"/>
        <v>0.5</v>
      </c>
      <c r="OM812">
        <v>776808</v>
      </c>
      <c r="OP812">
        <v>0.5</v>
      </c>
      <c r="OQ812">
        <f t="shared" si="398"/>
        <v>0.5</v>
      </c>
      <c r="PB812">
        <v>776808</v>
      </c>
      <c r="PE812">
        <v>0.5</v>
      </c>
      <c r="PF812">
        <f t="shared" si="399"/>
        <v>0.5</v>
      </c>
      <c r="PQ812">
        <v>776808</v>
      </c>
      <c r="PT812">
        <v>0.51</v>
      </c>
      <c r="PU812">
        <f t="shared" si="400"/>
        <v>0.51</v>
      </c>
      <c r="QF812">
        <v>776808</v>
      </c>
      <c r="QI812">
        <v>0.52</v>
      </c>
      <c r="QJ812">
        <f t="shared" si="401"/>
        <v>0.52</v>
      </c>
      <c r="QU812">
        <v>776808</v>
      </c>
      <c r="QX812">
        <v>0.52</v>
      </c>
      <c r="QY812">
        <f t="shared" si="402"/>
        <v>0.52</v>
      </c>
    </row>
    <row r="813" spans="12:467" x14ac:dyDescent="0.2">
      <c r="L813">
        <v>776447</v>
      </c>
      <c r="O813">
        <v>0.54</v>
      </c>
      <c r="P813">
        <f t="shared" si="372"/>
        <v>0.54</v>
      </c>
      <c r="AA813">
        <v>776447</v>
      </c>
      <c r="AD813">
        <v>0.4</v>
      </c>
      <c r="AE813">
        <f t="shared" si="373"/>
        <v>0.4</v>
      </c>
      <c r="AP813">
        <v>776447</v>
      </c>
      <c r="AS813">
        <v>0.32</v>
      </c>
      <c r="AT813">
        <f t="shared" si="374"/>
        <v>0.32</v>
      </c>
      <c r="BE813">
        <v>776447</v>
      </c>
      <c r="BH813">
        <v>0.41</v>
      </c>
      <c r="BI813">
        <f t="shared" si="375"/>
        <v>0.41</v>
      </c>
      <c r="BT813">
        <v>776447</v>
      </c>
      <c r="BW813">
        <v>0.5</v>
      </c>
      <c r="BX813">
        <f t="shared" si="376"/>
        <v>0.5</v>
      </c>
      <c r="CI813">
        <v>776447</v>
      </c>
      <c r="CL813">
        <v>0.51</v>
      </c>
      <c r="CM813">
        <f t="shared" si="377"/>
        <v>0.51</v>
      </c>
      <c r="CX813">
        <v>776447</v>
      </c>
      <c r="DA813">
        <v>0.5</v>
      </c>
      <c r="DB813">
        <f t="shared" si="378"/>
        <v>0.5</v>
      </c>
      <c r="DM813">
        <v>776447</v>
      </c>
      <c r="DP813">
        <v>0.53</v>
      </c>
      <c r="DQ813">
        <f t="shared" si="379"/>
        <v>0.53</v>
      </c>
      <c r="EB813">
        <v>776447</v>
      </c>
      <c r="EE813">
        <v>0.47</v>
      </c>
      <c r="EF813">
        <f t="shared" si="380"/>
        <v>0.47</v>
      </c>
      <c r="EQ813">
        <v>776447</v>
      </c>
      <c r="ET813">
        <v>0.47</v>
      </c>
      <c r="EU813">
        <f t="shared" si="381"/>
        <v>0.47</v>
      </c>
      <c r="FF813">
        <v>776447</v>
      </c>
      <c r="FI813">
        <v>0.52</v>
      </c>
      <c r="FJ813">
        <f t="shared" si="382"/>
        <v>0.52</v>
      </c>
      <c r="FU813">
        <v>776447</v>
      </c>
      <c r="FX813">
        <v>0.51</v>
      </c>
      <c r="FY813">
        <f t="shared" si="383"/>
        <v>0.51</v>
      </c>
      <c r="GJ813">
        <v>776447</v>
      </c>
      <c r="GM813">
        <v>0.5</v>
      </c>
      <c r="GN813">
        <f t="shared" si="384"/>
        <v>0.5</v>
      </c>
      <c r="GY813">
        <v>776447</v>
      </c>
      <c r="HB813">
        <v>0.51</v>
      </c>
      <c r="HC813">
        <f t="shared" si="385"/>
        <v>0.51</v>
      </c>
      <c r="HN813">
        <v>776447</v>
      </c>
      <c r="HQ813">
        <v>0.52</v>
      </c>
      <c r="HR813">
        <f t="shared" si="386"/>
        <v>0.52</v>
      </c>
      <c r="ID813">
        <v>776810</v>
      </c>
      <c r="IG813">
        <v>0.49</v>
      </c>
      <c r="IH813">
        <f t="shared" si="387"/>
        <v>0.49</v>
      </c>
      <c r="IS813">
        <v>776810</v>
      </c>
      <c r="IV813">
        <v>0.49</v>
      </c>
      <c r="IW813">
        <f t="shared" si="388"/>
        <v>0.49</v>
      </c>
      <c r="JH813">
        <v>776810</v>
      </c>
      <c r="JK813">
        <v>0.51</v>
      </c>
      <c r="JL813">
        <f t="shared" si="389"/>
        <v>0.51</v>
      </c>
      <c r="JW813">
        <v>776810</v>
      </c>
      <c r="JZ813">
        <v>0.5</v>
      </c>
      <c r="KA813">
        <f t="shared" si="390"/>
        <v>0.5</v>
      </c>
      <c r="KL813">
        <v>776810</v>
      </c>
      <c r="KO813">
        <v>0.5</v>
      </c>
      <c r="KP813">
        <f t="shared" si="391"/>
        <v>0.5</v>
      </c>
      <c r="LA813">
        <v>776810</v>
      </c>
      <c r="LD813">
        <v>0.51</v>
      </c>
      <c r="LE813">
        <f t="shared" si="392"/>
        <v>0.51</v>
      </c>
      <c r="LP813">
        <v>776810</v>
      </c>
      <c r="LS813">
        <v>0.52</v>
      </c>
      <c r="LT813">
        <f t="shared" si="393"/>
        <v>0.52</v>
      </c>
      <c r="ME813">
        <v>776810</v>
      </c>
      <c r="MH813">
        <v>0.47</v>
      </c>
      <c r="MI813">
        <f t="shared" si="394"/>
        <v>0.47</v>
      </c>
      <c r="MT813">
        <v>776810</v>
      </c>
      <c r="MW813">
        <v>0.46</v>
      </c>
      <c r="MX813">
        <f t="shared" si="395"/>
        <v>0.46</v>
      </c>
      <c r="NI813">
        <v>776810</v>
      </c>
      <c r="NL813">
        <v>0.5</v>
      </c>
      <c r="NM813">
        <f t="shared" si="396"/>
        <v>0.5</v>
      </c>
      <c r="NX813">
        <v>776810</v>
      </c>
      <c r="OA813">
        <v>0.51</v>
      </c>
      <c r="OB813">
        <f t="shared" si="397"/>
        <v>0.51</v>
      </c>
      <c r="OM813">
        <v>776810</v>
      </c>
      <c r="OP813">
        <v>0.49</v>
      </c>
      <c r="OQ813">
        <f t="shared" si="398"/>
        <v>0.49</v>
      </c>
      <c r="PB813">
        <v>776810</v>
      </c>
      <c r="PE813">
        <v>0.51</v>
      </c>
      <c r="PF813">
        <f t="shared" si="399"/>
        <v>0.51</v>
      </c>
      <c r="PQ813">
        <v>776810</v>
      </c>
      <c r="PT813">
        <v>0.51</v>
      </c>
      <c r="PU813">
        <f t="shared" si="400"/>
        <v>0.51</v>
      </c>
      <c r="QF813">
        <v>776810</v>
      </c>
      <c r="QI813">
        <v>0.51</v>
      </c>
      <c r="QJ813">
        <f t="shared" si="401"/>
        <v>0.51</v>
      </c>
      <c r="QU813">
        <v>776810</v>
      </c>
      <c r="QX813">
        <v>0.51</v>
      </c>
      <c r="QY813">
        <f t="shared" si="402"/>
        <v>0.51</v>
      </c>
    </row>
    <row r="814" spans="12:467" x14ac:dyDescent="0.2">
      <c r="L814">
        <v>776414</v>
      </c>
      <c r="O814">
        <v>0.41</v>
      </c>
      <c r="P814">
        <f t="shared" si="372"/>
        <v>0.41</v>
      </c>
      <c r="AA814">
        <v>776414</v>
      </c>
      <c r="AD814">
        <v>0.38</v>
      </c>
      <c r="AE814">
        <f t="shared" si="373"/>
        <v>0.38</v>
      </c>
      <c r="AP814">
        <v>776414</v>
      </c>
      <c r="AS814">
        <v>0.36</v>
      </c>
      <c r="AT814">
        <f t="shared" si="374"/>
        <v>0.36</v>
      </c>
      <c r="BE814">
        <v>776414</v>
      </c>
      <c r="BH814">
        <v>0.47</v>
      </c>
      <c r="BI814">
        <f t="shared" si="375"/>
        <v>0.47</v>
      </c>
      <c r="BT814">
        <v>776414</v>
      </c>
      <c r="BW814">
        <v>0.43</v>
      </c>
      <c r="BX814">
        <f t="shared" si="376"/>
        <v>0.43</v>
      </c>
      <c r="CI814">
        <v>776414</v>
      </c>
      <c r="CL814">
        <v>0.41</v>
      </c>
      <c r="CM814">
        <f t="shared" si="377"/>
        <v>0.41</v>
      </c>
      <c r="CX814">
        <v>776414</v>
      </c>
      <c r="DA814">
        <v>0.47</v>
      </c>
      <c r="DB814">
        <f t="shared" si="378"/>
        <v>0.47</v>
      </c>
      <c r="DM814">
        <v>776414</v>
      </c>
      <c r="DP814">
        <v>0.43</v>
      </c>
      <c r="DQ814">
        <f t="shared" si="379"/>
        <v>0.43</v>
      </c>
      <c r="EB814">
        <v>776414</v>
      </c>
      <c r="EE814">
        <v>0.45</v>
      </c>
      <c r="EF814">
        <f t="shared" si="380"/>
        <v>0.45</v>
      </c>
      <c r="EQ814">
        <v>776414</v>
      </c>
      <c r="ET814">
        <v>0.45</v>
      </c>
      <c r="EU814">
        <f t="shared" si="381"/>
        <v>0.45</v>
      </c>
      <c r="FF814">
        <v>776414</v>
      </c>
      <c r="FI814">
        <v>0.46</v>
      </c>
      <c r="FJ814">
        <f t="shared" si="382"/>
        <v>0.46</v>
      </c>
      <c r="FU814">
        <v>776414</v>
      </c>
      <c r="FX814">
        <v>0.45</v>
      </c>
      <c r="FY814">
        <f t="shared" si="383"/>
        <v>0.45</v>
      </c>
      <c r="GJ814">
        <v>776414</v>
      </c>
      <c r="GM814">
        <v>0.43</v>
      </c>
      <c r="GN814">
        <f t="shared" si="384"/>
        <v>0.43</v>
      </c>
      <c r="GY814">
        <v>776414</v>
      </c>
      <c r="HB814">
        <v>0.46</v>
      </c>
      <c r="HC814">
        <f t="shared" si="385"/>
        <v>0.46</v>
      </c>
      <c r="HN814">
        <v>776414</v>
      </c>
      <c r="HQ814">
        <v>0.42</v>
      </c>
      <c r="HR814">
        <f t="shared" si="386"/>
        <v>0.42</v>
      </c>
      <c r="ID814">
        <v>776811</v>
      </c>
      <c r="IG814">
        <v>0.5</v>
      </c>
      <c r="IH814">
        <f t="shared" si="387"/>
        <v>0.5</v>
      </c>
      <c r="IS814">
        <v>776811</v>
      </c>
      <c r="IV814">
        <v>0.48</v>
      </c>
      <c r="IW814">
        <f t="shared" si="388"/>
        <v>0.48</v>
      </c>
      <c r="JH814">
        <v>776811</v>
      </c>
      <c r="JK814">
        <v>0.44</v>
      </c>
      <c r="JL814">
        <f t="shared" si="389"/>
        <v>0.44</v>
      </c>
      <c r="JW814">
        <v>776811</v>
      </c>
      <c r="JZ814">
        <v>0.5</v>
      </c>
      <c r="KA814">
        <f t="shared" si="390"/>
        <v>0.5</v>
      </c>
      <c r="KL814">
        <v>776811</v>
      </c>
      <c r="KO814">
        <v>0.44</v>
      </c>
      <c r="KP814">
        <f t="shared" si="391"/>
        <v>0.44</v>
      </c>
      <c r="LA814">
        <v>776811</v>
      </c>
      <c r="LD814">
        <v>0.48</v>
      </c>
      <c r="LE814">
        <f t="shared" si="392"/>
        <v>0.48</v>
      </c>
      <c r="LP814">
        <v>776811</v>
      </c>
      <c r="LS814">
        <v>0.49</v>
      </c>
      <c r="LT814">
        <f t="shared" si="393"/>
        <v>0.49</v>
      </c>
      <c r="ME814">
        <v>776811</v>
      </c>
      <c r="MH814">
        <v>0.56000000000000005</v>
      </c>
      <c r="MI814">
        <f t="shared" si="394"/>
        <v>0.56000000000000005</v>
      </c>
      <c r="MT814">
        <v>776811</v>
      </c>
      <c r="MW814">
        <v>0.47</v>
      </c>
      <c r="MX814">
        <f t="shared" si="395"/>
        <v>0.47</v>
      </c>
      <c r="NI814">
        <v>776811</v>
      </c>
      <c r="NL814">
        <v>0.5</v>
      </c>
      <c r="NM814">
        <f t="shared" si="396"/>
        <v>0.5</v>
      </c>
      <c r="NX814">
        <v>776811</v>
      </c>
      <c r="OA814">
        <v>0.48</v>
      </c>
      <c r="OB814">
        <f t="shared" si="397"/>
        <v>0.48</v>
      </c>
      <c r="OM814">
        <v>776811</v>
      </c>
      <c r="OP814">
        <v>0.48</v>
      </c>
      <c r="OQ814">
        <f t="shared" si="398"/>
        <v>0.48</v>
      </c>
      <c r="PB814">
        <v>776811</v>
      </c>
      <c r="PE814">
        <v>0.51</v>
      </c>
      <c r="PF814">
        <f t="shared" si="399"/>
        <v>0.51</v>
      </c>
      <c r="PQ814">
        <v>776811</v>
      </c>
      <c r="PT814">
        <v>0.49</v>
      </c>
      <c r="PU814">
        <f t="shared" si="400"/>
        <v>0.49</v>
      </c>
      <c r="QF814">
        <v>776811</v>
      </c>
      <c r="QI814">
        <v>0.51</v>
      </c>
      <c r="QJ814">
        <f t="shared" si="401"/>
        <v>0.51</v>
      </c>
      <c r="QU814">
        <v>776811</v>
      </c>
      <c r="QX814">
        <v>0.48</v>
      </c>
      <c r="QY814">
        <f t="shared" si="402"/>
        <v>0.48</v>
      </c>
    </row>
    <row r="815" spans="12:467" x14ac:dyDescent="0.2">
      <c r="L815">
        <v>776415</v>
      </c>
      <c r="O815">
        <v>0.52</v>
      </c>
      <c r="P815">
        <f t="shared" si="372"/>
        <v>0.52</v>
      </c>
      <c r="AA815">
        <v>776415</v>
      </c>
      <c r="AD815">
        <v>0.45</v>
      </c>
      <c r="AE815">
        <f t="shared" si="373"/>
        <v>0.45</v>
      </c>
      <c r="AP815">
        <v>776415</v>
      </c>
      <c r="AS815">
        <v>0.22</v>
      </c>
      <c r="AT815">
        <f t="shared" si="374"/>
        <v>0.22</v>
      </c>
      <c r="BE815">
        <v>776415</v>
      </c>
      <c r="BH815">
        <v>0.41</v>
      </c>
      <c r="BI815">
        <f t="shared" si="375"/>
        <v>0.41</v>
      </c>
      <c r="BT815">
        <v>776415</v>
      </c>
      <c r="BW815">
        <v>0.36</v>
      </c>
      <c r="BX815">
        <f t="shared" si="376"/>
        <v>0.36</v>
      </c>
      <c r="CI815">
        <v>776415</v>
      </c>
      <c r="CL815">
        <v>0.49</v>
      </c>
      <c r="CM815">
        <f t="shared" si="377"/>
        <v>0.49</v>
      </c>
      <c r="CX815">
        <v>776415</v>
      </c>
      <c r="DA815">
        <v>0.51</v>
      </c>
      <c r="DB815">
        <f t="shared" si="378"/>
        <v>0.51</v>
      </c>
      <c r="DM815">
        <v>776415</v>
      </c>
      <c r="DP815">
        <v>0.51</v>
      </c>
      <c r="DQ815">
        <f t="shared" si="379"/>
        <v>0.51</v>
      </c>
      <c r="EB815">
        <v>776415</v>
      </c>
      <c r="EE815">
        <v>0.48</v>
      </c>
      <c r="EF815">
        <f t="shared" si="380"/>
        <v>0.48</v>
      </c>
      <c r="EQ815">
        <v>776415</v>
      </c>
      <c r="ET815">
        <v>0.48</v>
      </c>
      <c r="EU815">
        <f t="shared" si="381"/>
        <v>0.48</v>
      </c>
      <c r="FF815">
        <v>776415</v>
      </c>
      <c r="FI815">
        <v>0.5</v>
      </c>
      <c r="FJ815">
        <f t="shared" si="382"/>
        <v>0.5</v>
      </c>
      <c r="FU815">
        <v>776415</v>
      </c>
      <c r="FX815">
        <v>0.49</v>
      </c>
      <c r="FY815">
        <f t="shared" si="383"/>
        <v>0.49</v>
      </c>
      <c r="GJ815">
        <v>776415</v>
      </c>
      <c r="GM815">
        <v>0.5</v>
      </c>
      <c r="GN815">
        <f t="shared" si="384"/>
        <v>0.5</v>
      </c>
      <c r="GY815">
        <v>776415</v>
      </c>
      <c r="HB815">
        <v>0.55000000000000004</v>
      </c>
      <c r="HC815">
        <f t="shared" si="385"/>
        <v>0.55000000000000004</v>
      </c>
      <c r="HN815">
        <v>776415</v>
      </c>
      <c r="HQ815">
        <v>0.45</v>
      </c>
      <c r="HR815">
        <f t="shared" si="386"/>
        <v>0.45</v>
      </c>
      <c r="ID815">
        <v>776812</v>
      </c>
      <c r="IG815">
        <v>0.5</v>
      </c>
      <c r="IH815">
        <f t="shared" si="387"/>
        <v>0.5</v>
      </c>
      <c r="IS815">
        <v>776812</v>
      </c>
      <c r="IV815">
        <v>0.49</v>
      </c>
      <c r="IW815">
        <f t="shared" si="388"/>
        <v>0.49</v>
      </c>
      <c r="JH815">
        <v>776812</v>
      </c>
      <c r="JK815">
        <v>0.46</v>
      </c>
      <c r="JL815">
        <f t="shared" si="389"/>
        <v>0.46</v>
      </c>
      <c r="JW815">
        <v>776812</v>
      </c>
      <c r="JZ815">
        <v>0.48</v>
      </c>
      <c r="KA815">
        <f t="shared" si="390"/>
        <v>0.48</v>
      </c>
      <c r="KL815">
        <v>776812</v>
      </c>
      <c r="KO815">
        <v>0.42</v>
      </c>
      <c r="KP815">
        <f t="shared" si="391"/>
        <v>0.42</v>
      </c>
      <c r="LA815">
        <v>776812</v>
      </c>
      <c r="LD815">
        <v>0.46</v>
      </c>
      <c r="LE815">
        <f t="shared" si="392"/>
        <v>0.46</v>
      </c>
      <c r="LP815">
        <v>776812</v>
      </c>
      <c r="LS815">
        <v>0.47</v>
      </c>
      <c r="LT815">
        <f t="shared" si="393"/>
        <v>0.47</v>
      </c>
      <c r="ME815">
        <v>776812</v>
      </c>
      <c r="MH815">
        <v>0.41</v>
      </c>
      <c r="MI815">
        <f t="shared" si="394"/>
        <v>0.41</v>
      </c>
      <c r="MT815">
        <v>776812</v>
      </c>
      <c r="MW815">
        <v>0.49</v>
      </c>
      <c r="MX815">
        <f t="shared" si="395"/>
        <v>0.49</v>
      </c>
      <c r="NI815">
        <v>776812</v>
      </c>
      <c r="NL815">
        <v>0.48</v>
      </c>
      <c r="NM815">
        <f t="shared" si="396"/>
        <v>0.48</v>
      </c>
      <c r="NX815">
        <v>776812</v>
      </c>
      <c r="OA815">
        <v>0.48</v>
      </c>
      <c r="OB815">
        <f t="shared" si="397"/>
        <v>0.48</v>
      </c>
      <c r="OM815">
        <v>776812</v>
      </c>
      <c r="OP815">
        <v>0.5</v>
      </c>
      <c r="OQ815">
        <f t="shared" si="398"/>
        <v>0.5</v>
      </c>
      <c r="PB815">
        <v>776812</v>
      </c>
      <c r="PE815">
        <v>0.5</v>
      </c>
      <c r="PF815">
        <f t="shared" si="399"/>
        <v>0.5</v>
      </c>
      <c r="PQ815">
        <v>776812</v>
      </c>
      <c r="PT815">
        <v>0.48</v>
      </c>
      <c r="PU815">
        <f t="shared" si="400"/>
        <v>0.48</v>
      </c>
      <c r="QF815">
        <v>776812</v>
      </c>
      <c r="QI815">
        <v>0.52</v>
      </c>
      <c r="QJ815">
        <f t="shared" si="401"/>
        <v>0.52</v>
      </c>
      <c r="QU815">
        <v>776812</v>
      </c>
      <c r="QX815">
        <v>0.48</v>
      </c>
      <c r="QY815">
        <f t="shared" si="402"/>
        <v>0.48</v>
      </c>
    </row>
    <row r="816" spans="12:467" x14ac:dyDescent="0.2">
      <c r="L816">
        <v>776416</v>
      </c>
      <c r="O816">
        <v>0.56999999999999995</v>
      </c>
      <c r="P816">
        <f t="shared" si="372"/>
        <v>0.56999999999999995</v>
      </c>
      <c r="AA816">
        <v>776416</v>
      </c>
      <c r="AD816">
        <v>0.46</v>
      </c>
      <c r="AE816">
        <f t="shared" si="373"/>
        <v>0.46</v>
      </c>
      <c r="AP816">
        <v>776416</v>
      </c>
      <c r="AS816">
        <v>0.44</v>
      </c>
      <c r="AT816">
        <f t="shared" si="374"/>
        <v>0.44</v>
      </c>
      <c r="BE816">
        <v>776416</v>
      </c>
      <c r="BH816">
        <v>0.44</v>
      </c>
      <c r="BI816">
        <f t="shared" si="375"/>
        <v>0.44</v>
      </c>
      <c r="BT816">
        <v>776416</v>
      </c>
      <c r="BW816">
        <v>0.44</v>
      </c>
      <c r="BX816">
        <f t="shared" si="376"/>
        <v>0.44</v>
      </c>
      <c r="CI816">
        <v>776416</v>
      </c>
      <c r="CL816">
        <v>0.5</v>
      </c>
      <c r="CM816">
        <f t="shared" si="377"/>
        <v>0.5</v>
      </c>
      <c r="CX816">
        <v>776416</v>
      </c>
      <c r="DA816">
        <v>0.5</v>
      </c>
      <c r="DB816">
        <f t="shared" si="378"/>
        <v>0.5</v>
      </c>
      <c r="DM816">
        <v>776416</v>
      </c>
      <c r="DP816">
        <v>0.54</v>
      </c>
      <c r="DQ816">
        <f t="shared" si="379"/>
        <v>0.54</v>
      </c>
      <c r="EB816">
        <v>776416</v>
      </c>
      <c r="EE816">
        <v>0.54</v>
      </c>
      <c r="EF816">
        <f t="shared" si="380"/>
        <v>0.54</v>
      </c>
      <c r="EQ816">
        <v>776416</v>
      </c>
      <c r="ET816">
        <v>0.54</v>
      </c>
      <c r="EU816">
        <f t="shared" si="381"/>
        <v>0.54</v>
      </c>
      <c r="FF816">
        <v>776416</v>
      </c>
      <c r="FI816">
        <v>0.51</v>
      </c>
      <c r="FJ816">
        <f t="shared" si="382"/>
        <v>0.51</v>
      </c>
      <c r="FU816">
        <v>776416</v>
      </c>
      <c r="FX816">
        <v>0.53</v>
      </c>
      <c r="FY816">
        <f t="shared" si="383"/>
        <v>0.53</v>
      </c>
      <c r="GJ816">
        <v>776416</v>
      </c>
      <c r="GM816">
        <v>0.49</v>
      </c>
      <c r="GN816">
        <f t="shared" si="384"/>
        <v>0.49</v>
      </c>
      <c r="GY816">
        <v>776416</v>
      </c>
      <c r="HB816">
        <v>0.57999999999999996</v>
      </c>
      <c r="HC816">
        <f t="shared" si="385"/>
        <v>0.57999999999999996</v>
      </c>
      <c r="HN816">
        <v>776416</v>
      </c>
      <c r="HQ816">
        <v>0.54</v>
      </c>
      <c r="HR816">
        <f t="shared" si="386"/>
        <v>0.54</v>
      </c>
      <c r="ID816">
        <v>776813</v>
      </c>
      <c r="IG816">
        <v>0.56000000000000005</v>
      </c>
      <c r="IH816">
        <f t="shared" si="387"/>
        <v>0.56000000000000005</v>
      </c>
      <c r="IS816">
        <v>776813</v>
      </c>
      <c r="IV816">
        <v>0.56000000000000005</v>
      </c>
      <c r="IW816">
        <f t="shared" si="388"/>
        <v>0.56000000000000005</v>
      </c>
      <c r="JH816">
        <v>776813</v>
      </c>
      <c r="JK816">
        <v>0.56999999999999995</v>
      </c>
      <c r="JL816">
        <f t="shared" si="389"/>
        <v>0.56999999999999995</v>
      </c>
      <c r="JW816">
        <v>776813</v>
      </c>
      <c r="JZ816">
        <v>0.56999999999999995</v>
      </c>
      <c r="KA816">
        <f t="shared" si="390"/>
        <v>0.56999999999999995</v>
      </c>
      <c r="KL816">
        <v>776813</v>
      </c>
      <c r="KO816">
        <v>0.56000000000000005</v>
      </c>
      <c r="KP816">
        <f t="shared" si="391"/>
        <v>0.56000000000000005</v>
      </c>
      <c r="LA816">
        <v>776813</v>
      </c>
      <c r="LD816">
        <v>0.56999999999999995</v>
      </c>
      <c r="LE816">
        <f t="shared" si="392"/>
        <v>0.56999999999999995</v>
      </c>
      <c r="LP816">
        <v>776813</v>
      </c>
      <c r="LS816">
        <v>0.56000000000000005</v>
      </c>
      <c r="LT816">
        <f t="shared" si="393"/>
        <v>0.56000000000000005</v>
      </c>
      <c r="ME816">
        <v>776813</v>
      </c>
      <c r="MH816">
        <v>0.6</v>
      </c>
      <c r="MI816">
        <f t="shared" si="394"/>
        <v>0.6</v>
      </c>
      <c r="MT816">
        <v>776813</v>
      </c>
      <c r="MW816">
        <v>0.53</v>
      </c>
      <c r="MX816">
        <f t="shared" si="395"/>
        <v>0.53</v>
      </c>
      <c r="NI816">
        <v>776813</v>
      </c>
      <c r="NL816">
        <v>0.55000000000000004</v>
      </c>
      <c r="NM816">
        <f t="shared" si="396"/>
        <v>0.55000000000000004</v>
      </c>
      <c r="NX816">
        <v>776813</v>
      </c>
      <c r="OA816">
        <v>0.56000000000000005</v>
      </c>
      <c r="OB816">
        <f t="shared" si="397"/>
        <v>0.56000000000000005</v>
      </c>
      <c r="OM816">
        <v>776813</v>
      </c>
      <c r="OP816">
        <v>0.56000000000000005</v>
      </c>
      <c r="OQ816">
        <f t="shared" si="398"/>
        <v>0.56000000000000005</v>
      </c>
      <c r="PB816">
        <v>776813</v>
      </c>
      <c r="PE816">
        <v>0.52</v>
      </c>
      <c r="PF816">
        <f t="shared" si="399"/>
        <v>0.52</v>
      </c>
      <c r="PQ816">
        <v>776813</v>
      </c>
      <c r="PT816">
        <v>0.56999999999999995</v>
      </c>
      <c r="PU816">
        <f t="shared" si="400"/>
        <v>0.56999999999999995</v>
      </c>
      <c r="QF816">
        <v>776813</v>
      </c>
      <c r="QI816">
        <v>0.54</v>
      </c>
      <c r="QJ816">
        <f t="shared" si="401"/>
        <v>0.54</v>
      </c>
      <c r="QU816">
        <v>776813</v>
      </c>
      <c r="QX816">
        <v>0.55000000000000004</v>
      </c>
      <c r="QY816">
        <f t="shared" si="402"/>
        <v>0.55000000000000004</v>
      </c>
    </row>
    <row r="817" spans="12:467" x14ac:dyDescent="0.2">
      <c r="L817">
        <v>776418</v>
      </c>
      <c r="O817">
        <v>0.44</v>
      </c>
      <c r="P817">
        <f t="shared" si="372"/>
        <v>0.44</v>
      </c>
      <c r="AA817">
        <v>776418</v>
      </c>
      <c r="AD817">
        <v>0.52</v>
      </c>
      <c r="AE817">
        <f t="shared" si="373"/>
        <v>0.52</v>
      </c>
      <c r="AP817">
        <v>776418</v>
      </c>
      <c r="AS817">
        <v>0.33</v>
      </c>
      <c r="AT817">
        <f t="shared" si="374"/>
        <v>0.33</v>
      </c>
      <c r="BE817">
        <v>776418</v>
      </c>
      <c r="BH817">
        <v>0.52</v>
      </c>
      <c r="BI817">
        <f t="shared" si="375"/>
        <v>0.52</v>
      </c>
      <c r="BT817">
        <v>776418</v>
      </c>
      <c r="BW817">
        <v>0.51</v>
      </c>
      <c r="BX817">
        <f t="shared" si="376"/>
        <v>0.51</v>
      </c>
      <c r="CI817">
        <v>776418</v>
      </c>
      <c r="CL817">
        <v>0.47</v>
      </c>
      <c r="CM817">
        <f t="shared" si="377"/>
        <v>0.47</v>
      </c>
      <c r="CX817">
        <v>776418</v>
      </c>
      <c r="DA817">
        <v>0.48</v>
      </c>
      <c r="DB817">
        <f t="shared" si="378"/>
        <v>0.48</v>
      </c>
      <c r="DM817">
        <v>776418</v>
      </c>
      <c r="DP817">
        <v>0.44</v>
      </c>
      <c r="DQ817">
        <f t="shared" si="379"/>
        <v>0.44</v>
      </c>
      <c r="EB817">
        <v>776418</v>
      </c>
      <c r="EE817">
        <v>0.43</v>
      </c>
      <c r="EF817">
        <f t="shared" si="380"/>
        <v>0.43</v>
      </c>
      <c r="EQ817">
        <v>776418</v>
      </c>
      <c r="ET817">
        <v>0.43</v>
      </c>
      <c r="EU817">
        <f t="shared" si="381"/>
        <v>0.43</v>
      </c>
      <c r="FF817">
        <v>776418</v>
      </c>
      <c r="FI817">
        <v>0.49</v>
      </c>
      <c r="FJ817">
        <f t="shared" si="382"/>
        <v>0.49</v>
      </c>
      <c r="FU817">
        <v>776418</v>
      </c>
      <c r="FX817">
        <v>0.46</v>
      </c>
      <c r="FY817">
        <f t="shared" si="383"/>
        <v>0.46</v>
      </c>
      <c r="GJ817">
        <v>776418</v>
      </c>
      <c r="GM817">
        <v>0.42</v>
      </c>
      <c r="GN817">
        <f t="shared" si="384"/>
        <v>0.42</v>
      </c>
      <c r="GY817">
        <v>776418</v>
      </c>
      <c r="HB817">
        <v>0.48</v>
      </c>
      <c r="HC817">
        <f t="shared" si="385"/>
        <v>0.48</v>
      </c>
      <c r="HN817">
        <v>776418</v>
      </c>
      <c r="HQ817">
        <v>0.45</v>
      </c>
      <c r="HR817">
        <f t="shared" si="386"/>
        <v>0.45</v>
      </c>
      <c r="ID817">
        <v>776814</v>
      </c>
      <c r="IG817">
        <v>0.43</v>
      </c>
      <c r="IH817">
        <f t="shared" si="387"/>
        <v>0.43</v>
      </c>
      <c r="IS817">
        <v>776814</v>
      </c>
      <c r="IV817">
        <v>0.38</v>
      </c>
      <c r="IW817">
        <f t="shared" si="388"/>
        <v>0.38</v>
      </c>
      <c r="JH817">
        <v>776814</v>
      </c>
      <c r="JK817">
        <v>0.39</v>
      </c>
      <c r="JL817">
        <f t="shared" si="389"/>
        <v>0.39</v>
      </c>
      <c r="JW817">
        <v>776814</v>
      </c>
      <c r="JZ817">
        <v>0.41</v>
      </c>
      <c r="KA817">
        <f t="shared" si="390"/>
        <v>0.41</v>
      </c>
      <c r="KL817">
        <v>776814</v>
      </c>
      <c r="KO817">
        <v>0.44</v>
      </c>
      <c r="KP817">
        <f t="shared" si="391"/>
        <v>0.44</v>
      </c>
      <c r="LA817">
        <v>776814</v>
      </c>
      <c r="LD817">
        <v>0.42</v>
      </c>
      <c r="LE817">
        <f t="shared" si="392"/>
        <v>0.42</v>
      </c>
      <c r="LP817">
        <v>776814</v>
      </c>
      <c r="LS817">
        <v>0.42</v>
      </c>
      <c r="LT817">
        <f t="shared" si="393"/>
        <v>0.42</v>
      </c>
      <c r="ME817">
        <v>776814</v>
      </c>
      <c r="MH817">
        <v>0.41</v>
      </c>
      <c r="MI817">
        <f t="shared" si="394"/>
        <v>0.41</v>
      </c>
      <c r="MT817">
        <v>776814</v>
      </c>
      <c r="MW817">
        <v>0.53</v>
      </c>
      <c r="MX817">
        <f t="shared" si="395"/>
        <v>0.53</v>
      </c>
      <c r="NI817">
        <v>776814</v>
      </c>
      <c r="NL817">
        <v>0.41</v>
      </c>
      <c r="NM817">
        <f t="shared" si="396"/>
        <v>0.41</v>
      </c>
      <c r="NX817">
        <v>776814</v>
      </c>
      <c r="OA817">
        <v>0.43</v>
      </c>
      <c r="OB817">
        <f t="shared" si="397"/>
        <v>0.43</v>
      </c>
      <c r="OM817">
        <v>776814</v>
      </c>
      <c r="OP817">
        <v>0.39</v>
      </c>
      <c r="OQ817">
        <f t="shared" si="398"/>
        <v>0.39</v>
      </c>
      <c r="PB817">
        <v>776814</v>
      </c>
      <c r="PE817">
        <v>0.41</v>
      </c>
      <c r="PF817">
        <f t="shared" si="399"/>
        <v>0.41</v>
      </c>
      <c r="PQ817">
        <v>776814</v>
      </c>
      <c r="PT817">
        <v>0.44</v>
      </c>
      <c r="PU817">
        <f t="shared" si="400"/>
        <v>0.44</v>
      </c>
      <c r="QF817">
        <v>776814</v>
      </c>
      <c r="QI817">
        <v>0.37</v>
      </c>
      <c r="QJ817">
        <f t="shared" si="401"/>
        <v>0.37</v>
      </c>
      <c r="QU817">
        <v>776814</v>
      </c>
      <c r="QX817">
        <v>0.41</v>
      </c>
      <c r="QY817">
        <f t="shared" si="402"/>
        <v>0.41</v>
      </c>
    </row>
    <row r="818" spans="12:467" x14ac:dyDescent="0.2">
      <c r="L818">
        <v>776419</v>
      </c>
      <c r="O818">
        <v>0.44</v>
      </c>
      <c r="P818">
        <f t="shared" si="372"/>
        <v>0.44</v>
      </c>
      <c r="AA818">
        <v>776419</v>
      </c>
      <c r="AD818">
        <v>0.37</v>
      </c>
      <c r="AE818">
        <f t="shared" si="373"/>
        <v>0.37</v>
      </c>
      <c r="AP818">
        <v>776419</v>
      </c>
      <c r="AS818">
        <v>0.36</v>
      </c>
      <c r="AT818">
        <f t="shared" si="374"/>
        <v>0.36</v>
      </c>
      <c r="BE818">
        <v>776419</v>
      </c>
      <c r="BH818">
        <v>0.36</v>
      </c>
      <c r="BI818">
        <f t="shared" si="375"/>
        <v>0.36</v>
      </c>
      <c r="BT818">
        <v>776419</v>
      </c>
      <c r="BW818">
        <v>0.5</v>
      </c>
      <c r="BX818">
        <f t="shared" si="376"/>
        <v>0.5</v>
      </c>
      <c r="CI818">
        <v>776419</v>
      </c>
      <c r="CL818">
        <v>0.43</v>
      </c>
      <c r="CM818">
        <f t="shared" si="377"/>
        <v>0.43</v>
      </c>
      <c r="CX818">
        <v>776419</v>
      </c>
      <c r="DA818">
        <v>0.41</v>
      </c>
      <c r="DB818">
        <f t="shared" si="378"/>
        <v>0.41</v>
      </c>
      <c r="DM818">
        <v>776419</v>
      </c>
      <c r="DP818">
        <v>0.42</v>
      </c>
      <c r="DQ818">
        <f t="shared" si="379"/>
        <v>0.42</v>
      </c>
      <c r="EB818">
        <v>776419</v>
      </c>
      <c r="EE818">
        <v>0.43</v>
      </c>
      <c r="EF818">
        <f t="shared" si="380"/>
        <v>0.43</v>
      </c>
      <c r="EQ818">
        <v>776419</v>
      </c>
      <c r="ET818">
        <v>0.43</v>
      </c>
      <c r="EU818">
        <f t="shared" si="381"/>
        <v>0.43</v>
      </c>
      <c r="FF818">
        <v>776419</v>
      </c>
      <c r="FI818">
        <v>0.43</v>
      </c>
      <c r="FJ818">
        <f t="shared" si="382"/>
        <v>0.43</v>
      </c>
      <c r="FU818">
        <v>776419</v>
      </c>
      <c r="FX818">
        <v>0.44</v>
      </c>
      <c r="FY818">
        <f t="shared" si="383"/>
        <v>0.44</v>
      </c>
      <c r="GJ818">
        <v>776419</v>
      </c>
      <c r="GM818">
        <v>0.43</v>
      </c>
      <c r="GN818">
        <f t="shared" si="384"/>
        <v>0.43</v>
      </c>
      <c r="GY818">
        <v>776419</v>
      </c>
      <c r="HB818">
        <v>0.47</v>
      </c>
      <c r="HC818">
        <f t="shared" si="385"/>
        <v>0.47</v>
      </c>
      <c r="HN818">
        <v>776419</v>
      </c>
      <c r="HQ818">
        <v>0.35</v>
      </c>
      <c r="HR818">
        <f t="shared" si="386"/>
        <v>0.35</v>
      </c>
      <c r="ID818">
        <v>776815</v>
      </c>
      <c r="IG818">
        <v>0.49</v>
      </c>
      <c r="IH818">
        <f t="shared" si="387"/>
        <v>0.49</v>
      </c>
      <c r="IS818">
        <v>776815</v>
      </c>
      <c r="IV818">
        <v>0.48</v>
      </c>
      <c r="IW818">
        <f t="shared" si="388"/>
        <v>0.48</v>
      </c>
      <c r="JH818">
        <v>776815</v>
      </c>
      <c r="JK818">
        <v>0.52</v>
      </c>
      <c r="JL818">
        <f t="shared" si="389"/>
        <v>0.52</v>
      </c>
      <c r="JW818">
        <v>776815</v>
      </c>
      <c r="JZ818">
        <v>0.49</v>
      </c>
      <c r="KA818">
        <f t="shared" si="390"/>
        <v>0.49</v>
      </c>
      <c r="KL818">
        <v>776815</v>
      </c>
      <c r="KO818">
        <v>0.52</v>
      </c>
      <c r="KP818">
        <f t="shared" si="391"/>
        <v>0.52</v>
      </c>
      <c r="LA818">
        <v>776815</v>
      </c>
      <c r="LD818">
        <v>0.48</v>
      </c>
      <c r="LE818">
        <f t="shared" si="392"/>
        <v>0.48</v>
      </c>
      <c r="LP818">
        <v>776815</v>
      </c>
      <c r="LS818">
        <v>0.47</v>
      </c>
      <c r="LT818">
        <f t="shared" si="393"/>
        <v>0.47</v>
      </c>
      <c r="ME818">
        <v>776815</v>
      </c>
      <c r="MH818">
        <v>0.54</v>
      </c>
      <c r="MI818">
        <f t="shared" si="394"/>
        <v>0.54</v>
      </c>
      <c r="MT818">
        <v>776815</v>
      </c>
      <c r="MW818">
        <v>0.53</v>
      </c>
      <c r="MX818">
        <f t="shared" si="395"/>
        <v>0.53</v>
      </c>
      <c r="NI818">
        <v>776815</v>
      </c>
      <c r="NL818">
        <v>0.49</v>
      </c>
      <c r="NM818">
        <f t="shared" si="396"/>
        <v>0.49</v>
      </c>
      <c r="NX818">
        <v>776815</v>
      </c>
      <c r="OA818">
        <v>0.49</v>
      </c>
      <c r="OB818">
        <f t="shared" si="397"/>
        <v>0.49</v>
      </c>
      <c r="OM818">
        <v>776815</v>
      </c>
      <c r="OP818">
        <v>0.45</v>
      </c>
      <c r="OQ818">
        <f t="shared" si="398"/>
        <v>0.45</v>
      </c>
      <c r="PB818">
        <v>776815</v>
      </c>
      <c r="PE818">
        <v>0.49</v>
      </c>
      <c r="PF818">
        <f t="shared" si="399"/>
        <v>0.49</v>
      </c>
      <c r="PQ818">
        <v>776815</v>
      </c>
      <c r="PT818">
        <v>0.46</v>
      </c>
      <c r="PU818">
        <f t="shared" si="400"/>
        <v>0.46</v>
      </c>
      <c r="QF818">
        <v>776815</v>
      </c>
      <c r="QI818">
        <v>0.48</v>
      </c>
      <c r="QJ818">
        <f t="shared" si="401"/>
        <v>0.48</v>
      </c>
      <c r="QU818">
        <v>776815</v>
      </c>
      <c r="QX818">
        <v>0.46</v>
      </c>
      <c r="QY818">
        <f t="shared" si="402"/>
        <v>0.46</v>
      </c>
    </row>
    <row r="819" spans="12:467" x14ac:dyDescent="0.2">
      <c r="L819">
        <v>776422</v>
      </c>
      <c r="O819">
        <v>0.45</v>
      </c>
      <c r="P819">
        <f t="shared" si="372"/>
        <v>0.45</v>
      </c>
      <c r="AA819">
        <v>776422</v>
      </c>
      <c r="AD819">
        <v>0.37</v>
      </c>
      <c r="AE819">
        <f t="shared" si="373"/>
        <v>0.37</v>
      </c>
      <c r="AP819">
        <v>776422</v>
      </c>
      <c r="AS819">
        <v>0.46</v>
      </c>
      <c r="AT819">
        <f t="shared" si="374"/>
        <v>0.46</v>
      </c>
      <c r="BE819">
        <v>776422</v>
      </c>
      <c r="BH819">
        <v>0.5</v>
      </c>
      <c r="BI819">
        <f t="shared" si="375"/>
        <v>0.5</v>
      </c>
      <c r="BT819">
        <v>776422</v>
      </c>
      <c r="BW819">
        <v>0.37</v>
      </c>
      <c r="BX819">
        <f t="shared" si="376"/>
        <v>0.37</v>
      </c>
      <c r="CI819">
        <v>776422</v>
      </c>
      <c r="CL819">
        <v>0.51</v>
      </c>
      <c r="CM819">
        <f t="shared" si="377"/>
        <v>0.51</v>
      </c>
      <c r="CX819">
        <v>776422</v>
      </c>
      <c r="DA819">
        <v>0.51</v>
      </c>
      <c r="DB819">
        <f t="shared" si="378"/>
        <v>0.51</v>
      </c>
      <c r="DM819">
        <v>776422</v>
      </c>
      <c r="DP819">
        <v>0.48</v>
      </c>
      <c r="DQ819">
        <f t="shared" si="379"/>
        <v>0.48</v>
      </c>
      <c r="EB819">
        <v>776422</v>
      </c>
      <c r="EE819">
        <v>0.47</v>
      </c>
      <c r="EF819">
        <f t="shared" si="380"/>
        <v>0.47</v>
      </c>
      <c r="EQ819">
        <v>776422</v>
      </c>
      <c r="ET819">
        <v>0.47</v>
      </c>
      <c r="EU819">
        <f t="shared" si="381"/>
        <v>0.47</v>
      </c>
      <c r="FF819">
        <v>776422</v>
      </c>
      <c r="FI819">
        <v>0.52</v>
      </c>
      <c r="FJ819">
        <f t="shared" si="382"/>
        <v>0.52</v>
      </c>
      <c r="FU819">
        <v>776422</v>
      </c>
      <c r="FX819">
        <v>0.48</v>
      </c>
      <c r="FY819">
        <f t="shared" si="383"/>
        <v>0.48</v>
      </c>
      <c r="GJ819">
        <v>776422</v>
      </c>
      <c r="GM819">
        <v>0.48</v>
      </c>
      <c r="GN819">
        <f t="shared" si="384"/>
        <v>0.48</v>
      </c>
      <c r="GY819">
        <v>776422</v>
      </c>
      <c r="HB819">
        <v>0.56000000000000005</v>
      </c>
      <c r="HC819">
        <f t="shared" si="385"/>
        <v>0.56000000000000005</v>
      </c>
      <c r="HN819">
        <v>776422</v>
      </c>
      <c r="HQ819">
        <v>0.42</v>
      </c>
      <c r="HR819">
        <f t="shared" si="386"/>
        <v>0.42</v>
      </c>
      <c r="ID819">
        <v>776816</v>
      </c>
      <c r="IG819">
        <v>0.47</v>
      </c>
      <c r="IH819">
        <f t="shared" si="387"/>
        <v>0.47</v>
      </c>
      <c r="IS819">
        <v>776816</v>
      </c>
      <c r="IV819">
        <v>0.5</v>
      </c>
      <c r="IW819">
        <f t="shared" si="388"/>
        <v>0.5</v>
      </c>
      <c r="JH819">
        <v>776816</v>
      </c>
      <c r="JK819">
        <v>0.48</v>
      </c>
      <c r="JL819">
        <f t="shared" si="389"/>
        <v>0.48</v>
      </c>
      <c r="JW819">
        <v>776816</v>
      </c>
      <c r="JZ819">
        <v>0.51</v>
      </c>
      <c r="KA819">
        <f t="shared" si="390"/>
        <v>0.51</v>
      </c>
      <c r="KL819">
        <v>776816</v>
      </c>
      <c r="KO819">
        <v>0.5</v>
      </c>
      <c r="KP819">
        <f t="shared" si="391"/>
        <v>0.5</v>
      </c>
      <c r="LA819">
        <v>776816</v>
      </c>
      <c r="LD819">
        <v>0.49</v>
      </c>
      <c r="LE819">
        <f t="shared" si="392"/>
        <v>0.49</v>
      </c>
      <c r="LP819">
        <v>776816</v>
      </c>
      <c r="LS819">
        <v>0.48</v>
      </c>
      <c r="LT819">
        <f t="shared" si="393"/>
        <v>0.48</v>
      </c>
      <c r="ME819">
        <v>776816</v>
      </c>
      <c r="MH819">
        <v>0.48</v>
      </c>
      <c r="MI819">
        <f t="shared" si="394"/>
        <v>0.48</v>
      </c>
      <c r="MT819">
        <v>776816</v>
      </c>
      <c r="MW819">
        <v>0.41</v>
      </c>
      <c r="MX819">
        <f t="shared" si="395"/>
        <v>0.41</v>
      </c>
      <c r="NI819">
        <v>776816</v>
      </c>
      <c r="NL819">
        <v>0.48</v>
      </c>
      <c r="NM819">
        <f t="shared" si="396"/>
        <v>0.48</v>
      </c>
      <c r="NX819">
        <v>776816</v>
      </c>
      <c r="OA819">
        <v>0.47</v>
      </c>
      <c r="OB819">
        <f t="shared" si="397"/>
        <v>0.47</v>
      </c>
      <c r="OM819">
        <v>776816</v>
      </c>
      <c r="OP819">
        <v>0.49</v>
      </c>
      <c r="OQ819">
        <f t="shared" si="398"/>
        <v>0.49</v>
      </c>
      <c r="PB819">
        <v>776816</v>
      </c>
      <c r="PE819">
        <v>0.51</v>
      </c>
      <c r="PF819">
        <f t="shared" si="399"/>
        <v>0.51</v>
      </c>
      <c r="PQ819">
        <v>776816</v>
      </c>
      <c r="PT819">
        <v>0.47</v>
      </c>
      <c r="PU819">
        <f t="shared" si="400"/>
        <v>0.47</v>
      </c>
      <c r="QF819">
        <v>776816</v>
      </c>
      <c r="QI819">
        <v>0.46</v>
      </c>
      <c r="QJ819">
        <f t="shared" si="401"/>
        <v>0.46</v>
      </c>
      <c r="QU819">
        <v>776816</v>
      </c>
      <c r="QX819">
        <v>0.5</v>
      </c>
      <c r="QY819">
        <f t="shared" si="402"/>
        <v>0.5</v>
      </c>
    </row>
    <row r="820" spans="12:467" x14ac:dyDescent="0.2">
      <c r="L820">
        <v>776426</v>
      </c>
      <c r="O820">
        <v>0.42</v>
      </c>
      <c r="P820">
        <f t="shared" si="372"/>
        <v>0.42</v>
      </c>
      <c r="AA820">
        <v>776426</v>
      </c>
      <c r="AD820">
        <v>0.5</v>
      </c>
      <c r="AE820">
        <f t="shared" si="373"/>
        <v>0.5</v>
      </c>
      <c r="AP820">
        <v>776426</v>
      </c>
      <c r="AS820">
        <v>0.54</v>
      </c>
      <c r="AT820">
        <f t="shared" si="374"/>
        <v>0.54</v>
      </c>
      <c r="BE820">
        <v>776426</v>
      </c>
      <c r="BH820">
        <v>0.55000000000000004</v>
      </c>
      <c r="BI820">
        <f t="shared" si="375"/>
        <v>0.55000000000000004</v>
      </c>
      <c r="BT820">
        <v>776426</v>
      </c>
      <c r="BW820">
        <v>0.55000000000000004</v>
      </c>
      <c r="BX820">
        <f t="shared" si="376"/>
        <v>0.55000000000000004</v>
      </c>
      <c r="CI820">
        <v>776426</v>
      </c>
      <c r="CL820">
        <v>0.45</v>
      </c>
      <c r="CM820">
        <f t="shared" si="377"/>
        <v>0.45</v>
      </c>
      <c r="CX820">
        <v>776426</v>
      </c>
      <c r="DA820">
        <v>0.44</v>
      </c>
      <c r="DB820">
        <f t="shared" si="378"/>
        <v>0.44</v>
      </c>
      <c r="DM820">
        <v>776426</v>
      </c>
      <c r="DP820">
        <v>0.41</v>
      </c>
      <c r="DQ820">
        <f t="shared" si="379"/>
        <v>0.41</v>
      </c>
      <c r="EB820">
        <v>776426</v>
      </c>
      <c r="EE820">
        <v>0.41</v>
      </c>
      <c r="EF820">
        <f t="shared" si="380"/>
        <v>0.41</v>
      </c>
      <c r="EQ820">
        <v>776426</v>
      </c>
      <c r="ET820">
        <v>0.41</v>
      </c>
      <c r="EU820">
        <f t="shared" si="381"/>
        <v>0.41</v>
      </c>
      <c r="FF820">
        <v>776426</v>
      </c>
      <c r="FI820">
        <v>0.44</v>
      </c>
      <c r="FJ820">
        <f t="shared" si="382"/>
        <v>0.44</v>
      </c>
      <c r="FU820">
        <v>776426</v>
      </c>
      <c r="FX820">
        <v>0.47</v>
      </c>
      <c r="FY820">
        <f t="shared" si="383"/>
        <v>0.47</v>
      </c>
      <c r="GJ820">
        <v>776426</v>
      </c>
      <c r="GM820">
        <v>0.43</v>
      </c>
      <c r="GN820">
        <f t="shared" si="384"/>
        <v>0.43</v>
      </c>
      <c r="GY820">
        <v>776426</v>
      </c>
      <c r="HB820">
        <v>0.48</v>
      </c>
      <c r="HC820">
        <f t="shared" si="385"/>
        <v>0.48</v>
      </c>
      <c r="HN820">
        <v>776426</v>
      </c>
      <c r="HQ820">
        <v>0.52</v>
      </c>
      <c r="HR820">
        <f t="shared" si="386"/>
        <v>0.52</v>
      </c>
      <c r="ID820">
        <v>776817</v>
      </c>
      <c r="IG820">
        <v>0.5</v>
      </c>
      <c r="IH820">
        <f t="shared" si="387"/>
        <v>0.5</v>
      </c>
      <c r="IS820">
        <v>776817</v>
      </c>
      <c r="IV820">
        <v>0.53</v>
      </c>
      <c r="IW820">
        <f t="shared" si="388"/>
        <v>0.53</v>
      </c>
      <c r="JH820">
        <v>776817</v>
      </c>
      <c r="JK820">
        <v>0.56000000000000005</v>
      </c>
      <c r="JL820">
        <f t="shared" si="389"/>
        <v>0.56000000000000005</v>
      </c>
      <c r="JW820">
        <v>776817</v>
      </c>
      <c r="JZ820">
        <v>0.54</v>
      </c>
      <c r="KA820">
        <f t="shared" si="390"/>
        <v>0.54</v>
      </c>
      <c r="KL820">
        <v>776817</v>
      </c>
      <c r="KO820">
        <v>0.55000000000000004</v>
      </c>
      <c r="KP820">
        <f t="shared" si="391"/>
        <v>0.55000000000000004</v>
      </c>
      <c r="LA820">
        <v>776817</v>
      </c>
      <c r="LD820">
        <v>0.54</v>
      </c>
      <c r="LE820">
        <f t="shared" si="392"/>
        <v>0.54</v>
      </c>
      <c r="LP820">
        <v>776817</v>
      </c>
      <c r="LS820">
        <v>0.52</v>
      </c>
      <c r="LT820">
        <f t="shared" si="393"/>
        <v>0.52</v>
      </c>
      <c r="ME820">
        <v>776817</v>
      </c>
      <c r="MH820">
        <v>0.55000000000000004</v>
      </c>
      <c r="MI820">
        <f t="shared" si="394"/>
        <v>0.55000000000000004</v>
      </c>
      <c r="MT820">
        <v>776817</v>
      </c>
      <c r="MW820">
        <v>0.54</v>
      </c>
      <c r="MX820">
        <f t="shared" si="395"/>
        <v>0.54</v>
      </c>
      <c r="NI820">
        <v>776817</v>
      </c>
      <c r="NL820">
        <v>0.52</v>
      </c>
      <c r="NM820">
        <f t="shared" si="396"/>
        <v>0.52</v>
      </c>
      <c r="NX820">
        <v>776817</v>
      </c>
      <c r="OA820">
        <v>0.48</v>
      </c>
      <c r="OB820">
        <f t="shared" si="397"/>
        <v>0.48</v>
      </c>
      <c r="OM820">
        <v>776817</v>
      </c>
      <c r="OP820">
        <v>0.53</v>
      </c>
      <c r="OQ820">
        <f t="shared" si="398"/>
        <v>0.53</v>
      </c>
      <c r="PB820">
        <v>776817</v>
      </c>
      <c r="PE820">
        <v>0.52</v>
      </c>
      <c r="PF820">
        <f t="shared" si="399"/>
        <v>0.52</v>
      </c>
      <c r="PQ820">
        <v>776817</v>
      </c>
      <c r="PT820">
        <v>0.56000000000000005</v>
      </c>
      <c r="PU820">
        <f t="shared" si="400"/>
        <v>0.56000000000000005</v>
      </c>
      <c r="QF820">
        <v>776817</v>
      </c>
      <c r="QI820">
        <v>0.53</v>
      </c>
      <c r="QJ820">
        <f t="shared" si="401"/>
        <v>0.53</v>
      </c>
      <c r="QU820">
        <v>776817</v>
      </c>
      <c r="QX820">
        <v>0.51</v>
      </c>
      <c r="QY820">
        <f t="shared" si="402"/>
        <v>0.51</v>
      </c>
    </row>
    <row r="821" spans="12:467" x14ac:dyDescent="0.2">
      <c r="L821">
        <v>776427</v>
      </c>
      <c r="O821">
        <v>0.42</v>
      </c>
      <c r="P821">
        <f t="shared" si="372"/>
        <v>0.42</v>
      </c>
      <c r="AA821">
        <v>776427</v>
      </c>
      <c r="AD821">
        <v>0.41</v>
      </c>
      <c r="AE821">
        <f t="shared" si="373"/>
        <v>0.41</v>
      </c>
      <c r="AP821">
        <v>776427</v>
      </c>
      <c r="AS821">
        <v>0.39</v>
      </c>
      <c r="AT821">
        <f t="shared" si="374"/>
        <v>0.39</v>
      </c>
      <c r="BE821">
        <v>776427</v>
      </c>
      <c r="BH821">
        <v>0.3</v>
      </c>
      <c r="BI821">
        <f t="shared" si="375"/>
        <v>0.3</v>
      </c>
      <c r="BT821">
        <v>776427</v>
      </c>
      <c r="BW821">
        <v>0.44</v>
      </c>
      <c r="BX821">
        <f t="shared" si="376"/>
        <v>0.44</v>
      </c>
      <c r="CI821">
        <v>776427</v>
      </c>
      <c r="CL821">
        <v>0.39</v>
      </c>
      <c r="CM821">
        <f t="shared" si="377"/>
        <v>0.39</v>
      </c>
      <c r="CX821">
        <v>776427</v>
      </c>
      <c r="DA821">
        <v>0.41</v>
      </c>
      <c r="DB821">
        <f t="shared" si="378"/>
        <v>0.41</v>
      </c>
      <c r="DM821">
        <v>776427</v>
      </c>
      <c r="DP821">
        <v>0.41</v>
      </c>
      <c r="DQ821">
        <f t="shared" si="379"/>
        <v>0.41</v>
      </c>
      <c r="EB821">
        <v>776427</v>
      </c>
      <c r="EE821">
        <v>0.42</v>
      </c>
      <c r="EF821">
        <f t="shared" si="380"/>
        <v>0.42</v>
      </c>
      <c r="EQ821">
        <v>776427</v>
      </c>
      <c r="ET821">
        <v>0.42</v>
      </c>
      <c r="EU821">
        <f t="shared" si="381"/>
        <v>0.42</v>
      </c>
      <c r="FF821">
        <v>776427</v>
      </c>
      <c r="FI821">
        <v>0.42</v>
      </c>
      <c r="FJ821">
        <f t="shared" si="382"/>
        <v>0.42</v>
      </c>
      <c r="FU821">
        <v>776427</v>
      </c>
      <c r="FX821">
        <v>0.42</v>
      </c>
      <c r="FY821">
        <f t="shared" si="383"/>
        <v>0.42</v>
      </c>
      <c r="GJ821">
        <v>776427</v>
      </c>
      <c r="GM821">
        <v>0.41</v>
      </c>
      <c r="GN821">
        <f t="shared" si="384"/>
        <v>0.41</v>
      </c>
      <c r="GY821">
        <v>776427</v>
      </c>
      <c r="HB821">
        <v>0.41</v>
      </c>
      <c r="HC821">
        <f t="shared" si="385"/>
        <v>0.41</v>
      </c>
      <c r="HN821">
        <v>776427</v>
      </c>
      <c r="HQ821">
        <v>0.35</v>
      </c>
      <c r="HR821">
        <f t="shared" si="386"/>
        <v>0.35</v>
      </c>
      <c r="ID821">
        <v>776818</v>
      </c>
      <c r="IG821">
        <v>0.46</v>
      </c>
      <c r="IH821">
        <f t="shared" si="387"/>
        <v>0.46</v>
      </c>
      <c r="IS821">
        <v>776818</v>
      </c>
      <c r="IV821">
        <v>0.44</v>
      </c>
      <c r="IW821">
        <f t="shared" si="388"/>
        <v>0.44</v>
      </c>
      <c r="JH821">
        <v>776818</v>
      </c>
      <c r="JK821">
        <v>0.48</v>
      </c>
      <c r="JL821">
        <f t="shared" si="389"/>
        <v>0.48</v>
      </c>
      <c r="JW821">
        <v>776818</v>
      </c>
      <c r="JZ821">
        <v>0.44</v>
      </c>
      <c r="KA821">
        <f t="shared" si="390"/>
        <v>0.44</v>
      </c>
      <c r="KL821">
        <v>776818</v>
      </c>
      <c r="KO821">
        <v>0.5</v>
      </c>
      <c r="KP821">
        <f t="shared" si="391"/>
        <v>0.5</v>
      </c>
      <c r="LA821">
        <v>776818</v>
      </c>
      <c r="LD821">
        <v>0.42</v>
      </c>
      <c r="LE821">
        <f t="shared" si="392"/>
        <v>0.42</v>
      </c>
      <c r="LP821">
        <v>776818</v>
      </c>
      <c r="LS821">
        <v>0.43</v>
      </c>
      <c r="LT821">
        <f t="shared" si="393"/>
        <v>0.43</v>
      </c>
      <c r="ME821">
        <v>776818</v>
      </c>
      <c r="MH821">
        <v>0.42</v>
      </c>
      <c r="MI821">
        <f t="shared" si="394"/>
        <v>0.42</v>
      </c>
      <c r="MT821">
        <v>776818</v>
      </c>
      <c r="MW821">
        <v>0.43</v>
      </c>
      <c r="MX821">
        <f t="shared" si="395"/>
        <v>0.43</v>
      </c>
      <c r="NI821">
        <v>776818</v>
      </c>
      <c r="NL821">
        <v>0.46</v>
      </c>
      <c r="NM821">
        <f t="shared" si="396"/>
        <v>0.46</v>
      </c>
      <c r="NX821">
        <v>776818</v>
      </c>
      <c r="OA821">
        <v>0.46</v>
      </c>
      <c r="OB821">
        <f t="shared" si="397"/>
        <v>0.46</v>
      </c>
      <c r="OM821">
        <v>776818</v>
      </c>
      <c r="OP821">
        <v>0.47</v>
      </c>
      <c r="OQ821">
        <f t="shared" si="398"/>
        <v>0.47</v>
      </c>
      <c r="PB821">
        <v>776818</v>
      </c>
      <c r="PE821">
        <v>0.46</v>
      </c>
      <c r="PF821">
        <f t="shared" si="399"/>
        <v>0.46</v>
      </c>
      <c r="PQ821">
        <v>776818</v>
      </c>
      <c r="PT821">
        <v>0.45</v>
      </c>
      <c r="PU821">
        <f t="shared" si="400"/>
        <v>0.45</v>
      </c>
      <c r="QF821">
        <v>776818</v>
      </c>
      <c r="QI821">
        <v>0.4</v>
      </c>
      <c r="QJ821">
        <f t="shared" si="401"/>
        <v>0.4</v>
      </c>
      <c r="QU821">
        <v>776818</v>
      </c>
      <c r="QX821">
        <v>0.44</v>
      </c>
      <c r="QY821">
        <f t="shared" si="402"/>
        <v>0.44</v>
      </c>
    </row>
    <row r="822" spans="12:467" x14ac:dyDescent="0.2">
      <c r="L822">
        <v>776428</v>
      </c>
      <c r="O822">
        <v>0.47</v>
      </c>
      <c r="P822">
        <f t="shared" si="372"/>
        <v>0.47</v>
      </c>
      <c r="AA822">
        <v>776428</v>
      </c>
      <c r="AD822">
        <v>0.4</v>
      </c>
      <c r="AE822">
        <f t="shared" si="373"/>
        <v>0.4</v>
      </c>
      <c r="AP822">
        <v>776428</v>
      </c>
      <c r="AS822">
        <v>0.28999999999999998</v>
      </c>
      <c r="AT822">
        <f t="shared" si="374"/>
        <v>0.28999999999999998</v>
      </c>
      <c r="BE822">
        <v>776428</v>
      </c>
      <c r="BH822">
        <v>0.38</v>
      </c>
      <c r="BI822">
        <f t="shared" si="375"/>
        <v>0.38</v>
      </c>
      <c r="BT822">
        <v>776428</v>
      </c>
      <c r="BW822">
        <v>0.38</v>
      </c>
      <c r="BX822">
        <f t="shared" si="376"/>
        <v>0.38</v>
      </c>
      <c r="CI822">
        <v>776428</v>
      </c>
      <c r="CL822">
        <v>0.48</v>
      </c>
      <c r="CM822">
        <f t="shared" si="377"/>
        <v>0.48</v>
      </c>
      <c r="CX822">
        <v>776428</v>
      </c>
      <c r="DA822">
        <v>0.48</v>
      </c>
      <c r="DB822">
        <f t="shared" si="378"/>
        <v>0.48</v>
      </c>
      <c r="DM822">
        <v>776428</v>
      </c>
      <c r="DP822">
        <v>0.47</v>
      </c>
      <c r="DQ822">
        <f t="shared" si="379"/>
        <v>0.47</v>
      </c>
      <c r="EB822">
        <v>776428</v>
      </c>
      <c r="EE822">
        <v>0.48</v>
      </c>
      <c r="EF822">
        <f t="shared" si="380"/>
        <v>0.48</v>
      </c>
      <c r="EQ822">
        <v>776428</v>
      </c>
      <c r="ET822">
        <v>0.48</v>
      </c>
      <c r="EU822">
        <f t="shared" si="381"/>
        <v>0.48</v>
      </c>
      <c r="FF822">
        <v>776428</v>
      </c>
      <c r="FI822">
        <v>0.46</v>
      </c>
      <c r="FJ822">
        <f t="shared" si="382"/>
        <v>0.46</v>
      </c>
      <c r="FU822">
        <v>776428</v>
      </c>
      <c r="FX822">
        <v>0.5</v>
      </c>
      <c r="FY822">
        <f t="shared" si="383"/>
        <v>0.5</v>
      </c>
      <c r="GJ822">
        <v>776428</v>
      </c>
      <c r="GM822">
        <v>0.47</v>
      </c>
      <c r="GN822">
        <f t="shared" si="384"/>
        <v>0.47</v>
      </c>
      <c r="GY822">
        <v>776428</v>
      </c>
      <c r="HB822">
        <v>0.56000000000000005</v>
      </c>
      <c r="HC822">
        <f t="shared" si="385"/>
        <v>0.56000000000000005</v>
      </c>
      <c r="HN822">
        <v>776428</v>
      </c>
      <c r="HQ822">
        <v>0.5</v>
      </c>
      <c r="HR822">
        <f t="shared" si="386"/>
        <v>0.5</v>
      </c>
      <c r="ID822">
        <v>776819</v>
      </c>
      <c r="IG822">
        <v>0.47</v>
      </c>
      <c r="IH822">
        <f t="shared" si="387"/>
        <v>0.47</v>
      </c>
      <c r="IS822">
        <v>776819</v>
      </c>
      <c r="IV822">
        <v>0.5</v>
      </c>
      <c r="IW822">
        <f t="shared" si="388"/>
        <v>0.5</v>
      </c>
      <c r="JH822">
        <v>776819</v>
      </c>
      <c r="JK822">
        <v>0.45</v>
      </c>
      <c r="JL822">
        <f t="shared" si="389"/>
        <v>0.45</v>
      </c>
      <c r="JW822">
        <v>776819</v>
      </c>
      <c r="JZ822">
        <v>0.46</v>
      </c>
      <c r="KA822">
        <f t="shared" si="390"/>
        <v>0.46</v>
      </c>
      <c r="KL822">
        <v>776819</v>
      </c>
      <c r="KO822">
        <v>0.47</v>
      </c>
      <c r="KP822">
        <f t="shared" si="391"/>
        <v>0.47</v>
      </c>
      <c r="LA822">
        <v>776819</v>
      </c>
      <c r="LD822">
        <v>0.49</v>
      </c>
      <c r="LE822">
        <f t="shared" si="392"/>
        <v>0.49</v>
      </c>
      <c r="LP822">
        <v>776819</v>
      </c>
      <c r="LS822">
        <v>0.47</v>
      </c>
      <c r="LT822">
        <f t="shared" si="393"/>
        <v>0.47</v>
      </c>
      <c r="ME822">
        <v>776819</v>
      </c>
      <c r="MH822">
        <v>0.51</v>
      </c>
      <c r="MI822">
        <f t="shared" si="394"/>
        <v>0.51</v>
      </c>
      <c r="MT822">
        <v>776819</v>
      </c>
      <c r="MW822">
        <v>0.44</v>
      </c>
      <c r="MX822">
        <f t="shared" si="395"/>
        <v>0.44</v>
      </c>
      <c r="NI822">
        <v>776819</v>
      </c>
      <c r="NL822">
        <v>0.48</v>
      </c>
      <c r="NM822">
        <f t="shared" si="396"/>
        <v>0.48</v>
      </c>
      <c r="NX822">
        <v>776819</v>
      </c>
      <c r="OA822">
        <v>0.5</v>
      </c>
      <c r="OB822">
        <f t="shared" si="397"/>
        <v>0.5</v>
      </c>
      <c r="OM822">
        <v>776819</v>
      </c>
      <c r="OP822">
        <v>0.48</v>
      </c>
      <c r="OQ822">
        <f t="shared" si="398"/>
        <v>0.48</v>
      </c>
      <c r="PB822">
        <v>776819</v>
      </c>
      <c r="PE822">
        <v>0.47</v>
      </c>
      <c r="PF822">
        <f t="shared" si="399"/>
        <v>0.47</v>
      </c>
      <c r="PQ822">
        <v>776819</v>
      </c>
      <c r="PT822">
        <v>0.47</v>
      </c>
      <c r="PU822">
        <f t="shared" si="400"/>
        <v>0.47</v>
      </c>
      <c r="QF822">
        <v>776819</v>
      </c>
      <c r="QI822">
        <v>0.47</v>
      </c>
      <c r="QJ822">
        <f t="shared" si="401"/>
        <v>0.47</v>
      </c>
      <c r="QU822">
        <v>776819</v>
      </c>
      <c r="QX822">
        <v>0.49</v>
      </c>
      <c r="QY822">
        <f t="shared" si="402"/>
        <v>0.49</v>
      </c>
    </row>
    <row r="823" spans="12:467" x14ac:dyDescent="0.2">
      <c r="L823">
        <v>776429</v>
      </c>
      <c r="O823">
        <v>0.53</v>
      </c>
      <c r="P823">
        <f t="shared" si="372"/>
        <v>0.53</v>
      </c>
      <c r="AA823">
        <v>776429</v>
      </c>
      <c r="AD823">
        <v>0.55000000000000004</v>
      </c>
      <c r="AE823">
        <f t="shared" si="373"/>
        <v>0.55000000000000004</v>
      </c>
      <c r="AP823">
        <v>776429</v>
      </c>
      <c r="AS823">
        <v>0.42</v>
      </c>
      <c r="AT823">
        <f t="shared" si="374"/>
        <v>0.42</v>
      </c>
      <c r="BE823">
        <v>776429</v>
      </c>
      <c r="BH823">
        <v>0.57999999999999996</v>
      </c>
      <c r="BI823">
        <f t="shared" si="375"/>
        <v>0.57999999999999996</v>
      </c>
      <c r="BT823">
        <v>776429</v>
      </c>
      <c r="BW823">
        <v>0.56999999999999995</v>
      </c>
      <c r="BX823">
        <f t="shared" si="376"/>
        <v>0.56999999999999995</v>
      </c>
      <c r="CI823">
        <v>776429</v>
      </c>
      <c r="CL823">
        <v>0.49</v>
      </c>
      <c r="CM823">
        <f t="shared" si="377"/>
        <v>0.49</v>
      </c>
      <c r="CX823">
        <v>776429</v>
      </c>
      <c r="DA823">
        <v>0.52</v>
      </c>
      <c r="DB823">
        <f t="shared" si="378"/>
        <v>0.52</v>
      </c>
      <c r="DM823">
        <v>776429</v>
      </c>
      <c r="DP823">
        <v>0.5</v>
      </c>
      <c r="DQ823">
        <f t="shared" si="379"/>
        <v>0.5</v>
      </c>
      <c r="EB823">
        <v>776429</v>
      </c>
      <c r="EE823">
        <v>0.49</v>
      </c>
      <c r="EF823">
        <f t="shared" si="380"/>
        <v>0.49</v>
      </c>
      <c r="EQ823">
        <v>776429</v>
      </c>
      <c r="ET823">
        <v>0.49</v>
      </c>
      <c r="EU823">
        <f t="shared" si="381"/>
        <v>0.49</v>
      </c>
      <c r="FF823">
        <v>776429</v>
      </c>
      <c r="FI823">
        <v>0.51</v>
      </c>
      <c r="FJ823">
        <f t="shared" si="382"/>
        <v>0.51</v>
      </c>
      <c r="FU823">
        <v>776429</v>
      </c>
      <c r="FX823">
        <v>0.53</v>
      </c>
      <c r="FY823">
        <f t="shared" si="383"/>
        <v>0.53</v>
      </c>
      <c r="GJ823">
        <v>776429</v>
      </c>
      <c r="GM823">
        <v>0.5</v>
      </c>
      <c r="GN823">
        <f t="shared" si="384"/>
        <v>0.5</v>
      </c>
      <c r="GY823">
        <v>776429</v>
      </c>
      <c r="HB823">
        <v>0.51</v>
      </c>
      <c r="HC823">
        <f t="shared" si="385"/>
        <v>0.51</v>
      </c>
      <c r="HN823">
        <v>776429</v>
      </c>
      <c r="HQ823">
        <v>0.52</v>
      </c>
      <c r="HR823">
        <f t="shared" si="386"/>
        <v>0.52</v>
      </c>
      <c r="ID823">
        <v>778431</v>
      </c>
      <c r="IG823">
        <v>0.48</v>
      </c>
      <c r="IH823">
        <f t="shared" si="387"/>
        <v>0.48</v>
      </c>
      <c r="IS823">
        <v>778431</v>
      </c>
      <c r="IV823">
        <v>0.48</v>
      </c>
      <c r="IW823">
        <f t="shared" si="388"/>
        <v>0.48</v>
      </c>
      <c r="JH823">
        <v>778431</v>
      </c>
      <c r="JK823">
        <v>0.44</v>
      </c>
      <c r="JL823">
        <f t="shared" si="389"/>
        <v>0.44</v>
      </c>
      <c r="JW823">
        <v>778431</v>
      </c>
      <c r="JZ823">
        <v>0.48</v>
      </c>
      <c r="KA823">
        <f t="shared" si="390"/>
        <v>0.48</v>
      </c>
      <c r="KL823">
        <v>778431</v>
      </c>
      <c r="KO823">
        <v>0.42</v>
      </c>
      <c r="KP823">
        <f t="shared" si="391"/>
        <v>0.42</v>
      </c>
      <c r="LA823">
        <v>778431</v>
      </c>
      <c r="LD823">
        <v>0.46</v>
      </c>
      <c r="LE823">
        <f t="shared" si="392"/>
        <v>0.46</v>
      </c>
      <c r="LP823">
        <v>778431</v>
      </c>
      <c r="LS823">
        <v>0.47</v>
      </c>
      <c r="LT823">
        <f t="shared" si="393"/>
        <v>0.47</v>
      </c>
      <c r="ME823">
        <v>778431</v>
      </c>
      <c r="MH823">
        <v>0.51</v>
      </c>
      <c r="MI823">
        <f t="shared" si="394"/>
        <v>0.51</v>
      </c>
      <c r="MT823">
        <v>778431</v>
      </c>
      <c r="MW823">
        <v>0.39</v>
      </c>
      <c r="MX823">
        <f t="shared" si="395"/>
        <v>0.39</v>
      </c>
      <c r="NI823">
        <v>778431</v>
      </c>
      <c r="NL823">
        <v>0.49</v>
      </c>
      <c r="NM823">
        <f t="shared" si="396"/>
        <v>0.49</v>
      </c>
      <c r="NX823">
        <v>778431</v>
      </c>
      <c r="OA823">
        <v>0.48</v>
      </c>
      <c r="OB823">
        <f t="shared" si="397"/>
        <v>0.48</v>
      </c>
      <c r="OM823">
        <v>778431</v>
      </c>
      <c r="OP823">
        <v>0.49</v>
      </c>
      <c r="OQ823">
        <f t="shared" si="398"/>
        <v>0.49</v>
      </c>
      <c r="PB823">
        <v>778431</v>
      </c>
      <c r="PE823">
        <v>0.5</v>
      </c>
      <c r="PF823">
        <f t="shared" si="399"/>
        <v>0.5</v>
      </c>
      <c r="PQ823">
        <v>778431</v>
      </c>
      <c r="PT823">
        <v>0.47</v>
      </c>
      <c r="PU823">
        <f t="shared" si="400"/>
        <v>0.47</v>
      </c>
      <c r="QF823">
        <v>778431</v>
      </c>
      <c r="QI823">
        <v>0.49</v>
      </c>
      <c r="QJ823">
        <f t="shared" si="401"/>
        <v>0.49</v>
      </c>
      <c r="QU823">
        <v>778431</v>
      </c>
      <c r="QX823">
        <v>0.47</v>
      </c>
      <c r="QY823">
        <f t="shared" si="402"/>
        <v>0.47</v>
      </c>
    </row>
    <row r="824" spans="12:467" x14ac:dyDescent="0.2">
      <c r="L824">
        <v>776405</v>
      </c>
      <c r="O824">
        <v>0.45</v>
      </c>
      <c r="P824">
        <f t="shared" si="372"/>
        <v>0.45</v>
      </c>
      <c r="AA824">
        <v>776405</v>
      </c>
      <c r="AD824">
        <v>0.47</v>
      </c>
      <c r="AE824">
        <f t="shared" si="373"/>
        <v>0.47</v>
      </c>
      <c r="AP824">
        <v>776405</v>
      </c>
      <c r="AS824">
        <v>0.49</v>
      </c>
      <c r="AT824">
        <f t="shared" si="374"/>
        <v>0.49</v>
      </c>
      <c r="BE824">
        <v>776405</v>
      </c>
      <c r="BH824">
        <v>0.44</v>
      </c>
      <c r="BI824">
        <f t="shared" si="375"/>
        <v>0.44</v>
      </c>
      <c r="BT824">
        <v>776405</v>
      </c>
      <c r="BW824">
        <v>0.59</v>
      </c>
      <c r="BX824">
        <f t="shared" si="376"/>
        <v>0.59</v>
      </c>
      <c r="CI824">
        <v>776405</v>
      </c>
      <c r="CL824">
        <v>0.45</v>
      </c>
      <c r="CM824">
        <f t="shared" si="377"/>
        <v>0.45</v>
      </c>
      <c r="CX824">
        <v>776405</v>
      </c>
      <c r="DA824">
        <v>0.47</v>
      </c>
      <c r="DB824">
        <f t="shared" si="378"/>
        <v>0.47</v>
      </c>
      <c r="DM824">
        <v>776405</v>
      </c>
      <c r="DP824">
        <v>0.44</v>
      </c>
      <c r="DQ824">
        <f t="shared" si="379"/>
        <v>0.44</v>
      </c>
      <c r="EB824">
        <v>776405</v>
      </c>
      <c r="EE824">
        <v>0.44</v>
      </c>
      <c r="EF824">
        <f t="shared" si="380"/>
        <v>0.44</v>
      </c>
      <c r="EQ824">
        <v>776405</v>
      </c>
      <c r="ET824">
        <v>0.44</v>
      </c>
      <c r="EU824">
        <f t="shared" si="381"/>
        <v>0.44</v>
      </c>
      <c r="FF824">
        <v>776405</v>
      </c>
      <c r="FI824">
        <v>0.49</v>
      </c>
      <c r="FJ824">
        <f t="shared" si="382"/>
        <v>0.49</v>
      </c>
      <c r="FU824">
        <v>776405</v>
      </c>
      <c r="FX824">
        <v>0.47</v>
      </c>
      <c r="FY824">
        <f t="shared" si="383"/>
        <v>0.47</v>
      </c>
      <c r="GJ824">
        <v>776405</v>
      </c>
      <c r="GM824">
        <v>0.45</v>
      </c>
      <c r="GN824">
        <f t="shared" si="384"/>
        <v>0.45</v>
      </c>
      <c r="GY824">
        <v>776405</v>
      </c>
      <c r="HB824">
        <v>0.46</v>
      </c>
      <c r="HC824">
        <f t="shared" si="385"/>
        <v>0.46</v>
      </c>
      <c r="HN824">
        <v>776405</v>
      </c>
      <c r="HQ824">
        <v>0.45</v>
      </c>
      <c r="HR824">
        <f t="shared" si="386"/>
        <v>0.45</v>
      </c>
      <c r="ID824">
        <v>776789</v>
      </c>
      <c r="IG824">
        <v>0.56000000000000005</v>
      </c>
      <c r="IH824">
        <f t="shared" si="387"/>
        <v>0.56000000000000005</v>
      </c>
      <c r="IS824">
        <v>776789</v>
      </c>
      <c r="IV824">
        <v>0.56999999999999995</v>
      </c>
      <c r="IW824">
        <f t="shared" si="388"/>
        <v>0.56999999999999995</v>
      </c>
      <c r="JH824">
        <v>776789</v>
      </c>
      <c r="JK824">
        <v>0.56999999999999995</v>
      </c>
      <c r="JL824">
        <f t="shared" si="389"/>
        <v>0.56999999999999995</v>
      </c>
      <c r="JW824">
        <v>776789</v>
      </c>
      <c r="JZ824">
        <v>0.56000000000000005</v>
      </c>
      <c r="KA824">
        <f t="shared" si="390"/>
        <v>0.56000000000000005</v>
      </c>
      <c r="KL824">
        <v>776789</v>
      </c>
      <c r="KO824">
        <v>0.64</v>
      </c>
      <c r="KP824">
        <f t="shared" si="391"/>
        <v>0.64</v>
      </c>
      <c r="LA824">
        <v>776789</v>
      </c>
      <c r="LD824">
        <v>0.6</v>
      </c>
      <c r="LE824">
        <f t="shared" si="392"/>
        <v>0.6</v>
      </c>
      <c r="LP824">
        <v>776789</v>
      </c>
      <c r="LS824">
        <v>0.53</v>
      </c>
      <c r="LT824">
        <f t="shared" si="393"/>
        <v>0.53</v>
      </c>
      <c r="ME824">
        <v>776789</v>
      </c>
      <c r="MH824">
        <v>0.61</v>
      </c>
      <c r="MI824">
        <f t="shared" si="394"/>
        <v>0.61</v>
      </c>
      <c r="MT824">
        <v>776789</v>
      </c>
      <c r="MW824">
        <v>0.6</v>
      </c>
      <c r="MX824">
        <f t="shared" si="395"/>
        <v>0.6</v>
      </c>
      <c r="NI824">
        <v>776789</v>
      </c>
      <c r="NL824">
        <v>0.54</v>
      </c>
      <c r="NM824">
        <f t="shared" si="396"/>
        <v>0.54</v>
      </c>
      <c r="NX824">
        <v>776789</v>
      </c>
      <c r="OA824">
        <v>0.6</v>
      </c>
      <c r="OB824">
        <f t="shared" si="397"/>
        <v>0.6</v>
      </c>
      <c r="OM824">
        <v>776789</v>
      </c>
      <c r="OP824">
        <v>0.55000000000000004</v>
      </c>
      <c r="OQ824">
        <f t="shared" si="398"/>
        <v>0.55000000000000004</v>
      </c>
      <c r="PB824">
        <v>776789</v>
      </c>
      <c r="PE824">
        <v>0.56999999999999995</v>
      </c>
      <c r="PF824">
        <f t="shared" si="399"/>
        <v>0.56999999999999995</v>
      </c>
      <c r="PQ824">
        <v>776789</v>
      </c>
      <c r="PT824">
        <v>0.56999999999999995</v>
      </c>
      <c r="PU824">
        <f t="shared" si="400"/>
        <v>0.56999999999999995</v>
      </c>
      <c r="QF824">
        <v>776789</v>
      </c>
      <c r="QI824">
        <v>0.56000000000000005</v>
      </c>
      <c r="QJ824">
        <f t="shared" si="401"/>
        <v>0.56000000000000005</v>
      </c>
      <c r="QU824">
        <v>776789</v>
      </c>
      <c r="QX824">
        <v>0.56000000000000005</v>
      </c>
      <c r="QY824">
        <f t="shared" si="402"/>
        <v>0.56000000000000005</v>
      </c>
    </row>
    <row r="825" spans="12:467" x14ac:dyDescent="0.2">
      <c r="L825">
        <v>776406</v>
      </c>
      <c r="O825">
        <v>0.48</v>
      </c>
      <c r="P825">
        <f t="shared" si="372"/>
        <v>0.48</v>
      </c>
      <c r="AA825">
        <v>776406</v>
      </c>
      <c r="AD825">
        <v>0.42</v>
      </c>
      <c r="AE825">
        <f t="shared" si="373"/>
        <v>0.42</v>
      </c>
      <c r="AP825">
        <v>776406</v>
      </c>
      <c r="AS825">
        <v>0.42</v>
      </c>
      <c r="AT825">
        <f t="shared" si="374"/>
        <v>0.42</v>
      </c>
      <c r="BE825">
        <v>776406</v>
      </c>
      <c r="BH825">
        <v>0.52</v>
      </c>
      <c r="BI825">
        <f t="shared" si="375"/>
        <v>0.52</v>
      </c>
      <c r="BT825">
        <v>776406</v>
      </c>
      <c r="BW825">
        <v>0.5</v>
      </c>
      <c r="BX825">
        <f t="shared" si="376"/>
        <v>0.5</v>
      </c>
      <c r="CI825">
        <v>776406</v>
      </c>
      <c r="CL825">
        <v>0.48</v>
      </c>
      <c r="CM825">
        <f t="shared" si="377"/>
        <v>0.48</v>
      </c>
      <c r="CX825">
        <v>776406</v>
      </c>
      <c r="DA825">
        <v>0.48</v>
      </c>
      <c r="DB825">
        <f t="shared" si="378"/>
        <v>0.48</v>
      </c>
      <c r="DM825">
        <v>776406</v>
      </c>
      <c r="DP825">
        <v>0.46</v>
      </c>
      <c r="DQ825">
        <f t="shared" si="379"/>
        <v>0.46</v>
      </c>
      <c r="EB825">
        <v>776406</v>
      </c>
      <c r="EE825">
        <v>0.47</v>
      </c>
      <c r="EF825">
        <f t="shared" si="380"/>
        <v>0.47</v>
      </c>
      <c r="EQ825">
        <v>776406</v>
      </c>
      <c r="ET825">
        <v>0.47</v>
      </c>
      <c r="EU825">
        <f t="shared" si="381"/>
        <v>0.47</v>
      </c>
      <c r="FF825">
        <v>776406</v>
      </c>
      <c r="FI825">
        <v>0.5</v>
      </c>
      <c r="FJ825">
        <f t="shared" si="382"/>
        <v>0.5</v>
      </c>
      <c r="FU825">
        <v>776406</v>
      </c>
      <c r="FX825">
        <v>0.47</v>
      </c>
      <c r="FY825">
        <f t="shared" si="383"/>
        <v>0.47</v>
      </c>
      <c r="GJ825">
        <v>776406</v>
      </c>
      <c r="GM825">
        <v>0.46</v>
      </c>
      <c r="GN825">
        <f t="shared" si="384"/>
        <v>0.46</v>
      </c>
      <c r="GY825">
        <v>776406</v>
      </c>
      <c r="HB825">
        <v>0.47</v>
      </c>
      <c r="HC825">
        <f t="shared" si="385"/>
        <v>0.47</v>
      </c>
      <c r="HN825">
        <v>776406</v>
      </c>
      <c r="HQ825">
        <v>0.49</v>
      </c>
      <c r="HR825">
        <f t="shared" si="386"/>
        <v>0.49</v>
      </c>
      <c r="ID825">
        <v>776795</v>
      </c>
      <c r="IG825">
        <v>0.45</v>
      </c>
      <c r="IH825">
        <f t="shared" si="387"/>
        <v>0.45</v>
      </c>
      <c r="IS825">
        <v>776795</v>
      </c>
      <c r="IV825">
        <v>0.39</v>
      </c>
      <c r="IW825">
        <f t="shared" si="388"/>
        <v>0.39</v>
      </c>
      <c r="JH825">
        <v>776795</v>
      </c>
      <c r="JK825">
        <v>0.43</v>
      </c>
      <c r="JL825">
        <f t="shared" si="389"/>
        <v>0.43</v>
      </c>
      <c r="JW825">
        <v>776795</v>
      </c>
      <c r="JZ825">
        <v>0.42</v>
      </c>
      <c r="KA825">
        <f t="shared" si="390"/>
        <v>0.42</v>
      </c>
      <c r="KL825">
        <v>776795</v>
      </c>
      <c r="KO825">
        <v>0.45</v>
      </c>
      <c r="KP825">
        <f t="shared" si="391"/>
        <v>0.45</v>
      </c>
      <c r="LA825">
        <v>776795</v>
      </c>
      <c r="LD825">
        <v>0.43</v>
      </c>
      <c r="LE825">
        <f t="shared" si="392"/>
        <v>0.43</v>
      </c>
      <c r="LP825">
        <v>776795</v>
      </c>
      <c r="LS825">
        <v>0.41</v>
      </c>
      <c r="LT825">
        <f t="shared" si="393"/>
        <v>0.41</v>
      </c>
      <c r="ME825">
        <v>776795</v>
      </c>
      <c r="MH825">
        <v>0.4</v>
      </c>
      <c r="MI825">
        <f t="shared" si="394"/>
        <v>0.4</v>
      </c>
      <c r="MT825">
        <v>776795</v>
      </c>
      <c r="MW825">
        <v>0.45</v>
      </c>
      <c r="MX825">
        <f t="shared" si="395"/>
        <v>0.45</v>
      </c>
      <c r="NI825">
        <v>776795</v>
      </c>
      <c r="NL825">
        <v>0.42</v>
      </c>
      <c r="NM825">
        <f t="shared" si="396"/>
        <v>0.42</v>
      </c>
      <c r="NX825">
        <v>776795</v>
      </c>
      <c r="OA825">
        <v>0.44</v>
      </c>
      <c r="OB825">
        <f t="shared" si="397"/>
        <v>0.44</v>
      </c>
      <c r="OM825">
        <v>776795</v>
      </c>
      <c r="OP825">
        <v>0.42</v>
      </c>
      <c r="OQ825">
        <f t="shared" si="398"/>
        <v>0.42</v>
      </c>
      <c r="PB825">
        <v>776795</v>
      </c>
      <c r="PE825">
        <v>0.42</v>
      </c>
      <c r="PF825">
        <f t="shared" si="399"/>
        <v>0.42</v>
      </c>
      <c r="PQ825">
        <v>776795</v>
      </c>
      <c r="PT825">
        <v>0.42</v>
      </c>
      <c r="PU825">
        <f t="shared" si="400"/>
        <v>0.42</v>
      </c>
      <c r="QF825">
        <v>776795</v>
      </c>
      <c r="QI825">
        <v>0.43</v>
      </c>
      <c r="QJ825">
        <f t="shared" si="401"/>
        <v>0.43</v>
      </c>
      <c r="QU825">
        <v>776795</v>
      </c>
      <c r="QX825">
        <v>0.42</v>
      </c>
      <c r="QY825">
        <f t="shared" si="402"/>
        <v>0.42</v>
      </c>
    </row>
    <row r="826" spans="12:467" x14ac:dyDescent="0.2">
      <c r="L826">
        <v>776407</v>
      </c>
      <c r="O826">
        <v>0.53</v>
      </c>
      <c r="P826">
        <f t="shared" si="372"/>
        <v>0.53</v>
      </c>
      <c r="AA826">
        <v>776407</v>
      </c>
      <c r="AD826">
        <v>0.59</v>
      </c>
      <c r="AE826">
        <f t="shared" si="373"/>
        <v>0.59</v>
      </c>
      <c r="AP826">
        <v>776407</v>
      </c>
      <c r="AS826">
        <v>0.71</v>
      </c>
      <c r="AT826">
        <f t="shared" si="374"/>
        <v>0.71</v>
      </c>
      <c r="BE826">
        <v>776407</v>
      </c>
      <c r="BH826">
        <v>0.49</v>
      </c>
      <c r="BI826">
        <f t="shared" si="375"/>
        <v>0.49</v>
      </c>
      <c r="BT826">
        <v>776407</v>
      </c>
      <c r="BW826">
        <v>0.52</v>
      </c>
      <c r="BX826">
        <f t="shared" si="376"/>
        <v>0.52</v>
      </c>
      <c r="CI826">
        <v>776407</v>
      </c>
      <c r="CL826">
        <v>0.53</v>
      </c>
      <c r="CM826">
        <f t="shared" si="377"/>
        <v>0.53</v>
      </c>
      <c r="CX826">
        <v>776407</v>
      </c>
      <c r="DA826">
        <v>0.53</v>
      </c>
      <c r="DB826">
        <f t="shared" si="378"/>
        <v>0.53</v>
      </c>
      <c r="DM826">
        <v>776407</v>
      </c>
      <c r="DP826">
        <v>0.55000000000000004</v>
      </c>
      <c r="DQ826">
        <f t="shared" si="379"/>
        <v>0.55000000000000004</v>
      </c>
      <c r="EB826">
        <v>776407</v>
      </c>
      <c r="EE826">
        <v>0.54</v>
      </c>
      <c r="EF826">
        <f t="shared" si="380"/>
        <v>0.54</v>
      </c>
      <c r="EQ826">
        <v>776407</v>
      </c>
      <c r="ET826">
        <v>0.54</v>
      </c>
      <c r="EU826">
        <f t="shared" si="381"/>
        <v>0.54</v>
      </c>
      <c r="FF826">
        <v>776407</v>
      </c>
      <c r="FI826">
        <v>0.54</v>
      </c>
      <c r="FJ826">
        <f t="shared" si="382"/>
        <v>0.54</v>
      </c>
      <c r="FU826">
        <v>776407</v>
      </c>
      <c r="FX826">
        <v>0.53</v>
      </c>
      <c r="FY826">
        <f t="shared" si="383"/>
        <v>0.53</v>
      </c>
      <c r="GJ826">
        <v>776407</v>
      </c>
      <c r="GM826">
        <v>0.51</v>
      </c>
      <c r="GN826">
        <f t="shared" si="384"/>
        <v>0.51</v>
      </c>
      <c r="GY826">
        <v>776407</v>
      </c>
      <c r="HB826">
        <v>0.59</v>
      </c>
      <c r="HC826">
        <f t="shared" si="385"/>
        <v>0.59</v>
      </c>
      <c r="HN826">
        <v>776407</v>
      </c>
      <c r="HQ826">
        <v>0.56000000000000005</v>
      </c>
      <c r="HR826">
        <f t="shared" si="386"/>
        <v>0.56000000000000005</v>
      </c>
      <c r="ID826">
        <v>776796</v>
      </c>
      <c r="IG826">
        <v>0.49</v>
      </c>
      <c r="IH826">
        <f t="shared" si="387"/>
        <v>0.49</v>
      </c>
      <c r="IS826">
        <v>776796</v>
      </c>
      <c r="IV826">
        <v>0.52</v>
      </c>
      <c r="IW826">
        <f t="shared" si="388"/>
        <v>0.52</v>
      </c>
      <c r="JH826">
        <v>776796</v>
      </c>
      <c r="JK826">
        <v>0.56000000000000005</v>
      </c>
      <c r="JL826">
        <f t="shared" si="389"/>
        <v>0.56000000000000005</v>
      </c>
      <c r="JW826">
        <v>776796</v>
      </c>
      <c r="JZ826">
        <v>0.51</v>
      </c>
      <c r="KA826">
        <f t="shared" si="390"/>
        <v>0.51</v>
      </c>
      <c r="KL826">
        <v>776796</v>
      </c>
      <c r="KO826">
        <v>0.61</v>
      </c>
      <c r="KP826">
        <f t="shared" si="391"/>
        <v>0.61</v>
      </c>
      <c r="LA826">
        <v>776796</v>
      </c>
      <c r="LD826">
        <v>0.52</v>
      </c>
      <c r="LE826">
        <f t="shared" si="392"/>
        <v>0.52</v>
      </c>
      <c r="LP826">
        <v>776796</v>
      </c>
      <c r="LS826">
        <v>0.5</v>
      </c>
      <c r="LT826">
        <f t="shared" si="393"/>
        <v>0.5</v>
      </c>
      <c r="ME826">
        <v>776796</v>
      </c>
      <c r="MH826">
        <v>0.55000000000000004</v>
      </c>
      <c r="MI826">
        <f t="shared" si="394"/>
        <v>0.55000000000000004</v>
      </c>
      <c r="MT826">
        <v>776796</v>
      </c>
      <c r="MW826">
        <v>0.55000000000000004</v>
      </c>
      <c r="MX826">
        <f t="shared" si="395"/>
        <v>0.55000000000000004</v>
      </c>
      <c r="NI826">
        <v>776796</v>
      </c>
      <c r="NL826">
        <v>0.49</v>
      </c>
      <c r="NM826">
        <f t="shared" si="396"/>
        <v>0.49</v>
      </c>
      <c r="NX826">
        <v>776796</v>
      </c>
      <c r="OA826">
        <v>0.51</v>
      </c>
      <c r="OB826">
        <f t="shared" si="397"/>
        <v>0.51</v>
      </c>
      <c r="OM826">
        <v>776796</v>
      </c>
      <c r="OP826">
        <v>0.53</v>
      </c>
      <c r="OQ826">
        <f t="shared" si="398"/>
        <v>0.53</v>
      </c>
      <c r="PB826">
        <v>776796</v>
      </c>
      <c r="PE826">
        <v>0.49</v>
      </c>
      <c r="PF826">
        <f t="shared" si="399"/>
        <v>0.49</v>
      </c>
      <c r="PQ826">
        <v>776796</v>
      </c>
      <c r="PT826">
        <v>0.49</v>
      </c>
      <c r="PU826">
        <f t="shared" si="400"/>
        <v>0.49</v>
      </c>
      <c r="QF826">
        <v>776796</v>
      </c>
      <c r="QI826">
        <v>0.5</v>
      </c>
      <c r="QJ826">
        <f t="shared" si="401"/>
        <v>0.5</v>
      </c>
      <c r="QU826">
        <v>776796</v>
      </c>
      <c r="QX826">
        <v>0.52</v>
      </c>
      <c r="QY826">
        <f t="shared" si="402"/>
        <v>0.52</v>
      </c>
    </row>
    <row r="827" spans="12:467" x14ac:dyDescent="0.2">
      <c r="L827">
        <v>776409</v>
      </c>
      <c r="O827">
        <v>0.5</v>
      </c>
      <c r="P827">
        <f t="shared" si="372"/>
        <v>0.5</v>
      </c>
      <c r="AA827">
        <v>776409</v>
      </c>
      <c r="AD827">
        <v>0.45</v>
      </c>
      <c r="AE827">
        <f t="shared" si="373"/>
        <v>0.45</v>
      </c>
      <c r="AP827">
        <v>776409</v>
      </c>
      <c r="AS827">
        <v>0.51</v>
      </c>
      <c r="AT827">
        <f t="shared" si="374"/>
        <v>0.51</v>
      </c>
      <c r="BE827">
        <v>776409</v>
      </c>
      <c r="BH827">
        <v>0.65</v>
      </c>
      <c r="BI827">
        <f t="shared" si="375"/>
        <v>0.65</v>
      </c>
      <c r="BT827">
        <v>776409</v>
      </c>
      <c r="BW827">
        <v>0.68</v>
      </c>
      <c r="BX827">
        <f t="shared" si="376"/>
        <v>0.68</v>
      </c>
      <c r="CI827">
        <v>776409</v>
      </c>
      <c r="CL827">
        <v>0.52</v>
      </c>
      <c r="CM827">
        <f t="shared" si="377"/>
        <v>0.52</v>
      </c>
      <c r="CX827">
        <v>776409</v>
      </c>
      <c r="DA827">
        <v>0.53</v>
      </c>
      <c r="DB827">
        <f t="shared" si="378"/>
        <v>0.53</v>
      </c>
      <c r="DM827">
        <v>776409</v>
      </c>
      <c r="DP827">
        <v>0.48</v>
      </c>
      <c r="DQ827">
        <f t="shared" si="379"/>
        <v>0.48</v>
      </c>
      <c r="EB827">
        <v>776409</v>
      </c>
      <c r="EE827">
        <v>0.5</v>
      </c>
      <c r="EF827">
        <f t="shared" si="380"/>
        <v>0.5</v>
      </c>
      <c r="EQ827">
        <v>776409</v>
      </c>
      <c r="ET827">
        <v>0.5</v>
      </c>
      <c r="EU827">
        <f t="shared" si="381"/>
        <v>0.5</v>
      </c>
      <c r="FF827">
        <v>776409</v>
      </c>
      <c r="FI827">
        <v>0.53</v>
      </c>
      <c r="FJ827">
        <f t="shared" si="382"/>
        <v>0.53</v>
      </c>
      <c r="FU827">
        <v>776409</v>
      </c>
      <c r="FX827">
        <v>0.51</v>
      </c>
      <c r="FY827">
        <f t="shared" si="383"/>
        <v>0.51</v>
      </c>
      <c r="GJ827">
        <v>776409</v>
      </c>
      <c r="GM827">
        <v>0.5</v>
      </c>
      <c r="GN827">
        <f t="shared" si="384"/>
        <v>0.5</v>
      </c>
      <c r="GY827">
        <v>776409</v>
      </c>
      <c r="HB827">
        <v>0.5</v>
      </c>
      <c r="HC827">
        <f t="shared" si="385"/>
        <v>0.5</v>
      </c>
      <c r="HN827">
        <v>776409</v>
      </c>
      <c r="HQ827">
        <v>0.52</v>
      </c>
      <c r="HR827">
        <f t="shared" si="386"/>
        <v>0.52</v>
      </c>
      <c r="ID827">
        <v>776798</v>
      </c>
      <c r="IG827">
        <v>0.42</v>
      </c>
      <c r="IH827">
        <f t="shared" si="387"/>
        <v>0.42</v>
      </c>
      <c r="IS827">
        <v>776798</v>
      </c>
      <c r="IV827">
        <v>0.43</v>
      </c>
      <c r="IW827">
        <f t="shared" si="388"/>
        <v>0.43</v>
      </c>
      <c r="JH827">
        <v>776798</v>
      </c>
      <c r="JK827">
        <v>0.41</v>
      </c>
      <c r="JL827">
        <f t="shared" si="389"/>
        <v>0.41</v>
      </c>
      <c r="JW827">
        <v>776798</v>
      </c>
      <c r="JZ827">
        <v>0.46</v>
      </c>
      <c r="KA827">
        <f t="shared" si="390"/>
        <v>0.46</v>
      </c>
      <c r="KL827">
        <v>776798</v>
      </c>
      <c r="KO827">
        <v>0.42</v>
      </c>
      <c r="KP827">
        <f t="shared" si="391"/>
        <v>0.42</v>
      </c>
      <c r="LA827">
        <v>776798</v>
      </c>
      <c r="LD827">
        <v>0.41</v>
      </c>
      <c r="LE827">
        <f t="shared" si="392"/>
        <v>0.41</v>
      </c>
      <c r="LP827">
        <v>776798</v>
      </c>
      <c r="LS827">
        <v>0.43</v>
      </c>
      <c r="LT827">
        <f t="shared" si="393"/>
        <v>0.43</v>
      </c>
      <c r="ME827">
        <v>776798</v>
      </c>
      <c r="MH827">
        <v>0.39</v>
      </c>
      <c r="MI827">
        <f t="shared" si="394"/>
        <v>0.39</v>
      </c>
      <c r="MT827">
        <v>776798</v>
      </c>
      <c r="MW827">
        <v>0.43</v>
      </c>
      <c r="MX827">
        <f t="shared" si="395"/>
        <v>0.43</v>
      </c>
      <c r="NI827">
        <v>776798</v>
      </c>
      <c r="NL827">
        <v>0.44</v>
      </c>
      <c r="NM827">
        <f t="shared" si="396"/>
        <v>0.44</v>
      </c>
      <c r="NX827">
        <v>776798</v>
      </c>
      <c r="OA827">
        <v>0.48</v>
      </c>
      <c r="OB827">
        <f t="shared" si="397"/>
        <v>0.48</v>
      </c>
      <c r="OM827">
        <v>776798</v>
      </c>
      <c r="OP827">
        <v>0.44</v>
      </c>
      <c r="OQ827">
        <f t="shared" si="398"/>
        <v>0.44</v>
      </c>
      <c r="PB827">
        <v>776798</v>
      </c>
      <c r="PE827">
        <v>0.42</v>
      </c>
      <c r="PF827">
        <f t="shared" si="399"/>
        <v>0.42</v>
      </c>
      <c r="PQ827">
        <v>776798</v>
      </c>
      <c r="PT827">
        <v>0.44</v>
      </c>
      <c r="PU827">
        <f t="shared" si="400"/>
        <v>0.44</v>
      </c>
      <c r="QF827">
        <v>776798</v>
      </c>
      <c r="QI827">
        <v>0.49</v>
      </c>
      <c r="QJ827">
        <f t="shared" si="401"/>
        <v>0.49</v>
      </c>
      <c r="QU827">
        <v>776798</v>
      </c>
      <c r="QX827">
        <v>0.47</v>
      </c>
      <c r="QY827">
        <f t="shared" si="402"/>
        <v>0.47</v>
      </c>
    </row>
    <row r="828" spans="12:467" x14ac:dyDescent="0.2">
      <c r="L828">
        <v>776410</v>
      </c>
      <c r="O828">
        <v>0.43</v>
      </c>
      <c r="P828">
        <f t="shared" si="372"/>
        <v>0.43</v>
      </c>
      <c r="AA828">
        <v>776410</v>
      </c>
      <c r="AD828">
        <v>0.36</v>
      </c>
      <c r="AE828">
        <f t="shared" si="373"/>
        <v>0.36</v>
      </c>
      <c r="AP828">
        <v>776410</v>
      </c>
      <c r="AS828">
        <v>0.4</v>
      </c>
      <c r="AT828">
        <f t="shared" si="374"/>
        <v>0.4</v>
      </c>
      <c r="BE828">
        <v>776410</v>
      </c>
      <c r="BH828">
        <v>0.34</v>
      </c>
      <c r="BI828">
        <f t="shared" si="375"/>
        <v>0.34</v>
      </c>
      <c r="BT828">
        <v>776410</v>
      </c>
      <c r="BW828">
        <v>0.45</v>
      </c>
      <c r="BX828">
        <f t="shared" si="376"/>
        <v>0.45</v>
      </c>
      <c r="CI828">
        <v>776410</v>
      </c>
      <c r="CL828">
        <v>0.35</v>
      </c>
      <c r="CM828">
        <f t="shared" si="377"/>
        <v>0.35</v>
      </c>
      <c r="CX828">
        <v>776410</v>
      </c>
      <c r="DA828">
        <v>0.41</v>
      </c>
      <c r="DB828">
        <f t="shared" si="378"/>
        <v>0.41</v>
      </c>
      <c r="DM828">
        <v>776410</v>
      </c>
      <c r="DP828">
        <v>0.41</v>
      </c>
      <c r="DQ828">
        <f t="shared" si="379"/>
        <v>0.41</v>
      </c>
      <c r="EB828">
        <v>776410</v>
      </c>
      <c r="EE828">
        <v>0.42</v>
      </c>
      <c r="EF828">
        <f t="shared" si="380"/>
        <v>0.42</v>
      </c>
      <c r="EQ828">
        <v>776410</v>
      </c>
      <c r="ET828">
        <v>0.42</v>
      </c>
      <c r="EU828">
        <f t="shared" si="381"/>
        <v>0.42</v>
      </c>
      <c r="FF828">
        <v>776410</v>
      </c>
      <c r="FI828">
        <v>0.4</v>
      </c>
      <c r="FJ828">
        <f t="shared" si="382"/>
        <v>0.4</v>
      </c>
      <c r="FU828">
        <v>776410</v>
      </c>
      <c r="FX828">
        <v>0.41</v>
      </c>
      <c r="FY828">
        <f t="shared" si="383"/>
        <v>0.41</v>
      </c>
      <c r="GJ828">
        <v>776410</v>
      </c>
      <c r="GM828">
        <v>0.38</v>
      </c>
      <c r="GN828">
        <f t="shared" si="384"/>
        <v>0.38</v>
      </c>
      <c r="GY828">
        <v>776410</v>
      </c>
      <c r="HB828">
        <v>0.51</v>
      </c>
      <c r="HC828">
        <f t="shared" si="385"/>
        <v>0.51</v>
      </c>
      <c r="HN828">
        <v>776410</v>
      </c>
      <c r="HQ828">
        <v>0.32</v>
      </c>
      <c r="HR828">
        <f t="shared" si="386"/>
        <v>0.32</v>
      </c>
      <c r="ID828">
        <v>776799</v>
      </c>
      <c r="IG828">
        <v>0.47</v>
      </c>
      <c r="IH828">
        <f t="shared" si="387"/>
        <v>0.47</v>
      </c>
      <c r="IS828">
        <v>776799</v>
      </c>
      <c r="IV828">
        <v>0.49</v>
      </c>
      <c r="IW828">
        <f t="shared" si="388"/>
        <v>0.49</v>
      </c>
      <c r="JH828">
        <v>776799</v>
      </c>
      <c r="JK828">
        <v>0.53</v>
      </c>
      <c r="JL828">
        <f t="shared" si="389"/>
        <v>0.53</v>
      </c>
      <c r="JW828">
        <v>776799</v>
      </c>
      <c r="JZ828">
        <v>0.47</v>
      </c>
      <c r="KA828">
        <f t="shared" si="390"/>
        <v>0.47</v>
      </c>
      <c r="KL828">
        <v>776799</v>
      </c>
      <c r="KO828">
        <v>0.44</v>
      </c>
      <c r="KP828">
        <f t="shared" si="391"/>
        <v>0.44</v>
      </c>
      <c r="LA828">
        <v>776799</v>
      </c>
      <c r="LD828">
        <v>0.48</v>
      </c>
      <c r="LE828">
        <f t="shared" si="392"/>
        <v>0.48</v>
      </c>
      <c r="LP828">
        <v>776799</v>
      </c>
      <c r="LS828">
        <v>0.47</v>
      </c>
      <c r="LT828">
        <f t="shared" si="393"/>
        <v>0.47</v>
      </c>
      <c r="ME828">
        <v>776799</v>
      </c>
      <c r="MH828">
        <v>0.45</v>
      </c>
      <c r="MI828">
        <f t="shared" si="394"/>
        <v>0.45</v>
      </c>
      <c r="MT828">
        <v>776799</v>
      </c>
      <c r="MW828">
        <v>0.48</v>
      </c>
      <c r="MX828">
        <f t="shared" si="395"/>
        <v>0.48</v>
      </c>
      <c r="NI828">
        <v>776799</v>
      </c>
      <c r="NL828">
        <v>0.5</v>
      </c>
      <c r="NM828">
        <f t="shared" si="396"/>
        <v>0.5</v>
      </c>
      <c r="NX828">
        <v>776799</v>
      </c>
      <c r="OA828">
        <v>0.46</v>
      </c>
      <c r="OB828">
        <f t="shared" si="397"/>
        <v>0.46</v>
      </c>
      <c r="OM828">
        <v>776799</v>
      </c>
      <c r="OP828">
        <v>0.5</v>
      </c>
      <c r="OQ828">
        <f t="shared" si="398"/>
        <v>0.5</v>
      </c>
      <c r="PB828">
        <v>776799</v>
      </c>
      <c r="PE828">
        <v>0.49</v>
      </c>
      <c r="PF828">
        <f t="shared" si="399"/>
        <v>0.49</v>
      </c>
      <c r="PQ828">
        <v>776799</v>
      </c>
      <c r="PT828">
        <v>0.49</v>
      </c>
      <c r="PU828">
        <f t="shared" si="400"/>
        <v>0.49</v>
      </c>
      <c r="QF828">
        <v>776799</v>
      </c>
      <c r="QI828">
        <v>0.49</v>
      </c>
      <c r="QJ828">
        <f t="shared" si="401"/>
        <v>0.49</v>
      </c>
      <c r="QU828">
        <v>776799</v>
      </c>
      <c r="QX828">
        <v>0.47</v>
      </c>
      <c r="QY828">
        <f t="shared" si="402"/>
        <v>0.47</v>
      </c>
    </row>
    <row r="829" spans="12:467" x14ac:dyDescent="0.2">
      <c r="L829">
        <v>776411</v>
      </c>
      <c r="O829">
        <v>0.48</v>
      </c>
      <c r="P829">
        <f t="shared" si="372"/>
        <v>0.48</v>
      </c>
      <c r="AA829">
        <v>776411</v>
      </c>
      <c r="AD829">
        <v>0.54</v>
      </c>
      <c r="AE829">
        <f t="shared" si="373"/>
        <v>0.54</v>
      </c>
      <c r="AP829">
        <v>776411</v>
      </c>
      <c r="AS829">
        <v>0.48</v>
      </c>
      <c r="AT829">
        <f t="shared" si="374"/>
        <v>0.48</v>
      </c>
      <c r="BE829">
        <v>776411</v>
      </c>
      <c r="BH829">
        <v>0.56000000000000005</v>
      </c>
      <c r="BI829">
        <f t="shared" si="375"/>
        <v>0.56000000000000005</v>
      </c>
      <c r="BT829">
        <v>776411</v>
      </c>
      <c r="BW829">
        <v>0.47</v>
      </c>
      <c r="BX829">
        <f t="shared" si="376"/>
        <v>0.47</v>
      </c>
      <c r="CI829">
        <v>776411</v>
      </c>
      <c r="CL829">
        <v>0.5</v>
      </c>
      <c r="CM829">
        <f t="shared" si="377"/>
        <v>0.5</v>
      </c>
      <c r="CX829">
        <v>776411</v>
      </c>
      <c r="DA829">
        <v>0.5</v>
      </c>
      <c r="DB829">
        <f t="shared" si="378"/>
        <v>0.5</v>
      </c>
      <c r="DM829">
        <v>776411</v>
      </c>
      <c r="DP829">
        <v>0.5</v>
      </c>
      <c r="DQ829">
        <f t="shared" si="379"/>
        <v>0.5</v>
      </c>
      <c r="EB829">
        <v>776411</v>
      </c>
      <c r="EE829">
        <v>0.5</v>
      </c>
      <c r="EF829">
        <f t="shared" si="380"/>
        <v>0.5</v>
      </c>
      <c r="EQ829">
        <v>776411</v>
      </c>
      <c r="ET829">
        <v>0.5</v>
      </c>
      <c r="EU829">
        <f t="shared" si="381"/>
        <v>0.5</v>
      </c>
      <c r="FF829">
        <v>776411</v>
      </c>
      <c r="FI829">
        <v>0.52</v>
      </c>
      <c r="FJ829">
        <f t="shared" si="382"/>
        <v>0.52</v>
      </c>
      <c r="FU829">
        <v>776411</v>
      </c>
      <c r="FX829">
        <v>0.49</v>
      </c>
      <c r="FY829">
        <f t="shared" si="383"/>
        <v>0.49</v>
      </c>
      <c r="GJ829">
        <v>776411</v>
      </c>
      <c r="GM829">
        <v>0.5</v>
      </c>
      <c r="GN829">
        <f t="shared" si="384"/>
        <v>0.5</v>
      </c>
      <c r="GY829">
        <v>776411</v>
      </c>
      <c r="HB829">
        <v>0.55000000000000004</v>
      </c>
      <c r="HC829">
        <f t="shared" si="385"/>
        <v>0.55000000000000004</v>
      </c>
      <c r="HN829">
        <v>776411</v>
      </c>
      <c r="HQ829">
        <v>0.49</v>
      </c>
      <c r="HR829">
        <f t="shared" si="386"/>
        <v>0.49</v>
      </c>
      <c r="ID829">
        <v>776800</v>
      </c>
      <c r="IG829">
        <v>0.43</v>
      </c>
      <c r="IH829">
        <f t="shared" si="387"/>
        <v>0.43</v>
      </c>
      <c r="IS829">
        <v>776800</v>
      </c>
      <c r="IV829">
        <v>0.39</v>
      </c>
      <c r="IW829">
        <f t="shared" si="388"/>
        <v>0.39</v>
      </c>
      <c r="JH829">
        <v>776800</v>
      </c>
      <c r="JK829">
        <v>0.43</v>
      </c>
      <c r="JL829">
        <f t="shared" si="389"/>
        <v>0.43</v>
      </c>
      <c r="JW829">
        <v>776800</v>
      </c>
      <c r="JZ829">
        <v>0.41</v>
      </c>
      <c r="KA829">
        <f t="shared" si="390"/>
        <v>0.41</v>
      </c>
      <c r="KL829">
        <v>776800</v>
      </c>
      <c r="KO829">
        <v>0.39</v>
      </c>
      <c r="KP829">
        <f t="shared" si="391"/>
        <v>0.39</v>
      </c>
      <c r="LA829">
        <v>776800</v>
      </c>
      <c r="LD829">
        <v>0.44</v>
      </c>
      <c r="LE829">
        <f t="shared" si="392"/>
        <v>0.44</v>
      </c>
      <c r="LP829">
        <v>776800</v>
      </c>
      <c r="LS829">
        <v>0.43</v>
      </c>
      <c r="LT829">
        <f t="shared" si="393"/>
        <v>0.43</v>
      </c>
      <c r="ME829">
        <v>776800</v>
      </c>
      <c r="MH829">
        <v>0.44</v>
      </c>
      <c r="MI829">
        <f t="shared" si="394"/>
        <v>0.44</v>
      </c>
      <c r="MT829">
        <v>776800</v>
      </c>
      <c r="MW829">
        <v>0.41</v>
      </c>
      <c r="MX829">
        <f t="shared" si="395"/>
        <v>0.41</v>
      </c>
      <c r="NI829">
        <v>776800</v>
      </c>
      <c r="NL829">
        <v>0.41</v>
      </c>
      <c r="NM829">
        <f t="shared" si="396"/>
        <v>0.41</v>
      </c>
      <c r="NX829">
        <v>776800</v>
      </c>
      <c r="OA829">
        <v>0.44</v>
      </c>
      <c r="OB829">
        <f t="shared" si="397"/>
        <v>0.44</v>
      </c>
      <c r="OM829">
        <v>776800</v>
      </c>
      <c r="OP829">
        <v>0.42</v>
      </c>
      <c r="OQ829">
        <f t="shared" si="398"/>
        <v>0.42</v>
      </c>
      <c r="PB829">
        <v>776800</v>
      </c>
      <c r="PE829">
        <v>0.43</v>
      </c>
      <c r="PF829">
        <f t="shared" si="399"/>
        <v>0.43</v>
      </c>
      <c r="PQ829">
        <v>776800</v>
      </c>
      <c r="PT829">
        <v>0.41</v>
      </c>
      <c r="PU829">
        <f t="shared" si="400"/>
        <v>0.41</v>
      </c>
      <c r="QF829">
        <v>776800</v>
      </c>
      <c r="QI829">
        <v>0.43</v>
      </c>
      <c r="QJ829">
        <f t="shared" si="401"/>
        <v>0.43</v>
      </c>
      <c r="QU829">
        <v>776800</v>
      </c>
      <c r="QX829">
        <v>0.37</v>
      </c>
      <c r="QY829">
        <f t="shared" si="402"/>
        <v>0.37</v>
      </c>
    </row>
    <row r="830" spans="12:467" x14ac:dyDescent="0.2">
      <c r="L830">
        <v>776412</v>
      </c>
      <c r="O830">
        <v>0.5</v>
      </c>
      <c r="P830">
        <f t="shared" si="372"/>
        <v>0.5</v>
      </c>
      <c r="AA830">
        <v>776412</v>
      </c>
      <c r="AD830">
        <v>0.55000000000000004</v>
      </c>
      <c r="AE830">
        <f t="shared" si="373"/>
        <v>0.55000000000000004</v>
      </c>
      <c r="AP830">
        <v>776412</v>
      </c>
      <c r="AS830">
        <v>0.7</v>
      </c>
      <c r="AT830">
        <f t="shared" si="374"/>
        <v>0.7</v>
      </c>
      <c r="BE830">
        <v>776412</v>
      </c>
      <c r="BH830">
        <v>0.57999999999999996</v>
      </c>
      <c r="BI830">
        <f t="shared" si="375"/>
        <v>0.57999999999999996</v>
      </c>
      <c r="BT830">
        <v>776412</v>
      </c>
      <c r="BW830">
        <v>0.54</v>
      </c>
      <c r="BX830">
        <f t="shared" si="376"/>
        <v>0.54</v>
      </c>
      <c r="CI830">
        <v>776412</v>
      </c>
      <c r="CL830">
        <v>0.45</v>
      </c>
      <c r="CM830">
        <f t="shared" si="377"/>
        <v>0.45</v>
      </c>
      <c r="CX830">
        <v>776412</v>
      </c>
      <c r="DA830">
        <v>0.46</v>
      </c>
      <c r="DB830">
        <f t="shared" si="378"/>
        <v>0.46</v>
      </c>
      <c r="DM830">
        <v>776412</v>
      </c>
      <c r="DP830">
        <v>0.46</v>
      </c>
      <c r="DQ830">
        <f t="shared" si="379"/>
        <v>0.46</v>
      </c>
      <c r="EB830">
        <v>776412</v>
      </c>
      <c r="EE830">
        <v>0.45</v>
      </c>
      <c r="EF830">
        <f t="shared" si="380"/>
        <v>0.45</v>
      </c>
      <c r="EQ830">
        <v>776412</v>
      </c>
      <c r="ET830">
        <v>0.45</v>
      </c>
      <c r="EU830">
        <f t="shared" si="381"/>
        <v>0.45</v>
      </c>
      <c r="FF830">
        <v>776412</v>
      </c>
      <c r="FI830">
        <v>0.45</v>
      </c>
      <c r="FJ830">
        <f t="shared" si="382"/>
        <v>0.45</v>
      </c>
      <c r="FU830">
        <v>776412</v>
      </c>
      <c r="FX830">
        <v>0.45</v>
      </c>
      <c r="FY830">
        <f t="shared" si="383"/>
        <v>0.45</v>
      </c>
      <c r="GJ830">
        <v>776412</v>
      </c>
      <c r="GM830">
        <v>0.42</v>
      </c>
      <c r="GN830">
        <f t="shared" si="384"/>
        <v>0.42</v>
      </c>
      <c r="GY830">
        <v>776412</v>
      </c>
      <c r="HB830">
        <v>0.48</v>
      </c>
      <c r="HC830">
        <f t="shared" si="385"/>
        <v>0.48</v>
      </c>
      <c r="HN830">
        <v>776412</v>
      </c>
      <c r="HQ830">
        <v>0.44</v>
      </c>
      <c r="HR830">
        <f t="shared" si="386"/>
        <v>0.44</v>
      </c>
      <c r="ID830">
        <v>776801</v>
      </c>
      <c r="IG830">
        <v>0.47</v>
      </c>
      <c r="IH830">
        <f t="shared" si="387"/>
        <v>0.47</v>
      </c>
      <c r="IS830">
        <v>776801</v>
      </c>
      <c r="IV830">
        <v>0.46</v>
      </c>
      <c r="IW830">
        <f t="shared" si="388"/>
        <v>0.46</v>
      </c>
      <c r="JH830">
        <v>776801</v>
      </c>
      <c r="JK830">
        <v>0.42</v>
      </c>
      <c r="JL830">
        <f t="shared" si="389"/>
        <v>0.42</v>
      </c>
      <c r="JW830">
        <v>776801</v>
      </c>
      <c r="JZ830">
        <v>0.47</v>
      </c>
      <c r="KA830">
        <f t="shared" si="390"/>
        <v>0.47</v>
      </c>
      <c r="KL830">
        <v>776801</v>
      </c>
      <c r="KO830">
        <v>0.41</v>
      </c>
      <c r="KP830">
        <f t="shared" si="391"/>
        <v>0.41</v>
      </c>
      <c r="LA830">
        <v>776801</v>
      </c>
      <c r="LD830">
        <v>0.41</v>
      </c>
      <c r="LE830">
        <f t="shared" si="392"/>
        <v>0.41</v>
      </c>
      <c r="LP830">
        <v>776801</v>
      </c>
      <c r="LS830">
        <v>0.46</v>
      </c>
      <c r="LT830">
        <f t="shared" si="393"/>
        <v>0.46</v>
      </c>
      <c r="ME830">
        <v>776801</v>
      </c>
      <c r="MH830">
        <v>0.41</v>
      </c>
      <c r="MI830">
        <f t="shared" si="394"/>
        <v>0.41</v>
      </c>
      <c r="MT830">
        <v>776801</v>
      </c>
      <c r="MW830">
        <v>0.41</v>
      </c>
      <c r="MX830">
        <f t="shared" si="395"/>
        <v>0.41</v>
      </c>
      <c r="NI830">
        <v>776801</v>
      </c>
      <c r="NL830">
        <v>0.47</v>
      </c>
      <c r="NM830">
        <f t="shared" si="396"/>
        <v>0.47</v>
      </c>
      <c r="NX830">
        <v>776801</v>
      </c>
      <c r="OA830">
        <v>0.45</v>
      </c>
      <c r="OB830">
        <f t="shared" si="397"/>
        <v>0.45</v>
      </c>
      <c r="OM830">
        <v>776801</v>
      </c>
      <c r="OP830">
        <v>0.46</v>
      </c>
      <c r="OQ830">
        <f t="shared" si="398"/>
        <v>0.46</v>
      </c>
      <c r="PB830">
        <v>776801</v>
      </c>
      <c r="PE830">
        <v>0.45</v>
      </c>
      <c r="PF830">
        <f t="shared" si="399"/>
        <v>0.45</v>
      </c>
      <c r="PQ830">
        <v>776801</v>
      </c>
      <c r="PT830">
        <v>0.43</v>
      </c>
      <c r="PU830">
        <f t="shared" si="400"/>
        <v>0.43</v>
      </c>
      <c r="QF830">
        <v>776801</v>
      </c>
      <c r="QI830">
        <v>0.46</v>
      </c>
      <c r="QJ830">
        <f t="shared" si="401"/>
        <v>0.46</v>
      </c>
      <c r="QU830">
        <v>776801</v>
      </c>
      <c r="QX830">
        <v>0.45</v>
      </c>
      <c r="QY830">
        <f t="shared" si="402"/>
        <v>0.45</v>
      </c>
    </row>
    <row r="831" spans="12:467" x14ac:dyDescent="0.2">
      <c r="L831">
        <v>776413</v>
      </c>
      <c r="O831">
        <v>0.49</v>
      </c>
      <c r="P831">
        <f t="shared" si="372"/>
        <v>0.49</v>
      </c>
      <c r="AA831">
        <v>776413</v>
      </c>
      <c r="AD831">
        <v>0.51</v>
      </c>
      <c r="AE831">
        <f t="shared" si="373"/>
        <v>0.51</v>
      </c>
      <c r="AP831">
        <v>776413</v>
      </c>
      <c r="AS831">
        <v>0.25</v>
      </c>
      <c r="AT831">
        <f t="shared" si="374"/>
        <v>0.25</v>
      </c>
      <c r="BE831">
        <v>776413</v>
      </c>
      <c r="BH831">
        <v>0.44</v>
      </c>
      <c r="BI831">
        <f t="shared" si="375"/>
        <v>0.44</v>
      </c>
      <c r="BT831">
        <v>776413</v>
      </c>
      <c r="BW831">
        <v>0.52</v>
      </c>
      <c r="BX831">
        <f t="shared" si="376"/>
        <v>0.52</v>
      </c>
      <c r="CI831">
        <v>776413</v>
      </c>
      <c r="CL831">
        <v>0.5</v>
      </c>
      <c r="CM831">
        <f t="shared" si="377"/>
        <v>0.5</v>
      </c>
      <c r="CX831">
        <v>776413</v>
      </c>
      <c r="DA831">
        <v>0.48</v>
      </c>
      <c r="DB831">
        <f t="shared" si="378"/>
        <v>0.48</v>
      </c>
      <c r="DM831">
        <v>776413</v>
      </c>
      <c r="DP831">
        <v>0.51</v>
      </c>
      <c r="DQ831">
        <f t="shared" si="379"/>
        <v>0.51</v>
      </c>
      <c r="EB831">
        <v>776413</v>
      </c>
      <c r="EE831">
        <v>0.49</v>
      </c>
      <c r="EF831">
        <f t="shared" si="380"/>
        <v>0.49</v>
      </c>
      <c r="EQ831">
        <v>776413</v>
      </c>
      <c r="ET831">
        <v>0.49</v>
      </c>
      <c r="EU831">
        <f t="shared" si="381"/>
        <v>0.49</v>
      </c>
      <c r="FF831">
        <v>776413</v>
      </c>
      <c r="FI831">
        <v>0.49</v>
      </c>
      <c r="FJ831">
        <f t="shared" si="382"/>
        <v>0.49</v>
      </c>
      <c r="FU831">
        <v>776413</v>
      </c>
      <c r="FX831">
        <v>0.5</v>
      </c>
      <c r="FY831">
        <f t="shared" si="383"/>
        <v>0.5</v>
      </c>
      <c r="GJ831">
        <v>776413</v>
      </c>
      <c r="GM831">
        <v>0.49</v>
      </c>
      <c r="GN831">
        <f t="shared" si="384"/>
        <v>0.49</v>
      </c>
      <c r="GY831">
        <v>776413</v>
      </c>
      <c r="HB831">
        <v>0.47</v>
      </c>
      <c r="HC831">
        <f t="shared" si="385"/>
        <v>0.47</v>
      </c>
      <c r="HN831">
        <v>776413</v>
      </c>
      <c r="HQ831">
        <v>0.44</v>
      </c>
      <c r="HR831">
        <f t="shared" si="386"/>
        <v>0.44</v>
      </c>
      <c r="ID831">
        <v>776803</v>
      </c>
      <c r="IG831">
        <v>0.52</v>
      </c>
      <c r="IH831">
        <f t="shared" si="387"/>
        <v>0.52</v>
      </c>
      <c r="IS831">
        <v>776803</v>
      </c>
      <c r="IV831">
        <v>0.52</v>
      </c>
      <c r="IW831">
        <f t="shared" si="388"/>
        <v>0.52</v>
      </c>
      <c r="JH831">
        <v>776803</v>
      </c>
      <c r="JK831">
        <v>0.5</v>
      </c>
      <c r="JL831">
        <f t="shared" si="389"/>
        <v>0.5</v>
      </c>
      <c r="JW831">
        <v>776803</v>
      </c>
      <c r="JZ831">
        <v>0.54</v>
      </c>
      <c r="KA831">
        <f t="shared" si="390"/>
        <v>0.54</v>
      </c>
      <c r="KL831">
        <v>776803</v>
      </c>
      <c r="KO831">
        <v>0.41</v>
      </c>
      <c r="KP831">
        <f t="shared" si="391"/>
        <v>0.41</v>
      </c>
      <c r="LA831">
        <v>776803</v>
      </c>
      <c r="LD831">
        <v>0.5</v>
      </c>
      <c r="LE831">
        <f t="shared" si="392"/>
        <v>0.5</v>
      </c>
      <c r="LP831">
        <v>776803</v>
      </c>
      <c r="LS831">
        <v>0.52</v>
      </c>
      <c r="LT831">
        <f t="shared" si="393"/>
        <v>0.52</v>
      </c>
      <c r="ME831">
        <v>776803</v>
      </c>
      <c r="MH831">
        <v>0.46</v>
      </c>
      <c r="MI831">
        <f t="shared" si="394"/>
        <v>0.46</v>
      </c>
      <c r="MT831">
        <v>776803</v>
      </c>
      <c r="MW831">
        <v>0.55000000000000004</v>
      </c>
      <c r="MX831">
        <f t="shared" si="395"/>
        <v>0.55000000000000004</v>
      </c>
      <c r="NI831">
        <v>776803</v>
      </c>
      <c r="NL831">
        <v>0.53</v>
      </c>
      <c r="NM831">
        <f t="shared" si="396"/>
        <v>0.53</v>
      </c>
      <c r="NX831">
        <v>776803</v>
      </c>
      <c r="OA831">
        <v>0.51</v>
      </c>
      <c r="OB831">
        <f t="shared" si="397"/>
        <v>0.51</v>
      </c>
      <c r="OM831">
        <v>776803</v>
      </c>
      <c r="OP831">
        <v>0.53</v>
      </c>
      <c r="OQ831">
        <f t="shared" si="398"/>
        <v>0.53</v>
      </c>
      <c r="PB831">
        <v>776803</v>
      </c>
      <c r="PE831">
        <v>0.53</v>
      </c>
      <c r="PF831">
        <f t="shared" si="399"/>
        <v>0.53</v>
      </c>
      <c r="PQ831">
        <v>776803</v>
      </c>
      <c r="PT831">
        <v>0.54</v>
      </c>
      <c r="PU831">
        <f t="shared" si="400"/>
        <v>0.54</v>
      </c>
      <c r="QF831">
        <v>776803</v>
      </c>
      <c r="QI831">
        <v>0.53</v>
      </c>
      <c r="QJ831">
        <f t="shared" si="401"/>
        <v>0.53</v>
      </c>
      <c r="QU831">
        <v>776803</v>
      </c>
      <c r="QX831">
        <v>0.51</v>
      </c>
      <c r="QY831">
        <f t="shared" si="402"/>
        <v>0.51</v>
      </c>
    </row>
    <row r="832" spans="12:467" x14ac:dyDescent="0.2">
      <c r="L832">
        <v>776388</v>
      </c>
      <c r="O832">
        <v>0.43</v>
      </c>
      <c r="P832">
        <f t="shared" si="372"/>
        <v>0.43</v>
      </c>
      <c r="AA832">
        <v>776388</v>
      </c>
      <c r="AD832">
        <v>0.35</v>
      </c>
      <c r="AE832">
        <f t="shared" si="373"/>
        <v>0.35</v>
      </c>
      <c r="AP832">
        <v>776388</v>
      </c>
      <c r="AS832">
        <v>0.37</v>
      </c>
      <c r="AT832">
        <f t="shared" si="374"/>
        <v>0.37</v>
      </c>
      <c r="BE832">
        <v>776388</v>
      </c>
      <c r="BH832">
        <v>0.38</v>
      </c>
      <c r="BI832">
        <f t="shared" si="375"/>
        <v>0.38</v>
      </c>
      <c r="BT832">
        <v>776388</v>
      </c>
      <c r="BW832">
        <v>0.45</v>
      </c>
      <c r="BX832">
        <f t="shared" si="376"/>
        <v>0.45</v>
      </c>
      <c r="CI832">
        <v>776388</v>
      </c>
      <c r="CL832">
        <v>0.43</v>
      </c>
      <c r="CM832">
        <f t="shared" si="377"/>
        <v>0.43</v>
      </c>
      <c r="CX832">
        <v>776388</v>
      </c>
      <c r="DA832">
        <v>0.43</v>
      </c>
      <c r="DB832">
        <f t="shared" si="378"/>
        <v>0.43</v>
      </c>
      <c r="DM832">
        <v>776388</v>
      </c>
      <c r="DP832">
        <v>0.43</v>
      </c>
      <c r="DQ832">
        <f t="shared" si="379"/>
        <v>0.43</v>
      </c>
      <c r="EB832">
        <v>776388</v>
      </c>
      <c r="EE832">
        <v>0.45</v>
      </c>
      <c r="EF832">
        <f t="shared" si="380"/>
        <v>0.45</v>
      </c>
      <c r="EQ832">
        <v>776388</v>
      </c>
      <c r="ET832">
        <v>0.45</v>
      </c>
      <c r="EU832">
        <f t="shared" si="381"/>
        <v>0.45</v>
      </c>
      <c r="FF832">
        <v>776388</v>
      </c>
      <c r="FI832">
        <v>0.44</v>
      </c>
      <c r="FJ832">
        <f t="shared" si="382"/>
        <v>0.44</v>
      </c>
      <c r="FU832">
        <v>776388</v>
      </c>
      <c r="FX832">
        <v>0.46</v>
      </c>
      <c r="FY832">
        <f t="shared" si="383"/>
        <v>0.46</v>
      </c>
      <c r="GJ832">
        <v>776388</v>
      </c>
      <c r="GM832">
        <v>0.43</v>
      </c>
      <c r="GN832">
        <f t="shared" si="384"/>
        <v>0.43</v>
      </c>
      <c r="GY832">
        <v>776388</v>
      </c>
      <c r="HB832">
        <v>0.49</v>
      </c>
      <c r="HC832">
        <f t="shared" si="385"/>
        <v>0.49</v>
      </c>
      <c r="HN832">
        <v>776388</v>
      </c>
      <c r="HQ832">
        <v>0.44</v>
      </c>
      <c r="HR832">
        <f t="shared" si="386"/>
        <v>0.44</v>
      </c>
      <c r="ID832">
        <v>776804</v>
      </c>
      <c r="IG832">
        <v>0.51</v>
      </c>
      <c r="IH832">
        <f t="shared" si="387"/>
        <v>0.51</v>
      </c>
      <c r="IS832">
        <v>776804</v>
      </c>
      <c r="IV832">
        <v>0.5</v>
      </c>
      <c r="IW832">
        <f t="shared" si="388"/>
        <v>0.5</v>
      </c>
      <c r="JH832">
        <v>776804</v>
      </c>
      <c r="JK832">
        <v>0.5</v>
      </c>
      <c r="JL832">
        <f t="shared" si="389"/>
        <v>0.5</v>
      </c>
      <c r="JW832">
        <v>776804</v>
      </c>
      <c r="JZ832">
        <v>0.5</v>
      </c>
      <c r="KA832">
        <f t="shared" si="390"/>
        <v>0.5</v>
      </c>
      <c r="KL832">
        <v>776804</v>
      </c>
      <c r="KO832">
        <v>0.56000000000000005</v>
      </c>
      <c r="KP832">
        <f t="shared" si="391"/>
        <v>0.56000000000000005</v>
      </c>
      <c r="LA832">
        <v>776804</v>
      </c>
      <c r="LD832">
        <v>0.52</v>
      </c>
      <c r="LE832">
        <f t="shared" si="392"/>
        <v>0.52</v>
      </c>
      <c r="LP832">
        <v>776804</v>
      </c>
      <c r="LS832">
        <v>0.5</v>
      </c>
      <c r="LT832">
        <f t="shared" si="393"/>
        <v>0.5</v>
      </c>
      <c r="ME832">
        <v>776804</v>
      </c>
      <c r="MH832">
        <v>0.57999999999999996</v>
      </c>
      <c r="MI832">
        <f t="shared" si="394"/>
        <v>0.57999999999999996</v>
      </c>
      <c r="MT832">
        <v>776804</v>
      </c>
      <c r="MW832">
        <v>0.56999999999999995</v>
      </c>
      <c r="MX832">
        <f t="shared" si="395"/>
        <v>0.56999999999999995</v>
      </c>
      <c r="NI832">
        <v>776804</v>
      </c>
      <c r="NL832">
        <v>0.51</v>
      </c>
      <c r="NM832">
        <f t="shared" si="396"/>
        <v>0.51</v>
      </c>
      <c r="NX832">
        <v>776804</v>
      </c>
      <c r="OA832">
        <v>0.5</v>
      </c>
      <c r="OB832">
        <f t="shared" si="397"/>
        <v>0.5</v>
      </c>
      <c r="OM832">
        <v>776804</v>
      </c>
      <c r="OP832">
        <v>0.53</v>
      </c>
      <c r="OQ832">
        <f t="shared" si="398"/>
        <v>0.53</v>
      </c>
      <c r="PB832">
        <v>776804</v>
      </c>
      <c r="PE832">
        <v>0.52</v>
      </c>
      <c r="PF832">
        <f t="shared" si="399"/>
        <v>0.52</v>
      </c>
      <c r="PQ832">
        <v>776804</v>
      </c>
      <c r="PT832">
        <v>0.49</v>
      </c>
      <c r="PU832">
        <f t="shared" si="400"/>
        <v>0.49</v>
      </c>
      <c r="QF832">
        <v>776804</v>
      </c>
      <c r="QI832">
        <v>0.51</v>
      </c>
      <c r="QJ832">
        <f t="shared" si="401"/>
        <v>0.51</v>
      </c>
      <c r="QU832">
        <v>776804</v>
      </c>
      <c r="QX832">
        <v>0.51</v>
      </c>
      <c r="QY832">
        <f t="shared" si="402"/>
        <v>0.51</v>
      </c>
    </row>
    <row r="833" spans="12:467" x14ac:dyDescent="0.2">
      <c r="L833">
        <v>776390</v>
      </c>
      <c r="O833">
        <v>0.51</v>
      </c>
      <c r="P833">
        <f t="shared" si="372"/>
        <v>0.51</v>
      </c>
      <c r="AA833">
        <v>776390</v>
      </c>
      <c r="AD833">
        <v>0.64</v>
      </c>
      <c r="AE833">
        <f t="shared" si="373"/>
        <v>0.64</v>
      </c>
      <c r="AP833">
        <v>776390</v>
      </c>
      <c r="AS833">
        <v>0.72</v>
      </c>
      <c r="AT833">
        <f t="shared" si="374"/>
        <v>0.72</v>
      </c>
      <c r="BE833">
        <v>776390</v>
      </c>
      <c r="BH833">
        <v>0.66</v>
      </c>
      <c r="BI833">
        <f t="shared" si="375"/>
        <v>0.66</v>
      </c>
      <c r="BT833">
        <v>776390</v>
      </c>
      <c r="BW833">
        <v>0.61</v>
      </c>
      <c r="BX833">
        <f t="shared" si="376"/>
        <v>0.61</v>
      </c>
      <c r="CI833">
        <v>776390</v>
      </c>
      <c r="CL833">
        <v>0.51</v>
      </c>
      <c r="CM833">
        <f t="shared" si="377"/>
        <v>0.51</v>
      </c>
      <c r="CX833">
        <v>776390</v>
      </c>
      <c r="DA833">
        <v>0.5</v>
      </c>
      <c r="DB833">
        <f t="shared" si="378"/>
        <v>0.5</v>
      </c>
      <c r="DM833">
        <v>776390</v>
      </c>
      <c r="DP833">
        <v>0.51</v>
      </c>
      <c r="DQ833">
        <f t="shared" si="379"/>
        <v>0.51</v>
      </c>
      <c r="EB833">
        <v>776390</v>
      </c>
      <c r="EE833">
        <v>0.51</v>
      </c>
      <c r="EF833">
        <f t="shared" si="380"/>
        <v>0.51</v>
      </c>
      <c r="EQ833">
        <v>776390</v>
      </c>
      <c r="ET833">
        <v>0.51</v>
      </c>
      <c r="EU833">
        <f t="shared" si="381"/>
        <v>0.51</v>
      </c>
      <c r="FF833">
        <v>776390</v>
      </c>
      <c r="FI833">
        <v>0.5</v>
      </c>
      <c r="FJ833">
        <f t="shared" si="382"/>
        <v>0.5</v>
      </c>
      <c r="FU833">
        <v>776390</v>
      </c>
      <c r="FX833">
        <v>0.49</v>
      </c>
      <c r="FY833">
        <f t="shared" si="383"/>
        <v>0.49</v>
      </c>
      <c r="GJ833">
        <v>776390</v>
      </c>
      <c r="GM833">
        <v>0.5</v>
      </c>
      <c r="GN833">
        <f t="shared" si="384"/>
        <v>0.5</v>
      </c>
      <c r="GY833">
        <v>776390</v>
      </c>
      <c r="HB833">
        <v>0.52</v>
      </c>
      <c r="HC833">
        <f t="shared" si="385"/>
        <v>0.52</v>
      </c>
      <c r="HN833">
        <v>776390</v>
      </c>
      <c r="HQ833">
        <v>0.48</v>
      </c>
      <c r="HR833">
        <f t="shared" si="386"/>
        <v>0.48</v>
      </c>
      <c r="ID833">
        <v>776779</v>
      </c>
      <c r="IG833">
        <v>0.42</v>
      </c>
      <c r="IH833">
        <f t="shared" si="387"/>
        <v>0.42</v>
      </c>
      <c r="IS833">
        <v>776779</v>
      </c>
      <c r="IV833">
        <v>0.41</v>
      </c>
      <c r="IW833">
        <f t="shared" si="388"/>
        <v>0.41</v>
      </c>
      <c r="JH833">
        <v>776779</v>
      </c>
      <c r="JK833">
        <v>0.45</v>
      </c>
      <c r="JL833">
        <f t="shared" si="389"/>
        <v>0.45</v>
      </c>
      <c r="JW833">
        <v>776779</v>
      </c>
      <c r="JZ833">
        <v>0.42</v>
      </c>
      <c r="KA833">
        <f t="shared" si="390"/>
        <v>0.42</v>
      </c>
      <c r="KL833">
        <v>776779</v>
      </c>
      <c r="KO833">
        <v>0.48</v>
      </c>
      <c r="KP833">
        <f t="shared" si="391"/>
        <v>0.48</v>
      </c>
      <c r="LA833">
        <v>776779</v>
      </c>
      <c r="LD833">
        <v>0.43</v>
      </c>
      <c r="LE833">
        <f t="shared" si="392"/>
        <v>0.43</v>
      </c>
      <c r="LP833">
        <v>776779</v>
      </c>
      <c r="LS833">
        <v>0.42</v>
      </c>
      <c r="LT833">
        <f t="shared" si="393"/>
        <v>0.42</v>
      </c>
      <c r="ME833">
        <v>776779</v>
      </c>
      <c r="MH833">
        <v>0.39</v>
      </c>
      <c r="MI833">
        <f t="shared" si="394"/>
        <v>0.39</v>
      </c>
      <c r="MT833">
        <v>776779</v>
      </c>
      <c r="MW833">
        <v>0.45</v>
      </c>
      <c r="MX833">
        <f t="shared" si="395"/>
        <v>0.45</v>
      </c>
      <c r="NI833">
        <v>776779</v>
      </c>
      <c r="NL833">
        <v>0.4</v>
      </c>
      <c r="NM833">
        <f t="shared" si="396"/>
        <v>0.4</v>
      </c>
      <c r="NX833">
        <v>776779</v>
      </c>
      <c r="OA833">
        <v>0.45</v>
      </c>
      <c r="OB833">
        <f t="shared" si="397"/>
        <v>0.45</v>
      </c>
      <c r="OM833">
        <v>776779</v>
      </c>
      <c r="OP833">
        <v>0.43</v>
      </c>
      <c r="OQ833">
        <f t="shared" si="398"/>
        <v>0.43</v>
      </c>
      <c r="PB833">
        <v>776779</v>
      </c>
      <c r="PE833">
        <v>0.4</v>
      </c>
      <c r="PF833">
        <f t="shared" si="399"/>
        <v>0.4</v>
      </c>
      <c r="PQ833">
        <v>776779</v>
      </c>
      <c r="PT833">
        <v>0.43</v>
      </c>
      <c r="PU833">
        <f t="shared" si="400"/>
        <v>0.43</v>
      </c>
      <c r="QF833">
        <v>776779</v>
      </c>
      <c r="QI833">
        <v>0.38</v>
      </c>
      <c r="QJ833">
        <f t="shared" si="401"/>
        <v>0.38</v>
      </c>
      <c r="QU833">
        <v>776779</v>
      </c>
      <c r="QX833">
        <v>0.39</v>
      </c>
      <c r="QY833">
        <f t="shared" si="402"/>
        <v>0.39</v>
      </c>
    </row>
    <row r="834" spans="12:467" x14ac:dyDescent="0.2">
      <c r="L834">
        <v>776393</v>
      </c>
      <c r="O834">
        <v>0.56000000000000005</v>
      </c>
      <c r="P834">
        <f t="shared" si="372"/>
        <v>0.56000000000000005</v>
      </c>
      <c r="AA834">
        <v>776393</v>
      </c>
      <c r="AD834">
        <v>0.56999999999999995</v>
      </c>
      <c r="AE834">
        <f t="shared" si="373"/>
        <v>0.56999999999999995</v>
      </c>
      <c r="AP834">
        <v>776393</v>
      </c>
      <c r="AS834">
        <v>0.45</v>
      </c>
      <c r="AT834">
        <f t="shared" si="374"/>
        <v>0.45</v>
      </c>
      <c r="BE834">
        <v>776393</v>
      </c>
      <c r="BH834">
        <v>0.61</v>
      </c>
      <c r="BI834">
        <f t="shared" si="375"/>
        <v>0.61</v>
      </c>
      <c r="BT834">
        <v>776393</v>
      </c>
      <c r="BW834">
        <v>0.7</v>
      </c>
      <c r="BX834">
        <f t="shared" si="376"/>
        <v>0.7</v>
      </c>
      <c r="CI834">
        <v>776393</v>
      </c>
      <c r="CL834">
        <v>0.55000000000000004</v>
      </c>
      <c r="CM834">
        <f t="shared" si="377"/>
        <v>0.55000000000000004</v>
      </c>
      <c r="CX834">
        <v>776393</v>
      </c>
      <c r="DA834">
        <v>0.55000000000000004</v>
      </c>
      <c r="DB834">
        <f t="shared" si="378"/>
        <v>0.55000000000000004</v>
      </c>
      <c r="DM834">
        <v>776393</v>
      </c>
      <c r="DP834">
        <v>0.55000000000000004</v>
      </c>
      <c r="DQ834">
        <f t="shared" si="379"/>
        <v>0.55000000000000004</v>
      </c>
      <c r="EB834">
        <v>776393</v>
      </c>
      <c r="EE834">
        <v>0.56999999999999995</v>
      </c>
      <c r="EF834">
        <f t="shared" si="380"/>
        <v>0.56999999999999995</v>
      </c>
      <c r="EQ834">
        <v>776393</v>
      </c>
      <c r="ET834">
        <v>0.56999999999999995</v>
      </c>
      <c r="EU834">
        <f t="shared" si="381"/>
        <v>0.56999999999999995</v>
      </c>
      <c r="FF834">
        <v>776393</v>
      </c>
      <c r="FI834">
        <v>0.56000000000000005</v>
      </c>
      <c r="FJ834">
        <f t="shared" si="382"/>
        <v>0.56000000000000005</v>
      </c>
      <c r="FU834">
        <v>776393</v>
      </c>
      <c r="FX834">
        <v>0.59</v>
      </c>
      <c r="FY834">
        <f t="shared" si="383"/>
        <v>0.59</v>
      </c>
      <c r="GJ834">
        <v>776393</v>
      </c>
      <c r="GM834">
        <v>0.55000000000000004</v>
      </c>
      <c r="GN834">
        <f t="shared" si="384"/>
        <v>0.55000000000000004</v>
      </c>
      <c r="GY834">
        <v>776393</v>
      </c>
      <c r="HB834">
        <v>0.59</v>
      </c>
      <c r="HC834">
        <f t="shared" si="385"/>
        <v>0.59</v>
      </c>
      <c r="HN834">
        <v>776393</v>
      </c>
      <c r="HQ834">
        <v>0.59</v>
      </c>
      <c r="HR834">
        <f t="shared" si="386"/>
        <v>0.59</v>
      </c>
      <c r="ID834">
        <v>776780</v>
      </c>
      <c r="IG834">
        <v>0.52</v>
      </c>
      <c r="IH834">
        <f t="shared" si="387"/>
        <v>0.52</v>
      </c>
      <c r="IS834">
        <v>776780</v>
      </c>
      <c r="IV834">
        <v>0.54</v>
      </c>
      <c r="IW834">
        <f t="shared" si="388"/>
        <v>0.54</v>
      </c>
      <c r="JH834">
        <v>776780</v>
      </c>
      <c r="JK834">
        <v>0.56999999999999995</v>
      </c>
      <c r="JL834">
        <f t="shared" si="389"/>
        <v>0.56999999999999995</v>
      </c>
      <c r="JW834">
        <v>776780</v>
      </c>
      <c r="JZ834">
        <v>0.55000000000000004</v>
      </c>
      <c r="KA834">
        <f t="shared" si="390"/>
        <v>0.55000000000000004</v>
      </c>
      <c r="KL834">
        <v>776780</v>
      </c>
      <c r="KO834">
        <v>0.61</v>
      </c>
      <c r="KP834">
        <f t="shared" si="391"/>
        <v>0.61</v>
      </c>
      <c r="LA834">
        <v>776780</v>
      </c>
      <c r="LD834">
        <v>0.55000000000000004</v>
      </c>
      <c r="LE834">
        <f t="shared" si="392"/>
        <v>0.55000000000000004</v>
      </c>
      <c r="LP834">
        <v>776780</v>
      </c>
      <c r="LS834">
        <v>0.53</v>
      </c>
      <c r="LT834">
        <f t="shared" si="393"/>
        <v>0.53</v>
      </c>
      <c r="ME834">
        <v>776780</v>
      </c>
      <c r="MH834">
        <v>0.53</v>
      </c>
      <c r="MI834">
        <f t="shared" si="394"/>
        <v>0.53</v>
      </c>
      <c r="MT834">
        <v>776780</v>
      </c>
      <c r="MW834">
        <v>0.67</v>
      </c>
      <c r="MX834">
        <f t="shared" si="395"/>
        <v>0.67</v>
      </c>
      <c r="NI834">
        <v>776780</v>
      </c>
      <c r="NL834">
        <v>0.53</v>
      </c>
      <c r="NM834">
        <f t="shared" si="396"/>
        <v>0.53</v>
      </c>
      <c r="NX834">
        <v>776780</v>
      </c>
      <c r="OA834">
        <v>0.54</v>
      </c>
      <c r="OB834">
        <f t="shared" si="397"/>
        <v>0.54</v>
      </c>
      <c r="OM834">
        <v>776780</v>
      </c>
      <c r="OP834">
        <v>0.55000000000000004</v>
      </c>
      <c r="OQ834">
        <f t="shared" si="398"/>
        <v>0.55000000000000004</v>
      </c>
      <c r="PB834">
        <v>776780</v>
      </c>
      <c r="PE834">
        <v>0.54</v>
      </c>
      <c r="PF834">
        <f t="shared" si="399"/>
        <v>0.54</v>
      </c>
      <c r="PQ834">
        <v>776780</v>
      </c>
      <c r="PT834">
        <v>0.55000000000000004</v>
      </c>
      <c r="PU834">
        <f t="shared" si="400"/>
        <v>0.55000000000000004</v>
      </c>
      <c r="QF834">
        <v>776780</v>
      </c>
      <c r="QI834">
        <v>0.53</v>
      </c>
      <c r="QJ834">
        <f t="shared" si="401"/>
        <v>0.53</v>
      </c>
      <c r="QU834">
        <v>776780</v>
      </c>
      <c r="QX834">
        <v>0.54</v>
      </c>
      <c r="QY834">
        <f t="shared" si="402"/>
        <v>0.54</v>
      </c>
    </row>
    <row r="835" spans="12:467" x14ac:dyDescent="0.2">
      <c r="L835">
        <v>776394</v>
      </c>
      <c r="O835">
        <v>0.55000000000000004</v>
      </c>
      <c r="P835">
        <f t="shared" ref="P835:P898" si="403">IF(O835=0,0.1,IF(O835=1,0.9,O835))</f>
        <v>0.55000000000000004</v>
      </c>
      <c r="AA835">
        <v>776394</v>
      </c>
      <c r="AD835">
        <v>0.56999999999999995</v>
      </c>
      <c r="AE835">
        <f t="shared" ref="AE835:AE898" si="404">IF(AD835=0,0.1,IF(AD835=1,0.9,AD835))</f>
        <v>0.56999999999999995</v>
      </c>
      <c r="AP835">
        <v>776394</v>
      </c>
      <c r="AS835">
        <v>0.27</v>
      </c>
      <c r="AT835">
        <f t="shared" ref="AT835:AT898" si="405">IF(AS835=0,0.1,IF(AS835=1,0.9,AS835))</f>
        <v>0.27</v>
      </c>
      <c r="BE835">
        <v>776394</v>
      </c>
      <c r="BH835">
        <v>0.47</v>
      </c>
      <c r="BI835">
        <f t="shared" ref="BI835:BI898" si="406">IF(BH835=0,0.1,IF(BH835=1,0.9,BH835))</f>
        <v>0.47</v>
      </c>
      <c r="BT835">
        <v>776394</v>
      </c>
      <c r="BW835">
        <v>0.55000000000000004</v>
      </c>
      <c r="BX835">
        <f t="shared" ref="BX835:BX898" si="407">IF(BW835=0,0.1,IF(BW835=1,0.9,BW835))</f>
        <v>0.55000000000000004</v>
      </c>
      <c r="CI835">
        <v>776394</v>
      </c>
      <c r="CL835">
        <v>0.56000000000000005</v>
      </c>
      <c r="CM835">
        <f t="shared" ref="CM835:CM898" si="408">IF(CL835=0,0.1,IF(CL835=1,0.9,CL835))</f>
        <v>0.56000000000000005</v>
      </c>
      <c r="CX835">
        <v>776394</v>
      </c>
      <c r="DA835">
        <v>0.56000000000000005</v>
      </c>
      <c r="DB835">
        <f t="shared" ref="DB835:DB898" si="409">IF(DA835=0,0.1,IF(DA835=1,0.9,DA835))</f>
        <v>0.56000000000000005</v>
      </c>
      <c r="DM835">
        <v>776394</v>
      </c>
      <c r="DP835">
        <v>0.55000000000000004</v>
      </c>
      <c r="DQ835">
        <f t="shared" ref="DQ835:DQ898" si="410">IF(DP835=0,0.1,IF(DP835=1,0.9,DP835))</f>
        <v>0.55000000000000004</v>
      </c>
      <c r="EB835">
        <v>776394</v>
      </c>
      <c r="EE835">
        <v>0.54</v>
      </c>
      <c r="EF835">
        <f t="shared" ref="EF835:EF898" si="411">IF(EE835=0,0.1,IF(EE835=1,0.9,EE835))</f>
        <v>0.54</v>
      </c>
      <c r="EQ835">
        <v>776394</v>
      </c>
      <c r="ET835">
        <v>0.54</v>
      </c>
      <c r="EU835">
        <f t="shared" ref="EU835:EU898" si="412">IF(ET835=0,0.1,IF(ET835=1,0.9,ET835))</f>
        <v>0.54</v>
      </c>
      <c r="FF835">
        <v>776394</v>
      </c>
      <c r="FI835">
        <v>0.56000000000000005</v>
      </c>
      <c r="FJ835">
        <f t="shared" ref="FJ835:FJ898" si="413">IF(FI835=0,0.1,IF(FI835=1,0.9,FI835))</f>
        <v>0.56000000000000005</v>
      </c>
      <c r="FU835">
        <v>776394</v>
      </c>
      <c r="FX835">
        <v>0.55000000000000004</v>
      </c>
      <c r="FY835">
        <f t="shared" ref="FY835:FY898" si="414">IF(FX835=0,0.1,IF(FX835=1,0.9,FX835))</f>
        <v>0.55000000000000004</v>
      </c>
      <c r="GJ835">
        <v>776394</v>
      </c>
      <c r="GM835">
        <v>0.55000000000000004</v>
      </c>
      <c r="GN835">
        <f t="shared" ref="GN835:GN898" si="415">IF(GM835=0,0.1,IF(GM835=1,0.9,GM835))</f>
        <v>0.55000000000000004</v>
      </c>
      <c r="GY835">
        <v>776394</v>
      </c>
      <c r="HB835">
        <v>0.59</v>
      </c>
      <c r="HC835">
        <f t="shared" ref="HC835:HC898" si="416">IF(HB835=0,0.1,IF(HB835=1,0.9,HB835))</f>
        <v>0.59</v>
      </c>
      <c r="HN835">
        <v>776394</v>
      </c>
      <c r="HQ835">
        <v>0.56999999999999995</v>
      </c>
      <c r="HR835">
        <f t="shared" ref="HR835:HR898" si="417">IF(HQ835=0,0.1,IF(HQ835=1,0.9,HQ835))</f>
        <v>0.56999999999999995</v>
      </c>
      <c r="ID835">
        <v>776781</v>
      </c>
      <c r="IG835">
        <v>0.47</v>
      </c>
      <c r="IH835">
        <f t="shared" ref="IH835:IH898" si="418">IF(IG835=0,0.1,IF(IG835=1,0.9,IG835))</f>
        <v>0.47</v>
      </c>
      <c r="IS835">
        <v>776781</v>
      </c>
      <c r="IV835">
        <v>0.41</v>
      </c>
      <c r="IW835">
        <f t="shared" ref="IW835:IW898" si="419">IF(IV835=0,0.1,IF(IV835=1,0.9,IV835))</f>
        <v>0.41</v>
      </c>
      <c r="JH835">
        <v>776781</v>
      </c>
      <c r="JK835">
        <v>0.44</v>
      </c>
      <c r="JL835">
        <f t="shared" ref="JL835:JL898" si="420">IF(JK835=0,0.1,IF(JK835=1,0.9,JK835))</f>
        <v>0.44</v>
      </c>
      <c r="JW835">
        <v>776781</v>
      </c>
      <c r="JZ835">
        <v>0.44</v>
      </c>
      <c r="KA835">
        <f t="shared" ref="KA835:KA898" si="421">IF(JZ835=0,0.1,IF(JZ835=1,0.9,JZ835))</f>
        <v>0.44</v>
      </c>
      <c r="KL835">
        <v>776781</v>
      </c>
      <c r="KO835">
        <v>0.41</v>
      </c>
      <c r="KP835">
        <f t="shared" ref="KP835:KP898" si="422">IF(KO835=0,0.1,IF(KO835=1,0.9,KO835))</f>
        <v>0.41</v>
      </c>
      <c r="LA835">
        <v>776781</v>
      </c>
      <c r="LD835">
        <v>0.41</v>
      </c>
      <c r="LE835">
        <f t="shared" ref="LE835:LE898" si="423">IF(LD835=0,0.1,IF(LD835=1,0.9,LD835))</f>
        <v>0.41</v>
      </c>
      <c r="LP835">
        <v>776781</v>
      </c>
      <c r="LS835">
        <v>0.42</v>
      </c>
      <c r="LT835">
        <f t="shared" ref="LT835:LT898" si="424">IF(LS835=0,0.1,IF(LS835=1,0.9,LS835))</f>
        <v>0.42</v>
      </c>
      <c r="ME835">
        <v>776781</v>
      </c>
      <c r="MH835">
        <v>0.42</v>
      </c>
      <c r="MI835">
        <f t="shared" ref="MI835:MI898" si="425">IF(MH835=0,0.1,IF(MH835=1,0.9,MH835))</f>
        <v>0.42</v>
      </c>
      <c r="MT835">
        <v>776781</v>
      </c>
      <c r="MW835">
        <v>0.37</v>
      </c>
      <c r="MX835">
        <f t="shared" ref="MX835:MX898" si="426">IF(MW835=0,0.1,IF(MW835=1,0.9,MW835))</f>
        <v>0.37</v>
      </c>
      <c r="NI835">
        <v>776781</v>
      </c>
      <c r="NL835">
        <v>0.42</v>
      </c>
      <c r="NM835">
        <f t="shared" ref="NM835:NM898" si="427">IF(NL835=0,0.1,IF(NL835=1,0.9,NL835))</f>
        <v>0.42</v>
      </c>
      <c r="NX835">
        <v>776781</v>
      </c>
      <c r="OA835">
        <v>0.46</v>
      </c>
      <c r="OB835">
        <f t="shared" ref="OB835:OB898" si="428">IF(OA835=0,0.1,IF(OA835=1,0.9,OA835))</f>
        <v>0.46</v>
      </c>
      <c r="OM835">
        <v>776781</v>
      </c>
      <c r="OP835">
        <v>0.45</v>
      </c>
      <c r="OQ835">
        <f t="shared" ref="OQ835:OQ898" si="429">IF(OP835=0,0.1,IF(OP835=1,0.9,OP835))</f>
        <v>0.45</v>
      </c>
      <c r="PB835">
        <v>776781</v>
      </c>
      <c r="PE835">
        <v>0.43</v>
      </c>
      <c r="PF835">
        <f t="shared" ref="PF835:PF898" si="430">IF(PE835=0,0.1,IF(PE835=1,0.9,PE835))</f>
        <v>0.43</v>
      </c>
      <c r="PQ835">
        <v>776781</v>
      </c>
      <c r="PT835">
        <v>0.47</v>
      </c>
      <c r="PU835">
        <f t="shared" ref="PU835:PU898" si="431">IF(PT835=0,0.1,IF(PT835=1,0.9,PT835))</f>
        <v>0.47</v>
      </c>
      <c r="QF835">
        <v>776781</v>
      </c>
      <c r="QI835">
        <v>0.44</v>
      </c>
      <c r="QJ835">
        <f t="shared" ref="QJ835:QJ898" si="432">IF(QI835=0,0.1,IF(QI835=1,0.9,QI835))</f>
        <v>0.44</v>
      </c>
      <c r="QU835">
        <v>776781</v>
      </c>
      <c r="QX835">
        <v>0.44</v>
      </c>
      <c r="QY835">
        <f t="shared" ref="QY835:QY898" si="433">IF(QX835=0,0.1,IF(QX835=1,0.9,QX835))</f>
        <v>0.44</v>
      </c>
    </row>
    <row r="836" spans="12:467" x14ac:dyDescent="0.2">
      <c r="L836">
        <v>776395</v>
      </c>
      <c r="O836">
        <v>0.49</v>
      </c>
      <c r="P836">
        <f t="shared" si="403"/>
        <v>0.49</v>
      </c>
      <c r="AA836">
        <v>776395</v>
      </c>
      <c r="AD836">
        <v>0.51</v>
      </c>
      <c r="AE836">
        <f t="shared" si="404"/>
        <v>0.51</v>
      </c>
      <c r="AP836">
        <v>776395</v>
      </c>
      <c r="AS836">
        <v>0.53</v>
      </c>
      <c r="AT836">
        <f t="shared" si="405"/>
        <v>0.53</v>
      </c>
      <c r="BE836">
        <v>776395</v>
      </c>
      <c r="BH836">
        <v>0.48</v>
      </c>
      <c r="BI836">
        <f t="shared" si="406"/>
        <v>0.48</v>
      </c>
      <c r="BT836">
        <v>776395</v>
      </c>
      <c r="BW836">
        <v>0.67</v>
      </c>
      <c r="BX836">
        <f t="shared" si="407"/>
        <v>0.67</v>
      </c>
      <c r="CI836">
        <v>776395</v>
      </c>
      <c r="CL836">
        <v>0.49</v>
      </c>
      <c r="CM836">
        <f t="shared" si="408"/>
        <v>0.49</v>
      </c>
      <c r="CX836">
        <v>776395</v>
      </c>
      <c r="DA836">
        <v>0.51</v>
      </c>
      <c r="DB836">
        <f t="shared" si="409"/>
        <v>0.51</v>
      </c>
      <c r="DM836">
        <v>776395</v>
      </c>
      <c r="DP836">
        <v>0.49</v>
      </c>
      <c r="DQ836">
        <f t="shared" si="410"/>
        <v>0.49</v>
      </c>
      <c r="EB836">
        <v>776395</v>
      </c>
      <c r="EE836">
        <v>0.48</v>
      </c>
      <c r="EF836">
        <f t="shared" si="411"/>
        <v>0.48</v>
      </c>
      <c r="EQ836">
        <v>776395</v>
      </c>
      <c r="ET836">
        <v>0.48</v>
      </c>
      <c r="EU836">
        <f t="shared" si="412"/>
        <v>0.48</v>
      </c>
      <c r="FF836">
        <v>776395</v>
      </c>
      <c r="FI836">
        <v>0.49</v>
      </c>
      <c r="FJ836">
        <f t="shared" si="413"/>
        <v>0.49</v>
      </c>
      <c r="FU836">
        <v>776395</v>
      </c>
      <c r="FX836">
        <v>0.5</v>
      </c>
      <c r="FY836">
        <f t="shared" si="414"/>
        <v>0.5</v>
      </c>
      <c r="GJ836">
        <v>776395</v>
      </c>
      <c r="GM836">
        <v>0.47</v>
      </c>
      <c r="GN836">
        <f t="shared" si="415"/>
        <v>0.47</v>
      </c>
      <c r="GY836">
        <v>776395</v>
      </c>
      <c r="HB836">
        <v>0.46</v>
      </c>
      <c r="HC836">
        <f t="shared" si="416"/>
        <v>0.46</v>
      </c>
      <c r="HN836">
        <v>776395</v>
      </c>
      <c r="HQ836">
        <v>0.49</v>
      </c>
      <c r="HR836">
        <f t="shared" si="417"/>
        <v>0.49</v>
      </c>
      <c r="ID836">
        <v>776787</v>
      </c>
      <c r="IG836">
        <v>0.51</v>
      </c>
      <c r="IH836">
        <f t="shared" si="418"/>
        <v>0.51</v>
      </c>
      <c r="IS836">
        <v>776787</v>
      </c>
      <c r="IV836">
        <v>0.52</v>
      </c>
      <c r="IW836">
        <f t="shared" si="419"/>
        <v>0.52</v>
      </c>
      <c r="JH836">
        <v>776787</v>
      </c>
      <c r="JK836">
        <v>0.55000000000000004</v>
      </c>
      <c r="JL836">
        <f t="shared" si="420"/>
        <v>0.55000000000000004</v>
      </c>
      <c r="JW836">
        <v>776787</v>
      </c>
      <c r="JZ836">
        <v>0.51</v>
      </c>
      <c r="KA836">
        <f t="shared" si="421"/>
        <v>0.51</v>
      </c>
      <c r="KL836">
        <v>776787</v>
      </c>
      <c r="KO836">
        <v>0.59</v>
      </c>
      <c r="KP836">
        <f t="shared" si="422"/>
        <v>0.59</v>
      </c>
      <c r="LA836">
        <v>776787</v>
      </c>
      <c r="LD836">
        <v>0.53</v>
      </c>
      <c r="LE836">
        <f t="shared" si="423"/>
        <v>0.53</v>
      </c>
      <c r="LP836">
        <v>776787</v>
      </c>
      <c r="LS836">
        <v>0.48</v>
      </c>
      <c r="LT836">
        <f t="shared" si="424"/>
        <v>0.48</v>
      </c>
      <c r="ME836">
        <v>776787</v>
      </c>
      <c r="MH836">
        <v>0.51</v>
      </c>
      <c r="MI836">
        <f t="shared" si="425"/>
        <v>0.51</v>
      </c>
      <c r="MT836">
        <v>776787</v>
      </c>
      <c r="MW836">
        <v>0.51</v>
      </c>
      <c r="MX836">
        <f t="shared" si="426"/>
        <v>0.51</v>
      </c>
      <c r="NI836">
        <v>776787</v>
      </c>
      <c r="NL836">
        <v>0.49</v>
      </c>
      <c r="NM836">
        <f t="shared" si="427"/>
        <v>0.49</v>
      </c>
      <c r="NX836">
        <v>776787</v>
      </c>
      <c r="OA836">
        <v>0.46</v>
      </c>
      <c r="OB836">
        <f t="shared" si="428"/>
        <v>0.46</v>
      </c>
      <c r="OM836">
        <v>776787</v>
      </c>
      <c r="OP836">
        <v>0.49</v>
      </c>
      <c r="OQ836">
        <f t="shared" si="429"/>
        <v>0.49</v>
      </c>
      <c r="PB836">
        <v>776787</v>
      </c>
      <c r="PE836">
        <v>0.53</v>
      </c>
      <c r="PF836">
        <f t="shared" si="430"/>
        <v>0.53</v>
      </c>
      <c r="PQ836">
        <v>776787</v>
      </c>
      <c r="PT836">
        <v>0.52</v>
      </c>
      <c r="PU836">
        <f t="shared" si="431"/>
        <v>0.52</v>
      </c>
      <c r="QF836">
        <v>776787</v>
      </c>
      <c r="QI836">
        <v>0.51</v>
      </c>
      <c r="QJ836">
        <f t="shared" si="432"/>
        <v>0.51</v>
      </c>
      <c r="QU836">
        <v>776787</v>
      </c>
      <c r="QX836">
        <v>0.49</v>
      </c>
      <c r="QY836">
        <f t="shared" si="433"/>
        <v>0.49</v>
      </c>
    </row>
    <row r="837" spans="12:467" x14ac:dyDescent="0.2">
      <c r="L837">
        <v>776396</v>
      </c>
      <c r="O837">
        <v>0.51</v>
      </c>
      <c r="P837">
        <f t="shared" si="403"/>
        <v>0.51</v>
      </c>
      <c r="AA837">
        <v>776396</v>
      </c>
      <c r="AD837">
        <v>0.54</v>
      </c>
      <c r="AE837">
        <f t="shared" si="404"/>
        <v>0.54</v>
      </c>
      <c r="AP837">
        <v>776396</v>
      </c>
      <c r="AS837">
        <v>0.73</v>
      </c>
      <c r="AT837">
        <f t="shared" si="405"/>
        <v>0.73</v>
      </c>
      <c r="BE837">
        <v>776396</v>
      </c>
      <c r="BH837">
        <v>0.52</v>
      </c>
      <c r="BI837">
        <f t="shared" si="406"/>
        <v>0.52</v>
      </c>
      <c r="BT837">
        <v>776396</v>
      </c>
      <c r="BW837">
        <v>0.61</v>
      </c>
      <c r="BX837">
        <f t="shared" si="407"/>
        <v>0.61</v>
      </c>
      <c r="CI837">
        <v>776396</v>
      </c>
      <c r="CL837">
        <v>0.52</v>
      </c>
      <c r="CM837">
        <f t="shared" si="408"/>
        <v>0.52</v>
      </c>
      <c r="CX837">
        <v>776396</v>
      </c>
      <c r="DA837">
        <v>0.51</v>
      </c>
      <c r="DB837">
        <f t="shared" si="409"/>
        <v>0.51</v>
      </c>
      <c r="DM837">
        <v>776396</v>
      </c>
      <c r="DP837">
        <v>0.52</v>
      </c>
      <c r="DQ837">
        <f t="shared" si="410"/>
        <v>0.52</v>
      </c>
      <c r="EB837">
        <v>776396</v>
      </c>
      <c r="EE837">
        <v>0.53</v>
      </c>
      <c r="EF837">
        <f t="shared" si="411"/>
        <v>0.53</v>
      </c>
      <c r="EQ837">
        <v>776396</v>
      </c>
      <c r="ET837">
        <v>0.53</v>
      </c>
      <c r="EU837">
        <f t="shared" si="412"/>
        <v>0.53</v>
      </c>
      <c r="FF837">
        <v>776396</v>
      </c>
      <c r="FI837">
        <v>0.5</v>
      </c>
      <c r="FJ837">
        <f t="shared" si="413"/>
        <v>0.5</v>
      </c>
      <c r="FU837">
        <v>776396</v>
      </c>
      <c r="FX837">
        <v>0.52</v>
      </c>
      <c r="FY837">
        <f t="shared" si="414"/>
        <v>0.52</v>
      </c>
      <c r="GJ837">
        <v>776396</v>
      </c>
      <c r="GM837">
        <v>0.51</v>
      </c>
      <c r="GN837">
        <f t="shared" si="415"/>
        <v>0.51</v>
      </c>
      <c r="GY837">
        <v>776396</v>
      </c>
      <c r="HB837">
        <v>0.55000000000000004</v>
      </c>
      <c r="HC837">
        <f t="shared" si="416"/>
        <v>0.55000000000000004</v>
      </c>
      <c r="HN837">
        <v>776396</v>
      </c>
      <c r="HQ837">
        <v>0.48</v>
      </c>
      <c r="HR837">
        <f t="shared" si="417"/>
        <v>0.48</v>
      </c>
      <c r="ID837">
        <v>776792</v>
      </c>
      <c r="IG837">
        <v>0.52</v>
      </c>
      <c r="IH837">
        <f t="shared" si="418"/>
        <v>0.52</v>
      </c>
      <c r="IS837">
        <v>776792</v>
      </c>
      <c r="IV837">
        <v>0.53</v>
      </c>
      <c r="IW837">
        <f t="shared" si="419"/>
        <v>0.53</v>
      </c>
      <c r="JH837">
        <v>776792</v>
      </c>
      <c r="JK837">
        <v>0.55000000000000004</v>
      </c>
      <c r="JL837">
        <f t="shared" si="420"/>
        <v>0.55000000000000004</v>
      </c>
      <c r="JW837">
        <v>776792</v>
      </c>
      <c r="JZ837">
        <v>0.56000000000000005</v>
      </c>
      <c r="KA837">
        <f t="shared" si="421"/>
        <v>0.56000000000000005</v>
      </c>
      <c r="KL837">
        <v>776792</v>
      </c>
      <c r="KO837">
        <v>0.55000000000000004</v>
      </c>
      <c r="KP837">
        <f t="shared" si="422"/>
        <v>0.55000000000000004</v>
      </c>
      <c r="LA837">
        <v>776792</v>
      </c>
      <c r="LD837">
        <v>0.54</v>
      </c>
      <c r="LE837">
        <f t="shared" si="423"/>
        <v>0.54</v>
      </c>
      <c r="LP837">
        <v>776792</v>
      </c>
      <c r="LS837">
        <v>0.53</v>
      </c>
      <c r="LT837">
        <f t="shared" si="424"/>
        <v>0.53</v>
      </c>
      <c r="ME837">
        <v>776792</v>
      </c>
      <c r="MH837">
        <v>0.54</v>
      </c>
      <c r="MI837">
        <f t="shared" si="425"/>
        <v>0.54</v>
      </c>
      <c r="MT837">
        <v>776792</v>
      </c>
      <c r="MW837">
        <v>0.5</v>
      </c>
      <c r="MX837">
        <f t="shared" si="426"/>
        <v>0.5</v>
      </c>
      <c r="NI837">
        <v>776792</v>
      </c>
      <c r="NL837">
        <v>0.52</v>
      </c>
      <c r="NM837">
        <f t="shared" si="427"/>
        <v>0.52</v>
      </c>
      <c r="NX837">
        <v>776792</v>
      </c>
      <c r="OA837">
        <v>0.55000000000000004</v>
      </c>
      <c r="OB837">
        <f t="shared" si="428"/>
        <v>0.55000000000000004</v>
      </c>
      <c r="OM837">
        <v>776792</v>
      </c>
      <c r="OP837">
        <v>0.54</v>
      </c>
      <c r="OQ837">
        <f t="shared" si="429"/>
        <v>0.54</v>
      </c>
      <c r="PB837">
        <v>776792</v>
      </c>
      <c r="PE837">
        <v>0.54</v>
      </c>
      <c r="PF837">
        <f t="shared" si="430"/>
        <v>0.54</v>
      </c>
      <c r="PQ837">
        <v>776792</v>
      </c>
      <c r="PT837">
        <v>0.55000000000000004</v>
      </c>
      <c r="PU837">
        <f t="shared" si="431"/>
        <v>0.55000000000000004</v>
      </c>
      <c r="QF837">
        <v>776792</v>
      </c>
      <c r="QI837">
        <v>0.55000000000000004</v>
      </c>
      <c r="QJ837">
        <f t="shared" si="432"/>
        <v>0.55000000000000004</v>
      </c>
      <c r="QU837">
        <v>776792</v>
      </c>
      <c r="QX837">
        <v>0.52</v>
      </c>
      <c r="QY837">
        <f t="shared" si="433"/>
        <v>0.52</v>
      </c>
    </row>
    <row r="838" spans="12:467" x14ac:dyDescent="0.2">
      <c r="L838">
        <v>776397</v>
      </c>
      <c r="O838">
        <v>0.53</v>
      </c>
      <c r="P838">
        <f t="shared" si="403"/>
        <v>0.53</v>
      </c>
      <c r="AA838">
        <v>776397</v>
      </c>
      <c r="AD838">
        <v>0.49</v>
      </c>
      <c r="AE838">
        <f t="shared" si="404"/>
        <v>0.49</v>
      </c>
      <c r="AP838">
        <v>776397</v>
      </c>
      <c r="AS838">
        <v>0.82</v>
      </c>
      <c r="AT838">
        <f t="shared" si="405"/>
        <v>0.82</v>
      </c>
      <c r="BE838">
        <v>776397</v>
      </c>
      <c r="BH838">
        <v>0.66</v>
      </c>
      <c r="BI838">
        <f t="shared" si="406"/>
        <v>0.66</v>
      </c>
      <c r="BT838">
        <v>776397</v>
      </c>
      <c r="BW838">
        <v>0.69</v>
      </c>
      <c r="BX838">
        <f t="shared" si="407"/>
        <v>0.69</v>
      </c>
      <c r="CI838">
        <v>776397</v>
      </c>
      <c r="CL838">
        <v>0.54</v>
      </c>
      <c r="CM838">
        <f t="shared" si="408"/>
        <v>0.54</v>
      </c>
      <c r="CX838">
        <v>776397</v>
      </c>
      <c r="DA838">
        <v>0.53</v>
      </c>
      <c r="DB838">
        <f t="shared" si="409"/>
        <v>0.53</v>
      </c>
      <c r="DM838">
        <v>776397</v>
      </c>
      <c r="DP838">
        <v>0.52</v>
      </c>
      <c r="DQ838">
        <f t="shared" si="410"/>
        <v>0.52</v>
      </c>
      <c r="EB838">
        <v>776397</v>
      </c>
      <c r="EE838">
        <v>0.53</v>
      </c>
      <c r="EF838">
        <f t="shared" si="411"/>
        <v>0.53</v>
      </c>
      <c r="EQ838">
        <v>776397</v>
      </c>
      <c r="ET838">
        <v>0.53</v>
      </c>
      <c r="EU838">
        <f t="shared" si="412"/>
        <v>0.53</v>
      </c>
      <c r="FF838">
        <v>776397</v>
      </c>
      <c r="FI838">
        <v>0.53</v>
      </c>
      <c r="FJ838">
        <f t="shared" si="413"/>
        <v>0.53</v>
      </c>
      <c r="FU838">
        <v>776397</v>
      </c>
      <c r="FX838">
        <v>0.52</v>
      </c>
      <c r="FY838">
        <f t="shared" si="414"/>
        <v>0.52</v>
      </c>
      <c r="GJ838">
        <v>776397</v>
      </c>
      <c r="GM838">
        <v>0.52</v>
      </c>
      <c r="GN838">
        <f t="shared" si="415"/>
        <v>0.52</v>
      </c>
      <c r="GY838">
        <v>776397</v>
      </c>
      <c r="HB838">
        <v>0.55000000000000004</v>
      </c>
      <c r="HC838">
        <f t="shared" si="416"/>
        <v>0.55000000000000004</v>
      </c>
      <c r="HN838">
        <v>776397</v>
      </c>
      <c r="HQ838">
        <v>0.65</v>
      </c>
      <c r="HR838">
        <f t="shared" si="417"/>
        <v>0.65</v>
      </c>
      <c r="ID838">
        <v>776762</v>
      </c>
      <c r="IG838">
        <v>0.52</v>
      </c>
      <c r="IH838">
        <f t="shared" si="418"/>
        <v>0.52</v>
      </c>
      <c r="IS838">
        <v>776762</v>
      </c>
      <c r="IV838">
        <v>0.52</v>
      </c>
      <c r="IW838">
        <f t="shared" si="419"/>
        <v>0.52</v>
      </c>
      <c r="JH838">
        <v>776762</v>
      </c>
      <c r="JK838">
        <v>0.55000000000000004</v>
      </c>
      <c r="JL838">
        <f t="shared" si="420"/>
        <v>0.55000000000000004</v>
      </c>
      <c r="JW838">
        <v>776762</v>
      </c>
      <c r="JZ838">
        <v>0.51</v>
      </c>
      <c r="KA838">
        <f t="shared" si="421"/>
        <v>0.51</v>
      </c>
      <c r="KL838">
        <v>776762</v>
      </c>
      <c r="KO838">
        <v>0.6</v>
      </c>
      <c r="KP838">
        <f t="shared" si="422"/>
        <v>0.6</v>
      </c>
      <c r="LA838">
        <v>776762</v>
      </c>
      <c r="LD838">
        <v>0.54</v>
      </c>
      <c r="LE838">
        <f t="shared" si="423"/>
        <v>0.54</v>
      </c>
      <c r="LP838">
        <v>776762</v>
      </c>
      <c r="LS838">
        <v>0.48</v>
      </c>
      <c r="LT838">
        <f t="shared" si="424"/>
        <v>0.48</v>
      </c>
      <c r="ME838">
        <v>776762</v>
      </c>
      <c r="MH838">
        <v>0.54</v>
      </c>
      <c r="MI838">
        <f t="shared" si="425"/>
        <v>0.54</v>
      </c>
      <c r="MT838">
        <v>776762</v>
      </c>
      <c r="MW838">
        <v>0.57999999999999996</v>
      </c>
      <c r="MX838">
        <f t="shared" si="426"/>
        <v>0.57999999999999996</v>
      </c>
      <c r="NI838">
        <v>776762</v>
      </c>
      <c r="NL838">
        <v>0.5</v>
      </c>
      <c r="NM838">
        <f t="shared" si="427"/>
        <v>0.5</v>
      </c>
      <c r="NX838">
        <v>776762</v>
      </c>
      <c r="OA838">
        <v>0.52</v>
      </c>
      <c r="OB838">
        <f t="shared" si="428"/>
        <v>0.52</v>
      </c>
      <c r="OM838">
        <v>776762</v>
      </c>
      <c r="OP838">
        <v>0.5</v>
      </c>
      <c r="OQ838">
        <f t="shared" si="429"/>
        <v>0.5</v>
      </c>
      <c r="PB838">
        <v>776762</v>
      </c>
      <c r="PE838">
        <v>0.53</v>
      </c>
      <c r="PF838">
        <f t="shared" si="430"/>
        <v>0.53</v>
      </c>
      <c r="PQ838">
        <v>776762</v>
      </c>
      <c r="PT838">
        <v>0.53</v>
      </c>
      <c r="PU838">
        <f t="shared" si="431"/>
        <v>0.53</v>
      </c>
      <c r="QF838">
        <v>776762</v>
      </c>
      <c r="QI838">
        <v>0.49</v>
      </c>
      <c r="QJ838">
        <f t="shared" si="432"/>
        <v>0.49</v>
      </c>
      <c r="QU838">
        <v>776762</v>
      </c>
      <c r="QX838">
        <v>0.49</v>
      </c>
      <c r="QY838">
        <f t="shared" si="433"/>
        <v>0.49</v>
      </c>
    </row>
    <row r="839" spans="12:467" x14ac:dyDescent="0.2">
      <c r="L839">
        <v>776398</v>
      </c>
      <c r="O839">
        <v>0.52</v>
      </c>
      <c r="P839">
        <f t="shared" si="403"/>
        <v>0.52</v>
      </c>
      <c r="AA839">
        <v>776398</v>
      </c>
      <c r="AD839">
        <v>0.44</v>
      </c>
      <c r="AE839">
        <f t="shared" si="404"/>
        <v>0.44</v>
      </c>
      <c r="AP839">
        <v>776398</v>
      </c>
      <c r="AS839">
        <v>0.49</v>
      </c>
      <c r="AT839">
        <f t="shared" si="405"/>
        <v>0.49</v>
      </c>
      <c r="BE839">
        <v>776398</v>
      </c>
      <c r="BH839">
        <v>0.53</v>
      </c>
      <c r="BI839">
        <f t="shared" si="406"/>
        <v>0.53</v>
      </c>
      <c r="BT839">
        <v>776398</v>
      </c>
      <c r="BW839">
        <v>0.43</v>
      </c>
      <c r="BX839">
        <f t="shared" si="407"/>
        <v>0.43</v>
      </c>
      <c r="CI839">
        <v>776398</v>
      </c>
      <c r="CL839">
        <v>0.56999999999999995</v>
      </c>
      <c r="CM839">
        <f t="shared" si="408"/>
        <v>0.56999999999999995</v>
      </c>
      <c r="CX839">
        <v>776398</v>
      </c>
      <c r="DA839">
        <v>0.55000000000000004</v>
      </c>
      <c r="DB839">
        <f t="shared" si="409"/>
        <v>0.55000000000000004</v>
      </c>
      <c r="DM839">
        <v>776398</v>
      </c>
      <c r="DP839">
        <v>0.56999999999999995</v>
      </c>
      <c r="DQ839">
        <f t="shared" si="410"/>
        <v>0.56999999999999995</v>
      </c>
      <c r="EB839">
        <v>776398</v>
      </c>
      <c r="EE839">
        <v>0.55000000000000004</v>
      </c>
      <c r="EF839">
        <f t="shared" si="411"/>
        <v>0.55000000000000004</v>
      </c>
      <c r="EQ839">
        <v>776398</v>
      </c>
      <c r="ET839">
        <v>0.55000000000000004</v>
      </c>
      <c r="EU839">
        <f t="shared" si="412"/>
        <v>0.55000000000000004</v>
      </c>
      <c r="FF839">
        <v>776398</v>
      </c>
      <c r="FI839">
        <v>0.55000000000000004</v>
      </c>
      <c r="FJ839">
        <f t="shared" si="413"/>
        <v>0.55000000000000004</v>
      </c>
      <c r="FU839">
        <v>776398</v>
      </c>
      <c r="FX839">
        <v>0.56999999999999995</v>
      </c>
      <c r="FY839">
        <f t="shared" si="414"/>
        <v>0.56999999999999995</v>
      </c>
      <c r="GJ839">
        <v>776398</v>
      </c>
      <c r="GM839">
        <v>0.54</v>
      </c>
      <c r="GN839">
        <f t="shared" si="415"/>
        <v>0.54</v>
      </c>
      <c r="GY839">
        <v>776398</v>
      </c>
      <c r="HB839">
        <v>0.59</v>
      </c>
      <c r="HC839">
        <f t="shared" si="416"/>
        <v>0.59</v>
      </c>
      <c r="HN839">
        <v>776398</v>
      </c>
      <c r="HQ839">
        <v>0.57999999999999996</v>
      </c>
      <c r="HR839">
        <f t="shared" si="417"/>
        <v>0.57999999999999996</v>
      </c>
      <c r="ID839">
        <v>776763</v>
      </c>
      <c r="IG839">
        <v>0.42</v>
      </c>
      <c r="IH839">
        <f t="shared" si="418"/>
        <v>0.42</v>
      </c>
      <c r="IS839">
        <v>776763</v>
      </c>
      <c r="IV839">
        <v>0.41</v>
      </c>
      <c r="IW839">
        <f t="shared" si="419"/>
        <v>0.41</v>
      </c>
      <c r="JH839">
        <v>776763</v>
      </c>
      <c r="JK839">
        <v>0.39</v>
      </c>
      <c r="JL839">
        <f t="shared" si="420"/>
        <v>0.39</v>
      </c>
      <c r="JW839">
        <v>776763</v>
      </c>
      <c r="JZ839">
        <v>0.42</v>
      </c>
      <c r="KA839">
        <f t="shared" si="421"/>
        <v>0.42</v>
      </c>
      <c r="KL839">
        <v>776763</v>
      </c>
      <c r="KO839">
        <v>0.4</v>
      </c>
      <c r="KP839">
        <f t="shared" si="422"/>
        <v>0.4</v>
      </c>
      <c r="LA839">
        <v>776763</v>
      </c>
      <c r="LD839">
        <v>0.41</v>
      </c>
      <c r="LE839">
        <f t="shared" si="423"/>
        <v>0.41</v>
      </c>
      <c r="LP839">
        <v>776763</v>
      </c>
      <c r="LS839">
        <v>0.42</v>
      </c>
      <c r="LT839">
        <f t="shared" si="424"/>
        <v>0.42</v>
      </c>
      <c r="ME839">
        <v>776763</v>
      </c>
      <c r="MH839">
        <v>0.39</v>
      </c>
      <c r="MI839">
        <f t="shared" si="425"/>
        <v>0.39</v>
      </c>
      <c r="MT839">
        <v>776763</v>
      </c>
      <c r="MW839">
        <v>0.38</v>
      </c>
      <c r="MX839">
        <f t="shared" si="426"/>
        <v>0.38</v>
      </c>
      <c r="NI839">
        <v>776763</v>
      </c>
      <c r="NL839">
        <v>0.42</v>
      </c>
      <c r="NM839">
        <f t="shared" si="427"/>
        <v>0.42</v>
      </c>
      <c r="NX839">
        <v>776763</v>
      </c>
      <c r="OA839">
        <v>0.42</v>
      </c>
      <c r="OB839">
        <f t="shared" si="428"/>
        <v>0.42</v>
      </c>
      <c r="OM839">
        <v>776763</v>
      </c>
      <c r="OP839">
        <v>0.42</v>
      </c>
      <c r="OQ839">
        <f t="shared" si="429"/>
        <v>0.42</v>
      </c>
      <c r="PB839">
        <v>776763</v>
      </c>
      <c r="PE839">
        <v>0.42</v>
      </c>
      <c r="PF839">
        <f t="shared" si="430"/>
        <v>0.42</v>
      </c>
      <c r="PQ839">
        <v>776763</v>
      </c>
      <c r="PT839">
        <v>0.41</v>
      </c>
      <c r="PU839">
        <f t="shared" si="431"/>
        <v>0.41</v>
      </c>
      <c r="QF839">
        <v>776763</v>
      </c>
      <c r="QI839">
        <v>0.39</v>
      </c>
      <c r="QJ839">
        <f t="shared" si="432"/>
        <v>0.39</v>
      </c>
      <c r="QU839">
        <v>776763</v>
      </c>
      <c r="QX839">
        <v>0.39</v>
      </c>
      <c r="QY839">
        <f t="shared" si="433"/>
        <v>0.39</v>
      </c>
    </row>
    <row r="840" spans="12:467" x14ac:dyDescent="0.2">
      <c r="L840">
        <v>776401</v>
      </c>
      <c r="O840">
        <v>0.56000000000000005</v>
      </c>
      <c r="P840">
        <f t="shared" si="403"/>
        <v>0.56000000000000005</v>
      </c>
      <c r="AA840">
        <v>776401</v>
      </c>
      <c r="AD840">
        <v>0.49</v>
      </c>
      <c r="AE840">
        <f t="shared" si="404"/>
        <v>0.49</v>
      </c>
      <c r="AP840">
        <v>776401</v>
      </c>
      <c r="AS840">
        <v>0.52</v>
      </c>
      <c r="AT840">
        <f t="shared" si="405"/>
        <v>0.52</v>
      </c>
      <c r="BE840">
        <v>776401</v>
      </c>
      <c r="BH840">
        <v>0.59</v>
      </c>
      <c r="BI840">
        <f t="shared" si="406"/>
        <v>0.59</v>
      </c>
      <c r="BT840">
        <v>776401</v>
      </c>
      <c r="BW840">
        <v>0.64</v>
      </c>
      <c r="BX840">
        <f t="shared" si="407"/>
        <v>0.64</v>
      </c>
      <c r="CI840">
        <v>776401</v>
      </c>
      <c r="CL840">
        <v>0.55000000000000004</v>
      </c>
      <c r="CM840">
        <f t="shared" si="408"/>
        <v>0.55000000000000004</v>
      </c>
      <c r="CX840">
        <v>776401</v>
      </c>
      <c r="DA840">
        <v>0.55000000000000004</v>
      </c>
      <c r="DB840">
        <f t="shared" si="409"/>
        <v>0.55000000000000004</v>
      </c>
      <c r="DM840">
        <v>776401</v>
      </c>
      <c r="DP840">
        <v>0.55000000000000004</v>
      </c>
      <c r="DQ840">
        <f t="shared" si="410"/>
        <v>0.55000000000000004</v>
      </c>
      <c r="EB840">
        <v>776401</v>
      </c>
      <c r="EE840">
        <v>0.56000000000000005</v>
      </c>
      <c r="EF840">
        <f t="shared" si="411"/>
        <v>0.56000000000000005</v>
      </c>
      <c r="EQ840">
        <v>776401</v>
      </c>
      <c r="ET840">
        <v>0.56000000000000005</v>
      </c>
      <c r="EU840">
        <f t="shared" si="412"/>
        <v>0.56000000000000005</v>
      </c>
      <c r="FF840">
        <v>776401</v>
      </c>
      <c r="FI840">
        <v>0.53</v>
      </c>
      <c r="FJ840">
        <f t="shared" si="413"/>
        <v>0.53</v>
      </c>
      <c r="FU840">
        <v>776401</v>
      </c>
      <c r="FX840">
        <v>0.56000000000000005</v>
      </c>
      <c r="FY840">
        <f t="shared" si="414"/>
        <v>0.56000000000000005</v>
      </c>
      <c r="GJ840">
        <v>776401</v>
      </c>
      <c r="GM840">
        <v>0.54</v>
      </c>
      <c r="GN840">
        <f t="shared" si="415"/>
        <v>0.54</v>
      </c>
      <c r="GY840">
        <v>776401</v>
      </c>
      <c r="HB840">
        <v>0.57999999999999996</v>
      </c>
      <c r="HC840">
        <f t="shared" si="416"/>
        <v>0.57999999999999996</v>
      </c>
      <c r="HN840">
        <v>776401</v>
      </c>
      <c r="HQ840">
        <v>0.55000000000000004</v>
      </c>
      <c r="HR840">
        <f t="shared" si="417"/>
        <v>0.55000000000000004</v>
      </c>
      <c r="ID840">
        <v>776764</v>
      </c>
      <c r="IG840">
        <v>0.56000000000000005</v>
      </c>
      <c r="IH840">
        <f t="shared" si="418"/>
        <v>0.56000000000000005</v>
      </c>
      <c r="IS840">
        <v>776764</v>
      </c>
      <c r="IV840">
        <v>0.56999999999999995</v>
      </c>
      <c r="IW840">
        <f t="shared" si="419"/>
        <v>0.56999999999999995</v>
      </c>
      <c r="JH840">
        <v>776764</v>
      </c>
      <c r="JK840">
        <v>0.57999999999999996</v>
      </c>
      <c r="JL840">
        <f t="shared" si="420"/>
        <v>0.57999999999999996</v>
      </c>
      <c r="JW840">
        <v>776764</v>
      </c>
      <c r="JZ840">
        <v>0.56999999999999995</v>
      </c>
      <c r="KA840">
        <f t="shared" si="421"/>
        <v>0.56999999999999995</v>
      </c>
      <c r="KL840">
        <v>776764</v>
      </c>
      <c r="KO840">
        <v>0.65</v>
      </c>
      <c r="KP840">
        <f t="shared" si="422"/>
        <v>0.65</v>
      </c>
      <c r="LA840">
        <v>776764</v>
      </c>
      <c r="LD840">
        <v>0.59</v>
      </c>
      <c r="LE840">
        <f t="shared" si="423"/>
        <v>0.59</v>
      </c>
      <c r="LP840">
        <v>776764</v>
      </c>
      <c r="LS840">
        <v>0.56000000000000005</v>
      </c>
      <c r="LT840">
        <f t="shared" si="424"/>
        <v>0.56000000000000005</v>
      </c>
      <c r="ME840">
        <v>776764</v>
      </c>
      <c r="MH840">
        <v>0.61</v>
      </c>
      <c r="MI840">
        <f t="shared" si="425"/>
        <v>0.61</v>
      </c>
      <c r="MT840">
        <v>776764</v>
      </c>
      <c r="MW840">
        <v>0.63</v>
      </c>
      <c r="MX840">
        <f t="shared" si="426"/>
        <v>0.63</v>
      </c>
      <c r="NI840">
        <v>776764</v>
      </c>
      <c r="NL840">
        <v>0.55000000000000004</v>
      </c>
      <c r="NM840">
        <f t="shared" si="427"/>
        <v>0.55000000000000004</v>
      </c>
      <c r="NX840">
        <v>776764</v>
      </c>
      <c r="OA840">
        <v>0.6</v>
      </c>
      <c r="OB840">
        <f t="shared" si="428"/>
        <v>0.6</v>
      </c>
      <c r="OM840">
        <v>776764</v>
      </c>
      <c r="OP840">
        <v>0.57999999999999996</v>
      </c>
      <c r="OQ840">
        <f t="shared" si="429"/>
        <v>0.57999999999999996</v>
      </c>
      <c r="PB840">
        <v>776764</v>
      </c>
      <c r="PE840">
        <v>0.57999999999999996</v>
      </c>
      <c r="PF840">
        <f t="shared" si="430"/>
        <v>0.57999999999999996</v>
      </c>
      <c r="PQ840">
        <v>776764</v>
      </c>
      <c r="PT840">
        <v>0.56000000000000005</v>
      </c>
      <c r="PU840">
        <f t="shared" si="431"/>
        <v>0.56000000000000005</v>
      </c>
      <c r="QF840">
        <v>776764</v>
      </c>
      <c r="QI840">
        <v>0.56999999999999995</v>
      </c>
      <c r="QJ840">
        <f t="shared" si="432"/>
        <v>0.56999999999999995</v>
      </c>
      <c r="QU840">
        <v>776764</v>
      </c>
      <c r="QX840">
        <v>0.56999999999999995</v>
      </c>
      <c r="QY840">
        <f t="shared" si="433"/>
        <v>0.56999999999999995</v>
      </c>
    </row>
    <row r="841" spans="12:467" x14ac:dyDescent="0.2">
      <c r="L841">
        <v>776402</v>
      </c>
      <c r="O841">
        <v>0.5</v>
      </c>
      <c r="P841">
        <f t="shared" si="403"/>
        <v>0.5</v>
      </c>
      <c r="AA841">
        <v>776402</v>
      </c>
      <c r="AD841">
        <v>0.53</v>
      </c>
      <c r="AE841">
        <f t="shared" si="404"/>
        <v>0.53</v>
      </c>
      <c r="AP841">
        <v>776402</v>
      </c>
      <c r="AS841">
        <v>0.41</v>
      </c>
      <c r="AT841">
        <f t="shared" si="405"/>
        <v>0.41</v>
      </c>
      <c r="BE841">
        <v>776402</v>
      </c>
      <c r="BH841">
        <v>0.55000000000000004</v>
      </c>
      <c r="BI841">
        <f t="shared" si="406"/>
        <v>0.55000000000000004</v>
      </c>
      <c r="BT841">
        <v>776402</v>
      </c>
      <c r="BW841">
        <v>0.62</v>
      </c>
      <c r="BX841">
        <f t="shared" si="407"/>
        <v>0.62</v>
      </c>
      <c r="CI841">
        <v>776402</v>
      </c>
      <c r="CL841">
        <v>0.48</v>
      </c>
      <c r="CM841">
        <f t="shared" si="408"/>
        <v>0.48</v>
      </c>
      <c r="CX841">
        <v>776402</v>
      </c>
      <c r="DA841">
        <v>0.47</v>
      </c>
      <c r="DB841">
        <f t="shared" si="409"/>
        <v>0.47</v>
      </c>
      <c r="DM841">
        <v>776402</v>
      </c>
      <c r="DP841">
        <v>0.49</v>
      </c>
      <c r="DQ841">
        <f t="shared" si="410"/>
        <v>0.49</v>
      </c>
      <c r="EB841">
        <v>776402</v>
      </c>
      <c r="EE841">
        <v>0.47</v>
      </c>
      <c r="EF841">
        <f t="shared" si="411"/>
        <v>0.47</v>
      </c>
      <c r="EQ841">
        <v>776402</v>
      </c>
      <c r="ET841">
        <v>0.47</v>
      </c>
      <c r="EU841">
        <f t="shared" si="412"/>
        <v>0.47</v>
      </c>
      <c r="FF841">
        <v>776402</v>
      </c>
      <c r="FI841">
        <v>0.46</v>
      </c>
      <c r="FJ841">
        <f t="shared" si="413"/>
        <v>0.46</v>
      </c>
      <c r="FU841">
        <v>776402</v>
      </c>
      <c r="FX841">
        <v>0.47</v>
      </c>
      <c r="FY841">
        <f t="shared" si="414"/>
        <v>0.47</v>
      </c>
      <c r="GJ841">
        <v>776402</v>
      </c>
      <c r="GM841">
        <v>0.44</v>
      </c>
      <c r="GN841">
        <f t="shared" si="415"/>
        <v>0.44</v>
      </c>
      <c r="GY841">
        <v>776402</v>
      </c>
      <c r="HB841">
        <v>0.48</v>
      </c>
      <c r="HC841">
        <f t="shared" si="416"/>
        <v>0.48</v>
      </c>
      <c r="HN841">
        <v>776402</v>
      </c>
      <c r="HQ841">
        <v>0.45</v>
      </c>
      <c r="HR841">
        <f t="shared" si="417"/>
        <v>0.45</v>
      </c>
      <c r="ID841">
        <v>776767</v>
      </c>
      <c r="IG841">
        <v>0.53</v>
      </c>
      <c r="IH841">
        <f t="shared" si="418"/>
        <v>0.53</v>
      </c>
      <c r="IS841">
        <v>776767</v>
      </c>
      <c r="IV841">
        <v>0.51</v>
      </c>
      <c r="IW841">
        <f t="shared" si="419"/>
        <v>0.51</v>
      </c>
      <c r="JH841">
        <v>776767</v>
      </c>
      <c r="JK841">
        <v>0.56000000000000005</v>
      </c>
      <c r="JL841">
        <f t="shared" si="420"/>
        <v>0.56000000000000005</v>
      </c>
      <c r="JW841">
        <v>776767</v>
      </c>
      <c r="JZ841">
        <v>0.54</v>
      </c>
      <c r="KA841">
        <f t="shared" si="421"/>
        <v>0.54</v>
      </c>
      <c r="KL841">
        <v>776767</v>
      </c>
      <c r="KO841">
        <v>0.61</v>
      </c>
      <c r="KP841">
        <f t="shared" si="422"/>
        <v>0.61</v>
      </c>
      <c r="LA841">
        <v>776767</v>
      </c>
      <c r="LD841">
        <v>0.56999999999999995</v>
      </c>
      <c r="LE841">
        <f t="shared" si="423"/>
        <v>0.56999999999999995</v>
      </c>
      <c r="LP841">
        <v>776767</v>
      </c>
      <c r="LS841">
        <v>0.53</v>
      </c>
      <c r="LT841">
        <f t="shared" si="424"/>
        <v>0.53</v>
      </c>
      <c r="ME841">
        <v>776767</v>
      </c>
      <c r="MH841">
        <v>0.6</v>
      </c>
      <c r="MI841">
        <f t="shared" si="425"/>
        <v>0.6</v>
      </c>
      <c r="MT841">
        <v>776767</v>
      </c>
      <c r="MW841">
        <v>0.63</v>
      </c>
      <c r="MX841">
        <f t="shared" si="426"/>
        <v>0.63</v>
      </c>
      <c r="NI841">
        <v>776767</v>
      </c>
      <c r="NL841">
        <v>0.51</v>
      </c>
      <c r="NM841">
        <f t="shared" si="427"/>
        <v>0.51</v>
      </c>
      <c r="NX841">
        <v>776767</v>
      </c>
      <c r="OA841">
        <v>0.54</v>
      </c>
      <c r="OB841">
        <f t="shared" si="428"/>
        <v>0.54</v>
      </c>
      <c r="OM841">
        <v>776767</v>
      </c>
      <c r="OP841">
        <v>0.56000000000000005</v>
      </c>
      <c r="OQ841">
        <f t="shared" si="429"/>
        <v>0.56000000000000005</v>
      </c>
      <c r="PB841">
        <v>776767</v>
      </c>
      <c r="PE841">
        <v>0.54</v>
      </c>
      <c r="PF841">
        <f t="shared" si="430"/>
        <v>0.54</v>
      </c>
      <c r="PQ841">
        <v>776767</v>
      </c>
      <c r="PT841">
        <v>0.54</v>
      </c>
      <c r="PU841">
        <f t="shared" si="431"/>
        <v>0.54</v>
      </c>
      <c r="QF841">
        <v>776767</v>
      </c>
      <c r="QI841">
        <v>0.54</v>
      </c>
      <c r="QJ841">
        <f t="shared" si="432"/>
        <v>0.54</v>
      </c>
      <c r="QU841">
        <v>776767</v>
      </c>
      <c r="QX841">
        <v>0.53</v>
      </c>
      <c r="QY841">
        <f t="shared" si="433"/>
        <v>0.53</v>
      </c>
    </row>
    <row r="842" spans="12:467" x14ac:dyDescent="0.2">
      <c r="L842">
        <v>776403</v>
      </c>
      <c r="O842">
        <v>0.49</v>
      </c>
      <c r="P842">
        <f t="shared" si="403"/>
        <v>0.49</v>
      </c>
      <c r="AA842">
        <v>776403</v>
      </c>
      <c r="AD842">
        <v>0.45</v>
      </c>
      <c r="AE842">
        <f t="shared" si="404"/>
        <v>0.45</v>
      </c>
      <c r="AP842">
        <v>776403</v>
      </c>
      <c r="AS842">
        <v>0.32</v>
      </c>
      <c r="AT842">
        <f t="shared" si="405"/>
        <v>0.32</v>
      </c>
      <c r="BE842">
        <v>776403</v>
      </c>
      <c r="BH842">
        <v>0.46</v>
      </c>
      <c r="BI842">
        <f t="shared" si="406"/>
        <v>0.46</v>
      </c>
      <c r="BT842">
        <v>776403</v>
      </c>
      <c r="BW842">
        <v>0.45</v>
      </c>
      <c r="BX842">
        <f t="shared" si="407"/>
        <v>0.45</v>
      </c>
      <c r="CI842">
        <v>776403</v>
      </c>
      <c r="CL842">
        <v>0.48</v>
      </c>
      <c r="CM842">
        <f t="shared" si="408"/>
        <v>0.48</v>
      </c>
      <c r="CX842">
        <v>776403</v>
      </c>
      <c r="DA842">
        <v>0.5</v>
      </c>
      <c r="DB842">
        <f t="shared" si="409"/>
        <v>0.5</v>
      </c>
      <c r="DM842">
        <v>776403</v>
      </c>
      <c r="DP842">
        <v>0.48</v>
      </c>
      <c r="DQ842">
        <f t="shared" si="410"/>
        <v>0.48</v>
      </c>
      <c r="EB842">
        <v>776403</v>
      </c>
      <c r="EE842">
        <v>0.46</v>
      </c>
      <c r="EF842">
        <f t="shared" si="411"/>
        <v>0.46</v>
      </c>
      <c r="EQ842">
        <v>776403</v>
      </c>
      <c r="ET842">
        <v>0.46</v>
      </c>
      <c r="EU842">
        <f t="shared" si="412"/>
        <v>0.46</v>
      </c>
      <c r="FF842">
        <v>776403</v>
      </c>
      <c r="FI842">
        <v>0.48</v>
      </c>
      <c r="FJ842">
        <f t="shared" si="413"/>
        <v>0.48</v>
      </c>
      <c r="FU842">
        <v>776403</v>
      </c>
      <c r="FX842">
        <v>0.49</v>
      </c>
      <c r="FY842">
        <f t="shared" si="414"/>
        <v>0.49</v>
      </c>
      <c r="GJ842">
        <v>776403</v>
      </c>
      <c r="GM842">
        <v>0.47</v>
      </c>
      <c r="GN842">
        <f t="shared" si="415"/>
        <v>0.47</v>
      </c>
      <c r="GY842">
        <v>776403</v>
      </c>
      <c r="HB842">
        <v>0.49</v>
      </c>
      <c r="HC842">
        <f t="shared" si="416"/>
        <v>0.49</v>
      </c>
      <c r="HN842">
        <v>776403</v>
      </c>
      <c r="HQ842">
        <v>0.46</v>
      </c>
      <c r="HR842">
        <f t="shared" si="417"/>
        <v>0.46</v>
      </c>
      <c r="ID842">
        <v>776768</v>
      </c>
      <c r="IG842">
        <v>0.53</v>
      </c>
      <c r="IH842">
        <f t="shared" si="418"/>
        <v>0.53</v>
      </c>
      <c r="IS842">
        <v>776768</v>
      </c>
      <c r="IV842">
        <v>0.52</v>
      </c>
      <c r="IW842">
        <f t="shared" si="419"/>
        <v>0.52</v>
      </c>
      <c r="JH842">
        <v>776768</v>
      </c>
      <c r="JK842">
        <v>0.52</v>
      </c>
      <c r="JL842">
        <f t="shared" si="420"/>
        <v>0.52</v>
      </c>
      <c r="JW842">
        <v>776768</v>
      </c>
      <c r="JZ842">
        <v>0.5</v>
      </c>
      <c r="KA842">
        <f t="shared" si="421"/>
        <v>0.5</v>
      </c>
      <c r="KL842">
        <v>776768</v>
      </c>
      <c r="KO842">
        <v>0.54</v>
      </c>
      <c r="KP842">
        <f t="shared" si="422"/>
        <v>0.54</v>
      </c>
      <c r="LA842">
        <v>776768</v>
      </c>
      <c r="LD842">
        <v>0.55000000000000004</v>
      </c>
      <c r="LE842">
        <f t="shared" si="423"/>
        <v>0.55000000000000004</v>
      </c>
      <c r="LP842">
        <v>776768</v>
      </c>
      <c r="LS842">
        <v>0.52</v>
      </c>
      <c r="LT842">
        <f t="shared" si="424"/>
        <v>0.52</v>
      </c>
      <c r="ME842">
        <v>776768</v>
      </c>
      <c r="MH842">
        <v>0.49</v>
      </c>
      <c r="MI842">
        <f t="shared" si="425"/>
        <v>0.49</v>
      </c>
      <c r="MT842">
        <v>776768</v>
      </c>
      <c r="MW842">
        <v>0.57999999999999996</v>
      </c>
      <c r="MX842">
        <f t="shared" si="426"/>
        <v>0.57999999999999996</v>
      </c>
      <c r="NI842">
        <v>776768</v>
      </c>
      <c r="NL842">
        <v>0.52</v>
      </c>
      <c r="NM842">
        <f t="shared" si="427"/>
        <v>0.52</v>
      </c>
      <c r="NX842">
        <v>776768</v>
      </c>
      <c r="OA842">
        <v>0.52</v>
      </c>
      <c r="OB842">
        <f t="shared" si="428"/>
        <v>0.52</v>
      </c>
      <c r="OM842">
        <v>776768</v>
      </c>
      <c r="OP842">
        <v>0.52</v>
      </c>
      <c r="OQ842">
        <f t="shared" si="429"/>
        <v>0.52</v>
      </c>
      <c r="PB842">
        <v>776768</v>
      </c>
      <c r="PE842">
        <v>0.51</v>
      </c>
      <c r="PF842">
        <f t="shared" si="430"/>
        <v>0.51</v>
      </c>
      <c r="PQ842">
        <v>776768</v>
      </c>
      <c r="PT842">
        <v>0.54</v>
      </c>
      <c r="PU842">
        <f t="shared" si="431"/>
        <v>0.54</v>
      </c>
      <c r="QF842">
        <v>776768</v>
      </c>
      <c r="QI842">
        <v>0.56000000000000005</v>
      </c>
      <c r="QJ842">
        <f t="shared" si="432"/>
        <v>0.56000000000000005</v>
      </c>
      <c r="QU842">
        <v>776768</v>
      </c>
      <c r="QX842">
        <v>0.54</v>
      </c>
      <c r="QY842">
        <f t="shared" si="433"/>
        <v>0.54</v>
      </c>
    </row>
    <row r="843" spans="12:467" x14ac:dyDescent="0.2">
      <c r="L843">
        <v>776404</v>
      </c>
      <c r="O843">
        <v>0.55000000000000004</v>
      </c>
      <c r="P843">
        <f t="shared" si="403"/>
        <v>0.55000000000000004</v>
      </c>
      <c r="AA843">
        <v>776404</v>
      </c>
      <c r="AD843">
        <v>0.48</v>
      </c>
      <c r="AE843">
        <f t="shared" si="404"/>
        <v>0.48</v>
      </c>
      <c r="AP843">
        <v>776404</v>
      </c>
      <c r="AS843">
        <v>0.36</v>
      </c>
      <c r="AT843">
        <f t="shared" si="405"/>
        <v>0.36</v>
      </c>
      <c r="BE843">
        <v>776404</v>
      </c>
      <c r="BH843">
        <v>0.48</v>
      </c>
      <c r="BI843">
        <f t="shared" si="406"/>
        <v>0.48</v>
      </c>
      <c r="BT843">
        <v>776404</v>
      </c>
      <c r="BW843">
        <v>0.62</v>
      </c>
      <c r="BX843">
        <f t="shared" si="407"/>
        <v>0.62</v>
      </c>
      <c r="CI843">
        <v>776404</v>
      </c>
      <c r="CL843">
        <v>0.53</v>
      </c>
      <c r="CM843">
        <f t="shared" si="408"/>
        <v>0.53</v>
      </c>
      <c r="CX843">
        <v>776404</v>
      </c>
      <c r="DA843">
        <v>0.53</v>
      </c>
      <c r="DB843">
        <f t="shared" si="409"/>
        <v>0.53</v>
      </c>
      <c r="DM843">
        <v>776404</v>
      </c>
      <c r="DP843">
        <v>0.53</v>
      </c>
      <c r="DQ843">
        <f t="shared" si="410"/>
        <v>0.53</v>
      </c>
      <c r="EB843">
        <v>776404</v>
      </c>
      <c r="EE843">
        <v>0.53</v>
      </c>
      <c r="EF843">
        <f t="shared" si="411"/>
        <v>0.53</v>
      </c>
      <c r="EQ843">
        <v>776404</v>
      </c>
      <c r="ET843">
        <v>0.53</v>
      </c>
      <c r="EU843">
        <f t="shared" si="412"/>
        <v>0.53</v>
      </c>
      <c r="FF843">
        <v>776404</v>
      </c>
      <c r="FI843">
        <v>0.55000000000000004</v>
      </c>
      <c r="FJ843">
        <f t="shared" si="413"/>
        <v>0.55000000000000004</v>
      </c>
      <c r="FU843">
        <v>776404</v>
      </c>
      <c r="FX843">
        <v>0.54</v>
      </c>
      <c r="FY843">
        <f t="shared" si="414"/>
        <v>0.54</v>
      </c>
      <c r="GJ843">
        <v>776404</v>
      </c>
      <c r="GM843">
        <v>0.51</v>
      </c>
      <c r="GN843">
        <f t="shared" si="415"/>
        <v>0.51</v>
      </c>
      <c r="GY843">
        <v>776404</v>
      </c>
      <c r="HB843">
        <v>0.59</v>
      </c>
      <c r="HC843">
        <f t="shared" si="416"/>
        <v>0.59</v>
      </c>
      <c r="HN843">
        <v>776404</v>
      </c>
      <c r="HQ843">
        <v>0.52</v>
      </c>
      <c r="HR843">
        <f t="shared" si="417"/>
        <v>0.52</v>
      </c>
      <c r="ID843">
        <v>776769</v>
      </c>
      <c r="IG843">
        <v>0.48</v>
      </c>
      <c r="IH843">
        <f t="shared" si="418"/>
        <v>0.48</v>
      </c>
      <c r="IS843">
        <v>776769</v>
      </c>
      <c r="IV843">
        <v>0.49</v>
      </c>
      <c r="IW843">
        <f t="shared" si="419"/>
        <v>0.49</v>
      </c>
      <c r="JH843">
        <v>776769</v>
      </c>
      <c r="JK843">
        <v>0.47</v>
      </c>
      <c r="JL843">
        <f t="shared" si="420"/>
        <v>0.47</v>
      </c>
      <c r="JW843">
        <v>776769</v>
      </c>
      <c r="JZ843">
        <v>0.5</v>
      </c>
      <c r="KA843">
        <f t="shared" si="421"/>
        <v>0.5</v>
      </c>
      <c r="KL843">
        <v>776769</v>
      </c>
      <c r="KO843">
        <v>0.43</v>
      </c>
      <c r="KP843">
        <f t="shared" si="422"/>
        <v>0.43</v>
      </c>
      <c r="LA843">
        <v>776769</v>
      </c>
      <c r="LD843">
        <v>0.5</v>
      </c>
      <c r="LE843">
        <f t="shared" si="423"/>
        <v>0.5</v>
      </c>
      <c r="LP843">
        <v>776769</v>
      </c>
      <c r="LS843">
        <v>0.49</v>
      </c>
      <c r="LT843">
        <f t="shared" si="424"/>
        <v>0.49</v>
      </c>
      <c r="ME843">
        <v>776769</v>
      </c>
      <c r="MH843">
        <v>0.51</v>
      </c>
      <c r="MI843">
        <f t="shared" si="425"/>
        <v>0.51</v>
      </c>
      <c r="MT843">
        <v>776769</v>
      </c>
      <c r="MW843">
        <v>0.43</v>
      </c>
      <c r="MX843">
        <f t="shared" si="426"/>
        <v>0.43</v>
      </c>
      <c r="NI843">
        <v>776769</v>
      </c>
      <c r="NL843">
        <v>0.49</v>
      </c>
      <c r="NM843">
        <f t="shared" si="427"/>
        <v>0.49</v>
      </c>
      <c r="NX843">
        <v>776769</v>
      </c>
      <c r="OA843">
        <v>0.48</v>
      </c>
      <c r="OB843">
        <f t="shared" si="428"/>
        <v>0.48</v>
      </c>
      <c r="OM843">
        <v>776769</v>
      </c>
      <c r="OP843">
        <v>0.52</v>
      </c>
      <c r="OQ843">
        <f t="shared" si="429"/>
        <v>0.52</v>
      </c>
      <c r="PB843">
        <v>776769</v>
      </c>
      <c r="PE843">
        <v>0.5</v>
      </c>
      <c r="PF843">
        <f t="shared" si="430"/>
        <v>0.5</v>
      </c>
      <c r="PQ843">
        <v>776769</v>
      </c>
      <c r="PT843">
        <v>0.52</v>
      </c>
      <c r="PU843">
        <f t="shared" si="431"/>
        <v>0.52</v>
      </c>
      <c r="QF843">
        <v>776769</v>
      </c>
      <c r="QI843">
        <v>0.51</v>
      </c>
      <c r="QJ843">
        <f t="shared" si="432"/>
        <v>0.51</v>
      </c>
      <c r="QU843">
        <v>776769</v>
      </c>
      <c r="QX843">
        <v>0.48</v>
      </c>
      <c r="QY843">
        <f t="shared" si="433"/>
        <v>0.48</v>
      </c>
    </row>
    <row r="844" spans="12:467" x14ac:dyDescent="0.2">
      <c r="L844">
        <v>776374</v>
      </c>
      <c r="O844">
        <v>0.51</v>
      </c>
      <c r="P844">
        <f t="shared" si="403"/>
        <v>0.51</v>
      </c>
      <c r="AA844">
        <v>776374</v>
      </c>
      <c r="AD844">
        <v>0.52</v>
      </c>
      <c r="AE844">
        <f t="shared" si="404"/>
        <v>0.52</v>
      </c>
      <c r="AP844">
        <v>776374</v>
      </c>
      <c r="AS844">
        <v>0.37</v>
      </c>
      <c r="AT844">
        <f t="shared" si="405"/>
        <v>0.37</v>
      </c>
      <c r="BE844">
        <v>776374</v>
      </c>
      <c r="BH844">
        <v>0.53</v>
      </c>
      <c r="BI844">
        <f t="shared" si="406"/>
        <v>0.53</v>
      </c>
      <c r="BT844">
        <v>776374</v>
      </c>
      <c r="BW844">
        <v>0.4</v>
      </c>
      <c r="BX844">
        <f t="shared" si="407"/>
        <v>0.4</v>
      </c>
      <c r="CI844">
        <v>776374</v>
      </c>
      <c r="CL844">
        <v>0.53</v>
      </c>
      <c r="CM844">
        <f t="shared" si="408"/>
        <v>0.53</v>
      </c>
      <c r="CX844">
        <v>776374</v>
      </c>
      <c r="DA844">
        <v>0.52</v>
      </c>
      <c r="DB844">
        <f t="shared" si="409"/>
        <v>0.52</v>
      </c>
      <c r="DM844">
        <v>776374</v>
      </c>
      <c r="DP844">
        <v>0.51</v>
      </c>
      <c r="DQ844">
        <f t="shared" si="410"/>
        <v>0.51</v>
      </c>
      <c r="EB844">
        <v>776374</v>
      </c>
      <c r="EE844">
        <v>0.52</v>
      </c>
      <c r="EF844">
        <f t="shared" si="411"/>
        <v>0.52</v>
      </c>
      <c r="EQ844">
        <v>776374</v>
      </c>
      <c r="ET844">
        <v>0.52</v>
      </c>
      <c r="EU844">
        <f t="shared" si="412"/>
        <v>0.52</v>
      </c>
      <c r="FF844">
        <v>776374</v>
      </c>
      <c r="FI844">
        <v>0.52</v>
      </c>
      <c r="FJ844">
        <f t="shared" si="413"/>
        <v>0.52</v>
      </c>
      <c r="FU844">
        <v>776374</v>
      </c>
      <c r="FX844">
        <v>0.51</v>
      </c>
      <c r="FY844">
        <f t="shared" si="414"/>
        <v>0.51</v>
      </c>
      <c r="GJ844">
        <v>776374</v>
      </c>
      <c r="GM844">
        <v>0.52</v>
      </c>
      <c r="GN844">
        <f t="shared" si="415"/>
        <v>0.52</v>
      </c>
      <c r="GY844">
        <v>776374</v>
      </c>
      <c r="HB844">
        <v>0.51</v>
      </c>
      <c r="HC844">
        <f t="shared" si="416"/>
        <v>0.51</v>
      </c>
      <c r="HN844">
        <v>776374</v>
      </c>
      <c r="HQ844">
        <v>0.55000000000000004</v>
      </c>
      <c r="HR844">
        <f t="shared" si="417"/>
        <v>0.55000000000000004</v>
      </c>
      <c r="ID844">
        <v>776771</v>
      </c>
      <c r="IG844">
        <v>0.52</v>
      </c>
      <c r="IH844">
        <f t="shared" si="418"/>
        <v>0.52</v>
      </c>
      <c r="IS844">
        <v>776771</v>
      </c>
      <c r="IV844">
        <v>0.52</v>
      </c>
      <c r="IW844">
        <f t="shared" si="419"/>
        <v>0.52</v>
      </c>
      <c r="JH844">
        <v>776771</v>
      </c>
      <c r="JK844">
        <v>0.5</v>
      </c>
      <c r="JL844">
        <f t="shared" si="420"/>
        <v>0.5</v>
      </c>
      <c r="JW844">
        <v>776771</v>
      </c>
      <c r="JZ844">
        <v>0.53</v>
      </c>
      <c r="KA844">
        <f t="shared" si="421"/>
        <v>0.53</v>
      </c>
      <c r="KL844">
        <v>776771</v>
      </c>
      <c r="KO844">
        <v>0.43</v>
      </c>
      <c r="KP844">
        <f t="shared" si="422"/>
        <v>0.43</v>
      </c>
      <c r="LA844">
        <v>776771</v>
      </c>
      <c r="LD844">
        <v>0.5</v>
      </c>
      <c r="LE844">
        <f t="shared" si="423"/>
        <v>0.5</v>
      </c>
      <c r="LP844">
        <v>776771</v>
      </c>
      <c r="LS844">
        <v>0.54</v>
      </c>
      <c r="LT844">
        <f t="shared" si="424"/>
        <v>0.54</v>
      </c>
      <c r="ME844">
        <v>776771</v>
      </c>
      <c r="MH844">
        <v>0.46</v>
      </c>
      <c r="MI844">
        <f t="shared" si="425"/>
        <v>0.46</v>
      </c>
      <c r="MT844">
        <v>776771</v>
      </c>
      <c r="MW844">
        <v>0.5</v>
      </c>
      <c r="MX844">
        <f t="shared" si="426"/>
        <v>0.5</v>
      </c>
      <c r="NI844">
        <v>776771</v>
      </c>
      <c r="NL844">
        <v>0.54</v>
      </c>
      <c r="NM844">
        <f t="shared" si="427"/>
        <v>0.54</v>
      </c>
      <c r="NX844">
        <v>776771</v>
      </c>
      <c r="OA844">
        <v>0.52</v>
      </c>
      <c r="OB844">
        <f t="shared" si="428"/>
        <v>0.52</v>
      </c>
      <c r="OM844">
        <v>776771</v>
      </c>
      <c r="OP844">
        <v>0.53</v>
      </c>
      <c r="OQ844">
        <f t="shared" si="429"/>
        <v>0.53</v>
      </c>
      <c r="PB844">
        <v>776771</v>
      </c>
      <c r="PE844">
        <v>0.53</v>
      </c>
      <c r="PF844">
        <f t="shared" si="430"/>
        <v>0.53</v>
      </c>
      <c r="PQ844">
        <v>776771</v>
      </c>
      <c r="PT844">
        <v>0.51</v>
      </c>
      <c r="PU844">
        <f t="shared" si="431"/>
        <v>0.51</v>
      </c>
      <c r="QF844">
        <v>776771</v>
      </c>
      <c r="QI844">
        <v>0.56000000000000005</v>
      </c>
      <c r="QJ844">
        <f t="shared" si="432"/>
        <v>0.56000000000000005</v>
      </c>
      <c r="QU844">
        <v>776771</v>
      </c>
      <c r="QX844">
        <v>0.52</v>
      </c>
      <c r="QY844">
        <f t="shared" si="433"/>
        <v>0.52</v>
      </c>
    </row>
    <row r="845" spans="12:467" x14ac:dyDescent="0.2">
      <c r="L845">
        <v>776375</v>
      </c>
      <c r="O845">
        <v>0.47</v>
      </c>
      <c r="P845">
        <f t="shared" si="403"/>
        <v>0.47</v>
      </c>
      <c r="AA845">
        <v>776375</v>
      </c>
      <c r="AD845">
        <v>0.4</v>
      </c>
      <c r="AE845">
        <f t="shared" si="404"/>
        <v>0.4</v>
      </c>
      <c r="AP845">
        <v>776375</v>
      </c>
      <c r="AS845">
        <v>0.39</v>
      </c>
      <c r="AT845">
        <f t="shared" si="405"/>
        <v>0.39</v>
      </c>
      <c r="BE845">
        <v>776375</v>
      </c>
      <c r="BH845">
        <v>0.35</v>
      </c>
      <c r="BI845">
        <f t="shared" si="406"/>
        <v>0.35</v>
      </c>
      <c r="BT845">
        <v>776375</v>
      </c>
      <c r="BW845">
        <v>0.51</v>
      </c>
      <c r="BX845">
        <f t="shared" si="407"/>
        <v>0.51</v>
      </c>
      <c r="CI845">
        <v>776375</v>
      </c>
      <c r="CL845">
        <v>0.46</v>
      </c>
      <c r="CM845">
        <f t="shared" si="408"/>
        <v>0.46</v>
      </c>
      <c r="CX845">
        <v>776375</v>
      </c>
      <c r="DA845">
        <v>0.42</v>
      </c>
      <c r="DB845">
        <f t="shared" si="409"/>
        <v>0.42</v>
      </c>
      <c r="DM845">
        <v>776375</v>
      </c>
      <c r="DP845">
        <v>0.44</v>
      </c>
      <c r="DQ845">
        <f t="shared" si="410"/>
        <v>0.44</v>
      </c>
      <c r="EB845">
        <v>776375</v>
      </c>
      <c r="EE845">
        <v>0.43</v>
      </c>
      <c r="EF845">
        <f t="shared" si="411"/>
        <v>0.43</v>
      </c>
      <c r="EQ845">
        <v>776375</v>
      </c>
      <c r="ET845">
        <v>0.43</v>
      </c>
      <c r="EU845">
        <f t="shared" si="412"/>
        <v>0.43</v>
      </c>
      <c r="FF845">
        <v>776375</v>
      </c>
      <c r="FI845">
        <v>0.44</v>
      </c>
      <c r="FJ845">
        <f t="shared" si="413"/>
        <v>0.44</v>
      </c>
      <c r="FU845">
        <v>776375</v>
      </c>
      <c r="FX845">
        <v>0.45</v>
      </c>
      <c r="FY845">
        <f t="shared" si="414"/>
        <v>0.45</v>
      </c>
      <c r="GJ845">
        <v>776375</v>
      </c>
      <c r="GM845">
        <v>0.44</v>
      </c>
      <c r="GN845">
        <f t="shared" si="415"/>
        <v>0.44</v>
      </c>
      <c r="GY845">
        <v>776375</v>
      </c>
      <c r="HB845">
        <v>0.44</v>
      </c>
      <c r="HC845">
        <f t="shared" si="416"/>
        <v>0.44</v>
      </c>
      <c r="HN845">
        <v>776375</v>
      </c>
      <c r="HQ845">
        <v>0.46</v>
      </c>
      <c r="HR845">
        <f t="shared" si="417"/>
        <v>0.46</v>
      </c>
      <c r="ID845">
        <v>776772</v>
      </c>
      <c r="IG845">
        <v>0.56000000000000005</v>
      </c>
      <c r="IH845">
        <f t="shared" si="418"/>
        <v>0.56000000000000005</v>
      </c>
      <c r="IS845">
        <v>776772</v>
      </c>
      <c r="IV845">
        <v>0.57999999999999996</v>
      </c>
      <c r="IW845">
        <f t="shared" si="419"/>
        <v>0.57999999999999996</v>
      </c>
      <c r="JH845">
        <v>776772</v>
      </c>
      <c r="JK845">
        <v>0.57999999999999996</v>
      </c>
      <c r="JL845">
        <f t="shared" si="420"/>
        <v>0.57999999999999996</v>
      </c>
      <c r="JW845">
        <v>776772</v>
      </c>
      <c r="JZ845">
        <v>0.54</v>
      </c>
      <c r="KA845">
        <f t="shared" si="421"/>
        <v>0.54</v>
      </c>
      <c r="KL845">
        <v>776772</v>
      </c>
      <c r="KO845">
        <v>0.56999999999999995</v>
      </c>
      <c r="KP845">
        <f t="shared" si="422"/>
        <v>0.56999999999999995</v>
      </c>
      <c r="LA845">
        <v>776772</v>
      </c>
      <c r="LD845">
        <v>0.54</v>
      </c>
      <c r="LE845">
        <f t="shared" si="423"/>
        <v>0.54</v>
      </c>
      <c r="LP845">
        <v>776772</v>
      </c>
      <c r="LS845">
        <v>0.55000000000000004</v>
      </c>
      <c r="LT845">
        <f t="shared" si="424"/>
        <v>0.55000000000000004</v>
      </c>
      <c r="ME845">
        <v>776772</v>
      </c>
      <c r="MH845">
        <v>0.59</v>
      </c>
      <c r="MI845">
        <f t="shared" si="425"/>
        <v>0.59</v>
      </c>
      <c r="MT845">
        <v>776772</v>
      </c>
      <c r="MW845">
        <v>0.61</v>
      </c>
      <c r="MX845">
        <f t="shared" si="426"/>
        <v>0.61</v>
      </c>
      <c r="NI845">
        <v>776772</v>
      </c>
      <c r="NL845">
        <v>0.53</v>
      </c>
      <c r="NM845">
        <f t="shared" si="427"/>
        <v>0.53</v>
      </c>
      <c r="NX845">
        <v>776772</v>
      </c>
      <c r="OA845">
        <v>0.53</v>
      </c>
      <c r="OB845">
        <f t="shared" si="428"/>
        <v>0.53</v>
      </c>
      <c r="OM845">
        <v>776772</v>
      </c>
      <c r="OP845">
        <v>0.54</v>
      </c>
      <c r="OQ845">
        <f t="shared" si="429"/>
        <v>0.54</v>
      </c>
      <c r="PB845">
        <v>776772</v>
      </c>
      <c r="PE845">
        <v>0.55000000000000004</v>
      </c>
      <c r="PF845">
        <f t="shared" si="430"/>
        <v>0.55000000000000004</v>
      </c>
      <c r="PQ845">
        <v>776772</v>
      </c>
      <c r="PT845">
        <v>0.54</v>
      </c>
      <c r="PU845">
        <f t="shared" si="431"/>
        <v>0.54</v>
      </c>
      <c r="QF845">
        <v>776772</v>
      </c>
      <c r="QI845">
        <v>0.59</v>
      </c>
      <c r="QJ845">
        <f t="shared" si="432"/>
        <v>0.59</v>
      </c>
      <c r="QU845">
        <v>776772</v>
      </c>
      <c r="QX845">
        <v>0.56999999999999995</v>
      </c>
      <c r="QY845">
        <f t="shared" si="433"/>
        <v>0.56999999999999995</v>
      </c>
    </row>
    <row r="846" spans="12:467" x14ac:dyDescent="0.2">
      <c r="L846">
        <v>776376</v>
      </c>
      <c r="O846">
        <v>0.53</v>
      </c>
      <c r="P846">
        <f t="shared" si="403"/>
        <v>0.53</v>
      </c>
      <c r="AA846">
        <v>776376</v>
      </c>
      <c r="AD846">
        <v>0.68</v>
      </c>
      <c r="AE846">
        <f t="shared" si="404"/>
        <v>0.68</v>
      </c>
      <c r="AP846">
        <v>776376</v>
      </c>
      <c r="AS846">
        <v>0.37</v>
      </c>
      <c r="AT846">
        <f t="shared" si="405"/>
        <v>0.37</v>
      </c>
      <c r="BE846">
        <v>776376</v>
      </c>
      <c r="BH846">
        <v>0.6</v>
      </c>
      <c r="BI846">
        <f t="shared" si="406"/>
        <v>0.6</v>
      </c>
      <c r="BT846">
        <v>776376</v>
      </c>
      <c r="BW846">
        <v>0.59</v>
      </c>
      <c r="BX846">
        <f t="shared" si="407"/>
        <v>0.59</v>
      </c>
      <c r="CI846">
        <v>776376</v>
      </c>
      <c r="CL846">
        <v>0.53</v>
      </c>
      <c r="CM846">
        <f t="shared" si="408"/>
        <v>0.53</v>
      </c>
      <c r="CX846">
        <v>776376</v>
      </c>
      <c r="DA846">
        <v>0.52</v>
      </c>
      <c r="DB846">
        <f t="shared" si="409"/>
        <v>0.52</v>
      </c>
      <c r="DM846">
        <v>776376</v>
      </c>
      <c r="DP846">
        <v>0.51</v>
      </c>
      <c r="DQ846">
        <f t="shared" si="410"/>
        <v>0.51</v>
      </c>
      <c r="EB846">
        <v>776376</v>
      </c>
      <c r="EE846">
        <v>0.51</v>
      </c>
      <c r="EF846">
        <f t="shared" si="411"/>
        <v>0.51</v>
      </c>
      <c r="EQ846">
        <v>776376</v>
      </c>
      <c r="ET846">
        <v>0.51</v>
      </c>
      <c r="EU846">
        <f t="shared" si="412"/>
        <v>0.51</v>
      </c>
      <c r="FF846">
        <v>776376</v>
      </c>
      <c r="FI846">
        <v>0.53</v>
      </c>
      <c r="FJ846">
        <f t="shared" si="413"/>
        <v>0.53</v>
      </c>
      <c r="FU846">
        <v>776376</v>
      </c>
      <c r="FX846">
        <v>0.49</v>
      </c>
      <c r="FY846">
        <f t="shared" si="414"/>
        <v>0.49</v>
      </c>
      <c r="GJ846">
        <v>776376</v>
      </c>
      <c r="GM846">
        <v>0.52</v>
      </c>
      <c r="GN846">
        <f t="shared" si="415"/>
        <v>0.52</v>
      </c>
      <c r="GY846">
        <v>776376</v>
      </c>
      <c r="HB846">
        <v>0.55000000000000004</v>
      </c>
      <c r="HC846">
        <f t="shared" si="416"/>
        <v>0.55000000000000004</v>
      </c>
      <c r="HN846">
        <v>776376</v>
      </c>
      <c r="HQ846">
        <v>0.53</v>
      </c>
      <c r="HR846">
        <f t="shared" si="417"/>
        <v>0.53</v>
      </c>
      <c r="ID846">
        <v>776776</v>
      </c>
      <c r="IG846">
        <v>0.42</v>
      </c>
      <c r="IH846">
        <f t="shared" si="418"/>
        <v>0.42</v>
      </c>
      <c r="IS846">
        <v>776776</v>
      </c>
      <c r="IV846">
        <v>0.4</v>
      </c>
      <c r="IW846">
        <f t="shared" si="419"/>
        <v>0.4</v>
      </c>
      <c r="JH846">
        <v>776776</v>
      </c>
      <c r="JK846">
        <v>0.44</v>
      </c>
      <c r="JL846">
        <f t="shared" si="420"/>
        <v>0.44</v>
      </c>
      <c r="JW846">
        <v>776776</v>
      </c>
      <c r="JZ846">
        <v>0.4</v>
      </c>
      <c r="KA846">
        <f t="shared" si="421"/>
        <v>0.4</v>
      </c>
      <c r="KL846">
        <v>776776</v>
      </c>
      <c r="KO846">
        <v>0.41</v>
      </c>
      <c r="KP846">
        <f t="shared" si="422"/>
        <v>0.41</v>
      </c>
      <c r="LA846">
        <v>776776</v>
      </c>
      <c r="LD846">
        <v>0.42</v>
      </c>
      <c r="LE846">
        <f t="shared" si="423"/>
        <v>0.42</v>
      </c>
      <c r="LP846">
        <v>776776</v>
      </c>
      <c r="LS846">
        <v>0.43</v>
      </c>
      <c r="LT846">
        <f t="shared" si="424"/>
        <v>0.43</v>
      </c>
      <c r="ME846">
        <v>776776</v>
      </c>
      <c r="MH846">
        <v>0.48</v>
      </c>
      <c r="MI846">
        <f t="shared" si="425"/>
        <v>0.48</v>
      </c>
      <c r="MT846">
        <v>776776</v>
      </c>
      <c r="MW846">
        <v>0.37</v>
      </c>
      <c r="MX846">
        <f t="shared" si="426"/>
        <v>0.37</v>
      </c>
      <c r="NI846">
        <v>776776</v>
      </c>
      <c r="NL846">
        <v>0.41</v>
      </c>
      <c r="NM846">
        <f t="shared" si="427"/>
        <v>0.41</v>
      </c>
      <c r="NX846">
        <v>776776</v>
      </c>
      <c r="OA846">
        <v>0.39</v>
      </c>
      <c r="OB846">
        <f t="shared" si="428"/>
        <v>0.39</v>
      </c>
      <c r="OM846">
        <v>776776</v>
      </c>
      <c r="OP846">
        <v>0.41</v>
      </c>
      <c r="OQ846">
        <f t="shared" si="429"/>
        <v>0.41</v>
      </c>
      <c r="PB846">
        <v>776776</v>
      </c>
      <c r="PE846">
        <v>0.41</v>
      </c>
      <c r="PF846">
        <f t="shared" si="430"/>
        <v>0.41</v>
      </c>
      <c r="PQ846">
        <v>776776</v>
      </c>
      <c r="PT846">
        <v>0.42</v>
      </c>
      <c r="PU846">
        <f t="shared" si="431"/>
        <v>0.42</v>
      </c>
      <c r="QF846">
        <v>776776</v>
      </c>
      <c r="QI846">
        <v>0.42</v>
      </c>
      <c r="QJ846">
        <f t="shared" si="432"/>
        <v>0.42</v>
      </c>
      <c r="QU846">
        <v>776776</v>
      </c>
      <c r="QX846">
        <v>0.4</v>
      </c>
      <c r="QY846">
        <f t="shared" si="433"/>
        <v>0.4</v>
      </c>
    </row>
    <row r="847" spans="12:467" x14ac:dyDescent="0.2">
      <c r="L847">
        <v>776377</v>
      </c>
      <c r="O847">
        <v>0.55000000000000004</v>
      </c>
      <c r="P847">
        <f t="shared" si="403"/>
        <v>0.55000000000000004</v>
      </c>
      <c r="AA847">
        <v>776377</v>
      </c>
      <c r="AD847">
        <v>0.6</v>
      </c>
      <c r="AE847">
        <f t="shared" si="404"/>
        <v>0.6</v>
      </c>
      <c r="AP847">
        <v>776377</v>
      </c>
      <c r="AS847">
        <v>0.37</v>
      </c>
      <c r="AT847">
        <f t="shared" si="405"/>
        <v>0.37</v>
      </c>
      <c r="BE847">
        <v>776377</v>
      </c>
      <c r="BH847">
        <v>0.56999999999999995</v>
      </c>
      <c r="BI847">
        <f t="shared" si="406"/>
        <v>0.56999999999999995</v>
      </c>
      <c r="BT847">
        <v>776377</v>
      </c>
      <c r="BW847">
        <v>0.62</v>
      </c>
      <c r="BX847">
        <f t="shared" si="407"/>
        <v>0.62</v>
      </c>
      <c r="CI847">
        <v>776377</v>
      </c>
      <c r="CL847">
        <v>0.56999999999999995</v>
      </c>
      <c r="CM847">
        <f t="shared" si="408"/>
        <v>0.56999999999999995</v>
      </c>
      <c r="CX847">
        <v>776377</v>
      </c>
      <c r="DA847">
        <v>0.55000000000000004</v>
      </c>
      <c r="DB847">
        <f t="shared" si="409"/>
        <v>0.55000000000000004</v>
      </c>
      <c r="DM847">
        <v>776377</v>
      </c>
      <c r="DP847">
        <v>0.56999999999999995</v>
      </c>
      <c r="DQ847">
        <f t="shared" si="410"/>
        <v>0.56999999999999995</v>
      </c>
      <c r="EB847">
        <v>776377</v>
      </c>
      <c r="EE847">
        <v>0.56000000000000005</v>
      </c>
      <c r="EF847">
        <f t="shared" si="411"/>
        <v>0.56000000000000005</v>
      </c>
      <c r="EQ847">
        <v>776377</v>
      </c>
      <c r="ET847">
        <v>0.56000000000000005</v>
      </c>
      <c r="EU847">
        <f t="shared" si="412"/>
        <v>0.56000000000000005</v>
      </c>
      <c r="FF847">
        <v>776377</v>
      </c>
      <c r="FI847">
        <v>0.56999999999999995</v>
      </c>
      <c r="FJ847">
        <f t="shared" si="413"/>
        <v>0.56999999999999995</v>
      </c>
      <c r="FU847">
        <v>776377</v>
      </c>
      <c r="FX847">
        <v>0.56000000000000005</v>
      </c>
      <c r="FY847">
        <f t="shared" si="414"/>
        <v>0.56000000000000005</v>
      </c>
      <c r="GJ847">
        <v>776377</v>
      </c>
      <c r="GM847">
        <v>0.54</v>
      </c>
      <c r="GN847">
        <f t="shared" si="415"/>
        <v>0.54</v>
      </c>
      <c r="GY847">
        <v>776377</v>
      </c>
      <c r="HB847">
        <v>0.59</v>
      </c>
      <c r="HC847">
        <f t="shared" si="416"/>
        <v>0.59</v>
      </c>
      <c r="HN847">
        <v>776377</v>
      </c>
      <c r="HQ847">
        <v>0.54</v>
      </c>
      <c r="HR847">
        <f t="shared" si="417"/>
        <v>0.54</v>
      </c>
      <c r="ID847">
        <v>776777</v>
      </c>
      <c r="IG847">
        <v>0.47</v>
      </c>
      <c r="IH847">
        <f t="shared" si="418"/>
        <v>0.47</v>
      </c>
      <c r="IS847">
        <v>776777</v>
      </c>
      <c r="IV847">
        <v>0.42</v>
      </c>
      <c r="IW847">
        <f t="shared" si="419"/>
        <v>0.42</v>
      </c>
      <c r="JH847">
        <v>776777</v>
      </c>
      <c r="JK847">
        <v>0.5</v>
      </c>
      <c r="JL847">
        <f t="shared" si="420"/>
        <v>0.5</v>
      </c>
      <c r="JW847">
        <v>776777</v>
      </c>
      <c r="JZ847">
        <v>0.44</v>
      </c>
      <c r="KA847">
        <f t="shared" si="421"/>
        <v>0.44</v>
      </c>
      <c r="KL847">
        <v>776777</v>
      </c>
      <c r="KO847">
        <v>0.48</v>
      </c>
      <c r="KP847">
        <f t="shared" si="422"/>
        <v>0.48</v>
      </c>
      <c r="LA847">
        <v>776777</v>
      </c>
      <c r="LD847">
        <v>0.48</v>
      </c>
      <c r="LE847">
        <f t="shared" si="423"/>
        <v>0.48</v>
      </c>
      <c r="LP847">
        <v>776777</v>
      </c>
      <c r="LS847">
        <v>0.45</v>
      </c>
      <c r="LT847">
        <f t="shared" si="424"/>
        <v>0.45</v>
      </c>
      <c r="ME847">
        <v>776777</v>
      </c>
      <c r="MH847">
        <v>0.51</v>
      </c>
      <c r="MI847">
        <f t="shared" si="425"/>
        <v>0.51</v>
      </c>
      <c r="MT847">
        <v>776777</v>
      </c>
      <c r="MW847">
        <v>0.52</v>
      </c>
      <c r="MX847">
        <f t="shared" si="426"/>
        <v>0.52</v>
      </c>
      <c r="NI847">
        <v>776777</v>
      </c>
      <c r="NL847">
        <v>0.41</v>
      </c>
      <c r="NM847">
        <f t="shared" si="427"/>
        <v>0.41</v>
      </c>
      <c r="NX847">
        <v>776777</v>
      </c>
      <c r="OA847">
        <v>0.49</v>
      </c>
      <c r="OB847">
        <f t="shared" si="428"/>
        <v>0.49</v>
      </c>
      <c r="OM847">
        <v>776777</v>
      </c>
      <c r="OP847">
        <v>0.44</v>
      </c>
      <c r="OQ847">
        <f t="shared" si="429"/>
        <v>0.44</v>
      </c>
      <c r="PB847">
        <v>776777</v>
      </c>
      <c r="PE847">
        <v>0.45</v>
      </c>
      <c r="PF847">
        <f t="shared" si="430"/>
        <v>0.45</v>
      </c>
      <c r="PQ847">
        <v>776777</v>
      </c>
      <c r="PT847">
        <v>0.43</v>
      </c>
      <c r="PU847">
        <f t="shared" si="431"/>
        <v>0.43</v>
      </c>
      <c r="QF847">
        <v>776777</v>
      </c>
      <c r="QI847">
        <v>0.45</v>
      </c>
      <c r="QJ847">
        <f t="shared" si="432"/>
        <v>0.45</v>
      </c>
      <c r="QU847">
        <v>776777</v>
      </c>
      <c r="QX847">
        <v>0.43</v>
      </c>
      <c r="QY847">
        <f t="shared" si="433"/>
        <v>0.43</v>
      </c>
    </row>
    <row r="848" spans="12:467" x14ac:dyDescent="0.2">
      <c r="L848">
        <v>776378</v>
      </c>
      <c r="O848">
        <v>0.42</v>
      </c>
      <c r="P848">
        <f t="shared" si="403"/>
        <v>0.42</v>
      </c>
      <c r="AA848">
        <v>776378</v>
      </c>
      <c r="AD848">
        <v>0.37</v>
      </c>
      <c r="AE848">
        <f t="shared" si="404"/>
        <v>0.37</v>
      </c>
      <c r="AP848">
        <v>776378</v>
      </c>
      <c r="AS848">
        <v>0.27</v>
      </c>
      <c r="AT848">
        <f t="shared" si="405"/>
        <v>0.27</v>
      </c>
      <c r="BE848">
        <v>776378</v>
      </c>
      <c r="BH848">
        <v>0.36</v>
      </c>
      <c r="BI848">
        <f t="shared" si="406"/>
        <v>0.36</v>
      </c>
      <c r="BT848">
        <v>776378</v>
      </c>
      <c r="BW848">
        <v>0.32</v>
      </c>
      <c r="BX848">
        <f t="shared" si="407"/>
        <v>0.32</v>
      </c>
      <c r="CI848">
        <v>776378</v>
      </c>
      <c r="CL848">
        <v>0.42</v>
      </c>
      <c r="CM848">
        <f t="shared" si="408"/>
        <v>0.42</v>
      </c>
      <c r="CX848">
        <v>776378</v>
      </c>
      <c r="DA848">
        <v>0.42</v>
      </c>
      <c r="DB848">
        <f t="shared" si="409"/>
        <v>0.42</v>
      </c>
      <c r="DM848">
        <v>776378</v>
      </c>
      <c r="DP848">
        <v>0.4</v>
      </c>
      <c r="DQ848">
        <f t="shared" si="410"/>
        <v>0.4</v>
      </c>
      <c r="EB848">
        <v>776378</v>
      </c>
      <c r="EE848">
        <v>0.41</v>
      </c>
      <c r="EF848">
        <f t="shared" si="411"/>
        <v>0.41</v>
      </c>
      <c r="EQ848">
        <v>776378</v>
      </c>
      <c r="ET848">
        <v>0.41</v>
      </c>
      <c r="EU848">
        <f t="shared" si="412"/>
        <v>0.41</v>
      </c>
      <c r="FF848">
        <v>776378</v>
      </c>
      <c r="FI848">
        <v>0.42</v>
      </c>
      <c r="FJ848">
        <f t="shared" si="413"/>
        <v>0.42</v>
      </c>
      <c r="FU848">
        <v>776378</v>
      </c>
      <c r="FX848">
        <v>0.45</v>
      </c>
      <c r="FY848">
        <f t="shared" si="414"/>
        <v>0.45</v>
      </c>
      <c r="GJ848">
        <v>776378</v>
      </c>
      <c r="GM848">
        <v>0.4</v>
      </c>
      <c r="GN848">
        <f t="shared" si="415"/>
        <v>0.4</v>
      </c>
      <c r="GY848">
        <v>776378</v>
      </c>
      <c r="HB848">
        <v>0.45</v>
      </c>
      <c r="HC848">
        <f t="shared" si="416"/>
        <v>0.45</v>
      </c>
      <c r="HN848">
        <v>776378</v>
      </c>
      <c r="HQ848">
        <v>0.35</v>
      </c>
      <c r="HR848">
        <f t="shared" si="417"/>
        <v>0.35</v>
      </c>
      <c r="ID848">
        <v>776778</v>
      </c>
      <c r="IG848">
        <v>0.52</v>
      </c>
      <c r="IH848">
        <f t="shared" si="418"/>
        <v>0.52</v>
      </c>
      <c r="IS848">
        <v>776778</v>
      </c>
      <c r="IV848">
        <v>0.53</v>
      </c>
      <c r="IW848">
        <f t="shared" si="419"/>
        <v>0.53</v>
      </c>
      <c r="JH848">
        <v>776778</v>
      </c>
      <c r="JK848">
        <v>0.51</v>
      </c>
      <c r="JL848">
        <f t="shared" si="420"/>
        <v>0.51</v>
      </c>
      <c r="JW848">
        <v>776778</v>
      </c>
      <c r="JZ848">
        <v>0.52</v>
      </c>
      <c r="KA848">
        <f t="shared" si="421"/>
        <v>0.52</v>
      </c>
      <c r="KL848">
        <v>776778</v>
      </c>
      <c r="KO848">
        <v>0.49</v>
      </c>
      <c r="KP848">
        <f t="shared" si="422"/>
        <v>0.49</v>
      </c>
      <c r="LA848">
        <v>776778</v>
      </c>
      <c r="LD848">
        <v>0.52</v>
      </c>
      <c r="LE848">
        <f t="shared" si="423"/>
        <v>0.52</v>
      </c>
      <c r="LP848">
        <v>776778</v>
      </c>
      <c r="LS848">
        <v>0.52</v>
      </c>
      <c r="LT848">
        <f t="shared" si="424"/>
        <v>0.52</v>
      </c>
      <c r="ME848">
        <v>776778</v>
      </c>
      <c r="MH848">
        <v>0.55000000000000004</v>
      </c>
      <c r="MI848">
        <f t="shared" si="425"/>
        <v>0.55000000000000004</v>
      </c>
      <c r="MT848">
        <v>776778</v>
      </c>
      <c r="MW848">
        <v>0.55000000000000004</v>
      </c>
      <c r="MX848">
        <f t="shared" si="426"/>
        <v>0.55000000000000004</v>
      </c>
      <c r="NI848">
        <v>776778</v>
      </c>
      <c r="NL848">
        <v>0.53</v>
      </c>
      <c r="NM848">
        <f t="shared" si="427"/>
        <v>0.53</v>
      </c>
      <c r="NX848">
        <v>776778</v>
      </c>
      <c r="OA848">
        <v>0.49</v>
      </c>
      <c r="OB848">
        <f t="shared" si="428"/>
        <v>0.49</v>
      </c>
      <c r="OM848">
        <v>776778</v>
      </c>
      <c r="OP848">
        <v>0.55000000000000004</v>
      </c>
      <c r="OQ848">
        <f t="shared" si="429"/>
        <v>0.55000000000000004</v>
      </c>
      <c r="PB848">
        <v>776778</v>
      </c>
      <c r="PE848">
        <v>0.52</v>
      </c>
      <c r="PF848">
        <f t="shared" si="430"/>
        <v>0.52</v>
      </c>
      <c r="PQ848">
        <v>776778</v>
      </c>
      <c r="PT848">
        <v>0.55000000000000004</v>
      </c>
      <c r="PU848">
        <f t="shared" si="431"/>
        <v>0.55000000000000004</v>
      </c>
      <c r="QF848">
        <v>776778</v>
      </c>
      <c r="QI848">
        <v>0.54</v>
      </c>
      <c r="QJ848">
        <f t="shared" si="432"/>
        <v>0.54</v>
      </c>
      <c r="QU848">
        <v>776778</v>
      </c>
      <c r="QX848">
        <v>0.52</v>
      </c>
      <c r="QY848">
        <f t="shared" si="433"/>
        <v>0.52</v>
      </c>
    </row>
    <row r="849" spans="12:467" x14ac:dyDescent="0.2">
      <c r="L849">
        <v>776379</v>
      </c>
      <c r="O849">
        <v>0.49</v>
      </c>
      <c r="P849">
        <f t="shared" si="403"/>
        <v>0.49</v>
      </c>
      <c r="AA849">
        <v>776379</v>
      </c>
      <c r="AD849">
        <v>0.52</v>
      </c>
      <c r="AE849">
        <f t="shared" si="404"/>
        <v>0.52</v>
      </c>
      <c r="AP849">
        <v>776379</v>
      </c>
      <c r="AS849">
        <v>0.56999999999999995</v>
      </c>
      <c r="AT849">
        <f t="shared" si="405"/>
        <v>0.56999999999999995</v>
      </c>
      <c r="BE849">
        <v>776379</v>
      </c>
      <c r="BH849">
        <v>0.54</v>
      </c>
      <c r="BI849">
        <f t="shared" si="406"/>
        <v>0.54</v>
      </c>
      <c r="BT849">
        <v>776379</v>
      </c>
      <c r="BW849">
        <v>0.56000000000000005</v>
      </c>
      <c r="BX849">
        <f t="shared" si="407"/>
        <v>0.56000000000000005</v>
      </c>
      <c r="CI849">
        <v>776379</v>
      </c>
      <c r="CL849">
        <v>0.48</v>
      </c>
      <c r="CM849">
        <f t="shared" si="408"/>
        <v>0.48</v>
      </c>
      <c r="CX849">
        <v>776379</v>
      </c>
      <c r="DA849">
        <v>0.5</v>
      </c>
      <c r="DB849">
        <f t="shared" si="409"/>
        <v>0.5</v>
      </c>
      <c r="DM849">
        <v>776379</v>
      </c>
      <c r="DP849">
        <v>0.5</v>
      </c>
      <c r="DQ849">
        <f t="shared" si="410"/>
        <v>0.5</v>
      </c>
      <c r="EB849">
        <v>776379</v>
      </c>
      <c r="EE849">
        <v>0.5</v>
      </c>
      <c r="EF849">
        <f t="shared" si="411"/>
        <v>0.5</v>
      </c>
      <c r="EQ849">
        <v>776379</v>
      </c>
      <c r="ET849">
        <v>0.5</v>
      </c>
      <c r="EU849">
        <f t="shared" si="412"/>
        <v>0.5</v>
      </c>
      <c r="FF849">
        <v>776379</v>
      </c>
      <c r="FI849">
        <v>0.46</v>
      </c>
      <c r="FJ849">
        <f t="shared" si="413"/>
        <v>0.46</v>
      </c>
      <c r="FU849">
        <v>776379</v>
      </c>
      <c r="FX849">
        <v>0.5</v>
      </c>
      <c r="FY849">
        <f t="shared" si="414"/>
        <v>0.5</v>
      </c>
      <c r="GJ849">
        <v>776379</v>
      </c>
      <c r="GM849">
        <v>0.48</v>
      </c>
      <c r="GN849">
        <f t="shared" si="415"/>
        <v>0.48</v>
      </c>
      <c r="GY849">
        <v>776379</v>
      </c>
      <c r="HB849">
        <v>0.49</v>
      </c>
      <c r="HC849">
        <f t="shared" si="416"/>
        <v>0.49</v>
      </c>
      <c r="HN849">
        <v>776379</v>
      </c>
      <c r="HQ849">
        <v>0.43</v>
      </c>
      <c r="HR849">
        <f t="shared" si="417"/>
        <v>0.43</v>
      </c>
      <c r="ID849">
        <v>776746</v>
      </c>
      <c r="IG849">
        <v>0.55000000000000004</v>
      </c>
      <c r="IH849">
        <f t="shared" si="418"/>
        <v>0.55000000000000004</v>
      </c>
      <c r="IS849">
        <v>776746</v>
      </c>
      <c r="IV849">
        <v>0.56999999999999995</v>
      </c>
      <c r="IW849">
        <f t="shared" si="419"/>
        <v>0.56999999999999995</v>
      </c>
      <c r="JH849">
        <v>776746</v>
      </c>
      <c r="JK849">
        <v>0.56000000000000005</v>
      </c>
      <c r="JL849">
        <f t="shared" si="420"/>
        <v>0.56000000000000005</v>
      </c>
      <c r="JW849">
        <v>776746</v>
      </c>
      <c r="JZ849">
        <v>0.55000000000000004</v>
      </c>
      <c r="KA849">
        <f t="shared" si="421"/>
        <v>0.55000000000000004</v>
      </c>
      <c r="KL849">
        <v>776746</v>
      </c>
      <c r="KO849">
        <v>0.65</v>
      </c>
      <c r="KP849">
        <f t="shared" si="422"/>
        <v>0.65</v>
      </c>
      <c r="LA849">
        <v>776746</v>
      </c>
      <c r="LD849">
        <v>0.57999999999999996</v>
      </c>
      <c r="LE849">
        <f t="shared" si="423"/>
        <v>0.57999999999999996</v>
      </c>
      <c r="LP849">
        <v>776746</v>
      </c>
      <c r="LS849">
        <v>0.54</v>
      </c>
      <c r="LT849">
        <f t="shared" si="424"/>
        <v>0.54</v>
      </c>
      <c r="ME849">
        <v>776746</v>
      </c>
      <c r="MH849">
        <v>0.53</v>
      </c>
      <c r="MI849">
        <f t="shared" si="425"/>
        <v>0.53</v>
      </c>
      <c r="MT849">
        <v>776746</v>
      </c>
      <c r="MW849">
        <v>0.51</v>
      </c>
      <c r="MX849">
        <f t="shared" si="426"/>
        <v>0.51</v>
      </c>
      <c r="NI849">
        <v>776746</v>
      </c>
      <c r="NL849">
        <v>0.54</v>
      </c>
      <c r="NM849">
        <f t="shared" si="427"/>
        <v>0.54</v>
      </c>
      <c r="NX849">
        <v>776746</v>
      </c>
      <c r="OA849">
        <v>0.56000000000000005</v>
      </c>
      <c r="OB849">
        <f t="shared" si="428"/>
        <v>0.56000000000000005</v>
      </c>
      <c r="OM849">
        <v>776746</v>
      </c>
      <c r="OP849">
        <v>0.54</v>
      </c>
      <c r="OQ849">
        <f t="shared" si="429"/>
        <v>0.54</v>
      </c>
      <c r="PB849">
        <v>776746</v>
      </c>
      <c r="PE849">
        <v>0.54</v>
      </c>
      <c r="PF849">
        <f t="shared" si="430"/>
        <v>0.54</v>
      </c>
      <c r="PQ849">
        <v>776746</v>
      </c>
      <c r="PT849">
        <v>0.53</v>
      </c>
      <c r="PU849">
        <f t="shared" si="431"/>
        <v>0.53</v>
      </c>
      <c r="QF849">
        <v>776746</v>
      </c>
      <c r="QI849">
        <v>0.56999999999999995</v>
      </c>
      <c r="QJ849">
        <f t="shared" si="432"/>
        <v>0.56999999999999995</v>
      </c>
      <c r="QU849">
        <v>776746</v>
      </c>
      <c r="QX849">
        <v>0.56000000000000005</v>
      </c>
      <c r="QY849">
        <f t="shared" si="433"/>
        <v>0.56000000000000005</v>
      </c>
    </row>
    <row r="850" spans="12:467" x14ac:dyDescent="0.2">
      <c r="L850">
        <v>776382</v>
      </c>
      <c r="O850">
        <v>0.49</v>
      </c>
      <c r="P850">
        <f t="shared" si="403"/>
        <v>0.49</v>
      </c>
      <c r="AA850">
        <v>776382</v>
      </c>
      <c r="AD850">
        <v>0.46</v>
      </c>
      <c r="AE850">
        <f t="shared" si="404"/>
        <v>0.46</v>
      </c>
      <c r="AP850">
        <v>776382</v>
      </c>
      <c r="AS850">
        <v>0.36</v>
      </c>
      <c r="AT850">
        <f t="shared" si="405"/>
        <v>0.36</v>
      </c>
      <c r="BE850">
        <v>776382</v>
      </c>
      <c r="BH850">
        <v>0.48</v>
      </c>
      <c r="BI850">
        <f t="shared" si="406"/>
        <v>0.48</v>
      </c>
      <c r="BT850">
        <v>776382</v>
      </c>
      <c r="BW850">
        <v>0.37</v>
      </c>
      <c r="BX850">
        <f t="shared" si="407"/>
        <v>0.37</v>
      </c>
      <c r="CI850">
        <v>776382</v>
      </c>
      <c r="CL850">
        <v>0.51</v>
      </c>
      <c r="CM850">
        <f t="shared" si="408"/>
        <v>0.51</v>
      </c>
      <c r="CX850">
        <v>776382</v>
      </c>
      <c r="DA850">
        <v>0.49</v>
      </c>
      <c r="DB850">
        <f t="shared" si="409"/>
        <v>0.49</v>
      </c>
      <c r="DM850">
        <v>776382</v>
      </c>
      <c r="DP850">
        <v>0.52</v>
      </c>
      <c r="DQ850">
        <f t="shared" si="410"/>
        <v>0.52</v>
      </c>
      <c r="EB850">
        <v>776382</v>
      </c>
      <c r="EE850">
        <v>0.49</v>
      </c>
      <c r="EF850">
        <f t="shared" si="411"/>
        <v>0.49</v>
      </c>
      <c r="EQ850">
        <v>776382</v>
      </c>
      <c r="ET850">
        <v>0.49</v>
      </c>
      <c r="EU850">
        <f t="shared" si="412"/>
        <v>0.49</v>
      </c>
      <c r="FF850">
        <v>776382</v>
      </c>
      <c r="FI850">
        <v>0.48</v>
      </c>
      <c r="FJ850">
        <f t="shared" si="413"/>
        <v>0.48</v>
      </c>
      <c r="FU850">
        <v>776382</v>
      </c>
      <c r="FX850">
        <v>0.48</v>
      </c>
      <c r="FY850">
        <f t="shared" si="414"/>
        <v>0.48</v>
      </c>
      <c r="GJ850">
        <v>776382</v>
      </c>
      <c r="GM850">
        <v>0.49</v>
      </c>
      <c r="GN850">
        <f t="shared" si="415"/>
        <v>0.49</v>
      </c>
      <c r="GY850">
        <v>776382</v>
      </c>
      <c r="HB850">
        <v>0.54</v>
      </c>
      <c r="HC850">
        <f t="shared" si="416"/>
        <v>0.54</v>
      </c>
      <c r="HN850">
        <v>776382</v>
      </c>
      <c r="HQ850">
        <v>0.46</v>
      </c>
      <c r="HR850">
        <f t="shared" si="417"/>
        <v>0.46</v>
      </c>
      <c r="ID850">
        <v>776749</v>
      </c>
      <c r="IG850">
        <v>0.43</v>
      </c>
      <c r="IH850">
        <f t="shared" si="418"/>
        <v>0.43</v>
      </c>
      <c r="IS850">
        <v>776749</v>
      </c>
      <c r="IV850">
        <v>0.39</v>
      </c>
      <c r="IW850">
        <f t="shared" si="419"/>
        <v>0.39</v>
      </c>
      <c r="JH850">
        <v>776749</v>
      </c>
      <c r="JK850">
        <v>0.41</v>
      </c>
      <c r="JL850">
        <f t="shared" si="420"/>
        <v>0.41</v>
      </c>
      <c r="JW850">
        <v>776749</v>
      </c>
      <c r="JZ850">
        <v>0.4</v>
      </c>
      <c r="KA850">
        <f t="shared" si="421"/>
        <v>0.4</v>
      </c>
      <c r="KL850">
        <v>776749</v>
      </c>
      <c r="KO850">
        <v>0.45</v>
      </c>
      <c r="KP850">
        <f t="shared" si="422"/>
        <v>0.45</v>
      </c>
      <c r="LA850">
        <v>776749</v>
      </c>
      <c r="LD850">
        <v>0.42</v>
      </c>
      <c r="LE850">
        <f t="shared" si="423"/>
        <v>0.42</v>
      </c>
      <c r="LP850">
        <v>776749</v>
      </c>
      <c r="LS850">
        <v>0.42</v>
      </c>
      <c r="LT850">
        <f t="shared" si="424"/>
        <v>0.42</v>
      </c>
      <c r="ME850">
        <v>776749</v>
      </c>
      <c r="MH850">
        <v>0.4</v>
      </c>
      <c r="MI850">
        <f t="shared" si="425"/>
        <v>0.4</v>
      </c>
      <c r="MT850">
        <v>776749</v>
      </c>
      <c r="MW850">
        <v>0.44</v>
      </c>
      <c r="MX850">
        <f t="shared" si="426"/>
        <v>0.44</v>
      </c>
      <c r="NI850">
        <v>776749</v>
      </c>
      <c r="NL850">
        <v>0.41</v>
      </c>
      <c r="NM850">
        <f t="shared" si="427"/>
        <v>0.41</v>
      </c>
      <c r="NX850">
        <v>776749</v>
      </c>
      <c r="OA850">
        <v>0.47</v>
      </c>
      <c r="OB850">
        <f t="shared" si="428"/>
        <v>0.47</v>
      </c>
      <c r="OM850">
        <v>776749</v>
      </c>
      <c r="OP850">
        <v>0.43</v>
      </c>
      <c r="OQ850">
        <f t="shared" si="429"/>
        <v>0.43</v>
      </c>
      <c r="PB850">
        <v>776749</v>
      </c>
      <c r="PE850">
        <v>0.39</v>
      </c>
      <c r="PF850">
        <f t="shared" si="430"/>
        <v>0.39</v>
      </c>
      <c r="PQ850">
        <v>776749</v>
      </c>
      <c r="PT850">
        <v>0.42</v>
      </c>
      <c r="PU850">
        <f t="shared" si="431"/>
        <v>0.42</v>
      </c>
      <c r="QF850">
        <v>776749</v>
      </c>
      <c r="QI850">
        <v>0.42</v>
      </c>
      <c r="QJ850">
        <f t="shared" si="432"/>
        <v>0.42</v>
      </c>
      <c r="QU850">
        <v>776749</v>
      </c>
      <c r="QX850">
        <v>0.42</v>
      </c>
      <c r="QY850">
        <f t="shared" si="433"/>
        <v>0.42</v>
      </c>
    </row>
    <row r="851" spans="12:467" x14ac:dyDescent="0.2">
      <c r="L851">
        <v>776384</v>
      </c>
      <c r="O851">
        <v>0.57999999999999996</v>
      </c>
      <c r="P851">
        <f t="shared" si="403"/>
        <v>0.57999999999999996</v>
      </c>
      <c r="AA851">
        <v>776384</v>
      </c>
      <c r="AD851">
        <v>0.43</v>
      </c>
      <c r="AE851">
        <f t="shared" si="404"/>
        <v>0.43</v>
      </c>
      <c r="AP851">
        <v>776384</v>
      </c>
      <c r="AS851">
        <v>0.41</v>
      </c>
      <c r="AT851">
        <f t="shared" si="405"/>
        <v>0.41</v>
      </c>
      <c r="BE851">
        <v>776384</v>
      </c>
      <c r="BH851">
        <v>0.53</v>
      </c>
      <c r="BI851">
        <f t="shared" si="406"/>
        <v>0.53</v>
      </c>
      <c r="BT851">
        <v>776384</v>
      </c>
      <c r="BW851">
        <v>0.47</v>
      </c>
      <c r="BX851">
        <f t="shared" si="407"/>
        <v>0.47</v>
      </c>
      <c r="CI851">
        <v>776384</v>
      </c>
      <c r="CL851">
        <v>0.55000000000000004</v>
      </c>
      <c r="CM851">
        <f t="shared" si="408"/>
        <v>0.55000000000000004</v>
      </c>
      <c r="CX851">
        <v>776384</v>
      </c>
      <c r="DA851">
        <v>0.56000000000000005</v>
      </c>
      <c r="DB851">
        <f t="shared" si="409"/>
        <v>0.56000000000000005</v>
      </c>
      <c r="DM851">
        <v>776384</v>
      </c>
      <c r="DP851">
        <v>0.56000000000000005</v>
      </c>
      <c r="DQ851">
        <f t="shared" si="410"/>
        <v>0.56000000000000005</v>
      </c>
      <c r="EB851">
        <v>776384</v>
      </c>
      <c r="EE851">
        <v>0.54</v>
      </c>
      <c r="EF851">
        <f t="shared" si="411"/>
        <v>0.54</v>
      </c>
      <c r="EQ851">
        <v>776384</v>
      </c>
      <c r="ET851">
        <v>0.54</v>
      </c>
      <c r="EU851">
        <f t="shared" si="412"/>
        <v>0.54</v>
      </c>
      <c r="FF851">
        <v>776384</v>
      </c>
      <c r="FI851">
        <v>0.59</v>
      </c>
      <c r="FJ851">
        <f t="shared" si="413"/>
        <v>0.59</v>
      </c>
      <c r="FU851">
        <v>776384</v>
      </c>
      <c r="FX851">
        <v>0.56999999999999995</v>
      </c>
      <c r="FY851">
        <f t="shared" si="414"/>
        <v>0.56999999999999995</v>
      </c>
      <c r="GJ851">
        <v>776384</v>
      </c>
      <c r="GM851">
        <v>0.55000000000000004</v>
      </c>
      <c r="GN851">
        <f t="shared" si="415"/>
        <v>0.55000000000000004</v>
      </c>
      <c r="GY851">
        <v>776384</v>
      </c>
      <c r="HB851">
        <v>0.59</v>
      </c>
      <c r="HC851">
        <f t="shared" si="416"/>
        <v>0.59</v>
      </c>
      <c r="HN851">
        <v>776384</v>
      </c>
      <c r="HQ851">
        <v>0.53</v>
      </c>
      <c r="HR851">
        <f t="shared" si="417"/>
        <v>0.53</v>
      </c>
      <c r="ID851">
        <v>776751</v>
      </c>
      <c r="IG851">
        <v>0.5</v>
      </c>
      <c r="IH851">
        <f t="shared" si="418"/>
        <v>0.5</v>
      </c>
      <c r="IS851">
        <v>776751</v>
      </c>
      <c r="IV851">
        <v>0.44</v>
      </c>
      <c r="IW851">
        <f t="shared" si="419"/>
        <v>0.44</v>
      </c>
      <c r="JH851">
        <v>776751</v>
      </c>
      <c r="JK851">
        <v>0.52</v>
      </c>
      <c r="JL851">
        <f t="shared" si="420"/>
        <v>0.52</v>
      </c>
      <c r="JW851">
        <v>776751</v>
      </c>
      <c r="JZ851">
        <v>0.49</v>
      </c>
      <c r="KA851">
        <f t="shared" si="421"/>
        <v>0.49</v>
      </c>
      <c r="KL851">
        <v>776751</v>
      </c>
      <c r="KO851">
        <v>0.47</v>
      </c>
      <c r="KP851">
        <f t="shared" si="422"/>
        <v>0.47</v>
      </c>
      <c r="LA851">
        <v>776751</v>
      </c>
      <c r="LD851">
        <v>0.49</v>
      </c>
      <c r="LE851">
        <f t="shared" si="423"/>
        <v>0.49</v>
      </c>
      <c r="LP851">
        <v>776751</v>
      </c>
      <c r="LS851">
        <v>0.47</v>
      </c>
      <c r="LT851">
        <f t="shared" si="424"/>
        <v>0.47</v>
      </c>
      <c r="ME851">
        <v>776751</v>
      </c>
      <c r="MH851">
        <v>0.53</v>
      </c>
      <c r="MI851">
        <f t="shared" si="425"/>
        <v>0.53</v>
      </c>
      <c r="MT851">
        <v>776751</v>
      </c>
      <c r="MW851">
        <v>0.52</v>
      </c>
      <c r="MX851">
        <f t="shared" si="426"/>
        <v>0.52</v>
      </c>
      <c r="NI851">
        <v>776751</v>
      </c>
      <c r="NL851">
        <v>0.43</v>
      </c>
      <c r="NM851">
        <f t="shared" si="427"/>
        <v>0.43</v>
      </c>
      <c r="NX851">
        <v>776751</v>
      </c>
      <c r="OA851">
        <v>0.49</v>
      </c>
      <c r="OB851">
        <f t="shared" si="428"/>
        <v>0.49</v>
      </c>
      <c r="OM851">
        <v>776751</v>
      </c>
      <c r="OP851">
        <v>0.49</v>
      </c>
      <c r="OQ851">
        <f t="shared" si="429"/>
        <v>0.49</v>
      </c>
      <c r="PB851">
        <v>776751</v>
      </c>
      <c r="PE851">
        <v>0.48</v>
      </c>
      <c r="PF851">
        <f t="shared" si="430"/>
        <v>0.48</v>
      </c>
      <c r="PQ851">
        <v>776751</v>
      </c>
      <c r="PT851">
        <v>0.5</v>
      </c>
      <c r="PU851">
        <f t="shared" si="431"/>
        <v>0.5</v>
      </c>
      <c r="QF851">
        <v>776751</v>
      </c>
      <c r="QI851">
        <v>0.44</v>
      </c>
      <c r="QJ851">
        <f t="shared" si="432"/>
        <v>0.44</v>
      </c>
      <c r="QU851">
        <v>776751</v>
      </c>
      <c r="QX851">
        <v>0.49</v>
      </c>
      <c r="QY851">
        <f t="shared" si="433"/>
        <v>0.49</v>
      </c>
    </row>
    <row r="852" spans="12:467" x14ac:dyDescent="0.2">
      <c r="L852">
        <v>776386</v>
      </c>
      <c r="O852">
        <v>0.52</v>
      </c>
      <c r="P852">
        <f t="shared" si="403"/>
        <v>0.52</v>
      </c>
      <c r="AA852">
        <v>776386</v>
      </c>
      <c r="AD852">
        <v>0.56000000000000005</v>
      </c>
      <c r="AE852">
        <f t="shared" si="404"/>
        <v>0.56000000000000005</v>
      </c>
      <c r="AP852">
        <v>776386</v>
      </c>
      <c r="AS852">
        <v>0.55000000000000004</v>
      </c>
      <c r="AT852">
        <f t="shared" si="405"/>
        <v>0.55000000000000004</v>
      </c>
      <c r="BE852">
        <v>776386</v>
      </c>
      <c r="BH852">
        <v>0.63</v>
      </c>
      <c r="BI852">
        <f t="shared" si="406"/>
        <v>0.63</v>
      </c>
      <c r="BT852">
        <v>776386</v>
      </c>
      <c r="BW852">
        <v>0.56999999999999995</v>
      </c>
      <c r="BX852">
        <f t="shared" si="407"/>
        <v>0.56999999999999995</v>
      </c>
      <c r="CI852">
        <v>776386</v>
      </c>
      <c r="CL852">
        <v>0.53</v>
      </c>
      <c r="CM852">
        <f t="shared" si="408"/>
        <v>0.53</v>
      </c>
      <c r="CX852">
        <v>776386</v>
      </c>
      <c r="DA852">
        <v>0.54</v>
      </c>
      <c r="DB852">
        <f t="shared" si="409"/>
        <v>0.54</v>
      </c>
      <c r="DM852">
        <v>776386</v>
      </c>
      <c r="DP852">
        <v>0.54</v>
      </c>
      <c r="DQ852">
        <f t="shared" si="410"/>
        <v>0.54</v>
      </c>
      <c r="EB852">
        <v>776386</v>
      </c>
      <c r="EE852">
        <v>0.56000000000000005</v>
      </c>
      <c r="EF852">
        <f t="shared" si="411"/>
        <v>0.56000000000000005</v>
      </c>
      <c r="EQ852">
        <v>776386</v>
      </c>
      <c r="ET852">
        <v>0.56000000000000005</v>
      </c>
      <c r="EU852">
        <f t="shared" si="412"/>
        <v>0.56000000000000005</v>
      </c>
      <c r="FF852">
        <v>776386</v>
      </c>
      <c r="FI852">
        <v>0.54</v>
      </c>
      <c r="FJ852">
        <f t="shared" si="413"/>
        <v>0.54</v>
      </c>
      <c r="FU852">
        <v>776386</v>
      </c>
      <c r="FX852">
        <v>0.53</v>
      </c>
      <c r="FY852">
        <f t="shared" si="414"/>
        <v>0.53</v>
      </c>
      <c r="GJ852">
        <v>776386</v>
      </c>
      <c r="GM852">
        <v>0.55000000000000004</v>
      </c>
      <c r="GN852">
        <f t="shared" si="415"/>
        <v>0.55000000000000004</v>
      </c>
      <c r="GY852">
        <v>776386</v>
      </c>
      <c r="HB852">
        <v>0.56000000000000005</v>
      </c>
      <c r="HC852">
        <f t="shared" si="416"/>
        <v>0.56000000000000005</v>
      </c>
      <c r="HN852">
        <v>776386</v>
      </c>
      <c r="HQ852">
        <v>0.59</v>
      </c>
      <c r="HR852">
        <f t="shared" si="417"/>
        <v>0.59</v>
      </c>
      <c r="ID852">
        <v>776753</v>
      </c>
      <c r="IG852">
        <v>0.54</v>
      </c>
      <c r="IH852">
        <f t="shared" si="418"/>
        <v>0.54</v>
      </c>
      <c r="IS852">
        <v>776753</v>
      </c>
      <c r="IV852">
        <v>0.53</v>
      </c>
      <c r="IW852">
        <f t="shared" si="419"/>
        <v>0.53</v>
      </c>
      <c r="JH852">
        <v>776753</v>
      </c>
      <c r="JK852">
        <v>0.52</v>
      </c>
      <c r="JL852">
        <f t="shared" si="420"/>
        <v>0.52</v>
      </c>
      <c r="JW852">
        <v>776753</v>
      </c>
      <c r="JZ852">
        <v>0.54</v>
      </c>
      <c r="KA852">
        <f t="shared" si="421"/>
        <v>0.54</v>
      </c>
      <c r="KL852">
        <v>776753</v>
      </c>
      <c r="KO852">
        <v>0.55000000000000004</v>
      </c>
      <c r="KP852">
        <f t="shared" si="422"/>
        <v>0.55000000000000004</v>
      </c>
      <c r="LA852">
        <v>776753</v>
      </c>
      <c r="LD852">
        <v>0.53</v>
      </c>
      <c r="LE852">
        <f t="shared" si="423"/>
        <v>0.53</v>
      </c>
      <c r="LP852">
        <v>776753</v>
      </c>
      <c r="LS852">
        <v>0.52</v>
      </c>
      <c r="LT852">
        <f t="shared" si="424"/>
        <v>0.52</v>
      </c>
      <c r="ME852">
        <v>776753</v>
      </c>
      <c r="MH852">
        <v>0.53</v>
      </c>
      <c r="MI852">
        <f t="shared" si="425"/>
        <v>0.53</v>
      </c>
      <c r="MT852">
        <v>776753</v>
      </c>
      <c r="MW852">
        <v>0.52</v>
      </c>
      <c r="MX852">
        <f t="shared" si="426"/>
        <v>0.52</v>
      </c>
      <c r="NI852">
        <v>776753</v>
      </c>
      <c r="NL852">
        <v>0.52</v>
      </c>
      <c r="NM852">
        <f t="shared" si="427"/>
        <v>0.52</v>
      </c>
      <c r="NX852">
        <v>776753</v>
      </c>
      <c r="OA852">
        <v>0.5</v>
      </c>
      <c r="OB852">
        <f t="shared" si="428"/>
        <v>0.5</v>
      </c>
      <c r="OM852">
        <v>776753</v>
      </c>
      <c r="OP852">
        <v>0.55000000000000004</v>
      </c>
      <c r="OQ852">
        <f t="shared" si="429"/>
        <v>0.55000000000000004</v>
      </c>
      <c r="PB852">
        <v>776753</v>
      </c>
      <c r="PE852">
        <v>0.53</v>
      </c>
      <c r="PF852">
        <f t="shared" si="430"/>
        <v>0.53</v>
      </c>
      <c r="PQ852">
        <v>776753</v>
      </c>
      <c r="PT852">
        <v>0.52</v>
      </c>
      <c r="PU852">
        <f t="shared" si="431"/>
        <v>0.52</v>
      </c>
      <c r="QF852">
        <v>776753</v>
      </c>
      <c r="QI852">
        <v>0.53</v>
      </c>
      <c r="QJ852">
        <f t="shared" si="432"/>
        <v>0.53</v>
      </c>
      <c r="QU852">
        <v>776753</v>
      </c>
      <c r="QX852">
        <v>0.52</v>
      </c>
      <c r="QY852">
        <f t="shared" si="433"/>
        <v>0.52</v>
      </c>
    </row>
    <row r="853" spans="12:467" x14ac:dyDescent="0.2">
      <c r="L853">
        <v>776387</v>
      </c>
      <c r="O853">
        <v>0.45</v>
      </c>
      <c r="P853">
        <f t="shared" si="403"/>
        <v>0.45</v>
      </c>
      <c r="AA853">
        <v>776387</v>
      </c>
      <c r="AD853">
        <v>0.42</v>
      </c>
      <c r="AE853">
        <f t="shared" si="404"/>
        <v>0.42</v>
      </c>
      <c r="AP853">
        <v>776387</v>
      </c>
      <c r="AS853">
        <v>0.48</v>
      </c>
      <c r="AT853">
        <f t="shared" si="405"/>
        <v>0.48</v>
      </c>
      <c r="BE853">
        <v>776387</v>
      </c>
      <c r="BH853">
        <v>0.35</v>
      </c>
      <c r="BI853">
        <f t="shared" si="406"/>
        <v>0.35</v>
      </c>
      <c r="BT853">
        <v>776387</v>
      </c>
      <c r="BW853">
        <v>0.49</v>
      </c>
      <c r="BX853">
        <f t="shared" si="407"/>
        <v>0.49</v>
      </c>
      <c r="CI853">
        <v>776387</v>
      </c>
      <c r="CL853">
        <v>0.44</v>
      </c>
      <c r="CM853">
        <f t="shared" si="408"/>
        <v>0.44</v>
      </c>
      <c r="CX853">
        <v>776387</v>
      </c>
      <c r="DA853">
        <v>0.46</v>
      </c>
      <c r="DB853">
        <f t="shared" si="409"/>
        <v>0.46</v>
      </c>
      <c r="DM853">
        <v>776387</v>
      </c>
      <c r="DP853">
        <v>0.42</v>
      </c>
      <c r="DQ853">
        <f t="shared" si="410"/>
        <v>0.42</v>
      </c>
      <c r="EB853">
        <v>776387</v>
      </c>
      <c r="EE853">
        <v>0.48</v>
      </c>
      <c r="EF853">
        <f t="shared" si="411"/>
        <v>0.48</v>
      </c>
      <c r="EQ853">
        <v>776387</v>
      </c>
      <c r="ET853">
        <v>0.48</v>
      </c>
      <c r="EU853">
        <f t="shared" si="412"/>
        <v>0.48</v>
      </c>
      <c r="FF853">
        <v>776387</v>
      </c>
      <c r="FI853">
        <v>0.47</v>
      </c>
      <c r="FJ853">
        <f t="shared" si="413"/>
        <v>0.47</v>
      </c>
      <c r="FU853">
        <v>776387</v>
      </c>
      <c r="FX853">
        <v>0.46</v>
      </c>
      <c r="FY853">
        <f t="shared" si="414"/>
        <v>0.46</v>
      </c>
      <c r="GJ853">
        <v>776387</v>
      </c>
      <c r="GM853">
        <v>0.42</v>
      </c>
      <c r="GN853">
        <f t="shared" si="415"/>
        <v>0.42</v>
      </c>
      <c r="GY853">
        <v>776387</v>
      </c>
      <c r="HB853">
        <v>0.45</v>
      </c>
      <c r="HC853">
        <f t="shared" si="416"/>
        <v>0.45</v>
      </c>
      <c r="HN853">
        <v>776387</v>
      </c>
      <c r="HQ853">
        <v>0.38</v>
      </c>
      <c r="HR853">
        <f t="shared" si="417"/>
        <v>0.38</v>
      </c>
      <c r="ID853">
        <v>776754</v>
      </c>
      <c r="IG853">
        <v>0.41</v>
      </c>
      <c r="IH853">
        <f t="shared" si="418"/>
        <v>0.41</v>
      </c>
      <c r="IS853">
        <v>776754</v>
      </c>
      <c r="IV853">
        <v>0.39</v>
      </c>
      <c r="IW853">
        <f t="shared" si="419"/>
        <v>0.39</v>
      </c>
      <c r="JH853">
        <v>776754</v>
      </c>
      <c r="JK853">
        <v>0.36</v>
      </c>
      <c r="JL853">
        <f t="shared" si="420"/>
        <v>0.36</v>
      </c>
      <c r="JW853">
        <v>776754</v>
      </c>
      <c r="JZ853">
        <v>0.4</v>
      </c>
      <c r="KA853">
        <f t="shared" si="421"/>
        <v>0.4</v>
      </c>
      <c r="KL853">
        <v>776754</v>
      </c>
      <c r="KO853">
        <v>0.42</v>
      </c>
      <c r="KP853">
        <f t="shared" si="422"/>
        <v>0.42</v>
      </c>
      <c r="LA853">
        <v>776754</v>
      </c>
      <c r="LD853">
        <v>0.41</v>
      </c>
      <c r="LE853">
        <f t="shared" si="423"/>
        <v>0.41</v>
      </c>
      <c r="LP853">
        <v>776754</v>
      </c>
      <c r="LS853">
        <v>0.41</v>
      </c>
      <c r="LT853">
        <f t="shared" si="424"/>
        <v>0.41</v>
      </c>
      <c r="ME853">
        <v>776754</v>
      </c>
      <c r="MH853">
        <v>0.42</v>
      </c>
      <c r="MI853">
        <f t="shared" si="425"/>
        <v>0.42</v>
      </c>
      <c r="MT853">
        <v>776754</v>
      </c>
      <c r="MW853">
        <v>0.32</v>
      </c>
      <c r="MX853">
        <f t="shared" si="426"/>
        <v>0.32</v>
      </c>
      <c r="NI853">
        <v>776754</v>
      </c>
      <c r="NL853">
        <v>0.4</v>
      </c>
      <c r="NM853">
        <f t="shared" si="427"/>
        <v>0.4</v>
      </c>
      <c r="NX853">
        <v>776754</v>
      </c>
      <c r="OA853">
        <v>0.46</v>
      </c>
      <c r="OB853">
        <f t="shared" si="428"/>
        <v>0.46</v>
      </c>
      <c r="OM853">
        <v>776754</v>
      </c>
      <c r="OP853">
        <v>0.41</v>
      </c>
      <c r="OQ853">
        <f t="shared" si="429"/>
        <v>0.41</v>
      </c>
      <c r="PB853">
        <v>776754</v>
      </c>
      <c r="PE853">
        <v>0.4</v>
      </c>
      <c r="PF853">
        <f t="shared" si="430"/>
        <v>0.4</v>
      </c>
      <c r="PQ853">
        <v>776754</v>
      </c>
      <c r="PT853">
        <v>0.45</v>
      </c>
      <c r="PU853">
        <f t="shared" si="431"/>
        <v>0.45</v>
      </c>
      <c r="QF853">
        <v>776754</v>
      </c>
      <c r="QI853">
        <v>0.38</v>
      </c>
      <c r="QJ853">
        <f t="shared" si="432"/>
        <v>0.38</v>
      </c>
      <c r="QU853">
        <v>776754</v>
      </c>
      <c r="QX853">
        <v>0.4</v>
      </c>
      <c r="QY853">
        <f t="shared" si="433"/>
        <v>0.4</v>
      </c>
    </row>
    <row r="854" spans="12:467" x14ac:dyDescent="0.2">
      <c r="L854">
        <v>776364</v>
      </c>
      <c r="O854">
        <v>0.43</v>
      </c>
      <c r="P854">
        <f t="shared" si="403"/>
        <v>0.43</v>
      </c>
      <c r="AA854">
        <v>776364</v>
      </c>
      <c r="AD854">
        <v>0.43</v>
      </c>
      <c r="AE854">
        <f t="shared" si="404"/>
        <v>0.43</v>
      </c>
      <c r="AP854">
        <v>776364</v>
      </c>
      <c r="AS854">
        <v>0.39</v>
      </c>
      <c r="AT854">
        <f t="shared" si="405"/>
        <v>0.39</v>
      </c>
      <c r="BE854">
        <v>776364</v>
      </c>
      <c r="BH854">
        <v>0.43</v>
      </c>
      <c r="BI854">
        <f t="shared" si="406"/>
        <v>0.43</v>
      </c>
      <c r="BT854">
        <v>776364</v>
      </c>
      <c r="BW854">
        <v>0.36</v>
      </c>
      <c r="BX854">
        <f t="shared" si="407"/>
        <v>0.36</v>
      </c>
      <c r="CI854">
        <v>776364</v>
      </c>
      <c r="CL854">
        <v>0.42</v>
      </c>
      <c r="CM854">
        <f t="shared" si="408"/>
        <v>0.42</v>
      </c>
      <c r="CX854">
        <v>776364</v>
      </c>
      <c r="DA854">
        <v>0.41</v>
      </c>
      <c r="DB854">
        <f t="shared" si="409"/>
        <v>0.41</v>
      </c>
      <c r="DM854">
        <v>776364</v>
      </c>
      <c r="DP854">
        <v>0.4</v>
      </c>
      <c r="DQ854">
        <f t="shared" si="410"/>
        <v>0.4</v>
      </c>
      <c r="EB854">
        <v>776364</v>
      </c>
      <c r="EE854">
        <v>0.42</v>
      </c>
      <c r="EF854">
        <f t="shared" si="411"/>
        <v>0.42</v>
      </c>
      <c r="EQ854">
        <v>776364</v>
      </c>
      <c r="ET854">
        <v>0.42</v>
      </c>
      <c r="EU854">
        <f t="shared" si="412"/>
        <v>0.42</v>
      </c>
      <c r="FF854">
        <v>776364</v>
      </c>
      <c r="FI854">
        <v>0.44</v>
      </c>
      <c r="FJ854">
        <f t="shared" si="413"/>
        <v>0.44</v>
      </c>
      <c r="FU854">
        <v>776364</v>
      </c>
      <c r="FX854">
        <v>0.44</v>
      </c>
      <c r="FY854">
        <f t="shared" si="414"/>
        <v>0.44</v>
      </c>
      <c r="GJ854">
        <v>776364</v>
      </c>
      <c r="GM854">
        <v>0.43</v>
      </c>
      <c r="GN854">
        <f t="shared" si="415"/>
        <v>0.43</v>
      </c>
      <c r="GY854">
        <v>776364</v>
      </c>
      <c r="HB854">
        <v>0.49</v>
      </c>
      <c r="HC854">
        <f t="shared" si="416"/>
        <v>0.49</v>
      </c>
      <c r="HN854">
        <v>776364</v>
      </c>
      <c r="HQ854">
        <v>0.4</v>
      </c>
      <c r="HR854">
        <f t="shared" si="417"/>
        <v>0.4</v>
      </c>
      <c r="ID854">
        <v>776757</v>
      </c>
      <c r="IG854">
        <v>0.52</v>
      </c>
      <c r="IH854">
        <f t="shared" si="418"/>
        <v>0.52</v>
      </c>
      <c r="IS854">
        <v>776757</v>
      </c>
      <c r="IV854">
        <v>0.51</v>
      </c>
      <c r="IW854">
        <f t="shared" si="419"/>
        <v>0.51</v>
      </c>
      <c r="JH854">
        <v>776757</v>
      </c>
      <c r="JK854">
        <v>0.53</v>
      </c>
      <c r="JL854">
        <f t="shared" si="420"/>
        <v>0.53</v>
      </c>
      <c r="JW854">
        <v>776757</v>
      </c>
      <c r="JZ854">
        <v>0.51</v>
      </c>
      <c r="KA854">
        <f t="shared" si="421"/>
        <v>0.51</v>
      </c>
      <c r="KL854">
        <v>776757</v>
      </c>
      <c r="KO854">
        <v>0.6</v>
      </c>
      <c r="KP854">
        <f t="shared" si="422"/>
        <v>0.6</v>
      </c>
      <c r="LA854">
        <v>776757</v>
      </c>
      <c r="LD854">
        <v>0.53</v>
      </c>
      <c r="LE854">
        <f t="shared" si="423"/>
        <v>0.53</v>
      </c>
      <c r="LP854">
        <v>776757</v>
      </c>
      <c r="LS854">
        <v>0.52</v>
      </c>
      <c r="LT854">
        <f t="shared" si="424"/>
        <v>0.52</v>
      </c>
      <c r="ME854">
        <v>776757</v>
      </c>
      <c r="MH854">
        <v>0.51</v>
      </c>
      <c r="MI854">
        <f t="shared" si="425"/>
        <v>0.51</v>
      </c>
      <c r="MT854">
        <v>776757</v>
      </c>
      <c r="MW854">
        <v>0.56999999999999995</v>
      </c>
      <c r="MX854">
        <f t="shared" si="426"/>
        <v>0.56999999999999995</v>
      </c>
      <c r="NI854">
        <v>776757</v>
      </c>
      <c r="NL854">
        <v>0.53</v>
      </c>
      <c r="NM854">
        <f t="shared" si="427"/>
        <v>0.53</v>
      </c>
      <c r="NX854">
        <v>776757</v>
      </c>
      <c r="OA854">
        <v>0.56999999999999995</v>
      </c>
      <c r="OB854">
        <f t="shared" si="428"/>
        <v>0.56999999999999995</v>
      </c>
      <c r="OM854">
        <v>776757</v>
      </c>
      <c r="OP854">
        <v>0.53</v>
      </c>
      <c r="OQ854">
        <f t="shared" si="429"/>
        <v>0.53</v>
      </c>
      <c r="PB854">
        <v>776757</v>
      </c>
      <c r="PE854">
        <v>0.51</v>
      </c>
      <c r="PF854">
        <f t="shared" si="430"/>
        <v>0.51</v>
      </c>
      <c r="PQ854">
        <v>776757</v>
      </c>
      <c r="PT854">
        <v>0.56999999999999995</v>
      </c>
      <c r="PU854">
        <f t="shared" si="431"/>
        <v>0.56999999999999995</v>
      </c>
      <c r="QF854">
        <v>776757</v>
      </c>
      <c r="QI854">
        <v>0.55000000000000004</v>
      </c>
      <c r="QJ854">
        <f t="shared" si="432"/>
        <v>0.55000000000000004</v>
      </c>
      <c r="QU854">
        <v>776757</v>
      </c>
      <c r="QX854">
        <v>0.53</v>
      </c>
      <c r="QY854">
        <f t="shared" si="433"/>
        <v>0.53</v>
      </c>
    </row>
    <row r="855" spans="12:467" x14ac:dyDescent="0.2">
      <c r="L855">
        <v>776367</v>
      </c>
      <c r="O855">
        <v>0.48</v>
      </c>
      <c r="P855">
        <f t="shared" si="403"/>
        <v>0.48</v>
      </c>
      <c r="AA855">
        <v>776367</v>
      </c>
      <c r="AD855">
        <v>0.5</v>
      </c>
      <c r="AE855">
        <f t="shared" si="404"/>
        <v>0.5</v>
      </c>
      <c r="AP855">
        <v>776367</v>
      </c>
      <c r="AS855">
        <v>0.57999999999999996</v>
      </c>
      <c r="AT855">
        <f t="shared" si="405"/>
        <v>0.57999999999999996</v>
      </c>
      <c r="BE855">
        <v>776367</v>
      </c>
      <c r="BH855">
        <v>0.59</v>
      </c>
      <c r="BI855">
        <f t="shared" si="406"/>
        <v>0.59</v>
      </c>
      <c r="BT855">
        <v>776367</v>
      </c>
      <c r="BW855">
        <v>0.59</v>
      </c>
      <c r="BX855">
        <f t="shared" si="407"/>
        <v>0.59</v>
      </c>
      <c r="CI855">
        <v>776367</v>
      </c>
      <c r="CL855">
        <v>0.51</v>
      </c>
      <c r="CM855">
        <f t="shared" si="408"/>
        <v>0.51</v>
      </c>
      <c r="CX855">
        <v>776367</v>
      </c>
      <c r="DA855">
        <v>0.53</v>
      </c>
      <c r="DB855">
        <f t="shared" si="409"/>
        <v>0.53</v>
      </c>
      <c r="DM855">
        <v>776367</v>
      </c>
      <c r="DP855">
        <v>0.48</v>
      </c>
      <c r="DQ855">
        <f t="shared" si="410"/>
        <v>0.48</v>
      </c>
      <c r="EB855">
        <v>776367</v>
      </c>
      <c r="EE855">
        <v>0.48</v>
      </c>
      <c r="EF855">
        <f t="shared" si="411"/>
        <v>0.48</v>
      </c>
      <c r="EQ855">
        <v>776367</v>
      </c>
      <c r="ET855">
        <v>0.48</v>
      </c>
      <c r="EU855">
        <f t="shared" si="412"/>
        <v>0.48</v>
      </c>
      <c r="FF855">
        <v>776367</v>
      </c>
      <c r="FI855">
        <v>0.52</v>
      </c>
      <c r="FJ855">
        <f t="shared" si="413"/>
        <v>0.52</v>
      </c>
      <c r="FU855">
        <v>776367</v>
      </c>
      <c r="FX855">
        <v>0.49</v>
      </c>
      <c r="FY855">
        <f t="shared" si="414"/>
        <v>0.49</v>
      </c>
      <c r="GJ855">
        <v>776367</v>
      </c>
      <c r="GM855">
        <v>0.51</v>
      </c>
      <c r="GN855">
        <f t="shared" si="415"/>
        <v>0.51</v>
      </c>
      <c r="GY855">
        <v>776367</v>
      </c>
      <c r="HB855">
        <v>0.55000000000000004</v>
      </c>
      <c r="HC855">
        <f t="shared" si="416"/>
        <v>0.55000000000000004</v>
      </c>
      <c r="HN855">
        <v>776367</v>
      </c>
      <c r="HQ855">
        <v>0.56000000000000005</v>
      </c>
      <c r="HR855">
        <f t="shared" si="417"/>
        <v>0.56000000000000005</v>
      </c>
      <c r="ID855">
        <v>776760</v>
      </c>
      <c r="IG855">
        <v>0.53</v>
      </c>
      <c r="IH855">
        <f t="shared" si="418"/>
        <v>0.53</v>
      </c>
      <c r="IS855">
        <v>776760</v>
      </c>
      <c r="IV855">
        <v>0.55000000000000004</v>
      </c>
      <c r="IW855">
        <f t="shared" si="419"/>
        <v>0.55000000000000004</v>
      </c>
      <c r="JH855">
        <v>776760</v>
      </c>
      <c r="JK855">
        <v>0.55000000000000004</v>
      </c>
      <c r="JL855">
        <f t="shared" si="420"/>
        <v>0.55000000000000004</v>
      </c>
      <c r="JW855">
        <v>776760</v>
      </c>
      <c r="JZ855">
        <v>0.55000000000000004</v>
      </c>
      <c r="KA855">
        <f t="shared" si="421"/>
        <v>0.55000000000000004</v>
      </c>
      <c r="KL855">
        <v>776760</v>
      </c>
      <c r="KO855">
        <v>0.54</v>
      </c>
      <c r="KP855">
        <f t="shared" si="422"/>
        <v>0.54</v>
      </c>
      <c r="LA855">
        <v>776760</v>
      </c>
      <c r="LD855">
        <v>0.53</v>
      </c>
      <c r="LE855">
        <f t="shared" si="423"/>
        <v>0.53</v>
      </c>
      <c r="LP855">
        <v>776760</v>
      </c>
      <c r="LS855">
        <v>0.54</v>
      </c>
      <c r="LT855">
        <f t="shared" si="424"/>
        <v>0.54</v>
      </c>
      <c r="ME855">
        <v>776760</v>
      </c>
      <c r="MH855">
        <v>0.57999999999999996</v>
      </c>
      <c r="MI855">
        <f t="shared" si="425"/>
        <v>0.57999999999999996</v>
      </c>
      <c r="MT855">
        <v>776760</v>
      </c>
      <c r="MW855">
        <v>0.55000000000000004</v>
      </c>
      <c r="MX855">
        <f t="shared" si="426"/>
        <v>0.55000000000000004</v>
      </c>
      <c r="NI855">
        <v>776760</v>
      </c>
      <c r="NL855">
        <v>0.54</v>
      </c>
      <c r="NM855">
        <f t="shared" si="427"/>
        <v>0.54</v>
      </c>
      <c r="NX855">
        <v>776760</v>
      </c>
      <c r="OA855">
        <v>0.55000000000000004</v>
      </c>
      <c r="OB855">
        <f t="shared" si="428"/>
        <v>0.55000000000000004</v>
      </c>
      <c r="OM855">
        <v>776760</v>
      </c>
      <c r="OP855">
        <v>0.54</v>
      </c>
      <c r="OQ855">
        <f t="shared" si="429"/>
        <v>0.54</v>
      </c>
      <c r="PB855">
        <v>776760</v>
      </c>
      <c r="PE855">
        <v>0.54</v>
      </c>
      <c r="PF855">
        <f t="shared" si="430"/>
        <v>0.54</v>
      </c>
      <c r="PQ855">
        <v>776760</v>
      </c>
      <c r="PT855">
        <v>0.56000000000000005</v>
      </c>
      <c r="PU855">
        <f t="shared" si="431"/>
        <v>0.56000000000000005</v>
      </c>
      <c r="QF855">
        <v>776760</v>
      </c>
      <c r="QI855">
        <v>0.56999999999999995</v>
      </c>
      <c r="QJ855">
        <f t="shared" si="432"/>
        <v>0.56999999999999995</v>
      </c>
      <c r="QU855">
        <v>776760</v>
      </c>
      <c r="QX855">
        <v>0.54</v>
      </c>
      <c r="QY855">
        <f t="shared" si="433"/>
        <v>0.54</v>
      </c>
    </row>
    <row r="856" spans="12:467" x14ac:dyDescent="0.2">
      <c r="L856">
        <v>776370</v>
      </c>
      <c r="O856">
        <v>0.54</v>
      </c>
      <c r="P856">
        <f t="shared" si="403"/>
        <v>0.54</v>
      </c>
      <c r="AA856">
        <v>776370</v>
      </c>
      <c r="AD856">
        <v>0.5</v>
      </c>
      <c r="AE856">
        <f t="shared" si="404"/>
        <v>0.5</v>
      </c>
      <c r="AP856">
        <v>776370</v>
      </c>
      <c r="AS856">
        <v>0.28000000000000003</v>
      </c>
      <c r="AT856">
        <f t="shared" si="405"/>
        <v>0.28000000000000003</v>
      </c>
      <c r="BE856">
        <v>776370</v>
      </c>
      <c r="BH856">
        <v>0.5</v>
      </c>
      <c r="BI856">
        <f t="shared" si="406"/>
        <v>0.5</v>
      </c>
      <c r="BT856">
        <v>776370</v>
      </c>
      <c r="BW856">
        <v>0.37</v>
      </c>
      <c r="BX856">
        <f t="shared" si="407"/>
        <v>0.37</v>
      </c>
      <c r="CI856">
        <v>776370</v>
      </c>
      <c r="CL856">
        <v>0.54</v>
      </c>
      <c r="CM856">
        <f t="shared" si="408"/>
        <v>0.54</v>
      </c>
      <c r="CX856">
        <v>776370</v>
      </c>
      <c r="DA856">
        <v>0.53</v>
      </c>
      <c r="DB856">
        <f t="shared" si="409"/>
        <v>0.53</v>
      </c>
      <c r="DM856">
        <v>776370</v>
      </c>
      <c r="DP856">
        <v>0.55000000000000004</v>
      </c>
      <c r="DQ856">
        <f t="shared" si="410"/>
        <v>0.55000000000000004</v>
      </c>
      <c r="EB856">
        <v>776370</v>
      </c>
      <c r="EE856">
        <v>0.55000000000000004</v>
      </c>
      <c r="EF856">
        <f t="shared" si="411"/>
        <v>0.55000000000000004</v>
      </c>
      <c r="EQ856">
        <v>776370</v>
      </c>
      <c r="ET856">
        <v>0.55000000000000004</v>
      </c>
      <c r="EU856">
        <f t="shared" si="412"/>
        <v>0.55000000000000004</v>
      </c>
      <c r="FF856">
        <v>776370</v>
      </c>
      <c r="FI856">
        <v>0.53</v>
      </c>
      <c r="FJ856">
        <f t="shared" si="413"/>
        <v>0.53</v>
      </c>
      <c r="FU856">
        <v>776370</v>
      </c>
      <c r="FX856">
        <v>0.53</v>
      </c>
      <c r="FY856">
        <f t="shared" si="414"/>
        <v>0.53</v>
      </c>
      <c r="GJ856">
        <v>776370</v>
      </c>
      <c r="GM856">
        <v>0.53</v>
      </c>
      <c r="GN856">
        <f t="shared" si="415"/>
        <v>0.53</v>
      </c>
      <c r="GY856">
        <v>776370</v>
      </c>
      <c r="HB856">
        <v>0.56999999999999995</v>
      </c>
      <c r="HC856">
        <f t="shared" si="416"/>
        <v>0.56999999999999995</v>
      </c>
      <c r="HN856">
        <v>776370</v>
      </c>
      <c r="HQ856">
        <v>0.54</v>
      </c>
      <c r="HR856">
        <f t="shared" si="417"/>
        <v>0.54</v>
      </c>
      <c r="ID856">
        <v>776761</v>
      </c>
      <c r="IG856">
        <v>0.44</v>
      </c>
      <c r="IH856">
        <f t="shared" si="418"/>
        <v>0.44</v>
      </c>
      <c r="IS856">
        <v>776761</v>
      </c>
      <c r="IV856">
        <v>0.4</v>
      </c>
      <c r="IW856">
        <f t="shared" si="419"/>
        <v>0.4</v>
      </c>
      <c r="JH856">
        <v>776761</v>
      </c>
      <c r="JK856">
        <v>0.45</v>
      </c>
      <c r="JL856">
        <f t="shared" si="420"/>
        <v>0.45</v>
      </c>
      <c r="JW856">
        <v>776761</v>
      </c>
      <c r="JZ856">
        <v>0.41</v>
      </c>
      <c r="KA856">
        <f t="shared" si="421"/>
        <v>0.41</v>
      </c>
      <c r="KL856">
        <v>776761</v>
      </c>
      <c r="KO856">
        <v>0.38</v>
      </c>
      <c r="KP856">
        <f t="shared" si="422"/>
        <v>0.38</v>
      </c>
      <c r="LA856">
        <v>776761</v>
      </c>
      <c r="LD856">
        <v>0.44</v>
      </c>
      <c r="LE856">
        <f t="shared" si="423"/>
        <v>0.44</v>
      </c>
      <c r="LP856">
        <v>776761</v>
      </c>
      <c r="LS856">
        <v>0.42</v>
      </c>
      <c r="LT856">
        <f t="shared" si="424"/>
        <v>0.42</v>
      </c>
      <c r="ME856">
        <v>776761</v>
      </c>
      <c r="MH856">
        <v>0.46</v>
      </c>
      <c r="MI856">
        <f t="shared" si="425"/>
        <v>0.46</v>
      </c>
      <c r="MT856">
        <v>776761</v>
      </c>
      <c r="MW856">
        <v>0.37</v>
      </c>
      <c r="MX856">
        <f t="shared" si="426"/>
        <v>0.37</v>
      </c>
      <c r="NI856">
        <v>776761</v>
      </c>
      <c r="NL856">
        <v>0.41</v>
      </c>
      <c r="NM856">
        <f t="shared" si="427"/>
        <v>0.41</v>
      </c>
      <c r="NX856">
        <v>776761</v>
      </c>
      <c r="OA856">
        <v>0.42</v>
      </c>
      <c r="OB856">
        <f t="shared" si="428"/>
        <v>0.42</v>
      </c>
      <c r="OM856">
        <v>776761</v>
      </c>
      <c r="OP856">
        <v>0.43</v>
      </c>
      <c r="OQ856">
        <f t="shared" si="429"/>
        <v>0.43</v>
      </c>
      <c r="PB856">
        <v>776761</v>
      </c>
      <c r="PE856">
        <v>0.43</v>
      </c>
      <c r="PF856">
        <f t="shared" si="430"/>
        <v>0.43</v>
      </c>
      <c r="PQ856">
        <v>776761</v>
      </c>
      <c r="PT856">
        <v>0.45</v>
      </c>
      <c r="PU856">
        <f t="shared" si="431"/>
        <v>0.45</v>
      </c>
      <c r="QF856">
        <v>776761</v>
      </c>
      <c r="QI856">
        <v>0.41</v>
      </c>
      <c r="QJ856">
        <f t="shared" si="432"/>
        <v>0.41</v>
      </c>
      <c r="QU856">
        <v>776761</v>
      </c>
      <c r="QX856">
        <v>0.41</v>
      </c>
      <c r="QY856">
        <f t="shared" si="433"/>
        <v>0.41</v>
      </c>
    </row>
    <row r="857" spans="12:467" x14ac:dyDescent="0.2">
      <c r="L857">
        <v>776371</v>
      </c>
      <c r="O857">
        <v>0.5</v>
      </c>
      <c r="P857">
        <f t="shared" si="403"/>
        <v>0.5</v>
      </c>
      <c r="AA857">
        <v>776371</v>
      </c>
      <c r="AD857">
        <v>0.33</v>
      </c>
      <c r="AE857">
        <f t="shared" si="404"/>
        <v>0.33</v>
      </c>
      <c r="AP857">
        <v>776371</v>
      </c>
      <c r="AS857">
        <v>0.47</v>
      </c>
      <c r="AT857">
        <f t="shared" si="405"/>
        <v>0.47</v>
      </c>
      <c r="BE857">
        <v>776371</v>
      </c>
      <c r="BH857">
        <v>0.42</v>
      </c>
      <c r="BI857">
        <f t="shared" si="406"/>
        <v>0.42</v>
      </c>
      <c r="BT857">
        <v>776371</v>
      </c>
      <c r="BW857">
        <v>0.5</v>
      </c>
      <c r="BX857">
        <f t="shared" si="407"/>
        <v>0.5</v>
      </c>
      <c r="CI857">
        <v>776371</v>
      </c>
      <c r="CL857">
        <v>0.5</v>
      </c>
      <c r="CM857">
        <f t="shared" si="408"/>
        <v>0.5</v>
      </c>
      <c r="CX857">
        <v>776371</v>
      </c>
      <c r="DA857">
        <v>0.51</v>
      </c>
      <c r="DB857">
        <f t="shared" si="409"/>
        <v>0.51</v>
      </c>
      <c r="DM857">
        <v>776371</v>
      </c>
      <c r="DP857">
        <v>0.49</v>
      </c>
      <c r="DQ857">
        <f t="shared" si="410"/>
        <v>0.49</v>
      </c>
      <c r="EB857">
        <v>776371</v>
      </c>
      <c r="EE857">
        <v>0.47</v>
      </c>
      <c r="EF857">
        <f t="shared" si="411"/>
        <v>0.47</v>
      </c>
      <c r="EQ857">
        <v>776371</v>
      </c>
      <c r="ET857">
        <v>0.47</v>
      </c>
      <c r="EU857">
        <f t="shared" si="412"/>
        <v>0.47</v>
      </c>
      <c r="FF857">
        <v>776371</v>
      </c>
      <c r="FI857">
        <v>0.53</v>
      </c>
      <c r="FJ857">
        <f t="shared" si="413"/>
        <v>0.53</v>
      </c>
      <c r="FU857">
        <v>776371</v>
      </c>
      <c r="FX857">
        <v>0.53</v>
      </c>
      <c r="FY857">
        <f t="shared" si="414"/>
        <v>0.53</v>
      </c>
      <c r="GJ857">
        <v>776371</v>
      </c>
      <c r="GM857">
        <v>0.49</v>
      </c>
      <c r="GN857">
        <f t="shared" si="415"/>
        <v>0.49</v>
      </c>
      <c r="GY857">
        <v>776371</v>
      </c>
      <c r="HB857">
        <v>0.53</v>
      </c>
      <c r="HC857">
        <f t="shared" si="416"/>
        <v>0.53</v>
      </c>
      <c r="HN857">
        <v>776371</v>
      </c>
      <c r="HQ857">
        <v>0.42</v>
      </c>
      <c r="HR857">
        <f t="shared" si="417"/>
        <v>0.42</v>
      </c>
      <c r="ID857">
        <v>776765</v>
      </c>
      <c r="IG857">
        <v>0.47</v>
      </c>
      <c r="IH857">
        <f t="shared" si="418"/>
        <v>0.47</v>
      </c>
      <c r="IS857">
        <v>776765</v>
      </c>
      <c r="IV857">
        <v>0.43</v>
      </c>
      <c r="IW857">
        <f t="shared" si="419"/>
        <v>0.43</v>
      </c>
      <c r="JH857">
        <v>776765</v>
      </c>
      <c r="JK857">
        <v>0.49</v>
      </c>
      <c r="JL857">
        <f t="shared" si="420"/>
        <v>0.49</v>
      </c>
      <c r="JW857">
        <v>776765</v>
      </c>
      <c r="JZ857">
        <v>0.47</v>
      </c>
      <c r="KA857">
        <f t="shared" si="421"/>
        <v>0.47</v>
      </c>
      <c r="KL857">
        <v>776765</v>
      </c>
      <c r="KO857">
        <v>0.43</v>
      </c>
      <c r="KP857">
        <f t="shared" si="422"/>
        <v>0.43</v>
      </c>
      <c r="LA857">
        <v>776765</v>
      </c>
      <c r="LD857">
        <v>0.48</v>
      </c>
      <c r="LE857">
        <f t="shared" si="423"/>
        <v>0.48</v>
      </c>
      <c r="LP857">
        <v>776765</v>
      </c>
      <c r="LS857">
        <v>0.47</v>
      </c>
      <c r="LT857">
        <f t="shared" si="424"/>
        <v>0.47</v>
      </c>
      <c r="ME857">
        <v>776765</v>
      </c>
      <c r="MH857">
        <v>0.47</v>
      </c>
      <c r="MI857">
        <f t="shared" si="425"/>
        <v>0.47</v>
      </c>
      <c r="MT857">
        <v>776765</v>
      </c>
      <c r="MW857">
        <v>0.52</v>
      </c>
      <c r="MX857">
        <f t="shared" si="426"/>
        <v>0.52</v>
      </c>
      <c r="NI857">
        <v>776765</v>
      </c>
      <c r="NL857">
        <v>0.46</v>
      </c>
      <c r="NM857">
        <f t="shared" si="427"/>
        <v>0.46</v>
      </c>
      <c r="NX857">
        <v>776765</v>
      </c>
      <c r="OA857">
        <v>0.44</v>
      </c>
      <c r="OB857">
        <f t="shared" si="428"/>
        <v>0.44</v>
      </c>
      <c r="OM857">
        <v>776765</v>
      </c>
      <c r="OP857">
        <v>0.48</v>
      </c>
      <c r="OQ857">
        <f t="shared" si="429"/>
        <v>0.48</v>
      </c>
      <c r="PB857">
        <v>776765</v>
      </c>
      <c r="PE857">
        <v>0.44</v>
      </c>
      <c r="PF857">
        <f t="shared" si="430"/>
        <v>0.44</v>
      </c>
      <c r="PQ857">
        <v>776765</v>
      </c>
      <c r="PT857">
        <v>0.47</v>
      </c>
      <c r="PU857">
        <f t="shared" si="431"/>
        <v>0.47</v>
      </c>
      <c r="QF857">
        <v>776765</v>
      </c>
      <c r="QI857">
        <v>0.45</v>
      </c>
      <c r="QJ857">
        <f t="shared" si="432"/>
        <v>0.45</v>
      </c>
      <c r="QU857">
        <v>776765</v>
      </c>
      <c r="QX857">
        <v>0.44</v>
      </c>
      <c r="QY857">
        <f t="shared" si="433"/>
        <v>0.44</v>
      </c>
    </row>
    <row r="858" spans="12:467" x14ac:dyDescent="0.2">
      <c r="L858">
        <v>776372</v>
      </c>
      <c r="O858">
        <v>0.5</v>
      </c>
      <c r="P858">
        <f t="shared" si="403"/>
        <v>0.5</v>
      </c>
      <c r="AA858">
        <v>776372</v>
      </c>
      <c r="AD858">
        <v>0.44</v>
      </c>
      <c r="AE858">
        <f t="shared" si="404"/>
        <v>0.44</v>
      </c>
      <c r="AP858">
        <v>776372</v>
      </c>
      <c r="AS858">
        <v>0.67</v>
      </c>
      <c r="AT858">
        <f t="shared" si="405"/>
        <v>0.67</v>
      </c>
      <c r="BE858">
        <v>776372</v>
      </c>
      <c r="BH858">
        <v>0.53</v>
      </c>
      <c r="BI858">
        <f t="shared" si="406"/>
        <v>0.53</v>
      </c>
      <c r="BT858">
        <v>776372</v>
      </c>
      <c r="BW858">
        <v>0.62</v>
      </c>
      <c r="BX858">
        <f t="shared" si="407"/>
        <v>0.62</v>
      </c>
      <c r="CI858">
        <v>776372</v>
      </c>
      <c r="CL858">
        <v>0.51</v>
      </c>
      <c r="CM858">
        <f t="shared" si="408"/>
        <v>0.51</v>
      </c>
      <c r="CX858">
        <v>776372</v>
      </c>
      <c r="DA858">
        <v>0.51</v>
      </c>
      <c r="DB858">
        <f t="shared" si="409"/>
        <v>0.51</v>
      </c>
      <c r="DM858">
        <v>776372</v>
      </c>
      <c r="DP858">
        <v>0.52</v>
      </c>
      <c r="DQ858">
        <f t="shared" si="410"/>
        <v>0.52</v>
      </c>
      <c r="EB858">
        <v>776372</v>
      </c>
      <c r="EE858">
        <v>0.52</v>
      </c>
      <c r="EF858">
        <f t="shared" si="411"/>
        <v>0.52</v>
      </c>
      <c r="EQ858">
        <v>776372</v>
      </c>
      <c r="ET858">
        <v>0.52</v>
      </c>
      <c r="EU858">
        <f t="shared" si="412"/>
        <v>0.52</v>
      </c>
      <c r="FF858">
        <v>776372</v>
      </c>
      <c r="FI858">
        <v>0.52</v>
      </c>
      <c r="FJ858">
        <f t="shared" si="413"/>
        <v>0.52</v>
      </c>
      <c r="FU858">
        <v>776372</v>
      </c>
      <c r="FX858">
        <v>0.52</v>
      </c>
      <c r="FY858">
        <f t="shared" si="414"/>
        <v>0.52</v>
      </c>
      <c r="GJ858">
        <v>776372</v>
      </c>
      <c r="GM858">
        <v>0.51</v>
      </c>
      <c r="GN858">
        <f t="shared" si="415"/>
        <v>0.51</v>
      </c>
      <c r="GY858">
        <v>776372</v>
      </c>
      <c r="HB858">
        <v>0.51</v>
      </c>
      <c r="HC858">
        <f t="shared" si="416"/>
        <v>0.51</v>
      </c>
      <c r="HN858">
        <v>776372</v>
      </c>
      <c r="HQ858">
        <v>0.49</v>
      </c>
      <c r="HR858">
        <f t="shared" si="417"/>
        <v>0.49</v>
      </c>
      <c r="ID858">
        <v>776766</v>
      </c>
      <c r="IG858">
        <v>0.52</v>
      </c>
      <c r="IH858">
        <f t="shared" si="418"/>
        <v>0.52</v>
      </c>
      <c r="IS858">
        <v>776766</v>
      </c>
      <c r="IV858">
        <v>0.52</v>
      </c>
      <c r="IW858">
        <f t="shared" si="419"/>
        <v>0.52</v>
      </c>
      <c r="JH858">
        <v>776766</v>
      </c>
      <c r="JK858">
        <v>0.54</v>
      </c>
      <c r="JL858">
        <f t="shared" si="420"/>
        <v>0.54</v>
      </c>
      <c r="JW858">
        <v>776766</v>
      </c>
      <c r="JZ858">
        <v>0.51</v>
      </c>
      <c r="KA858">
        <f t="shared" si="421"/>
        <v>0.51</v>
      </c>
      <c r="KL858">
        <v>776766</v>
      </c>
      <c r="KO858">
        <v>0.56000000000000005</v>
      </c>
      <c r="KP858">
        <f t="shared" si="422"/>
        <v>0.56000000000000005</v>
      </c>
      <c r="LA858">
        <v>776766</v>
      </c>
      <c r="LD858">
        <v>0.52</v>
      </c>
      <c r="LE858">
        <f t="shared" si="423"/>
        <v>0.52</v>
      </c>
      <c r="LP858">
        <v>776766</v>
      </c>
      <c r="LS858">
        <v>0.53</v>
      </c>
      <c r="LT858">
        <f t="shared" si="424"/>
        <v>0.53</v>
      </c>
      <c r="ME858">
        <v>776766</v>
      </c>
      <c r="MH858">
        <v>0.56000000000000005</v>
      </c>
      <c r="MI858">
        <f t="shared" si="425"/>
        <v>0.56000000000000005</v>
      </c>
      <c r="MT858">
        <v>776766</v>
      </c>
      <c r="MW858">
        <v>0.54</v>
      </c>
      <c r="MX858">
        <f t="shared" si="426"/>
        <v>0.54</v>
      </c>
      <c r="NI858">
        <v>776766</v>
      </c>
      <c r="NL858">
        <v>0.54</v>
      </c>
      <c r="NM858">
        <f t="shared" si="427"/>
        <v>0.54</v>
      </c>
      <c r="NX858">
        <v>776766</v>
      </c>
      <c r="OA858">
        <v>0.49</v>
      </c>
      <c r="OB858">
        <f t="shared" si="428"/>
        <v>0.49</v>
      </c>
      <c r="OM858">
        <v>776766</v>
      </c>
      <c r="OP858">
        <v>0.55000000000000004</v>
      </c>
      <c r="OQ858">
        <f t="shared" si="429"/>
        <v>0.55000000000000004</v>
      </c>
      <c r="PB858">
        <v>776766</v>
      </c>
      <c r="PE858">
        <v>0.56000000000000005</v>
      </c>
      <c r="PF858">
        <f t="shared" si="430"/>
        <v>0.56000000000000005</v>
      </c>
      <c r="PQ858">
        <v>776766</v>
      </c>
      <c r="PT858">
        <v>0.54</v>
      </c>
      <c r="PU858">
        <f t="shared" si="431"/>
        <v>0.54</v>
      </c>
      <c r="QF858">
        <v>776766</v>
      </c>
      <c r="QI858">
        <v>0.53</v>
      </c>
      <c r="QJ858">
        <f t="shared" si="432"/>
        <v>0.53</v>
      </c>
      <c r="QU858">
        <v>776766</v>
      </c>
      <c r="QX858">
        <v>0.51</v>
      </c>
      <c r="QY858">
        <f t="shared" si="433"/>
        <v>0.51</v>
      </c>
    </row>
    <row r="859" spans="12:467" x14ac:dyDescent="0.2">
      <c r="L859">
        <v>776350</v>
      </c>
      <c r="O859">
        <v>0.42</v>
      </c>
      <c r="P859">
        <f t="shared" si="403"/>
        <v>0.42</v>
      </c>
      <c r="AA859">
        <v>776350</v>
      </c>
      <c r="AD859">
        <v>0.25</v>
      </c>
      <c r="AE859">
        <f t="shared" si="404"/>
        <v>0.25</v>
      </c>
      <c r="AP859">
        <v>776350</v>
      </c>
      <c r="AS859">
        <v>0.32</v>
      </c>
      <c r="AT859">
        <f t="shared" si="405"/>
        <v>0.32</v>
      </c>
      <c r="BE859">
        <v>776350</v>
      </c>
      <c r="BH859">
        <v>0.28999999999999998</v>
      </c>
      <c r="BI859">
        <f t="shared" si="406"/>
        <v>0.28999999999999998</v>
      </c>
      <c r="BT859">
        <v>776350</v>
      </c>
      <c r="BW859">
        <v>0.3</v>
      </c>
      <c r="BX859">
        <f t="shared" si="407"/>
        <v>0.3</v>
      </c>
      <c r="CI859">
        <v>776350</v>
      </c>
      <c r="CL859">
        <v>0.38</v>
      </c>
      <c r="CM859">
        <f t="shared" si="408"/>
        <v>0.38</v>
      </c>
      <c r="CX859">
        <v>776350</v>
      </c>
      <c r="DA859">
        <v>0.4</v>
      </c>
      <c r="DB859">
        <f t="shared" si="409"/>
        <v>0.4</v>
      </c>
      <c r="DM859">
        <v>776350</v>
      </c>
      <c r="DP859">
        <v>0.4</v>
      </c>
      <c r="DQ859">
        <f t="shared" si="410"/>
        <v>0.4</v>
      </c>
      <c r="EB859">
        <v>776350</v>
      </c>
      <c r="EE859">
        <v>0.38</v>
      </c>
      <c r="EF859">
        <f t="shared" si="411"/>
        <v>0.38</v>
      </c>
      <c r="EQ859">
        <v>776350</v>
      </c>
      <c r="ET859">
        <v>0.38</v>
      </c>
      <c r="EU859">
        <f t="shared" si="412"/>
        <v>0.38</v>
      </c>
      <c r="FF859">
        <v>776350</v>
      </c>
      <c r="FI859">
        <v>0.41</v>
      </c>
      <c r="FJ859">
        <f t="shared" si="413"/>
        <v>0.41</v>
      </c>
      <c r="FU859">
        <v>776350</v>
      </c>
      <c r="FX859">
        <v>0.42</v>
      </c>
      <c r="FY859">
        <f t="shared" si="414"/>
        <v>0.42</v>
      </c>
      <c r="GJ859">
        <v>776350</v>
      </c>
      <c r="GM859">
        <v>0.4</v>
      </c>
      <c r="GN859">
        <f t="shared" si="415"/>
        <v>0.4</v>
      </c>
      <c r="GY859">
        <v>776350</v>
      </c>
      <c r="HB859">
        <v>0.43</v>
      </c>
      <c r="HC859">
        <f t="shared" si="416"/>
        <v>0.43</v>
      </c>
      <c r="HN859">
        <v>776350</v>
      </c>
      <c r="HQ859">
        <v>0.36</v>
      </c>
      <c r="HR859">
        <f t="shared" si="417"/>
        <v>0.36</v>
      </c>
      <c r="ID859">
        <v>776745</v>
      </c>
      <c r="IG859">
        <v>0.51</v>
      </c>
      <c r="IH859">
        <f t="shared" si="418"/>
        <v>0.51</v>
      </c>
      <c r="IS859">
        <v>776745</v>
      </c>
      <c r="IV859">
        <v>0.52</v>
      </c>
      <c r="IW859">
        <f t="shared" si="419"/>
        <v>0.52</v>
      </c>
      <c r="JH859">
        <v>776745</v>
      </c>
      <c r="JK859">
        <v>0.51</v>
      </c>
      <c r="JL859">
        <f t="shared" si="420"/>
        <v>0.51</v>
      </c>
      <c r="JW859">
        <v>776745</v>
      </c>
      <c r="JZ859">
        <v>0.51</v>
      </c>
      <c r="KA859">
        <f t="shared" si="421"/>
        <v>0.51</v>
      </c>
      <c r="KL859">
        <v>776745</v>
      </c>
      <c r="KO859">
        <v>0.52</v>
      </c>
      <c r="KP859">
        <f t="shared" si="422"/>
        <v>0.52</v>
      </c>
      <c r="LA859">
        <v>776745</v>
      </c>
      <c r="LD859">
        <v>0.51</v>
      </c>
      <c r="LE859">
        <f t="shared" si="423"/>
        <v>0.51</v>
      </c>
      <c r="LP859">
        <v>776745</v>
      </c>
      <c r="LS859">
        <v>0.53</v>
      </c>
      <c r="LT859">
        <f t="shared" si="424"/>
        <v>0.53</v>
      </c>
      <c r="ME859">
        <v>776745</v>
      </c>
      <c r="MH859">
        <v>0.46</v>
      </c>
      <c r="MI859">
        <f t="shared" si="425"/>
        <v>0.46</v>
      </c>
      <c r="MT859">
        <v>776745</v>
      </c>
      <c r="MW859">
        <v>0.47</v>
      </c>
      <c r="MX859">
        <f t="shared" si="426"/>
        <v>0.47</v>
      </c>
      <c r="NI859">
        <v>776745</v>
      </c>
      <c r="NL859">
        <v>0.52</v>
      </c>
      <c r="NM859">
        <f t="shared" si="427"/>
        <v>0.52</v>
      </c>
      <c r="NX859">
        <v>776745</v>
      </c>
      <c r="OA859">
        <v>0.5</v>
      </c>
      <c r="OB859">
        <f t="shared" si="428"/>
        <v>0.5</v>
      </c>
      <c r="OM859">
        <v>776745</v>
      </c>
      <c r="OP859">
        <v>0.52</v>
      </c>
      <c r="OQ859">
        <f t="shared" si="429"/>
        <v>0.52</v>
      </c>
      <c r="PB859">
        <v>776745</v>
      </c>
      <c r="PE859">
        <v>0.52</v>
      </c>
      <c r="PF859">
        <f t="shared" si="430"/>
        <v>0.52</v>
      </c>
      <c r="PQ859">
        <v>776745</v>
      </c>
      <c r="PT859">
        <v>0.53</v>
      </c>
      <c r="PU859">
        <f t="shared" si="431"/>
        <v>0.53</v>
      </c>
      <c r="QF859">
        <v>776745</v>
      </c>
      <c r="QI859">
        <v>0.49</v>
      </c>
      <c r="QJ859">
        <f t="shared" si="432"/>
        <v>0.49</v>
      </c>
      <c r="QU859">
        <v>776745</v>
      </c>
      <c r="QX859">
        <v>0.52</v>
      </c>
      <c r="QY859">
        <f t="shared" si="433"/>
        <v>0.52</v>
      </c>
    </row>
    <row r="860" spans="12:467" x14ac:dyDescent="0.2">
      <c r="L860">
        <v>776351</v>
      </c>
      <c r="O860">
        <v>0.48</v>
      </c>
      <c r="P860">
        <f t="shared" si="403"/>
        <v>0.48</v>
      </c>
      <c r="AA860">
        <v>776351</v>
      </c>
      <c r="AD860">
        <v>0.34</v>
      </c>
      <c r="AE860">
        <f t="shared" si="404"/>
        <v>0.34</v>
      </c>
      <c r="AP860">
        <v>776351</v>
      </c>
      <c r="AS860">
        <v>0.53</v>
      </c>
      <c r="AT860">
        <f t="shared" si="405"/>
        <v>0.53</v>
      </c>
      <c r="BE860">
        <v>776351</v>
      </c>
      <c r="BH860">
        <v>0.44</v>
      </c>
      <c r="BI860">
        <f t="shared" si="406"/>
        <v>0.44</v>
      </c>
      <c r="BT860">
        <v>776351</v>
      </c>
      <c r="BW860">
        <v>0.51</v>
      </c>
      <c r="BX860">
        <f t="shared" si="407"/>
        <v>0.51</v>
      </c>
      <c r="CI860">
        <v>776351</v>
      </c>
      <c r="CL860">
        <v>0.48</v>
      </c>
      <c r="CM860">
        <f t="shared" si="408"/>
        <v>0.48</v>
      </c>
      <c r="CX860">
        <v>776351</v>
      </c>
      <c r="DA860">
        <v>0.5</v>
      </c>
      <c r="DB860">
        <f t="shared" si="409"/>
        <v>0.5</v>
      </c>
      <c r="DM860">
        <v>776351</v>
      </c>
      <c r="DP860">
        <v>0.46</v>
      </c>
      <c r="DQ860">
        <f t="shared" si="410"/>
        <v>0.46</v>
      </c>
      <c r="EB860">
        <v>776351</v>
      </c>
      <c r="EE860">
        <v>0.47</v>
      </c>
      <c r="EF860">
        <f t="shared" si="411"/>
        <v>0.47</v>
      </c>
      <c r="EQ860">
        <v>776351</v>
      </c>
      <c r="ET860">
        <v>0.47</v>
      </c>
      <c r="EU860">
        <f t="shared" si="412"/>
        <v>0.47</v>
      </c>
      <c r="FF860">
        <v>776351</v>
      </c>
      <c r="FI860">
        <v>0.46</v>
      </c>
      <c r="FJ860">
        <f t="shared" si="413"/>
        <v>0.46</v>
      </c>
      <c r="FU860">
        <v>776351</v>
      </c>
      <c r="FX860">
        <v>0.47</v>
      </c>
      <c r="FY860">
        <f t="shared" si="414"/>
        <v>0.47</v>
      </c>
      <c r="GJ860">
        <v>776351</v>
      </c>
      <c r="GM860">
        <v>0.45</v>
      </c>
      <c r="GN860">
        <f t="shared" si="415"/>
        <v>0.45</v>
      </c>
      <c r="GY860">
        <v>776351</v>
      </c>
      <c r="HB860">
        <v>0.47</v>
      </c>
      <c r="HC860">
        <f t="shared" si="416"/>
        <v>0.47</v>
      </c>
      <c r="HN860">
        <v>776351</v>
      </c>
      <c r="HQ860">
        <v>0.42</v>
      </c>
      <c r="HR860">
        <f t="shared" si="417"/>
        <v>0.42</v>
      </c>
      <c r="ID860">
        <v>776747</v>
      </c>
      <c r="IG860">
        <v>0.49</v>
      </c>
      <c r="IH860">
        <f t="shared" si="418"/>
        <v>0.49</v>
      </c>
      <c r="IS860">
        <v>776747</v>
      </c>
      <c r="IV860">
        <v>0.48</v>
      </c>
      <c r="IW860">
        <f t="shared" si="419"/>
        <v>0.48</v>
      </c>
      <c r="JH860">
        <v>776747</v>
      </c>
      <c r="JK860">
        <v>0.47</v>
      </c>
      <c r="JL860">
        <f t="shared" si="420"/>
        <v>0.47</v>
      </c>
      <c r="JW860">
        <v>776747</v>
      </c>
      <c r="JZ860">
        <v>0.48</v>
      </c>
      <c r="KA860">
        <f t="shared" si="421"/>
        <v>0.48</v>
      </c>
      <c r="KL860">
        <v>776747</v>
      </c>
      <c r="KO860">
        <v>0.45</v>
      </c>
      <c r="KP860">
        <f t="shared" si="422"/>
        <v>0.45</v>
      </c>
      <c r="LA860">
        <v>776747</v>
      </c>
      <c r="LD860">
        <v>0.48</v>
      </c>
      <c r="LE860">
        <f t="shared" si="423"/>
        <v>0.48</v>
      </c>
      <c r="LP860">
        <v>776747</v>
      </c>
      <c r="LS860">
        <v>0.46</v>
      </c>
      <c r="LT860">
        <f t="shared" si="424"/>
        <v>0.46</v>
      </c>
      <c r="ME860">
        <v>776747</v>
      </c>
      <c r="MH860">
        <v>0.44</v>
      </c>
      <c r="MI860">
        <f t="shared" si="425"/>
        <v>0.44</v>
      </c>
      <c r="MT860">
        <v>776747</v>
      </c>
      <c r="MW860">
        <v>0.46</v>
      </c>
      <c r="MX860">
        <f t="shared" si="426"/>
        <v>0.46</v>
      </c>
      <c r="NI860">
        <v>776747</v>
      </c>
      <c r="NL860">
        <v>0.47</v>
      </c>
      <c r="NM860">
        <f t="shared" si="427"/>
        <v>0.47</v>
      </c>
      <c r="NX860">
        <v>776747</v>
      </c>
      <c r="OA860">
        <v>0.45</v>
      </c>
      <c r="OB860">
        <f t="shared" si="428"/>
        <v>0.45</v>
      </c>
      <c r="OM860">
        <v>776747</v>
      </c>
      <c r="OP860">
        <v>0.49</v>
      </c>
      <c r="OQ860">
        <f t="shared" si="429"/>
        <v>0.49</v>
      </c>
      <c r="PB860">
        <v>776747</v>
      </c>
      <c r="PE860">
        <v>0.5</v>
      </c>
      <c r="PF860">
        <f t="shared" si="430"/>
        <v>0.5</v>
      </c>
      <c r="PQ860">
        <v>776747</v>
      </c>
      <c r="PT860">
        <v>0.47</v>
      </c>
      <c r="PU860">
        <f t="shared" si="431"/>
        <v>0.47</v>
      </c>
      <c r="QF860">
        <v>776747</v>
      </c>
      <c r="QI860">
        <v>0.46</v>
      </c>
      <c r="QJ860">
        <f t="shared" si="432"/>
        <v>0.46</v>
      </c>
      <c r="QU860">
        <v>776747</v>
      </c>
      <c r="QX860">
        <v>0.46</v>
      </c>
      <c r="QY860">
        <f t="shared" si="433"/>
        <v>0.46</v>
      </c>
    </row>
    <row r="861" spans="12:467" x14ac:dyDescent="0.2">
      <c r="L861">
        <v>776353</v>
      </c>
      <c r="O861">
        <v>0.54</v>
      </c>
      <c r="P861">
        <f t="shared" si="403"/>
        <v>0.54</v>
      </c>
      <c r="AA861">
        <v>776353</v>
      </c>
      <c r="AD861">
        <v>0.56000000000000005</v>
      </c>
      <c r="AE861">
        <f t="shared" si="404"/>
        <v>0.56000000000000005</v>
      </c>
      <c r="AP861">
        <v>776353</v>
      </c>
      <c r="AS861">
        <v>0.33</v>
      </c>
      <c r="AT861">
        <f t="shared" si="405"/>
        <v>0.33</v>
      </c>
      <c r="BE861">
        <v>776353</v>
      </c>
      <c r="BH861">
        <v>0.45</v>
      </c>
      <c r="BI861">
        <f t="shared" si="406"/>
        <v>0.45</v>
      </c>
      <c r="BT861">
        <v>776353</v>
      </c>
      <c r="BW861">
        <v>0.51</v>
      </c>
      <c r="BX861">
        <f t="shared" si="407"/>
        <v>0.51</v>
      </c>
      <c r="CI861">
        <v>776353</v>
      </c>
      <c r="CL861">
        <v>0.55000000000000004</v>
      </c>
      <c r="CM861">
        <f t="shared" si="408"/>
        <v>0.55000000000000004</v>
      </c>
      <c r="CX861">
        <v>776353</v>
      </c>
      <c r="DA861">
        <v>0.53</v>
      </c>
      <c r="DB861">
        <f t="shared" si="409"/>
        <v>0.53</v>
      </c>
      <c r="DM861">
        <v>776353</v>
      </c>
      <c r="DP861">
        <v>0.53</v>
      </c>
      <c r="DQ861">
        <f t="shared" si="410"/>
        <v>0.53</v>
      </c>
      <c r="EB861">
        <v>776353</v>
      </c>
      <c r="EE861">
        <v>0.53</v>
      </c>
      <c r="EF861">
        <f t="shared" si="411"/>
        <v>0.53</v>
      </c>
      <c r="EQ861">
        <v>776353</v>
      </c>
      <c r="ET861">
        <v>0.53</v>
      </c>
      <c r="EU861">
        <f t="shared" si="412"/>
        <v>0.53</v>
      </c>
      <c r="FF861">
        <v>776353</v>
      </c>
      <c r="FI861">
        <v>0.55000000000000004</v>
      </c>
      <c r="FJ861">
        <f t="shared" si="413"/>
        <v>0.55000000000000004</v>
      </c>
      <c r="FU861">
        <v>776353</v>
      </c>
      <c r="FX861">
        <v>0.54</v>
      </c>
      <c r="FY861">
        <f t="shared" si="414"/>
        <v>0.54</v>
      </c>
      <c r="GJ861">
        <v>776353</v>
      </c>
      <c r="GM861">
        <v>0.51</v>
      </c>
      <c r="GN861">
        <f t="shared" si="415"/>
        <v>0.51</v>
      </c>
      <c r="GY861">
        <v>776353</v>
      </c>
      <c r="HB861">
        <v>0.59</v>
      </c>
      <c r="HC861">
        <f t="shared" si="416"/>
        <v>0.59</v>
      </c>
      <c r="HN861">
        <v>776353</v>
      </c>
      <c r="HQ861">
        <v>0.51</v>
      </c>
      <c r="HR861">
        <f t="shared" si="417"/>
        <v>0.51</v>
      </c>
      <c r="ID861">
        <v>776750</v>
      </c>
      <c r="IG861">
        <v>0.48</v>
      </c>
      <c r="IH861">
        <f t="shared" si="418"/>
        <v>0.48</v>
      </c>
      <c r="IS861">
        <v>776750</v>
      </c>
      <c r="IV861">
        <v>0.45</v>
      </c>
      <c r="IW861">
        <f t="shared" si="419"/>
        <v>0.45</v>
      </c>
      <c r="JH861">
        <v>776750</v>
      </c>
      <c r="JK861">
        <v>0.47</v>
      </c>
      <c r="JL861">
        <f t="shared" si="420"/>
        <v>0.47</v>
      </c>
      <c r="JW861">
        <v>776750</v>
      </c>
      <c r="JZ861">
        <v>0.45</v>
      </c>
      <c r="KA861">
        <f t="shared" si="421"/>
        <v>0.45</v>
      </c>
      <c r="KL861">
        <v>776750</v>
      </c>
      <c r="KO861">
        <v>0.48</v>
      </c>
      <c r="KP861">
        <f t="shared" si="422"/>
        <v>0.48</v>
      </c>
      <c r="LA861">
        <v>776750</v>
      </c>
      <c r="LD861">
        <v>0.46</v>
      </c>
      <c r="LE861">
        <f t="shared" si="423"/>
        <v>0.46</v>
      </c>
      <c r="LP861">
        <v>776750</v>
      </c>
      <c r="LS861">
        <v>0.45</v>
      </c>
      <c r="LT861">
        <f t="shared" si="424"/>
        <v>0.45</v>
      </c>
      <c r="ME861">
        <v>776750</v>
      </c>
      <c r="MH861">
        <v>0.47</v>
      </c>
      <c r="MI861">
        <f t="shared" si="425"/>
        <v>0.47</v>
      </c>
      <c r="MT861">
        <v>776750</v>
      </c>
      <c r="MW861">
        <v>0.43</v>
      </c>
      <c r="MX861">
        <f t="shared" si="426"/>
        <v>0.43</v>
      </c>
      <c r="NI861">
        <v>776750</v>
      </c>
      <c r="NL861">
        <v>0.44</v>
      </c>
      <c r="NM861">
        <f t="shared" si="427"/>
        <v>0.44</v>
      </c>
      <c r="NX861">
        <v>776750</v>
      </c>
      <c r="OA861">
        <v>0.45</v>
      </c>
      <c r="OB861">
        <f t="shared" si="428"/>
        <v>0.45</v>
      </c>
      <c r="OM861">
        <v>776750</v>
      </c>
      <c r="OP861">
        <v>0.46</v>
      </c>
      <c r="OQ861">
        <f t="shared" si="429"/>
        <v>0.46</v>
      </c>
      <c r="PB861">
        <v>776750</v>
      </c>
      <c r="PE861">
        <v>0.45</v>
      </c>
      <c r="PF861">
        <f t="shared" si="430"/>
        <v>0.45</v>
      </c>
      <c r="PQ861">
        <v>776750</v>
      </c>
      <c r="PT861">
        <v>0.48</v>
      </c>
      <c r="PU861">
        <f t="shared" si="431"/>
        <v>0.48</v>
      </c>
      <c r="QF861">
        <v>776750</v>
      </c>
      <c r="QI861">
        <v>0.51</v>
      </c>
      <c r="QJ861">
        <f t="shared" si="432"/>
        <v>0.51</v>
      </c>
      <c r="QU861">
        <v>776750</v>
      </c>
      <c r="QX861">
        <v>0.44</v>
      </c>
      <c r="QY861">
        <f t="shared" si="433"/>
        <v>0.44</v>
      </c>
    </row>
    <row r="862" spans="12:467" x14ac:dyDescent="0.2">
      <c r="L862">
        <v>776354</v>
      </c>
      <c r="O862">
        <v>0.56000000000000005</v>
      </c>
      <c r="P862">
        <f t="shared" si="403"/>
        <v>0.56000000000000005</v>
      </c>
      <c r="AA862">
        <v>776354</v>
      </c>
      <c r="AD862">
        <v>0.41</v>
      </c>
      <c r="AE862">
        <f t="shared" si="404"/>
        <v>0.41</v>
      </c>
      <c r="AP862">
        <v>776354</v>
      </c>
      <c r="AS862">
        <v>0.39</v>
      </c>
      <c r="AT862">
        <f t="shared" si="405"/>
        <v>0.39</v>
      </c>
      <c r="BE862">
        <v>776354</v>
      </c>
      <c r="BH862">
        <v>0.45</v>
      </c>
      <c r="BI862">
        <f t="shared" si="406"/>
        <v>0.45</v>
      </c>
      <c r="BT862">
        <v>776354</v>
      </c>
      <c r="BW862">
        <v>0.45</v>
      </c>
      <c r="BX862">
        <f t="shared" si="407"/>
        <v>0.45</v>
      </c>
      <c r="CI862">
        <v>776354</v>
      </c>
      <c r="CL862">
        <v>0.53</v>
      </c>
      <c r="CM862">
        <f t="shared" si="408"/>
        <v>0.53</v>
      </c>
      <c r="CX862">
        <v>776354</v>
      </c>
      <c r="DA862">
        <v>0.56000000000000005</v>
      </c>
      <c r="DB862">
        <f t="shared" si="409"/>
        <v>0.56000000000000005</v>
      </c>
      <c r="DM862">
        <v>776354</v>
      </c>
      <c r="DP862">
        <v>0.55000000000000004</v>
      </c>
      <c r="DQ862">
        <f t="shared" si="410"/>
        <v>0.55000000000000004</v>
      </c>
      <c r="EB862">
        <v>776354</v>
      </c>
      <c r="EE862">
        <v>0.56000000000000005</v>
      </c>
      <c r="EF862">
        <f t="shared" si="411"/>
        <v>0.56000000000000005</v>
      </c>
      <c r="EQ862">
        <v>776354</v>
      </c>
      <c r="ET862">
        <v>0.56000000000000005</v>
      </c>
      <c r="EU862">
        <f t="shared" si="412"/>
        <v>0.56000000000000005</v>
      </c>
      <c r="FF862">
        <v>776354</v>
      </c>
      <c r="FI862">
        <v>0.56999999999999995</v>
      </c>
      <c r="FJ862">
        <f t="shared" si="413"/>
        <v>0.56999999999999995</v>
      </c>
      <c r="FU862">
        <v>776354</v>
      </c>
      <c r="FX862">
        <v>0.56000000000000005</v>
      </c>
      <c r="FY862">
        <f t="shared" si="414"/>
        <v>0.56000000000000005</v>
      </c>
      <c r="GJ862">
        <v>776354</v>
      </c>
      <c r="GM862">
        <v>0.54</v>
      </c>
      <c r="GN862">
        <f t="shared" si="415"/>
        <v>0.54</v>
      </c>
      <c r="GY862">
        <v>776354</v>
      </c>
      <c r="HB862">
        <v>0.59</v>
      </c>
      <c r="HC862">
        <f t="shared" si="416"/>
        <v>0.59</v>
      </c>
      <c r="HN862">
        <v>776354</v>
      </c>
      <c r="HQ862">
        <v>0.51</v>
      </c>
      <c r="HR862">
        <f t="shared" si="417"/>
        <v>0.51</v>
      </c>
      <c r="ID862">
        <v>776727</v>
      </c>
      <c r="IG862">
        <v>0.56000000000000005</v>
      </c>
      <c r="IH862">
        <f t="shared" si="418"/>
        <v>0.56000000000000005</v>
      </c>
      <c r="IS862">
        <v>776727</v>
      </c>
      <c r="IV862">
        <v>0.54</v>
      </c>
      <c r="IW862">
        <f t="shared" si="419"/>
        <v>0.54</v>
      </c>
      <c r="JH862">
        <v>776727</v>
      </c>
      <c r="JK862">
        <v>0.57999999999999996</v>
      </c>
      <c r="JL862">
        <f t="shared" si="420"/>
        <v>0.57999999999999996</v>
      </c>
      <c r="JW862">
        <v>776727</v>
      </c>
      <c r="JZ862">
        <v>0.56000000000000005</v>
      </c>
      <c r="KA862">
        <f t="shared" si="421"/>
        <v>0.56000000000000005</v>
      </c>
      <c r="KL862">
        <v>776727</v>
      </c>
      <c r="KO862">
        <v>0.61</v>
      </c>
      <c r="KP862">
        <f t="shared" si="422"/>
        <v>0.61</v>
      </c>
      <c r="LA862">
        <v>776727</v>
      </c>
      <c r="LD862">
        <v>0.55000000000000004</v>
      </c>
      <c r="LE862">
        <f t="shared" si="423"/>
        <v>0.55000000000000004</v>
      </c>
      <c r="LP862">
        <v>776727</v>
      </c>
      <c r="LS862">
        <v>0.53</v>
      </c>
      <c r="LT862">
        <f t="shared" si="424"/>
        <v>0.53</v>
      </c>
      <c r="ME862">
        <v>776727</v>
      </c>
      <c r="MH862">
        <v>0.59</v>
      </c>
      <c r="MI862">
        <f t="shared" si="425"/>
        <v>0.59</v>
      </c>
      <c r="MT862">
        <v>776727</v>
      </c>
      <c r="MW862">
        <v>0.7</v>
      </c>
      <c r="MX862">
        <f t="shared" si="426"/>
        <v>0.7</v>
      </c>
      <c r="NI862">
        <v>776727</v>
      </c>
      <c r="NL862">
        <v>0.53</v>
      </c>
      <c r="NM862">
        <f t="shared" si="427"/>
        <v>0.53</v>
      </c>
      <c r="NX862">
        <v>776727</v>
      </c>
      <c r="OA862">
        <v>0.56999999999999995</v>
      </c>
      <c r="OB862">
        <f t="shared" si="428"/>
        <v>0.56999999999999995</v>
      </c>
      <c r="OM862">
        <v>776727</v>
      </c>
      <c r="OP862">
        <v>0.54</v>
      </c>
      <c r="OQ862">
        <f t="shared" si="429"/>
        <v>0.54</v>
      </c>
      <c r="PB862">
        <v>776727</v>
      </c>
      <c r="PE862">
        <v>0.51</v>
      </c>
      <c r="PF862">
        <f t="shared" si="430"/>
        <v>0.51</v>
      </c>
      <c r="PQ862">
        <v>776727</v>
      </c>
      <c r="PT862">
        <v>0.54</v>
      </c>
      <c r="PU862">
        <f t="shared" si="431"/>
        <v>0.54</v>
      </c>
      <c r="QF862">
        <v>776727</v>
      </c>
      <c r="QI862">
        <v>0.53</v>
      </c>
      <c r="QJ862">
        <f t="shared" si="432"/>
        <v>0.53</v>
      </c>
      <c r="QU862">
        <v>776727</v>
      </c>
      <c r="QX862">
        <v>0.54</v>
      </c>
      <c r="QY862">
        <f t="shared" si="433"/>
        <v>0.54</v>
      </c>
    </row>
    <row r="863" spans="12:467" x14ac:dyDescent="0.2">
      <c r="L863">
        <v>776355</v>
      </c>
      <c r="O863">
        <v>0.51</v>
      </c>
      <c r="P863">
        <f t="shared" si="403"/>
        <v>0.51</v>
      </c>
      <c r="AA863">
        <v>776355</v>
      </c>
      <c r="AD863">
        <v>0.41</v>
      </c>
      <c r="AE863">
        <f t="shared" si="404"/>
        <v>0.41</v>
      </c>
      <c r="AP863">
        <v>776355</v>
      </c>
      <c r="AS863">
        <v>0.47</v>
      </c>
      <c r="AT863">
        <f t="shared" si="405"/>
        <v>0.47</v>
      </c>
      <c r="BE863">
        <v>776355</v>
      </c>
      <c r="BH863">
        <v>0.48</v>
      </c>
      <c r="BI863">
        <f t="shared" si="406"/>
        <v>0.48</v>
      </c>
      <c r="BT863">
        <v>776355</v>
      </c>
      <c r="BW863">
        <v>0.53</v>
      </c>
      <c r="BX863">
        <f t="shared" si="407"/>
        <v>0.53</v>
      </c>
      <c r="CI863">
        <v>776355</v>
      </c>
      <c r="CL863">
        <v>0.54</v>
      </c>
      <c r="CM863">
        <f t="shared" si="408"/>
        <v>0.54</v>
      </c>
      <c r="CX863">
        <v>776355</v>
      </c>
      <c r="DA863">
        <v>0.53</v>
      </c>
      <c r="DB863">
        <f t="shared" si="409"/>
        <v>0.53</v>
      </c>
      <c r="DM863">
        <v>776355</v>
      </c>
      <c r="DP863">
        <v>0.49</v>
      </c>
      <c r="DQ863">
        <f t="shared" si="410"/>
        <v>0.49</v>
      </c>
      <c r="EB863">
        <v>776355</v>
      </c>
      <c r="EE863">
        <v>0.48</v>
      </c>
      <c r="EF863">
        <f t="shared" si="411"/>
        <v>0.48</v>
      </c>
      <c r="EQ863">
        <v>776355</v>
      </c>
      <c r="ET863">
        <v>0.48</v>
      </c>
      <c r="EU863">
        <f t="shared" si="412"/>
        <v>0.48</v>
      </c>
      <c r="FF863">
        <v>776355</v>
      </c>
      <c r="FI863">
        <v>0.52</v>
      </c>
      <c r="FJ863">
        <f t="shared" si="413"/>
        <v>0.52</v>
      </c>
      <c r="FU863">
        <v>776355</v>
      </c>
      <c r="FX863">
        <v>0.54</v>
      </c>
      <c r="FY863">
        <f t="shared" si="414"/>
        <v>0.54</v>
      </c>
      <c r="GJ863">
        <v>776355</v>
      </c>
      <c r="GM863">
        <v>0.5</v>
      </c>
      <c r="GN863">
        <f t="shared" si="415"/>
        <v>0.5</v>
      </c>
      <c r="GY863">
        <v>776355</v>
      </c>
      <c r="HB863">
        <v>0.56000000000000005</v>
      </c>
      <c r="HC863">
        <f t="shared" si="416"/>
        <v>0.56000000000000005</v>
      </c>
      <c r="HN863">
        <v>776355</v>
      </c>
      <c r="HQ863">
        <v>0.48</v>
      </c>
      <c r="HR863">
        <f t="shared" si="417"/>
        <v>0.48</v>
      </c>
      <c r="ID863">
        <v>776729</v>
      </c>
      <c r="IG863">
        <v>0.49</v>
      </c>
      <c r="IH863">
        <f t="shared" si="418"/>
        <v>0.49</v>
      </c>
      <c r="IS863">
        <v>776729</v>
      </c>
      <c r="IV863">
        <v>0.49</v>
      </c>
      <c r="IW863">
        <f t="shared" si="419"/>
        <v>0.49</v>
      </c>
      <c r="JH863">
        <v>776729</v>
      </c>
      <c r="JK863">
        <v>0.49</v>
      </c>
      <c r="JL863">
        <f t="shared" si="420"/>
        <v>0.49</v>
      </c>
      <c r="JW863">
        <v>776729</v>
      </c>
      <c r="JZ863">
        <v>0.51</v>
      </c>
      <c r="KA863">
        <f t="shared" si="421"/>
        <v>0.51</v>
      </c>
      <c r="KL863">
        <v>776729</v>
      </c>
      <c r="KO863">
        <v>0.53</v>
      </c>
      <c r="KP863">
        <f t="shared" si="422"/>
        <v>0.53</v>
      </c>
      <c r="LA863">
        <v>776729</v>
      </c>
      <c r="LD863">
        <v>0.48</v>
      </c>
      <c r="LE863">
        <f t="shared" si="423"/>
        <v>0.48</v>
      </c>
      <c r="LP863">
        <v>776729</v>
      </c>
      <c r="LS863">
        <v>0.5</v>
      </c>
      <c r="LT863">
        <f t="shared" si="424"/>
        <v>0.5</v>
      </c>
      <c r="ME863">
        <v>776729</v>
      </c>
      <c r="MH863">
        <v>0.53</v>
      </c>
      <c r="MI863">
        <f t="shared" si="425"/>
        <v>0.53</v>
      </c>
      <c r="MT863">
        <v>776729</v>
      </c>
      <c r="MW863">
        <v>0.49</v>
      </c>
      <c r="MX863">
        <f t="shared" si="426"/>
        <v>0.49</v>
      </c>
      <c r="NI863">
        <v>776729</v>
      </c>
      <c r="NL863">
        <v>0.48</v>
      </c>
      <c r="NM863">
        <f t="shared" si="427"/>
        <v>0.48</v>
      </c>
      <c r="NX863">
        <v>776729</v>
      </c>
      <c r="OA863">
        <v>0.54</v>
      </c>
      <c r="OB863">
        <f t="shared" si="428"/>
        <v>0.54</v>
      </c>
      <c r="OM863">
        <v>776729</v>
      </c>
      <c r="OP863">
        <v>0.49</v>
      </c>
      <c r="OQ863">
        <f t="shared" si="429"/>
        <v>0.49</v>
      </c>
      <c r="PB863">
        <v>776729</v>
      </c>
      <c r="PE863">
        <v>0.5</v>
      </c>
      <c r="PF863">
        <f t="shared" si="430"/>
        <v>0.5</v>
      </c>
      <c r="PQ863">
        <v>776729</v>
      </c>
      <c r="PT863">
        <v>0.52</v>
      </c>
      <c r="PU863">
        <f t="shared" si="431"/>
        <v>0.52</v>
      </c>
      <c r="QF863">
        <v>776729</v>
      </c>
      <c r="QI863">
        <v>0.48</v>
      </c>
      <c r="QJ863">
        <f t="shared" si="432"/>
        <v>0.48</v>
      </c>
      <c r="QU863">
        <v>776729</v>
      </c>
      <c r="QX863">
        <v>0.5</v>
      </c>
      <c r="QY863">
        <f t="shared" si="433"/>
        <v>0.5</v>
      </c>
    </row>
    <row r="864" spans="12:467" x14ac:dyDescent="0.2">
      <c r="L864">
        <v>776358</v>
      </c>
      <c r="O864">
        <v>0.52</v>
      </c>
      <c r="P864">
        <f t="shared" si="403"/>
        <v>0.52</v>
      </c>
      <c r="AA864">
        <v>776358</v>
      </c>
      <c r="AD864">
        <v>0.54</v>
      </c>
      <c r="AE864">
        <f t="shared" si="404"/>
        <v>0.54</v>
      </c>
      <c r="AP864">
        <v>776358</v>
      </c>
      <c r="AS864">
        <v>0.23</v>
      </c>
      <c r="AT864">
        <f t="shared" si="405"/>
        <v>0.23</v>
      </c>
      <c r="BE864">
        <v>776358</v>
      </c>
      <c r="BH864">
        <v>0.46</v>
      </c>
      <c r="BI864">
        <f t="shared" si="406"/>
        <v>0.46</v>
      </c>
      <c r="BT864">
        <v>776358</v>
      </c>
      <c r="BW864">
        <v>0.52</v>
      </c>
      <c r="BX864">
        <f t="shared" si="407"/>
        <v>0.52</v>
      </c>
      <c r="CI864">
        <v>776358</v>
      </c>
      <c r="CL864">
        <v>0.52</v>
      </c>
      <c r="CM864">
        <f t="shared" si="408"/>
        <v>0.52</v>
      </c>
      <c r="CX864">
        <v>776358</v>
      </c>
      <c r="DA864">
        <v>0.52</v>
      </c>
      <c r="DB864">
        <f t="shared" si="409"/>
        <v>0.52</v>
      </c>
      <c r="DM864">
        <v>776358</v>
      </c>
      <c r="DP864">
        <v>0.52</v>
      </c>
      <c r="DQ864">
        <f t="shared" si="410"/>
        <v>0.52</v>
      </c>
      <c r="EB864">
        <v>776358</v>
      </c>
      <c r="EE864">
        <v>0.51</v>
      </c>
      <c r="EF864">
        <f t="shared" si="411"/>
        <v>0.51</v>
      </c>
      <c r="EQ864">
        <v>776358</v>
      </c>
      <c r="ET864">
        <v>0.51</v>
      </c>
      <c r="EU864">
        <f t="shared" si="412"/>
        <v>0.51</v>
      </c>
      <c r="FF864">
        <v>776358</v>
      </c>
      <c r="FI864">
        <v>0.49</v>
      </c>
      <c r="FJ864">
        <f t="shared" si="413"/>
        <v>0.49</v>
      </c>
      <c r="FU864">
        <v>776358</v>
      </c>
      <c r="FX864">
        <v>0.49</v>
      </c>
      <c r="FY864">
        <f t="shared" si="414"/>
        <v>0.49</v>
      </c>
      <c r="GJ864">
        <v>776358</v>
      </c>
      <c r="GM864">
        <v>0.51</v>
      </c>
      <c r="GN864">
        <f t="shared" si="415"/>
        <v>0.51</v>
      </c>
      <c r="GY864">
        <v>776358</v>
      </c>
      <c r="HB864">
        <v>0.55000000000000004</v>
      </c>
      <c r="HC864">
        <f t="shared" si="416"/>
        <v>0.55000000000000004</v>
      </c>
      <c r="HN864">
        <v>776358</v>
      </c>
      <c r="HQ864">
        <v>0.43</v>
      </c>
      <c r="HR864">
        <f t="shared" si="417"/>
        <v>0.43</v>
      </c>
      <c r="ID864">
        <v>776731</v>
      </c>
      <c r="IG864">
        <v>0.44</v>
      </c>
      <c r="IH864">
        <f t="shared" si="418"/>
        <v>0.44</v>
      </c>
      <c r="IS864">
        <v>776731</v>
      </c>
      <c r="IV864">
        <v>0.41</v>
      </c>
      <c r="IW864">
        <f t="shared" si="419"/>
        <v>0.41</v>
      </c>
      <c r="JH864">
        <v>776731</v>
      </c>
      <c r="JK864">
        <v>0.49</v>
      </c>
      <c r="JL864">
        <f t="shared" si="420"/>
        <v>0.49</v>
      </c>
      <c r="JW864">
        <v>776731</v>
      </c>
      <c r="JZ864">
        <v>0.45</v>
      </c>
      <c r="KA864">
        <f t="shared" si="421"/>
        <v>0.45</v>
      </c>
      <c r="KL864">
        <v>776731</v>
      </c>
      <c r="KO864">
        <v>0.45</v>
      </c>
      <c r="KP864">
        <f t="shared" si="422"/>
        <v>0.45</v>
      </c>
      <c r="LA864">
        <v>776731</v>
      </c>
      <c r="LD864">
        <v>0.47</v>
      </c>
      <c r="LE864">
        <f t="shared" si="423"/>
        <v>0.47</v>
      </c>
      <c r="LP864">
        <v>776731</v>
      </c>
      <c r="LS864">
        <v>0.45</v>
      </c>
      <c r="LT864">
        <f t="shared" si="424"/>
        <v>0.45</v>
      </c>
      <c r="ME864">
        <v>776731</v>
      </c>
      <c r="MH864">
        <v>0.5</v>
      </c>
      <c r="MI864">
        <f t="shared" si="425"/>
        <v>0.5</v>
      </c>
      <c r="MT864">
        <v>776731</v>
      </c>
      <c r="MW864">
        <v>0.44</v>
      </c>
      <c r="MX864">
        <f t="shared" si="426"/>
        <v>0.44</v>
      </c>
      <c r="NI864">
        <v>776731</v>
      </c>
      <c r="NL864">
        <v>0.42</v>
      </c>
      <c r="NM864">
        <f t="shared" si="427"/>
        <v>0.42</v>
      </c>
      <c r="NX864">
        <v>776731</v>
      </c>
      <c r="OA864">
        <v>0.39</v>
      </c>
      <c r="OB864">
        <f t="shared" si="428"/>
        <v>0.39</v>
      </c>
      <c r="OM864">
        <v>776731</v>
      </c>
      <c r="OP864">
        <v>0.45</v>
      </c>
      <c r="OQ864">
        <f t="shared" si="429"/>
        <v>0.45</v>
      </c>
      <c r="PB864">
        <v>776731</v>
      </c>
      <c r="PE864">
        <v>0.44</v>
      </c>
      <c r="PF864">
        <f t="shared" si="430"/>
        <v>0.44</v>
      </c>
      <c r="PQ864">
        <v>776731</v>
      </c>
      <c r="PT864">
        <v>0.46</v>
      </c>
      <c r="PU864">
        <f t="shared" si="431"/>
        <v>0.46</v>
      </c>
      <c r="QF864">
        <v>776731</v>
      </c>
      <c r="QI864">
        <v>0.44</v>
      </c>
      <c r="QJ864">
        <f t="shared" si="432"/>
        <v>0.44</v>
      </c>
      <c r="QU864">
        <v>776731</v>
      </c>
      <c r="QX864">
        <v>0.43</v>
      </c>
      <c r="QY864">
        <f t="shared" si="433"/>
        <v>0.43</v>
      </c>
    </row>
    <row r="865" spans="12:467" x14ac:dyDescent="0.2">
      <c r="L865">
        <v>776359</v>
      </c>
      <c r="O865">
        <v>0.44</v>
      </c>
      <c r="P865">
        <f t="shared" si="403"/>
        <v>0.44</v>
      </c>
      <c r="AA865">
        <v>776359</v>
      </c>
      <c r="AD865">
        <v>0.38</v>
      </c>
      <c r="AE865">
        <f t="shared" si="404"/>
        <v>0.38</v>
      </c>
      <c r="AP865">
        <v>776359</v>
      </c>
      <c r="AS865">
        <v>0.27</v>
      </c>
      <c r="AT865">
        <f t="shared" si="405"/>
        <v>0.27</v>
      </c>
      <c r="BE865">
        <v>776359</v>
      </c>
      <c r="BH865">
        <v>0.41</v>
      </c>
      <c r="BI865">
        <f t="shared" si="406"/>
        <v>0.41</v>
      </c>
      <c r="BT865">
        <v>776359</v>
      </c>
      <c r="BW865">
        <v>0.43</v>
      </c>
      <c r="BX865">
        <f t="shared" si="407"/>
        <v>0.43</v>
      </c>
      <c r="CI865">
        <v>776359</v>
      </c>
      <c r="CL865">
        <v>0.41</v>
      </c>
      <c r="CM865">
        <f t="shared" si="408"/>
        <v>0.41</v>
      </c>
      <c r="CX865">
        <v>776359</v>
      </c>
      <c r="DA865">
        <v>0.46</v>
      </c>
      <c r="DB865">
        <f t="shared" si="409"/>
        <v>0.46</v>
      </c>
      <c r="DM865">
        <v>776359</v>
      </c>
      <c r="DP865">
        <v>0.47</v>
      </c>
      <c r="DQ865">
        <f t="shared" si="410"/>
        <v>0.47</v>
      </c>
      <c r="EB865">
        <v>776359</v>
      </c>
      <c r="EE865">
        <v>0.44</v>
      </c>
      <c r="EF865">
        <f t="shared" si="411"/>
        <v>0.44</v>
      </c>
      <c r="EQ865">
        <v>776359</v>
      </c>
      <c r="ET865">
        <v>0.44</v>
      </c>
      <c r="EU865">
        <f t="shared" si="412"/>
        <v>0.44</v>
      </c>
      <c r="FF865">
        <v>776359</v>
      </c>
      <c r="FI865">
        <v>0.46</v>
      </c>
      <c r="FJ865">
        <f t="shared" si="413"/>
        <v>0.46</v>
      </c>
      <c r="FU865">
        <v>776359</v>
      </c>
      <c r="FX865">
        <v>0.47</v>
      </c>
      <c r="FY865">
        <f t="shared" si="414"/>
        <v>0.47</v>
      </c>
      <c r="GJ865">
        <v>776359</v>
      </c>
      <c r="GM865">
        <v>0.43</v>
      </c>
      <c r="GN865">
        <f t="shared" si="415"/>
        <v>0.43</v>
      </c>
      <c r="GY865">
        <v>776359</v>
      </c>
      <c r="HB865">
        <v>0.49</v>
      </c>
      <c r="HC865">
        <f t="shared" si="416"/>
        <v>0.49</v>
      </c>
      <c r="HN865">
        <v>776359</v>
      </c>
      <c r="HQ865">
        <v>0.45</v>
      </c>
      <c r="HR865">
        <f t="shared" si="417"/>
        <v>0.45</v>
      </c>
      <c r="ID865">
        <v>776732</v>
      </c>
      <c r="IG865">
        <v>0.43</v>
      </c>
      <c r="IH865">
        <f t="shared" si="418"/>
        <v>0.43</v>
      </c>
      <c r="IS865">
        <v>776732</v>
      </c>
      <c r="IV865">
        <v>0.42</v>
      </c>
      <c r="IW865">
        <f t="shared" si="419"/>
        <v>0.42</v>
      </c>
      <c r="JH865">
        <v>776732</v>
      </c>
      <c r="JK865">
        <v>0.41</v>
      </c>
      <c r="JL865">
        <f t="shared" si="420"/>
        <v>0.41</v>
      </c>
      <c r="JW865">
        <v>776732</v>
      </c>
      <c r="JZ865">
        <v>0.46</v>
      </c>
      <c r="KA865">
        <f t="shared" si="421"/>
        <v>0.46</v>
      </c>
      <c r="KL865">
        <v>776732</v>
      </c>
      <c r="KO865">
        <v>0.46</v>
      </c>
      <c r="KP865">
        <f t="shared" si="422"/>
        <v>0.46</v>
      </c>
      <c r="LA865">
        <v>776732</v>
      </c>
      <c r="LD865">
        <v>0.43</v>
      </c>
      <c r="LE865">
        <f t="shared" si="423"/>
        <v>0.43</v>
      </c>
      <c r="LP865">
        <v>776732</v>
      </c>
      <c r="LS865">
        <v>0.44</v>
      </c>
      <c r="LT865">
        <f t="shared" si="424"/>
        <v>0.44</v>
      </c>
      <c r="ME865">
        <v>776732</v>
      </c>
      <c r="MH865">
        <v>0.42</v>
      </c>
      <c r="MI865">
        <f t="shared" si="425"/>
        <v>0.42</v>
      </c>
      <c r="MT865">
        <v>776732</v>
      </c>
      <c r="MW865">
        <v>0.43</v>
      </c>
      <c r="MX865">
        <f t="shared" si="426"/>
        <v>0.43</v>
      </c>
      <c r="NI865">
        <v>776732</v>
      </c>
      <c r="NL865">
        <v>0.45</v>
      </c>
      <c r="NM865">
        <f t="shared" si="427"/>
        <v>0.45</v>
      </c>
      <c r="NX865">
        <v>776732</v>
      </c>
      <c r="OA865">
        <v>0.5</v>
      </c>
      <c r="OB865">
        <f t="shared" si="428"/>
        <v>0.5</v>
      </c>
      <c r="OM865">
        <v>776732</v>
      </c>
      <c r="OP865">
        <v>0.45</v>
      </c>
      <c r="OQ865">
        <f t="shared" si="429"/>
        <v>0.45</v>
      </c>
      <c r="PB865">
        <v>776732</v>
      </c>
      <c r="PE865">
        <v>0.42</v>
      </c>
      <c r="PF865">
        <f t="shared" si="430"/>
        <v>0.42</v>
      </c>
      <c r="PQ865">
        <v>776732</v>
      </c>
      <c r="PT865">
        <v>0.45</v>
      </c>
      <c r="PU865">
        <f t="shared" si="431"/>
        <v>0.45</v>
      </c>
      <c r="QF865">
        <v>776732</v>
      </c>
      <c r="QI865">
        <v>0.45</v>
      </c>
      <c r="QJ865">
        <f t="shared" si="432"/>
        <v>0.45</v>
      </c>
      <c r="QU865">
        <v>776732</v>
      </c>
      <c r="QX865">
        <v>0.46</v>
      </c>
      <c r="QY865">
        <f t="shared" si="433"/>
        <v>0.46</v>
      </c>
    </row>
    <row r="866" spans="12:467" x14ac:dyDescent="0.2">
      <c r="L866">
        <v>776360</v>
      </c>
      <c r="O866">
        <v>0.51</v>
      </c>
      <c r="P866">
        <f t="shared" si="403"/>
        <v>0.51</v>
      </c>
      <c r="AA866">
        <v>776360</v>
      </c>
      <c r="AD866">
        <v>0.59</v>
      </c>
      <c r="AE866">
        <f t="shared" si="404"/>
        <v>0.59</v>
      </c>
      <c r="AP866">
        <v>776360</v>
      </c>
      <c r="AS866">
        <v>0.53</v>
      </c>
      <c r="AT866">
        <f t="shared" si="405"/>
        <v>0.53</v>
      </c>
      <c r="BE866">
        <v>776360</v>
      </c>
      <c r="BH866">
        <v>0.6</v>
      </c>
      <c r="BI866">
        <f t="shared" si="406"/>
        <v>0.6</v>
      </c>
      <c r="BT866">
        <v>776360</v>
      </c>
      <c r="BW866">
        <v>0.61</v>
      </c>
      <c r="BX866">
        <f t="shared" si="407"/>
        <v>0.61</v>
      </c>
      <c r="CI866">
        <v>776360</v>
      </c>
      <c r="CL866">
        <v>0.53</v>
      </c>
      <c r="CM866">
        <f t="shared" si="408"/>
        <v>0.53</v>
      </c>
      <c r="CX866">
        <v>776360</v>
      </c>
      <c r="DA866">
        <v>0.47</v>
      </c>
      <c r="DB866">
        <f t="shared" si="409"/>
        <v>0.47</v>
      </c>
      <c r="DM866">
        <v>776360</v>
      </c>
      <c r="DP866">
        <v>0.52</v>
      </c>
      <c r="DQ866">
        <f t="shared" si="410"/>
        <v>0.52</v>
      </c>
      <c r="EB866">
        <v>776360</v>
      </c>
      <c r="EE866">
        <v>0.48</v>
      </c>
      <c r="EF866">
        <f t="shared" si="411"/>
        <v>0.48</v>
      </c>
      <c r="EQ866">
        <v>776360</v>
      </c>
      <c r="ET866">
        <v>0.48</v>
      </c>
      <c r="EU866">
        <f t="shared" si="412"/>
        <v>0.48</v>
      </c>
      <c r="FF866">
        <v>776360</v>
      </c>
      <c r="FI866">
        <v>0.5</v>
      </c>
      <c r="FJ866">
        <f t="shared" si="413"/>
        <v>0.5</v>
      </c>
      <c r="FU866">
        <v>776360</v>
      </c>
      <c r="FX866">
        <v>0.53</v>
      </c>
      <c r="FY866">
        <f t="shared" si="414"/>
        <v>0.53</v>
      </c>
      <c r="GJ866">
        <v>776360</v>
      </c>
      <c r="GM866">
        <v>0.51</v>
      </c>
      <c r="GN866">
        <f t="shared" si="415"/>
        <v>0.51</v>
      </c>
      <c r="GY866">
        <v>776360</v>
      </c>
      <c r="HB866">
        <v>0.52</v>
      </c>
      <c r="HC866">
        <f t="shared" si="416"/>
        <v>0.52</v>
      </c>
      <c r="HN866">
        <v>776360</v>
      </c>
      <c r="HQ866">
        <v>0.62</v>
      </c>
      <c r="HR866">
        <f t="shared" si="417"/>
        <v>0.62</v>
      </c>
      <c r="ID866">
        <v>776734</v>
      </c>
      <c r="IG866">
        <v>0.54</v>
      </c>
      <c r="IH866">
        <f t="shared" si="418"/>
        <v>0.54</v>
      </c>
      <c r="IS866">
        <v>776734</v>
      </c>
      <c r="IV866">
        <v>0.52</v>
      </c>
      <c r="IW866">
        <f t="shared" si="419"/>
        <v>0.52</v>
      </c>
      <c r="JH866">
        <v>776734</v>
      </c>
      <c r="JK866">
        <v>0.55000000000000004</v>
      </c>
      <c r="JL866">
        <f t="shared" si="420"/>
        <v>0.55000000000000004</v>
      </c>
      <c r="JW866">
        <v>776734</v>
      </c>
      <c r="JZ866">
        <v>0.54</v>
      </c>
      <c r="KA866">
        <f t="shared" si="421"/>
        <v>0.54</v>
      </c>
      <c r="KL866">
        <v>776734</v>
      </c>
      <c r="KO866">
        <v>0.56000000000000005</v>
      </c>
      <c r="KP866">
        <f t="shared" si="422"/>
        <v>0.56000000000000005</v>
      </c>
      <c r="LA866">
        <v>776734</v>
      </c>
      <c r="LD866">
        <v>0.55000000000000004</v>
      </c>
      <c r="LE866">
        <f t="shared" si="423"/>
        <v>0.55000000000000004</v>
      </c>
      <c r="LP866">
        <v>776734</v>
      </c>
      <c r="LS866">
        <v>0.53</v>
      </c>
      <c r="LT866">
        <f t="shared" si="424"/>
        <v>0.53</v>
      </c>
      <c r="ME866">
        <v>776734</v>
      </c>
      <c r="MH866">
        <v>0.59</v>
      </c>
      <c r="MI866">
        <f t="shared" si="425"/>
        <v>0.59</v>
      </c>
      <c r="MT866">
        <v>776734</v>
      </c>
      <c r="MW866">
        <v>0.54</v>
      </c>
      <c r="MX866">
        <f t="shared" si="426"/>
        <v>0.54</v>
      </c>
      <c r="NI866">
        <v>776734</v>
      </c>
      <c r="NL866">
        <v>0.52</v>
      </c>
      <c r="NM866">
        <f t="shared" si="427"/>
        <v>0.52</v>
      </c>
      <c r="NX866">
        <v>776734</v>
      </c>
      <c r="OA866">
        <v>0.54</v>
      </c>
      <c r="OB866">
        <f t="shared" si="428"/>
        <v>0.54</v>
      </c>
      <c r="OM866">
        <v>776734</v>
      </c>
      <c r="OP866">
        <v>0.56000000000000005</v>
      </c>
      <c r="OQ866">
        <f t="shared" si="429"/>
        <v>0.56000000000000005</v>
      </c>
      <c r="PB866">
        <v>776734</v>
      </c>
      <c r="PE866">
        <v>0.52</v>
      </c>
      <c r="PF866">
        <f t="shared" si="430"/>
        <v>0.52</v>
      </c>
      <c r="PQ866">
        <v>776734</v>
      </c>
      <c r="PT866">
        <v>0.51</v>
      </c>
      <c r="PU866">
        <f t="shared" si="431"/>
        <v>0.51</v>
      </c>
      <c r="QF866">
        <v>776734</v>
      </c>
      <c r="QI866">
        <v>0.51</v>
      </c>
      <c r="QJ866">
        <f t="shared" si="432"/>
        <v>0.51</v>
      </c>
      <c r="QU866">
        <v>776734</v>
      </c>
      <c r="QX866">
        <v>0.54</v>
      </c>
      <c r="QY866">
        <f t="shared" si="433"/>
        <v>0.54</v>
      </c>
    </row>
    <row r="867" spans="12:467" x14ac:dyDescent="0.2">
      <c r="L867">
        <v>776361</v>
      </c>
      <c r="O867">
        <v>0.56000000000000005</v>
      </c>
      <c r="P867">
        <f t="shared" si="403"/>
        <v>0.56000000000000005</v>
      </c>
      <c r="AA867">
        <v>776361</v>
      </c>
      <c r="AD867">
        <v>0.57999999999999996</v>
      </c>
      <c r="AE867">
        <f t="shared" si="404"/>
        <v>0.57999999999999996</v>
      </c>
      <c r="AP867">
        <v>776361</v>
      </c>
      <c r="AS867">
        <v>0.65</v>
      </c>
      <c r="AT867">
        <f t="shared" si="405"/>
        <v>0.65</v>
      </c>
      <c r="BE867">
        <v>776361</v>
      </c>
      <c r="BH867">
        <v>0.48</v>
      </c>
      <c r="BI867">
        <f t="shared" si="406"/>
        <v>0.48</v>
      </c>
      <c r="BT867">
        <v>776361</v>
      </c>
      <c r="BW867">
        <v>0.39</v>
      </c>
      <c r="BX867">
        <f t="shared" si="407"/>
        <v>0.39</v>
      </c>
      <c r="CI867">
        <v>776361</v>
      </c>
      <c r="CL867">
        <v>0.54</v>
      </c>
      <c r="CM867">
        <f t="shared" si="408"/>
        <v>0.54</v>
      </c>
      <c r="CX867">
        <v>776361</v>
      </c>
      <c r="DA867">
        <v>0.54</v>
      </c>
      <c r="DB867">
        <f t="shared" si="409"/>
        <v>0.54</v>
      </c>
      <c r="DM867">
        <v>776361</v>
      </c>
      <c r="DP867">
        <v>0.55000000000000004</v>
      </c>
      <c r="DQ867">
        <f t="shared" si="410"/>
        <v>0.55000000000000004</v>
      </c>
      <c r="EB867">
        <v>776361</v>
      </c>
      <c r="EE867">
        <v>0.54</v>
      </c>
      <c r="EF867">
        <f t="shared" si="411"/>
        <v>0.54</v>
      </c>
      <c r="EQ867">
        <v>776361</v>
      </c>
      <c r="ET867">
        <v>0.54</v>
      </c>
      <c r="EU867">
        <f t="shared" si="412"/>
        <v>0.54</v>
      </c>
      <c r="FF867">
        <v>776361</v>
      </c>
      <c r="FI867">
        <v>0.56000000000000005</v>
      </c>
      <c r="FJ867">
        <f t="shared" si="413"/>
        <v>0.56000000000000005</v>
      </c>
      <c r="FU867">
        <v>776361</v>
      </c>
      <c r="FX867">
        <v>0.56999999999999995</v>
      </c>
      <c r="FY867">
        <f t="shared" si="414"/>
        <v>0.56999999999999995</v>
      </c>
      <c r="GJ867">
        <v>776361</v>
      </c>
      <c r="GM867">
        <v>0.53</v>
      </c>
      <c r="GN867">
        <f t="shared" si="415"/>
        <v>0.53</v>
      </c>
      <c r="GY867">
        <v>776361</v>
      </c>
      <c r="HB867">
        <v>0.59</v>
      </c>
      <c r="HC867">
        <f t="shared" si="416"/>
        <v>0.59</v>
      </c>
      <c r="HN867">
        <v>776361</v>
      </c>
      <c r="HQ867">
        <v>0.45</v>
      </c>
      <c r="HR867">
        <f t="shared" si="417"/>
        <v>0.45</v>
      </c>
      <c r="ID867">
        <v>776735</v>
      </c>
      <c r="IG867">
        <v>0.51</v>
      </c>
      <c r="IH867">
        <f t="shared" si="418"/>
        <v>0.51</v>
      </c>
      <c r="IS867">
        <v>776735</v>
      </c>
      <c r="IV867">
        <v>0.52</v>
      </c>
      <c r="IW867">
        <f t="shared" si="419"/>
        <v>0.52</v>
      </c>
      <c r="JH867">
        <v>776735</v>
      </c>
      <c r="JK867">
        <v>0.48</v>
      </c>
      <c r="JL867">
        <f t="shared" si="420"/>
        <v>0.48</v>
      </c>
      <c r="JW867">
        <v>776735</v>
      </c>
      <c r="JZ867">
        <v>0.49</v>
      </c>
      <c r="KA867">
        <f t="shared" si="421"/>
        <v>0.49</v>
      </c>
      <c r="KL867">
        <v>776735</v>
      </c>
      <c r="KO867">
        <v>0.5</v>
      </c>
      <c r="KP867">
        <f t="shared" si="422"/>
        <v>0.5</v>
      </c>
      <c r="LA867">
        <v>776735</v>
      </c>
      <c r="LD867">
        <v>0.47</v>
      </c>
      <c r="LE867">
        <f t="shared" si="423"/>
        <v>0.47</v>
      </c>
      <c r="LP867">
        <v>776735</v>
      </c>
      <c r="LS867">
        <v>0.48</v>
      </c>
      <c r="LT867">
        <f t="shared" si="424"/>
        <v>0.48</v>
      </c>
      <c r="ME867">
        <v>776735</v>
      </c>
      <c r="MH867">
        <v>0.55000000000000004</v>
      </c>
      <c r="MI867">
        <f t="shared" si="425"/>
        <v>0.55000000000000004</v>
      </c>
      <c r="MT867">
        <v>776735</v>
      </c>
      <c r="MW867">
        <v>0.46</v>
      </c>
      <c r="MX867">
        <f t="shared" si="426"/>
        <v>0.46</v>
      </c>
      <c r="NI867">
        <v>776735</v>
      </c>
      <c r="NL867">
        <v>0.5</v>
      </c>
      <c r="NM867">
        <f t="shared" si="427"/>
        <v>0.5</v>
      </c>
      <c r="NX867">
        <v>776735</v>
      </c>
      <c r="OA867">
        <v>0.51</v>
      </c>
      <c r="OB867">
        <f t="shared" si="428"/>
        <v>0.51</v>
      </c>
      <c r="OM867">
        <v>776735</v>
      </c>
      <c r="OP867">
        <v>0.48</v>
      </c>
      <c r="OQ867">
        <f t="shared" si="429"/>
        <v>0.48</v>
      </c>
      <c r="PB867">
        <v>776735</v>
      </c>
      <c r="PE867">
        <v>0.5</v>
      </c>
      <c r="PF867">
        <f t="shared" si="430"/>
        <v>0.5</v>
      </c>
      <c r="PQ867">
        <v>776735</v>
      </c>
      <c r="PT867">
        <v>0.51</v>
      </c>
      <c r="PU867">
        <f t="shared" si="431"/>
        <v>0.51</v>
      </c>
      <c r="QF867">
        <v>776735</v>
      </c>
      <c r="QI867">
        <v>0.49</v>
      </c>
      <c r="QJ867">
        <f t="shared" si="432"/>
        <v>0.49</v>
      </c>
      <c r="QU867">
        <v>776735</v>
      </c>
      <c r="QX867">
        <v>0.48</v>
      </c>
      <c r="QY867">
        <f t="shared" si="433"/>
        <v>0.48</v>
      </c>
    </row>
    <row r="868" spans="12:467" x14ac:dyDescent="0.2">
      <c r="L868">
        <v>776363</v>
      </c>
      <c r="O868">
        <v>0.54</v>
      </c>
      <c r="P868">
        <f t="shared" si="403"/>
        <v>0.54</v>
      </c>
      <c r="AA868">
        <v>776363</v>
      </c>
      <c r="AD868">
        <v>0.56000000000000005</v>
      </c>
      <c r="AE868">
        <f t="shared" si="404"/>
        <v>0.56000000000000005</v>
      </c>
      <c r="AP868">
        <v>776363</v>
      </c>
      <c r="AS868">
        <v>0.76</v>
      </c>
      <c r="AT868">
        <f t="shared" si="405"/>
        <v>0.76</v>
      </c>
      <c r="BE868">
        <v>776363</v>
      </c>
      <c r="BH868">
        <v>0.51</v>
      </c>
      <c r="BI868">
        <f t="shared" si="406"/>
        <v>0.51</v>
      </c>
      <c r="BT868">
        <v>776363</v>
      </c>
      <c r="BW868">
        <v>0.4</v>
      </c>
      <c r="BX868">
        <f t="shared" si="407"/>
        <v>0.4</v>
      </c>
      <c r="CI868">
        <v>776363</v>
      </c>
      <c r="CL868">
        <v>0.5</v>
      </c>
      <c r="CM868">
        <f t="shared" si="408"/>
        <v>0.5</v>
      </c>
      <c r="CX868">
        <v>776363</v>
      </c>
      <c r="DA868">
        <v>0.5</v>
      </c>
      <c r="DB868">
        <f t="shared" si="409"/>
        <v>0.5</v>
      </c>
      <c r="DM868">
        <v>776363</v>
      </c>
      <c r="DP868">
        <v>0.51</v>
      </c>
      <c r="DQ868">
        <f t="shared" si="410"/>
        <v>0.51</v>
      </c>
      <c r="EB868">
        <v>776363</v>
      </c>
      <c r="EE868">
        <v>0.47</v>
      </c>
      <c r="EF868">
        <f t="shared" si="411"/>
        <v>0.47</v>
      </c>
      <c r="EQ868">
        <v>776363</v>
      </c>
      <c r="ET868">
        <v>0.47</v>
      </c>
      <c r="EU868">
        <f t="shared" si="412"/>
        <v>0.47</v>
      </c>
      <c r="FF868">
        <v>776363</v>
      </c>
      <c r="FI868">
        <v>0.51</v>
      </c>
      <c r="FJ868">
        <f t="shared" si="413"/>
        <v>0.51</v>
      </c>
      <c r="FU868">
        <v>776363</v>
      </c>
      <c r="FX868">
        <v>0.53</v>
      </c>
      <c r="FY868">
        <f t="shared" si="414"/>
        <v>0.53</v>
      </c>
      <c r="GJ868">
        <v>776363</v>
      </c>
      <c r="GM868">
        <v>0.5</v>
      </c>
      <c r="GN868">
        <f t="shared" si="415"/>
        <v>0.5</v>
      </c>
      <c r="GY868">
        <v>776363</v>
      </c>
      <c r="HB868">
        <v>0.47</v>
      </c>
      <c r="HC868">
        <f t="shared" si="416"/>
        <v>0.47</v>
      </c>
      <c r="HN868">
        <v>776363</v>
      </c>
      <c r="HQ868">
        <v>0.48</v>
      </c>
      <c r="HR868">
        <f t="shared" si="417"/>
        <v>0.48</v>
      </c>
      <c r="ID868">
        <v>776736</v>
      </c>
      <c r="IG868">
        <v>0.52</v>
      </c>
      <c r="IH868">
        <f t="shared" si="418"/>
        <v>0.52</v>
      </c>
      <c r="IS868">
        <v>776736</v>
      </c>
      <c r="IV868">
        <v>0.49</v>
      </c>
      <c r="IW868">
        <f t="shared" si="419"/>
        <v>0.49</v>
      </c>
      <c r="JH868">
        <v>776736</v>
      </c>
      <c r="JK868">
        <v>0.49</v>
      </c>
      <c r="JL868">
        <f t="shared" si="420"/>
        <v>0.49</v>
      </c>
      <c r="JW868">
        <v>776736</v>
      </c>
      <c r="JZ868">
        <v>0.5</v>
      </c>
      <c r="KA868">
        <f t="shared" si="421"/>
        <v>0.5</v>
      </c>
      <c r="KL868">
        <v>776736</v>
      </c>
      <c r="KO868">
        <v>0.53</v>
      </c>
      <c r="KP868">
        <f t="shared" si="422"/>
        <v>0.53</v>
      </c>
      <c r="LA868">
        <v>776736</v>
      </c>
      <c r="LD868">
        <v>0.5</v>
      </c>
      <c r="LE868">
        <f t="shared" si="423"/>
        <v>0.5</v>
      </c>
      <c r="LP868">
        <v>776736</v>
      </c>
      <c r="LS868">
        <v>0.49</v>
      </c>
      <c r="LT868">
        <f t="shared" si="424"/>
        <v>0.49</v>
      </c>
      <c r="ME868">
        <v>776736</v>
      </c>
      <c r="MH868">
        <v>0.51</v>
      </c>
      <c r="MI868">
        <f t="shared" si="425"/>
        <v>0.51</v>
      </c>
      <c r="MT868">
        <v>776736</v>
      </c>
      <c r="MW868">
        <v>0.41</v>
      </c>
      <c r="MX868">
        <f t="shared" si="426"/>
        <v>0.41</v>
      </c>
      <c r="NI868">
        <v>776736</v>
      </c>
      <c r="NL868">
        <v>0.5</v>
      </c>
      <c r="NM868">
        <f t="shared" si="427"/>
        <v>0.5</v>
      </c>
      <c r="NX868">
        <v>776736</v>
      </c>
      <c r="OA868">
        <v>0.48</v>
      </c>
      <c r="OB868">
        <f t="shared" si="428"/>
        <v>0.48</v>
      </c>
      <c r="OM868">
        <v>776736</v>
      </c>
      <c r="OP868">
        <v>0.5</v>
      </c>
      <c r="OQ868">
        <f t="shared" si="429"/>
        <v>0.5</v>
      </c>
      <c r="PB868">
        <v>776736</v>
      </c>
      <c r="PE868">
        <v>0.51</v>
      </c>
      <c r="PF868">
        <f t="shared" si="430"/>
        <v>0.51</v>
      </c>
      <c r="PQ868">
        <v>776736</v>
      </c>
      <c r="PT868">
        <v>0.51</v>
      </c>
      <c r="PU868">
        <f t="shared" si="431"/>
        <v>0.51</v>
      </c>
      <c r="QF868">
        <v>776736</v>
      </c>
      <c r="QI868">
        <v>0.51</v>
      </c>
      <c r="QJ868">
        <f t="shared" si="432"/>
        <v>0.51</v>
      </c>
      <c r="QU868">
        <v>776736</v>
      </c>
      <c r="QX868">
        <v>0.51</v>
      </c>
      <c r="QY868">
        <f t="shared" si="433"/>
        <v>0.51</v>
      </c>
    </row>
    <row r="869" spans="12:467" x14ac:dyDescent="0.2">
      <c r="L869">
        <v>776328</v>
      </c>
      <c r="O869">
        <v>0.48</v>
      </c>
      <c r="P869">
        <f t="shared" si="403"/>
        <v>0.48</v>
      </c>
      <c r="AA869">
        <v>776328</v>
      </c>
      <c r="AD869">
        <v>0.53</v>
      </c>
      <c r="AE869">
        <f t="shared" si="404"/>
        <v>0.53</v>
      </c>
      <c r="AP869">
        <v>776328</v>
      </c>
      <c r="AS869">
        <v>0.66</v>
      </c>
      <c r="AT869">
        <f t="shared" si="405"/>
        <v>0.66</v>
      </c>
      <c r="BE869">
        <v>776328</v>
      </c>
      <c r="BH869">
        <v>0.49</v>
      </c>
      <c r="BI869">
        <f t="shared" si="406"/>
        <v>0.49</v>
      </c>
      <c r="BT869">
        <v>776328</v>
      </c>
      <c r="BW869">
        <v>0.66</v>
      </c>
      <c r="BX869">
        <f t="shared" si="407"/>
        <v>0.66</v>
      </c>
      <c r="CI869">
        <v>776328</v>
      </c>
      <c r="CL869">
        <v>0.54</v>
      </c>
      <c r="CM869">
        <f t="shared" si="408"/>
        <v>0.54</v>
      </c>
      <c r="CX869">
        <v>776328</v>
      </c>
      <c r="DA869">
        <v>0.52</v>
      </c>
      <c r="DB869">
        <f t="shared" si="409"/>
        <v>0.52</v>
      </c>
      <c r="DM869">
        <v>776328</v>
      </c>
      <c r="DP869">
        <v>0.54</v>
      </c>
      <c r="DQ869">
        <f t="shared" si="410"/>
        <v>0.54</v>
      </c>
      <c r="EB869">
        <v>776328</v>
      </c>
      <c r="EE869">
        <v>0.56999999999999995</v>
      </c>
      <c r="EF869">
        <f t="shared" si="411"/>
        <v>0.56999999999999995</v>
      </c>
      <c r="EQ869">
        <v>776328</v>
      </c>
      <c r="ET869">
        <v>0.56999999999999995</v>
      </c>
      <c r="EU869">
        <f t="shared" si="412"/>
        <v>0.56999999999999995</v>
      </c>
      <c r="FF869">
        <v>776328</v>
      </c>
      <c r="FI869">
        <v>0.54</v>
      </c>
      <c r="FJ869">
        <f t="shared" si="413"/>
        <v>0.54</v>
      </c>
      <c r="FU869">
        <v>776328</v>
      </c>
      <c r="FX869">
        <v>0.53</v>
      </c>
      <c r="FY869">
        <f t="shared" si="414"/>
        <v>0.53</v>
      </c>
      <c r="GJ869">
        <v>776328</v>
      </c>
      <c r="GM869">
        <v>0.53</v>
      </c>
      <c r="GN869">
        <f t="shared" si="415"/>
        <v>0.53</v>
      </c>
      <c r="GY869">
        <v>776328</v>
      </c>
      <c r="HB869">
        <v>0.55000000000000004</v>
      </c>
      <c r="HC869">
        <f t="shared" si="416"/>
        <v>0.55000000000000004</v>
      </c>
      <c r="HN869">
        <v>776328</v>
      </c>
      <c r="HQ869">
        <v>0.57999999999999996</v>
      </c>
      <c r="HR869">
        <f t="shared" si="417"/>
        <v>0.57999999999999996</v>
      </c>
      <c r="ID869">
        <v>776738</v>
      </c>
      <c r="IG869">
        <v>0.53</v>
      </c>
      <c r="IH869">
        <f t="shared" si="418"/>
        <v>0.53</v>
      </c>
      <c r="IS869">
        <v>776738</v>
      </c>
      <c r="IV869">
        <v>0.53</v>
      </c>
      <c r="IW869">
        <f t="shared" si="419"/>
        <v>0.53</v>
      </c>
      <c r="JH869">
        <v>776738</v>
      </c>
      <c r="JK869">
        <v>0.56000000000000005</v>
      </c>
      <c r="JL869">
        <f t="shared" si="420"/>
        <v>0.56000000000000005</v>
      </c>
      <c r="JW869">
        <v>776738</v>
      </c>
      <c r="JZ869">
        <v>0.54</v>
      </c>
      <c r="KA869">
        <f t="shared" si="421"/>
        <v>0.54</v>
      </c>
      <c r="KL869">
        <v>776738</v>
      </c>
      <c r="KO869">
        <v>0.63</v>
      </c>
      <c r="KP869">
        <f t="shared" si="422"/>
        <v>0.63</v>
      </c>
      <c r="LA869">
        <v>776738</v>
      </c>
      <c r="LD869">
        <v>0.55000000000000004</v>
      </c>
      <c r="LE869">
        <f t="shared" si="423"/>
        <v>0.55000000000000004</v>
      </c>
      <c r="LP869">
        <v>776738</v>
      </c>
      <c r="LS869">
        <v>0.53</v>
      </c>
      <c r="LT869">
        <f t="shared" si="424"/>
        <v>0.53</v>
      </c>
      <c r="ME869">
        <v>776738</v>
      </c>
      <c r="MH869">
        <v>0.56999999999999995</v>
      </c>
      <c r="MI869">
        <f t="shared" si="425"/>
        <v>0.56999999999999995</v>
      </c>
      <c r="MT869">
        <v>776738</v>
      </c>
      <c r="MW869">
        <v>0.64</v>
      </c>
      <c r="MX869">
        <f t="shared" si="426"/>
        <v>0.64</v>
      </c>
      <c r="NI869">
        <v>776738</v>
      </c>
      <c r="NL869">
        <v>0.51</v>
      </c>
      <c r="NM869">
        <f t="shared" si="427"/>
        <v>0.51</v>
      </c>
      <c r="NX869">
        <v>776738</v>
      </c>
      <c r="OA869">
        <v>0.56999999999999995</v>
      </c>
      <c r="OB869">
        <f t="shared" si="428"/>
        <v>0.56999999999999995</v>
      </c>
      <c r="OM869">
        <v>776738</v>
      </c>
      <c r="OP869">
        <v>0.54</v>
      </c>
      <c r="OQ869">
        <f t="shared" si="429"/>
        <v>0.54</v>
      </c>
      <c r="PB869">
        <v>776738</v>
      </c>
      <c r="PE869">
        <v>0.53</v>
      </c>
      <c r="PF869">
        <f t="shared" si="430"/>
        <v>0.53</v>
      </c>
      <c r="PQ869">
        <v>776738</v>
      </c>
      <c r="PT869">
        <v>0.56000000000000005</v>
      </c>
      <c r="PU869">
        <f t="shared" si="431"/>
        <v>0.56000000000000005</v>
      </c>
      <c r="QF869">
        <v>776738</v>
      </c>
      <c r="QI869">
        <v>0.49</v>
      </c>
      <c r="QJ869">
        <f t="shared" si="432"/>
        <v>0.49</v>
      </c>
      <c r="QU869">
        <v>776738</v>
      </c>
      <c r="QX869">
        <v>0.54</v>
      </c>
      <c r="QY869">
        <f t="shared" si="433"/>
        <v>0.54</v>
      </c>
    </row>
    <row r="870" spans="12:467" x14ac:dyDescent="0.2">
      <c r="L870">
        <v>776336</v>
      </c>
      <c r="O870">
        <v>0.47</v>
      </c>
      <c r="P870">
        <f t="shared" si="403"/>
        <v>0.47</v>
      </c>
      <c r="AA870">
        <v>776336</v>
      </c>
      <c r="AD870">
        <v>0.49</v>
      </c>
      <c r="AE870">
        <f t="shared" si="404"/>
        <v>0.49</v>
      </c>
      <c r="AP870">
        <v>776336</v>
      </c>
      <c r="AS870">
        <v>0.54</v>
      </c>
      <c r="AT870">
        <f t="shared" si="405"/>
        <v>0.54</v>
      </c>
      <c r="BE870">
        <v>776336</v>
      </c>
      <c r="BH870">
        <v>0.42</v>
      </c>
      <c r="BI870">
        <f t="shared" si="406"/>
        <v>0.42</v>
      </c>
      <c r="BT870">
        <v>776336</v>
      </c>
      <c r="BW870">
        <v>0.6</v>
      </c>
      <c r="BX870">
        <f t="shared" si="407"/>
        <v>0.6</v>
      </c>
      <c r="CI870">
        <v>776336</v>
      </c>
      <c r="CL870">
        <v>0.48</v>
      </c>
      <c r="CM870">
        <f t="shared" si="408"/>
        <v>0.48</v>
      </c>
      <c r="CX870">
        <v>776336</v>
      </c>
      <c r="DA870">
        <v>0.48</v>
      </c>
      <c r="DB870">
        <f t="shared" si="409"/>
        <v>0.48</v>
      </c>
      <c r="DM870">
        <v>776336</v>
      </c>
      <c r="DP870">
        <v>0.48</v>
      </c>
      <c r="DQ870">
        <f t="shared" si="410"/>
        <v>0.48</v>
      </c>
      <c r="EB870">
        <v>776336</v>
      </c>
      <c r="EE870">
        <v>0.46</v>
      </c>
      <c r="EF870">
        <f t="shared" si="411"/>
        <v>0.46</v>
      </c>
      <c r="EQ870">
        <v>776336</v>
      </c>
      <c r="ET870">
        <v>0.46</v>
      </c>
      <c r="EU870">
        <f t="shared" si="412"/>
        <v>0.46</v>
      </c>
      <c r="FF870">
        <v>776336</v>
      </c>
      <c r="FI870">
        <v>0.45</v>
      </c>
      <c r="FJ870">
        <f t="shared" si="413"/>
        <v>0.45</v>
      </c>
      <c r="FU870">
        <v>776336</v>
      </c>
      <c r="FX870">
        <v>0.46</v>
      </c>
      <c r="FY870">
        <f t="shared" si="414"/>
        <v>0.46</v>
      </c>
      <c r="GJ870">
        <v>776336</v>
      </c>
      <c r="GM870">
        <v>0.47</v>
      </c>
      <c r="GN870">
        <f t="shared" si="415"/>
        <v>0.47</v>
      </c>
      <c r="GY870">
        <v>776336</v>
      </c>
      <c r="HB870">
        <v>0.47</v>
      </c>
      <c r="HC870">
        <f t="shared" si="416"/>
        <v>0.47</v>
      </c>
      <c r="HN870">
        <v>776336</v>
      </c>
      <c r="HQ870">
        <v>0.46</v>
      </c>
      <c r="HR870">
        <f t="shared" si="417"/>
        <v>0.46</v>
      </c>
      <c r="ID870">
        <v>776740</v>
      </c>
      <c r="IG870">
        <v>0.42</v>
      </c>
      <c r="IH870">
        <f t="shared" si="418"/>
        <v>0.42</v>
      </c>
      <c r="IS870">
        <v>776740</v>
      </c>
      <c r="IV870">
        <v>0.41</v>
      </c>
      <c r="IW870">
        <f t="shared" si="419"/>
        <v>0.41</v>
      </c>
      <c r="JH870">
        <v>776740</v>
      </c>
      <c r="JK870">
        <v>0.4</v>
      </c>
      <c r="JL870">
        <f t="shared" si="420"/>
        <v>0.4</v>
      </c>
      <c r="JW870">
        <v>776740</v>
      </c>
      <c r="JZ870">
        <v>0.4</v>
      </c>
      <c r="KA870">
        <f t="shared" si="421"/>
        <v>0.4</v>
      </c>
      <c r="KL870">
        <v>776740</v>
      </c>
      <c r="KO870">
        <v>0.38</v>
      </c>
      <c r="KP870">
        <f t="shared" si="422"/>
        <v>0.38</v>
      </c>
      <c r="LA870">
        <v>776740</v>
      </c>
      <c r="LD870">
        <v>0.4</v>
      </c>
      <c r="LE870">
        <f t="shared" si="423"/>
        <v>0.4</v>
      </c>
      <c r="LP870">
        <v>776740</v>
      </c>
      <c r="LS870">
        <v>0.41</v>
      </c>
      <c r="LT870">
        <f t="shared" si="424"/>
        <v>0.41</v>
      </c>
      <c r="ME870">
        <v>776740</v>
      </c>
      <c r="MH870">
        <v>0.46</v>
      </c>
      <c r="MI870">
        <f t="shared" si="425"/>
        <v>0.46</v>
      </c>
      <c r="MT870">
        <v>776740</v>
      </c>
      <c r="MW870">
        <v>0.37</v>
      </c>
      <c r="MX870">
        <f t="shared" si="426"/>
        <v>0.37</v>
      </c>
      <c r="NI870">
        <v>776740</v>
      </c>
      <c r="NL870">
        <v>0.41</v>
      </c>
      <c r="NM870">
        <f t="shared" si="427"/>
        <v>0.41</v>
      </c>
      <c r="NX870">
        <v>776740</v>
      </c>
      <c r="OA870">
        <v>0.44</v>
      </c>
      <c r="OB870">
        <f t="shared" si="428"/>
        <v>0.44</v>
      </c>
      <c r="OM870">
        <v>776740</v>
      </c>
      <c r="OP870">
        <v>0.43</v>
      </c>
      <c r="OQ870">
        <f t="shared" si="429"/>
        <v>0.43</v>
      </c>
      <c r="PB870">
        <v>776740</v>
      </c>
      <c r="PE870">
        <v>0.43</v>
      </c>
      <c r="PF870">
        <f t="shared" si="430"/>
        <v>0.43</v>
      </c>
      <c r="PQ870">
        <v>776740</v>
      </c>
      <c r="PT870">
        <v>0.48</v>
      </c>
      <c r="PU870">
        <f t="shared" si="431"/>
        <v>0.48</v>
      </c>
      <c r="QF870">
        <v>776740</v>
      </c>
      <c r="QI870">
        <v>0.41</v>
      </c>
      <c r="QJ870">
        <f t="shared" si="432"/>
        <v>0.41</v>
      </c>
      <c r="QU870">
        <v>776740</v>
      </c>
      <c r="QX870">
        <v>0.41</v>
      </c>
      <c r="QY870">
        <f t="shared" si="433"/>
        <v>0.41</v>
      </c>
    </row>
    <row r="871" spans="12:467" x14ac:dyDescent="0.2">
      <c r="L871">
        <v>776337</v>
      </c>
      <c r="O871">
        <v>0.49</v>
      </c>
      <c r="P871">
        <f t="shared" si="403"/>
        <v>0.49</v>
      </c>
      <c r="AA871">
        <v>776337</v>
      </c>
      <c r="AD871">
        <v>0.48</v>
      </c>
      <c r="AE871">
        <f t="shared" si="404"/>
        <v>0.48</v>
      </c>
      <c r="AP871">
        <v>776337</v>
      </c>
      <c r="AS871">
        <v>0.34</v>
      </c>
      <c r="AT871">
        <f t="shared" si="405"/>
        <v>0.34</v>
      </c>
      <c r="BE871">
        <v>776337</v>
      </c>
      <c r="BH871">
        <v>0.45</v>
      </c>
      <c r="BI871">
        <f t="shared" si="406"/>
        <v>0.45</v>
      </c>
      <c r="BT871">
        <v>776337</v>
      </c>
      <c r="BW871">
        <v>0.38</v>
      </c>
      <c r="BX871">
        <f t="shared" si="407"/>
        <v>0.38</v>
      </c>
      <c r="CI871">
        <v>776337</v>
      </c>
      <c r="CL871">
        <v>0.51</v>
      </c>
      <c r="CM871">
        <f t="shared" si="408"/>
        <v>0.51</v>
      </c>
      <c r="CX871">
        <v>776337</v>
      </c>
      <c r="DA871">
        <v>0.51</v>
      </c>
      <c r="DB871">
        <f t="shared" si="409"/>
        <v>0.51</v>
      </c>
      <c r="DM871">
        <v>776337</v>
      </c>
      <c r="DP871">
        <v>0.48</v>
      </c>
      <c r="DQ871">
        <f t="shared" si="410"/>
        <v>0.48</v>
      </c>
      <c r="EB871">
        <v>776337</v>
      </c>
      <c r="EE871">
        <v>0.51</v>
      </c>
      <c r="EF871">
        <f t="shared" si="411"/>
        <v>0.51</v>
      </c>
      <c r="EQ871">
        <v>776337</v>
      </c>
      <c r="ET871">
        <v>0.51</v>
      </c>
      <c r="EU871">
        <f t="shared" si="412"/>
        <v>0.51</v>
      </c>
      <c r="FF871">
        <v>776337</v>
      </c>
      <c r="FI871">
        <v>0.51</v>
      </c>
      <c r="FJ871">
        <f t="shared" si="413"/>
        <v>0.51</v>
      </c>
      <c r="FU871">
        <v>776337</v>
      </c>
      <c r="FX871">
        <v>0.5</v>
      </c>
      <c r="FY871">
        <f t="shared" si="414"/>
        <v>0.5</v>
      </c>
      <c r="GJ871">
        <v>776337</v>
      </c>
      <c r="GM871">
        <v>0.49</v>
      </c>
      <c r="GN871">
        <f t="shared" si="415"/>
        <v>0.49</v>
      </c>
      <c r="GY871">
        <v>776337</v>
      </c>
      <c r="HB871">
        <v>0.47</v>
      </c>
      <c r="HC871">
        <f t="shared" si="416"/>
        <v>0.47</v>
      </c>
      <c r="HN871">
        <v>776337</v>
      </c>
      <c r="HQ871">
        <v>0.44</v>
      </c>
      <c r="HR871">
        <f t="shared" si="417"/>
        <v>0.44</v>
      </c>
      <c r="ID871">
        <v>776711</v>
      </c>
      <c r="IG871">
        <v>0.47</v>
      </c>
      <c r="IH871">
        <f t="shared" si="418"/>
        <v>0.47</v>
      </c>
      <c r="IS871">
        <v>776711</v>
      </c>
      <c r="IV871">
        <v>0.46</v>
      </c>
      <c r="IW871">
        <f t="shared" si="419"/>
        <v>0.46</v>
      </c>
      <c r="JH871">
        <v>776711</v>
      </c>
      <c r="JK871">
        <v>0.44</v>
      </c>
      <c r="JL871">
        <f t="shared" si="420"/>
        <v>0.44</v>
      </c>
      <c r="JW871">
        <v>776711</v>
      </c>
      <c r="JZ871">
        <v>0.48</v>
      </c>
      <c r="KA871">
        <f t="shared" si="421"/>
        <v>0.48</v>
      </c>
      <c r="KL871">
        <v>776711</v>
      </c>
      <c r="KO871">
        <v>0.46</v>
      </c>
      <c r="KP871">
        <f t="shared" si="422"/>
        <v>0.46</v>
      </c>
      <c r="LA871">
        <v>776711</v>
      </c>
      <c r="LD871">
        <v>0.47</v>
      </c>
      <c r="LE871">
        <f t="shared" si="423"/>
        <v>0.47</v>
      </c>
      <c r="LP871">
        <v>776711</v>
      </c>
      <c r="LS871">
        <v>0.47</v>
      </c>
      <c r="LT871">
        <f t="shared" si="424"/>
        <v>0.47</v>
      </c>
      <c r="ME871">
        <v>776711</v>
      </c>
      <c r="MH871">
        <v>0.44</v>
      </c>
      <c r="MI871">
        <f t="shared" si="425"/>
        <v>0.44</v>
      </c>
      <c r="MT871">
        <v>776711</v>
      </c>
      <c r="MW871">
        <v>0.46</v>
      </c>
      <c r="MX871">
        <f t="shared" si="426"/>
        <v>0.46</v>
      </c>
      <c r="NI871">
        <v>776711</v>
      </c>
      <c r="NL871">
        <v>0.47</v>
      </c>
      <c r="NM871">
        <f t="shared" si="427"/>
        <v>0.47</v>
      </c>
      <c r="NX871">
        <v>776711</v>
      </c>
      <c r="OA871">
        <v>0.47</v>
      </c>
      <c r="OB871">
        <f t="shared" si="428"/>
        <v>0.47</v>
      </c>
      <c r="OM871">
        <v>776711</v>
      </c>
      <c r="OP871">
        <v>0.51</v>
      </c>
      <c r="OQ871">
        <f t="shared" si="429"/>
        <v>0.51</v>
      </c>
      <c r="PB871">
        <v>776711</v>
      </c>
      <c r="PE871">
        <v>0.48</v>
      </c>
      <c r="PF871">
        <f t="shared" si="430"/>
        <v>0.48</v>
      </c>
      <c r="PQ871">
        <v>776711</v>
      </c>
      <c r="PT871">
        <v>0.5</v>
      </c>
      <c r="PU871">
        <f t="shared" si="431"/>
        <v>0.5</v>
      </c>
      <c r="QF871">
        <v>776711</v>
      </c>
      <c r="QI871">
        <v>0.5</v>
      </c>
      <c r="QJ871">
        <f t="shared" si="432"/>
        <v>0.5</v>
      </c>
      <c r="QU871">
        <v>776711</v>
      </c>
      <c r="QX871">
        <v>0.47</v>
      </c>
      <c r="QY871">
        <f t="shared" si="433"/>
        <v>0.47</v>
      </c>
    </row>
    <row r="872" spans="12:467" x14ac:dyDescent="0.2">
      <c r="L872">
        <v>776338</v>
      </c>
      <c r="O872">
        <v>0.49</v>
      </c>
      <c r="P872">
        <f t="shared" si="403"/>
        <v>0.49</v>
      </c>
      <c r="AA872">
        <v>776338</v>
      </c>
      <c r="AD872">
        <v>0.61</v>
      </c>
      <c r="AE872">
        <f t="shared" si="404"/>
        <v>0.61</v>
      </c>
      <c r="AP872">
        <v>776338</v>
      </c>
      <c r="AS872">
        <v>0.67</v>
      </c>
      <c r="AT872">
        <f t="shared" si="405"/>
        <v>0.67</v>
      </c>
      <c r="BE872">
        <v>776338</v>
      </c>
      <c r="BH872">
        <v>0.52</v>
      </c>
      <c r="BI872">
        <f t="shared" si="406"/>
        <v>0.52</v>
      </c>
      <c r="BT872">
        <v>776338</v>
      </c>
      <c r="BW872">
        <v>0.56000000000000005</v>
      </c>
      <c r="BX872">
        <f t="shared" si="407"/>
        <v>0.56000000000000005</v>
      </c>
      <c r="CI872">
        <v>776338</v>
      </c>
      <c r="CL872">
        <v>0.52</v>
      </c>
      <c r="CM872">
        <f t="shared" si="408"/>
        <v>0.52</v>
      </c>
      <c r="CX872">
        <v>776338</v>
      </c>
      <c r="DA872">
        <v>0.51</v>
      </c>
      <c r="DB872">
        <f t="shared" si="409"/>
        <v>0.51</v>
      </c>
      <c r="DM872">
        <v>776338</v>
      </c>
      <c r="DP872">
        <v>0.54</v>
      </c>
      <c r="DQ872">
        <f t="shared" si="410"/>
        <v>0.54</v>
      </c>
      <c r="EB872">
        <v>776338</v>
      </c>
      <c r="EE872">
        <v>0.52</v>
      </c>
      <c r="EF872">
        <f t="shared" si="411"/>
        <v>0.52</v>
      </c>
      <c r="EQ872">
        <v>776338</v>
      </c>
      <c r="ET872">
        <v>0.52</v>
      </c>
      <c r="EU872">
        <f t="shared" si="412"/>
        <v>0.52</v>
      </c>
      <c r="FF872">
        <v>776338</v>
      </c>
      <c r="FI872">
        <v>0.51</v>
      </c>
      <c r="FJ872">
        <f t="shared" si="413"/>
        <v>0.51</v>
      </c>
      <c r="FU872">
        <v>776338</v>
      </c>
      <c r="FX872">
        <v>0.54</v>
      </c>
      <c r="FY872">
        <f t="shared" si="414"/>
        <v>0.54</v>
      </c>
      <c r="GJ872">
        <v>776338</v>
      </c>
      <c r="GM872">
        <v>0.49</v>
      </c>
      <c r="GN872">
        <f t="shared" si="415"/>
        <v>0.49</v>
      </c>
      <c r="GY872">
        <v>776338</v>
      </c>
      <c r="HB872">
        <v>0.47</v>
      </c>
      <c r="HC872">
        <f t="shared" si="416"/>
        <v>0.47</v>
      </c>
      <c r="HN872">
        <v>776338</v>
      </c>
      <c r="HQ872">
        <v>0.56999999999999995</v>
      </c>
      <c r="HR872">
        <f t="shared" si="417"/>
        <v>0.56999999999999995</v>
      </c>
      <c r="ID872">
        <v>776712</v>
      </c>
      <c r="IG872">
        <v>0.56999999999999995</v>
      </c>
      <c r="IH872">
        <f t="shared" si="418"/>
        <v>0.56999999999999995</v>
      </c>
      <c r="IS872">
        <v>776712</v>
      </c>
      <c r="IV872">
        <v>0.54</v>
      </c>
      <c r="IW872">
        <f t="shared" si="419"/>
        <v>0.54</v>
      </c>
      <c r="JH872">
        <v>776712</v>
      </c>
      <c r="JK872">
        <v>0.53</v>
      </c>
      <c r="JL872">
        <f t="shared" si="420"/>
        <v>0.53</v>
      </c>
      <c r="JW872">
        <v>776712</v>
      </c>
      <c r="JZ872">
        <v>0.54</v>
      </c>
      <c r="KA872">
        <f t="shared" si="421"/>
        <v>0.54</v>
      </c>
      <c r="KL872">
        <v>776712</v>
      </c>
      <c r="KO872">
        <v>0.47</v>
      </c>
      <c r="KP872">
        <f t="shared" si="422"/>
        <v>0.47</v>
      </c>
      <c r="LA872">
        <v>776712</v>
      </c>
      <c r="LD872">
        <v>0.52</v>
      </c>
      <c r="LE872">
        <f t="shared" si="423"/>
        <v>0.52</v>
      </c>
      <c r="LP872">
        <v>776712</v>
      </c>
      <c r="LS872">
        <v>0.55000000000000004</v>
      </c>
      <c r="LT872">
        <f t="shared" si="424"/>
        <v>0.55000000000000004</v>
      </c>
      <c r="ME872">
        <v>776712</v>
      </c>
      <c r="MH872">
        <v>0.52</v>
      </c>
      <c r="MI872">
        <f t="shared" si="425"/>
        <v>0.52</v>
      </c>
      <c r="MT872">
        <v>776712</v>
      </c>
      <c r="MW872">
        <v>0.55000000000000004</v>
      </c>
      <c r="MX872">
        <f t="shared" si="426"/>
        <v>0.55000000000000004</v>
      </c>
      <c r="NI872">
        <v>776712</v>
      </c>
      <c r="NL872">
        <v>0.55000000000000004</v>
      </c>
      <c r="NM872">
        <f t="shared" si="427"/>
        <v>0.55000000000000004</v>
      </c>
      <c r="NX872">
        <v>776712</v>
      </c>
      <c r="OA872">
        <v>0.53</v>
      </c>
      <c r="OB872">
        <f t="shared" si="428"/>
        <v>0.53</v>
      </c>
      <c r="OM872">
        <v>776712</v>
      </c>
      <c r="OP872">
        <v>0.53</v>
      </c>
      <c r="OQ872">
        <f t="shared" si="429"/>
        <v>0.53</v>
      </c>
      <c r="PB872">
        <v>776712</v>
      </c>
      <c r="PE872">
        <v>0.56000000000000005</v>
      </c>
      <c r="PF872">
        <f t="shared" si="430"/>
        <v>0.56000000000000005</v>
      </c>
      <c r="PQ872">
        <v>776712</v>
      </c>
      <c r="PT872">
        <v>0.56999999999999995</v>
      </c>
      <c r="PU872">
        <f t="shared" si="431"/>
        <v>0.56999999999999995</v>
      </c>
      <c r="QF872">
        <v>776712</v>
      </c>
      <c r="QI872">
        <v>0.56000000000000005</v>
      </c>
      <c r="QJ872">
        <f t="shared" si="432"/>
        <v>0.56000000000000005</v>
      </c>
      <c r="QU872">
        <v>776712</v>
      </c>
      <c r="QX872">
        <v>0.55000000000000004</v>
      </c>
      <c r="QY872">
        <f t="shared" si="433"/>
        <v>0.55000000000000004</v>
      </c>
    </row>
    <row r="873" spans="12:467" x14ac:dyDescent="0.2">
      <c r="L873">
        <v>776340</v>
      </c>
      <c r="O873">
        <v>0.49</v>
      </c>
      <c r="P873">
        <f t="shared" si="403"/>
        <v>0.49</v>
      </c>
      <c r="AA873">
        <v>776340</v>
      </c>
      <c r="AD873">
        <v>0.54</v>
      </c>
      <c r="AE873">
        <f t="shared" si="404"/>
        <v>0.54</v>
      </c>
      <c r="AP873">
        <v>776340</v>
      </c>
      <c r="AS873">
        <v>0.45</v>
      </c>
      <c r="AT873">
        <f t="shared" si="405"/>
        <v>0.45</v>
      </c>
      <c r="BE873">
        <v>776340</v>
      </c>
      <c r="BH873">
        <v>0.38</v>
      </c>
      <c r="BI873">
        <f t="shared" si="406"/>
        <v>0.38</v>
      </c>
      <c r="BT873">
        <v>776340</v>
      </c>
      <c r="BW873">
        <v>0.49</v>
      </c>
      <c r="BX873">
        <f t="shared" si="407"/>
        <v>0.49</v>
      </c>
      <c r="CI873">
        <v>776340</v>
      </c>
      <c r="CL873">
        <v>0.48</v>
      </c>
      <c r="CM873">
        <f t="shared" si="408"/>
        <v>0.48</v>
      </c>
      <c r="CX873">
        <v>776340</v>
      </c>
      <c r="DA873">
        <v>0.45</v>
      </c>
      <c r="DB873">
        <f t="shared" si="409"/>
        <v>0.45</v>
      </c>
      <c r="DM873">
        <v>776340</v>
      </c>
      <c r="DP873">
        <v>0.43</v>
      </c>
      <c r="DQ873">
        <f t="shared" si="410"/>
        <v>0.43</v>
      </c>
      <c r="EB873">
        <v>776340</v>
      </c>
      <c r="EE873">
        <v>0.5</v>
      </c>
      <c r="EF873">
        <f t="shared" si="411"/>
        <v>0.5</v>
      </c>
      <c r="EQ873">
        <v>776340</v>
      </c>
      <c r="ET873">
        <v>0.5</v>
      </c>
      <c r="EU873">
        <f t="shared" si="412"/>
        <v>0.5</v>
      </c>
      <c r="FF873">
        <v>776340</v>
      </c>
      <c r="FI873">
        <v>0.48</v>
      </c>
      <c r="FJ873">
        <f t="shared" si="413"/>
        <v>0.48</v>
      </c>
      <c r="FU873">
        <v>776340</v>
      </c>
      <c r="FX873">
        <v>0.47</v>
      </c>
      <c r="FY873">
        <f t="shared" si="414"/>
        <v>0.47</v>
      </c>
      <c r="GJ873">
        <v>776340</v>
      </c>
      <c r="GM873">
        <v>0.46</v>
      </c>
      <c r="GN873">
        <f t="shared" si="415"/>
        <v>0.46</v>
      </c>
      <c r="GY873">
        <v>776340</v>
      </c>
      <c r="HB873">
        <v>0.5</v>
      </c>
      <c r="HC873">
        <f t="shared" si="416"/>
        <v>0.5</v>
      </c>
      <c r="HN873">
        <v>776340</v>
      </c>
      <c r="HQ873">
        <v>0.44</v>
      </c>
      <c r="HR873">
        <f t="shared" si="417"/>
        <v>0.44</v>
      </c>
      <c r="ID873">
        <v>776713</v>
      </c>
      <c r="IG873">
        <v>0.46</v>
      </c>
      <c r="IH873">
        <f t="shared" si="418"/>
        <v>0.46</v>
      </c>
      <c r="IS873">
        <v>776713</v>
      </c>
      <c r="IV873">
        <v>0.43</v>
      </c>
      <c r="IW873">
        <f t="shared" si="419"/>
        <v>0.43</v>
      </c>
      <c r="JH873">
        <v>776713</v>
      </c>
      <c r="JK873">
        <v>0.52</v>
      </c>
      <c r="JL873">
        <f t="shared" si="420"/>
        <v>0.52</v>
      </c>
      <c r="JW873">
        <v>776713</v>
      </c>
      <c r="JZ873">
        <v>0.44</v>
      </c>
      <c r="KA873">
        <f t="shared" si="421"/>
        <v>0.44</v>
      </c>
      <c r="KL873">
        <v>776713</v>
      </c>
      <c r="KO873">
        <v>0.51</v>
      </c>
      <c r="KP873">
        <f t="shared" si="422"/>
        <v>0.51</v>
      </c>
      <c r="LA873">
        <v>776713</v>
      </c>
      <c r="LD873">
        <v>0.49</v>
      </c>
      <c r="LE873">
        <f t="shared" si="423"/>
        <v>0.49</v>
      </c>
      <c r="LP873">
        <v>776713</v>
      </c>
      <c r="LS873">
        <v>0.45</v>
      </c>
      <c r="LT873">
        <f t="shared" si="424"/>
        <v>0.45</v>
      </c>
      <c r="ME873">
        <v>776713</v>
      </c>
      <c r="MH873">
        <v>0.52</v>
      </c>
      <c r="MI873">
        <f t="shared" si="425"/>
        <v>0.52</v>
      </c>
      <c r="MT873">
        <v>776713</v>
      </c>
      <c r="MW873">
        <v>0.42</v>
      </c>
      <c r="MX873">
        <f t="shared" si="426"/>
        <v>0.42</v>
      </c>
      <c r="NI873">
        <v>776713</v>
      </c>
      <c r="NL873">
        <v>0.42</v>
      </c>
      <c r="NM873">
        <f t="shared" si="427"/>
        <v>0.42</v>
      </c>
      <c r="NX873">
        <v>776713</v>
      </c>
      <c r="OA873">
        <v>0.52</v>
      </c>
      <c r="OB873">
        <f t="shared" si="428"/>
        <v>0.52</v>
      </c>
      <c r="OM873">
        <v>776713</v>
      </c>
      <c r="OP873">
        <v>0.45</v>
      </c>
      <c r="OQ873">
        <f t="shared" si="429"/>
        <v>0.45</v>
      </c>
      <c r="PB873">
        <v>776713</v>
      </c>
      <c r="PE873">
        <v>0.44</v>
      </c>
      <c r="PF873">
        <f t="shared" si="430"/>
        <v>0.44</v>
      </c>
      <c r="PQ873">
        <v>776713</v>
      </c>
      <c r="PT873">
        <v>0.45</v>
      </c>
      <c r="PU873">
        <f t="shared" si="431"/>
        <v>0.45</v>
      </c>
      <c r="QF873">
        <v>776713</v>
      </c>
      <c r="QI873">
        <v>0.47</v>
      </c>
      <c r="QJ873">
        <f t="shared" si="432"/>
        <v>0.47</v>
      </c>
      <c r="QU873">
        <v>776713</v>
      </c>
      <c r="QX873">
        <v>0.41</v>
      </c>
      <c r="QY873">
        <f t="shared" si="433"/>
        <v>0.41</v>
      </c>
    </row>
    <row r="874" spans="12:467" x14ac:dyDescent="0.2">
      <c r="L874">
        <v>776342</v>
      </c>
      <c r="O874">
        <v>0.54</v>
      </c>
      <c r="P874">
        <f t="shared" si="403"/>
        <v>0.54</v>
      </c>
      <c r="AA874">
        <v>776342</v>
      </c>
      <c r="AD874">
        <v>0.45</v>
      </c>
      <c r="AE874">
        <f t="shared" si="404"/>
        <v>0.45</v>
      </c>
      <c r="AP874">
        <v>776342</v>
      </c>
      <c r="AS874">
        <v>0.47</v>
      </c>
      <c r="AT874">
        <f t="shared" si="405"/>
        <v>0.47</v>
      </c>
      <c r="BE874">
        <v>776342</v>
      </c>
      <c r="BH874">
        <v>0.53</v>
      </c>
      <c r="BI874">
        <f t="shared" si="406"/>
        <v>0.53</v>
      </c>
      <c r="BT874">
        <v>776342</v>
      </c>
      <c r="BW874">
        <v>0.48</v>
      </c>
      <c r="BX874">
        <f t="shared" si="407"/>
        <v>0.48</v>
      </c>
      <c r="CI874">
        <v>776342</v>
      </c>
      <c r="CL874">
        <v>0.53</v>
      </c>
      <c r="CM874">
        <f t="shared" si="408"/>
        <v>0.53</v>
      </c>
      <c r="CX874">
        <v>776342</v>
      </c>
      <c r="DA874">
        <v>0.54</v>
      </c>
      <c r="DB874">
        <f t="shared" si="409"/>
        <v>0.54</v>
      </c>
      <c r="DM874">
        <v>776342</v>
      </c>
      <c r="DP874">
        <v>0.55000000000000004</v>
      </c>
      <c r="DQ874">
        <f t="shared" si="410"/>
        <v>0.55000000000000004</v>
      </c>
      <c r="EB874">
        <v>776342</v>
      </c>
      <c r="EE874">
        <v>0.56000000000000005</v>
      </c>
      <c r="EF874">
        <f t="shared" si="411"/>
        <v>0.56000000000000005</v>
      </c>
      <c r="EQ874">
        <v>776342</v>
      </c>
      <c r="ET874">
        <v>0.56000000000000005</v>
      </c>
      <c r="EU874">
        <f t="shared" si="412"/>
        <v>0.56000000000000005</v>
      </c>
      <c r="FF874">
        <v>776342</v>
      </c>
      <c r="FI874">
        <v>0.56999999999999995</v>
      </c>
      <c r="FJ874">
        <f t="shared" si="413"/>
        <v>0.56999999999999995</v>
      </c>
      <c r="FU874">
        <v>776342</v>
      </c>
      <c r="FX874">
        <v>0.54</v>
      </c>
      <c r="FY874">
        <f t="shared" si="414"/>
        <v>0.54</v>
      </c>
      <c r="GJ874">
        <v>776342</v>
      </c>
      <c r="GM874">
        <v>0.54</v>
      </c>
      <c r="GN874">
        <f t="shared" si="415"/>
        <v>0.54</v>
      </c>
      <c r="GY874">
        <v>776342</v>
      </c>
      <c r="HB874">
        <v>0.59</v>
      </c>
      <c r="HC874">
        <f t="shared" si="416"/>
        <v>0.59</v>
      </c>
      <c r="HN874">
        <v>776342</v>
      </c>
      <c r="HQ874">
        <v>0.42</v>
      </c>
      <c r="HR874">
        <f t="shared" si="417"/>
        <v>0.42</v>
      </c>
      <c r="ID874">
        <v>776715</v>
      </c>
      <c r="IG874">
        <v>0.44</v>
      </c>
      <c r="IH874">
        <f t="shared" si="418"/>
        <v>0.44</v>
      </c>
      <c r="IS874">
        <v>776715</v>
      </c>
      <c r="IV874">
        <v>0.42</v>
      </c>
      <c r="IW874">
        <f t="shared" si="419"/>
        <v>0.42</v>
      </c>
      <c r="JH874">
        <v>776715</v>
      </c>
      <c r="JK874">
        <v>0.45</v>
      </c>
      <c r="JL874">
        <f t="shared" si="420"/>
        <v>0.45</v>
      </c>
      <c r="JW874">
        <v>776715</v>
      </c>
      <c r="JZ874">
        <v>0.45</v>
      </c>
      <c r="KA874">
        <f t="shared" si="421"/>
        <v>0.45</v>
      </c>
      <c r="KL874">
        <v>776715</v>
      </c>
      <c r="KO874">
        <v>0.33</v>
      </c>
      <c r="KP874">
        <f t="shared" si="422"/>
        <v>0.33</v>
      </c>
      <c r="LA874">
        <v>776715</v>
      </c>
      <c r="LD874">
        <v>0.41</v>
      </c>
      <c r="LE874">
        <f t="shared" si="423"/>
        <v>0.41</v>
      </c>
      <c r="LP874">
        <v>776715</v>
      </c>
      <c r="LS874">
        <v>0.41</v>
      </c>
      <c r="LT874">
        <f t="shared" si="424"/>
        <v>0.41</v>
      </c>
      <c r="ME874">
        <v>776715</v>
      </c>
      <c r="MH874">
        <v>0.38</v>
      </c>
      <c r="MI874">
        <f t="shared" si="425"/>
        <v>0.38</v>
      </c>
      <c r="MT874">
        <v>776715</v>
      </c>
      <c r="MW874">
        <v>0.42</v>
      </c>
      <c r="MX874">
        <f t="shared" si="426"/>
        <v>0.42</v>
      </c>
      <c r="NI874">
        <v>776715</v>
      </c>
      <c r="NL874">
        <v>0.4</v>
      </c>
      <c r="NM874">
        <f t="shared" si="427"/>
        <v>0.4</v>
      </c>
      <c r="NX874">
        <v>776715</v>
      </c>
      <c r="OA874">
        <v>0.48</v>
      </c>
      <c r="OB874">
        <f t="shared" si="428"/>
        <v>0.48</v>
      </c>
      <c r="OM874">
        <v>776715</v>
      </c>
      <c r="OP874">
        <v>0.42</v>
      </c>
      <c r="OQ874">
        <f t="shared" si="429"/>
        <v>0.42</v>
      </c>
      <c r="PB874">
        <v>776715</v>
      </c>
      <c r="PE874">
        <v>0.41</v>
      </c>
      <c r="PF874">
        <f t="shared" si="430"/>
        <v>0.41</v>
      </c>
      <c r="PQ874">
        <v>776715</v>
      </c>
      <c r="PT874">
        <v>0.39</v>
      </c>
      <c r="PU874">
        <f t="shared" si="431"/>
        <v>0.39</v>
      </c>
      <c r="QF874">
        <v>776715</v>
      </c>
      <c r="QI874">
        <v>0.38</v>
      </c>
      <c r="QJ874">
        <f t="shared" si="432"/>
        <v>0.38</v>
      </c>
      <c r="QU874">
        <v>776715</v>
      </c>
      <c r="QX874">
        <v>0.42</v>
      </c>
      <c r="QY874">
        <f t="shared" si="433"/>
        <v>0.42</v>
      </c>
    </row>
    <row r="875" spans="12:467" x14ac:dyDescent="0.2">
      <c r="L875">
        <v>776344</v>
      </c>
      <c r="O875">
        <v>0.45</v>
      </c>
      <c r="P875">
        <f t="shared" si="403"/>
        <v>0.45</v>
      </c>
      <c r="AA875">
        <v>776344</v>
      </c>
      <c r="AD875">
        <v>0.52</v>
      </c>
      <c r="AE875">
        <f t="shared" si="404"/>
        <v>0.52</v>
      </c>
      <c r="AP875">
        <v>776344</v>
      </c>
      <c r="AS875">
        <v>0.53</v>
      </c>
      <c r="AT875">
        <f t="shared" si="405"/>
        <v>0.53</v>
      </c>
      <c r="BE875">
        <v>776344</v>
      </c>
      <c r="BH875">
        <v>0.53</v>
      </c>
      <c r="BI875">
        <f t="shared" si="406"/>
        <v>0.53</v>
      </c>
      <c r="BT875">
        <v>776344</v>
      </c>
      <c r="BW875">
        <v>0.59</v>
      </c>
      <c r="BX875">
        <f t="shared" si="407"/>
        <v>0.59</v>
      </c>
      <c r="CI875">
        <v>776344</v>
      </c>
      <c r="CL875">
        <v>0.46</v>
      </c>
      <c r="CM875">
        <f t="shared" si="408"/>
        <v>0.46</v>
      </c>
      <c r="CX875">
        <v>776344</v>
      </c>
      <c r="DA875">
        <v>0.47</v>
      </c>
      <c r="DB875">
        <f t="shared" si="409"/>
        <v>0.47</v>
      </c>
      <c r="DM875">
        <v>776344</v>
      </c>
      <c r="DP875">
        <v>0.46</v>
      </c>
      <c r="DQ875">
        <f t="shared" si="410"/>
        <v>0.46</v>
      </c>
      <c r="EB875">
        <v>776344</v>
      </c>
      <c r="EE875">
        <v>0.42</v>
      </c>
      <c r="EF875">
        <f t="shared" si="411"/>
        <v>0.42</v>
      </c>
      <c r="EQ875">
        <v>776344</v>
      </c>
      <c r="ET875">
        <v>0.42</v>
      </c>
      <c r="EU875">
        <f t="shared" si="412"/>
        <v>0.42</v>
      </c>
      <c r="FF875">
        <v>776344</v>
      </c>
      <c r="FI875">
        <v>0.47</v>
      </c>
      <c r="FJ875">
        <f t="shared" si="413"/>
        <v>0.47</v>
      </c>
      <c r="FU875">
        <v>776344</v>
      </c>
      <c r="FX875">
        <v>0.46</v>
      </c>
      <c r="FY875">
        <f t="shared" si="414"/>
        <v>0.46</v>
      </c>
      <c r="GJ875">
        <v>776344</v>
      </c>
      <c r="GM875">
        <v>0.43</v>
      </c>
      <c r="GN875">
        <f t="shared" si="415"/>
        <v>0.43</v>
      </c>
      <c r="GY875">
        <v>776344</v>
      </c>
      <c r="HB875">
        <v>0.48</v>
      </c>
      <c r="HC875">
        <f t="shared" si="416"/>
        <v>0.48</v>
      </c>
      <c r="HN875">
        <v>776344</v>
      </c>
      <c r="HQ875">
        <v>0.43</v>
      </c>
      <c r="HR875">
        <f t="shared" si="417"/>
        <v>0.43</v>
      </c>
      <c r="ID875">
        <v>776716</v>
      </c>
      <c r="IG875">
        <v>0.48</v>
      </c>
      <c r="IH875">
        <f t="shared" si="418"/>
        <v>0.48</v>
      </c>
      <c r="IS875">
        <v>776716</v>
      </c>
      <c r="IV875">
        <v>0.47</v>
      </c>
      <c r="IW875">
        <f t="shared" si="419"/>
        <v>0.47</v>
      </c>
      <c r="JH875">
        <v>776716</v>
      </c>
      <c r="JK875">
        <v>0.49</v>
      </c>
      <c r="JL875">
        <f t="shared" si="420"/>
        <v>0.49</v>
      </c>
      <c r="JW875">
        <v>776716</v>
      </c>
      <c r="JZ875">
        <v>0.48</v>
      </c>
      <c r="KA875">
        <f t="shared" si="421"/>
        <v>0.48</v>
      </c>
      <c r="KL875">
        <v>776716</v>
      </c>
      <c r="KO875">
        <v>0.53</v>
      </c>
      <c r="KP875">
        <f t="shared" si="422"/>
        <v>0.53</v>
      </c>
      <c r="LA875">
        <v>776716</v>
      </c>
      <c r="LD875">
        <v>0.49</v>
      </c>
      <c r="LE875">
        <f t="shared" si="423"/>
        <v>0.49</v>
      </c>
      <c r="LP875">
        <v>776716</v>
      </c>
      <c r="LS875">
        <v>0.47</v>
      </c>
      <c r="LT875">
        <f t="shared" si="424"/>
        <v>0.47</v>
      </c>
      <c r="ME875">
        <v>776716</v>
      </c>
      <c r="MH875">
        <v>0.43</v>
      </c>
      <c r="MI875">
        <f t="shared" si="425"/>
        <v>0.43</v>
      </c>
      <c r="MT875">
        <v>776716</v>
      </c>
      <c r="MW875">
        <v>0.38</v>
      </c>
      <c r="MX875">
        <f t="shared" si="426"/>
        <v>0.38</v>
      </c>
      <c r="NI875">
        <v>776716</v>
      </c>
      <c r="NL875">
        <v>0.48</v>
      </c>
      <c r="NM875">
        <f t="shared" si="427"/>
        <v>0.48</v>
      </c>
      <c r="NX875">
        <v>776716</v>
      </c>
      <c r="OA875">
        <v>0.53</v>
      </c>
      <c r="OB875">
        <f t="shared" si="428"/>
        <v>0.53</v>
      </c>
      <c r="OM875">
        <v>776716</v>
      </c>
      <c r="OP875">
        <v>0.47</v>
      </c>
      <c r="OQ875">
        <f t="shared" si="429"/>
        <v>0.47</v>
      </c>
      <c r="PB875">
        <v>776716</v>
      </c>
      <c r="PE875">
        <v>0.49</v>
      </c>
      <c r="PF875">
        <f t="shared" si="430"/>
        <v>0.49</v>
      </c>
      <c r="PQ875">
        <v>776716</v>
      </c>
      <c r="PT875">
        <v>0.46</v>
      </c>
      <c r="PU875">
        <f t="shared" si="431"/>
        <v>0.46</v>
      </c>
      <c r="QF875">
        <v>776716</v>
      </c>
      <c r="QI875">
        <v>0.48</v>
      </c>
      <c r="QJ875">
        <f t="shared" si="432"/>
        <v>0.48</v>
      </c>
      <c r="QU875">
        <v>776716</v>
      </c>
      <c r="QX875">
        <v>0.48</v>
      </c>
      <c r="QY875">
        <f t="shared" si="433"/>
        <v>0.48</v>
      </c>
    </row>
    <row r="876" spans="12:467" x14ac:dyDescent="0.2">
      <c r="L876">
        <v>776346</v>
      </c>
      <c r="O876">
        <v>0.39</v>
      </c>
      <c r="P876">
        <f t="shared" si="403"/>
        <v>0.39</v>
      </c>
      <c r="AA876">
        <v>776346</v>
      </c>
      <c r="AD876">
        <v>0.45</v>
      </c>
      <c r="AE876">
        <f t="shared" si="404"/>
        <v>0.45</v>
      </c>
      <c r="AP876">
        <v>776346</v>
      </c>
      <c r="AS876">
        <v>0.74</v>
      </c>
      <c r="AT876">
        <f t="shared" si="405"/>
        <v>0.74</v>
      </c>
      <c r="BE876">
        <v>776346</v>
      </c>
      <c r="BH876">
        <v>0.44</v>
      </c>
      <c r="BI876">
        <f t="shared" si="406"/>
        <v>0.44</v>
      </c>
      <c r="BT876">
        <v>776346</v>
      </c>
      <c r="BW876">
        <v>0.45</v>
      </c>
      <c r="BX876">
        <f t="shared" si="407"/>
        <v>0.45</v>
      </c>
      <c r="CI876">
        <v>776346</v>
      </c>
      <c r="CL876">
        <v>0.43</v>
      </c>
      <c r="CM876">
        <f t="shared" si="408"/>
        <v>0.43</v>
      </c>
      <c r="CX876">
        <v>776346</v>
      </c>
      <c r="DA876">
        <v>0.43</v>
      </c>
      <c r="DB876">
        <f t="shared" si="409"/>
        <v>0.43</v>
      </c>
      <c r="DM876">
        <v>776346</v>
      </c>
      <c r="DP876">
        <v>0.39</v>
      </c>
      <c r="DQ876">
        <f t="shared" si="410"/>
        <v>0.39</v>
      </c>
      <c r="EB876">
        <v>776346</v>
      </c>
      <c r="EE876">
        <v>0.44</v>
      </c>
      <c r="EF876">
        <f t="shared" si="411"/>
        <v>0.44</v>
      </c>
      <c r="EQ876">
        <v>776346</v>
      </c>
      <c r="ET876">
        <v>0.44</v>
      </c>
      <c r="EU876">
        <f t="shared" si="412"/>
        <v>0.44</v>
      </c>
      <c r="FF876">
        <v>776346</v>
      </c>
      <c r="FI876">
        <v>0.45</v>
      </c>
      <c r="FJ876">
        <f t="shared" si="413"/>
        <v>0.45</v>
      </c>
      <c r="FU876">
        <v>776346</v>
      </c>
      <c r="FX876">
        <v>0.43</v>
      </c>
      <c r="FY876">
        <f t="shared" si="414"/>
        <v>0.43</v>
      </c>
      <c r="GJ876">
        <v>776346</v>
      </c>
      <c r="GM876">
        <v>0.4</v>
      </c>
      <c r="GN876">
        <f t="shared" si="415"/>
        <v>0.4</v>
      </c>
      <c r="GY876">
        <v>776346</v>
      </c>
      <c r="HB876">
        <v>0.42</v>
      </c>
      <c r="HC876">
        <f t="shared" si="416"/>
        <v>0.42</v>
      </c>
      <c r="HN876">
        <v>776346</v>
      </c>
      <c r="HQ876">
        <v>0.45</v>
      </c>
      <c r="HR876">
        <f t="shared" si="417"/>
        <v>0.45</v>
      </c>
      <c r="ID876">
        <v>776717</v>
      </c>
      <c r="IG876">
        <v>0.51</v>
      </c>
      <c r="IH876">
        <f t="shared" si="418"/>
        <v>0.51</v>
      </c>
      <c r="IS876">
        <v>776717</v>
      </c>
      <c r="IV876">
        <v>0.51</v>
      </c>
      <c r="IW876">
        <f t="shared" si="419"/>
        <v>0.51</v>
      </c>
      <c r="JH876">
        <v>776717</v>
      </c>
      <c r="JK876">
        <v>0.54</v>
      </c>
      <c r="JL876">
        <f t="shared" si="420"/>
        <v>0.54</v>
      </c>
      <c r="JW876">
        <v>776717</v>
      </c>
      <c r="JZ876">
        <v>0.52</v>
      </c>
      <c r="KA876">
        <f t="shared" si="421"/>
        <v>0.52</v>
      </c>
      <c r="KL876">
        <v>776717</v>
      </c>
      <c r="KO876">
        <v>0.55000000000000004</v>
      </c>
      <c r="KP876">
        <f t="shared" si="422"/>
        <v>0.55000000000000004</v>
      </c>
      <c r="LA876">
        <v>776717</v>
      </c>
      <c r="LD876">
        <v>0.54</v>
      </c>
      <c r="LE876">
        <f t="shared" si="423"/>
        <v>0.54</v>
      </c>
      <c r="LP876">
        <v>776717</v>
      </c>
      <c r="LS876">
        <v>0.5</v>
      </c>
      <c r="LT876">
        <f t="shared" si="424"/>
        <v>0.5</v>
      </c>
      <c r="ME876">
        <v>776717</v>
      </c>
      <c r="MH876">
        <v>0.63</v>
      </c>
      <c r="MI876">
        <f t="shared" si="425"/>
        <v>0.63</v>
      </c>
      <c r="MT876">
        <v>776717</v>
      </c>
      <c r="MW876">
        <v>0.62</v>
      </c>
      <c r="MX876">
        <f t="shared" si="426"/>
        <v>0.62</v>
      </c>
      <c r="NI876">
        <v>776717</v>
      </c>
      <c r="NL876">
        <v>0.51</v>
      </c>
      <c r="NM876">
        <f t="shared" si="427"/>
        <v>0.51</v>
      </c>
      <c r="NX876">
        <v>776717</v>
      </c>
      <c r="OA876">
        <v>0.52</v>
      </c>
      <c r="OB876">
        <f t="shared" si="428"/>
        <v>0.52</v>
      </c>
      <c r="OM876">
        <v>776717</v>
      </c>
      <c r="OP876">
        <v>0.51</v>
      </c>
      <c r="OQ876">
        <f t="shared" si="429"/>
        <v>0.51</v>
      </c>
      <c r="PB876">
        <v>776717</v>
      </c>
      <c r="PE876">
        <v>0.5</v>
      </c>
      <c r="PF876">
        <f t="shared" si="430"/>
        <v>0.5</v>
      </c>
      <c r="PQ876">
        <v>776717</v>
      </c>
      <c r="PT876">
        <v>0.52</v>
      </c>
      <c r="PU876">
        <f t="shared" si="431"/>
        <v>0.52</v>
      </c>
      <c r="QF876">
        <v>776717</v>
      </c>
      <c r="QI876">
        <v>0.57999999999999996</v>
      </c>
      <c r="QJ876">
        <f t="shared" si="432"/>
        <v>0.57999999999999996</v>
      </c>
      <c r="QU876">
        <v>776717</v>
      </c>
      <c r="QX876">
        <v>0.51</v>
      </c>
      <c r="QY876">
        <f t="shared" si="433"/>
        <v>0.51</v>
      </c>
    </row>
    <row r="877" spans="12:467" x14ac:dyDescent="0.2">
      <c r="L877">
        <v>776347</v>
      </c>
      <c r="O877">
        <v>0.44</v>
      </c>
      <c r="P877">
        <f t="shared" si="403"/>
        <v>0.44</v>
      </c>
      <c r="AA877">
        <v>776347</v>
      </c>
      <c r="AD877">
        <v>0.48</v>
      </c>
      <c r="AE877">
        <f t="shared" si="404"/>
        <v>0.48</v>
      </c>
      <c r="AP877">
        <v>776347</v>
      </c>
      <c r="AS877">
        <v>0.56000000000000005</v>
      </c>
      <c r="AT877">
        <f t="shared" si="405"/>
        <v>0.56000000000000005</v>
      </c>
      <c r="BE877">
        <v>776347</v>
      </c>
      <c r="BH877">
        <v>0.46</v>
      </c>
      <c r="BI877">
        <f t="shared" si="406"/>
        <v>0.46</v>
      </c>
      <c r="BT877">
        <v>776347</v>
      </c>
      <c r="BW877">
        <v>0.28999999999999998</v>
      </c>
      <c r="BX877">
        <f t="shared" si="407"/>
        <v>0.28999999999999998</v>
      </c>
      <c r="CI877">
        <v>776347</v>
      </c>
      <c r="CL877">
        <v>0.43</v>
      </c>
      <c r="CM877">
        <f t="shared" si="408"/>
        <v>0.43</v>
      </c>
      <c r="CX877">
        <v>776347</v>
      </c>
      <c r="DA877">
        <v>0.44</v>
      </c>
      <c r="DB877">
        <f t="shared" si="409"/>
        <v>0.44</v>
      </c>
      <c r="DM877">
        <v>776347</v>
      </c>
      <c r="DP877">
        <v>0.42</v>
      </c>
      <c r="DQ877">
        <f t="shared" si="410"/>
        <v>0.42</v>
      </c>
      <c r="EB877">
        <v>776347</v>
      </c>
      <c r="EE877">
        <v>0.43</v>
      </c>
      <c r="EF877">
        <f t="shared" si="411"/>
        <v>0.43</v>
      </c>
      <c r="EQ877">
        <v>776347</v>
      </c>
      <c r="ET877">
        <v>0.43</v>
      </c>
      <c r="EU877">
        <f t="shared" si="412"/>
        <v>0.43</v>
      </c>
      <c r="FF877">
        <v>776347</v>
      </c>
      <c r="FI877">
        <v>0.42</v>
      </c>
      <c r="FJ877">
        <f t="shared" si="413"/>
        <v>0.42</v>
      </c>
      <c r="FU877">
        <v>776347</v>
      </c>
      <c r="FX877">
        <v>0.45</v>
      </c>
      <c r="FY877">
        <f t="shared" si="414"/>
        <v>0.45</v>
      </c>
      <c r="GJ877">
        <v>776347</v>
      </c>
      <c r="GM877">
        <v>0.42</v>
      </c>
      <c r="GN877">
        <f t="shared" si="415"/>
        <v>0.42</v>
      </c>
      <c r="GY877">
        <v>776347</v>
      </c>
      <c r="HB877">
        <v>0.48</v>
      </c>
      <c r="HC877">
        <f t="shared" si="416"/>
        <v>0.48</v>
      </c>
      <c r="HN877">
        <v>776347</v>
      </c>
      <c r="HQ877">
        <v>0.46</v>
      </c>
      <c r="HR877">
        <f t="shared" si="417"/>
        <v>0.46</v>
      </c>
      <c r="ID877">
        <v>776718</v>
      </c>
      <c r="IG877">
        <v>0.55000000000000004</v>
      </c>
      <c r="IH877">
        <f t="shared" si="418"/>
        <v>0.55000000000000004</v>
      </c>
      <c r="IS877">
        <v>776718</v>
      </c>
      <c r="IV877">
        <v>0.52</v>
      </c>
      <c r="IW877">
        <f t="shared" si="419"/>
        <v>0.52</v>
      </c>
      <c r="JH877">
        <v>776718</v>
      </c>
      <c r="JK877">
        <v>0.55000000000000004</v>
      </c>
      <c r="JL877">
        <f t="shared" si="420"/>
        <v>0.55000000000000004</v>
      </c>
      <c r="JW877">
        <v>776718</v>
      </c>
      <c r="JZ877">
        <v>0.55000000000000004</v>
      </c>
      <c r="KA877">
        <f t="shared" si="421"/>
        <v>0.55000000000000004</v>
      </c>
      <c r="KL877">
        <v>776718</v>
      </c>
      <c r="KO877">
        <v>0.56999999999999995</v>
      </c>
      <c r="KP877">
        <f t="shared" si="422"/>
        <v>0.56999999999999995</v>
      </c>
      <c r="LA877">
        <v>776718</v>
      </c>
      <c r="LD877">
        <v>0.55000000000000004</v>
      </c>
      <c r="LE877">
        <f t="shared" si="423"/>
        <v>0.55000000000000004</v>
      </c>
      <c r="LP877">
        <v>776718</v>
      </c>
      <c r="LS877">
        <v>0.53</v>
      </c>
      <c r="LT877">
        <f t="shared" si="424"/>
        <v>0.53</v>
      </c>
      <c r="ME877">
        <v>776718</v>
      </c>
      <c r="MH877">
        <v>0.59</v>
      </c>
      <c r="MI877">
        <f t="shared" si="425"/>
        <v>0.59</v>
      </c>
      <c r="MT877">
        <v>776718</v>
      </c>
      <c r="MW877">
        <v>0.56000000000000005</v>
      </c>
      <c r="MX877">
        <f t="shared" si="426"/>
        <v>0.56000000000000005</v>
      </c>
      <c r="NI877">
        <v>776718</v>
      </c>
      <c r="NL877">
        <v>0.52</v>
      </c>
      <c r="NM877">
        <f t="shared" si="427"/>
        <v>0.52</v>
      </c>
      <c r="NX877">
        <v>776718</v>
      </c>
      <c r="OA877">
        <v>0.56000000000000005</v>
      </c>
      <c r="OB877">
        <f t="shared" si="428"/>
        <v>0.56000000000000005</v>
      </c>
      <c r="OM877">
        <v>776718</v>
      </c>
      <c r="OP877">
        <v>0.54</v>
      </c>
      <c r="OQ877">
        <f t="shared" si="429"/>
        <v>0.54</v>
      </c>
      <c r="PB877">
        <v>776718</v>
      </c>
      <c r="PE877">
        <v>0.52</v>
      </c>
      <c r="PF877">
        <f t="shared" si="430"/>
        <v>0.52</v>
      </c>
      <c r="PQ877">
        <v>776718</v>
      </c>
      <c r="PT877">
        <v>0.55000000000000004</v>
      </c>
      <c r="PU877">
        <f t="shared" si="431"/>
        <v>0.55000000000000004</v>
      </c>
      <c r="QF877">
        <v>776718</v>
      </c>
      <c r="QI877">
        <v>0.5</v>
      </c>
      <c r="QJ877">
        <f t="shared" si="432"/>
        <v>0.5</v>
      </c>
      <c r="QU877">
        <v>776718</v>
      </c>
      <c r="QX877">
        <v>0.53</v>
      </c>
      <c r="QY877">
        <f t="shared" si="433"/>
        <v>0.53</v>
      </c>
    </row>
    <row r="878" spans="12:467" x14ac:dyDescent="0.2">
      <c r="L878">
        <v>776320</v>
      </c>
      <c r="O878">
        <v>0.46</v>
      </c>
      <c r="P878">
        <f t="shared" si="403"/>
        <v>0.46</v>
      </c>
      <c r="AA878">
        <v>776320</v>
      </c>
      <c r="AD878">
        <v>0.34</v>
      </c>
      <c r="AE878">
        <f t="shared" si="404"/>
        <v>0.34</v>
      </c>
      <c r="AP878">
        <v>776320</v>
      </c>
      <c r="AS878">
        <v>0.55000000000000004</v>
      </c>
      <c r="AT878">
        <f t="shared" si="405"/>
        <v>0.55000000000000004</v>
      </c>
      <c r="BE878">
        <v>776320</v>
      </c>
      <c r="BH878">
        <v>0.42</v>
      </c>
      <c r="BI878">
        <f t="shared" si="406"/>
        <v>0.42</v>
      </c>
      <c r="BT878">
        <v>776320</v>
      </c>
      <c r="BW878">
        <v>0.56000000000000005</v>
      </c>
      <c r="BX878">
        <f t="shared" si="407"/>
        <v>0.56000000000000005</v>
      </c>
      <c r="CI878">
        <v>776320</v>
      </c>
      <c r="CL878">
        <v>0.45</v>
      </c>
      <c r="CM878">
        <f t="shared" si="408"/>
        <v>0.45</v>
      </c>
      <c r="CX878">
        <v>776320</v>
      </c>
      <c r="DA878">
        <v>0.43</v>
      </c>
      <c r="DB878">
        <f t="shared" si="409"/>
        <v>0.43</v>
      </c>
      <c r="DM878">
        <v>776320</v>
      </c>
      <c r="DP878">
        <v>0.43</v>
      </c>
      <c r="DQ878">
        <f t="shared" si="410"/>
        <v>0.43</v>
      </c>
      <c r="EB878">
        <v>776320</v>
      </c>
      <c r="EE878">
        <v>0.44</v>
      </c>
      <c r="EF878">
        <f t="shared" si="411"/>
        <v>0.44</v>
      </c>
      <c r="EQ878">
        <v>776320</v>
      </c>
      <c r="ET878">
        <v>0.44</v>
      </c>
      <c r="EU878">
        <f t="shared" si="412"/>
        <v>0.44</v>
      </c>
      <c r="FF878">
        <v>776320</v>
      </c>
      <c r="FI878">
        <v>0.44</v>
      </c>
      <c r="FJ878">
        <f t="shared" si="413"/>
        <v>0.44</v>
      </c>
      <c r="FU878">
        <v>776320</v>
      </c>
      <c r="FX878">
        <v>0.46</v>
      </c>
      <c r="FY878">
        <f t="shared" si="414"/>
        <v>0.46</v>
      </c>
      <c r="GJ878">
        <v>776320</v>
      </c>
      <c r="GM878">
        <v>0.43</v>
      </c>
      <c r="GN878">
        <f t="shared" si="415"/>
        <v>0.43</v>
      </c>
      <c r="GY878">
        <v>776320</v>
      </c>
      <c r="HB878">
        <v>0.47</v>
      </c>
      <c r="HC878">
        <f t="shared" si="416"/>
        <v>0.47</v>
      </c>
      <c r="HN878">
        <v>776320</v>
      </c>
      <c r="HQ878">
        <v>0.41</v>
      </c>
      <c r="HR878">
        <f t="shared" si="417"/>
        <v>0.41</v>
      </c>
      <c r="ID878">
        <v>776720</v>
      </c>
      <c r="IG878">
        <v>0.5</v>
      </c>
      <c r="IH878">
        <f t="shared" si="418"/>
        <v>0.5</v>
      </c>
      <c r="IS878">
        <v>776720</v>
      </c>
      <c r="IV878">
        <v>0.5</v>
      </c>
      <c r="IW878">
        <f t="shared" si="419"/>
        <v>0.5</v>
      </c>
      <c r="JH878">
        <v>776720</v>
      </c>
      <c r="JK878">
        <v>0.5</v>
      </c>
      <c r="JL878">
        <f t="shared" si="420"/>
        <v>0.5</v>
      </c>
      <c r="JW878">
        <v>776720</v>
      </c>
      <c r="JZ878">
        <v>0.49</v>
      </c>
      <c r="KA878">
        <f t="shared" si="421"/>
        <v>0.49</v>
      </c>
      <c r="KL878">
        <v>776720</v>
      </c>
      <c r="KO878">
        <v>0.47</v>
      </c>
      <c r="KP878">
        <f t="shared" si="422"/>
        <v>0.47</v>
      </c>
      <c r="LA878">
        <v>776720</v>
      </c>
      <c r="LD878">
        <v>0.47</v>
      </c>
      <c r="LE878">
        <f t="shared" si="423"/>
        <v>0.47</v>
      </c>
      <c r="LP878">
        <v>776720</v>
      </c>
      <c r="LS878">
        <v>0.48</v>
      </c>
      <c r="LT878">
        <f t="shared" si="424"/>
        <v>0.48</v>
      </c>
      <c r="ME878">
        <v>776720</v>
      </c>
      <c r="MH878">
        <v>0.42</v>
      </c>
      <c r="MI878">
        <f t="shared" si="425"/>
        <v>0.42</v>
      </c>
      <c r="MT878">
        <v>776720</v>
      </c>
      <c r="MW878">
        <v>0.48</v>
      </c>
      <c r="MX878">
        <f t="shared" si="426"/>
        <v>0.48</v>
      </c>
      <c r="NI878">
        <v>776720</v>
      </c>
      <c r="NL878">
        <v>0.49</v>
      </c>
      <c r="NM878">
        <f t="shared" si="427"/>
        <v>0.49</v>
      </c>
      <c r="NX878">
        <v>776720</v>
      </c>
      <c r="OA878">
        <v>0.44</v>
      </c>
      <c r="OB878">
        <f t="shared" si="428"/>
        <v>0.44</v>
      </c>
      <c r="OM878">
        <v>776720</v>
      </c>
      <c r="OP878">
        <v>0.52</v>
      </c>
      <c r="OQ878">
        <f t="shared" si="429"/>
        <v>0.52</v>
      </c>
      <c r="PB878">
        <v>776720</v>
      </c>
      <c r="PE878">
        <v>0.51</v>
      </c>
      <c r="PF878">
        <f t="shared" si="430"/>
        <v>0.51</v>
      </c>
      <c r="PQ878">
        <v>776720</v>
      </c>
      <c r="PT878">
        <v>0.48</v>
      </c>
      <c r="PU878">
        <f t="shared" si="431"/>
        <v>0.48</v>
      </c>
      <c r="QF878">
        <v>776720</v>
      </c>
      <c r="QI878">
        <v>0.48</v>
      </c>
      <c r="QJ878">
        <f t="shared" si="432"/>
        <v>0.48</v>
      </c>
      <c r="QU878">
        <v>776720</v>
      </c>
      <c r="QX878">
        <v>0.48</v>
      </c>
      <c r="QY878">
        <f t="shared" si="433"/>
        <v>0.48</v>
      </c>
    </row>
    <row r="879" spans="12:467" x14ac:dyDescent="0.2">
      <c r="L879">
        <v>776324</v>
      </c>
      <c r="O879">
        <v>0.5</v>
      </c>
      <c r="P879">
        <f t="shared" si="403"/>
        <v>0.5</v>
      </c>
      <c r="AA879">
        <v>776324</v>
      </c>
      <c r="AD879">
        <v>0.47</v>
      </c>
      <c r="AE879">
        <f t="shared" si="404"/>
        <v>0.47</v>
      </c>
      <c r="AP879">
        <v>776324</v>
      </c>
      <c r="AS879">
        <v>0.44</v>
      </c>
      <c r="AT879">
        <f t="shared" si="405"/>
        <v>0.44</v>
      </c>
      <c r="BE879">
        <v>776324</v>
      </c>
      <c r="BH879">
        <v>0.43</v>
      </c>
      <c r="BI879">
        <f t="shared" si="406"/>
        <v>0.43</v>
      </c>
      <c r="BT879">
        <v>776324</v>
      </c>
      <c r="BW879">
        <v>0.45</v>
      </c>
      <c r="BX879">
        <f t="shared" si="407"/>
        <v>0.45</v>
      </c>
      <c r="CI879">
        <v>776324</v>
      </c>
      <c r="CL879">
        <v>0.51</v>
      </c>
      <c r="CM879">
        <f t="shared" si="408"/>
        <v>0.51</v>
      </c>
      <c r="CX879">
        <v>776324</v>
      </c>
      <c r="DA879">
        <v>0.52</v>
      </c>
      <c r="DB879">
        <f t="shared" si="409"/>
        <v>0.52</v>
      </c>
      <c r="DM879">
        <v>776324</v>
      </c>
      <c r="DP879">
        <v>0.48</v>
      </c>
      <c r="DQ879">
        <f t="shared" si="410"/>
        <v>0.48</v>
      </c>
      <c r="EB879">
        <v>776324</v>
      </c>
      <c r="EE879">
        <v>0.51</v>
      </c>
      <c r="EF879">
        <f t="shared" si="411"/>
        <v>0.51</v>
      </c>
      <c r="EQ879">
        <v>776324</v>
      </c>
      <c r="ET879">
        <v>0.51</v>
      </c>
      <c r="EU879">
        <f t="shared" si="412"/>
        <v>0.51</v>
      </c>
      <c r="FF879">
        <v>776324</v>
      </c>
      <c r="FI879">
        <v>0.51</v>
      </c>
      <c r="FJ879">
        <f t="shared" si="413"/>
        <v>0.51</v>
      </c>
      <c r="FU879">
        <v>776324</v>
      </c>
      <c r="FX879">
        <v>0.53</v>
      </c>
      <c r="FY879">
        <f t="shared" si="414"/>
        <v>0.53</v>
      </c>
      <c r="GJ879">
        <v>776324</v>
      </c>
      <c r="GM879">
        <v>0.5</v>
      </c>
      <c r="GN879">
        <f t="shared" si="415"/>
        <v>0.5</v>
      </c>
      <c r="GY879">
        <v>776324</v>
      </c>
      <c r="HB879">
        <v>0.52</v>
      </c>
      <c r="HC879">
        <f t="shared" si="416"/>
        <v>0.52</v>
      </c>
      <c r="HN879">
        <v>776324</v>
      </c>
      <c r="HQ879">
        <v>0.48</v>
      </c>
      <c r="HR879">
        <f t="shared" si="417"/>
        <v>0.48</v>
      </c>
      <c r="ID879">
        <v>776721</v>
      </c>
      <c r="IG879">
        <v>0.48</v>
      </c>
      <c r="IH879">
        <f t="shared" si="418"/>
        <v>0.48</v>
      </c>
      <c r="IS879">
        <v>776721</v>
      </c>
      <c r="IV879">
        <v>0.48</v>
      </c>
      <c r="IW879">
        <f t="shared" si="419"/>
        <v>0.48</v>
      </c>
      <c r="JH879">
        <v>776721</v>
      </c>
      <c r="JK879">
        <v>0.47</v>
      </c>
      <c r="JL879">
        <f t="shared" si="420"/>
        <v>0.47</v>
      </c>
      <c r="JW879">
        <v>776721</v>
      </c>
      <c r="JZ879">
        <v>0.48</v>
      </c>
      <c r="KA879">
        <f t="shared" si="421"/>
        <v>0.48</v>
      </c>
      <c r="KL879">
        <v>776721</v>
      </c>
      <c r="KO879">
        <v>0.41</v>
      </c>
      <c r="KP879">
        <f t="shared" si="422"/>
        <v>0.41</v>
      </c>
      <c r="LA879">
        <v>776721</v>
      </c>
      <c r="LD879">
        <v>0.49</v>
      </c>
      <c r="LE879">
        <f t="shared" si="423"/>
        <v>0.49</v>
      </c>
      <c r="LP879">
        <v>776721</v>
      </c>
      <c r="LS879">
        <v>0.46</v>
      </c>
      <c r="LT879">
        <f t="shared" si="424"/>
        <v>0.46</v>
      </c>
      <c r="ME879">
        <v>776721</v>
      </c>
      <c r="MH879">
        <v>0.47</v>
      </c>
      <c r="MI879">
        <f t="shared" si="425"/>
        <v>0.47</v>
      </c>
      <c r="MT879">
        <v>776721</v>
      </c>
      <c r="MW879">
        <v>0.43</v>
      </c>
      <c r="MX879">
        <f t="shared" si="426"/>
        <v>0.43</v>
      </c>
      <c r="NI879">
        <v>776721</v>
      </c>
      <c r="NL879">
        <v>0.47</v>
      </c>
      <c r="NM879">
        <f t="shared" si="427"/>
        <v>0.47</v>
      </c>
      <c r="NX879">
        <v>776721</v>
      </c>
      <c r="OA879">
        <v>0.49</v>
      </c>
      <c r="OB879">
        <f t="shared" si="428"/>
        <v>0.49</v>
      </c>
      <c r="OM879">
        <v>776721</v>
      </c>
      <c r="OP879">
        <v>0.51</v>
      </c>
      <c r="OQ879">
        <f t="shared" si="429"/>
        <v>0.51</v>
      </c>
      <c r="PB879">
        <v>776721</v>
      </c>
      <c r="PE879">
        <v>0.47</v>
      </c>
      <c r="PF879">
        <f t="shared" si="430"/>
        <v>0.47</v>
      </c>
      <c r="PQ879">
        <v>776721</v>
      </c>
      <c r="PT879">
        <v>0.51</v>
      </c>
      <c r="PU879">
        <f t="shared" si="431"/>
        <v>0.51</v>
      </c>
      <c r="QF879">
        <v>776721</v>
      </c>
      <c r="QI879">
        <v>0.47</v>
      </c>
      <c r="QJ879">
        <f t="shared" si="432"/>
        <v>0.47</v>
      </c>
      <c r="QU879">
        <v>776721</v>
      </c>
      <c r="QX879">
        <v>0.47</v>
      </c>
      <c r="QY879">
        <f t="shared" si="433"/>
        <v>0.47</v>
      </c>
    </row>
    <row r="880" spans="12:467" x14ac:dyDescent="0.2">
      <c r="L880">
        <v>776325</v>
      </c>
      <c r="O880">
        <v>0.42</v>
      </c>
      <c r="P880">
        <f t="shared" si="403"/>
        <v>0.42</v>
      </c>
      <c r="AA880">
        <v>776325</v>
      </c>
      <c r="AD880">
        <v>0.28999999999999998</v>
      </c>
      <c r="AE880">
        <f t="shared" si="404"/>
        <v>0.28999999999999998</v>
      </c>
      <c r="AP880">
        <v>776325</v>
      </c>
      <c r="AS880">
        <v>0.26</v>
      </c>
      <c r="AT880">
        <f t="shared" si="405"/>
        <v>0.26</v>
      </c>
      <c r="BE880">
        <v>776325</v>
      </c>
      <c r="BH880">
        <v>0.28000000000000003</v>
      </c>
      <c r="BI880">
        <f t="shared" si="406"/>
        <v>0.28000000000000003</v>
      </c>
      <c r="BT880">
        <v>776325</v>
      </c>
      <c r="BW880">
        <v>0.21</v>
      </c>
      <c r="BX880">
        <f t="shared" si="407"/>
        <v>0.21</v>
      </c>
      <c r="CI880">
        <v>776325</v>
      </c>
      <c r="CL880">
        <v>0.41</v>
      </c>
      <c r="CM880">
        <f t="shared" si="408"/>
        <v>0.41</v>
      </c>
      <c r="CX880">
        <v>776325</v>
      </c>
      <c r="DA880">
        <v>0.41</v>
      </c>
      <c r="DB880">
        <f t="shared" si="409"/>
        <v>0.41</v>
      </c>
      <c r="DM880">
        <v>776325</v>
      </c>
      <c r="DP880">
        <v>0.39</v>
      </c>
      <c r="DQ880">
        <f t="shared" si="410"/>
        <v>0.39</v>
      </c>
      <c r="EB880">
        <v>776325</v>
      </c>
      <c r="EE880">
        <v>0.42</v>
      </c>
      <c r="EF880">
        <f t="shared" si="411"/>
        <v>0.42</v>
      </c>
      <c r="EQ880">
        <v>776325</v>
      </c>
      <c r="ET880">
        <v>0.42</v>
      </c>
      <c r="EU880">
        <f t="shared" si="412"/>
        <v>0.42</v>
      </c>
      <c r="FF880">
        <v>776325</v>
      </c>
      <c r="FI880">
        <v>0.44</v>
      </c>
      <c r="FJ880">
        <f t="shared" si="413"/>
        <v>0.44</v>
      </c>
      <c r="FU880">
        <v>776325</v>
      </c>
      <c r="FX880">
        <v>0.44</v>
      </c>
      <c r="FY880">
        <f t="shared" si="414"/>
        <v>0.44</v>
      </c>
      <c r="GJ880">
        <v>776325</v>
      </c>
      <c r="GM880">
        <v>0.42</v>
      </c>
      <c r="GN880">
        <f t="shared" si="415"/>
        <v>0.42</v>
      </c>
      <c r="GY880">
        <v>776325</v>
      </c>
      <c r="HB880">
        <v>0.42</v>
      </c>
      <c r="HC880">
        <f t="shared" si="416"/>
        <v>0.42</v>
      </c>
      <c r="HN880">
        <v>776325</v>
      </c>
      <c r="HQ880">
        <v>0.36</v>
      </c>
      <c r="HR880">
        <f t="shared" si="417"/>
        <v>0.36</v>
      </c>
      <c r="ID880">
        <v>776722</v>
      </c>
      <c r="IG880">
        <v>0.56000000000000005</v>
      </c>
      <c r="IH880">
        <f t="shared" si="418"/>
        <v>0.56000000000000005</v>
      </c>
      <c r="IS880">
        <v>776722</v>
      </c>
      <c r="IV880">
        <v>0.54</v>
      </c>
      <c r="IW880">
        <f t="shared" si="419"/>
        <v>0.54</v>
      </c>
      <c r="JH880">
        <v>776722</v>
      </c>
      <c r="JK880">
        <v>0.54</v>
      </c>
      <c r="JL880">
        <f t="shared" si="420"/>
        <v>0.54</v>
      </c>
      <c r="JW880">
        <v>776722</v>
      </c>
      <c r="JZ880">
        <v>0.56999999999999995</v>
      </c>
      <c r="KA880">
        <f t="shared" si="421"/>
        <v>0.56999999999999995</v>
      </c>
      <c r="KL880">
        <v>776722</v>
      </c>
      <c r="KO880">
        <v>0.55000000000000004</v>
      </c>
      <c r="KP880">
        <f t="shared" si="422"/>
        <v>0.55000000000000004</v>
      </c>
      <c r="LA880">
        <v>776722</v>
      </c>
      <c r="LD880">
        <v>0.53</v>
      </c>
      <c r="LE880">
        <f t="shared" si="423"/>
        <v>0.53</v>
      </c>
      <c r="LP880">
        <v>776722</v>
      </c>
      <c r="LS880">
        <v>0.54</v>
      </c>
      <c r="LT880">
        <f t="shared" si="424"/>
        <v>0.54</v>
      </c>
      <c r="ME880">
        <v>776722</v>
      </c>
      <c r="MH880">
        <v>0.54</v>
      </c>
      <c r="MI880">
        <f t="shared" si="425"/>
        <v>0.54</v>
      </c>
      <c r="MT880">
        <v>776722</v>
      </c>
      <c r="MW880">
        <v>0.59</v>
      </c>
      <c r="MX880">
        <f t="shared" si="426"/>
        <v>0.59</v>
      </c>
      <c r="NI880">
        <v>776722</v>
      </c>
      <c r="NL880">
        <v>0.52</v>
      </c>
      <c r="NM880">
        <f t="shared" si="427"/>
        <v>0.52</v>
      </c>
      <c r="NX880">
        <v>776722</v>
      </c>
      <c r="OA880">
        <v>0.55000000000000004</v>
      </c>
      <c r="OB880">
        <f t="shared" si="428"/>
        <v>0.55000000000000004</v>
      </c>
      <c r="OM880">
        <v>776722</v>
      </c>
      <c r="OP880">
        <v>0.56000000000000005</v>
      </c>
      <c r="OQ880">
        <f t="shared" si="429"/>
        <v>0.56000000000000005</v>
      </c>
      <c r="PB880">
        <v>776722</v>
      </c>
      <c r="PE880">
        <v>0.52</v>
      </c>
      <c r="PF880">
        <f t="shared" si="430"/>
        <v>0.52</v>
      </c>
      <c r="PQ880">
        <v>776722</v>
      </c>
      <c r="PT880">
        <v>0.55000000000000004</v>
      </c>
      <c r="PU880">
        <f t="shared" si="431"/>
        <v>0.55000000000000004</v>
      </c>
      <c r="QF880">
        <v>776722</v>
      </c>
      <c r="QI880">
        <v>0.54</v>
      </c>
      <c r="QJ880">
        <f t="shared" si="432"/>
        <v>0.54</v>
      </c>
      <c r="QU880">
        <v>776722</v>
      </c>
      <c r="QX880">
        <v>0.55000000000000004</v>
      </c>
      <c r="QY880">
        <f t="shared" si="433"/>
        <v>0.55000000000000004</v>
      </c>
    </row>
    <row r="881" spans="12:467" x14ac:dyDescent="0.2">
      <c r="L881">
        <v>776327</v>
      </c>
      <c r="O881">
        <v>0.5</v>
      </c>
      <c r="P881">
        <f t="shared" si="403"/>
        <v>0.5</v>
      </c>
      <c r="AA881">
        <v>776327</v>
      </c>
      <c r="AD881">
        <v>0.68</v>
      </c>
      <c r="AE881">
        <f t="shared" si="404"/>
        <v>0.68</v>
      </c>
      <c r="AP881">
        <v>776327</v>
      </c>
      <c r="AS881">
        <v>0.66</v>
      </c>
      <c r="AT881">
        <f t="shared" si="405"/>
        <v>0.66</v>
      </c>
      <c r="BE881">
        <v>776327</v>
      </c>
      <c r="BH881">
        <v>0.5</v>
      </c>
      <c r="BI881">
        <f t="shared" si="406"/>
        <v>0.5</v>
      </c>
      <c r="BT881">
        <v>776327</v>
      </c>
      <c r="BW881">
        <v>0.68</v>
      </c>
      <c r="BX881">
        <f t="shared" si="407"/>
        <v>0.68</v>
      </c>
      <c r="CI881">
        <v>776327</v>
      </c>
      <c r="CL881">
        <v>0.52</v>
      </c>
      <c r="CM881">
        <f t="shared" si="408"/>
        <v>0.52</v>
      </c>
      <c r="CX881">
        <v>776327</v>
      </c>
      <c r="DA881">
        <v>0.52</v>
      </c>
      <c r="DB881">
        <f t="shared" si="409"/>
        <v>0.52</v>
      </c>
      <c r="DM881">
        <v>776327</v>
      </c>
      <c r="DP881">
        <v>0.51</v>
      </c>
      <c r="DQ881">
        <f t="shared" si="410"/>
        <v>0.51</v>
      </c>
      <c r="EB881">
        <v>776327</v>
      </c>
      <c r="EE881">
        <v>0.51</v>
      </c>
      <c r="EF881">
        <f t="shared" si="411"/>
        <v>0.51</v>
      </c>
      <c r="EQ881">
        <v>776327</v>
      </c>
      <c r="ET881">
        <v>0.51</v>
      </c>
      <c r="EU881">
        <f t="shared" si="412"/>
        <v>0.51</v>
      </c>
      <c r="FF881">
        <v>776327</v>
      </c>
      <c r="FI881">
        <v>0.49</v>
      </c>
      <c r="FJ881">
        <f t="shared" si="413"/>
        <v>0.49</v>
      </c>
      <c r="FU881">
        <v>776327</v>
      </c>
      <c r="FX881">
        <v>0.51</v>
      </c>
      <c r="FY881">
        <f t="shared" si="414"/>
        <v>0.51</v>
      </c>
      <c r="GJ881">
        <v>776327</v>
      </c>
      <c r="GM881">
        <v>0.5</v>
      </c>
      <c r="GN881">
        <f t="shared" si="415"/>
        <v>0.5</v>
      </c>
      <c r="GY881">
        <v>776327</v>
      </c>
      <c r="HB881">
        <v>0.5</v>
      </c>
      <c r="HC881">
        <f t="shared" si="416"/>
        <v>0.5</v>
      </c>
      <c r="HN881">
        <v>776327</v>
      </c>
      <c r="HQ881">
        <v>0.49</v>
      </c>
      <c r="HR881">
        <f t="shared" si="417"/>
        <v>0.49</v>
      </c>
      <c r="ID881">
        <v>776725</v>
      </c>
      <c r="IG881">
        <v>0.46</v>
      </c>
      <c r="IH881">
        <f t="shared" si="418"/>
        <v>0.46</v>
      </c>
      <c r="IS881">
        <v>776725</v>
      </c>
      <c r="IV881">
        <v>0.4</v>
      </c>
      <c r="IW881">
        <f t="shared" si="419"/>
        <v>0.4</v>
      </c>
      <c r="JH881">
        <v>776725</v>
      </c>
      <c r="JK881">
        <v>0.46</v>
      </c>
      <c r="JL881">
        <f t="shared" si="420"/>
        <v>0.46</v>
      </c>
      <c r="JW881">
        <v>776725</v>
      </c>
      <c r="JZ881">
        <v>0.43</v>
      </c>
      <c r="KA881">
        <f t="shared" si="421"/>
        <v>0.43</v>
      </c>
      <c r="KL881">
        <v>776725</v>
      </c>
      <c r="KO881">
        <v>0.37</v>
      </c>
      <c r="KP881">
        <f t="shared" si="422"/>
        <v>0.37</v>
      </c>
      <c r="LA881">
        <v>776725</v>
      </c>
      <c r="LD881">
        <v>0.45</v>
      </c>
      <c r="LE881">
        <f t="shared" si="423"/>
        <v>0.45</v>
      </c>
      <c r="LP881">
        <v>776725</v>
      </c>
      <c r="LS881">
        <v>0.43</v>
      </c>
      <c r="LT881">
        <f t="shared" si="424"/>
        <v>0.43</v>
      </c>
      <c r="ME881">
        <v>776725</v>
      </c>
      <c r="MH881">
        <v>0.4</v>
      </c>
      <c r="MI881">
        <f t="shared" si="425"/>
        <v>0.4</v>
      </c>
      <c r="MT881">
        <v>776725</v>
      </c>
      <c r="MW881">
        <v>0.41</v>
      </c>
      <c r="MX881">
        <f t="shared" si="426"/>
        <v>0.41</v>
      </c>
      <c r="NI881">
        <v>776725</v>
      </c>
      <c r="NL881">
        <v>0.42</v>
      </c>
      <c r="NM881">
        <f t="shared" si="427"/>
        <v>0.42</v>
      </c>
      <c r="NX881">
        <v>776725</v>
      </c>
      <c r="OA881">
        <v>0.49</v>
      </c>
      <c r="OB881">
        <f t="shared" si="428"/>
        <v>0.49</v>
      </c>
      <c r="OM881">
        <v>776725</v>
      </c>
      <c r="OP881">
        <v>0.43</v>
      </c>
      <c r="OQ881">
        <f t="shared" si="429"/>
        <v>0.43</v>
      </c>
      <c r="PB881">
        <v>776725</v>
      </c>
      <c r="PE881">
        <v>0.45</v>
      </c>
      <c r="PF881">
        <f t="shared" si="430"/>
        <v>0.45</v>
      </c>
      <c r="PQ881">
        <v>776725</v>
      </c>
      <c r="PT881">
        <v>0.43</v>
      </c>
      <c r="PU881">
        <f t="shared" si="431"/>
        <v>0.43</v>
      </c>
      <c r="QF881">
        <v>776725</v>
      </c>
      <c r="QI881">
        <v>0.47</v>
      </c>
      <c r="QJ881">
        <f t="shared" si="432"/>
        <v>0.47</v>
      </c>
      <c r="QU881">
        <v>776725</v>
      </c>
      <c r="QX881">
        <v>0.44</v>
      </c>
      <c r="QY881">
        <f t="shared" si="433"/>
        <v>0.44</v>
      </c>
    </row>
    <row r="882" spans="12:467" x14ac:dyDescent="0.2">
      <c r="L882">
        <v>776329</v>
      </c>
      <c r="O882">
        <v>0.42</v>
      </c>
      <c r="P882">
        <f t="shared" si="403"/>
        <v>0.42</v>
      </c>
      <c r="AA882">
        <v>776329</v>
      </c>
      <c r="AD882">
        <v>0.56000000000000005</v>
      </c>
      <c r="AE882">
        <f t="shared" si="404"/>
        <v>0.56000000000000005</v>
      </c>
      <c r="AP882">
        <v>776329</v>
      </c>
      <c r="AS882">
        <v>0.61</v>
      </c>
      <c r="AT882">
        <f t="shared" si="405"/>
        <v>0.61</v>
      </c>
      <c r="BE882">
        <v>776329</v>
      </c>
      <c r="BH882">
        <v>0.48</v>
      </c>
      <c r="BI882">
        <f t="shared" si="406"/>
        <v>0.48</v>
      </c>
      <c r="BT882">
        <v>776329</v>
      </c>
      <c r="BW882">
        <v>0.56000000000000005</v>
      </c>
      <c r="BX882">
        <f t="shared" si="407"/>
        <v>0.56000000000000005</v>
      </c>
      <c r="CI882">
        <v>776329</v>
      </c>
      <c r="CL882">
        <v>0.47</v>
      </c>
      <c r="CM882">
        <f t="shared" si="408"/>
        <v>0.47</v>
      </c>
      <c r="CX882">
        <v>776329</v>
      </c>
      <c r="DA882">
        <v>0.45</v>
      </c>
      <c r="DB882">
        <f t="shared" si="409"/>
        <v>0.45</v>
      </c>
      <c r="DM882">
        <v>776329</v>
      </c>
      <c r="DP882">
        <v>0.42</v>
      </c>
      <c r="DQ882">
        <f t="shared" si="410"/>
        <v>0.42</v>
      </c>
      <c r="EB882">
        <v>776329</v>
      </c>
      <c r="EE882">
        <v>0.42</v>
      </c>
      <c r="EF882">
        <f t="shared" si="411"/>
        <v>0.42</v>
      </c>
      <c r="EQ882">
        <v>776329</v>
      </c>
      <c r="ET882">
        <v>0.42</v>
      </c>
      <c r="EU882">
        <f t="shared" si="412"/>
        <v>0.42</v>
      </c>
      <c r="FF882">
        <v>776329</v>
      </c>
      <c r="FI882">
        <v>0.43</v>
      </c>
      <c r="FJ882">
        <f t="shared" si="413"/>
        <v>0.43</v>
      </c>
      <c r="FU882">
        <v>776329</v>
      </c>
      <c r="FX882">
        <v>0.46</v>
      </c>
      <c r="FY882">
        <f t="shared" si="414"/>
        <v>0.46</v>
      </c>
      <c r="GJ882">
        <v>776329</v>
      </c>
      <c r="GM882">
        <v>0.42</v>
      </c>
      <c r="GN882">
        <f t="shared" si="415"/>
        <v>0.42</v>
      </c>
      <c r="GY882">
        <v>776329</v>
      </c>
      <c r="HB882">
        <v>0.5</v>
      </c>
      <c r="HC882">
        <f t="shared" si="416"/>
        <v>0.5</v>
      </c>
      <c r="HN882">
        <v>776329</v>
      </c>
      <c r="HQ882">
        <v>0.48</v>
      </c>
      <c r="HR882">
        <f t="shared" si="417"/>
        <v>0.48</v>
      </c>
      <c r="ID882">
        <v>776726</v>
      </c>
      <c r="IG882">
        <v>0.46</v>
      </c>
      <c r="IH882">
        <f t="shared" si="418"/>
        <v>0.46</v>
      </c>
      <c r="IS882">
        <v>776726</v>
      </c>
      <c r="IV882">
        <v>0.45</v>
      </c>
      <c r="IW882">
        <f t="shared" si="419"/>
        <v>0.45</v>
      </c>
      <c r="JH882">
        <v>776726</v>
      </c>
      <c r="JK882">
        <v>0.46</v>
      </c>
      <c r="JL882">
        <f t="shared" si="420"/>
        <v>0.46</v>
      </c>
      <c r="JW882">
        <v>776726</v>
      </c>
      <c r="JZ882">
        <v>0.46</v>
      </c>
      <c r="KA882">
        <f t="shared" si="421"/>
        <v>0.46</v>
      </c>
      <c r="KL882">
        <v>776726</v>
      </c>
      <c r="KO882">
        <v>0.47</v>
      </c>
      <c r="KP882">
        <f t="shared" si="422"/>
        <v>0.47</v>
      </c>
      <c r="LA882">
        <v>776726</v>
      </c>
      <c r="LD882">
        <v>0.47</v>
      </c>
      <c r="LE882">
        <f t="shared" si="423"/>
        <v>0.47</v>
      </c>
      <c r="LP882">
        <v>776726</v>
      </c>
      <c r="LS882">
        <v>0.45</v>
      </c>
      <c r="LT882">
        <f t="shared" si="424"/>
        <v>0.45</v>
      </c>
      <c r="ME882">
        <v>776726</v>
      </c>
      <c r="MH882">
        <v>0.48</v>
      </c>
      <c r="MI882">
        <f t="shared" si="425"/>
        <v>0.48</v>
      </c>
      <c r="MT882">
        <v>776726</v>
      </c>
      <c r="MW882">
        <v>0.41</v>
      </c>
      <c r="MX882">
        <f t="shared" si="426"/>
        <v>0.41</v>
      </c>
      <c r="NI882">
        <v>776726</v>
      </c>
      <c r="NL882">
        <v>0.48</v>
      </c>
      <c r="NM882">
        <f t="shared" si="427"/>
        <v>0.48</v>
      </c>
      <c r="NX882">
        <v>776726</v>
      </c>
      <c r="OA882">
        <v>0.45</v>
      </c>
      <c r="OB882">
        <f t="shared" si="428"/>
        <v>0.45</v>
      </c>
      <c r="OM882">
        <v>776726</v>
      </c>
      <c r="OP882">
        <v>0.44</v>
      </c>
      <c r="OQ882">
        <f t="shared" si="429"/>
        <v>0.44</v>
      </c>
      <c r="PB882">
        <v>776726</v>
      </c>
      <c r="PE882">
        <v>0.47</v>
      </c>
      <c r="PF882">
        <f t="shared" si="430"/>
        <v>0.47</v>
      </c>
      <c r="PQ882">
        <v>776726</v>
      </c>
      <c r="PT882">
        <v>0.45</v>
      </c>
      <c r="PU882">
        <f t="shared" si="431"/>
        <v>0.45</v>
      </c>
      <c r="QF882">
        <v>776726</v>
      </c>
      <c r="QI882">
        <v>0.48</v>
      </c>
      <c r="QJ882">
        <f t="shared" si="432"/>
        <v>0.48</v>
      </c>
      <c r="QU882">
        <v>776726</v>
      </c>
      <c r="QX882">
        <v>0.45</v>
      </c>
      <c r="QY882">
        <f t="shared" si="433"/>
        <v>0.45</v>
      </c>
    </row>
    <row r="883" spans="12:467" x14ac:dyDescent="0.2">
      <c r="L883">
        <v>776331</v>
      </c>
      <c r="O883">
        <v>0.53</v>
      </c>
      <c r="P883">
        <f t="shared" si="403"/>
        <v>0.53</v>
      </c>
      <c r="AA883">
        <v>776331</v>
      </c>
      <c r="AD883">
        <v>0.55000000000000004</v>
      </c>
      <c r="AE883">
        <f t="shared" si="404"/>
        <v>0.55000000000000004</v>
      </c>
      <c r="AP883">
        <v>776331</v>
      </c>
      <c r="AS883">
        <v>0.7</v>
      </c>
      <c r="AT883">
        <f t="shared" si="405"/>
        <v>0.7</v>
      </c>
      <c r="BE883">
        <v>776331</v>
      </c>
      <c r="BH883">
        <v>0.53</v>
      </c>
      <c r="BI883">
        <f t="shared" si="406"/>
        <v>0.53</v>
      </c>
      <c r="BT883">
        <v>776331</v>
      </c>
      <c r="BW883">
        <v>0.56000000000000005</v>
      </c>
      <c r="BX883">
        <f t="shared" si="407"/>
        <v>0.56000000000000005</v>
      </c>
      <c r="CI883">
        <v>776331</v>
      </c>
      <c r="CL883">
        <v>0.56999999999999995</v>
      </c>
      <c r="CM883">
        <f t="shared" si="408"/>
        <v>0.56999999999999995</v>
      </c>
      <c r="CX883">
        <v>776331</v>
      </c>
      <c r="DA883">
        <v>0.55000000000000004</v>
      </c>
      <c r="DB883">
        <f t="shared" si="409"/>
        <v>0.55000000000000004</v>
      </c>
      <c r="DM883">
        <v>776331</v>
      </c>
      <c r="DP883">
        <v>0.55000000000000004</v>
      </c>
      <c r="DQ883">
        <f t="shared" si="410"/>
        <v>0.55000000000000004</v>
      </c>
      <c r="EB883">
        <v>776331</v>
      </c>
      <c r="EE883">
        <v>0.55000000000000004</v>
      </c>
      <c r="EF883">
        <f t="shared" si="411"/>
        <v>0.55000000000000004</v>
      </c>
      <c r="EQ883">
        <v>776331</v>
      </c>
      <c r="ET883">
        <v>0.55000000000000004</v>
      </c>
      <c r="EU883">
        <f t="shared" si="412"/>
        <v>0.55000000000000004</v>
      </c>
      <c r="FF883">
        <v>776331</v>
      </c>
      <c r="FI883">
        <v>0.55000000000000004</v>
      </c>
      <c r="FJ883">
        <f t="shared" si="413"/>
        <v>0.55000000000000004</v>
      </c>
      <c r="FU883">
        <v>776331</v>
      </c>
      <c r="FX883">
        <v>0.55000000000000004</v>
      </c>
      <c r="FY883">
        <f t="shared" si="414"/>
        <v>0.55000000000000004</v>
      </c>
      <c r="GJ883">
        <v>776331</v>
      </c>
      <c r="GM883">
        <v>0.55000000000000004</v>
      </c>
      <c r="GN883">
        <f t="shared" si="415"/>
        <v>0.55000000000000004</v>
      </c>
      <c r="GY883">
        <v>776331</v>
      </c>
      <c r="HB883">
        <v>0.59</v>
      </c>
      <c r="HC883">
        <f t="shared" si="416"/>
        <v>0.59</v>
      </c>
      <c r="HN883">
        <v>776331</v>
      </c>
      <c r="HQ883">
        <v>0.49</v>
      </c>
      <c r="HR883">
        <f t="shared" si="417"/>
        <v>0.49</v>
      </c>
      <c r="ID883">
        <v>776697</v>
      </c>
      <c r="IG883">
        <v>0.56999999999999995</v>
      </c>
      <c r="IH883">
        <f t="shared" si="418"/>
        <v>0.56999999999999995</v>
      </c>
      <c r="IS883">
        <v>776697</v>
      </c>
      <c r="IV883">
        <v>0.56000000000000005</v>
      </c>
      <c r="IW883">
        <f t="shared" si="419"/>
        <v>0.56000000000000005</v>
      </c>
      <c r="JH883">
        <v>776697</v>
      </c>
      <c r="JK883">
        <v>0.54</v>
      </c>
      <c r="JL883">
        <f t="shared" si="420"/>
        <v>0.54</v>
      </c>
      <c r="JW883">
        <v>776697</v>
      </c>
      <c r="JZ883">
        <v>0.56000000000000005</v>
      </c>
      <c r="KA883">
        <f t="shared" si="421"/>
        <v>0.56000000000000005</v>
      </c>
      <c r="KL883">
        <v>776697</v>
      </c>
      <c r="KO883">
        <v>0.57999999999999996</v>
      </c>
      <c r="KP883">
        <f t="shared" si="422"/>
        <v>0.57999999999999996</v>
      </c>
      <c r="LA883">
        <v>776697</v>
      </c>
      <c r="LD883">
        <v>0.56000000000000005</v>
      </c>
      <c r="LE883">
        <f t="shared" si="423"/>
        <v>0.56000000000000005</v>
      </c>
      <c r="LP883">
        <v>776697</v>
      </c>
      <c r="LS883">
        <v>0.53</v>
      </c>
      <c r="LT883">
        <f t="shared" si="424"/>
        <v>0.53</v>
      </c>
      <c r="ME883">
        <v>776697</v>
      </c>
      <c r="MH883">
        <v>0.6</v>
      </c>
      <c r="MI883">
        <f t="shared" si="425"/>
        <v>0.6</v>
      </c>
      <c r="MT883">
        <v>776697</v>
      </c>
      <c r="MW883">
        <v>0.64</v>
      </c>
      <c r="MX883">
        <f t="shared" si="426"/>
        <v>0.64</v>
      </c>
      <c r="NI883">
        <v>776697</v>
      </c>
      <c r="NL883">
        <v>0.54</v>
      </c>
      <c r="NM883">
        <f t="shared" si="427"/>
        <v>0.54</v>
      </c>
      <c r="NX883">
        <v>776697</v>
      </c>
      <c r="OA883">
        <v>0.55000000000000004</v>
      </c>
      <c r="OB883">
        <f t="shared" si="428"/>
        <v>0.55000000000000004</v>
      </c>
      <c r="OM883">
        <v>776697</v>
      </c>
      <c r="OP883">
        <v>0.55000000000000004</v>
      </c>
      <c r="OQ883">
        <f t="shared" si="429"/>
        <v>0.55000000000000004</v>
      </c>
      <c r="PB883">
        <v>776697</v>
      </c>
      <c r="PE883">
        <v>0.53</v>
      </c>
      <c r="PF883">
        <f t="shared" si="430"/>
        <v>0.53</v>
      </c>
      <c r="PQ883">
        <v>776697</v>
      </c>
      <c r="PT883">
        <v>0.56999999999999995</v>
      </c>
      <c r="PU883">
        <f t="shared" si="431"/>
        <v>0.56999999999999995</v>
      </c>
      <c r="QF883">
        <v>776697</v>
      </c>
      <c r="QI883">
        <v>0.52</v>
      </c>
      <c r="QJ883">
        <f t="shared" si="432"/>
        <v>0.52</v>
      </c>
      <c r="QU883">
        <v>776697</v>
      </c>
      <c r="QX883">
        <v>0.56000000000000005</v>
      </c>
      <c r="QY883">
        <f t="shared" si="433"/>
        <v>0.56000000000000005</v>
      </c>
    </row>
    <row r="884" spans="12:467" x14ac:dyDescent="0.2">
      <c r="L884">
        <v>776332</v>
      </c>
      <c r="O884">
        <v>0.44</v>
      </c>
      <c r="P884">
        <f t="shared" si="403"/>
        <v>0.44</v>
      </c>
      <c r="AA884">
        <v>776332</v>
      </c>
      <c r="AD884">
        <v>0.51</v>
      </c>
      <c r="AE884">
        <f t="shared" si="404"/>
        <v>0.51</v>
      </c>
      <c r="AP884">
        <v>776332</v>
      </c>
      <c r="AS884">
        <v>0.63</v>
      </c>
      <c r="AT884">
        <f t="shared" si="405"/>
        <v>0.63</v>
      </c>
      <c r="BE884">
        <v>776332</v>
      </c>
      <c r="BH884">
        <v>0.44</v>
      </c>
      <c r="BI884">
        <f t="shared" si="406"/>
        <v>0.44</v>
      </c>
      <c r="BT884">
        <v>776332</v>
      </c>
      <c r="BW884">
        <v>0.36</v>
      </c>
      <c r="BX884">
        <f t="shared" si="407"/>
        <v>0.36</v>
      </c>
      <c r="CI884">
        <v>776332</v>
      </c>
      <c r="CL884">
        <v>0.45</v>
      </c>
      <c r="CM884">
        <f t="shared" si="408"/>
        <v>0.45</v>
      </c>
      <c r="CX884">
        <v>776332</v>
      </c>
      <c r="DA884">
        <v>0.45</v>
      </c>
      <c r="DB884">
        <f t="shared" si="409"/>
        <v>0.45</v>
      </c>
      <c r="DM884">
        <v>776332</v>
      </c>
      <c r="DP884">
        <v>0.44</v>
      </c>
      <c r="DQ884">
        <f t="shared" si="410"/>
        <v>0.44</v>
      </c>
      <c r="EB884">
        <v>776332</v>
      </c>
      <c r="EE884">
        <v>0.44</v>
      </c>
      <c r="EF884">
        <f t="shared" si="411"/>
        <v>0.44</v>
      </c>
      <c r="EQ884">
        <v>776332</v>
      </c>
      <c r="ET884">
        <v>0.44</v>
      </c>
      <c r="EU884">
        <f t="shared" si="412"/>
        <v>0.44</v>
      </c>
      <c r="FF884">
        <v>776332</v>
      </c>
      <c r="FI884">
        <v>0.42</v>
      </c>
      <c r="FJ884">
        <f t="shared" si="413"/>
        <v>0.42</v>
      </c>
      <c r="FU884">
        <v>776332</v>
      </c>
      <c r="FX884">
        <v>0.49</v>
      </c>
      <c r="FY884">
        <f t="shared" si="414"/>
        <v>0.49</v>
      </c>
      <c r="GJ884">
        <v>776332</v>
      </c>
      <c r="GM884">
        <v>0.44</v>
      </c>
      <c r="GN884">
        <f t="shared" si="415"/>
        <v>0.44</v>
      </c>
      <c r="GY884">
        <v>776332</v>
      </c>
      <c r="HB884">
        <v>0.53</v>
      </c>
      <c r="HC884">
        <f t="shared" si="416"/>
        <v>0.53</v>
      </c>
      <c r="HN884">
        <v>776332</v>
      </c>
      <c r="HQ884">
        <v>0.48</v>
      </c>
      <c r="HR884">
        <f t="shared" si="417"/>
        <v>0.48</v>
      </c>
      <c r="ID884">
        <v>776698</v>
      </c>
      <c r="IG884">
        <v>0.44</v>
      </c>
      <c r="IH884">
        <f t="shared" si="418"/>
        <v>0.44</v>
      </c>
      <c r="IS884">
        <v>776698</v>
      </c>
      <c r="IV884">
        <v>0.42</v>
      </c>
      <c r="IW884">
        <f t="shared" si="419"/>
        <v>0.42</v>
      </c>
      <c r="JH884">
        <v>776698</v>
      </c>
      <c r="JK884">
        <v>0.47</v>
      </c>
      <c r="JL884">
        <f t="shared" si="420"/>
        <v>0.47</v>
      </c>
      <c r="JW884">
        <v>776698</v>
      </c>
      <c r="JZ884">
        <v>0.42</v>
      </c>
      <c r="KA884">
        <f t="shared" si="421"/>
        <v>0.42</v>
      </c>
      <c r="KL884">
        <v>776698</v>
      </c>
      <c r="KO884">
        <v>0.56000000000000005</v>
      </c>
      <c r="KP884">
        <f t="shared" si="422"/>
        <v>0.56000000000000005</v>
      </c>
      <c r="LA884">
        <v>776698</v>
      </c>
      <c r="LD884">
        <v>0.45</v>
      </c>
      <c r="LE884">
        <f t="shared" si="423"/>
        <v>0.45</v>
      </c>
      <c r="LP884">
        <v>776698</v>
      </c>
      <c r="LS884">
        <v>0.43</v>
      </c>
      <c r="LT884">
        <f t="shared" si="424"/>
        <v>0.43</v>
      </c>
      <c r="ME884">
        <v>776698</v>
      </c>
      <c r="MH884">
        <v>0.46</v>
      </c>
      <c r="MI884">
        <f t="shared" si="425"/>
        <v>0.46</v>
      </c>
      <c r="MT884">
        <v>776698</v>
      </c>
      <c r="MW884">
        <v>0.47</v>
      </c>
      <c r="MX884">
        <f t="shared" si="426"/>
        <v>0.47</v>
      </c>
      <c r="NI884">
        <v>776698</v>
      </c>
      <c r="NL884">
        <v>0.41</v>
      </c>
      <c r="NM884">
        <f t="shared" si="427"/>
        <v>0.41</v>
      </c>
      <c r="NX884">
        <v>776698</v>
      </c>
      <c r="OA884">
        <v>0.48</v>
      </c>
      <c r="OB884">
        <f t="shared" si="428"/>
        <v>0.48</v>
      </c>
      <c r="OM884">
        <v>776698</v>
      </c>
      <c r="OP884">
        <v>0.45</v>
      </c>
      <c r="OQ884">
        <f t="shared" si="429"/>
        <v>0.45</v>
      </c>
      <c r="PB884">
        <v>776698</v>
      </c>
      <c r="PE884">
        <v>0.41</v>
      </c>
      <c r="PF884">
        <f t="shared" si="430"/>
        <v>0.41</v>
      </c>
      <c r="PQ884">
        <v>776698</v>
      </c>
      <c r="PT884">
        <v>0.45</v>
      </c>
      <c r="PU884">
        <f t="shared" si="431"/>
        <v>0.45</v>
      </c>
      <c r="QF884">
        <v>776698</v>
      </c>
      <c r="QI884">
        <v>0.42</v>
      </c>
      <c r="QJ884">
        <f t="shared" si="432"/>
        <v>0.42</v>
      </c>
      <c r="QU884">
        <v>776698</v>
      </c>
      <c r="QX884">
        <v>0.39</v>
      </c>
      <c r="QY884">
        <f t="shared" si="433"/>
        <v>0.39</v>
      </c>
    </row>
    <row r="885" spans="12:467" x14ac:dyDescent="0.2">
      <c r="L885">
        <v>776334</v>
      </c>
      <c r="O885">
        <v>0.55000000000000004</v>
      </c>
      <c r="P885">
        <f t="shared" si="403"/>
        <v>0.55000000000000004</v>
      </c>
      <c r="AA885">
        <v>776334</v>
      </c>
      <c r="AD885">
        <v>0.56000000000000005</v>
      </c>
      <c r="AE885">
        <f t="shared" si="404"/>
        <v>0.56000000000000005</v>
      </c>
      <c r="AP885">
        <v>776334</v>
      </c>
      <c r="AS885">
        <v>0.66</v>
      </c>
      <c r="AT885">
        <f t="shared" si="405"/>
        <v>0.66</v>
      </c>
      <c r="BE885">
        <v>776334</v>
      </c>
      <c r="BH885">
        <v>0.62</v>
      </c>
      <c r="BI885">
        <f t="shared" si="406"/>
        <v>0.62</v>
      </c>
      <c r="BT885">
        <v>776334</v>
      </c>
      <c r="BW885">
        <v>0.65</v>
      </c>
      <c r="BX885">
        <f t="shared" si="407"/>
        <v>0.65</v>
      </c>
      <c r="CI885">
        <v>776334</v>
      </c>
      <c r="CL885">
        <v>0.55000000000000004</v>
      </c>
      <c r="CM885">
        <f t="shared" si="408"/>
        <v>0.55000000000000004</v>
      </c>
      <c r="CX885">
        <v>776334</v>
      </c>
      <c r="DA885">
        <v>0.56000000000000005</v>
      </c>
      <c r="DB885">
        <f t="shared" si="409"/>
        <v>0.56000000000000005</v>
      </c>
      <c r="DM885">
        <v>776334</v>
      </c>
      <c r="DP885">
        <v>0.56000000000000005</v>
      </c>
      <c r="DQ885">
        <f t="shared" si="410"/>
        <v>0.56000000000000005</v>
      </c>
      <c r="EB885">
        <v>776334</v>
      </c>
      <c r="EE885">
        <v>0.56000000000000005</v>
      </c>
      <c r="EF885">
        <f t="shared" si="411"/>
        <v>0.56000000000000005</v>
      </c>
      <c r="EQ885">
        <v>776334</v>
      </c>
      <c r="ET885">
        <v>0.56000000000000005</v>
      </c>
      <c r="EU885">
        <f t="shared" si="412"/>
        <v>0.56000000000000005</v>
      </c>
      <c r="FF885">
        <v>776334</v>
      </c>
      <c r="FI885">
        <v>0.59</v>
      </c>
      <c r="FJ885">
        <f t="shared" si="413"/>
        <v>0.59</v>
      </c>
      <c r="FU885">
        <v>776334</v>
      </c>
      <c r="FX885">
        <v>0.56999999999999995</v>
      </c>
      <c r="FY885">
        <f t="shared" si="414"/>
        <v>0.56999999999999995</v>
      </c>
      <c r="GJ885">
        <v>776334</v>
      </c>
      <c r="GM885">
        <v>0.55000000000000004</v>
      </c>
      <c r="GN885">
        <f t="shared" si="415"/>
        <v>0.55000000000000004</v>
      </c>
      <c r="GY885">
        <v>776334</v>
      </c>
      <c r="HB885">
        <v>0.59</v>
      </c>
      <c r="HC885">
        <f t="shared" si="416"/>
        <v>0.59</v>
      </c>
      <c r="HN885">
        <v>776334</v>
      </c>
      <c r="HQ885">
        <v>0.55000000000000004</v>
      </c>
      <c r="HR885">
        <f t="shared" si="417"/>
        <v>0.55000000000000004</v>
      </c>
      <c r="ID885">
        <v>776699</v>
      </c>
      <c r="IG885">
        <v>0.51</v>
      </c>
      <c r="IH885">
        <f t="shared" si="418"/>
        <v>0.51</v>
      </c>
      <c r="IS885">
        <v>776699</v>
      </c>
      <c r="IV885">
        <v>0.5</v>
      </c>
      <c r="IW885">
        <f t="shared" si="419"/>
        <v>0.5</v>
      </c>
      <c r="JH885">
        <v>776699</v>
      </c>
      <c r="JK885">
        <v>0.52</v>
      </c>
      <c r="JL885">
        <f t="shared" si="420"/>
        <v>0.52</v>
      </c>
      <c r="JW885">
        <v>776699</v>
      </c>
      <c r="JZ885">
        <v>0.51</v>
      </c>
      <c r="KA885">
        <f t="shared" si="421"/>
        <v>0.51</v>
      </c>
      <c r="KL885">
        <v>776699</v>
      </c>
      <c r="KO885">
        <v>0.46</v>
      </c>
      <c r="KP885">
        <f t="shared" si="422"/>
        <v>0.46</v>
      </c>
      <c r="LA885">
        <v>776699</v>
      </c>
      <c r="LD885">
        <v>0.52</v>
      </c>
      <c r="LE885">
        <f t="shared" si="423"/>
        <v>0.52</v>
      </c>
      <c r="LP885">
        <v>776699</v>
      </c>
      <c r="LS885">
        <v>0.51</v>
      </c>
      <c r="LT885">
        <f t="shared" si="424"/>
        <v>0.51</v>
      </c>
      <c r="ME885">
        <v>776699</v>
      </c>
      <c r="MH885">
        <v>0.51</v>
      </c>
      <c r="MI885">
        <f t="shared" si="425"/>
        <v>0.51</v>
      </c>
      <c r="MT885">
        <v>776699</v>
      </c>
      <c r="MW885">
        <v>0.44</v>
      </c>
      <c r="MX885">
        <f t="shared" si="426"/>
        <v>0.44</v>
      </c>
      <c r="NI885">
        <v>776699</v>
      </c>
      <c r="NL885">
        <v>0.51</v>
      </c>
      <c r="NM885">
        <f t="shared" si="427"/>
        <v>0.51</v>
      </c>
      <c r="NX885">
        <v>776699</v>
      </c>
      <c r="OA885">
        <v>0.52</v>
      </c>
      <c r="OB885">
        <f t="shared" si="428"/>
        <v>0.52</v>
      </c>
      <c r="OM885">
        <v>776699</v>
      </c>
      <c r="OP885">
        <v>0.52</v>
      </c>
      <c r="OQ885">
        <f t="shared" si="429"/>
        <v>0.52</v>
      </c>
      <c r="PB885">
        <v>776699</v>
      </c>
      <c r="PE885">
        <v>0.51</v>
      </c>
      <c r="PF885">
        <f t="shared" si="430"/>
        <v>0.51</v>
      </c>
      <c r="PQ885">
        <v>776699</v>
      </c>
      <c r="PT885">
        <v>0.53</v>
      </c>
      <c r="PU885">
        <f t="shared" si="431"/>
        <v>0.53</v>
      </c>
      <c r="QF885">
        <v>776699</v>
      </c>
      <c r="QI885">
        <v>0.5</v>
      </c>
      <c r="QJ885">
        <f t="shared" si="432"/>
        <v>0.5</v>
      </c>
      <c r="QU885">
        <v>776699</v>
      </c>
      <c r="QX885">
        <v>0.51</v>
      </c>
      <c r="QY885">
        <f t="shared" si="433"/>
        <v>0.51</v>
      </c>
    </row>
    <row r="886" spans="12:467" x14ac:dyDescent="0.2">
      <c r="L886">
        <v>776309</v>
      </c>
      <c r="O886">
        <v>0.55000000000000004</v>
      </c>
      <c r="P886">
        <f t="shared" si="403"/>
        <v>0.55000000000000004</v>
      </c>
      <c r="AA886">
        <v>776309</v>
      </c>
      <c r="AD886">
        <v>0.46</v>
      </c>
      <c r="AE886">
        <f t="shared" si="404"/>
        <v>0.46</v>
      </c>
      <c r="AP886">
        <v>776309</v>
      </c>
      <c r="AS886">
        <v>0.61</v>
      </c>
      <c r="AT886">
        <f t="shared" si="405"/>
        <v>0.61</v>
      </c>
      <c r="BE886">
        <v>776309</v>
      </c>
      <c r="BH886">
        <v>0.47</v>
      </c>
      <c r="BI886">
        <f t="shared" si="406"/>
        <v>0.47</v>
      </c>
      <c r="BT886">
        <v>776309</v>
      </c>
      <c r="BW886">
        <v>0.44</v>
      </c>
      <c r="BX886">
        <f t="shared" si="407"/>
        <v>0.44</v>
      </c>
      <c r="CI886">
        <v>776309</v>
      </c>
      <c r="CL886">
        <v>0.51</v>
      </c>
      <c r="CM886">
        <f t="shared" si="408"/>
        <v>0.51</v>
      </c>
      <c r="CX886">
        <v>776309</v>
      </c>
      <c r="DA886">
        <v>0.52</v>
      </c>
      <c r="DB886">
        <f t="shared" si="409"/>
        <v>0.52</v>
      </c>
      <c r="DM886">
        <v>776309</v>
      </c>
      <c r="DP886">
        <v>0.55000000000000004</v>
      </c>
      <c r="DQ886">
        <f t="shared" si="410"/>
        <v>0.55000000000000004</v>
      </c>
      <c r="EB886">
        <v>776309</v>
      </c>
      <c r="EE886">
        <v>0.51</v>
      </c>
      <c r="EF886">
        <f t="shared" si="411"/>
        <v>0.51</v>
      </c>
      <c r="EQ886">
        <v>776309</v>
      </c>
      <c r="ET886">
        <v>0.51</v>
      </c>
      <c r="EU886">
        <f t="shared" si="412"/>
        <v>0.51</v>
      </c>
      <c r="FF886">
        <v>776309</v>
      </c>
      <c r="FI886">
        <v>0.53</v>
      </c>
      <c r="FJ886">
        <f t="shared" si="413"/>
        <v>0.53</v>
      </c>
      <c r="FU886">
        <v>776309</v>
      </c>
      <c r="FX886">
        <v>0.53</v>
      </c>
      <c r="FY886">
        <f t="shared" si="414"/>
        <v>0.53</v>
      </c>
      <c r="GJ886">
        <v>776309</v>
      </c>
      <c r="GM886">
        <v>0.52</v>
      </c>
      <c r="GN886">
        <f t="shared" si="415"/>
        <v>0.52</v>
      </c>
      <c r="GY886">
        <v>776309</v>
      </c>
      <c r="HB886">
        <v>0.59</v>
      </c>
      <c r="HC886">
        <f t="shared" si="416"/>
        <v>0.59</v>
      </c>
      <c r="HN886">
        <v>776309</v>
      </c>
      <c r="HQ886">
        <v>0.47</v>
      </c>
      <c r="HR886">
        <f t="shared" si="417"/>
        <v>0.47</v>
      </c>
      <c r="ID886">
        <v>776700</v>
      </c>
      <c r="IG886">
        <v>0.46</v>
      </c>
      <c r="IH886">
        <f t="shared" si="418"/>
        <v>0.46</v>
      </c>
      <c r="IS886">
        <v>776700</v>
      </c>
      <c r="IV886">
        <v>0.5</v>
      </c>
      <c r="IW886">
        <f t="shared" si="419"/>
        <v>0.5</v>
      </c>
      <c r="JH886">
        <v>776700</v>
      </c>
      <c r="JK886">
        <v>0.47</v>
      </c>
      <c r="JL886">
        <f t="shared" si="420"/>
        <v>0.47</v>
      </c>
      <c r="JW886">
        <v>776700</v>
      </c>
      <c r="JZ886">
        <v>0.47</v>
      </c>
      <c r="KA886">
        <f t="shared" si="421"/>
        <v>0.47</v>
      </c>
      <c r="KL886">
        <v>776700</v>
      </c>
      <c r="KO886">
        <v>0.49</v>
      </c>
      <c r="KP886">
        <f t="shared" si="422"/>
        <v>0.49</v>
      </c>
      <c r="LA886">
        <v>776700</v>
      </c>
      <c r="LD886">
        <v>0.48</v>
      </c>
      <c r="LE886">
        <f t="shared" si="423"/>
        <v>0.48</v>
      </c>
      <c r="LP886">
        <v>776700</v>
      </c>
      <c r="LS886">
        <v>0.45</v>
      </c>
      <c r="LT886">
        <f t="shared" si="424"/>
        <v>0.45</v>
      </c>
      <c r="ME886">
        <v>776700</v>
      </c>
      <c r="MH886">
        <v>0.44</v>
      </c>
      <c r="MI886">
        <f t="shared" si="425"/>
        <v>0.44</v>
      </c>
      <c r="MT886">
        <v>776700</v>
      </c>
      <c r="MW886">
        <v>0.44</v>
      </c>
      <c r="MX886">
        <f t="shared" si="426"/>
        <v>0.44</v>
      </c>
      <c r="NI886">
        <v>776700</v>
      </c>
      <c r="NL886">
        <v>0.47</v>
      </c>
      <c r="NM886">
        <f t="shared" si="427"/>
        <v>0.47</v>
      </c>
      <c r="NX886">
        <v>776700</v>
      </c>
      <c r="OA886">
        <v>0.5</v>
      </c>
      <c r="OB886">
        <f t="shared" si="428"/>
        <v>0.5</v>
      </c>
      <c r="OM886">
        <v>776700</v>
      </c>
      <c r="OP886">
        <v>0.46</v>
      </c>
      <c r="OQ886">
        <f t="shared" si="429"/>
        <v>0.46</v>
      </c>
      <c r="PB886">
        <v>776700</v>
      </c>
      <c r="PE886">
        <v>0.45</v>
      </c>
      <c r="PF886">
        <f t="shared" si="430"/>
        <v>0.45</v>
      </c>
      <c r="PQ886">
        <v>776700</v>
      </c>
      <c r="PT886">
        <v>0.46</v>
      </c>
      <c r="PU886">
        <f t="shared" si="431"/>
        <v>0.46</v>
      </c>
      <c r="QF886">
        <v>776700</v>
      </c>
      <c r="QI886">
        <v>0.46</v>
      </c>
      <c r="QJ886">
        <f t="shared" si="432"/>
        <v>0.46</v>
      </c>
      <c r="QU886">
        <v>776700</v>
      </c>
      <c r="QX886">
        <v>0.47</v>
      </c>
      <c r="QY886">
        <f t="shared" si="433"/>
        <v>0.47</v>
      </c>
    </row>
    <row r="887" spans="12:467" x14ac:dyDescent="0.2">
      <c r="L887">
        <v>776311</v>
      </c>
      <c r="O887">
        <v>0.51</v>
      </c>
      <c r="P887">
        <f t="shared" si="403"/>
        <v>0.51</v>
      </c>
      <c r="AA887">
        <v>776311</v>
      </c>
      <c r="AD887">
        <v>0.61</v>
      </c>
      <c r="AE887">
        <f t="shared" si="404"/>
        <v>0.61</v>
      </c>
      <c r="AP887">
        <v>776311</v>
      </c>
      <c r="AS887">
        <v>0.55000000000000004</v>
      </c>
      <c r="AT887">
        <f t="shared" si="405"/>
        <v>0.55000000000000004</v>
      </c>
      <c r="BE887">
        <v>776311</v>
      </c>
      <c r="BH887">
        <v>0.61</v>
      </c>
      <c r="BI887">
        <f t="shared" si="406"/>
        <v>0.61</v>
      </c>
      <c r="BT887">
        <v>776311</v>
      </c>
      <c r="BW887">
        <v>0.42</v>
      </c>
      <c r="BX887">
        <f t="shared" si="407"/>
        <v>0.42</v>
      </c>
      <c r="CI887">
        <v>776311</v>
      </c>
      <c r="CL887">
        <v>0.52</v>
      </c>
      <c r="CM887">
        <f t="shared" si="408"/>
        <v>0.52</v>
      </c>
      <c r="CX887">
        <v>776311</v>
      </c>
      <c r="DA887">
        <v>0.51</v>
      </c>
      <c r="DB887">
        <f t="shared" si="409"/>
        <v>0.51</v>
      </c>
      <c r="DM887">
        <v>776311</v>
      </c>
      <c r="DP887">
        <v>0.55000000000000004</v>
      </c>
      <c r="DQ887">
        <f t="shared" si="410"/>
        <v>0.55000000000000004</v>
      </c>
      <c r="EB887">
        <v>776311</v>
      </c>
      <c r="EE887">
        <v>0.53</v>
      </c>
      <c r="EF887">
        <f t="shared" si="411"/>
        <v>0.53</v>
      </c>
      <c r="EQ887">
        <v>776311</v>
      </c>
      <c r="ET887">
        <v>0.53</v>
      </c>
      <c r="EU887">
        <f t="shared" si="412"/>
        <v>0.53</v>
      </c>
      <c r="FF887">
        <v>776311</v>
      </c>
      <c r="FI887">
        <v>0.5</v>
      </c>
      <c r="FJ887">
        <f t="shared" si="413"/>
        <v>0.5</v>
      </c>
      <c r="FU887">
        <v>776311</v>
      </c>
      <c r="FX887">
        <v>0.52</v>
      </c>
      <c r="FY887">
        <f t="shared" si="414"/>
        <v>0.52</v>
      </c>
      <c r="GJ887">
        <v>776311</v>
      </c>
      <c r="GM887">
        <v>0.5</v>
      </c>
      <c r="GN887">
        <f t="shared" si="415"/>
        <v>0.5</v>
      </c>
      <c r="GY887">
        <v>776311</v>
      </c>
      <c r="HB887">
        <v>0.51</v>
      </c>
      <c r="HC887">
        <f t="shared" si="416"/>
        <v>0.51</v>
      </c>
      <c r="HN887">
        <v>776311</v>
      </c>
      <c r="HQ887">
        <v>0.52</v>
      </c>
      <c r="HR887">
        <f t="shared" si="417"/>
        <v>0.52</v>
      </c>
      <c r="ID887">
        <v>776701</v>
      </c>
      <c r="IG887">
        <v>0.47</v>
      </c>
      <c r="IH887">
        <f t="shared" si="418"/>
        <v>0.47</v>
      </c>
      <c r="IS887">
        <v>776701</v>
      </c>
      <c r="IV887">
        <v>0.4</v>
      </c>
      <c r="IW887">
        <f t="shared" si="419"/>
        <v>0.4</v>
      </c>
      <c r="JH887">
        <v>776701</v>
      </c>
      <c r="JK887">
        <v>0.44</v>
      </c>
      <c r="JL887">
        <f t="shared" si="420"/>
        <v>0.44</v>
      </c>
      <c r="JW887">
        <v>776701</v>
      </c>
      <c r="JZ887">
        <v>0.47</v>
      </c>
      <c r="KA887">
        <f t="shared" si="421"/>
        <v>0.47</v>
      </c>
      <c r="KL887">
        <v>776701</v>
      </c>
      <c r="KO887">
        <v>0.35</v>
      </c>
      <c r="KP887">
        <f t="shared" si="422"/>
        <v>0.35</v>
      </c>
      <c r="LA887">
        <v>776701</v>
      </c>
      <c r="LD887">
        <v>0.45</v>
      </c>
      <c r="LE887">
        <f t="shared" si="423"/>
        <v>0.45</v>
      </c>
      <c r="LP887">
        <v>776701</v>
      </c>
      <c r="LS887">
        <v>0.43</v>
      </c>
      <c r="LT887">
        <f t="shared" si="424"/>
        <v>0.43</v>
      </c>
      <c r="ME887">
        <v>776701</v>
      </c>
      <c r="MH887">
        <v>0.39</v>
      </c>
      <c r="MI887">
        <f t="shared" si="425"/>
        <v>0.39</v>
      </c>
      <c r="MT887">
        <v>776701</v>
      </c>
      <c r="MW887">
        <v>0.42</v>
      </c>
      <c r="MX887">
        <f t="shared" si="426"/>
        <v>0.42</v>
      </c>
      <c r="NI887">
        <v>776701</v>
      </c>
      <c r="NL887">
        <v>0.41</v>
      </c>
      <c r="NM887">
        <f t="shared" si="427"/>
        <v>0.41</v>
      </c>
      <c r="NX887">
        <v>776701</v>
      </c>
      <c r="OA887">
        <v>0.42</v>
      </c>
      <c r="OB887">
        <f t="shared" si="428"/>
        <v>0.42</v>
      </c>
      <c r="OM887">
        <v>776701</v>
      </c>
      <c r="OP887">
        <v>0.42</v>
      </c>
      <c r="OQ887">
        <f t="shared" si="429"/>
        <v>0.42</v>
      </c>
      <c r="PB887">
        <v>776701</v>
      </c>
      <c r="PE887">
        <v>0.4</v>
      </c>
      <c r="PF887">
        <f t="shared" si="430"/>
        <v>0.4</v>
      </c>
      <c r="PQ887">
        <v>776701</v>
      </c>
      <c r="PT887">
        <v>0.44</v>
      </c>
      <c r="PU887">
        <f t="shared" si="431"/>
        <v>0.44</v>
      </c>
      <c r="QF887">
        <v>776701</v>
      </c>
      <c r="QI887">
        <v>0.39</v>
      </c>
      <c r="QJ887">
        <f t="shared" si="432"/>
        <v>0.39</v>
      </c>
      <c r="QU887">
        <v>776701</v>
      </c>
      <c r="QX887">
        <v>0.45</v>
      </c>
      <c r="QY887">
        <f t="shared" si="433"/>
        <v>0.45</v>
      </c>
    </row>
    <row r="888" spans="12:467" x14ac:dyDescent="0.2">
      <c r="L888">
        <v>776312</v>
      </c>
      <c r="O888">
        <v>0.49</v>
      </c>
      <c r="P888">
        <f t="shared" si="403"/>
        <v>0.49</v>
      </c>
      <c r="AA888">
        <v>776312</v>
      </c>
      <c r="AD888">
        <v>0.56000000000000005</v>
      </c>
      <c r="AE888">
        <f t="shared" si="404"/>
        <v>0.56000000000000005</v>
      </c>
      <c r="AP888">
        <v>776312</v>
      </c>
      <c r="AS888">
        <v>0.55000000000000004</v>
      </c>
      <c r="AT888">
        <f t="shared" si="405"/>
        <v>0.55000000000000004</v>
      </c>
      <c r="BE888">
        <v>776312</v>
      </c>
      <c r="BH888">
        <v>0.5</v>
      </c>
      <c r="BI888">
        <f t="shared" si="406"/>
        <v>0.5</v>
      </c>
      <c r="BT888">
        <v>776312</v>
      </c>
      <c r="BW888">
        <v>0.45</v>
      </c>
      <c r="BX888">
        <f t="shared" si="407"/>
        <v>0.45</v>
      </c>
      <c r="CI888">
        <v>776312</v>
      </c>
      <c r="CL888">
        <v>0.52</v>
      </c>
      <c r="CM888">
        <f t="shared" si="408"/>
        <v>0.52</v>
      </c>
      <c r="CX888">
        <v>776312</v>
      </c>
      <c r="DA888">
        <v>0.51</v>
      </c>
      <c r="DB888">
        <f t="shared" si="409"/>
        <v>0.51</v>
      </c>
      <c r="DM888">
        <v>776312</v>
      </c>
      <c r="DP888">
        <v>0.51</v>
      </c>
      <c r="DQ888">
        <f t="shared" si="410"/>
        <v>0.51</v>
      </c>
      <c r="EB888">
        <v>776312</v>
      </c>
      <c r="EE888">
        <v>0.51</v>
      </c>
      <c r="EF888">
        <f t="shared" si="411"/>
        <v>0.51</v>
      </c>
      <c r="EQ888">
        <v>776312</v>
      </c>
      <c r="ET888">
        <v>0.51</v>
      </c>
      <c r="EU888">
        <f t="shared" si="412"/>
        <v>0.51</v>
      </c>
      <c r="FF888">
        <v>776312</v>
      </c>
      <c r="FI888">
        <v>0.49</v>
      </c>
      <c r="FJ888">
        <f t="shared" si="413"/>
        <v>0.49</v>
      </c>
      <c r="FU888">
        <v>776312</v>
      </c>
      <c r="FX888">
        <v>0.5</v>
      </c>
      <c r="FY888">
        <f t="shared" si="414"/>
        <v>0.5</v>
      </c>
      <c r="GJ888">
        <v>776312</v>
      </c>
      <c r="GM888">
        <v>0.49</v>
      </c>
      <c r="GN888">
        <f t="shared" si="415"/>
        <v>0.49</v>
      </c>
      <c r="GY888">
        <v>776312</v>
      </c>
      <c r="HB888">
        <v>0.51</v>
      </c>
      <c r="HC888">
        <f t="shared" si="416"/>
        <v>0.51</v>
      </c>
      <c r="HN888">
        <v>776312</v>
      </c>
      <c r="HQ888">
        <v>0.5</v>
      </c>
      <c r="HR888">
        <f t="shared" si="417"/>
        <v>0.5</v>
      </c>
      <c r="ID888">
        <v>776703</v>
      </c>
      <c r="IG888">
        <v>0.52</v>
      </c>
      <c r="IH888">
        <f t="shared" si="418"/>
        <v>0.52</v>
      </c>
      <c r="IS888">
        <v>776703</v>
      </c>
      <c r="IV888">
        <v>0.55000000000000004</v>
      </c>
      <c r="IW888">
        <f t="shared" si="419"/>
        <v>0.55000000000000004</v>
      </c>
      <c r="JH888">
        <v>776703</v>
      </c>
      <c r="JK888">
        <v>0.56000000000000005</v>
      </c>
      <c r="JL888">
        <f t="shared" si="420"/>
        <v>0.56000000000000005</v>
      </c>
      <c r="JW888">
        <v>776703</v>
      </c>
      <c r="JZ888">
        <v>0.56000000000000005</v>
      </c>
      <c r="KA888">
        <f t="shared" si="421"/>
        <v>0.56000000000000005</v>
      </c>
      <c r="KL888">
        <v>776703</v>
      </c>
      <c r="KO888">
        <v>0.55000000000000004</v>
      </c>
      <c r="KP888">
        <f t="shared" si="422"/>
        <v>0.55000000000000004</v>
      </c>
      <c r="LA888">
        <v>776703</v>
      </c>
      <c r="LD888">
        <v>0.54</v>
      </c>
      <c r="LE888">
        <f t="shared" si="423"/>
        <v>0.54</v>
      </c>
      <c r="LP888">
        <v>776703</v>
      </c>
      <c r="LS888">
        <v>0.54</v>
      </c>
      <c r="LT888">
        <f t="shared" si="424"/>
        <v>0.54</v>
      </c>
      <c r="ME888">
        <v>776703</v>
      </c>
      <c r="MH888">
        <v>0.57999999999999996</v>
      </c>
      <c r="MI888">
        <f t="shared" si="425"/>
        <v>0.57999999999999996</v>
      </c>
      <c r="MT888">
        <v>776703</v>
      </c>
      <c r="MW888">
        <v>0.56000000000000005</v>
      </c>
      <c r="MX888">
        <f t="shared" si="426"/>
        <v>0.56000000000000005</v>
      </c>
      <c r="NI888">
        <v>776703</v>
      </c>
      <c r="NL888">
        <v>0.53</v>
      </c>
      <c r="NM888">
        <f t="shared" si="427"/>
        <v>0.53</v>
      </c>
      <c r="NX888">
        <v>776703</v>
      </c>
      <c r="OA888">
        <v>0.54</v>
      </c>
      <c r="OB888">
        <f t="shared" si="428"/>
        <v>0.54</v>
      </c>
      <c r="OM888">
        <v>776703</v>
      </c>
      <c r="OP888">
        <v>0.53</v>
      </c>
      <c r="OQ888">
        <f t="shared" si="429"/>
        <v>0.53</v>
      </c>
      <c r="PB888">
        <v>776703</v>
      </c>
      <c r="PE888">
        <v>0.53</v>
      </c>
      <c r="PF888">
        <f t="shared" si="430"/>
        <v>0.53</v>
      </c>
      <c r="PQ888">
        <v>776703</v>
      </c>
      <c r="PT888">
        <v>0.54</v>
      </c>
      <c r="PU888">
        <f t="shared" si="431"/>
        <v>0.54</v>
      </c>
      <c r="QF888">
        <v>776703</v>
      </c>
      <c r="QI888">
        <v>0.55000000000000004</v>
      </c>
      <c r="QJ888">
        <f t="shared" si="432"/>
        <v>0.55000000000000004</v>
      </c>
      <c r="QU888">
        <v>776703</v>
      </c>
      <c r="QX888">
        <v>0.55000000000000004</v>
      </c>
      <c r="QY888">
        <f t="shared" si="433"/>
        <v>0.55000000000000004</v>
      </c>
    </row>
    <row r="889" spans="12:467" x14ac:dyDescent="0.2">
      <c r="L889">
        <v>776314</v>
      </c>
      <c r="O889">
        <v>0.41</v>
      </c>
      <c r="P889">
        <f t="shared" si="403"/>
        <v>0.41</v>
      </c>
      <c r="AA889">
        <v>776314</v>
      </c>
      <c r="AD889">
        <v>0.38</v>
      </c>
      <c r="AE889">
        <f t="shared" si="404"/>
        <v>0.38</v>
      </c>
      <c r="AP889">
        <v>776314</v>
      </c>
      <c r="AS889">
        <v>0.38</v>
      </c>
      <c r="AT889">
        <f t="shared" si="405"/>
        <v>0.38</v>
      </c>
      <c r="BE889">
        <v>776314</v>
      </c>
      <c r="BH889">
        <v>0.39</v>
      </c>
      <c r="BI889">
        <f t="shared" si="406"/>
        <v>0.39</v>
      </c>
      <c r="BT889">
        <v>776314</v>
      </c>
      <c r="BW889">
        <v>0.28000000000000003</v>
      </c>
      <c r="BX889">
        <f t="shared" si="407"/>
        <v>0.28000000000000003</v>
      </c>
      <c r="CI889">
        <v>776314</v>
      </c>
      <c r="CL889">
        <v>0.39</v>
      </c>
      <c r="CM889">
        <f t="shared" si="408"/>
        <v>0.39</v>
      </c>
      <c r="CX889">
        <v>776314</v>
      </c>
      <c r="DA889">
        <v>0.43</v>
      </c>
      <c r="DB889">
        <f t="shared" si="409"/>
        <v>0.43</v>
      </c>
      <c r="DM889">
        <v>776314</v>
      </c>
      <c r="DP889">
        <v>0.41</v>
      </c>
      <c r="DQ889">
        <f t="shared" si="410"/>
        <v>0.41</v>
      </c>
      <c r="EB889">
        <v>776314</v>
      </c>
      <c r="EE889">
        <v>0.4</v>
      </c>
      <c r="EF889">
        <f t="shared" si="411"/>
        <v>0.4</v>
      </c>
      <c r="EQ889">
        <v>776314</v>
      </c>
      <c r="ET889">
        <v>0.4</v>
      </c>
      <c r="EU889">
        <f t="shared" si="412"/>
        <v>0.4</v>
      </c>
      <c r="FF889">
        <v>776314</v>
      </c>
      <c r="FI889">
        <v>0.44</v>
      </c>
      <c r="FJ889">
        <f t="shared" si="413"/>
        <v>0.44</v>
      </c>
      <c r="FU889">
        <v>776314</v>
      </c>
      <c r="FX889">
        <v>0.43</v>
      </c>
      <c r="FY889">
        <f t="shared" si="414"/>
        <v>0.43</v>
      </c>
      <c r="GJ889">
        <v>776314</v>
      </c>
      <c r="GM889">
        <v>0.41</v>
      </c>
      <c r="GN889">
        <f t="shared" si="415"/>
        <v>0.41</v>
      </c>
      <c r="GY889">
        <v>776314</v>
      </c>
      <c r="HB889">
        <v>0.42</v>
      </c>
      <c r="HC889">
        <f t="shared" si="416"/>
        <v>0.42</v>
      </c>
      <c r="HN889">
        <v>776314</v>
      </c>
      <c r="HQ889">
        <v>0.32</v>
      </c>
      <c r="HR889">
        <f t="shared" si="417"/>
        <v>0.32</v>
      </c>
      <c r="ID889">
        <v>776705</v>
      </c>
      <c r="IG889">
        <v>0.51</v>
      </c>
      <c r="IH889">
        <f t="shared" si="418"/>
        <v>0.51</v>
      </c>
      <c r="IS889">
        <v>776705</v>
      </c>
      <c r="IV889">
        <v>0.49</v>
      </c>
      <c r="IW889">
        <f t="shared" si="419"/>
        <v>0.49</v>
      </c>
      <c r="JH889">
        <v>776705</v>
      </c>
      <c r="JK889">
        <v>0.49</v>
      </c>
      <c r="JL889">
        <f t="shared" si="420"/>
        <v>0.49</v>
      </c>
      <c r="JW889">
        <v>776705</v>
      </c>
      <c r="JZ889">
        <v>0.47</v>
      </c>
      <c r="KA889">
        <f t="shared" si="421"/>
        <v>0.47</v>
      </c>
      <c r="KL889">
        <v>776705</v>
      </c>
      <c r="KO889">
        <v>0.48</v>
      </c>
      <c r="KP889">
        <f t="shared" si="422"/>
        <v>0.48</v>
      </c>
      <c r="LA889">
        <v>776705</v>
      </c>
      <c r="LD889">
        <v>0.5</v>
      </c>
      <c r="LE889">
        <f t="shared" si="423"/>
        <v>0.5</v>
      </c>
      <c r="LP889">
        <v>776705</v>
      </c>
      <c r="LS889">
        <v>0.51</v>
      </c>
      <c r="LT889">
        <f t="shared" si="424"/>
        <v>0.51</v>
      </c>
      <c r="ME889">
        <v>776705</v>
      </c>
      <c r="MH889">
        <v>0.53</v>
      </c>
      <c r="MI889">
        <f t="shared" si="425"/>
        <v>0.53</v>
      </c>
      <c r="MT889">
        <v>776705</v>
      </c>
      <c r="MW889">
        <v>0.47</v>
      </c>
      <c r="MX889">
        <f t="shared" si="426"/>
        <v>0.47</v>
      </c>
      <c r="NI889">
        <v>776705</v>
      </c>
      <c r="NL889">
        <v>0.51</v>
      </c>
      <c r="NM889">
        <f t="shared" si="427"/>
        <v>0.51</v>
      </c>
      <c r="NX889">
        <v>776705</v>
      </c>
      <c r="OA889">
        <v>0.56999999999999995</v>
      </c>
      <c r="OB889">
        <f t="shared" si="428"/>
        <v>0.56999999999999995</v>
      </c>
      <c r="OM889">
        <v>776705</v>
      </c>
      <c r="OP889">
        <v>0.49</v>
      </c>
      <c r="OQ889">
        <f t="shared" si="429"/>
        <v>0.49</v>
      </c>
      <c r="PB889">
        <v>776705</v>
      </c>
      <c r="PE889">
        <v>0.51</v>
      </c>
      <c r="PF889">
        <f t="shared" si="430"/>
        <v>0.51</v>
      </c>
      <c r="PQ889">
        <v>776705</v>
      </c>
      <c r="PT889">
        <v>0.5</v>
      </c>
      <c r="PU889">
        <f t="shared" si="431"/>
        <v>0.5</v>
      </c>
      <c r="QF889">
        <v>776705</v>
      </c>
      <c r="QI889">
        <v>0.52</v>
      </c>
      <c r="QJ889">
        <f t="shared" si="432"/>
        <v>0.52</v>
      </c>
      <c r="QU889">
        <v>776705</v>
      </c>
      <c r="QX889">
        <v>0.5</v>
      </c>
      <c r="QY889">
        <f t="shared" si="433"/>
        <v>0.5</v>
      </c>
    </row>
    <row r="890" spans="12:467" x14ac:dyDescent="0.2">
      <c r="L890">
        <v>776315</v>
      </c>
      <c r="O890">
        <v>0.43</v>
      </c>
      <c r="P890">
        <f t="shared" si="403"/>
        <v>0.43</v>
      </c>
      <c r="AA890">
        <v>776315</v>
      </c>
      <c r="AD890">
        <v>0.42</v>
      </c>
      <c r="AE890">
        <f t="shared" si="404"/>
        <v>0.42</v>
      </c>
      <c r="AP890">
        <v>776315</v>
      </c>
      <c r="AS890">
        <v>0.54</v>
      </c>
      <c r="AT890">
        <f t="shared" si="405"/>
        <v>0.54</v>
      </c>
      <c r="BE890">
        <v>776315</v>
      </c>
      <c r="BH890">
        <v>0.47</v>
      </c>
      <c r="BI890">
        <f t="shared" si="406"/>
        <v>0.47</v>
      </c>
      <c r="BT890">
        <v>776315</v>
      </c>
      <c r="BW890">
        <v>0.4</v>
      </c>
      <c r="BX890">
        <f t="shared" si="407"/>
        <v>0.4</v>
      </c>
      <c r="CI890">
        <v>776315</v>
      </c>
      <c r="CL890">
        <v>0.45</v>
      </c>
      <c r="CM890">
        <f t="shared" si="408"/>
        <v>0.45</v>
      </c>
      <c r="CX890">
        <v>776315</v>
      </c>
      <c r="DA890">
        <v>0.43</v>
      </c>
      <c r="DB890">
        <f t="shared" si="409"/>
        <v>0.43</v>
      </c>
      <c r="DM890">
        <v>776315</v>
      </c>
      <c r="DP890">
        <v>0.41</v>
      </c>
      <c r="DQ890">
        <f t="shared" si="410"/>
        <v>0.41</v>
      </c>
      <c r="EB890">
        <v>776315</v>
      </c>
      <c r="EE890">
        <v>0.46</v>
      </c>
      <c r="EF890">
        <f t="shared" si="411"/>
        <v>0.46</v>
      </c>
      <c r="EQ890">
        <v>776315</v>
      </c>
      <c r="ET890">
        <v>0.46</v>
      </c>
      <c r="EU890">
        <f t="shared" si="412"/>
        <v>0.46</v>
      </c>
      <c r="FF890">
        <v>776315</v>
      </c>
      <c r="FI890">
        <v>0.45</v>
      </c>
      <c r="FJ890">
        <f t="shared" si="413"/>
        <v>0.45</v>
      </c>
      <c r="FU890">
        <v>776315</v>
      </c>
      <c r="FX890">
        <v>0.43</v>
      </c>
      <c r="FY890">
        <f t="shared" si="414"/>
        <v>0.43</v>
      </c>
      <c r="GJ890">
        <v>776315</v>
      </c>
      <c r="GM890">
        <v>0.41</v>
      </c>
      <c r="GN890">
        <f t="shared" si="415"/>
        <v>0.41</v>
      </c>
      <c r="GY890">
        <v>776315</v>
      </c>
      <c r="HB890">
        <v>0.42</v>
      </c>
      <c r="HC890">
        <f t="shared" si="416"/>
        <v>0.42</v>
      </c>
      <c r="HN890">
        <v>776315</v>
      </c>
      <c r="HQ890">
        <v>0.41</v>
      </c>
      <c r="HR890">
        <f t="shared" si="417"/>
        <v>0.41</v>
      </c>
      <c r="ID890">
        <v>776706</v>
      </c>
      <c r="IG890">
        <v>0.52</v>
      </c>
      <c r="IH890">
        <f t="shared" si="418"/>
        <v>0.52</v>
      </c>
      <c r="IS890">
        <v>776706</v>
      </c>
      <c r="IV890">
        <v>0.5</v>
      </c>
      <c r="IW890">
        <f t="shared" si="419"/>
        <v>0.5</v>
      </c>
      <c r="JH890">
        <v>776706</v>
      </c>
      <c r="JK890">
        <v>0.52</v>
      </c>
      <c r="JL890">
        <f t="shared" si="420"/>
        <v>0.52</v>
      </c>
      <c r="JW890">
        <v>776706</v>
      </c>
      <c r="JZ890">
        <v>0.56000000000000005</v>
      </c>
      <c r="KA890">
        <f t="shared" si="421"/>
        <v>0.56000000000000005</v>
      </c>
      <c r="KL890">
        <v>776706</v>
      </c>
      <c r="KO890">
        <v>0.51</v>
      </c>
      <c r="KP890">
        <f t="shared" si="422"/>
        <v>0.51</v>
      </c>
      <c r="LA890">
        <v>776706</v>
      </c>
      <c r="LD890">
        <v>0.5</v>
      </c>
      <c r="LE890">
        <f t="shared" si="423"/>
        <v>0.5</v>
      </c>
      <c r="LP890">
        <v>776706</v>
      </c>
      <c r="LS890">
        <v>0.52</v>
      </c>
      <c r="LT890">
        <f t="shared" si="424"/>
        <v>0.52</v>
      </c>
      <c r="ME890">
        <v>776706</v>
      </c>
      <c r="MH890">
        <v>0.47</v>
      </c>
      <c r="MI890">
        <f t="shared" si="425"/>
        <v>0.47</v>
      </c>
      <c r="MT890">
        <v>776706</v>
      </c>
      <c r="MW890">
        <v>0.5</v>
      </c>
      <c r="MX890">
        <f t="shared" si="426"/>
        <v>0.5</v>
      </c>
      <c r="NI890">
        <v>776706</v>
      </c>
      <c r="NL890">
        <v>0.5</v>
      </c>
      <c r="NM890">
        <f t="shared" si="427"/>
        <v>0.5</v>
      </c>
      <c r="NX890">
        <v>776706</v>
      </c>
      <c r="OA890">
        <v>0.57999999999999996</v>
      </c>
      <c r="OB890">
        <f t="shared" si="428"/>
        <v>0.57999999999999996</v>
      </c>
      <c r="OM890">
        <v>776706</v>
      </c>
      <c r="OP890">
        <v>0.52</v>
      </c>
      <c r="OQ890">
        <f t="shared" si="429"/>
        <v>0.52</v>
      </c>
      <c r="PB890">
        <v>776706</v>
      </c>
      <c r="PE890">
        <v>0.5</v>
      </c>
      <c r="PF890">
        <f t="shared" si="430"/>
        <v>0.5</v>
      </c>
      <c r="PQ890">
        <v>776706</v>
      </c>
      <c r="PT890">
        <v>0.55000000000000004</v>
      </c>
      <c r="PU890">
        <f t="shared" si="431"/>
        <v>0.55000000000000004</v>
      </c>
      <c r="QF890">
        <v>776706</v>
      </c>
      <c r="QI890">
        <v>0.49</v>
      </c>
      <c r="QJ890">
        <f t="shared" si="432"/>
        <v>0.49</v>
      </c>
      <c r="QU890">
        <v>776706</v>
      </c>
      <c r="QX890">
        <v>0.53</v>
      </c>
      <c r="QY890">
        <f t="shared" si="433"/>
        <v>0.53</v>
      </c>
    </row>
    <row r="891" spans="12:467" x14ac:dyDescent="0.2">
      <c r="L891">
        <v>776316</v>
      </c>
      <c r="O891">
        <v>0.47</v>
      </c>
      <c r="P891">
        <f t="shared" si="403"/>
        <v>0.47</v>
      </c>
      <c r="AA891">
        <v>776316</v>
      </c>
      <c r="AD891">
        <v>0.53</v>
      </c>
      <c r="AE891">
        <f t="shared" si="404"/>
        <v>0.53</v>
      </c>
      <c r="AP891">
        <v>776316</v>
      </c>
      <c r="AS891">
        <v>0.5</v>
      </c>
      <c r="AT891">
        <f t="shared" si="405"/>
        <v>0.5</v>
      </c>
      <c r="BE891">
        <v>776316</v>
      </c>
      <c r="BH891">
        <v>0.51</v>
      </c>
      <c r="BI891">
        <f t="shared" si="406"/>
        <v>0.51</v>
      </c>
      <c r="BT891">
        <v>776316</v>
      </c>
      <c r="BW891">
        <v>0.5</v>
      </c>
      <c r="BX891">
        <f t="shared" si="407"/>
        <v>0.5</v>
      </c>
      <c r="CI891">
        <v>776316</v>
      </c>
      <c r="CL891">
        <v>0.5</v>
      </c>
      <c r="CM891">
        <f t="shared" si="408"/>
        <v>0.5</v>
      </c>
      <c r="CX891">
        <v>776316</v>
      </c>
      <c r="DA891">
        <v>0.52</v>
      </c>
      <c r="DB891">
        <f t="shared" si="409"/>
        <v>0.52</v>
      </c>
      <c r="DM891">
        <v>776316</v>
      </c>
      <c r="DP891">
        <v>0.49</v>
      </c>
      <c r="DQ891">
        <f t="shared" si="410"/>
        <v>0.49</v>
      </c>
      <c r="EB891">
        <v>776316</v>
      </c>
      <c r="EE891">
        <v>0.48</v>
      </c>
      <c r="EF891">
        <f t="shared" si="411"/>
        <v>0.48</v>
      </c>
      <c r="EQ891">
        <v>776316</v>
      </c>
      <c r="ET891">
        <v>0.48</v>
      </c>
      <c r="EU891">
        <f t="shared" si="412"/>
        <v>0.48</v>
      </c>
      <c r="FF891">
        <v>776316</v>
      </c>
      <c r="FI891">
        <v>0.49</v>
      </c>
      <c r="FJ891">
        <f t="shared" si="413"/>
        <v>0.49</v>
      </c>
      <c r="FU891">
        <v>776316</v>
      </c>
      <c r="FX891">
        <v>0.5</v>
      </c>
      <c r="FY891">
        <f t="shared" si="414"/>
        <v>0.5</v>
      </c>
      <c r="GJ891">
        <v>776316</v>
      </c>
      <c r="GM891">
        <v>0.48</v>
      </c>
      <c r="GN891">
        <f t="shared" si="415"/>
        <v>0.48</v>
      </c>
      <c r="GY891">
        <v>776316</v>
      </c>
      <c r="HB891">
        <v>0.46</v>
      </c>
      <c r="HC891">
        <f t="shared" si="416"/>
        <v>0.46</v>
      </c>
      <c r="HN891">
        <v>776316</v>
      </c>
      <c r="HQ891">
        <v>0.53</v>
      </c>
      <c r="HR891">
        <f t="shared" si="417"/>
        <v>0.53</v>
      </c>
      <c r="ID891">
        <v>776707</v>
      </c>
      <c r="IG891">
        <v>0.46</v>
      </c>
      <c r="IH891">
        <f t="shared" si="418"/>
        <v>0.46</v>
      </c>
      <c r="IS891">
        <v>776707</v>
      </c>
      <c r="IV891">
        <v>0.45</v>
      </c>
      <c r="IW891">
        <f t="shared" si="419"/>
        <v>0.45</v>
      </c>
      <c r="JH891">
        <v>776707</v>
      </c>
      <c r="JK891">
        <v>0.47</v>
      </c>
      <c r="JL891">
        <f t="shared" si="420"/>
        <v>0.47</v>
      </c>
      <c r="JW891">
        <v>776707</v>
      </c>
      <c r="JZ891">
        <v>0.45</v>
      </c>
      <c r="KA891">
        <f t="shared" si="421"/>
        <v>0.45</v>
      </c>
      <c r="KL891">
        <v>776707</v>
      </c>
      <c r="KO891">
        <v>0.44</v>
      </c>
      <c r="KP891">
        <f t="shared" si="422"/>
        <v>0.44</v>
      </c>
      <c r="LA891">
        <v>776707</v>
      </c>
      <c r="LD891">
        <v>0.44</v>
      </c>
      <c r="LE891">
        <f t="shared" si="423"/>
        <v>0.44</v>
      </c>
      <c r="LP891">
        <v>776707</v>
      </c>
      <c r="LS891">
        <v>0.45</v>
      </c>
      <c r="LT891">
        <f t="shared" si="424"/>
        <v>0.45</v>
      </c>
      <c r="ME891">
        <v>776707</v>
      </c>
      <c r="MH891">
        <v>0.44</v>
      </c>
      <c r="MI891">
        <f t="shared" si="425"/>
        <v>0.44</v>
      </c>
      <c r="MT891">
        <v>776707</v>
      </c>
      <c r="MW891">
        <v>0.35</v>
      </c>
      <c r="MX891">
        <f t="shared" si="426"/>
        <v>0.35</v>
      </c>
      <c r="NI891">
        <v>776707</v>
      </c>
      <c r="NL891">
        <v>0.46</v>
      </c>
      <c r="NM891">
        <f t="shared" si="427"/>
        <v>0.46</v>
      </c>
      <c r="NX891">
        <v>776707</v>
      </c>
      <c r="OA891">
        <v>0.46</v>
      </c>
      <c r="OB891">
        <f t="shared" si="428"/>
        <v>0.46</v>
      </c>
      <c r="OM891">
        <v>776707</v>
      </c>
      <c r="OP891">
        <v>0.44</v>
      </c>
      <c r="OQ891">
        <f t="shared" si="429"/>
        <v>0.44</v>
      </c>
      <c r="PB891">
        <v>776707</v>
      </c>
      <c r="PE891">
        <v>0.45</v>
      </c>
      <c r="PF891">
        <f t="shared" si="430"/>
        <v>0.45</v>
      </c>
      <c r="PQ891">
        <v>776707</v>
      </c>
      <c r="PT891">
        <v>0.44</v>
      </c>
      <c r="PU891">
        <f t="shared" si="431"/>
        <v>0.44</v>
      </c>
      <c r="QF891">
        <v>776707</v>
      </c>
      <c r="QI891">
        <v>0.45</v>
      </c>
      <c r="QJ891">
        <f t="shared" si="432"/>
        <v>0.45</v>
      </c>
      <c r="QU891">
        <v>776707</v>
      </c>
      <c r="QX891">
        <v>0.45</v>
      </c>
      <c r="QY891">
        <f t="shared" si="433"/>
        <v>0.45</v>
      </c>
    </row>
    <row r="892" spans="12:467" x14ac:dyDescent="0.2">
      <c r="L892">
        <v>776318</v>
      </c>
      <c r="O892">
        <v>0.45</v>
      </c>
      <c r="P892">
        <f t="shared" si="403"/>
        <v>0.45</v>
      </c>
      <c r="AA892">
        <v>776318</v>
      </c>
      <c r="AD892">
        <v>0.51</v>
      </c>
      <c r="AE892">
        <f t="shared" si="404"/>
        <v>0.51</v>
      </c>
      <c r="AP892">
        <v>776318</v>
      </c>
      <c r="AS892">
        <v>0.31</v>
      </c>
      <c r="AT892">
        <f t="shared" si="405"/>
        <v>0.31</v>
      </c>
      <c r="BE892">
        <v>776318</v>
      </c>
      <c r="BH892">
        <v>0.59</v>
      </c>
      <c r="BI892">
        <f t="shared" si="406"/>
        <v>0.59</v>
      </c>
      <c r="BT892">
        <v>776318</v>
      </c>
      <c r="BW892">
        <v>0.56999999999999995</v>
      </c>
      <c r="BX892">
        <f t="shared" si="407"/>
        <v>0.56999999999999995</v>
      </c>
      <c r="CI892">
        <v>776318</v>
      </c>
      <c r="CL892">
        <v>0.46</v>
      </c>
      <c r="CM892">
        <f t="shared" si="408"/>
        <v>0.46</v>
      </c>
      <c r="CX892">
        <v>776318</v>
      </c>
      <c r="DA892">
        <v>0.47</v>
      </c>
      <c r="DB892">
        <f t="shared" si="409"/>
        <v>0.47</v>
      </c>
      <c r="DM892">
        <v>776318</v>
      </c>
      <c r="DP892">
        <v>0.49</v>
      </c>
      <c r="DQ892">
        <f t="shared" si="410"/>
        <v>0.49</v>
      </c>
      <c r="EB892">
        <v>776318</v>
      </c>
      <c r="EE892">
        <v>0.46</v>
      </c>
      <c r="EF892">
        <f t="shared" si="411"/>
        <v>0.46</v>
      </c>
      <c r="EQ892">
        <v>776318</v>
      </c>
      <c r="ET892">
        <v>0.46</v>
      </c>
      <c r="EU892">
        <f t="shared" si="412"/>
        <v>0.46</v>
      </c>
      <c r="FF892">
        <v>776318</v>
      </c>
      <c r="FI892">
        <v>0.48</v>
      </c>
      <c r="FJ892">
        <f t="shared" si="413"/>
        <v>0.48</v>
      </c>
      <c r="FU892">
        <v>776318</v>
      </c>
      <c r="FX892">
        <v>0.48</v>
      </c>
      <c r="FY892">
        <f t="shared" si="414"/>
        <v>0.48</v>
      </c>
      <c r="GJ892">
        <v>776318</v>
      </c>
      <c r="GM892">
        <v>0.48</v>
      </c>
      <c r="GN892">
        <f t="shared" si="415"/>
        <v>0.48</v>
      </c>
      <c r="GY892">
        <v>776318</v>
      </c>
      <c r="HB892">
        <v>0.47</v>
      </c>
      <c r="HC892">
        <f t="shared" si="416"/>
        <v>0.47</v>
      </c>
      <c r="HN892">
        <v>776318</v>
      </c>
      <c r="HQ892">
        <v>0.39</v>
      </c>
      <c r="HR892">
        <f t="shared" si="417"/>
        <v>0.39</v>
      </c>
      <c r="ID892">
        <v>776709</v>
      </c>
      <c r="IG892">
        <v>0.5</v>
      </c>
      <c r="IH892">
        <f t="shared" si="418"/>
        <v>0.5</v>
      </c>
      <c r="IS892">
        <v>776709</v>
      </c>
      <c r="IV892">
        <v>0.47</v>
      </c>
      <c r="IW892">
        <f t="shared" si="419"/>
        <v>0.47</v>
      </c>
      <c r="JH892">
        <v>776709</v>
      </c>
      <c r="JK892">
        <v>0.51</v>
      </c>
      <c r="JL892">
        <f t="shared" si="420"/>
        <v>0.51</v>
      </c>
      <c r="JW892">
        <v>776709</v>
      </c>
      <c r="JZ892">
        <v>0.5</v>
      </c>
      <c r="KA892">
        <f t="shared" si="421"/>
        <v>0.5</v>
      </c>
      <c r="KL892">
        <v>776709</v>
      </c>
      <c r="KO892">
        <v>0.51</v>
      </c>
      <c r="KP892">
        <f t="shared" si="422"/>
        <v>0.51</v>
      </c>
      <c r="LA892">
        <v>776709</v>
      </c>
      <c r="LD892">
        <v>0.53</v>
      </c>
      <c r="LE892">
        <f t="shared" si="423"/>
        <v>0.53</v>
      </c>
      <c r="LP892">
        <v>776709</v>
      </c>
      <c r="LS892">
        <v>0.51</v>
      </c>
      <c r="LT892">
        <f t="shared" si="424"/>
        <v>0.51</v>
      </c>
      <c r="ME892">
        <v>776709</v>
      </c>
      <c r="MH892">
        <v>0.52</v>
      </c>
      <c r="MI892">
        <f t="shared" si="425"/>
        <v>0.52</v>
      </c>
      <c r="MT892">
        <v>776709</v>
      </c>
      <c r="MW892">
        <v>0.51</v>
      </c>
      <c r="MX892">
        <f t="shared" si="426"/>
        <v>0.51</v>
      </c>
      <c r="NI892">
        <v>776709</v>
      </c>
      <c r="NL892">
        <v>0.5</v>
      </c>
      <c r="NM892">
        <f t="shared" si="427"/>
        <v>0.5</v>
      </c>
      <c r="NX892">
        <v>776709</v>
      </c>
      <c r="OA892">
        <v>0.52</v>
      </c>
      <c r="OB892">
        <f t="shared" si="428"/>
        <v>0.52</v>
      </c>
      <c r="OM892">
        <v>776709</v>
      </c>
      <c r="OP892">
        <v>0.51</v>
      </c>
      <c r="OQ892">
        <f t="shared" si="429"/>
        <v>0.51</v>
      </c>
      <c r="PB892">
        <v>776709</v>
      </c>
      <c r="PE892">
        <v>0.51</v>
      </c>
      <c r="PF892">
        <f t="shared" si="430"/>
        <v>0.51</v>
      </c>
      <c r="PQ892">
        <v>776709</v>
      </c>
      <c r="PT892">
        <v>0.5</v>
      </c>
      <c r="PU892">
        <f t="shared" si="431"/>
        <v>0.5</v>
      </c>
      <c r="QF892">
        <v>776709</v>
      </c>
      <c r="QI892">
        <v>0.53</v>
      </c>
      <c r="QJ892">
        <f t="shared" si="432"/>
        <v>0.53</v>
      </c>
      <c r="QU892">
        <v>776709</v>
      </c>
      <c r="QX892">
        <v>0.53</v>
      </c>
      <c r="QY892">
        <f t="shared" si="433"/>
        <v>0.53</v>
      </c>
    </row>
    <row r="893" spans="12:467" x14ac:dyDescent="0.2">
      <c r="L893">
        <v>776319</v>
      </c>
      <c r="O893">
        <v>0.53</v>
      </c>
      <c r="P893">
        <f t="shared" si="403"/>
        <v>0.53</v>
      </c>
      <c r="AA893">
        <v>776319</v>
      </c>
      <c r="AD893">
        <v>0.51</v>
      </c>
      <c r="AE893">
        <f t="shared" si="404"/>
        <v>0.51</v>
      </c>
      <c r="AP893">
        <v>776319</v>
      </c>
      <c r="AS893">
        <v>0.66</v>
      </c>
      <c r="AT893">
        <f t="shared" si="405"/>
        <v>0.66</v>
      </c>
      <c r="BE893">
        <v>776319</v>
      </c>
      <c r="BH893">
        <v>0.57999999999999996</v>
      </c>
      <c r="BI893">
        <f t="shared" si="406"/>
        <v>0.57999999999999996</v>
      </c>
      <c r="BT893">
        <v>776319</v>
      </c>
      <c r="BW893">
        <v>0.38</v>
      </c>
      <c r="BX893">
        <f t="shared" si="407"/>
        <v>0.38</v>
      </c>
      <c r="CI893">
        <v>776319</v>
      </c>
      <c r="CL893">
        <v>0.5</v>
      </c>
      <c r="CM893">
        <f t="shared" si="408"/>
        <v>0.5</v>
      </c>
      <c r="CX893">
        <v>776319</v>
      </c>
      <c r="DA893">
        <v>0.5</v>
      </c>
      <c r="DB893">
        <f t="shared" si="409"/>
        <v>0.5</v>
      </c>
      <c r="DM893">
        <v>776319</v>
      </c>
      <c r="DP893">
        <v>0.55000000000000004</v>
      </c>
      <c r="DQ893">
        <f t="shared" si="410"/>
        <v>0.55000000000000004</v>
      </c>
      <c r="EB893">
        <v>776319</v>
      </c>
      <c r="EE893">
        <v>0.51</v>
      </c>
      <c r="EF893">
        <f t="shared" si="411"/>
        <v>0.51</v>
      </c>
      <c r="EQ893">
        <v>776319</v>
      </c>
      <c r="ET893">
        <v>0.51</v>
      </c>
      <c r="EU893">
        <f t="shared" si="412"/>
        <v>0.51</v>
      </c>
      <c r="FF893">
        <v>776319</v>
      </c>
      <c r="FI893">
        <v>0.5</v>
      </c>
      <c r="FJ893">
        <f t="shared" si="413"/>
        <v>0.5</v>
      </c>
      <c r="FU893">
        <v>776319</v>
      </c>
      <c r="FX893">
        <v>0.49</v>
      </c>
      <c r="FY893">
        <f t="shared" si="414"/>
        <v>0.49</v>
      </c>
      <c r="GJ893">
        <v>776319</v>
      </c>
      <c r="GM893">
        <v>0.5</v>
      </c>
      <c r="GN893">
        <f t="shared" si="415"/>
        <v>0.5</v>
      </c>
      <c r="GY893">
        <v>776319</v>
      </c>
      <c r="HB893">
        <v>0.51</v>
      </c>
      <c r="HC893">
        <f t="shared" si="416"/>
        <v>0.51</v>
      </c>
      <c r="HN893">
        <v>776319</v>
      </c>
      <c r="HQ893">
        <v>0.52</v>
      </c>
      <c r="HR893">
        <f t="shared" si="417"/>
        <v>0.52</v>
      </c>
      <c r="ID893">
        <v>776710</v>
      </c>
      <c r="IG893">
        <v>0.49</v>
      </c>
      <c r="IH893">
        <f t="shared" si="418"/>
        <v>0.49</v>
      </c>
      <c r="IS893">
        <v>776710</v>
      </c>
      <c r="IV893">
        <v>0.5</v>
      </c>
      <c r="IW893">
        <f t="shared" si="419"/>
        <v>0.5</v>
      </c>
      <c r="JH893">
        <v>776710</v>
      </c>
      <c r="JK893">
        <v>0.5</v>
      </c>
      <c r="JL893">
        <f t="shared" si="420"/>
        <v>0.5</v>
      </c>
      <c r="JW893">
        <v>776710</v>
      </c>
      <c r="JZ893">
        <v>0.52</v>
      </c>
      <c r="KA893">
        <f t="shared" si="421"/>
        <v>0.52</v>
      </c>
      <c r="KL893">
        <v>776710</v>
      </c>
      <c r="KO893">
        <v>0.5</v>
      </c>
      <c r="KP893">
        <f t="shared" si="422"/>
        <v>0.5</v>
      </c>
      <c r="LA893">
        <v>776710</v>
      </c>
      <c r="LD893">
        <v>0.49</v>
      </c>
      <c r="LE893">
        <f t="shared" si="423"/>
        <v>0.49</v>
      </c>
      <c r="LP893">
        <v>776710</v>
      </c>
      <c r="LS893">
        <v>0.51</v>
      </c>
      <c r="LT893">
        <f t="shared" si="424"/>
        <v>0.51</v>
      </c>
      <c r="ME893">
        <v>776710</v>
      </c>
      <c r="MH893">
        <v>0.52</v>
      </c>
      <c r="MI893">
        <f t="shared" si="425"/>
        <v>0.52</v>
      </c>
      <c r="MT893">
        <v>776710</v>
      </c>
      <c r="MW893">
        <v>0.39</v>
      </c>
      <c r="MX893">
        <f t="shared" si="426"/>
        <v>0.39</v>
      </c>
      <c r="NI893">
        <v>776710</v>
      </c>
      <c r="NL893">
        <v>0.52</v>
      </c>
      <c r="NM893">
        <f t="shared" si="427"/>
        <v>0.52</v>
      </c>
      <c r="NX893">
        <v>776710</v>
      </c>
      <c r="OA893">
        <v>0.54</v>
      </c>
      <c r="OB893">
        <f t="shared" si="428"/>
        <v>0.54</v>
      </c>
      <c r="OM893">
        <v>776710</v>
      </c>
      <c r="OP893">
        <v>0.5</v>
      </c>
      <c r="OQ893">
        <f t="shared" si="429"/>
        <v>0.5</v>
      </c>
      <c r="PB893">
        <v>776710</v>
      </c>
      <c r="PE893">
        <v>0.5</v>
      </c>
      <c r="PF893">
        <f t="shared" si="430"/>
        <v>0.5</v>
      </c>
      <c r="PQ893">
        <v>776710</v>
      </c>
      <c r="PT893">
        <v>0.5</v>
      </c>
      <c r="PU893">
        <f t="shared" si="431"/>
        <v>0.5</v>
      </c>
      <c r="QF893">
        <v>776710</v>
      </c>
      <c r="QI893">
        <v>0.51</v>
      </c>
      <c r="QJ893">
        <f t="shared" si="432"/>
        <v>0.51</v>
      </c>
      <c r="QU893">
        <v>776710</v>
      </c>
      <c r="QX893">
        <v>0.5</v>
      </c>
      <c r="QY893">
        <f t="shared" si="433"/>
        <v>0.5</v>
      </c>
    </row>
    <row r="894" spans="12:467" x14ac:dyDescent="0.2">
      <c r="L894">
        <v>776293</v>
      </c>
      <c r="O894">
        <v>0.45</v>
      </c>
      <c r="P894">
        <f t="shared" si="403"/>
        <v>0.45</v>
      </c>
      <c r="AA894">
        <v>776293</v>
      </c>
      <c r="AD894">
        <v>0.47</v>
      </c>
      <c r="AE894">
        <f t="shared" si="404"/>
        <v>0.47</v>
      </c>
      <c r="AP894">
        <v>776293</v>
      </c>
      <c r="AS894">
        <v>0.71</v>
      </c>
      <c r="AT894">
        <f t="shared" si="405"/>
        <v>0.71</v>
      </c>
      <c r="BE894">
        <v>776293</v>
      </c>
      <c r="BH894">
        <v>0.56999999999999995</v>
      </c>
      <c r="BI894">
        <f t="shared" si="406"/>
        <v>0.56999999999999995</v>
      </c>
      <c r="BT894">
        <v>776293</v>
      </c>
      <c r="BW894">
        <v>0.65</v>
      </c>
      <c r="BX894">
        <f t="shared" si="407"/>
        <v>0.65</v>
      </c>
      <c r="CI894">
        <v>776293</v>
      </c>
      <c r="CL894">
        <v>0.45</v>
      </c>
      <c r="CM894">
        <f t="shared" si="408"/>
        <v>0.45</v>
      </c>
      <c r="CX894">
        <v>776293</v>
      </c>
      <c r="DA894">
        <v>0.45</v>
      </c>
      <c r="DB894">
        <f t="shared" si="409"/>
        <v>0.45</v>
      </c>
      <c r="DM894">
        <v>776293</v>
      </c>
      <c r="DP894">
        <v>0.48</v>
      </c>
      <c r="DQ894">
        <f t="shared" si="410"/>
        <v>0.48</v>
      </c>
      <c r="EB894">
        <v>776293</v>
      </c>
      <c r="EE894">
        <v>0.44</v>
      </c>
      <c r="EF894">
        <f t="shared" si="411"/>
        <v>0.44</v>
      </c>
      <c r="EQ894">
        <v>776293</v>
      </c>
      <c r="ET894">
        <v>0.44</v>
      </c>
      <c r="EU894">
        <f t="shared" si="412"/>
        <v>0.44</v>
      </c>
      <c r="FF894">
        <v>776293</v>
      </c>
      <c r="FI894">
        <v>0.43</v>
      </c>
      <c r="FJ894">
        <f t="shared" si="413"/>
        <v>0.43</v>
      </c>
      <c r="FU894">
        <v>776293</v>
      </c>
      <c r="FX894">
        <v>0.45</v>
      </c>
      <c r="FY894">
        <f t="shared" si="414"/>
        <v>0.45</v>
      </c>
      <c r="GJ894">
        <v>776293</v>
      </c>
      <c r="GM894">
        <v>0.42</v>
      </c>
      <c r="GN894">
        <f t="shared" si="415"/>
        <v>0.42</v>
      </c>
      <c r="GY894">
        <v>776293</v>
      </c>
      <c r="HB894">
        <v>0.42</v>
      </c>
      <c r="HC894">
        <f t="shared" si="416"/>
        <v>0.42</v>
      </c>
      <c r="HN894">
        <v>776293</v>
      </c>
      <c r="HQ894">
        <v>0.41</v>
      </c>
      <c r="HR894">
        <f t="shared" si="417"/>
        <v>0.41</v>
      </c>
      <c r="ID894">
        <v>776681</v>
      </c>
      <c r="IG894">
        <v>0.43</v>
      </c>
      <c r="IH894">
        <f t="shared" si="418"/>
        <v>0.43</v>
      </c>
      <c r="IS894">
        <v>776681</v>
      </c>
      <c r="IV894">
        <v>0.48</v>
      </c>
      <c r="IW894">
        <f t="shared" si="419"/>
        <v>0.48</v>
      </c>
      <c r="JH894">
        <v>776681</v>
      </c>
      <c r="JK894">
        <v>0.42</v>
      </c>
      <c r="JL894">
        <f t="shared" si="420"/>
        <v>0.42</v>
      </c>
      <c r="JW894">
        <v>776681</v>
      </c>
      <c r="JZ894">
        <v>0.41</v>
      </c>
      <c r="KA894">
        <f t="shared" si="421"/>
        <v>0.41</v>
      </c>
      <c r="KL894">
        <v>776681</v>
      </c>
      <c r="KO894">
        <v>0.4</v>
      </c>
      <c r="KP894">
        <f t="shared" si="422"/>
        <v>0.4</v>
      </c>
      <c r="LA894">
        <v>776681</v>
      </c>
      <c r="LD894">
        <v>0.44</v>
      </c>
      <c r="LE894">
        <f t="shared" si="423"/>
        <v>0.44</v>
      </c>
      <c r="LP894">
        <v>776681</v>
      </c>
      <c r="LS894">
        <v>0.43</v>
      </c>
      <c r="LT894">
        <f t="shared" si="424"/>
        <v>0.43</v>
      </c>
      <c r="ME894">
        <v>776681</v>
      </c>
      <c r="MH894">
        <v>0.37</v>
      </c>
      <c r="MI894">
        <f t="shared" si="425"/>
        <v>0.37</v>
      </c>
      <c r="MT894">
        <v>776681</v>
      </c>
      <c r="MW894">
        <v>0.43</v>
      </c>
      <c r="MX894">
        <f t="shared" si="426"/>
        <v>0.43</v>
      </c>
      <c r="NI894">
        <v>776681</v>
      </c>
      <c r="NL894">
        <v>0.45</v>
      </c>
      <c r="NM894">
        <f t="shared" si="427"/>
        <v>0.45</v>
      </c>
      <c r="NX894">
        <v>776681</v>
      </c>
      <c r="OA894">
        <v>0.44</v>
      </c>
      <c r="OB894">
        <f t="shared" si="428"/>
        <v>0.44</v>
      </c>
      <c r="OM894">
        <v>776681</v>
      </c>
      <c r="OP894">
        <v>0.42</v>
      </c>
      <c r="OQ894">
        <f t="shared" si="429"/>
        <v>0.42</v>
      </c>
      <c r="PB894">
        <v>776681</v>
      </c>
      <c r="PE894">
        <v>0.42</v>
      </c>
      <c r="PF894">
        <f t="shared" si="430"/>
        <v>0.42</v>
      </c>
      <c r="PQ894">
        <v>776681</v>
      </c>
      <c r="PT894">
        <v>0.41</v>
      </c>
      <c r="PU894">
        <f t="shared" si="431"/>
        <v>0.41</v>
      </c>
      <c r="QF894">
        <v>776681</v>
      </c>
      <c r="QI894">
        <v>0.42</v>
      </c>
      <c r="QJ894">
        <f t="shared" si="432"/>
        <v>0.42</v>
      </c>
      <c r="QU894">
        <v>776681</v>
      </c>
      <c r="QX894">
        <v>0.44</v>
      </c>
      <c r="QY894">
        <f t="shared" si="433"/>
        <v>0.44</v>
      </c>
    </row>
    <row r="895" spans="12:467" x14ac:dyDescent="0.2">
      <c r="L895">
        <v>776297</v>
      </c>
      <c r="O895">
        <v>0.55000000000000004</v>
      </c>
      <c r="P895">
        <f t="shared" si="403"/>
        <v>0.55000000000000004</v>
      </c>
      <c r="AA895">
        <v>776297</v>
      </c>
      <c r="AD895">
        <v>0.75</v>
      </c>
      <c r="AE895">
        <f t="shared" si="404"/>
        <v>0.75</v>
      </c>
      <c r="AP895">
        <v>776297</v>
      </c>
      <c r="AS895">
        <v>0.67</v>
      </c>
      <c r="AT895">
        <f t="shared" si="405"/>
        <v>0.67</v>
      </c>
      <c r="BE895">
        <v>776297</v>
      </c>
      <c r="BH895">
        <v>0.59</v>
      </c>
      <c r="BI895">
        <f t="shared" si="406"/>
        <v>0.59</v>
      </c>
      <c r="BT895">
        <v>776297</v>
      </c>
      <c r="BW895">
        <v>0.5</v>
      </c>
      <c r="BX895">
        <f t="shared" si="407"/>
        <v>0.5</v>
      </c>
      <c r="CI895">
        <v>776297</v>
      </c>
      <c r="CL895">
        <v>0.52</v>
      </c>
      <c r="CM895">
        <f t="shared" si="408"/>
        <v>0.52</v>
      </c>
      <c r="CX895">
        <v>776297</v>
      </c>
      <c r="DA895">
        <v>0.5</v>
      </c>
      <c r="DB895">
        <f t="shared" si="409"/>
        <v>0.5</v>
      </c>
      <c r="DM895">
        <v>776297</v>
      </c>
      <c r="DP895">
        <v>0.54</v>
      </c>
      <c r="DQ895">
        <f t="shared" si="410"/>
        <v>0.54</v>
      </c>
      <c r="EB895">
        <v>776297</v>
      </c>
      <c r="EE895">
        <v>0.54</v>
      </c>
      <c r="EF895">
        <f t="shared" si="411"/>
        <v>0.54</v>
      </c>
      <c r="EQ895">
        <v>776297</v>
      </c>
      <c r="ET895">
        <v>0.54</v>
      </c>
      <c r="EU895">
        <f t="shared" si="412"/>
        <v>0.54</v>
      </c>
      <c r="FF895">
        <v>776297</v>
      </c>
      <c r="FI895">
        <v>0.52</v>
      </c>
      <c r="FJ895">
        <f t="shared" si="413"/>
        <v>0.52</v>
      </c>
      <c r="FU895">
        <v>776297</v>
      </c>
      <c r="FX895">
        <v>0.5</v>
      </c>
      <c r="FY895">
        <f t="shared" si="414"/>
        <v>0.5</v>
      </c>
      <c r="GJ895">
        <v>776297</v>
      </c>
      <c r="GM895">
        <v>0.51</v>
      </c>
      <c r="GN895">
        <f t="shared" si="415"/>
        <v>0.51</v>
      </c>
      <c r="GY895">
        <v>776297</v>
      </c>
      <c r="HB895">
        <v>0.56999999999999995</v>
      </c>
      <c r="HC895">
        <f t="shared" si="416"/>
        <v>0.56999999999999995</v>
      </c>
      <c r="HN895">
        <v>776297</v>
      </c>
      <c r="HQ895">
        <v>0.61</v>
      </c>
      <c r="HR895">
        <f t="shared" si="417"/>
        <v>0.61</v>
      </c>
      <c r="ID895">
        <v>776682</v>
      </c>
      <c r="IG895">
        <v>0.53</v>
      </c>
      <c r="IH895">
        <f t="shared" si="418"/>
        <v>0.53</v>
      </c>
      <c r="IS895">
        <v>776682</v>
      </c>
      <c r="IV895">
        <v>0.52</v>
      </c>
      <c r="IW895">
        <f t="shared" si="419"/>
        <v>0.52</v>
      </c>
      <c r="JH895">
        <v>776682</v>
      </c>
      <c r="JK895">
        <v>0.51</v>
      </c>
      <c r="JL895">
        <f t="shared" si="420"/>
        <v>0.51</v>
      </c>
      <c r="JW895">
        <v>776682</v>
      </c>
      <c r="JZ895">
        <v>0.51</v>
      </c>
      <c r="KA895">
        <f t="shared" si="421"/>
        <v>0.51</v>
      </c>
      <c r="KL895">
        <v>776682</v>
      </c>
      <c r="KO895">
        <v>0.48</v>
      </c>
      <c r="KP895">
        <f t="shared" si="422"/>
        <v>0.48</v>
      </c>
      <c r="LA895">
        <v>776682</v>
      </c>
      <c r="LD895">
        <v>0.51</v>
      </c>
      <c r="LE895">
        <f t="shared" si="423"/>
        <v>0.51</v>
      </c>
      <c r="LP895">
        <v>776682</v>
      </c>
      <c r="LS895">
        <v>0.52</v>
      </c>
      <c r="LT895">
        <f t="shared" si="424"/>
        <v>0.52</v>
      </c>
      <c r="ME895">
        <v>776682</v>
      </c>
      <c r="MH895">
        <v>0.55000000000000004</v>
      </c>
      <c r="MI895">
        <f t="shared" si="425"/>
        <v>0.55000000000000004</v>
      </c>
      <c r="MT895">
        <v>776682</v>
      </c>
      <c r="MW895">
        <v>0.46</v>
      </c>
      <c r="MX895">
        <f t="shared" si="426"/>
        <v>0.46</v>
      </c>
      <c r="NI895">
        <v>776682</v>
      </c>
      <c r="NL895">
        <v>0.52</v>
      </c>
      <c r="NM895">
        <f t="shared" si="427"/>
        <v>0.52</v>
      </c>
      <c r="NX895">
        <v>776682</v>
      </c>
      <c r="OA895">
        <v>0.51</v>
      </c>
      <c r="OB895">
        <f t="shared" si="428"/>
        <v>0.51</v>
      </c>
      <c r="OM895">
        <v>776682</v>
      </c>
      <c r="OP895">
        <v>0.52</v>
      </c>
      <c r="OQ895">
        <f t="shared" si="429"/>
        <v>0.52</v>
      </c>
      <c r="PB895">
        <v>776682</v>
      </c>
      <c r="PE895">
        <v>0.51</v>
      </c>
      <c r="PF895">
        <f t="shared" si="430"/>
        <v>0.51</v>
      </c>
      <c r="PQ895">
        <v>776682</v>
      </c>
      <c r="PT895">
        <v>0.5</v>
      </c>
      <c r="PU895">
        <f t="shared" si="431"/>
        <v>0.5</v>
      </c>
      <c r="QF895">
        <v>776682</v>
      </c>
      <c r="QI895">
        <v>0.53</v>
      </c>
      <c r="QJ895">
        <f t="shared" si="432"/>
        <v>0.53</v>
      </c>
      <c r="QU895">
        <v>776682</v>
      </c>
      <c r="QX895">
        <v>0.5</v>
      </c>
      <c r="QY895">
        <f t="shared" si="433"/>
        <v>0.5</v>
      </c>
    </row>
    <row r="896" spans="12:467" x14ac:dyDescent="0.2">
      <c r="L896">
        <v>776298</v>
      </c>
      <c r="O896">
        <v>0.43</v>
      </c>
      <c r="P896">
        <f t="shared" si="403"/>
        <v>0.43</v>
      </c>
      <c r="AA896">
        <v>776298</v>
      </c>
      <c r="AD896">
        <v>0.35</v>
      </c>
      <c r="AE896">
        <f t="shared" si="404"/>
        <v>0.35</v>
      </c>
      <c r="AP896">
        <v>776298</v>
      </c>
      <c r="AS896">
        <v>0.28000000000000003</v>
      </c>
      <c r="AT896">
        <f t="shared" si="405"/>
        <v>0.28000000000000003</v>
      </c>
      <c r="BE896">
        <v>776298</v>
      </c>
      <c r="BH896">
        <v>0.4</v>
      </c>
      <c r="BI896">
        <f t="shared" si="406"/>
        <v>0.4</v>
      </c>
      <c r="BT896">
        <v>776298</v>
      </c>
      <c r="BW896">
        <v>0.48</v>
      </c>
      <c r="BX896">
        <f t="shared" si="407"/>
        <v>0.48</v>
      </c>
      <c r="CI896">
        <v>776298</v>
      </c>
      <c r="CL896">
        <v>0.38</v>
      </c>
      <c r="CM896">
        <f t="shared" si="408"/>
        <v>0.38</v>
      </c>
      <c r="CX896">
        <v>776298</v>
      </c>
      <c r="DA896">
        <v>0.39</v>
      </c>
      <c r="DB896">
        <f t="shared" si="409"/>
        <v>0.39</v>
      </c>
      <c r="DM896">
        <v>776298</v>
      </c>
      <c r="DP896">
        <v>0.4</v>
      </c>
      <c r="DQ896">
        <f t="shared" si="410"/>
        <v>0.4</v>
      </c>
      <c r="EB896">
        <v>776298</v>
      </c>
      <c r="EE896">
        <v>0.38</v>
      </c>
      <c r="EF896">
        <f t="shared" si="411"/>
        <v>0.38</v>
      </c>
      <c r="EQ896">
        <v>776298</v>
      </c>
      <c r="ET896">
        <v>0.38</v>
      </c>
      <c r="EU896">
        <f t="shared" si="412"/>
        <v>0.38</v>
      </c>
      <c r="FF896">
        <v>776298</v>
      </c>
      <c r="FI896">
        <v>0.41</v>
      </c>
      <c r="FJ896">
        <f t="shared" si="413"/>
        <v>0.41</v>
      </c>
      <c r="FU896">
        <v>776298</v>
      </c>
      <c r="FX896">
        <v>0.41</v>
      </c>
      <c r="FY896">
        <f t="shared" si="414"/>
        <v>0.41</v>
      </c>
      <c r="GJ896">
        <v>776298</v>
      </c>
      <c r="GM896">
        <v>0.4</v>
      </c>
      <c r="GN896">
        <f t="shared" si="415"/>
        <v>0.4</v>
      </c>
      <c r="GY896">
        <v>776298</v>
      </c>
      <c r="HB896">
        <v>0.42</v>
      </c>
      <c r="HC896">
        <f t="shared" si="416"/>
        <v>0.42</v>
      </c>
      <c r="HN896">
        <v>776298</v>
      </c>
      <c r="HQ896">
        <v>0.39</v>
      </c>
      <c r="HR896">
        <f t="shared" si="417"/>
        <v>0.39</v>
      </c>
      <c r="ID896">
        <v>776683</v>
      </c>
      <c r="IG896">
        <v>0.55000000000000004</v>
      </c>
      <c r="IH896">
        <f t="shared" si="418"/>
        <v>0.55000000000000004</v>
      </c>
      <c r="IS896">
        <v>776683</v>
      </c>
      <c r="IV896">
        <v>0.54</v>
      </c>
      <c r="IW896">
        <f t="shared" si="419"/>
        <v>0.54</v>
      </c>
      <c r="JH896">
        <v>776683</v>
      </c>
      <c r="JK896">
        <v>0.56999999999999995</v>
      </c>
      <c r="JL896">
        <f t="shared" si="420"/>
        <v>0.56999999999999995</v>
      </c>
      <c r="JW896">
        <v>776683</v>
      </c>
      <c r="JZ896">
        <v>0.51</v>
      </c>
      <c r="KA896">
        <f t="shared" si="421"/>
        <v>0.51</v>
      </c>
      <c r="KL896">
        <v>776683</v>
      </c>
      <c r="KO896">
        <v>0.64</v>
      </c>
      <c r="KP896">
        <f t="shared" si="422"/>
        <v>0.64</v>
      </c>
      <c r="LA896">
        <v>776683</v>
      </c>
      <c r="LD896">
        <v>0.55000000000000004</v>
      </c>
      <c r="LE896">
        <f t="shared" si="423"/>
        <v>0.55000000000000004</v>
      </c>
      <c r="LP896">
        <v>776683</v>
      </c>
      <c r="LS896">
        <v>0.53</v>
      </c>
      <c r="LT896">
        <f t="shared" si="424"/>
        <v>0.53</v>
      </c>
      <c r="ME896">
        <v>776683</v>
      </c>
      <c r="MH896">
        <v>0.56000000000000005</v>
      </c>
      <c r="MI896">
        <f t="shared" si="425"/>
        <v>0.56000000000000005</v>
      </c>
      <c r="MT896">
        <v>776683</v>
      </c>
      <c r="MW896">
        <v>0.66</v>
      </c>
      <c r="MX896">
        <f t="shared" si="426"/>
        <v>0.66</v>
      </c>
      <c r="NI896">
        <v>776683</v>
      </c>
      <c r="NL896">
        <v>0.53</v>
      </c>
      <c r="NM896">
        <f t="shared" si="427"/>
        <v>0.53</v>
      </c>
      <c r="NX896">
        <v>776683</v>
      </c>
      <c r="OA896">
        <v>0.53</v>
      </c>
      <c r="OB896">
        <f t="shared" si="428"/>
        <v>0.53</v>
      </c>
      <c r="OM896">
        <v>776683</v>
      </c>
      <c r="OP896">
        <v>0.52</v>
      </c>
      <c r="OQ896">
        <f t="shared" si="429"/>
        <v>0.52</v>
      </c>
      <c r="PB896">
        <v>776683</v>
      </c>
      <c r="PE896">
        <v>0.53</v>
      </c>
      <c r="PF896">
        <f t="shared" si="430"/>
        <v>0.53</v>
      </c>
      <c r="PQ896">
        <v>776683</v>
      </c>
      <c r="PT896">
        <v>0.53</v>
      </c>
      <c r="PU896">
        <f t="shared" si="431"/>
        <v>0.53</v>
      </c>
      <c r="QF896">
        <v>776683</v>
      </c>
      <c r="QI896">
        <v>0.55000000000000004</v>
      </c>
      <c r="QJ896">
        <f t="shared" si="432"/>
        <v>0.55000000000000004</v>
      </c>
      <c r="QU896">
        <v>776683</v>
      </c>
      <c r="QX896">
        <v>0.54</v>
      </c>
      <c r="QY896">
        <f t="shared" si="433"/>
        <v>0.54</v>
      </c>
    </row>
    <row r="897" spans="12:467" x14ac:dyDescent="0.2">
      <c r="L897">
        <v>776300</v>
      </c>
      <c r="O897">
        <v>0.47</v>
      </c>
      <c r="P897">
        <f t="shared" si="403"/>
        <v>0.47</v>
      </c>
      <c r="AA897">
        <v>776300</v>
      </c>
      <c r="AD897">
        <v>0.54</v>
      </c>
      <c r="AE897">
        <f t="shared" si="404"/>
        <v>0.54</v>
      </c>
      <c r="AP897">
        <v>776300</v>
      </c>
      <c r="AS897">
        <v>0.55000000000000004</v>
      </c>
      <c r="AT897">
        <f t="shared" si="405"/>
        <v>0.55000000000000004</v>
      </c>
      <c r="BE897">
        <v>776300</v>
      </c>
      <c r="BH897">
        <v>0.57999999999999996</v>
      </c>
      <c r="BI897">
        <f t="shared" si="406"/>
        <v>0.57999999999999996</v>
      </c>
      <c r="BT897">
        <v>776300</v>
      </c>
      <c r="BW897">
        <v>0.52</v>
      </c>
      <c r="BX897">
        <f t="shared" si="407"/>
        <v>0.52</v>
      </c>
      <c r="CI897">
        <v>776300</v>
      </c>
      <c r="CL897">
        <v>0.5</v>
      </c>
      <c r="CM897">
        <f t="shared" si="408"/>
        <v>0.5</v>
      </c>
      <c r="CX897">
        <v>776300</v>
      </c>
      <c r="DA897">
        <v>0.49</v>
      </c>
      <c r="DB897">
        <f t="shared" si="409"/>
        <v>0.49</v>
      </c>
      <c r="DM897">
        <v>776300</v>
      </c>
      <c r="DP897">
        <v>0.47</v>
      </c>
      <c r="DQ897">
        <f t="shared" si="410"/>
        <v>0.47</v>
      </c>
      <c r="EB897">
        <v>776300</v>
      </c>
      <c r="EE897">
        <v>0.52</v>
      </c>
      <c r="EF897">
        <f t="shared" si="411"/>
        <v>0.52</v>
      </c>
      <c r="EQ897">
        <v>776300</v>
      </c>
      <c r="ET897">
        <v>0.52</v>
      </c>
      <c r="EU897">
        <f t="shared" si="412"/>
        <v>0.52</v>
      </c>
      <c r="FF897">
        <v>776300</v>
      </c>
      <c r="FI897">
        <v>0.49</v>
      </c>
      <c r="FJ897">
        <f t="shared" si="413"/>
        <v>0.49</v>
      </c>
      <c r="FU897">
        <v>776300</v>
      </c>
      <c r="FX897">
        <v>0.47</v>
      </c>
      <c r="FY897">
        <f t="shared" si="414"/>
        <v>0.47</v>
      </c>
      <c r="GJ897">
        <v>776300</v>
      </c>
      <c r="GM897">
        <v>0.47</v>
      </c>
      <c r="GN897">
        <f t="shared" si="415"/>
        <v>0.47</v>
      </c>
      <c r="GY897">
        <v>776300</v>
      </c>
      <c r="HB897">
        <v>0.51</v>
      </c>
      <c r="HC897">
        <f t="shared" si="416"/>
        <v>0.51</v>
      </c>
      <c r="HN897">
        <v>776300</v>
      </c>
      <c r="HQ897">
        <v>0.47</v>
      </c>
      <c r="HR897">
        <f t="shared" si="417"/>
        <v>0.47</v>
      </c>
      <c r="ID897">
        <v>776688</v>
      </c>
      <c r="IG897">
        <v>0.5</v>
      </c>
      <c r="IH897">
        <f t="shared" si="418"/>
        <v>0.5</v>
      </c>
      <c r="IS897">
        <v>776688</v>
      </c>
      <c r="IV897">
        <v>0.5</v>
      </c>
      <c r="IW897">
        <f t="shared" si="419"/>
        <v>0.5</v>
      </c>
      <c r="JH897">
        <v>776688</v>
      </c>
      <c r="JK897">
        <v>0.48</v>
      </c>
      <c r="JL897">
        <f t="shared" si="420"/>
        <v>0.48</v>
      </c>
      <c r="JW897">
        <v>776688</v>
      </c>
      <c r="JZ897">
        <v>0.52</v>
      </c>
      <c r="KA897">
        <f t="shared" si="421"/>
        <v>0.52</v>
      </c>
      <c r="KL897">
        <v>776688</v>
      </c>
      <c r="KO897">
        <v>0.48</v>
      </c>
      <c r="KP897">
        <f t="shared" si="422"/>
        <v>0.48</v>
      </c>
      <c r="LA897">
        <v>776688</v>
      </c>
      <c r="LD897">
        <v>0.51</v>
      </c>
      <c r="LE897">
        <f t="shared" si="423"/>
        <v>0.51</v>
      </c>
      <c r="LP897">
        <v>776688</v>
      </c>
      <c r="LS897">
        <v>0.52</v>
      </c>
      <c r="LT897">
        <f t="shared" si="424"/>
        <v>0.52</v>
      </c>
      <c r="ME897">
        <v>776688</v>
      </c>
      <c r="MH897">
        <v>0.45</v>
      </c>
      <c r="MI897">
        <f t="shared" si="425"/>
        <v>0.45</v>
      </c>
      <c r="MT897">
        <v>776688</v>
      </c>
      <c r="MW897">
        <v>0.52</v>
      </c>
      <c r="MX897">
        <f t="shared" si="426"/>
        <v>0.52</v>
      </c>
      <c r="NI897">
        <v>776688</v>
      </c>
      <c r="NL897">
        <v>0.52</v>
      </c>
      <c r="NM897">
        <f t="shared" si="427"/>
        <v>0.52</v>
      </c>
      <c r="NX897">
        <v>776688</v>
      </c>
      <c r="OA897">
        <v>0.44</v>
      </c>
      <c r="OB897">
        <f t="shared" si="428"/>
        <v>0.44</v>
      </c>
      <c r="OM897">
        <v>776688</v>
      </c>
      <c r="OP897">
        <v>0.51</v>
      </c>
      <c r="OQ897">
        <f t="shared" si="429"/>
        <v>0.51</v>
      </c>
      <c r="PB897">
        <v>776688</v>
      </c>
      <c r="PE897">
        <v>0.53</v>
      </c>
      <c r="PF897">
        <f t="shared" si="430"/>
        <v>0.53</v>
      </c>
      <c r="PQ897">
        <v>776688</v>
      </c>
      <c r="PT897">
        <v>0.53</v>
      </c>
      <c r="PU897">
        <f t="shared" si="431"/>
        <v>0.53</v>
      </c>
      <c r="QF897">
        <v>776688</v>
      </c>
      <c r="QI897">
        <v>0.5</v>
      </c>
      <c r="QJ897">
        <f t="shared" si="432"/>
        <v>0.5</v>
      </c>
      <c r="QU897">
        <v>776688</v>
      </c>
      <c r="QX897">
        <v>0.54</v>
      </c>
      <c r="QY897">
        <f t="shared" si="433"/>
        <v>0.54</v>
      </c>
    </row>
    <row r="898" spans="12:467" x14ac:dyDescent="0.2">
      <c r="L898">
        <v>776301</v>
      </c>
      <c r="O898">
        <v>0.49</v>
      </c>
      <c r="P898">
        <f t="shared" si="403"/>
        <v>0.49</v>
      </c>
      <c r="AA898">
        <v>776301</v>
      </c>
      <c r="AD898">
        <v>0.49</v>
      </c>
      <c r="AE898">
        <f t="shared" si="404"/>
        <v>0.49</v>
      </c>
      <c r="AP898">
        <v>776301</v>
      </c>
      <c r="AS898">
        <v>0.52</v>
      </c>
      <c r="AT898">
        <f t="shared" si="405"/>
        <v>0.52</v>
      </c>
      <c r="BE898">
        <v>776301</v>
      </c>
      <c r="BH898">
        <v>0.53</v>
      </c>
      <c r="BI898">
        <f t="shared" si="406"/>
        <v>0.53</v>
      </c>
      <c r="BT898">
        <v>776301</v>
      </c>
      <c r="BW898">
        <v>0.49</v>
      </c>
      <c r="BX898">
        <f t="shared" si="407"/>
        <v>0.49</v>
      </c>
      <c r="CI898">
        <v>776301</v>
      </c>
      <c r="CL898">
        <v>0.47</v>
      </c>
      <c r="CM898">
        <f t="shared" si="408"/>
        <v>0.47</v>
      </c>
      <c r="CX898">
        <v>776301</v>
      </c>
      <c r="DA898">
        <v>0.5</v>
      </c>
      <c r="DB898">
        <f t="shared" si="409"/>
        <v>0.5</v>
      </c>
      <c r="DM898">
        <v>776301</v>
      </c>
      <c r="DP898">
        <v>0.49</v>
      </c>
      <c r="DQ898">
        <f t="shared" si="410"/>
        <v>0.49</v>
      </c>
      <c r="EB898">
        <v>776301</v>
      </c>
      <c r="EE898">
        <v>0.48</v>
      </c>
      <c r="EF898">
        <f t="shared" si="411"/>
        <v>0.48</v>
      </c>
      <c r="EQ898">
        <v>776301</v>
      </c>
      <c r="ET898">
        <v>0.48</v>
      </c>
      <c r="EU898">
        <f t="shared" si="412"/>
        <v>0.48</v>
      </c>
      <c r="FF898">
        <v>776301</v>
      </c>
      <c r="FI898">
        <v>0.48</v>
      </c>
      <c r="FJ898">
        <f t="shared" si="413"/>
        <v>0.48</v>
      </c>
      <c r="FU898">
        <v>776301</v>
      </c>
      <c r="FX898">
        <v>0.5</v>
      </c>
      <c r="FY898">
        <f t="shared" si="414"/>
        <v>0.5</v>
      </c>
      <c r="GJ898">
        <v>776301</v>
      </c>
      <c r="GM898">
        <v>0.48</v>
      </c>
      <c r="GN898">
        <f t="shared" si="415"/>
        <v>0.48</v>
      </c>
      <c r="GY898">
        <v>776301</v>
      </c>
      <c r="HB898">
        <v>0.51</v>
      </c>
      <c r="HC898">
        <f t="shared" si="416"/>
        <v>0.51</v>
      </c>
      <c r="HN898">
        <v>776301</v>
      </c>
      <c r="HQ898">
        <v>0.5</v>
      </c>
      <c r="HR898">
        <f t="shared" si="417"/>
        <v>0.5</v>
      </c>
      <c r="ID898">
        <v>776689</v>
      </c>
      <c r="IG898">
        <v>0.47</v>
      </c>
      <c r="IH898">
        <f t="shared" si="418"/>
        <v>0.47</v>
      </c>
      <c r="IS898">
        <v>776689</v>
      </c>
      <c r="IV898">
        <v>0.47</v>
      </c>
      <c r="IW898">
        <f t="shared" si="419"/>
        <v>0.47</v>
      </c>
      <c r="JH898">
        <v>776689</v>
      </c>
      <c r="JK898">
        <v>0.49</v>
      </c>
      <c r="JL898">
        <f t="shared" si="420"/>
        <v>0.49</v>
      </c>
      <c r="JW898">
        <v>776689</v>
      </c>
      <c r="JZ898">
        <v>0.52</v>
      </c>
      <c r="KA898">
        <f t="shared" si="421"/>
        <v>0.52</v>
      </c>
      <c r="KL898">
        <v>776689</v>
      </c>
      <c r="KO898">
        <v>0.41</v>
      </c>
      <c r="KP898">
        <f t="shared" si="422"/>
        <v>0.41</v>
      </c>
      <c r="LA898">
        <v>776689</v>
      </c>
      <c r="LD898">
        <v>0.5</v>
      </c>
      <c r="LE898">
        <f t="shared" si="423"/>
        <v>0.5</v>
      </c>
      <c r="LP898">
        <v>776689</v>
      </c>
      <c r="LS898">
        <v>0.5</v>
      </c>
      <c r="LT898">
        <f t="shared" si="424"/>
        <v>0.5</v>
      </c>
      <c r="ME898">
        <v>776689</v>
      </c>
      <c r="MH898">
        <v>0.49</v>
      </c>
      <c r="MI898">
        <f t="shared" si="425"/>
        <v>0.49</v>
      </c>
      <c r="MT898">
        <v>776689</v>
      </c>
      <c r="MW898">
        <v>0.49</v>
      </c>
      <c r="MX898">
        <f t="shared" si="426"/>
        <v>0.49</v>
      </c>
      <c r="NI898">
        <v>776689</v>
      </c>
      <c r="NL898">
        <v>0.49</v>
      </c>
      <c r="NM898">
        <f t="shared" si="427"/>
        <v>0.49</v>
      </c>
      <c r="NX898">
        <v>776689</v>
      </c>
      <c r="OA898">
        <v>0.5</v>
      </c>
      <c r="OB898">
        <f t="shared" si="428"/>
        <v>0.5</v>
      </c>
      <c r="OM898">
        <v>776689</v>
      </c>
      <c r="OP898">
        <v>0.5</v>
      </c>
      <c r="OQ898">
        <f t="shared" si="429"/>
        <v>0.5</v>
      </c>
      <c r="PB898">
        <v>776689</v>
      </c>
      <c r="PE898">
        <v>0.49</v>
      </c>
      <c r="PF898">
        <f t="shared" si="430"/>
        <v>0.49</v>
      </c>
      <c r="PQ898">
        <v>776689</v>
      </c>
      <c r="PT898">
        <v>0.5</v>
      </c>
      <c r="PU898">
        <f t="shared" si="431"/>
        <v>0.5</v>
      </c>
      <c r="QF898">
        <v>776689</v>
      </c>
      <c r="QI898">
        <v>0.47</v>
      </c>
      <c r="QJ898">
        <f t="shared" si="432"/>
        <v>0.47</v>
      </c>
      <c r="QU898">
        <v>776689</v>
      </c>
      <c r="QX898">
        <v>0.49</v>
      </c>
      <c r="QY898">
        <f t="shared" si="433"/>
        <v>0.49</v>
      </c>
    </row>
    <row r="899" spans="12:467" x14ac:dyDescent="0.2">
      <c r="L899">
        <v>776302</v>
      </c>
      <c r="O899">
        <v>0.43</v>
      </c>
      <c r="P899">
        <f t="shared" ref="P899:P962" si="434">IF(O899=0,0.1,IF(O899=1,0.9,O899))</f>
        <v>0.43</v>
      </c>
      <c r="AA899">
        <v>776302</v>
      </c>
      <c r="AD899">
        <v>0.23</v>
      </c>
      <c r="AE899">
        <f t="shared" ref="AE899:AE962" si="435">IF(AD899=0,0.1,IF(AD899=1,0.9,AD899))</f>
        <v>0.23</v>
      </c>
      <c r="AP899">
        <v>776302</v>
      </c>
      <c r="AS899">
        <v>0.15</v>
      </c>
      <c r="AT899">
        <f t="shared" ref="AT899:AT962" si="436">IF(AS899=0,0.1,IF(AS899=1,0.9,AS899))</f>
        <v>0.15</v>
      </c>
      <c r="BE899">
        <v>776302</v>
      </c>
      <c r="BH899">
        <v>0.27</v>
      </c>
      <c r="BI899">
        <f t="shared" ref="BI899:BI962" si="437">IF(BH899=0,0.1,IF(BH899=1,0.9,BH899))</f>
        <v>0.27</v>
      </c>
      <c r="BT899">
        <v>776302</v>
      </c>
      <c r="BW899">
        <v>0.3</v>
      </c>
      <c r="BX899">
        <f t="shared" ref="BX899:BX962" si="438">IF(BW899=0,0.1,IF(BW899=1,0.9,BW899))</f>
        <v>0.3</v>
      </c>
      <c r="CI899">
        <v>776302</v>
      </c>
      <c r="CL899">
        <v>0.4</v>
      </c>
      <c r="CM899">
        <f t="shared" ref="CM899:CM962" si="439">IF(CL899=0,0.1,IF(CL899=1,0.9,CL899))</f>
        <v>0.4</v>
      </c>
      <c r="CX899">
        <v>776302</v>
      </c>
      <c r="DA899">
        <v>0.4</v>
      </c>
      <c r="DB899">
        <f t="shared" ref="DB899:DB962" si="440">IF(DA899=0,0.1,IF(DA899=1,0.9,DA899))</f>
        <v>0.4</v>
      </c>
      <c r="DM899">
        <v>776302</v>
      </c>
      <c r="DP899">
        <v>0.39</v>
      </c>
      <c r="DQ899">
        <f t="shared" ref="DQ899:DQ962" si="441">IF(DP899=0,0.1,IF(DP899=1,0.9,DP899))</f>
        <v>0.39</v>
      </c>
      <c r="EB899">
        <v>776302</v>
      </c>
      <c r="EE899">
        <v>0.41</v>
      </c>
      <c r="EF899">
        <f t="shared" ref="EF899:EF962" si="442">IF(EE899=0,0.1,IF(EE899=1,0.9,EE899))</f>
        <v>0.41</v>
      </c>
      <c r="EQ899">
        <v>776302</v>
      </c>
      <c r="ET899">
        <v>0.41</v>
      </c>
      <c r="EU899">
        <f t="shared" ref="EU899:EU962" si="443">IF(ET899=0,0.1,IF(ET899=1,0.9,ET899))</f>
        <v>0.41</v>
      </c>
      <c r="FF899">
        <v>776302</v>
      </c>
      <c r="FI899">
        <v>0.43</v>
      </c>
      <c r="FJ899">
        <f t="shared" ref="FJ899:FJ962" si="444">IF(FI899=0,0.1,IF(FI899=1,0.9,FI899))</f>
        <v>0.43</v>
      </c>
      <c r="FU899">
        <v>776302</v>
      </c>
      <c r="FX899">
        <v>0.42</v>
      </c>
      <c r="FY899">
        <f t="shared" ref="FY899:FY962" si="445">IF(FX899=0,0.1,IF(FX899=1,0.9,FX899))</f>
        <v>0.42</v>
      </c>
      <c r="GJ899">
        <v>776302</v>
      </c>
      <c r="GM899">
        <v>0.4</v>
      </c>
      <c r="GN899">
        <f t="shared" ref="GN899:GN962" si="446">IF(GM899=0,0.1,IF(GM899=1,0.9,GM899))</f>
        <v>0.4</v>
      </c>
      <c r="GY899">
        <v>776302</v>
      </c>
      <c r="HB899">
        <v>0.41</v>
      </c>
      <c r="HC899">
        <f t="shared" ref="HC899:HC962" si="447">IF(HB899=0,0.1,IF(HB899=1,0.9,HB899))</f>
        <v>0.41</v>
      </c>
      <c r="HN899">
        <v>776302</v>
      </c>
      <c r="HQ899">
        <v>0.28999999999999998</v>
      </c>
      <c r="HR899">
        <f t="shared" ref="HR899:HR962" si="448">IF(HQ899=0,0.1,IF(HQ899=1,0.9,HQ899))</f>
        <v>0.28999999999999998</v>
      </c>
      <c r="ID899">
        <v>776690</v>
      </c>
      <c r="IG899">
        <v>0.51</v>
      </c>
      <c r="IH899">
        <f t="shared" ref="IH899:IH962" si="449">IF(IG899=0,0.1,IF(IG899=1,0.9,IG899))</f>
        <v>0.51</v>
      </c>
      <c r="IS899">
        <v>776690</v>
      </c>
      <c r="IV899">
        <v>0.49</v>
      </c>
      <c r="IW899">
        <f t="shared" ref="IW899:IW962" si="450">IF(IV899=0,0.1,IF(IV899=1,0.9,IV899))</f>
        <v>0.49</v>
      </c>
      <c r="JH899">
        <v>776690</v>
      </c>
      <c r="JK899">
        <v>0.49</v>
      </c>
      <c r="JL899">
        <f t="shared" ref="JL899:JL962" si="451">IF(JK899=0,0.1,IF(JK899=1,0.9,JK899))</f>
        <v>0.49</v>
      </c>
      <c r="JW899">
        <v>776690</v>
      </c>
      <c r="JZ899">
        <v>0.54</v>
      </c>
      <c r="KA899">
        <f t="shared" ref="KA899:KA962" si="452">IF(JZ899=0,0.1,IF(JZ899=1,0.9,JZ899))</f>
        <v>0.54</v>
      </c>
      <c r="KL899">
        <v>776690</v>
      </c>
      <c r="KO899">
        <v>0.54</v>
      </c>
      <c r="KP899">
        <f t="shared" ref="KP899:KP962" si="453">IF(KO899=0,0.1,IF(KO899=1,0.9,KO899))</f>
        <v>0.54</v>
      </c>
      <c r="LA899">
        <v>776690</v>
      </c>
      <c r="LD899">
        <v>0.5</v>
      </c>
      <c r="LE899">
        <f t="shared" ref="LE899:LE962" si="454">IF(LD899=0,0.1,IF(LD899=1,0.9,LD899))</f>
        <v>0.5</v>
      </c>
      <c r="LP899">
        <v>776690</v>
      </c>
      <c r="LS899">
        <v>0.51</v>
      </c>
      <c r="LT899">
        <f t="shared" ref="LT899:LT962" si="455">IF(LS899=0,0.1,IF(LS899=1,0.9,LS899))</f>
        <v>0.51</v>
      </c>
      <c r="ME899">
        <v>776690</v>
      </c>
      <c r="MH899">
        <v>0.43</v>
      </c>
      <c r="MI899">
        <f t="shared" ref="MI899:MI962" si="456">IF(MH899=0,0.1,IF(MH899=1,0.9,MH899))</f>
        <v>0.43</v>
      </c>
      <c r="MT899">
        <v>776690</v>
      </c>
      <c r="MW899">
        <v>0.52</v>
      </c>
      <c r="MX899">
        <f t="shared" ref="MX899:MX962" si="457">IF(MW899=0,0.1,IF(MW899=1,0.9,MW899))</f>
        <v>0.52</v>
      </c>
      <c r="NI899">
        <v>776690</v>
      </c>
      <c r="NL899">
        <v>0.52</v>
      </c>
      <c r="NM899">
        <f t="shared" ref="NM899:NM962" si="458">IF(NL899=0,0.1,IF(NL899=1,0.9,NL899))</f>
        <v>0.52</v>
      </c>
      <c r="NX899">
        <v>776690</v>
      </c>
      <c r="OA899">
        <v>0.5</v>
      </c>
      <c r="OB899">
        <f t="shared" ref="OB899:OB962" si="459">IF(OA899=0,0.1,IF(OA899=1,0.9,OA899))</f>
        <v>0.5</v>
      </c>
      <c r="OM899">
        <v>776690</v>
      </c>
      <c r="OP899">
        <v>0.52</v>
      </c>
      <c r="OQ899">
        <f t="shared" ref="OQ899:OQ962" si="460">IF(OP899=0,0.1,IF(OP899=1,0.9,OP899))</f>
        <v>0.52</v>
      </c>
      <c r="PB899">
        <v>776690</v>
      </c>
      <c r="PE899">
        <v>0.52</v>
      </c>
      <c r="PF899">
        <f t="shared" ref="PF899:PF962" si="461">IF(PE899=0,0.1,IF(PE899=1,0.9,PE899))</f>
        <v>0.52</v>
      </c>
      <c r="PQ899">
        <v>776690</v>
      </c>
      <c r="PT899">
        <v>0.54</v>
      </c>
      <c r="PU899">
        <f t="shared" ref="PU899:PU962" si="462">IF(PT899=0,0.1,IF(PT899=1,0.9,PT899))</f>
        <v>0.54</v>
      </c>
      <c r="QF899">
        <v>776690</v>
      </c>
      <c r="QI899">
        <v>0.5</v>
      </c>
      <c r="QJ899">
        <f t="shared" ref="QJ899:QJ962" si="463">IF(QI899=0,0.1,IF(QI899=1,0.9,QI899))</f>
        <v>0.5</v>
      </c>
      <c r="QU899">
        <v>776690</v>
      </c>
      <c r="QX899">
        <v>0.52</v>
      </c>
      <c r="QY899">
        <f t="shared" ref="QY899:QY962" si="464">IF(QX899=0,0.1,IF(QX899=1,0.9,QX899))</f>
        <v>0.52</v>
      </c>
    </row>
    <row r="900" spans="12:467" x14ac:dyDescent="0.2">
      <c r="L900">
        <v>776303</v>
      </c>
      <c r="O900">
        <v>0.51</v>
      </c>
      <c r="P900">
        <f t="shared" si="434"/>
        <v>0.51</v>
      </c>
      <c r="AA900">
        <v>776303</v>
      </c>
      <c r="AD900">
        <v>0.57999999999999996</v>
      </c>
      <c r="AE900">
        <f t="shared" si="435"/>
        <v>0.57999999999999996</v>
      </c>
      <c r="AP900">
        <v>776303</v>
      </c>
      <c r="AS900">
        <v>0.62</v>
      </c>
      <c r="AT900">
        <f t="shared" si="436"/>
        <v>0.62</v>
      </c>
      <c r="BE900">
        <v>776303</v>
      </c>
      <c r="BH900">
        <v>0.51</v>
      </c>
      <c r="BI900">
        <f t="shared" si="437"/>
        <v>0.51</v>
      </c>
      <c r="BT900">
        <v>776303</v>
      </c>
      <c r="BW900">
        <v>0.39</v>
      </c>
      <c r="BX900">
        <f t="shared" si="438"/>
        <v>0.39</v>
      </c>
      <c r="CI900">
        <v>776303</v>
      </c>
      <c r="CL900">
        <v>0.53</v>
      </c>
      <c r="CM900">
        <f t="shared" si="439"/>
        <v>0.53</v>
      </c>
      <c r="CX900">
        <v>776303</v>
      </c>
      <c r="DA900">
        <v>0.53</v>
      </c>
      <c r="DB900">
        <f t="shared" si="440"/>
        <v>0.53</v>
      </c>
      <c r="DM900">
        <v>776303</v>
      </c>
      <c r="DP900">
        <v>0.51</v>
      </c>
      <c r="DQ900">
        <f t="shared" si="441"/>
        <v>0.51</v>
      </c>
      <c r="EB900">
        <v>776303</v>
      </c>
      <c r="EE900">
        <v>0.5</v>
      </c>
      <c r="EF900">
        <f t="shared" si="442"/>
        <v>0.5</v>
      </c>
      <c r="EQ900">
        <v>776303</v>
      </c>
      <c r="ET900">
        <v>0.5</v>
      </c>
      <c r="EU900">
        <f t="shared" si="443"/>
        <v>0.5</v>
      </c>
      <c r="FF900">
        <v>776303</v>
      </c>
      <c r="FI900">
        <v>0.52</v>
      </c>
      <c r="FJ900">
        <f t="shared" si="444"/>
        <v>0.52</v>
      </c>
      <c r="FU900">
        <v>776303</v>
      </c>
      <c r="FX900">
        <v>0.52</v>
      </c>
      <c r="FY900">
        <f t="shared" si="445"/>
        <v>0.52</v>
      </c>
      <c r="GJ900">
        <v>776303</v>
      </c>
      <c r="GM900">
        <v>0.48</v>
      </c>
      <c r="GN900">
        <f t="shared" si="446"/>
        <v>0.48</v>
      </c>
      <c r="GY900">
        <v>776303</v>
      </c>
      <c r="HB900">
        <v>0.55000000000000004</v>
      </c>
      <c r="HC900">
        <f t="shared" si="447"/>
        <v>0.55000000000000004</v>
      </c>
      <c r="HN900">
        <v>776303</v>
      </c>
      <c r="HQ900">
        <v>0.49</v>
      </c>
      <c r="HR900">
        <f t="shared" si="448"/>
        <v>0.49</v>
      </c>
      <c r="ID900">
        <v>776694</v>
      </c>
      <c r="IG900">
        <v>0.5</v>
      </c>
      <c r="IH900">
        <f t="shared" si="449"/>
        <v>0.5</v>
      </c>
      <c r="IS900">
        <v>776694</v>
      </c>
      <c r="IV900">
        <v>0.5</v>
      </c>
      <c r="IW900">
        <f t="shared" si="450"/>
        <v>0.5</v>
      </c>
      <c r="JH900">
        <v>776694</v>
      </c>
      <c r="JK900">
        <v>0.53</v>
      </c>
      <c r="JL900">
        <f t="shared" si="451"/>
        <v>0.53</v>
      </c>
      <c r="JW900">
        <v>776694</v>
      </c>
      <c r="JZ900">
        <v>0.5</v>
      </c>
      <c r="KA900">
        <f t="shared" si="452"/>
        <v>0.5</v>
      </c>
      <c r="KL900">
        <v>776694</v>
      </c>
      <c r="KO900">
        <v>0.64</v>
      </c>
      <c r="KP900">
        <f t="shared" si="453"/>
        <v>0.64</v>
      </c>
      <c r="LA900">
        <v>776694</v>
      </c>
      <c r="LD900">
        <v>0.52</v>
      </c>
      <c r="LE900">
        <f t="shared" si="454"/>
        <v>0.52</v>
      </c>
      <c r="LP900">
        <v>776694</v>
      </c>
      <c r="LS900">
        <v>0.52</v>
      </c>
      <c r="LT900">
        <f t="shared" si="455"/>
        <v>0.52</v>
      </c>
      <c r="ME900">
        <v>776694</v>
      </c>
      <c r="MH900">
        <v>0.53</v>
      </c>
      <c r="MI900">
        <f t="shared" si="456"/>
        <v>0.53</v>
      </c>
      <c r="MT900">
        <v>776694</v>
      </c>
      <c r="MW900">
        <v>0.56999999999999995</v>
      </c>
      <c r="MX900">
        <f t="shared" si="457"/>
        <v>0.56999999999999995</v>
      </c>
      <c r="NI900">
        <v>776694</v>
      </c>
      <c r="NL900">
        <v>0.5</v>
      </c>
      <c r="NM900">
        <f t="shared" si="458"/>
        <v>0.5</v>
      </c>
      <c r="NX900">
        <v>776694</v>
      </c>
      <c r="OA900">
        <v>0.49</v>
      </c>
      <c r="OB900">
        <f t="shared" si="459"/>
        <v>0.49</v>
      </c>
      <c r="OM900">
        <v>776694</v>
      </c>
      <c r="OP900">
        <v>0.49</v>
      </c>
      <c r="OQ900">
        <f t="shared" si="460"/>
        <v>0.49</v>
      </c>
      <c r="PB900">
        <v>776694</v>
      </c>
      <c r="PE900">
        <v>0.52</v>
      </c>
      <c r="PF900">
        <f t="shared" si="461"/>
        <v>0.52</v>
      </c>
      <c r="PQ900">
        <v>776694</v>
      </c>
      <c r="PT900">
        <v>0.51</v>
      </c>
      <c r="PU900">
        <f t="shared" si="462"/>
        <v>0.51</v>
      </c>
      <c r="QF900">
        <v>776694</v>
      </c>
      <c r="QI900">
        <v>0.54</v>
      </c>
      <c r="QJ900">
        <f t="shared" si="463"/>
        <v>0.54</v>
      </c>
      <c r="QU900">
        <v>776694</v>
      </c>
      <c r="QX900">
        <v>0.54</v>
      </c>
      <c r="QY900">
        <f t="shared" si="464"/>
        <v>0.54</v>
      </c>
    </row>
    <row r="901" spans="12:467" x14ac:dyDescent="0.2">
      <c r="L901">
        <v>776304</v>
      </c>
      <c r="O901">
        <v>0.5</v>
      </c>
      <c r="P901">
        <f t="shared" si="434"/>
        <v>0.5</v>
      </c>
      <c r="AA901">
        <v>776304</v>
      </c>
      <c r="AD901">
        <v>0.51</v>
      </c>
      <c r="AE901">
        <f t="shared" si="435"/>
        <v>0.51</v>
      </c>
      <c r="AP901">
        <v>776304</v>
      </c>
      <c r="AS901">
        <v>0.63</v>
      </c>
      <c r="AT901">
        <f t="shared" si="436"/>
        <v>0.63</v>
      </c>
      <c r="BE901">
        <v>776304</v>
      </c>
      <c r="BH901">
        <v>0.45</v>
      </c>
      <c r="BI901">
        <f t="shared" si="437"/>
        <v>0.45</v>
      </c>
      <c r="BT901">
        <v>776304</v>
      </c>
      <c r="BW901">
        <v>0.39</v>
      </c>
      <c r="BX901">
        <f t="shared" si="438"/>
        <v>0.39</v>
      </c>
      <c r="CI901">
        <v>776304</v>
      </c>
      <c r="CL901">
        <v>0.49</v>
      </c>
      <c r="CM901">
        <f t="shared" si="439"/>
        <v>0.49</v>
      </c>
      <c r="CX901">
        <v>776304</v>
      </c>
      <c r="DA901">
        <v>0.49</v>
      </c>
      <c r="DB901">
        <f t="shared" si="440"/>
        <v>0.49</v>
      </c>
      <c r="DM901">
        <v>776304</v>
      </c>
      <c r="DP901">
        <v>0.51</v>
      </c>
      <c r="DQ901">
        <f t="shared" si="441"/>
        <v>0.51</v>
      </c>
      <c r="EB901">
        <v>776304</v>
      </c>
      <c r="EE901">
        <v>0.48</v>
      </c>
      <c r="EF901">
        <f t="shared" si="442"/>
        <v>0.48</v>
      </c>
      <c r="EQ901">
        <v>776304</v>
      </c>
      <c r="ET901">
        <v>0.48</v>
      </c>
      <c r="EU901">
        <f t="shared" si="443"/>
        <v>0.48</v>
      </c>
      <c r="FF901">
        <v>776304</v>
      </c>
      <c r="FI901">
        <v>0.48</v>
      </c>
      <c r="FJ901">
        <f t="shared" si="444"/>
        <v>0.48</v>
      </c>
      <c r="FU901">
        <v>776304</v>
      </c>
      <c r="FX901">
        <v>0.48</v>
      </c>
      <c r="FY901">
        <f t="shared" si="445"/>
        <v>0.48</v>
      </c>
      <c r="GJ901">
        <v>776304</v>
      </c>
      <c r="GM901">
        <v>0.48</v>
      </c>
      <c r="GN901">
        <f t="shared" si="446"/>
        <v>0.48</v>
      </c>
      <c r="GY901">
        <v>776304</v>
      </c>
      <c r="HB901">
        <v>0.55000000000000004</v>
      </c>
      <c r="HC901">
        <f t="shared" si="447"/>
        <v>0.55000000000000004</v>
      </c>
      <c r="HN901">
        <v>776304</v>
      </c>
      <c r="HQ901">
        <v>0.49</v>
      </c>
      <c r="HR901">
        <f t="shared" si="448"/>
        <v>0.49</v>
      </c>
      <c r="ID901">
        <v>776695</v>
      </c>
      <c r="IG901">
        <v>0.51</v>
      </c>
      <c r="IH901">
        <f t="shared" si="449"/>
        <v>0.51</v>
      </c>
      <c r="IS901">
        <v>776695</v>
      </c>
      <c r="IV901">
        <v>0.49</v>
      </c>
      <c r="IW901">
        <f t="shared" si="450"/>
        <v>0.49</v>
      </c>
      <c r="JH901">
        <v>776695</v>
      </c>
      <c r="JK901">
        <v>0.49</v>
      </c>
      <c r="JL901">
        <f t="shared" si="451"/>
        <v>0.49</v>
      </c>
      <c r="JW901">
        <v>776695</v>
      </c>
      <c r="JZ901">
        <v>0.48</v>
      </c>
      <c r="KA901">
        <f t="shared" si="452"/>
        <v>0.48</v>
      </c>
      <c r="KL901">
        <v>776695</v>
      </c>
      <c r="KO901">
        <v>0.53</v>
      </c>
      <c r="KP901">
        <f t="shared" si="453"/>
        <v>0.53</v>
      </c>
      <c r="LA901">
        <v>776695</v>
      </c>
      <c r="LD901">
        <v>0.53</v>
      </c>
      <c r="LE901">
        <f t="shared" si="454"/>
        <v>0.53</v>
      </c>
      <c r="LP901">
        <v>776695</v>
      </c>
      <c r="LS901">
        <v>0.52</v>
      </c>
      <c r="LT901">
        <f t="shared" si="455"/>
        <v>0.52</v>
      </c>
      <c r="ME901">
        <v>776695</v>
      </c>
      <c r="MH901">
        <v>0.52</v>
      </c>
      <c r="MI901">
        <f t="shared" si="456"/>
        <v>0.52</v>
      </c>
      <c r="MT901">
        <v>776695</v>
      </c>
      <c r="MW901">
        <v>0.39</v>
      </c>
      <c r="MX901">
        <f t="shared" si="457"/>
        <v>0.39</v>
      </c>
      <c r="NI901">
        <v>776695</v>
      </c>
      <c r="NL901">
        <v>0.52</v>
      </c>
      <c r="NM901">
        <f t="shared" si="458"/>
        <v>0.52</v>
      </c>
      <c r="NX901">
        <v>776695</v>
      </c>
      <c r="OA901">
        <v>0.54</v>
      </c>
      <c r="OB901">
        <f t="shared" si="459"/>
        <v>0.54</v>
      </c>
      <c r="OM901">
        <v>776695</v>
      </c>
      <c r="OP901">
        <v>0.52</v>
      </c>
      <c r="OQ901">
        <f t="shared" si="460"/>
        <v>0.52</v>
      </c>
      <c r="PB901">
        <v>776695</v>
      </c>
      <c r="PE901">
        <v>0.5</v>
      </c>
      <c r="PF901">
        <f t="shared" si="461"/>
        <v>0.5</v>
      </c>
      <c r="PQ901">
        <v>776695</v>
      </c>
      <c r="PT901">
        <v>0.49</v>
      </c>
      <c r="PU901">
        <f t="shared" si="462"/>
        <v>0.49</v>
      </c>
      <c r="QF901">
        <v>776695</v>
      </c>
      <c r="QI901">
        <v>0.5</v>
      </c>
      <c r="QJ901">
        <f t="shared" si="463"/>
        <v>0.5</v>
      </c>
      <c r="QU901">
        <v>776695</v>
      </c>
      <c r="QX901">
        <v>0.52</v>
      </c>
      <c r="QY901">
        <f t="shared" si="464"/>
        <v>0.52</v>
      </c>
    </row>
    <row r="902" spans="12:467" x14ac:dyDescent="0.2">
      <c r="L902">
        <v>776305</v>
      </c>
      <c r="O902">
        <v>0.47</v>
      </c>
      <c r="P902">
        <f t="shared" si="434"/>
        <v>0.47</v>
      </c>
      <c r="AA902">
        <v>776305</v>
      </c>
      <c r="AD902">
        <v>0.56000000000000005</v>
      </c>
      <c r="AE902">
        <f t="shared" si="435"/>
        <v>0.56000000000000005</v>
      </c>
      <c r="AP902">
        <v>776305</v>
      </c>
      <c r="AS902">
        <v>0.61</v>
      </c>
      <c r="AT902">
        <f t="shared" si="436"/>
        <v>0.61</v>
      </c>
      <c r="BE902">
        <v>776305</v>
      </c>
      <c r="BH902">
        <v>0.53</v>
      </c>
      <c r="BI902">
        <f t="shared" si="437"/>
        <v>0.53</v>
      </c>
      <c r="BT902">
        <v>776305</v>
      </c>
      <c r="BW902">
        <v>0.47</v>
      </c>
      <c r="BX902">
        <f t="shared" si="438"/>
        <v>0.47</v>
      </c>
      <c r="CI902">
        <v>776305</v>
      </c>
      <c r="CL902">
        <v>0.51</v>
      </c>
      <c r="CM902">
        <f t="shared" si="439"/>
        <v>0.51</v>
      </c>
      <c r="CX902">
        <v>776305</v>
      </c>
      <c r="DA902">
        <v>0.53</v>
      </c>
      <c r="DB902">
        <f t="shared" si="440"/>
        <v>0.53</v>
      </c>
      <c r="DM902">
        <v>776305</v>
      </c>
      <c r="DP902">
        <v>0.5</v>
      </c>
      <c r="DQ902">
        <f t="shared" si="441"/>
        <v>0.5</v>
      </c>
      <c r="EB902">
        <v>776305</v>
      </c>
      <c r="EE902">
        <v>0.48</v>
      </c>
      <c r="EF902">
        <f t="shared" si="442"/>
        <v>0.48</v>
      </c>
      <c r="EQ902">
        <v>776305</v>
      </c>
      <c r="ET902">
        <v>0.48</v>
      </c>
      <c r="EU902">
        <f t="shared" si="443"/>
        <v>0.48</v>
      </c>
      <c r="FF902">
        <v>776305</v>
      </c>
      <c r="FI902">
        <v>0.51</v>
      </c>
      <c r="FJ902">
        <f t="shared" si="444"/>
        <v>0.51</v>
      </c>
      <c r="FU902">
        <v>776305</v>
      </c>
      <c r="FX902">
        <v>0.52</v>
      </c>
      <c r="FY902">
        <f t="shared" si="445"/>
        <v>0.52</v>
      </c>
      <c r="GJ902">
        <v>776305</v>
      </c>
      <c r="GM902">
        <v>0.49</v>
      </c>
      <c r="GN902">
        <f t="shared" si="446"/>
        <v>0.49</v>
      </c>
      <c r="GY902">
        <v>776305</v>
      </c>
      <c r="HB902">
        <v>0.51</v>
      </c>
      <c r="HC902">
        <f t="shared" si="447"/>
        <v>0.51</v>
      </c>
      <c r="HN902">
        <v>776305</v>
      </c>
      <c r="HQ902">
        <v>0.45</v>
      </c>
      <c r="HR902">
        <f t="shared" si="448"/>
        <v>0.45</v>
      </c>
      <c r="ID902">
        <v>777459</v>
      </c>
      <c r="IG902">
        <v>0.5</v>
      </c>
      <c r="IH902">
        <f t="shared" si="449"/>
        <v>0.5</v>
      </c>
      <c r="IS902">
        <v>777459</v>
      </c>
      <c r="IV902">
        <v>0.52</v>
      </c>
      <c r="IW902">
        <f t="shared" si="450"/>
        <v>0.52</v>
      </c>
      <c r="JH902">
        <v>777459</v>
      </c>
      <c r="JK902">
        <v>0.52</v>
      </c>
      <c r="JL902">
        <f t="shared" si="451"/>
        <v>0.52</v>
      </c>
      <c r="JW902">
        <v>777459</v>
      </c>
      <c r="JZ902">
        <v>0.51</v>
      </c>
      <c r="KA902">
        <f t="shared" si="452"/>
        <v>0.51</v>
      </c>
      <c r="KL902">
        <v>777459</v>
      </c>
      <c r="KO902">
        <v>0.52</v>
      </c>
      <c r="KP902">
        <f t="shared" si="453"/>
        <v>0.52</v>
      </c>
      <c r="LA902">
        <v>777459</v>
      </c>
      <c r="LD902">
        <v>0.53</v>
      </c>
      <c r="LE902">
        <f t="shared" si="454"/>
        <v>0.53</v>
      </c>
      <c r="LP902">
        <v>777459</v>
      </c>
      <c r="LS902">
        <v>0.52</v>
      </c>
      <c r="LT902">
        <f t="shared" si="455"/>
        <v>0.52</v>
      </c>
      <c r="ME902">
        <v>777459</v>
      </c>
      <c r="MH902">
        <v>0.49</v>
      </c>
      <c r="MI902">
        <f t="shared" si="456"/>
        <v>0.49</v>
      </c>
      <c r="MT902">
        <v>777459</v>
      </c>
      <c r="MW902">
        <v>0.51</v>
      </c>
      <c r="MX902">
        <f t="shared" si="457"/>
        <v>0.51</v>
      </c>
      <c r="NI902">
        <v>777459</v>
      </c>
      <c r="NL902">
        <v>0.51</v>
      </c>
      <c r="NM902">
        <f t="shared" si="458"/>
        <v>0.51</v>
      </c>
      <c r="NX902">
        <v>777459</v>
      </c>
      <c r="OA902">
        <v>0.51</v>
      </c>
      <c r="OB902">
        <f t="shared" si="459"/>
        <v>0.51</v>
      </c>
      <c r="OM902">
        <v>777459</v>
      </c>
      <c r="OP902">
        <v>0.51</v>
      </c>
      <c r="OQ902">
        <f t="shared" si="460"/>
        <v>0.51</v>
      </c>
      <c r="PB902">
        <v>777459</v>
      </c>
      <c r="PE902">
        <v>0.51</v>
      </c>
      <c r="PF902">
        <f t="shared" si="461"/>
        <v>0.51</v>
      </c>
      <c r="PQ902">
        <v>777459</v>
      </c>
      <c r="PT902">
        <v>0.5</v>
      </c>
      <c r="PU902">
        <f t="shared" si="462"/>
        <v>0.5</v>
      </c>
      <c r="QF902">
        <v>777459</v>
      </c>
      <c r="QI902">
        <v>0.53</v>
      </c>
      <c r="QJ902">
        <f t="shared" si="463"/>
        <v>0.53</v>
      </c>
      <c r="QU902">
        <v>777459</v>
      </c>
      <c r="QX902">
        <v>0.51</v>
      </c>
      <c r="QY902">
        <f t="shared" si="464"/>
        <v>0.51</v>
      </c>
    </row>
    <row r="903" spans="12:467" x14ac:dyDescent="0.2">
      <c r="L903">
        <v>776306</v>
      </c>
      <c r="O903">
        <v>0.48</v>
      </c>
      <c r="P903">
        <f t="shared" si="434"/>
        <v>0.48</v>
      </c>
      <c r="AA903">
        <v>776306</v>
      </c>
      <c r="AD903">
        <v>0.36</v>
      </c>
      <c r="AE903">
        <f t="shared" si="435"/>
        <v>0.36</v>
      </c>
      <c r="AP903">
        <v>776306</v>
      </c>
      <c r="AS903">
        <v>0.44</v>
      </c>
      <c r="AT903">
        <f t="shared" si="436"/>
        <v>0.44</v>
      </c>
      <c r="BE903">
        <v>776306</v>
      </c>
      <c r="BH903">
        <v>0.48</v>
      </c>
      <c r="BI903">
        <f t="shared" si="437"/>
        <v>0.48</v>
      </c>
      <c r="BT903">
        <v>776306</v>
      </c>
      <c r="BW903">
        <v>0.4</v>
      </c>
      <c r="BX903">
        <f t="shared" si="438"/>
        <v>0.4</v>
      </c>
      <c r="CI903">
        <v>776306</v>
      </c>
      <c r="CL903">
        <v>0.49</v>
      </c>
      <c r="CM903">
        <f t="shared" si="439"/>
        <v>0.49</v>
      </c>
      <c r="CX903">
        <v>776306</v>
      </c>
      <c r="DA903">
        <v>0.49</v>
      </c>
      <c r="DB903">
        <f t="shared" si="440"/>
        <v>0.49</v>
      </c>
      <c r="DM903">
        <v>776306</v>
      </c>
      <c r="DP903">
        <v>0.49</v>
      </c>
      <c r="DQ903">
        <f t="shared" si="441"/>
        <v>0.49</v>
      </c>
      <c r="EB903">
        <v>776306</v>
      </c>
      <c r="EE903">
        <v>0.48</v>
      </c>
      <c r="EF903">
        <f t="shared" si="442"/>
        <v>0.48</v>
      </c>
      <c r="EQ903">
        <v>776306</v>
      </c>
      <c r="ET903">
        <v>0.48</v>
      </c>
      <c r="EU903">
        <f t="shared" si="443"/>
        <v>0.48</v>
      </c>
      <c r="FF903">
        <v>776306</v>
      </c>
      <c r="FI903">
        <v>0.49</v>
      </c>
      <c r="FJ903">
        <f t="shared" si="444"/>
        <v>0.49</v>
      </c>
      <c r="FU903">
        <v>776306</v>
      </c>
      <c r="FX903">
        <v>0.49</v>
      </c>
      <c r="FY903">
        <f t="shared" si="445"/>
        <v>0.49</v>
      </c>
      <c r="GJ903">
        <v>776306</v>
      </c>
      <c r="GM903">
        <v>0.47</v>
      </c>
      <c r="GN903">
        <f t="shared" si="446"/>
        <v>0.47</v>
      </c>
      <c r="GY903">
        <v>776306</v>
      </c>
      <c r="HB903">
        <v>0.55000000000000004</v>
      </c>
      <c r="HC903">
        <f t="shared" si="447"/>
        <v>0.55000000000000004</v>
      </c>
      <c r="HN903">
        <v>776306</v>
      </c>
      <c r="HQ903">
        <v>0.38</v>
      </c>
      <c r="HR903">
        <f t="shared" si="448"/>
        <v>0.38</v>
      </c>
      <c r="ID903">
        <v>776668</v>
      </c>
      <c r="IG903">
        <v>0.41</v>
      </c>
      <c r="IH903">
        <f t="shared" si="449"/>
        <v>0.41</v>
      </c>
      <c r="IS903">
        <v>776668</v>
      </c>
      <c r="IV903">
        <v>0.39</v>
      </c>
      <c r="IW903">
        <f t="shared" si="450"/>
        <v>0.39</v>
      </c>
      <c r="JH903">
        <v>776668</v>
      </c>
      <c r="JK903">
        <v>0.42</v>
      </c>
      <c r="JL903">
        <f t="shared" si="451"/>
        <v>0.42</v>
      </c>
      <c r="JW903">
        <v>776668</v>
      </c>
      <c r="JZ903">
        <v>0.4</v>
      </c>
      <c r="KA903">
        <f t="shared" si="452"/>
        <v>0.4</v>
      </c>
      <c r="KL903">
        <v>776668</v>
      </c>
      <c r="KO903">
        <v>0.51</v>
      </c>
      <c r="KP903">
        <f t="shared" si="453"/>
        <v>0.51</v>
      </c>
      <c r="LA903">
        <v>776668</v>
      </c>
      <c r="LD903">
        <v>0.43</v>
      </c>
      <c r="LE903">
        <f t="shared" si="454"/>
        <v>0.43</v>
      </c>
      <c r="LP903">
        <v>776668</v>
      </c>
      <c r="LS903">
        <v>0.42</v>
      </c>
      <c r="LT903">
        <f t="shared" si="455"/>
        <v>0.42</v>
      </c>
      <c r="ME903">
        <v>776668</v>
      </c>
      <c r="MH903">
        <v>0.43</v>
      </c>
      <c r="MI903">
        <f t="shared" si="456"/>
        <v>0.43</v>
      </c>
      <c r="MT903">
        <v>776668</v>
      </c>
      <c r="MW903">
        <v>0.53</v>
      </c>
      <c r="MX903">
        <f t="shared" si="457"/>
        <v>0.53</v>
      </c>
      <c r="NI903">
        <v>776668</v>
      </c>
      <c r="NL903">
        <v>0.4</v>
      </c>
      <c r="NM903">
        <f t="shared" si="458"/>
        <v>0.4</v>
      </c>
      <c r="NX903">
        <v>776668</v>
      </c>
      <c r="OA903">
        <v>0.47</v>
      </c>
      <c r="OB903">
        <f t="shared" si="459"/>
        <v>0.47</v>
      </c>
      <c r="OM903">
        <v>776668</v>
      </c>
      <c r="OP903">
        <v>0.39</v>
      </c>
      <c r="OQ903">
        <f t="shared" si="460"/>
        <v>0.39</v>
      </c>
      <c r="PB903">
        <v>776668</v>
      </c>
      <c r="PE903">
        <v>0.4</v>
      </c>
      <c r="PF903">
        <f t="shared" si="461"/>
        <v>0.4</v>
      </c>
      <c r="PQ903">
        <v>776668</v>
      </c>
      <c r="PT903">
        <v>0.42</v>
      </c>
      <c r="PU903">
        <f t="shared" si="462"/>
        <v>0.42</v>
      </c>
      <c r="QF903">
        <v>776668</v>
      </c>
      <c r="QI903">
        <v>0.38</v>
      </c>
      <c r="QJ903">
        <f t="shared" si="463"/>
        <v>0.38</v>
      </c>
      <c r="QU903">
        <v>776668</v>
      </c>
      <c r="QX903">
        <v>0.4</v>
      </c>
      <c r="QY903">
        <f t="shared" si="464"/>
        <v>0.4</v>
      </c>
    </row>
    <row r="904" spans="12:467" x14ac:dyDescent="0.2">
      <c r="L904">
        <v>776308</v>
      </c>
      <c r="O904">
        <v>0.51</v>
      </c>
      <c r="P904">
        <f t="shared" si="434"/>
        <v>0.51</v>
      </c>
      <c r="AA904">
        <v>776308</v>
      </c>
      <c r="AD904">
        <v>0.57999999999999996</v>
      </c>
      <c r="AE904">
        <f t="shared" si="435"/>
        <v>0.57999999999999996</v>
      </c>
      <c r="AP904">
        <v>776308</v>
      </c>
      <c r="AS904">
        <v>0.66</v>
      </c>
      <c r="AT904">
        <f t="shared" si="436"/>
        <v>0.66</v>
      </c>
      <c r="BE904">
        <v>776308</v>
      </c>
      <c r="BH904">
        <v>0.66</v>
      </c>
      <c r="BI904">
        <f t="shared" si="437"/>
        <v>0.66</v>
      </c>
      <c r="BT904">
        <v>776308</v>
      </c>
      <c r="BW904">
        <v>0.59</v>
      </c>
      <c r="BX904">
        <f t="shared" si="438"/>
        <v>0.59</v>
      </c>
      <c r="CI904">
        <v>776308</v>
      </c>
      <c r="CL904">
        <v>0.53</v>
      </c>
      <c r="CM904">
        <f t="shared" si="439"/>
        <v>0.53</v>
      </c>
      <c r="CX904">
        <v>776308</v>
      </c>
      <c r="DA904">
        <v>0.53</v>
      </c>
      <c r="DB904">
        <f t="shared" si="440"/>
        <v>0.53</v>
      </c>
      <c r="DM904">
        <v>776308</v>
      </c>
      <c r="DP904">
        <v>0.51</v>
      </c>
      <c r="DQ904">
        <f t="shared" si="441"/>
        <v>0.51</v>
      </c>
      <c r="EB904">
        <v>776308</v>
      </c>
      <c r="EE904">
        <v>0.53</v>
      </c>
      <c r="EF904">
        <f t="shared" si="442"/>
        <v>0.53</v>
      </c>
      <c r="EQ904">
        <v>776308</v>
      </c>
      <c r="ET904">
        <v>0.53</v>
      </c>
      <c r="EU904">
        <f t="shared" si="443"/>
        <v>0.53</v>
      </c>
      <c r="FF904">
        <v>776308</v>
      </c>
      <c r="FI904">
        <v>0.53</v>
      </c>
      <c r="FJ904">
        <f t="shared" si="444"/>
        <v>0.53</v>
      </c>
      <c r="FU904">
        <v>776308</v>
      </c>
      <c r="FX904">
        <v>0.54</v>
      </c>
      <c r="FY904">
        <f t="shared" si="445"/>
        <v>0.54</v>
      </c>
      <c r="GJ904">
        <v>776308</v>
      </c>
      <c r="GM904">
        <v>0.51</v>
      </c>
      <c r="GN904">
        <f t="shared" si="446"/>
        <v>0.51</v>
      </c>
      <c r="GY904">
        <v>776308</v>
      </c>
      <c r="HB904">
        <v>0.51</v>
      </c>
      <c r="HC904">
        <f t="shared" si="447"/>
        <v>0.51</v>
      </c>
      <c r="HN904">
        <v>776308</v>
      </c>
      <c r="HQ904">
        <v>0.52</v>
      </c>
      <c r="HR904">
        <f t="shared" si="448"/>
        <v>0.52</v>
      </c>
      <c r="ID904">
        <v>776672</v>
      </c>
      <c r="IG904">
        <v>0.52</v>
      </c>
      <c r="IH904">
        <f t="shared" si="449"/>
        <v>0.52</v>
      </c>
      <c r="IS904">
        <v>776672</v>
      </c>
      <c r="IV904">
        <v>0.53</v>
      </c>
      <c r="IW904">
        <f t="shared" si="450"/>
        <v>0.53</v>
      </c>
      <c r="JH904">
        <v>776672</v>
      </c>
      <c r="JK904">
        <v>0.49</v>
      </c>
      <c r="JL904">
        <f t="shared" si="451"/>
        <v>0.49</v>
      </c>
      <c r="JW904">
        <v>776672</v>
      </c>
      <c r="JZ904">
        <v>0.48</v>
      </c>
      <c r="KA904">
        <f t="shared" si="452"/>
        <v>0.48</v>
      </c>
      <c r="KL904">
        <v>776672</v>
      </c>
      <c r="KO904">
        <v>0.55000000000000004</v>
      </c>
      <c r="KP904">
        <f t="shared" si="453"/>
        <v>0.55000000000000004</v>
      </c>
      <c r="LA904">
        <v>776672</v>
      </c>
      <c r="LD904">
        <v>0.52</v>
      </c>
      <c r="LE904">
        <f t="shared" si="454"/>
        <v>0.52</v>
      </c>
      <c r="LP904">
        <v>776672</v>
      </c>
      <c r="LS904">
        <v>0.51</v>
      </c>
      <c r="LT904">
        <f t="shared" si="455"/>
        <v>0.51</v>
      </c>
      <c r="ME904">
        <v>776672</v>
      </c>
      <c r="MH904">
        <v>0.53</v>
      </c>
      <c r="MI904">
        <f t="shared" si="456"/>
        <v>0.53</v>
      </c>
      <c r="MT904">
        <v>776672</v>
      </c>
      <c r="MW904">
        <v>0.51</v>
      </c>
      <c r="MX904">
        <f t="shared" si="457"/>
        <v>0.51</v>
      </c>
      <c r="NI904">
        <v>776672</v>
      </c>
      <c r="NL904">
        <v>0.52</v>
      </c>
      <c r="NM904">
        <f t="shared" si="458"/>
        <v>0.52</v>
      </c>
      <c r="NX904">
        <v>776672</v>
      </c>
      <c r="OA904">
        <v>0.49</v>
      </c>
      <c r="OB904">
        <f t="shared" si="459"/>
        <v>0.49</v>
      </c>
      <c r="OM904">
        <v>776672</v>
      </c>
      <c r="OP904">
        <v>0.52</v>
      </c>
      <c r="OQ904">
        <f t="shared" si="460"/>
        <v>0.52</v>
      </c>
      <c r="PB904">
        <v>776672</v>
      </c>
      <c r="PE904">
        <v>0.51</v>
      </c>
      <c r="PF904">
        <f t="shared" si="461"/>
        <v>0.51</v>
      </c>
      <c r="PQ904">
        <v>776672</v>
      </c>
      <c r="PT904">
        <v>0.51</v>
      </c>
      <c r="PU904">
        <f t="shared" si="462"/>
        <v>0.51</v>
      </c>
      <c r="QF904">
        <v>776672</v>
      </c>
      <c r="QI904">
        <v>0.53</v>
      </c>
      <c r="QJ904">
        <f t="shared" si="463"/>
        <v>0.53</v>
      </c>
      <c r="QU904">
        <v>776672</v>
      </c>
      <c r="QX904">
        <v>0.51</v>
      </c>
      <c r="QY904">
        <f t="shared" si="464"/>
        <v>0.51</v>
      </c>
    </row>
    <row r="905" spans="12:467" x14ac:dyDescent="0.2">
      <c r="L905">
        <v>776310</v>
      </c>
      <c r="O905">
        <v>0.56000000000000005</v>
      </c>
      <c r="P905">
        <f t="shared" si="434"/>
        <v>0.56000000000000005</v>
      </c>
      <c r="AA905">
        <v>776310</v>
      </c>
      <c r="AD905">
        <v>0.48</v>
      </c>
      <c r="AE905">
        <f t="shared" si="435"/>
        <v>0.48</v>
      </c>
      <c r="AP905">
        <v>776310</v>
      </c>
      <c r="AS905">
        <v>0.38</v>
      </c>
      <c r="AT905">
        <f t="shared" si="436"/>
        <v>0.38</v>
      </c>
      <c r="BE905">
        <v>776310</v>
      </c>
      <c r="BH905">
        <v>0.51</v>
      </c>
      <c r="BI905">
        <f t="shared" si="437"/>
        <v>0.51</v>
      </c>
      <c r="BT905">
        <v>776310</v>
      </c>
      <c r="BW905">
        <v>0.38</v>
      </c>
      <c r="BX905">
        <f t="shared" si="438"/>
        <v>0.38</v>
      </c>
      <c r="CI905">
        <v>776310</v>
      </c>
      <c r="CL905">
        <v>0.54</v>
      </c>
      <c r="CM905">
        <f t="shared" si="439"/>
        <v>0.54</v>
      </c>
      <c r="CX905">
        <v>776310</v>
      </c>
      <c r="DA905">
        <v>0.56000000000000005</v>
      </c>
      <c r="DB905">
        <f t="shared" si="440"/>
        <v>0.56000000000000005</v>
      </c>
      <c r="DM905">
        <v>776310</v>
      </c>
      <c r="DP905">
        <v>0.55000000000000004</v>
      </c>
      <c r="DQ905">
        <f t="shared" si="441"/>
        <v>0.55000000000000004</v>
      </c>
      <c r="EB905">
        <v>776310</v>
      </c>
      <c r="EE905">
        <v>0.54</v>
      </c>
      <c r="EF905">
        <f t="shared" si="442"/>
        <v>0.54</v>
      </c>
      <c r="EQ905">
        <v>776310</v>
      </c>
      <c r="ET905">
        <v>0.54</v>
      </c>
      <c r="EU905">
        <f t="shared" si="443"/>
        <v>0.54</v>
      </c>
      <c r="FF905">
        <v>776310</v>
      </c>
      <c r="FI905">
        <v>0.56999999999999995</v>
      </c>
      <c r="FJ905">
        <f t="shared" si="444"/>
        <v>0.56999999999999995</v>
      </c>
      <c r="FU905">
        <v>776310</v>
      </c>
      <c r="FX905">
        <v>0.56000000000000005</v>
      </c>
      <c r="FY905">
        <f t="shared" si="445"/>
        <v>0.56000000000000005</v>
      </c>
      <c r="GJ905">
        <v>776310</v>
      </c>
      <c r="GM905">
        <v>0.55000000000000004</v>
      </c>
      <c r="GN905">
        <f t="shared" si="446"/>
        <v>0.55000000000000004</v>
      </c>
      <c r="GY905">
        <v>776310</v>
      </c>
      <c r="HB905">
        <v>0.59</v>
      </c>
      <c r="HC905">
        <f t="shared" si="447"/>
        <v>0.59</v>
      </c>
      <c r="HN905">
        <v>776310</v>
      </c>
      <c r="HQ905">
        <v>0.47</v>
      </c>
      <c r="HR905">
        <f t="shared" si="448"/>
        <v>0.47</v>
      </c>
      <c r="ID905">
        <v>776675</v>
      </c>
      <c r="IG905">
        <v>0.48</v>
      </c>
      <c r="IH905">
        <f t="shared" si="449"/>
        <v>0.48</v>
      </c>
      <c r="IS905">
        <v>776675</v>
      </c>
      <c r="IV905">
        <v>0.47</v>
      </c>
      <c r="IW905">
        <f t="shared" si="450"/>
        <v>0.47</v>
      </c>
      <c r="JH905">
        <v>776675</v>
      </c>
      <c r="JK905">
        <v>0.46</v>
      </c>
      <c r="JL905">
        <f t="shared" si="451"/>
        <v>0.46</v>
      </c>
      <c r="JW905">
        <v>776675</v>
      </c>
      <c r="JZ905">
        <v>0.49</v>
      </c>
      <c r="KA905">
        <f t="shared" si="452"/>
        <v>0.49</v>
      </c>
      <c r="KL905">
        <v>776675</v>
      </c>
      <c r="KO905">
        <v>0.46</v>
      </c>
      <c r="KP905">
        <f t="shared" si="453"/>
        <v>0.46</v>
      </c>
      <c r="LA905">
        <v>776675</v>
      </c>
      <c r="LD905">
        <v>0.5</v>
      </c>
      <c r="LE905">
        <f t="shared" si="454"/>
        <v>0.5</v>
      </c>
      <c r="LP905">
        <v>776675</v>
      </c>
      <c r="LS905">
        <v>0.48</v>
      </c>
      <c r="LT905">
        <f t="shared" si="455"/>
        <v>0.48</v>
      </c>
      <c r="ME905">
        <v>776675</v>
      </c>
      <c r="MH905">
        <v>0.42</v>
      </c>
      <c r="MI905">
        <f t="shared" si="456"/>
        <v>0.42</v>
      </c>
      <c r="MT905">
        <v>776675</v>
      </c>
      <c r="MW905">
        <v>0.5</v>
      </c>
      <c r="MX905">
        <f t="shared" si="457"/>
        <v>0.5</v>
      </c>
      <c r="NI905">
        <v>776675</v>
      </c>
      <c r="NL905">
        <v>0.51</v>
      </c>
      <c r="NM905">
        <f t="shared" si="458"/>
        <v>0.51</v>
      </c>
      <c r="NX905">
        <v>776675</v>
      </c>
      <c r="OA905">
        <v>0.48</v>
      </c>
      <c r="OB905">
        <f t="shared" si="459"/>
        <v>0.48</v>
      </c>
      <c r="OM905">
        <v>776675</v>
      </c>
      <c r="OP905">
        <v>0.49</v>
      </c>
      <c r="OQ905">
        <f t="shared" si="460"/>
        <v>0.49</v>
      </c>
      <c r="PB905">
        <v>776675</v>
      </c>
      <c r="PE905">
        <v>0.5</v>
      </c>
      <c r="PF905">
        <f t="shared" si="461"/>
        <v>0.5</v>
      </c>
      <c r="PQ905">
        <v>776675</v>
      </c>
      <c r="PT905">
        <v>0.49</v>
      </c>
      <c r="PU905">
        <f t="shared" si="462"/>
        <v>0.49</v>
      </c>
      <c r="QF905">
        <v>776675</v>
      </c>
      <c r="QI905">
        <v>0.48</v>
      </c>
      <c r="QJ905">
        <f t="shared" si="463"/>
        <v>0.48</v>
      </c>
      <c r="QU905">
        <v>776675</v>
      </c>
      <c r="QX905">
        <v>0.47</v>
      </c>
      <c r="QY905">
        <f t="shared" si="464"/>
        <v>0.47</v>
      </c>
    </row>
    <row r="906" spans="12:467" x14ac:dyDescent="0.2">
      <c r="L906">
        <v>776277</v>
      </c>
      <c r="O906">
        <v>0.43</v>
      </c>
      <c r="P906">
        <f t="shared" si="434"/>
        <v>0.43</v>
      </c>
      <c r="AA906">
        <v>776277</v>
      </c>
      <c r="AD906">
        <v>0.56999999999999995</v>
      </c>
      <c r="AE906">
        <f t="shared" si="435"/>
        <v>0.56999999999999995</v>
      </c>
      <c r="AP906">
        <v>776277</v>
      </c>
      <c r="AS906">
        <v>0.56999999999999995</v>
      </c>
      <c r="AT906">
        <f t="shared" si="436"/>
        <v>0.56999999999999995</v>
      </c>
      <c r="BE906">
        <v>776277</v>
      </c>
      <c r="BH906">
        <v>0.47</v>
      </c>
      <c r="BI906">
        <f t="shared" si="437"/>
        <v>0.47</v>
      </c>
      <c r="BT906">
        <v>776277</v>
      </c>
      <c r="BW906">
        <v>0.64</v>
      </c>
      <c r="BX906">
        <f t="shared" si="438"/>
        <v>0.64</v>
      </c>
      <c r="CI906">
        <v>776277</v>
      </c>
      <c r="CL906">
        <v>0.41</v>
      </c>
      <c r="CM906">
        <f t="shared" si="439"/>
        <v>0.41</v>
      </c>
      <c r="CX906">
        <v>776277</v>
      </c>
      <c r="DA906">
        <v>0.42</v>
      </c>
      <c r="DB906">
        <f t="shared" si="440"/>
        <v>0.42</v>
      </c>
      <c r="DM906">
        <v>776277</v>
      </c>
      <c r="DP906">
        <v>0.45</v>
      </c>
      <c r="DQ906">
        <f t="shared" si="441"/>
        <v>0.45</v>
      </c>
      <c r="EB906">
        <v>776277</v>
      </c>
      <c r="EE906">
        <v>0.41</v>
      </c>
      <c r="EF906">
        <f t="shared" si="442"/>
        <v>0.41</v>
      </c>
      <c r="EQ906">
        <v>776277</v>
      </c>
      <c r="ET906">
        <v>0.41</v>
      </c>
      <c r="EU906">
        <f t="shared" si="443"/>
        <v>0.41</v>
      </c>
      <c r="FF906">
        <v>776277</v>
      </c>
      <c r="FI906">
        <v>0.42</v>
      </c>
      <c r="FJ906">
        <f t="shared" si="444"/>
        <v>0.42</v>
      </c>
      <c r="FU906">
        <v>776277</v>
      </c>
      <c r="FX906">
        <v>0.44</v>
      </c>
      <c r="FY906">
        <f t="shared" si="445"/>
        <v>0.44</v>
      </c>
      <c r="GJ906">
        <v>776277</v>
      </c>
      <c r="GM906">
        <v>0.41</v>
      </c>
      <c r="GN906">
        <f t="shared" si="446"/>
        <v>0.41</v>
      </c>
      <c r="GY906">
        <v>776277</v>
      </c>
      <c r="HB906">
        <v>0.42</v>
      </c>
      <c r="HC906">
        <f t="shared" si="447"/>
        <v>0.42</v>
      </c>
      <c r="HN906">
        <v>776277</v>
      </c>
      <c r="HQ906">
        <v>0.4</v>
      </c>
      <c r="HR906">
        <f t="shared" si="448"/>
        <v>0.4</v>
      </c>
      <c r="ID906">
        <v>776676</v>
      </c>
      <c r="IG906">
        <v>0.53</v>
      </c>
      <c r="IH906">
        <f t="shared" si="449"/>
        <v>0.53</v>
      </c>
      <c r="IS906">
        <v>776676</v>
      </c>
      <c r="IV906">
        <v>0.54</v>
      </c>
      <c r="IW906">
        <f t="shared" si="450"/>
        <v>0.54</v>
      </c>
      <c r="JH906">
        <v>776676</v>
      </c>
      <c r="JK906">
        <v>0.57999999999999996</v>
      </c>
      <c r="JL906">
        <f t="shared" si="451"/>
        <v>0.57999999999999996</v>
      </c>
      <c r="JW906">
        <v>776676</v>
      </c>
      <c r="JZ906">
        <v>0.56000000000000005</v>
      </c>
      <c r="KA906">
        <f t="shared" si="452"/>
        <v>0.56000000000000005</v>
      </c>
      <c r="KL906">
        <v>776676</v>
      </c>
      <c r="KO906">
        <v>0.55000000000000004</v>
      </c>
      <c r="KP906">
        <f t="shared" si="453"/>
        <v>0.55000000000000004</v>
      </c>
      <c r="LA906">
        <v>776676</v>
      </c>
      <c r="LD906">
        <v>0.55000000000000004</v>
      </c>
      <c r="LE906">
        <f t="shared" si="454"/>
        <v>0.55000000000000004</v>
      </c>
      <c r="LP906">
        <v>776676</v>
      </c>
      <c r="LS906">
        <v>0.51</v>
      </c>
      <c r="LT906">
        <f t="shared" si="455"/>
        <v>0.51</v>
      </c>
      <c r="ME906">
        <v>776676</v>
      </c>
      <c r="MH906">
        <v>0.6</v>
      </c>
      <c r="MI906">
        <f t="shared" si="456"/>
        <v>0.6</v>
      </c>
      <c r="MT906">
        <v>776676</v>
      </c>
      <c r="MW906">
        <v>0.63</v>
      </c>
      <c r="MX906">
        <f t="shared" si="457"/>
        <v>0.63</v>
      </c>
      <c r="NI906">
        <v>776676</v>
      </c>
      <c r="NL906">
        <v>0.52</v>
      </c>
      <c r="NM906">
        <f t="shared" si="458"/>
        <v>0.52</v>
      </c>
      <c r="NX906">
        <v>776676</v>
      </c>
      <c r="OA906">
        <v>0.54</v>
      </c>
      <c r="OB906">
        <f t="shared" si="459"/>
        <v>0.54</v>
      </c>
      <c r="OM906">
        <v>776676</v>
      </c>
      <c r="OP906">
        <v>0.52</v>
      </c>
      <c r="OQ906">
        <f t="shared" si="460"/>
        <v>0.52</v>
      </c>
      <c r="PB906">
        <v>776676</v>
      </c>
      <c r="PE906">
        <v>0.53</v>
      </c>
      <c r="PF906">
        <f t="shared" si="461"/>
        <v>0.53</v>
      </c>
      <c r="PQ906">
        <v>776676</v>
      </c>
      <c r="PT906">
        <v>0.52</v>
      </c>
      <c r="PU906">
        <f t="shared" si="462"/>
        <v>0.52</v>
      </c>
      <c r="QF906">
        <v>776676</v>
      </c>
      <c r="QI906">
        <v>0.52</v>
      </c>
      <c r="QJ906">
        <f t="shared" si="463"/>
        <v>0.52</v>
      </c>
      <c r="QU906">
        <v>776676</v>
      </c>
      <c r="QX906">
        <v>0.54</v>
      </c>
      <c r="QY906">
        <f t="shared" si="464"/>
        <v>0.54</v>
      </c>
    </row>
    <row r="907" spans="12:467" x14ac:dyDescent="0.2">
      <c r="L907">
        <v>776279</v>
      </c>
      <c r="O907">
        <v>0.51</v>
      </c>
      <c r="P907">
        <f t="shared" si="434"/>
        <v>0.51</v>
      </c>
      <c r="AA907">
        <v>776279</v>
      </c>
      <c r="AD907">
        <v>0.54</v>
      </c>
      <c r="AE907">
        <f t="shared" si="435"/>
        <v>0.54</v>
      </c>
      <c r="AP907">
        <v>776279</v>
      </c>
      <c r="AS907">
        <v>0.5</v>
      </c>
      <c r="AT907">
        <f t="shared" si="436"/>
        <v>0.5</v>
      </c>
      <c r="BE907">
        <v>776279</v>
      </c>
      <c r="BH907">
        <v>0.52</v>
      </c>
      <c r="BI907">
        <f t="shared" si="437"/>
        <v>0.52</v>
      </c>
      <c r="BT907">
        <v>776279</v>
      </c>
      <c r="BW907">
        <v>0.52</v>
      </c>
      <c r="BX907">
        <f t="shared" si="438"/>
        <v>0.52</v>
      </c>
      <c r="CI907">
        <v>776279</v>
      </c>
      <c r="CL907">
        <v>0.54</v>
      </c>
      <c r="CM907">
        <f t="shared" si="439"/>
        <v>0.54</v>
      </c>
      <c r="CX907">
        <v>776279</v>
      </c>
      <c r="DA907">
        <v>0.54</v>
      </c>
      <c r="DB907">
        <f t="shared" si="440"/>
        <v>0.54</v>
      </c>
      <c r="DM907">
        <v>776279</v>
      </c>
      <c r="DP907">
        <v>0.53</v>
      </c>
      <c r="DQ907">
        <f t="shared" si="441"/>
        <v>0.53</v>
      </c>
      <c r="EB907">
        <v>776279</v>
      </c>
      <c r="EE907">
        <v>0.5</v>
      </c>
      <c r="EF907">
        <f t="shared" si="442"/>
        <v>0.5</v>
      </c>
      <c r="EQ907">
        <v>776279</v>
      </c>
      <c r="ET907">
        <v>0.5</v>
      </c>
      <c r="EU907">
        <f t="shared" si="443"/>
        <v>0.5</v>
      </c>
      <c r="FF907">
        <v>776279</v>
      </c>
      <c r="FI907">
        <v>0.56000000000000005</v>
      </c>
      <c r="FJ907">
        <f t="shared" si="444"/>
        <v>0.56000000000000005</v>
      </c>
      <c r="FU907">
        <v>776279</v>
      </c>
      <c r="FX907">
        <v>0.54</v>
      </c>
      <c r="FY907">
        <f t="shared" si="445"/>
        <v>0.54</v>
      </c>
      <c r="GJ907">
        <v>776279</v>
      </c>
      <c r="GM907">
        <v>0.51</v>
      </c>
      <c r="GN907">
        <f t="shared" si="446"/>
        <v>0.51</v>
      </c>
      <c r="GY907">
        <v>776279</v>
      </c>
      <c r="HB907">
        <v>0.48</v>
      </c>
      <c r="HC907">
        <f t="shared" si="447"/>
        <v>0.48</v>
      </c>
      <c r="HN907">
        <v>776279</v>
      </c>
      <c r="HQ907">
        <v>0.5</v>
      </c>
      <c r="HR907">
        <f t="shared" si="448"/>
        <v>0.5</v>
      </c>
      <c r="ID907">
        <v>776677</v>
      </c>
      <c r="IG907">
        <v>0.45</v>
      </c>
      <c r="IH907">
        <f t="shared" si="449"/>
        <v>0.45</v>
      </c>
      <c r="IS907">
        <v>776677</v>
      </c>
      <c r="IV907">
        <v>0.4</v>
      </c>
      <c r="IW907">
        <f t="shared" si="450"/>
        <v>0.4</v>
      </c>
      <c r="JH907">
        <v>776677</v>
      </c>
      <c r="JK907">
        <v>0.39</v>
      </c>
      <c r="JL907">
        <f t="shared" si="451"/>
        <v>0.39</v>
      </c>
      <c r="JW907">
        <v>776677</v>
      </c>
      <c r="JZ907">
        <v>0.41</v>
      </c>
      <c r="KA907">
        <f t="shared" si="452"/>
        <v>0.41</v>
      </c>
      <c r="KL907">
        <v>776677</v>
      </c>
      <c r="KO907">
        <v>0.45</v>
      </c>
      <c r="KP907">
        <f t="shared" si="453"/>
        <v>0.45</v>
      </c>
      <c r="LA907">
        <v>776677</v>
      </c>
      <c r="LD907">
        <v>0.42</v>
      </c>
      <c r="LE907">
        <f t="shared" si="454"/>
        <v>0.42</v>
      </c>
      <c r="LP907">
        <v>776677</v>
      </c>
      <c r="LS907">
        <v>0.43</v>
      </c>
      <c r="LT907">
        <f t="shared" si="455"/>
        <v>0.43</v>
      </c>
      <c r="ME907">
        <v>776677</v>
      </c>
      <c r="MH907">
        <v>0.39</v>
      </c>
      <c r="MI907">
        <f t="shared" si="456"/>
        <v>0.39</v>
      </c>
      <c r="MT907">
        <v>776677</v>
      </c>
      <c r="MW907">
        <v>0.34</v>
      </c>
      <c r="MX907">
        <f t="shared" si="457"/>
        <v>0.34</v>
      </c>
      <c r="NI907">
        <v>776677</v>
      </c>
      <c r="NL907">
        <v>0.42</v>
      </c>
      <c r="NM907">
        <f t="shared" si="458"/>
        <v>0.42</v>
      </c>
      <c r="NX907">
        <v>776677</v>
      </c>
      <c r="OA907">
        <v>0.39</v>
      </c>
      <c r="OB907">
        <f t="shared" si="459"/>
        <v>0.39</v>
      </c>
      <c r="OM907">
        <v>776677</v>
      </c>
      <c r="OP907">
        <v>0.47</v>
      </c>
      <c r="OQ907">
        <f t="shared" si="460"/>
        <v>0.47</v>
      </c>
      <c r="PB907">
        <v>776677</v>
      </c>
      <c r="PE907">
        <v>0.43</v>
      </c>
      <c r="PF907">
        <f t="shared" si="461"/>
        <v>0.43</v>
      </c>
      <c r="PQ907">
        <v>776677</v>
      </c>
      <c r="PT907">
        <v>0.44</v>
      </c>
      <c r="PU907">
        <f t="shared" si="462"/>
        <v>0.44</v>
      </c>
      <c r="QF907">
        <v>776677</v>
      </c>
      <c r="QI907">
        <v>0.46</v>
      </c>
      <c r="QJ907">
        <f t="shared" si="463"/>
        <v>0.46</v>
      </c>
      <c r="QU907">
        <v>776677</v>
      </c>
      <c r="QX907">
        <v>0.41</v>
      </c>
      <c r="QY907">
        <f t="shared" si="464"/>
        <v>0.41</v>
      </c>
    </row>
    <row r="908" spans="12:467" x14ac:dyDescent="0.2">
      <c r="L908">
        <v>776280</v>
      </c>
      <c r="O908">
        <v>0.54</v>
      </c>
      <c r="P908">
        <f t="shared" si="434"/>
        <v>0.54</v>
      </c>
      <c r="AA908">
        <v>776280</v>
      </c>
      <c r="AD908">
        <v>0.78</v>
      </c>
      <c r="AE908">
        <f t="shared" si="435"/>
        <v>0.78</v>
      </c>
      <c r="AP908">
        <v>776280</v>
      </c>
      <c r="AS908">
        <v>0.83</v>
      </c>
      <c r="AT908">
        <f t="shared" si="436"/>
        <v>0.83</v>
      </c>
      <c r="BE908">
        <v>776280</v>
      </c>
      <c r="BH908">
        <v>0.68</v>
      </c>
      <c r="BI908">
        <f t="shared" si="437"/>
        <v>0.68</v>
      </c>
      <c r="BT908">
        <v>776280</v>
      </c>
      <c r="BW908">
        <v>0.62</v>
      </c>
      <c r="BX908">
        <f t="shared" si="438"/>
        <v>0.62</v>
      </c>
      <c r="CI908">
        <v>776280</v>
      </c>
      <c r="CL908">
        <v>0.59</v>
      </c>
      <c r="CM908">
        <f t="shared" si="439"/>
        <v>0.59</v>
      </c>
      <c r="CX908">
        <v>776280</v>
      </c>
      <c r="DA908">
        <v>0.55000000000000004</v>
      </c>
      <c r="DB908">
        <f t="shared" si="440"/>
        <v>0.55000000000000004</v>
      </c>
      <c r="DM908">
        <v>776280</v>
      </c>
      <c r="DP908">
        <v>0.57999999999999996</v>
      </c>
      <c r="DQ908">
        <f t="shared" si="441"/>
        <v>0.57999999999999996</v>
      </c>
      <c r="EB908">
        <v>776280</v>
      </c>
      <c r="EE908">
        <v>0.6</v>
      </c>
      <c r="EF908">
        <f t="shared" si="442"/>
        <v>0.6</v>
      </c>
      <c r="EQ908">
        <v>776280</v>
      </c>
      <c r="ET908">
        <v>0.6</v>
      </c>
      <c r="EU908">
        <f t="shared" si="443"/>
        <v>0.6</v>
      </c>
      <c r="FF908">
        <v>776280</v>
      </c>
      <c r="FI908">
        <v>0.54</v>
      </c>
      <c r="FJ908">
        <f t="shared" si="444"/>
        <v>0.54</v>
      </c>
      <c r="FU908">
        <v>776280</v>
      </c>
      <c r="FX908">
        <v>0.56999999999999995</v>
      </c>
      <c r="FY908">
        <f t="shared" si="445"/>
        <v>0.56999999999999995</v>
      </c>
      <c r="GJ908">
        <v>776280</v>
      </c>
      <c r="GM908">
        <v>0.55000000000000004</v>
      </c>
      <c r="GN908">
        <f t="shared" si="446"/>
        <v>0.55000000000000004</v>
      </c>
      <c r="GY908">
        <v>776280</v>
      </c>
      <c r="HB908">
        <v>0.59</v>
      </c>
      <c r="HC908">
        <f t="shared" si="447"/>
        <v>0.59</v>
      </c>
      <c r="HN908">
        <v>776280</v>
      </c>
      <c r="HQ908">
        <v>0.63</v>
      </c>
      <c r="HR908">
        <f t="shared" si="448"/>
        <v>0.63</v>
      </c>
      <c r="ID908">
        <v>776679</v>
      </c>
      <c r="IG908">
        <v>0.42</v>
      </c>
      <c r="IH908">
        <f t="shared" si="449"/>
        <v>0.42</v>
      </c>
      <c r="IS908">
        <v>776679</v>
      </c>
      <c r="IV908">
        <v>0.43</v>
      </c>
      <c r="IW908">
        <f t="shared" si="450"/>
        <v>0.43</v>
      </c>
      <c r="JH908">
        <v>776679</v>
      </c>
      <c r="JK908">
        <v>0.39</v>
      </c>
      <c r="JL908">
        <f t="shared" si="451"/>
        <v>0.39</v>
      </c>
      <c r="JW908">
        <v>776679</v>
      </c>
      <c r="JZ908">
        <v>0.43</v>
      </c>
      <c r="KA908">
        <f t="shared" si="452"/>
        <v>0.43</v>
      </c>
      <c r="KL908">
        <v>776679</v>
      </c>
      <c r="KO908">
        <v>0.49</v>
      </c>
      <c r="KP908">
        <f t="shared" si="453"/>
        <v>0.49</v>
      </c>
      <c r="LA908">
        <v>776679</v>
      </c>
      <c r="LD908">
        <v>0.43</v>
      </c>
      <c r="LE908">
        <f t="shared" si="454"/>
        <v>0.43</v>
      </c>
      <c r="LP908">
        <v>776679</v>
      </c>
      <c r="LS908">
        <v>0.43</v>
      </c>
      <c r="LT908">
        <f t="shared" si="455"/>
        <v>0.43</v>
      </c>
      <c r="ME908">
        <v>776679</v>
      </c>
      <c r="MH908">
        <v>0.42</v>
      </c>
      <c r="MI908">
        <f t="shared" si="456"/>
        <v>0.42</v>
      </c>
      <c r="MT908">
        <v>776679</v>
      </c>
      <c r="MW908">
        <v>0.47</v>
      </c>
      <c r="MX908">
        <f t="shared" si="457"/>
        <v>0.47</v>
      </c>
      <c r="NI908">
        <v>776679</v>
      </c>
      <c r="NL908">
        <v>0.42</v>
      </c>
      <c r="NM908">
        <f t="shared" si="458"/>
        <v>0.42</v>
      </c>
      <c r="NX908">
        <v>776679</v>
      </c>
      <c r="OA908">
        <v>0.44</v>
      </c>
      <c r="OB908">
        <f t="shared" si="459"/>
        <v>0.44</v>
      </c>
      <c r="OM908">
        <v>776679</v>
      </c>
      <c r="OP908">
        <v>0.43</v>
      </c>
      <c r="OQ908">
        <f t="shared" si="460"/>
        <v>0.43</v>
      </c>
      <c r="PB908">
        <v>776679</v>
      </c>
      <c r="PE908">
        <v>0.43</v>
      </c>
      <c r="PF908">
        <f t="shared" si="461"/>
        <v>0.43</v>
      </c>
      <c r="PQ908">
        <v>776679</v>
      </c>
      <c r="PT908">
        <v>0.44</v>
      </c>
      <c r="PU908">
        <f t="shared" si="462"/>
        <v>0.44</v>
      </c>
      <c r="QF908">
        <v>776679</v>
      </c>
      <c r="QI908">
        <v>0.38</v>
      </c>
      <c r="QJ908">
        <f t="shared" si="463"/>
        <v>0.38</v>
      </c>
      <c r="QU908">
        <v>776679</v>
      </c>
      <c r="QX908">
        <v>0.42</v>
      </c>
      <c r="QY908">
        <f t="shared" si="464"/>
        <v>0.42</v>
      </c>
    </row>
    <row r="909" spans="12:467" x14ac:dyDescent="0.2">
      <c r="L909">
        <v>776283</v>
      </c>
      <c r="O909">
        <v>0.47</v>
      </c>
      <c r="P909">
        <f t="shared" si="434"/>
        <v>0.47</v>
      </c>
      <c r="AA909">
        <v>776283</v>
      </c>
      <c r="AD909">
        <v>0.53</v>
      </c>
      <c r="AE909">
        <f t="shared" si="435"/>
        <v>0.53</v>
      </c>
      <c r="AP909">
        <v>776283</v>
      </c>
      <c r="AS909">
        <v>0.45</v>
      </c>
      <c r="AT909">
        <f t="shared" si="436"/>
        <v>0.45</v>
      </c>
      <c r="BE909">
        <v>776283</v>
      </c>
      <c r="BH909">
        <v>0.51</v>
      </c>
      <c r="BI909">
        <f t="shared" si="437"/>
        <v>0.51</v>
      </c>
      <c r="BT909">
        <v>776283</v>
      </c>
      <c r="BW909">
        <v>0.44</v>
      </c>
      <c r="BX909">
        <f t="shared" si="438"/>
        <v>0.44</v>
      </c>
      <c r="CI909">
        <v>776283</v>
      </c>
      <c r="CL909">
        <v>0.51</v>
      </c>
      <c r="CM909">
        <f t="shared" si="439"/>
        <v>0.51</v>
      </c>
      <c r="CX909">
        <v>776283</v>
      </c>
      <c r="DA909">
        <v>0.5</v>
      </c>
      <c r="DB909">
        <f t="shared" si="440"/>
        <v>0.5</v>
      </c>
      <c r="DM909">
        <v>776283</v>
      </c>
      <c r="DP909">
        <v>0.49</v>
      </c>
      <c r="DQ909">
        <f t="shared" si="441"/>
        <v>0.49</v>
      </c>
      <c r="EB909">
        <v>776283</v>
      </c>
      <c r="EE909">
        <v>0.51</v>
      </c>
      <c r="EF909">
        <f t="shared" si="442"/>
        <v>0.51</v>
      </c>
      <c r="EQ909">
        <v>776283</v>
      </c>
      <c r="ET909">
        <v>0.51</v>
      </c>
      <c r="EU909">
        <f t="shared" si="443"/>
        <v>0.51</v>
      </c>
      <c r="FF909">
        <v>776283</v>
      </c>
      <c r="FI909">
        <v>0.47</v>
      </c>
      <c r="FJ909">
        <f t="shared" si="444"/>
        <v>0.47</v>
      </c>
      <c r="FU909">
        <v>776283</v>
      </c>
      <c r="FX909">
        <v>0.48</v>
      </c>
      <c r="FY909">
        <f t="shared" si="445"/>
        <v>0.48</v>
      </c>
      <c r="GJ909">
        <v>776283</v>
      </c>
      <c r="GM909">
        <v>0.49</v>
      </c>
      <c r="GN909">
        <f t="shared" si="446"/>
        <v>0.49</v>
      </c>
      <c r="GY909">
        <v>776283</v>
      </c>
      <c r="HB909">
        <v>0.51</v>
      </c>
      <c r="HC909">
        <f t="shared" si="447"/>
        <v>0.51</v>
      </c>
      <c r="HN909">
        <v>776283</v>
      </c>
      <c r="HQ909">
        <v>0.48</v>
      </c>
      <c r="HR909">
        <f t="shared" si="448"/>
        <v>0.48</v>
      </c>
      <c r="ID909">
        <v>776684</v>
      </c>
      <c r="IG909">
        <v>0.54</v>
      </c>
      <c r="IH909">
        <f t="shared" si="449"/>
        <v>0.54</v>
      </c>
      <c r="IS909">
        <v>776684</v>
      </c>
      <c r="IV909">
        <v>0.53</v>
      </c>
      <c r="IW909">
        <f t="shared" si="450"/>
        <v>0.53</v>
      </c>
      <c r="JH909">
        <v>776684</v>
      </c>
      <c r="JK909">
        <v>0.51</v>
      </c>
      <c r="JL909">
        <f t="shared" si="451"/>
        <v>0.51</v>
      </c>
      <c r="JW909">
        <v>776684</v>
      </c>
      <c r="JZ909">
        <v>0.49</v>
      </c>
      <c r="KA909">
        <f t="shared" si="452"/>
        <v>0.49</v>
      </c>
      <c r="KL909">
        <v>776684</v>
      </c>
      <c r="KO909">
        <v>0.57999999999999996</v>
      </c>
      <c r="KP909">
        <f t="shared" si="453"/>
        <v>0.57999999999999996</v>
      </c>
      <c r="LA909">
        <v>776684</v>
      </c>
      <c r="LD909">
        <v>0.54</v>
      </c>
      <c r="LE909">
        <f t="shared" si="454"/>
        <v>0.54</v>
      </c>
      <c r="LP909">
        <v>776684</v>
      </c>
      <c r="LS909">
        <v>0.53</v>
      </c>
      <c r="LT909">
        <f t="shared" si="455"/>
        <v>0.53</v>
      </c>
      <c r="ME909">
        <v>776684</v>
      </c>
      <c r="MH909">
        <v>0.54</v>
      </c>
      <c r="MI909">
        <f t="shared" si="456"/>
        <v>0.54</v>
      </c>
      <c r="MT909">
        <v>776684</v>
      </c>
      <c r="MW909">
        <v>0.48</v>
      </c>
      <c r="MX909">
        <f t="shared" si="457"/>
        <v>0.48</v>
      </c>
      <c r="NI909">
        <v>776684</v>
      </c>
      <c r="NL909">
        <v>0.53</v>
      </c>
      <c r="NM909">
        <f t="shared" si="458"/>
        <v>0.53</v>
      </c>
      <c r="NX909">
        <v>776684</v>
      </c>
      <c r="OA909">
        <v>0.56000000000000005</v>
      </c>
      <c r="OB909">
        <f t="shared" si="459"/>
        <v>0.56000000000000005</v>
      </c>
      <c r="OM909">
        <v>776684</v>
      </c>
      <c r="OP909">
        <v>0.52</v>
      </c>
      <c r="OQ909">
        <f t="shared" si="460"/>
        <v>0.52</v>
      </c>
      <c r="PB909">
        <v>776684</v>
      </c>
      <c r="PE909">
        <v>0.52</v>
      </c>
      <c r="PF909">
        <f t="shared" si="461"/>
        <v>0.52</v>
      </c>
      <c r="PQ909">
        <v>776684</v>
      </c>
      <c r="PT909">
        <v>0.54</v>
      </c>
      <c r="PU909">
        <f t="shared" si="462"/>
        <v>0.54</v>
      </c>
      <c r="QF909">
        <v>776684</v>
      </c>
      <c r="QI909">
        <v>0.56999999999999995</v>
      </c>
      <c r="QJ909">
        <f t="shared" si="463"/>
        <v>0.56999999999999995</v>
      </c>
      <c r="QU909">
        <v>776684</v>
      </c>
      <c r="QX909">
        <v>0.49</v>
      </c>
      <c r="QY909">
        <f t="shared" si="464"/>
        <v>0.49</v>
      </c>
    </row>
    <row r="910" spans="12:467" x14ac:dyDescent="0.2">
      <c r="L910">
        <v>776284</v>
      </c>
      <c r="O910">
        <v>0.43</v>
      </c>
      <c r="P910">
        <f t="shared" si="434"/>
        <v>0.43</v>
      </c>
      <c r="AA910">
        <v>776284</v>
      </c>
      <c r="AD910">
        <v>0.48</v>
      </c>
      <c r="AE910">
        <f t="shared" si="435"/>
        <v>0.48</v>
      </c>
      <c r="AP910">
        <v>776284</v>
      </c>
      <c r="AS910">
        <v>0.35</v>
      </c>
      <c r="AT910">
        <f t="shared" si="436"/>
        <v>0.35</v>
      </c>
      <c r="BE910">
        <v>776284</v>
      </c>
      <c r="BH910">
        <v>0.38</v>
      </c>
      <c r="BI910">
        <f t="shared" si="437"/>
        <v>0.38</v>
      </c>
      <c r="BT910">
        <v>776284</v>
      </c>
      <c r="BW910">
        <v>0.3</v>
      </c>
      <c r="BX910">
        <f t="shared" si="438"/>
        <v>0.3</v>
      </c>
      <c r="CI910">
        <v>776284</v>
      </c>
      <c r="CL910">
        <v>0.39</v>
      </c>
      <c r="CM910">
        <f t="shared" si="439"/>
        <v>0.39</v>
      </c>
      <c r="CX910">
        <v>776284</v>
      </c>
      <c r="DA910">
        <v>0.41</v>
      </c>
      <c r="DB910">
        <f t="shared" si="440"/>
        <v>0.41</v>
      </c>
      <c r="DM910">
        <v>776284</v>
      </c>
      <c r="DP910">
        <v>0.42</v>
      </c>
      <c r="DQ910">
        <f t="shared" si="441"/>
        <v>0.42</v>
      </c>
      <c r="EB910">
        <v>776284</v>
      </c>
      <c r="EE910">
        <v>0.41</v>
      </c>
      <c r="EF910">
        <f t="shared" si="442"/>
        <v>0.41</v>
      </c>
      <c r="EQ910">
        <v>776284</v>
      </c>
      <c r="ET910">
        <v>0.41</v>
      </c>
      <c r="EU910">
        <f t="shared" si="443"/>
        <v>0.41</v>
      </c>
      <c r="FF910">
        <v>776284</v>
      </c>
      <c r="FI910">
        <v>0.43</v>
      </c>
      <c r="FJ910">
        <f t="shared" si="444"/>
        <v>0.43</v>
      </c>
      <c r="FU910">
        <v>776284</v>
      </c>
      <c r="FX910">
        <v>0.43</v>
      </c>
      <c r="FY910">
        <f t="shared" si="445"/>
        <v>0.43</v>
      </c>
      <c r="GJ910">
        <v>776284</v>
      </c>
      <c r="GM910">
        <v>0.4</v>
      </c>
      <c r="GN910">
        <f t="shared" si="446"/>
        <v>0.4</v>
      </c>
      <c r="GY910">
        <v>776284</v>
      </c>
      <c r="HB910">
        <v>0.41</v>
      </c>
      <c r="HC910">
        <f t="shared" si="447"/>
        <v>0.41</v>
      </c>
      <c r="HN910">
        <v>776284</v>
      </c>
      <c r="HQ910">
        <v>0.43</v>
      </c>
      <c r="HR910">
        <f t="shared" si="448"/>
        <v>0.43</v>
      </c>
      <c r="ID910">
        <v>776686</v>
      </c>
      <c r="IG910">
        <v>0.54</v>
      </c>
      <c r="IH910">
        <f t="shared" si="449"/>
        <v>0.54</v>
      </c>
      <c r="IS910">
        <v>776686</v>
      </c>
      <c r="IV910">
        <v>0.52</v>
      </c>
      <c r="IW910">
        <f t="shared" si="450"/>
        <v>0.52</v>
      </c>
      <c r="JH910">
        <v>776686</v>
      </c>
      <c r="JK910">
        <v>0.49</v>
      </c>
      <c r="JL910">
        <f t="shared" si="451"/>
        <v>0.49</v>
      </c>
      <c r="JW910">
        <v>776686</v>
      </c>
      <c r="JZ910">
        <v>0.52</v>
      </c>
      <c r="KA910">
        <f t="shared" si="452"/>
        <v>0.52</v>
      </c>
      <c r="KL910">
        <v>776686</v>
      </c>
      <c r="KO910">
        <v>0.56000000000000005</v>
      </c>
      <c r="KP910">
        <f t="shared" si="453"/>
        <v>0.56000000000000005</v>
      </c>
      <c r="LA910">
        <v>776686</v>
      </c>
      <c r="LD910">
        <v>0.54</v>
      </c>
      <c r="LE910">
        <f t="shared" si="454"/>
        <v>0.54</v>
      </c>
      <c r="LP910">
        <v>776686</v>
      </c>
      <c r="LS910">
        <v>0.53</v>
      </c>
      <c r="LT910">
        <f t="shared" si="455"/>
        <v>0.53</v>
      </c>
      <c r="ME910">
        <v>776686</v>
      </c>
      <c r="MH910">
        <v>0.5</v>
      </c>
      <c r="MI910">
        <f t="shared" si="456"/>
        <v>0.5</v>
      </c>
      <c r="MT910">
        <v>776686</v>
      </c>
      <c r="MW910">
        <v>0.5</v>
      </c>
      <c r="MX910">
        <f t="shared" si="457"/>
        <v>0.5</v>
      </c>
      <c r="NI910">
        <v>776686</v>
      </c>
      <c r="NL910">
        <v>0.53</v>
      </c>
      <c r="NM910">
        <f t="shared" si="458"/>
        <v>0.53</v>
      </c>
      <c r="NX910">
        <v>776686</v>
      </c>
      <c r="OA910">
        <v>0.48</v>
      </c>
      <c r="OB910">
        <f t="shared" si="459"/>
        <v>0.48</v>
      </c>
      <c r="OM910">
        <v>776686</v>
      </c>
      <c r="OP910">
        <v>0.55000000000000004</v>
      </c>
      <c r="OQ910">
        <f t="shared" si="460"/>
        <v>0.55000000000000004</v>
      </c>
      <c r="PB910">
        <v>776686</v>
      </c>
      <c r="PE910">
        <v>0.53</v>
      </c>
      <c r="PF910">
        <f t="shared" si="461"/>
        <v>0.53</v>
      </c>
      <c r="PQ910">
        <v>776686</v>
      </c>
      <c r="PT910">
        <v>0.55000000000000004</v>
      </c>
      <c r="PU910">
        <f t="shared" si="462"/>
        <v>0.55000000000000004</v>
      </c>
      <c r="QF910">
        <v>776686</v>
      </c>
      <c r="QI910">
        <v>0.48</v>
      </c>
      <c r="QJ910">
        <f t="shared" si="463"/>
        <v>0.48</v>
      </c>
      <c r="QU910">
        <v>776686</v>
      </c>
      <c r="QX910">
        <v>0.55000000000000004</v>
      </c>
      <c r="QY910">
        <f t="shared" si="464"/>
        <v>0.55000000000000004</v>
      </c>
    </row>
    <row r="911" spans="12:467" x14ac:dyDescent="0.2">
      <c r="L911">
        <v>776285</v>
      </c>
      <c r="O911">
        <v>0.47</v>
      </c>
      <c r="P911">
        <f t="shared" si="434"/>
        <v>0.47</v>
      </c>
      <c r="AA911">
        <v>776285</v>
      </c>
      <c r="AD911">
        <v>0.51</v>
      </c>
      <c r="AE911">
        <f t="shared" si="435"/>
        <v>0.51</v>
      </c>
      <c r="AP911">
        <v>776285</v>
      </c>
      <c r="AS911">
        <v>0.54</v>
      </c>
      <c r="AT911">
        <f t="shared" si="436"/>
        <v>0.54</v>
      </c>
      <c r="BE911">
        <v>776285</v>
      </c>
      <c r="BH911">
        <v>0.44</v>
      </c>
      <c r="BI911">
        <f t="shared" si="437"/>
        <v>0.44</v>
      </c>
      <c r="BT911">
        <v>776285</v>
      </c>
      <c r="BW911">
        <v>0.41</v>
      </c>
      <c r="BX911">
        <f t="shared" si="438"/>
        <v>0.41</v>
      </c>
      <c r="CI911">
        <v>776285</v>
      </c>
      <c r="CL911">
        <v>0.44</v>
      </c>
      <c r="CM911">
        <f t="shared" si="439"/>
        <v>0.44</v>
      </c>
      <c r="CX911">
        <v>776285</v>
      </c>
      <c r="DA911">
        <v>0.48</v>
      </c>
      <c r="DB911">
        <f t="shared" si="440"/>
        <v>0.48</v>
      </c>
      <c r="DM911">
        <v>776285</v>
      </c>
      <c r="DP911">
        <v>0.45</v>
      </c>
      <c r="DQ911">
        <f t="shared" si="441"/>
        <v>0.45</v>
      </c>
      <c r="EB911">
        <v>776285</v>
      </c>
      <c r="EE911">
        <v>0.46</v>
      </c>
      <c r="EF911">
        <f t="shared" si="442"/>
        <v>0.46</v>
      </c>
      <c r="EQ911">
        <v>776285</v>
      </c>
      <c r="ET911">
        <v>0.46</v>
      </c>
      <c r="EU911">
        <f t="shared" si="443"/>
        <v>0.46</v>
      </c>
      <c r="FF911">
        <v>776285</v>
      </c>
      <c r="FI911">
        <v>0.48</v>
      </c>
      <c r="FJ911">
        <f t="shared" si="444"/>
        <v>0.48</v>
      </c>
      <c r="FU911">
        <v>776285</v>
      </c>
      <c r="FX911">
        <v>0.47</v>
      </c>
      <c r="FY911">
        <f t="shared" si="445"/>
        <v>0.47</v>
      </c>
      <c r="GJ911">
        <v>776285</v>
      </c>
      <c r="GM911">
        <v>0.44</v>
      </c>
      <c r="GN911">
        <f t="shared" si="446"/>
        <v>0.44</v>
      </c>
      <c r="GY911">
        <v>776285</v>
      </c>
      <c r="HB911">
        <v>0.45</v>
      </c>
      <c r="HC911">
        <f t="shared" si="447"/>
        <v>0.45</v>
      </c>
      <c r="HN911">
        <v>776285</v>
      </c>
      <c r="HQ911">
        <v>0.46</v>
      </c>
      <c r="HR911">
        <f t="shared" si="448"/>
        <v>0.46</v>
      </c>
      <c r="ID911">
        <v>776691</v>
      </c>
      <c r="IG911">
        <v>0.55000000000000004</v>
      </c>
      <c r="IH911">
        <f t="shared" si="449"/>
        <v>0.55000000000000004</v>
      </c>
      <c r="IS911">
        <v>776691</v>
      </c>
      <c r="IV911">
        <v>0.56000000000000005</v>
      </c>
      <c r="IW911">
        <f t="shared" si="450"/>
        <v>0.56000000000000005</v>
      </c>
      <c r="JH911">
        <v>776691</v>
      </c>
      <c r="JK911">
        <v>0.57999999999999996</v>
      </c>
      <c r="JL911">
        <f t="shared" si="451"/>
        <v>0.57999999999999996</v>
      </c>
      <c r="JW911">
        <v>776691</v>
      </c>
      <c r="JZ911">
        <v>0.56000000000000005</v>
      </c>
      <c r="KA911">
        <f t="shared" si="452"/>
        <v>0.56000000000000005</v>
      </c>
      <c r="KL911">
        <v>776691</v>
      </c>
      <c r="KO911">
        <v>0.6</v>
      </c>
      <c r="KP911">
        <f t="shared" si="453"/>
        <v>0.6</v>
      </c>
      <c r="LA911">
        <v>776691</v>
      </c>
      <c r="LD911">
        <v>0.54</v>
      </c>
      <c r="LE911">
        <f t="shared" si="454"/>
        <v>0.54</v>
      </c>
      <c r="LP911">
        <v>776691</v>
      </c>
      <c r="LS911">
        <v>0.52</v>
      </c>
      <c r="LT911">
        <f t="shared" si="455"/>
        <v>0.52</v>
      </c>
      <c r="ME911">
        <v>776691</v>
      </c>
      <c r="MH911">
        <v>0.56999999999999995</v>
      </c>
      <c r="MI911">
        <f t="shared" si="456"/>
        <v>0.56999999999999995</v>
      </c>
      <c r="MT911">
        <v>776691</v>
      </c>
      <c r="MW911">
        <v>0.62</v>
      </c>
      <c r="MX911">
        <f t="shared" si="457"/>
        <v>0.62</v>
      </c>
      <c r="NI911">
        <v>776691</v>
      </c>
      <c r="NL911">
        <v>0.52</v>
      </c>
      <c r="NM911">
        <f t="shared" si="458"/>
        <v>0.52</v>
      </c>
      <c r="NX911">
        <v>776691</v>
      </c>
      <c r="OA911">
        <v>0.56000000000000005</v>
      </c>
      <c r="OB911">
        <f t="shared" si="459"/>
        <v>0.56000000000000005</v>
      </c>
      <c r="OM911">
        <v>776691</v>
      </c>
      <c r="OP911">
        <v>0.52</v>
      </c>
      <c r="OQ911">
        <f t="shared" si="460"/>
        <v>0.52</v>
      </c>
      <c r="PB911">
        <v>776691</v>
      </c>
      <c r="PE911">
        <v>0.55000000000000004</v>
      </c>
      <c r="PF911">
        <f t="shared" si="461"/>
        <v>0.55000000000000004</v>
      </c>
      <c r="PQ911">
        <v>776691</v>
      </c>
      <c r="PT911">
        <v>0.54</v>
      </c>
      <c r="PU911">
        <f t="shared" si="462"/>
        <v>0.54</v>
      </c>
      <c r="QF911">
        <v>776691</v>
      </c>
      <c r="QI911">
        <v>0.52</v>
      </c>
      <c r="QJ911">
        <f t="shared" si="463"/>
        <v>0.52</v>
      </c>
      <c r="QU911">
        <v>776691</v>
      </c>
      <c r="QX911">
        <v>0.54</v>
      </c>
      <c r="QY911">
        <f t="shared" si="464"/>
        <v>0.54</v>
      </c>
    </row>
    <row r="912" spans="12:467" x14ac:dyDescent="0.2">
      <c r="L912">
        <v>776286</v>
      </c>
      <c r="O912">
        <v>0.38</v>
      </c>
      <c r="P912">
        <f t="shared" si="434"/>
        <v>0.38</v>
      </c>
      <c r="AA912">
        <v>776286</v>
      </c>
      <c r="AD912">
        <v>0.33</v>
      </c>
      <c r="AE912">
        <f t="shared" si="435"/>
        <v>0.33</v>
      </c>
      <c r="AP912">
        <v>776286</v>
      </c>
      <c r="AS912">
        <v>0.25</v>
      </c>
      <c r="AT912">
        <f t="shared" si="436"/>
        <v>0.25</v>
      </c>
      <c r="BE912">
        <v>776286</v>
      </c>
      <c r="BH912">
        <v>0.35</v>
      </c>
      <c r="BI912">
        <f t="shared" si="437"/>
        <v>0.35</v>
      </c>
      <c r="BT912">
        <v>776286</v>
      </c>
      <c r="BW912">
        <v>0.41</v>
      </c>
      <c r="BX912">
        <f t="shared" si="438"/>
        <v>0.41</v>
      </c>
      <c r="CI912">
        <v>776286</v>
      </c>
      <c r="CL912">
        <v>0.4</v>
      </c>
      <c r="CM912">
        <f t="shared" si="439"/>
        <v>0.4</v>
      </c>
      <c r="CX912">
        <v>776286</v>
      </c>
      <c r="DA912">
        <v>0.4</v>
      </c>
      <c r="DB912">
        <f t="shared" si="440"/>
        <v>0.4</v>
      </c>
      <c r="DM912">
        <v>776286</v>
      </c>
      <c r="DP912">
        <v>0.41</v>
      </c>
      <c r="DQ912">
        <f t="shared" si="441"/>
        <v>0.41</v>
      </c>
      <c r="EB912">
        <v>776286</v>
      </c>
      <c r="EE912">
        <v>0.42</v>
      </c>
      <c r="EF912">
        <f t="shared" si="442"/>
        <v>0.42</v>
      </c>
      <c r="EQ912">
        <v>776286</v>
      </c>
      <c r="ET912">
        <v>0.42</v>
      </c>
      <c r="EU912">
        <f t="shared" si="443"/>
        <v>0.42</v>
      </c>
      <c r="FF912">
        <v>776286</v>
      </c>
      <c r="FI912">
        <v>0.4</v>
      </c>
      <c r="FJ912">
        <f t="shared" si="444"/>
        <v>0.4</v>
      </c>
      <c r="FU912">
        <v>776286</v>
      </c>
      <c r="FX912">
        <v>0.42</v>
      </c>
      <c r="FY912">
        <f t="shared" si="445"/>
        <v>0.42</v>
      </c>
      <c r="GJ912">
        <v>776286</v>
      </c>
      <c r="GM912">
        <v>0.4</v>
      </c>
      <c r="GN912">
        <f t="shared" si="446"/>
        <v>0.4</v>
      </c>
      <c r="GY912">
        <v>776286</v>
      </c>
      <c r="HB912">
        <v>0.41</v>
      </c>
      <c r="HC912">
        <f t="shared" si="447"/>
        <v>0.41</v>
      </c>
      <c r="HN912">
        <v>776286</v>
      </c>
      <c r="HQ912">
        <v>0.3</v>
      </c>
      <c r="HR912">
        <f t="shared" si="448"/>
        <v>0.3</v>
      </c>
      <c r="ID912">
        <v>776652</v>
      </c>
      <c r="IG912">
        <v>0.5</v>
      </c>
      <c r="IH912">
        <f t="shared" si="449"/>
        <v>0.5</v>
      </c>
      <c r="IS912">
        <v>776652</v>
      </c>
      <c r="IV912">
        <v>0.49</v>
      </c>
      <c r="IW912">
        <f t="shared" si="450"/>
        <v>0.49</v>
      </c>
      <c r="JH912">
        <v>776652</v>
      </c>
      <c r="JK912">
        <v>0.49</v>
      </c>
      <c r="JL912">
        <f t="shared" si="451"/>
        <v>0.49</v>
      </c>
      <c r="JW912">
        <v>776652</v>
      </c>
      <c r="JZ912">
        <v>0.49</v>
      </c>
      <c r="KA912">
        <f t="shared" si="452"/>
        <v>0.49</v>
      </c>
      <c r="KL912">
        <v>776652</v>
      </c>
      <c r="KO912">
        <v>0.46</v>
      </c>
      <c r="KP912">
        <f t="shared" si="453"/>
        <v>0.46</v>
      </c>
      <c r="LA912">
        <v>776652</v>
      </c>
      <c r="LD912">
        <v>0.49</v>
      </c>
      <c r="LE912">
        <f t="shared" si="454"/>
        <v>0.49</v>
      </c>
      <c r="LP912">
        <v>776652</v>
      </c>
      <c r="LS912">
        <v>0.5</v>
      </c>
      <c r="LT912">
        <f t="shared" si="455"/>
        <v>0.5</v>
      </c>
      <c r="ME912">
        <v>776652</v>
      </c>
      <c r="MH912">
        <v>0.47</v>
      </c>
      <c r="MI912">
        <f t="shared" si="456"/>
        <v>0.47</v>
      </c>
      <c r="MT912">
        <v>776652</v>
      </c>
      <c r="MW912">
        <v>0.54</v>
      </c>
      <c r="MX912">
        <f t="shared" si="457"/>
        <v>0.54</v>
      </c>
      <c r="NI912">
        <v>776652</v>
      </c>
      <c r="NL912">
        <v>0.49</v>
      </c>
      <c r="NM912">
        <f t="shared" si="458"/>
        <v>0.49</v>
      </c>
      <c r="NX912">
        <v>776652</v>
      </c>
      <c r="OA912">
        <v>0.51</v>
      </c>
      <c r="OB912">
        <f t="shared" si="459"/>
        <v>0.51</v>
      </c>
      <c r="OM912">
        <v>776652</v>
      </c>
      <c r="OP912">
        <v>0.48</v>
      </c>
      <c r="OQ912">
        <f t="shared" si="460"/>
        <v>0.48</v>
      </c>
      <c r="PB912">
        <v>776652</v>
      </c>
      <c r="PE912">
        <v>0.48</v>
      </c>
      <c r="PF912">
        <f t="shared" si="461"/>
        <v>0.48</v>
      </c>
      <c r="PQ912">
        <v>776652</v>
      </c>
      <c r="PT912">
        <v>0.5</v>
      </c>
      <c r="PU912">
        <f t="shared" si="462"/>
        <v>0.5</v>
      </c>
      <c r="QF912">
        <v>776652</v>
      </c>
      <c r="QI912">
        <v>0.49</v>
      </c>
      <c r="QJ912">
        <f t="shared" si="463"/>
        <v>0.49</v>
      </c>
      <c r="QU912">
        <v>776652</v>
      </c>
      <c r="QX912">
        <v>0.5</v>
      </c>
      <c r="QY912">
        <f t="shared" si="464"/>
        <v>0.5</v>
      </c>
    </row>
    <row r="913" spans="12:467" x14ac:dyDescent="0.2">
      <c r="L913">
        <v>776287</v>
      </c>
      <c r="O913">
        <v>0.4</v>
      </c>
      <c r="P913">
        <f t="shared" si="434"/>
        <v>0.4</v>
      </c>
      <c r="AA913">
        <v>776287</v>
      </c>
      <c r="AD913">
        <v>0.48</v>
      </c>
      <c r="AE913">
        <f t="shared" si="435"/>
        <v>0.48</v>
      </c>
      <c r="AP913">
        <v>776287</v>
      </c>
      <c r="AS913">
        <v>0.49</v>
      </c>
      <c r="AT913">
        <f t="shared" si="436"/>
        <v>0.49</v>
      </c>
      <c r="BE913">
        <v>776287</v>
      </c>
      <c r="BH913">
        <v>0.52</v>
      </c>
      <c r="BI913">
        <f t="shared" si="437"/>
        <v>0.52</v>
      </c>
      <c r="BT913">
        <v>776287</v>
      </c>
      <c r="BW913">
        <v>0.46</v>
      </c>
      <c r="BX913">
        <f t="shared" si="438"/>
        <v>0.46</v>
      </c>
      <c r="CI913">
        <v>776287</v>
      </c>
      <c r="CL913">
        <v>0.41</v>
      </c>
      <c r="CM913">
        <f t="shared" si="439"/>
        <v>0.41</v>
      </c>
      <c r="CX913">
        <v>776287</v>
      </c>
      <c r="DA913">
        <v>0.41</v>
      </c>
      <c r="DB913">
        <f t="shared" si="440"/>
        <v>0.41</v>
      </c>
      <c r="DM913">
        <v>776287</v>
      </c>
      <c r="DP913">
        <v>0.4</v>
      </c>
      <c r="DQ913">
        <f t="shared" si="441"/>
        <v>0.4</v>
      </c>
      <c r="EB913">
        <v>776287</v>
      </c>
      <c r="EE913">
        <v>0.42</v>
      </c>
      <c r="EF913">
        <f t="shared" si="442"/>
        <v>0.42</v>
      </c>
      <c r="EQ913">
        <v>776287</v>
      </c>
      <c r="ET913">
        <v>0.42</v>
      </c>
      <c r="EU913">
        <f t="shared" si="443"/>
        <v>0.42</v>
      </c>
      <c r="FF913">
        <v>776287</v>
      </c>
      <c r="FI913">
        <v>0.42</v>
      </c>
      <c r="FJ913">
        <f t="shared" si="444"/>
        <v>0.42</v>
      </c>
      <c r="FU913">
        <v>776287</v>
      </c>
      <c r="FX913">
        <v>0.45</v>
      </c>
      <c r="FY913">
        <f t="shared" si="445"/>
        <v>0.45</v>
      </c>
      <c r="GJ913">
        <v>776287</v>
      </c>
      <c r="GM913">
        <v>0.4</v>
      </c>
      <c r="GN913">
        <f t="shared" si="446"/>
        <v>0.4</v>
      </c>
      <c r="GY913">
        <v>776287</v>
      </c>
      <c r="HB913">
        <v>0.41</v>
      </c>
      <c r="HC913">
        <f t="shared" si="447"/>
        <v>0.41</v>
      </c>
      <c r="HN913">
        <v>776287</v>
      </c>
      <c r="HQ913">
        <v>0.35</v>
      </c>
      <c r="HR913">
        <f t="shared" si="448"/>
        <v>0.35</v>
      </c>
      <c r="ID913">
        <v>776656</v>
      </c>
      <c r="IG913">
        <v>0.51</v>
      </c>
      <c r="IH913">
        <f t="shared" si="449"/>
        <v>0.51</v>
      </c>
      <c r="IS913">
        <v>776656</v>
      </c>
      <c r="IV913">
        <v>0.53</v>
      </c>
      <c r="IW913">
        <f t="shared" si="450"/>
        <v>0.53</v>
      </c>
      <c r="JH913">
        <v>776656</v>
      </c>
      <c r="JK913">
        <v>0.52</v>
      </c>
      <c r="JL913">
        <f t="shared" si="451"/>
        <v>0.52</v>
      </c>
      <c r="JW913">
        <v>776656</v>
      </c>
      <c r="JZ913">
        <v>0.53</v>
      </c>
      <c r="KA913">
        <f t="shared" si="452"/>
        <v>0.53</v>
      </c>
      <c r="KL913">
        <v>776656</v>
      </c>
      <c r="KO913">
        <v>0.56000000000000005</v>
      </c>
      <c r="KP913">
        <f t="shared" si="453"/>
        <v>0.56000000000000005</v>
      </c>
      <c r="LA913">
        <v>776656</v>
      </c>
      <c r="LD913">
        <v>0.55000000000000004</v>
      </c>
      <c r="LE913">
        <f t="shared" si="454"/>
        <v>0.55000000000000004</v>
      </c>
      <c r="LP913">
        <v>776656</v>
      </c>
      <c r="LS913">
        <v>0.54</v>
      </c>
      <c r="LT913">
        <f t="shared" si="455"/>
        <v>0.54</v>
      </c>
      <c r="ME913">
        <v>776656</v>
      </c>
      <c r="MH913">
        <v>0.53</v>
      </c>
      <c r="MI913">
        <f t="shared" si="456"/>
        <v>0.53</v>
      </c>
      <c r="MT913">
        <v>776656</v>
      </c>
      <c r="MW913">
        <v>0.55000000000000004</v>
      </c>
      <c r="MX913">
        <f t="shared" si="457"/>
        <v>0.55000000000000004</v>
      </c>
      <c r="NI913">
        <v>776656</v>
      </c>
      <c r="NL913">
        <v>0.54</v>
      </c>
      <c r="NM913">
        <f t="shared" si="458"/>
        <v>0.54</v>
      </c>
      <c r="NX913">
        <v>776656</v>
      </c>
      <c r="OA913">
        <v>0.56000000000000005</v>
      </c>
      <c r="OB913">
        <f t="shared" si="459"/>
        <v>0.56000000000000005</v>
      </c>
      <c r="OM913">
        <v>776656</v>
      </c>
      <c r="OP913">
        <v>0.55000000000000004</v>
      </c>
      <c r="OQ913">
        <f t="shared" si="460"/>
        <v>0.55000000000000004</v>
      </c>
      <c r="PB913">
        <v>776656</v>
      </c>
      <c r="PE913">
        <v>0.53</v>
      </c>
      <c r="PF913">
        <f t="shared" si="461"/>
        <v>0.53</v>
      </c>
      <c r="PQ913">
        <v>776656</v>
      </c>
      <c r="PT913">
        <v>0.54</v>
      </c>
      <c r="PU913">
        <f t="shared" si="462"/>
        <v>0.54</v>
      </c>
      <c r="QF913">
        <v>776656</v>
      </c>
      <c r="QI913">
        <v>0.56999999999999995</v>
      </c>
      <c r="QJ913">
        <f t="shared" si="463"/>
        <v>0.56999999999999995</v>
      </c>
      <c r="QU913">
        <v>776656</v>
      </c>
      <c r="QX913">
        <v>0.55000000000000004</v>
      </c>
      <c r="QY913">
        <f t="shared" si="464"/>
        <v>0.55000000000000004</v>
      </c>
    </row>
    <row r="914" spans="12:467" x14ac:dyDescent="0.2">
      <c r="L914">
        <v>776288</v>
      </c>
      <c r="O914">
        <v>0.55000000000000004</v>
      </c>
      <c r="P914">
        <f t="shared" si="434"/>
        <v>0.55000000000000004</v>
      </c>
      <c r="AA914">
        <v>776288</v>
      </c>
      <c r="AD914">
        <v>0.61</v>
      </c>
      <c r="AE914">
        <f t="shared" si="435"/>
        <v>0.61</v>
      </c>
      <c r="AP914">
        <v>776288</v>
      </c>
      <c r="AS914">
        <v>0.77</v>
      </c>
      <c r="AT914">
        <f t="shared" si="436"/>
        <v>0.77</v>
      </c>
      <c r="BE914">
        <v>776288</v>
      </c>
      <c r="BH914">
        <v>0.59</v>
      </c>
      <c r="BI914">
        <f t="shared" si="437"/>
        <v>0.59</v>
      </c>
      <c r="BT914">
        <v>776288</v>
      </c>
      <c r="BW914">
        <v>0.54</v>
      </c>
      <c r="BX914">
        <f t="shared" si="438"/>
        <v>0.54</v>
      </c>
      <c r="CI914">
        <v>776288</v>
      </c>
      <c r="CL914">
        <v>0.48</v>
      </c>
      <c r="CM914">
        <f t="shared" si="439"/>
        <v>0.48</v>
      </c>
      <c r="CX914">
        <v>776288</v>
      </c>
      <c r="DA914">
        <v>0.5</v>
      </c>
      <c r="DB914">
        <f t="shared" si="440"/>
        <v>0.5</v>
      </c>
      <c r="DM914">
        <v>776288</v>
      </c>
      <c r="DP914">
        <v>0.55000000000000004</v>
      </c>
      <c r="DQ914">
        <f t="shared" si="441"/>
        <v>0.55000000000000004</v>
      </c>
      <c r="EB914">
        <v>776288</v>
      </c>
      <c r="EE914">
        <v>0.55000000000000004</v>
      </c>
      <c r="EF914">
        <f t="shared" si="442"/>
        <v>0.55000000000000004</v>
      </c>
      <c r="EQ914">
        <v>776288</v>
      </c>
      <c r="ET914">
        <v>0.55000000000000004</v>
      </c>
      <c r="EU914">
        <f t="shared" si="443"/>
        <v>0.55000000000000004</v>
      </c>
      <c r="FF914">
        <v>776288</v>
      </c>
      <c r="FI914">
        <v>0.49</v>
      </c>
      <c r="FJ914">
        <f t="shared" si="444"/>
        <v>0.49</v>
      </c>
      <c r="FU914">
        <v>776288</v>
      </c>
      <c r="FX914">
        <v>0.49</v>
      </c>
      <c r="FY914">
        <f t="shared" si="445"/>
        <v>0.49</v>
      </c>
      <c r="GJ914">
        <v>776288</v>
      </c>
      <c r="GM914">
        <v>0.5</v>
      </c>
      <c r="GN914">
        <f t="shared" si="446"/>
        <v>0.5</v>
      </c>
      <c r="GY914">
        <v>776288</v>
      </c>
      <c r="HB914">
        <v>0.57999999999999996</v>
      </c>
      <c r="HC914">
        <f t="shared" si="447"/>
        <v>0.57999999999999996</v>
      </c>
      <c r="HN914">
        <v>776288</v>
      </c>
      <c r="HQ914">
        <v>0.54</v>
      </c>
      <c r="HR914">
        <f t="shared" si="448"/>
        <v>0.54</v>
      </c>
      <c r="ID914">
        <v>776658</v>
      </c>
      <c r="IG914">
        <v>0.51</v>
      </c>
      <c r="IH914">
        <f t="shared" si="449"/>
        <v>0.51</v>
      </c>
      <c r="IS914">
        <v>776658</v>
      </c>
      <c r="IV914">
        <v>0.48</v>
      </c>
      <c r="IW914">
        <f t="shared" si="450"/>
        <v>0.48</v>
      </c>
      <c r="JH914">
        <v>776658</v>
      </c>
      <c r="JK914">
        <v>0.5</v>
      </c>
      <c r="JL914">
        <f t="shared" si="451"/>
        <v>0.5</v>
      </c>
      <c r="JW914">
        <v>776658</v>
      </c>
      <c r="JZ914">
        <v>0.51</v>
      </c>
      <c r="KA914">
        <f t="shared" si="452"/>
        <v>0.51</v>
      </c>
      <c r="KL914">
        <v>776658</v>
      </c>
      <c r="KO914">
        <v>0.54</v>
      </c>
      <c r="KP914">
        <f t="shared" si="453"/>
        <v>0.54</v>
      </c>
      <c r="LA914">
        <v>776658</v>
      </c>
      <c r="LD914">
        <v>0.51</v>
      </c>
      <c r="LE914">
        <f t="shared" si="454"/>
        <v>0.51</v>
      </c>
      <c r="LP914">
        <v>776658</v>
      </c>
      <c r="LS914">
        <v>0.51</v>
      </c>
      <c r="LT914">
        <f t="shared" si="455"/>
        <v>0.51</v>
      </c>
      <c r="ME914">
        <v>776658</v>
      </c>
      <c r="MH914">
        <v>0.56999999999999995</v>
      </c>
      <c r="MI914">
        <f t="shared" si="456"/>
        <v>0.56999999999999995</v>
      </c>
      <c r="MT914">
        <v>776658</v>
      </c>
      <c r="MW914">
        <v>0.55000000000000004</v>
      </c>
      <c r="MX914">
        <f t="shared" si="457"/>
        <v>0.55000000000000004</v>
      </c>
      <c r="NI914">
        <v>776658</v>
      </c>
      <c r="NL914">
        <v>0.52</v>
      </c>
      <c r="NM914">
        <f t="shared" si="458"/>
        <v>0.52</v>
      </c>
      <c r="NX914">
        <v>776658</v>
      </c>
      <c r="OA914">
        <v>0.47</v>
      </c>
      <c r="OB914">
        <f t="shared" si="459"/>
        <v>0.47</v>
      </c>
      <c r="OM914">
        <v>776658</v>
      </c>
      <c r="OP914">
        <v>0.52</v>
      </c>
      <c r="OQ914">
        <f t="shared" si="460"/>
        <v>0.52</v>
      </c>
      <c r="PB914">
        <v>776658</v>
      </c>
      <c r="PE914">
        <v>0.52</v>
      </c>
      <c r="PF914">
        <f t="shared" si="461"/>
        <v>0.52</v>
      </c>
      <c r="PQ914">
        <v>776658</v>
      </c>
      <c r="PT914">
        <v>0.51</v>
      </c>
      <c r="PU914">
        <f t="shared" si="462"/>
        <v>0.51</v>
      </c>
      <c r="QF914">
        <v>776658</v>
      </c>
      <c r="QI914">
        <v>0.5</v>
      </c>
      <c r="QJ914">
        <f t="shared" si="463"/>
        <v>0.5</v>
      </c>
      <c r="QU914">
        <v>776658</v>
      </c>
      <c r="QX914">
        <v>0.51</v>
      </c>
      <c r="QY914">
        <f t="shared" si="464"/>
        <v>0.51</v>
      </c>
    </row>
    <row r="915" spans="12:467" x14ac:dyDescent="0.2">
      <c r="L915">
        <v>776289</v>
      </c>
      <c r="O915">
        <v>0.46</v>
      </c>
      <c r="P915">
        <f t="shared" si="434"/>
        <v>0.46</v>
      </c>
      <c r="AA915">
        <v>776289</v>
      </c>
      <c r="AD915">
        <v>0.33</v>
      </c>
      <c r="AE915">
        <f t="shared" si="435"/>
        <v>0.33</v>
      </c>
      <c r="AP915">
        <v>776289</v>
      </c>
      <c r="AS915">
        <v>0.31</v>
      </c>
      <c r="AT915">
        <f t="shared" si="436"/>
        <v>0.31</v>
      </c>
      <c r="BE915">
        <v>776289</v>
      </c>
      <c r="BH915">
        <v>0.45</v>
      </c>
      <c r="BI915">
        <f t="shared" si="437"/>
        <v>0.45</v>
      </c>
      <c r="BT915">
        <v>776289</v>
      </c>
      <c r="BW915">
        <v>0.36</v>
      </c>
      <c r="BX915">
        <f t="shared" si="438"/>
        <v>0.36</v>
      </c>
      <c r="CI915">
        <v>776289</v>
      </c>
      <c r="CL915">
        <v>0.51</v>
      </c>
      <c r="CM915">
        <f t="shared" si="439"/>
        <v>0.51</v>
      </c>
      <c r="CX915">
        <v>776289</v>
      </c>
      <c r="DA915">
        <v>0.48</v>
      </c>
      <c r="DB915">
        <f t="shared" si="440"/>
        <v>0.48</v>
      </c>
      <c r="DM915">
        <v>776289</v>
      </c>
      <c r="DP915">
        <v>0.49</v>
      </c>
      <c r="DQ915">
        <f t="shared" si="441"/>
        <v>0.49</v>
      </c>
      <c r="EB915">
        <v>776289</v>
      </c>
      <c r="EE915">
        <v>0.53</v>
      </c>
      <c r="EF915">
        <f t="shared" si="442"/>
        <v>0.53</v>
      </c>
      <c r="EQ915">
        <v>776289</v>
      </c>
      <c r="ET915">
        <v>0.53</v>
      </c>
      <c r="EU915">
        <f t="shared" si="443"/>
        <v>0.53</v>
      </c>
      <c r="FF915">
        <v>776289</v>
      </c>
      <c r="FI915">
        <v>0.47</v>
      </c>
      <c r="FJ915">
        <f t="shared" si="444"/>
        <v>0.47</v>
      </c>
      <c r="FU915">
        <v>776289</v>
      </c>
      <c r="FX915">
        <v>0.5</v>
      </c>
      <c r="FY915">
        <f t="shared" si="445"/>
        <v>0.5</v>
      </c>
      <c r="GJ915">
        <v>776289</v>
      </c>
      <c r="GM915">
        <v>0.48</v>
      </c>
      <c r="GN915">
        <f t="shared" si="446"/>
        <v>0.48</v>
      </c>
      <c r="GY915">
        <v>776289</v>
      </c>
      <c r="HB915">
        <v>0.52</v>
      </c>
      <c r="HC915">
        <f t="shared" si="447"/>
        <v>0.52</v>
      </c>
      <c r="HN915">
        <v>776289</v>
      </c>
      <c r="HQ915">
        <v>0.34</v>
      </c>
      <c r="HR915">
        <f t="shared" si="448"/>
        <v>0.34</v>
      </c>
      <c r="ID915">
        <v>776659</v>
      </c>
      <c r="IG915">
        <v>0.4</v>
      </c>
      <c r="IH915">
        <f t="shared" si="449"/>
        <v>0.4</v>
      </c>
      <c r="IS915">
        <v>776659</v>
      </c>
      <c r="IV915">
        <v>0.38</v>
      </c>
      <c r="IW915">
        <f t="shared" si="450"/>
        <v>0.38</v>
      </c>
      <c r="JH915">
        <v>776659</v>
      </c>
      <c r="JK915">
        <v>0.4</v>
      </c>
      <c r="JL915">
        <f t="shared" si="451"/>
        <v>0.4</v>
      </c>
      <c r="JW915">
        <v>776659</v>
      </c>
      <c r="JZ915">
        <v>0.4</v>
      </c>
      <c r="KA915">
        <f t="shared" si="452"/>
        <v>0.4</v>
      </c>
      <c r="KL915">
        <v>776659</v>
      </c>
      <c r="KO915">
        <v>0.37</v>
      </c>
      <c r="KP915">
        <f t="shared" si="453"/>
        <v>0.37</v>
      </c>
      <c r="LA915">
        <v>776659</v>
      </c>
      <c r="LD915">
        <v>0.38</v>
      </c>
      <c r="LE915">
        <f t="shared" si="454"/>
        <v>0.38</v>
      </c>
      <c r="LP915">
        <v>776659</v>
      </c>
      <c r="LS915">
        <v>0.41</v>
      </c>
      <c r="LT915">
        <f t="shared" si="455"/>
        <v>0.41</v>
      </c>
      <c r="ME915">
        <v>776659</v>
      </c>
      <c r="MH915">
        <v>0.34</v>
      </c>
      <c r="MI915">
        <f t="shared" si="456"/>
        <v>0.34</v>
      </c>
      <c r="MT915">
        <v>776659</v>
      </c>
      <c r="MW915">
        <v>0.35</v>
      </c>
      <c r="MX915">
        <f t="shared" si="457"/>
        <v>0.35</v>
      </c>
      <c r="NI915">
        <v>776659</v>
      </c>
      <c r="NL915">
        <v>0.4</v>
      </c>
      <c r="NM915">
        <f t="shared" si="458"/>
        <v>0.4</v>
      </c>
      <c r="NX915">
        <v>776659</v>
      </c>
      <c r="OA915">
        <v>0.44</v>
      </c>
      <c r="OB915">
        <f t="shared" si="459"/>
        <v>0.44</v>
      </c>
      <c r="OM915">
        <v>776659</v>
      </c>
      <c r="OP915">
        <v>0.4</v>
      </c>
      <c r="OQ915">
        <f t="shared" si="460"/>
        <v>0.4</v>
      </c>
      <c r="PB915">
        <v>776659</v>
      </c>
      <c r="PE915">
        <v>0.39</v>
      </c>
      <c r="PF915">
        <f t="shared" si="461"/>
        <v>0.39</v>
      </c>
      <c r="PQ915">
        <v>776659</v>
      </c>
      <c r="PT915">
        <v>0.41</v>
      </c>
      <c r="PU915">
        <f t="shared" si="462"/>
        <v>0.41</v>
      </c>
      <c r="QF915">
        <v>776659</v>
      </c>
      <c r="QI915">
        <v>0.4</v>
      </c>
      <c r="QJ915">
        <f t="shared" si="463"/>
        <v>0.4</v>
      </c>
      <c r="QU915">
        <v>776659</v>
      </c>
      <c r="QX915">
        <v>0.38</v>
      </c>
      <c r="QY915">
        <f t="shared" si="464"/>
        <v>0.38</v>
      </c>
    </row>
    <row r="916" spans="12:467" x14ac:dyDescent="0.2">
      <c r="L916">
        <v>776290</v>
      </c>
      <c r="O916">
        <v>0.41</v>
      </c>
      <c r="P916">
        <f t="shared" si="434"/>
        <v>0.41</v>
      </c>
      <c r="AA916">
        <v>776290</v>
      </c>
      <c r="AD916">
        <v>0.42</v>
      </c>
      <c r="AE916">
        <f t="shared" si="435"/>
        <v>0.42</v>
      </c>
      <c r="AP916">
        <v>776290</v>
      </c>
      <c r="AS916">
        <v>0.21</v>
      </c>
      <c r="AT916">
        <f t="shared" si="436"/>
        <v>0.21</v>
      </c>
      <c r="BE916">
        <v>776290</v>
      </c>
      <c r="BH916">
        <v>0.46</v>
      </c>
      <c r="BI916">
        <f t="shared" si="437"/>
        <v>0.46</v>
      </c>
      <c r="BT916">
        <v>776290</v>
      </c>
      <c r="BW916">
        <v>0.28999999999999998</v>
      </c>
      <c r="BX916">
        <f t="shared" si="438"/>
        <v>0.28999999999999998</v>
      </c>
      <c r="CI916">
        <v>776290</v>
      </c>
      <c r="CL916">
        <v>0.43</v>
      </c>
      <c r="CM916">
        <f t="shared" si="439"/>
        <v>0.43</v>
      </c>
      <c r="CX916">
        <v>776290</v>
      </c>
      <c r="DA916">
        <v>0.43</v>
      </c>
      <c r="DB916">
        <f t="shared" si="440"/>
        <v>0.43</v>
      </c>
      <c r="DM916">
        <v>776290</v>
      </c>
      <c r="DP916">
        <v>0.41</v>
      </c>
      <c r="DQ916">
        <f t="shared" si="441"/>
        <v>0.41</v>
      </c>
      <c r="EB916">
        <v>776290</v>
      </c>
      <c r="EE916">
        <v>0.42</v>
      </c>
      <c r="EF916">
        <f t="shared" si="442"/>
        <v>0.42</v>
      </c>
      <c r="EQ916">
        <v>776290</v>
      </c>
      <c r="ET916">
        <v>0.42</v>
      </c>
      <c r="EU916">
        <f t="shared" si="443"/>
        <v>0.42</v>
      </c>
      <c r="FF916">
        <v>776290</v>
      </c>
      <c r="FI916">
        <v>0.44</v>
      </c>
      <c r="FJ916">
        <f t="shared" si="444"/>
        <v>0.44</v>
      </c>
      <c r="FU916">
        <v>776290</v>
      </c>
      <c r="FX916">
        <v>0.44</v>
      </c>
      <c r="FY916">
        <f t="shared" si="445"/>
        <v>0.44</v>
      </c>
      <c r="GJ916">
        <v>776290</v>
      </c>
      <c r="GM916">
        <v>0.41</v>
      </c>
      <c r="GN916">
        <f t="shared" si="446"/>
        <v>0.41</v>
      </c>
      <c r="GY916">
        <v>776290</v>
      </c>
      <c r="HB916">
        <v>0.42</v>
      </c>
      <c r="HC916">
        <f t="shared" si="447"/>
        <v>0.42</v>
      </c>
      <c r="HN916">
        <v>776290</v>
      </c>
      <c r="HQ916">
        <v>0.42</v>
      </c>
      <c r="HR916">
        <f t="shared" si="448"/>
        <v>0.42</v>
      </c>
      <c r="ID916">
        <v>776661</v>
      </c>
      <c r="IG916">
        <v>0.45</v>
      </c>
      <c r="IH916">
        <f t="shared" si="449"/>
        <v>0.45</v>
      </c>
      <c r="IS916">
        <v>776661</v>
      </c>
      <c r="IV916">
        <v>0.41</v>
      </c>
      <c r="IW916">
        <f t="shared" si="450"/>
        <v>0.41</v>
      </c>
      <c r="JH916">
        <v>776661</v>
      </c>
      <c r="JK916">
        <v>0.39</v>
      </c>
      <c r="JL916">
        <f t="shared" si="451"/>
        <v>0.39</v>
      </c>
      <c r="JW916">
        <v>776661</v>
      </c>
      <c r="JZ916">
        <v>0.41</v>
      </c>
      <c r="KA916">
        <f t="shared" si="452"/>
        <v>0.41</v>
      </c>
      <c r="KL916">
        <v>776661</v>
      </c>
      <c r="KO916">
        <v>0.48</v>
      </c>
      <c r="KP916">
        <f t="shared" si="453"/>
        <v>0.48</v>
      </c>
      <c r="LA916">
        <v>776661</v>
      </c>
      <c r="LD916">
        <v>0.4</v>
      </c>
      <c r="LE916">
        <f t="shared" si="454"/>
        <v>0.4</v>
      </c>
      <c r="LP916">
        <v>776661</v>
      </c>
      <c r="LS916">
        <v>0.42</v>
      </c>
      <c r="LT916">
        <f t="shared" si="455"/>
        <v>0.42</v>
      </c>
      <c r="ME916">
        <v>776661</v>
      </c>
      <c r="MH916">
        <v>0.4</v>
      </c>
      <c r="MI916">
        <f t="shared" si="456"/>
        <v>0.4</v>
      </c>
      <c r="MT916">
        <v>776661</v>
      </c>
      <c r="MW916">
        <v>0.39</v>
      </c>
      <c r="MX916">
        <f t="shared" si="457"/>
        <v>0.39</v>
      </c>
      <c r="NI916">
        <v>776661</v>
      </c>
      <c r="NL916">
        <v>0.42</v>
      </c>
      <c r="NM916">
        <f t="shared" si="458"/>
        <v>0.42</v>
      </c>
      <c r="NX916">
        <v>776661</v>
      </c>
      <c r="OA916">
        <v>0.44</v>
      </c>
      <c r="OB916">
        <f t="shared" si="459"/>
        <v>0.44</v>
      </c>
      <c r="OM916">
        <v>776661</v>
      </c>
      <c r="OP916">
        <v>0.42</v>
      </c>
      <c r="OQ916">
        <f t="shared" si="460"/>
        <v>0.42</v>
      </c>
      <c r="PB916">
        <v>776661</v>
      </c>
      <c r="PE916">
        <v>0.39</v>
      </c>
      <c r="PF916">
        <f t="shared" si="461"/>
        <v>0.39</v>
      </c>
      <c r="PQ916">
        <v>776661</v>
      </c>
      <c r="PT916">
        <v>0.41</v>
      </c>
      <c r="PU916">
        <f t="shared" si="462"/>
        <v>0.41</v>
      </c>
      <c r="QF916">
        <v>776661</v>
      </c>
      <c r="QI916">
        <v>0.42</v>
      </c>
      <c r="QJ916">
        <f t="shared" si="463"/>
        <v>0.42</v>
      </c>
      <c r="QU916">
        <v>776661</v>
      </c>
      <c r="QX916">
        <v>0.42</v>
      </c>
      <c r="QY916">
        <f t="shared" si="464"/>
        <v>0.42</v>
      </c>
    </row>
    <row r="917" spans="12:467" x14ac:dyDescent="0.2">
      <c r="L917">
        <v>776292</v>
      </c>
      <c r="O917">
        <v>0.45</v>
      </c>
      <c r="P917">
        <f t="shared" si="434"/>
        <v>0.45</v>
      </c>
      <c r="AA917">
        <v>776292</v>
      </c>
      <c r="AD917">
        <v>0.51</v>
      </c>
      <c r="AE917">
        <f t="shared" si="435"/>
        <v>0.51</v>
      </c>
      <c r="AP917">
        <v>776292</v>
      </c>
      <c r="AS917">
        <v>0.3</v>
      </c>
      <c r="AT917">
        <f t="shared" si="436"/>
        <v>0.3</v>
      </c>
      <c r="BE917">
        <v>776292</v>
      </c>
      <c r="BH917">
        <v>0.46</v>
      </c>
      <c r="BI917">
        <f t="shared" si="437"/>
        <v>0.46</v>
      </c>
      <c r="BT917">
        <v>776292</v>
      </c>
      <c r="BW917">
        <v>0.62</v>
      </c>
      <c r="BX917">
        <f t="shared" si="438"/>
        <v>0.62</v>
      </c>
      <c r="CI917">
        <v>776292</v>
      </c>
      <c r="CL917">
        <v>0.42</v>
      </c>
      <c r="CM917">
        <f t="shared" si="439"/>
        <v>0.42</v>
      </c>
      <c r="CX917">
        <v>776292</v>
      </c>
      <c r="DA917">
        <v>0.44</v>
      </c>
      <c r="DB917">
        <f t="shared" si="440"/>
        <v>0.44</v>
      </c>
      <c r="DM917">
        <v>776292</v>
      </c>
      <c r="DP917">
        <v>0.41</v>
      </c>
      <c r="DQ917">
        <f t="shared" si="441"/>
        <v>0.41</v>
      </c>
      <c r="EB917">
        <v>776292</v>
      </c>
      <c r="EE917">
        <v>0.44</v>
      </c>
      <c r="EF917">
        <f t="shared" si="442"/>
        <v>0.44</v>
      </c>
      <c r="EQ917">
        <v>776292</v>
      </c>
      <c r="ET917">
        <v>0.44</v>
      </c>
      <c r="EU917">
        <f t="shared" si="443"/>
        <v>0.44</v>
      </c>
      <c r="FF917">
        <v>776292</v>
      </c>
      <c r="FI917">
        <v>0.45</v>
      </c>
      <c r="FJ917">
        <f t="shared" si="444"/>
        <v>0.45</v>
      </c>
      <c r="FU917">
        <v>776292</v>
      </c>
      <c r="FX917">
        <v>0.47</v>
      </c>
      <c r="FY917">
        <f t="shared" si="445"/>
        <v>0.47</v>
      </c>
      <c r="GJ917">
        <v>776292</v>
      </c>
      <c r="GM917">
        <v>0.42</v>
      </c>
      <c r="GN917">
        <f t="shared" si="446"/>
        <v>0.42</v>
      </c>
      <c r="GY917">
        <v>776292</v>
      </c>
      <c r="HB917">
        <v>0.44</v>
      </c>
      <c r="HC917">
        <f t="shared" si="447"/>
        <v>0.44</v>
      </c>
      <c r="HN917">
        <v>776292</v>
      </c>
      <c r="HQ917">
        <v>0.47</v>
      </c>
      <c r="HR917">
        <f t="shared" si="448"/>
        <v>0.47</v>
      </c>
      <c r="ID917">
        <v>776662</v>
      </c>
      <c r="IG917">
        <v>0.5</v>
      </c>
      <c r="IH917">
        <f t="shared" si="449"/>
        <v>0.5</v>
      </c>
      <c r="IS917">
        <v>776662</v>
      </c>
      <c r="IV917">
        <v>0.55000000000000004</v>
      </c>
      <c r="IW917">
        <f t="shared" si="450"/>
        <v>0.55000000000000004</v>
      </c>
      <c r="JH917">
        <v>776662</v>
      </c>
      <c r="JK917">
        <v>0.51</v>
      </c>
      <c r="JL917">
        <f t="shared" si="451"/>
        <v>0.51</v>
      </c>
      <c r="JW917">
        <v>776662</v>
      </c>
      <c r="JZ917">
        <v>0.53</v>
      </c>
      <c r="KA917">
        <f t="shared" si="452"/>
        <v>0.53</v>
      </c>
      <c r="KL917">
        <v>776662</v>
      </c>
      <c r="KO917">
        <v>0.54</v>
      </c>
      <c r="KP917">
        <f t="shared" si="453"/>
        <v>0.54</v>
      </c>
      <c r="LA917">
        <v>776662</v>
      </c>
      <c r="LD917">
        <v>0.53</v>
      </c>
      <c r="LE917">
        <f t="shared" si="454"/>
        <v>0.53</v>
      </c>
      <c r="LP917">
        <v>776662</v>
      </c>
      <c r="LS917">
        <v>0.52</v>
      </c>
      <c r="LT917">
        <f t="shared" si="455"/>
        <v>0.52</v>
      </c>
      <c r="ME917">
        <v>776662</v>
      </c>
      <c r="MH917">
        <v>0.5</v>
      </c>
      <c r="MI917">
        <f t="shared" si="456"/>
        <v>0.5</v>
      </c>
      <c r="MT917">
        <v>776662</v>
      </c>
      <c r="MW917">
        <v>0.49</v>
      </c>
      <c r="MX917">
        <f t="shared" si="457"/>
        <v>0.49</v>
      </c>
      <c r="NI917">
        <v>776662</v>
      </c>
      <c r="NL917">
        <v>0.54</v>
      </c>
      <c r="NM917">
        <f t="shared" si="458"/>
        <v>0.54</v>
      </c>
      <c r="NX917">
        <v>776662</v>
      </c>
      <c r="OA917">
        <v>0.51</v>
      </c>
      <c r="OB917">
        <f t="shared" si="459"/>
        <v>0.51</v>
      </c>
      <c r="OM917">
        <v>776662</v>
      </c>
      <c r="OP917">
        <v>0.53</v>
      </c>
      <c r="OQ917">
        <f t="shared" si="460"/>
        <v>0.53</v>
      </c>
      <c r="PB917">
        <v>776662</v>
      </c>
      <c r="PE917">
        <v>0.55000000000000004</v>
      </c>
      <c r="PF917">
        <f t="shared" si="461"/>
        <v>0.55000000000000004</v>
      </c>
      <c r="PQ917">
        <v>776662</v>
      </c>
      <c r="PT917">
        <v>0.56000000000000005</v>
      </c>
      <c r="PU917">
        <f t="shared" si="462"/>
        <v>0.56000000000000005</v>
      </c>
      <c r="QF917">
        <v>776662</v>
      </c>
      <c r="QI917">
        <v>0.56999999999999995</v>
      </c>
      <c r="QJ917">
        <f t="shared" si="463"/>
        <v>0.56999999999999995</v>
      </c>
      <c r="QU917">
        <v>776662</v>
      </c>
      <c r="QX917">
        <v>0.55000000000000004</v>
      </c>
      <c r="QY917">
        <f t="shared" si="464"/>
        <v>0.55000000000000004</v>
      </c>
    </row>
    <row r="918" spans="12:467" x14ac:dyDescent="0.2">
      <c r="L918">
        <v>776296</v>
      </c>
      <c r="O918">
        <v>0.53</v>
      </c>
      <c r="P918">
        <f t="shared" si="434"/>
        <v>0.53</v>
      </c>
      <c r="AA918">
        <v>776296</v>
      </c>
      <c r="AD918">
        <v>0.51</v>
      </c>
      <c r="AE918">
        <f t="shared" si="435"/>
        <v>0.51</v>
      </c>
      <c r="AP918">
        <v>776296</v>
      </c>
      <c r="AS918">
        <v>0.69</v>
      </c>
      <c r="AT918">
        <f t="shared" si="436"/>
        <v>0.69</v>
      </c>
      <c r="BE918">
        <v>776296</v>
      </c>
      <c r="BH918">
        <v>0.53</v>
      </c>
      <c r="BI918">
        <f t="shared" si="437"/>
        <v>0.53</v>
      </c>
      <c r="BT918">
        <v>776296</v>
      </c>
      <c r="BW918">
        <v>0.44</v>
      </c>
      <c r="BX918">
        <f t="shared" si="438"/>
        <v>0.44</v>
      </c>
      <c r="CI918">
        <v>776296</v>
      </c>
      <c r="CL918">
        <v>0.52</v>
      </c>
      <c r="CM918">
        <f t="shared" si="439"/>
        <v>0.52</v>
      </c>
      <c r="CX918">
        <v>776296</v>
      </c>
      <c r="DA918">
        <v>0.52</v>
      </c>
      <c r="DB918">
        <f t="shared" si="440"/>
        <v>0.52</v>
      </c>
      <c r="DM918">
        <v>776296</v>
      </c>
      <c r="DP918">
        <v>0.52</v>
      </c>
      <c r="DQ918">
        <f t="shared" si="441"/>
        <v>0.52</v>
      </c>
      <c r="EB918">
        <v>776296</v>
      </c>
      <c r="EE918">
        <v>0.48</v>
      </c>
      <c r="EF918">
        <f t="shared" si="442"/>
        <v>0.48</v>
      </c>
      <c r="EQ918">
        <v>776296</v>
      </c>
      <c r="ET918">
        <v>0.48</v>
      </c>
      <c r="EU918">
        <f t="shared" si="443"/>
        <v>0.48</v>
      </c>
      <c r="FF918">
        <v>776296</v>
      </c>
      <c r="FI918">
        <v>0.52</v>
      </c>
      <c r="FJ918">
        <f t="shared" si="444"/>
        <v>0.52</v>
      </c>
      <c r="FU918">
        <v>776296</v>
      </c>
      <c r="FX918">
        <v>0.53</v>
      </c>
      <c r="FY918">
        <f t="shared" si="445"/>
        <v>0.53</v>
      </c>
      <c r="GJ918">
        <v>776296</v>
      </c>
      <c r="GM918">
        <v>0.46</v>
      </c>
      <c r="GN918">
        <f t="shared" si="446"/>
        <v>0.46</v>
      </c>
      <c r="GY918">
        <v>776296</v>
      </c>
      <c r="HB918">
        <v>0.57999999999999996</v>
      </c>
      <c r="HC918">
        <f t="shared" si="447"/>
        <v>0.57999999999999996</v>
      </c>
      <c r="HN918">
        <v>776296</v>
      </c>
      <c r="HQ918">
        <v>0.47</v>
      </c>
      <c r="HR918">
        <f t="shared" si="448"/>
        <v>0.47</v>
      </c>
      <c r="ID918">
        <v>776663</v>
      </c>
      <c r="IG918">
        <v>0.49</v>
      </c>
      <c r="IH918">
        <f t="shared" si="449"/>
        <v>0.49</v>
      </c>
      <c r="IS918">
        <v>776663</v>
      </c>
      <c r="IV918">
        <v>0.48</v>
      </c>
      <c r="IW918">
        <f t="shared" si="450"/>
        <v>0.48</v>
      </c>
      <c r="JH918">
        <v>776663</v>
      </c>
      <c r="JK918">
        <v>0.5</v>
      </c>
      <c r="JL918">
        <f t="shared" si="451"/>
        <v>0.5</v>
      </c>
      <c r="JW918">
        <v>776663</v>
      </c>
      <c r="JZ918">
        <v>0.51</v>
      </c>
      <c r="KA918">
        <f t="shared" si="452"/>
        <v>0.51</v>
      </c>
      <c r="KL918">
        <v>776663</v>
      </c>
      <c r="KO918">
        <v>0.56000000000000005</v>
      </c>
      <c r="KP918">
        <f t="shared" si="453"/>
        <v>0.56000000000000005</v>
      </c>
      <c r="LA918">
        <v>776663</v>
      </c>
      <c r="LD918">
        <v>0.48</v>
      </c>
      <c r="LE918">
        <f t="shared" si="454"/>
        <v>0.48</v>
      </c>
      <c r="LP918">
        <v>776663</v>
      </c>
      <c r="LS918">
        <v>0.48</v>
      </c>
      <c r="LT918">
        <f t="shared" si="455"/>
        <v>0.48</v>
      </c>
      <c r="ME918">
        <v>776663</v>
      </c>
      <c r="MH918">
        <v>0.55000000000000004</v>
      </c>
      <c r="MI918">
        <f t="shared" si="456"/>
        <v>0.55000000000000004</v>
      </c>
      <c r="MT918">
        <v>776663</v>
      </c>
      <c r="MW918">
        <v>0.54</v>
      </c>
      <c r="MX918">
        <f t="shared" si="457"/>
        <v>0.54</v>
      </c>
      <c r="NI918">
        <v>776663</v>
      </c>
      <c r="NL918">
        <v>0.46</v>
      </c>
      <c r="NM918">
        <f t="shared" si="458"/>
        <v>0.46</v>
      </c>
      <c r="NX918">
        <v>776663</v>
      </c>
      <c r="OA918">
        <v>0.51</v>
      </c>
      <c r="OB918">
        <f t="shared" si="459"/>
        <v>0.51</v>
      </c>
      <c r="OM918">
        <v>776663</v>
      </c>
      <c r="OP918">
        <v>0.5</v>
      </c>
      <c r="OQ918">
        <f t="shared" si="460"/>
        <v>0.5</v>
      </c>
      <c r="PB918">
        <v>776663</v>
      </c>
      <c r="PE918">
        <v>0.49</v>
      </c>
      <c r="PF918">
        <f t="shared" si="461"/>
        <v>0.49</v>
      </c>
      <c r="PQ918">
        <v>776663</v>
      </c>
      <c r="PT918">
        <v>0.47</v>
      </c>
      <c r="PU918">
        <f t="shared" si="462"/>
        <v>0.47</v>
      </c>
      <c r="QF918">
        <v>776663</v>
      </c>
      <c r="QI918">
        <v>0.51</v>
      </c>
      <c r="QJ918">
        <f t="shared" si="463"/>
        <v>0.51</v>
      </c>
      <c r="QU918">
        <v>776663</v>
      </c>
      <c r="QX918">
        <v>0.48</v>
      </c>
      <c r="QY918">
        <f t="shared" si="464"/>
        <v>0.48</v>
      </c>
    </row>
    <row r="919" spans="12:467" x14ac:dyDescent="0.2">
      <c r="L919">
        <v>776269</v>
      </c>
      <c r="O919">
        <v>0.47</v>
      </c>
      <c r="P919">
        <f t="shared" si="434"/>
        <v>0.47</v>
      </c>
      <c r="AA919">
        <v>776269</v>
      </c>
      <c r="AD919">
        <v>0.54</v>
      </c>
      <c r="AE919">
        <f t="shared" si="435"/>
        <v>0.54</v>
      </c>
      <c r="AP919">
        <v>776269</v>
      </c>
      <c r="AS919">
        <v>0.4</v>
      </c>
      <c r="AT919">
        <f t="shared" si="436"/>
        <v>0.4</v>
      </c>
      <c r="BE919">
        <v>776269</v>
      </c>
      <c r="BH919">
        <v>0.49</v>
      </c>
      <c r="BI919">
        <f t="shared" si="437"/>
        <v>0.49</v>
      </c>
      <c r="BT919">
        <v>776269</v>
      </c>
      <c r="BW919">
        <v>0.56000000000000005</v>
      </c>
      <c r="BX919">
        <f t="shared" si="438"/>
        <v>0.56000000000000005</v>
      </c>
      <c r="CI919">
        <v>776269</v>
      </c>
      <c r="CL919">
        <v>0.49</v>
      </c>
      <c r="CM919">
        <f t="shared" si="439"/>
        <v>0.49</v>
      </c>
      <c r="CX919">
        <v>776269</v>
      </c>
      <c r="DA919">
        <v>0.49</v>
      </c>
      <c r="DB919">
        <f t="shared" si="440"/>
        <v>0.49</v>
      </c>
      <c r="DM919">
        <v>776269</v>
      </c>
      <c r="DP919">
        <v>0.46</v>
      </c>
      <c r="DQ919">
        <f t="shared" si="441"/>
        <v>0.46</v>
      </c>
      <c r="EB919">
        <v>776269</v>
      </c>
      <c r="EE919">
        <v>0.47</v>
      </c>
      <c r="EF919">
        <f t="shared" si="442"/>
        <v>0.47</v>
      </c>
      <c r="EQ919">
        <v>776269</v>
      </c>
      <c r="ET919">
        <v>0.47</v>
      </c>
      <c r="EU919">
        <f t="shared" si="443"/>
        <v>0.47</v>
      </c>
      <c r="FF919">
        <v>776269</v>
      </c>
      <c r="FI919">
        <v>0.5</v>
      </c>
      <c r="FJ919">
        <f t="shared" si="444"/>
        <v>0.5</v>
      </c>
      <c r="FU919">
        <v>776269</v>
      </c>
      <c r="FX919">
        <v>0.47</v>
      </c>
      <c r="FY919">
        <f t="shared" si="445"/>
        <v>0.47</v>
      </c>
      <c r="GJ919">
        <v>776269</v>
      </c>
      <c r="GM919">
        <v>0.46</v>
      </c>
      <c r="GN919">
        <f t="shared" si="446"/>
        <v>0.46</v>
      </c>
      <c r="GY919">
        <v>776269</v>
      </c>
      <c r="HB919">
        <v>0.46</v>
      </c>
      <c r="HC919">
        <f t="shared" si="447"/>
        <v>0.46</v>
      </c>
      <c r="HN919">
        <v>776269</v>
      </c>
      <c r="HQ919">
        <v>0.49</v>
      </c>
      <c r="HR919">
        <f t="shared" si="448"/>
        <v>0.49</v>
      </c>
      <c r="ID919">
        <v>776664</v>
      </c>
      <c r="IG919">
        <v>0.5</v>
      </c>
      <c r="IH919">
        <f t="shared" si="449"/>
        <v>0.5</v>
      </c>
      <c r="IS919">
        <v>776664</v>
      </c>
      <c r="IV919">
        <v>0.51</v>
      </c>
      <c r="IW919">
        <f t="shared" si="450"/>
        <v>0.51</v>
      </c>
      <c r="JH919">
        <v>776664</v>
      </c>
      <c r="JK919">
        <v>0.51</v>
      </c>
      <c r="JL919">
        <f t="shared" si="451"/>
        <v>0.51</v>
      </c>
      <c r="JW919">
        <v>776664</v>
      </c>
      <c r="JZ919">
        <v>0.52</v>
      </c>
      <c r="KA919">
        <f t="shared" si="452"/>
        <v>0.52</v>
      </c>
      <c r="KL919">
        <v>776664</v>
      </c>
      <c r="KO919">
        <v>0.47</v>
      </c>
      <c r="KP919">
        <f t="shared" si="453"/>
        <v>0.47</v>
      </c>
      <c r="LA919">
        <v>776664</v>
      </c>
      <c r="LD919">
        <v>0.5</v>
      </c>
      <c r="LE919">
        <f t="shared" si="454"/>
        <v>0.5</v>
      </c>
      <c r="LP919">
        <v>776664</v>
      </c>
      <c r="LS919">
        <v>0.51</v>
      </c>
      <c r="LT919">
        <f t="shared" si="455"/>
        <v>0.51</v>
      </c>
      <c r="ME919">
        <v>776664</v>
      </c>
      <c r="MH919">
        <v>0.52</v>
      </c>
      <c r="MI919">
        <f t="shared" si="456"/>
        <v>0.52</v>
      </c>
      <c r="MT919">
        <v>776664</v>
      </c>
      <c r="MW919">
        <v>0.46</v>
      </c>
      <c r="MX919">
        <f t="shared" si="457"/>
        <v>0.46</v>
      </c>
      <c r="NI919">
        <v>776664</v>
      </c>
      <c r="NL919">
        <v>0.48</v>
      </c>
      <c r="NM919">
        <f t="shared" si="458"/>
        <v>0.48</v>
      </c>
      <c r="NX919">
        <v>776664</v>
      </c>
      <c r="OA919">
        <v>0.53</v>
      </c>
      <c r="OB919">
        <f t="shared" si="459"/>
        <v>0.53</v>
      </c>
      <c r="OM919">
        <v>776664</v>
      </c>
      <c r="OP919">
        <v>0.5</v>
      </c>
      <c r="OQ919">
        <f t="shared" si="460"/>
        <v>0.5</v>
      </c>
      <c r="PB919">
        <v>776664</v>
      </c>
      <c r="PE919">
        <v>0.49</v>
      </c>
      <c r="PF919">
        <f t="shared" si="461"/>
        <v>0.49</v>
      </c>
      <c r="PQ919">
        <v>776664</v>
      </c>
      <c r="PT919">
        <v>0.49</v>
      </c>
      <c r="PU919">
        <f t="shared" si="462"/>
        <v>0.49</v>
      </c>
      <c r="QF919">
        <v>776664</v>
      </c>
      <c r="QI919">
        <v>0.53</v>
      </c>
      <c r="QJ919">
        <f t="shared" si="463"/>
        <v>0.53</v>
      </c>
      <c r="QU919">
        <v>776664</v>
      </c>
      <c r="QX919">
        <v>0.51</v>
      </c>
      <c r="QY919">
        <f t="shared" si="464"/>
        <v>0.51</v>
      </c>
    </row>
    <row r="920" spans="12:467" x14ac:dyDescent="0.2">
      <c r="L920">
        <v>776270</v>
      </c>
      <c r="O920">
        <v>0.44</v>
      </c>
      <c r="P920">
        <f t="shared" si="434"/>
        <v>0.44</v>
      </c>
      <c r="AA920">
        <v>776270</v>
      </c>
      <c r="AD920">
        <v>0.53</v>
      </c>
      <c r="AE920">
        <f t="shared" si="435"/>
        <v>0.53</v>
      </c>
      <c r="AP920">
        <v>776270</v>
      </c>
      <c r="AS920">
        <v>0.56999999999999995</v>
      </c>
      <c r="AT920">
        <f t="shared" si="436"/>
        <v>0.56999999999999995</v>
      </c>
      <c r="BE920">
        <v>776270</v>
      </c>
      <c r="BH920">
        <v>0.45</v>
      </c>
      <c r="BI920">
        <f t="shared" si="437"/>
        <v>0.45</v>
      </c>
      <c r="BT920">
        <v>776270</v>
      </c>
      <c r="BW920">
        <v>0.62</v>
      </c>
      <c r="BX920">
        <f t="shared" si="438"/>
        <v>0.62</v>
      </c>
      <c r="CI920">
        <v>776270</v>
      </c>
      <c r="CL920">
        <v>0.42</v>
      </c>
      <c r="CM920">
        <f t="shared" si="439"/>
        <v>0.42</v>
      </c>
      <c r="CX920">
        <v>776270</v>
      </c>
      <c r="DA920">
        <v>0.43</v>
      </c>
      <c r="DB920">
        <f t="shared" si="440"/>
        <v>0.43</v>
      </c>
      <c r="DM920">
        <v>776270</v>
      </c>
      <c r="DP920">
        <v>0.45</v>
      </c>
      <c r="DQ920">
        <f t="shared" si="441"/>
        <v>0.45</v>
      </c>
      <c r="EB920">
        <v>776270</v>
      </c>
      <c r="EE920">
        <v>0.42</v>
      </c>
      <c r="EF920">
        <f t="shared" si="442"/>
        <v>0.42</v>
      </c>
      <c r="EQ920">
        <v>776270</v>
      </c>
      <c r="ET920">
        <v>0.42</v>
      </c>
      <c r="EU920">
        <f t="shared" si="443"/>
        <v>0.42</v>
      </c>
      <c r="FF920">
        <v>776270</v>
      </c>
      <c r="FI920">
        <v>0.42</v>
      </c>
      <c r="FJ920">
        <f t="shared" si="444"/>
        <v>0.42</v>
      </c>
      <c r="FU920">
        <v>776270</v>
      </c>
      <c r="FX920">
        <v>0.44</v>
      </c>
      <c r="FY920">
        <f t="shared" si="445"/>
        <v>0.44</v>
      </c>
      <c r="GJ920">
        <v>776270</v>
      </c>
      <c r="GM920">
        <v>0.42</v>
      </c>
      <c r="GN920">
        <f t="shared" si="446"/>
        <v>0.42</v>
      </c>
      <c r="GY920">
        <v>776270</v>
      </c>
      <c r="HB920">
        <v>0.44</v>
      </c>
      <c r="HC920">
        <f t="shared" si="447"/>
        <v>0.44</v>
      </c>
      <c r="HN920">
        <v>776270</v>
      </c>
      <c r="HQ920">
        <v>0.38</v>
      </c>
      <c r="HR920">
        <f t="shared" si="448"/>
        <v>0.38</v>
      </c>
      <c r="ID920">
        <v>776665</v>
      </c>
      <c r="IG920">
        <v>0.55000000000000004</v>
      </c>
      <c r="IH920">
        <f t="shared" si="449"/>
        <v>0.55000000000000004</v>
      </c>
      <c r="IS920">
        <v>776665</v>
      </c>
      <c r="IV920">
        <v>0.54</v>
      </c>
      <c r="IW920">
        <f t="shared" si="450"/>
        <v>0.54</v>
      </c>
      <c r="JH920">
        <v>776665</v>
      </c>
      <c r="JK920">
        <v>0.57999999999999996</v>
      </c>
      <c r="JL920">
        <f t="shared" si="451"/>
        <v>0.57999999999999996</v>
      </c>
      <c r="JW920">
        <v>776665</v>
      </c>
      <c r="JZ920">
        <v>0.55000000000000004</v>
      </c>
      <c r="KA920">
        <f t="shared" si="452"/>
        <v>0.55000000000000004</v>
      </c>
      <c r="KL920">
        <v>776665</v>
      </c>
      <c r="KO920">
        <v>0.53</v>
      </c>
      <c r="KP920">
        <f t="shared" si="453"/>
        <v>0.53</v>
      </c>
      <c r="LA920">
        <v>776665</v>
      </c>
      <c r="LD920">
        <v>0.54</v>
      </c>
      <c r="LE920">
        <f t="shared" si="454"/>
        <v>0.54</v>
      </c>
      <c r="LP920">
        <v>776665</v>
      </c>
      <c r="LS920">
        <v>0.53</v>
      </c>
      <c r="LT920">
        <f t="shared" si="455"/>
        <v>0.53</v>
      </c>
      <c r="ME920">
        <v>776665</v>
      </c>
      <c r="MH920">
        <v>0.6</v>
      </c>
      <c r="MI920">
        <f t="shared" si="456"/>
        <v>0.6</v>
      </c>
      <c r="MT920">
        <v>776665</v>
      </c>
      <c r="MW920">
        <v>0.64</v>
      </c>
      <c r="MX920">
        <f t="shared" si="457"/>
        <v>0.64</v>
      </c>
      <c r="NI920">
        <v>776665</v>
      </c>
      <c r="NL920">
        <v>0.53</v>
      </c>
      <c r="NM920">
        <f t="shared" si="458"/>
        <v>0.53</v>
      </c>
      <c r="NX920">
        <v>776665</v>
      </c>
      <c r="OA920">
        <v>0.55000000000000004</v>
      </c>
      <c r="OB920">
        <f t="shared" si="459"/>
        <v>0.55000000000000004</v>
      </c>
      <c r="OM920">
        <v>776665</v>
      </c>
      <c r="OP920">
        <v>0.54</v>
      </c>
      <c r="OQ920">
        <f t="shared" si="460"/>
        <v>0.54</v>
      </c>
      <c r="PB920">
        <v>776665</v>
      </c>
      <c r="PE920">
        <v>0.52</v>
      </c>
      <c r="PF920">
        <f t="shared" si="461"/>
        <v>0.52</v>
      </c>
      <c r="PQ920">
        <v>776665</v>
      </c>
      <c r="PT920">
        <v>0.55000000000000004</v>
      </c>
      <c r="PU920">
        <f t="shared" si="462"/>
        <v>0.55000000000000004</v>
      </c>
      <c r="QF920">
        <v>776665</v>
      </c>
      <c r="QI920">
        <v>0.55000000000000004</v>
      </c>
      <c r="QJ920">
        <f t="shared" si="463"/>
        <v>0.55000000000000004</v>
      </c>
      <c r="QU920">
        <v>776665</v>
      </c>
      <c r="QX920">
        <v>0.53</v>
      </c>
      <c r="QY920">
        <f t="shared" si="464"/>
        <v>0.53</v>
      </c>
    </row>
    <row r="921" spans="12:467" x14ac:dyDescent="0.2">
      <c r="L921">
        <v>776272</v>
      </c>
      <c r="O921">
        <v>0.42</v>
      </c>
      <c r="P921">
        <f t="shared" si="434"/>
        <v>0.42</v>
      </c>
      <c r="AA921">
        <v>776272</v>
      </c>
      <c r="AD921">
        <v>0.37</v>
      </c>
      <c r="AE921">
        <f t="shared" si="435"/>
        <v>0.37</v>
      </c>
      <c r="AP921">
        <v>776272</v>
      </c>
      <c r="AS921">
        <v>0.09</v>
      </c>
      <c r="AT921">
        <f t="shared" si="436"/>
        <v>0.09</v>
      </c>
      <c r="BE921">
        <v>776272</v>
      </c>
      <c r="BH921">
        <v>0.31</v>
      </c>
      <c r="BI921">
        <f t="shared" si="437"/>
        <v>0.31</v>
      </c>
      <c r="BT921">
        <v>776272</v>
      </c>
      <c r="BW921">
        <v>0.16</v>
      </c>
      <c r="BX921">
        <f t="shared" si="438"/>
        <v>0.16</v>
      </c>
      <c r="CI921">
        <v>776272</v>
      </c>
      <c r="CL921">
        <v>0.43</v>
      </c>
      <c r="CM921">
        <f t="shared" si="439"/>
        <v>0.43</v>
      </c>
      <c r="CX921">
        <v>776272</v>
      </c>
      <c r="DA921">
        <v>0.47</v>
      </c>
      <c r="DB921">
        <f t="shared" si="440"/>
        <v>0.47</v>
      </c>
      <c r="DM921">
        <v>776272</v>
      </c>
      <c r="DP921">
        <v>0.41</v>
      </c>
      <c r="DQ921">
        <f t="shared" si="441"/>
        <v>0.41</v>
      </c>
      <c r="EB921">
        <v>776272</v>
      </c>
      <c r="EE921">
        <v>0.45</v>
      </c>
      <c r="EF921">
        <f t="shared" si="442"/>
        <v>0.45</v>
      </c>
      <c r="EQ921">
        <v>776272</v>
      </c>
      <c r="ET921">
        <v>0.45</v>
      </c>
      <c r="EU921">
        <f t="shared" si="443"/>
        <v>0.45</v>
      </c>
      <c r="FF921">
        <v>776272</v>
      </c>
      <c r="FI921">
        <v>0.43</v>
      </c>
      <c r="FJ921">
        <f t="shared" si="444"/>
        <v>0.43</v>
      </c>
      <c r="FU921">
        <v>776272</v>
      </c>
      <c r="FX921">
        <v>0.46</v>
      </c>
      <c r="FY921">
        <f t="shared" si="445"/>
        <v>0.46</v>
      </c>
      <c r="GJ921">
        <v>776272</v>
      </c>
      <c r="GM921">
        <v>0.44</v>
      </c>
      <c r="GN921">
        <f t="shared" si="446"/>
        <v>0.44</v>
      </c>
      <c r="GY921">
        <v>776272</v>
      </c>
      <c r="HB921">
        <v>0.45</v>
      </c>
      <c r="HC921">
        <f t="shared" si="447"/>
        <v>0.45</v>
      </c>
      <c r="HN921">
        <v>776272</v>
      </c>
      <c r="HQ921">
        <v>0.26</v>
      </c>
      <c r="HR921">
        <f t="shared" si="448"/>
        <v>0.26</v>
      </c>
      <c r="ID921">
        <v>776666</v>
      </c>
      <c r="IG921">
        <v>0.5</v>
      </c>
      <c r="IH921">
        <f t="shared" si="449"/>
        <v>0.5</v>
      </c>
      <c r="IS921">
        <v>776666</v>
      </c>
      <c r="IV921">
        <v>0.55000000000000004</v>
      </c>
      <c r="IW921">
        <f t="shared" si="450"/>
        <v>0.55000000000000004</v>
      </c>
      <c r="JH921">
        <v>776666</v>
      </c>
      <c r="JK921">
        <v>0.56000000000000005</v>
      </c>
      <c r="JL921">
        <f t="shared" si="451"/>
        <v>0.56000000000000005</v>
      </c>
      <c r="JW921">
        <v>776666</v>
      </c>
      <c r="JZ921">
        <v>0.52</v>
      </c>
      <c r="KA921">
        <f t="shared" si="452"/>
        <v>0.52</v>
      </c>
      <c r="KL921">
        <v>776666</v>
      </c>
      <c r="KO921">
        <v>0.56999999999999995</v>
      </c>
      <c r="KP921">
        <f t="shared" si="453"/>
        <v>0.56999999999999995</v>
      </c>
      <c r="LA921">
        <v>776666</v>
      </c>
      <c r="LD921">
        <v>0.56000000000000005</v>
      </c>
      <c r="LE921">
        <f t="shared" si="454"/>
        <v>0.56000000000000005</v>
      </c>
      <c r="LP921">
        <v>776666</v>
      </c>
      <c r="LS921">
        <v>0.53</v>
      </c>
      <c r="LT921">
        <f t="shared" si="455"/>
        <v>0.53</v>
      </c>
      <c r="ME921">
        <v>776666</v>
      </c>
      <c r="MH921">
        <v>0.55000000000000004</v>
      </c>
      <c r="MI921">
        <f t="shared" si="456"/>
        <v>0.55000000000000004</v>
      </c>
      <c r="MT921">
        <v>776666</v>
      </c>
      <c r="MW921">
        <v>0.7</v>
      </c>
      <c r="MX921">
        <f t="shared" si="457"/>
        <v>0.7</v>
      </c>
      <c r="NI921">
        <v>776666</v>
      </c>
      <c r="NL921">
        <v>0.54</v>
      </c>
      <c r="NM921">
        <f t="shared" si="458"/>
        <v>0.54</v>
      </c>
      <c r="NX921">
        <v>776666</v>
      </c>
      <c r="OA921">
        <v>0.55000000000000004</v>
      </c>
      <c r="OB921">
        <f t="shared" si="459"/>
        <v>0.55000000000000004</v>
      </c>
      <c r="OM921">
        <v>776666</v>
      </c>
      <c r="OP921">
        <v>0.55000000000000004</v>
      </c>
      <c r="OQ921">
        <f t="shared" si="460"/>
        <v>0.55000000000000004</v>
      </c>
      <c r="PB921">
        <v>776666</v>
      </c>
      <c r="PE921">
        <v>0.56000000000000005</v>
      </c>
      <c r="PF921">
        <f t="shared" si="461"/>
        <v>0.56000000000000005</v>
      </c>
      <c r="PQ921">
        <v>776666</v>
      </c>
      <c r="PT921">
        <v>0.56000000000000005</v>
      </c>
      <c r="PU921">
        <f t="shared" si="462"/>
        <v>0.56000000000000005</v>
      </c>
      <c r="QF921">
        <v>776666</v>
      </c>
      <c r="QI921">
        <v>0.54</v>
      </c>
      <c r="QJ921">
        <f t="shared" si="463"/>
        <v>0.54</v>
      </c>
      <c r="QU921">
        <v>776666</v>
      </c>
      <c r="QX921">
        <v>0.55000000000000004</v>
      </c>
      <c r="QY921">
        <f t="shared" si="464"/>
        <v>0.55000000000000004</v>
      </c>
    </row>
    <row r="922" spans="12:467" x14ac:dyDescent="0.2">
      <c r="L922">
        <v>776276</v>
      </c>
      <c r="O922">
        <v>0.56999999999999995</v>
      </c>
      <c r="P922">
        <f t="shared" si="434"/>
        <v>0.56999999999999995</v>
      </c>
      <c r="AA922">
        <v>776276</v>
      </c>
      <c r="AD922">
        <v>0.6</v>
      </c>
      <c r="AE922">
        <f t="shared" si="435"/>
        <v>0.6</v>
      </c>
      <c r="AP922">
        <v>776276</v>
      </c>
      <c r="AS922">
        <v>0.62</v>
      </c>
      <c r="AT922">
        <f t="shared" si="436"/>
        <v>0.62</v>
      </c>
      <c r="BE922">
        <v>776276</v>
      </c>
      <c r="BH922">
        <v>0.57999999999999996</v>
      </c>
      <c r="BI922">
        <f t="shared" si="437"/>
        <v>0.57999999999999996</v>
      </c>
      <c r="BT922">
        <v>776276</v>
      </c>
      <c r="BW922">
        <v>0.61</v>
      </c>
      <c r="BX922">
        <f t="shared" si="438"/>
        <v>0.61</v>
      </c>
      <c r="CI922">
        <v>776276</v>
      </c>
      <c r="CL922">
        <v>0.54</v>
      </c>
      <c r="CM922">
        <f t="shared" si="439"/>
        <v>0.54</v>
      </c>
      <c r="CX922">
        <v>776276</v>
      </c>
      <c r="DA922">
        <v>0.54</v>
      </c>
      <c r="DB922">
        <f t="shared" si="440"/>
        <v>0.54</v>
      </c>
      <c r="DM922">
        <v>776276</v>
      </c>
      <c r="DP922">
        <v>0.55000000000000004</v>
      </c>
      <c r="DQ922">
        <f t="shared" si="441"/>
        <v>0.55000000000000004</v>
      </c>
      <c r="EB922">
        <v>776276</v>
      </c>
      <c r="EE922">
        <v>0.56000000000000005</v>
      </c>
      <c r="EF922">
        <f t="shared" si="442"/>
        <v>0.56000000000000005</v>
      </c>
      <c r="EQ922">
        <v>776276</v>
      </c>
      <c r="ET922">
        <v>0.56000000000000005</v>
      </c>
      <c r="EU922">
        <f t="shared" si="443"/>
        <v>0.56000000000000005</v>
      </c>
      <c r="FF922">
        <v>776276</v>
      </c>
      <c r="FI922">
        <v>0.53</v>
      </c>
      <c r="FJ922">
        <f t="shared" si="444"/>
        <v>0.53</v>
      </c>
      <c r="FU922">
        <v>776276</v>
      </c>
      <c r="FX922">
        <v>0.52</v>
      </c>
      <c r="FY922">
        <f t="shared" si="445"/>
        <v>0.52</v>
      </c>
      <c r="GJ922">
        <v>776276</v>
      </c>
      <c r="GM922">
        <v>0.54</v>
      </c>
      <c r="GN922">
        <f t="shared" si="446"/>
        <v>0.54</v>
      </c>
      <c r="GY922">
        <v>776276</v>
      </c>
      <c r="HB922">
        <v>0.57999999999999996</v>
      </c>
      <c r="HC922">
        <f t="shared" si="447"/>
        <v>0.57999999999999996</v>
      </c>
      <c r="HN922">
        <v>776276</v>
      </c>
      <c r="HQ922">
        <v>0.55000000000000004</v>
      </c>
      <c r="HR922">
        <f t="shared" si="448"/>
        <v>0.55000000000000004</v>
      </c>
      <c r="ID922">
        <v>776670</v>
      </c>
      <c r="IG922">
        <v>0.54</v>
      </c>
      <c r="IH922">
        <f t="shared" si="449"/>
        <v>0.54</v>
      </c>
      <c r="IS922">
        <v>776670</v>
      </c>
      <c r="IV922">
        <v>0.48</v>
      </c>
      <c r="IW922">
        <f t="shared" si="450"/>
        <v>0.48</v>
      </c>
      <c r="JH922">
        <v>776670</v>
      </c>
      <c r="JK922">
        <v>0.52</v>
      </c>
      <c r="JL922">
        <f t="shared" si="451"/>
        <v>0.52</v>
      </c>
      <c r="JW922">
        <v>776670</v>
      </c>
      <c r="JZ922">
        <v>0.5</v>
      </c>
      <c r="KA922">
        <f t="shared" si="452"/>
        <v>0.5</v>
      </c>
      <c r="KL922">
        <v>776670</v>
      </c>
      <c r="KO922">
        <v>0.53</v>
      </c>
      <c r="KP922">
        <f t="shared" si="453"/>
        <v>0.53</v>
      </c>
      <c r="LA922">
        <v>776670</v>
      </c>
      <c r="LD922">
        <v>0.51</v>
      </c>
      <c r="LE922">
        <f t="shared" si="454"/>
        <v>0.51</v>
      </c>
      <c r="LP922">
        <v>776670</v>
      </c>
      <c r="LS922">
        <v>0.51</v>
      </c>
      <c r="LT922">
        <f t="shared" si="455"/>
        <v>0.51</v>
      </c>
      <c r="ME922">
        <v>776670</v>
      </c>
      <c r="MH922">
        <v>0.55000000000000004</v>
      </c>
      <c r="MI922">
        <f t="shared" si="456"/>
        <v>0.55000000000000004</v>
      </c>
      <c r="MT922">
        <v>776670</v>
      </c>
      <c r="MW922">
        <v>0.56999999999999995</v>
      </c>
      <c r="MX922">
        <f t="shared" si="457"/>
        <v>0.56999999999999995</v>
      </c>
      <c r="NI922">
        <v>776670</v>
      </c>
      <c r="NL922">
        <v>0.5</v>
      </c>
      <c r="NM922">
        <f t="shared" si="458"/>
        <v>0.5</v>
      </c>
      <c r="NX922">
        <v>776670</v>
      </c>
      <c r="OA922">
        <v>0.49</v>
      </c>
      <c r="OB922">
        <f t="shared" si="459"/>
        <v>0.49</v>
      </c>
      <c r="OM922">
        <v>776670</v>
      </c>
      <c r="OP922">
        <v>0.5</v>
      </c>
      <c r="OQ922">
        <f t="shared" si="460"/>
        <v>0.5</v>
      </c>
      <c r="PB922">
        <v>776670</v>
      </c>
      <c r="PE922">
        <v>0.49</v>
      </c>
      <c r="PF922">
        <f t="shared" si="461"/>
        <v>0.49</v>
      </c>
      <c r="PQ922">
        <v>776670</v>
      </c>
      <c r="PT922">
        <v>0.51</v>
      </c>
      <c r="PU922">
        <f t="shared" si="462"/>
        <v>0.51</v>
      </c>
      <c r="QF922">
        <v>776670</v>
      </c>
      <c r="QI922">
        <v>0.49</v>
      </c>
      <c r="QJ922">
        <f t="shared" si="463"/>
        <v>0.49</v>
      </c>
      <c r="QU922">
        <v>776670</v>
      </c>
      <c r="QX922">
        <v>0.51</v>
      </c>
      <c r="QY922">
        <f t="shared" si="464"/>
        <v>0.51</v>
      </c>
    </row>
    <row r="923" spans="12:467" x14ac:dyDescent="0.2">
      <c r="L923">
        <v>776281</v>
      </c>
      <c r="O923">
        <v>0.54</v>
      </c>
      <c r="P923">
        <f t="shared" si="434"/>
        <v>0.54</v>
      </c>
      <c r="AA923">
        <v>776281</v>
      </c>
      <c r="AD923">
        <v>0.47</v>
      </c>
      <c r="AE923">
        <f t="shared" si="435"/>
        <v>0.47</v>
      </c>
      <c r="AP923">
        <v>776281</v>
      </c>
      <c r="AS923">
        <v>0.22</v>
      </c>
      <c r="AT923">
        <f t="shared" si="436"/>
        <v>0.22</v>
      </c>
      <c r="BE923">
        <v>776281</v>
      </c>
      <c r="BH923">
        <v>0.5</v>
      </c>
      <c r="BI923">
        <f t="shared" si="437"/>
        <v>0.5</v>
      </c>
      <c r="BT923">
        <v>776281</v>
      </c>
      <c r="BW923">
        <v>0.55000000000000004</v>
      </c>
      <c r="BX923">
        <f t="shared" si="438"/>
        <v>0.55000000000000004</v>
      </c>
      <c r="CI923">
        <v>776281</v>
      </c>
      <c r="CL923">
        <v>0.53</v>
      </c>
      <c r="CM923">
        <f t="shared" si="439"/>
        <v>0.53</v>
      </c>
      <c r="CX923">
        <v>776281</v>
      </c>
      <c r="DA923">
        <v>0.56000000000000005</v>
      </c>
      <c r="DB923">
        <f t="shared" si="440"/>
        <v>0.56000000000000005</v>
      </c>
      <c r="DM923">
        <v>776281</v>
      </c>
      <c r="DP923">
        <v>0.52</v>
      </c>
      <c r="DQ923">
        <f t="shared" si="441"/>
        <v>0.52</v>
      </c>
      <c r="EB923">
        <v>776281</v>
      </c>
      <c r="EE923">
        <v>0.56000000000000005</v>
      </c>
      <c r="EF923">
        <f t="shared" si="442"/>
        <v>0.56000000000000005</v>
      </c>
      <c r="EQ923">
        <v>776281</v>
      </c>
      <c r="ET923">
        <v>0.56000000000000005</v>
      </c>
      <c r="EU923">
        <f t="shared" si="443"/>
        <v>0.56000000000000005</v>
      </c>
      <c r="FF923">
        <v>776281</v>
      </c>
      <c r="FI923">
        <v>0.54</v>
      </c>
      <c r="FJ923">
        <f t="shared" si="444"/>
        <v>0.54</v>
      </c>
      <c r="FU923">
        <v>776281</v>
      </c>
      <c r="FX923">
        <v>0.52</v>
      </c>
      <c r="FY923">
        <f t="shared" si="445"/>
        <v>0.52</v>
      </c>
      <c r="GJ923">
        <v>776281</v>
      </c>
      <c r="GM923">
        <v>0.53</v>
      </c>
      <c r="GN923">
        <f t="shared" si="446"/>
        <v>0.53</v>
      </c>
      <c r="GY923">
        <v>776281</v>
      </c>
      <c r="HB923">
        <v>0.59</v>
      </c>
      <c r="HC923">
        <f t="shared" si="447"/>
        <v>0.59</v>
      </c>
      <c r="HN923">
        <v>776281</v>
      </c>
      <c r="HQ923">
        <v>0.5</v>
      </c>
      <c r="HR923">
        <f t="shared" si="448"/>
        <v>0.5</v>
      </c>
      <c r="ID923">
        <v>776673</v>
      </c>
      <c r="IG923">
        <v>0.52</v>
      </c>
      <c r="IH923">
        <f t="shared" si="449"/>
        <v>0.52</v>
      </c>
      <c r="IS923">
        <v>776673</v>
      </c>
      <c r="IV923">
        <v>0.49</v>
      </c>
      <c r="IW923">
        <f t="shared" si="450"/>
        <v>0.49</v>
      </c>
      <c r="JH923">
        <v>776673</v>
      </c>
      <c r="JK923">
        <v>0.52</v>
      </c>
      <c r="JL923">
        <f t="shared" si="451"/>
        <v>0.52</v>
      </c>
      <c r="JW923">
        <v>776673</v>
      </c>
      <c r="JZ923">
        <v>0.48</v>
      </c>
      <c r="KA923">
        <f t="shared" si="452"/>
        <v>0.48</v>
      </c>
      <c r="KL923">
        <v>776673</v>
      </c>
      <c r="KO923">
        <v>0.56000000000000005</v>
      </c>
      <c r="KP923">
        <f t="shared" si="453"/>
        <v>0.56000000000000005</v>
      </c>
      <c r="LA923">
        <v>776673</v>
      </c>
      <c r="LD923">
        <v>0.52</v>
      </c>
      <c r="LE923">
        <f t="shared" si="454"/>
        <v>0.52</v>
      </c>
      <c r="LP923">
        <v>776673</v>
      </c>
      <c r="LS923">
        <v>0.5</v>
      </c>
      <c r="LT923">
        <f t="shared" si="455"/>
        <v>0.5</v>
      </c>
      <c r="ME923">
        <v>776673</v>
      </c>
      <c r="MH923">
        <v>0.5</v>
      </c>
      <c r="MI923">
        <f t="shared" si="456"/>
        <v>0.5</v>
      </c>
      <c r="MT923">
        <v>776673</v>
      </c>
      <c r="MW923">
        <v>0.56999999999999995</v>
      </c>
      <c r="MX923">
        <f t="shared" si="457"/>
        <v>0.56999999999999995</v>
      </c>
      <c r="NI923">
        <v>776673</v>
      </c>
      <c r="NL923">
        <v>0.48</v>
      </c>
      <c r="NM923">
        <f t="shared" si="458"/>
        <v>0.48</v>
      </c>
      <c r="NX923">
        <v>776673</v>
      </c>
      <c r="OA923">
        <v>0.45</v>
      </c>
      <c r="OB923">
        <f t="shared" si="459"/>
        <v>0.45</v>
      </c>
      <c r="OM923">
        <v>776673</v>
      </c>
      <c r="OP923">
        <v>0.52</v>
      </c>
      <c r="OQ923">
        <f t="shared" si="460"/>
        <v>0.52</v>
      </c>
      <c r="PB923">
        <v>776673</v>
      </c>
      <c r="PE923">
        <v>0.5</v>
      </c>
      <c r="PF923">
        <f t="shared" si="461"/>
        <v>0.5</v>
      </c>
      <c r="PQ923">
        <v>776673</v>
      </c>
      <c r="PT923">
        <v>0.51</v>
      </c>
      <c r="PU923">
        <f t="shared" si="462"/>
        <v>0.51</v>
      </c>
      <c r="QF923">
        <v>776673</v>
      </c>
      <c r="QI923">
        <v>0.5</v>
      </c>
      <c r="QJ923">
        <f t="shared" si="463"/>
        <v>0.5</v>
      </c>
      <c r="QU923">
        <v>776673</v>
      </c>
      <c r="QX923">
        <v>0.47</v>
      </c>
      <c r="QY923">
        <f t="shared" si="464"/>
        <v>0.47</v>
      </c>
    </row>
    <row r="924" spans="12:467" x14ac:dyDescent="0.2">
      <c r="L924">
        <v>776282</v>
      </c>
      <c r="O924">
        <v>0.56000000000000005</v>
      </c>
      <c r="P924">
        <f t="shared" si="434"/>
        <v>0.56000000000000005</v>
      </c>
      <c r="AA924">
        <v>776282</v>
      </c>
      <c r="AD924">
        <v>0.68</v>
      </c>
      <c r="AE924">
        <f t="shared" si="435"/>
        <v>0.68</v>
      </c>
      <c r="AP924">
        <v>776282</v>
      </c>
      <c r="AS924">
        <v>0.69</v>
      </c>
      <c r="AT924">
        <f t="shared" si="436"/>
        <v>0.69</v>
      </c>
      <c r="BE924">
        <v>776282</v>
      </c>
      <c r="BH924">
        <v>0.6</v>
      </c>
      <c r="BI924">
        <f t="shared" si="437"/>
        <v>0.6</v>
      </c>
      <c r="BT924">
        <v>776282</v>
      </c>
      <c r="BW924">
        <v>0.65</v>
      </c>
      <c r="BX924">
        <f t="shared" si="438"/>
        <v>0.65</v>
      </c>
      <c r="CI924">
        <v>776282</v>
      </c>
      <c r="CL924">
        <v>0.52</v>
      </c>
      <c r="CM924">
        <f t="shared" si="439"/>
        <v>0.52</v>
      </c>
      <c r="CX924">
        <v>776282</v>
      </c>
      <c r="DA924">
        <v>0.55000000000000004</v>
      </c>
      <c r="DB924">
        <f t="shared" si="440"/>
        <v>0.55000000000000004</v>
      </c>
      <c r="DM924">
        <v>776282</v>
      </c>
      <c r="DP924">
        <v>0.56000000000000005</v>
      </c>
      <c r="DQ924">
        <f t="shared" si="441"/>
        <v>0.56000000000000005</v>
      </c>
      <c r="EB924">
        <v>776282</v>
      </c>
      <c r="EE924">
        <v>0.56000000000000005</v>
      </c>
      <c r="EF924">
        <f t="shared" si="442"/>
        <v>0.56000000000000005</v>
      </c>
      <c r="EQ924">
        <v>776282</v>
      </c>
      <c r="ET924">
        <v>0.56000000000000005</v>
      </c>
      <c r="EU924">
        <f t="shared" si="443"/>
        <v>0.56000000000000005</v>
      </c>
      <c r="FF924">
        <v>776282</v>
      </c>
      <c r="FI924">
        <v>0.56000000000000005</v>
      </c>
      <c r="FJ924">
        <f t="shared" si="444"/>
        <v>0.56000000000000005</v>
      </c>
      <c r="FU924">
        <v>776282</v>
      </c>
      <c r="FX924">
        <v>0.54</v>
      </c>
      <c r="FY924">
        <f t="shared" si="445"/>
        <v>0.54</v>
      </c>
      <c r="GJ924">
        <v>776282</v>
      </c>
      <c r="GM924">
        <v>0.55000000000000004</v>
      </c>
      <c r="GN924">
        <f t="shared" si="446"/>
        <v>0.55000000000000004</v>
      </c>
      <c r="GY924">
        <v>776282</v>
      </c>
      <c r="HB924">
        <v>0.59</v>
      </c>
      <c r="HC924">
        <f t="shared" si="447"/>
        <v>0.59</v>
      </c>
      <c r="HN924">
        <v>776282</v>
      </c>
      <c r="HQ924">
        <v>0.54</v>
      </c>
      <c r="HR924">
        <f t="shared" si="448"/>
        <v>0.54</v>
      </c>
      <c r="ID924">
        <v>776631</v>
      </c>
      <c r="IG924">
        <v>0.46</v>
      </c>
      <c r="IH924">
        <f t="shared" si="449"/>
        <v>0.46</v>
      </c>
      <c r="IS924">
        <v>776631</v>
      </c>
      <c r="IV924">
        <v>0.48</v>
      </c>
      <c r="IW924">
        <f t="shared" si="450"/>
        <v>0.48</v>
      </c>
      <c r="JH924">
        <v>776631</v>
      </c>
      <c r="JK924">
        <v>0.5</v>
      </c>
      <c r="JL924">
        <f t="shared" si="451"/>
        <v>0.5</v>
      </c>
      <c r="JW924">
        <v>776631</v>
      </c>
      <c r="JZ924">
        <v>0.49</v>
      </c>
      <c r="KA924">
        <f t="shared" si="452"/>
        <v>0.49</v>
      </c>
      <c r="KL924">
        <v>776631</v>
      </c>
      <c r="KO924">
        <v>0.56000000000000005</v>
      </c>
      <c r="KP924">
        <f t="shared" si="453"/>
        <v>0.56000000000000005</v>
      </c>
      <c r="LA924">
        <v>776631</v>
      </c>
      <c r="LD924">
        <v>0.45</v>
      </c>
      <c r="LE924">
        <f t="shared" si="454"/>
        <v>0.45</v>
      </c>
      <c r="LP924">
        <v>776631</v>
      </c>
      <c r="LS924">
        <v>0.47</v>
      </c>
      <c r="LT924">
        <f t="shared" si="455"/>
        <v>0.47</v>
      </c>
      <c r="ME924">
        <v>776631</v>
      </c>
      <c r="MH924">
        <v>0.49</v>
      </c>
      <c r="MI924">
        <f t="shared" si="456"/>
        <v>0.49</v>
      </c>
      <c r="MT924">
        <v>776631</v>
      </c>
      <c r="MW924">
        <v>0.52</v>
      </c>
      <c r="MX924">
        <f t="shared" si="457"/>
        <v>0.52</v>
      </c>
      <c r="NI924">
        <v>776631</v>
      </c>
      <c r="NL924">
        <v>0.47</v>
      </c>
      <c r="NM924">
        <f t="shared" si="458"/>
        <v>0.47</v>
      </c>
      <c r="NX924">
        <v>776631</v>
      </c>
      <c r="OA924">
        <v>0.51</v>
      </c>
      <c r="OB924">
        <f t="shared" si="459"/>
        <v>0.51</v>
      </c>
      <c r="OM924">
        <v>776631</v>
      </c>
      <c r="OP924">
        <v>0.5</v>
      </c>
      <c r="OQ924">
        <f t="shared" si="460"/>
        <v>0.5</v>
      </c>
      <c r="PB924">
        <v>776631</v>
      </c>
      <c r="PE924">
        <v>0.46</v>
      </c>
      <c r="PF924">
        <f t="shared" si="461"/>
        <v>0.46</v>
      </c>
      <c r="PQ924">
        <v>776631</v>
      </c>
      <c r="PT924">
        <v>0.45</v>
      </c>
      <c r="PU924">
        <f t="shared" si="462"/>
        <v>0.45</v>
      </c>
      <c r="QF924">
        <v>776631</v>
      </c>
      <c r="QI924">
        <v>0.46</v>
      </c>
      <c r="QJ924">
        <f t="shared" si="463"/>
        <v>0.46</v>
      </c>
      <c r="QU924">
        <v>776631</v>
      </c>
      <c r="QX924">
        <v>0.46</v>
      </c>
      <c r="QY924">
        <f t="shared" si="464"/>
        <v>0.46</v>
      </c>
    </row>
    <row r="925" spans="12:467" x14ac:dyDescent="0.2">
      <c r="L925">
        <v>776251</v>
      </c>
      <c r="O925">
        <v>0.55000000000000004</v>
      </c>
      <c r="P925">
        <f t="shared" si="434"/>
        <v>0.55000000000000004</v>
      </c>
      <c r="AA925">
        <v>776251</v>
      </c>
      <c r="AD925">
        <v>0.56000000000000005</v>
      </c>
      <c r="AE925">
        <f t="shared" si="435"/>
        <v>0.56000000000000005</v>
      </c>
      <c r="AP925">
        <v>776251</v>
      </c>
      <c r="AS925">
        <v>0.54</v>
      </c>
      <c r="AT925">
        <f t="shared" si="436"/>
        <v>0.54</v>
      </c>
      <c r="BE925">
        <v>776251</v>
      </c>
      <c r="BH925">
        <v>0.57999999999999996</v>
      </c>
      <c r="BI925">
        <f t="shared" si="437"/>
        <v>0.57999999999999996</v>
      </c>
      <c r="BT925">
        <v>776251</v>
      </c>
      <c r="BW925">
        <v>0.72</v>
      </c>
      <c r="BX925">
        <f t="shared" si="438"/>
        <v>0.72</v>
      </c>
      <c r="CI925">
        <v>776251</v>
      </c>
      <c r="CL925">
        <v>0.53</v>
      </c>
      <c r="CM925">
        <f t="shared" si="439"/>
        <v>0.53</v>
      </c>
      <c r="CX925">
        <v>776251</v>
      </c>
      <c r="DA925">
        <v>0.49</v>
      </c>
      <c r="DB925">
        <f t="shared" si="440"/>
        <v>0.49</v>
      </c>
      <c r="DM925">
        <v>776251</v>
      </c>
      <c r="DP925">
        <v>0.53</v>
      </c>
      <c r="DQ925">
        <f t="shared" si="441"/>
        <v>0.53</v>
      </c>
      <c r="EB925">
        <v>776251</v>
      </c>
      <c r="EE925">
        <v>0.49</v>
      </c>
      <c r="EF925">
        <f t="shared" si="442"/>
        <v>0.49</v>
      </c>
      <c r="EQ925">
        <v>776251</v>
      </c>
      <c r="ET925">
        <v>0.49</v>
      </c>
      <c r="EU925">
        <f t="shared" si="443"/>
        <v>0.49</v>
      </c>
      <c r="FF925">
        <v>776251</v>
      </c>
      <c r="FI925">
        <v>0.53</v>
      </c>
      <c r="FJ925">
        <f t="shared" si="444"/>
        <v>0.53</v>
      </c>
      <c r="FU925">
        <v>776251</v>
      </c>
      <c r="FX925">
        <v>0.52</v>
      </c>
      <c r="FY925">
        <f t="shared" si="445"/>
        <v>0.52</v>
      </c>
      <c r="GJ925">
        <v>776251</v>
      </c>
      <c r="GM925">
        <v>0.53</v>
      </c>
      <c r="GN925">
        <f t="shared" si="446"/>
        <v>0.53</v>
      </c>
      <c r="GY925">
        <v>776251</v>
      </c>
      <c r="HB925">
        <v>0.54</v>
      </c>
      <c r="HC925">
        <f t="shared" si="447"/>
        <v>0.54</v>
      </c>
      <c r="HN925">
        <v>776251</v>
      </c>
      <c r="HQ925">
        <v>0.51</v>
      </c>
      <c r="HR925">
        <f t="shared" si="448"/>
        <v>0.51</v>
      </c>
      <c r="ID925">
        <v>776650</v>
      </c>
      <c r="IG925">
        <v>0.42</v>
      </c>
      <c r="IH925">
        <f t="shared" si="449"/>
        <v>0.42</v>
      </c>
      <c r="IS925">
        <v>776650</v>
      </c>
      <c r="IV925">
        <v>0.39</v>
      </c>
      <c r="IW925">
        <f t="shared" si="450"/>
        <v>0.39</v>
      </c>
      <c r="JH925">
        <v>776650</v>
      </c>
      <c r="JK925">
        <v>0.44</v>
      </c>
      <c r="JL925">
        <f t="shared" si="451"/>
        <v>0.44</v>
      </c>
      <c r="JW925">
        <v>776650</v>
      </c>
      <c r="JZ925">
        <v>0.42</v>
      </c>
      <c r="KA925">
        <f t="shared" si="452"/>
        <v>0.42</v>
      </c>
      <c r="KL925">
        <v>776650</v>
      </c>
      <c r="KO925">
        <v>0.42</v>
      </c>
      <c r="KP925">
        <f t="shared" si="453"/>
        <v>0.42</v>
      </c>
      <c r="LA925">
        <v>776650</v>
      </c>
      <c r="LD925">
        <v>0.39</v>
      </c>
      <c r="LE925">
        <f t="shared" si="454"/>
        <v>0.39</v>
      </c>
      <c r="LP925">
        <v>776650</v>
      </c>
      <c r="LS925">
        <v>0.43</v>
      </c>
      <c r="LT925">
        <f t="shared" si="455"/>
        <v>0.43</v>
      </c>
      <c r="ME925">
        <v>776650</v>
      </c>
      <c r="MH925">
        <v>0.37</v>
      </c>
      <c r="MI925">
        <f t="shared" si="456"/>
        <v>0.37</v>
      </c>
      <c r="MT925">
        <v>776650</v>
      </c>
      <c r="MW925">
        <v>0.48</v>
      </c>
      <c r="MX925">
        <f t="shared" si="457"/>
        <v>0.48</v>
      </c>
      <c r="NI925">
        <v>776650</v>
      </c>
      <c r="NL925">
        <v>0.41</v>
      </c>
      <c r="NM925">
        <f t="shared" si="458"/>
        <v>0.41</v>
      </c>
      <c r="NX925">
        <v>776650</v>
      </c>
      <c r="OA925">
        <v>0.43</v>
      </c>
      <c r="OB925">
        <f t="shared" si="459"/>
        <v>0.43</v>
      </c>
      <c r="OM925">
        <v>776650</v>
      </c>
      <c r="OP925">
        <v>0.42</v>
      </c>
      <c r="OQ925">
        <f t="shared" si="460"/>
        <v>0.42</v>
      </c>
      <c r="PB925">
        <v>776650</v>
      </c>
      <c r="PE925">
        <v>0.41</v>
      </c>
      <c r="PF925">
        <f t="shared" si="461"/>
        <v>0.41</v>
      </c>
      <c r="PQ925">
        <v>776650</v>
      </c>
      <c r="PT925">
        <v>0.43</v>
      </c>
      <c r="PU925">
        <f t="shared" si="462"/>
        <v>0.43</v>
      </c>
      <c r="QF925">
        <v>776650</v>
      </c>
      <c r="QI925">
        <v>0.44</v>
      </c>
      <c r="QJ925">
        <f t="shared" si="463"/>
        <v>0.44</v>
      </c>
      <c r="QU925">
        <v>776650</v>
      </c>
      <c r="QX925">
        <v>0.42</v>
      </c>
      <c r="QY925">
        <f t="shared" si="464"/>
        <v>0.42</v>
      </c>
    </row>
    <row r="926" spans="12:467" x14ac:dyDescent="0.2">
      <c r="L926">
        <v>776253</v>
      </c>
      <c r="O926">
        <v>0.49</v>
      </c>
      <c r="P926">
        <f t="shared" si="434"/>
        <v>0.49</v>
      </c>
      <c r="AA926">
        <v>776253</v>
      </c>
      <c r="AD926">
        <v>0.44</v>
      </c>
      <c r="AE926">
        <f t="shared" si="435"/>
        <v>0.44</v>
      </c>
      <c r="AP926">
        <v>776253</v>
      </c>
      <c r="AS926">
        <v>0.54</v>
      </c>
      <c r="AT926">
        <f t="shared" si="436"/>
        <v>0.54</v>
      </c>
      <c r="BE926">
        <v>776253</v>
      </c>
      <c r="BH926">
        <v>0.5</v>
      </c>
      <c r="BI926">
        <f t="shared" si="437"/>
        <v>0.5</v>
      </c>
      <c r="BT926">
        <v>776253</v>
      </c>
      <c r="BW926">
        <v>0.45</v>
      </c>
      <c r="BX926">
        <f t="shared" si="438"/>
        <v>0.45</v>
      </c>
      <c r="CI926">
        <v>776253</v>
      </c>
      <c r="CL926">
        <v>0.45</v>
      </c>
      <c r="CM926">
        <f t="shared" si="439"/>
        <v>0.45</v>
      </c>
      <c r="CX926">
        <v>776253</v>
      </c>
      <c r="DA926">
        <v>0.47</v>
      </c>
      <c r="DB926">
        <f t="shared" si="440"/>
        <v>0.47</v>
      </c>
      <c r="DM926">
        <v>776253</v>
      </c>
      <c r="DP926">
        <v>0.49</v>
      </c>
      <c r="DQ926">
        <f t="shared" si="441"/>
        <v>0.49</v>
      </c>
      <c r="EB926">
        <v>776253</v>
      </c>
      <c r="EE926">
        <v>0.48</v>
      </c>
      <c r="EF926">
        <f t="shared" si="442"/>
        <v>0.48</v>
      </c>
      <c r="EQ926">
        <v>776253</v>
      </c>
      <c r="ET926">
        <v>0.48</v>
      </c>
      <c r="EU926">
        <f t="shared" si="443"/>
        <v>0.48</v>
      </c>
      <c r="FF926">
        <v>776253</v>
      </c>
      <c r="FI926">
        <v>0.49</v>
      </c>
      <c r="FJ926">
        <f t="shared" si="444"/>
        <v>0.49</v>
      </c>
      <c r="FU926">
        <v>776253</v>
      </c>
      <c r="FX926">
        <v>0.5</v>
      </c>
      <c r="FY926">
        <f t="shared" si="445"/>
        <v>0.5</v>
      </c>
      <c r="GJ926">
        <v>776253</v>
      </c>
      <c r="GM926">
        <v>0.47</v>
      </c>
      <c r="GN926">
        <f t="shared" si="446"/>
        <v>0.47</v>
      </c>
      <c r="GY926">
        <v>776253</v>
      </c>
      <c r="HB926">
        <v>0.55000000000000004</v>
      </c>
      <c r="HC926">
        <f t="shared" si="447"/>
        <v>0.55000000000000004</v>
      </c>
      <c r="HN926">
        <v>776253</v>
      </c>
      <c r="HQ926">
        <v>0.49</v>
      </c>
      <c r="HR926">
        <f t="shared" si="448"/>
        <v>0.49</v>
      </c>
      <c r="ID926">
        <v>776651</v>
      </c>
      <c r="IG926">
        <v>0.55000000000000004</v>
      </c>
      <c r="IH926">
        <f t="shared" si="449"/>
        <v>0.55000000000000004</v>
      </c>
      <c r="IS926">
        <v>776651</v>
      </c>
      <c r="IV926">
        <v>0.54</v>
      </c>
      <c r="IW926">
        <f t="shared" si="450"/>
        <v>0.54</v>
      </c>
      <c r="JH926">
        <v>776651</v>
      </c>
      <c r="JK926">
        <v>0.53</v>
      </c>
      <c r="JL926">
        <f t="shared" si="451"/>
        <v>0.53</v>
      </c>
      <c r="JW926">
        <v>776651</v>
      </c>
      <c r="JZ926">
        <v>0.56000000000000005</v>
      </c>
      <c r="KA926">
        <f t="shared" si="452"/>
        <v>0.56000000000000005</v>
      </c>
      <c r="KL926">
        <v>776651</v>
      </c>
      <c r="KO926">
        <v>0.62</v>
      </c>
      <c r="KP926">
        <f t="shared" si="453"/>
        <v>0.62</v>
      </c>
      <c r="LA926">
        <v>776651</v>
      </c>
      <c r="LD926">
        <v>0.53</v>
      </c>
      <c r="LE926">
        <f t="shared" si="454"/>
        <v>0.53</v>
      </c>
      <c r="LP926">
        <v>776651</v>
      </c>
      <c r="LS926">
        <v>0.52</v>
      </c>
      <c r="LT926">
        <f t="shared" si="455"/>
        <v>0.52</v>
      </c>
      <c r="ME926">
        <v>776651</v>
      </c>
      <c r="MH926">
        <v>0.55000000000000004</v>
      </c>
      <c r="MI926">
        <f t="shared" si="456"/>
        <v>0.55000000000000004</v>
      </c>
      <c r="MT926">
        <v>776651</v>
      </c>
      <c r="MW926">
        <v>0.55000000000000004</v>
      </c>
      <c r="MX926">
        <f t="shared" si="457"/>
        <v>0.55000000000000004</v>
      </c>
      <c r="NI926">
        <v>776651</v>
      </c>
      <c r="NL926">
        <v>0.52</v>
      </c>
      <c r="NM926">
        <f t="shared" si="458"/>
        <v>0.52</v>
      </c>
      <c r="NX926">
        <v>776651</v>
      </c>
      <c r="OA926">
        <v>0.55000000000000004</v>
      </c>
      <c r="OB926">
        <f t="shared" si="459"/>
        <v>0.55000000000000004</v>
      </c>
      <c r="OM926">
        <v>776651</v>
      </c>
      <c r="OP926">
        <v>0.52</v>
      </c>
      <c r="OQ926">
        <f t="shared" si="460"/>
        <v>0.52</v>
      </c>
      <c r="PB926">
        <v>776651</v>
      </c>
      <c r="PE926">
        <v>0.56000000000000005</v>
      </c>
      <c r="PF926">
        <f t="shared" si="461"/>
        <v>0.56000000000000005</v>
      </c>
      <c r="PQ926">
        <v>776651</v>
      </c>
      <c r="PT926">
        <v>0.52</v>
      </c>
      <c r="PU926">
        <f t="shared" si="462"/>
        <v>0.52</v>
      </c>
      <c r="QF926">
        <v>776651</v>
      </c>
      <c r="QI926">
        <v>0.51</v>
      </c>
      <c r="QJ926">
        <f t="shared" si="463"/>
        <v>0.51</v>
      </c>
      <c r="QU926">
        <v>776651</v>
      </c>
      <c r="QX926">
        <v>0.54</v>
      </c>
      <c r="QY926">
        <f t="shared" si="464"/>
        <v>0.54</v>
      </c>
    </row>
    <row r="927" spans="12:467" x14ac:dyDescent="0.2">
      <c r="L927">
        <v>776255</v>
      </c>
      <c r="O927">
        <v>0.56000000000000005</v>
      </c>
      <c r="P927">
        <f t="shared" si="434"/>
        <v>0.56000000000000005</v>
      </c>
      <c r="AA927">
        <v>776255</v>
      </c>
      <c r="AD927">
        <v>0.45</v>
      </c>
      <c r="AE927">
        <f t="shared" si="435"/>
        <v>0.45</v>
      </c>
      <c r="AP927">
        <v>776255</v>
      </c>
      <c r="AS927">
        <v>0.68</v>
      </c>
      <c r="AT927">
        <f t="shared" si="436"/>
        <v>0.68</v>
      </c>
      <c r="BE927">
        <v>776255</v>
      </c>
      <c r="BH927">
        <v>0.46</v>
      </c>
      <c r="BI927">
        <f t="shared" si="437"/>
        <v>0.46</v>
      </c>
      <c r="BT927">
        <v>776255</v>
      </c>
      <c r="BW927">
        <v>0.6</v>
      </c>
      <c r="BX927">
        <f t="shared" si="438"/>
        <v>0.6</v>
      </c>
      <c r="CI927">
        <v>776255</v>
      </c>
      <c r="CL927">
        <v>0.54</v>
      </c>
      <c r="CM927">
        <f t="shared" si="439"/>
        <v>0.54</v>
      </c>
      <c r="CX927">
        <v>776255</v>
      </c>
      <c r="DA927">
        <v>0.52</v>
      </c>
      <c r="DB927">
        <f t="shared" si="440"/>
        <v>0.52</v>
      </c>
      <c r="DM927">
        <v>776255</v>
      </c>
      <c r="DP927">
        <v>0.55000000000000004</v>
      </c>
      <c r="DQ927">
        <f t="shared" si="441"/>
        <v>0.55000000000000004</v>
      </c>
      <c r="EB927">
        <v>776255</v>
      </c>
      <c r="EE927">
        <v>0.51</v>
      </c>
      <c r="EF927">
        <f t="shared" si="442"/>
        <v>0.51</v>
      </c>
      <c r="EQ927">
        <v>776255</v>
      </c>
      <c r="ET927">
        <v>0.51</v>
      </c>
      <c r="EU927">
        <f t="shared" si="443"/>
        <v>0.51</v>
      </c>
      <c r="FF927">
        <v>776255</v>
      </c>
      <c r="FI927">
        <v>0.53</v>
      </c>
      <c r="FJ927">
        <f t="shared" si="444"/>
        <v>0.53</v>
      </c>
      <c r="FU927">
        <v>776255</v>
      </c>
      <c r="FX927">
        <v>0.53</v>
      </c>
      <c r="FY927">
        <f t="shared" si="445"/>
        <v>0.53</v>
      </c>
      <c r="GJ927">
        <v>776255</v>
      </c>
      <c r="GM927">
        <v>0.52</v>
      </c>
      <c r="GN927">
        <f t="shared" si="446"/>
        <v>0.52</v>
      </c>
      <c r="GY927">
        <v>776255</v>
      </c>
      <c r="HB927">
        <v>0.5</v>
      </c>
      <c r="HC927">
        <f t="shared" si="447"/>
        <v>0.5</v>
      </c>
      <c r="HN927">
        <v>776255</v>
      </c>
      <c r="HQ927">
        <v>0.51</v>
      </c>
      <c r="HR927">
        <f t="shared" si="448"/>
        <v>0.51</v>
      </c>
      <c r="ID927">
        <v>776653</v>
      </c>
      <c r="IG927">
        <v>0.49</v>
      </c>
      <c r="IH927">
        <f t="shared" si="449"/>
        <v>0.49</v>
      </c>
      <c r="IS927">
        <v>776653</v>
      </c>
      <c r="IV927">
        <v>0.51</v>
      </c>
      <c r="IW927">
        <f t="shared" si="450"/>
        <v>0.51</v>
      </c>
      <c r="JH927">
        <v>776653</v>
      </c>
      <c r="JK927">
        <v>0.51</v>
      </c>
      <c r="JL927">
        <f t="shared" si="451"/>
        <v>0.51</v>
      </c>
      <c r="JW927">
        <v>776653</v>
      </c>
      <c r="JZ927">
        <v>0.49</v>
      </c>
      <c r="KA927">
        <f t="shared" si="452"/>
        <v>0.49</v>
      </c>
      <c r="KL927">
        <v>776653</v>
      </c>
      <c r="KO927">
        <v>0.5</v>
      </c>
      <c r="KP927">
        <f t="shared" si="453"/>
        <v>0.5</v>
      </c>
      <c r="LA927">
        <v>776653</v>
      </c>
      <c r="LD927">
        <v>0.49</v>
      </c>
      <c r="LE927">
        <f t="shared" si="454"/>
        <v>0.49</v>
      </c>
      <c r="LP927">
        <v>776653</v>
      </c>
      <c r="LS927">
        <v>0.48</v>
      </c>
      <c r="LT927">
        <f t="shared" si="455"/>
        <v>0.48</v>
      </c>
      <c r="ME927">
        <v>776653</v>
      </c>
      <c r="MH927">
        <v>0.52</v>
      </c>
      <c r="MI927">
        <f t="shared" si="456"/>
        <v>0.52</v>
      </c>
      <c r="MT927">
        <v>776653</v>
      </c>
      <c r="MW927">
        <v>0.55000000000000004</v>
      </c>
      <c r="MX927">
        <f t="shared" si="457"/>
        <v>0.55000000000000004</v>
      </c>
      <c r="NI927">
        <v>776653</v>
      </c>
      <c r="NL927">
        <v>0.49</v>
      </c>
      <c r="NM927">
        <f t="shared" si="458"/>
        <v>0.49</v>
      </c>
      <c r="NX927">
        <v>776653</v>
      </c>
      <c r="OA927">
        <v>0.54</v>
      </c>
      <c r="OB927">
        <f t="shared" si="459"/>
        <v>0.54</v>
      </c>
      <c r="OM927">
        <v>776653</v>
      </c>
      <c r="OP927">
        <v>0.49</v>
      </c>
      <c r="OQ927">
        <f t="shared" si="460"/>
        <v>0.49</v>
      </c>
      <c r="PB927">
        <v>776653</v>
      </c>
      <c r="PE927">
        <v>0.49</v>
      </c>
      <c r="PF927">
        <f t="shared" si="461"/>
        <v>0.49</v>
      </c>
      <c r="PQ927">
        <v>776653</v>
      </c>
      <c r="PT927">
        <v>0.45</v>
      </c>
      <c r="PU927">
        <f t="shared" si="462"/>
        <v>0.45</v>
      </c>
      <c r="QF927">
        <v>776653</v>
      </c>
      <c r="QI927">
        <v>0.51</v>
      </c>
      <c r="QJ927">
        <f t="shared" si="463"/>
        <v>0.51</v>
      </c>
      <c r="QU927">
        <v>776653</v>
      </c>
      <c r="QX927">
        <v>0.5</v>
      </c>
      <c r="QY927">
        <f t="shared" si="464"/>
        <v>0.5</v>
      </c>
    </row>
    <row r="928" spans="12:467" x14ac:dyDescent="0.2">
      <c r="L928">
        <v>776260</v>
      </c>
      <c r="O928">
        <v>0.41</v>
      </c>
      <c r="P928">
        <f t="shared" si="434"/>
        <v>0.41</v>
      </c>
      <c r="AA928">
        <v>776260</v>
      </c>
      <c r="AD928">
        <v>0.33</v>
      </c>
      <c r="AE928">
        <f t="shared" si="435"/>
        <v>0.33</v>
      </c>
      <c r="AP928">
        <v>776260</v>
      </c>
      <c r="AS928">
        <v>0.27</v>
      </c>
      <c r="AT928">
        <f t="shared" si="436"/>
        <v>0.27</v>
      </c>
      <c r="BE928">
        <v>776260</v>
      </c>
      <c r="BH928">
        <v>0.32</v>
      </c>
      <c r="BI928">
        <f t="shared" si="437"/>
        <v>0.32</v>
      </c>
      <c r="BT928">
        <v>776260</v>
      </c>
      <c r="BW928">
        <v>0.28000000000000003</v>
      </c>
      <c r="BX928">
        <f t="shared" si="438"/>
        <v>0.28000000000000003</v>
      </c>
      <c r="CI928">
        <v>776260</v>
      </c>
      <c r="CL928">
        <v>0.44</v>
      </c>
      <c r="CM928">
        <f t="shared" si="439"/>
        <v>0.44</v>
      </c>
      <c r="CX928">
        <v>776260</v>
      </c>
      <c r="DA928">
        <v>0.43</v>
      </c>
      <c r="DB928">
        <f t="shared" si="440"/>
        <v>0.43</v>
      </c>
      <c r="DM928">
        <v>776260</v>
      </c>
      <c r="DP928">
        <v>0.42</v>
      </c>
      <c r="DQ928">
        <f t="shared" si="441"/>
        <v>0.42</v>
      </c>
      <c r="EB928">
        <v>776260</v>
      </c>
      <c r="EE928">
        <v>0.42</v>
      </c>
      <c r="EF928">
        <f t="shared" si="442"/>
        <v>0.42</v>
      </c>
      <c r="EQ928">
        <v>776260</v>
      </c>
      <c r="ET928">
        <v>0.42</v>
      </c>
      <c r="EU928">
        <f t="shared" si="443"/>
        <v>0.42</v>
      </c>
      <c r="FF928">
        <v>776260</v>
      </c>
      <c r="FI928">
        <v>0.43</v>
      </c>
      <c r="FJ928">
        <f t="shared" si="444"/>
        <v>0.43</v>
      </c>
      <c r="FU928">
        <v>776260</v>
      </c>
      <c r="FX928">
        <v>0.43</v>
      </c>
      <c r="FY928">
        <f t="shared" si="445"/>
        <v>0.43</v>
      </c>
      <c r="GJ928">
        <v>776260</v>
      </c>
      <c r="GM928">
        <v>0.41</v>
      </c>
      <c r="GN928">
        <f t="shared" si="446"/>
        <v>0.41</v>
      </c>
      <c r="GY928">
        <v>776260</v>
      </c>
      <c r="HB928">
        <v>0.42</v>
      </c>
      <c r="HC928">
        <f t="shared" si="447"/>
        <v>0.42</v>
      </c>
      <c r="HN928">
        <v>776260</v>
      </c>
      <c r="HQ928">
        <v>0.3</v>
      </c>
      <c r="HR928">
        <f t="shared" si="448"/>
        <v>0.3</v>
      </c>
      <c r="ID928">
        <v>776654</v>
      </c>
      <c r="IG928">
        <v>0.55000000000000004</v>
      </c>
      <c r="IH928">
        <f t="shared" si="449"/>
        <v>0.55000000000000004</v>
      </c>
      <c r="IS928">
        <v>776654</v>
      </c>
      <c r="IV928">
        <v>0.56999999999999995</v>
      </c>
      <c r="IW928">
        <f t="shared" si="450"/>
        <v>0.56999999999999995</v>
      </c>
      <c r="JH928">
        <v>776654</v>
      </c>
      <c r="JK928">
        <v>0.56999999999999995</v>
      </c>
      <c r="JL928">
        <f t="shared" si="451"/>
        <v>0.56999999999999995</v>
      </c>
      <c r="JW928">
        <v>776654</v>
      </c>
      <c r="JZ928">
        <v>0.56000000000000005</v>
      </c>
      <c r="KA928">
        <f t="shared" si="452"/>
        <v>0.56000000000000005</v>
      </c>
      <c r="KL928">
        <v>776654</v>
      </c>
      <c r="KO928">
        <v>0.54</v>
      </c>
      <c r="KP928">
        <f t="shared" si="453"/>
        <v>0.54</v>
      </c>
      <c r="LA928">
        <v>776654</v>
      </c>
      <c r="LD928">
        <v>0.53</v>
      </c>
      <c r="LE928">
        <f t="shared" si="454"/>
        <v>0.53</v>
      </c>
      <c r="LP928">
        <v>776654</v>
      </c>
      <c r="LS928">
        <v>0.54</v>
      </c>
      <c r="LT928">
        <f t="shared" si="455"/>
        <v>0.54</v>
      </c>
      <c r="ME928">
        <v>776654</v>
      </c>
      <c r="MH928">
        <v>0.56000000000000005</v>
      </c>
      <c r="MI928">
        <f t="shared" si="456"/>
        <v>0.56000000000000005</v>
      </c>
      <c r="MT928">
        <v>776654</v>
      </c>
      <c r="MW928">
        <v>0.52</v>
      </c>
      <c r="MX928">
        <f t="shared" si="457"/>
        <v>0.52</v>
      </c>
      <c r="NI928">
        <v>776654</v>
      </c>
      <c r="NL928">
        <v>0.54</v>
      </c>
      <c r="NM928">
        <f t="shared" si="458"/>
        <v>0.54</v>
      </c>
      <c r="NX928">
        <v>776654</v>
      </c>
      <c r="OA928">
        <v>0.57999999999999996</v>
      </c>
      <c r="OB928">
        <f t="shared" si="459"/>
        <v>0.57999999999999996</v>
      </c>
      <c r="OM928">
        <v>776654</v>
      </c>
      <c r="OP928">
        <v>0.53</v>
      </c>
      <c r="OQ928">
        <f t="shared" si="460"/>
        <v>0.53</v>
      </c>
      <c r="PB928">
        <v>776654</v>
      </c>
      <c r="PE928">
        <v>0.55000000000000004</v>
      </c>
      <c r="PF928">
        <f t="shared" si="461"/>
        <v>0.55000000000000004</v>
      </c>
      <c r="PQ928">
        <v>776654</v>
      </c>
      <c r="PT928">
        <v>0.54</v>
      </c>
      <c r="PU928">
        <f t="shared" si="462"/>
        <v>0.54</v>
      </c>
      <c r="QF928">
        <v>776654</v>
      </c>
      <c r="QI928">
        <v>0.57999999999999996</v>
      </c>
      <c r="QJ928">
        <f t="shared" si="463"/>
        <v>0.57999999999999996</v>
      </c>
      <c r="QU928">
        <v>776654</v>
      </c>
      <c r="QX928">
        <v>0.55000000000000004</v>
      </c>
      <c r="QY928">
        <f t="shared" si="464"/>
        <v>0.55000000000000004</v>
      </c>
    </row>
    <row r="929" spans="12:467" x14ac:dyDescent="0.2">
      <c r="L929">
        <v>776261</v>
      </c>
      <c r="O929">
        <v>0.42</v>
      </c>
      <c r="P929">
        <f t="shared" si="434"/>
        <v>0.42</v>
      </c>
      <c r="AA929">
        <v>776261</v>
      </c>
      <c r="AD929">
        <v>0.32</v>
      </c>
      <c r="AE929">
        <f t="shared" si="435"/>
        <v>0.32</v>
      </c>
      <c r="AP929">
        <v>776261</v>
      </c>
      <c r="AS929">
        <v>0.42</v>
      </c>
      <c r="AT929">
        <f t="shared" si="436"/>
        <v>0.42</v>
      </c>
      <c r="BE929">
        <v>776261</v>
      </c>
      <c r="BH929">
        <v>0.36</v>
      </c>
      <c r="BI929">
        <f t="shared" si="437"/>
        <v>0.36</v>
      </c>
      <c r="BT929">
        <v>776261</v>
      </c>
      <c r="BW929">
        <v>0.24</v>
      </c>
      <c r="BX929">
        <f t="shared" si="438"/>
        <v>0.24</v>
      </c>
      <c r="CI929">
        <v>776261</v>
      </c>
      <c r="CL929">
        <v>0.38</v>
      </c>
      <c r="CM929">
        <f t="shared" si="439"/>
        <v>0.38</v>
      </c>
      <c r="CX929">
        <v>776261</v>
      </c>
      <c r="DA929">
        <v>0.42</v>
      </c>
      <c r="DB929">
        <f t="shared" si="440"/>
        <v>0.42</v>
      </c>
      <c r="DM929">
        <v>776261</v>
      </c>
      <c r="DP929">
        <v>0.39</v>
      </c>
      <c r="DQ929">
        <f t="shared" si="441"/>
        <v>0.39</v>
      </c>
      <c r="EB929">
        <v>776261</v>
      </c>
      <c r="EE929">
        <v>0.38</v>
      </c>
      <c r="EF929">
        <f t="shared" si="442"/>
        <v>0.38</v>
      </c>
      <c r="EQ929">
        <v>776261</v>
      </c>
      <c r="ET929">
        <v>0.38</v>
      </c>
      <c r="EU929">
        <f t="shared" si="443"/>
        <v>0.38</v>
      </c>
      <c r="FF929">
        <v>776261</v>
      </c>
      <c r="FI929">
        <v>0.42</v>
      </c>
      <c r="FJ929">
        <f t="shared" si="444"/>
        <v>0.42</v>
      </c>
      <c r="FU929">
        <v>776261</v>
      </c>
      <c r="FX929">
        <v>0.44</v>
      </c>
      <c r="FY929">
        <f t="shared" si="445"/>
        <v>0.44</v>
      </c>
      <c r="GJ929">
        <v>776261</v>
      </c>
      <c r="GM929">
        <v>0.39</v>
      </c>
      <c r="GN929">
        <f t="shared" si="446"/>
        <v>0.39</v>
      </c>
      <c r="GY929">
        <v>776261</v>
      </c>
      <c r="HB929">
        <v>0.46</v>
      </c>
      <c r="HC929">
        <f t="shared" si="447"/>
        <v>0.46</v>
      </c>
      <c r="HN929">
        <v>776261</v>
      </c>
      <c r="HQ929">
        <v>0.35</v>
      </c>
      <c r="HR929">
        <f t="shared" si="448"/>
        <v>0.35</v>
      </c>
      <c r="ID929">
        <v>776655</v>
      </c>
      <c r="IG929">
        <v>0.48</v>
      </c>
      <c r="IH929">
        <f t="shared" si="449"/>
        <v>0.48</v>
      </c>
      <c r="IS929">
        <v>776655</v>
      </c>
      <c r="IV929">
        <v>0.46</v>
      </c>
      <c r="IW929">
        <f t="shared" si="450"/>
        <v>0.46</v>
      </c>
      <c r="JH929">
        <v>776655</v>
      </c>
      <c r="JK929">
        <v>0.51</v>
      </c>
      <c r="JL929">
        <f t="shared" si="451"/>
        <v>0.51</v>
      </c>
      <c r="JW929">
        <v>776655</v>
      </c>
      <c r="JZ929">
        <v>0.48</v>
      </c>
      <c r="KA929">
        <f t="shared" si="452"/>
        <v>0.48</v>
      </c>
      <c r="KL929">
        <v>776655</v>
      </c>
      <c r="KO929">
        <v>0.46</v>
      </c>
      <c r="KP929">
        <f t="shared" si="453"/>
        <v>0.46</v>
      </c>
      <c r="LA929">
        <v>776655</v>
      </c>
      <c r="LD929">
        <v>0.51</v>
      </c>
      <c r="LE929">
        <f t="shared" si="454"/>
        <v>0.51</v>
      </c>
      <c r="LP929">
        <v>776655</v>
      </c>
      <c r="LS929">
        <v>0.5</v>
      </c>
      <c r="LT929">
        <f t="shared" si="455"/>
        <v>0.5</v>
      </c>
      <c r="ME929">
        <v>776655</v>
      </c>
      <c r="MH929">
        <v>0.46</v>
      </c>
      <c r="MI929">
        <f t="shared" si="456"/>
        <v>0.46</v>
      </c>
      <c r="MT929">
        <v>776655</v>
      </c>
      <c r="MW929">
        <v>0.51</v>
      </c>
      <c r="MX929">
        <f t="shared" si="457"/>
        <v>0.51</v>
      </c>
      <c r="NI929">
        <v>776655</v>
      </c>
      <c r="NL929">
        <v>0.5</v>
      </c>
      <c r="NM929">
        <f t="shared" si="458"/>
        <v>0.5</v>
      </c>
      <c r="NX929">
        <v>776655</v>
      </c>
      <c r="OA929">
        <v>0.54</v>
      </c>
      <c r="OB929">
        <f t="shared" si="459"/>
        <v>0.54</v>
      </c>
      <c r="OM929">
        <v>776655</v>
      </c>
      <c r="OP929">
        <v>0.47</v>
      </c>
      <c r="OQ929">
        <f t="shared" si="460"/>
        <v>0.47</v>
      </c>
      <c r="PB929">
        <v>776655</v>
      </c>
      <c r="PE929">
        <v>0.49</v>
      </c>
      <c r="PF929">
        <f t="shared" si="461"/>
        <v>0.49</v>
      </c>
      <c r="PQ929">
        <v>776655</v>
      </c>
      <c r="PT929">
        <v>0.51</v>
      </c>
      <c r="PU929">
        <f t="shared" si="462"/>
        <v>0.51</v>
      </c>
      <c r="QF929">
        <v>776655</v>
      </c>
      <c r="QI929">
        <v>0.49</v>
      </c>
      <c r="QJ929">
        <f t="shared" si="463"/>
        <v>0.49</v>
      </c>
      <c r="QU929">
        <v>776655</v>
      </c>
      <c r="QX929">
        <v>0.5</v>
      </c>
      <c r="QY929">
        <f t="shared" si="464"/>
        <v>0.5</v>
      </c>
    </row>
    <row r="930" spans="12:467" x14ac:dyDescent="0.2">
      <c r="L930">
        <v>776262</v>
      </c>
      <c r="O930">
        <v>0.42</v>
      </c>
      <c r="P930">
        <f t="shared" si="434"/>
        <v>0.42</v>
      </c>
      <c r="AA930">
        <v>776262</v>
      </c>
      <c r="AD930">
        <v>0.44</v>
      </c>
      <c r="AE930">
        <f t="shared" si="435"/>
        <v>0.44</v>
      </c>
      <c r="AP930">
        <v>776262</v>
      </c>
      <c r="AS930">
        <v>0.37</v>
      </c>
      <c r="AT930">
        <f t="shared" si="436"/>
        <v>0.37</v>
      </c>
      <c r="BE930">
        <v>776262</v>
      </c>
      <c r="BH930">
        <v>0.43</v>
      </c>
      <c r="BI930">
        <f t="shared" si="437"/>
        <v>0.43</v>
      </c>
      <c r="BT930">
        <v>776262</v>
      </c>
      <c r="BW930">
        <v>0.35</v>
      </c>
      <c r="BX930">
        <f t="shared" si="438"/>
        <v>0.35</v>
      </c>
      <c r="CI930">
        <v>776262</v>
      </c>
      <c r="CL930">
        <v>0.4</v>
      </c>
      <c r="CM930">
        <f t="shared" si="439"/>
        <v>0.4</v>
      </c>
      <c r="CX930">
        <v>776262</v>
      </c>
      <c r="DA930">
        <v>0.44</v>
      </c>
      <c r="DB930">
        <f t="shared" si="440"/>
        <v>0.44</v>
      </c>
      <c r="DM930">
        <v>776262</v>
      </c>
      <c r="DP930">
        <v>0.45</v>
      </c>
      <c r="DQ930">
        <f t="shared" si="441"/>
        <v>0.45</v>
      </c>
      <c r="EB930">
        <v>776262</v>
      </c>
      <c r="EE930">
        <v>0.46</v>
      </c>
      <c r="EF930">
        <f t="shared" si="442"/>
        <v>0.46</v>
      </c>
      <c r="EQ930">
        <v>776262</v>
      </c>
      <c r="ET930">
        <v>0.46</v>
      </c>
      <c r="EU930">
        <f t="shared" si="443"/>
        <v>0.46</v>
      </c>
      <c r="FF930">
        <v>776262</v>
      </c>
      <c r="FI930">
        <v>0.44</v>
      </c>
      <c r="FJ930">
        <f t="shared" si="444"/>
        <v>0.44</v>
      </c>
      <c r="FU930">
        <v>776262</v>
      </c>
      <c r="FX930">
        <v>0.45</v>
      </c>
      <c r="FY930">
        <f t="shared" si="445"/>
        <v>0.45</v>
      </c>
      <c r="GJ930">
        <v>776262</v>
      </c>
      <c r="GM930">
        <v>0.44</v>
      </c>
      <c r="GN930">
        <f t="shared" si="446"/>
        <v>0.44</v>
      </c>
      <c r="GY930">
        <v>776262</v>
      </c>
      <c r="HB930">
        <v>0.45</v>
      </c>
      <c r="HC930">
        <f t="shared" si="447"/>
        <v>0.45</v>
      </c>
      <c r="HN930">
        <v>776262</v>
      </c>
      <c r="HQ930">
        <v>0.39</v>
      </c>
      <c r="HR930">
        <f t="shared" si="448"/>
        <v>0.39</v>
      </c>
      <c r="ID930">
        <v>776657</v>
      </c>
      <c r="IG930">
        <v>0.51</v>
      </c>
      <c r="IH930">
        <f t="shared" si="449"/>
        <v>0.51</v>
      </c>
      <c r="IS930">
        <v>776657</v>
      </c>
      <c r="IV930">
        <v>0.49</v>
      </c>
      <c r="IW930">
        <f t="shared" si="450"/>
        <v>0.49</v>
      </c>
      <c r="JH930">
        <v>776657</v>
      </c>
      <c r="JK930">
        <v>0.5</v>
      </c>
      <c r="JL930">
        <f t="shared" si="451"/>
        <v>0.5</v>
      </c>
      <c r="JW930">
        <v>776657</v>
      </c>
      <c r="JZ930">
        <v>0.51</v>
      </c>
      <c r="KA930">
        <f t="shared" si="452"/>
        <v>0.51</v>
      </c>
      <c r="KL930">
        <v>776657</v>
      </c>
      <c r="KO930">
        <v>0.52</v>
      </c>
      <c r="KP930">
        <f t="shared" si="453"/>
        <v>0.52</v>
      </c>
      <c r="LA930">
        <v>776657</v>
      </c>
      <c r="LD930">
        <v>0.54</v>
      </c>
      <c r="LE930">
        <f t="shared" si="454"/>
        <v>0.54</v>
      </c>
      <c r="LP930">
        <v>776657</v>
      </c>
      <c r="LS930">
        <v>0.51</v>
      </c>
      <c r="LT930">
        <f t="shared" si="455"/>
        <v>0.51</v>
      </c>
      <c r="ME930">
        <v>776657</v>
      </c>
      <c r="MH930">
        <v>0.46</v>
      </c>
      <c r="MI930">
        <f t="shared" si="456"/>
        <v>0.46</v>
      </c>
      <c r="MT930">
        <v>776657</v>
      </c>
      <c r="MW930">
        <v>0.54</v>
      </c>
      <c r="MX930">
        <f t="shared" si="457"/>
        <v>0.54</v>
      </c>
      <c r="NI930">
        <v>776657</v>
      </c>
      <c r="NL930">
        <v>0.52</v>
      </c>
      <c r="NM930">
        <f t="shared" si="458"/>
        <v>0.52</v>
      </c>
      <c r="NX930">
        <v>776657</v>
      </c>
      <c r="OA930">
        <v>0.53</v>
      </c>
      <c r="OB930">
        <f t="shared" si="459"/>
        <v>0.53</v>
      </c>
      <c r="OM930">
        <v>776657</v>
      </c>
      <c r="OP930">
        <v>0.53</v>
      </c>
      <c r="OQ930">
        <f t="shared" si="460"/>
        <v>0.53</v>
      </c>
      <c r="PB930">
        <v>776657</v>
      </c>
      <c r="PE930">
        <v>0.52</v>
      </c>
      <c r="PF930">
        <f t="shared" si="461"/>
        <v>0.52</v>
      </c>
      <c r="PQ930">
        <v>776657</v>
      </c>
      <c r="PT930">
        <v>0.55000000000000004</v>
      </c>
      <c r="PU930">
        <f t="shared" si="462"/>
        <v>0.55000000000000004</v>
      </c>
      <c r="QF930">
        <v>776657</v>
      </c>
      <c r="QI930">
        <v>0.5</v>
      </c>
      <c r="QJ930">
        <f t="shared" si="463"/>
        <v>0.5</v>
      </c>
      <c r="QU930">
        <v>776657</v>
      </c>
      <c r="QX930">
        <v>0.51</v>
      </c>
      <c r="QY930">
        <f t="shared" si="464"/>
        <v>0.51</v>
      </c>
    </row>
    <row r="931" spans="12:467" x14ac:dyDescent="0.2">
      <c r="L931">
        <v>776263</v>
      </c>
      <c r="O931">
        <v>0.4</v>
      </c>
      <c r="P931">
        <f t="shared" si="434"/>
        <v>0.4</v>
      </c>
      <c r="AA931">
        <v>776263</v>
      </c>
      <c r="AD931">
        <v>0.34</v>
      </c>
      <c r="AE931">
        <f t="shared" si="435"/>
        <v>0.34</v>
      </c>
      <c r="AP931">
        <v>776263</v>
      </c>
      <c r="AS931">
        <v>0.44</v>
      </c>
      <c r="AT931">
        <f t="shared" si="436"/>
        <v>0.44</v>
      </c>
      <c r="BE931">
        <v>776263</v>
      </c>
      <c r="BH931">
        <v>0.46</v>
      </c>
      <c r="BI931">
        <f t="shared" si="437"/>
        <v>0.46</v>
      </c>
      <c r="BT931">
        <v>776263</v>
      </c>
      <c r="BW931">
        <v>0.41</v>
      </c>
      <c r="BX931">
        <f t="shared" si="438"/>
        <v>0.41</v>
      </c>
      <c r="CI931">
        <v>776263</v>
      </c>
      <c r="CL931">
        <v>0.43</v>
      </c>
      <c r="CM931">
        <f t="shared" si="439"/>
        <v>0.43</v>
      </c>
      <c r="CX931">
        <v>776263</v>
      </c>
      <c r="DA931">
        <v>0.46</v>
      </c>
      <c r="DB931">
        <f t="shared" si="440"/>
        <v>0.46</v>
      </c>
      <c r="DM931">
        <v>776263</v>
      </c>
      <c r="DP931">
        <v>0.44</v>
      </c>
      <c r="DQ931">
        <f t="shared" si="441"/>
        <v>0.44</v>
      </c>
      <c r="EB931">
        <v>776263</v>
      </c>
      <c r="EE931">
        <v>0.48</v>
      </c>
      <c r="EF931">
        <f t="shared" si="442"/>
        <v>0.48</v>
      </c>
      <c r="EQ931">
        <v>776263</v>
      </c>
      <c r="ET931">
        <v>0.48</v>
      </c>
      <c r="EU931">
        <f t="shared" si="443"/>
        <v>0.48</v>
      </c>
      <c r="FF931">
        <v>776263</v>
      </c>
      <c r="FI931">
        <v>0.47</v>
      </c>
      <c r="FJ931">
        <f t="shared" si="444"/>
        <v>0.47</v>
      </c>
      <c r="FU931">
        <v>776263</v>
      </c>
      <c r="FX931">
        <v>0.48</v>
      </c>
      <c r="FY931">
        <f t="shared" si="445"/>
        <v>0.48</v>
      </c>
      <c r="GJ931">
        <v>776263</v>
      </c>
      <c r="GM931">
        <v>0.42</v>
      </c>
      <c r="GN931">
        <f t="shared" si="446"/>
        <v>0.42</v>
      </c>
      <c r="GY931">
        <v>776263</v>
      </c>
      <c r="HB931">
        <v>0.45</v>
      </c>
      <c r="HC931">
        <f t="shared" si="447"/>
        <v>0.45</v>
      </c>
      <c r="HN931">
        <v>776263</v>
      </c>
      <c r="HQ931">
        <v>0.37</v>
      </c>
      <c r="HR931">
        <f t="shared" si="448"/>
        <v>0.37</v>
      </c>
      <c r="ID931">
        <v>776633</v>
      </c>
      <c r="IG931">
        <v>0.51</v>
      </c>
      <c r="IH931">
        <f t="shared" si="449"/>
        <v>0.51</v>
      </c>
      <c r="IS931">
        <v>776633</v>
      </c>
      <c r="IV931">
        <v>0.55000000000000004</v>
      </c>
      <c r="IW931">
        <f t="shared" si="450"/>
        <v>0.55000000000000004</v>
      </c>
      <c r="JH931">
        <v>776633</v>
      </c>
      <c r="JK931">
        <v>0.55000000000000004</v>
      </c>
      <c r="JL931">
        <f t="shared" si="451"/>
        <v>0.55000000000000004</v>
      </c>
      <c r="JW931">
        <v>776633</v>
      </c>
      <c r="JZ931">
        <v>0.55000000000000004</v>
      </c>
      <c r="KA931">
        <f t="shared" si="452"/>
        <v>0.55000000000000004</v>
      </c>
      <c r="KL931">
        <v>776633</v>
      </c>
      <c r="KO931">
        <v>0.56999999999999995</v>
      </c>
      <c r="KP931">
        <f t="shared" si="453"/>
        <v>0.56999999999999995</v>
      </c>
      <c r="LA931">
        <v>776633</v>
      </c>
      <c r="LD931">
        <v>0.53</v>
      </c>
      <c r="LE931">
        <f t="shared" si="454"/>
        <v>0.53</v>
      </c>
      <c r="LP931">
        <v>776633</v>
      </c>
      <c r="LS931">
        <v>0.52</v>
      </c>
      <c r="LT931">
        <f t="shared" si="455"/>
        <v>0.52</v>
      </c>
      <c r="ME931">
        <v>776633</v>
      </c>
      <c r="MH931">
        <v>0.57999999999999996</v>
      </c>
      <c r="MI931">
        <f t="shared" si="456"/>
        <v>0.57999999999999996</v>
      </c>
      <c r="MT931">
        <v>776633</v>
      </c>
      <c r="MW931">
        <v>0.6</v>
      </c>
      <c r="MX931">
        <f t="shared" si="457"/>
        <v>0.6</v>
      </c>
      <c r="NI931">
        <v>776633</v>
      </c>
      <c r="NL931">
        <v>0.53</v>
      </c>
      <c r="NM931">
        <f t="shared" si="458"/>
        <v>0.53</v>
      </c>
      <c r="NX931">
        <v>776633</v>
      </c>
      <c r="OA931">
        <v>0.54</v>
      </c>
      <c r="OB931">
        <f t="shared" si="459"/>
        <v>0.54</v>
      </c>
      <c r="OM931">
        <v>776633</v>
      </c>
      <c r="OP931">
        <v>0.54</v>
      </c>
      <c r="OQ931">
        <f t="shared" si="460"/>
        <v>0.54</v>
      </c>
      <c r="PB931">
        <v>776633</v>
      </c>
      <c r="PE931">
        <v>0.53</v>
      </c>
      <c r="PF931">
        <f t="shared" si="461"/>
        <v>0.53</v>
      </c>
      <c r="PQ931">
        <v>776633</v>
      </c>
      <c r="PT931">
        <v>0.56000000000000005</v>
      </c>
      <c r="PU931">
        <f t="shared" si="462"/>
        <v>0.56000000000000005</v>
      </c>
      <c r="QF931">
        <v>776633</v>
      </c>
      <c r="QI931">
        <v>0.57999999999999996</v>
      </c>
      <c r="QJ931">
        <f t="shared" si="463"/>
        <v>0.57999999999999996</v>
      </c>
      <c r="QU931">
        <v>776633</v>
      </c>
      <c r="QX931">
        <v>0.54</v>
      </c>
      <c r="QY931">
        <f t="shared" si="464"/>
        <v>0.54</v>
      </c>
    </row>
    <row r="932" spans="12:467" x14ac:dyDescent="0.2">
      <c r="L932">
        <v>776265</v>
      </c>
      <c r="O932">
        <v>0.45</v>
      </c>
      <c r="P932">
        <f t="shared" si="434"/>
        <v>0.45</v>
      </c>
      <c r="AA932">
        <v>776265</v>
      </c>
      <c r="AD932">
        <v>0.49</v>
      </c>
      <c r="AE932">
        <f t="shared" si="435"/>
        <v>0.49</v>
      </c>
      <c r="AP932">
        <v>776265</v>
      </c>
      <c r="AS932">
        <v>0.55000000000000004</v>
      </c>
      <c r="AT932">
        <f t="shared" si="436"/>
        <v>0.55000000000000004</v>
      </c>
      <c r="BE932">
        <v>776265</v>
      </c>
      <c r="BH932">
        <v>0.46</v>
      </c>
      <c r="BI932">
        <f t="shared" si="437"/>
        <v>0.46</v>
      </c>
      <c r="BT932">
        <v>776265</v>
      </c>
      <c r="BW932">
        <v>0.49</v>
      </c>
      <c r="BX932">
        <f t="shared" si="438"/>
        <v>0.49</v>
      </c>
      <c r="CI932">
        <v>776265</v>
      </c>
      <c r="CL932">
        <v>0.46</v>
      </c>
      <c r="CM932">
        <f t="shared" si="439"/>
        <v>0.46</v>
      </c>
      <c r="CX932">
        <v>776265</v>
      </c>
      <c r="DA932">
        <v>0.46</v>
      </c>
      <c r="DB932">
        <f t="shared" si="440"/>
        <v>0.46</v>
      </c>
      <c r="DM932">
        <v>776265</v>
      </c>
      <c r="DP932">
        <v>0.4</v>
      </c>
      <c r="DQ932">
        <f t="shared" si="441"/>
        <v>0.4</v>
      </c>
      <c r="EB932">
        <v>776265</v>
      </c>
      <c r="EE932">
        <v>0.46</v>
      </c>
      <c r="EF932">
        <f t="shared" si="442"/>
        <v>0.46</v>
      </c>
      <c r="EQ932">
        <v>776265</v>
      </c>
      <c r="ET932">
        <v>0.46</v>
      </c>
      <c r="EU932">
        <f t="shared" si="443"/>
        <v>0.46</v>
      </c>
      <c r="FF932">
        <v>776265</v>
      </c>
      <c r="FI932">
        <v>0.46</v>
      </c>
      <c r="FJ932">
        <f t="shared" si="444"/>
        <v>0.46</v>
      </c>
      <c r="FU932">
        <v>776265</v>
      </c>
      <c r="FX932">
        <v>0.44</v>
      </c>
      <c r="FY932">
        <f t="shared" si="445"/>
        <v>0.44</v>
      </c>
      <c r="GJ932">
        <v>776265</v>
      </c>
      <c r="GM932">
        <v>0.44</v>
      </c>
      <c r="GN932">
        <f t="shared" si="446"/>
        <v>0.44</v>
      </c>
      <c r="GY932">
        <v>776265</v>
      </c>
      <c r="HB932">
        <v>0.47</v>
      </c>
      <c r="HC932">
        <f t="shared" si="447"/>
        <v>0.47</v>
      </c>
      <c r="HN932">
        <v>776265</v>
      </c>
      <c r="HQ932">
        <v>0.48</v>
      </c>
      <c r="HR932">
        <f t="shared" si="448"/>
        <v>0.48</v>
      </c>
      <c r="ID932">
        <v>776635</v>
      </c>
      <c r="IG932">
        <v>0.56000000000000005</v>
      </c>
      <c r="IH932">
        <f t="shared" si="449"/>
        <v>0.56000000000000005</v>
      </c>
      <c r="IS932">
        <v>776635</v>
      </c>
      <c r="IV932">
        <v>0.55000000000000004</v>
      </c>
      <c r="IW932">
        <f t="shared" si="450"/>
        <v>0.55000000000000004</v>
      </c>
      <c r="JH932">
        <v>776635</v>
      </c>
      <c r="JK932">
        <v>0.54</v>
      </c>
      <c r="JL932">
        <f t="shared" si="451"/>
        <v>0.54</v>
      </c>
      <c r="JW932">
        <v>776635</v>
      </c>
      <c r="JZ932">
        <v>0.56000000000000005</v>
      </c>
      <c r="KA932">
        <f t="shared" si="452"/>
        <v>0.56000000000000005</v>
      </c>
      <c r="KL932">
        <v>776635</v>
      </c>
      <c r="KO932">
        <v>0.54</v>
      </c>
      <c r="KP932">
        <f t="shared" si="453"/>
        <v>0.54</v>
      </c>
      <c r="LA932">
        <v>776635</v>
      </c>
      <c r="LD932">
        <v>0.52</v>
      </c>
      <c r="LE932">
        <f t="shared" si="454"/>
        <v>0.52</v>
      </c>
      <c r="LP932">
        <v>776635</v>
      </c>
      <c r="LS932">
        <v>0.53</v>
      </c>
      <c r="LT932">
        <f t="shared" si="455"/>
        <v>0.53</v>
      </c>
      <c r="ME932">
        <v>776635</v>
      </c>
      <c r="MH932">
        <v>0.59</v>
      </c>
      <c r="MI932">
        <f t="shared" si="456"/>
        <v>0.59</v>
      </c>
      <c r="MT932">
        <v>776635</v>
      </c>
      <c r="MW932">
        <v>0.56999999999999995</v>
      </c>
      <c r="MX932">
        <f t="shared" si="457"/>
        <v>0.56999999999999995</v>
      </c>
      <c r="NI932">
        <v>776635</v>
      </c>
      <c r="NL932">
        <v>0.54</v>
      </c>
      <c r="NM932">
        <f t="shared" si="458"/>
        <v>0.54</v>
      </c>
      <c r="NX932">
        <v>776635</v>
      </c>
      <c r="OA932">
        <v>0.51</v>
      </c>
      <c r="OB932">
        <f t="shared" si="459"/>
        <v>0.51</v>
      </c>
      <c r="OM932">
        <v>776635</v>
      </c>
      <c r="OP932">
        <v>0.54</v>
      </c>
      <c r="OQ932">
        <f t="shared" si="460"/>
        <v>0.54</v>
      </c>
      <c r="PB932">
        <v>776635</v>
      </c>
      <c r="PE932">
        <v>0.54</v>
      </c>
      <c r="PF932">
        <f t="shared" si="461"/>
        <v>0.54</v>
      </c>
      <c r="PQ932">
        <v>776635</v>
      </c>
      <c r="PT932">
        <v>0.55000000000000004</v>
      </c>
      <c r="PU932">
        <f t="shared" si="462"/>
        <v>0.55000000000000004</v>
      </c>
      <c r="QF932">
        <v>776635</v>
      </c>
      <c r="QI932">
        <v>0.52</v>
      </c>
      <c r="QJ932">
        <f t="shared" si="463"/>
        <v>0.52</v>
      </c>
      <c r="QU932">
        <v>776635</v>
      </c>
      <c r="QX932">
        <v>0.55000000000000004</v>
      </c>
      <c r="QY932">
        <f t="shared" si="464"/>
        <v>0.55000000000000004</v>
      </c>
    </row>
    <row r="933" spans="12:467" x14ac:dyDescent="0.2">
      <c r="L933">
        <v>776266</v>
      </c>
      <c r="O933">
        <v>0.49</v>
      </c>
      <c r="P933">
        <f t="shared" si="434"/>
        <v>0.49</v>
      </c>
      <c r="AA933">
        <v>776266</v>
      </c>
      <c r="AD933">
        <v>0.55000000000000004</v>
      </c>
      <c r="AE933">
        <f t="shared" si="435"/>
        <v>0.55000000000000004</v>
      </c>
      <c r="AP933">
        <v>776266</v>
      </c>
      <c r="AS933">
        <v>0.49</v>
      </c>
      <c r="AT933">
        <f t="shared" si="436"/>
        <v>0.49</v>
      </c>
      <c r="BE933">
        <v>776266</v>
      </c>
      <c r="BH933">
        <v>0.62</v>
      </c>
      <c r="BI933">
        <f t="shared" si="437"/>
        <v>0.62</v>
      </c>
      <c r="BT933">
        <v>776266</v>
      </c>
      <c r="BW933">
        <v>0.57999999999999996</v>
      </c>
      <c r="BX933">
        <f t="shared" si="438"/>
        <v>0.57999999999999996</v>
      </c>
      <c r="CI933">
        <v>776266</v>
      </c>
      <c r="CL933">
        <v>0.48</v>
      </c>
      <c r="CM933">
        <f t="shared" si="439"/>
        <v>0.48</v>
      </c>
      <c r="CX933">
        <v>776266</v>
      </c>
      <c r="DA933">
        <v>0.5</v>
      </c>
      <c r="DB933">
        <f t="shared" si="440"/>
        <v>0.5</v>
      </c>
      <c r="DM933">
        <v>776266</v>
      </c>
      <c r="DP933">
        <v>0.5</v>
      </c>
      <c r="DQ933">
        <f t="shared" si="441"/>
        <v>0.5</v>
      </c>
      <c r="EB933">
        <v>776266</v>
      </c>
      <c r="EE933">
        <v>0.52</v>
      </c>
      <c r="EF933">
        <f t="shared" si="442"/>
        <v>0.52</v>
      </c>
      <c r="EQ933">
        <v>776266</v>
      </c>
      <c r="ET933">
        <v>0.52</v>
      </c>
      <c r="EU933">
        <f t="shared" si="443"/>
        <v>0.52</v>
      </c>
      <c r="FF933">
        <v>776266</v>
      </c>
      <c r="FI933">
        <v>0.52</v>
      </c>
      <c r="FJ933">
        <f t="shared" si="444"/>
        <v>0.52</v>
      </c>
      <c r="FU933">
        <v>776266</v>
      </c>
      <c r="FX933">
        <v>0.5</v>
      </c>
      <c r="FY933">
        <f t="shared" si="445"/>
        <v>0.5</v>
      </c>
      <c r="GJ933">
        <v>776266</v>
      </c>
      <c r="GM933">
        <v>0.5</v>
      </c>
      <c r="GN933">
        <f t="shared" si="446"/>
        <v>0.5</v>
      </c>
      <c r="GY933">
        <v>776266</v>
      </c>
      <c r="HB933">
        <v>0.43</v>
      </c>
      <c r="HC933">
        <f t="shared" si="447"/>
        <v>0.43</v>
      </c>
      <c r="HN933">
        <v>776266</v>
      </c>
      <c r="HQ933">
        <v>0.55000000000000004</v>
      </c>
      <c r="HR933">
        <f t="shared" si="448"/>
        <v>0.55000000000000004</v>
      </c>
      <c r="ID933">
        <v>776636</v>
      </c>
      <c r="IG933">
        <v>0.48</v>
      </c>
      <c r="IH933">
        <f t="shared" si="449"/>
        <v>0.48</v>
      </c>
      <c r="IS933">
        <v>776636</v>
      </c>
      <c r="IV933">
        <v>0.45</v>
      </c>
      <c r="IW933">
        <f t="shared" si="450"/>
        <v>0.45</v>
      </c>
      <c r="JH933">
        <v>776636</v>
      </c>
      <c r="JK933">
        <v>0.45</v>
      </c>
      <c r="JL933">
        <f t="shared" si="451"/>
        <v>0.45</v>
      </c>
      <c r="JW933">
        <v>776636</v>
      </c>
      <c r="JZ933">
        <v>0.45</v>
      </c>
      <c r="KA933">
        <f t="shared" si="452"/>
        <v>0.45</v>
      </c>
      <c r="KL933">
        <v>776636</v>
      </c>
      <c r="KO933">
        <v>0.33</v>
      </c>
      <c r="KP933">
        <f t="shared" si="453"/>
        <v>0.33</v>
      </c>
      <c r="LA933">
        <v>776636</v>
      </c>
      <c r="LD933">
        <v>0.45</v>
      </c>
      <c r="LE933">
        <f t="shared" si="454"/>
        <v>0.45</v>
      </c>
      <c r="LP933">
        <v>776636</v>
      </c>
      <c r="LS933">
        <v>0.45</v>
      </c>
      <c r="LT933">
        <f t="shared" si="455"/>
        <v>0.45</v>
      </c>
      <c r="ME933">
        <v>776636</v>
      </c>
      <c r="MH933">
        <v>0.47</v>
      </c>
      <c r="MI933">
        <f t="shared" si="456"/>
        <v>0.47</v>
      </c>
      <c r="MT933">
        <v>776636</v>
      </c>
      <c r="MW933">
        <v>0.39</v>
      </c>
      <c r="MX933">
        <f t="shared" si="457"/>
        <v>0.39</v>
      </c>
      <c r="NI933">
        <v>776636</v>
      </c>
      <c r="NL933">
        <v>0.47</v>
      </c>
      <c r="NM933">
        <f t="shared" si="458"/>
        <v>0.47</v>
      </c>
      <c r="NX933">
        <v>776636</v>
      </c>
      <c r="OA933">
        <v>0.46</v>
      </c>
      <c r="OB933">
        <f t="shared" si="459"/>
        <v>0.46</v>
      </c>
      <c r="OM933">
        <v>776636</v>
      </c>
      <c r="OP933">
        <v>0.48</v>
      </c>
      <c r="OQ933">
        <f t="shared" si="460"/>
        <v>0.48</v>
      </c>
      <c r="PB933">
        <v>776636</v>
      </c>
      <c r="PE933">
        <v>0.47</v>
      </c>
      <c r="PF933">
        <f t="shared" si="461"/>
        <v>0.47</v>
      </c>
      <c r="PQ933">
        <v>776636</v>
      </c>
      <c r="PT933">
        <v>0.48</v>
      </c>
      <c r="PU933">
        <f t="shared" si="462"/>
        <v>0.48</v>
      </c>
      <c r="QF933">
        <v>776636</v>
      </c>
      <c r="QI933">
        <v>0.49</v>
      </c>
      <c r="QJ933">
        <f t="shared" si="463"/>
        <v>0.49</v>
      </c>
      <c r="QU933">
        <v>776636</v>
      </c>
      <c r="QX933">
        <v>0.44</v>
      </c>
      <c r="QY933">
        <f t="shared" si="464"/>
        <v>0.44</v>
      </c>
    </row>
    <row r="934" spans="12:467" x14ac:dyDescent="0.2">
      <c r="L934">
        <v>776267</v>
      </c>
      <c r="O934">
        <v>0.5</v>
      </c>
      <c r="P934">
        <f t="shared" si="434"/>
        <v>0.5</v>
      </c>
      <c r="AA934">
        <v>776267</v>
      </c>
      <c r="AD934">
        <v>0.71</v>
      </c>
      <c r="AE934">
        <f t="shared" si="435"/>
        <v>0.71</v>
      </c>
      <c r="AP934">
        <v>776267</v>
      </c>
      <c r="AS934">
        <v>0.67</v>
      </c>
      <c r="AT934">
        <f t="shared" si="436"/>
        <v>0.67</v>
      </c>
      <c r="BE934">
        <v>776267</v>
      </c>
      <c r="BH934">
        <v>0.57999999999999996</v>
      </c>
      <c r="BI934">
        <f t="shared" si="437"/>
        <v>0.57999999999999996</v>
      </c>
      <c r="BT934">
        <v>776267</v>
      </c>
      <c r="BW934">
        <v>0.46</v>
      </c>
      <c r="BX934">
        <f t="shared" si="438"/>
        <v>0.46</v>
      </c>
      <c r="CI934">
        <v>776267</v>
      </c>
      <c r="CL934">
        <v>0.51</v>
      </c>
      <c r="CM934">
        <f t="shared" si="439"/>
        <v>0.51</v>
      </c>
      <c r="CX934">
        <v>776267</v>
      </c>
      <c r="DA934">
        <v>0.52</v>
      </c>
      <c r="DB934">
        <f t="shared" si="440"/>
        <v>0.52</v>
      </c>
      <c r="DM934">
        <v>776267</v>
      </c>
      <c r="DP934">
        <v>0.5</v>
      </c>
      <c r="DQ934">
        <f t="shared" si="441"/>
        <v>0.5</v>
      </c>
      <c r="EB934">
        <v>776267</v>
      </c>
      <c r="EE934">
        <v>0.49</v>
      </c>
      <c r="EF934">
        <f t="shared" si="442"/>
        <v>0.49</v>
      </c>
      <c r="EQ934">
        <v>776267</v>
      </c>
      <c r="ET934">
        <v>0.49</v>
      </c>
      <c r="EU934">
        <f t="shared" si="443"/>
        <v>0.49</v>
      </c>
      <c r="FF934">
        <v>776267</v>
      </c>
      <c r="FI934">
        <v>0.5</v>
      </c>
      <c r="FJ934">
        <f t="shared" si="444"/>
        <v>0.5</v>
      </c>
      <c r="FU934">
        <v>776267</v>
      </c>
      <c r="FX934">
        <v>0.5</v>
      </c>
      <c r="FY934">
        <f t="shared" si="445"/>
        <v>0.5</v>
      </c>
      <c r="GJ934">
        <v>776267</v>
      </c>
      <c r="GM934">
        <v>0.48</v>
      </c>
      <c r="GN934">
        <f t="shared" si="446"/>
        <v>0.48</v>
      </c>
      <c r="GY934">
        <v>776267</v>
      </c>
      <c r="HB934">
        <v>0.49</v>
      </c>
      <c r="HC934">
        <f t="shared" si="447"/>
        <v>0.49</v>
      </c>
      <c r="HN934">
        <v>776267</v>
      </c>
      <c r="HQ934">
        <v>0.46</v>
      </c>
      <c r="HR934">
        <f t="shared" si="448"/>
        <v>0.46</v>
      </c>
      <c r="ID934">
        <v>776639</v>
      </c>
      <c r="IG934">
        <v>0.44</v>
      </c>
      <c r="IH934">
        <f t="shared" si="449"/>
        <v>0.44</v>
      </c>
      <c r="IS934">
        <v>776639</v>
      </c>
      <c r="IV934">
        <v>0.41</v>
      </c>
      <c r="IW934">
        <f t="shared" si="450"/>
        <v>0.41</v>
      </c>
      <c r="JH934">
        <v>776639</v>
      </c>
      <c r="JK934">
        <v>0.4</v>
      </c>
      <c r="JL934">
        <f t="shared" si="451"/>
        <v>0.4</v>
      </c>
      <c r="JW934">
        <v>776639</v>
      </c>
      <c r="JZ934">
        <v>0.43</v>
      </c>
      <c r="KA934">
        <f t="shared" si="452"/>
        <v>0.43</v>
      </c>
      <c r="KL934">
        <v>776639</v>
      </c>
      <c r="KO934">
        <v>0.41</v>
      </c>
      <c r="KP934">
        <f t="shared" si="453"/>
        <v>0.41</v>
      </c>
      <c r="LA934">
        <v>776639</v>
      </c>
      <c r="LD934">
        <v>0.45</v>
      </c>
      <c r="LE934">
        <f t="shared" si="454"/>
        <v>0.45</v>
      </c>
      <c r="LP934">
        <v>776639</v>
      </c>
      <c r="LS934">
        <v>0.44</v>
      </c>
      <c r="LT934">
        <f t="shared" si="455"/>
        <v>0.44</v>
      </c>
      <c r="ME934">
        <v>776639</v>
      </c>
      <c r="MH934">
        <v>0.44</v>
      </c>
      <c r="MI934">
        <f t="shared" si="456"/>
        <v>0.44</v>
      </c>
      <c r="MT934">
        <v>776639</v>
      </c>
      <c r="MW934">
        <v>0.41</v>
      </c>
      <c r="MX934">
        <f t="shared" si="457"/>
        <v>0.41</v>
      </c>
      <c r="NI934">
        <v>776639</v>
      </c>
      <c r="NL934">
        <v>0.41</v>
      </c>
      <c r="NM934">
        <f t="shared" si="458"/>
        <v>0.41</v>
      </c>
      <c r="NX934">
        <v>776639</v>
      </c>
      <c r="OA934">
        <v>0.41</v>
      </c>
      <c r="OB934">
        <f t="shared" si="459"/>
        <v>0.41</v>
      </c>
      <c r="OM934">
        <v>776639</v>
      </c>
      <c r="OP934">
        <v>0.46</v>
      </c>
      <c r="OQ934">
        <f t="shared" si="460"/>
        <v>0.46</v>
      </c>
      <c r="PB934">
        <v>776639</v>
      </c>
      <c r="PE934">
        <v>0.43</v>
      </c>
      <c r="PF934">
        <f t="shared" si="461"/>
        <v>0.43</v>
      </c>
      <c r="PQ934">
        <v>776639</v>
      </c>
      <c r="PT934">
        <v>0.44</v>
      </c>
      <c r="PU934">
        <f t="shared" si="462"/>
        <v>0.44</v>
      </c>
      <c r="QF934">
        <v>776639</v>
      </c>
      <c r="QI934">
        <v>0.39</v>
      </c>
      <c r="QJ934">
        <f t="shared" si="463"/>
        <v>0.39</v>
      </c>
      <c r="QU934">
        <v>776639</v>
      </c>
      <c r="QX934">
        <v>0.43</v>
      </c>
      <c r="QY934">
        <f t="shared" si="464"/>
        <v>0.43</v>
      </c>
    </row>
    <row r="935" spans="12:467" x14ac:dyDescent="0.2">
      <c r="L935">
        <v>776268</v>
      </c>
      <c r="O935">
        <v>0.52</v>
      </c>
      <c r="P935">
        <f t="shared" si="434"/>
        <v>0.52</v>
      </c>
      <c r="AA935">
        <v>776268</v>
      </c>
      <c r="AD935">
        <v>0.64</v>
      </c>
      <c r="AE935">
        <f t="shared" si="435"/>
        <v>0.64</v>
      </c>
      <c r="AP935">
        <v>776268</v>
      </c>
      <c r="AS935">
        <v>0.67</v>
      </c>
      <c r="AT935">
        <f t="shared" si="436"/>
        <v>0.67</v>
      </c>
      <c r="BE935">
        <v>776268</v>
      </c>
      <c r="BH935">
        <v>0.64</v>
      </c>
      <c r="BI935">
        <f t="shared" si="437"/>
        <v>0.64</v>
      </c>
      <c r="BT935">
        <v>776268</v>
      </c>
      <c r="BW935">
        <v>0.54</v>
      </c>
      <c r="BX935">
        <f t="shared" si="438"/>
        <v>0.54</v>
      </c>
      <c r="CI935">
        <v>776268</v>
      </c>
      <c r="CL935">
        <v>0.5</v>
      </c>
      <c r="CM935">
        <f t="shared" si="439"/>
        <v>0.5</v>
      </c>
      <c r="CX935">
        <v>776268</v>
      </c>
      <c r="DA935">
        <v>0.5</v>
      </c>
      <c r="DB935">
        <f t="shared" si="440"/>
        <v>0.5</v>
      </c>
      <c r="DM935">
        <v>776268</v>
      </c>
      <c r="DP935">
        <v>0.52</v>
      </c>
      <c r="DQ935">
        <f t="shared" si="441"/>
        <v>0.52</v>
      </c>
      <c r="EB935">
        <v>776268</v>
      </c>
      <c r="EE935">
        <v>0.52</v>
      </c>
      <c r="EF935">
        <f t="shared" si="442"/>
        <v>0.52</v>
      </c>
      <c r="EQ935">
        <v>776268</v>
      </c>
      <c r="ET935">
        <v>0.52</v>
      </c>
      <c r="EU935">
        <f t="shared" si="443"/>
        <v>0.52</v>
      </c>
      <c r="FF935">
        <v>776268</v>
      </c>
      <c r="FI935">
        <v>0.52</v>
      </c>
      <c r="FJ935">
        <f t="shared" si="444"/>
        <v>0.52</v>
      </c>
      <c r="FU935">
        <v>776268</v>
      </c>
      <c r="FX935">
        <v>0.5</v>
      </c>
      <c r="FY935">
        <f t="shared" si="445"/>
        <v>0.5</v>
      </c>
      <c r="GJ935">
        <v>776268</v>
      </c>
      <c r="GM935">
        <v>0.49</v>
      </c>
      <c r="GN935">
        <f t="shared" si="446"/>
        <v>0.49</v>
      </c>
      <c r="GY935">
        <v>776268</v>
      </c>
      <c r="HB935">
        <v>0.54</v>
      </c>
      <c r="HC935">
        <f t="shared" si="447"/>
        <v>0.54</v>
      </c>
      <c r="HN935">
        <v>776268</v>
      </c>
      <c r="HQ935">
        <v>0.57999999999999996</v>
      </c>
      <c r="HR935">
        <f t="shared" si="448"/>
        <v>0.57999999999999996</v>
      </c>
      <c r="ID935">
        <v>776640</v>
      </c>
      <c r="IG935">
        <v>0.46</v>
      </c>
      <c r="IH935">
        <f t="shared" si="449"/>
        <v>0.46</v>
      </c>
      <c r="IS935">
        <v>776640</v>
      </c>
      <c r="IV935">
        <v>0.46</v>
      </c>
      <c r="IW935">
        <f t="shared" si="450"/>
        <v>0.46</v>
      </c>
      <c r="JH935">
        <v>776640</v>
      </c>
      <c r="JK935">
        <v>0.49</v>
      </c>
      <c r="JL935">
        <f t="shared" si="451"/>
        <v>0.49</v>
      </c>
      <c r="JW935">
        <v>776640</v>
      </c>
      <c r="JZ935">
        <v>0.47</v>
      </c>
      <c r="KA935">
        <f t="shared" si="452"/>
        <v>0.47</v>
      </c>
      <c r="KL935">
        <v>776640</v>
      </c>
      <c r="KO935">
        <v>0.53</v>
      </c>
      <c r="KP935">
        <f t="shared" si="453"/>
        <v>0.53</v>
      </c>
      <c r="LA935">
        <v>776640</v>
      </c>
      <c r="LD935">
        <v>0.47</v>
      </c>
      <c r="LE935">
        <f t="shared" si="454"/>
        <v>0.47</v>
      </c>
      <c r="LP935">
        <v>776640</v>
      </c>
      <c r="LS935">
        <v>0.45</v>
      </c>
      <c r="LT935">
        <f t="shared" si="455"/>
        <v>0.45</v>
      </c>
      <c r="ME935">
        <v>776640</v>
      </c>
      <c r="MH935">
        <v>0.51</v>
      </c>
      <c r="MI935">
        <f t="shared" si="456"/>
        <v>0.51</v>
      </c>
      <c r="MT935">
        <v>776640</v>
      </c>
      <c r="MW935">
        <v>0.55000000000000004</v>
      </c>
      <c r="MX935">
        <f t="shared" si="457"/>
        <v>0.55000000000000004</v>
      </c>
      <c r="NI935">
        <v>776640</v>
      </c>
      <c r="NL935">
        <v>0.46</v>
      </c>
      <c r="NM935">
        <f t="shared" si="458"/>
        <v>0.46</v>
      </c>
      <c r="NX935">
        <v>776640</v>
      </c>
      <c r="OA935">
        <v>0.47</v>
      </c>
      <c r="OB935">
        <f t="shared" si="459"/>
        <v>0.47</v>
      </c>
      <c r="OM935">
        <v>776640</v>
      </c>
      <c r="OP935">
        <v>0.51</v>
      </c>
      <c r="OQ935">
        <f t="shared" si="460"/>
        <v>0.51</v>
      </c>
      <c r="PB935">
        <v>776640</v>
      </c>
      <c r="PE935">
        <v>0.49</v>
      </c>
      <c r="PF935">
        <f t="shared" si="461"/>
        <v>0.49</v>
      </c>
      <c r="PQ935">
        <v>776640</v>
      </c>
      <c r="PT935">
        <v>0.47</v>
      </c>
      <c r="PU935">
        <f t="shared" si="462"/>
        <v>0.47</v>
      </c>
      <c r="QF935">
        <v>776640</v>
      </c>
      <c r="QI935">
        <v>0.48</v>
      </c>
      <c r="QJ935">
        <f t="shared" si="463"/>
        <v>0.48</v>
      </c>
      <c r="QU935">
        <v>776640</v>
      </c>
      <c r="QX935">
        <v>0.46</v>
      </c>
      <c r="QY935">
        <f t="shared" si="464"/>
        <v>0.46</v>
      </c>
    </row>
    <row r="936" spans="12:467" x14ac:dyDescent="0.2">
      <c r="L936">
        <v>776273</v>
      </c>
      <c r="O936">
        <v>0.48</v>
      </c>
      <c r="P936">
        <f t="shared" si="434"/>
        <v>0.48</v>
      </c>
      <c r="AA936">
        <v>776273</v>
      </c>
      <c r="AD936">
        <v>0.52</v>
      </c>
      <c r="AE936">
        <f t="shared" si="435"/>
        <v>0.52</v>
      </c>
      <c r="AP936">
        <v>776273</v>
      </c>
      <c r="AS936">
        <v>0.4</v>
      </c>
      <c r="AT936">
        <f t="shared" si="436"/>
        <v>0.4</v>
      </c>
      <c r="BE936">
        <v>776273</v>
      </c>
      <c r="BH936">
        <v>0.46</v>
      </c>
      <c r="BI936">
        <f t="shared" si="437"/>
        <v>0.46</v>
      </c>
      <c r="BT936">
        <v>776273</v>
      </c>
      <c r="BW936">
        <v>0.49</v>
      </c>
      <c r="BX936">
        <f t="shared" si="438"/>
        <v>0.49</v>
      </c>
      <c r="CI936">
        <v>776273</v>
      </c>
      <c r="CL936">
        <v>0.48</v>
      </c>
      <c r="CM936">
        <f t="shared" si="439"/>
        <v>0.48</v>
      </c>
      <c r="CX936">
        <v>776273</v>
      </c>
      <c r="DA936">
        <v>0.46</v>
      </c>
      <c r="DB936">
        <f t="shared" si="440"/>
        <v>0.46</v>
      </c>
      <c r="DM936">
        <v>776273</v>
      </c>
      <c r="DP936">
        <v>0.46</v>
      </c>
      <c r="DQ936">
        <f t="shared" si="441"/>
        <v>0.46</v>
      </c>
      <c r="EB936">
        <v>776273</v>
      </c>
      <c r="EE936">
        <v>0.46</v>
      </c>
      <c r="EF936">
        <f t="shared" si="442"/>
        <v>0.46</v>
      </c>
      <c r="EQ936">
        <v>776273</v>
      </c>
      <c r="ET936">
        <v>0.46</v>
      </c>
      <c r="EU936">
        <f t="shared" si="443"/>
        <v>0.46</v>
      </c>
      <c r="FF936">
        <v>776273</v>
      </c>
      <c r="FI936">
        <v>0.49</v>
      </c>
      <c r="FJ936">
        <f t="shared" si="444"/>
        <v>0.49</v>
      </c>
      <c r="FU936">
        <v>776273</v>
      </c>
      <c r="FX936">
        <v>0.51</v>
      </c>
      <c r="FY936">
        <f t="shared" si="445"/>
        <v>0.51</v>
      </c>
      <c r="GJ936">
        <v>776273</v>
      </c>
      <c r="GM936">
        <v>0.48</v>
      </c>
      <c r="GN936">
        <f t="shared" si="446"/>
        <v>0.48</v>
      </c>
      <c r="GY936">
        <v>776273</v>
      </c>
      <c r="HB936">
        <v>0.5</v>
      </c>
      <c r="HC936">
        <f t="shared" si="447"/>
        <v>0.5</v>
      </c>
      <c r="HN936">
        <v>776273</v>
      </c>
      <c r="HQ936">
        <v>0.47</v>
      </c>
      <c r="HR936">
        <f t="shared" si="448"/>
        <v>0.47</v>
      </c>
      <c r="ID936">
        <v>776643</v>
      </c>
      <c r="IG936">
        <v>0.52</v>
      </c>
      <c r="IH936">
        <f t="shared" si="449"/>
        <v>0.52</v>
      </c>
      <c r="IS936">
        <v>776643</v>
      </c>
      <c r="IV936">
        <v>0.48</v>
      </c>
      <c r="IW936">
        <f t="shared" si="450"/>
        <v>0.48</v>
      </c>
      <c r="JH936">
        <v>776643</v>
      </c>
      <c r="JK936">
        <v>0.48</v>
      </c>
      <c r="JL936">
        <f t="shared" si="451"/>
        <v>0.48</v>
      </c>
      <c r="JW936">
        <v>776643</v>
      </c>
      <c r="JZ936">
        <v>0.49</v>
      </c>
      <c r="KA936">
        <f t="shared" si="452"/>
        <v>0.49</v>
      </c>
      <c r="KL936">
        <v>776643</v>
      </c>
      <c r="KO936">
        <v>0.45</v>
      </c>
      <c r="KP936">
        <f t="shared" si="453"/>
        <v>0.45</v>
      </c>
      <c r="LA936">
        <v>776643</v>
      </c>
      <c r="LD936">
        <v>0.52</v>
      </c>
      <c r="LE936">
        <f t="shared" si="454"/>
        <v>0.52</v>
      </c>
      <c r="LP936">
        <v>776643</v>
      </c>
      <c r="LS936">
        <v>0.51</v>
      </c>
      <c r="LT936">
        <f t="shared" si="455"/>
        <v>0.51</v>
      </c>
      <c r="ME936">
        <v>776643</v>
      </c>
      <c r="MH936">
        <v>0.42</v>
      </c>
      <c r="MI936">
        <f t="shared" si="456"/>
        <v>0.42</v>
      </c>
      <c r="MT936">
        <v>776643</v>
      </c>
      <c r="MW936">
        <v>0.43</v>
      </c>
      <c r="MX936">
        <f t="shared" si="457"/>
        <v>0.43</v>
      </c>
      <c r="NI936">
        <v>776643</v>
      </c>
      <c r="NL936">
        <v>0.5</v>
      </c>
      <c r="NM936">
        <f t="shared" si="458"/>
        <v>0.5</v>
      </c>
      <c r="NX936">
        <v>776643</v>
      </c>
      <c r="OA936">
        <v>0.47</v>
      </c>
      <c r="OB936">
        <f t="shared" si="459"/>
        <v>0.47</v>
      </c>
      <c r="OM936">
        <v>776643</v>
      </c>
      <c r="OP936">
        <v>0.51</v>
      </c>
      <c r="OQ936">
        <f t="shared" si="460"/>
        <v>0.51</v>
      </c>
      <c r="PB936">
        <v>776643</v>
      </c>
      <c r="PE936">
        <v>0.49</v>
      </c>
      <c r="PF936">
        <f t="shared" si="461"/>
        <v>0.49</v>
      </c>
      <c r="PQ936">
        <v>776643</v>
      </c>
      <c r="PT936">
        <v>0.54</v>
      </c>
      <c r="PU936">
        <f t="shared" si="462"/>
        <v>0.54</v>
      </c>
      <c r="QF936">
        <v>776643</v>
      </c>
      <c r="QI936">
        <v>0.49</v>
      </c>
      <c r="QJ936">
        <f t="shared" si="463"/>
        <v>0.49</v>
      </c>
      <c r="QU936">
        <v>776643</v>
      </c>
      <c r="QX936">
        <v>0.51</v>
      </c>
      <c r="QY936">
        <f t="shared" si="464"/>
        <v>0.51</v>
      </c>
    </row>
    <row r="937" spans="12:467" x14ac:dyDescent="0.2">
      <c r="L937">
        <v>776241</v>
      </c>
      <c r="O937">
        <v>0.49</v>
      </c>
      <c r="P937">
        <f t="shared" si="434"/>
        <v>0.49</v>
      </c>
      <c r="AA937">
        <v>776241</v>
      </c>
      <c r="AD937">
        <v>0.43</v>
      </c>
      <c r="AE937">
        <f t="shared" si="435"/>
        <v>0.43</v>
      </c>
      <c r="AP937">
        <v>776241</v>
      </c>
      <c r="AS937">
        <v>0.49</v>
      </c>
      <c r="AT937">
        <f t="shared" si="436"/>
        <v>0.49</v>
      </c>
      <c r="BE937">
        <v>776241</v>
      </c>
      <c r="BH937">
        <v>0.52</v>
      </c>
      <c r="BI937">
        <f t="shared" si="437"/>
        <v>0.52</v>
      </c>
      <c r="BT937">
        <v>776241</v>
      </c>
      <c r="BW937">
        <v>0.5</v>
      </c>
      <c r="BX937">
        <f t="shared" si="438"/>
        <v>0.5</v>
      </c>
      <c r="CI937">
        <v>776241</v>
      </c>
      <c r="CL937">
        <v>0.46</v>
      </c>
      <c r="CM937">
        <f t="shared" si="439"/>
        <v>0.46</v>
      </c>
      <c r="CX937">
        <v>776241</v>
      </c>
      <c r="DA937">
        <v>0.48</v>
      </c>
      <c r="DB937">
        <f t="shared" si="440"/>
        <v>0.48</v>
      </c>
      <c r="DM937">
        <v>776241</v>
      </c>
      <c r="DP937">
        <v>0.52</v>
      </c>
      <c r="DQ937">
        <f t="shared" si="441"/>
        <v>0.52</v>
      </c>
      <c r="EB937">
        <v>776241</v>
      </c>
      <c r="EE937">
        <v>0.48</v>
      </c>
      <c r="EF937">
        <f t="shared" si="442"/>
        <v>0.48</v>
      </c>
      <c r="EQ937">
        <v>776241</v>
      </c>
      <c r="ET937">
        <v>0.48</v>
      </c>
      <c r="EU937">
        <f t="shared" si="443"/>
        <v>0.48</v>
      </c>
      <c r="FF937">
        <v>776241</v>
      </c>
      <c r="FI937">
        <v>0.49</v>
      </c>
      <c r="FJ937">
        <f t="shared" si="444"/>
        <v>0.49</v>
      </c>
      <c r="FU937">
        <v>776241</v>
      </c>
      <c r="FX937">
        <v>0.49</v>
      </c>
      <c r="FY937">
        <f t="shared" si="445"/>
        <v>0.49</v>
      </c>
      <c r="GJ937">
        <v>776241</v>
      </c>
      <c r="GM937">
        <v>0.48</v>
      </c>
      <c r="GN937">
        <f t="shared" si="446"/>
        <v>0.48</v>
      </c>
      <c r="GY937">
        <v>776241</v>
      </c>
      <c r="HB937">
        <v>0.59</v>
      </c>
      <c r="HC937">
        <f t="shared" si="447"/>
        <v>0.59</v>
      </c>
      <c r="HN937">
        <v>776241</v>
      </c>
      <c r="HQ937">
        <v>0.57999999999999996</v>
      </c>
      <c r="HR937">
        <f t="shared" si="448"/>
        <v>0.57999999999999996</v>
      </c>
      <c r="ID937">
        <v>776645</v>
      </c>
      <c r="IG937">
        <v>0.51</v>
      </c>
      <c r="IH937">
        <f t="shared" si="449"/>
        <v>0.51</v>
      </c>
      <c r="IS937">
        <v>776645</v>
      </c>
      <c r="IV937">
        <v>0.49</v>
      </c>
      <c r="IW937">
        <f t="shared" si="450"/>
        <v>0.49</v>
      </c>
      <c r="JH937">
        <v>776645</v>
      </c>
      <c r="JK937">
        <v>0.49</v>
      </c>
      <c r="JL937">
        <f t="shared" si="451"/>
        <v>0.49</v>
      </c>
      <c r="JW937">
        <v>776645</v>
      </c>
      <c r="JZ937">
        <v>0.49</v>
      </c>
      <c r="KA937">
        <f t="shared" si="452"/>
        <v>0.49</v>
      </c>
      <c r="KL937">
        <v>776645</v>
      </c>
      <c r="KO937">
        <v>0.45</v>
      </c>
      <c r="KP937">
        <f t="shared" si="453"/>
        <v>0.45</v>
      </c>
      <c r="LA937">
        <v>776645</v>
      </c>
      <c r="LD937">
        <v>0.48</v>
      </c>
      <c r="LE937">
        <f t="shared" si="454"/>
        <v>0.48</v>
      </c>
      <c r="LP937">
        <v>776645</v>
      </c>
      <c r="LS937">
        <v>0.5</v>
      </c>
      <c r="LT937">
        <f t="shared" si="455"/>
        <v>0.5</v>
      </c>
      <c r="ME937">
        <v>776645</v>
      </c>
      <c r="MH937">
        <v>0.46</v>
      </c>
      <c r="MI937">
        <f t="shared" si="456"/>
        <v>0.46</v>
      </c>
      <c r="MT937">
        <v>776645</v>
      </c>
      <c r="MW937">
        <v>0.49</v>
      </c>
      <c r="MX937">
        <f t="shared" si="457"/>
        <v>0.49</v>
      </c>
      <c r="NI937">
        <v>776645</v>
      </c>
      <c r="NL937">
        <v>0.5</v>
      </c>
      <c r="NM937">
        <f t="shared" si="458"/>
        <v>0.5</v>
      </c>
      <c r="NX937">
        <v>776645</v>
      </c>
      <c r="OA937">
        <v>0.53</v>
      </c>
      <c r="OB937">
        <f t="shared" si="459"/>
        <v>0.53</v>
      </c>
      <c r="OM937">
        <v>776645</v>
      </c>
      <c r="OP937">
        <v>0.47</v>
      </c>
      <c r="OQ937">
        <f t="shared" si="460"/>
        <v>0.47</v>
      </c>
      <c r="PB937">
        <v>776645</v>
      </c>
      <c r="PE937">
        <v>0.51</v>
      </c>
      <c r="PF937">
        <f t="shared" si="461"/>
        <v>0.51</v>
      </c>
      <c r="PQ937">
        <v>776645</v>
      </c>
      <c r="PT937">
        <v>0.48</v>
      </c>
      <c r="PU937">
        <f t="shared" si="462"/>
        <v>0.48</v>
      </c>
      <c r="QF937">
        <v>776645</v>
      </c>
      <c r="QI937">
        <v>0.47</v>
      </c>
      <c r="QJ937">
        <f t="shared" si="463"/>
        <v>0.47</v>
      </c>
      <c r="QU937">
        <v>776645</v>
      </c>
      <c r="QX937">
        <v>0.51</v>
      </c>
      <c r="QY937">
        <f t="shared" si="464"/>
        <v>0.51</v>
      </c>
    </row>
    <row r="938" spans="12:467" x14ac:dyDescent="0.2">
      <c r="L938">
        <v>776242</v>
      </c>
      <c r="O938">
        <v>0.54</v>
      </c>
      <c r="P938">
        <f t="shared" si="434"/>
        <v>0.54</v>
      </c>
      <c r="AA938">
        <v>776242</v>
      </c>
      <c r="AD938">
        <v>0.56000000000000005</v>
      </c>
      <c r="AE938">
        <f t="shared" si="435"/>
        <v>0.56000000000000005</v>
      </c>
      <c r="AP938">
        <v>776242</v>
      </c>
      <c r="AS938">
        <v>0.63</v>
      </c>
      <c r="AT938">
        <f t="shared" si="436"/>
        <v>0.63</v>
      </c>
      <c r="BE938">
        <v>776242</v>
      </c>
      <c r="BH938">
        <v>0.56000000000000005</v>
      </c>
      <c r="BI938">
        <f t="shared" si="437"/>
        <v>0.56000000000000005</v>
      </c>
      <c r="BT938">
        <v>776242</v>
      </c>
      <c r="BW938">
        <v>0.53</v>
      </c>
      <c r="BX938">
        <f t="shared" si="438"/>
        <v>0.53</v>
      </c>
      <c r="CI938">
        <v>776242</v>
      </c>
      <c r="CL938">
        <v>0.55000000000000004</v>
      </c>
      <c r="CM938">
        <f t="shared" si="439"/>
        <v>0.55000000000000004</v>
      </c>
      <c r="CX938">
        <v>776242</v>
      </c>
      <c r="DA938">
        <v>0.56000000000000005</v>
      </c>
      <c r="DB938">
        <f t="shared" si="440"/>
        <v>0.56000000000000005</v>
      </c>
      <c r="DM938">
        <v>776242</v>
      </c>
      <c r="DP938">
        <v>0.56000000000000005</v>
      </c>
      <c r="DQ938">
        <f t="shared" si="441"/>
        <v>0.56000000000000005</v>
      </c>
      <c r="EB938">
        <v>776242</v>
      </c>
      <c r="EE938">
        <v>0.54</v>
      </c>
      <c r="EF938">
        <f t="shared" si="442"/>
        <v>0.54</v>
      </c>
      <c r="EQ938">
        <v>776242</v>
      </c>
      <c r="ET938">
        <v>0.54</v>
      </c>
      <c r="EU938">
        <f t="shared" si="443"/>
        <v>0.54</v>
      </c>
      <c r="FF938">
        <v>776242</v>
      </c>
      <c r="FI938">
        <v>0.56999999999999995</v>
      </c>
      <c r="FJ938">
        <f t="shared" si="444"/>
        <v>0.56999999999999995</v>
      </c>
      <c r="FU938">
        <v>776242</v>
      </c>
      <c r="FX938">
        <v>0.56000000000000005</v>
      </c>
      <c r="FY938">
        <f t="shared" si="445"/>
        <v>0.56000000000000005</v>
      </c>
      <c r="GJ938">
        <v>776242</v>
      </c>
      <c r="GM938">
        <v>0.55000000000000004</v>
      </c>
      <c r="GN938">
        <f t="shared" si="446"/>
        <v>0.55000000000000004</v>
      </c>
      <c r="GY938">
        <v>776242</v>
      </c>
      <c r="HB938">
        <v>0.59</v>
      </c>
      <c r="HC938">
        <f t="shared" si="447"/>
        <v>0.59</v>
      </c>
      <c r="HN938">
        <v>776242</v>
      </c>
      <c r="HQ938">
        <v>0.51</v>
      </c>
      <c r="HR938">
        <f t="shared" si="448"/>
        <v>0.51</v>
      </c>
      <c r="ID938">
        <v>776646</v>
      </c>
      <c r="IG938">
        <v>0.48</v>
      </c>
      <c r="IH938">
        <f t="shared" si="449"/>
        <v>0.48</v>
      </c>
      <c r="IS938">
        <v>776646</v>
      </c>
      <c r="IV938">
        <v>0.41</v>
      </c>
      <c r="IW938">
        <f t="shared" si="450"/>
        <v>0.41</v>
      </c>
      <c r="JH938">
        <v>776646</v>
      </c>
      <c r="JK938">
        <v>0.43</v>
      </c>
      <c r="JL938">
        <f t="shared" si="451"/>
        <v>0.43</v>
      </c>
      <c r="JW938">
        <v>776646</v>
      </c>
      <c r="JZ938">
        <v>0.47</v>
      </c>
      <c r="KA938">
        <f t="shared" si="452"/>
        <v>0.47</v>
      </c>
      <c r="KL938">
        <v>776646</v>
      </c>
      <c r="KO938">
        <v>0.46</v>
      </c>
      <c r="KP938">
        <f t="shared" si="453"/>
        <v>0.46</v>
      </c>
      <c r="LA938">
        <v>776646</v>
      </c>
      <c r="LD938">
        <v>0.46</v>
      </c>
      <c r="LE938">
        <f t="shared" si="454"/>
        <v>0.46</v>
      </c>
      <c r="LP938">
        <v>776646</v>
      </c>
      <c r="LS938">
        <v>0.44</v>
      </c>
      <c r="LT938">
        <f t="shared" si="455"/>
        <v>0.44</v>
      </c>
      <c r="ME938">
        <v>776646</v>
      </c>
      <c r="MH938">
        <v>0.38</v>
      </c>
      <c r="MI938">
        <f t="shared" si="456"/>
        <v>0.38</v>
      </c>
      <c r="MT938">
        <v>776646</v>
      </c>
      <c r="MW938">
        <v>0.4</v>
      </c>
      <c r="MX938">
        <f t="shared" si="457"/>
        <v>0.4</v>
      </c>
      <c r="NI938">
        <v>776646</v>
      </c>
      <c r="NL938">
        <v>0.44</v>
      </c>
      <c r="NM938">
        <f t="shared" si="458"/>
        <v>0.44</v>
      </c>
      <c r="NX938">
        <v>776646</v>
      </c>
      <c r="OA938">
        <v>0.48</v>
      </c>
      <c r="OB938">
        <f t="shared" si="459"/>
        <v>0.48</v>
      </c>
      <c r="OM938">
        <v>776646</v>
      </c>
      <c r="OP938">
        <v>0.45</v>
      </c>
      <c r="OQ938">
        <f t="shared" si="460"/>
        <v>0.45</v>
      </c>
      <c r="PB938">
        <v>776646</v>
      </c>
      <c r="PE938">
        <v>0.45</v>
      </c>
      <c r="PF938">
        <f t="shared" si="461"/>
        <v>0.45</v>
      </c>
      <c r="PQ938">
        <v>776646</v>
      </c>
      <c r="PT938">
        <v>0.46</v>
      </c>
      <c r="PU938">
        <f t="shared" si="462"/>
        <v>0.46</v>
      </c>
      <c r="QF938">
        <v>776646</v>
      </c>
      <c r="QI938">
        <v>0.45</v>
      </c>
      <c r="QJ938">
        <f t="shared" si="463"/>
        <v>0.45</v>
      </c>
      <c r="QU938">
        <v>776646</v>
      </c>
      <c r="QX938">
        <v>0.43</v>
      </c>
      <c r="QY938">
        <f t="shared" si="464"/>
        <v>0.43</v>
      </c>
    </row>
    <row r="939" spans="12:467" x14ac:dyDescent="0.2">
      <c r="L939">
        <v>776243</v>
      </c>
      <c r="O939">
        <v>0.45</v>
      </c>
      <c r="P939">
        <f t="shared" si="434"/>
        <v>0.45</v>
      </c>
      <c r="AA939">
        <v>776243</v>
      </c>
      <c r="AD939">
        <v>0.47</v>
      </c>
      <c r="AE939">
        <f t="shared" si="435"/>
        <v>0.47</v>
      </c>
      <c r="AP939">
        <v>776243</v>
      </c>
      <c r="AS939">
        <v>0.51</v>
      </c>
      <c r="AT939">
        <f t="shared" si="436"/>
        <v>0.51</v>
      </c>
      <c r="BE939">
        <v>776243</v>
      </c>
      <c r="BH939">
        <v>0.43</v>
      </c>
      <c r="BI939">
        <f t="shared" si="437"/>
        <v>0.43</v>
      </c>
      <c r="BT939">
        <v>776243</v>
      </c>
      <c r="BW939">
        <v>0.36</v>
      </c>
      <c r="BX939">
        <f t="shared" si="438"/>
        <v>0.36</v>
      </c>
      <c r="CI939">
        <v>776243</v>
      </c>
      <c r="CL939">
        <v>0.45</v>
      </c>
      <c r="CM939">
        <f t="shared" si="439"/>
        <v>0.45</v>
      </c>
      <c r="CX939">
        <v>776243</v>
      </c>
      <c r="DA939">
        <v>0.5</v>
      </c>
      <c r="DB939">
        <f t="shared" si="440"/>
        <v>0.5</v>
      </c>
      <c r="DM939">
        <v>776243</v>
      </c>
      <c r="DP939">
        <v>0.47</v>
      </c>
      <c r="DQ939">
        <f t="shared" si="441"/>
        <v>0.47</v>
      </c>
      <c r="EB939">
        <v>776243</v>
      </c>
      <c r="EE939">
        <v>0.47</v>
      </c>
      <c r="EF939">
        <f t="shared" si="442"/>
        <v>0.47</v>
      </c>
      <c r="EQ939">
        <v>776243</v>
      </c>
      <c r="ET939">
        <v>0.47</v>
      </c>
      <c r="EU939">
        <f t="shared" si="443"/>
        <v>0.47</v>
      </c>
      <c r="FF939">
        <v>776243</v>
      </c>
      <c r="FI939">
        <v>0.48</v>
      </c>
      <c r="FJ939">
        <f t="shared" si="444"/>
        <v>0.48</v>
      </c>
      <c r="FU939">
        <v>776243</v>
      </c>
      <c r="FX939">
        <v>0.49</v>
      </c>
      <c r="FY939">
        <f t="shared" si="445"/>
        <v>0.49</v>
      </c>
      <c r="GJ939">
        <v>776243</v>
      </c>
      <c r="GM939">
        <v>0.42</v>
      </c>
      <c r="GN939">
        <f t="shared" si="446"/>
        <v>0.42</v>
      </c>
      <c r="GY939">
        <v>776243</v>
      </c>
      <c r="HB939">
        <v>0.51</v>
      </c>
      <c r="HC939">
        <f t="shared" si="447"/>
        <v>0.51</v>
      </c>
      <c r="HN939">
        <v>776243</v>
      </c>
      <c r="HQ939">
        <v>0.42</v>
      </c>
      <c r="HR939">
        <f t="shared" si="448"/>
        <v>0.42</v>
      </c>
      <c r="ID939">
        <v>776649</v>
      </c>
      <c r="IG939">
        <v>0.55000000000000004</v>
      </c>
      <c r="IH939">
        <f t="shared" si="449"/>
        <v>0.55000000000000004</v>
      </c>
      <c r="IS939">
        <v>776649</v>
      </c>
      <c r="IV939">
        <v>0.55000000000000004</v>
      </c>
      <c r="IW939">
        <f t="shared" si="450"/>
        <v>0.55000000000000004</v>
      </c>
      <c r="JH939">
        <v>776649</v>
      </c>
      <c r="JK939">
        <v>0.56999999999999995</v>
      </c>
      <c r="JL939">
        <f t="shared" si="451"/>
        <v>0.56999999999999995</v>
      </c>
      <c r="JW939">
        <v>776649</v>
      </c>
      <c r="JZ939">
        <v>0.53</v>
      </c>
      <c r="KA939">
        <f t="shared" si="452"/>
        <v>0.53</v>
      </c>
      <c r="KL939">
        <v>776649</v>
      </c>
      <c r="KO939">
        <v>0.55000000000000004</v>
      </c>
      <c r="KP939">
        <f t="shared" si="453"/>
        <v>0.55000000000000004</v>
      </c>
      <c r="LA939">
        <v>776649</v>
      </c>
      <c r="LD939">
        <v>0.52</v>
      </c>
      <c r="LE939">
        <f t="shared" si="454"/>
        <v>0.52</v>
      </c>
      <c r="LP939">
        <v>776649</v>
      </c>
      <c r="LS939">
        <v>0.54</v>
      </c>
      <c r="LT939">
        <f t="shared" si="455"/>
        <v>0.54</v>
      </c>
      <c r="ME939">
        <v>776649</v>
      </c>
      <c r="MH939">
        <v>0.62</v>
      </c>
      <c r="MI939">
        <f t="shared" si="456"/>
        <v>0.62</v>
      </c>
      <c r="MT939">
        <v>776649</v>
      </c>
      <c r="MW939">
        <v>0.63</v>
      </c>
      <c r="MX939">
        <f t="shared" si="457"/>
        <v>0.63</v>
      </c>
      <c r="NI939">
        <v>776649</v>
      </c>
      <c r="NL939">
        <v>0.53</v>
      </c>
      <c r="NM939">
        <f t="shared" si="458"/>
        <v>0.53</v>
      </c>
      <c r="NX939">
        <v>776649</v>
      </c>
      <c r="OA939">
        <v>0.53</v>
      </c>
      <c r="OB939">
        <f t="shared" si="459"/>
        <v>0.53</v>
      </c>
      <c r="OM939">
        <v>776649</v>
      </c>
      <c r="OP939">
        <v>0.54</v>
      </c>
      <c r="OQ939">
        <f t="shared" si="460"/>
        <v>0.54</v>
      </c>
      <c r="PB939">
        <v>776649</v>
      </c>
      <c r="PE939">
        <v>0.53</v>
      </c>
      <c r="PF939">
        <f t="shared" si="461"/>
        <v>0.53</v>
      </c>
      <c r="PQ939">
        <v>776649</v>
      </c>
      <c r="PT939">
        <v>0.54</v>
      </c>
      <c r="PU939">
        <f t="shared" si="462"/>
        <v>0.54</v>
      </c>
      <c r="QF939">
        <v>776649</v>
      </c>
      <c r="QI939">
        <v>0.56000000000000005</v>
      </c>
      <c r="QJ939">
        <f t="shared" si="463"/>
        <v>0.56000000000000005</v>
      </c>
      <c r="QU939">
        <v>776649</v>
      </c>
      <c r="QX939">
        <v>0.54</v>
      </c>
      <c r="QY939">
        <f t="shared" si="464"/>
        <v>0.54</v>
      </c>
    </row>
    <row r="940" spans="12:467" x14ac:dyDescent="0.2">
      <c r="L940">
        <v>776244</v>
      </c>
      <c r="O940">
        <v>0.43</v>
      </c>
      <c r="P940">
        <f t="shared" si="434"/>
        <v>0.43</v>
      </c>
      <c r="AA940">
        <v>776244</v>
      </c>
      <c r="AD940">
        <v>0.49</v>
      </c>
      <c r="AE940">
        <f t="shared" si="435"/>
        <v>0.49</v>
      </c>
      <c r="AP940">
        <v>776244</v>
      </c>
      <c r="AS940">
        <v>0.44</v>
      </c>
      <c r="AT940">
        <f t="shared" si="436"/>
        <v>0.44</v>
      </c>
      <c r="BE940">
        <v>776244</v>
      </c>
      <c r="BH940">
        <v>0.51</v>
      </c>
      <c r="BI940">
        <f t="shared" si="437"/>
        <v>0.51</v>
      </c>
      <c r="BT940">
        <v>776244</v>
      </c>
      <c r="BW940">
        <v>0.46</v>
      </c>
      <c r="BX940">
        <f t="shared" si="438"/>
        <v>0.46</v>
      </c>
      <c r="CI940">
        <v>776244</v>
      </c>
      <c r="CL940">
        <v>0.45</v>
      </c>
      <c r="CM940">
        <f t="shared" si="439"/>
        <v>0.45</v>
      </c>
      <c r="CX940">
        <v>776244</v>
      </c>
      <c r="DA940">
        <v>0.44</v>
      </c>
      <c r="DB940">
        <f t="shared" si="440"/>
        <v>0.44</v>
      </c>
      <c r="DM940">
        <v>776244</v>
      </c>
      <c r="DP940">
        <v>0.42</v>
      </c>
      <c r="DQ940">
        <f t="shared" si="441"/>
        <v>0.42</v>
      </c>
      <c r="EB940">
        <v>776244</v>
      </c>
      <c r="EE940">
        <v>0.4</v>
      </c>
      <c r="EF940">
        <f t="shared" si="442"/>
        <v>0.4</v>
      </c>
      <c r="EQ940">
        <v>776244</v>
      </c>
      <c r="ET940">
        <v>0.4</v>
      </c>
      <c r="EU940">
        <f t="shared" si="443"/>
        <v>0.4</v>
      </c>
      <c r="FF940">
        <v>776244</v>
      </c>
      <c r="FI940">
        <v>0.42</v>
      </c>
      <c r="FJ940">
        <f t="shared" si="444"/>
        <v>0.42</v>
      </c>
      <c r="FU940">
        <v>776244</v>
      </c>
      <c r="FX940">
        <v>0.42</v>
      </c>
      <c r="FY940">
        <f t="shared" si="445"/>
        <v>0.42</v>
      </c>
      <c r="GJ940">
        <v>776244</v>
      </c>
      <c r="GM940">
        <v>0.41</v>
      </c>
      <c r="GN940">
        <f t="shared" si="446"/>
        <v>0.41</v>
      </c>
      <c r="GY940">
        <v>776244</v>
      </c>
      <c r="HB940">
        <v>0.41</v>
      </c>
      <c r="HC940">
        <f t="shared" si="447"/>
        <v>0.41</v>
      </c>
      <c r="HN940">
        <v>776244</v>
      </c>
      <c r="HQ940">
        <v>0.51</v>
      </c>
      <c r="HR940">
        <f t="shared" si="448"/>
        <v>0.51</v>
      </c>
      <c r="ID940">
        <v>776617</v>
      </c>
      <c r="IG940">
        <v>0.46</v>
      </c>
      <c r="IH940">
        <f t="shared" si="449"/>
        <v>0.46</v>
      </c>
      <c r="IS940">
        <v>776617</v>
      </c>
      <c r="IV940">
        <v>0.44</v>
      </c>
      <c r="IW940">
        <f t="shared" si="450"/>
        <v>0.44</v>
      </c>
      <c r="JH940">
        <v>776617</v>
      </c>
      <c r="JK940">
        <v>0.42</v>
      </c>
      <c r="JL940">
        <f t="shared" si="451"/>
        <v>0.42</v>
      </c>
      <c r="JW940">
        <v>776617</v>
      </c>
      <c r="JZ940">
        <v>0.44</v>
      </c>
      <c r="KA940">
        <f t="shared" si="452"/>
        <v>0.44</v>
      </c>
      <c r="KL940">
        <v>776617</v>
      </c>
      <c r="KO940">
        <v>0.37</v>
      </c>
      <c r="KP940">
        <f t="shared" si="453"/>
        <v>0.37</v>
      </c>
      <c r="LA940">
        <v>776617</v>
      </c>
      <c r="LD940">
        <v>0.44</v>
      </c>
      <c r="LE940">
        <f t="shared" si="454"/>
        <v>0.44</v>
      </c>
      <c r="LP940">
        <v>776617</v>
      </c>
      <c r="LS940">
        <v>0.42</v>
      </c>
      <c r="LT940">
        <f t="shared" si="455"/>
        <v>0.42</v>
      </c>
      <c r="ME940">
        <v>776617</v>
      </c>
      <c r="MH940">
        <v>0.37</v>
      </c>
      <c r="MI940">
        <f t="shared" si="456"/>
        <v>0.37</v>
      </c>
      <c r="MT940">
        <v>776617</v>
      </c>
      <c r="MW940">
        <v>0.43</v>
      </c>
      <c r="MX940">
        <f t="shared" si="457"/>
        <v>0.43</v>
      </c>
      <c r="NI940">
        <v>776617</v>
      </c>
      <c r="NL940">
        <v>0.43</v>
      </c>
      <c r="NM940">
        <f t="shared" si="458"/>
        <v>0.43</v>
      </c>
      <c r="NX940">
        <v>776617</v>
      </c>
      <c r="OA940">
        <v>0.42</v>
      </c>
      <c r="OB940">
        <f t="shared" si="459"/>
        <v>0.42</v>
      </c>
      <c r="OM940">
        <v>776617</v>
      </c>
      <c r="OP940">
        <v>0.45</v>
      </c>
      <c r="OQ940">
        <f t="shared" si="460"/>
        <v>0.45</v>
      </c>
      <c r="PB940">
        <v>776617</v>
      </c>
      <c r="PE940">
        <v>0.42</v>
      </c>
      <c r="PF940">
        <f t="shared" si="461"/>
        <v>0.42</v>
      </c>
      <c r="PQ940">
        <v>776617</v>
      </c>
      <c r="PT940">
        <v>0.47</v>
      </c>
      <c r="PU940">
        <f t="shared" si="462"/>
        <v>0.47</v>
      </c>
      <c r="QF940">
        <v>776617</v>
      </c>
      <c r="QI940">
        <v>0.45</v>
      </c>
      <c r="QJ940">
        <f t="shared" si="463"/>
        <v>0.45</v>
      </c>
      <c r="QU940">
        <v>776617</v>
      </c>
      <c r="QX940">
        <v>0.43</v>
      </c>
      <c r="QY940">
        <f t="shared" si="464"/>
        <v>0.43</v>
      </c>
    </row>
    <row r="941" spans="12:467" x14ac:dyDescent="0.2">
      <c r="L941">
        <v>776245</v>
      </c>
      <c r="O941">
        <v>0.42</v>
      </c>
      <c r="P941">
        <f t="shared" si="434"/>
        <v>0.42</v>
      </c>
      <c r="AA941">
        <v>776245</v>
      </c>
      <c r="AD941">
        <v>0.45</v>
      </c>
      <c r="AE941">
        <f t="shared" si="435"/>
        <v>0.45</v>
      </c>
      <c r="AP941">
        <v>776245</v>
      </c>
      <c r="AS941">
        <v>0.46</v>
      </c>
      <c r="AT941">
        <f t="shared" si="436"/>
        <v>0.46</v>
      </c>
      <c r="BE941">
        <v>776245</v>
      </c>
      <c r="BH941">
        <v>0.44</v>
      </c>
      <c r="BI941">
        <f t="shared" si="437"/>
        <v>0.44</v>
      </c>
      <c r="BT941">
        <v>776245</v>
      </c>
      <c r="BW941">
        <v>0.49</v>
      </c>
      <c r="BX941">
        <f t="shared" si="438"/>
        <v>0.49</v>
      </c>
      <c r="CI941">
        <v>776245</v>
      </c>
      <c r="CL941">
        <v>0.46</v>
      </c>
      <c r="CM941">
        <f t="shared" si="439"/>
        <v>0.46</v>
      </c>
      <c r="CX941">
        <v>776245</v>
      </c>
      <c r="DA941">
        <v>0.45</v>
      </c>
      <c r="DB941">
        <f t="shared" si="440"/>
        <v>0.45</v>
      </c>
      <c r="DM941">
        <v>776245</v>
      </c>
      <c r="DP941">
        <v>0.43</v>
      </c>
      <c r="DQ941">
        <f t="shared" si="441"/>
        <v>0.43</v>
      </c>
      <c r="EB941">
        <v>776245</v>
      </c>
      <c r="EE941">
        <v>0.41</v>
      </c>
      <c r="EF941">
        <f t="shared" si="442"/>
        <v>0.41</v>
      </c>
      <c r="EQ941">
        <v>776245</v>
      </c>
      <c r="ET941">
        <v>0.41</v>
      </c>
      <c r="EU941">
        <f t="shared" si="443"/>
        <v>0.41</v>
      </c>
      <c r="FF941">
        <v>776245</v>
      </c>
      <c r="FI941">
        <v>0.42</v>
      </c>
      <c r="FJ941">
        <f t="shared" si="444"/>
        <v>0.42</v>
      </c>
      <c r="FU941">
        <v>776245</v>
      </c>
      <c r="FX941">
        <v>0.46</v>
      </c>
      <c r="FY941">
        <f t="shared" si="445"/>
        <v>0.46</v>
      </c>
      <c r="GJ941">
        <v>776245</v>
      </c>
      <c r="GM941">
        <v>0.42</v>
      </c>
      <c r="GN941">
        <f t="shared" si="446"/>
        <v>0.42</v>
      </c>
      <c r="GY941">
        <v>776245</v>
      </c>
      <c r="HB941">
        <v>0.45</v>
      </c>
      <c r="HC941">
        <f t="shared" si="447"/>
        <v>0.45</v>
      </c>
      <c r="HN941">
        <v>776245</v>
      </c>
      <c r="HQ941">
        <v>0.41</v>
      </c>
      <c r="HR941">
        <f t="shared" si="448"/>
        <v>0.41</v>
      </c>
      <c r="ID941">
        <v>776618</v>
      </c>
      <c r="IG941">
        <v>0.42</v>
      </c>
      <c r="IH941">
        <f t="shared" si="449"/>
        <v>0.42</v>
      </c>
      <c r="IS941">
        <v>776618</v>
      </c>
      <c r="IV941">
        <v>0.4</v>
      </c>
      <c r="IW941">
        <f t="shared" si="450"/>
        <v>0.4</v>
      </c>
      <c r="JH941">
        <v>776618</v>
      </c>
      <c r="JK941">
        <v>0.41</v>
      </c>
      <c r="JL941">
        <f t="shared" si="451"/>
        <v>0.41</v>
      </c>
      <c r="JW941">
        <v>776618</v>
      </c>
      <c r="JZ941">
        <v>0.43</v>
      </c>
      <c r="KA941">
        <f t="shared" si="452"/>
        <v>0.43</v>
      </c>
      <c r="KL941">
        <v>776618</v>
      </c>
      <c r="KO941">
        <v>0.48</v>
      </c>
      <c r="KP941">
        <f t="shared" si="453"/>
        <v>0.48</v>
      </c>
      <c r="LA941">
        <v>776618</v>
      </c>
      <c r="LD941">
        <v>0.42</v>
      </c>
      <c r="LE941">
        <f t="shared" si="454"/>
        <v>0.42</v>
      </c>
      <c r="LP941">
        <v>776618</v>
      </c>
      <c r="LS941">
        <v>0.42</v>
      </c>
      <c r="LT941">
        <f t="shared" si="455"/>
        <v>0.42</v>
      </c>
      <c r="ME941">
        <v>776618</v>
      </c>
      <c r="MH941">
        <v>0.46</v>
      </c>
      <c r="MI941">
        <f t="shared" si="456"/>
        <v>0.46</v>
      </c>
      <c r="MT941">
        <v>776618</v>
      </c>
      <c r="MW941">
        <v>0.51</v>
      </c>
      <c r="MX941">
        <f t="shared" si="457"/>
        <v>0.51</v>
      </c>
      <c r="NI941">
        <v>776618</v>
      </c>
      <c r="NL941">
        <v>0.41</v>
      </c>
      <c r="NM941">
        <f t="shared" si="458"/>
        <v>0.41</v>
      </c>
      <c r="NX941">
        <v>776618</v>
      </c>
      <c r="OA941">
        <v>0.43</v>
      </c>
      <c r="OB941">
        <f t="shared" si="459"/>
        <v>0.43</v>
      </c>
      <c r="OM941">
        <v>776618</v>
      </c>
      <c r="OP941">
        <v>0.42</v>
      </c>
      <c r="OQ941">
        <f t="shared" si="460"/>
        <v>0.42</v>
      </c>
      <c r="PB941">
        <v>776618</v>
      </c>
      <c r="PE941">
        <v>0.4</v>
      </c>
      <c r="PF941">
        <f t="shared" si="461"/>
        <v>0.4</v>
      </c>
      <c r="PQ941">
        <v>776618</v>
      </c>
      <c r="PT941">
        <v>0.43</v>
      </c>
      <c r="PU941">
        <f t="shared" si="462"/>
        <v>0.43</v>
      </c>
      <c r="QF941">
        <v>776618</v>
      </c>
      <c r="QI941">
        <v>0.38</v>
      </c>
      <c r="QJ941">
        <f t="shared" si="463"/>
        <v>0.38</v>
      </c>
      <c r="QU941">
        <v>776618</v>
      </c>
      <c r="QX941">
        <v>0.39</v>
      </c>
      <c r="QY941">
        <f t="shared" si="464"/>
        <v>0.39</v>
      </c>
    </row>
    <row r="942" spans="12:467" x14ac:dyDescent="0.2">
      <c r="L942">
        <v>776246</v>
      </c>
      <c r="O942">
        <v>0.5</v>
      </c>
      <c r="P942">
        <f t="shared" si="434"/>
        <v>0.5</v>
      </c>
      <c r="AA942">
        <v>776246</v>
      </c>
      <c r="AD942">
        <v>0.57999999999999996</v>
      </c>
      <c r="AE942">
        <f t="shared" si="435"/>
        <v>0.57999999999999996</v>
      </c>
      <c r="AP942">
        <v>776246</v>
      </c>
      <c r="AS942">
        <v>0.59</v>
      </c>
      <c r="AT942">
        <f t="shared" si="436"/>
        <v>0.59</v>
      </c>
      <c r="BE942">
        <v>776246</v>
      </c>
      <c r="BH942">
        <v>0.45</v>
      </c>
      <c r="BI942">
        <f t="shared" si="437"/>
        <v>0.45</v>
      </c>
      <c r="BT942">
        <v>776246</v>
      </c>
      <c r="BW942">
        <v>0.49</v>
      </c>
      <c r="BX942">
        <f t="shared" si="438"/>
        <v>0.49</v>
      </c>
      <c r="CI942">
        <v>776246</v>
      </c>
      <c r="CL942">
        <v>0.53</v>
      </c>
      <c r="CM942">
        <f t="shared" si="439"/>
        <v>0.53</v>
      </c>
      <c r="CX942">
        <v>776246</v>
      </c>
      <c r="DA942">
        <v>0.51</v>
      </c>
      <c r="DB942">
        <f t="shared" si="440"/>
        <v>0.51</v>
      </c>
      <c r="DM942">
        <v>776246</v>
      </c>
      <c r="DP942">
        <v>0.51</v>
      </c>
      <c r="DQ942">
        <f t="shared" si="441"/>
        <v>0.51</v>
      </c>
      <c r="EB942">
        <v>776246</v>
      </c>
      <c r="EE942">
        <v>0.53</v>
      </c>
      <c r="EF942">
        <f t="shared" si="442"/>
        <v>0.53</v>
      </c>
      <c r="EQ942">
        <v>776246</v>
      </c>
      <c r="ET942">
        <v>0.53</v>
      </c>
      <c r="EU942">
        <f t="shared" si="443"/>
        <v>0.53</v>
      </c>
      <c r="FF942">
        <v>776246</v>
      </c>
      <c r="FI942">
        <v>0.51</v>
      </c>
      <c r="FJ942">
        <f t="shared" si="444"/>
        <v>0.51</v>
      </c>
      <c r="FU942">
        <v>776246</v>
      </c>
      <c r="FX942">
        <v>0.5</v>
      </c>
      <c r="FY942">
        <f t="shared" si="445"/>
        <v>0.5</v>
      </c>
      <c r="GJ942">
        <v>776246</v>
      </c>
      <c r="GM942">
        <v>0.5</v>
      </c>
      <c r="GN942">
        <f t="shared" si="446"/>
        <v>0.5</v>
      </c>
      <c r="GY942">
        <v>776246</v>
      </c>
      <c r="HB942">
        <v>0.54</v>
      </c>
      <c r="HC942">
        <f t="shared" si="447"/>
        <v>0.54</v>
      </c>
      <c r="HN942">
        <v>776246</v>
      </c>
      <c r="HQ942">
        <v>0.54</v>
      </c>
      <c r="HR942">
        <f t="shared" si="448"/>
        <v>0.54</v>
      </c>
      <c r="ID942">
        <v>776619</v>
      </c>
      <c r="IG942">
        <v>0.46</v>
      </c>
      <c r="IH942">
        <f t="shared" si="449"/>
        <v>0.46</v>
      </c>
      <c r="IS942">
        <v>776619</v>
      </c>
      <c r="IV942">
        <v>0.49</v>
      </c>
      <c r="IW942">
        <f t="shared" si="450"/>
        <v>0.49</v>
      </c>
      <c r="JH942">
        <v>776619</v>
      </c>
      <c r="JK942">
        <v>0.47</v>
      </c>
      <c r="JL942">
        <f t="shared" si="451"/>
        <v>0.47</v>
      </c>
      <c r="JW942">
        <v>776619</v>
      </c>
      <c r="JZ942">
        <v>0.49</v>
      </c>
      <c r="KA942">
        <f t="shared" si="452"/>
        <v>0.49</v>
      </c>
      <c r="KL942">
        <v>776619</v>
      </c>
      <c r="KO942">
        <v>0.39</v>
      </c>
      <c r="KP942">
        <f t="shared" si="453"/>
        <v>0.39</v>
      </c>
      <c r="LA942">
        <v>776619</v>
      </c>
      <c r="LD942">
        <v>0.47</v>
      </c>
      <c r="LE942">
        <f t="shared" si="454"/>
        <v>0.47</v>
      </c>
      <c r="LP942">
        <v>776619</v>
      </c>
      <c r="LS942">
        <v>0.48</v>
      </c>
      <c r="LT942">
        <f t="shared" si="455"/>
        <v>0.48</v>
      </c>
      <c r="ME942">
        <v>776619</v>
      </c>
      <c r="MH942">
        <v>0.39</v>
      </c>
      <c r="MI942">
        <f t="shared" si="456"/>
        <v>0.39</v>
      </c>
      <c r="MT942">
        <v>776619</v>
      </c>
      <c r="MW942">
        <v>0.43</v>
      </c>
      <c r="MX942">
        <f t="shared" si="457"/>
        <v>0.43</v>
      </c>
      <c r="NI942">
        <v>776619</v>
      </c>
      <c r="NL942">
        <v>0.48</v>
      </c>
      <c r="NM942">
        <f t="shared" si="458"/>
        <v>0.48</v>
      </c>
      <c r="NX942">
        <v>776619</v>
      </c>
      <c r="OA942">
        <v>0.49</v>
      </c>
      <c r="OB942">
        <f t="shared" si="459"/>
        <v>0.49</v>
      </c>
      <c r="OM942">
        <v>776619</v>
      </c>
      <c r="OP942">
        <v>0.47</v>
      </c>
      <c r="OQ942">
        <f t="shared" si="460"/>
        <v>0.47</v>
      </c>
      <c r="PB942">
        <v>776619</v>
      </c>
      <c r="PE942">
        <v>0.47</v>
      </c>
      <c r="PF942">
        <f t="shared" si="461"/>
        <v>0.47</v>
      </c>
      <c r="PQ942">
        <v>776619</v>
      </c>
      <c r="PT942">
        <v>0.51</v>
      </c>
      <c r="PU942">
        <f t="shared" si="462"/>
        <v>0.51</v>
      </c>
      <c r="QF942">
        <v>776619</v>
      </c>
      <c r="QI942">
        <v>0.49</v>
      </c>
      <c r="QJ942">
        <f t="shared" si="463"/>
        <v>0.49</v>
      </c>
      <c r="QU942">
        <v>776619</v>
      </c>
      <c r="QX942">
        <v>0.49</v>
      </c>
      <c r="QY942">
        <f t="shared" si="464"/>
        <v>0.49</v>
      </c>
    </row>
    <row r="943" spans="12:467" x14ac:dyDescent="0.2">
      <c r="L943">
        <v>776247</v>
      </c>
      <c r="O943">
        <v>0.54</v>
      </c>
      <c r="P943">
        <f t="shared" si="434"/>
        <v>0.54</v>
      </c>
      <c r="AA943">
        <v>776247</v>
      </c>
      <c r="AD943">
        <v>0.45</v>
      </c>
      <c r="AE943">
        <f t="shared" si="435"/>
        <v>0.45</v>
      </c>
      <c r="AP943">
        <v>776247</v>
      </c>
      <c r="AS943">
        <v>0.57999999999999996</v>
      </c>
      <c r="AT943">
        <f t="shared" si="436"/>
        <v>0.57999999999999996</v>
      </c>
      <c r="BE943">
        <v>776247</v>
      </c>
      <c r="BH943">
        <v>0.55000000000000004</v>
      </c>
      <c r="BI943">
        <f t="shared" si="437"/>
        <v>0.55000000000000004</v>
      </c>
      <c r="BT943">
        <v>776247</v>
      </c>
      <c r="BW943">
        <v>0.52</v>
      </c>
      <c r="BX943">
        <f t="shared" si="438"/>
        <v>0.52</v>
      </c>
      <c r="CI943">
        <v>776247</v>
      </c>
      <c r="CL943">
        <v>0.53</v>
      </c>
      <c r="CM943">
        <f t="shared" si="439"/>
        <v>0.53</v>
      </c>
      <c r="CX943">
        <v>776247</v>
      </c>
      <c r="DA943">
        <v>0.5</v>
      </c>
      <c r="DB943">
        <f t="shared" si="440"/>
        <v>0.5</v>
      </c>
      <c r="DM943">
        <v>776247</v>
      </c>
      <c r="DP943">
        <v>0.52</v>
      </c>
      <c r="DQ943">
        <f t="shared" si="441"/>
        <v>0.52</v>
      </c>
      <c r="EB943">
        <v>776247</v>
      </c>
      <c r="EE943">
        <v>0.5</v>
      </c>
      <c r="EF943">
        <f t="shared" si="442"/>
        <v>0.5</v>
      </c>
      <c r="EQ943">
        <v>776247</v>
      </c>
      <c r="ET943">
        <v>0.5</v>
      </c>
      <c r="EU943">
        <f t="shared" si="443"/>
        <v>0.5</v>
      </c>
      <c r="FF943">
        <v>776247</v>
      </c>
      <c r="FI943">
        <v>0.51</v>
      </c>
      <c r="FJ943">
        <f t="shared" si="444"/>
        <v>0.51</v>
      </c>
      <c r="FU943">
        <v>776247</v>
      </c>
      <c r="FX943">
        <v>0.52</v>
      </c>
      <c r="FY943">
        <f t="shared" si="445"/>
        <v>0.52</v>
      </c>
      <c r="GJ943">
        <v>776247</v>
      </c>
      <c r="GM943">
        <v>0.49</v>
      </c>
      <c r="GN943">
        <f t="shared" si="446"/>
        <v>0.49</v>
      </c>
      <c r="GY943">
        <v>776247</v>
      </c>
      <c r="HB943">
        <v>0.55000000000000004</v>
      </c>
      <c r="HC943">
        <f t="shared" si="447"/>
        <v>0.55000000000000004</v>
      </c>
      <c r="HN943">
        <v>776247</v>
      </c>
      <c r="HQ943">
        <v>0.43</v>
      </c>
      <c r="HR943">
        <f t="shared" si="448"/>
        <v>0.43</v>
      </c>
      <c r="ID943">
        <v>776621</v>
      </c>
      <c r="IG943">
        <v>0.53</v>
      </c>
      <c r="IH943">
        <f t="shared" si="449"/>
        <v>0.53</v>
      </c>
      <c r="IS943">
        <v>776621</v>
      </c>
      <c r="IV943">
        <v>0.51</v>
      </c>
      <c r="IW943">
        <f t="shared" si="450"/>
        <v>0.51</v>
      </c>
      <c r="JH943">
        <v>776621</v>
      </c>
      <c r="JK943">
        <v>0.5</v>
      </c>
      <c r="JL943">
        <f t="shared" si="451"/>
        <v>0.5</v>
      </c>
      <c r="JW943">
        <v>776621</v>
      </c>
      <c r="JZ943">
        <v>0.54</v>
      </c>
      <c r="KA943">
        <f t="shared" si="452"/>
        <v>0.54</v>
      </c>
      <c r="KL943">
        <v>776621</v>
      </c>
      <c r="KO943">
        <v>0.53</v>
      </c>
      <c r="KP943">
        <f t="shared" si="453"/>
        <v>0.53</v>
      </c>
      <c r="LA943">
        <v>776621</v>
      </c>
      <c r="LD943">
        <v>0.53</v>
      </c>
      <c r="LE943">
        <f t="shared" si="454"/>
        <v>0.53</v>
      </c>
      <c r="LP943">
        <v>776621</v>
      </c>
      <c r="LS943">
        <v>0.53</v>
      </c>
      <c r="LT943">
        <f t="shared" si="455"/>
        <v>0.53</v>
      </c>
      <c r="ME943">
        <v>776621</v>
      </c>
      <c r="MH943">
        <v>0.53</v>
      </c>
      <c r="MI943">
        <f t="shared" si="456"/>
        <v>0.53</v>
      </c>
      <c r="MT943">
        <v>776621</v>
      </c>
      <c r="MW943">
        <v>0.51</v>
      </c>
      <c r="MX943">
        <f t="shared" si="457"/>
        <v>0.51</v>
      </c>
      <c r="NI943">
        <v>776621</v>
      </c>
      <c r="NL943">
        <v>0.54</v>
      </c>
      <c r="NM943">
        <f t="shared" si="458"/>
        <v>0.54</v>
      </c>
      <c r="NX943">
        <v>776621</v>
      </c>
      <c r="OA943">
        <v>0.49</v>
      </c>
      <c r="OB943">
        <f t="shared" si="459"/>
        <v>0.49</v>
      </c>
      <c r="OM943">
        <v>776621</v>
      </c>
      <c r="OP943">
        <v>0.53</v>
      </c>
      <c r="OQ943">
        <f t="shared" si="460"/>
        <v>0.53</v>
      </c>
      <c r="PB943">
        <v>776621</v>
      </c>
      <c r="PE943">
        <v>0.51</v>
      </c>
      <c r="PF943">
        <f t="shared" si="461"/>
        <v>0.51</v>
      </c>
      <c r="PQ943">
        <v>776621</v>
      </c>
      <c r="PT943">
        <v>0.51</v>
      </c>
      <c r="PU943">
        <f t="shared" si="462"/>
        <v>0.51</v>
      </c>
      <c r="QF943">
        <v>776621</v>
      </c>
      <c r="QI943">
        <v>0.53</v>
      </c>
      <c r="QJ943">
        <f t="shared" si="463"/>
        <v>0.53</v>
      </c>
      <c r="QU943">
        <v>776621</v>
      </c>
      <c r="QX943">
        <v>0.54</v>
      </c>
      <c r="QY943">
        <f t="shared" si="464"/>
        <v>0.54</v>
      </c>
    </row>
    <row r="944" spans="12:467" x14ac:dyDescent="0.2">
      <c r="L944">
        <v>776248</v>
      </c>
      <c r="O944">
        <v>0.44</v>
      </c>
      <c r="P944">
        <f t="shared" si="434"/>
        <v>0.44</v>
      </c>
      <c r="AA944">
        <v>776248</v>
      </c>
      <c r="AD944">
        <v>0.37</v>
      </c>
      <c r="AE944">
        <f t="shared" si="435"/>
        <v>0.37</v>
      </c>
      <c r="AP944">
        <v>776248</v>
      </c>
      <c r="AS944">
        <v>0.28999999999999998</v>
      </c>
      <c r="AT944">
        <f t="shared" si="436"/>
        <v>0.28999999999999998</v>
      </c>
      <c r="BE944">
        <v>776248</v>
      </c>
      <c r="BH944">
        <v>0.47</v>
      </c>
      <c r="BI944">
        <f t="shared" si="437"/>
        <v>0.47</v>
      </c>
      <c r="BT944">
        <v>776248</v>
      </c>
      <c r="BW944">
        <v>0.44</v>
      </c>
      <c r="BX944">
        <f t="shared" si="438"/>
        <v>0.44</v>
      </c>
      <c r="CI944">
        <v>776248</v>
      </c>
      <c r="CL944">
        <v>0.45</v>
      </c>
      <c r="CM944">
        <f t="shared" si="439"/>
        <v>0.45</v>
      </c>
      <c r="CX944">
        <v>776248</v>
      </c>
      <c r="DA944">
        <v>0.47</v>
      </c>
      <c r="DB944">
        <f t="shared" si="440"/>
        <v>0.47</v>
      </c>
      <c r="DM944">
        <v>776248</v>
      </c>
      <c r="DP944">
        <v>0.47</v>
      </c>
      <c r="DQ944">
        <f t="shared" si="441"/>
        <v>0.47</v>
      </c>
      <c r="EB944">
        <v>776248</v>
      </c>
      <c r="EE944">
        <v>0.46</v>
      </c>
      <c r="EF944">
        <f t="shared" si="442"/>
        <v>0.46</v>
      </c>
      <c r="EQ944">
        <v>776248</v>
      </c>
      <c r="ET944">
        <v>0.46</v>
      </c>
      <c r="EU944">
        <f t="shared" si="443"/>
        <v>0.46</v>
      </c>
      <c r="FF944">
        <v>776248</v>
      </c>
      <c r="FI944">
        <v>0.45</v>
      </c>
      <c r="FJ944">
        <f t="shared" si="444"/>
        <v>0.45</v>
      </c>
      <c r="FU944">
        <v>776248</v>
      </c>
      <c r="FX944">
        <v>0.46</v>
      </c>
      <c r="FY944">
        <f t="shared" si="445"/>
        <v>0.46</v>
      </c>
      <c r="GJ944">
        <v>776248</v>
      </c>
      <c r="GM944">
        <v>0.45</v>
      </c>
      <c r="GN944">
        <f t="shared" si="446"/>
        <v>0.45</v>
      </c>
      <c r="GY944">
        <v>776248</v>
      </c>
      <c r="HB944">
        <v>0.48</v>
      </c>
      <c r="HC944">
        <f t="shared" si="447"/>
        <v>0.48</v>
      </c>
      <c r="HN944">
        <v>776248</v>
      </c>
      <c r="HQ944">
        <v>0.41</v>
      </c>
      <c r="HR944">
        <f t="shared" si="448"/>
        <v>0.41</v>
      </c>
      <c r="ID944">
        <v>776622</v>
      </c>
      <c r="IG944">
        <v>0.51</v>
      </c>
      <c r="IH944">
        <f t="shared" si="449"/>
        <v>0.51</v>
      </c>
      <c r="IS944">
        <v>776622</v>
      </c>
      <c r="IV944">
        <v>0.49</v>
      </c>
      <c r="IW944">
        <f t="shared" si="450"/>
        <v>0.49</v>
      </c>
      <c r="JH944">
        <v>776622</v>
      </c>
      <c r="JK944">
        <v>0.53</v>
      </c>
      <c r="JL944">
        <f t="shared" si="451"/>
        <v>0.53</v>
      </c>
      <c r="JW944">
        <v>776622</v>
      </c>
      <c r="JZ944">
        <v>0.49</v>
      </c>
      <c r="KA944">
        <f t="shared" si="452"/>
        <v>0.49</v>
      </c>
      <c r="KL944">
        <v>776622</v>
      </c>
      <c r="KO944">
        <v>0.53</v>
      </c>
      <c r="KP944">
        <f t="shared" si="453"/>
        <v>0.53</v>
      </c>
      <c r="LA944">
        <v>776622</v>
      </c>
      <c r="LD944">
        <v>0.53</v>
      </c>
      <c r="LE944">
        <f t="shared" si="454"/>
        <v>0.53</v>
      </c>
      <c r="LP944">
        <v>776622</v>
      </c>
      <c r="LS944">
        <v>0.49</v>
      </c>
      <c r="LT944">
        <f t="shared" si="455"/>
        <v>0.49</v>
      </c>
      <c r="ME944">
        <v>776622</v>
      </c>
      <c r="MH944">
        <v>0.56999999999999995</v>
      </c>
      <c r="MI944">
        <f t="shared" si="456"/>
        <v>0.56999999999999995</v>
      </c>
      <c r="MT944">
        <v>776622</v>
      </c>
      <c r="MW944">
        <v>0.56000000000000005</v>
      </c>
      <c r="MX944">
        <f t="shared" si="457"/>
        <v>0.56000000000000005</v>
      </c>
      <c r="NI944">
        <v>776622</v>
      </c>
      <c r="NL944">
        <v>0.5</v>
      </c>
      <c r="NM944">
        <f t="shared" si="458"/>
        <v>0.5</v>
      </c>
      <c r="NX944">
        <v>776622</v>
      </c>
      <c r="OA944">
        <v>0.53</v>
      </c>
      <c r="OB944">
        <f t="shared" si="459"/>
        <v>0.53</v>
      </c>
      <c r="OM944">
        <v>776622</v>
      </c>
      <c r="OP944">
        <v>0.49</v>
      </c>
      <c r="OQ944">
        <f t="shared" si="460"/>
        <v>0.49</v>
      </c>
      <c r="PB944">
        <v>776622</v>
      </c>
      <c r="PE944">
        <v>0.52</v>
      </c>
      <c r="PF944">
        <f t="shared" si="461"/>
        <v>0.52</v>
      </c>
      <c r="PQ944">
        <v>776622</v>
      </c>
      <c r="PT944">
        <v>0.49</v>
      </c>
      <c r="PU944">
        <f t="shared" si="462"/>
        <v>0.49</v>
      </c>
      <c r="QF944">
        <v>776622</v>
      </c>
      <c r="QI944">
        <v>0.53</v>
      </c>
      <c r="QJ944">
        <f t="shared" si="463"/>
        <v>0.53</v>
      </c>
      <c r="QU944">
        <v>776622</v>
      </c>
      <c r="QX944">
        <v>0.49</v>
      </c>
      <c r="QY944">
        <f t="shared" si="464"/>
        <v>0.49</v>
      </c>
    </row>
    <row r="945" spans="12:467" x14ac:dyDescent="0.2">
      <c r="L945">
        <v>776249</v>
      </c>
      <c r="O945">
        <v>0.49</v>
      </c>
      <c r="P945">
        <f t="shared" si="434"/>
        <v>0.49</v>
      </c>
      <c r="AA945">
        <v>776249</v>
      </c>
      <c r="AD945">
        <v>0.37</v>
      </c>
      <c r="AE945">
        <f t="shared" si="435"/>
        <v>0.37</v>
      </c>
      <c r="AP945">
        <v>776249</v>
      </c>
      <c r="AS945">
        <v>0.48</v>
      </c>
      <c r="AT945">
        <f t="shared" si="436"/>
        <v>0.48</v>
      </c>
      <c r="BE945">
        <v>776249</v>
      </c>
      <c r="BH945">
        <v>0.51</v>
      </c>
      <c r="BI945">
        <f t="shared" si="437"/>
        <v>0.51</v>
      </c>
      <c r="BT945">
        <v>776249</v>
      </c>
      <c r="BW945">
        <v>0.45</v>
      </c>
      <c r="BX945">
        <f t="shared" si="438"/>
        <v>0.45</v>
      </c>
      <c r="CI945">
        <v>776249</v>
      </c>
      <c r="CL945">
        <v>0.5</v>
      </c>
      <c r="CM945">
        <f t="shared" si="439"/>
        <v>0.5</v>
      </c>
      <c r="CX945">
        <v>776249</v>
      </c>
      <c r="DA945">
        <v>0.52</v>
      </c>
      <c r="DB945">
        <f t="shared" si="440"/>
        <v>0.52</v>
      </c>
      <c r="DM945">
        <v>776249</v>
      </c>
      <c r="DP945">
        <v>0.5</v>
      </c>
      <c r="DQ945">
        <f t="shared" si="441"/>
        <v>0.5</v>
      </c>
      <c r="EB945">
        <v>776249</v>
      </c>
      <c r="EE945">
        <v>0.5</v>
      </c>
      <c r="EF945">
        <f t="shared" si="442"/>
        <v>0.5</v>
      </c>
      <c r="EQ945">
        <v>776249</v>
      </c>
      <c r="ET945">
        <v>0.5</v>
      </c>
      <c r="EU945">
        <f t="shared" si="443"/>
        <v>0.5</v>
      </c>
      <c r="FF945">
        <v>776249</v>
      </c>
      <c r="FI945">
        <v>0.53</v>
      </c>
      <c r="FJ945">
        <f t="shared" si="444"/>
        <v>0.53</v>
      </c>
      <c r="FU945">
        <v>776249</v>
      </c>
      <c r="FX945">
        <v>0.51</v>
      </c>
      <c r="FY945">
        <f t="shared" si="445"/>
        <v>0.51</v>
      </c>
      <c r="GJ945">
        <v>776249</v>
      </c>
      <c r="GM945">
        <v>0.51</v>
      </c>
      <c r="GN945">
        <f t="shared" si="446"/>
        <v>0.51</v>
      </c>
      <c r="GY945">
        <v>776249</v>
      </c>
      <c r="HB945">
        <v>0.48</v>
      </c>
      <c r="HC945">
        <f t="shared" si="447"/>
        <v>0.48</v>
      </c>
      <c r="HN945">
        <v>776249</v>
      </c>
      <c r="HQ945">
        <v>0.51</v>
      </c>
      <c r="HR945">
        <f t="shared" si="448"/>
        <v>0.51</v>
      </c>
      <c r="ID945">
        <v>776623</v>
      </c>
      <c r="IG945">
        <v>0.56999999999999995</v>
      </c>
      <c r="IH945">
        <f t="shared" si="449"/>
        <v>0.56999999999999995</v>
      </c>
      <c r="IS945">
        <v>776623</v>
      </c>
      <c r="IV945">
        <v>0.53</v>
      </c>
      <c r="IW945">
        <f t="shared" si="450"/>
        <v>0.53</v>
      </c>
      <c r="JH945">
        <v>776623</v>
      </c>
      <c r="JK945">
        <v>0.55000000000000004</v>
      </c>
      <c r="JL945">
        <f t="shared" si="451"/>
        <v>0.55000000000000004</v>
      </c>
      <c r="JW945">
        <v>776623</v>
      </c>
      <c r="JZ945">
        <v>0.49</v>
      </c>
      <c r="KA945">
        <f t="shared" si="452"/>
        <v>0.49</v>
      </c>
      <c r="KL945">
        <v>776623</v>
      </c>
      <c r="KO945">
        <v>0.53</v>
      </c>
      <c r="KP945">
        <f t="shared" si="453"/>
        <v>0.53</v>
      </c>
      <c r="LA945">
        <v>776623</v>
      </c>
      <c r="LD945">
        <v>0.59</v>
      </c>
      <c r="LE945">
        <f t="shared" si="454"/>
        <v>0.59</v>
      </c>
      <c r="LP945">
        <v>776623</v>
      </c>
      <c r="LS945">
        <v>0.52</v>
      </c>
      <c r="LT945">
        <f t="shared" si="455"/>
        <v>0.52</v>
      </c>
      <c r="ME945">
        <v>776623</v>
      </c>
      <c r="MH945">
        <v>0.57999999999999996</v>
      </c>
      <c r="MI945">
        <f t="shared" si="456"/>
        <v>0.57999999999999996</v>
      </c>
      <c r="MT945">
        <v>776623</v>
      </c>
      <c r="MW945">
        <v>0.69</v>
      </c>
      <c r="MX945">
        <f t="shared" si="457"/>
        <v>0.69</v>
      </c>
      <c r="NI945">
        <v>776623</v>
      </c>
      <c r="NL945">
        <v>0.51</v>
      </c>
      <c r="NM945">
        <f t="shared" si="458"/>
        <v>0.51</v>
      </c>
      <c r="NX945">
        <v>776623</v>
      </c>
      <c r="OA945">
        <v>0.56000000000000005</v>
      </c>
      <c r="OB945">
        <f t="shared" si="459"/>
        <v>0.56000000000000005</v>
      </c>
      <c r="OM945">
        <v>776623</v>
      </c>
      <c r="OP945">
        <v>0.56999999999999995</v>
      </c>
      <c r="OQ945">
        <f t="shared" si="460"/>
        <v>0.56999999999999995</v>
      </c>
      <c r="PB945">
        <v>776623</v>
      </c>
      <c r="PE945">
        <v>0.52</v>
      </c>
      <c r="PF945">
        <f t="shared" si="461"/>
        <v>0.52</v>
      </c>
      <c r="PQ945">
        <v>776623</v>
      </c>
      <c r="PT945">
        <v>0.5</v>
      </c>
      <c r="PU945">
        <f t="shared" si="462"/>
        <v>0.5</v>
      </c>
      <c r="QF945">
        <v>776623</v>
      </c>
      <c r="QI945">
        <v>0.54</v>
      </c>
      <c r="QJ945">
        <f t="shared" si="463"/>
        <v>0.54</v>
      </c>
      <c r="QU945">
        <v>776623</v>
      </c>
      <c r="QX945">
        <v>0.52</v>
      </c>
      <c r="QY945">
        <f t="shared" si="464"/>
        <v>0.52</v>
      </c>
    </row>
    <row r="946" spans="12:467" x14ac:dyDescent="0.2">
      <c r="L946">
        <v>776254</v>
      </c>
      <c r="O946">
        <v>0.49</v>
      </c>
      <c r="P946">
        <f t="shared" si="434"/>
        <v>0.49</v>
      </c>
      <c r="AA946">
        <v>776254</v>
      </c>
      <c r="AD946">
        <v>0.55000000000000004</v>
      </c>
      <c r="AE946">
        <f t="shared" si="435"/>
        <v>0.55000000000000004</v>
      </c>
      <c r="AP946">
        <v>776254</v>
      </c>
      <c r="AS946">
        <v>0.41</v>
      </c>
      <c r="AT946">
        <f t="shared" si="436"/>
        <v>0.41</v>
      </c>
      <c r="BE946">
        <v>776254</v>
      </c>
      <c r="BH946">
        <v>0.55000000000000004</v>
      </c>
      <c r="BI946">
        <f t="shared" si="437"/>
        <v>0.55000000000000004</v>
      </c>
      <c r="BT946">
        <v>776254</v>
      </c>
      <c r="BW946">
        <v>0.46</v>
      </c>
      <c r="BX946">
        <f t="shared" si="438"/>
        <v>0.46</v>
      </c>
      <c r="CI946">
        <v>776254</v>
      </c>
      <c r="CL946">
        <v>0.49</v>
      </c>
      <c r="CM946">
        <f t="shared" si="439"/>
        <v>0.49</v>
      </c>
      <c r="CX946">
        <v>776254</v>
      </c>
      <c r="DA946">
        <v>0.51</v>
      </c>
      <c r="DB946">
        <f t="shared" si="440"/>
        <v>0.51</v>
      </c>
      <c r="DM946">
        <v>776254</v>
      </c>
      <c r="DP946">
        <v>0.48</v>
      </c>
      <c r="DQ946">
        <f t="shared" si="441"/>
        <v>0.48</v>
      </c>
      <c r="EB946">
        <v>776254</v>
      </c>
      <c r="EE946">
        <v>0.45</v>
      </c>
      <c r="EF946">
        <f t="shared" si="442"/>
        <v>0.45</v>
      </c>
      <c r="EQ946">
        <v>776254</v>
      </c>
      <c r="ET946">
        <v>0.45</v>
      </c>
      <c r="EU946">
        <f t="shared" si="443"/>
        <v>0.45</v>
      </c>
      <c r="FF946">
        <v>776254</v>
      </c>
      <c r="FI946">
        <v>0.49</v>
      </c>
      <c r="FJ946">
        <f t="shared" si="444"/>
        <v>0.49</v>
      </c>
      <c r="FU946">
        <v>776254</v>
      </c>
      <c r="FX946">
        <v>0.5</v>
      </c>
      <c r="FY946">
        <f t="shared" si="445"/>
        <v>0.5</v>
      </c>
      <c r="GJ946">
        <v>776254</v>
      </c>
      <c r="GM946">
        <v>0.45</v>
      </c>
      <c r="GN946">
        <f t="shared" si="446"/>
        <v>0.45</v>
      </c>
      <c r="GY946">
        <v>776254</v>
      </c>
      <c r="HB946">
        <v>0.51</v>
      </c>
      <c r="HC946">
        <f t="shared" si="447"/>
        <v>0.51</v>
      </c>
      <c r="HN946">
        <v>776254</v>
      </c>
      <c r="HQ946">
        <v>0.46</v>
      </c>
      <c r="HR946">
        <f t="shared" si="448"/>
        <v>0.46</v>
      </c>
      <c r="ID946">
        <v>776625</v>
      </c>
      <c r="IG946">
        <v>0.52</v>
      </c>
      <c r="IH946">
        <f t="shared" si="449"/>
        <v>0.52</v>
      </c>
      <c r="IS946">
        <v>776625</v>
      </c>
      <c r="IV946">
        <v>0.51</v>
      </c>
      <c r="IW946">
        <f t="shared" si="450"/>
        <v>0.51</v>
      </c>
      <c r="JH946">
        <v>776625</v>
      </c>
      <c r="JK946">
        <v>0.53</v>
      </c>
      <c r="JL946">
        <f t="shared" si="451"/>
        <v>0.53</v>
      </c>
      <c r="JW946">
        <v>776625</v>
      </c>
      <c r="JZ946">
        <v>0.53</v>
      </c>
      <c r="KA946">
        <f t="shared" si="452"/>
        <v>0.53</v>
      </c>
      <c r="KL946">
        <v>776625</v>
      </c>
      <c r="KO946">
        <v>0.55000000000000004</v>
      </c>
      <c r="KP946">
        <f t="shared" si="453"/>
        <v>0.55000000000000004</v>
      </c>
      <c r="LA946">
        <v>776625</v>
      </c>
      <c r="LD946">
        <v>0.5</v>
      </c>
      <c r="LE946">
        <f t="shared" si="454"/>
        <v>0.5</v>
      </c>
      <c r="LP946">
        <v>776625</v>
      </c>
      <c r="LS946">
        <v>0.52</v>
      </c>
      <c r="LT946">
        <f t="shared" si="455"/>
        <v>0.52</v>
      </c>
      <c r="ME946">
        <v>776625</v>
      </c>
      <c r="MH946">
        <v>0.54</v>
      </c>
      <c r="MI946">
        <f t="shared" si="456"/>
        <v>0.54</v>
      </c>
      <c r="MT946">
        <v>776625</v>
      </c>
      <c r="MW946">
        <v>0.54</v>
      </c>
      <c r="MX946">
        <f t="shared" si="457"/>
        <v>0.54</v>
      </c>
      <c r="NI946">
        <v>776625</v>
      </c>
      <c r="NL946">
        <v>0.52</v>
      </c>
      <c r="NM946">
        <f t="shared" si="458"/>
        <v>0.52</v>
      </c>
      <c r="NX946">
        <v>776625</v>
      </c>
      <c r="OA946">
        <v>0.49</v>
      </c>
      <c r="OB946">
        <f t="shared" si="459"/>
        <v>0.49</v>
      </c>
      <c r="OM946">
        <v>776625</v>
      </c>
      <c r="OP946">
        <v>0.52</v>
      </c>
      <c r="OQ946">
        <f t="shared" si="460"/>
        <v>0.52</v>
      </c>
      <c r="PB946">
        <v>776625</v>
      </c>
      <c r="PE946">
        <v>0.51</v>
      </c>
      <c r="PF946">
        <f t="shared" si="461"/>
        <v>0.51</v>
      </c>
      <c r="PQ946">
        <v>776625</v>
      </c>
      <c r="PT946">
        <v>0.5</v>
      </c>
      <c r="PU946">
        <f t="shared" si="462"/>
        <v>0.5</v>
      </c>
      <c r="QF946">
        <v>776625</v>
      </c>
      <c r="QI946">
        <v>0.52</v>
      </c>
      <c r="QJ946">
        <f t="shared" si="463"/>
        <v>0.52</v>
      </c>
      <c r="QU946">
        <v>776625</v>
      </c>
      <c r="QX946">
        <v>0.53</v>
      </c>
      <c r="QY946">
        <f t="shared" si="464"/>
        <v>0.53</v>
      </c>
    </row>
    <row r="947" spans="12:467" x14ac:dyDescent="0.2">
      <c r="L947">
        <v>776258</v>
      </c>
      <c r="O947">
        <v>0.47</v>
      </c>
      <c r="P947">
        <f t="shared" si="434"/>
        <v>0.47</v>
      </c>
      <c r="AA947">
        <v>776258</v>
      </c>
      <c r="AD947">
        <v>0.41</v>
      </c>
      <c r="AE947">
        <f t="shared" si="435"/>
        <v>0.41</v>
      </c>
      <c r="AP947">
        <v>776258</v>
      </c>
      <c r="AS947">
        <v>0.45</v>
      </c>
      <c r="AT947">
        <f t="shared" si="436"/>
        <v>0.45</v>
      </c>
      <c r="BE947">
        <v>776258</v>
      </c>
      <c r="BH947">
        <v>0.48</v>
      </c>
      <c r="BI947">
        <f t="shared" si="437"/>
        <v>0.48</v>
      </c>
      <c r="BT947">
        <v>776258</v>
      </c>
      <c r="BW947">
        <v>0.28999999999999998</v>
      </c>
      <c r="BX947">
        <f t="shared" si="438"/>
        <v>0.28999999999999998</v>
      </c>
      <c r="CI947">
        <v>776258</v>
      </c>
      <c r="CL947">
        <v>0.48</v>
      </c>
      <c r="CM947">
        <f t="shared" si="439"/>
        <v>0.48</v>
      </c>
      <c r="CX947">
        <v>776258</v>
      </c>
      <c r="DA947">
        <v>0.51</v>
      </c>
      <c r="DB947">
        <f t="shared" si="440"/>
        <v>0.51</v>
      </c>
      <c r="DM947">
        <v>776258</v>
      </c>
      <c r="DP947">
        <v>0.5</v>
      </c>
      <c r="DQ947">
        <f t="shared" si="441"/>
        <v>0.5</v>
      </c>
      <c r="EB947">
        <v>776258</v>
      </c>
      <c r="EE947">
        <v>0.48</v>
      </c>
      <c r="EF947">
        <f t="shared" si="442"/>
        <v>0.48</v>
      </c>
      <c r="EQ947">
        <v>776258</v>
      </c>
      <c r="ET947">
        <v>0.48</v>
      </c>
      <c r="EU947">
        <f t="shared" si="443"/>
        <v>0.48</v>
      </c>
      <c r="FF947">
        <v>776258</v>
      </c>
      <c r="FI947">
        <v>0.51</v>
      </c>
      <c r="FJ947">
        <f t="shared" si="444"/>
        <v>0.51</v>
      </c>
      <c r="FU947">
        <v>776258</v>
      </c>
      <c r="FX947">
        <v>0.51</v>
      </c>
      <c r="FY947">
        <f t="shared" si="445"/>
        <v>0.51</v>
      </c>
      <c r="GJ947">
        <v>776258</v>
      </c>
      <c r="GM947">
        <v>0.47</v>
      </c>
      <c r="GN947">
        <f t="shared" si="446"/>
        <v>0.47</v>
      </c>
      <c r="GY947">
        <v>776258</v>
      </c>
      <c r="HB947">
        <v>0.56000000000000005</v>
      </c>
      <c r="HC947">
        <f t="shared" si="447"/>
        <v>0.56000000000000005</v>
      </c>
      <c r="HN947">
        <v>776258</v>
      </c>
      <c r="HQ947">
        <v>0.44</v>
      </c>
      <c r="HR947">
        <f t="shared" si="448"/>
        <v>0.44</v>
      </c>
      <c r="ID947">
        <v>776626</v>
      </c>
      <c r="IG947">
        <v>0.5</v>
      </c>
      <c r="IH947">
        <f t="shared" si="449"/>
        <v>0.5</v>
      </c>
      <c r="IS947">
        <v>776626</v>
      </c>
      <c r="IV947">
        <v>0.47</v>
      </c>
      <c r="IW947">
        <f t="shared" si="450"/>
        <v>0.47</v>
      </c>
      <c r="JH947">
        <v>776626</v>
      </c>
      <c r="JK947">
        <v>0.49</v>
      </c>
      <c r="JL947">
        <f t="shared" si="451"/>
        <v>0.49</v>
      </c>
      <c r="JW947">
        <v>776626</v>
      </c>
      <c r="JZ947">
        <v>0.49</v>
      </c>
      <c r="KA947">
        <f t="shared" si="452"/>
        <v>0.49</v>
      </c>
      <c r="KL947">
        <v>776626</v>
      </c>
      <c r="KO947">
        <v>0.51</v>
      </c>
      <c r="KP947">
        <f t="shared" si="453"/>
        <v>0.51</v>
      </c>
      <c r="LA947">
        <v>776626</v>
      </c>
      <c r="LD947">
        <v>0.51</v>
      </c>
      <c r="LE947">
        <f t="shared" si="454"/>
        <v>0.51</v>
      </c>
      <c r="LP947">
        <v>776626</v>
      </c>
      <c r="LS947">
        <v>0.48</v>
      </c>
      <c r="LT947">
        <f t="shared" si="455"/>
        <v>0.48</v>
      </c>
      <c r="ME947">
        <v>776626</v>
      </c>
      <c r="MH947">
        <v>0.49</v>
      </c>
      <c r="MI947">
        <f t="shared" si="456"/>
        <v>0.49</v>
      </c>
      <c r="MT947">
        <v>776626</v>
      </c>
      <c r="MW947">
        <v>0.52</v>
      </c>
      <c r="MX947">
        <f t="shared" si="457"/>
        <v>0.52</v>
      </c>
      <c r="NI947">
        <v>776626</v>
      </c>
      <c r="NL947">
        <v>0.48</v>
      </c>
      <c r="NM947">
        <f t="shared" si="458"/>
        <v>0.48</v>
      </c>
      <c r="NX947">
        <v>776626</v>
      </c>
      <c r="OA947">
        <v>0.5</v>
      </c>
      <c r="OB947">
        <f t="shared" si="459"/>
        <v>0.5</v>
      </c>
      <c r="OM947">
        <v>776626</v>
      </c>
      <c r="OP947">
        <v>0.52</v>
      </c>
      <c r="OQ947">
        <f t="shared" si="460"/>
        <v>0.52</v>
      </c>
      <c r="PB947">
        <v>776626</v>
      </c>
      <c r="PE947">
        <v>0.49</v>
      </c>
      <c r="PF947">
        <f t="shared" si="461"/>
        <v>0.49</v>
      </c>
      <c r="PQ947">
        <v>776626</v>
      </c>
      <c r="PT947">
        <v>0.47</v>
      </c>
      <c r="PU947">
        <f t="shared" si="462"/>
        <v>0.47</v>
      </c>
      <c r="QF947">
        <v>776626</v>
      </c>
      <c r="QI947">
        <v>0.46</v>
      </c>
      <c r="QJ947">
        <f t="shared" si="463"/>
        <v>0.46</v>
      </c>
      <c r="QU947">
        <v>776626</v>
      </c>
      <c r="QX947">
        <v>0.47</v>
      </c>
      <c r="QY947">
        <f t="shared" si="464"/>
        <v>0.47</v>
      </c>
    </row>
    <row r="948" spans="12:467" x14ac:dyDescent="0.2">
      <c r="L948">
        <v>777839</v>
      </c>
      <c r="O948">
        <v>0.44</v>
      </c>
      <c r="P948">
        <f t="shared" si="434"/>
        <v>0.44</v>
      </c>
      <c r="AA948">
        <v>777839</v>
      </c>
      <c r="AD948">
        <v>0.43</v>
      </c>
      <c r="AE948">
        <f t="shared" si="435"/>
        <v>0.43</v>
      </c>
      <c r="AP948">
        <v>777839</v>
      </c>
      <c r="AS948">
        <v>0.47</v>
      </c>
      <c r="AT948">
        <f t="shared" si="436"/>
        <v>0.47</v>
      </c>
      <c r="BE948">
        <v>777839</v>
      </c>
      <c r="BH948">
        <v>0.42</v>
      </c>
      <c r="BI948">
        <f t="shared" si="437"/>
        <v>0.42</v>
      </c>
      <c r="BT948">
        <v>777839</v>
      </c>
      <c r="BW948">
        <v>0.43</v>
      </c>
      <c r="BX948">
        <f t="shared" si="438"/>
        <v>0.43</v>
      </c>
      <c r="CI948">
        <v>777839</v>
      </c>
      <c r="CL948">
        <v>0.43</v>
      </c>
      <c r="CM948">
        <f t="shared" si="439"/>
        <v>0.43</v>
      </c>
      <c r="CX948">
        <v>777839</v>
      </c>
      <c r="DA948">
        <v>0.48</v>
      </c>
      <c r="DB948">
        <f t="shared" si="440"/>
        <v>0.48</v>
      </c>
      <c r="DM948">
        <v>777839</v>
      </c>
      <c r="DP948">
        <v>0.45</v>
      </c>
      <c r="DQ948">
        <f t="shared" si="441"/>
        <v>0.45</v>
      </c>
      <c r="EB948">
        <v>777839</v>
      </c>
      <c r="EE948">
        <v>0.45</v>
      </c>
      <c r="EF948">
        <f t="shared" si="442"/>
        <v>0.45</v>
      </c>
      <c r="EQ948">
        <v>777839</v>
      </c>
      <c r="ET948">
        <v>0.45</v>
      </c>
      <c r="EU948">
        <f t="shared" si="443"/>
        <v>0.45</v>
      </c>
      <c r="FF948">
        <v>777839</v>
      </c>
      <c r="FI948">
        <v>0.47</v>
      </c>
      <c r="FJ948">
        <f t="shared" si="444"/>
        <v>0.47</v>
      </c>
      <c r="FU948">
        <v>777839</v>
      </c>
      <c r="FX948">
        <v>0.47</v>
      </c>
      <c r="FY948">
        <f t="shared" si="445"/>
        <v>0.47</v>
      </c>
      <c r="GJ948">
        <v>777839</v>
      </c>
      <c r="GM948">
        <v>0.42</v>
      </c>
      <c r="GN948">
        <f t="shared" si="446"/>
        <v>0.42</v>
      </c>
      <c r="GY948">
        <v>777839</v>
      </c>
      <c r="HB948">
        <v>0.47</v>
      </c>
      <c r="HC948">
        <f t="shared" si="447"/>
        <v>0.47</v>
      </c>
      <c r="HN948">
        <v>777839</v>
      </c>
      <c r="HQ948">
        <v>0.46</v>
      </c>
      <c r="HR948">
        <f t="shared" si="448"/>
        <v>0.46</v>
      </c>
      <c r="ID948">
        <v>776627</v>
      </c>
      <c r="IG948">
        <v>0.5</v>
      </c>
      <c r="IH948">
        <f t="shared" si="449"/>
        <v>0.5</v>
      </c>
      <c r="IS948">
        <v>776627</v>
      </c>
      <c r="IV948">
        <v>0.46</v>
      </c>
      <c r="IW948">
        <f t="shared" si="450"/>
        <v>0.46</v>
      </c>
      <c r="JH948">
        <v>776627</v>
      </c>
      <c r="JK948">
        <v>0.45</v>
      </c>
      <c r="JL948">
        <f t="shared" si="451"/>
        <v>0.45</v>
      </c>
      <c r="JW948">
        <v>776627</v>
      </c>
      <c r="JZ948">
        <v>0.48</v>
      </c>
      <c r="KA948">
        <f t="shared" si="452"/>
        <v>0.48</v>
      </c>
      <c r="KL948">
        <v>776627</v>
      </c>
      <c r="KO948">
        <v>0.43</v>
      </c>
      <c r="KP948">
        <f t="shared" si="453"/>
        <v>0.43</v>
      </c>
      <c r="LA948">
        <v>776627</v>
      </c>
      <c r="LD948">
        <v>0.47</v>
      </c>
      <c r="LE948">
        <f t="shared" si="454"/>
        <v>0.47</v>
      </c>
      <c r="LP948">
        <v>776627</v>
      </c>
      <c r="LS948">
        <v>0.47</v>
      </c>
      <c r="LT948">
        <f t="shared" si="455"/>
        <v>0.47</v>
      </c>
      <c r="ME948">
        <v>776627</v>
      </c>
      <c r="MH948">
        <v>0.44</v>
      </c>
      <c r="MI948">
        <f t="shared" si="456"/>
        <v>0.44</v>
      </c>
      <c r="MT948">
        <v>776627</v>
      </c>
      <c r="MW948">
        <v>0.45</v>
      </c>
      <c r="MX948">
        <f t="shared" si="457"/>
        <v>0.45</v>
      </c>
      <c r="NI948">
        <v>776627</v>
      </c>
      <c r="NL948">
        <v>0.46</v>
      </c>
      <c r="NM948">
        <f t="shared" si="458"/>
        <v>0.46</v>
      </c>
      <c r="NX948">
        <v>776627</v>
      </c>
      <c r="OA948">
        <v>0.47</v>
      </c>
      <c r="OB948">
        <f t="shared" si="459"/>
        <v>0.47</v>
      </c>
      <c r="OM948">
        <v>776627</v>
      </c>
      <c r="OP948">
        <v>0.49</v>
      </c>
      <c r="OQ948">
        <f t="shared" si="460"/>
        <v>0.49</v>
      </c>
      <c r="PB948">
        <v>776627</v>
      </c>
      <c r="PE948">
        <v>0.51</v>
      </c>
      <c r="PF948">
        <f t="shared" si="461"/>
        <v>0.51</v>
      </c>
      <c r="PQ948">
        <v>776627</v>
      </c>
      <c r="PT948">
        <v>0.47</v>
      </c>
      <c r="PU948">
        <f t="shared" si="462"/>
        <v>0.47</v>
      </c>
      <c r="QF948">
        <v>776627</v>
      </c>
      <c r="QI948">
        <v>0.46</v>
      </c>
      <c r="QJ948">
        <f t="shared" si="463"/>
        <v>0.46</v>
      </c>
      <c r="QU948">
        <v>776627</v>
      </c>
      <c r="QX948">
        <v>0.49</v>
      </c>
      <c r="QY948">
        <f t="shared" si="464"/>
        <v>0.49</v>
      </c>
    </row>
    <row r="949" spans="12:467" x14ac:dyDescent="0.2">
      <c r="L949">
        <v>776225</v>
      </c>
      <c r="O949">
        <v>0.37</v>
      </c>
      <c r="P949">
        <f t="shared" si="434"/>
        <v>0.37</v>
      </c>
      <c r="AA949">
        <v>776225</v>
      </c>
      <c r="AD949">
        <v>0.49</v>
      </c>
      <c r="AE949">
        <f t="shared" si="435"/>
        <v>0.49</v>
      </c>
      <c r="AP949">
        <v>776225</v>
      </c>
      <c r="AS949">
        <v>0.44</v>
      </c>
      <c r="AT949">
        <f t="shared" si="436"/>
        <v>0.44</v>
      </c>
      <c r="BE949">
        <v>776225</v>
      </c>
      <c r="BH949">
        <v>0.48</v>
      </c>
      <c r="BI949">
        <f t="shared" si="437"/>
        <v>0.48</v>
      </c>
      <c r="BT949">
        <v>776225</v>
      </c>
      <c r="BW949">
        <v>0.47</v>
      </c>
      <c r="BX949">
        <f t="shared" si="438"/>
        <v>0.47</v>
      </c>
      <c r="CI949">
        <v>776225</v>
      </c>
      <c r="CL949">
        <v>0.43</v>
      </c>
      <c r="CM949">
        <f t="shared" si="439"/>
        <v>0.43</v>
      </c>
      <c r="CX949">
        <v>776225</v>
      </c>
      <c r="DA949">
        <v>0.45</v>
      </c>
      <c r="DB949">
        <f t="shared" si="440"/>
        <v>0.45</v>
      </c>
      <c r="DM949">
        <v>776225</v>
      </c>
      <c r="DP949">
        <v>0.4</v>
      </c>
      <c r="DQ949">
        <f t="shared" si="441"/>
        <v>0.4</v>
      </c>
      <c r="EB949">
        <v>776225</v>
      </c>
      <c r="EE949">
        <v>0.46</v>
      </c>
      <c r="EF949">
        <f t="shared" si="442"/>
        <v>0.46</v>
      </c>
      <c r="EQ949">
        <v>776225</v>
      </c>
      <c r="ET949">
        <v>0.46</v>
      </c>
      <c r="EU949">
        <f t="shared" si="443"/>
        <v>0.46</v>
      </c>
      <c r="FF949">
        <v>776225</v>
      </c>
      <c r="FI949">
        <v>0.45</v>
      </c>
      <c r="FJ949">
        <f t="shared" si="444"/>
        <v>0.45</v>
      </c>
      <c r="FU949">
        <v>776225</v>
      </c>
      <c r="FX949">
        <v>0.46</v>
      </c>
      <c r="FY949">
        <f t="shared" si="445"/>
        <v>0.46</v>
      </c>
      <c r="GJ949">
        <v>776225</v>
      </c>
      <c r="GM949">
        <v>0.4</v>
      </c>
      <c r="GN949">
        <f t="shared" si="446"/>
        <v>0.4</v>
      </c>
      <c r="GY949">
        <v>776225</v>
      </c>
      <c r="HB949">
        <v>0.49</v>
      </c>
      <c r="HC949">
        <f t="shared" si="447"/>
        <v>0.49</v>
      </c>
      <c r="HN949">
        <v>776225</v>
      </c>
      <c r="HQ949">
        <v>0.41</v>
      </c>
      <c r="HR949">
        <f t="shared" si="448"/>
        <v>0.41</v>
      </c>
      <c r="ID949">
        <v>776629</v>
      </c>
      <c r="IG949">
        <v>0.52</v>
      </c>
      <c r="IH949">
        <f t="shared" si="449"/>
        <v>0.52</v>
      </c>
      <c r="IS949">
        <v>776629</v>
      </c>
      <c r="IV949">
        <v>0.49</v>
      </c>
      <c r="IW949">
        <f t="shared" si="450"/>
        <v>0.49</v>
      </c>
      <c r="JH949">
        <v>776629</v>
      </c>
      <c r="JK949">
        <v>0.49</v>
      </c>
      <c r="JL949">
        <f t="shared" si="451"/>
        <v>0.49</v>
      </c>
      <c r="JW949">
        <v>776629</v>
      </c>
      <c r="JZ949">
        <v>0.52</v>
      </c>
      <c r="KA949">
        <f t="shared" si="452"/>
        <v>0.52</v>
      </c>
      <c r="KL949">
        <v>776629</v>
      </c>
      <c r="KO949">
        <v>0.49</v>
      </c>
      <c r="KP949">
        <f t="shared" si="453"/>
        <v>0.49</v>
      </c>
      <c r="LA949">
        <v>776629</v>
      </c>
      <c r="LD949">
        <v>0.51</v>
      </c>
      <c r="LE949">
        <f t="shared" si="454"/>
        <v>0.51</v>
      </c>
      <c r="LP949">
        <v>776629</v>
      </c>
      <c r="LS949">
        <v>0.5</v>
      </c>
      <c r="LT949">
        <f t="shared" si="455"/>
        <v>0.5</v>
      </c>
      <c r="ME949">
        <v>776629</v>
      </c>
      <c r="MH949">
        <v>0.45</v>
      </c>
      <c r="MI949">
        <f t="shared" si="456"/>
        <v>0.45</v>
      </c>
      <c r="MT949">
        <v>776629</v>
      </c>
      <c r="MW949">
        <v>0.47</v>
      </c>
      <c r="MX949">
        <f t="shared" si="457"/>
        <v>0.47</v>
      </c>
      <c r="NI949">
        <v>776629</v>
      </c>
      <c r="NL949">
        <v>0.51</v>
      </c>
      <c r="NM949">
        <f t="shared" si="458"/>
        <v>0.51</v>
      </c>
      <c r="NX949">
        <v>776629</v>
      </c>
      <c r="OA949">
        <v>0.5</v>
      </c>
      <c r="OB949">
        <f t="shared" si="459"/>
        <v>0.5</v>
      </c>
      <c r="OM949">
        <v>776629</v>
      </c>
      <c r="OP949">
        <v>0.5</v>
      </c>
      <c r="OQ949">
        <f t="shared" si="460"/>
        <v>0.5</v>
      </c>
      <c r="PB949">
        <v>776629</v>
      </c>
      <c r="PE949">
        <v>0.5</v>
      </c>
      <c r="PF949">
        <f t="shared" si="461"/>
        <v>0.5</v>
      </c>
      <c r="PQ949">
        <v>776629</v>
      </c>
      <c r="PT949">
        <v>0.54</v>
      </c>
      <c r="PU949">
        <f t="shared" si="462"/>
        <v>0.54</v>
      </c>
      <c r="QF949">
        <v>776629</v>
      </c>
      <c r="QI949">
        <v>0.48</v>
      </c>
      <c r="QJ949">
        <f t="shared" si="463"/>
        <v>0.48</v>
      </c>
      <c r="QU949">
        <v>776629</v>
      </c>
      <c r="QX949">
        <v>0.5</v>
      </c>
      <c r="QY949">
        <f t="shared" si="464"/>
        <v>0.5</v>
      </c>
    </row>
    <row r="950" spans="12:467" x14ac:dyDescent="0.2">
      <c r="L950">
        <v>776226</v>
      </c>
      <c r="O950">
        <v>0.53</v>
      </c>
      <c r="P950">
        <f t="shared" si="434"/>
        <v>0.53</v>
      </c>
      <c r="AA950">
        <v>776226</v>
      </c>
      <c r="AD950">
        <v>0.4</v>
      </c>
      <c r="AE950">
        <f t="shared" si="435"/>
        <v>0.4</v>
      </c>
      <c r="AP950">
        <v>776226</v>
      </c>
      <c r="AS950">
        <v>0.77</v>
      </c>
      <c r="AT950">
        <f t="shared" si="436"/>
        <v>0.77</v>
      </c>
      <c r="BE950">
        <v>776226</v>
      </c>
      <c r="BH950">
        <v>0.54</v>
      </c>
      <c r="BI950">
        <f t="shared" si="437"/>
        <v>0.54</v>
      </c>
      <c r="BT950">
        <v>776226</v>
      </c>
      <c r="BW950">
        <v>0.56000000000000005</v>
      </c>
      <c r="BX950">
        <f t="shared" si="438"/>
        <v>0.56000000000000005</v>
      </c>
      <c r="CI950">
        <v>776226</v>
      </c>
      <c r="CL950">
        <v>0.51</v>
      </c>
      <c r="CM950">
        <f t="shared" si="439"/>
        <v>0.51</v>
      </c>
      <c r="CX950">
        <v>776226</v>
      </c>
      <c r="DA950">
        <v>0.52</v>
      </c>
      <c r="DB950">
        <f t="shared" si="440"/>
        <v>0.52</v>
      </c>
      <c r="DM950">
        <v>776226</v>
      </c>
      <c r="DP950">
        <v>0.51</v>
      </c>
      <c r="DQ950">
        <f t="shared" si="441"/>
        <v>0.51</v>
      </c>
      <c r="EB950">
        <v>776226</v>
      </c>
      <c r="EE950">
        <v>0.51</v>
      </c>
      <c r="EF950">
        <f t="shared" si="442"/>
        <v>0.51</v>
      </c>
      <c r="EQ950">
        <v>776226</v>
      </c>
      <c r="ET950">
        <v>0.51</v>
      </c>
      <c r="EU950">
        <f t="shared" si="443"/>
        <v>0.51</v>
      </c>
      <c r="FF950">
        <v>776226</v>
      </c>
      <c r="FI950">
        <v>0.52</v>
      </c>
      <c r="FJ950">
        <f t="shared" si="444"/>
        <v>0.52</v>
      </c>
      <c r="FU950">
        <v>776226</v>
      </c>
      <c r="FX950">
        <v>0.51</v>
      </c>
      <c r="FY950">
        <f t="shared" si="445"/>
        <v>0.51</v>
      </c>
      <c r="GJ950">
        <v>776226</v>
      </c>
      <c r="GM950">
        <v>0.49</v>
      </c>
      <c r="GN950">
        <f t="shared" si="446"/>
        <v>0.49</v>
      </c>
      <c r="GY950">
        <v>776226</v>
      </c>
      <c r="HB950">
        <v>0.52</v>
      </c>
      <c r="HC950">
        <f t="shared" si="447"/>
        <v>0.52</v>
      </c>
      <c r="HN950">
        <v>776226</v>
      </c>
      <c r="HQ950">
        <v>0.5</v>
      </c>
      <c r="HR950">
        <f t="shared" si="448"/>
        <v>0.5</v>
      </c>
      <c r="ID950">
        <v>776630</v>
      </c>
      <c r="IG950">
        <v>0.41</v>
      </c>
      <c r="IH950">
        <f t="shared" si="449"/>
        <v>0.41</v>
      </c>
      <c r="IS950">
        <v>776630</v>
      </c>
      <c r="IV950">
        <v>0.39</v>
      </c>
      <c r="IW950">
        <f t="shared" si="450"/>
        <v>0.39</v>
      </c>
      <c r="JH950">
        <v>776630</v>
      </c>
      <c r="JK950">
        <v>0.39</v>
      </c>
      <c r="JL950">
        <f t="shared" si="451"/>
        <v>0.39</v>
      </c>
      <c r="JW950">
        <v>776630</v>
      </c>
      <c r="JZ950">
        <v>0.4</v>
      </c>
      <c r="KA950">
        <f t="shared" si="452"/>
        <v>0.4</v>
      </c>
      <c r="KL950">
        <v>776630</v>
      </c>
      <c r="KO950">
        <v>0.38</v>
      </c>
      <c r="KP950">
        <f t="shared" si="453"/>
        <v>0.38</v>
      </c>
      <c r="LA950">
        <v>776630</v>
      </c>
      <c r="LD950">
        <v>0.41</v>
      </c>
      <c r="LE950">
        <f t="shared" si="454"/>
        <v>0.41</v>
      </c>
      <c r="LP950">
        <v>776630</v>
      </c>
      <c r="LS950">
        <v>0.42</v>
      </c>
      <c r="LT950">
        <f t="shared" si="455"/>
        <v>0.42</v>
      </c>
      <c r="ME950">
        <v>776630</v>
      </c>
      <c r="MH950">
        <v>0.35</v>
      </c>
      <c r="MI950">
        <f t="shared" si="456"/>
        <v>0.35</v>
      </c>
      <c r="MT950">
        <v>776630</v>
      </c>
      <c r="MW950">
        <v>0.27</v>
      </c>
      <c r="MX950">
        <f t="shared" si="457"/>
        <v>0.27</v>
      </c>
      <c r="NI950">
        <v>776630</v>
      </c>
      <c r="NL950">
        <v>0.41</v>
      </c>
      <c r="NM950">
        <f t="shared" si="458"/>
        <v>0.41</v>
      </c>
      <c r="NX950">
        <v>776630</v>
      </c>
      <c r="OA950">
        <v>0.43</v>
      </c>
      <c r="OB950">
        <f t="shared" si="459"/>
        <v>0.43</v>
      </c>
      <c r="OM950">
        <v>776630</v>
      </c>
      <c r="OP950">
        <v>0.38</v>
      </c>
      <c r="OQ950">
        <f t="shared" si="460"/>
        <v>0.38</v>
      </c>
      <c r="PB950">
        <v>776630</v>
      </c>
      <c r="PE950">
        <v>0.41</v>
      </c>
      <c r="PF950">
        <f t="shared" si="461"/>
        <v>0.41</v>
      </c>
      <c r="PQ950">
        <v>776630</v>
      </c>
      <c r="PT950">
        <v>0.4</v>
      </c>
      <c r="PU950">
        <f t="shared" si="462"/>
        <v>0.4</v>
      </c>
      <c r="QF950">
        <v>776630</v>
      </c>
      <c r="QI950">
        <v>0.41</v>
      </c>
      <c r="QJ950">
        <f t="shared" si="463"/>
        <v>0.41</v>
      </c>
      <c r="QU950">
        <v>776630</v>
      </c>
      <c r="QX950">
        <v>0.39</v>
      </c>
      <c r="QY950">
        <f t="shared" si="464"/>
        <v>0.39</v>
      </c>
    </row>
    <row r="951" spans="12:467" x14ac:dyDescent="0.2">
      <c r="L951">
        <v>776228</v>
      </c>
      <c r="O951">
        <v>0.37</v>
      </c>
      <c r="P951">
        <f t="shared" si="434"/>
        <v>0.37</v>
      </c>
      <c r="AA951">
        <v>776228</v>
      </c>
      <c r="AD951">
        <v>0.24</v>
      </c>
      <c r="AE951">
        <f t="shared" si="435"/>
        <v>0.24</v>
      </c>
      <c r="AP951">
        <v>776228</v>
      </c>
      <c r="AS951">
        <v>0.31</v>
      </c>
      <c r="AT951">
        <f t="shared" si="436"/>
        <v>0.31</v>
      </c>
      <c r="BE951">
        <v>776228</v>
      </c>
      <c r="BH951">
        <v>0.33</v>
      </c>
      <c r="BI951">
        <f t="shared" si="437"/>
        <v>0.33</v>
      </c>
      <c r="BT951">
        <v>776228</v>
      </c>
      <c r="BW951">
        <v>0.32</v>
      </c>
      <c r="BX951">
        <f t="shared" si="438"/>
        <v>0.32</v>
      </c>
      <c r="CI951">
        <v>776228</v>
      </c>
      <c r="CL951">
        <v>0.38</v>
      </c>
      <c r="CM951">
        <f t="shared" si="439"/>
        <v>0.38</v>
      </c>
      <c r="CX951">
        <v>776228</v>
      </c>
      <c r="DA951">
        <v>0.41</v>
      </c>
      <c r="DB951">
        <f t="shared" si="440"/>
        <v>0.41</v>
      </c>
      <c r="DM951">
        <v>776228</v>
      </c>
      <c r="DP951">
        <v>0.4</v>
      </c>
      <c r="DQ951">
        <f t="shared" si="441"/>
        <v>0.4</v>
      </c>
      <c r="EB951">
        <v>776228</v>
      </c>
      <c r="EE951">
        <v>0.39</v>
      </c>
      <c r="EF951">
        <f t="shared" si="442"/>
        <v>0.39</v>
      </c>
      <c r="EQ951">
        <v>776228</v>
      </c>
      <c r="ET951">
        <v>0.39</v>
      </c>
      <c r="EU951">
        <f t="shared" si="443"/>
        <v>0.39</v>
      </c>
      <c r="FF951">
        <v>776228</v>
      </c>
      <c r="FI951">
        <v>0.41</v>
      </c>
      <c r="FJ951">
        <f t="shared" si="444"/>
        <v>0.41</v>
      </c>
      <c r="FU951">
        <v>776228</v>
      </c>
      <c r="FX951">
        <v>0.41</v>
      </c>
      <c r="FY951">
        <f t="shared" si="445"/>
        <v>0.41</v>
      </c>
      <c r="GJ951">
        <v>776228</v>
      </c>
      <c r="GM951">
        <v>0.4</v>
      </c>
      <c r="GN951">
        <f t="shared" si="446"/>
        <v>0.4</v>
      </c>
      <c r="GY951">
        <v>776228</v>
      </c>
      <c r="HB951">
        <v>0.44</v>
      </c>
      <c r="HC951">
        <f t="shared" si="447"/>
        <v>0.44</v>
      </c>
      <c r="HN951">
        <v>776228</v>
      </c>
      <c r="HQ951">
        <v>0.35</v>
      </c>
      <c r="HR951">
        <f t="shared" si="448"/>
        <v>0.35</v>
      </c>
      <c r="ID951">
        <v>776603</v>
      </c>
      <c r="IG951">
        <v>0.52</v>
      </c>
      <c r="IH951">
        <f t="shared" si="449"/>
        <v>0.52</v>
      </c>
      <c r="IS951">
        <v>776603</v>
      </c>
      <c r="IV951">
        <v>0.48</v>
      </c>
      <c r="IW951">
        <f t="shared" si="450"/>
        <v>0.48</v>
      </c>
      <c r="JH951">
        <v>776603</v>
      </c>
      <c r="JK951">
        <v>0.51</v>
      </c>
      <c r="JL951">
        <f t="shared" si="451"/>
        <v>0.51</v>
      </c>
      <c r="JW951">
        <v>776603</v>
      </c>
      <c r="JZ951">
        <v>0.48</v>
      </c>
      <c r="KA951">
        <f t="shared" si="452"/>
        <v>0.48</v>
      </c>
      <c r="KL951">
        <v>776603</v>
      </c>
      <c r="KO951">
        <v>0.45</v>
      </c>
      <c r="KP951">
        <f t="shared" si="453"/>
        <v>0.45</v>
      </c>
      <c r="LA951">
        <v>776603</v>
      </c>
      <c r="LD951">
        <v>0.47</v>
      </c>
      <c r="LE951">
        <f t="shared" si="454"/>
        <v>0.47</v>
      </c>
      <c r="LP951">
        <v>776603</v>
      </c>
      <c r="LS951">
        <v>0.47</v>
      </c>
      <c r="LT951">
        <f t="shared" si="455"/>
        <v>0.47</v>
      </c>
      <c r="ME951">
        <v>776603</v>
      </c>
      <c r="MH951">
        <v>0.5</v>
      </c>
      <c r="MI951">
        <f t="shared" si="456"/>
        <v>0.5</v>
      </c>
      <c r="MT951">
        <v>776603</v>
      </c>
      <c r="MW951">
        <v>0.45</v>
      </c>
      <c r="MX951">
        <f t="shared" si="457"/>
        <v>0.45</v>
      </c>
      <c r="NI951">
        <v>776603</v>
      </c>
      <c r="NL951">
        <v>0.47</v>
      </c>
      <c r="NM951">
        <f t="shared" si="458"/>
        <v>0.47</v>
      </c>
      <c r="NX951">
        <v>776603</v>
      </c>
      <c r="OA951">
        <v>0.48</v>
      </c>
      <c r="OB951">
        <f t="shared" si="459"/>
        <v>0.48</v>
      </c>
      <c r="OM951">
        <v>776603</v>
      </c>
      <c r="OP951">
        <v>0.51</v>
      </c>
      <c r="OQ951">
        <f t="shared" si="460"/>
        <v>0.51</v>
      </c>
      <c r="PB951">
        <v>776603</v>
      </c>
      <c r="PE951">
        <v>0.49</v>
      </c>
      <c r="PF951">
        <f t="shared" si="461"/>
        <v>0.49</v>
      </c>
      <c r="PQ951">
        <v>776603</v>
      </c>
      <c r="PT951">
        <v>0.51</v>
      </c>
      <c r="PU951">
        <f t="shared" si="462"/>
        <v>0.51</v>
      </c>
      <c r="QF951">
        <v>776603</v>
      </c>
      <c r="QI951">
        <v>0.5</v>
      </c>
      <c r="QJ951">
        <f t="shared" si="463"/>
        <v>0.5</v>
      </c>
      <c r="QU951">
        <v>776603</v>
      </c>
      <c r="QX951">
        <v>0.46</v>
      </c>
      <c r="QY951">
        <f t="shared" si="464"/>
        <v>0.46</v>
      </c>
    </row>
    <row r="952" spans="12:467" x14ac:dyDescent="0.2">
      <c r="L952">
        <v>776229</v>
      </c>
      <c r="O952">
        <v>0.43</v>
      </c>
      <c r="P952">
        <f t="shared" si="434"/>
        <v>0.43</v>
      </c>
      <c r="AA952">
        <v>776229</v>
      </c>
      <c r="AD952">
        <v>0.28000000000000003</v>
      </c>
      <c r="AE952">
        <f t="shared" si="435"/>
        <v>0.28000000000000003</v>
      </c>
      <c r="AP952">
        <v>776229</v>
      </c>
      <c r="AS952">
        <v>0.5</v>
      </c>
      <c r="AT952">
        <f t="shared" si="436"/>
        <v>0.5</v>
      </c>
      <c r="BE952">
        <v>776229</v>
      </c>
      <c r="BH952">
        <v>0.35</v>
      </c>
      <c r="BI952">
        <f t="shared" si="437"/>
        <v>0.35</v>
      </c>
      <c r="BT952">
        <v>776229</v>
      </c>
      <c r="BW952">
        <v>0.51</v>
      </c>
      <c r="BX952">
        <f t="shared" si="438"/>
        <v>0.51</v>
      </c>
      <c r="CI952">
        <v>776229</v>
      </c>
      <c r="CL952">
        <v>0.44</v>
      </c>
      <c r="CM952">
        <f t="shared" si="439"/>
        <v>0.44</v>
      </c>
      <c r="CX952">
        <v>776229</v>
      </c>
      <c r="DA952">
        <v>0.44</v>
      </c>
      <c r="DB952">
        <f t="shared" si="440"/>
        <v>0.44</v>
      </c>
      <c r="DM952">
        <v>776229</v>
      </c>
      <c r="DP952">
        <v>0.42</v>
      </c>
      <c r="DQ952">
        <f t="shared" si="441"/>
        <v>0.42</v>
      </c>
      <c r="EB952">
        <v>776229</v>
      </c>
      <c r="EE952">
        <v>0.42</v>
      </c>
      <c r="EF952">
        <f t="shared" si="442"/>
        <v>0.42</v>
      </c>
      <c r="EQ952">
        <v>776229</v>
      </c>
      <c r="ET952">
        <v>0.42</v>
      </c>
      <c r="EU952">
        <f t="shared" si="443"/>
        <v>0.42</v>
      </c>
      <c r="FF952">
        <v>776229</v>
      </c>
      <c r="FI952">
        <v>0.45</v>
      </c>
      <c r="FJ952">
        <f t="shared" si="444"/>
        <v>0.45</v>
      </c>
      <c r="FU952">
        <v>776229</v>
      </c>
      <c r="FX952">
        <v>0.44</v>
      </c>
      <c r="FY952">
        <f t="shared" si="445"/>
        <v>0.44</v>
      </c>
      <c r="GJ952">
        <v>776229</v>
      </c>
      <c r="GM952">
        <v>0.44</v>
      </c>
      <c r="GN952">
        <f t="shared" si="446"/>
        <v>0.44</v>
      </c>
      <c r="GY952">
        <v>776229</v>
      </c>
      <c r="HB952">
        <v>0.45</v>
      </c>
      <c r="HC952">
        <f t="shared" si="447"/>
        <v>0.45</v>
      </c>
      <c r="HN952">
        <v>776229</v>
      </c>
      <c r="HQ952">
        <v>0.34</v>
      </c>
      <c r="HR952">
        <f t="shared" si="448"/>
        <v>0.34</v>
      </c>
      <c r="ID952">
        <v>776605</v>
      </c>
      <c r="IG952">
        <v>0.42</v>
      </c>
      <c r="IH952">
        <f t="shared" si="449"/>
        <v>0.42</v>
      </c>
      <c r="IS952">
        <v>776605</v>
      </c>
      <c r="IV952">
        <v>0.4</v>
      </c>
      <c r="IW952">
        <f t="shared" si="450"/>
        <v>0.4</v>
      </c>
      <c r="JH952">
        <v>776605</v>
      </c>
      <c r="JK952">
        <v>0.44</v>
      </c>
      <c r="JL952">
        <f t="shared" si="451"/>
        <v>0.44</v>
      </c>
      <c r="JW952">
        <v>776605</v>
      </c>
      <c r="JZ952">
        <v>0.43</v>
      </c>
      <c r="KA952">
        <f t="shared" si="452"/>
        <v>0.43</v>
      </c>
      <c r="KL952">
        <v>776605</v>
      </c>
      <c r="KO952">
        <v>0.44</v>
      </c>
      <c r="KP952">
        <f t="shared" si="453"/>
        <v>0.44</v>
      </c>
      <c r="LA952">
        <v>776605</v>
      </c>
      <c r="LD952">
        <v>0.42</v>
      </c>
      <c r="LE952">
        <f t="shared" si="454"/>
        <v>0.42</v>
      </c>
      <c r="LP952">
        <v>776605</v>
      </c>
      <c r="LS952">
        <v>0.43</v>
      </c>
      <c r="LT952">
        <f t="shared" si="455"/>
        <v>0.43</v>
      </c>
      <c r="ME952">
        <v>776605</v>
      </c>
      <c r="MH952">
        <v>0.45</v>
      </c>
      <c r="MI952">
        <f t="shared" si="456"/>
        <v>0.45</v>
      </c>
      <c r="MT952">
        <v>776605</v>
      </c>
      <c r="MW952">
        <v>0.51</v>
      </c>
      <c r="MX952">
        <f t="shared" si="457"/>
        <v>0.51</v>
      </c>
      <c r="NI952">
        <v>776605</v>
      </c>
      <c r="NL952">
        <v>0.41</v>
      </c>
      <c r="NM952">
        <f t="shared" si="458"/>
        <v>0.41</v>
      </c>
      <c r="NX952">
        <v>776605</v>
      </c>
      <c r="OA952">
        <v>0.45</v>
      </c>
      <c r="OB952">
        <f t="shared" si="459"/>
        <v>0.45</v>
      </c>
      <c r="OM952">
        <v>776605</v>
      </c>
      <c r="OP952">
        <v>0.42</v>
      </c>
      <c r="OQ952">
        <f t="shared" si="460"/>
        <v>0.42</v>
      </c>
      <c r="PB952">
        <v>776605</v>
      </c>
      <c r="PE952">
        <v>0.41</v>
      </c>
      <c r="PF952">
        <f t="shared" si="461"/>
        <v>0.41</v>
      </c>
      <c r="PQ952">
        <v>776605</v>
      </c>
      <c r="PT952">
        <v>0.39</v>
      </c>
      <c r="PU952">
        <f t="shared" si="462"/>
        <v>0.39</v>
      </c>
      <c r="QF952">
        <v>776605</v>
      </c>
      <c r="QI952">
        <v>0.4</v>
      </c>
      <c r="QJ952">
        <f t="shared" si="463"/>
        <v>0.4</v>
      </c>
      <c r="QU952">
        <v>776605</v>
      </c>
      <c r="QX952">
        <v>0.41</v>
      </c>
      <c r="QY952">
        <f t="shared" si="464"/>
        <v>0.41</v>
      </c>
    </row>
    <row r="953" spans="12:467" x14ac:dyDescent="0.2">
      <c r="L953">
        <v>776230</v>
      </c>
      <c r="O953">
        <v>0.44</v>
      </c>
      <c r="P953">
        <f t="shared" si="434"/>
        <v>0.44</v>
      </c>
      <c r="AA953">
        <v>776230</v>
      </c>
      <c r="AD953">
        <v>0.43</v>
      </c>
      <c r="AE953">
        <f t="shared" si="435"/>
        <v>0.43</v>
      </c>
      <c r="AP953">
        <v>776230</v>
      </c>
      <c r="AS953">
        <v>0.72</v>
      </c>
      <c r="AT953">
        <f t="shared" si="436"/>
        <v>0.72</v>
      </c>
      <c r="BE953">
        <v>776230</v>
      </c>
      <c r="BH953">
        <v>0.5</v>
      </c>
      <c r="BI953">
        <f t="shared" si="437"/>
        <v>0.5</v>
      </c>
      <c r="BT953">
        <v>776230</v>
      </c>
      <c r="BW953">
        <v>0.62</v>
      </c>
      <c r="BX953">
        <f t="shared" si="438"/>
        <v>0.62</v>
      </c>
      <c r="CI953">
        <v>776230</v>
      </c>
      <c r="CL953">
        <v>0.46</v>
      </c>
      <c r="CM953">
        <f t="shared" si="439"/>
        <v>0.46</v>
      </c>
      <c r="CX953">
        <v>776230</v>
      </c>
      <c r="DA953">
        <v>0.45</v>
      </c>
      <c r="DB953">
        <f t="shared" si="440"/>
        <v>0.45</v>
      </c>
      <c r="DM953">
        <v>776230</v>
      </c>
      <c r="DP953">
        <v>0.44</v>
      </c>
      <c r="DQ953">
        <f t="shared" si="441"/>
        <v>0.44</v>
      </c>
      <c r="EB953">
        <v>776230</v>
      </c>
      <c r="EE953">
        <v>0.45</v>
      </c>
      <c r="EF953">
        <f t="shared" si="442"/>
        <v>0.45</v>
      </c>
      <c r="EQ953">
        <v>776230</v>
      </c>
      <c r="ET953">
        <v>0.45</v>
      </c>
      <c r="EU953">
        <f t="shared" si="443"/>
        <v>0.45</v>
      </c>
      <c r="FF953">
        <v>776230</v>
      </c>
      <c r="FI953">
        <v>0.44</v>
      </c>
      <c r="FJ953">
        <f t="shared" si="444"/>
        <v>0.44</v>
      </c>
      <c r="FU953">
        <v>776230</v>
      </c>
      <c r="FX953">
        <v>0.47</v>
      </c>
      <c r="FY953">
        <f t="shared" si="445"/>
        <v>0.47</v>
      </c>
      <c r="GJ953">
        <v>776230</v>
      </c>
      <c r="GM953">
        <v>0.44</v>
      </c>
      <c r="GN953">
        <f t="shared" si="446"/>
        <v>0.44</v>
      </c>
      <c r="GY953">
        <v>776230</v>
      </c>
      <c r="HB953">
        <v>0.5</v>
      </c>
      <c r="HC953">
        <f t="shared" si="447"/>
        <v>0.5</v>
      </c>
      <c r="HN953">
        <v>776230</v>
      </c>
      <c r="HQ953">
        <v>0.48</v>
      </c>
      <c r="HR953">
        <f t="shared" si="448"/>
        <v>0.48</v>
      </c>
      <c r="ID953">
        <v>776606</v>
      </c>
      <c r="IG953">
        <v>0.57999999999999996</v>
      </c>
      <c r="IH953">
        <f t="shared" si="449"/>
        <v>0.57999999999999996</v>
      </c>
      <c r="IS953">
        <v>776606</v>
      </c>
      <c r="IV953">
        <v>0.56000000000000005</v>
      </c>
      <c r="IW953">
        <f t="shared" si="450"/>
        <v>0.56000000000000005</v>
      </c>
      <c r="JH953">
        <v>776606</v>
      </c>
      <c r="JK953">
        <v>0.62</v>
      </c>
      <c r="JL953">
        <f t="shared" si="451"/>
        <v>0.62</v>
      </c>
      <c r="JW953">
        <v>776606</v>
      </c>
      <c r="JZ953">
        <v>0.54</v>
      </c>
      <c r="KA953">
        <f t="shared" si="452"/>
        <v>0.54</v>
      </c>
      <c r="KL953">
        <v>776606</v>
      </c>
      <c r="KO953">
        <v>0.66</v>
      </c>
      <c r="KP953">
        <f t="shared" si="453"/>
        <v>0.66</v>
      </c>
      <c r="LA953">
        <v>776606</v>
      </c>
      <c r="LD953">
        <v>0.56000000000000005</v>
      </c>
      <c r="LE953">
        <f t="shared" si="454"/>
        <v>0.56000000000000005</v>
      </c>
      <c r="LP953">
        <v>776606</v>
      </c>
      <c r="LS953">
        <v>0.55000000000000004</v>
      </c>
      <c r="LT953">
        <f t="shared" si="455"/>
        <v>0.55000000000000004</v>
      </c>
      <c r="ME953">
        <v>776606</v>
      </c>
      <c r="MH953">
        <v>0.62</v>
      </c>
      <c r="MI953">
        <f t="shared" si="456"/>
        <v>0.62</v>
      </c>
      <c r="MT953">
        <v>776606</v>
      </c>
      <c r="MW953">
        <v>0.55000000000000004</v>
      </c>
      <c r="MX953">
        <f t="shared" si="457"/>
        <v>0.55000000000000004</v>
      </c>
      <c r="NI953">
        <v>776606</v>
      </c>
      <c r="NL953">
        <v>0.54</v>
      </c>
      <c r="NM953">
        <f t="shared" si="458"/>
        <v>0.54</v>
      </c>
      <c r="NX953">
        <v>776606</v>
      </c>
      <c r="OA953">
        <v>0.54</v>
      </c>
      <c r="OB953">
        <f t="shared" si="459"/>
        <v>0.54</v>
      </c>
      <c r="OM953">
        <v>776606</v>
      </c>
      <c r="OP953">
        <v>0.56999999999999995</v>
      </c>
      <c r="OQ953">
        <f t="shared" si="460"/>
        <v>0.56999999999999995</v>
      </c>
      <c r="PB953">
        <v>776606</v>
      </c>
      <c r="PE953">
        <v>0.59</v>
      </c>
      <c r="PF953">
        <f t="shared" si="461"/>
        <v>0.59</v>
      </c>
      <c r="PQ953">
        <v>776606</v>
      </c>
      <c r="PT953">
        <v>0.57999999999999996</v>
      </c>
      <c r="PU953">
        <f t="shared" si="462"/>
        <v>0.57999999999999996</v>
      </c>
      <c r="QF953">
        <v>776606</v>
      </c>
      <c r="QI953">
        <v>0.56999999999999995</v>
      </c>
      <c r="QJ953">
        <f t="shared" si="463"/>
        <v>0.56999999999999995</v>
      </c>
      <c r="QU953">
        <v>776606</v>
      </c>
      <c r="QX953">
        <v>0.56999999999999995</v>
      </c>
      <c r="QY953">
        <f t="shared" si="464"/>
        <v>0.56999999999999995</v>
      </c>
    </row>
    <row r="954" spans="12:467" x14ac:dyDescent="0.2">
      <c r="L954">
        <v>776231</v>
      </c>
      <c r="O954">
        <v>0.45</v>
      </c>
      <c r="P954">
        <f t="shared" si="434"/>
        <v>0.45</v>
      </c>
      <c r="AA954">
        <v>776231</v>
      </c>
      <c r="AD954">
        <v>0.52</v>
      </c>
      <c r="AE954">
        <f t="shared" si="435"/>
        <v>0.52</v>
      </c>
      <c r="AP954">
        <v>776231</v>
      </c>
      <c r="AS954">
        <v>0.64</v>
      </c>
      <c r="AT954">
        <f t="shared" si="436"/>
        <v>0.64</v>
      </c>
      <c r="BE954">
        <v>776231</v>
      </c>
      <c r="BH954">
        <v>0.48</v>
      </c>
      <c r="BI954">
        <f t="shared" si="437"/>
        <v>0.48</v>
      </c>
      <c r="BT954">
        <v>776231</v>
      </c>
      <c r="BW954">
        <v>0.6</v>
      </c>
      <c r="BX954">
        <f t="shared" si="438"/>
        <v>0.6</v>
      </c>
      <c r="CI954">
        <v>776231</v>
      </c>
      <c r="CL954">
        <v>0.51</v>
      </c>
      <c r="CM954">
        <f t="shared" si="439"/>
        <v>0.51</v>
      </c>
      <c r="CX954">
        <v>776231</v>
      </c>
      <c r="DA954">
        <v>0.48</v>
      </c>
      <c r="DB954">
        <f t="shared" si="440"/>
        <v>0.48</v>
      </c>
      <c r="DM954">
        <v>776231</v>
      </c>
      <c r="DP954">
        <v>0.45</v>
      </c>
      <c r="DQ954">
        <f t="shared" si="441"/>
        <v>0.45</v>
      </c>
      <c r="EB954">
        <v>776231</v>
      </c>
      <c r="EE954">
        <v>0.47</v>
      </c>
      <c r="EF954">
        <f t="shared" si="442"/>
        <v>0.47</v>
      </c>
      <c r="EQ954">
        <v>776231</v>
      </c>
      <c r="ET954">
        <v>0.47</v>
      </c>
      <c r="EU954">
        <f t="shared" si="443"/>
        <v>0.47</v>
      </c>
      <c r="FF954">
        <v>776231</v>
      </c>
      <c r="FI954">
        <v>0.49</v>
      </c>
      <c r="FJ954">
        <f t="shared" si="444"/>
        <v>0.49</v>
      </c>
      <c r="FU954">
        <v>776231</v>
      </c>
      <c r="FX954">
        <v>0.5</v>
      </c>
      <c r="FY954">
        <f t="shared" si="445"/>
        <v>0.5</v>
      </c>
      <c r="GJ954">
        <v>776231</v>
      </c>
      <c r="GM954">
        <v>0.46</v>
      </c>
      <c r="GN954">
        <f t="shared" si="446"/>
        <v>0.46</v>
      </c>
      <c r="GY954">
        <v>776231</v>
      </c>
      <c r="HB954">
        <v>0.5</v>
      </c>
      <c r="HC954">
        <f t="shared" si="447"/>
        <v>0.5</v>
      </c>
      <c r="HN954">
        <v>776231</v>
      </c>
      <c r="HQ954">
        <v>0.5</v>
      </c>
      <c r="HR954">
        <f t="shared" si="448"/>
        <v>0.5</v>
      </c>
      <c r="ID954">
        <v>776607</v>
      </c>
      <c r="IG954">
        <v>0.49</v>
      </c>
      <c r="IH954">
        <f t="shared" si="449"/>
        <v>0.49</v>
      </c>
      <c r="IS954">
        <v>776607</v>
      </c>
      <c r="IV954">
        <v>0.49</v>
      </c>
      <c r="IW954">
        <f t="shared" si="450"/>
        <v>0.49</v>
      </c>
      <c r="JH954">
        <v>776607</v>
      </c>
      <c r="JK954">
        <v>0.44</v>
      </c>
      <c r="JL954">
        <f t="shared" si="451"/>
        <v>0.44</v>
      </c>
      <c r="JW954">
        <v>776607</v>
      </c>
      <c r="JZ954">
        <v>0.48</v>
      </c>
      <c r="KA954">
        <f t="shared" si="452"/>
        <v>0.48</v>
      </c>
      <c r="KL954">
        <v>776607</v>
      </c>
      <c r="KO954">
        <v>0.49</v>
      </c>
      <c r="KP954">
        <f t="shared" si="453"/>
        <v>0.49</v>
      </c>
      <c r="LA954">
        <v>776607</v>
      </c>
      <c r="LD954">
        <v>0.47</v>
      </c>
      <c r="LE954">
        <f t="shared" si="454"/>
        <v>0.47</v>
      </c>
      <c r="LP954">
        <v>776607</v>
      </c>
      <c r="LS954">
        <v>0.49</v>
      </c>
      <c r="LT954">
        <f t="shared" si="455"/>
        <v>0.49</v>
      </c>
      <c r="ME954">
        <v>776607</v>
      </c>
      <c r="MH954">
        <v>0.48</v>
      </c>
      <c r="MI954">
        <f t="shared" si="456"/>
        <v>0.48</v>
      </c>
      <c r="MT954">
        <v>776607</v>
      </c>
      <c r="MW954">
        <v>0.5</v>
      </c>
      <c r="MX954">
        <f t="shared" si="457"/>
        <v>0.5</v>
      </c>
      <c r="NI954">
        <v>776607</v>
      </c>
      <c r="NL954">
        <v>0.48</v>
      </c>
      <c r="NM954">
        <f t="shared" si="458"/>
        <v>0.48</v>
      </c>
      <c r="NX954">
        <v>776607</v>
      </c>
      <c r="OA954">
        <v>0.48</v>
      </c>
      <c r="OB954">
        <f t="shared" si="459"/>
        <v>0.48</v>
      </c>
      <c r="OM954">
        <v>776607</v>
      </c>
      <c r="OP954">
        <v>0.49</v>
      </c>
      <c r="OQ954">
        <f t="shared" si="460"/>
        <v>0.49</v>
      </c>
      <c r="PB954">
        <v>776607</v>
      </c>
      <c r="PE954">
        <v>0.48</v>
      </c>
      <c r="PF954">
        <f t="shared" si="461"/>
        <v>0.48</v>
      </c>
      <c r="PQ954">
        <v>776607</v>
      </c>
      <c r="PT954">
        <v>0.52</v>
      </c>
      <c r="PU954">
        <f t="shared" si="462"/>
        <v>0.52</v>
      </c>
      <c r="QF954">
        <v>776607</v>
      </c>
      <c r="QI954">
        <v>0.47</v>
      </c>
      <c r="QJ954">
        <f t="shared" si="463"/>
        <v>0.47</v>
      </c>
      <c r="QU954">
        <v>776607</v>
      </c>
      <c r="QX954">
        <v>0.47</v>
      </c>
      <c r="QY954">
        <f t="shared" si="464"/>
        <v>0.47</v>
      </c>
    </row>
    <row r="955" spans="12:467" x14ac:dyDescent="0.2">
      <c r="L955">
        <v>776232</v>
      </c>
      <c r="O955">
        <v>0.53</v>
      </c>
      <c r="P955">
        <f t="shared" si="434"/>
        <v>0.53</v>
      </c>
      <c r="AA955">
        <v>776232</v>
      </c>
      <c r="AD955">
        <v>0.47</v>
      </c>
      <c r="AE955">
        <f t="shared" si="435"/>
        <v>0.47</v>
      </c>
      <c r="AP955">
        <v>776232</v>
      </c>
      <c r="AS955">
        <v>0.78</v>
      </c>
      <c r="AT955">
        <f t="shared" si="436"/>
        <v>0.78</v>
      </c>
      <c r="BE955">
        <v>776232</v>
      </c>
      <c r="BH955">
        <v>0.47</v>
      </c>
      <c r="BI955">
        <f t="shared" si="437"/>
        <v>0.47</v>
      </c>
      <c r="BT955">
        <v>776232</v>
      </c>
      <c r="BW955">
        <v>0.4</v>
      </c>
      <c r="BX955">
        <f t="shared" si="438"/>
        <v>0.4</v>
      </c>
      <c r="CI955">
        <v>776232</v>
      </c>
      <c r="CL955">
        <v>0.51</v>
      </c>
      <c r="CM955">
        <f t="shared" si="439"/>
        <v>0.51</v>
      </c>
      <c r="CX955">
        <v>776232</v>
      </c>
      <c r="DA955">
        <v>0.51</v>
      </c>
      <c r="DB955">
        <f t="shared" si="440"/>
        <v>0.51</v>
      </c>
      <c r="DM955">
        <v>776232</v>
      </c>
      <c r="DP955">
        <v>0.52</v>
      </c>
      <c r="DQ955">
        <f t="shared" si="441"/>
        <v>0.52</v>
      </c>
      <c r="EB955">
        <v>776232</v>
      </c>
      <c r="EE955">
        <v>0.51</v>
      </c>
      <c r="EF955">
        <f t="shared" si="442"/>
        <v>0.51</v>
      </c>
      <c r="EQ955">
        <v>776232</v>
      </c>
      <c r="ET955">
        <v>0.51</v>
      </c>
      <c r="EU955">
        <f t="shared" si="443"/>
        <v>0.51</v>
      </c>
      <c r="FF955">
        <v>776232</v>
      </c>
      <c r="FI955">
        <v>0.5</v>
      </c>
      <c r="FJ955">
        <f t="shared" si="444"/>
        <v>0.5</v>
      </c>
      <c r="FU955">
        <v>776232</v>
      </c>
      <c r="FX955">
        <v>0.49</v>
      </c>
      <c r="FY955">
        <f t="shared" si="445"/>
        <v>0.49</v>
      </c>
      <c r="GJ955">
        <v>776232</v>
      </c>
      <c r="GM955">
        <v>0.51</v>
      </c>
      <c r="GN955">
        <f t="shared" si="446"/>
        <v>0.51</v>
      </c>
      <c r="GY955">
        <v>776232</v>
      </c>
      <c r="HB955">
        <v>0.51</v>
      </c>
      <c r="HC955">
        <f t="shared" si="447"/>
        <v>0.51</v>
      </c>
      <c r="HN955">
        <v>776232</v>
      </c>
      <c r="HQ955">
        <v>0.57999999999999996</v>
      </c>
      <c r="HR955">
        <f t="shared" si="448"/>
        <v>0.57999999999999996</v>
      </c>
      <c r="ID955">
        <v>776608</v>
      </c>
      <c r="IG955">
        <v>0.55000000000000004</v>
      </c>
      <c r="IH955">
        <f t="shared" si="449"/>
        <v>0.55000000000000004</v>
      </c>
      <c r="IS955">
        <v>776608</v>
      </c>
      <c r="IV955">
        <v>0.54</v>
      </c>
      <c r="IW955">
        <f t="shared" si="450"/>
        <v>0.54</v>
      </c>
      <c r="JH955">
        <v>776608</v>
      </c>
      <c r="JK955">
        <v>0.56000000000000005</v>
      </c>
      <c r="JL955">
        <f t="shared" si="451"/>
        <v>0.56000000000000005</v>
      </c>
      <c r="JW955">
        <v>776608</v>
      </c>
      <c r="JZ955">
        <v>0.54</v>
      </c>
      <c r="KA955">
        <f t="shared" si="452"/>
        <v>0.54</v>
      </c>
      <c r="KL955">
        <v>776608</v>
      </c>
      <c r="KO955">
        <v>0.54</v>
      </c>
      <c r="KP955">
        <f t="shared" si="453"/>
        <v>0.54</v>
      </c>
      <c r="LA955">
        <v>776608</v>
      </c>
      <c r="LD955">
        <v>0.55000000000000004</v>
      </c>
      <c r="LE955">
        <f t="shared" si="454"/>
        <v>0.55000000000000004</v>
      </c>
      <c r="LP955">
        <v>776608</v>
      </c>
      <c r="LS955">
        <v>0.53</v>
      </c>
      <c r="LT955">
        <f t="shared" si="455"/>
        <v>0.53</v>
      </c>
      <c r="ME955">
        <v>776608</v>
      </c>
      <c r="MH955">
        <v>0.57999999999999996</v>
      </c>
      <c r="MI955">
        <f t="shared" si="456"/>
        <v>0.57999999999999996</v>
      </c>
      <c r="MT955">
        <v>776608</v>
      </c>
      <c r="MW955">
        <v>0.56999999999999995</v>
      </c>
      <c r="MX955">
        <f t="shared" si="457"/>
        <v>0.56999999999999995</v>
      </c>
      <c r="NI955">
        <v>776608</v>
      </c>
      <c r="NL955">
        <v>0.54</v>
      </c>
      <c r="NM955">
        <f t="shared" si="458"/>
        <v>0.54</v>
      </c>
      <c r="NX955">
        <v>776608</v>
      </c>
      <c r="OA955">
        <v>0.53</v>
      </c>
      <c r="OB955">
        <f t="shared" si="459"/>
        <v>0.53</v>
      </c>
      <c r="OM955">
        <v>776608</v>
      </c>
      <c r="OP955">
        <v>0.55000000000000004</v>
      </c>
      <c r="OQ955">
        <f t="shared" si="460"/>
        <v>0.55000000000000004</v>
      </c>
      <c r="PB955">
        <v>776608</v>
      </c>
      <c r="PE955">
        <v>0.54</v>
      </c>
      <c r="PF955">
        <f t="shared" si="461"/>
        <v>0.54</v>
      </c>
      <c r="PQ955">
        <v>776608</v>
      </c>
      <c r="PT955">
        <v>0.54</v>
      </c>
      <c r="PU955">
        <f t="shared" si="462"/>
        <v>0.54</v>
      </c>
      <c r="QF955">
        <v>776608</v>
      </c>
      <c r="QI955">
        <v>0.55000000000000004</v>
      </c>
      <c r="QJ955">
        <f t="shared" si="463"/>
        <v>0.55000000000000004</v>
      </c>
      <c r="QU955">
        <v>776608</v>
      </c>
      <c r="QX955">
        <v>0.54</v>
      </c>
      <c r="QY955">
        <f t="shared" si="464"/>
        <v>0.54</v>
      </c>
    </row>
    <row r="956" spans="12:467" x14ac:dyDescent="0.2">
      <c r="L956">
        <v>776234</v>
      </c>
      <c r="O956">
        <v>0.54</v>
      </c>
      <c r="P956">
        <f t="shared" si="434"/>
        <v>0.54</v>
      </c>
      <c r="AA956">
        <v>776234</v>
      </c>
      <c r="AD956">
        <v>0.49</v>
      </c>
      <c r="AE956">
        <f t="shared" si="435"/>
        <v>0.49</v>
      </c>
      <c r="AP956">
        <v>776234</v>
      </c>
      <c r="AS956">
        <v>0.61</v>
      </c>
      <c r="AT956">
        <f t="shared" si="436"/>
        <v>0.61</v>
      </c>
      <c r="BE956">
        <v>776234</v>
      </c>
      <c r="BH956">
        <v>0.62</v>
      </c>
      <c r="BI956">
        <f t="shared" si="437"/>
        <v>0.62</v>
      </c>
      <c r="BT956">
        <v>776234</v>
      </c>
      <c r="BW956">
        <v>0.52</v>
      </c>
      <c r="BX956">
        <f t="shared" si="438"/>
        <v>0.52</v>
      </c>
      <c r="CI956">
        <v>776234</v>
      </c>
      <c r="CL956">
        <v>0.53</v>
      </c>
      <c r="CM956">
        <f t="shared" si="439"/>
        <v>0.53</v>
      </c>
      <c r="CX956">
        <v>776234</v>
      </c>
      <c r="DA956">
        <v>0.56000000000000005</v>
      </c>
      <c r="DB956">
        <f t="shared" si="440"/>
        <v>0.56000000000000005</v>
      </c>
      <c r="DM956">
        <v>776234</v>
      </c>
      <c r="DP956">
        <v>0.54</v>
      </c>
      <c r="DQ956">
        <f t="shared" si="441"/>
        <v>0.54</v>
      </c>
      <c r="EB956">
        <v>776234</v>
      </c>
      <c r="EE956">
        <v>0.56999999999999995</v>
      </c>
      <c r="EF956">
        <f t="shared" si="442"/>
        <v>0.56999999999999995</v>
      </c>
      <c r="EQ956">
        <v>776234</v>
      </c>
      <c r="ET956">
        <v>0.56999999999999995</v>
      </c>
      <c r="EU956">
        <f t="shared" si="443"/>
        <v>0.56999999999999995</v>
      </c>
      <c r="FF956">
        <v>776234</v>
      </c>
      <c r="FI956">
        <v>0.55000000000000004</v>
      </c>
      <c r="FJ956">
        <f t="shared" si="444"/>
        <v>0.55000000000000004</v>
      </c>
      <c r="FU956">
        <v>776234</v>
      </c>
      <c r="FX956">
        <v>0.54</v>
      </c>
      <c r="FY956">
        <f t="shared" si="445"/>
        <v>0.54</v>
      </c>
      <c r="GJ956">
        <v>776234</v>
      </c>
      <c r="GM956">
        <v>0.54</v>
      </c>
      <c r="GN956">
        <f t="shared" si="446"/>
        <v>0.54</v>
      </c>
      <c r="GY956">
        <v>776234</v>
      </c>
      <c r="HB956">
        <v>0.53</v>
      </c>
      <c r="HC956">
        <f t="shared" si="447"/>
        <v>0.53</v>
      </c>
      <c r="HN956">
        <v>776234</v>
      </c>
      <c r="HQ956">
        <v>0.53</v>
      </c>
      <c r="HR956">
        <f t="shared" si="448"/>
        <v>0.53</v>
      </c>
      <c r="ID956">
        <v>776609</v>
      </c>
      <c r="IG956">
        <v>0.53</v>
      </c>
      <c r="IH956">
        <f t="shared" si="449"/>
        <v>0.53</v>
      </c>
      <c r="IS956">
        <v>776609</v>
      </c>
      <c r="IV956">
        <v>0.52</v>
      </c>
      <c r="IW956">
        <f t="shared" si="450"/>
        <v>0.52</v>
      </c>
      <c r="JH956">
        <v>776609</v>
      </c>
      <c r="JK956">
        <v>0.54</v>
      </c>
      <c r="JL956">
        <f t="shared" si="451"/>
        <v>0.54</v>
      </c>
      <c r="JW956">
        <v>776609</v>
      </c>
      <c r="JZ956">
        <v>0.56000000000000005</v>
      </c>
      <c r="KA956">
        <f t="shared" si="452"/>
        <v>0.56000000000000005</v>
      </c>
      <c r="KL956">
        <v>776609</v>
      </c>
      <c r="KO956">
        <v>0.54</v>
      </c>
      <c r="KP956">
        <f t="shared" si="453"/>
        <v>0.54</v>
      </c>
      <c r="LA956">
        <v>776609</v>
      </c>
      <c r="LD956">
        <v>0.56999999999999995</v>
      </c>
      <c r="LE956">
        <f t="shared" si="454"/>
        <v>0.56999999999999995</v>
      </c>
      <c r="LP956">
        <v>776609</v>
      </c>
      <c r="LS956">
        <v>0.53</v>
      </c>
      <c r="LT956">
        <f t="shared" si="455"/>
        <v>0.53</v>
      </c>
      <c r="ME956">
        <v>776609</v>
      </c>
      <c r="MH956">
        <v>0.56000000000000005</v>
      </c>
      <c r="MI956">
        <f t="shared" si="456"/>
        <v>0.56000000000000005</v>
      </c>
      <c r="MT956">
        <v>776609</v>
      </c>
      <c r="MW956">
        <v>0.55000000000000004</v>
      </c>
      <c r="MX956">
        <f t="shared" si="457"/>
        <v>0.55000000000000004</v>
      </c>
      <c r="NI956">
        <v>776609</v>
      </c>
      <c r="NL956">
        <v>0.53</v>
      </c>
      <c r="NM956">
        <f t="shared" si="458"/>
        <v>0.53</v>
      </c>
      <c r="NX956">
        <v>776609</v>
      </c>
      <c r="OA956">
        <v>0.52</v>
      </c>
      <c r="OB956">
        <f t="shared" si="459"/>
        <v>0.52</v>
      </c>
      <c r="OM956">
        <v>776609</v>
      </c>
      <c r="OP956">
        <v>0.53</v>
      </c>
      <c r="OQ956">
        <f t="shared" si="460"/>
        <v>0.53</v>
      </c>
      <c r="PB956">
        <v>776609</v>
      </c>
      <c r="PE956">
        <v>0.54</v>
      </c>
      <c r="PF956">
        <f t="shared" si="461"/>
        <v>0.54</v>
      </c>
      <c r="PQ956">
        <v>776609</v>
      </c>
      <c r="PT956">
        <v>0.56999999999999995</v>
      </c>
      <c r="PU956">
        <f t="shared" si="462"/>
        <v>0.56999999999999995</v>
      </c>
      <c r="QF956">
        <v>776609</v>
      </c>
      <c r="QI956">
        <v>0.54</v>
      </c>
      <c r="QJ956">
        <f t="shared" si="463"/>
        <v>0.54</v>
      </c>
      <c r="QU956">
        <v>776609</v>
      </c>
      <c r="QX956">
        <v>0.54</v>
      </c>
      <c r="QY956">
        <f t="shared" si="464"/>
        <v>0.54</v>
      </c>
    </row>
    <row r="957" spans="12:467" x14ac:dyDescent="0.2">
      <c r="L957">
        <v>776236</v>
      </c>
      <c r="O957">
        <v>0.43</v>
      </c>
      <c r="P957">
        <f t="shared" si="434"/>
        <v>0.43</v>
      </c>
      <c r="AA957">
        <v>776236</v>
      </c>
      <c r="AD957">
        <v>0.41</v>
      </c>
      <c r="AE957">
        <f t="shared" si="435"/>
        <v>0.41</v>
      </c>
      <c r="AP957">
        <v>776236</v>
      </c>
      <c r="AS957">
        <v>0.47</v>
      </c>
      <c r="AT957">
        <f t="shared" si="436"/>
        <v>0.47</v>
      </c>
      <c r="BE957">
        <v>776236</v>
      </c>
      <c r="BH957">
        <v>0.35</v>
      </c>
      <c r="BI957">
        <f t="shared" si="437"/>
        <v>0.35</v>
      </c>
      <c r="BT957">
        <v>776236</v>
      </c>
      <c r="BW957">
        <v>0.36</v>
      </c>
      <c r="BX957">
        <f t="shared" si="438"/>
        <v>0.36</v>
      </c>
      <c r="CI957">
        <v>776236</v>
      </c>
      <c r="CL957">
        <v>0.42</v>
      </c>
      <c r="CM957">
        <f t="shared" si="439"/>
        <v>0.42</v>
      </c>
      <c r="CX957">
        <v>776236</v>
      </c>
      <c r="DA957">
        <v>0.41</v>
      </c>
      <c r="DB957">
        <f t="shared" si="440"/>
        <v>0.41</v>
      </c>
      <c r="DM957">
        <v>776236</v>
      </c>
      <c r="DP957">
        <v>0.4</v>
      </c>
      <c r="DQ957">
        <f t="shared" si="441"/>
        <v>0.4</v>
      </c>
      <c r="EB957">
        <v>776236</v>
      </c>
      <c r="EE957">
        <v>0.42</v>
      </c>
      <c r="EF957">
        <f t="shared" si="442"/>
        <v>0.42</v>
      </c>
      <c r="EQ957">
        <v>776236</v>
      </c>
      <c r="ET957">
        <v>0.42</v>
      </c>
      <c r="EU957">
        <f t="shared" si="443"/>
        <v>0.42</v>
      </c>
      <c r="FF957">
        <v>776236</v>
      </c>
      <c r="FI957">
        <v>0.44</v>
      </c>
      <c r="FJ957">
        <f t="shared" si="444"/>
        <v>0.44</v>
      </c>
      <c r="FU957">
        <v>776236</v>
      </c>
      <c r="FX957">
        <v>0.42</v>
      </c>
      <c r="FY957">
        <f t="shared" si="445"/>
        <v>0.42</v>
      </c>
      <c r="GJ957">
        <v>776236</v>
      </c>
      <c r="GM957">
        <v>0.42</v>
      </c>
      <c r="GN957">
        <f t="shared" si="446"/>
        <v>0.42</v>
      </c>
      <c r="GY957">
        <v>776236</v>
      </c>
      <c r="HB957">
        <v>0.46</v>
      </c>
      <c r="HC957">
        <f t="shared" si="447"/>
        <v>0.46</v>
      </c>
      <c r="HN957">
        <v>776236</v>
      </c>
      <c r="HQ957">
        <v>0.42</v>
      </c>
      <c r="HR957">
        <f t="shared" si="448"/>
        <v>0.42</v>
      </c>
      <c r="ID957">
        <v>776611</v>
      </c>
      <c r="IG957">
        <v>0.53</v>
      </c>
      <c r="IH957">
        <f t="shared" si="449"/>
        <v>0.53</v>
      </c>
      <c r="IS957">
        <v>776611</v>
      </c>
      <c r="IV957">
        <v>0.52</v>
      </c>
      <c r="IW957">
        <f t="shared" si="450"/>
        <v>0.52</v>
      </c>
      <c r="JH957">
        <v>776611</v>
      </c>
      <c r="JK957">
        <v>0.53</v>
      </c>
      <c r="JL957">
        <f t="shared" si="451"/>
        <v>0.53</v>
      </c>
      <c r="JW957">
        <v>776611</v>
      </c>
      <c r="JZ957">
        <v>0.51</v>
      </c>
      <c r="KA957">
        <f t="shared" si="452"/>
        <v>0.51</v>
      </c>
      <c r="KL957">
        <v>776611</v>
      </c>
      <c r="KO957">
        <v>0.48</v>
      </c>
      <c r="KP957">
        <f t="shared" si="453"/>
        <v>0.48</v>
      </c>
      <c r="LA957">
        <v>776611</v>
      </c>
      <c r="LD957">
        <v>0.55000000000000004</v>
      </c>
      <c r="LE957">
        <f t="shared" si="454"/>
        <v>0.55000000000000004</v>
      </c>
      <c r="LP957">
        <v>776611</v>
      </c>
      <c r="LS957">
        <v>0.53</v>
      </c>
      <c r="LT957">
        <f t="shared" si="455"/>
        <v>0.53</v>
      </c>
      <c r="ME957">
        <v>776611</v>
      </c>
      <c r="MH957">
        <v>0.5</v>
      </c>
      <c r="MI957">
        <f t="shared" si="456"/>
        <v>0.5</v>
      </c>
      <c r="MT957">
        <v>776611</v>
      </c>
      <c r="MW957">
        <v>0.47</v>
      </c>
      <c r="MX957">
        <f t="shared" si="457"/>
        <v>0.47</v>
      </c>
      <c r="NI957">
        <v>776611</v>
      </c>
      <c r="NL957">
        <v>0.53</v>
      </c>
      <c r="NM957">
        <f t="shared" si="458"/>
        <v>0.53</v>
      </c>
      <c r="NX957">
        <v>776611</v>
      </c>
      <c r="OA957">
        <v>0.5</v>
      </c>
      <c r="OB957">
        <f t="shared" si="459"/>
        <v>0.5</v>
      </c>
      <c r="OM957">
        <v>776611</v>
      </c>
      <c r="OP957">
        <v>0.54</v>
      </c>
      <c r="OQ957">
        <f t="shared" si="460"/>
        <v>0.54</v>
      </c>
      <c r="PB957">
        <v>776611</v>
      </c>
      <c r="PE957">
        <v>0.52</v>
      </c>
      <c r="PF957">
        <f t="shared" si="461"/>
        <v>0.52</v>
      </c>
      <c r="PQ957">
        <v>776611</v>
      </c>
      <c r="PT957">
        <v>0.52</v>
      </c>
      <c r="PU957">
        <f t="shared" si="462"/>
        <v>0.52</v>
      </c>
      <c r="QF957">
        <v>776611</v>
      </c>
      <c r="QI957">
        <v>0.52</v>
      </c>
      <c r="QJ957">
        <f t="shared" si="463"/>
        <v>0.52</v>
      </c>
      <c r="QU957">
        <v>776611</v>
      </c>
      <c r="QX957">
        <v>0.52</v>
      </c>
      <c r="QY957">
        <f t="shared" si="464"/>
        <v>0.52</v>
      </c>
    </row>
    <row r="958" spans="12:467" x14ac:dyDescent="0.2">
      <c r="L958">
        <v>776238</v>
      </c>
      <c r="O958">
        <v>0.47</v>
      </c>
      <c r="P958">
        <f t="shared" si="434"/>
        <v>0.47</v>
      </c>
      <c r="AA958">
        <v>776238</v>
      </c>
      <c r="AD958">
        <v>0.53</v>
      </c>
      <c r="AE958">
        <f t="shared" si="435"/>
        <v>0.53</v>
      </c>
      <c r="AP958">
        <v>776238</v>
      </c>
      <c r="AS958">
        <v>0.46</v>
      </c>
      <c r="AT958">
        <f t="shared" si="436"/>
        <v>0.46</v>
      </c>
      <c r="BE958">
        <v>776238</v>
      </c>
      <c r="BH958">
        <v>0.42</v>
      </c>
      <c r="BI958">
        <f t="shared" si="437"/>
        <v>0.42</v>
      </c>
      <c r="BT958">
        <v>776238</v>
      </c>
      <c r="BW958">
        <v>0.4</v>
      </c>
      <c r="BX958">
        <f t="shared" si="438"/>
        <v>0.4</v>
      </c>
      <c r="CI958">
        <v>776238</v>
      </c>
      <c r="CL958">
        <v>0.48</v>
      </c>
      <c r="CM958">
        <f t="shared" si="439"/>
        <v>0.48</v>
      </c>
      <c r="CX958">
        <v>776238</v>
      </c>
      <c r="DA958">
        <v>0.49</v>
      </c>
      <c r="DB958">
        <f t="shared" si="440"/>
        <v>0.49</v>
      </c>
      <c r="DM958">
        <v>776238</v>
      </c>
      <c r="DP958">
        <v>0.49</v>
      </c>
      <c r="DQ958">
        <f t="shared" si="441"/>
        <v>0.49</v>
      </c>
      <c r="EB958">
        <v>776238</v>
      </c>
      <c r="EE958">
        <v>0.49</v>
      </c>
      <c r="EF958">
        <f t="shared" si="442"/>
        <v>0.49</v>
      </c>
      <c r="EQ958">
        <v>776238</v>
      </c>
      <c r="ET958">
        <v>0.49</v>
      </c>
      <c r="EU958">
        <f t="shared" si="443"/>
        <v>0.49</v>
      </c>
      <c r="FF958">
        <v>776238</v>
      </c>
      <c r="FI958">
        <v>0.48</v>
      </c>
      <c r="FJ958">
        <f t="shared" si="444"/>
        <v>0.48</v>
      </c>
      <c r="FU958">
        <v>776238</v>
      </c>
      <c r="FX958">
        <v>0.51</v>
      </c>
      <c r="FY958">
        <f t="shared" si="445"/>
        <v>0.51</v>
      </c>
      <c r="GJ958">
        <v>776238</v>
      </c>
      <c r="GM958">
        <v>0.46</v>
      </c>
      <c r="GN958">
        <f t="shared" si="446"/>
        <v>0.46</v>
      </c>
      <c r="GY958">
        <v>776238</v>
      </c>
      <c r="HB958">
        <v>0.56000000000000005</v>
      </c>
      <c r="HC958">
        <f t="shared" si="447"/>
        <v>0.56000000000000005</v>
      </c>
      <c r="HN958">
        <v>776238</v>
      </c>
      <c r="HQ958">
        <v>0.44</v>
      </c>
      <c r="HR958">
        <f t="shared" si="448"/>
        <v>0.44</v>
      </c>
      <c r="ID958">
        <v>776612</v>
      </c>
      <c r="IG958">
        <v>0.54</v>
      </c>
      <c r="IH958">
        <f t="shared" si="449"/>
        <v>0.54</v>
      </c>
      <c r="IS958">
        <v>776612</v>
      </c>
      <c r="IV958">
        <v>0.53</v>
      </c>
      <c r="IW958">
        <f t="shared" si="450"/>
        <v>0.53</v>
      </c>
      <c r="JH958">
        <v>776612</v>
      </c>
      <c r="JK958">
        <v>0.5</v>
      </c>
      <c r="JL958">
        <f t="shared" si="451"/>
        <v>0.5</v>
      </c>
      <c r="JW958">
        <v>776612</v>
      </c>
      <c r="JZ958">
        <v>0.52</v>
      </c>
      <c r="KA958">
        <f t="shared" si="452"/>
        <v>0.52</v>
      </c>
      <c r="KL958">
        <v>776612</v>
      </c>
      <c r="KO958">
        <v>0.59</v>
      </c>
      <c r="KP958">
        <f t="shared" si="453"/>
        <v>0.59</v>
      </c>
      <c r="LA958">
        <v>776612</v>
      </c>
      <c r="LD958">
        <v>0.55000000000000004</v>
      </c>
      <c r="LE958">
        <f t="shared" si="454"/>
        <v>0.55000000000000004</v>
      </c>
      <c r="LP958">
        <v>776612</v>
      </c>
      <c r="LS958">
        <v>0.52</v>
      </c>
      <c r="LT958">
        <f t="shared" si="455"/>
        <v>0.52</v>
      </c>
      <c r="ME958">
        <v>776612</v>
      </c>
      <c r="MH958">
        <v>0.47</v>
      </c>
      <c r="MI958">
        <f t="shared" si="456"/>
        <v>0.47</v>
      </c>
      <c r="MT958">
        <v>776612</v>
      </c>
      <c r="MW958">
        <v>0.51</v>
      </c>
      <c r="MX958">
        <f t="shared" si="457"/>
        <v>0.51</v>
      </c>
      <c r="NI958">
        <v>776612</v>
      </c>
      <c r="NL958">
        <v>0.52</v>
      </c>
      <c r="NM958">
        <f t="shared" si="458"/>
        <v>0.52</v>
      </c>
      <c r="NX958">
        <v>776612</v>
      </c>
      <c r="OA958">
        <v>0.56000000000000005</v>
      </c>
      <c r="OB958">
        <f t="shared" si="459"/>
        <v>0.56000000000000005</v>
      </c>
      <c r="OM958">
        <v>776612</v>
      </c>
      <c r="OP958">
        <v>0.53</v>
      </c>
      <c r="OQ958">
        <f t="shared" si="460"/>
        <v>0.53</v>
      </c>
      <c r="PB958">
        <v>776612</v>
      </c>
      <c r="PE958">
        <v>0.52</v>
      </c>
      <c r="PF958">
        <f t="shared" si="461"/>
        <v>0.52</v>
      </c>
      <c r="PQ958">
        <v>776612</v>
      </c>
      <c r="PT958">
        <v>0.56999999999999995</v>
      </c>
      <c r="PU958">
        <f t="shared" si="462"/>
        <v>0.56999999999999995</v>
      </c>
      <c r="QF958">
        <v>776612</v>
      </c>
      <c r="QI958">
        <v>0.51</v>
      </c>
      <c r="QJ958">
        <f t="shared" si="463"/>
        <v>0.51</v>
      </c>
      <c r="QU958">
        <v>776612</v>
      </c>
      <c r="QX958">
        <v>0.54</v>
      </c>
      <c r="QY958">
        <f t="shared" si="464"/>
        <v>0.54</v>
      </c>
    </row>
    <row r="959" spans="12:467" x14ac:dyDescent="0.2">
      <c r="L959">
        <v>776239</v>
      </c>
      <c r="O959">
        <v>0.51</v>
      </c>
      <c r="P959">
        <f t="shared" si="434"/>
        <v>0.51</v>
      </c>
      <c r="AA959">
        <v>776239</v>
      </c>
      <c r="AD959">
        <v>0.62</v>
      </c>
      <c r="AE959">
        <f t="shared" si="435"/>
        <v>0.62</v>
      </c>
      <c r="AP959">
        <v>776239</v>
      </c>
      <c r="AS959">
        <v>0.78</v>
      </c>
      <c r="AT959">
        <f t="shared" si="436"/>
        <v>0.78</v>
      </c>
      <c r="BE959">
        <v>776239</v>
      </c>
      <c r="BH959">
        <v>0.66</v>
      </c>
      <c r="BI959">
        <f t="shared" si="437"/>
        <v>0.66</v>
      </c>
      <c r="BT959">
        <v>776239</v>
      </c>
      <c r="BW959">
        <v>0.56000000000000005</v>
      </c>
      <c r="BX959">
        <f t="shared" si="438"/>
        <v>0.56000000000000005</v>
      </c>
      <c r="CI959">
        <v>776239</v>
      </c>
      <c r="CL959">
        <v>0.53</v>
      </c>
      <c r="CM959">
        <f t="shared" si="439"/>
        <v>0.53</v>
      </c>
      <c r="CX959">
        <v>776239</v>
      </c>
      <c r="DA959">
        <v>0.53</v>
      </c>
      <c r="DB959">
        <f t="shared" si="440"/>
        <v>0.53</v>
      </c>
      <c r="DM959">
        <v>776239</v>
      </c>
      <c r="DP959">
        <v>0.52</v>
      </c>
      <c r="DQ959">
        <f t="shared" si="441"/>
        <v>0.52</v>
      </c>
      <c r="EB959">
        <v>776239</v>
      </c>
      <c r="EE959">
        <v>0.5</v>
      </c>
      <c r="EF959">
        <f t="shared" si="442"/>
        <v>0.5</v>
      </c>
      <c r="EQ959">
        <v>776239</v>
      </c>
      <c r="ET959">
        <v>0.5</v>
      </c>
      <c r="EU959">
        <f t="shared" si="443"/>
        <v>0.5</v>
      </c>
      <c r="FF959">
        <v>776239</v>
      </c>
      <c r="FI959">
        <v>0.53</v>
      </c>
      <c r="FJ959">
        <f t="shared" si="444"/>
        <v>0.53</v>
      </c>
      <c r="FU959">
        <v>776239</v>
      </c>
      <c r="FX959">
        <v>0.52</v>
      </c>
      <c r="FY959">
        <f t="shared" si="445"/>
        <v>0.52</v>
      </c>
      <c r="GJ959">
        <v>776239</v>
      </c>
      <c r="GM959">
        <v>0.51</v>
      </c>
      <c r="GN959">
        <f t="shared" si="446"/>
        <v>0.51</v>
      </c>
      <c r="GY959">
        <v>776239</v>
      </c>
      <c r="HB959">
        <v>0.56000000000000005</v>
      </c>
      <c r="HC959">
        <f t="shared" si="447"/>
        <v>0.56000000000000005</v>
      </c>
      <c r="HN959">
        <v>776239</v>
      </c>
      <c r="HQ959">
        <v>0.47</v>
      </c>
      <c r="HR959">
        <f t="shared" si="448"/>
        <v>0.47</v>
      </c>
      <c r="ID959">
        <v>776614</v>
      </c>
      <c r="IG959">
        <v>0.43</v>
      </c>
      <c r="IH959">
        <f t="shared" si="449"/>
        <v>0.43</v>
      </c>
      <c r="IS959">
        <v>776614</v>
      </c>
      <c r="IV959">
        <v>0.42</v>
      </c>
      <c r="IW959">
        <f t="shared" si="450"/>
        <v>0.42</v>
      </c>
      <c r="JH959">
        <v>776614</v>
      </c>
      <c r="JK959">
        <v>0.43</v>
      </c>
      <c r="JL959">
        <f t="shared" si="451"/>
        <v>0.43</v>
      </c>
      <c r="JW959">
        <v>776614</v>
      </c>
      <c r="JZ959">
        <v>0.47</v>
      </c>
      <c r="KA959">
        <f t="shared" si="452"/>
        <v>0.47</v>
      </c>
      <c r="KL959">
        <v>776614</v>
      </c>
      <c r="KO959">
        <v>0.38</v>
      </c>
      <c r="KP959">
        <f t="shared" si="453"/>
        <v>0.38</v>
      </c>
      <c r="LA959">
        <v>776614</v>
      </c>
      <c r="LD959">
        <v>0.44</v>
      </c>
      <c r="LE959">
        <f t="shared" si="454"/>
        <v>0.44</v>
      </c>
      <c r="LP959">
        <v>776614</v>
      </c>
      <c r="LS959">
        <v>0.45</v>
      </c>
      <c r="LT959">
        <f t="shared" si="455"/>
        <v>0.45</v>
      </c>
      <c r="ME959">
        <v>776614</v>
      </c>
      <c r="MH959">
        <v>0.41</v>
      </c>
      <c r="MI959">
        <f t="shared" si="456"/>
        <v>0.41</v>
      </c>
      <c r="MT959">
        <v>776614</v>
      </c>
      <c r="MW959">
        <v>0.41</v>
      </c>
      <c r="MX959">
        <f t="shared" si="457"/>
        <v>0.41</v>
      </c>
      <c r="NI959">
        <v>776614</v>
      </c>
      <c r="NL959">
        <v>0.43</v>
      </c>
      <c r="NM959">
        <f t="shared" si="458"/>
        <v>0.43</v>
      </c>
      <c r="NX959">
        <v>776614</v>
      </c>
      <c r="OA959">
        <v>0.47</v>
      </c>
      <c r="OB959">
        <f t="shared" si="459"/>
        <v>0.47</v>
      </c>
      <c r="OM959">
        <v>776614</v>
      </c>
      <c r="OP959">
        <v>0.45</v>
      </c>
      <c r="OQ959">
        <f t="shared" si="460"/>
        <v>0.45</v>
      </c>
      <c r="PB959">
        <v>776614</v>
      </c>
      <c r="PE959">
        <v>0.44</v>
      </c>
      <c r="PF959">
        <f t="shared" si="461"/>
        <v>0.44</v>
      </c>
      <c r="PQ959">
        <v>776614</v>
      </c>
      <c r="PT959">
        <v>0.45</v>
      </c>
      <c r="PU959">
        <f t="shared" si="462"/>
        <v>0.45</v>
      </c>
      <c r="QF959">
        <v>776614</v>
      </c>
      <c r="QI959">
        <v>0.45</v>
      </c>
      <c r="QJ959">
        <f t="shared" si="463"/>
        <v>0.45</v>
      </c>
      <c r="QU959">
        <v>776614</v>
      </c>
      <c r="QX959">
        <v>0.44</v>
      </c>
      <c r="QY959">
        <f t="shared" si="464"/>
        <v>0.44</v>
      </c>
    </row>
    <row r="960" spans="12:467" x14ac:dyDescent="0.2">
      <c r="L960">
        <v>776240</v>
      </c>
      <c r="O960">
        <v>0.41</v>
      </c>
      <c r="P960">
        <f t="shared" si="434"/>
        <v>0.41</v>
      </c>
      <c r="AA960">
        <v>776240</v>
      </c>
      <c r="AD960">
        <v>0.43</v>
      </c>
      <c r="AE960">
        <f t="shared" si="435"/>
        <v>0.43</v>
      </c>
      <c r="AP960">
        <v>776240</v>
      </c>
      <c r="AS960">
        <v>0.4</v>
      </c>
      <c r="AT960">
        <f t="shared" si="436"/>
        <v>0.4</v>
      </c>
      <c r="BE960">
        <v>776240</v>
      </c>
      <c r="BH960">
        <v>0.45</v>
      </c>
      <c r="BI960">
        <f t="shared" si="437"/>
        <v>0.45</v>
      </c>
      <c r="BT960">
        <v>776240</v>
      </c>
      <c r="BW960">
        <v>0.32</v>
      </c>
      <c r="BX960">
        <f t="shared" si="438"/>
        <v>0.32</v>
      </c>
      <c r="CI960">
        <v>776240</v>
      </c>
      <c r="CL960">
        <v>0.41</v>
      </c>
      <c r="CM960">
        <f t="shared" si="439"/>
        <v>0.41</v>
      </c>
      <c r="CX960">
        <v>776240</v>
      </c>
      <c r="DA960">
        <v>0.4</v>
      </c>
      <c r="DB960">
        <f t="shared" si="440"/>
        <v>0.4</v>
      </c>
      <c r="DM960">
        <v>776240</v>
      </c>
      <c r="DP960">
        <v>0.41</v>
      </c>
      <c r="DQ960">
        <f t="shared" si="441"/>
        <v>0.41</v>
      </c>
      <c r="EB960">
        <v>776240</v>
      </c>
      <c r="EE960">
        <v>0.42</v>
      </c>
      <c r="EF960">
        <f t="shared" si="442"/>
        <v>0.42</v>
      </c>
      <c r="EQ960">
        <v>776240</v>
      </c>
      <c r="ET960">
        <v>0.42</v>
      </c>
      <c r="EU960">
        <f t="shared" si="443"/>
        <v>0.42</v>
      </c>
      <c r="FF960">
        <v>776240</v>
      </c>
      <c r="FI960">
        <v>0.43</v>
      </c>
      <c r="FJ960">
        <f t="shared" si="444"/>
        <v>0.43</v>
      </c>
      <c r="FU960">
        <v>776240</v>
      </c>
      <c r="FX960">
        <v>0.44</v>
      </c>
      <c r="FY960">
        <f t="shared" si="445"/>
        <v>0.44</v>
      </c>
      <c r="GJ960">
        <v>776240</v>
      </c>
      <c r="GM960">
        <v>0.41</v>
      </c>
      <c r="GN960">
        <f t="shared" si="446"/>
        <v>0.41</v>
      </c>
      <c r="GY960">
        <v>776240</v>
      </c>
      <c r="HB960">
        <v>0.41</v>
      </c>
      <c r="HC960">
        <f t="shared" si="447"/>
        <v>0.41</v>
      </c>
      <c r="HN960">
        <v>776240</v>
      </c>
      <c r="HQ960">
        <v>0.42</v>
      </c>
      <c r="HR960">
        <f t="shared" si="448"/>
        <v>0.42</v>
      </c>
      <c r="ID960">
        <v>776615</v>
      </c>
      <c r="IG960">
        <v>0.54</v>
      </c>
      <c r="IH960">
        <f t="shared" si="449"/>
        <v>0.54</v>
      </c>
      <c r="IS960">
        <v>776615</v>
      </c>
      <c r="IV960">
        <v>0.53</v>
      </c>
      <c r="IW960">
        <f t="shared" si="450"/>
        <v>0.53</v>
      </c>
      <c r="JH960">
        <v>776615</v>
      </c>
      <c r="JK960">
        <v>0.56999999999999995</v>
      </c>
      <c r="JL960">
        <f t="shared" si="451"/>
        <v>0.56999999999999995</v>
      </c>
      <c r="JW960">
        <v>776615</v>
      </c>
      <c r="JZ960">
        <v>0.53</v>
      </c>
      <c r="KA960">
        <f t="shared" si="452"/>
        <v>0.53</v>
      </c>
      <c r="KL960">
        <v>776615</v>
      </c>
      <c r="KO960">
        <v>0.51</v>
      </c>
      <c r="KP960">
        <f t="shared" si="453"/>
        <v>0.51</v>
      </c>
      <c r="LA960">
        <v>776615</v>
      </c>
      <c r="LD960">
        <v>0.51</v>
      </c>
      <c r="LE960">
        <f t="shared" si="454"/>
        <v>0.51</v>
      </c>
      <c r="LP960">
        <v>776615</v>
      </c>
      <c r="LS960">
        <v>0.54</v>
      </c>
      <c r="LT960">
        <f t="shared" si="455"/>
        <v>0.54</v>
      </c>
      <c r="ME960">
        <v>776615</v>
      </c>
      <c r="MH960">
        <v>0.54</v>
      </c>
      <c r="MI960">
        <f t="shared" si="456"/>
        <v>0.54</v>
      </c>
      <c r="MT960">
        <v>776615</v>
      </c>
      <c r="MW960">
        <v>0.56000000000000005</v>
      </c>
      <c r="MX960">
        <f t="shared" si="457"/>
        <v>0.56000000000000005</v>
      </c>
      <c r="NI960">
        <v>776615</v>
      </c>
      <c r="NL960">
        <v>0.54</v>
      </c>
      <c r="NM960">
        <f t="shared" si="458"/>
        <v>0.54</v>
      </c>
      <c r="NX960">
        <v>776615</v>
      </c>
      <c r="OA960">
        <v>0.53</v>
      </c>
      <c r="OB960">
        <f t="shared" si="459"/>
        <v>0.53</v>
      </c>
      <c r="OM960">
        <v>776615</v>
      </c>
      <c r="OP960">
        <v>0.56000000000000005</v>
      </c>
      <c r="OQ960">
        <f t="shared" si="460"/>
        <v>0.56000000000000005</v>
      </c>
      <c r="PB960">
        <v>776615</v>
      </c>
      <c r="PE960">
        <v>0.55000000000000004</v>
      </c>
      <c r="PF960">
        <f t="shared" si="461"/>
        <v>0.55000000000000004</v>
      </c>
      <c r="PQ960">
        <v>776615</v>
      </c>
      <c r="PT960">
        <v>0.52</v>
      </c>
      <c r="PU960">
        <f t="shared" si="462"/>
        <v>0.52</v>
      </c>
      <c r="QF960">
        <v>776615</v>
      </c>
      <c r="QI960">
        <v>0.56000000000000005</v>
      </c>
      <c r="QJ960">
        <f t="shared" si="463"/>
        <v>0.56000000000000005</v>
      </c>
      <c r="QU960">
        <v>776615</v>
      </c>
      <c r="QX960">
        <v>0.56999999999999995</v>
      </c>
      <c r="QY960">
        <f t="shared" si="464"/>
        <v>0.56999999999999995</v>
      </c>
    </row>
    <row r="961" spans="12:467" x14ac:dyDescent="0.2">
      <c r="L961">
        <v>776220</v>
      </c>
      <c r="O961">
        <v>0.56999999999999995</v>
      </c>
      <c r="P961">
        <f t="shared" si="434"/>
        <v>0.56999999999999995</v>
      </c>
      <c r="AA961">
        <v>776220</v>
      </c>
      <c r="AD961">
        <v>0.61</v>
      </c>
      <c r="AE961">
        <f t="shared" si="435"/>
        <v>0.61</v>
      </c>
      <c r="AP961">
        <v>776220</v>
      </c>
      <c r="AS961">
        <v>0.64</v>
      </c>
      <c r="AT961">
        <f t="shared" si="436"/>
        <v>0.64</v>
      </c>
      <c r="BE961">
        <v>776220</v>
      </c>
      <c r="BH961">
        <v>0.55000000000000004</v>
      </c>
      <c r="BI961">
        <f t="shared" si="437"/>
        <v>0.55000000000000004</v>
      </c>
      <c r="BT961">
        <v>776220</v>
      </c>
      <c r="BW961">
        <v>0.7</v>
      </c>
      <c r="BX961">
        <f t="shared" si="438"/>
        <v>0.7</v>
      </c>
      <c r="CI961">
        <v>776220</v>
      </c>
      <c r="CL961">
        <v>0.55000000000000004</v>
      </c>
      <c r="CM961">
        <f t="shared" si="439"/>
        <v>0.55000000000000004</v>
      </c>
      <c r="CX961">
        <v>776220</v>
      </c>
      <c r="DA961">
        <v>0.56000000000000005</v>
      </c>
      <c r="DB961">
        <f t="shared" si="440"/>
        <v>0.56000000000000005</v>
      </c>
      <c r="DM961">
        <v>776220</v>
      </c>
      <c r="DP961">
        <v>0.56999999999999995</v>
      </c>
      <c r="DQ961">
        <f t="shared" si="441"/>
        <v>0.56999999999999995</v>
      </c>
      <c r="EB961">
        <v>776220</v>
      </c>
      <c r="EE961">
        <v>0.56999999999999995</v>
      </c>
      <c r="EF961">
        <f t="shared" si="442"/>
        <v>0.56999999999999995</v>
      </c>
      <c r="EQ961">
        <v>776220</v>
      </c>
      <c r="ET961">
        <v>0.56999999999999995</v>
      </c>
      <c r="EU961">
        <f t="shared" si="443"/>
        <v>0.56999999999999995</v>
      </c>
      <c r="FF961">
        <v>776220</v>
      </c>
      <c r="FI961">
        <v>0.57999999999999996</v>
      </c>
      <c r="FJ961">
        <f t="shared" si="444"/>
        <v>0.57999999999999996</v>
      </c>
      <c r="FU961">
        <v>776220</v>
      </c>
      <c r="FX961">
        <v>0.59</v>
      </c>
      <c r="FY961">
        <f t="shared" si="445"/>
        <v>0.59</v>
      </c>
      <c r="GJ961">
        <v>776220</v>
      </c>
      <c r="GM961">
        <v>0.55000000000000004</v>
      </c>
      <c r="GN961">
        <f t="shared" si="446"/>
        <v>0.55000000000000004</v>
      </c>
      <c r="GY961">
        <v>776220</v>
      </c>
      <c r="HB961">
        <v>0.59</v>
      </c>
      <c r="HC961">
        <f t="shared" si="447"/>
        <v>0.59</v>
      </c>
      <c r="HN961">
        <v>776220</v>
      </c>
      <c r="HQ961">
        <v>0.57999999999999996</v>
      </c>
      <c r="HR961">
        <f t="shared" si="448"/>
        <v>0.57999999999999996</v>
      </c>
      <c r="ID961">
        <v>776624</v>
      </c>
      <c r="IG961">
        <v>0.44</v>
      </c>
      <c r="IH961">
        <f t="shared" si="449"/>
        <v>0.44</v>
      </c>
      <c r="IS961">
        <v>776624</v>
      </c>
      <c r="IV961">
        <v>0.4</v>
      </c>
      <c r="IW961">
        <f t="shared" si="450"/>
        <v>0.4</v>
      </c>
      <c r="JH961">
        <v>776624</v>
      </c>
      <c r="JK961">
        <v>0.44</v>
      </c>
      <c r="JL961">
        <f t="shared" si="451"/>
        <v>0.44</v>
      </c>
      <c r="JW961">
        <v>776624</v>
      </c>
      <c r="JZ961">
        <v>0.42</v>
      </c>
      <c r="KA961">
        <f t="shared" si="452"/>
        <v>0.42</v>
      </c>
      <c r="KL961">
        <v>776624</v>
      </c>
      <c r="KO961">
        <v>0.44</v>
      </c>
      <c r="KP961">
        <f t="shared" si="453"/>
        <v>0.44</v>
      </c>
      <c r="LA961">
        <v>776624</v>
      </c>
      <c r="LD961">
        <v>0.42</v>
      </c>
      <c r="LE961">
        <f t="shared" si="454"/>
        <v>0.42</v>
      </c>
      <c r="LP961">
        <v>776624</v>
      </c>
      <c r="LS961">
        <v>0.43</v>
      </c>
      <c r="LT961">
        <f t="shared" si="455"/>
        <v>0.43</v>
      </c>
      <c r="ME961">
        <v>776624</v>
      </c>
      <c r="MH961">
        <v>0.48</v>
      </c>
      <c r="MI961">
        <f t="shared" si="456"/>
        <v>0.48</v>
      </c>
      <c r="MT961">
        <v>776624</v>
      </c>
      <c r="MW961">
        <v>0.54</v>
      </c>
      <c r="MX961">
        <f t="shared" si="457"/>
        <v>0.54</v>
      </c>
      <c r="NI961">
        <v>776624</v>
      </c>
      <c r="NL961">
        <v>0.41</v>
      </c>
      <c r="NM961">
        <f t="shared" si="458"/>
        <v>0.41</v>
      </c>
      <c r="NX961">
        <v>776624</v>
      </c>
      <c r="OA961">
        <v>0.4</v>
      </c>
      <c r="OB961">
        <f t="shared" si="459"/>
        <v>0.4</v>
      </c>
      <c r="OM961">
        <v>776624</v>
      </c>
      <c r="OP961">
        <v>0.44</v>
      </c>
      <c r="OQ961">
        <f t="shared" si="460"/>
        <v>0.44</v>
      </c>
      <c r="PB961">
        <v>776624</v>
      </c>
      <c r="PE961">
        <v>0.42</v>
      </c>
      <c r="PF961">
        <f t="shared" si="461"/>
        <v>0.42</v>
      </c>
      <c r="PQ961">
        <v>776624</v>
      </c>
      <c r="PT961">
        <v>0.41</v>
      </c>
      <c r="PU961">
        <f t="shared" si="462"/>
        <v>0.41</v>
      </c>
      <c r="QF961">
        <v>776624</v>
      </c>
      <c r="QI961">
        <v>0.41</v>
      </c>
      <c r="QJ961">
        <f t="shared" si="463"/>
        <v>0.41</v>
      </c>
      <c r="QU961">
        <v>776624</v>
      </c>
      <c r="QX961">
        <v>0.41</v>
      </c>
      <c r="QY961">
        <f t="shared" si="464"/>
        <v>0.41</v>
      </c>
    </row>
    <row r="962" spans="12:467" x14ac:dyDescent="0.2">
      <c r="L962">
        <v>776222</v>
      </c>
      <c r="O962">
        <v>0.5</v>
      </c>
      <c r="P962">
        <f t="shared" si="434"/>
        <v>0.5</v>
      </c>
      <c r="AA962">
        <v>776222</v>
      </c>
      <c r="AD962">
        <v>0.54</v>
      </c>
      <c r="AE962">
        <f t="shared" si="435"/>
        <v>0.54</v>
      </c>
      <c r="AP962">
        <v>776222</v>
      </c>
      <c r="AS962">
        <v>0.47</v>
      </c>
      <c r="AT962">
        <f t="shared" si="436"/>
        <v>0.47</v>
      </c>
      <c r="BE962">
        <v>776222</v>
      </c>
      <c r="BH962">
        <v>0.44</v>
      </c>
      <c r="BI962">
        <f t="shared" si="437"/>
        <v>0.44</v>
      </c>
      <c r="BT962">
        <v>776222</v>
      </c>
      <c r="BW962">
        <v>0.3</v>
      </c>
      <c r="BX962">
        <f t="shared" si="438"/>
        <v>0.3</v>
      </c>
      <c r="CI962">
        <v>776222</v>
      </c>
      <c r="CL962">
        <v>0.5</v>
      </c>
      <c r="CM962">
        <f t="shared" si="439"/>
        <v>0.5</v>
      </c>
      <c r="CX962">
        <v>776222</v>
      </c>
      <c r="DA962">
        <v>0.51</v>
      </c>
      <c r="DB962">
        <f t="shared" si="440"/>
        <v>0.51</v>
      </c>
      <c r="DM962">
        <v>776222</v>
      </c>
      <c r="DP962">
        <v>0.52</v>
      </c>
      <c r="DQ962">
        <f t="shared" si="441"/>
        <v>0.52</v>
      </c>
      <c r="EB962">
        <v>776222</v>
      </c>
      <c r="EE962">
        <v>0.49</v>
      </c>
      <c r="EF962">
        <f t="shared" si="442"/>
        <v>0.49</v>
      </c>
      <c r="EQ962">
        <v>776222</v>
      </c>
      <c r="ET962">
        <v>0.49</v>
      </c>
      <c r="EU962">
        <f t="shared" si="443"/>
        <v>0.49</v>
      </c>
      <c r="FF962">
        <v>776222</v>
      </c>
      <c r="FI962">
        <v>0.5</v>
      </c>
      <c r="FJ962">
        <f t="shared" si="444"/>
        <v>0.5</v>
      </c>
      <c r="FU962">
        <v>776222</v>
      </c>
      <c r="FX962">
        <v>0.48</v>
      </c>
      <c r="FY962">
        <f t="shared" si="445"/>
        <v>0.48</v>
      </c>
      <c r="GJ962">
        <v>776222</v>
      </c>
      <c r="GM962">
        <v>0.49</v>
      </c>
      <c r="GN962">
        <f t="shared" si="446"/>
        <v>0.49</v>
      </c>
      <c r="GY962">
        <v>776222</v>
      </c>
      <c r="HB962">
        <v>0.46</v>
      </c>
      <c r="HC962">
        <f t="shared" si="447"/>
        <v>0.46</v>
      </c>
      <c r="HN962">
        <v>776222</v>
      </c>
      <c r="HQ962">
        <v>0.48</v>
      </c>
      <c r="HR962">
        <f t="shared" si="448"/>
        <v>0.48</v>
      </c>
      <c r="ID962">
        <v>776589</v>
      </c>
      <c r="IG962">
        <v>0.54</v>
      </c>
      <c r="IH962">
        <f t="shared" si="449"/>
        <v>0.54</v>
      </c>
      <c r="IS962">
        <v>776589</v>
      </c>
      <c r="IV962">
        <v>0.53</v>
      </c>
      <c r="IW962">
        <f t="shared" si="450"/>
        <v>0.53</v>
      </c>
      <c r="JH962">
        <v>776589</v>
      </c>
      <c r="JK962">
        <v>0.56000000000000005</v>
      </c>
      <c r="JL962">
        <f t="shared" si="451"/>
        <v>0.56000000000000005</v>
      </c>
      <c r="JW962">
        <v>776589</v>
      </c>
      <c r="JZ962">
        <v>0.56999999999999995</v>
      </c>
      <c r="KA962">
        <f t="shared" si="452"/>
        <v>0.56999999999999995</v>
      </c>
      <c r="KL962">
        <v>776589</v>
      </c>
      <c r="KO962">
        <v>0.57999999999999996</v>
      </c>
      <c r="KP962">
        <f t="shared" si="453"/>
        <v>0.57999999999999996</v>
      </c>
      <c r="LA962">
        <v>776589</v>
      </c>
      <c r="LD962">
        <v>0.52</v>
      </c>
      <c r="LE962">
        <f t="shared" si="454"/>
        <v>0.52</v>
      </c>
      <c r="LP962">
        <v>776589</v>
      </c>
      <c r="LS962">
        <v>0.54</v>
      </c>
      <c r="LT962">
        <f t="shared" si="455"/>
        <v>0.54</v>
      </c>
      <c r="ME962">
        <v>776589</v>
      </c>
      <c r="MH962">
        <v>0.6</v>
      </c>
      <c r="MI962">
        <f t="shared" si="456"/>
        <v>0.6</v>
      </c>
      <c r="MT962">
        <v>776589</v>
      </c>
      <c r="MW962">
        <v>0.61</v>
      </c>
      <c r="MX962">
        <f t="shared" si="457"/>
        <v>0.61</v>
      </c>
      <c r="NI962">
        <v>776589</v>
      </c>
      <c r="NL962">
        <v>0.52</v>
      </c>
      <c r="NM962">
        <f t="shared" si="458"/>
        <v>0.52</v>
      </c>
      <c r="NX962">
        <v>776589</v>
      </c>
      <c r="OA962">
        <v>0.54</v>
      </c>
      <c r="OB962">
        <f t="shared" si="459"/>
        <v>0.54</v>
      </c>
      <c r="OM962">
        <v>776589</v>
      </c>
      <c r="OP962">
        <v>0.52</v>
      </c>
      <c r="OQ962">
        <f t="shared" si="460"/>
        <v>0.52</v>
      </c>
      <c r="PB962">
        <v>776589</v>
      </c>
      <c r="PE962">
        <v>0.56000000000000005</v>
      </c>
      <c r="PF962">
        <f t="shared" si="461"/>
        <v>0.56000000000000005</v>
      </c>
      <c r="PQ962">
        <v>776589</v>
      </c>
      <c r="PT962">
        <v>0.5</v>
      </c>
      <c r="PU962">
        <f t="shared" si="462"/>
        <v>0.5</v>
      </c>
      <c r="QF962">
        <v>776589</v>
      </c>
      <c r="QI962">
        <v>0.56999999999999995</v>
      </c>
      <c r="QJ962">
        <f t="shared" si="463"/>
        <v>0.56999999999999995</v>
      </c>
      <c r="QU962">
        <v>776589</v>
      </c>
      <c r="QX962">
        <v>0.54</v>
      </c>
      <c r="QY962">
        <f t="shared" si="464"/>
        <v>0.54</v>
      </c>
    </row>
    <row r="963" spans="12:467" x14ac:dyDescent="0.2">
      <c r="L963">
        <v>776207</v>
      </c>
      <c r="O963">
        <v>0.41</v>
      </c>
      <c r="P963">
        <f t="shared" ref="P963:P1026" si="465">IF(O963=0,0.1,IF(O963=1,0.9,O963))</f>
        <v>0.41</v>
      </c>
      <c r="AA963">
        <v>776207</v>
      </c>
      <c r="AD963">
        <v>0.42</v>
      </c>
      <c r="AE963">
        <f t="shared" ref="AE963:AE1026" si="466">IF(AD963=0,0.1,IF(AD963=1,0.9,AD963))</f>
        <v>0.42</v>
      </c>
      <c r="AP963">
        <v>776207</v>
      </c>
      <c r="AS963">
        <v>0.56999999999999995</v>
      </c>
      <c r="AT963">
        <f t="shared" ref="AT963:AT1026" si="467">IF(AS963=0,0.1,IF(AS963=1,0.9,AS963))</f>
        <v>0.56999999999999995</v>
      </c>
      <c r="BE963">
        <v>776207</v>
      </c>
      <c r="BH963">
        <v>0.49</v>
      </c>
      <c r="BI963">
        <f t="shared" ref="BI963:BI1026" si="468">IF(BH963=0,0.1,IF(BH963=1,0.9,BH963))</f>
        <v>0.49</v>
      </c>
      <c r="BT963">
        <v>776207</v>
      </c>
      <c r="BW963">
        <v>0.41</v>
      </c>
      <c r="BX963">
        <f t="shared" ref="BX963:BX1026" si="469">IF(BW963=0,0.1,IF(BW963=1,0.9,BW963))</f>
        <v>0.41</v>
      </c>
      <c r="CI963">
        <v>776207</v>
      </c>
      <c r="CL963">
        <v>0.36</v>
      </c>
      <c r="CM963">
        <f t="shared" ref="CM963:CM1026" si="470">IF(CL963=0,0.1,IF(CL963=1,0.9,CL963))</f>
        <v>0.36</v>
      </c>
      <c r="CX963">
        <v>776207</v>
      </c>
      <c r="DA963">
        <v>0.41</v>
      </c>
      <c r="DB963">
        <f t="shared" ref="DB963:DB1026" si="471">IF(DA963=0,0.1,IF(DA963=1,0.9,DA963))</f>
        <v>0.41</v>
      </c>
      <c r="DM963">
        <v>776207</v>
      </c>
      <c r="DP963">
        <v>0.35</v>
      </c>
      <c r="DQ963">
        <f t="shared" ref="DQ963:DQ1026" si="472">IF(DP963=0,0.1,IF(DP963=1,0.9,DP963))</f>
        <v>0.35</v>
      </c>
      <c r="EB963">
        <v>776207</v>
      </c>
      <c r="EE963">
        <v>0.4</v>
      </c>
      <c r="EF963">
        <f t="shared" ref="EF963:EF1026" si="473">IF(EE963=0,0.1,IF(EE963=1,0.9,EE963))</f>
        <v>0.4</v>
      </c>
      <c r="EQ963">
        <v>776207</v>
      </c>
      <c r="ET963">
        <v>0.4</v>
      </c>
      <c r="EU963">
        <f t="shared" ref="EU963:EU1026" si="474">IF(ET963=0,0.1,IF(ET963=1,0.9,ET963))</f>
        <v>0.4</v>
      </c>
      <c r="FF963">
        <v>776207</v>
      </c>
      <c r="FI963">
        <v>0.42</v>
      </c>
      <c r="FJ963">
        <f t="shared" ref="FJ963:FJ1026" si="475">IF(FI963=0,0.1,IF(FI963=1,0.9,FI963))</f>
        <v>0.42</v>
      </c>
      <c r="FU963">
        <v>776207</v>
      </c>
      <c r="FX963">
        <v>0.45</v>
      </c>
      <c r="FY963">
        <f t="shared" ref="FY963:FY1026" si="476">IF(FX963=0,0.1,IF(FX963=1,0.9,FX963))</f>
        <v>0.45</v>
      </c>
      <c r="GJ963">
        <v>776207</v>
      </c>
      <c r="GM963">
        <v>0.38</v>
      </c>
      <c r="GN963">
        <f t="shared" ref="GN963:GN1026" si="477">IF(GM963=0,0.1,IF(GM963=1,0.9,GM963))</f>
        <v>0.38</v>
      </c>
      <c r="GY963">
        <v>776207</v>
      </c>
      <c r="HB963">
        <v>0.43</v>
      </c>
      <c r="HC963">
        <f t="shared" ref="HC963:HC1026" si="478">IF(HB963=0,0.1,IF(HB963=1,0.9,HB963))</f>
        <v>0.43</v>
      </c>
      <c r="HN963">
        <v>776207</v>
      </c>
      <c r="HQ963">
        <v>0.37</v>
      </c>
      <c r="HR963">
        <f t="shared" ref="HR963:HR1026" si="479">IF(HQ963=0,0.1,IF(HQ963=1,0.9,HQ963))</f>
        <v>0.37</v>
      </c>
      <c r="ID963">
        <v>776594</v>
      </c>
      <c r="IG963">
        <v>0.51</v>
      </c>
      <c r="IH963">
        <f t="shared" ref="IH963:IH1026" si="480">IF(IG963=0,0.1,IF(IG963=1,0.9,IG963))</f>
        <v>0.51</v>
      </c>
      <c r="IS963">
        <v>776594</v>
      </c>
      <c r="IV963">
        <v>0.55000000000000004</v>
      </c>
      <c r="IW963">
        <f t="shared" ref="IW963:IW1026" si="481">IF(IV963=0,0.1,IF(IV963=1,0.9,IV963))</f>
        <v>0.55000000000000004</v>
      </c>
      <c r="JH963">
        <v>776594</v>
      </c>
      <c r="JK963">
        <v>0.55000000000000004</v>
      </c>
      <c r="JL963">
        <f t="shared" ref="JL963:JL1026" si="482">IF(JK963=0,0.1,IF(JK963=1,0.9,JK963))</f>
        <v>0.55000000000000004</v>
      </c>
      <c r="JW963">
        <v>776594</v>
      </c>
      <c r="JZ963">
        <v>0.54</v>
      </c>
      <c r="KA963">
        <f t="shared" ref="KA963:KA1026" si="483">IF(JZ963=0,0.1,IF(JZ963=1,0.9,JZ963))</f>
        <v>0.54</v>
      </c>
      <c r="KL963">
        <v>776594</v>
      </c>
      <c r="KO963">
        <v>0.52</v>
      </c>
      <c r="KP963">
        <f t="shared" ref="KP963:KP1026" si="484">IF(KO963=0,0.1,IF(KO963=1,0.9,KO963))</f>
        <v>0.52</v>
      </c>
      <c r="LA963">
        <v>776594</v>
      </c>
      <c r="LD963">
        <v>0.55000000000000004</v>
      </c>
      <c r="LE963">
        <f t="shared" ref="LE963:LE1026" si="485">IF(LD963=0,0.1,IF(LD963=1,0.9,LD963))</f>
        <v>0.55000000000000004</v>
      </c>
      <c r="LP963">
        <v>776594</v>
      </c>
      <c r="LS963">
        <v>0.54</v>
      </c>
      <c r="LT963">
        <f t="shared" ref="LT963:LT1026" si="486">IF(LS963=0,0.1,IF(LS963=1,0.9,LS963))</f>
        <v>0.54</v>
      </c>
      <c r="ME963">
        <v>776594</v>
      </c>
      <c r="MH963">
        <v>0.48</v>
      </c>
      <c r="MI963">
        <f t="shared" ref="MI963:MI1026" si="487">IF(MH963=0,0.1,IF(MH963=1,0.9,MH963))</f>
        <v>0.48</v>
      </c>
      <c r="MT963">
        <v>776594</v>
      </c>
      <c r="MW963">
        <v>0.44</v>
      </c>
      <c r="MX963">
        <f t="shared" ref="MX963:MX1026" si="488">IF(MW963=0,0.1,IF(MW963=1,0.9,MW963))</f>
        <v>0.44</v>
      </c>
      <c r="NI963">
        <v>776594</v>
      </c>
      <c r="NL963">
        <v>0.53</v>
      </c>
      <c r="NM963">
        <f t="shared" ref="NM963:NM1026" si="489">IF(NL963=0,0.1,IF(NL963=1,0.9,NL963))</f>
        <v>0.53</v>
      </c>
      <c r="NX963">
        <v>776594</v>
      </c>
      <c r="OA963">
        <v>0.54</v>
      </c>
      <c r="OB963">
        <f t="shared" ref="OB963:OB1026" si="490">IF(OA963=0,0.1,IF(OA963=1,0.9,OA963))</f>
        <v>0.54</v>
      </c>
      <c r="OM963">
        <v>776594</v>
      </c>
      <c r="OP963">
        <v>0.51</v>
      </c>
      <c r="OQ963">
        <f t="shared" ref="OQ963:OQ1026" si="491">IF(OP963=0,0.1,IF(OP963=1,0.9,OP963))</f>
        <v>0.51</v>
      </c>
      <c r="PB963">
        <v>776594</v>
      </c>
      <c r="PE963">
        <v>0.53</v>
      </c>
      <c r="PF963">
        <f t="shared" ref="PF963:PF1026" si="492">IF(PE963=0,0.1,IF(PE963=1,0.9,PE963))</f>
        <v>0.53</v>
      </c>
      <c r="PQ963">
        <v>776594</v>
      </c>
      <c r="PT963">
        <v>0.52</v>
      </c>
      <c r="PU963">
        <f t="shared" ref="PU963:PU1026" si="493">IF(PT963=0,0.1,IF(PT963=1,0.9,PT963))</f>
        <v>0.52</v>
      </c>
      <c r="QF963">
        <v>776594</v>
      </c>
      <c r="QI963">
        <v>0.54</v>
      </c>
      <c r="QJ963">
        <f t="shared" ref="QJ963:QJ1026" si="494">IF(QI963=0,0.1,IF(QI963=1,0.9,QI963))</f>
        <v>0.54</v>
      </c>
      <c r="QU963">
        <v>776594</v>
      </c>
      <c r="QX963">
        <v>0.54</v>
      </c>
      <c r="QY963">
        <f t="shared" ref="QY963:QY1026" si="495">IF(QX963=0,0.1,IF(QX963=1,0.9,QX963))</f>
        <v>0.54</v>
      </c>
    </row>
    <row r="964" spans="12:467" x14ac:dyDescent="0.2">
      <c r="L964">
        <v>776208</v>
      </c>
      <c r="O964">
        <v>0.49</v>
      </c>
      <c r="P964">
        <f t="shared" si="465"/>
        <v>0.49</v>
      </c>
      <c r="AA964">
        <v>776208</v>
      </c>
      <c r="AD964">
        <v>0.46</v>
      </c>
      <c r="AE964">
        <f t="shared" si="466"/>
        <v>0.46</v>
      </c>
      <c r="AP964">
        <v>776208</v>
      </c>
      <c r="AS964">
        <v>0.51</v>
      </c>
      <c r="AT964">
        <f t="shared" si="467"/>
        <v>0.51</v>
      </c>
      <c r="BE964">
        <v>776208</v>
      </c>
      <c r="BH964">
        <v>0.48</v>
      </c>
      <c r="BI964">
        <f t="shared" si="468"/>
        <v>0.48</v>
      </c>
      <c r="BT964">
        <v>776208</v>
      </c>
      <c r="BW964">
        <v>0.49</v>
      </c>
      <c r="BX964">
        <f t="shared" si="469"/>
        <v>0.49</v>
      </c>
      <c r="CI964">
        <v>776208</v>
      </c>
      <c r="CL964">
        <v>0.51</v>
      </c>
      <c r="CM964">
        <f t="shared" si="470"/>
        <v>0.51</v>
      </c>
      <c r="CX964">
        <v>776208</v>
      </c>
      <c r="DA964">
        <v>0.51</v>
      </c>
      <c r="DB964">
        <f t="shared" si="471"/>
        <v>0.51</v>
      </c>
      <c r="DM964">
        <v>776208</v>
      </c>
      <c r="DP964">
        <v>0.53</v>
      </c>
      <c r="DQ964">
        <f t="shared" si="472"/>
        <v>0.53</v>
      </c>
      <c r="EB964">
        <v>776208</v>
      </c>
      <c r="EE964">
        <v>0.53</v>
      </c>
      <c r="EF964">
        <f t="shared" si="473"/>
        <v>0.53</v>
      </c>
      <c r="EQ964">
        <v>776208</v>
      </c>
      <c r="ET964">
        <v>0.53</v>
      </c>
      <c r="EU964">
        <f t="shared" si="474"/>
        <v>0.53</v>
      </c>
      <c r="FF964">
        <v>776208</v>
      </c>
      <c r="FI964">
        <v>0.51</v>
      </c>
      <c r="FJ964">
        <f t="shared" si="475"/>
        <v>0.51</v>
      </c>
      <c r="FU964">
        <v>776208</v>
      </c>
      <c r="FX964">
        <v>0.54</v>
      </c>
      <c r="FY964">
        <f t="shared" si="476"/>
        <v>0.54</v>
      </c>
      <c r="GJ964">
        <v>776208</v>
      </c>
      <c r="GM964">
        <v>0.5</v>
      </c>
      <c r="GN964">
        <f t="shared" si="477"/>
        <v>0.5</v>
      </c>
      <c r="GY964">
        <v>776208</v>
      </c>
      <c r="HB964">
        <v>0.55000000000000004</v>
      </c>
      <c r="HC964">
        <f t="shared" si="478"/>
        <v>0.55000000000000004</v>
      </c>
      <c r="HN964">
        <v>776208</v>
      </c>
      <c r="HQ964">
        <v>0.49</v>
      </c>
      <c r="HR964">
        <f t="shared" si="479"/>
        <v>0.49</v>
      </c>
      <c r="ID964">
        <v>776595</v>
      </c>
      <c r="IG964">
        <v>0.52</v>
      </c>
      <c r="IH964">
        <f t="shared" si="480"/>
        <v>0.52</v>
      </c>
      <c r="IS964">
        <v>776595</v>
      </c>
      <c r="IV964">
        <v>0.51</v>
      </c>
      <c r="IW964">
        <f t="shared" si="481"/>
        <v>0.51</v>
      </c>
      <c r="JH964">
        <v>776595</v>
      </c>
      <c r="JK964">
        <v>0.56000000000000005</v>
      </c>
      <c r="JL964">
        <f t="shared" si="482"/>
        <v>0.56000000000000005</v>
      </c>
      <c r="JW964">
        <v>776595</v>
      </c>
      <c r="JZ964">
        <v>0.51</v>
      </c>
      <c r="KA964">
        <f t="shared" si="483"/>
        <v>0.51</v>
      </c>
      <c r="KL964">
        <v>776595</v>
      </c>
      <c r="KO964">
        <v>0.48</v>
      </c>
      <c r="KP964">
        <f t="shared" si="484"/>
        <v>0.48</v>
      </c>
      <c r="LA964">
        <v>776595</v>
      </c>
      <c r="LD964">
        <v>0.54</v>
      </c>
      <c r="LE964">
        <f t="shared" si="485"/>
        <v>0.54</v>
      </c>
      <c r="LP964">
        <v>776595</v>
      </c>
      <c r="LS964">
        <v>0.51</v>
      </c>
      <c r="LT964">
        <f t="shared" si="486"/>
        <v>0.51</v>
      </c>
      <c r="ME964">
        <v>776595</v>
      </c>
      <c r="MH964">
        <v>0.55000000000000004</v>
      </c>
      <c r="MI964">
        <f t="shared" si="487"/>
        <v>0.55000000000000004</v>
      </c>
      <c r="MT964">
        <v>776595</v>
      </c>
      <c r="MW964">
        <v>0.57999999999999996</v>
      </c>
      <c r="MX964">
        <f t="shared" si="488"/>
        <v>0.57999999999999996</v>
      </c>
      <c r="NI964">
        <v>776595</v>
      </c>
      <c r="NL964">
        <v>0.51</v>
      </c>
      <c r="NM964">
        <f t="shared" si="489"/>
        <v>0.51</v>
      </c>
      <c r="NX964">
        <v>776595</v>
      </c>
      <c r="OA964">
        <v>0.5</v>
      </c>
      <c r="OB964">
        <f t="shared" si="490"/>
        <v>0.5</v>
      </c>
      <c r="OM964">
        <v>776595</v>
      </c>
      <c r="OP964">
        <v>0.54</v>
      </c>
      <c r="OQ964">
        <f t="shared" si="491"/>
        <v>0.54</v>
      </c>
      <c r="PB964">
        <v>776595</v>
      </c>
      <c r="PE964">
        <v>0.49</v>
      </c>
      <c r="PF964">
        <f t="shared" si="492"/>
        <v>0.49</v>
      </c>
      <c r="PQ964">
        <v>776595</v>
      </c>
      <c r="PT964">
        <v>0.52</v>
      </c>
      <c r="PU964">
        <f t="shared" si="493"/>
        <v>0.52</v>
      </c>
      <c r="QF964">
        <v>776595</v>
      </c>
      <c r="QI964">
        <v>0.51</v>
      </c>
      <c r="QJ964">
        <f t="shared" si="494"/>
        <v>0.51</v>
      </c>
      <c r="QU964">
        <v>776595</v>
      </c>
      <c r="QX964">
        <v>0.53</v>
      </c>
      <c r="QY964">
        <f t="shared" si="495"/>
        <v>0.53</v>
      </c>
    </row>
    <row r="965" spans="12:467" x14ac:dyDescent="0.2">
      <c r="L965">
        <v>776209</v>
      </c>
      <c r="O965">
        <v>0.48</v>
      </c>
      <c r="P965">
        <f t="shared" si="465"/>
        <v>0.48</v>
      </c>
      <c r="AA965">
        <v>776209</v>
      </c>
      <c r="AD965">
        <v>0.42</v>
      </c>
      <c r="AE965">
        <f t="shared" si="466"/>
        <v>0.42</v>
      </c>
      <c r="AP965">
        <v>776209</v>
      </c>
      <c r="AS965">
        <v>0.42</v>
      </c>
      <c r="AT965">
        <f t="shared" si="467"/>
        <v>0.42</v>
      </c>
      <c r="BE965">
        <v>776209</v>
      </c>
      <c r="BH965">
        <v>0.45</v>
      </c>
      <c r="BI965">
        <f t="shared" si="468"/>
        <v>0.45</v>
      </c>
      <c r="BT965">
        <v>776209</v>
      </c>
      <c r="BW965">
        <v>0.44</v>
      </c>
      <c r="BX965">
        <f t="shared" si="469"/>
        <v>0.44</v>
      </c>
      <c r="CI965">
        <v>776209</v>
      </c>
      <c r="CL965">
        <v>0.51</v>
      </c>
      <c r="CM965">
        <f t="shared" si="470"/>
        <v>0.51</v>
      </c>
      <c r="CX965">
        <v>776209</v>
      </c>
      <c r="DA965">
        <v>0.51</v>
      </c>
      <c r="DB965">
        <f t="shared" si="471"/>
        <v>0.51</v>
      </c>
      <c r="DM965">
        <v>776209</v>
      </c>
      <c r="DP965">
        <v>0.5</v>
      </c>
      <c r="DQ965">
        <f t="shared" si="472"/>
        <v>0.5</v>
      </c>
      <c r="EB965">
        <v>776209</v>
      </c>
      <c r="EE965">
        <v>0.46</v>
      </c>
      <c r="EF965">
        <f t="shared" si="473"/>
        <v>0.46</v>
      </c>
      <c r="EQ965">
        <v>776209</v>
      </c>
      <c r="ET965">
        <v>0.46</v>
      </c>
      <c r="EU965">
        <f t="shared" si="474"/>
        <v>0.46</v>
      </c>
      <c r="FF965">
        <v>776209</v>
      </c>
      <c r="FI965">
        <v>0.52</v>
      </c>
      <c r="FJ965">
        <f t="shared" si="475"/>
        <v>0.52</v>
      </c>
      <c r="FU965">
        <v>776209</v>
      </c>
      <c r="FX965">
        <v>0.51</v>
      </c>
      <c r="FY965">
        <f t="shared" si="476"/>
        <v>0.51</v>
      </c>
      <c r="GJ965">
        <v>776209</v>
      </c>
      <c r="GM965">
        <v>0.49</v>
      </c>
      <c r="GN965">
        <f t="shared" si="477"/>
        <v>0.49</v>
      </c>
      <c r="GY965">
        <v>776209</v>
      </c>
      <c r="HB965">
        <v>0.51</v>
      </c>
      <c r="HC965">
        <f t="shared" si="478"/>
        <v>0.51</v>
      </c>
      <c r="HN965">
        <v>776209</v>
      </c>
      <c r="HQ965">
        <v>0.48</v>
      </c>
      <c r="HR965">
        <f t="shared" si="479"/>
        <v>0.48</v>
      </c>
      <c r="ID965">
        <v>776596</v>
      </c>
      <c r="IG965">
        <v>0.54</v>
      </c>
      <c r="IH965">
        <f t="shared" si="480"/>
        <v>0.54</v>
      </c>
      <c r="IS965">
        <v>776596</v>
      </c>
      <c r="IV965">
        <v>0.53</v>
      </c>
      <c r="IW965">
        <f t="shared" si="481"/>
        <v>0.53</v>
      </c>
      <c r="JH965">
        <v>776596</v>
      </c>
      <c r="JK965">
        <v>0.53</v>
      </c>
      <c r="JL965">
        <f t="shared" si="482"/>
        <v>0.53</v>
      </c>
      <c r="JW965">
        <v>776596</v>
      </c>
      <c r="JZ965">
        <v>0.52</v>
      </c>
      <c r="KA965">
        <f t="shared" si="483"/>
        <v>0.52</v>
      </c>
      <c r="KL965">
        <v>776596</v>
      </c>
      <c r="KO965">
        <v>0.52</v>
      </c>
      <c r="KP965">
        <f t="shared" si="484"/>
        <v>0.52</v>
      </c>
      <c r="LA965">
        <v>776596</v>
      </c>
      <c r="LD965">
        <v>0.54</v>
      </c>
      <c r="LE965">
        <f t="shared" si="485"/>
        <v>0.54</v>
      </c>
      <c r="LP965">
        <v>776596</v>
      </c>
      <c r="LS965">
        <v>0.54</v>
      </c>
      <c r="LT965">
        <f t="shared" si="486"/>
        <v>0.54</v>
      </c>
      <c r="ME965">
        <v>776596</v>
      </c>
      <c r="MH965">
        <v>0.56000000000000005</v>
      </c>
      <c r="MI965">
        <f t="shared" si="487"/>
        <v>0.56000000000000005</v>
      </c>
      <c r="MT965">
        <v>776596</v>
      </c>
      <c r="MW965">
        <v>0.56999999999999995</v>
      </c>
      <c r="MX965">
        <f t="shared" si="488"/>
        <v>0.56999999999999995</v>
      </c>
      <c r="NI965">
        <v>776596</v>
      </c>
      <c r="NL965">
        <v>0.54</v>
      </c>
      <c r="NM965">
        <f t="shared" si="489"/>
        <v>0.54</v>
      </c>
      <c r="NX965">
        <v>776596</v>
      </c>
      <c r="OA965">
        <v>0.49</v>
      </c>
      <c r="OB965">
        <f t="shared" si="490"/>
        <v>0.49</v>
      </c>
      <c r="OM965">
        <v>776596</v>
      </c>
      <c r="OP965">
        <v>0.53</v>
      </c>
      <c r="OQ965">
        <f t="shared" si="491"/>
        <v>0.53</v>
      </c>
      <c r="PB965">
        <v>776596</v>
      </c>
      <c r="PE965">
        <v>0.54</v>
      </c>
      <c r="PF965">
        <f t="shared" si="492"/>
        <v>0.54</v>
      </c>
      <c r="PQ965">
        <v>776596</v>
      </c>
      <c r="PT965">
        <v>0.53</v>
      </c>
      <c r="PU965">
        <f t="shared" si="493"/>
        <v>0.53</v>
      </c>
      <c r="QF965">
        <v>776596</v>
      </c>
      <c r="QI965">
        <v>0.56999999999999995</v>
      </c>
      <c r="QJ965">
        <f t="shared" si="494"/>
        <v>0.56999999999999995</v>
      </c>
      <c r="QU965">
        <v>776596</v>
      </c>
      <c r="QX965">
        <v>0.53</v>
      </c>
      <c r="QY965">
        <f t="shared" si="495"/>
        <v>0.53</v>
      </c>
    </row>
    <row r="966" spans="12:467" x14ac:dyDescent="0.2">
      <c r="L966">
        <v>776210</v>
      </c>
      <c r="O966">
        <v>0.57999999999999996</v>
      </c>
      <c r="P966">
        <f t="shared" si="465"/>
        <v>0.57999999999999996</v>
      </c>
      <c r="AA966">
        <v>776210</v>
      </c>
      <c r="AD966">
        <v>0.57999999999999996</v>
      </c>
      <c r="AE966">
        <f t="shared" si="466"/>
        <v>0.57999999999999996</v>
      </c>
      <c r="AP966">
        <v>776210</v>
      </c>
      <c r="AS966">
        <v>0.51</v>
      </c>
      <c r="AT966">
        <f t="shared" si="467"/>
        <v>0.51</v>
      </c>
      <c r="BE966">
        <v>776210</v>
      </c>
      <c r="BH966">
        <v>0.61</v>
      </c>
      <c r="BI966">
        <f t="shared" si="468"/>
        <v>0.61</v>
      </c>
      <c r="BT966">
        <v>776210</v>
      </c>
      <c r="BW966">
        <v>0.5</v>
      </c>
      <c r="BX966">
        <f t="shared" si="469"/>
        <v>0.5</v>
      </c>
      <c r="CI966">
        <v>776210</v>
      </c>
      <c r="CL966">
        <v>0.57999999999999996</v>
      </c>
      <c r="CM966">
        <f t="shared" si="470"/>
        <v>0.57999999999999996</v>
      </c>
      <c r="CX966">
        <v>776210</v>
      </c>
      <c r="DA966">
        <v>0.57999999999999996</v>
      </c>
      <c r="DB966">
        <f t="shared" si="471"/>
        <v>0.57999999999999996</v>
      </c>
      <c r="DM966">
        <v>776210</v>
      </c>
      <c r="DP966">
        <v>0.54</v>
      </c>
      <c r="DQ966">
        <f t="shared" si="472"/>
        <v>0.54</v>
      </c>
      <c r="EB966">
        <v>776210</v>
      </c>
      <c r="EE966">
        <v>0.54</v>
      </c>
      <c r="EF966">
        <f t="shared" si="473"/>
        <v>0.54</v>
      </c>
      <c r="EQ966">
        <v>776210</v>
      </c>
      <c r="ET966">
        <v>0.54</v>
      </c>
      <c r="EU966">
        <f t="shared" si="474"/>
        <v>0.54</v>
      </c>
      <c r="FF966">
        <v>776210</v>
      </c>
      <c r="FI966">
        <v>0.57999999999999996</v>
      </c>
      <c r="FJ966">
        <f t="shared" si="475"/>
        <v>0.57999999999999996</v>
      </c>
      <c r="FU966">
        <v>776210</v>
      </c>
      <c r="FX966">
        <v>0.56000000000000005</v>
      </c>
      <c r="FY966">
        <f t="shared" si="476"/>
        <v>0.56000000000000005</v>
      </c>
      <c r="GJ966">
        <v>776210</v>
      </c>
      <c r="GM966">
        <v>0.55000000000000004</v>
      </c>
      <c r="GN966">
        <f t="shared" si="477"/>
        <v>0.55000000000000004</v>
      </c>
      <c r="GY966">
        <v>776210</v>
      </c>
      <c r="HB966">
        <v>0.59</v>
      </c>
      <c r="HC966">
        <f t="shared" si="478"/>
        <v>0.59</v>
      </c>
      <c r="HN966">
        <v>776210</v>
      </c>
      <c r="HQ966">
        <v>0.56000000000000005</v>
      </c>
      <c r="HR966">
        <f t="shared" si="479"/>
        <v>0.56000000000000005</v>
      </c>
      <c r="ID966">
        <v>776598</v>
      </c>
      <c r="IG966">
        <v>0.44</v>
      </c>
      <c r="IH966">
        <f t="shared" si="480"/>
        <v>0.44</v>
      </c>
      <c r="IS966">
        <v>776598</v>
      </c>
      <c r="IV966">
        <v>0.43</v>
      </c>
      <c r="IW966">
        <f t="shared" si="481"/>
        <v>0.43</v>
      </c>
      <c r="JH966">
        <v>776598</v>
      </c>
      <c r="JK966">
        <v>0.42</v>
      </c>
      <c r="JL966">
        <f t="shared" si="482"/>
        <v>0.42</v>
      </c>
      <c r="JW966">
        <v>776598</v>
      </c>
      <c r="JZ966">
        <v>0.4</v>
      </c>
      <c r="KA966">
        <f t="shared" si="483"/>
        <v>0.4</v>
      </c>
      <c r="KL966">
        <v>776598</v>
      </c>
      <c r="KO966">
        <v>0.45</v>
      </c>
      <c r="KP966">
        <f t="shared" si="484"/>
        <v>0.45</v>
      </c>
      <c r="LA966">
        <v>776598</v>
      </c>
      <c r="LD966">
        <v>0.43</v>
      </c>
      <c r="LE966">
        <f t="shared" si="485"/>
        <v>0.43</v>
      </c>
      <c r="LP966">
        <v>776598</v>
      </c>
      <c r="LS966">
        <v>0.43</v>
      </c>
      <c r="LT966">
        <f t="shared" si="486"/>
        <v>0.43</v>
      </c>
      <c r="ME966">
        <v>776598</v>
      </c>
      <c r="MH966">
        <v>0.45</v>
      </c>
      <c r="MI966">
        <f t="shared" si="487"/>
        <v>0.45</v>
      </c>
      <c r="MT966">
        <v>776598</v>
      </c>
      <c r="MW966">
        <v>0.51</v>
      </c>
      <c r="MX966">
        <f t="shared" si="488"/>
        <v>0.51</v>
      </c>
      <c r="NI966">
        <v>776598</v>
      </c>
      <c r="NL966">
        <v>0.46</v>
      </c>
      <c r="NM966">
        <f t="shared" si="489"/>
        <v>0.46</v>
      </c>
      <c r="NX966">
        <v>776598</v>
      </c>
      <c r="OA966">
        <v>0.42</v>
      </c>
      <c r="OB966">
        <f t="shared" si="490"/>
        <v>0.42</v>
      </c>
      <c r="OM966">
        <v>776598</v>
      </c>
      <c r="OP966">
        <v>0.44</v>
      </c>
      <c r="OQ966">
        <f t="shared" si="491"/>
        <v>0.44</v>
      </c>
      <c r="PB966">
        <v>776598</v>
      </c>
      <c r="PE966">
        <v>0.45</v>
      </c>
      <c r="PF966">
        <f t="shared" si="492"/>
        <v>0.45</v>
      </c>
      <c r="PQ966">
        <v>776598</v>
      </c>
      <c r="PT966">
        <v>0.44</v>
      </c>
      <c r="PU966">
        <f t="shared" si="493"/>
        <v>0.44</v>
      </c>
      <c r="QF966">
        <v>776598</v>
      </c>
      <c r="QI966">
        <v>0.4</v>
      </c>
      <c r="QJ966">
        <f t="shared" si="494"/>
        <v>0.4</v>
      </c>
      <c r="QU966">
        <v>776598</v>
      </c>
      <c r="QX966">
        <v>0.41</v>
      </c>
      <c r="QY966">
        <f t="shared" si="495"/>
        <v>0.41</v>
      </c>
    </row>
    <row r="967" spans="12:467" x14ac:dyDescent="0.2">
      <c r="L967">
        <v>776213</v>
      </c>
      <c r="O967">
        <v>0.42</v>
      </c>
      <c r="P967">
        <f t="shared" si="465"/>
        <v>0.42</v>
      </c>
      <c r="AA967">
        <v>776213</v>
      </c>
      <c r="AD967">
        <v>0.53</v>
      </c>
      <c r="AE967">
        <f t="shared" si="466"/>
        <v>0.53</v>
      </c>
      <c r="AP967">
        <v>776213</v>
      </c>
      <c r="AS967">
        <v>0.35</v>
      </c>
      <c r="AT967">
        <f t="shared" si="467"/>
        <v>0.35</v>
      </c>
      <c r="BE967">
        <v>776213</v>
      </c>
      <c r="BH967">
        <v>0.45</v>
      </c>
      <c r="BI967">
        <f t="shared" si="468"/>
        <v>0.45</v>
      </c>
      <c r="BT967">
        <v>776213</v>
      </c>
      <c r="BW967">
        <v>0.23</v>
      </c>
      <c r="BX967">
        <f t="shared" si="469"/>
        <v>0.23</v>
      </c>
      <c r="CI967">
        <v>776213</v>
      </c>
      <c r="CL967">
        <v>0.44</v>
      </c>
      <c r="CM967">
        <f t="shared" si="470"/>
        <v>0.44</v>
      </c>
      <c r="CX967">
        <v>776213</v>
      </c>
      <c r="DA967">
        <v>0.45</v>
      </c>
      <c r="DB967">
        <f t="shared" si="471"/>
        <v>0.45</v>
      </c>
      <c r="DM967">
        <v>776213</v>
      </c>
      <c r="DP967">
        <v>0.44</v>
      </c>
      <c r="DQ967">
        <f t="shared" si="472"/>
        <v>0.44</v>
      </c>
      <c r="EB967">
        <v>776213</v>
      </c>
      <c r="EE967">
        <v>0.43</v>
      </c>
      <c r="EF967">
        <f t="shared" si="473"/>
        <v>0.43</v>
      </c>
      <c r="EQ967">
        <v>776213</v>
      </c>
      <c r="ET967">
        <v>0.43</v>
      </c>
      <c r="EU967">
        <f t="shared" si="474"/>
        <v>0.43</v>
      </c>
      <c r="FF967">
        <v>776213</v>
      </c>
      <c r="FI967">
        <v>0.45</v>
      </c>
      <c r="FJ967">
        <f t="shared" si="475"/>
        <v>0.45</v>
      </c>
      <c r="FU967">
        <v>776213</v>
      </c>
      <c r="FX967">
        <v>0.44</v>
      </c>
      <c r="FY967">
        <f t="shared" si="476"/>
        <v>0.44</v>
      </c>
      <c r="GJ967">
        <v>776213</v>
      </c>
      <c r="GM967">
        <v>0.42</v>
      </c>
      <c r="GN967">
        <f t="shared" si="477"/>
        <v>0.42</v>
      </c>
      <c r="GY967">
        <v>776213</v>
      </c>
      <c r="HB967">
        <v>0.43</v>
      </c>
      <c r="HC967">
        <f t="shared" si="478"/>
        <v>0.43</v>
      </c>
      <c r="HN967">
        <v>776213</v>
      </c>
      <c r="HQ967">
        <v>0.43</v>
      </c>
      <c r="HR967">
        <f t="shared" si="479"/>
        <v>0.43</v>
      </c>
      <c r="ID967">
        <v>776599</v>
      </c>
      <c r="IG967">
        <v>0.46</v>
      </c>
      <c r="IH967">
        <f t="shared" si="480"/>
        <v>0.46</v>
      </c>
      <c r="IS967">
        <v>776599</v>
      </c>
      <c r="IV967">
        <v>0.39</v>
      </c>
      <c r="IW967">
        <f t="shared" si="481"/>
        <v>0.39</v>
      </c>
      <c r="JH967">
        <v>776599</v>
      </c>
      <c r="JK967">
        <v>0.4</v>
      </c>
      <c r="JL967">
        <f t="shared" si="482"/>
        <v>0.4</v>
      </c>
      <c r="JW967">
        <v>776599</v>
      </c>
      <c r="JZ967">
        <v>0.4</v>
      </c>
      <c r="KA967">
        <f t="shared" si="483"/>
        <v>0.4</v>
      </c>
      <c r="KL967">
        <v>776599</v>
      </c>
      <c r="KO967">
        <v>0.4</v>
      </c>
      <c r="KP967">
        <f t="shared" si="484"/>
        <v>0.4</v>
      </c>
      <c r="LA967">
        <v>776599</v>
      </c>
      <c r="LD967">
        <v>0.42</v>
      </c>
      <c r="LE967">
        <f t="shared" si="485"/>
        <v>0.42</v>
      </c>
      <c r="LP967">
        <v>776599</v>
      </c>
      <c r="LS967">
        <v>0.44</v>
      </c>
      <c r="LT967">
        <f t="shared" si="486"/>
        <v>0.44</v>
      </c>
      <c r="ME967">
        <v>776599</v>
      </c>
      <c r="MH967">
        <v>0.4</v>
      </c>
      <c r="MI967">
        <f t="shared" si="487"/>
        <v>0.4</v>
      </c>
      <c r="MT967">
        <v>776599</v>
      </c>
      <c r="MW967">
        <v>0.45</v>
      </c>
      <c r="MX967">
        <f t="shared" si="488"/>
        <v>0.45</v>
      </c>
      <c r="NI967">
        <v>776599</v>
      </c>
      <c r="NL967">
        <v>0.42</v>
      </c>
      <c r="NM967">
        <f t="shared" si="489"/>
        <v>0.42</v>
      </c>
      <c r="NX967">
        <v>776599</v>
      </c>
      <c r="OA967">
        <v>0.44</v>
      </c>
      <c r="OB967">
        <f t="shared" si="490"/>
        <v>0.44</v>
      </c>
      <c r="OM967">
        <v>776599</v>
      </c>
      <c r="OP967">
        <v>0.42</v>
      </c>
      <c r="OQ967">
        <f t="shared" si="491"/>
        <v>0.42</v>
      </c>
      <c r="PB967">
        <v>776599</v>
      </c>
      <c r="PE967">
        <v>0.44</v>
      </c>
      <c r="PF967">
        <f t="shared" si="492"/>
        <v>0.44</v>
      </c>
      <c r="PQ967">
        <v>776599</v>
      </c>
      <c r="PT967">
        <v>0.42</v>
      </c>
      <c r="PU967">
        <f t="shared" si="493"/>
        <v>0.42</v>
      </c>
      <c r="QF967">
        <v>776599</v>
      </c>
      <c r="QI967">
        <v>0.38</v>
      </c>
      <c r="QJ967">
        <f t="shared" si="494"/>
        <v>0.38</v>
      </c>
      <c r="QU967">
        <v>776599</v>
      </c>
      <c r="QX967">
        <v>0.42</v>
      </c>
      <c r="QY967">
        <f t="shared" si="495"/>
        <v>0.42</v>
      </c>
    </row>
    <row r="968" spans="12:467" x14ac:dyDescent="0.2">
      <c r="L968">
        <v>776214</v>
      </c>
      <c r="O968">
        <v>0.48</v>
      </c>
      <c r="P968">
        <f t="shared" si="465"/>
        <v>0.48</v>
      </c>
      <c r="AA968">
        <v>776214</v>
      </c>
      <c r="AD968">
        <v>0.54</v>
      </c>
      <c r="AE968">
        <f t="shared" si="466"/>
        <v>0.54</v>
      </c>
      <c r="AP968">
        <v>776214</v>
      </c>
      <c r="AS968">
        <v>0.52</v>
      </c>
      <c r="AT968">
        <f t="shared" si="467"/>
        <v>0.52</v>
      </c>
      <c r="BE968">
        <v>776214</v>
      </c>
      <c r="BH968">
        <v>0.54</v>
      </c>
      <c r="BI968">
        <f t="shared" si="468"/>
        <v>0.54</v>
      </c>
      <c r="BT968">
        <v>776214</v>
      </c>
      <c r="BW968">
        <v>0.51</v>
      </c>
      <c r="BX968">
        <f t="shared" si="469"/>
        <v>0.51</v>
      </c>
      <c r="CI968">
        <v>776214</v>
      </c>
      <c r="CL968">
        <v>0.49</v>
      </c>
      <c r="CM968">
        <f t="shared" si="470"/>
        <v>0.49</v>
      </c>
      <c r="CX968">
        <v>776214</v>
      </c>
      <c r="DA968">
        <v>0.49</v>
      </c>
      <c r="DB968">
        <f t="shared" si="471"/>
        <v>0.49</v>
      </c>
      <c r="DM968">
        <v>776214</v>
      </c>
      <c r="DP968">
        <v>0.5</v>
      </c>
      <c r="DQ968">
        <f t="shared" si="472"/>
        <v>0.5</v>
      </c>
      <c r="EB968">
        <v>776214</v>
      </c>
      <c r="EE968">
        <v>0.49</v>
      </c>
      <c r="EF968">
        <f t="shared" si="473"/>
        <v>0.49</v>
      </c>
      <c r="EQ968">
        <v>776214</v>
      </c>
      <c r="ET968">
        <v>0.49</v>
      </c>
      <c r="EU968">
        <f t="shared" si="474"/>
        <v>0.49</v>
      </c>
      <c r="FF968">
        <v>776214</v>
      </c>
      <c r="FI968">
        <v>0.51</v>
      </c>
      <c r="FJ968">
        <f t="shared" si="475"/>
        <v>0.51</v>
      </c>
      <c r="FU968">
        <v>776214</v>
      </c>
      <c r="FX968">
        <v>0.46</v>
      </c>
      <c r="FY968">
        <f t="shared" si="476"/>
        <v>0.46</v>
      </c>
      <c r="GJ968">
        <v>776214</v>
      </c>
      <c r="GM968">
        <v>0.48</v>
      </c>
      <c r="GN968">
        <f t="shared" si="477"/>
        <v>0.48</v>
      </c>
      <c r="GY968">
        <v>776214</v>
      </c>
      <c r="HB968">
        <v>0.48</v>
      </c>
      <c r="HC968">
        <f t="shared" si="478"/>
        <v>0.48</v>
      </c>
      <c r="HN968">
        <v>776214</v>
      </c>
      <c r="HQ968">
        <v>0.49</v>
      </c>
      <c r="HR968">
        <f t="shared" si="479"/>
        <v>0.49</v>
      </c>
      <c r="ID968">
        <v>776600</v>
      </c>
      <c r="IG968">
        <v>0.48</v>
      </c>
      <c r="IH968">
        <f t="shared" si="480"/>
        <v>0.48</v>
      </c>
      <c r="IS968">
        <v>776600</v>
      </c>
      <c r="IV968">
        <v>0.44</v>
      </c>
      <c r="IW968">
        <f t="shared" si="481"/>
        <v>0.44</v>
      </c>
      <c r="JH968">
        <v>776600</v>
      </c>
      <c r="JK968">
        <v>0.5</v>
      </c>
      <c r="JL968">
        <f t="shared" si="482"/>
        <v>0.5</v>
      </c>
      <c r="JW968">
        <v>776600</v>
      </c>
      <c r="JZ968">
        <v>0.51</v>
      </c>
      <c r="KA968">
        <f t="shared" si="483"/>
        <v>0.51</v>
      </c>
      <c r="KL968">
        <v>776600</v>
      </c>
      <c r="KO968">
        <v>0.55000000000000004</v>
      </c>
      <c r="KP968">
        <f t="shared" si="484"/>
        <v>0.55000000000000004</v>
      </c>
      <c r="LA968">
        <v>776600</v>
      </c>
      <c r="LD968">
        <v>0.47</v>
      </c>
      <c r="LE968">
        <f t="shared" si="485"/>
        <v>0.47</v>
      </c>
      <c r="LP968">
        <v>776600</v>
      </c>
      <c r="LS968">
        <v>0.47</v>
      </c>
      <c r="LT968">
        <f t="shared" si="486"/>
        <v>0.47</v>
      </c>
      <c r="ME968">
        <v>776600</v>
      </c>
      <c r="MH968">
        <v>0.5</v>
      </c>
      <c r="MI968">
        <f t="shared" si="487"/>
        <v>0.5</v>
      </c>
      <c r="MT968">
        <v>776600</v>
      </c>
      <c r="MW968">
        <v>0.54</v>
      </c>
      <c r="MX968">
        <f t="shared" si="488"/>
        <v>0.54</v>
      </c>
      <c r="NI968">
        <v>776600</v>
      </c>
      <c r="NL968">
        <v>0.46</v>
      </c>
      <c r="NM968">
        <f t="shared" si="489"/>
        <v>0.46</v>
      </c>
      <c r="NX968">
        <v>776600</v>
      </c>
      <c r="OA968">
        <v>0.45</v>
      </c>
      <c r="OB968">
        <f t="shared" si="490"/>
        <v>0.45</v>
      </c>
      <c r="OM968">
        <v>776600</v>
      </c>
      <c r="OP968">
        <v>0.5</v>
      </c>
      <c r="OQ968">
        <f t="shared" si="491"/>
        <v>0.5</v>
      </c>
      <c r="PB968">
        <v>776600</v>
      </c>
      <c r="PE968">
        <v>0.5</v>
      </c>
      <c r="PF968">
        <f t="shared" si="492"/>
        <v>0.5</v>
      </c>
      <c r="PQ968">
        <v>776600</v>
      </c>
      <c r="PT968">
        <v>0.49</v>
      </c>
      <c r="PU968">
        <f t="shared" si="493"/>
        <v>0.49</v>
      </c>
      <c r="QF968">
        <v>776600</v>
      </c>
      <c r="QI968">
        <v>0.46</v>
      </c>
      <c r="QJ968">
        <f t="shared" si="494"/>
        <v>0.46</v>
      </c>
      <c r="QU968">
        <v>776600</v>
      </c>
      <c r="QX968">
        <v>0.48</v>
      </c>
      <c r="QY968">
        <f t="shared" si="495"/>
        <v>0.48</v>
      </c>
    </row>
    <row r="969" spans="12:467" x14ac:dyDescent="0.2">
      <c r="L969">
        <v>776217</v>
      </c>
      <c r="O969">
        <v>0.54</v>
      </c>
      <c r="P969">
        <f t="shared" si="465"/>
        <v>0.54</v>
      </c>
      <c r="AA969">
        <v>776217</v>
      </c>
      <c r="AD969">
        <v>0.56999999999999995</v>
      </c>
      <c r="AE969">
        <f t="shared" si="466"/>
        <v>0.56999999999999995</v>
      </c>
      <c r="AP969">
        <v>776217</v>
      </c>
      <c r="AS969">
        <v>0.75</v>
      </c>
      <c r="AT969">
        <f t="shared" si="467"/>
        <v>0.75</v>
      </c>
      <c r="BE969">
        <v>776217</v>
      </c>
      <c r="BH969">
        <v>0.57999999999999996</v>
      </c>
      <c r="BI969">
        <f t="shared" si="468"/>
        <v>0.57999999999999996</v>
      </c>
      <c r="BT969">
        <v>776217</v>
      </c>
      <c r="BW969">
        <v>0.69</v>
      </c>
      <c r="BX969">
        <f t="shared" si="469"/>
        <v>0.69</v>
      </c>
      <c r="CI969">
        <v>776217</v>
      </c>
      <c r="CL969">
        <v>0.56000000000000005</v>
      </c>
      <c r="CM969">
        <f t="shared" si="470"/>
        <v>0.56000000000000005</v>
      </c>
      <c r="CX969">
        <v>776217</v>
      </c>
      <c r="DA969">
        <v>0.56000000000000005</v>
      </c>
      <c r="DB969">
        <f t="shared" si="471"/>
        <v>0.56000000000000005</v>
      </c>
      <c r="DM969">
        <v>776217</v>
      </c>
      <c r="DP969">
        <v>0.56999999999999995</v>
      </c>
      <c r="DQ969">
        <f t="shared" si="472"/>
        <v>0.56999999999999995</v>
      </c>
      <c r="EB969">
        <v>776217</v>
      </c>
      <c r="EE969">
        <v>0.55000000000000004</v>
      </c>
      <c r="EF969">
        <f t="shared" si="473"/>
        <v>0.55000000000000004</v>
      </c>
      <c r="EQ969">
        <v>776217</v>
      </c>
      <c r="ET969">
        <v>0.55000000000000004</v>
      </c>
      <c r="EU969">
        <f t="shared" si="474"/>
        <v>0.55000000000000004</v>
      </c>
      <c r="FF969">
        <v>776217</v>
      </c>
      <c r="FI969">
        <v>0.56999999999999995</v>
      </c>
      <c r="FJ969">
        <f t="shared" si="475"/>
        <v>0.56999999999999995</v>
      </c>
      <c r="FU969">
        <v>776217</v>
      </c>
      <c r="FX969">
        <v>0.54</v>
      </c>
      <c r="FY969">
        <f t="shared" si="476"/>
        <v>0.54</v>
      </c>
      <c r="GJ969">
        <v>776217</v>
      </c>
      <c r="GM969">
        <v>0.54</v>
      </c>
      <c r="GN969">
        <f t="shared" si="477"/>
        <v>0.54</v>
      </c>
      <c r="GY969">
        <v>776217</v>
      </c>
      <c r="HB969">
        <v>0.57999999999999996</v>
      </c>
      <c r="HC969">
        <f t="shared" si="478"/>
        <v>0.57999999999999996</v>
      </c>
      <c r="HN969">
        <v>776217</v>
      </c>
      <c r="HQ969">
        <v>0.49</v>
      </c>
      <c r="HR969">
        <f t="shared" si="479"/>
        <v>0.49</v>
      </c>
      <c r="ID969">
        <v>776601</v>
      </c>
      <c r="IG969">
        <v>0.51</v>
      </c>
      <c r="IH969">
        <f t="shared" si="480"/>
        <v>0.51</v>
      </c>
      <c r="IS969">
        <v>776601</v>
      </c>
      <c r="IV969">
        <v>0.5</v>
      </c>
      <c r="IW969">
        <f t="shared" si="481"/>
        <v>0.5</v>
      </c>
      <c r="JH969">
        <v>776601</v>
      </c>
      <c r="JK969">
        <v>0.52</v>
      </c>
      <c r="JL969">
        <f t="shared" si="482"/>
        <v>0.52</v>
      </c>
      <c r="JW969">
        <v>776601</v>
      </c>
      <c r="JZ969">
        <v>0.54</v>
      </c>
      <c r="KA969">
        <f t="shared" si="483"/>
        <v>0.54</v>
      </c>
      <c r="KL969">
        <v>776601</v>
      </c>
      <c r="KO969">
        <v>0.47</v>
      </c>
      <c r="KP969">
        <f t="shared" si="484"/>
        <v>0.47</v>
      </c>
      <c r="LA969">
        <v>776601</v>
      </c>
      <c r="LD969">
        <v>0.47</v>
      </c>
      <c r="LE969">
        <f t="shared" si="485"/>
        <v>0.47</v>
      </c>
      <c r="LP969">
        <v>776601</v>
      </c>
      <c r="LS969">
        <v>0.52</v>
      </c>
      <c r="LT969">
        <f t="shared" si="486"/>
        <v>0.52</v>
      </c>
      <c r="ME969">
        <v>776601</v>
      </c>
      <c r="MH969">
        <v>0.51</v>
      </c>
      <c r="MI969">
        <f t="shared" si="487"/>
        <v>0.51</v>
      </c>
      <c r="MT969">
        <v>776601</v>
      </c>
      <c r="MW969">
        <v>0.52</v>
      </c>
      <c r="MX969">
        <f t="shared" si="488"/>
        <v>0.52</v>
      </c>
      <c r="NI969">
        <v>776601</v>
      </c>
      <c r="NL969">
        <v>0.5</v>
      </c>
      <c r="NM969">
        <f t="shared" si="489"/>
        <v>0.5</v>
      </c>
      <c r="NX969">
        <v>776601</v>
      </c>
      <c r="OA969">
        <v>0.55000000000000004</v>
      </c>
      <c r="OB969">
        <f t="shared" si="490"/>
        <v>0.55000000000000004</v>
      </c>
      <c r="OM969">
        <v>776601</v>
      </c>
      <c r="OP969">
        <v>0.5</v>
      </c>
      <c r="OQ969">
        <f t="shared" si="491"/>
        <v>0.5</v>
      </c>
      <c r="PB969">
        <v>776601</v>
      </c>
      <c r="PE969">
        <v>0.52</v>
      </c>
      <c r="PF969">
        <f t="shared" si="492"/>
        <v>0.52</v>
      </c>
      <c r="PQ969">
        <v>776601</v>
      </c>
      <c r="PT969">
        <v>0.54</v>
      </c>
      <c r="PU969">
        <f t="shared" si="493"/>
        <v>0.54</v>
      </c>
      <c r="QF969">
        <v>776601</v>
      </c>
      <c r="QI969">
        <v>0.46</v>
      </c>
      <c r="QJ969">
        <f t="shared" si="494"/>
        <v>0.46</v>
      </c>
      <c r="QU969">
        <v>776601</v>
      </c>
      <c r="QX969">
        <v>0.51</v>
      </c>
      <c r="QY969">
        <f t="shared" si="495"/>
        <v>0.51</v>
      </c>
    </row>
    <row r="970" spans="12:467" x14ac:dyDescent="0.2">
      <c r="L970">
        <v>776218</v>
      </c>
      <c r="O970">
        <v>0.36</v>
      </c>
      <c r="P970">
        <f t="shared" si="465"/>
        <v>0.36</v>
      </c>
      <c r="AA970">
        <v>776218</v>
      </c>
      <c r="AD970">
        <v>0.38</v>
      </c>
      <c r="AE970">
        <f t="shared" si="466"/>
        <v>0.38</v>
      </c>
      <c r="AP970">
        <v>776218</v>
      </c>
      <c r="AS970">
        <v>0.41</v>
      </c>
      <c r="AT970">
        <f t="shared" si="467"/>
        <v>0.41</v>
      </c>
      <c r="BE970">
        <v>776218</v>
      </c>
      <c r="BH970">
        <v>0.44</v>
      </c>
      <c r="BI970">
        <f t="shared" si="468"/>
        <v>0.44</v>
      </c>
      <c r="BT970">
        <v>776218</v>
      </c>
      <c r="BW970">
        <v>0.44</v>
      </c>
      <c r="BX970">
        <f t="shared" si="469"/>
        <v>0.44</v>
      </c>
      <c r="CI970">
        <v>776218</v>
      </c>
      <c r="CL970">
        <v>0.45</v>
      </c>
      <c r="CM970">
        <f t="shared" si="470"/>
        <v>0.45</v>
      </c>
      <c r="CX970">
        <v>776218</v>
      </c>
      <c r="DA970">
        <v>0.44</v>
      </c>
      <c r="DB970">
        <f t="shared" si="471"/>
        <v>0.44</v>
      </c>
      <c r="DM970">
        <v>776218</v>
      </c>
      <c r="DP970">
        <v>0.45</v>
      </c>
      <c r="DQ970">
        <f t="shared" si="472"/>
        <v>0.45</v>
      </c>
      <c r="EB970">
        <v>776218</v>
      </c>
      <c r="EE970">
        <v>0.43</v>
      </c>
      <c r="EF970">
        <f t="shared" si="473"/>
        <v>0.43</v>
      </c>
      <c r="EQ970">
        <v>776218</v>
      </c>
      <c r="ET970">
        <v>0.43</v>
      </c>
      <c r="EU970">
        <f t="shared" si="474"/>
        <v>0.43</v>
      </c>
      <c r="FF970">
        <v>776218</v>
      </c>
      <c r="FI970">
        <v>0.49</v>
      </c>
      <c r="FJ970">
        <f t="shared" si="475"/>
        <v>0.49</v>
      </c>
      <c r="FU970">
        <v>776218</v>
      </c>
      <c r="FX970">
        <v>0.47</v>
      </c>
      <c r="FY970">
        <f t="shared" si="476"/>
        <v>0.47</v>
      </c>
      <c r="GJ970">
        <v>776218</v>
      </c>
      <c r="GM970">
        <v>0.41</v>
      </c>
      <c r="GN970">
        <f t="shared" si="477"/>
        <v>0.41</v>
      </c>
      <c r="GY970">
        <v>776218</v>
      </c>
      <c r="HB970">
        <v>0.46</v>
      </c>
      <c r="HC970">
        <f t="shared" si="478"/>
        <v>0.46</v>
      </c>
      <c r="HN970">
        <v>776218</v>
      </c>
      <c r="HQ970">
        <v>0.37</v>
      </c>
      <c r="HR970">
        <f t="shared" si="479"/>
        <v>0.37</v>
      </c>
      <c r="ID970">
        <v>776604</v>
      </c>
      <c r="IG970">
        <v>0.49</v>
      </c>
      <c r="IH970">
        <f t="shared" si="480"/>
        <v>0.49</v>
      </c>
      <c r="IS970">
        <v>776604</v>
      </c>
      <c r="IV970">
        <v>0.48</v>
      </c>
      <c r="IW970">
        <f t="shared" si="481"/>
        <v>0.48</v>
      </c>
      <c r="JH970">
        <v>776604</v>
      </c>
      <c r="JK970">
        <v>0.44</v>
      </c>
      <c r="JL970">
        <f t="shared" si="482"/>
        <v>0.44</v>
      </c>
      <c r="JW970">
        <v>776604</v>
      </c>
      <c r="JZ970">
        <v>0.5</v>
      </c>
      <c r="KA970">
        <f t="shared" si="483"/>
        <v>0.5</v>
      </c>
      <c r="KL970">
        <v>776604</v>
      </c>
      <c r="KO970">
        <v>0.51</v>
      </c>
      <c r="KP970">
        <f t="shared" si="484"/>
        <v>0.51</v>
      </c>
      <c r="LA970">
        <v>776604</v>
      </c>
      <c r="LD970">
        <v>0.47</v>
      </c>
      <c r="LE970">
        <f t="shared" si="485"/>
        <v>0.47</v>
      </c>
      <c r="LP970">
        <v>776604</v>
      </c>
      <c r="LS970">
        <v>0.47</v>
      </c>
      <c r="LT970">
        <f t="shared" si="486"/>
        <v>0.47</v>
      </c>
      <c r="ME970">
        <v>776604</v>
      </c>
      <c r="MH970">
        <v>0.48</v>
      </c>
      <c r="MI970">
        <f t="shared" si="487"/>
        <v>0.48</v>
      </c>
      <c r="MT970">
        <v>776604</v>
      </c>
      <c r="MW970">
        <v>0.59</v>
      </c>
      <c r="MX970">
        <f t="shared" si="488"/>
        <v>0.59</v>
      </c>
      <c r="NI970">
        <v>776604</v>
      </c>
      <c r="NL970">
        <v>0.47</v>
      </c>
      <c r="NM970">
        <f t="shared" si="489"/>
        <v>0.47</v>
      </c>
      <c r="NX970">
        <v>776604</v>
      </c>
      <c r="OA970">
        <v>0.46</v>
      </c>
      <c r="OB970">
        <f t="shared" si="490"/>
        <v>0.46</v>
      </c>
      <c r="OM970">
        <v>776604</v>
      </c>
      <c r="OP970">
        <v>0.49</v>
      </c>
      <c r="OQ970">
        <f t="shared" si="491"/>
        <v>0.49</v>
      </c>
      <c r="PB970">
        <v>776604</v>
      </c>
      <c r="PE970">
        <v>0.48</v>
      </c>
      <c r="PF970">
        <f t="shared" si="492"/>
        <v>0.48</v>
      </c>
      <c r="PQ970">
        <v>776604</v>
      </c>
      <c r="PT970">
        <v>0.51</v>
      </c>
      <c r="PU970">
        <f t="shared" si="493"/>
        <v>0.51</v>
      </c>
      <c r="QF970">
        <v>776604</v>
      </c>
      <c r="QI970">
        <v>0.45</v>
      </c>
      <c r="QJ970">
        <f t="shared" si="494"/>
        <v>0.45</v>
      </c>
      <c r="QU970">
        <v>776604</v>
      </c>
      <c r="QX970">
        <v>0.49</v>
      </c>
      <c r="QY970">
        <f t="shared" si="495"/>
        <v>0.49</v>
      </c>
    </row>
    <row r="971" spans="12:467" x14ac:dyDescent="0.2">
      <c r="L971">
        <v>776223</v>
      </c>
      <c r="O971">
        <v>0.49</v>
      </c>
      <c r="P971">
        <f t="shared" si="465"/>
        <v>0.49</v>
      </c>
      <c r="AA971">
        <v>776223</v>
      </c>
      <c r="AD971">
        <v>0.59</v>
      </c>
      <c r="AE971">
        <f t="shared" si="466"/>
        <v>0.59</v>
      </c>
      <c r="AP971">
        <v>776223</v>
      </c>
      <c r="AS971">
        <v>0.69</v>
      </c>
      <c r="AT971">
        <f t="shared" si="467"/>
        <v>0.69</v>
      </c>
      <c r="BE971">
        <v>776223</v>
      </c>
      <c r="BH971">
        <v>0.61</v>
      </c>
      <c r="BI971">
        <f t="shared" si="468"/>
        <v>0.61</v>
      </c>
      <c r="BT971">
        <v>776223</v>
      </c>
      <c r="BW971">
        <v>0.6</v>
      </c>
      <c r="BX971">
        <f t="shared" si="469"/>
        <v>0.6</v>
      </c>
      <c r="CI971">
        <v>776223</v>
      </c>
      <c r="CL971">
        <v>0.49</v>
      </c>
      <c r="CM971">
        <f t="shared" si="470"/>
        <v>0.49</v>
      </c>
      <c r="CX971">
        <v>776223</v>
      </c>
      <c r="DA971">
        <v>0.49</v>
      </c>
      <c r="DB971">
        <f t="shared" si="471"/>
        <v>0.49</v>
      </c>
      <c r="DM971">
        <v>776223</v>
      </c>
      <c r="DP971">
        <v>0.52</v>
      </c>
      <c r="DQ971">
        <f t="shared" si="472"/>
        <v>0.52</v>
      </c>
      <c r="EB971">
        <v>776223</v>
      </c>
      <c r="EE971">
        <v>0.49</v>
      </c>
      <c r="EF971">
        <f t="shared" si="473"/>
        <v>0.49</v>
      </c>
      <c r="EQ971">
        <v>776223</v>
      </c>
      <c r="ET971">
        <v>0.49</v>
      </c>
      <c r="EU971">
        <f t="shared" si="474"/>
        <v>0.49</v>
      </c>
      <c r="FF971">
        <v>776223</v>
      </c>
      <c r="FI971">
        <v>0.49</v>
      </c>
      <c r="FJ971">
        <f t="shared" si="475"/>
        <v>0.49</v>
      </c>
      <c r="FU971">
        <v>776223</v>
      </c>
      <c r="FX971">
        <v>0.5</v>
      </c>
      <c r="FY971">
        <f t="shared" si="476"/>
        <v>0.5</v>
      </c>
      <c r="GJ971">
        <v>776223</v>
      </c>
      <c r="GM971">
        <v>0.5</v>
      </c>
      <c r="GN971">
        <f t="shared" si="477"/>
        <v>0.5</v>
      </c>
      <c r="GY971">
        <v>776223</v>
      </c>
      <c r="HB971">
        <v>0.56000000000000005</v>
      </c>
      <c r="HC971">
        <f t="shared" si="478"/>
        <v>0.56000000000000005</v>
      </c>
      <c r="HN971">
        <v>776223</v>
      </c>
      <c r="HQ971">
        <v>0.53</v>
      </c>
      <c r="HR971">
        <f t="shared" si="479"/>
        <v>0.53</v>
      </c>
      <c r="ID971">
        <v>776573</v>
      </c>
      <c r="IG971">
        <v>0.42</v>
      </c>
      <c r="IH971">
        <f t="shared" si="480"/>
        <v>0.42</v>
      </c>
      <c r="IS971">
        <v>776573</v>
      </c>
      <c r="IV971">
        <v>0.4</v>
      </c>
      <c r="IW971">
        <f t="shared" si="481"/>
        <v>0.4</v>
      </c>
      <c r="JH971">
        <v>776573</v>
      </c>
      <c r="JK971">
        <v>0.36</v>
      </c>
      <c r="JL971">
        <f t="shared" si="482"/>
        <v>0.36</v>
      </c>
      <c r="JW971">
        <v>776573</v>
      </c>
      <c r="JZ971">
        <v>0.39</v>
      </c>
      <c r="KA971">
        <f t="shared" si="483"/>
        <v>0.39</v>
      </c>
      <c r="KL971">
        <v>776573</v>
      </c>
      <c r="KO971">
        <v>0.28999999999999998</v>
      </c>
      <c r="KP971">
        <f t="shared" si="484"/>
        <v>0.28999999999999998</v>
      </c>
      <c r="LA971">
        <v>776573</v>
      </c>
      <c r="LD971">
        <v>0.36</v>
      </c>
      <c r="LE971">
        <f t="shared" si="485"/>
        <v>0.36</v>
      </c>
      <c r="LP971">
        <v>776573</v>
      </c>
      <c r="LS971">
        <v>0.42</v>
      </c>
      <c r="LT971">
        <f t="shared" si="486"/>
        <v>0.42</v>
      </c>
      <c r="ME971">
        <v>776573</v>
      </c>
      <c r="MH971">
        <v>0.35</v>
      </c>
      <c r="MI971">
        <f t="shared" si="487"/>
        <v>0.35</v>
      </c>
      <c r="MT971">
        <v>776573</v>
      </c>
      <c r="MW971">
        <v>0.36</v>
      </c>
      <c r="MX971">
        <f t="shared" si="488"/>
        <v>0.36</v>
      </c>
      <c r="NI971">
        <v>776573</v>
      </c>
      <c r="NL971">
        <v>0.4</v>
      </c>
      <c r="NM971">
        <f t="shared" si="489"/>
        <v>0.4</v>
      </c>
      <c r="NX971">
        <v>776573</v>
      </c>
      <c r="OA971">
        <v>0.37</v>
      </c>
      <c r="OB971">
        <f t="shared" si="490"/>
        <v>0.37</v>
      </c>
      <c r="OM971">
        <v>776573</v>
      </c>
      <c r="OP971">
        <v>0.42</v>
      </c>
      <c r="OQ971">
        <f t="shared" si="491"/>
        <v>0.42</v>
      </c>
      <c r="PB971">
        <v>776573</v>
      </c>
      <c r="PE971">
        <v>0.38</v>
      </c>
      <c r="PF971">
        <f t="shared" si="492"/>
        <v>0.38</v>
      </c>
      <c r="PQ971">
        <v>776573</v>
      </c>
      <c r="PT971">
        <v>0.41</v>
      </c>
      <c r="PU971">
        <f t="shared" si="493"/>
        <v>0.41</v>
      </c>
      <c r="QF971">
        <v>776573</v>
      </c>
      <c r="QI971">
        <v>0.39</v>
      </c>
      <c r="QJ971">
        <f t="shared" si="494"/>
        <v>0.39</v>
      </c>
      <c r="QU971">
        <v>776573</v>
      </c>
      <c r="QX971">
        <v>0.4</v>
      </c>
      <c r="QY971">
        <f t="shared" si="495"/>
        <v>0.4</v>
      </c>
    </row>
    <row r="972" spans="12:467" x14ac:dyDescent="0.2">
      <c r="L972">
        <v>776193</v>
      </c>
      <c r="O972">
        <v>0.41</v>
      </c>
      <c r="P972">
        <f t="shared" si="465"/>
        <v>0.41</v>
      </c>
      <c r="AA972">
        <v>776193</v>
      </c>
      <c r="AD972">
        <v>0.36</v>
      </c>
      <c r="AE972">
        <f t="shared" si="466"/>
        <v>0.36</v>
      </c>
      <c r="AP972">
        <v>776193</v>
      </c>
      <c r="AS972">
        <v>0.32</v>
      </c>
      <c r="AT972">
        <f t="shared" si="467"/>
        <v>0.32</v>
      </c>
      <c r="BE972">
        <v>776193</v>
      </c>
      <c r="BH972">
        <v>0.45</v>
      </c>
      <c r="BI972">
        <f t="shared" si="468"/>
        <v>0.45</v>
      </c>
      <c r="BT972">
        <v>776193</v>
      </c>
      <c r="BW972">
        <v>0.33</v>
      </c>
      <c r="BX972">
        <f t="shared" si="469"/>
        <v>0.33</v>
      </c>
      <c r="CI972">
        <v>776193</v>
      </c>
      <c r="CL972">
        <v>0.42</v>
      </c>
      <c r="CM972">
        <f t="shared" si="470"/>
        <v>0.42</v>
      </c>
      <c r="CX972">
        <v>776193</v>
      </c>
      <c r="DA972">
        <v>0.45</v>
      </c>
      <c r="DB972">
        <f t="shared" si="471"/>
        <v>0.45</v>
      </c>
      <c r="DM972">
        <v>776193</v>
      </c>
      <c r="DP972">
        <v>0.42</v>
      </c>
      <c r="DQ972">
        <f t="shared" si="472"/>
        <v>0.42</v>
      </c>
      <c r="EB972">
        <v>776193</v>
      </c>
      <c r="EE972">
        <v>0.44</v>
      </c>
      <c r="EF972">
        <f t="shared" si="473"/>
        <v>0.44</v>
      </c>
      <c r="EQ972">
        <v>776193</v>
      </c>
      <c r="ET972">
        <v>0.44</v>
      </c>
      <c r="EU972">
        <f t="shared" si="474"/>
        <v>0.44</v>
      </c>
      <c r="FF972">
        <v>776193</v>
      </c>
      <c r="FI972">
        <v>0.44</v>
      </c>
      <c r="FJ972">
        <f t="shared" si="475"/>
        <v>0.44</v>
      </c>
      <c r="FU972">
        <v>776193</v>
      </c>
      <c r="FX972">
        <v>0.45</v>
      </c>
      <c r="FY972">
        <f t="shared" si="476"/>
        <v>0.45</v>
      </c>
      <c r="GJ972">
        <v>776193</v>
      </c>
      <c r="GM972">
        <v>0.42</v>
      </c>
      <c r="GN972">
        <f t="shared" si="477"/>
        <v>0.42</v>
      </c>
      <c r="GY972">
        <v>776193</v>
      </c>
      <c r="HB972">
        <v>0.44</v>
      </c>
      <c r="HC972">
        <f t="shared" si="478"/>
        <v>0.44</v>
      </c>
      <c r="HN972">
        <v>776193</v>
      </c>
      <c r="HQ972">
        <v>0.45</v>
      </c>
      <c r="HR972">
        <f t="shared" si="479"/>
        <v>0.45</v>
      </c>
      <c r="ID972">
        <v>776575</v>
      </c>
      <c r="IG972">
        <v>0.49</v>
      </c>
      <c r="IH972">
        <f t="shared" si="480"/>
        <v>0.49</v>
      </c>
      <c r="IS972">
        <v>776575</v>
      </c>
      <c r="IV972">
        <v>0.5</v>
      </c>
      <c r="IW972">
        <f t="shared" si="481"/>
        <v>0.5</v>
      </c>
      <c r="JH972">
        <v>776575</v>
      </c>
      <c r="JK972">
        <v>0.51</v>
      </c>
      <c r="JL972">
        <f t="shared" si="482"/>
        <v>0.51</v>
      </c>
      <c r="JW972">
        <v>776575</v>
      </c>
      <c r="JZ972">
        <v>0.5</v>
      </c>
      <c r="KA972">
        <f t="shared" si="483"/>
        <v>0.5</v>
      </c>
      <c r="KL972">
        <v>776575</v>
      </c>
      <c r="KO972">
        <v>0.49</v>
      </c>
      <c r="KP972">
        <f t="shared" si="484"/>
        <v>0.49</v>
      </c>
      <c r="LA972">
        <v>776575</v>
      </c>
      <c r="LD972">
        <v>0.49</v>
      </c>
      <c r="LE972">
        <f t="shared" si="485"/>
        <v>0.49</v>
      </c>
      <c r="LP972">
        <v>776575</v>
      </c>
      <c r="LS972">
        <v>0.49</v>
      </c>
      <c r="LT972">
        <f t="shared" si="486"/>
        <v>0.49</v>
      </c>
      <c r="ME972">
        <v>776575</v>
      </c>
      <c r="MH972">
        <v>0.53</v>
      </c>
      <c r="MI972">
        <f t="shared" si="487"/>
        <v>0.53</v>
      </c>
      <c r="MT972">
        <v>776575</v>
      </c>
      <c r="MW972">
        <v>0.5</v>
      </c>
      <c r="MX972">
        <f t="shared" si="488"/>
        <v>0.5</v>
      </c>
      <c r="NI972">
        <v>776575</v>
      </c>
      <c r="NL972">
        <v>0.51</v>
      </c>
      <c r="NM972">
        <f t="shared" si="489"/>
        <v>0.51</v>
      </c>
      <c r="NX972">
        <v>776575</v>
      </c>
      <c r="OA972">
        <v>0.48</v>
      </c>
      <c r="OB972">
        <f t="shared" si="490"/>
        <v>0.48</v>
      </c>
      <c r="OM972">
        <v>776575</v>
      </c>
      <c r="OP972">
        <v>0.52</v>
      </c>
      <c r="OQ972">
        <f t="shared" si="491"/>
        <v>0.52</v>
      </c>
      <c r="PB972">
        <v>776575</v>
      </c>
      <c r="PE972">
        <v>0.49</v>
      </c>
      <c r="PF972">
        <f t="shared" si="492"/>
        <v>0.49</v>
      </c>
      <c r="PQ972">
        <v>776575</v>
      </c>
      <c r="PT972">
        <v>0.5</v>
      </c>
      <c r="PU972">
        <f t="shared" si="493"/>
        <v>0.5</v>
      </c>
      <c r="QF972">
        <v>776575</v>
      </c>
      <c r="QI972">
        <v>0.49</v>
      </c>
      <c r="QJ972">
        <f t="shared" si="494"/>
        <v>0.49</v>
      </c>
      <c r="QU972">
        <v>776575</v>
      </c>
      <c r="QX972">
        <v>0.48</v>
      </c>
      <c r="QY972">
        <f t="shared" si="495"/>
        <v>0.48</v>
      </c>
    </row>
    <row r="973" spans="12:467" x14ac:dyDescent="0.2">
      <c r="L973">
        <v>776195</v>
      </c>
      <c r="O973">
        <v>0.43</v>
      </c>
      <c r="P973">
        <f t="shared" si="465"/>
        <v>0.43</v>
      </c>
      <c r="AA973">
        <v>776195</v>
      </c>
      <c r="AD973">
        <v>0.51</v>
      </c>
      <c r="AE973">
        <f t="shared" si="466"/>
        <v>0.51</v>
      </c>
      <c r="AP973">
        <v>776195</v>
      </c>
      <c r="AS973">
        <v>0.5</v>
      </c>
      <c r="AT973">
        <f t="shared" si="467"/>
        <v>0.5</v>
      </c>
      <c r="BE973">
        <v>776195</v>
      </c>
      <c r="BH973">
        <v>0.4</v>
      </c>
      <c r="BI973">
        <f t="shared" si="468"/>
        <v>0.4</v>
      </c>
      <c r="BT973">
        <v>776195</v>
      </c>
      <c r="BW973">
        <v>0.52</v>
      </c>
      <c r="BX973">
        <f t="shared" si="469"/>
        <v>0.52</v>
      </c>
      <c r="CI973">
        <v>776195</v>
      </c>
      <c r="CL973">
        <v>0.46</v>
      </c>
      <c r="CM973">
        <f t="shared" si="470"/>
        <v>0.46</v>
      </c>
      <c r="CX973">
        <v>776195</v>
      </c>
      <c r="DA973">
        <v>0.46</v>
      </c>
      <c r="DB973">
        <f t="shared" si="471"/>
        <v>0.46</v>
      </c>
      <c r="DM973">
        <v>776195</v>
      </c>
      <c r="DP973">
        <v>0.43</v>
      </c>
      <c r="DQ973">
        <f t="shared" si="472"/>
        <v>0.43</v>
      </c>
      <c r="EB973">
        <v>776195</v>
      </c>
      <c r="EE973">
        <v>0.46</v>
      </c>
      <c r="EF973">
        <f t="shared" si="473"/>
        <v>0.46</v>
      </c>
      <c r="EQ973">
        <v>776195</v>
      </c>
      <c r="ET973">
        <v>0.46</v>
      </c>
      <c r="EU973">
        <f t="shared" si="474"/>
        <v>0.46</v>
      </c>
      <c r="FF973">
        <v>776195</v>
      </c>
      <c r="FI973">
        <v>0.43</v>
      </c>
      <c r="FJ973">
        <f t="shared" si="475"/>
        <v>0.43</v>
      </c>
      <c r="FU973">
        <v>776195</v>
      </c>
      <c r="FX973">
        <v>0.42</v>
      </c>
      <c r="FY973">
        <f t="shared" si="476"/>
        <v>0.42</v>
      </c>
      <c r="GJ973">
        <v>776195</v>
      </c>
      <c r="GM973">
        <v>0.43</v>
      </c>
      <c r="GN973">
        <f t="shared" si="477"/>
        <v>0.43</v>
      </c>
      <c r="GY973">
        <v>776195</v>
      </c>
      <c r="HB973">
        <v>0.45</v>
      </c>
      <c r="HC973">
        <f t="shared" si="478"/>
        <v>0.45</v>
      </c>
      <c r="HN973">
        <v>776195</v>
      </c>
      <c r="HQ973">
        <v>0.47</v>
      </c>
      <c r="HR973">
        <f t="shared" si="479"/>
        <v>0.47</v>
      </c>
      <c r="ID973">
        <v>776576</v>
      </c>
      <c r="IG973">
        <v>0.38</v>
      </c>
      <c r="IH973">
        <f t="shared" si="480"/>
        <v>0.38</v>
      </c>
      <c r="IS973">
        <v>776576</v>
      </c>
      <c r="IV973">
        <v>0.38</v>
      </c>
      <c r="IW973">
        <f t="shared" si="481"/>
        <v>0.38</v>
      </c>
      <c r="JH973">
        <v>776576</v>
      </c>
      <c r="JK973">
        <v>0.37</v>
      </c>
      <c r="JL973">
        <f t="shared" si="482"/>
        <v>0.37</v>
      </c>
      <c r="JW973">
        <v>776576</v>
      </c>
      <c r="JZ973">
        <v>0.41</v>
      </c>
      <c r="KA973">
        <f t="shared" si="483"/>
        <v>0.41</v>
      </c>
      <c r="KL973">
        <v>776576</v>
      </c>
      <c r="KO973">
        <v>0.42</v>
      </c>
      <c r="KP973">
        <f t="shared" si="484"/>
        <v>0.42</v>
      </c>
      <c r="LA973">
        <v>776576</v>
      </c>
      <c r="LD973">
        <v>0.39</v>
      </c>
      <c r="LE973">
        <f t="shared" si="485"/>
        <v>0.39</v>
      </c>
      <c r="LP973">
        <v>776576</v>
      </c>
      <c r="LS973">
        <v>0.39</v>
      </c>
      <c r="LT973">
        <f t="shared" si="486"/>
        <v>0.39</v>
      </c>
      <c r="ME973">
        <v>776576</v>
      </c>
      <c r="MH973">
        <v>0.36</v>
      </c>
      <c r="MI973">
        <f t="shared" si="487"/>
        <v>0.36</v>
      </c>
      <c r="MT973">
        <v>776576</v>
      </c>
      <c r="MW973">
        <v>0.38</v>
      </c>
      <c r="MX973">
        <f t="shared" si="488"/>
        <v>0.38</v>
      </c>
      <c r="NI973">
        <v>776576</v>
      </c>
      <c r="NL973">
        <v>0.41</v>
      </c>
      <c r="NM973">
        <f t="shared" si="489"/>
        <v>0.41</v>
      </c>
      <c r="NX973">
        <v>776576</v>
      </c>
      <c r="OA973">
        <v>0.45</v>
      </c>
      <c r="OB973">
        <f t="shared" si="490"/>
        <v>0.45</v>
      </c>
      <c r="OM973">
        <v>776576</v>
      </c>
      <c r="OP973">
        <v>0.41</v>
      </c>
      <c r="OQ973">
        <f t="shared" si="491"/>
        <v>0.41</v>
      </c>
      <c r="PB973">
        <v>776576</v>
      </c>
      <c r="PE973">
        <v>0.39</v>
      </c>
      <c r="PF973">
        <f t="shared" si="492"/>
        <v>0.39</v>
      </c>
      <c r="PQ973">
        <v>776576</v>
      </c>
      <c r="PT973">
        <v>0.37</v>
      </c>
      <c r="PU973">
        <f t="shared" si="493"/>
        <v>0.37</v>
      </c>
      <c r="QF973">
        <v>776576</v>
      </c>
      <c r="QI973">
        <v>0.42</v>
      </c>
      <c r="QJ973">
        <f t="shared" si="494"/>
        <v>0.42</v>
      </c>
      <c r="QU973">
        <v>776576</v>
      </c>
      <c r="QX973">
        <v>0.37</v>
      </c>
      <c r="QY973">
        <f t="shared" si="495"/>
        <v>0.37</v>
      </c>
    </row>
    <row r="974" spans="12:467" x14ac:dyDescent="0.2">
      <c r="L974">
        <v>776196</v>
      </c>
      <c r="O974">
        <v>0.48</v>
      </c>
      <c r="P974">
        <f t="shared" si="465"/>
        <v>0.48</v>
      </c>
      <c r="AA974">
        <v>776196</v>
      </c>
      <c r="AD974">
        <v>0.59</v>
      </c>
      <c r="AE974">
        <f t="shared" si="466"/>
        <v>0.59</v>
      </c>
      <c r="AP974">
        <v>776196</v>
      </c>
      <c r="AS974">
        <v>0.6</v>
      </c>
      <c r="AT974">
        <f t="shared" si="467"/>
        <v>0.6</v>
      </c>
      <c r="BE974">
        <v>776196</v>
      </c>
      <c r="BH974">
        <v>0.49</v>
      </c>
      <c r="BI974">
        <f t="shared" si="468"/>
        <v>0.49</v>
      </c>
      <c r="BT974">
        <v>776196</v>
      </c>
      <c r="BW974">
        <v>0.64</v>
      </c>
      <c r="BX974">
        <f t="shared" si="469"/>
        <v>0.64</v>
      </c>
      <c r="CI974">
        <v>776196</v>
      </c>
      <c r="CL974">
        <v>0.52</v>
      </c>
      <c r="CM974">
        <f t="shared" si="470"/>
        <v>0.52</v>
      </c>
      <c r="CX974">
        <v>776196</v>
      </c>
      <c r="DA974">
        <v>0.49</v>
      </c>
      <c r="DB974">
        <f t="shared" si="471"/>
        <v>0.49</v>
      </c>
      <c r="DM974">
        <v>776196</v>
      </c>
      <c r="DP974">
        <v>0.48</v>
      </c>
      <c r="DQ974">
        <f t="shared" si="472"/>
        <v>0.48</v>
      </c>
      <c r="EB974">
        <v>776196</v>
      </c>
      <c r="EE974">
        <v>0.48</v>
      </c>
      <c r="EF974">
        <f t="shared" si="473"/>
        <v>0.48</v>
      </c>
      <c r="EQ974">
        <v>776196</v>
      </c>
      <c r="ET974">
        <v>0.48</v>
      </c>
      <c r="EU974">
        <f t="shared" si="474"/>
        <v>0.48</v>
      </c>
      <c r="FF974">
        <v>776196</v>
      </c>
      <c r="FI974">
        <v>0.49</v>
      </c>
      <c r="FJ974">
        <f t="shared" si="475"/>
        <v>0.49</v>
      </c>
      <c r="FU974">
        <v>776196</v>
      </c>
      <c r="FX974">
        <v>0.5</v>
      </c>
      <c r="FY974">
        <f t="shared" si="476"/>
        <v>0.5</v>
      </c>
      <c r="GJ974">
        <v>776196</v>
      </c>
      <c r="GM974">
        <v>0.47</v>
      </c>
      <c r="GN974">
        <f t="shared" si="477"/>
        <v>0.47</v>
      </c>
      <c r="GY974">
        <v>776196</v>
      </c>
      <c r="HB974">
        <v>0.48</v>
      </c>
      <c r="HC974">
        <f t="shared" si="478"/>
        <v>0.48</v>
      </c>
      <c r="HN974">
        <v>776196</v>
      </c>
      <c r="HQ974">
        <v>0.51</v>
      </c>
      <c r="HR974">
        <f t="shared" si="479"/>
        <v>0.51</v>
      </c>
      <c r="ID974">
        <v>776577</v>
      </c>
      <c r="IG974">
        <v>0.54</v>
      </c>
      <c r="IH974">
        <f t="shared" si="480"/>
        <v>0.54</v>
      </c>
      <c r="IS974">
        <v>776577</v>
      </c>
      <c r="IV974">
        <v>0.53</v>
      </c>
      <c r="IW974">
        <f t="shared" si="481"/>
        <v>0.53</v>
      </c>
      <c r="JH974">
        <v>776577</v>
      </c>
      <c r="JK974">
        <v>0.53</v>
      </c>
      <c r="JL974">
        <f t="shared" si="482"/>
        <v>0.53</v>
      </c>
      <c r="JW974">
        <v>776577</v>
      </c>
      <c r="JZ974">
        <v>0.5</v>
      </c>
      <c r="KA974">
        <f t="shared" si="483"/>
        <v>0.5</v>
      </c>
      <c r="KL974">
        <v>776577</v>
      </c>
      <c r="KO974">
        <v>0.5</v>
      </c>
      <c r="KP974">
        <f t="shared" si="484"/>
        <v>0.5</v>
      </c>
      <c r="LA974">
        <v>776577</v>
      </c>
      <c r="LD974">
        <v>0.52</v>
      </c>
      <c r="LE974">
        <f t="shared" si="485"/>
        <v>0.52</v>
      </c>
      <c r="LP974">
        <v>776577</v>
      </c>
      <c r="LS974">
        <v>0.52</v>
      </c>
      <c r="LT974">
        <f t="shared" si="486"/>
        <v>0.52</v>
      </c>
      <c r="ME974">
        <v>776577</v>
      </c>
      <c r="MH974">
        <v>0.55000000000000004</v>
      </c>
      <c r="MI974">
        <f t="shared" si="487"/>
        <v>0.55000000000000004</v>
      </c>
      <c r="MT974">
        <v>776577</v>
      </c>
      <c r="MW974">
        <v>0.55000000000000004</v>
      </c>
      <c r="MX974">
        <f t="shared" si="488"/>
        <v>0.55000000000000004</v>
      </c>
      <c r="NI974">
        <v>776577</v>
      </c>
      <c r="NL974">
        <v>0.51</v>
      </c>
      <c r="NM974">
        <f t="shared" si="489"/>
        <v>0.51</v>
      </c>
      <c r="NX974">
        <v>776577</v>
      </c>
      <c r="OA974">
        <v>0.54</v>
      </c>
      <c r="OB974">
        <f t="shared" si="490"/>
        <v>0.54</v>
      </c>
      <c r="OM974">
        <v>776577</v>
      </c>
      <c r="OP974">
        <v>0.53</v>
      </c>
      <c r="OQ974">
        <f t="shared" si="491"/>
        <v>0.53</v>
      </c>
      <c r="PB974">
        <v>776577</v>
      </c>
      <c r="PE974">
        <v>0.51</v>
      </c>
      <c r="PF974">
        <f t="shared" si="492"/>
        <v>0.51</v>
      </c>
      <c r="PQ974">
        <v>776577</v>
      </c>
      <c r="PT974">
        <v>0.52</v>
      </c>
      <c r="PU974">
        <f t="shared" si="493"/>
        <v>0.52</v>
      </c>
      <c r="QF974">
        <v>776577</v>
      </c>
      <c r="QI974">
        <v>0.54</v>
      </c>
      <c r="QJ974">
        <f t="shared" si="494"/>
        <v>0.54</v>
      </c>
      <c r="QU974">
        <v>776577</v>
      </c>
      <c r="QX974">
        <v>0.51</v>
      </c>
      <c r="QY974">
        <f t="shared" si="495"/>
        <v>0.51</v>
      </c>
    </row>
    <row r="975" spans="12:467" x14ac:dyDescent="0.2">
      <c r="L975">
        <v>776197</v>
      </c>
      <c r="O975">
        <v>0.49</v>
      </c>
      <c r="P975">
        <f t="shared" si="465"/>
        <v>0.49</v>
      </c>
      <c r="AA975">
        <v>776197</v>
      </c>
      <c r="AD975">
        <v>0.46</v>
      </c>
      <c r="AE975">
        <f t="shared" si="466"/>
        <v>0.46</v>
      </c>
      <c r="AP975">
        <v>776197</v>
      </c>
      <c r="AS975">
        <v>0.3</v>
      </c>
      <c r="AT975">
        <f t="shared" si="467"/>
        <v>0.3</v>
      </c>
      <c r="BE975">
        <v>776197</v>
      </c>
      <c r="BH975">
        <v>0.42</v>
      </c>
      <c r="BI975">
        <f t="shared" si="468"/>
        <v>0.42</v>
      </c>
      <c r="BT975">
        <v>776197</v>
      </c>
      <c r="BW975">
        <v>0.32</v>
      </c>
      <c r="BX975">
        <f t="shared" si="469"/>
        <v>0.32</v>
      </c>
      <c r="CI975">
        <v>776197</v>
      </c>
      <c r="CL975">
        <v>0.43</v>
      </c>
      <c r="CM975">
        <f t="shared" si="470"/>
        <v>0.43</v>
      </c>
      <c r="CX975">
        <v>776197</v>
      </c>
      <c r="DA975">
        <v>0.43</v>
      </c>
      <c r="DB975">
        <f t="shared" si="471"/>
        <v>0.43</v>
      </c>
      <c r="DM975">
        <v>776197</v>
      </c>
      <c r="DP975">
        <v>0.42</v>
      </c>
      <c r="DQ975">
        <f t="shared" si="472"/>
        <v>0.42</v>
      </c>
      <c r="EB975">
        <v>776197</v>
      </c>
      <c r="EE975">
        <v>0.44</v>
      </c>
      <c r="EF975">
        <f t="shared" si="473"/>
        <v>0.44</v>
      </c>
      <c r="EQ975">
        <v>776197</v>
      </c>
      <c r="ET975">
        <v>0.44</v>
      </c>
      <c r="EU975">
        <f t="shared" si="474"/>
        <v>0.44</v>
      </c>
      <c r="FF975">
        <v>776197</v>
      </c>
      <c r="FI975">
        <v>0.44</v>
      </c>
      <c r="FJ975">
        <f t="shared" si="475"/>
        <v>0.44</v>
      </c>
      <c r="FU975">
        <v>776197</v>
      </c>
      <c r="FX975">
        <v>0.44</v>
      </c>
      <c r="FY975">
        <f t="shared" si="476"/>
        <v>0.44</v>
      </c>
      <c r="GJ975">
        <v>776197</v>
      </c>
      <c r="GM975">
        <v>0.43</v>
      </c>
      <c r="GN975">
        <f t="shared" si="477"/>
        <v>0.43</v>
      </c>
      <c r="GY975">
        <v>776197</v>
      </c>
      <c r="HB975">
        <v>0.5</v>
      </c>
      <c r="HC975">
        <f t="shared" si="478"/>
        <v>0.5</v>
      </c>
      <c r="HN975">
        <v>776197</v>
      </c>
      <c r="HQ975">
        <v>0.39</v>
      </c>
      <c r="HR975">
        <f t="shared" si="479"/>
        <v>0.39</v>
      </c>
      <c r="ID975">
        <v>776578</v>
      </c>
      <c r="IG975">
        <v>0.52</v>
      </c>
      <c r="IH975">
        <f t="shared" si="480"/>
        <v>0.52</v>
      </c>
      <c r="IS975">
        <v>776578</v>
      </c>
      <c r="IV975">
        <v>0.51</v>
      </c>
      <c r="IW975">
        <f t="shared" si="481"/>
        <v>0.51</v>
      </c>
      <c r="JH975">
        <v>776578</v>
      </c>
      <c r="JK975">
        <v>0.48</v>
      </c>
      <c r="JL975">
        <f t="shared" si="482"/>
        <v>0.48</v>
      </c>
      <c r="JW975">
        <v>776578</v>
      </c>
      <c r="JZ975">
        <v>0.55000000000000004</v>
      </c>
      <c r="KA975">
        <f t="shared" si="483"/>
        <v>0.55000000000000004</v>
      </c>
      <c r="KL975">
        <v>776578</v>
      </c>
      <c r="KO975">
        <v>0.59</v>
      </c>
      <c r="KP975">
        <f t="shared" si="484"/>
        <v>0.59</v>
      </c>
      <c r="LA975">
        <v>776578</v>
      </c>
      <c r="LD975">
        <v>0.49</v>
      </c>
      <c r="LE975">
        <f t="shared" si="485"/>
        <v>0.49</v>
      </c>
      <c r="LP975">
        <v>776578</v>
      </c>
      <c r="LS975">
        <v>0.52</v>
      </c>
      <c r="LT975">
        <f t="shared" si="486"/>
        <v>0.52</v>
      </c>
      <c r="ME975">
        <v>776578</v>
      </c>
      <c r="MH975">
        <v>0.59</v>
      </c>
      <c r="MI975">
        <f t="shared" si="487"/>
        <v>0.59</v>
      </c>
      <c r="MT975">
        <v>776578</v>
      </c>
      <c r="MW975">
        <v>0.64</v>
      </c>
      <c r="MX975">
        <f t="shared" si="488"/>
        <v>0.64</v>
      </c>
      <c r="NI975">
        <v>776578</v>
      </c>
      <c r="NL975">
        <v>0.52</v>
      </c>
      <c r="NM975">
        <f t="shared" si="489"/>
        <v>0.52</v>
      </c>
      <c r="NX975">
        <v>776578</v>
      </c>
      <c r="OA975">
        <v>0.5</v>
      </c>
      <c r="OB975">
        <f t="shared" si="490"/>
        <v>0.5</v>
      </c>
      <c r="OM975">
        <v>776578</v>
      </c>
      <c r="OP975">
        <v>0.51</v>
      </c>
      <c r="OQ975">
        <f t="shared" si="491"/>
        <v>0.51</v>
      </c>
      <c r="PB975">
        <v>776578</v>
      </c>
      <c r="PE975">
        <v>0.52</v>
      </c>
      <c r="PF975">
        <f t="shared" si="492"/>
        <v>0.52</v>
      </c>
      <c r="PQ975">
        <v>776578</v>
      </c>
      <c r="PT975">
        <v>0.54</v>
      </c>
      <c r="PU975">
        <f t="shared" si="493"/>
        <v>0.54</v>
      </c>
      <c r="QF975">
        <v>776578</v>
      </c>
      <c r="QI975">
        <v>0.55000000000000004</v>
      </c>
      <c r="QJ975">
        <f t="shared" si="494"/>
        <v>0.55000000000000004</v>
      </c>
      <c r="QU975">
        <v>776578</v>
      </c>
      <c r="QX975">
        <v>0.52</v>
      </c>
      <c r="QY975">
        <f t="shared" si="495"/>
        <v>0.52</v>
      </c>
    </row>
    <row r="976" spans="12:467" x14ac:dyDescent="0.2">
      <c r="L976">
        <v>776198</v>
      </c>
      <c r="O976">
        <v>0.57999999999999996</v>
      </c>
      <c r="P976">
        <f t="shared" si="465"/>
        <v>0.57999999999999996</v>
      </c>
      <c r="AA976">
        <v>776198</v>
      </c>
      <c r="AD976">
        <v>0.56000000000000005</v>
      </c>
      <c r="AE976">
        <f t="shared" si="466"/>
        <v>0.56000000000000005</v>
      </c>
      <c r="AP976">
        <v>776198</v>
      </c>
      <c r="AS976">
        <v>0.59</v>
      </c>
      <c r="AT976">
        <f t="shared" si="467"/>
        <v>0.59</v>
      </c>
      <c r="BE976">
        <v>776198</v>
      </c>
      <c r="BH976">
        <v>0.47</v>
      </c>
      <c r="BI976">
        <f t="shared" si="468"/>
        <v>0.47</v>
      </c>
      <c r="BT976">
        <v>776198</v>
      </c>
      <c r="BW976">
        <v>0.38</v>
      </c>
      <c r="BX976">
        <f t="shared" si="469"/>
        <v>0.38</v>
      </c>
      <c r="CI976">
        <v>776198</v>
      </c>
      <c r="CL976">
        <v>0.55000000000000004</v>
      </c>
      <c r="CM976">
        <f t="shared" si="470"/>
        <v>0.55000000000000004</v>
      </c>
      <c r="CX976">
        <v>776198</v>
      </c>
      <c r="DA976">
        <v>0.54</v>
      </c>
      <c r="DB976">
        <f t="shared" si="471"/>
        <v>0.54</v>
      </c>
      <c r="DM976">
        <v>776198</v>
      </c>
      <c r="DP976">
        <v>0.55000000000000004</v>
      </c>
      <c r="DQ976">
        <f t="shared" si="472"/>
        <v>0.55000000000000004</v>
      </c>
      <c r="EB976">
        <v>776198</v>
      </c>
      <c r="EE976">
        <v>0.54</v>
      </c>
      <c r="EF976">
        <f t="shared" si="473"/>
        <v>0.54</v>
      </c>
      <c r="EQ976">
        <v>776198</v>
      </c>
      <c r="ET976">
        <v>0.54</v>
      </c>
      <c r="EU976">
        <f t="shared" si="474"/>
        <v>0.54</v>
      </c>
      <c r="FF976">
        <v>776198</v>
      </c>
      <c r="FI976">
        <v>0.54</v>
      </c>
      <c r="FJ976">
        <f t="shared" si="475"/>
        <v>0.54</v>
      </c>
      <c r="FU976">
        <v>776198</v>
      </c>
      <c r="FX976">
        <v>0.51</v>
      </c>
      <c r="FY976">
        <f t="shared" si="476"/>
        <v>0.51</v>
      </c>
      <c r="GJ976">
        <v>776198</v>
      </c>
      <c r="GM976">
        <v>0.54</v>
      </c>
      <c r="GN976">
        <f t="shared" si="477"/>
        <v>0.54</v>
      </c>
      <c r="GY976">
        <v>776198</v>
      </c>
      <c r="HB976">
        <v>0.59</v>
      </c>
      <c r="HC976">
        <f t="shared" si="478"/>
        <v>0.59</v>
      </c>
      <c r="HN976">
        <v>776198</v>
      </c>
      <c r="HQ976">
        <v>0.47</v>
      </c>
      <c r="HR976">
        <f t="shared" si="479"/>
        <v>0.47</v>
      </c>
      <c r="ID976">
        <v>776581</v>
      </c>
      <c r="IG976">
        <v>0.47</v>
      </c>
      <c r="IH976">
        <f t="shared" si="480"/>
        <v>0.47</v>
      </c>
      <c r="IS976">
        <v>776581</v>
      </c>
      <c r="IV976">
        <v>0.45</v>
      </c>
      <c r="IW976">
        <f t="shared" si="481"/>
        <v>0.45</v>
      </c>
      <c r="JH976">
        <v>776581</v>
      </c>
      <c r="JK976">
        <v>0.47</v>
      </c>
      <c r="JL976">
        <f t="shared" si="482"/>
        <v>0.47</v>
      </c>
      <c r="JW976">
        <v>776581</v>
      </c>
      <c r="JZ976">
        <v>0.5</v>
      </c>
      <c r="KA976">
        <f t="shared" si="483"/>
        <v>0.5</v>
      </c>
      <c r="KL976">
        <v>776581</v>
      </c>
      <c r="KO976">
        <v>0.5</v>
      </c>
      <c r="KP976">
        <f t="shared" si="484"/>
        <v>0.5</v>
      </c>
      <c r="LA976">
        <v>776581</v>
      </c>
      <c r="LD976">
        <v>0.51</v>
      </c>
      <c r="LE976">
        <f t="shared" si="485"/>
        <v>0.51</v>
      </c>
      <c r="LP976">
        <v>776581</v>
      </c>
      <c r="LS976">
        <v>0.48</v>
      </c>
      <c r="LT976">
        <f t="shared" si="486"/>
        <v>0.48</v>
      </c>
      <c r="ME976">
        <v>776581</v>
      </c>
      <c r="MH976">
        <v>0.42</v>
      </c>
      <c r="MI976">
        <f t="shared" si="487"/>
        <v>0.42</v>
      </c>
      <c r="MT976">
        <v>776581</v>
      </c>
      <c r="MW976">
        <v>0.5</v>
      </c>
      <c r="MX976">
        <f t="shared" si="488"/>
        <v>0.5</v>
      </c>
      <c r="NI976">
        <v>776581</v>
      </c>
      <c r="NL976">
        <v>0.46</v>
      </c>
      <c r="NM976">
        <f t="shared" si="489"/>
        <v>0.46</v>
      </c>
      <c r="NX976">
        <v>776581</v>
      </c>
      <c r="OA976">
        <v>0.49</v>
      </c>
      <c r="OB976">
        <f t="shared" si="490"/>
        <v>0.49</v>
      </c>
      <c r="OM976">
        <v>776581</v>
      </c>
      <c r="OP976">
        <v>0.48</v>
      </c>
      <c r="OQ976">
        <f t="shared" si="491"/>
        <v>0.48</v>
      </c>
      <c r="PB976">
        <v>776581</v>
      </c>
      <c r="PE976">
        <v>0.45</v>
      </c>
      <c r="PF976">
        <f t="shared" si="492"/>
        <v>0.45</v>
      </c>
      <c r="PQ976">
        <v>776581</v>
      </c>
      <c r="PT976">
        <v>0.47</v>
      </c>
      <c r="PU976">
        <f t="shared" si="493"/>
        <v>0.47</v>
      </c>
      <c r="QF976">
        <v>776581</v>
      </c>
      <c r="QI976">
        <v>0.48</v>
      </c>
      <c r="QJ976">
        <f t="shared" si="494"/>
        <v>0.48</v>
      </c>
      <c r="QU976">
        <v>776581</v>
      </c>
      <c r="QX976">
        <v>0.46</v>
      </c>
      <c r="QY976">
        <f t="shared" si="495"/>
        <v>0.46</v>
      </c>
    </row>
    <row r="977" spans="12:467" x14ac:dyDescent="0.2">
      <c r="L977">
        <v>776201</v>
      </c>
      <c r="O977">
        <v>0.6</v>
      </c>
      <c r="P977">
        <f t="shared" si="465"/>
        <v>0.6</v>
      </c>
      <c r="AA977">
        <v>776201</v>
      </c>
      <c r="AD977">
        <v>0.52</v>
      </c>
      <c r="AE977">
        <f t="shared" si="466"/>
        <v>0.52</v>
      </c>
      <c r="AP977">
        <v>776201</v>
      </c>
      <c r="AS977">
        <v>0.64</v>
      </c>
      <c r="AT977">
        <f t="shared" si="467"/>
        <v>0.64</v>
      </c>
      <c r="BE977">
        <v>776201</v>
      </c>
      <c r="BH977">
        <v>0.56999999999999995</v>
      </c>
      <c r="BI977">
        <f t="shared" si="468"/>
        <v>0.56999999999999995</v>
      </c>
      <c r="BT977">
        <v>776201</v>
      </c>
      <c r="BW977">
        <v>0.7</v>
      </c>
      <c r="BX977">
        <f t="shared" si="469"/>
        <v>0.7</v>
      </c>
      <c r="CI977">
        <v>776201</v>
      </c>
      <c r="CL977">
        <v>0.54</v>
      </c>
      <c r="CM977">
        <f t="shared" si="470"/>
        <v>0.54</v>
      </c>
      <c r="CX977">
        <v>776201</v>
      </c>
      <c r="DA977">
        <v>0.55000000000000004</v>
      </c>
      <c r="DB977">
        <f t="shared" si="471"/>
        <v>0.55000000000000004</v>
      </c>
      <c r="DM977">
        <v>776201</v>
      </c>
      <c r="DP977">
        <v>0.56999999999999995</v>
      </c>
      <c r="DQ977">
        <f t="shared" si="472"/>
        <v>0.56999999999999995</v>
      </c>
      <c r="EB977">
        <v>776201</v>
      </c>
      <c r="EE977">
        <v>0.56999999999999995</v>
      </c>
      <c r="EF977">
        <f t="shared" si="473"/>
        <v>0.56999999999999995</v>
      </c>
      <c r="EQ977">
        <v>776201</v>
      </c>
      <c r="ET977">
        <v>0.56999999999999995</v>
      </c>
      <c r="EU977">
        <f t="shared" si="474"/>
        <v>0.56999999999999995</v>
      </c>
      <c r="FF977">
        <v>776201</v>
      </c>
      <c r="FI977">
        <v>0.56000000000000005</v>
      </c>
      <c r="FJ977">
        <f t="shared" si="475"/>
        <v>0.56000000000000005</v>
      </c>
      <c r="FU977">
        <v>776201</v>
      </c>
      <c r="FX977">
        <v>0.56999999999999995</v>
      </c>
      <c r="FY977">
        <f t="shared" si="476"/>
        <v>0.56999999999999995</v>
      </c>
      <c r="GJ977">
        <v>776201</v>
      </c>
      <c r="GM977">
        <v>0.54</v>
      </c>
      <c r="GN977">
        <f t="shared" si="477"/>
        <v>0.54</v>
      </c>
      <c r="GY977">
        <v>776201</v>
      </c>
      <c r="HB977">
        <v>0.59</v>
      </c>
      <c r="HC977">
        <f t="shared" si="478"/>
        <v>0.59</v>
      </c>
      <c r="HN977">
        <v>776201</v>
      </c>
      <c r="HQ977">
        <v>0.55000000000000004</v>
      </c>
      <c r="HR977">
        <f t="shared" si="479"/>
        <v>0.55000000000000004</v>
      </c>
      <c r="ID977">
        <v>776583</v>
      </c>
      <c r="IG977">
        <v>0.45</v>
      </c>
      <c r="IH977">
        <f t="shared" si="480"/>
        <v>0.45</v>
      </c>
      <c r="IS977">
        <v>776583</v>
      </c>
      <c r="IV977">
        <v>0.47</v>
      </c>
      <c r="IW977">
        <f t="shared" si="481"/>
        <v>0.47</v>
      </c>
      <c r="JH977">
        <v>776583</v>
      </c>
      <c r="JK977">
        <v>0.42</v>
      </c>
      <c r="JL977">
        <f t="shared" si="482"/>
        <v>0.42</v>
      </c>
      <c r="JW977">
        <v>776583</v>
      </c>
      <c r="JZ977">
        <v>0.47</v>
      </c>
      <c r="KA977">
        <f t="shared" si="483"/>
        <v>0.47</v>
      </c>
      <c r="KL977">
        <v>776583</v>
      </c>
      <c r="KO977">
        <v>0.41</v>
      </c>
      <c r="KP977">
        <f t="shared" si="484"/>
        <v>0.41</v>
      </c>
      <c r="LA977">
        <v>776583</v>
      </c>
      <c r="LD977">
        <v>0.42</v>
      </c>
      <c r="LE977">
        <f t="shared" si="485"/>
        <v>0.42</v>
      </c>
      <c r="LP977">
        <v>776583</v>
      </c>
      <c r="LS977">
        <v>0.47</v>
      </c>
      <c r="LT977">
        <f t="shared" si="486"/>
        <v>0.47</v>
      </c>
      <c r="ME977">
        <v>776583</v>
      </c>
      <c r="MH977">
        <v>0.43</v>
      </c>
      <c r="MI977">
        <f t="shared" si="487"/>
        <v>0.43</v>
      </c>
      <c r="MT977">
        <v>776583</v>
      </c>
      <c r="MW977">
        <v>0.41</v>
      </c>
      <c r="MX977">
        <f t="shared" si="488"/>
        <v>0.41</v>
      </c>
      <c r="NI977">
        <v>776583</v>
      </c>
      <c r="NL977">
        <v>0.46</v>
      </c>
      <c r="NM977">
        <f t="shared" si="489"/>
        <v>0.46</v>
      </c>
      <c r="NX977">
        <v>776583</v>
      </c>
      <c r="OA977">
        <v>0.5</v>
      </c>
      <c r="OB977">
        <f t="shared" si="490"/>
        <v>0.5</v>
      </c>
      <c r="OM977">
        <v>776583</v>
      </c>
      <c r="OP977">
        <v>0.49</v>
      </c>
      <c r="OQ977">
        <f t="shared" si="491"/>
        <v>0.49</v>
      </c>
      <c r="PB977">
        <v>776583</v>
      </c>
      <c r="PE977">
        <v>0.48</v>
      </c>
      <c r="PF977">
        <f t="shared" si="492"/>
        <v>0.48</v>
      </c>
      <c r="PQ977">
        <v>776583</v>
      </c>
      <c r="PT977">
        <v>0.47</v>
      </c>
      <c r="PU977">
        <f t="shared" si="493"/>
        <v>0.47</v>
      </c>
      <c r="QF977">
        <v>776583</v>
      </c>
      <c r="QI977">
        <v>0.45</v>
      </c>
      <c r="QJ977">
        <f t="shared" si="494"/>
        <v>0.45</v>
      </c>
      <c r="QU977">
        <v>776583</v>
      </c>
      <c r="QX977">
        <v>0.46</v>
      </c>
      <c r="QY977">
        <f t="shared" si="495"/>
        <v>0.46</v>
      </c>
    </row>
    <row r="978" spans="12:467" x14ac:dyDescent="0.2">
      <c r="L978">
        <v>776202</v>
      </c>
      <c r="O978">
        <v>0.52</v>
      </c>
      <c r="P978">
        <f t="shared" si="465"/>
        <v>0.52</v>
      </c>
      <c r="AA978">
        <v>776202</v>
      </c>
      <c r="AD978">
        <v>0.5</v>
      </c>
      <c r="AE978">
        <f t="shared" si="466"/>
        <v>0.5</v>
      </c>
      <c r="AP978">
        <v>776202</v>
      </c>
      <c r="AS978">
        <v>0.69</v>
      </c>
      <c r="AT978">
        <f t="shared" si="467"/>
        <v>0.69</v>
      </c>
      <c r="BE978">
        <v>776202</v>
      </c>
      <c r="BH978">
        <v>0.54</v>
      </c>
      <c r="BI978">
        <f t="shared" si="468"/>
        <v>0.54</v>
      </c>
      <c r="BT978">
        <v>776202</v>
      </c>
      <c r="BW978">
        <v>0.56000000000000005</v>
      </c>
      <c r="BX978">
        <f t="shared" si="469"/>
        <v>0.56000000000000005</v>
      </c>
      <c r="CI978">
        <v>776202</v>
      </c>
      <c r="CL978">
        <v>0.5</v>
      </c>
      <c r="CM978">
        <f t="shared" si="470"/>
        <v>0.5</v>
      </c>
      <c r="CX978">
        <v>776202</v>
      </c>
      <c r="DA978">
        <v>0.54</v>
      </c>
      <c r="DB978">
        <f t="shared" si="471"/>
        <v>0.54</v>
      </c>
      <c r="DM978">
        <v>776202</v>
      </c>
      <c r="DP978">
        <v>0.52</v>
      </c>
      <c r="DQ978">
        <f t="shared" si="472"/>
        <v>0.52</v>
      </c>
      <c r="EB978">
        <v>776202</v>
      </c>
      <c r="EE978">
        <v>0.51</v>
      </c>
      <c r="EF978">
        <f t="shared" si="473"/>
        <v>0.51</v>
      </c>
      <c r="EQ978">
        <v>776202</v>
      </c>
      <c r="ET978">
        <v>0.51</v>
      </c>
      <c r="EU978">
        <f t="shared" si="474"/>
        <v>0.51</v>
      </c>
      <c r="FF978">
        <v>776202</v>
      </c>
      <c r="FI978">
        <v>0.52</v>
      </c>
      <c r="FJ978">
        <f t="shared" si="475"/>
        <v>0.52</v>
      </c>
      <c r="FU978">
        <v>776202</v>
      </c>
      <c r="FX978">
        <v>0.53</v>
      </c>
      <c r="FY978">
        <f t="shared" si="476"/>
        <v>0.53</v>
      </c>
      <c r="GJ978">
        <v>776202</v>
      </c>
      <c r="GM978">
        <v>0.51</v>
      </c>
      <c r="GN978">
        <f t="shared" si="477"/>
        <v>0.51</v>
      </c>
      <c r="GY978">
        <v>776202</v>
      </c>
      <c r="HB978">
        <v>0.55000000000000004</v>
      </c>
      <c r="HC978">
        <f t="shared" si="478"/>
        <v>0.55000000000000004</v>
      </c>
      <c r="HN978">
        <v>776202</v>
      </c>
      <c r="HQ978">
        <v>0.49</v>
      </c>
      <c r="HR978">
        <f t="shared" si="479"/>
        <v>0.49</v>
      </c>
      <c r="ID978">
        <v>776584</v>
      </c>
      <c r="IG978">
        <v>0.52</v>
      </c>
      <c r="IH978">
        <f t="shared" si="480"/>
        <v>0.52</v>
      </c>
      <c r="IS978">
        <v>776584</v>
      </c>
      <c r="IV978">
        <v>0.49</v>
      </c>
      <c r="IW978">
        <f t="shared" si="481"/>
        <v>0.49</v>
      </c>
      <c r="JH978">
        <v>776584</v>
      </c>
      <c r="JK978">
        <v>0.5</v>
      </c>
      <c r="JL978">
        <f t="shared" si="482"/>
        <v>0.5</v>
      </c>
      <c r="JW978">
        <v>776584</v>
      </c>
      <c r="JZ978">
        <v>0.5</v>
      </c>
      <c r="KA978">
        <f t="shared" si="483"/>
        <v>0.5</v>
      </c>
      <c r="KL978">
        <v>776584</v>
      </c>
      <c r="KO978">
        <v>0.46</v>
      </c>
      <c r="KP978">
        <f t="shared" si="484"/>
        <v>0.46</v>
      </c>
      <c r="LA978">
        <v>776584</v>
      </c>
      <c r="LD978">
        <v>0.5</v>
      </c>
      <c r="LE978">
        <f t="shared" si="485"/>
        <v>0.5</v>
      </c>
      <c r="LP978">
        <v>776584</v>
      </c>
      <c r="LS978">
        <v>0.5</v>
      </c>
      <c r="LT978">
        <f t="shared" si="486"/>
        <v>0.5</v>
      </c>
      <c r="ME978">
        <v>776584</v>
      </c>
      <c r="MH978">
        <v>0.52</v>
      </c>
      <c r="MI978">
        <f t="shared" si="487"/>
        <v>0.52</v>
      </c>
      <c r="MT978">
        <v>776584</v>
      </c>
      <c r="MW978">
        <v>0.43</v>
      </c>
      <c r="MX978">
        <f t="shared" si="488"/>
        <v>0.43</v>
      </c>
      <c r="NI978">
        <v>776584</v>
      </c>
      <c r="NL978">
        <v>0.49</v>
      </c>
      <c r="NM978">
        <f t="shared" si="489"/>
        <v>0.49</v>
      </c>
      <c r="NX978">
        <v>776584</v>
      </c>
      <c r="OA978">
        <v>0.52</v>
      </c>
      <c r="OB978">
        <f t="shared" si="490"/>
        <v>0.52</v>
      </c>
      <c r="OM978">
        <v>776584</v>
      </c>
      <c r="OP978">
        <v>0.48</v>
      </c>
      <c r="OQ978">
        <f t="shared" si="491"/>
        <v>0.48</v>
      </c>
      <c r="PB978">
        <v>776584</v>
      </c>
      <c r="PE978">
        <v>0.5</v>
      </c>
      <c r="PF978">
        <f t="shared" si="492"/>
        <v>0.5</v>
      </c>
      <c r="PQ978">
        <v>776584</v>
      </c>
      <c r="PT978">
        <v>0.5</v>
      </c>
      <c r="PU978">
        <f t="shared" si="493"/>
        <v>0.5</v>
      </c>
      <c r="QF978">
        <v>776584</v>
      </c>
      <c r="QI978">
        <v>0.49</v>
      </c>
      <c r="QJ978">
        <f t="shared" si="494"/>
        <v>0.49</v>
      </c>
      <c r="QU978">
        <v>776584</v>
      </c>
      <c r="QX978">
        <v>0.52</v>
      </c>
      <c r="QY978">
        <f t="shared" si="495"/>
        <v>0.52</v>
      </c>
    </row>
    <row r="979" spans="12:467" x14ac:dyDescent="0.2">
      <c r="L979">
        <v>776203</v>
      </c>
      <c r="O979">
        <v>0.51</v>
      </c>
      <c r="P979">
        <f t="shared" si="465"/>
        <v>0.51</v>
      </c>
      <c r="AA979">
        <v>776203</v>
      </c>
      <c r="AD979">
        <v>0.42</v>
      </c>
      <c r="AE979">
        <f t="shared" si="466"/>
        <v>0.42</v>
      </c>
      <c r="AP979">
        <v>776203</v>
      </c>
      <c r="AS979">
        <v>0.3</v>
      </c>
      <c r="AT979">
        <f t="shared" si="467"/>
        <v>0.3</v>
      </c>
      <c r="BE979">
        <v>776203</v>
      </c>
      <c r="BH979">
        <v>0.41</v>
      </c>
      <c r="BI979">
        <f t="shared" si="468"/>
        <v>0.41</v>
      </c>
      <c r="BT979">
        <v>776203</v>
      </c>
      <c r="BW979">
        <v>0.4</v>
      </c>
      <c r="BX979">
        <f t="shared" si="469"/>
        <v>0.4</v>
      </c>
      <c r="CI979">
        <v>776203</v>
      </c>
      <c r="CL979">
        <v>0.48</v>
      </c>
      <c r="CM979">
        <f t="shared" si="470"/>
        <v>0.48</v>
      </c>
      <c r="CX979">
        <v>776203</v>
      </c>
      <c r="DA979">
        <v>0.49</v>
      </c>
      <c r="DB979">
        <f t="shared" si="471"/>
        <v>0.49</v>
      </c>
      <c r="DM979">
        <v>776203</v>
      </c>
      <c r="DP979">
        <v>0.51</v>
      </c>
      <c r="DQ979">
        <f t="shared" si="472"/>
        <v>0.51</v>
      </c>
      <c r="EB979">
        <v>776203</v>
      </c>
      <c r="EE979">
        <v>0.48</v>
      </c>
      <c r="EF979">
        <f t="shared" si="473"/>
        <v>0.48</v>
      </c>
      <c r="EQ979">
        <v>776203</v>
      </c>
      <c r="ET979">
        <v>0.48</v>
      </c>
      <c r="EU979">
        <f t="shared" si="474"/>
        <v>0.48</v>
      </c>
      <c r="FF979">
        <v>776203</v>
      </c>
      <c r="FI979">
        <v>0.5</v>
      </c>
      <c r="FJ979">
        <f t="shared" si="475"/>
        <v>0.5</v>
      </c>
      <c r="FU979">
        <v>776203</v>
      </c>
      <c r="FX979">
        <v>0.48</v>
      </c>
      <c r="FY979">
        <f t="shared" si="476"/>
        <v>0.48</v>
      </c>
      <c r="GJ979">
        <v>776203</v>
      </c>
      <c r="GM979">
        <v>0.49</v>
      </c>
      <c r="GN979">
        <f t="shared" si="477"/>
        <v>0.49</v>
      </c>
      <c r="GY979">
        <v>776203</v>
      </c>
      <c r="HB979">
        <v>0.5</v>
      </c>
      <c r="HC979">
        <f t="shared" si="478"/>
        <v>0.5</v>
      </c>
      <c r="HN979">
        <v>776203</v>
      </c>
      <c r="HQ979">
        <v>0.47</v>
      </c>
      <c r="HR979">
        <f t="shared" si="479"/>
        <v>0.47</v>
      </c>
      <c r="ID979">
        <v>776585</v>
      </c>
      <c r="IG979">
        <v>0.46</v>
      </c>
      <c r="IH979">
        <f t="shared" si="480"/>
        <v>0.46</v>
      </c>
      <c r="IS979">
        <v>776585</v>
      </c>
      <c r="IV979">
        <v>0.47</v>
      </c>
      <c r="IW979">
        <f t="shared" si="481"/>
        <v>0.47</v>
      </c>
      <c r="JH979">
        <v>776585</v>
      </c>
      <c r="JK979">
        <v>0.46</v>
      </c>
      <c r="JL979">
        <f t="shared" si="482"/>
        <v>0.46</v>
      </c>
      <c r="JW979">
        <v>776585</v>
      </c>
      <c r="JZ979">
        <v>0.45</v>
      </c>
      <c r="KA979">
        <f t="shared" si="483"/>
        <v>0.45</v>
      </c>
      <c r="KL979">
        <v>776585</v>
      </c>
      <c r="KO979">
        <v>0.42</v>
      </c>
      <c r="KP979">
        <f t="shared" si="484"/>
        <v>0.42</v>
      </c>
      <c r="LA979">
        <v>776585</v>
      </c>
      <c r="LD979">
        <v>0.44</v>
      </c>
      <c r="LE979">
        <f t="shared" si="485"/>
        <v>0.44</v>
      </c>
      <c r="LP979">
        <v>776585</v>
      </c>
      <c r="LS979">
        <v>0.46</v>
      </c>
      <c r="LT979">
        <f t="shared" si="486"/>
        <v>0.46</v>
      </c>
      <c r="ME979">
        <v>776585</v>
      </c>
      <c r="MH979">
        <v>0.39</v>
      </c>
      <c r="MI979">
        <f t="shared" si="487"/>
        <v>0.39</v>
      </c>
      <c r="MT979">
        <v>776585</v>
      </c>
      <c r="MW979">
        <v>0.56000000000000005</v>
      </c>
      <c r="MX979">
        <f t="shared" si="488"/>
        <v>0.56000000000000005</v>
      </c>
      <c r="NI979">
        <v>776585</v>
      </c>
      <c r="NL979">
        <v>0.49</v>
      </c>
      <c r="NM979">
        <f t="shared" si="489"/>
        <v>0.49</v>
      </c>
      <c r="NX979">
        <v>776585</v>
      </c>
      <c r="OA979">
        <v>0.45</v>
      </c>
      <c r="OB979">
        <f t="shared" si="490"/>
        <v>0.45</v>
      </c>
      <c r="OM979">
        <v>776585</v>
      </c>
      <c r="OP979">
        <v>0.48</v>
      </c>
      <c r="OQ979">
        <f t="shared" si="491"/>
        <v>0.48</v>
      </c>
      <c r="PB979">
        <v>776585</v>
      </c>
      <c r="PE979">
        <v>0.5</v>
      </c>
      <c r="PF979">
        <f t="shared" si="492"/>
        <v>0.5</v>
      </c>
      <c r="PQ979">
        <v>776585</v>
      </c>
      <c r="PT979">
        <v>0.45</v>
      </c>
      <c r="PU979">
        <f t="shared" si="493"/>
        <v>0.45</v>
      </c>
      <c r="QF979">
        <v>776585</v>
      </c>
      <c r="QI979">
        <v>0.47</v>
      </c>
      <c r="QJ979">
        <f t="shared" si="494"/>
        <v>0.47</v>
      </c>
      <c r="QU979">
        <v>776585</v>
      </c>
      <c r="QX979">
        <v>0.45</v>
      </c>
      <c r="QY979">
        <f t="shared" si="495"/>
        <v>0.45</v>
      </c>
    </row>
    <row r="980" spans="12:467" x14ac:dyDescent="0.2">
      <c r="L980">
        <v>776204</v>
      </c>
      <c r="O980">
        <v>0.5</v>
      </c>
      <c r="P980">
        <f t="shared" si="465"/>
        <v>0.5</v>
      </c>
      <c r="AA980">
        <v>776204</v>
      </c>
      <c r="AD980">
        <v>0.26</v>
      </c>
      <c r="AE980">
        <f t="shared" si="466"/>
        <v>0.26</v>
      </c>
      <c r="AP980">
        <v>776204</v>
      </c>
      <c r="AS980">
        <v>0.5</v>
      </c>
      <c r="AT980">
        <f t="shared" si="467"/>
        <v>0.5</v>
      </c>
      <c r="BE980">
        <v>776204</v>
      </c>
      <c r="BH980">
        <v>0.44</v>
      </c>
      <c r="BI980">
        <f t="shared" si="468"/>
        <v>0.44</v>
      </c>
      <c r="BT980">
        <v>776204</v>
      </c>
      <c r="BW980">
        <v>0.36</v>
      </c>
      <c r="BX980">
        <f t="shared" si="469"/>
        <v>0.36</v>
      </c>
      <c r="CI980">
        <v>776204</v>
      </c>
      <c r="CL980">
        <v>0.49</v>
      </c>
      <c r="CM980">
        <f t="shared" si="470"/>
        <v>0.49</v>
      </c>
      <c r="CX980">
        <v>776204</v>
      </c>
      <c r="DA980">
        <v>0.51</v>
      </c>
      <c r="DB980">
        <f t="shared" si="471"/>
        <v>0.51</v>
      </c>
      <c r="DM980">
        <v>776204</v>
      </c>
      <c r="DP980">
        <v>0.51</v>
      </c>
      <c r="DQ980">
        <f t="shared" si="472"/>
        <v>0.51</v>
      </c>
      <c r="EB980">
        <v>776204</v>
      </c>
      <c r="EE980">
        <v>0.51</v>
      </c>
      <c r="EF980">
        <f t="shared" si="473"/>
        <v>0.51</v>
      </c>
      <c r="EQ980">
        <v>776204</v>
      </c>
      <c r="ET980">
        <v>0.51</v>
      </c>
      <c r="EU980">
        <f t="shared" si="474"/>
        <v>0.51</v>
      </c>
      <c r="FF980">
        <v>776204</v>
      </c>
      <c r="FI980">
        <v>0.5</v>
      </c>
      <c r="FJ980">
        <f t="shared" si="475"/>
        <v>0.5</v>
      </c>
      <c r="FU980">
        <v>776204</v>
      </c>
      <c r="FX980">
        <v>0.51</v>
      </c>
      <c r="FY980">
        <f t="shared" si="476"/>
        <v>0.51</v>
      </c>
      <c r="GJ980">
        <v>776204</v>
      </c>
      <c r="GM980">
        <v>0.5</v>
      </c>
      <c r="GN980">
        <f t="shared" si="477"/>
        <v>0.5</v>
      </c>
      <c r="GY980">
        <v>776204</v>
      </c>
      <c r="HB980">
        <v>0.56999999999999995</v>
      </c>
      <c r="HC980">
        <f t="shared" si="478"/>
        <v>0.56999999999999995</v>
      </c>
      <c r="HN980">
        <v>776204</v>
      </c>
      <c r="HQ980">
        <v>0.43</v>
      </c>
      <c r="HR980">
        <f t="shared" si="479"/>
        <v>0.43</v>
      </c>
      <c r="ID980">
        <v>776591</v>
      </c>
      <c r="IG980">
        <v>0.48</v>
      </c>
      <c r="IH980">
        <f t="shared" si="480"/>
        <v>0.48</v>
      </c>
      <c r="IS980">
        <v>776591</v>
      </c>
      <c r="IV980">
        <v>0.5</v>
      </c>
      <c r="IW980">
        <f t="shared" si="481"/>
        <v>0.5</v>
      </c>
      <c r="JH980">
        <v>776591</v>
      </c>
      <c r="JK980">
        <v>0.48</v>
      </c>
      <c r="JL980">
        <f t="shared" si="482"/>
        <v>0.48</v>
      </c>
      <c r="JW980">
        <v>776591</v>
      </c>
      <c r="JZ980">
        <v>0.49</v>
      </c>
      <c r="KA980">
        <f t="shared" si="483"/>
        <v>0.49</v>
      </c>
      <c r="KL980">
        <v>776591</v>
      </c>
      <c r="KO980">
        <v>0.47</v>
      </c>
      <c r="KP980">
        <f t="shared" si="484"/>
        <v>0.47</v>
      </c>
      <c r="LA980">
        <v>776591</v>
      </c>
      <c r="LD980">
        <v>0.5</v>
      </c>
      <c r="LE980">
        <f t="shared" si="485"/>
        <v>0.5</v>
      </c>
      <c r="LP980">
        <v>776591</v>
      </c>
      <c r="LS980">
        <v>0.5</v>
      </c>
      <c r="LT980">
        <f t="shared" si="486"/>
        <v>0.5</v>
      </c>
      <c r="ME980">
        <v>776591</v>
      </c>
      <c r="MH980">
        <v>0.56999999999999995</v>
      </c>
      <c r="MI980">
        <f t="shared" si="487"/>
        <v>0.56999999999999995</v>
      </c>
      <c r="MT980">
        <v>776591</v>
      </c>
      <c r="MW980">
        <v>0.64</v>
      </c>
      <c r="MX980">
        <f t="shared" si="488"/>
        <v>0.64</v>
      </c>
      <c r="NI980">
        <v>776591</v>
      </c>
      <c r="NL980">
        <v>0.49</v>
      </c>
      <c r="NM980">
        <f t="shared" si="489"/>
        <v>0.49</v>
      </c>
      <c r="NX980">
        <v>776591</v>
      </c>
      <c r="OA980">
        <v>0.49</v>
      </c>
      <c r="OB980">
        <f t="shared" si="490"/>
        <v>0.49</v>
      </c>
      <c r="OM980">
        <v>776591</v>
      </c>
      <c r="OP980">
        <v>0.5</v>
      </c>
      <c r="OQ980">
        <f t="shared" si="491"/>
        <v>0.5</v>
      </c>
      <c r="PB980">
        <v>776591</v>
      </c>
      <c r="PE980">
        <v>0.48</v>
      </c>
      <c r="PF980">
        <f t="shared" si="492"/>
        <v>0.48</v>
      </c>
      <c r="PQ980">
        <v>776591</v>
      </c>
      <c r="PT980">
        <v>0.49</v>
      </c>
      <c r="PU980">
        <f t="shared" si="493"/>
        <v>0.49</v>
      </c>
      <c r="QF980">
        <v>776591</v>
      </c>
      <c r="QI980">
        <v>0.49</v>
      </c>
      <c r="QJ980">
        <f t="shared" si="494"/>
        <v>0.49</v>
      </c>
      <c r="QU980">
        <v>776591</v>
      </c>
      <c r="QX980">
        <v>0.5</v>
      </c>
      <c r="QY980">
        <f t="shared" si="495"/>
        <v>0.5</v>
      </c>
    </row>
    <row r="981" spans="12:467" x14ac:dyDescent="0.2">
      <c r="L981">
        <v>776205</v>
      </c>
      <c r="O981">
        <v>0.53</v>
      </c>
      <c r="P981">
        <f t="shared" si="465"/>
        <v>0.53</v>
      </c>
      <c r="AA981">
        <v>776205</v>
      </c>
      <c r="AD981">
        <v>0.54</v>
      </c>
      <c r="AE981">
        <f t="shared" si="466"/>
        <v>0.54</v>
      </c>
      <c r="AP981">
        <v>776205</v>
      </c>
      <c r="AS981">
        <v>0.62</v>
      </c>
      <c r="AT981">
        <f t="shared" si="467"/>
        <v>0.62</v>
      </c>
      <c r="BE981">
        <v>776205</v>
      </c>
      <c r="BH981">
        <v>0.53</v>
      </c>
      <c r="BI981">
        <f t="shared" si="468"/>
        <v>0.53</v>
      </c>
      <c r="BT981">
        <v>776205</v>
      </c>
      <c r="BW981">
        <v>0.48</v>
      </c>
      <c r="BX981">
        <f t="shared" si="469"/>
        <v>0.48</v>
      </c>
      <c r="CI981">
        <v>776205</v>
      </c>
      <c r="CL981">
        <v>0.55000000000000004</v>
      </c>
      <c r="CM981">
        <f t="shared" si="470"/>
        <v>0.55000000000000004</v>
      </c>
      <c r="CX981">
        <v>776205</v>
      </c>
      <c r="DA981">
        <v>0.53</v>
      </c>
      <c r="DB981">
        <f t="shared" si="471"/>
        <v>0.53</v>
      </c>
      <c r="DM981">
        <v>776205</v>
      </c>
      <c r="DP981">
        <v>0.54</v>
      </c>
      <c r="DQ981">
        <f t="shared" si="472"/>
        <v>0.54</v>
      </c>
      <c r="EB981">
        <v>776205</v>
      </c>
      <c r="EE981">
        <v>0.52</v>
      </c>
      <c r="EF981">
        <f t="shared" si="473"/>
        <v>0.52</v>
      </c>
      <c r="EQ981">
        <v>776205</v>
      </c>
      <c r="ET981">
        <v>0.52</v>
      </c>
      <c r="EU981">
        <f t="shared" si="474"/>
        <v>0.52</v>
      </c>
      <c r="FF981">
        <v>776205</v>
      </c>
      <c r="FI981">
        <v>0.56000000000000005</v>
      </c>
      <c r="FJ981">
        <f t="shared" si="475"/>
        <v>0.56000000000000005</v>
      </c>
      <c r="FU981">
        <v>776205</v>
      </c>
      <c r="FX981">
        <v>0.55000000000000004</v>
      </c>
      <c r="FY981">
        <f t="shared" si="476"/>
        <v>0.55000000000000004</v>
      </c>
      <c r="GJ981">
        <v>776205</v>
      </c>
      <c r="GM981">
        <v>0.51</v>
      </c>
      <c r="GN981">
        <f t="shared" si="477"/>
        <v>0.51</v>
      </c>
      <c r="GY981">
        <v>776205</v>
      </c>
      <c r="HB981">
        <v>0.51</v>
      </c>
      <c r="HC981">
        <f t="shared" si="478"/>
        <v>0.51</v>
      </c>
      <c r="HN981">
        <v>776205</v>
      </c>
      <c r="HQ981">
        <v>0.53</v>
      </c>
      <c r="HR981">
        <f t="shared" si="479"/>
        <v>0.53</v>
      </c>
      <c r="ID981">
        <v>776557</v>
      </c>
      <c r="IG981">
        <v>0.42</v>
      </c>
      <c r="IH981">
        <f t="shared" si="480"/>
        <v>0.42</v>
      </c>
      <c r="IS981">
        <v>776557</v>
      </c>
      <c r="IV981">
        <v>0.43</v>
      </c>
      <c r="IW981">
        <f t="shared" si="481"/>
        <v>0.43</v>
      </c>
      <c r="JH981">
        <v>776557</v>
      </c>
      <c r="JK981">
        <v>0.45</v>
      </c>
      <c r="JL981">
        <f t="shared" si="482"/>
        <v>0.45</v>
      </c>
      <c r="JW981">
        <v>776557</v>
      </c>
      <c r="JZ981">
        <v>0.42</v>
      </c>
      <c r="KA981">
        <f t="shared" si="483"/>
        <v>0.42</v>
      </c>
      <c r="KL981">
        <v>776557</v>
      </c>
      <c r="KO981">
        <v>0.46</v>
      </c>
      <c r="KP981">
        <f t="shared" si="484"/>
        <v>0.46</v>
      </c>
      <c r="LA981">
        <v>776557</v>
      </c>
      <c r="LD981">
        <v>0.41</v>
      </c>
      <c r="LE981">
        <f t="shared" si="485"/>
        <v>0.41</v>
      </c>
      <c r="LP981">
        <v>776557</v>
      </c>
      <c r="LS981">
        <v>0.43</v>
      </c>
      <c r="LT981">
        <f t="shared" si="486"/>
        <v>0.43</v>
      </c>
      <c r="ME981">
        <v>776557</v>
      </c>
      <c r="MH981">
        <v>0.44</v>
      </c>
      <c r="MI981">
        <f t="shared" si="487"/>
        <v>0.44</v>
      </c>
      <c r="MT981">
        <v>776557</v>
      </c>
      <c r="MW981">
        <v>0.54</v>
      </c>
      <c r="MX981">
        <f t="shared" si="488"/>
        <v>0.54</v>
      </c>
      <c r="NI981">
        <v>776557</v>
      </c>
      <c r="NL981">
        <v>0.43</v>
      </c>
      <c r="NM981">
        <f t="shared" si="489"/>
        <v>0.43</v>
      </c>
      <c r="NX981">
        <v>776557</v>
      </c>
      <c r="OA981">
        <v>0.44</v>
      </c>
      <c r="OB981">
        <f t="shared" si="490"/>
        <v>0.44</v>
      </c>
      <c r="OM981">
        <v>776557</v>
      </c>
      <c r="OP981">
        <v>0.45</v>
      </c>
      <c r="OQ981">
        <f t="shared" si="491"/>
        <v>0.45</v>
      </c>
      <c r="PB981">
        <v>776557</v>
      </c>
      <c r="PE981">
        <v>0.46</v>
      </c>
      <c r="PF981">
        <f t="shared" si="492"/>
        <v>0.46</v>
      </c>
      <c r="PQ981">
        <v>776557</v>
      </c>
      <c r="PT981">
        <v>0.43</v>
      </c>
      <c r="PU981">
        <f t="shared" si="493"/>
        <v>0.43</v>
      </c>
      <c r="QF981">
        <v>776557</v>
      </c>
      <c r="QI981">
        <v>0.47</v>
      </c>
      <c r="QJ981">
        <f t="shared" si="494"/>
        <v>0.47</v>
      </c>
      <c r="QU981">
        <v>776557</v>
      </c>
      <c r="QX981">
        <v>0.43</v>
      </c>
      <c r="QY981">
        <f t="shared" si="495"/>
        <v>0.43</v>
      </c>
    </row>
    <row r="982" spans="12:467" x14ac:dyDescent="0.2">
      <c r="L982">
        <v>776206</v>
      </c>
      <c r="O982">
        <v>0.43</v>
      </c>
      <c r="P982">
        <f t="shared" si="465"/>
        <v>0.43</v>
      </c>
      <c r="AA982">
        <v>776206</v>
      </c>
      <c r="AD982">
        <v>0.43</v>
      </c>
      <c r="AE982">
        <f t="shared" si="466"/>
        <v>0.43</v>
      </c>
      <c r="AP982">
        <v>776206</v>
      </c>
      <c r="AS982">
        <v>0.68</v>
      </c>
      <c r="AT982">
        <f t="shared" si="467"/>
        <v>0.68</v>
      </c>
      <c r="BE982">
        <v>776206</v>
      </c>
      <c r="BH982">
        <v>0.42</v>
      </c>
      <c r="BI982">
        <f t="shared" si="468"/>
        <v>0.42</v>
      </c>
      <c r="BT982">
        <v>776206</v>
      </c>
      <c r="BW982">
        <v>0.42</v>
      </c>
      <c r="BX982">
        <f t="shared" si="469"/>
        <v>0.42</v>
      </c>
      <c r="CI982">
        <v>776206</v>
      </c>
      <c r="CL982">
        <v>0.43</v>
      </c>
      <c r="CM982">
        <f t="shared" si="470"/>
        <v>0.43</v>
      </c>
      <c r="CX982">
        <v>776206</v>
      </c>
      <c r="DA982">
        <v>0.44</v>
      </c>
      <c r="DB982">
        <f t="shared" si="471"/>
        <v>0.44</v>
      </c>
      <c r="DM982">
        <v>776206</v>
      </c>
      <c r="DP982">
        <v>0.42</v>
      </c>
      <c r="DQ982">
        <f t="shared" si="472"/>
        <v>0.42</v>
      </c>
      <c r="EB982">
        <v>776206</v>
      </c>
      <c r="EE982">
        <v>0.44</v>
      </c>
      <c r="EF982">
        <f t="shared" si="473"/>
        <v>0.44</v>
      </c>
      <c r="EQ982">
        <v>776206</v>
      </c>
      <c r="ET982">
        <v>0.44</v>
      </c>
      <c r="EU982">
        <f t="shared" si="474"/>
        <v>0.44</v>
      </c>
      <c r="FF982">
        <v>776206</v>
      </c>
      <c r="FI982">
        <v>0.43</v>
      </c>
      <c r="FJ982">
        <f t="shared" si="475"/>
        <v>0.43</v>
      </c>
      <c r="FU982">
        <v>776206</v>
      </c>
      <c r="FX982">
        <v>0.44</v>
      </c>
      <c r="FY982">
        <f t="shared" si="476"/>
        <v>0.44</v>
      </c>
      <c r="GJ982">
        <v>776206</v>
      </c>
      <c r="GM982">
        <v>0.44</v>
      </c>
      <c r="GN982">
        <f t="shared" si="477"/>
        <v>0.44</v>
      </c>
      <c r="GY982">
        <v>776206</v>
      </c>
      <c r="HB982">
        <v>0.44</v>
      </c>
      <c r="HC982">
        <f t="shared" si="478"/>
        <v>0.44</v>
      </c>
      <c r="HN982">
        <v>776206</v>
      </c>
      <c r="HQ982">
        <v>0.4</v>
      </c>
      <c r="HR982">
        <f t="shared" si="479"/>
        <v>0.4</v>
      </c>
      <c r="ID982">
        <v>776559</v>
      </c>
      <c r="IG982">
        <v>0.44</v>
      </c>
      <c r="IH982">
        <f t="shared" si="480"/>
        <v>0.44</v>
      </c>
      <c r="IS982">
        <v>776559</v>
      </c>
      <c r="IV982">
        <v>0.44</v>
      </c>
      <c r="IW982">
        <f t="shared" si="481"/>
        <v>0.44</v>
      </c>
      <c r="JH982">
        <v>776559</v>
      </c>
      <c r="JK982">
        <v>0.4</v>
      </c>
      <c r="JL982">
        <f t="shared" si="482"/>
        <v>0.4</v>
      </c>
      <c r="JW982">
        <v>776559</v>
      </c>
      <c r="JZ982">
        <v>0.44</v>
      </c>
      <c r="KA982">
        <f t="shared" si="483"/>
        <v>0.44</v>
      </c>
      <c r="KL982">
        <v>776559</v>
      </c>
      <c r="KO982">
        <v>0.28999999999999998</v>
      </c>
      <c r="KP982">
        <f t="shared" si="484"/>
        <v>0.28999999999999998</v>
      </c>
      <c r="LA982">
        <v>776559</v>
      </c>
      <c r="LD982">
        <v>0.41</v>
      </c>
      <c r="LE982">
        <f t="shared" si="485"/>
        <v>0.41</v>
      </c>
      <c r="LP982">
        <v>776559</v>
      </c>
      <c r="LS982">
        <v>0.45</v>
      </c>
      <c r="LT982">
        <f t="shared" si="486"/>
        <v>0.45</v>
      </c>
      <c r="ME982">
        <v>776559</v>
      </c>
      <c r="MH982">
        <v>0.34</v>
      </c>
      <c r="MI982">
        <f t="shared" si="487"/>
        <v>0.34</v>
      </c>
      <c r="MT982">
        <v>776559</v>
      </c>
      <c r="MW982">
        <v>0.39</v>
      </c>
      <c r="MX982">
        <f t="shared" si="488"/>
        <v>0.39</v>
      </c>
      <c r="NI982">
        <v>776559</v>
      </c>
      <c r="NL982">
        <v>0.45</v>
      </c>
      <c r="NM982">
        <f t="shared" si="489"/>
        <v>0.45</v>
      </c>
      <c r="NX982">
        <v>776559</v>
      </c>
      <c r="OA982">
        <v>0.44</v>
      </c>
      <c r="OB982">
        <f t="shared" si="490"/>
        <v>0.44</v>
      </c>
      <c r="OM982">
        <v>776559</v>
      </c>
      <c r="OP982">
        <v>0.47</v>
      </c>
      <c r="OQ982">
        <f t="shared" si="491"/>
        <v>0.47</v>
      </c>
      <c r="PB982">
        <v>776559</v>
      </c>
      <c r="PE982">
        <v>0.48</v>
      </c>
      <c r="PF982">
        <f t="shared" si="492"/>
        <v>0.48</v>
      </c>
      <c r="PQ982">
        <v>776559</v>
      </c>
      <c r="PT982">
        <v>0.49</v>
      </c>
      <c r="PU982">
        <f t="shared" si="493"/>
        <v>0.49</v>
      </c>
      <c r="QF982">
        <v>776559</v>
      </c>
      <c r="QI982">
        <v>0.47</v>
      </c>
      <c r="QJ982">
        <f t="shared" si="494"/>
        <v>0.47</v>
      </c>
      <c r="QU982">
        <v>776559</v>
      </c>
      <c r="QX982">
        <v>0.46</v>
      </c>
      <c r="QY982">
        <f t="shared" si="495"/>
        <v>0.46</v>
      </c>
    </row>
    <row r="983" spans="12:467" x14ac:dyDescent="0.2">
      <c r="L983">
        <v>776178</v>
      </c>
      <c r="O983">
        <v>0.46</v>
      </c>
      <c r="P983">
        <f t="shared" si="465"/>
        <v>0.46</v>
      </c>
      <c r="AA983">
        <v>776178</v>
      </c>
      <c r="AD983">
        <v>0.5</v>
      </c>
      <c r="AE983">
        <f t="shared" si="466"/>
        <v>0.5</v>
      </c>
      <c r="AP983">
        <v>776178</v>
      </c>
      <c r="AS983">
        <v>0.49</v>
      </c>
      <c r="AT983">
        <f t="shared" si="467"/>
        <v>0.49</v>
      </c>
      <c r="BE983">
        <v>776178</v>
      </c>
      <c r="BH983">
        <v>0.51</v>
      </c>
      <c r="BI983">
        <f t="shared" si="468"/>
        <v>0.51</v>
      </c>
      <c r="BT983">
        <v>776178</v>
      </c>
      <c r="BW983">
        <v>0.43</v>
      </c>
      <c r="BX983">
        <f t="shared" si="469"/>
        <v>0.43</v>
      </c>
      <c r="CI983">
        <v>776178</v>
      </c>
      <c r="CL983">
        <v>0.42</v>
      </c>
      <c r="CM983">
        <f t="shared" si="470"/>
        <v>0.42</v>
      </c>
      <c r="CX983">
        <v>776178</v>
      </c>
      <c r="DA983">
        <v>0.44</v>
      </c>
      <c r="DB983">
        <f t="shared" si="471"/>
        <v>0.44</v>
      </c>
      <c r="DM983">
        <v>776178</v>
      </c>
      <c r="DP983">
        <v>0.42</v>
      </c>
      <c r="DQ983">
        <f t="shared" si="472"/>
        <v>0.42</v>
      </c>
      <c r="EB983">
        <v>776178</v>
      </c>
      <c r="EE983">
        <v>0.43</v>
      </c>
      <c r="EF983">
        <f t="shared" si="473"/>
        <v>0.43</v>
      </c>
      <c r="EQ983">
        <v>776178</v>
      </c>
      <c r="ET983">
        <v>0.43</v>
      </c>
      <c r="EU983">
        <f t="shared" si="474"/>
        <v>0.43</v>
      </c>
      <c r="FF983">
        <v>776178</v>
      </c>
      <c r="FI983">
        <v>0.44</v>
      </c>
      <c r="FJ983">
        <f t="shared" si="475"/>
        <v>0.44</v>
      </c>
      <c r="FU983">
        <v>776178</v>
      </c>
      <c r="FX983">
        <v>0.47</v>
      </c>
      <c r="FY983">
        <f t="shared" si="476"/>
        <v>0.47</v>
      </c>
      <c r="GJ983">
        <v>776178</v>
      </c>
      <c r="GM983">
        <v>0.42</v>
      </c>
      <c r="GN983">
        <f t="shared" si="477"/>
        <v>0.42</v>
      </c>
      <c r="GY983">
        <v>776178</v>
      </c>
      <c r="HB983">
        <v>0.49</v>
      </c>
      <c r="HC983">
        <f t="shared" si="478"/>
        <v>0.49</v>
      </c>
      <c r="HN983">
        <v>776178</v>
      </c>
      <c r="HQ983">
        <v>0.41</v>
      </c>
      <c r="HR983">
        <f t="shared" si="479"/>
        <v>0.41</v>
      </c>
      <c r="ID983">
        <v>776561</v>
      </c>
      <c r="IG983">
        <v>0.55000000000000004</v>
      </c>
      <c r="IH983">
        <f t="shared" si="480"/>
        <v>0.55000000000000004</v>
      </c>
      <c r="IS983">
        <v>776561</v>
      </c>
      <c r="IV983">
        <v>0.54</v>
      </c>
      <c r="IW983">
        <f t="shared" si="481"/>
        <v>0.54</v>
      </c>
      <c r="JH983">
        <v>776561</v>
      </c>
      <c r="JK983">
        <v>0.56000000000000005</v>
      </c>
      <c r="JL983">
        <f t="shared" si="482"/>
        <v>0.56000000000000005</v>
      </c>
      <c r="JW983">
        <v>776561</v>
      </c>
      <c r="JZ983">
        <v>0.56000000000000005</v>
      </c>
      <c r="KA983">
        <f t="shared" si="483"/>
        <v>0.56000000000000005</v>
      </c>
      <c r="KL983">
        <v>776561</v>
      </c>
      <c r="KO983">
        <v>0.56999999999999995</v>
      </c>
      <c r="KP983">
        <f t="shared" si="484"/>
        <v>0.56999999999999995</v>
      </c>
      <c r="LA983">
        <v>776561</v>
      </c>
      <c r="LD983">
        <v>0.56999999999999995</v>
      </c>
      <c r="LE983">
        <f t="shared" si="485"/>
        <v>0.56999999999999995</v>
      </c>
      <c r="LP983">
        <v>776561</v>
      </c>
      <c r="LS983">
        <v>0.54</v>
      </c>
      <c r="LT983">
        <f t="shared" si="486"/>
        <v>0.54</v>
      </c>
      <c r="ME983">
        <v>776561</v>
      </c>
      <c r="MH983">
        <v>0.54</v>
      </c>
      <c r="MI983">
        <f t="shared" si="487"/>
        <v>0.54</v>
      </c>
      <c r="MT983">
        <v>776561</v>
      </c>
      <c r="MW983">
        <v>0.64</v>
      </c>
      <c r="MX983">
        <f t="shared" si="488"/>
        <v>0.64</v>
      </c>
      <c r="NI983">
        <v>776561</v>
      </c>
      <c r="NL983">
        <v>0.54</v>
      </c>
      <c r="NM983">
        <f t="shared" si="489"/>
        <v>0.54</v>
      </c>
      <c r="NX983">
        <v>776561</v>
      </c>
      <c r="OA983">
        <v>0.55000000000000004</v>
      </c>
      <c r="OB983">
        <f t="shared" si="490"/>
        <v>0.55000000000000004</v>
      </c>
      <c r="OM983">
        <v>776561</v>
      </c>
      <c r="OP983">
        <v>0.54</v>
      </c>
      <c r="OQ983">
        <f t="shared" si="491"/>
        <v>0.54</v>
      </c>
      <c r="PB983">
        <v>776561</v>
      </c>
      <c r="PE983">
        <v>0.55000000000000004</v>
      </c>
      <c r="PF983">
        <f t="shared" si="492"/>
        <v>0.55000000000000004</v>
      </c>
      <c r="PQ983">
        <v>776561</v>
      </c>
      <c r="PT983">
        <v>0.56999999999999995</v>
      </c>
      <c r="PU983">
        <f t="shared" si="493"/>
        <v>0.56999999999999995</v>
      </c>
      <c r="QF983">
        <v>776561</v>
      </c>
      <c r="QI983">
        <v>0.53</v>
      </c>
      <c r="QJ983">
        <f t="shared" si="494"/>
        <v>0.53</v>
      </c>
      <c r="QU983">
        <v>776561</v>
      </c>
      <c r="QX983">
        <v>0.54</v>
      </c>
      <c r="QY983">
        <f t="shared" si="495"/>
        <v>0.54</v>
      </c>
    </row>
    <row r="984" spans="12:467" x14ac:dyDescent="0.2">
      <c r="L984">
        <v>776182</v>
      </c>
      <c r="O984">
        <v>0.47</v>
      </c>
      <c r="P984">
        <f t="shared" si="465"/>
        <v>0.47</v>
      </c>
      <c r="AA984">
        <v>776182</v>
      </c>
      <c r="AD984">
        <v>0.53</v>
      </c>
      <c r="AE984">
        <f t="shared" si="466"/>
        <v>0.53</v>
      </c>
      <c r="AP984">
        <v>776182</v>
      </c>
      <c r="AS984">
        <v>0.63</v>
      </c>
      <c r="AT984">
        <f t="shared" si="467"/>
        <v>0.63</v>
      </c>
      <c r="BE984">
        <v>776182</v>
      </c>
      <c r="BH984">
        <v>0.48</v>
      </c>
      <c r="BI984">
        <f t="shared" si="468"/>
        <v>0.48</v>
      </c>
      <c r="BT984">
        <v>776182</v>
      </c>
      <c r="BW984">
        <v>0.54</v>
      </c>
      <c r="BX984">
        <f t="shared" si="469"/>
        <v>0.54</v>
      </c>
      <c r="CI984">
        <v>776182</v>
      </c>
      <c r="CL984">
        <v>0.5</v>
      </c>
      <c r="CM984">
        <f t="shared" si="470"/>
        <v>0.5</v>
      </c>
      <c r="CX984">
        <v>776182</v>
      </c>
      <c r="DA984">
        <v>0.49</v>
      </c>
      <c r="DB984">
        <f t="shared" si="471"/>
        <v>0.49</v>
      </c>
      <c r="DM984">
        <v>776182</v>
      </c>
      <c r="DP984">
        <v>0.5</v>
      </c>
      <c r="DQ984">
        <f t="shared" si="472"/>
        <v>0.5</v>
      </c>
      <c r="EB984">
        <v>776182</v>
      </c>
      <c r="EE984">
        <v>0.46</v>
      </c>
      <c r="EF984">
        <f t="shared" si="473"/>
        <v>0.46</v>
      </c>
      <c r="EQ984">
        <v>776182</v>
      </c>
      <c r="ET984">
        <v>0.46</v>
      </c>
      <c r="EU984">
        <f t="shared" si="474"/>
        <v>0.46</v>
      </c>
      <c r="FF984">
        <v>776182</v>
      </c>
      <c r="FI984">
        <v>0.46</v>
      </c>
      <c r="FJ984">
        <f t="shared" si="475"/>
        <v>0.46</v>
      </c>
      <c r="FU984">
        <v>776182</v>
      </c>
      <c r="FX984">
        <v>0.46</v>
      </c>
      <c r="FY984">
        <f t="shared" si="476"/>
        <v>0.46</v>
      </c>
      <c r="GJ984">
        <v>776182</v>
      </c>
      <c r="GM984">
        <v>0.48</v>
      </c>
      <c r="GN984">
        <f t="shared" si="477"/>
        <v>0.48</v>
      </c>
      <c r="GY984">
        <v>776182</v>
      </c>
      <c r="HB984">
        <v>0.47</v>
      </c>
      <c r="HC984">
        <f t="shared" si="478"/>
        <v>0.47</v>
      </c>
      <c r="HN984">
        <v>776182</v>
      </c>
      <c r="HQ984">
        <v>0.41</v>
      </c>
      <c r="HR984">
        <f t="shared" si="479"/>
        <v>0.41</v>
      </c>
      <c r="ID984">
        <v>776565</v>
      </c>
      <c r="IG984">
        <v>0.46</v>
      </c>
      <c r="IH984">
        <f t="shared" si="480"/>
        <v>0.46</v>
      </c>
      <c r="IS984">
        <v>776565</v>
      </c>
      <c r="IV984">
        <v>0.47</v>
      </c>
      <c r="IW984">
        <f t="shared" si="481"/>
        <v>0.47</v>
      </c>
      <c r="JH984">
        <v>776565</v>
      </c>
      <c r="JK984">
        <v>0.46</v>
      </c>
      <c r="JL984">
        <f t="shared" si="482"/>
        <v>0.46</v>
      </c>
      <c r="JW984">
        <v>776565</v>
      </c>
      <c r="JZ984">
        <v>0.41</v>
      </c>
      <c r="KA984">
        <f t="shared" si="483"/>
        <v>0.41</v>
      </c>
      <c r="KL984">
        <v>776565</v>
      </c>
      <c r="KO984">
        <v>0.44</v>
      </c>
      <c r="KP984">
        <f t="shared" si="484"/>
        <v>0.44</v>
      </c>
      <c r="LA984">
        <v>776565</v>
      </c>
      <c r="LD984">
        <v>0.48</v>
      </c>
      <c r="LE984">
        <f t="shared" si="485"/>
        <v>0.48</v>
      </c>
      <c r="LP984">
        <v>776565</v>
      </c>
      <c r="LS984">
        <v>0.48</v>
      </c>
      <c r="LT984">
        <f t="shared" si="486"/>
        <v>0.48</v>
      </c>
      <c r="ME984">
        <v>776565</v>
      </c>
      <c r="MH984">
        <v>0.39</v>
      </c>
      <c r="MI984">
        <f t="shared" si="487"/>
        <v>0.39</v>
      </c>
      <c r="MT984">
        <v>776565</v>
      </c>
      <c r="MW984">
        <v>0.51</v>
      </c>
      <c r="MX984">
        <f t="shared" si="488"/>
        <v>0.51</v>
      </c>
      <c r="NI984">
        <v>776565</v>
      </c>
      <c r="NL984">
        <v>0.43</v>
      </c>
      <c r="NM984">
        <f t="shared" si="489"/>
        <v>0.43</v>
      </c>
      <c r="NX984">
        <v>776565</v>
      </c>
      <c r="OA984">
        <v>0.45</v>
      </c>
      <c r="OB984">
        <f t="shared" si="490"/>
        <v>0.45</v>
      </c>
      <c r="OM984">
        <v>776565</v>
      </c>
      <c r="OP984">
        <v>0.47</v>
      </c>
      <c r="OQ984">
        <f t="shared" si="491"/>
        <v>0.47</v>
      </c>
      <c r="PB984">
        <v>776565</v>
      </c>
      <c r="PE984">
        <v>0.48</v>
      </c>
      <c r="PF984">
        <f t="shared" si="492"/>
        <v>0.48</v>
      </c>
      <c r="PQ984">
        <v>776565</v>
      </c>
      <c r="PT984">
        <v>0.5</v>
      </c>
      <c r="PU984">
        <f t="shared" si="493"/>
        <v>0.5</v>
      </c>
      <c r="QF984">
        <v>776565</v>
      </c>
      <c r="QI984">
        <v>0.49</v>
      </c>
      <c r="QJ984">
        <f t="shared" si="494"/>
        <v>0.49</v>
      </c>
      <c r="QU984">
        <v>776565</v>
      </c>
      <c r="QX984">
        <v>0.43</v>
      </c>
      <c r="QY984">
        <f t="shared" si="495"/>
        <v>0.43</v>
      </c>
    </row>
    <row r="985" spans="12:467" x14ac:dyDescent="0.2">
      <c r="L985">
        <v>776183</v>
      </c>
      <c r="O985">
        <v>0.56999999999999995</v>
      </c>
      <c r="P985">
        <f t="shared" si="465"/>
        <v>0.56999999999999995</v>
      </c>
      <c r="AA985">
        <v>776183</v>
      </c>
      <c r="AD985">
        <v>0.69</v>
      </c>
      <c r="AE985">
        <f t="shared" si="466"/>
        <v>0.69</v>
      </c>
      <c r="AP985">
        <v>776183</v>
      </c>
      <c r="AS985">
        <v>0.66</v>
      </c>
      <c r="AT985">
        <f t="shared" si="467"/>
        <v>0.66</v>
      </c>
      <c r="BE985">
        <v>776183</v>
      </c>
      <c r="BH985">
        <v>0.6</v>
      </c>
      <c r="BI985">
        <f t="shared" si="468"/>
        <v>0.6</v>
      </c>
      <c r="BT985">
        <v>776183</v>
      </c>
      <c r="BW985">
        <v>0.56999999999999995</v>
      </c>
      <c r="BX985">
        <f t="shared" si="469"/>
        <v>0.56999999999999995</v>
      </c>
      <c r="CI985">
        <v>776183</v>
      </c>
      <c r="CL985">
        <v>0.6</v>
      </c>
      <c r="CM985">
        <f t="shared" si="470"/>
        <v>0.6</v>
      </c>
      <c r="CX985">
        <v>776183</v>
      </c>
      <c r="DA985">
        <v>0.57999999999999996</v>
      </c>
      <c r="DB985">
        <f t="shared" si="471"/>
        <v>0.57999999999999996</v>
      </c>
      <c r="DM985">
        <v>776183</v>
      </c>
      <c r="DP985">
        <v>0.56000000000000005</v>
      </c>
      <c r="DQ985">
        <f t="shared" si="472"/>
        <v>0.56000000000000005</v>
      </c>
      <c r="EB985">
        <v>776183</v>
      </c>
      <c r="EE985">
        <v>0.56000000000000005</v>
      </c>
      <c r="EF985">
        <f t="shared" si="473"/>
        <v>0.56000000000000005</v>
      </c>
      <c r="EQ985">
        <v>776183</v>
      </c>
      <c r="ET985">
        <v>0.56000000000000005</v>
      </c>
      <c r="EU985">
        <f t="shared" si="474"/>
        <v>0.56000000000000005</v>
      </c>
      <c r="FF985">
        <v>776183</v>
      </c>
      <c r="FI985">
        <v>0.56999999999999995</v>
      </c>
      <c r="FJ985">
        <f t="shared" si="475"/>
        <v>0.56999999999999995</v>
      </c>
      <c r="FU985">
        <v>776183</v>
      </c>
      <c r="FX985">
        <v>0.56999999999999995</v>
      </c>
      <c r="FY985">
        <f t="shared" si="476"/>
        <v>0.56999999999999995</v>
      </c>
      <c r="GJ985">
        <v>776183</v>
      </c>
      <c r="GM985">
        <v>0.56999999999999995</v>
      </c>
      <c r="GN985">
        <f t="shared" si="477"/>
        <v>0.56999999999999995</v>
      </c>
      <c r="GY985">
        <v>776183</v>
      </c>
      <c r="HB985">
        <v>0.59</v>
      </c>
      <c r="HC985">
        <f t="shared" si="478"/>
        <v>0.59</v>
      </c>
      <c r="HN985">
        <v>776183</v>
      </c>
      <c r="HQ985">
        <v>0.56000000000000005</v>
      </c>
      <c r="HR985">
        <f t="shared" si="479"/>
        <v>0.56000000000000005</v>
      </c>
      <c r="ID985">
        <v>776569</v>
      </c>
      <c r="IG985">
        <v>0.46</v>
      </c>
      <c r="IH985">
        <f t="shared" si="480"/>
        <v>0.46</v>
      </c>
      <c r="IS985">
        <v>776569</v>
      </c>
      <c r="IV985">
        <v>0.45</v>
      </c>
      <c r="IW985">
        <f t="shared" si="481"/>
        <v>0.45</v>
      </c>
      <c r="JH985">
        <v>776569</v>
      </c>
      <c r="JK985">
        <v>0.43</v>
      </c>
      <c r="JL985">
        <f t="shared" si="482"/>
        <v>0.43</v>
      </c>
      <c r="JW985">
        <v>776569</v>
      </c>
      <c r="JZ985">
        <v>0.46</v>
      </c>
      <c r="KA985">
        <f t="shared" si="483"/>
        <v>0.46</v>
      </c>
      <c r="KL985">
        <v>776569</v>
      </c>
      <c r="KO985">
        <v>0.38</v>
      </c>
      <c r="KP985">
        <f t="shared" si="484"/>
        <v>0.38</v>
      </c>
      <c r="LA985">
        <v>776569</v>
      </c>
      <c r="LD985">
        <v>0.43</v>
      </c>
      <c r="LE985">
        <f t="shared" si="485"/>
        <v>0.43</v>
      </c>
      <c r="LP985">
        <v>776569</v>
      </c>
      <c r="LS985">
        <v>0.45</v>
      </c>
      <c r="LT985">
        <f t="shared" si="486"/>
        <v>0.45</v>
      </c>
      <c r="ME985">
        <v>776569</v>
      </c>
      <c r="MH985">
        <v>0.46</v>
      </c>
      <c r="MI985">
        <f t="shared" si="487"/>
        <v>0.46</v>
      </c>
      <c r="MT985">
        <v>776569</v>
      </c>
      <c r="MW985">
        <v>0.46</v>
      </c>
      <c r="MX985">
        <f t="shared" si="488"/>
        <v>0.46</v>
      </c>
      <c r="NI985">
        <v>776569</v>
      </c>
      <c r="NL985">
        <v>0.45</v>
      </c>
      <c r="NM985">
        <f t="shared" si="489"/>
        <v>0.45</v>
      </c>
      <c r="NX985">
        <v>776569</v>
      </c>
      <c r="OA985">
        <v>0.46</v>
      </c>
      <c r="OB985">
        <f t="shared" si="490"/>
        <v>0.46</v>
      </c>
      <c r="OM985">
        <v>776569</v>
      </c>
      <c r="OP985">
        <v>0.45</v>
      </c>
      <c r="OQ985">
        <f t="shared" si="491"/>
        <v>0.45</v>
      </c>
      <c r="PB985">
        <v>776569</v>
      </c>
      <c r="PE985">
        <v>0.43</v>
      </c>
      <c r="PF985">
        <f t="shared" si="492"/>
        <v>0.43</v>
      </c>
      <c r="PQ985">
        <v>776569</v>
      </c>
      <c r="PT985">
        <v>0.45</v>
      </c>
      <c r="PU985">
        <f t="shared" si="493"/>
        <v>0.45</v>
      </c>
      <c r="QF985">
        <v>776569</v>
      </c>
      <c r="QI985">
        <v>0.47</v>
      </c>
      <c r="QJ985">
        <f t="shared" si="494"/>
        <v>0.47</v>
      </c>
      <c r="QU985">
        <v>776569</v>
      </c>
      <c r="QX985">
        <v>0.45</v>
      </c>
      <c r="QY985">
        <f t="shared" si="495"/>
        <v>0.45</v>
      </c>
    </row>
    <row r="986" spans="12:467" x14ac:dyDescent="0.2">
      <c r="L986">
        <v>776185</v>
      </c>
      <c r="O986">
        <v>0.38</v>
      </c>
      <c r="P986">
        <f t="shared" si="465"/>
        <v>0.38</v>
      </c>
      <c r="AA986">
        <v>776185</v>
      </c>
      <c r="AD986">
        <v>0.4</v>
      </c>
      <c r="AE986">
        <f t="shared" si="466"/>
        <v>0.4</v>
      </c>
      <c r="AP986">
        <v>776185</v>
      </c>
      <c r="AS986">
        <v>0.35</v>
      </c>
      <c r="AT986">
        <f t="shared" si="467"/>
        <v>0.35</v>
      </c>
      <c r="BE986">
        <v>776185</v>
      </c>
      <c r="BH986">
        <v>0.31</v>
      </c>
      <c r="BI986">
        <f t="shared" si="468"/>
        <v>0.31</v>
      </c>
      <c r="BT986">
        <v>776185</v>
      </c>
      <c r="BW986">
        <v>0.35</v>
      </c>
      <c r="BX986">
        <f t="shared" si="469"/>
        <v>0.35</v>
      </c>
      <c r="CI986">
        <v>776185</v>
      </c>
      <c r="CL986">
        <v>0.38</v>
      </c>
      <c r="CM986">
        <f t="shared" si="470"/>
        <v>0.38</v>
      </c>
      <c r="CX986">
        <v>776185</v>
      </c>
      <c r="DA986">
        <v>0.43</v>
      </c>
      <c r="DB986">
        <f t="shared" si="471"/>
        <v>0.43</v>
      </c>
      <c r="DM986">
        <v>776185</v>
      </c>
      <c r="DP986">
        <v>0.39</v>
      </c>
      <c r="DQ986">
        <f t="shared" si="472"/>
        <v>0.39</v>
      </c>
      <c r="EB986">
        <v>776185</v>
      </c>
      <c r="EE986">
        <v>0.36</v>
      </c>
      <c r="EF986">
        <f t="shared" si="473"/>
        <v>0.36</v>
      </c>
      <c r="EQ986">
        <v>776185</v>
      </c>
      <c r="ET986">
        <v>0.36</v>
      </c>
      <c r="EU986">
        <f t="shared" si="474"/>
        <v>0.36</v>
      </c>
      <c r="FF986">
        <v>776185</v>
      </c>
      <c r="FI986">
        <v>0.42</v>
      </c>
      <c r="FJ986">
        <f t="shared" si="475"/>
        <v>0.42</v>
      </c>
      <c r="FU986">
        <v>776185</v>
      </c>
      <c r="FX986">
        <v>0.43</v>
      </c>
      <c r="FY986">
        <f t="shared" si="476"/>
        <v>0.43</v>
      </c>
      <c r="GJ986">
        <v>776185</v>
      </c>
      <c r="GM986">
        <v>0.4</v>
      </c>
      <c r="GN986">
        <f t="shared" si="477"/>
        <v>0.4</v>
      </c>
      <c r="GY986">
        <v>776185</v>
      </c>
      <c r="HB986">
        <v>0.44</v>
      </c>
      <c r="HC986">
        <f t="shared" si="478"/>
        <v>0.44</v>
      </c>
      <c r="HN986">
        <v>776185</v>
      </c>
      <c r="HQ986">
        <v>0.36</v>
      </c>
      <c r="HR986">
        <f t="shared" si="479"/>
        <v>0.36</v>
      </c>
      <c r="ID986">
        <v>776572</v>
      </c>
      <c r="IG986">
        <v>0.54</v>
      </c>
      <c r="IH986">
        <f t="shared" si="480"/>
        <v>0.54</v>
      </c>
      <c r="IS986">
        <v>776572</v>
      </c>
      <c r="IV986">
        <v>0.57999999999999996</v>
      </c>
      <c r="IW986">
        <f t="shared" si="481"/>
        <v>0.57999999999999996</v>
      </c>
      <c r="JH986">
        <v>776572</v>
      </c>
      <c r="JK986">
        <v>0.56000000000000005</v>
      </c>
      <c r="JL986">
        <f t="shared" si="482"/>
        <v>0.56000000000000005</v>
      </c>
      <c r="JW986">
        <v>776572</v>
      </c>
      <c r="JZ986">
        <v>0.54</v>
      </c>
      <c r="KA986">
        <f t="shared" si="483"/>
        <v>0.54</v>
      </c>
      <c r="KL986">
        <v>776572</v>
      </c>
      <c r="KO986">
        <v>0.59</v>
      </c>
      <c r="KP986">
        <f t="shared" si="484"/>
        <v>0.59</v>
      </c>
      <c r="LA986">
        <v>776572</v>
      </c>
      <c r="LD986">
        <v>0.56000000000000005</v>
      </c>
      <c r="LE986">
        <f t="shared" si="485"/>
        <v>0.56000000000000005</v>
      </c>
      <c r="LP986">
        <v>776572</v>
      </c>
      <c r="LS986">
        <v>0.54</v>
      </c>
      <c r="LT986">
        <f t="shared" si="486"/>
        <v>0.54</v>
      </c>
      <c r="ME986">
        <v>776572</v>
      </c>
      <c r="MH986">
        <v>0.54</v>
      </c>
      <c r="MI986">
        <f t="shared" si="487"/>
        <v>0.54</v>
      </c>
      <c r="MT986">
        <v>776572</v>
      </c>
      <c r="MW986">
        <v>0.52</v>
      </c>
      <c r="MX986">
        <f t="shared" si="488"/>
        <v>0.52</v>
      </c>
      <c r="NI986">
        <v>776572</v>
      </c>
      <c r="NL986">
        <v>0.55000000000000004</v>
      </c>
      <c r="NM986">
        <f t="shared" si="489"/>
        <v>0.55000000000000004</v>
      </c>
      <c r="NX986">
        <v>776572</v>
      </c>
      <c r="OA986">
        <v>0.57999999999999996</v>
      </c>
      <c r="OB986">
        <f t="shared" si="490"/>
        <v>0.57999999999999996</v>
      </c>
      <c r="OM986">
        <v>776572</v>
      </c>
      <c r="OP986">
        <v>0.54</v>
      </c>
      <c r="OQ986">
        <f t="shared" si="491"/>
        <v>0.54</v>
      </c>
      <c r="PB986">
        <v>776572</v>
      </c>
      <c r="PE986">
        <v>0.54</v>
      </c>
      <c r="PF986">
        <f t="shared" si="492"/>
        <v>0.54</v>
      </c>
      <c r="PQ986">
        <v>776572</v>
      </c>
      <c r="PT986">
        <v>0.54</v>
      </c>
      <c r="PU986">
        <f t="shared" si="493"/>
        <v>0.54</v>
      </c>
      <c r="QF986">
        <v>776572</v>
      </c>
      <c r="QI986">
        <v>0.56999999999999995</v>
      </c>
      <c r="QJ986">
        <f t="shared" si="494"/>
        <v>0.56999999999999995</v>
      </c>
      <c r="QU986">
        <v>776572</v>
      </c>
      <c r="QX986">
        <v>0.56000000000000005</v>
      </c>
      <c r="QY986">
        <f t="shared" si="495"/>
        <v>0.56000000000000005</v>
      </c>
    </row>
    <row r="987" spans="12:467" x14ac:dyDescent="0.2">
      <c r="L987">
        <v>776186</v>
      </c>
      <c r="O987">
        <v>0.55000000000000004</v>
      </c>
      <c r="P987">
        <f t="shared" si="465"/>
        <v>0.55000000000000004</v>
      </c>
      <c r="AA987">
        <v>776186</v>
      </c>
      <c r="AD987">
        <v>0.56000000000000005</v>
      </c>
      <c r="AE987">
        <f t="shared" si="466"/>
        <v>0.56000000000000005</v>
      </c>
      <c r="AP987">
        <v>776186</v>
      </c>
      <c r="AS987">
        <v>0.64</v>
      </c>
      <c r="AT987">
        <f t="shared" si="467"/>
        <v>0.64</v>
      </c>
      <c r="BE987">
        <v>776186</v>
      </c>
      <c r="BH987">
        <v>0.5</v>
      </c>
      <c r="BI987">
        <f t="shared" si="468"/>
        <v>0.5</v>
      </c>
      <c r="BT987">
        <v>776186</v>
      </c>
      <c r="BW987">
        <v>0.56000000000000005</v>
      </c>
      <c r="BX987">
        <f t="shared" si="469"/>
        <v>0.56000000000000005</v>
      </c>
      <c r="CI987">
        <v>776186</v>
      </c>
      <c r="CL987">
        <v>0.54</v>
      </c>
      <c r="CM987">
        <f t="shared" si="470"/>
        <v>0.54</v>
      </c>
      <c r="CX987">
        <v>776186</v>
      </c>
      <c r="DA987">
        <v>0.55000000000000004</v>
      </c>
      <c r="DB987">
        <f t="shared" si="471"/>
        <v>0.55000000000000004</v>
      </c>
      <c r="DM987">
        <v>776186</v>
      </c>
      <c r="DP987">
        <v>0.55000000000000004</v>
      </c>
      <c r="DQ987">
        <f t="shared" si="472"/>
        <v>0.55000000000000004</v>
      </c>
      <c r="EB987">
        <v>776186</v>
      </c>
      <c r="EE987">
        <v>0.56000000000000005</v>
      </c>
      <c r="EF987">
        <f t="shared" si="473"/>
        <v>0.56000000000000005</v>
      </c>
      <c r="EQ987">
        <v>776186</v>
      </c>
      <c r="ET987">
        <v>0.56000000000000005</v>
      </c>
      <c r="EU987">
        <f t="shared" si="474"/>
        <v>0.56000000000000005</v>
      </c>
      <c r="FF987">
        <v>776186</v>
      </c>
      <c r="FI987">
        <v>0.53</v>
      </c>
      <c r="FJ987">
        <f t="shared" si="475"/>
        <v>0.53</v>
      </c>
      <c r="FU987">
        <v>776186</v>
      </c>
      <c r="FX987">
        <v>0.52</v>
      </c>
      <c r="FY987">
        <f t="shared" si="476"/>
        <v>0.52</v>
      </c>
      <c r="GJ987">
        <v>776186</v>
      </c>
      <c r="GM987">
        <v>0.53</v>
      </c>
      <c r="GN987">
        <f t="shared" si="477"/>
        <v>0.53</v>
      </c>
      <c r="GY987">
        <v>776186</v>
      </c>
      <c r="HB987">
        <v>0.56999999999999995</v>
      </c>
      <c r="HC987">
        <f t="shared" si="478"/>
        <v>0.56999999999999995</v>
      </c>
      <c r="HN987">
        <v>776186</v>
      </c>
      <c r="HQ987">
        <v>0.56999999999999995</v>
      </c>
      <c r="HR987">
        <f t="shared" si="479"/>
        <v>0.56999999999999995</v>
      </c>
      <c r="ID987">
        <v>776579</v>
      </c>
      <c r="IG987">
        <v>0.43</v>
      </c>
      <c r="IH987">
        <f t="shared" si="480"/>
        <v>0.43</v>
      </c>
      <c r="IS987">
        <v>776579</v>
      </c>
      <c r="IV987">
        <v>0.39</v>
      </c>
      <c r="IW987">
        <f t="shared" si="481"/>
        <v>0.39</v>
      </c>
      <c r="JH987">
        <v>776579</v>
      </c>
      <c r="JK987">
        <v>0.44</v>
      </c>
      <c r="JL987">
        <f t="shared" si="482"/>
        <v>0.44</v>
      </c>
      <c r="JW987">
        <v>776579</v>
      </c>
      <c r="JZ987">
        <v>0.43</v>
      </c>
      <c r="KA987">
        <f t="shared" si="483"/>
        <v>0.43</v>
      </c>
      <c r="KL987">
        <v>776579</v>
      </c>
      <c r="KO987">
        <v>0.41</v>
      </c>
      <c r="KP987">
        <f t="shared" si="484"/>
        <v>0.41</v>
      </c>
      <c r="LA987">
        <v>776579</v>
      </c>
      <c r="LD987">
        <v>0.42</v>
      </c>
      <c r="LE987">
        <f t="shared" si="485"/>
        <v>0.42</v>
      </c>
      <c r="LP987">
        <v>776579</v>
      </c>
      <c r="LS987">
        <v>0.44</v>
      </c>
      <c r="LT987">
        <f t="shared" si="486"/>
        <v>0.44</v>
      </c>
      <c r="ME987">
        <v>776579</v>
      </c>
      <c r="MH987">
        <v>0.47</v>
      </c>
      <c r="MI987">
        <f t="shared" si="487"/>
        <v>0.47</v>
      </c>
      <c r="MT987">
        <v>776579</v>
      </c>
      <c r="MW987">
        <v>0.53</v>
      </c>
      <c r="MX987">
        <f t="shared" si="488"/>
        <v>0.53</v>
      </c>
      <c r="NI987">
        <v>776579</v>
      </c>
      <c r="NL987">
        <v>0.42</v>
      </c>
      <c r="NM987">
        <f t="shared" si="489"/>
        <v>0.42</v>
      </c>
      <c r="NX987">
        <v>776579</v>
      </c>
      <c r="OA987">
        <v>0.45</v>
      </c>
      <c r="OB987">
        <f t="shared" si="490"/>
        <v>0.45</v>
      </c>
      <c r="OM987">
        <v>776579</v>
      </c>
      <c r="OP987">
        <v>0.41</v>
      </c>
      <c r="OQ987">
        <f t="shared" si="491"/>
        <v>0.41</v>
      </c>
      <c r="PB987">
        <v>776579</v>
      </c>
      <c r="PE987">
        <v>0.43</v>
      </c>
      <c r="PF987">
        <f t="shared" si="492"/>
        <v>0.43</v>
      </c>
      <c r="PQ987">
        <v>776579</v>
      </c>
      <c r="PT987">
        <v>0.41</v>
      </c>
      <c r="PU987">
        <f t="shared" si="493"/>
        <v>0.41</v>
      </c>
      <c r="QF987">
        <v>776579</v>
      </c>
      <c r="QI987">
        <v>0.42</v>
      </c>
      <c r="QJ987">
        <f t="shared" si="494"/>
        <v>0.42</v>
      </c>
      <c r="QU987">
        <v>776579</v>
      </c>
      <c r="QX987">
        <v>0.43</v>
      </c>
      <c r="QY987">
        <f t="shared" si="495"/>
        <v>0.43</v>
      </c>
    </row>
    <row r="988" spans="12:467" x14ac:dyDescent="0.2">
      <c r="L988">
        <v>776187</v>
      </c>
      <c r="O988">
        <v>0.48</v>
      </c>
      <c r="P988">
        <f t="shared" si="465"/>
        <v>0.48</v>
      </c>
      <c r="AA988">
        <v>776187</v>
      </c>
      <c r="AD988">
        <v>0.53</v>
      </c>
      <c r="AE988">
        <f t="shared" si="466"/>
        <v>0.53</v>
      </c>
      <c r="AP988">
        <v>776187</v>
      </c>
      <c r="AS988">
        <v>0.56000000000000005</v>
      </c>
      <c r="AT988">
        <f t="shared" si="467"/>
        <v>0.56000000000000005</v>
      </c>
      <c r="BE988">
        <v>776187</v>
      </c>
      <c r="BH988">
        <v>0.53</v>
      </c>
      <c r="BI988">
        <f t="shared" si="468"/>
        <v>0.53</v>
      </c>
      <c r="BT988">
        <v>776187</v>
      </c>
      <c r="BW988">
        <v>0.48</v>
      </c>
      <c r="BX988">
        <f t="shared" si="469"/>
        <v>0.48</v>
      </c>
      <c r="CI988">
        <v>776187</v>
      </c>
      <c r="CL988">
        <v>0.51</v>
      </c>
      <c r="CM988">
        <f t="shared" si="470"/>
        <v>0.51</v>
      </c>
      <c r="CX988">
        <v>776187</v>
      </c>
      <c r="DA988">
        <v>0.51</v>
      </c>
      <c r="DB988">
        <f t="shared" si="471"/>
        <v>0.51</v>
      </c>
      <c r="DM988">
        <v>776187</v>
      </c>
      <c r="DP988">
        <v>0.49</v>
      </c>
      <c r="DQ988">
        <f t="shared" si="472"/>
        <v>0.49</v>
      </c>
      <c r="EB988">
        <v>776187</v>
      </c>
      <c r="EE988">
        <v>0.46</v>
      </c>
      <c r="EF988">
        <f t="shared" si="473"/>
        <v>0.46</v>
      </c>
      <c r="EQ988">
        <v>776187</v>
      </c>
      <c r="ET988">
        <v>0.46</v>
      </c>
      <c r="EU988">
        <f t="shared" si="474"/>
        <v>0.46</v>
      </c>
      <c r="FF988">
        <v>776187</v>
      </c>
      <c r="FI988">
        <v>0.5</v>
      </c>
      <c r="FJ988">
        <f t="shared" si="475"/>
        <v>0.5</v>
      </c>
      <c r="FU988">
        <v>776187</v>
      </c>
      <c r="FX988">
        <v>0.52</v>
      </c>
      <c r="FY988">
        <f t="shared" si="476"/>
        <v>0.52</v>
      </c>
      <c r="GJ988">
        <v>776187</v>
      </c>
      <c r="GM988">
        <v>0.47</v>
      </c>
      <c r="GN988">
        <f t="shared" si="477"/>
        <v>0.47</v>
      </c>
      <c r="GY988">
        <v>776187</v>
      </c>
      <c r="HB988">
        <v>0.46</v>
      </c>
      <c r="HC988">
        <f t="shared" si="478"/>
        <v>0.46</v>
      </c>
      <c r="HN988">
        <v>776187</v>
      </c>
      <c r="HQ988">
        <v>0.47</v>
      </c>
      <c r="HR988">
        <f t="shared" si="479"/>
        <v>0.47</v>
      </c>
      <c r="ID988">
        <v>776580</v>
      </c>
      <c r="IG988">
        <v>0.45</v>
      </c>
      <c r="IH988">
        <f t="shared" si="480"/>
        <v>0.45</v>
      </c>
      <c r="IS988">
        <v>776580</v>
      </c>
      <c r="IV988">
        <v>0.4</v>
      </c>
      <c r="IW988">
        <f t="shared" si="481"/>
        <v>0.4</v>
      </c>
      <c r="JH988">
        <v>776580</v>
      </c>
      <c r="JK988">
        <v>0.44</v>
      </c>
      <c r="JL988">
        <f t="shared" si="482"/>
        <v>0.44</v>
      </c>
      <c r="JW988">
        <v>776580</v>
      </c>
      <c r="JZ988">
        <v>0.43</v>
      </c>
      <c r="KA988">
        <f t="shared" si="483"/>
        <v>0.43</v>
      </c>
      <c r="KL988">
        <v>776580</v>
      </c>
      <c r="KO988">
        <v>0.41</v>
      </c>
      <c r="KP988">
        <f t="shared" si="484"/>
        <v>0.41</v>
      </c>
      <c r="LA988">
        <v>776580</v>
      </c>
      <c r="LD988">
        <v>0.46</v>
      </c>
      <c r="LE988">
        <f t="shared" si="485"/>
        <v>0.46</v>
      </c>
      <c r="LP988">
        <v>776580</v>
      </c>
      <c r="LS988">
        <v>0.44</v>
      </c>
      <c r="LT988">
        <f t="shared" si="486"/>
        <v>0.44</v>
      </c>
      <c r="ME988">
        <v>776580</v>
      </c>
      <c r="MH988">
        <v>0.44</v>
      </c>
      <c r="MI988">
        <f t="shared" si="487"/>
        <v>0.44</v>
      </c>
      <c r="MT988">
        <v>776580</v>
      </c>
      <c r="MW988">
        <v>0.42</v>
      </c>
      <c r="MX988">
        <f t="shared" si="488"/>
        <v>0.42</v>
      </c>
      <c r="NI988">
        <v>776580</v>
      </c>
      <c r="NL988">
        <v>0.42</v>
      </c>
      <c r="NM988">
        <f t="shared" si="489"/>
        <v>0.42</v>
      </c>
      <c r="NX988">
        <v>776580</v>
      </c>
      <c r="OA988">
        <v>0.43</v>
      </c>
      <c r="OB988">
        <f t="shared" si="490"/>
        <v>0.43</v>
      </c>
      <c r="OM988">
        <v>776580</v>
      </c>
      <c r="OP988">
        <v>0.42</v>
      </c>
      <c r="OQ988">
        <f t="shared" si="491"/>
        <v>0.42</v>
      </c>
      <c r="PB988">
        <v>776580</v>
      </c>
      <c r="PE988">
        <v>0.42</v>
      </c>
      <c r="PF988">
        <f t="shared" si="492"/>
        <v>0.42</v>
      </c>
      <c r="PQ988">
        <v>776580</v>
      </c>
      <c r="PT988">
        <v>0.44</v>
      </c>
      <c r="PU988">
        <f t="shared" si="493"/>
        <v>0.44</v>
      </c>
      <c r="QF988">
        <v>776580</v>
      </c>
      <c r="QI988">
        <v>0.41</v>
      </c>
      <c r="QJ988">
        <f t="shared" si="494"/>
        <v>0.41</v>
      </c>
      <c r="QU988">
        <v>776580</v>
      </c>
      <c r="QX988">
        <v>0.42</v>
      </c>
      <c r="QY988">
        <f t="shared" si="495"/>
        <v>0.42</v>
      </c>
    </row>
    <row r="989" spans="12:467" x14ac:dyDescent="0.2">
      <c r="L989">
        <v>776188</v>
      </c>
      <c r="O989">
        <v>0.59</v>
      </c>
      <c r="P989">
        <f t="shared" si="465"/>
        <v>0.59</v>
      </c>
      <c r="AA989">
        <v>776188</v>
      </c>
      <c r="AD989">
        <v>0.64</v>
      </c>
      <c r="AE989">
        <f t="shared" si="466"/>
        <v>0.64</v>
      </c>
      <c r="AP989">
        <v>776188</v>
      </c>
      <c r="AS989">
        <v>0.57999999999999996</v>
      </c>
      <c r="AT989">
        <f t="shared" si="467"/>
        <v>0.57999999999999996</v>
      </c>
      <c r="BE989">
        <v>776188</v>
      </c>
      <c r="BH989">
        <v>0.57999999999999996</v>
      </c>
      <c r="BI989">
        <f t="shared" si="468"/>
        <v>0.57999999999999996</v>
      </c>
      <c r="BT989">
        <v>776188</v>
      </c>
      <c r="BW989">
        <v>0.68</v>
      </c>
      <c r="BX989">
        <f t="shared" si="469"/>
        <v>0.68</v>
      </c>
      <c r="CI989">
        <v>776188</v>
      </c>
      <c r="CL989">
        <v>0.55000000000000004</v>
      </c>
      <c r="CM989">
        <f t="shared" si="470"/>
        <v>0.55000000000000004</v>
      </c>
      <c r="CX989">
        <v>776188</v>
      </c>
      <c r="DA989">
        <v>0.56000000000000005</v>
      </c>
      <c r="DB989">
        <f t="shared" si="471"/>
        <v>0.56000000000000005</v>
      </c>
      <c r="DM989">
        <v>776188</v>
      </c>
      <c r="DP989">
        <v>0.56999999999999995</v>
      </c>
      <c r="DQ989">
        <f t="shared" si="472"/>
        <v>0.56999999999999995</v>
      </c>
      <c r="EB989">
        <v>776188</v>
      </c>
      <c r="EE989">
        <v>0.56999999999999995</v>
      </c>
      <c r="EF989">
        <f t="shared" si="473"/>
        <v>0.56999999999999995</v>
      </c>
      <c r="EQ989">
        <v>776188</v>
      </c>
      <c r="ET989">
        <v>0.56999999999999995</v>
      </c>
      <c r="EU989">
        <f t="shared" si="474"/>
        <v>0.56999999999999995</v>
      </c>
      <c r="FF989">
        <v>776188</v>
      </c>
      <c r="FI989">
        <v>0.57999999999999996</v>
      </c>
      <c r="FJ989">
        <f t="shared" si="475"/>
        <v>0.57999999999999996</v>
      </c>
      <c r="FU989">
        <v>776188</v>
      </c>
      <c r="FX989">
        <v>0.59</v>
      </c>
      <c r="FY989">
        <f t="shared" si="476"/>
        <v>0.59</v>
      </c>
      <c r="GJ989">
        <v>776188</v>
      </c>
      <c r="GM989">
        <v>0.56000000000000005</v>
      </c>
      <c r="GN989">
        <f t="shared" si="477"/>
        <v>0.56000000000000005</v>
      </c>
      <c r="GY989">
        <v>776188</v>
      </c>
      <c r="HB989">
        <v>0.59</v>
      </c>
      <c r="HC989">
        <f t="shared" si="478"/>
        <v>0.59</v>
      </c>
      <c r="HN989">
        <v>776188</v>
      </c>
      <c r="HQ989">
        <v>0.47</v>
      </c>
      <c r="HR989">
        <f t="shared" si="479"/>
        <v>0.47</v>
      </c>
      <c r="ID989">
        <v>776550</v>
      </c>
      <c r="IG989">
        <v>0.5</v>
      </c>
      <c r="IH989">
        <f t="shared" si="480"/>
        <v>0.5</v>
      </c>
      <c r="IS989">
        <v>776550</v>
      </c>
      <c r="IV989">
        <v>0.49</v>
      </c>
      <c r="IW989">
        <f t="shared" si="481"/>
        <v>0.49</v>
      </c>
      <c r="JH989">
        <v>776550</v>
      </c>
      <c r="JK989">
        <v>0.5</v>
      </c>
      <c r="JL989">
        <f t="shared" si="482"/>
        <v>0.5</v>
      </c>
      <c r="JW989">
        <v>776550</v>
      </c>
      <c r="JZ989">
        <v>0.49</v>
      </c>
      <c r="KA989">
        <f t="shared" si="483"/>
        <v>0.49</v>
      </c>
      <c r="KL989">
        <v>776550</v>
      </c>
      <c r="KO989">
        <v>0.53</v>
      </c>
      <c r="KP989">
        <f t="shared" si="484"/>
        <v>0.53</v>
      </c>
      <c r="LA989">
        <v>776550</v>
      </c>
      <c r="LD989">
        <v>0.48</v>
      </c>
      <c r="LE989">
        <f t="shared" si="485"/>
        <v>0.48</v>
      </c>
      <c r="LP989">
        <v>776550</v>
      </c>
      <c r="LS989">
        <v>0.48</v>
      </c>
      <c r="LT989">
        <f t="shared" si="486"/>
        <v>0.48</v>
      </c>
      <c r="ME989">
        <v>776550</v>
      </c>
      <c r="MH989">
        <v>0.45</v>
      </c>
      <c r="MI989">
        <f t="shared" si="487"/>
        <v>0.45</v>
      </c>
      <c r="MT989">
        <v>776550</v>
      </c>
      <c r="MW989">
        <v>0.6</v>
      </c>
      <c r="MX989">
        <f t="shared" si="488"/>
        <v>0.6</v>
      </c>
      <c r="NI989">
        <v>776550</v>
      </c>
      <c r="NL989">
        <v>0.49</v>
      </c>
      <c r="NM989">
        <f t="shared" si="489"/>
        <v>0.49</v>
      </c>
      <c r="NX989">
        <v>776550</v>
      </c>
      <c r="OA989">
        <v>0.55000000000000004</v>
      </c>
      <c r="OB989">
        <f t="shared" si="490"/>
        <v>0.55000000000000004</v>
      </c>
      <c r="OM989">
        <v>776550</v>
      </c>
      <c r="OP989">
        <v>0.48</v>
      </c>
      <c r="OQ989">
        <f t="shared" si="491"/>
        <v>0.48</v>
      </c>
      <c r="PB989">
        <v>776550</v>
      </c>
      <c r="PE989">
        <v>0.51</v>
      </c>
      <c r="PF989">
        <f t="shared" si="492"/>
        <v>0.51</v>
      </c>
      <c r="PQ989">
        <v>776550</v>
      </c>
      <c r="PT989">
        <v>0.46</v>
      </c>
      <c r="PU989">
        <f t="shared" si="493"/>
        <v>0.46</v>
      </c>
      <c r="QF989">
        <v>776550</v>
      </c>
      <c r="QI989">
        <v>0.51</v>
      </c>
      <c r="QJ989">
        <f t="shared" si="494"/>
        <v>0.51</v>
      </c>
      <c r="QU989">
        <v>776550</v>
      </c>
      <c r="QX989">
        <v>0.48</v>
      </c>
      <c r="QY989">
        <f t="shared" si="495"/>
        <v>0.48</v>
      </c>
    </row>
    <row r="990" spans="12:467" x14ac:dyDescent="0.2">
      <c r="L990">
        <v>776191</v>
      </c>
      <c r="O990">
        <v>0.48</v>
      </c>
      <c r="P990">
        <f t="shared" si="465"/>
        <v>0.48</v>
      </c>
      <c r="AA990">
        <v>776191</v>
      </c>
      <c r="AD990">
        <v>0.49</v>
      </c>
      <c r="AE990">
        <f t="shared" si="466"/>
        <v>0.49</v>
      </c>
      <c r="AP990">
        <v>776191</v>
      </c>
      <c r="AS990">
        <v>0.39</v>
      </c>
      <c r="AT990">
        <f t="shared" si="467"/>
        <v>0.39</v>
      </c>
      <c r="BE990">
        <v>776191</v>
      </c>
      <c r="BH990">
        <v>0.4</v>
      </c>
      <c r="BI990">
        <f t="shared" si="468"/>
        <v>0.4</v>
      </c>
      <c r="BT990">
        <v>776191</v>
      </c>
      <c r="BW990">
        <v>0.32</v>
      </c>
      <c r="BX990">
        <f t="shared" si="469"/>
        <v>0.32</v>
      </c>
      <c r="CI990">
        <v>776191</v>
      </c>
      <c r="CL990">
        <v>0.47</v>
      </c>
      <c r="CM990">
        <f t="shared" si="470"/>
        <v>0.47</v>
      </c>
      <c r="CX990">
        <v>776191</v>
      </c>
      <c r="DA990">
        <v>0.48</v>
      </c>
      <c r="DB990">
        <f t="shared" si="471"/>
        <v>0.48</v>
      </c>
      <c r="DM990">
        <v>776191</v>
      </c>
      <c r="DP990">
        <v>0.49</v>
      </c>
      <c r="DQ990">
        <f t="shared" si="472"/>
        <v>0.49</v>
      </c>
      <c r="EB990">
        <v>776191</v>
      </c>
      <c r="EE990">
        <v>0.47</v>
      </c>
      <c r="EF990">
        <f t="shared" si="473"/>
        <v>0.47</v>
      </c>
      <c r="EQ990">
        <v>776191</v>
      </c>
      <c r="ET990">
        <v>0.47</v>
      </c>
      <c r="EU990">
        <f t="shared" si="474"/>
        <v>0.47</v>
      </c>
      <c r="FF990">
        <v>776191</v>
      </c>
      <c r="FI990">
        <v>0.48</v>
      </c>
      <c r="FJ990">
        <f t="shared" si="475"/>
        <v>0.48</v>
      </c>
      <c r="FU990">
        <v>776191</v>
      </c>
      <c r="FX990">
        <v>0.5</v>
      </c>
      <c r="FY990">
        <f t="shared" si="476"/>
        <v>0.5</v>
      </c>
      <c r="GJ990">
        <v>776191</v>
      </c>
      <c r="GM990">
        <v>0.48</v>
      </c>
      <c r="GN990">
        <f t="shared" si="477"/>
        <v>0.48</v>
      </c>
      <c r="GY990">
        <v>776191</v>
      </c>
      <c r="HB990">
        <v>0.5</v>
      </c>
      <c r="HC990">
        <f t="shared" si="478"/>
        <v>0.5</v>
      </c>
      <c r="HN990">
        <v>776191</v>
      </c>
      <c r="HQ990">
        <v>0.49</v>
      </c>
      <c r="HR990">
        <f t="shared" si="479"/>
        <v>0.49</v>
      </c>
      <c r="ID990">
        <v>776553</v>
      </c>
      <c r="IG990">
        <v>0.53</v>
      </c>
      <c r="IH990">
        <f t="shared" si="480"/>
        <v>0.53</v>
      </c>
      <c r="IS990">
        <v>776553</v>
      </c>
      <c r="IV990">
        <v>0.56000000000000005</v>
      </c>
      <c r="IW990">
        <f t="shared" si="481"/>
        <v>0.56000000000000005</v>
      </c>
      <c r="JH990">
        <v>776553</v>
      </c>
      <c r="JK990">
        <v>0.61</v>
      </c>
      <c r="JL990">
        <f t="shared" si="482"/>
        <v>0.61</v>
      </c>
      <c r="JW990">
        <v>776553</v>
      </c>
      <c r="JZ990">
        <v>0.56999999999999995</v>
      </c>
      <c r="KA990">
        <f t="shared" si="483"/>
        <v>0.56999999999999995</v>
      </c>
      <c r="KL990">
        <v>776553</v>
      </c>
      <c r="KO990">
        <v>0.59</v>
      </c>
      <c r="KP990">
        <f t="shared" si="484"/>
        <v>0.59</v>
      </c>
      <c r="LA990">
        <v>776553</v>
      </c>
      <c r="LD990">
        <v>0.56999999999999995</v>
      </c>
      <c r="LE990">
        <f t="shared" si="485"/>
        <v>0.56999999999999995</v>
      </c>
      <c r="LP990">
        <v>776553</v>
      </c>
      <c r="LS990">
        <v>0.54</v>
      </c>
      <c r="LT990">
        <f t="shared" si="486"/>
        <v>0.54</v>
      </c>
      <c r="ME990">
        <v>776553</v>
      </c>
      <c r="MH990">
        <v>0.62</v>
      </c>
      <c r="MI990">
        <f t="shared" si="487"/>
        <v>0.62</v>
      </c>
      <c r="MT990">
        <v>776553</v>
      </c>
      <c r="MW990">
        <v>0.68</v>
      </c>
      <c r="MX990">
        <f t="shared" si="488"/>
        <v>0.68</v>
      </c>
      <c r="NI990">
        <v>776553</v>
      </c>
      <c r="NL990">
        <v>0.54</v>
      </c>
      <c r="NM990">
        <f t="shared" si="489"/>
        <v>0.54</v>
      </c>
      <c r="NX990">
        <v>776553</v>
      </c>
      <c r="OA990">
        <v>0.56999999999999995</v>
      </c>
      <c r="OB990">
        <f t="shared" si="490"/>
        <v>0.56999999999999995</v>
      </c>
      <c r="OM990">
        <v>776553</v>
      </c>
      <c r="OP990">
        <v>0.56000000000000005</v>
      </c>
      <c r="OQ990">
        <f t="shared" si="491"/>
        <v>0.56000000000000005</v>
      </c>
      <c r="PB990">
        <v>776553</v>
      </c>
      <c r="PE990">
        <v>0.56000000000000005</v>
      </c>
      <c r="PF990">
        <f t="shared" si="492"/>
        <v>0.56000000000000005</v>
      </c>
      <c r="PQ990">
        <v>776553</v>
      </c>
      <c r="PT990">
        <v>0.56000000000000005</v>
      </c>
      <c r="PU990">
        <f t="shared" si="493"/>
        <v>0.56000000000000005</v>
      </c>
      <c r="QF990">
        <v>776553</v>
      </c>
      <c r="QI990">
        <v>0.54</v>
      </c>
      <c r="QJ990">
        <f t="shared" si="494"/>
        <v>0.54</v>
      </c>
      <c r="QU990">
        <v>776553</v>
      </c>
      <c r="QX990">
        <v>0.56000000000000005</v>
      </c>
      <c r="QY990">
        <f t="shared" si="495"/>
        <v>0.56000000000000005</v>
      </c>
    </row>
    <row r="991" spans="12:467" x14ac:dyDescent="0.2">
      <c r="L991">
        <v>776165</v>
      </c>
      <c r="O991">
        <v>0.43</v>
      </c>
      <c r="P991">
        <f t="shared" si="465"/>
        <v>0.43</v>
      </c>
      <c r="AA991">
        <v>776165</v>
      </c>
      <c r="AD991">
        <v>0.49</v>
      </c>
      <c r="AE991">
        <f t="shared" si="466"/>
        <v>0.49</v>
      </c>
      <c r="AP991">
        <v>776165</v>
      </c>
      <c r="AS991">
        <v>0.53</v>
      </c>
      <c r="AT991">
        <f t="shared" si="467"/>
        <v>0.53</v>
      </c>
      <c r="BE991">
        <v>776165</v>
      </c>
      <c r="BH991">
        <v>0.47</v>
      </c>
      <c r="BI991">
        <f t="shared" si="468"/>
        <v>0.47</v>
      </c>
      <c r="BT991">
        <v>776165</v>
      </c>
      <c r="BW991">
        <v>0.56999999999999995</v>
      </c>
      <c r="BX991">
        <f t="shared" si="469"/>
        <v>0.56999999999999995</v>
      </c>
      <c r="CI991">
        <v>776165</v>
      </c>
      <c r="CL991">
        <v>0.51</v>
      </c>
      <c r="CM991">
        <f t="shared" si="470"/>
        <v>0.51</v>
      </c>
      <c r="CX991">
        <v>776165</v>
      </c>
      <c r="DA991">
        <v>0.46</v>
      </c>
      <c r="DB991">
        <f t="shared" si="471"/>
        <v>0.46</v>
      </c>
      <c r="DM991">
        <v>776165</v>
      </c>
      <c r="DP991">
        <v>0.5</v>
      </c>
      <c r="DQ991">
        <f t="shared" si="472"/>
        <v>0.5</v>
      </c>
      <c r="EB991">
        <v>776165</v>
      </c>
      <c r="EE991">
        <v>0.53</v>
      </c>
      <c r="EF991">
        <f t="shared" si="473"/>
        <v>0.53</v>
      </c>
      <c r="EQ991">
        <v>776165</v>
      </c>
      <c r="ET991">
        <v>0.53</v>
      </c>
      <c r="EU991">
        <f t="shared" si="474"/>
        <v>0.53</v>
      </c>
      <c r="FF991">
        <v>776165</v>
      </c>
      <c r="FI991">
        <v>0.53</v>
      </c>
      <c r="FJ991">
        <f t="shared" si="475"/>
        <v>0.53</v>
      </c>
      <c r="FU991">
        <v>776165</v>
      </c>
      <c r="FX991">
        <v>0.52</v>
      </c>
      <c r="FY991">
        <f t="shared" si="476"/>
        <v>0.52</v>
      </c>
      <c r="GJ991">
        <v>776165</v>
      </c>
      <c r="GM991">
        <v>0.49</v>
      </c>
      <c r="GN991">
        <f t="shared" si="477"/>
        <v>0.49</v>
      </c>
      <c r="GY991">
        <v>776165</v>
      </c>
      <c r="HB991">
        <v>0.55000000000000004</v>
      </c>
      <c r="HC991">
        <f t="shared" si="478"/>
        <v>0.55000000000000004</v>
      </c>
      <c r="HN991">
        <v>776165</v>
      </c>
      <c r="HQ991">
        <v>0.49</v>
      </c>
      <c r="HR991">
        <f t="shared" si="479"/>
        <v>0.49</v>
      </c>
      <c r="ID991">
        <v>776554</v>
      </c>
      <c r="IG991">
        <v>0.51</v>
      </c>
      <c r="IH991">
        <f t="shared" si="480"/>
        <v>0.51</v>
      </c>
      <c r="IS991">
        <v>776554</v>
      </c>
      <c r="IV991">
        <v>0.49</v>
      </c>
      <c r="IW991">
        <f t="shared" si="481"/>
        <v>0.49</v>
      </c>
      <c r="JH991">
        <v>776554</v>
      </c>
      <c r="JK991">
        <v>0.5</v>
      </c>
      <c r="JL991">
        <f t="shared" si="482"/>
        <v>0.5</v>
      </c>
      <c r="JW991">
        <v>776554</v>
      </c>
      <c r="JZ991">
        <v>0.53</v>
      </c>
      <c r="KA991">
        <f t="shared" si="483"/>
        <v>0.53</v>
      </c>
      <c r="KL991">
        <v>776554</v>
      </c>
      <c r="KO991">
        <v>0.47</v>
      </c>
      <c r="KP991">
        <f t="shared" si="484"/>
        <v>0.47</v>
      </c>
      <c r="LA991">
        <v>776554</v>
      </c>
      <c r="LD991">
        <v>0.5</v>
      </c>
      <c r="LE991">
        <f t="shared" si="485"/>
        <v>0.5</v>
      </c>
      <c r="LP991">
        <v>776554</v>
      </c>
      <c r="LS991">
        <v>0.51</v>
      </c>
      <c r="LT991">
        <f t="shared" si="486"/>
        <v>0.51</v>
      </c>
      <c r="ME991">
        <v>776554</v>
      </c>
      <c r="MH991">
        <v>0.55000000000000004</v>
      </c>
      <c r="MI991">
        <f t="shared" si="487"/>
        <v>0.55000000000000004</v>
      </c>
      <c r="MT991">
        <v>776554</v>
      </c>
      <c r="MW991">
        <v>0.48</v>
      </c>
      <c r="MX991">
        <f t="shared" si="488"/>
        <v>0.48</v>
      </c>
      <c r="NI991">
        <v>776554</v>
      </c>
      <c r="NL991">
        <v>0.51</v>
      </c>
      <c r="NM991">
        <f t="shared" si="489"/>
        <v>0.51</v>
      </c>
      <c r="NX991">
        <v>776554</v>
      </c>
      <c r="OA991">
        <v>0.47</v>
      </c>
      <c r="OB991">
        <f t="shared" si="490"/>
        <v>0.47</v>
      </c>
      <c r="OM991">
        <v>776554</v>
      </c>
      <c r="OP991">
        <v>0.49</v>
      </c>
      <c r="OQ991">
        <f t="shared" si="491"/>
        <v>0.49</v>
      </c>
      <c r="PB991">
        <v>776554</v>
      </c>
      <c r="PE991">
        <v>0.52</v>
      </c>
      <c r="PF991">
        <f t="shared" si="492"/>
        <v>0.52</v>
      </c>
      <c r="PQ991">
        <v>776554</v>
      </c>
      <c r="PT991">
        <v>0.47</v>
      </c>
      <c r="PU991">
        <f t="shared" si="493"/>
        <v>0.47</v>
      </c>
      <c r="QF991">
        <v>776554</v>
      </c>
      <c r="QI991">
        <v>0.48</v>
      </c>
      <c r="QJ991">
        <f t="shared" si="494"/>
        <v>0.48</v>
      </c>
      <c r="QU991">
        <v>776554</v>
      </c>
      <c r="QX991">
        <v>0.5</v>
      </c>
      <c r="QY991">
        <f t="shared" si="495"/>
        <v>0.5</v>
      </c>
    </row>
    <row r="992" spans="12:467" x14ac:dyDescent="0.2">
      <c r="L992">
        <v>776168</v>
      </c>
      <c r="O992">
        <v>0.55000000000000004</v>
      </c>
      <c r="P992">
        <f t="shared" si="465"/>
        <v>0.55000000000000004</v>
      </c>
      <c r="AA992">
        <v>776168</v>
      </c>
      <c r="AD992">
        <v>0.48</v>
      </c>
      <c r="AE992">
        <f t="shared" si="466"/>
        <v>0.48</v>
      </c>
      <c r="AP992">
        <v>776168</v>
      </c>
      <c r="AS992">
        <v>0.5</v>
      </c>
      <c r="AT992">
        <f t="shared" si="467"/>
        <v>0.5</v>
      </c>
      <c r="BE992">
        <v>776168</v>
      </c>
      <c r="BH992">
        <v>0.54</v>
      </c>
      <c r="BI992">
        <f t="shared" si="468"/>
        <v>0.54</v>
      </c>
      <c r="BT992">
        <v>776168</v>
      </c>
      <c r="BW992">
        <v>0.48</v>
      </c>
      <c r="BX992">
        <f t="shared" si="469"/>
        <v>0.48</v>
      </c>
      <c r="CI992">
        <v>776168</v>
      </c>
      <c r="CL992">
        <v>0.54</v>
      </c>
      <c r="CM992">
        <f t="shared" si="470"/>
        <v>0.54</v>
      </c>
      <c r="CX992">
        <v>776168</v>
      </c>
      <c r="DA992">
        <v>0.55000000000000004</v>
      </c>
      <c r="DB992">
        <f t="shared" si="471"/>
        <v>0.55000000000000004</v>
      </c>
      <c r="DM992">
        <v>776168</v>
      </c>
      <c r="DP992">
        <v>0.55000000000000004</v>
      </c>
      <c r="DQ992">
        <f t="shared" si="472"/>
        <v>0.55000000000000004</v>
      </c>
      <c r="EB992">
        <v>776168</v>
      </c>
      <c r="EE992">
        <v>0.56000000000000005</v>
      </c>
      <c r="EF992">
        <f t="shared" si="473"/>
        <v>0.56000000000000005</v>
      </c>
      <c r="EQ992">
        <v>776168</v>
      </c>
      <c r="ET992">
        <v>0.56000000000000005</v>
      </c>
      <c r="EU992">
        <f t="shared" si="474"/>
        <v>0.56000000000000005</v>
      </c>
      <c r="FF992">
        <v>776168</v>
      </c>
      <c r="FI992">
        <v>0.55000000000000004</v>
      </c>
      <c r="FJ992">
        <f t="shared" si="475"/>
        <v>0.55000000000000004</v>
      </c>
      <c r="FU992">
        <v>776168</v>
      </c>
      <c r="FX992">
        <v>0.56999999999999995</v>
      </c>
      <c r="FY992">
        <f t="shared" si="476"/>
        <v>0.56999999999999995</v>
      </c>
      <c r="GJ992">
        <v>776168</v>
      </c>
      <c r="GM992">
        <v>0.55000000000000004</v>
      </c>
      <c r="GN992">
        <f t="shared" si="477"/>
        <v>0.55000000000000004</v>
      </c>
      <c r="GY992">
        <v>776168</v>
      </c>
      <c r="HB992">
        <v>0.59</v>
      </c>
      <c r="HC992">
        <f t="shared" si="478"/>
        <v>0.59</v>
      </c>
      <c r="HN992">
        <v>776168</v>
      </c>
      <c r="HQ992">
        <v>0.51</v>
      </c>
      <c r="HR992">
        <f t="shared" si="479"/>
        <v>0.51</v>
      </c>
      <c r="ID992">
        <v>776533</v>
      </c>
      <c r="IG992">
        <v>0.52</v>
      </c>
      <c r="IH992">
        <f t="shared" si="480"/>
        <v>0.52</v>
      </c>
      <c r="IS992">
        <v>776533</v>
      </c>
      <c r="IV992">
        <v>0.55000000000000004</v>
      </c>
      <c r="IW992">
        <f t="shared" si="481"/>
        <v>0.55000000000000004</v>
      </c>
      <c r="JH992">
        <v>776533</v>
      </c>
      <c r="JK992">
        <v>0.55000000000000004</v>
      </c>
      <c r="JL992">
        <f t="shared" si="482"/>
        <v>0.55000000000000004</v>
      </c>
      <c r="JW992">
        <v>776533</v>
      </c>
      <c r="JZ992">
        <v>0.56999999999999995</v>
      </c>
      <c r="KA992">
        <f t="shared" si="483"/>
        <v>0.56999999999999995</v>
      </c>
      <c r="KL992">
        <v>776533</v>
      </c>
      <c r="KO992">
        <v>0.53</v>
      </c>
      <c r="KP992">
        <f t="shared" si="484"/>
        <v>0.53</v>
      </c>
      <c r="LA992">
        <v>776533</v>
      </c>
      <c r="LD992">
        <v>0.55000000000000004</v>
      </c>
      <c r="LE992">
        <f t="shared" si="485"/>
        <v>0.55000000000000004</v>
      </c>
      <c r="LP992">
        <v>776533</v>
      </c>
      <c r="LS992">
        <v>0.54</v>
      </c>
      <c r="LT992">
        <f t="shared" si="486"/>
        <v>0.54</v>
      </c>
      <c r="ME992">
        <v>776533</v>
      </c>
      <c r="MH992">
        <v>0.56999999999999995</v>
      </c>
      <c r="MI992">
        <f t="shared" si="487"/>
        <v>0.56999999999999995</v>
      </c>
      <c r="MT992">
        <v>776533</v>
      </c>
      <c r="MW992">
        <v>0.6</v>
      </c>
      <c r="MX992">
        <f t="shared" si="488"/>
        <v>0.6</v>
      </c>
      <c r="NI992">
        <v>776533</v>
      </c>
      <c r="NL992">
        <v>0.54</v>
      </c>
      <c r="NM992">
        <f t="shared" si="489"/>
        <v>0.54</v>
      </c>
      <c r="NX992">
        <v>776533</v>
      </c>
      <c r="OA992">
        <v>0.56999999999999995</v>
      </c>
      <c r="OB992">
        <f t="shared" si="490"/>
        <v>0.56999999999999995</v>
      </c>
      <c r="OM992">
        <v>776533</v>
      </c>
      <c r="OP992">
        <v>0.56000000000000005</v>
      </c>
      <c r="OQ992">
        <f t="shared" si="491"/>
        <v>0.56000000000000005</v>
      </c>
      <c r="PB992">
        <v>776533</v>
      </c>
      <c r="PE992">
        <v>0.54</v>
      </c>
      <c r="PF992">
        <f t="shared" si="492"/>
        <v>0.54</v>
      </c>
      <c r="PQ992">
        <v>776533</v>
      </c>
      <c r="PT992">
        <v>0.56000000000000005</v>
      </c>
      <c r="PU992">
        <f t="shared" si="493"/>
        <v>0.56000000000000005</v>
      </c>
      <c r="QF992">
        <v>776533</v>
      </c>
      <c r="QI992">
        <v>0.56000000000000005</v>
      </c>
      <c r="QJ992">
        <f t="shared" si="494"/>
        <v>0.56000000000000005</v>
      </c>
      <c r="QU992">
        <v>776533</v>
      </c>
      <c r="QX992">
        <v>0.55000000000000004</v>
      </c>
      <c r="QY992">
        <f t="shared" si="495"/>
        <v>0.55000000000000004</v>
      </c>
    </row>
    <row r="993" spans="12:467" x14ac:dyDescent="0.2">
      <c r="L993">
        <v>776169</v>
      </c>
      <c r="O993">
        <v>0.41</v>
      </c>
      <c r="P993">
        <f t="shared" si="465"/>
        <v>0.41</v>
      </c>
      <c r="AA993">
        <v>776169</v>
      </c>
      <c r="AD993">
        <v>0.53</v>
      </c>
      <c r="AE993">
        <f t="shared" si="466"/>
        <v>0.53</v>
      </c>
      <c r="AP993">
        <v>776169</v>
      </c>
      <c r="AS993">
        <v>0.52</v>
      </c>
      <c r="AT993">
        <f t="shared" si="467"/>
        <v>0.52</v>
      </c>
      <c r="BE993">
        <v>776169</v>
      </c>
      <c r="BH993">
        <v>0.52</v>
      </c>
      <c r="BI993">
        <f t="shared" si="468"/>
        <v>0.52</v>
      </c>
      <c r="BT993">
        <v>776169</v>
      </c>
      <c r="BW993">
        <v>0.37</v>
      </c>
      <c r="BX993">
        <f t="shared" si="469"/>
        <v>0.37</v>
      </c>
      <c r="CI993">
        <v>776169</v>
      </c>
      <c r="CL993">
        <v>0.42</v>
      </c>
      <c r="CM993">
        <f t="shared" si="470"/>
        <v>0.42</v>
      </c>
      <c r="CX993">
        <v>776169</v>
      </c>
      <c r="DA993">
        <v>0.45</v>
      </c>
      <c r="DB993">
        <f t="shared" si="471"/>
        <v>0.45</v>
      </c>
      <c r="DM993">
        <v>776169</v>
      </c>
      <c r="DP993">
        <v>0.4</v>
      </c>
      <c r="DQ993">
        <f t="shared" si="472"/>
        <v>0.4</v>
      </c>
      <c r="EB993">
        <v>776169</v>
      </c>
      <c r="EE993">
        <v>0.41</v>
      </c>
      <c r="EF993">
        <f t="shared" si="473"/>
        <v>0.41</v>
      </c>
      <c r="EQ993">
        <v>776169</v>
      </c>
      <c r="ET993">
        <v>0.41</v>
      </c>
      <c r="EU993">
        <f t="shared" si="474"/>
        <v>0.41</v>
      </c>
      <c r="FF993">
        <v>776169</v>
      </c>
      <c r="FI993">
        <v>0.42</v>
      </c>
      <c r="FJ993">
        <f t="shared" si="475"/>
        <v>0.42</v>
      </c>
      <c r="FU993">
        <v>776169</v>
      </c>
      <c r="FX993">
        <v>0.44</v>
      </c>
      <c r="FY993">
        <f t="shared" si="476"/>
        <v>0.44</v>
      </c>
      <c r="GJ993">
        <v>776169</v>
      </c>
      <c r="GM993">
        <v>0.41</v>
      </c>
      <c r="GN993">
        <f t="shared" si="477"/>
        <v>0.41</v>
      </c>
      <c r="GY993">
        <v>776169</v>
      </c>
      <c r="HB993">
        <v>0.43</v>
      </c>
      <c r="HC993">
        <f t="shared" si="478"/>
        <v>0.43</v>
      </c>
      <c r="HN993">
        <v>776169</v>
      </c>
      <c r="HQ993">
        <v>0.38</v>
      </c>
      <c r="HR993">
        <f t="shared" si="479"/>
        <v>0.38</v>
      </c>
      <c r="ID993">
        <v>776538</v>
      </c>
      <c r="IG993">
        <v>0.5</v>
      </c>
      <c r="IH993">
        <f t="shared" si="480"/>
        <v>0.5</v>
      </c>
      <c r="IS993">
        <v>776538</v>
      </c>
      <c r="IV993">
        <v>0.52</v>
      </c>
      <c r="IW993">
        <f t="shared" si="481"/>
        <v>0.52</v>
      </c>
      <c r="JH993">
        <v>776538</v>
      </c>
      <c r="JK993">
        <v>0.49</v>
      </c>
      <c r="JL993">
        <f t="shared" si="482"/>
        <v>0.49</v>
      </c>
      <c r="JW993">
        <v>776538</v>
      </c>
      <c r="JZ993">
        <v>0.53</v>
      </c>
      <c r="KA993">
        <f t="shared" si="483"/>
        <v>0.53</v>
      </c>
      <c r="KL993">
        <v>776538</v>
      </c>
      <c r="KO993">
        <v>0.52</v>
      </c>
      <c r="KP993">
        <f t="shared" si="484"/>
        <v>0.52</v>
      </c>
      <c r="LA993">
        <v>776538</v>
      </c>
      <c r="LD993">
        <v>0.52</v>
      </c>
      <c r="LE993">
        <f t="shared" si="485"/>
        <v>0.52</v>
      </c>
      <c r="LP993">
        <v>776538</v>
      </c>
      <c r="LS993">
        <v>0.53</v>
      </c>
      <c r="LT993">
        <f t="shared" si="486"/>
        <v>0.53</v>
      </c>
      <c r="ME993">
        <v>776538</v>
      </c>
      <c r="MH993">
        <v>0.56000000000000005</v>
      </c>
      <c r="MI993">
        <f t="shared" si="487"/>
        <v>0.56000000000000005</v>
      </c>
      <c r="MT993">
        <v>776538</v>
      </c>
      <c r="MW993">
        <v>0.64</v>
      </c>
      <c r="MX993">
        <f t="shared" si="488"/>
        <v>0.64</v>
      </c>
      <c r="NI993">
        <v>776538</v>
      </c>
      <c r="NL993">
        <v>0.51</v>
      </c>
      <c r="NM993">
        <f t="shared" si="489"/>
        <v>0.51</v>
      </c>
      <c r="NX993">
        <v>776538</v>
      </c>
      <c r="OA993">
        <v>0.51</v>
      </c>
      <c r="OB993">
        <f t="shared" si="490"/>
        <v>0.51</v>
      </c>
      <c r="OM993">
        <v>776538</v>
      </c>
      <c r="OP993">
        <v>0.51</v>
      </c>
      <c r="OQ993">
        <f t="shared" si="491"/>
        <v>0.51</v>
      </c>
      <c r="PB993">
        <v>776538</v>
      </c>
      <c r="PE993">
        <v>0.54</v>
      </c>
      <c r="PF993">
        <f t="shared" si="492"/>
        <v>0.54</v>
      </c>
      <c r="PQ993">
        <v>776538</v>
      </c>
      <c r="PT993">
        <v>0.51</v>
      </c>
      <c r="PU993">
        <f t="shared" si="493"/>
        <v>0.51</v>
      </c>
      <c r="QF993">
        <v>776538</v>
      </c>
      <c r="QI993">
        <v>0.54</v>
      </c>
      <c r="QJ993">
        <f t="shared" si="494"/>
        <v>0.54</v>
      </c>
      <c r="QU993">
        <v>776538</v>
      </c>
      <c r="QX993">
        <v>0.52</v>
      </c>
      <c r="QY993">
        <f t="shared" si="495"/>
        <v>0.52</v>
      </c>
    </row>
    <row r="994" spans="12:467" x14ac:dyDescent="0.2">
      <c r="L994">
        <v>776170</v>
      </c>
      <c r="O994">
        <v>0.5</v>
      </c>
      <c r="P994">
        <f t="shared" si="465"/>
        <v>0.5</v>
      </c>
      <c r="AA994">
        <v>776170</v>
      </c>
      <c r="AD994">
        <v>0.59</v>
      </c>
      <c r="AE994">
        <f t="shared" si="466"/>
        <v>0.59</v>
      </c>
      <c r="AP994">
        <v>776170</v>
      </c>
      <c r="AS994">
        <v>0.41</v>
      </c>
      <c r="AT994">
        <f t="shared" si="467"/>
        <v>0.41</v>
      </c>
      <c r="BE994">
        <v>776170</v>
      </c>
      <c r="BH994">
        <v>0.64</v>
      </c>
      <c r="BI994">
        <f t="shared" si="468"/>
        <v>0.64</v>
      </c>
      <c r="BT994">
        <v>776170</v>
      </c>
      <c r="BW994">
        <v>0.42</v>
      </c>
      <c r="BX994">
        <f t="shared" si="469"/>
        <v>0.42</v>
      </c>
      <c r="CI994">
        <v>776170</v>
      </c>
      <c r="CL994">
        <v>0.46</v>
      </c>
      <c r="CM994">
        <f t="shared" si="470"/>
        <v>0.46</v>
      </c>
      <c r="CX994">
        <v>776170</v>
      </c>
      <c r="DA994">
        <v>0.46</v>
      </c>
      <c r="DB994">
        <f t="shared" si="471"/>
        <v>0.46</v>
      </c>
      <c r="DM994">
        <v>776170</v>
      </c>
      <c r="DP994">
        <v>0.49</v>
      </c>
      <c r="DQ994">
        <f t="shared" si="472"/>
        <v>0.49</v>
      </c>
      <c r="EB994">
        <v>776170</v>
      </c>
      <c r="EE994">
        <v>0.49</v>
      </c>
      <c r="EF994">
        <f t="shared" si="473"/>
        <v>0.49</v>
      </c>
      <c r="EQ994">
        <v>776170</v>
      </c>
      <c r="ET994">
        <v>0.49</v>
      </c>
      <c r="EU994">
        <f t="shared" si="474"/>
        <v>0.49</v>
      </c>
      <c r="FF994">
        <v>776170</v>
      </c>
      <c r="FI994">
        <v>0.52</v>
      </c>
      <c r="FJ994">
        <f t="shared" si="475"/>
        <v>0.52</v>
      </c>
      <c r="FU994">
        <v>776170</v>
      </c>
      <c r="FX994">
        <v>0.49</v>
      </c>
      <c r="FY994">
        <f t="shared" si="476"/>
        <v>0.49</v>
      </c>
      <c r="GJ994">
        <v>776170</v>
      </c>
      <c r="GM994">
        <v>0.48</v>
      </c>
      <c r="GN994">
        <f t="shared" si="477"/>
        <v>0.48</v>
      </c>
      <c r="GY994">
        <v>776170</v>
      </c>
      <c r="HB994">
        <v>0.48</v>
      </c>
      <c r="HC994">
        <f t="shared" si="478"/>
        <v>0.48</v>
      </c>
      <c r="HN994">
        <v>776170</v>
      </c>
      <c r="HQ994">
        <v>0.5</v>
      </c>
      <c r="HR994">
        <f t="shared" si="479"/>
        <v>0.5</v>
      </c>
      <c r="ID994">
        <v>776540</v>
      </c>
      <c r="IG994">
        <v>0.53</v>
      </c>
      <c r="IH994">
        <f t="shared" si="480"/>
        <v>0.53</v>
      </c>
      <c r="IS994">
        <v>776540</v>
      </c>
      <c r="IV994">
        <v>0.51</v>
      </c>
      <c r="IW994">
        <f t="shared" si="481"/>
        <v>0.51</v>
      </c>
      <c r="JH994">
        <v>776540</v>
      </c>
      <c r="JK994">
        <v>0.5</v>
      </c>
      <c r="JL994">
        <f t="shared" si="482"/>
        <v>0.5</v>
      </c>
      <c r="JW994">
        <v>776540</v>
      </c>
      <c r="JZ994">
        <v>0.5</v>
      </c>
      <c r="KA994">
        <f t="shared" si="483"/>
        <v>0.5</v>
      </c>
      <c r="KL994">
        <v>776540</v>
      </c>
      <c r="KO994">
        <v>0.5</v>
      </c>
      <c r="KP994">
        <f t="shared" si="484"/>
        <v>0.5</v>
      </c>
      <c r="LA994">
        <v>776540</v>
      </c>
      <c r="LD994">
        <v>0.52</v>
      </c>
      <c r="LE994">
        <f t="shared" si="485"/>
        <v>0.52</v>
      </c>
      <c r="LP994">
        <v>776540</v>
      </c>
      <c r="LS994">
        <v>0.53</v>
      </c>
      <c r="LT994">
        <f t="shared" si="486"/>
        <v>0.53</v>
      </c>
      <c r="ME994">
        <v>776540</v>
      </c>
      <c r="MH994">
        <v>0.5</v>
      </c>
      <c r="MI994">
        <f t="shared" si="487"/>
        <v>0.5</v>
      </c>
      <c r="MT994">
        <v>776540</v>
      </c>
      <c r="MW994">
        <v>0.43</v>
      </c>
      <c r="MX994">
        <f t="shared" si="488"/>
        <v>0.43</v>
      </c>
      <c r="NI994">
        <v>776540</v>
      </c>
      <c r="NL994">
        <v>0.5</v>
      </c>
      <c r="NM994">
        <f t="shared" si="489"/>
        <v>0.5</v>
      </c>
      <c r="NX994">
        <v>776540</v>
      </c>
      <c r="OA994">
        <v>0.51</v>
      </c>
      <c r="OB994">
        <f t="shared" si="490"/>
        <v>0.51</v>
      </c>
      <c r="OM994">
        <v>776540</v>
      </c>
      <c r="OP994">
        <v>0.5</v>
      </c>
      <c r="OQ994">
        <f t="shared" si="491"/>
        <v>0.5</v>
      </c>
      <c r="PB994">
        <v>776540</v>
      </c>
      <c r="PE994">
        <v>0.53</v>
      </c>
      <c r="PF994">
        <f t="shared" si="492"/>
        <v>0.53</v>
      </c>
      <c r="PQ994">
        <v>776540</v>
      </c>
      <c r="PT994">
        <v>0.51</v>
      </c>
      <c r="PU994">
        <f t="shared" si="493"/>
        <v>0.51</v>
      </c>
      <c r="QF994">
        <v>776540</v>
      </c>
      <c r="QI994">
        <v>0.54</v>
      </c>
      <c r="QJ994">
        <f t="shared" si="494"/>
        <v>0.54</v>
      </c>
      <c r="QU994">
        <v>776540</v>
      </c>
      <c r="QX994">
        <v>0.52</v>
      </c>
      <c r="QY994">
        <f t="shared" si="495"/>
        <v>0.52</v>
      </c>
    </row>
    <row r="995" spans="12:467" x14ac:dyDescent="0.2">
      <c r="L995">
        <v>776172</v>
      </c>
      <c r="O995">
        <v>0.44</v>
      </c>
      <c r="P995">
        <f t="shared" si="465"/>
        <v>0.44</v>
      </c>
      <c r="AA995">
        <v>776172</v>
      </c>
      <c r="AD995">
        <v>0.4</v>
      </c>
      <c r="AE995">
        <f t="shared" si="466"/>
        <v>0.4</v>
      </c>
      <c r="AP995">
        <v>776172</v>
      </c>
      <c r="AS995">
        <v>0.36</v>
      </c>
      <c r="AT995">
        <f t="shared" si="467"/>
        <v>0.36</v>
      </c>
      <c r="BE995">
        <v>776172</v>
      </c>
      <c r="BH995">
        <v>0.37</v>
      </c>
      <c r="BI995">
        <f t="shared" si="468"/>
        <v>0.37</v>
      </c>
      <c r="BT995">
        <v>776172</v>
      </c>
      <c r="BW995">
        <v>0.37</v>
      </c>
      <c r="BX995">
        <f t="shared" si="469"/>
        <v>0.37</v>
      </c>
      <c r="CI995">
        <v>776172</v>
      </c>
      <c r="CL995">
        <v>0.43</v>
      </c>
      <c r="CM995">
        <f t="shared" si="470"/>
        <v>0.43</v>
      </c>
      <c r="CX995">
        <v>776172</v>
      </c>
      <c r="DA995">
        <v>0.43</v>
      </c>
      <c r="DB995">
        <f t="shared" si="471"/>
        <v>0.43</v>
      </c>
      <c r="DM995">
        <v>776172</v>
      </c>
      <c r="DP995">
        <v>0.44</v>
      </c>
      <c r="DQ995">
        <f t="shared" si="472"/>
        <v>0.44</v>
      </c>
      <c r="EB995">
        <v>776172</v>
      </c>
      <c r="EE995">
        <v>0.46</v>
      </c>
      <c r="EF995">
        <f t="shared" si="473"/>
        <v>0.46</v>
      </c>
      <c r="EQ995">
        <v>776172</v>
      </c>
      <c r="ET995">
        <v>0.46</v>
      </c>
      <c r="EU995">
        <f t="shared" si="474"/>
        <v>0.46</v>
      </c>
      <c r="FF995">
        <v>776172</v>
      </c>
      <c r="FI995">
        <v>0.44</v>
      </c>
      <c r="FJ995">
        <f t="shared" si="475"/>
        <v>0.44</v>
      </c>
      <c r="FU995">
        <v>776172</v>
      </c>
      <c r="FX995">
        <v>0.45</v>
      </c>
      <c r="FY995">
        <f t="shared" si="476"/>
        <v>0.45</v>
      </c>
      <c r="GJ995">
        <v>776172</v>
      </c>
      <c r="GM995">
        <v>0.42</v>
      </c>
      <c r="GN995">
        <f t="shared" si="477"/>
        <v>0.42</v>
      </c>
      <c r="GY995">
        <v>776172</v>
      </c>
      <c r="HB995">
        <v>0.47</v>
      </c>
      <c r="HC995">
        <f t="shared" si="478"/>
        <v>0.47</v>
      </c>
      <c r="HN995">
        <v>776172</v>
      </c>
      <c r="HQ995">
        <v>0.41</v>
      </c>
      <c r="HR995">
        <f t="shared" si="479"/>
        <v>0.41</v>
      </c>
      <c r="ID995">
        <v>776541</v>
      </c>
      <c r="IG995">
        <v>0.48</v>
      </c>
      <c r="IH995">
        <f t="shared" si="480"/>
        <v>0.48</v>
      </c>
      <c r="IS995">
        <v>776541</v>
      </c>
      <c r="IV995">
        <v>0.47</v>
      </c>
      <c r="IW995">
        <f t="shared" si="481"/>
        <v>0.47</v>
      </c>
      <c r="JH995">
        <v>776541</v>
      </c>
      <c r="JK995">
        <v>0.47</v>
      </c>
      <c r="JL995">
        <f t="shared" si="482"/>
        <v>0.47</v>
      </c>
      <c r="JW995">
        <v>776541</v>
      </c>
      <c r="JZ995">
        <v>0.49</v>
      </c>
      <c r="KA995">
        <f t="shared" si="483"/>
        <v>0.49</v>
      </c>
      <c r="KL995">
        <v>776541</v>
      </c>
      <c r="KO995">
        <v>0.54</v>
      </c>
      <c r="KP995">
        <f t="shared" si="484"/>
        <v>0.54</v>
      </c>
      <c r="LA995">
        <v>776541</v>
      </c>
      <c r="LD995">
        <v>0.5</v>
      </c>
      <c r="LE995">
        <f t="shared" si="485"/>
        <v>0.5</v>
      </c>
      <c r="LP995">
        <v>776541</v>
      </c>
      <c r="LS995">
        <v>0.46</v>
      </c>
      <c r="LT995">
        <f t="shared" si="486"/>
        <v>0.46</v>
      </c>
      <c r="ME995">
        <v>776541</v>
      </c>
      <c r="MH995">
        <v>0.49</v>
      </c>
      <c r="MI995">
        <f t="shared" si="487"/>
        <v>0.49</v>
      </c>
      <c r="MT995">
        <v>776541</v>
      </c>
      <c r="MW995">
        <v>0.55000000000000004</v>
      </c>
      <c r="MX995">
        <f t="shared" si="488"/>
        <v>0.55000000000000004</v>
      </c>
      <c r="NI995">
        <v>776541</v>
      </c>
      <c r="NL995">
        <v>0.47</v>
      </c>
      <c r="NM995">
        <f t="shared" si="489"/>
        <v>0.47</v>
      </c>
      <c r="NX995">
        <v>776541</v>
      </c>
      <c r="OA995">
        <v>0.42</v>
      </c>
      <c r="OB995">
        <f t="shared" si="490"/>
        <v>0.42</v>
      </c>
      <c r="OM995">
        <v>776541</v>
      </c>
      <c r="OP995">
        <v>0.5</v>
      </c>
      <c r="OQ995">
        <f t="shared" si="491"/>
        <v>0.5</v>
      </c>
      <c r="PB995">
        <v>776541</v>
      </c>
      <c r="PE995">
        <v>0.46</v>
      </c>
      <c r="PF995">
        <f t="shared" si="492"/>
        <v>0.46</v>
      </c>
      <c r="PQ995">
        <v>776541</v>
      </c>
      <c r="PT995">
        <v>0.46</v>
      </c>
      <c r="PU995">
        <f t="shared" si="493"/>
        <v>0.46</v>
      </c>
      <c r="QF995">
        <v>776541</v>
      </c>
      <c r="QI995">
        <v>0.5</v>
      </c>
      <c r="QJ995">
        <f t="shared" si="494"/>
        <v>0.5</v>
      </c>
      <c r="QU995">
        <v>776541</v>
      </c>
      <c r="QX995">
        <v>0.47</v>
      </c>
      <c r="QY995">
        <f t="shared" si="495"/>
        <v>0.47</v>
      </c>
    </row>
    <row r="996" spans="12:467" x14ac:dyDescent="0.2">
      <c r="L996">
        <v>776173</v>
      </c>
      <c r="O996">
        <v>0.43</v>
      </c>
      <c r="P996">
        <f t="shared" si="465"/>
        <v>0.43</v>
      </c>
      <c r="AA996">
        <v>776173</v>
      </c>
      <c r="AD996">
        <v>0.32</v>
      </c>
      <c r="AE996">
        <f t="shared" si="466"/>
        <v>0.32</v>
      </c>
      <c r="AP996">
        <v>776173</v>
      </c>
      <c r="AS996">
        <v>0.28000000000000003</v>
      </c>
      <c r="AT996">
        <f t="shared" si="467"/>
        <v>0.28000000000000003</v>
      </c>
      <c r="BE996">
        <v>776173</v>
      </c>
      <c r="BH996">
        <v>0.32</v>
      </c>
      <c r="BI996">
        <f t="shared" si="468"/>
        <v>0.32</v>
      </c>
      <c r="BT996">
        <v>776173</v>
      </c>
      <c r="BW996">
        <v>0.38</v>
      </c>
      <c r="BX996">
        <f t="shared" si="469"/>
        <v>0.38</v>
      </c>
      <c r="CI996">
        <v>776173</v>
      </c>
      <c r="CL996">
        <v>0.41</v>
      </c>
      <c r="CM996">
        <f t="shared" si="470"/>
        <v>0.41</v>
      </c>
      <c r="CX996">
        <v>776173</v>
      </c>
      <c r="DA996">
        <v>0.44</v>
      </c>
      <c r="DB996">
        <f t="shared" si="471"/>
        <v>0.44</v>
      </c>
      <c r="DM996">
        <v>776173</v>
      </c>
      <c r="DP996">
        <v>0.4</v>
      </c>
      <c r="DQ996">
        <f t="shared" si="472"/>
        <v>0.4</v>
      </c>
      <c r="EB996">
        <v>776173</v>
      </c>
      <c r="EE996">
        <v>0.43</v>
      </c>
      <c r="EF996">
        <f t="shared" si="473"/>
        <v>0.43</v>
      </c>
      <c r="EQ996">
        <v>776173</v>
      </c>
      <c r="ET996">
        <v>0.43</v>
      </c>
      <c r="EU996">
        <f t="shared" si="474"/>
        <v>0.43</v>
      </c>
      <c r="FF996">
        <v>776173</v>
      </c>
      <c r="FI996">
        <v>0.43</v>
      </c>
      <c r="FJ996">
        <f t="shared" si="475"/>
        <v>0.43</v>
      </c>
      <c r="FU996">
        <v>776173</v>
      </c>
      <c r="FX996">
        <v>0.44</v>
      </c>
      <c r="FY996">
        <f t="shared" si="476"/>
        <v>0.44</v>
      </c>
      <c r="GJ996">
        <v>776173</v>
      </c>
      <c r="GM996">
        <v>0.41</v>
      </c>
      <c r="GN996">
        <f t="shared" si="477"/>
        <v>0.41</v>
      </c>
      <c r="GY996">
        <v>776173</v>
      </c>
      <c r="HB996">
        <v>0.44</v>
      </c>
      <c r="HC996">
        <f t="shared" si="478"/>
        <v>0.44</v>
      </c>
      <c r="HN996">
        <v>776173</v>
      </c>
      <c r="HQ996">
        <v>0.34</v>
      </c>
      <c r="HR996">
        <f t="shared" si="479"/>
        <v>0.34</v>
      </c>
      <c r="ID996">
        <v>776543</v>
      </c>
      <c r="IG996">
        <v>0.56999999999999995</v>
      </c>
      <c r="IH996">
        <f t="shared" si="480"/>
        <v>0.56999999999999995</v>
      </c>
      <c r="IS996">
        <v>776543</v>
      </c>
      <c r="IV996">
        <v>0.56999999999999995</v>
      </c>
      <c r="IW996">
        <f t="shared" si="481"/>
        <v>0.56999999999999995</v>
      </c>
      <c r="JH996">
        <v>776543</v>
      </c>
      <c r="JK996">
        <v>0.57999999999999996</v>
      </c>
      <c r="JL996">
        <f t="shared" si="482"/>
        <v>0.57999999999999996</v>
      </c>
      <c r="JW996">
        <v>776543</v>
      </c>
      <c r="JZ996">
        <v>0.54</v>
      </c>
      <c r="KA996">
        <f t="shared" si="483"/>
        <v>0.54</v>
      </c>
      <c r="KL996">
        <v>776543</v>
      </c>
      <c r="KO996">
        <v>0.57999999999999996</v>
      </c>
      <c r="KP996">
        <f t="shared" si="484"/>
        <v>0.57999999999999996</v>
      </c>
      <c r="LA996">
        <v>776543</v>
      </c>
      <c r="LD996">
        <v>0.56999999999999995</v>
      </c>
      <c r="LE996">
        <f t="shared" si="485"/>
        <v>0.56999999999999995</v>
      </c>
      <c r="LP996">
        <v>776543</v>
      </c>
      <c r="LS996">
        <v>0.56000000000000005</v>
      </c>
      <c r="LT996">
        <f t="shared" si="486"/>
        <v>0.56000000000000005</v>
      </c>
      <c r="ME996">
        <v>776543</v>
      </c>
      <c r="MH996">
        <v>0.57999999999999996</v>
      </c>
      <c r="MI996">
        <f t="shared" si="487"/>
        <v>0.57999999999999996</v>
      </c>
      <c r="MT996">
        <v>776543</v>
      </c>
      <c r="MW996">
        <v>0.66</v>
      </c>
      <c r="MX996">
        <f t="shared" si="488"/>
        <v>0.66</v>
      </c>
      <c r="NI996">
        <v>776543</v>
      </c>
      <c r="NL996">
        <v>0.55000000000000004</v>
      </c>
      <c r="NM996">
        <f t="shared" si="489"/>
        <v>0.55000000000000004</v>
      </c>
      <c r="NX996">
        <v>776543</v>
      </c>
      <c r="OA996">
        <v>0.59</v>
      </c>
      <c r="OB996">
        <f t="shared" si="490"/>
        <v>0.59</v>
      </c>
      <c r="OM996">
        <v>776543</v>
      </c>
      <c r="OP996">
        <v>0.56000000000000005</v>
      </c>
      <c r="OQ996">
        <f t="shared" si="491"/>
        <v>0.56000000000000005</v>
      </c>
      <c r="PB996">
        <v>776543</v>
      </c>
      <c r="PE996">
        <v>0.55000000000000004</v>
      </c>
      <c r="PF996">
        <f t="shared" si="492"/>
        <v>0.55000000000000004</v>
      </c>
      <c r="PQ996">
        <v>776543</v>
      </c>
      <c r="PT996">
        <v>0.57999999999999996</v>
      </c>
      <c r="PU996">
        <f t="shared" si="493"/>
        <v>0.57999999999999996</v>
      </c>
      <c r="QF996">
        <v>776543</v>
      </c>
      <c r="QI996">
        <v>0.54</v>
      </c>
      <c r="QJ996">
        <f t="shared" si="494"/>
        <v>0.54</v>
      </c>
      <c r="QU996">
        <v>776543</v>
      </c>
      <c r="QX996">
        <v>0.56000000000000005</v>
      </c>
      <c r="QY996">
        <f t="shared" si="495"/>
        <v>0.56000000000000005</v>
      </c>
    </row>
    <row r="997" spans="12:467" x14ac:dyDescent="0.2">
      <c r="L997">
        <v>776174</v>
      </c>
      <c r="O997">
        <v>0.55000000000000004</v>
      </c>
      <c r="P997">
        <f t="shared" si="465"/>
        <v>0.55000000000000004</v>
      </c>
      <c r="AA997">
        <v>776174</v>
      </c>
      <c r="AD997">
        <v>0.35</v>
      </c>
      <c r="AE997">
        <f t="shared" si="466"/>
        <v>0.35</v>
      </c>
      <c r="AP997">
        <v>776174</v>
      </c>
      <c r="AS997">
        <v>0.47</v>
      </c>
      <c r="AT997">
        <f t="shared" si="467"/>
        <v>0.47</v>
      </c>
      <c r="BE997">
        <v>776174</v>
      </c>
      <c r="BH997">
        <v>0.49</v>
      </c>
      <c r="BI997">
        <f t="shared" si="468"/>
        <v>0.49</v>
      </c>
      <c r="BT997">
        <v>776174</v>
      </c>
      <c r="BW997">
        <v>0.55000000000000004</v>
      </c>
      <c r="BX997">
        <f t="shared" si="469"/>
        <v>0.55000000000000004</v>
      </c>
      <c r="CI997">
        <v>776174</v>
      </c>
      <c r="CL997">
        <v>0.53</v>
      </c>
      <c r="CM997">
        <f t="shared" si="470"/>
        <v>0.53</v>
      </c>
      <c r="CX997">
        <v>776174</v>
      </c>
      <c r="DA997">
        <v>0.54</v>
      </c>
      <c r="DB997">
        <f t="shared" si="471"/>
        <v>0.54</v>
      </c>
      <c r="DM997">
        <v>776174</v>
      </c>
      <c r="DP997">
        <v>0.55000000000000004</v>
      </c>
      <c r="DQ997">
        <f t="shared" si="472"/>
        <v>0.55000000000000004</v>
      </c>
      <c r="EB997">
        <v>776174</v>
      </c>
      <c r="EE997">
        <v>0.54</v>
      </c>
      <c r="EF997">
        <f t="shared" si="473"/>
        <v>0.54</v>
      </c>
      <c r="EQ997">
        <v>776174</v>
      </c>
      <c r="ET997">
        <v>0.54</v>
      </c>
      <c r="EU997">
        <f t="shared" si="474"/>
        <v>0.54</v>
      </c>
      <c r="FF997">
        <v>776174</v>
      </c>
      <c r="FI997">
        <v>0.56000000000000005</v>
      </c>
      <c r="FJ997">
        <f t="shared" si="475"/>
        <v>0.56000000000000005</v>
      </c>
      <c r="FU997">
        <v>776174</v>
      </c>
      <c r="FX997">
        <v>0.53</v>
      </c>
      <c r="FY997">
        <f t="shared" si="476"/>
        <v>0.53</v>
      </c>
      <c r="GJ997">
        <v>776174</v>
      </c>
      <c r="GM997">
        <v>0.54</v>
      </c>
      <c r="GN997">
        <f t="shared" si="477"/>
        <v>0.54</v>
      </c>
      <c r="GY997">
        <v>776174</v>
      </c>
      <c r="HB997">
        <v>0.59</v>
      </c>
      <c r="HC997">
        <f t="shared" si="478"/>
        <v>0.59</v>
      </c>
      <c r="HN997">
        <v>776174</v>
      </c>
      <c r="HQ997">
        <v>0.46</v>
      </c>
      <c r="HR997">
        <f t="shared" si="479"/>
        <v>0.46</v>
      </c>
      <c r="ID997">
        <v>776545</v>
      </c>
      <c r="IG997">
        <v>0.44</v>
      </c>
      <c r="IH997">
        <f t="shared" si="480"/>
        <v>0.44</v>
      </c>
      <c r="IS997">
        <v>776545</v>
      </c>
      <c r="IV997">
        <v>0.39</v>
      </c>
      <c r="IW997">
        <f t="shared" si="481"/>
        <v>0.39</v>
      </c>
      <c r="JH997">
        <v>776545</v>
      </c>
      <c r="JK997">
        <v>0.41</v>
      </c>
      <c r="JL997">
        <f t="shared" si="482"/>
        <v>0.41</v>
      </c>
      <c r="JW997">
        <v>776545</v>
      </c>
      <c r="JZ997">
        <v>0.42</v>
      </c>
      <c r="KA997">
        <f t="shared" si="483"/>
        <v>0.42</v>
      </c>
      <c r="KL997">
        <v>776545</v>
      </c>
      <c r="KO997">
        <v>0.44</v>
      </c>
      <c r="KP997">
        <f t="shared" si="484"/>
        <v>0.44</v>
      </c>
      <c r="LA997">
        <v>776545</v>
      </c>
      <c r="LD997">
        <v>0.42</v>
      </c>
      <c r="LE997">
        <f t="shared" si="485"/>
        <v>0.42</v>
      </c>
      <c r="LP997">
        <v>776545</v>
      </c>
      <c r="LS997">
        <v>0.43</v>
      </c>
      <c r="LT997">
        <f t="shared" si="486"/>
        <v>0.43</v>
      </c>
      <c r="ME997">
        <v>776545</v>
      </c>
      <c r="MH997">
        <v>0.39</v>
      </c>
      <c r="MI997">
        <f t="shared" si="487"/>
        <v>0.39</v>
      </c>
      <c r="MT997">
        <v>776545</v>
      </c>
      <c r="MW997">
        <v>0.43</v>
      </c>
      <c r="MX997">
        <f t="shared" si="488"/>
        <v>0.43</v>
      </c>
      <c r="NI997">
        <v>776545</v>
      </c>
      <c r="NL997">
        <v>0.41</v>
      </c>
      <c r="NM997">
        <f t="shared" si="489"/>
        <v>0.41</v>
      </c>
      <c r="NX997">
        <v>776545</v>
      </c>
      <c r="OA997">
        <v>0.43</v>
      </c>
      <c r="OB997">
        <f t="shared" si="490"/>
        <v>0.43</v>
      </c>
      <c r="OM997">
        <v>776545</v>
      </c>
      <c r="OP997">
        <v>0.41</v>
      </c>
      <c r="OQ997">
        <f t="shared" si="491"/>
        <v>0.41</v>
      </c>
      <c r="PB997">
        <v>776545</v>
      </c>
      <c r="PE997">
        <v>0.41</v>
      </c>
      <c r="PF997">
        <f t="shared" si="492"/>
        <v>0.41</v>
      </c>
      <c r="PQ997">
        <v>776545</v>
      </c>
      <c r="PT997">
        <v>0.43</v>
      </c>
      <c r="PU997">
        <f t="shared" si="493"/>
        <v>0.43</v>
      </c>
      <c r="QF997">
        <v>776545</v>
      </c>
      <c r="QI997">
        <v>0.44</v>
      </c>
      <c r="QJ997">
        <f t="shared" si="494"/>
        <v>0.44</v>
      </c>
      <c r="QU997">
        <v>776545</v>
      </c>
      <c r="QX997">
        <v>0.4</v>
      </c>
      <c r="QY997">
        <f t="shared" si="495"/>
        <v>0.4</v>
      </c>
    </row>
    <row r="998" spans="12:467" x14ac:dyDescent="0.2">
      <c r="L998">
        <v>776175</v>
      </c>
      <c r="O998">
        <v>0.51</v>
      </c>
      <c r="P998">
        <f t="shared" si="465"/>
        <v>0.51</v>
      </c>
      <c r="AA998">
        <v>776175</v>
      </c>
      <c r="AD998">
        <v>0.31</v>
      </c>
      <c r="AE998">
        <f t="shared" si="466"/>
        <v>0.31</v>
      </c>
      <c r="AP998">
        <v>776175</v>
      </c>
      <c r="AS998">
        <v>0.52</v>
      </c>
      <c r="AT998">
        <f t="shared" si="467"/>
        <v>0.52</v>
      </c>
      <c r="BE998">
        <v>776175</v>
      </c>
      <c r="BH998">
        <v>0.42</v>
      </c>
      <c r="BI998">
        <f t="shared" si="468"/>
        <v>0.42</v>
      </c>
      <c r="BT998">
        <v>776175</v>
      </c>
      <c r="BW998">
        <v>0.48</v>
      </c>
      <c r="BX998">
        <f t="shared" si="469"/>
        <v>0.48</v>
      </c>
      <c r="CI998">
        <v>776175</v>
      </c>
      <c r="CL998">
        <v>0.55000000000000004</v>
      </c>
      <c r="CM998">
        <f t="shared" si="470"/>
        <v>0.55000000000000004</v>
      </c>
      <c r="CX998">
        <v>776175</v>
      </c>
      <c r="DA998">
        <v>0.54</v>
      </c>
      <c r="DB998">
        <f t="shared" si="471"/>
        <v>0.54</v>
      </c>
      <c r="DM998">
        <v>776175</v>
      </c>
      <c r="DP998">
        <v>0.55000000000000004</v>
      </c>
      <c r="DQ998">
        <f t="shared" si="472"/>
        <v>0.55000000000000004</v>
      </c>
      <c r="EB998">
        <v>776175</v>
      </c>
      <c r="EE998">
        <v>0.59</v>
      </c>
      <c r="EF998">
        <f t="shared" si="473"/>
        <v>0.59</v>
      </c>
      <c r="EQ998">
        <v>776175</v>
      </c>
      <c r="ET998">
        <v>0.59</v>
      </c>
      <c r="EU998">
        <f t="shared" si="474"/>
        <v>0.59</v>
      </c>
      <c r="FF998">
        <v>776175</v>
      </c>
      <c r="FI998">
        <v>0.54</v>
      </c>
      <c r="FJ998">
        <f t="shared" si="475"/>
        <v>0.54</v>
      </c>
      <c r="FU998">
        <v>776175</v>
      </c>
      <c r="FX998">
        <v>0.53</v>
      </c>
      <c r="FY998">
        <f t="shared" si="476"/>
        <v>0.53</v>
      </c>
      <c r="GJ998">
        <v>776175</v>
      </c>
      <c r="GM998">
        <v>0.54</v>
      </c>
      <c r="GN998">
        <f t="shared" si="477"/>
        <v>0.54</v>
      </c>
      <c r="GY998">
        <v>776175</v>
      </c>
      <c r="HB998">
        <v>0.57999999999999996</v>
      </c>
      <c r="HC998">
        <f t="shared" si="478"/>
        <v>0.57999999999999996</v>
      </c>
      <c r="HN998">
        <v>776175</v>
      </c>
      <c r="HQ998">
        <v>0.46</v>
      </c>
      <c r="HR998">
        <f t="shared" si="479"/>
        <v>0.46</v>
      </c>
      <c r="ID998">
        <v>776546</v>
      </c>
      <c r="IG998">
        <v>0.55000000000000004</v>
      </c>
      <c r="IH998">
        <f t="shared" si="480"/>
        <v>0.55000000000000004</v>
      </c>
      <c r="IS998">
        <v>776546</v>
      </c>
      <c r="IV998">
        <v>0.54</v>
      </c>
      <c r="IW998">
        <f t="shared" si="481"/>
        <v>0.54</v>
      </c>
      <c r="JH998">
        <v>776546</v>
      </c>
      <c r="JK998">
        <v>0.53</v>
      </c>
      <c r="JL998">
        <f t="shared" si="482"/>
        <v>0.53</v>
      </c>
      <c r="JW998">
        <v>776546</v>
      </c>
      <c r="JZ998">
        <v>0.54</v>
      </c>
      <c r="KA998">
        <f t="shared" si="483"/>
        <v>0.54</v>
      </c>
      <c r="KL998">
        <v>776546</v>
      </c>
      <c r="KO998">
        <v>0.61</v>
      </c>
      <c r="KP998">
        <f t="shared" si="484"/>
        <v>0.61</v>
      </c>
      <c r="LA998">
        <v>776546</v>
      </c>
      <c r="LD998">
        <v>0.53</v>
      </c>
      <c r="LE998">
        <f t="shared" si="485"/>
        <v>0.53</v>
      </c>
      <c r="LP998">
        <v>776546</v>
      </c>
      <c r="LS998">
        <v>0.53</v>
      </c>
      <c r="LT998">
        <f t="shared" si="486"/>
        <v>0.53</v>
      </c>
      <c r="ME998">
        <v>776546</v>
      </c>
      <c r="MH998">
        <v>0.57999999999999996</v>
      </c>
      <c r="MI998">
        <f t="shared" si="487"/>
        <v>0.57999999999999996</v>
      </c>
      <c r="MT998">
        <v>776546</v>
      </c>
      <c r="MW998">
        <v>0.57999999999999996</v>
      </c>
      <c r="MX998">
        <f t="shared" si="488"/>
        <v>0.57999999999999996</v>
      </c>
      <c r="NI998">
        <v>776546</v>
      </c>
      <c r="NL998">
        <v>0.54</v>
      </c>
      <c r="NM998">
        <f t="shared" si="489"/>
        <v>0.54</v>
      </c>
      <c r="NX998">
        <v>776546</v>
      </c>
      <c r="OA998">
        <v>0.54</v>
      </c>
      <c r="OB998">
        <f t="shared" si="490"/>
        <v>0.54</v>
      </c>
      <c r="OM998">
        <v>776546</v>
      </c>
      <c r="OP998">
        <v>0.54</v>
      </c>
      <c r="OQ998">
        <f t="shared" si="491"/>
        <v>0.54</v>
      </c>
      <c r="PB998">
        <v>776546</v>
      </c>
      <c r="PE998">
        <v>0.55000000000000004</v>
      </c>
      <c r="PF998">
        <f t="shared" si="492"/>
        <v>0.55000000000000004</v>
      </c>
      <c r="PQ998">
        <v>776546</v>
      </c>
      <c r="PT998">
        <v>0.52</v>
      </c>
      <c r="PU998">
        <f t="shared" si="493"/>
        <v>0.52</v>
      </c>
      <c r="QF998">
        <v>776546</v>
      </c>
      <c r="QI998">
        <v>0.53</v>
      </c>
      <c r="QJ998">
        <f t="shared" si="494"/>
        <v>0.53</v>
      </c>
      <c r="QU998">
        <v>776546</v>
      </c>
      <c r="QX998">
        <v>0.55000000000000004</v>
      </c>
      <c r="QY998">
        <f t="shared" si="495"/>
        <v>0.55000000000000004</v>
      </c>
    </row>
    <row r="999" spans="12:467" x14ac:dyDescent="0.2">
      <c r="L999">
        <v>776176</v>
      </c>
      <c r="O999">
        <v>0.56000000000000005</v>
      </c>
      <c r="P999">
        <f t="shared" si="465"/>
        <v>0.56000000000000005</v>
      </c>
      <c r="AA999">
        <v>776176</v>
      </c>
      <c r="AD999">
        <v>0.55000000000000004</v>
      </c>
      <c r="AE999">
        <f t="shared" si="466"/>
        <v>0.55000000000000004</v>
      </c>
      <c r="AP999">
        <v>776176</v>
      </c>
      <c r="AS999">
        <v>0.76</v>
      </c>
      <c r="AT999">
        <f t="shared" si="467"/>
        <v>0.76</v>
      </c>
      <c r="BE999">
        <v>776176</v>
      </c>
      <c r="BH999">
        <v>0.64</v>
      </c>
      <c r="BI999">
        <f t="shared" si="468"/>
        <v>0.64</v>
      </c>
      <c r="BT999">
        <v>776176</v>
      </c>
      <c r="BW999">
        <v>0.64</v>
      </c>
      <c r="BX999">
        <f t="shared" si="469"/>
        <v>0.64</v>
      </c>
      <c r="CI999">
        <v>776176</v>
      </c>
      <c r="CL999">
        <v>0.53</v>
      </c>
      <c r="CM999">
        <f t="shared" si="470"/>
        <v>0.53</v>
      </c>
      <c r="CX999">
        <v>776176</v>
      </c>
      <c r="DA999">
        <v>0.56000000000000005</v>
      </c>
      <c r="DB999">
        <f t="shared" si="471"/>
        <v>0.56000000000000005</v>
      </c>
      <c r="DM999">
        <v>776176</v>
      </c>
      <c r="DP999">
        <v>0.54</v>
      </c>
      <c r="DQ999">
        <f t="shared" si="472"/>
        <v>0.54</v>
      </c>
      <c r="EB999">
        <v>776176</v>
      </c>
      <c r="EE999">
        <v>0.56999999999999995</v>
      </c>
      <c r="EF999">
        <f t="shared" si="473"/>
        <v>0.56999999999999995</v>
      </c>
      <c r="EQ999">
        <v>776176</v>
      </c>
      <c r="ET999">
        <v>0.56999999999999995</v>
      </c>
      <c r="EU999">
        <f t="shared" si="474"/>
        <v>0.56999999999999995</v>
      </c>
      <c r="FF999">
        <v>776176</v>
      </c>
      <c r="FI999">
        <v>0.56000000000000005</v>
      </c>
      <c r="FJ999">
        <f t="shared" si="475"/>
        <v>0.56000000000000005</v>
      </c>
      <c r="FU999">
        <v>776176</v>
      </c>
      <c r="FX999">
        <v>0.57999999999999996</v>
      </c>
      <c r="FY999">
        <f t="shared" si="476"/>
        <v>0.57999999999999996</v>
      </c>
      <c r="GJ999">
        <v>776176</v>
      </c>
      <c r="GM999">
        <v>0.56000000000000005</v>
      </c>
      <c r="GN999">
        <f t="shared" si="477"/>
        <v>0.56000000000000005</v>
      </c>
      <c r="GY999">
        <v>776176</v>
      </c>
      <c r="HB999">
        <v>0.59</v>
      </c>
      <c r="HC999">
        <f t="shared" si="478"/>
        <v>0.59</v>
      </c>
      <c r="HN999">
        <v>776176</v>
      </c>
      <c r="HQ999">
        <v>0.51</v>
      </c>
      <c r="HR999">
        <f t="shared" si="479"/>
        <v>0.51</v>
      </c>
      <c r="ID999">
        <v>776547</v>
      </c>
      <c r="IG999">
        <v>0.43</v>
      </c>
      <c r="IH999">
        <f t="shared" si="480"/>
        <v>0.43</v>
      </c>
      <c r="IS999">
        <v>776547</v>
      </c>
      <c r="IV999">
        <v>0.41</v>
      </c>
      <c r="IW999">
        <f t="shared" si="481"/>
        <v>0.41</v>
      </c>
      <c r="JH999">
        <v>776547</v>
      </c>
      <c r="JK999">
        <v>0.44</v>
      </c>
      <c r="JL999">
        <f t="shared" si="482"/>
        <v>0.44</v>
      </c>
      <c r="JW999">
        <v>776547</v>
      </c>
      <c r="JZ999">
        <v>0.42</v>
      </c>
      <c r="KA999">
        <f t="shared" si="483"/>
        <v>0.42</v>
      </c>
      <c r="KL999">
        <v>776547</v>
      </c>
      <c r="KO999">
        <v>0.47</v>
      </c>
      <c r="KP999">
        <f t="shared" si="484"/>
        <v>0.47</v>
      </c>
      <c r="LA999">
        <v>776547</v>
      </c>
      <c r="LD999">
        <v>0.43</v>
      </c>
      <c r="LE999">
        <f t="shared" si="485"/>
        <v>0.43</v>
      </c>
      <c r="LP999">
        <v>776547</v>
      </c>
      <c r="LS999">
        <v>0.43</v>
      </c>
      <c r="LT999">
        <f t="shared" si="486"/>
        <v>0.43</v>
      </c>
      <c r="ME999">
        <v>776547</v>
      </c>
      <c r="MH999">
        <v>0.42</v>
      </c>
      <c r="MI999">
        <f t="shared" si="487"/>
        <v>0.42</v>
      </c>
      <c r="MT999">
        <v>776547</v>
      </c>
      <c r="MW999">
        <v>0.39</v>
      </c>
      <c r="MX999">
        <f t="shared" si="488"/>
        <v>0.39</v>
      </c>
      <c r="NI999">
        <v>776547</v>
      </c>
      <c r="NL999">
        <v>0.41</v>
      </c>
      <c r="NM999">
        <f t="shared" si="489"/>
        <v>0.41</v>
      </c>
      <c r="NX999">
        <v>776547</v>
      </c>
      <c r="OA999">
        <v>0.47</v>
      </c>
      <c r="OB999">
        <f t="shared" si="490"/>
        <v>0.47</v>
      </c>
      <c r="OM999">
        <v>776547</v>
      </c>
      <c r="OP999">
        <v>0.44</v>
      </c>
      <c r="OQ999">
        <f t="shared" si="491"/>
        <v>0.44</v>
      </c>
      <c r="PB999">
        <v>776547</v>
      </c>
      <c r="PE999">
        <v>0.42</v>
      </c>
      <c r="PF999">
        <f t="shared" si="492"/>
        <v>0.42</v>
      </c>
      <c r="PQ999">
        <v>776547</v>
      </c>
      <c r="PT999">
        <v>0.42</v>
      </c>
      <c r="PU999">
        <f t="shared" si="493"/>
        <v>0.42</v>
      </c>
      <c r="QF999">
        <v>776547</v>
      </c>
      <c r="QI999">
        <v>0.43</v>
      </c>
      <c r="QJ999">
        <f t="shared" si="494"/>
        <v>0.43</v>
      </c>
      <c r="QU999">
        <v>776547</v>
      </c>
      <c r="QX999">
        <v>0.43</v>
      </c>
      <c r="QY999">
        <f t="shared" si="495"/>
        <v>0.43</v>
      </c>
    </row>
    <row r="1000" spans="12:467" x14ac:dyDescent="0.2">
      <c r="L1000">
        <v>776181</v>
      </c>
      <c r="O1000">
        <v>0.52</v>
      </c>
      <c r="P1000">
        <f t="shared" si="465"/>
        <v>0.52</v>
      </c>
      <c r="AA1000">
        <v>776181</v>
      </c>
      <c r="AD1000">
        <v>0.41</v>
      </c>
      <c r="AE1000">
        <f t="shared" si="466"/>
        <v>0.41</v>
      </c>
      <c r="AP1000">
        <v>776181</v>
      </c>
      <c r="AS1000">
        <v>0.53</v>
      </c>
      <c r="AT1000">
        <f t="shared" si="467"/>
        <v>0.53</v>
      </c>
      <c r="BE1000">
        <v>776181</v>
      </c>
      <c r="BH1000">
        <v>0.57999999999999996</v>
      </c>
      <c r="BI1000">
        <f t="shared" si="468"/>
        <v>0.57999999999999996</v>
      </c>
      <c r="BT1000">
        <v>776181</v>
      </c>
      <c r="BW1000">
        <v>0.46</v>
      </c>
      <c r="BX1000">
        <f t="shared" si="469"/>
        <v>0.46</v>
      </c>
      <c r="CI1000">
        <v>776181</v>
      </c>
      <c r="CL1000">
        <v>0.55000000000000004</v>
      </c>
      <c r="CM1000">
        <f t="shared" si="470"/>
        <v>0.55000000000000004</v>
      </c>
      <c r="CX1000">
        <v>776181</v>
      </c>
      <c r="DA1000">
        <v>0.53</v>
      </c>
      <c r="DB1000">
        <f t="shared" si="471"/>
        <v>0.53</v>
      </c>
      <c r="DM1000">
        <v>776181</v>
      </c>
      <c r="DP1000">
        <v>0.53</v>
      </c>
      <c r="DQ1000">
        <f t="shared" si="472"/>
        <v>0.53</v>
      </c>
      <c r="EB1000">
        <v>776181</v>
      </c>
      <c r="EE1000">
        <v>0.52</v>
      </c>
      <c r="EF1000">
        <f t="shared" si="473"/>
        <v>0.52</v>
      </c>
      <c r="EQ1000">
        <v>776181</v>
      </c>
      <c r="ET1000">
        <v>0.52</v>
      </c>
      <c r="EU1000">
        <f t="shared" si="474"/>
        <v>0.52</v>
      </c>
      <c r="FF1000">
        <v>776181</v>
      </c>
      <c r="FI1000">
        <v>0.55000000000000004</v>
      </c>
      <c r="FJ1000">
        <f t="shared" si="475"/>
        <v>0.55000000000000004</v>
      </c>
      <c r="FU1000">
        <v>776181</v>
      </c>
      <c r="FX1000">
        <v>0.55000000000000004</v>
      </c>
      <c r="FY1000">
        <f t="shared" si="476"/>
        <v>0.55000000000000004</v>
      </c>
      <c r="GJ1000">
        <v>776181</v>
      </c>
      <c r="GM1000">
        <v>0.51</v>
      </c>
      <c r="GN1000">
        <f t="shared" si="477"/>
        <v>0.51</v>
      </c>
      <c r="GY1000">
        <v>776181</v>
      </c>
      <c r="HB1000">
        <v>0.52</v>
      </c>
      <c r="HC1000">
        <f t="shared" si="478"/>
        <v>0.52</v>
      </c>
      <c r="HN1000">
        <v>776181</v>
      </c>
      <c r="HQ1000">
        <v>0.51</v>
      </c>
      <c r="HR1000">
        <f t="shared" si="479"/>
        <v>0.51</v>
      </c>
      <c r="ID1000">
        <v>776549</v>
      </c>
      <c r="IG1000">
        <v>0.52</v>
      </c>
      <c r="IH1000">
        <f t="shared" si="480"/>
        <v>0.52</v>
      </c>
      <c r="IS1000">
        <v>776549</v>
      </c>
      <c r="IV1000">
        <v>0.53</v>
      </c>
      <c r="IW1000">
        <f t="shared" si="481"/>
        <v>0.53</v>
      </c>
      <c r="JH1000">
        <v>776549</v>
      </c>
      <c r="JK1000">
        <v>0.54</v>
      </c>
      <c r="JL1000">
        <f t="shared" si="482"/>
        <v>0.54</v>
      </c>
      <c r="JW1000">
        <v>776549</v>
      </c>
      <c r="JZ1000">
        <v>0.52</v>
      </c>
      <c r="KA1000">
        <f t="shared" si="483"/>
        <v>0.52</v>
      </c>
      <c r="KL1000">
        <v>776549</v>
      </c>
      <c r="KO1000">
        <v>0.57999999999999996</v>
      </c>
      <c r="KP1000">
        <f t="shared" si="484"/>
        <v>0.57999999999999996</v>
      </c>
      <c r="LA1000">
        <v>776549</v>
      </c>
      <c r="LD1000">
        <v>0.53</v>
      </c>
      <c r="LE1000">
        <f t="shared" si="485"/>
        <v>0.53</v>
      </c>
      <c r="LP1000">
        <v>776549</v>
      </c>
      <c r="LS1000">
        <v>0.53</v>
      </c>
      <c r="LT1000">
        <f t="shared" si="486"/>
        <v>0.53</v>
      </c>
      <c r="ME1000">
        <v>776549</v>
      </c>
      <c r="MH1000">
        <v>0.6</v>
      </c>
      <c r="MI1000">
        <f t="shared" si="487"/>
        <v>0.6</v>
      </c>
      <c r="MT1000">
        <v>776549</v>
      </c>
      <c r="MW1000">
        <v>0.56999999999999995</v>
      </c>
      <c r="MX1000">
        <f t="shared" si="488"/>
        <v>0.56999999999999995</v>
      </c>
      <c r="NI1000">
        <v>776549</v>
      </c>
      <c r="NL1000">
        <v>0.52</v>
      </c>
      <c r="NM1000">
        <f t="shared" si="489"/>
        <v>0.52</v>
      </c>
      <c r="NX1000">
        <v>776549</v>
      </c>
      <c r="OA1000">
        <v>0.5</v>
      </c>
      <c r="OB1000">
        <f t="shared" si="490"/>
        <v>0.5</v>
      </c>
      <c r="OM1000">
        <v>776549</v>
      </c>
      <c r="OP1000">
        <v>0.51</v>
      </c>
      <c r="OQ1000">
        <f t="shared" si="491"/>
        <v>0.51</v>
      </c>
      <c r="PB1000">
        <v>776549</v>
      </c>
      <c r="PE1000">
        <v>0.52</v>
      </c>
      <c r="PF1000">
        <f t="shared" si="492"/>
        <v>0.52</v>
      </c>
      <c r="PQ1000">
        <v>776549</v>
      </c>
      <c r="PT1000">
        <v>0.54</v>
      </c>
      <c r="PU1000">
        <f t="shared" si="493"/>
        <v>0.54</v>
      </c>
      <c r="QF1000">
        <v>776549</v>
      </c>
      <c r="QI1000">
        <v>0.51</v>
      </c>
      <c r="QJ1000">
        <f t="shared" si="494"/>
        <v>0.51</v>
      </c>
      <c r="QU1000">
        <v>776549</v>
      </c>
      <c r="QX1000">
        <v>0.54</v>
      </c>
      <c r="QY1000">
        <f t="shared" si="495"/>
        <v>0.54</v>
      </c>
    </row>
    <row r="1001" spans="12:467" x14ac:dyDescent="0.2">
      <c r="L1001">
        <v>776150</v>
      </c>
      <c r="O1001">
        <v>0.56000000000000005</v>
      </c>
      <c r="P1001">
        <f t="shared" si="465"/>
        <v>0.56000000000000005</v>
      </c>
      <c r="AA1001">
        <v>776150</v>
      </c>
      <c r="AD1001">
        <v>0.43</v>
      </c>
      <c r="AE1001">
        <f t="shared" si="466"/>
        <v>0.43</v>
      </c>
      <c r="AP1001">
        <v>776150</v>
      </c>
      <c r="AS1001">
        <v>0.35</v>
      </c>
      <c r="AT1001">
        <f t="shared" si="467"/>
        <v>0.35</v>
      </c>
      <c r="BE1001">
        <v>776150</v>
      </c>
      <c r="BH1001">
        <v>0.41</v>
      </c>
      <c r="BI1001">
        <f t="shared" si="468"/>
        <v>0.41</v>
      </c>
      <c r="BT1001">
        <v>776150</v>
      </c>
      <c r="BW1001">
        <v>0.42</v>
      </c>
      <c r="BX1001">
        <f t="shared" si="469"/>
        <v>0.42</v>
      </c>
      <c r="CI1001">
        <v>776150</v>
      </c>
      <c r="CL1001">
        <v>0.54</v>
      </c>
      <c r="CM1001">
        <f t="shared" si="470"/>
        <v>0.54</v>
      </c>
      <c r="CX1001">
        <v>776150</v>
      </c>
      <c r="DA1001">
        <v>0.53</v>
      </c>
      <c r="DB1001">
        <f t="shared" si="471"/>
        <v>0.53</v>
      </c>
      <c r="DM1001">
        <v>776150</v>
      </c>
      <c r="DP1001">
        <v>0.54</v>
      </c>
      <c r="DQ1001">
        <f t="shared" si="472"/>
        <v>0.54</v>
      </c>
      <c r="EB1001">
        <v>776150</v>
      </c>
      <c r="EE1001">
        <v>0.51</v>
      </c>
      <c r="EF1001">
        <f t="shared" si="473"/>
        <v>0.51</v>
      </c>
      <c r="EQ1001">
        <v>776150</v>
      </c>
      <c r="ET1001">
        <v>0.51</v>
      </c>
      <c r="EU1001">
        <f t="shared" si="474"/>
        <v>0.51</v>
      </c>
      <c r="FF1001">
        <v>776150</v>
      </c>
      <c r="FI1001">
        <v>0.56999999999999995</v>
      </c>
      <c r="FJ1001">
        <f t="shared" si="475"/>
        <v>0.56999999999999995</v>
      </c>
      <c r="FU1001">
        <v>776150</v>
      </c>
      <c r="FX1001">
        <v>0.54</v>
      </c>
      <c r="FY1001">
        <f t="shared" si="476"/>
        <v>0.54</v>
      </c>
      <c r="GJ1001">
        <v>776150</v>
      </c>
      <c r="GM1001">
        <v>0.5</v>
      </c>
      <c r="GN1001">
        <f t="shared" si="477"/>
        <v>0.5</v>
      </c>
      <c r="GY1001">
        <v>776150</v>
      </c>
      <c r="HB1001">
        <v>0.56999999999999995</v>
      </c>
      <c r="HC1001">
        <f t="shared" si="478"/>
        <v>0.56999999999999995</v>
      </c>
      <c r="HN1001">
        <v>776150</v>
      </c>
      <c r="HQ1001">
        <v>0.49</v>
      </c>
      <c r="HR1001">
        <f t="shared" si="479"/>
        <v>0.49</v>
      </c>
      <c r="ID1001">
        <v>776551</v>
      </c>
      <c r="IG1001">
        <v>0.54</v>
      </c>
      <c r="IH1001">
        <f t="shared" si="480"/>
        <v>0.54</v>
      </c>
      <c r="IS1001">
        <v>776551</v>
      </c>
      <c r="IV1001">
        <v>0.56000000000000005</v>
      </c>
      <c r="IW1001">
        <f t="shared" si="481"/>
        <v>0.56000000000000005</v>
      </c>
      <c r="JH1001">
        <v>776551</v>
      </c>
      <c r="JK1001">
        <v>0.55000000000000004</v>
      </c>
      <c r="JL1001">
        <f t="shared" si="482"/>
        <v>0.55000000000000004</v>
      </c>
      <c r="JW1001">
        <v>776551</v>
      </c>
      <c r="JZ1001">
        <v>0.54</v>
      </c>
      <c r="KA1001">
        <f t="shared" si="483"/>
        <v>0.54</v>
      </c>
      <c r="KL1001">
        <v>776551</v>
      </c>
      <c r="KO1001">
        <v>0.55000000000000004</v>
      </c>
      <c r="KP1001">
        <f t="shared" si="484"/>
        <v>0.55000000000000004</v>
      </c>
      <c r="LA1001">
        <v>776551</v>
      </c>
      <c r="LD1001">
        <v>0.56000000000000005</v>
      </c>
      <c r="LE1001">
        <f t="shared" si="485"/>
        <v>0.56000000000000005</v>
      </c>
      <c r="LP1001">
        <v>776551</v>
      </c>
      <c r="LS1001">
        <v>0.53</v>
      </c>
      <c r="LT1001">
        <f t="shared" si="486"/>
        <v>0.53</v>
      </c>
      <c r="ME1001">
        <v>776551</v>
      </c>
      <c r="MH1001">
        <v>0.51</v>
      </c>
      <c r="MI1001">
        <f t="shared" si="487"/>
        <v>0.51</v>
      </c>
      <c r="MT1001">
        <v>776551</v>
      </c>
      <c r="MW1001">
        <v>0.49</v>
      </c>
      <c r="MX1001">
        <f t="shared" si="488"/>
        <v>0.49</v>
      </c>
      <c r="NI1001">
        <v>776551</v>
      </c>
      <c r="NL1001">
        <v>0.54</v>
      </c>
      <c r="NM1001">
        <f t="shared" si="489"/>
        <v>0.54</v>
      </c>
      <c r="NX1001">
        <v>776551</v>
      </c>
      <c r="OA1001">
        <v>0.54</v>
      </c>
      <c r="OB1001">
        <f t="shared" si="490"/>
        <v>0.54</v>
      </c>
      <c r="OM1001">
        <v>776551</v>
      </c>
      <c r="OP1001">
        <v>0.53</v>
      </c>
      <c r="OQ1001">
        <f t="shared" si="491"/>
        <v>0.53</v>
      </c>
      <c r="PB1001">
        <v>776551</v>
      </c>
      <c r="PE1001">
        <v>0.56999999999999995</v>
      </c>
      <c r="PF1001">
        <f t="shared" si="492"/>
        <v>0.56999999999999995</v>
      </c>
      <c r="PQ1001">
        <v>776551</v>
      </c>
      <c r="PT1001">
        <v>0.56000000000000005</v>
      </c>
      <c r="PU1001">
        <f t="shared" si="493"/>
        <v>0.56000000000000005</v>
      </c>
      <c r="QF1001">
        <v>776551</v>
      </c>
      <c r="QI1001">
        <v>0.53</v>
      </c>
      <c r="QJ1001">
        <f t="shared" si="494"/>
        <v>0.53</v>
      </c>
      <c r="QU1001">
        <v>776551</v>
      </c>
      <c r="QX1001">
        <v>0.55000000000000004</v>
      </c>
      <c r="QY1001">
        <f t="shared" si="495"/>
        <v>0.55000000000000004</v>
      </c>
    </row>
    <row r="1002" spans="12:467" x14ac:dyDescent="0.2">
      <c r="L1002">
        <v>776153</v>
      </c>
      <c r="O1002">
        <v>0.51</v>
      </c>
      <c r="P1002">
        <f t="shared" si="465"/>
        <v>0.51</v>
      </c>
      <c r="AA1002">
        <v>776153</v>
      </c>
      <c r="AD1002">
        <v>0.56000000000000005</v>
      </c>
      <c r="AE1002">
        <f t="shared" si="466"/>
        <v>0.56000000000000005</v>
      </c>
      <c r="AP1002">
        <v>776153</v>
      </c>
      <c r="AS1002">
        <v>0.48</v>
      </c>
      <c r="AT1002">
        <f t="shared" si="467"/>
        <v>0.48</v>
      </c>
      <c r="BE1002">
        <v>776153</v>
      </c>
      <c r="BH1002">
        <v>0.41</v>
      </c>
      <c r="BI1002">
        <f t="shared" si="468"/>
        <v>0.41</v>
      </c>
      <c r="BT1002">
        <v>776153</v>
      </c>
      <c r="BW1002">
        <v>0.61</v>
      </c>
      <c r="BX1002">
        <f t="shared" si="469"/>
        <v>0.61</v>
      </c>
      <c r="CI1002">
        <v>776153</v>
      </c>
      <c r="CL1002">
        <v>0.52</v>
      </c>
      <c r="CM1002">
        <f t="shared" si="470"/>
        <v>0.52</v>
      </c>
      <c r="CX1002">
        <v>776153</v>
      </c>
      <c r="DA1002">
        <v>0.51</v>
      </c>
      <c r="DB1002">
        <f t="shared" si="471"/>
        <v>0.51</v>
      </c>
      <c r="DM1002">
        <v>776153</v>
      </c>
      <c r="DP1002">
        <v>0.5</v>
      </c>
      <c r="DQ1002">
        <f t="shared" si="472"/>
        <v>0.5</v>
      </c>
      <c r="EB1002">
        <v>776153</v>
      </c>
      <c r="EE1002">
        <v>0.5</v>
      </c>
      <c r="EF1002">
        <f t="shared" si="473"/>
        <v>0.5</v>
      </c>
      <c r="EQ1002">
        <v>776153</v>
      </c>
      <c r="ET1002">
        <v>0.5</v>
      </c>
      <c r="EU1002">
        <f t="shared" si="474"/>
        <v>0.5</v>
      </c>
      <c r="FF1002">
        <v>776153</v>
      </c>
      <c r="FI1002">
        <v>0.51</v>
      </c>
      <c r="FJ1002">
        <f t="shared" si="475"/>
        <v>0.51</v>
      </c>
      <c r="FU1002">
        <v>776153</v>
      </c>
      <c r="FX1002">
        <v>0.51</v>
      </c>
      <c r="FY1002">
        <f t="shared" si="476"/>
        <v>0.51</v>
      </c>
      <c r="GJ1002">
        <v>776153</v>
      </c>
      <c r="GM1002">
        <v>0.5</v>
      </c>
      <c r="GN1002">
        <f t="shared" si="477"/>
        <v>0.5</v>
      </c>
      <c r="GY1002">
        <v>776153</v>
      </c>
      <c r="HB1002">
        <v>0.51</v>
      </c>
      <c r="HC1002">
        <f t="shared" si="478"/>
        <v>0.51</v>
      </c>
      <c r="HN1002">
        <v>776153</v>
      </c>
      <c r="HQ1002">
        <v>0.54</v>
      </c>
      <c r="HR1002">
        <f t="shared" si="479"/>
        <v>0.54</v>
      </c>
      <c r="ID1002">
        <v>776516</v>
      </c>
      <c r="IG1002">
        <v>0.5</v>
      </c>
      <c r="IH1002">
        <f t="shared" si="480"/>
        <v>0.5</v>
      </c>
      <c r="IS1002">
        <v>776516</v>
      </c>
      <c r="IV1002">
        <v>0.49</v>
      </c>
      <c r="IW1002">
        <f t="shared" si="481"/>
        <v>0.49</v>
      </c>
      <c r="JH1002">
        <v>776516</v>
      </c>
      <c r="JK1002">
        <v>0.51</v>
      </c>
      <c r="JL1002">
        <f t="shared" si="482"/>
        <v>0.51</v>
      </c>
      <c r="JW1002">
        <v>776516</v>
      </c>
      <c r="JZ1002">
        <v>0.5</v>
      </c>
      <c r="KA1002">
        <f t="shared" si="483"/>
        <v>0.5</v>
      </c>
      <c r="KL1002">
        <v>776516</v>
      </c>
      <c r="KO1002">
        <v>0.43</v>
      </c>
      <c r="KP1002">
        <f t="shared" si="484"/>
        <v>0.43</v>
      </c>
      <c r="LA1002">
        <v>776516</v>
      </c>
      <c r="LD1002">
        <v>0.46</v>
      </c>
      <c r="LE1002">
        <f t="shared" si="485"/>
        <v>0.46</v>
      </c>
      <c r="LP1002">
        <v>776516</v>
      </c>
      <c r="LS1002">
        <v>0.48</v>
      </c>
      <c r="LT1002">
        <f t="shared" si="486"/>
        <v>0.48</v>
      </c>
      <c r="ME1002">
        <v>776516</v>
      </c>
      <c r="MH1002">
        <v>0.46</v>
      </c>
      <c r="MI1002">
        <f t="shared" si="487"/>
        <v>0.46</v>
      </c>
      <c r="MT1002">
        <v>776516</v>
      </c>
      <c r="MW1002">
        <v>0.49</v>
      </c>
      <c r="MX1002">
        <f t="shared" si="488"/>
        <v>0.49</v>
      </c>
      <c r="NI1002">
        <v>776516</v>
      </c>
      <c r="NL1002">
        <v>0.49</v>
      </c>
      <c r="NM1002">
        <f t="shared" si="489"/>
        <v>0.49</v>
      </c>
      <c r="NX1002">
        <v>776516</v>
      </c>
      <c r="OA1002">
        <v>0.5</v>
      </c>
      <c r="OB1002">
        <f t="shared" si="490"/>
        <v>0.5</v>
      </c>
      <c r="OM1002">
        <v>776516</v>
      </c>
      <c r="OP1002">
        <v>0.48</v>
      </c>
      <c r="OQ1002">
        <f t="shared" si="491"/>
        <v>0.48</v>
      </c>
      <c r="PB1002">
        <v>776516</v>
      </c>
      <c r="PE1002">
        <v>0.47</v>
      </c>
      <c r="PF1002">
        <f t="shared" si="492"/>
        <v>0.47</v>
      </c>
      <c r="PQ1002">
        <v>776516</v>
      </c>
      <c r="PT1002">
        <v>0.48</v>
      </c>
      <c r="PU1002">
        <f t="shared" si="493"/>
        <v>0.48</v>
      </c>
      <c r="QF1002">
        <v>776516</v>
      </c>
      <c r="QI1002">
        <v>0.49</v>
      </c>
      <c r="QJ1002">
        <f t="shared" si="494"/>
        <v>0.49</v>
      </c>
      <c r="QU1002">
        <v>776516</v>
      </c>
      <c r="QX1002">
        <v>0.48</v>
      </c>
      <c r="QY1002">
        <f t="shared" si="495"/>
        <v>0.48</v>
      </c>
    </row>
    <row r="1003" spans="12:467" x14ac:dyDescent="0.2">
      <c r="L1003">
        <v>776154</v>
      </c>
      <c r="O1003">
        <v>0.51</v>
      </c>
      <c r="P1003">
        <f t="shared" si="465"/>
        <v>0.51</v>
      </c>
      <c r="AA1003">
        <v>776154</v>
      </c>
      <c r="AD1003">
        <v>0.45</v>
      </c>
      <c r="AE1003">
        <f t="shared" si="466"/>
        <v>0.45</v>
      </c>
      <c r="AP1003">
        <v>776154</v>
      </c>
      <c r="AS1003">
        <v>0.38</v>
      </c>
      <c r="AT1003">
        <f t="shared" si="467"/>
        <v>0.38</v>
      </c>
      <c r="BE1003">
        <v>776154</v>
      </c>
      <c r="BH1003">
        <v>0.47</v>
      </c>
      <c r="BI1003">
        <f t="shared" si="468"/>
        <v>0.47</v>
      </c>
      <c r="BT1003">
        <v>776154</v>
      </c>
      <c r="BW1003">
        <v>0.42</v>
      </c>
      <c r="BX1003">
        <f t="shared" si="469"/>
        <v>0.42</v>
      </c>
      <c r="CI1003">
        <v>776154</v>
      </c>
      <c r="CL1003">
        <v>0.49</v>
      </c>
      <c r="CM1003">
        <f t="shared" si="470"/>
        <v>0.49</v>
      </c>
      <c r="CX1003">
        <v>776154</v>
      </c>
      <c r="DA1003">
        <v>0.51</v>
      </c>
      <c r="DB1003">
        <f t="shared" si="471"/>
        <v>0.51</v>
      </c>
      <c r="DM1003">
        <v>776154</v>
      </c>
      <c r="DP1003">
        <v>0.52</v>
      </c>
      <c r="DQ1003">
        <f t="shared" si="472"/>
        <v>0.52</v>
      </c>
      <c r="EB1003">
        <v>776154</v>
      </c>
      <c r="EE1003">
        <v>0.49</v>
      </c>
      <c r="EF1003">
        <f t="shared" si="473"/>
        <v>0.49</v>
      </c>
      <c r="EQ1003">
        <v>776154</v>
      </c>
      <c r="ET1003">
        <v>0.49</v>
      </c>
      <c r="EU1003">
        <f t="shared" si="474"/>
        <v>0.49</v>
      </c>
      <c r="FF1003">
        <v>776154</v>
      </c>
      <c r="FI1003">
        <v>0.49</v>
      </c>
      <c r="FJ1003">
        <f t="shared" si="475"/>
        <v>0.49</v>
      </c>
      <c r="FU1003">
        <v>776154</v>
      </c>
      <c r="FX1003">
        <v>0.49</v>
      </c>
      <c r="FY1003">
        <f t="shared" si="476"/>
        <v>0.49</v>
      </c>
      <c r="GJ1003">
        <v>776154</v>
      </c>
      <c r="GM1003">
        <v>0.5</v>
      </c>
      <c r="GN1003">
        <f t="shared" si="477"/>
        <v>0.5</v>
      </c>
      <c r="GY1003">
        <v>776154</v>
      </c>
      <c r="HB1003">
        <v>0.49</v>
      </c>
      <c r="HC1003">
        <f t="shared" si="478"/>
        <v>0.49</v>
      </c>
      <c r="HN1003">
        <v>776154</v>
      </c>
      <c r="HQ1003">
        <v>0.44</v>
      </c>
      <c r="HR1003">
        <f t="shared" si="479"/>
        <v>0.44</v>
      </c>
      <c r="ID1003">
        <v>776524</v>
      </c>
      <c r="IG1003">
        <v>0.45</v>
      </c>
      <c r="IH1003">
        <f t="shared" si="480"/>
        <v>0.45</v>
      </c>
      <c r="IS1003">
        <v>776524</v>
      </c>
      <c r="IV1003">
        <v>0.43</v>
      </c>
      <c r="IW1003">
        <f t="shared" si="481"/>
        <v>0.43</v>
      </c>
      <c r="JH1003">
        <v>776524</v>
      </c>
      <c r="JK1003">
        <v>0.4</v>
      </c>
      <c r="JL1003">
        <f t="shared" si="482"/>
        <v>0.4</v>
      </c>
      <c r="JW1003">
        <v>776524</v>
      </c>
      <c r="JZ1003">
        <v>0.43</v>
      </c>
      <c r="KA1003">
        <f t="shared" si="483"/>
        <v>0.43</v>
      </c>
      <c r="KL1003">
        <v>776524</v>
      </c>
      <c r="KO1003">
        <v>0.35</v>
      </c>
      <c r="KP1003">
        <f t="shared" si="484"/>
        <v>0.35</v>
      </c>
      <c r="LA1003">
        <v>776524</v>
      </c>
      <c r="LD1003">
        <v>0.41</v>
      </c>
      <c r="LE1003">
        <f t="shared" si="485"/>
        <v>0.41</v>
      </c>
      <c r="LP1003">
        <v>776524</v>
      </c>
      <c r="LS1003">
        <v>0.44</v>
      </c>
      <c r="LT1003">
        <f t="shared" si="486"/>
        <v>0.44</v>
      </c>
      <c r="ME1003">
        <v>776524</v>
      </c>
      <c r="MH1003">
        <v>0.47</v>
      </c>
      <c r="MI1003">
        <f t="shared" si="487"/>
        <v>0.47</v>
      </c>
      <c r="MT1003">
        <v>776524</v>
      </c>
      <c r="MW1003">
        <v>0.44</v>
      </c>
      <c r="MX1003">
        <f t="shared" si="488"/>
        <v>0.44</v>
      </c>
      <c r="NI1003">
        <v>776524</v>
      </c>
      <c r="NL1003">
        <v>0.45</v>
      </c>
      <c r="NM1003">
        <f t="shared" si="489"/>
        <v>0.45</v>
      </c>
      <c r="NX1003">
        <v>776524</v>
      </c>
      <c r="OA1003">
        <v>0.4</v>
      </c>
      <c r="OB1003">
        <f t="shared" si="490"/>
        <v>0.4</v>
      </c>
      <c r="OM1003">
        <v>776524</v>
      </c>
      <c r="OP1003">
        <v>0.42</v>
      </c>
      <c r="OQ1003">
        <f t="shared" si="491"/>
        <v>0.42</v>
      </c>
      <c r="PB1003">
        <v>776524</v>
      </c>
      <c r="PE1003">
        <v>0.42</v>
      </c>
      <c r="PF1003">
        <f t="shared" si="492"/>
        <v>0.42</v>
      </c>
      <c r="PQ1003">
        <v>776524</v>
      </c>
      <c r="PT1003">
        <v>0.45</v>
      </c>
      <c r="PU1003">
        <f t="shared" si="493"/>
        <v>0.45</v>
      </c>
      <c r="QF1003">
        <v>776524</v>
      </c>
      <c r="QI1003">
        <v>0.41</v>
      </c>
      <c r="QJ1003">
        <f t="shared" si="494"/>
        <v>0.41</v>
      </c>
      <c r="QU1003">
        <v>776524</v>
      </c>
      <c r="QX1003">
        <v>0.45</v>
      </c>
      <c r="QY1003">
        <f t="shared" si="495"/>
        <v>0.45</v>
      </c>
    </row>
    <row r="1004" spans="12:467" x14ac:dyDescent="0.2">
      <c r="L1004">
        <v>776155</v>
      </c>
      <c r="O1004">
        <v>0.4</v>
      </c>
      <c r="P1004">
        <f t="shared" si="465"/>
        <v>0.4</v>
      </c>
      <c r="AA1004">
        <v>776155</v>
      </c>
      <c r="AD1004">
        <v>0.46</v>
      </c>
      <c r="AE1004">
        <f t="shared" si="466"/>
        <v>0.46</v>
      </c>
      <c r="AP1004">
        <v>776155</v>
      </c>
      <c r="AS1004">
        <v>0.64</v>
      </c>
      <c r="AT1004">
        <f t="shared" si="467"/>
        <v>0.64</v>
      </c>
      <c r="BE1004">
        <v>776155</v>
      </c>
      <c r="BH1004">
        <v>0.45</v>
      </c>
      <c r="BI1004">
        <f t="shared" si="468"/>
        <v>0.45</v>
      </c>
      <c r="BT1004">
        <v>776155</v>
      </c>
      <c r="BW1004">
        <v>0.57999999999999996</v>
      </c>
      <c r="BX1004">
        <f t="shared" si="469"/>
        <v>0.57999999999999996</v>
      </c>
      <c r="CI1004">
        <v>776155</v>
      </c>
      <c r="CL1004">
        <v>0.41</v>
      </c>
      <c r="CM1004">
        <f t="shared" si="470"/>
        <v>0.41</v>
      </c>
      <c r="CX1004">
        <v>776155</v>
      </c>
      <c r="DA1004">
        <v>0.46</v>
      </c>
      <c r="DB1004">
        <f t="shared" si="471"/>
        <v>0.46</v>
      </c>
      <c r="DM1004">
        <v>776155</v>
      </c>
      <c r="DP1004">
        <v>0.4</v>
      </c>
      <c r="DQ1004">
        <f t="shared" si="472"/>
        <v>0.4</v>
      </c>
      <c r="EB1004">
        <v>776155</v>
      </c>
      <c r="EE1004">
        <v>0.4</v>
      </c>
      <c r="EF1004">
        <f t="shared" si="473"/>
        <v>0.4</v>
      </c>
      <c r="EQ1004">
        <v>776155</v>
      </c>
      <c r="ET1004">
        <v>0.4</v>
      </c>
      <c r="EU1004">
        <f t="shared" si="474"/>
        <v>0.4</v>
      </c>
      <c r="FF1004">
        <v>776155</v>
      </c>
      <c r="FI1004">
        <v>0.44</v>
      </c>
      <c r="FJ1004">
        <f t="shared" si="475"/>
        <v>0.44</v>
      </c>
      <c r="FU1004">
        <v>776155</v>
      </c>
      <c r="FX1004">
        <v>0.46</v>
      </c>
      <c r="FY1004">
        <f t="shared" si="476"/>
        <v>0.46</v>
      </c>
      <c r="GJ1004">
        <v>776155</v>
      </c>
      <c r="GM1004">
        <v>0.42</v>
      </c>
      <c r="GN1004">
        <f t="shared" si="477"/>
        <v>0.42</v>
      </c>
      <c r="GY1004">
        <v>776155</v>
      </c>
      <c r="HB1004">
        <v>0.43</v>
      </c>
      <c r="HC1004">
        <f t="shared" si="478"/>
        <v>0.43</v>
      </c>
      <c r="HN1004">
        <v>776155</v>
      </c>
      <c r="HQ1004">
        <v>0.4</v>
      </c>
      <c r="HR1004">
        <f t="shared" si="479"/>
        <v>0.4</v>
      </c>
      <c r="ID1004">
        <v>776525</v>
      </c>
      <c r="IG1004">
        <v>0.38</v>
      </c>
      <c r="IH1004">
        <f t="shared" si="480"/>
        <v>0.38</v>
      </c>
      <c r="IS1004">
        <v>776525</v>
      </c>
      <c r="IV1004">
        <v>0.39</v>
      </c>
      <c r="IW1004">
        <f t="shared" si="481"/>
        <v>0.39</v>
      </c>
      <c r="JH1004">
        <v>776525</v>
      </c>
      <c r="JK1004">
        <v>0.37</v>
      </c>
      <c r="JL1004">
        <f t="shared" si="482"/>
        <v>0.37</v>
      </c>
      <c r="JW1004">
        <v>776525</v>
      </c>
      <c r="JZ1004">
        <v>0.41</v>
      </c>
      <c r="KA1004">
        <f t="shared" si="483"/>
        <v>0.41</v>
      </c>
      <c r="KL1004">
        <v>776525</v>
      </c>
      <c r="KO1004">
        <v>0.42</v>
      </c>
      <c r="KP1004">
        <f t="shared" si="484"/>
        <v>0.42</v>
      </c>
      <c r="LA1004">
        <v>776525</v>
      </c>
      <c r="LD1004">
        <v>0.4</v>
      </c>
      <c r="LE1004">
        <f t="shared" si="485"/>
        <v>0.4</v>
      </c>
      <c r="LP1004">
        <v>776525</v>
      </c>
      <c r="LS1004">
        <v>0.41</v>
      </c>
      <c r="LT1004">
        <f t="shared" si="486"/>
        <v>0.41</v>
      </c>
      <c r="ME1004">
        <v>776525</v>
      </c>
      <c r="MH1004">
        <v>0.39</v>
      </c>
      <c r="MI1004">
        <f t="shared" si="487"/>
        <v>0.39</v>
      </c>
      <c r="MT1004">
        <v>776525</v>
      </c>
      <c r="MW1004">
        <v>0.37</v>
      </c>
      <c r="MX1004">
        <f t="shared" si="488"/>
        <v>0.37</v>
      </c>
      <c r="NI1004">
        <v>776525</v>
      </c>
      <c r="NL1004">
        <v>0.4</v>
      </c>
      <c r="NM1004">
        <f t="shared" si="489"/>
        <v>0.4</v>
      </c>
      <c r="NX1004">
        <v>776525</v>
      </c>
      <c r="OA1004">
        <v>0.44</v>
      </c>
      <c r="OB1004">
        <f t="shared" si="490"/>
        <v>0.44</v>
      </c>
      <c r="OM1004">
        <v>776525</v>
      </c>
      <c r="OP1004">
        <v>0.39</v>
      </c>
      <c r="OQ1004">
        <f t="shared" si="491"/>
        <v>0.39</v>
      </c>
      <c r="PB1004">
        <v>776525</v>
      </c>
      <c r="PE1004">
        <v>0.39</v>
      </c>
      <c r="PF1004">
        <f t="shared" si="492"/>
        <v>0.39</v>
      </c>
      <c r="PQ1004">
        <v>776525</v>
      </c>
      <c r="PT1004">
        <v>0.41</v>
      </c>
      <c r="PU1004">
        <f t="shared" si="493"/>
        <v>0.41</v>
      </c>
      <c r="QF1004">
        <v>776525</v>
      </c>
      <c r="QI1004">
        <v>0.41</v>
      </c>
      <c r="QJ1004">
        <f t="shared" si="494"/>
        <v>0.41</v>
      </c>
      <c r="QU1004">
        <v>776525</v>
      </c>
      <c r="QX1004">
        <v>0.38</v>
      </c>
      <c r="QY1004">
        <f t="shared" si="495"/>
        <v>0.38</v>
      </c>
    </row>
    <row r="1005" spans="12:467" x14ac:dyDescent="0.2">
      <c r="L1005">
        <v>776157</v>
      </c>
      <c r="O1005">
        <v>0.51</v>
      </c>
      <c r="P1005">
        <f t="shared" si="465"/>
        <v>0.51</v>
      </c>
      <c r="AA1005">
        <v>776157</v>
      </c>
      <c r="AD1005">
        <v>0.44</v>
      </c>
      <c r="AE1005">
        <f t="shared" si="466"/>
        <v>0.44</v>
      </c>
      <c r="AP1005">
        <v>776157</v>
      </c>
      <c r="AS1005">
        <v>0.61</v>
      </c>
      <c r="AT1005">
        <f t="shared" si="467"/>
        <v>0.61</v>
      </c>
      <c r="BE1005">
        <v>776157</v>
      </c>
      <c r="BH1005">
        <v>0.56999999999999995</v>
      </c>
      <c r="BI1005">
        <f t="shared" si="468"/>
        <v>0.56999999999999995</v>
      </c>
      <c r="BT1005">
        <v>776157</v>
      </c>
      <c r="BW1005">
        <v>0.49</v>
      </c>
      <c r="BX1005">
        <f t="shared" si="469"/>
        <v>0.49</v>
      </c>
      <c r="CI1005">
        <v>776157</v>
      </c>
      <c r="CL1005">
        <v>0.54</v>
      </c>
      <c r="CM1005">
        <f t="shared" si="470"/>
        <v>0.54</v>
      </c>
      <c r="CX1005">
        <v>776157</v>
      </c>
      <c r="DA1005">
        <v>0.54</v>
      </c>
      <c r="DB1005">
        <f t="shared" si="471"/>
        <v>0.54</v>
      </c>
      <c r="DM1005">
        <v>776157</v>
      </c>
      <c r="DP1005">
        <v>0.54</v>
      </c>
      <c r="DQ1005">
        <f t="shared" si="472"/>
        <v>0.54</v>
      </c>
      <c r="EB1005">
        <v>776157</v>
      </c>
      <c r="EE1005">
        <v>0.5</v>
      </c>
      <c r="EF1005">
        <f t="shared" si="473"/>
        <v>0.5</v>
      </c>
      <c r="EQ1005">
        <v>776157</v>
      </c>
      <c r="ET1005">
        <v>0.5</v>
      </c>
      <c r="EU1005">
        <f t="shared" si="474"/>
        <v>0.5</v>
      </c>
      <c r="FF1005">
        <v>776157</v>
      </c>
      <c r="FI1005">
        <v>0.56999999999999995</v>
      </c>
      <c r="FJ1005">
        <f t="shared" si="475"/>
        <v>0.56999999999999995</v>
      </c>
      <c r="FU1005">
        <v>776157</v>
      </c>
      <c r="FX1005">
        <v>0.56000000000000005</v>
      </c>
      <c r="FY1005">
        <f t="shared" si="476"/>
        <v>0.56000000000000005</v>
      </c>
      <c r="GJ1005">
        <v>776157</v>
      </c>
      <c r="GM1005">
        <v>0.52</v>
      </c>
      <c r="GN1005">
        <f t="shared" si="477"/>
        <v>0.52</v>
      </c>
      <c r="GY1005">
        <v>776157</v>
      </c>
      <c r="HB1005">
        <v>0.52</v>
      </c>
      <c r="HC1005">
        <f t="shared" si="478"/>
        <v>0.52</v>
      </c>
      <c r="HN1005">
        <v>776157</v>
      </c>
      <c r="HQ1005">
        <v>0.55000000000000004</v>
      </c>
      <c r="HR1005">
        <f t="shared" si="479"/>
        <v>0.55000000000000004</v>
      </c>
      <c r="ID1005">
        <v>776527</v>
      </c>
      <c r="IG1005">
        <v>0.52</v>
      </c>
      <c r="IH1005">
        <f t="shared" si="480"/>
        <v>0.52</v>
      </c>
      <c r="IS1005">
        <v>776527</v>
      </c>
      <c r="IV1005">
        <v>0.52</v>
      </c>
      <c r="IW1005">
        <f t="shared" si="481"/>
        <v>0.52</v>
      </c>
      <c r="JH1005">
        <v>776527</v>
      </c>
      <c r="JK1005">
        <v>0.49</v>
      </c>
      <c r="JL1005">
        <f t="shared" si="482"/>
        <v>0.49</v>
      </c>
      <c r="JW1005">
        <v>776527</v>
      </c>
      <c r="JZ1005">
        <v>0.53</v>
      </c>
      <c r="KA1005">
        <f t="shared" si="483"/>
        <v>0.53</v>
      </c>
      <c r="KL1005">
        <v>776527</v>
      </c>
      <c r="KO1005">
        <v>0.56999999999999995</v>
      </c>
      <c r="KP1005">
        <f t="shared" si="484"/>
        <v>0.56999999999999995</v>
      </c>
      <c r="LA1005">
        <v>776527</v>
      </c>
      <c r="LD1005">
        <v>0.54</v>
      </c>
      <c r="LE1005">
        <f t="shared" si="485"/>
        <v>0.54</v>
      </c>
      <c r="LP1005">
        <v>776527</v>
      </c>
      <c r="LS1005">
        <v>0.52</v>
      </c>
      <c r="LT1005">
        <f t="shared" si="486"/>
        <v>0.52</v>
      </c>
      <c r="ME1005">
        <v>776527</v>
      </c>
      <c r="MH1005">
        <v>0.51</v>
      </c>
      <c r="MI1005">
        <f t="shared" si="487"/>
        <v>0.51</v>
      </c>
      <c r="MT1005">
        <v>776527</v>
      </c>
      <c r="MW1005">
        <v>0.53</v>
      </c>
      <c r="MX1005">
        <f t="shared" si="488"/>
        <v>0.53</v>
      </c>
      <c r="NI1005">
        <v>776527</v>
      </c>
      <c r="NL1005">
        <v>0.52</v>
      </c>
      <c r="NM1005">
        <f t="shared" si="489"/>
        <v>0.52</v>
      </c>
      <c r="NX1005">
        <v>776527</v>
      </c>
      <c r="OA1005">
        <v>0.54</v>
      </c>
      <c r="OB1005">
        <f t="shared" si="490"/>
        <v>0.54</v>
      </c>
      <c r="OM1005">
        <v>776527</v>
      </c>
      <c r="OP1005">
        <v>0.54</v>
      </c>
      <c r="OQ1005">
        <f t="shared" si="491"/>
        <v>0.54</v>
      </c>
      <c r="PB1005">
        <v>776527</v>
      </c>
      <c r="PE1005">
        <v>0.54</v>
      </c>
      <c r="PF1005">
        <f t="shared" si="492"/>
        <v>0.54</v>
      </c>
      <c r="PQ1005">
        <v>776527</v>
      </c>
      <c r="PT1005">
        <v>0.53</v>
      </c>
      <c r="PU1005">
        <f t="shared" si="493"/>
        <v>0.53</v>
      </c>
      <c r="QF1005">
        <v>776527</v>
      </c>
      <c r="QI1005">
        <v>0.53</v>
      </c>
      <c r="QJ1005">
        <f t="shared" si="494"/>
        <v>0.53</v>
      </c>
      <c r="QU1005">
        <v>776527</v>
      </c>
      <c r="QX1005">
        <v>0.53</v>
      </c>
      <c r="QY1005">
        <f t="shared" si="495"/>
        <v>0.53</v>
      </c>
    </row>
    <row r="1006" spans="12:467" x14ac:dyDescent="0.2">
      <c r="L1006">
        <v>776158</v>
      </c>
      <c r="O1006">
        <v>0.56000000000000005</v>
      </c>
      <c r="P1006">
        <f t="shared" si="465"/>
        <v>0.56000000000000005</v>
      </c>
      <c r="AA1006">
        <v>776158</v>
      </c>
      <c r="AD1006">
        <v>0.46</v>
      </c>
      <c r="AE1006">
        <f t="shared" si="466"/>
        <v>0.46</v>
      </c>
      <c r="AP1006">
        <v>776158</v>
      </c>
      <c r="AS1006">
        <v>0.56000000000000005</v>
      </c>
      <c r="AT1006">
        <f t="shared" si="467"/>
        <v>0.56000000000000005</v>
      </c>
      <c r="BE1006">
        <v>776158</v>
      </c>
      <c r="BH1006">
        <v>0.46</v>
      </c>
      <c r="BI1006">
        <f t="shared" si="468"/>
        <v>0.46</v>
      </c>
      <c r="BT1006">
        <v>776158</v>
      </c>
      <c r="BW1006">
        <v>0.63</v>
      </c>
      <c r="BX1006">
        <f t="shared" si="469"/>
        <v>0.63</v>
      </c>
      <c r="CI1006">
        <v>776158</v>
      </c>
      <c r="CL1006">
        <v>0.54</v>
      </c>
      <c r="CM1006">
        <f t="shared" si="470"/>
        <v>0.54</v>
      </c>
      <c r="CX1006">
        <v>776158</v>
      </c>
      <c r="DA1006">
        <v>0.56000000000000005</v>
      </c>
      <c r="DB1006">
        <f t="shared" si="471"/>
        <v>0.56000000000000005</v>
      </c>
      <c r="DM1006">
        <v>776158</v>
      </c>
      <c r="DP1006">
        <v>0.55000000000000004</v>
      </c>
      <c r="DQ1006">
        <f t="shared" si="472"/>
        <v>0.55000000000000004</v>
      </c>
      <c r="EB1006">
        <v>776158</v>
      </c>
      <c r="EE1006">
        <v>0.55000000000000004</v>
      </c>
      <c r="EF1006">
        <f t="shared" si="473"/>
        <v>0.55000000000000004</v>
      </c>
      <c r="EQ1006">
        <v>776158</v>
      </c>
      <c r="ET1006">
        <v>0.55000000000000004</v>
      </c>
      <c r="EU1006">
        <f t="shared" si="474"/>
        <v>0.55000000000000004</v>
      </c>
      <c r="FF1006">
        <v>776158</v>
      </c>
      <c r="FI1006">
        <v>0.56000000000000005</v>
      </c>
      <c r="FJ1006">
        <f t="shared" si="475"/>
        <v>0.56000000000000005</v>
      </c>
      <c r="FU1006">
        <v>776158</v>
      </c>
      <c r="FX1006">
        <v>0.56000000000000005</v>
      </c>
      <c r="FY1006">
        <f t="shared" si="476"/>
        <v>0.56000000000000005</v>
      </c>
      <c r="GJ1006">
        <v>776158</v>
      </c>
      <c r="GM1006">
        <v>0.54</v>
      </c>
      <c r="GN1006">
        <f t="shared" si="477"/>
        <v>0.54</v>
      </c>
      <c r="GY1006">
        <v>776158</v>
      </c>
      <c r="HB1006">
        <v>0.59</v>
      </c>
      <c r="HC1006">
        <f t="shared" si="478"/>
        <v>0.59</v>
      </c>
      <c r="HN1006">
        <v>776158</v>
      </c>
      <c r="HQ1006">
        <v>0.52</v>
      </c>
      <c r="HR1006">
        <f t="shared" si="479"/>
        <v>0.52</v>
      </c>
      <c r="ID1006">
        <v>776528</v>
      </c>
      <c r="IG1006">
        <v>0.43</v>
      </c>
      <c r="IH1006">
        <f t="shared" si="480"/>
        <v>0.43</v>
      </c>
      <c r="IS1006">
        <v>776528</v>
      </c>
      <c r="IV1006">
        <v>0.48</v>
      </c>
      <c r="IW1006">
        <f t="shared" si="481"/>
        <v>0.48</v>
      </c>
      <c r="JH1006">
        <v>776528</v>
      </c>
      <c r="JK1006">
        <v>0.44</v>
      </c>
      <c r="JL1006">
        <f t="shared" si="482"/>
        <v>0.44</v>
      </c>
      <c r="JW1006">
        <v>776528</v>
      </c>
      <c r="JZ1006">
        <v>0.45</v>
      </c>
      <c r="KA1006">
        <f t="shared" si="483"/>
        <v>0.45</v>
      </c>
      <c r="KL1006">
        <v>776528</v>
      </c>
      <c r="KO1006">
        <v>0.47</v>
      </c>
      <c r="KP1006">
        <f t="shared" si="484"/>
        <v>0.47</v>
      </c>
      <c r="LA1006">
        <v>776528</v>
      </c>
      <c r="LD1006">
        <v>0.45</v>
      </c>
      <c r="LE1006">
        <f t="shared" si="485"/>
        <v>0.45</v>
      </c>
      <c r="LP1006">
        <v>776528</v>
      </c>
      <c r="LS1006">
        <v>0.45</v>
      </c>
      <c r="LT1006">
        <f t="shared" si="486"/>
        <v>0.45</v>
      </c>
      <c r="ME1006">
        <v>776528</v>
      </c>
      <c r="MH1006">
        <v>0.46</v>
      </c>
      <c r="MI1006">
        <f t="shared" si="487"/>
        <v>0.46</v>
      </c>
      <c r="MT1006">
        <v>776528</v>
      </c>
      <c r="MW1006">
        <v>0.45</v>
      </c>
      <c r="MX1006">
        <f t="shared" si="488"/>
        <v>0.45</v>
      </c>
      <c r="NI1006">
        <v>776528</v>
      </c>
      <c r="NL1006">
        <v>0.46</v>
      </c>
      <c r="NM1006">
        <f t="shared" si="489"/>
        <v>0.46</v>
      </c>
      <c r="NX1006">
        <v>776528</v>
      </c>
      <c r="OA1006">
        <v>0.43</v>
      </c>
      <c r="OB1006">
        <f t="shared" si="490"/>
        <v>0.43</v>
      </c>
      <c r="OM1006">
        <v>776528</v>
      </c>
      <c r="OP1006">
        <v>0.43</v>
      </c>
      <c r="OQ1006">
        <f t="shared" si="491"/>
        <v>0.43</v>
      </c>
      <c r="PB1006">
        <v>776528</v>
      </c>
      <c r="PE1006">
        <v>0.45</v>
      </c>
      <c r="PF1006">
        <f t="shared" si="492"/>
        <v>0.45</v>
      </c>
      <c r="PQ1006">
        <v>776528</v>
      </c>
      <c r="PT1006">
        <v>0.46</v>
      </c>
      <c r="PU1006">
        <f t="shared" si="493"/>
        <v>0.46</v>
      </c>
      <c r="QF1006">
        <v>776528</v>
      </c>
      <c r="QI1006">
        <v>0.48</v>
      </c>
      <c r="QJ1006">
        <f t="shared" si="494"/>
        <v>0.48</v>
      </c>
      <c r="QU1006">
        <v>776528</v>
      </c>
      <c r="QX1006">
        <v>0.46</v>
      </c>
      <c r="QY1006">
        <f t="shared" si="495"/>
        <v>0.46</v>
      </c>
    </row>
    <row r="1007" spans="12:467" x14ac:dyDescent="0.2">
      <c r="L1007">
        <v>776160</v>
      </c>
      <c r="O1007">
        <v>0.44</v>
      </c>
      <c r="P1007">
        <f t="shared" si="465"/>
        <v>0.44</v>
      </c>
      <c r="AA1007">
        <v>776160</v>
      </c>
      <c r="AD1007">
        <v>0.59</v>
      </c>
      <c r="AE1007">
        <f t="shared" si="466"/>
        <v>0.59</v>
      </c>
      <c r="AP1007">
        <v>776160</v>
      </c>
      <c r="AS1007">
        <v>0.55000000000000004</v>
      </c>
      <c r="AT1007">
        <f t="shared" si="467"/>
        <v>0.55000000000000004</v>
      </c>
      <c r="BE1007">
        <v>776160</v>
      </c>
      <c r="BH1007">
        <v>0.55000000000000004</v>
      </c>
      <c r="BI1007">
        <f t="shared" si="468"/>
        <v>0.55000000000000004</v>
      </c>
      <c r="BT1007">
        <v>776160</v>
      </c>
      <c r="BW1007">
        <v>0.54</v>
      </c>
      <c r="BX1007">
        <f t="shared" si="469"/>
        <v>0.54</v>
      </c>
      <c r="CI1007">
        <v>776160</v>
      </c>
      <c r="CL1007">
        <v>0.51</v>
      </c>
      <c r="CM1007">
        <f t="shared" si="470"/>
        <v>0.51</v>
      </c>
      <c r="CX1007">
        <v>776160</v>
      </c>
      <c r="DA1007">
        <v>0.49</v>
      </c>
      <c r="DB1007">
        <f t="shared" si="471"/>
        <v>0.49</v>
      </c>
      <c r="DM1007">
        <v>776160</v>
      </c>
      <c r="DP1007">
        <v>0.5</v>
      </c>
      <c r="DQ1007">
        <f t="shared" si="472"/>
        <v>0.5</v>
      </c>
      <c r="EB1007">
        <v>776160</v>
      </c>
      <c r="EE1007">
        <v>0.47</v>
      </c>
      <c r="EF1007">
        <f t="shared" si="473"/>
        <v>0.47</v>
      </c>
      <c r="EQ1007">
        <v>776160</v>
      </c>
      <c r="ET1007">
        <v>0.47</v>
      </c>
      <c r="EU1007">
        <f t="shared" si="474"/>
        <v>0.47</v>
      </c>
      <c r="FF1007">
        <v>776160</v>
      </c>
      <c r="FI1007">
        <v>0.48</v>
      </c>
      <c r="FJ1007">
        <f t="shared" si="475"/>
        <v>0.48</v>
      </c>
      <c r="FU1007">
        <v>776160</v>
      </c>
      <c r="FX1007">
        <v>0.51</v>
      </c>
      <c r="FY1007">
        <f t="shared" si="476"/>
        <v>0.51</v>
      </c>
      <c r="GJ1007">
        <v>776160</v>
      </c>
      <c r="GM1007">
        <v>0.5</v>
      </c>
      <c r="GN1007">
        <f t="shared" si="477"/>
        <v>0.5</v>
      </c>
      <c r="GY1007">
        <v>776160</v>
      </c>
      <c r="HB1007">
        <v>0.54</v>
      </c>
      <c r="HC1007">
        <f t="shared" si="478"/>
        <v>0.54</v>
      </c>
      <c r="HN1007">
        <v>776160</v>
      </c>
      <c r="HQ1007">
        <v>0.52</v>
      </c>
      <c r="HR1007">
        <f t="shared" si="479"/>
        <v>0.52</v>
      </c>
      <c r="ID1007">
        <v>776530</v>
      </c>
      <c r="IG1007">
        <v>0.42</v>
      </c>
      <c r="IH1007">
        <f t="shared" si="480"/>
        <v>0.42</v>
      </c>
      <c r="IS1007">
        <v>776530</v>
      </c>
      <c r="IV1007">
        <v>0.4</v>
      </c>
      <c r="IW1007">
        <f t="shared" si="481"/>
        <v>0.4</v>
      </c>
      <c r="JH1007">
        <v>776530</v>
      </c>
      <c r="JK1007">
        <v>0.42</v>
      </c>
      <c r="JL1007">
        <f t="shared" si="482"/>
        <v>0.42</v>
      </c>
      <c r="JW1007">
        <v>776530</v>
      </c>
      <c r="JZ1007">
        <v>0.42</v>
      </c>
      <c r="KA1007">
        <f t="shared" si="483"/>
        <v>0.42</v>
      </c>
      <c r="KL1007">
        <v>776530</v>
      </c>
      <c r="KO1007">
        <v>0.46</v>
      </c>
      <c r="KP1007">
        <f t="shared" si="484"/>
        <v>0.46</v>
      </c>
      <c r="LA1007">
        <v>776530</v>
      </c>
      <c r="LD1007">
        <v>0.4</v>
      </c>
      <c r="LE1007">
        <f t="shared" si="485"/>
        <v>0.4</v>
      </c>
      <c r="LP1007">
        <v>776530</v>
      </c>
      <c r="LS1007">
        <v>0.43</v>
      </c>
      <c r="LT1007">
        <f t="shared" si="486"/>
        <v>0.43</v>
      </c>
      <c r="ME1007">
        <v>776530</v>
      </c>
      <c r="MH1007">
        <v>0.48</v>
      </c>
      <c r="MI1007">
        <f t="shared" si="487"/>
        <v>0.48</v>
      </c>
      <c r="MT1007">
        <v>776530</v>
      </c>
      <c r="MW1007">
        <v>0.46</v>
      </c>
      <c r="MX1007">
        <f t="shared" si="488"/>
        <v>0.46</v>
      </c>
      <c r="NI1007">
        <v>776530</v>
      </c>
      <c r="NL1007">
        <v>0.41</v>
      </c>
      <c r="NM1007">
        <f t="shared" si="489"/>
        <v>0.41</v>
      </c>
      <c r="NX1007">
        <v>776530</v>
      </c>
      <c r="OA1007">
        <v>0.46</v>
      </c>
      <c r="OB1007">
        <f t="shared" si="490"/>
        <v>0.46</v>
      </c>
      <c r="OM1007">
        <v>776530</v>
      </c>
      <c r="OP1007">
        <v>0.41</v>
      </c>
      <c r="OQ1007">
        <f t="shared" si="491"/>
        <v>0.41</v>
      </c>
      <c r="PB1007">
        <v>776530</v>
      </c>
      <c r="PE1007">
        <v>0.42</v>
      </c>
      <c r="PF1007">
        <f t="shared" si="492"/>
        <v>0.42</v>
      </c>
      <c r="PQ1007">
        <v>776530</v>
      </c>
      <c r="PT1007">
        <v>0.4</v>
      </c>
      <c r="PU1007">
        <f t="shared" si="493"/>
        <v>0.4</v>
      </c>
      <c r="QF1007">
        <v>776530</v>
      </c>
      <c r="QI1007">
        <v>0.37</v>
      </c>
      <c r="QJ1007">
        <f t="shared" si="494"/>
        <v>0.37</v>
      </c>
      <c r="QU1007">
        <v>776530</v>
      </c>
      <c r="QX1007">
        <v>0.41</v>
      </c>
      <c r="QY1007">
        <f t="shared" si="495"/>
        <v>0.41</v>
      </c>
    </row>
    <row r="1008" spans="12:467" x14ac:dyDescent="0.2">
      <c r="L1008">
        <v>776161</v>
      </c>
      <c r="O1008">
        <v>0.43</v>
      </c>
      <c r="P1008">
        <f t="shared" si="465"/>
        <v>0.43</v>
      </c>
      <c r="AA1008">
        <v>776161</v>
      </c>
      <c r="AD1008">
        <v>0.42</v>
      </c>
      <c r="AE1008">
        <f t="shared" si="466"/>
        <v>0.42</v>
      </c>
      <c r="AP1008">
        <v>776161</v>
      </c>
      <c r="AS1008">
        <v>0.22</v>
      </c>
      <c r="AT1008">
        <f t="shared" si="467"/>
        <v>0.22</v>
      </c>
      <c r="BE1008">
        <v>776161</v>
      </c>
      <c r="BH1008">
        <v>0.31</v>
      </c>
      <c r="BI1008">
        <f t="shared" si="468"/>
        <v>0.31</v>
      </c>
      <c r="BT1008">
        <v>776161</v>
      </c>
      <c r="BW1008">
        <v>0.25</v>
      </c>
      <c r="BX1008">
        <f t="shared" si="469"/>
        <v>0.25</v>
      </c>
      <c r="CI1008">
        <v>776161</v>
      </c>
      <c r="CL1008">
        <v>0.4</v>
      </c>
      <c r="CM1008">
        <f t="shared" si="470"/>
        <v>0.4</v>
      </c>
      <c r="CX1008">
        <v>776161</v>
      </c>
      <c r="DA1008">
        <v>0.43</v>
      </c>
      <c r="DB1008">
        <f t="shared" si="471"/>
        <v>0.43</v>
      </c>
      <c r="DM1008">
        <v>776161</v>
      </c>
      <c r="DP1008">
        <v>0.41</v>
      </c>
      <c r="DQ1008">
        <f t="shared" si="472"/>
        <v>0.41</v>
      </c>
      <c r="EB1008">
        <v>776161</v>
      </c>
      <c r="EE1008">
        <v>0.41</v>
      </c>
      <c r="EF1008">
        <f t="shared" si="473"/>
        <v>0.41</v>
      </c>
      <c r="EQ1008">
        <v>776161</v>
      </c>
      <c r="ET1008">
        <v>0.41</v>
      </c>
      <c r="EU1008">
        <f t="shared" si="474"/>
        <v>0.41</v>
      </c>
      <c r="FF1008">
        <v>776161</v>
      </c>
      <c r="FI1008">
        <v>0.43</v>
      </c>
      <c r="FJ1008">
        <f t="shared" si="475"/>
        <v>0.43</v>
      </c>
      <c r="FU1008">
        <v>776161</v>
      </c>
      <c r="FX1008">
        <v>0.44</v>
      </c>
      <c r="FY1008">
        <f t="shared" si="476"/>
        <v>0.44</v>
      </c>
      <c r="GJ1008">
        <v>776161</v>
      </c>
      <c r="GM1008">
        <v>0.4</v>
      </c>
      <c r="GN1008">
        <f t="shared" si="477"/>
        <v>0.4</v>
      </c>
      <c r="GY1008">
        <v>776161</v>
      </c>
      <c r="HB1008">
        <v>0.42</v>
      </c>
      <c r="HC1008">
        <f t="shared" si="478"/>
        <v>0.42</v>
      </c>
      <c r="HN1008">
        <v>776161</v>
      </c>
      <c r="HQ1008">
        <v>0.37</v>
      </c>
      <c r="HR1008">
        <f t="shared" si="479"/>
        <v>0.37</v>
      </c>
      <c r="ID1008">
        <v>776532</v>
      </c>
      <c r="IG1008">
        <v>0.51</v>
      </c>
      <c r="IH1008">
        <f t="shared" si="480"/>
        <v>0.51</v>
      </c>
      <c r="IS1008">
        <v>776532</v>
      </c>
      <c r="IV1008">
        <v>0.55000000000000004</v>
      </c>
      <c r="IW1008">
        <f t="shared" si="481"/>
        <v>0.55000000000000004</v>
      </c>
      <c r="JH1008">
        <v>776532</v>
      </c>
      <c r="JK1008">
        <v>0.51</v>
      </c>
      <c r="JL1008">
        <f t="shared" si="482"/>
        <v>0.51</v>
      </c>
      <c r="JW1008">
        <v>776532</v>
      </c>
      <c r="JZ1008">
        <v>0.52</v>
      </c>
      <c r="KA1008">
        <f t="shared" si="483"/>
        <v>0.52</v>
      </c>
      <c r="KL1008">
        <v>776532</v>
      </c>
      <c r="KO1008">
        <v>0.46</v>
      </c>
      <c r="KP1008">
        <f t="shared" si="484"/>
        <v>0.46</v>
      </c>
      <c r="LA1008">
        <v>776532</v>
      </c>
      <c r="LD1008">
        <v>0.52</v>
      </c>
      <c r="LE1008">
        <f t="shared" si="485"/>
        <v>0.52</v>
      </c>
      <c r="LP1008">
        <v>776532</v>
      </c>
      <c r="LS1008">
        <v>0.52</v>
      </c>
      <c r="LT1008">
        <f t="shared" si="486"/>
        <v>0.52</v>
      </c>
      <c r="ME1008">
        <v>776532</v>
      </c>
      <c r="MH1008">
        <v>0.44</v>
      </c>
      <c r="MI1008">
        <f t="shared" si="487"/>
        <v>0.44</v>
      </c>
      <c r="MT1008">
        <v>776532</v>
      </c>
      <c r="MW1008">
        <v>0.49</v>
      </c>
      <c r="MX1008">
        <f t="shared" si="488"/>
        <v>0.49</v>
      </c>
      <c r="NI1008">
        <v>776532</v>
      </c>
      <c r="NL1008">
        <v>0.54</v>
      </c>
      <c r="NM1008">
        <f t="shared" si="489"/>
        <v>0.54</v>
      </c>
      <c r="NX1008">
        <v>776532</v>
      </c>
      <c r="OA1008">
        <v>0.53</v>
      </c>
      <c r="OB1008">
        <f t="shared" si="490"/>
        <v>0.53</v>
      </c>
      <c r="OM1008">
        <v>776532</v>
      </c>
      <c r="OP1008">
        <v>0.53</v>
      </c>
      <c r="OQ1008">
        <f t="shared" si="491"/>
        <v>0.53</v>
      </c>
      <c r="PB1008">
        <v>776532</v>
      </c>
      <c r="PE1008">
        <v>0.54</v>
      </c>
      <c r="PF1008">
        <f t="shared" si="492"/>
        <v>0.54</v>
      </c>
      <c r="PQ1008">
        <v>776532</v>
      </c>
      <c r="PT1008">
        <v>0.55000000000000004</v>
      </c>
      <c r="PU1008">
        <f t="shared" si="493"/>
        <v>0.55000000000000004</v>
      </c>
      <c r="QF1008">
        <v>776532</v>
      </c>
      <c r="QI1008">
        <v>0.56000000000000005</v>
      </c>
      <c r="QJ1008">
        <f t="shared" si="494"/>
        <v>0.56000000000000005</v>
      </c>
      <c r="QU1008">
        <v>776532</v>
      </c>
      <c r="QX1008">
        <v>0.54</v>
      </c>
      <c r="QY1008">
        <f t="shared" si="495"/>
        <v>0.54</v>
      </c>
    </row>
    <row r="1009" spans="12:467" x14ac:dyDescent="0.2">
      <c r="L1009">
        <v>776135</v>
      </c>
      <c r="O1009">
        <v>0.44</v>
      </c>
      <c r="P1009">
        <f t="shared" si="465"/>
        <v>0.44</v>
      </c>
      <c r="AA1009">
        <v>776135</v>
      </c>
      <c r="AD1009">
        <v>0.5</v>
      </c>
      <c r="AE1009">
        <f t="shared" si="466"/>
        <v>0.5</v>
      </c>
      <c r="AP1009">
        <v>776135</v>
      </c>
      <c r="AS1009">
        <v>0.59</v>
      </c>
      <c r="AT1009">
        <f t="shared" si="467"/>
        <v>0.59</v>
      </c>
      <c r="BE1009">
        <v>776135</v>
      </c>
      <c r="BH1009">
        <v>0.47</v>
      </c>
      <c r="BI1009">
        <f t="shared" si="468"/>
        <v>0.47</v>
      </c>
      <c r="BT1009">
        <v>776135</v>
      </c>
      <c r="BW1009">
        <v>0.55000000000000004</v>
      </c>
      <c r="BX1009">
        <f t="shared" si="469"/>
        <v>0.55000000000000004</v>
      </c>
      <c r="CI1009">
        <v>776135</v>
      </c>
      <c r="CL1009">
        <v>0.45</v>
      </c>
      <c r="CM1009">
        <f t="shared" si="470"/>
        <v>0.45</v>
      </c>
      <c r="CX1009">
        <v>776135</v>
      </c>
      <c r="DA1009">
        <v>0.48</v>
      </c>
      <c r="DB1009">
        <f t="shared" si="471"/>
        <v>0.48</v>
      </c>
      <c r="DM1009">
        <v>776135</v>
      </c>
      <c r="DP1009">
        <v>0.47</v>
      </c>
      <c r="DQ1009">
        <f t="shared" si="472"/>
        <v>0.47</v>
      </c>
      <c r="EB1009">
        <v>776135</v>
      </c>
      <c r="EE1009">
        <v>0.47</v>
      </c>
      <c r="EF1009">
        <f t="shared" si="473"/>
        <v>0.47</v>
      </c>
      <c r="EQ1009">
        <v>776135</v>
      </c>
      <c r="ET1009">
        <v>0.47</v>
      </c>
      <c r="EU1009">
        <f t="shared" si="474"/>
        <v>0.47</v>
      </c>
      <c r="FF1009">
        <v>776135</v>
      </c>
      <c r="FI1009">
        <v>0.48</v>
      </c>
      <c r="FJ1009">
        <f t="shared" si="475"/>
        <v>0.48</v>
      </c>
      <c r="FU1009">
        <v>776135</v>
      </c>
      <c r="FX1009">
        <v>0.49</v>
      </c>
      <c r="FY1009">
        <f t="shared" si="476"/>
        <v>0.49</v>
      </c>
      <c r="GJ1009">
        <v>776135</v>
      </c>
      <c r="GM1009">
        <v>0.46</v>
      </c>
      <c r="GN1009">
        <f t="shared" si="477"/>
        <v>0.46</v>
      </c>
      <c r="GY1009">
        <v>776135</v>
      </c>
      <c r="HB1009">
        <v>0.5</v>
      </c>
      <c r="HC1009">
        <f t="shared" si="478"/>
        <v>0.5</v>
      </c>
      <c r="HN1009">
        <v>776135</v>
      </c>
      <c r="HQ1009">
        <v>0.43</v>
      </c>
      <c r="HR1009">
        <f t="shared" si="479"/>
        <v>0.43</v>
      </c>
      <c r="ID1009">
        <v>776536</v>
      </c>
      <c r="IG1009">
        <v>0.56000000000000005</v>
      </c>
      <c r="IH1009">
        <f t="shared" si="480"/>
        <v>0.56000000000000005</v>
      </c>
      <c r="IS1009">
        <v>776536</v>
      </c>
      <c r="IV1009">
        <v>0.56999999999999995</v>
      </c>
      <c r="IW1009">
        <f t="shared" si="481"/>
        <v>0.56999999999999995</v>
      </c>
      <c r="JH1009">
        <v>776536</v>
      </c>
      <c r="JK1009">
        <v>0.56999999999999995</v>
      </c>
      <c r="JL1009">
        <f t="shared" si="482"/>
        <v>0.56999999999999995</v>
      </c>
      <c r="JW1009">
        <v>776536</v>
      </c>
      <c r="JZ1009">
        <v>0.56000000000000005</v>
      </c>
      <c r="KA1009">
        <f t="shared" si="483"/>
        <v>0.56000000000000005</v>
      </c>
      <c r="KL1009">
        <v>776536</v>
      </c>
      <c r="KO1009">
        <v>0.61</v>
      </c>
      <c r="KP1009">
        <f t="shared" si="484"/>
        <v>0.61</v>
      </c>
      <c r="LA1009">
        <v>776536</v>
      </c>
      <c r="LD1009">
        <v>0.56999999999999995</v>
      </c>
      <c r="LE1009">
        <f t="shared" si="485"/>
        <v>0.56999999999999995</v>
      </c>
      <c r="LP1009">
        <v>776536</v>
      </c>
      <c r="LS1009">
        <v>0.55000000000000004</v>
      </c>
      <c r="LT1009">
        <f t="shared" si="486"/>
        <v>0.55000000000000004</v>
      </c>
      <c r="ME1009">
        <v>776536</v>
      </c>
      <c r="MH1009">
        <v>0.52</v>
      </c>
      <c r="MI1009">
        <f t="shared" si="487"/>
        <v>0.52</v>
      </c>
      <c r="MT1009">
        <v>776536</v>
      </c>
      <c r="MW1009">
        <v>0.61</v>
      </c>
      <c r="MX1009">
        <f t="shared" si="488"/>
        <v>0.61</v>
      </c>
      <c r="NI1009">
        <v>776536</v>
      </c>
      <c r="NL1009">
        <v>0.54</v>
      </c>
      <c r="NM1009">
        <f t="shared" si="489"/>
        <v>0.54</v>
      </c>
      <c r="NX1009">
        <v>776536</v>
      </c>
      <c r="OA1009">
        <v>0.56000000000000005</v>
      </c>
      <c r="OB1009">
        <f t="shared" si="490"/>
        <v>0.56000000000000005</v>
      </c>
      <c r="OM1009">
        <v>776536</v>
      </c>
      <c r="OP1009">
        <v>0.55000000000000004</v>
      </c>
      <c r="OQ1009">
        <f t="shared" si="491"/>
        <v>0.55000000000000004</v>
      </c>
      <c r="PB1009">
        <v>776536</v>
      </c>
      <c r="PE1009">
        <v>0.57999999999999996</v>
      </c>
      <c r="PF1009">
        <f t="shared" si="492"/>
        <v>0.57999999999999996</v>
      </c>
      <c r="PQ1009">
        <v>776536</v>
      </c>
      <c r="PT1009">
        <v>0.57999999999999996</v>
      </c>
      <c r="PU1009">
        <f t="shared" si="493"/>
        <v>0.57999999999999996</v>
      </c>
      <c r="QF1009">
        <v>776536</v>
      </c>
      <c r="QI1009">
        <v>0.56000000000000005</v>
      </c>
      <c r="QJ1009">
        <f t="shared" si="494"/>
        <v>0.56000000000000005</v>
      </c>
      <c r="QU1009">
        <v>776536</v>
      </c>
      <c r="QX1009">
        <v>0.57999999999999996</v>
      </c>
      <c r="QY1009">
        <f t="shared" si="495"/>
        <v>0.57999999999999996</v>
      </c>
    </row>
    <row r="1010" spans="12:467" x14ac:dyDescent="0.2">
      <c r="L1010">
        <v>776136</v>
      </c>
      <c r="O1010">
        <v>0.54</v>
      </c>
      <c r="P1010">
        <f t="shared" si="465"/>
        <v>0.54</v>
      </c>
      <c r="AA1010">
        <v>776136</v>
      </c>
      <c r="AD1010">
        <v>0.67</v>
      </c>
      <c r="AE1010">
        <f t="shared" si="466"/>
        <v>0.67</v>
      </c>
      <c r="AP1010">
        <v>776136</v>
      </c>
      <c r="AS1010">
        <v>0.68</v>
      </c>
      <c r="AT1010">
        <f t="shared" si="467"/>
        <v>0.68</v>
      </c>
      <c r="BE1010">
        <v>776136</v>
      </c>
      <c r="BH1010">
        <v>0.59</v>
      </c>
      <c r="BI1010">
        <f t="shared" si="468"/>
        <v>0.59</v>
      </c>
      <c r="BT1010">
        <v>776136</v>
      </c>
      <c r="BW1010">
        <v>0.57999999999999996</v>
      </c>
      <c r="BX1010">
        <f t="shared" si="469"/>
        <v>0.57999999999999996</v>
      </c>
      <c r="CI1010">
        <v>776136</v>
      </c>
      <c r="CL1010">
        <v>0.56000000000000005</v>
      </c>
      <c r="CM1010">
        <f t="shared" si="470"/>
        <v>0.56000000000000005</v>
      </c>
      <c r="CX1010">
        <v>776136</v>
      </c>
      <c r="DA1010">
        <v>0.55000000000000004</v>
      </c>
      <c r="DB1010">
        <f t="shared" si="471"/>
        <v>0.55000000000000004</v>
      </c>
      <c r="DM1010">
        <v>776136</v>
      </c>
      <c r="DP1010">
        <v>0.55000000000000004</v>
      </c>
      <c r="DQ1010">
        <f t="shared" si="472"/>
        <v>0.55000000000000004</v>
      </c>
      <c r="EB1010">
        <v>776136</v>
      </c>
      <c r="EE1010">
        <v>0.56999999999999995</v>
      </c>
      <c r="EF1010">
        <f t="shared" si="473"/>
        <v>0.56999999999999995</v>
      </c>
      <c r="EQ1010">
        <v>776136</v>
      </c>
      <c r="ET1010">
        <v>0.56999999999999995</v>
      </c>
      <c r="EU1010">
        <f t="shared" si="474"/>
        <v>0.56999999999999995</v>
      </c>
      <c r="FF1010">
        <v>776136</v>
      </c>
      <c r="FI1010">
        <v>0.56000000000000005</v>
      </c>
      <c r="FJ1010">
        <f t="shared" si="475"/>
        <v>0.56000000000000005</v>
      </c>
      <c r="FU1010">
        <v>776136</v>
      </c>
      <c r="FX1010">
        <v>0.54</v>
      </c>
      <c r="FY1010">
        <f t="shared" si="476"/>
        <v>0.54</v>
      </c>
      <c r="GJ1010">
        <v>776136</v>
      </c>
      <c r="GM1010">
        <v>0.54</v>
      </c>
      <c r="GN1010">
        <f t="shared" si="477"/>
        <v>0.54</v>
      </c>
      <c r="GY1010">
        <v>776136</v>
      </c>
      <c r="HB1010">
        <v>0.59</v>
      </c>
      <c r="HC1010">
        <f t="shared" si="478"/>
        <v>0.59</v>
      </c>
      <c r="HN1010">
        <v>776136</v>
      </c>
      <c r="HQ1010">
        <v>0.53</v>
      </c>
      <c r="HR1010">
        <f t="shared" si="479"/>
        <v>0.53</v>
      </c>
      <c r="ID1010">
        <v>776537</v>
      </c>
      <c r="IG1010">
        <v>0.42</v>
      </c>
      <c r="IH1010">
        <f t="shared" si="480"/>
        <v>0.42</v>
      </c>
      <c r="IS1010">
        <v>776537</v>
      </c>
      <c r="IV1010">
        <v>0.41</v>
      </c>
      <c r="IW1010">
        <f t="shared" si="481"/>
        <v>0.41</v>
      </c>
      <c r="JH1010">
        <v>776537</v>
      </c>
      <c r="JK1010">
        <v>0.42</v>
      </c>
      <c r="JL1010">
        <f t="shared" si="482"/>
        <v>0.42</v>
      </c>
      <c r="JW1010">
        <v>776537</v>
      </c>
      <c r="JZ1010">
        <v>0.41</v>
      </c>
      <c r="KA1010">
        <f t="shared" si="483"/>
        <v>0.41</v>
      </c>
      <c r="KL1010">
        <v>776537</v>
      </c>
      <c r="KO1010">
        <v>0.44</v>
      </c>
      <c r="KP1010">
        <f t="shared" si="484"/>
        <v>0.44</v>
      </c>
      <c r="LA1010">
        <v>776537</v>
      </c>
      <c r="LD1010">
        <v>0.42</v>
      </c>
      <c r="LE1010">
        <f t="shared" si="485"/>
        <v>0.42</v>
      </c>
      <c r="LP1010">
        <v>776537</v>
      </c>
      <c r="LS1010">
        <v>0.43</v>
      </c>
      <c r="LT1010">
        <f t="shared" si="486"/>
        <v>0.43</v>
      </c>
      <c r="ME1010">
        <v>776537</v>
      </c>
      <c r="MH1010">
        <v>0.4</v>
      </c>
      <c r="MI1010">
        <f t="shared" si="487"/>
        <v>0.4</v>
      </c>
      <c r="MT1010">
        <v>776537</v>
      </c>
      <c r="MW1010">
        <v>0.37</v>
      </c>
      <c r="MX1010">
        <f t="shared" si="488"/>
        <v>0.37</v>
      </c>
      <c r="NI1010">
        <v>776537</v>
      </c>
      <c r="NL1010">
        <v>0.41</v>
      </c>
      <c r="NM1010">
        <f t="shared" si="489"/>
        <v>0.41</v>
      </c>
      <c r="NX1010">
        <v>776537</v>
      </c>
      <c r="OA1010">
        <v>0.47</v>
      </c>
      <c r="OB1010">
        <f t="shared" si="490"/>
        <v>0.47</v>
      </c>
      <c r="OM1010">
        <v>776537</v>
      </c>
      <c r="OP1010">
        <v>0.42</v>
      </c>
      <c r="OQ1010">
        <f t="shared" si="491"/>
        <v>0.42</v>
      </c>
      <c r="PB1010">
        <v>776537</v>
      </c>
      <c r="PE1010">
        <v>0.42</v>
      </c>
      <c r="PF1010">
        <f t="shared" si="492"/>
        <v>0.42</v>
      </c>
      <c r="PQ1010">
        <v>776537</v>
      </c>
      <c r="PT1010">
        <v>0.4</v>
      </c>
      <c r="PU1010">
        <f t="shared" si="493"/>
        <v>0.4</v>
      </c>
      <c r="QF1010">
        <v>776537</v>
      </c>
      <c r="QI1010">
        <v>0.42</v>
      </c>
      <c r="QJ1010">
        <f t="shared" si="494"/>
        <v>0.42</v>
      </c>
      <c r="QU1010">
        <v>776537</v>
      </c>
      <c r="QX1010">
        <v>0.39</v>
      </c>
      <c r="QY1010">
        <f t="shared" si="495"/>
        <v>0.39</v>
      </c>
    </row>
    <row r="1011" spans="12:467" x14ac:dyDescent="0.2">
      <c r="L1011">
        <v>776138</v>
      </c>
      <c r="O1011">
        <v>0.43</v>
      </c>
      <c r="P1011">
        <f t="shared" si="465"/>
        <v>0.43</v>
      </c>
      <c r="AA1011">
        <v>776138</v>
      </c>
      <c r="AD1011">
        <v>0.37</v>
      </c>
      <c r="AE1011">
        <f t="shared" si="466"/>
        <v>0.37</v>
      </c>
      <c r="AP1011">
        <v>776138</v>
      </c>
      <c r="AS1011">
        <v>0.56999999999999995</v>
      </c>
      <c r="AT1011">
        <f t="shared" si="467"/>
        <v>0.56999999999999995</v>
      </c>
      <c r="BE1011">
        <v>776138</v>
      </c>
      <c r="BH1011">
        <v>0.37</v>
      </c>
      <c r="BI1011">
        <f t="shared" si="468"/>
        <v>0.37</v>
      </c>
      <c r="BT1011">
        <v>776138</v>
      </c>
      <c r="BW1011">
        <v>0.36</v>
      </c>
      <c r="BX1011">
        <f t="shared" si="469"/>
        <v>0.36</v>
      </c>
      <c r="CI1011">
        <v>776138</v>
      </c>
      <c r="CL1011">
        <v>0.39</v>
      </c>
      <c r="CM1011">
        <f t="shared" si="470"/>
        <v>0.39</v>
      </c>
      <c r="CX1011">
        <v>776138</v>
      </c>
      <c r="DA1011">
        <v>0.42</v>
      </c>
      <c r="DB1011">
        <f t="shared" si="471"/>
        <v>0.42</v>
      </c>
      <c r="DM1011">
        <v>776138</v>
      </c>
      <c r="DP1011">
        <v>0.4</v>
      </c>
      <c r="DQ1011">
        <f t="shared" si="472"/>
        <v>0.4</v>
      </c>
      <c r="EB1011">
        <v>776138</v>
      </c>
      <c r="EE1011">
        <v>0.42</v>
      </c>
      <c r="EF1011">
        <f t="shared" si="473"/>
        <v>0.42</v>
      </c>
      <c r="EQ1011">
        <v>776138</v>
      </c>
      <c r="ET1011">
        <v>0.42</v>
      </c>
      <c r="EU1011">
        <f t="shared" si="474"/>
        <v>0.42</v>
      </c>
      <c r="FF1011">
        <v>776138</v>
      </c>
      <c r="FI1011">
        <v>0.39</v>
      </c>
      <c r="FJ1011">
        <f t="shared" si="475"/>
        <v>0.39</v>
      </c>
      <c r="FU1011">
        <v>776138</v>
      </c>
      <c r="FX1011">
        <v>0.43</v>
      </c>
      <c r="FY1011">
        <f t="shared" si="476"/>
        <v>0.43</v>
      </c>
      <c r="GJ1011">
        <v>776138</v>
      </c>
      <c r="GM1011">
        <v>0.39</v>
      </c>
      <c r="GN1011">
        <f t="shared" si="477"/>
        <v>0.39</v>
      </c>
      <c r="GY1011">
        <v>776138</v>
      </c>
      <c r="HB1011">
        <v>0.44</v>
      </c>
      <c r="HC1011">
        <f t="shared" si="478"/>
        <v>0.44</v>
      </c>
      <c r="HN1011">
        <v>776138</v>
      </c>
      <c r="HQ1011">
        <v>0.37</v>
      </c>
      <c r="HR1011">
        <f t="shared" si="479"/>
        <v>0.37</v>
      </c>
      <c r="ID1011">
        <v>776507</v>
      </c>
      <c r="IG1011">
        <v>0.53</v>
      </c>
      <c r="IH1011">
        <f t="shared" si="480"/>
        <v>0.53</v>
      </c>
      <c r="IS1011">
        <v>776507</v>
      </c>
      <c r="IV1011">
        <v>0.55000000000000004</v>
      </c>
      <c r="IW1011">
        <f t="shared" si="481"/>
        <v>0.55000000000000004</v>
      </c>
      <c r="JH1011">
        <v>776507</v>
      </c>
      <c r="JK1011">
        <v>0.54</v>
      </c>
      <c r="JL1011">
        <f t="shared" si="482"/>
        <v>0.54</v>
      </c>
      <c r="JW1011">
        <v>776507</v>
      </c>
      <c r="JZ1011">
        <v>0.57999999999999996</v>
      </c>
      <c r="KA1011">
        <f t="shared" si="483"/>
        <v>0.57999999999999996</v>
      </c>
      <c r="KL1011">
        <v>776507</v>
      </c>
      <c r="KO1011">
        <v>0.53</v>
      </c>
      <c r="KP1011">
        <f t="shared" si="484"/>
        <v>0.53</v>
      </c>
      <c r="LA1011">
        <v>776507</v>
      </c>
      <c r="LD1011">
        <v>0.55000000000000004</v>
      </c>
      <c r="LE1011">
        <f t="shared" si="485"/>
        <v>0.55000000000000004</v>
      </c>
      <c r="LP1011">
        <v>776507</v>
      </c>
      <c r="LS1011">
        <v>0.53</v>
      </c>
      <c r="LT1011">
        <f t="shared" si="486"/>
        <v>0.53</v>
      </c>
      <c r="ME1011">
        <v>776507</v>
      </c>
      <c r="MH1011">
        <v>0.6</v>
      </c>
      <c r="MI1011">
        <f t="shared" si="487"/>
        <v>0.6</v>
      </c>
      <c r="MT1011">
        <v>776507</v>
      </c>
      <c r="MW1011">
        <v>0.53</v>
      </c>
      <c r="MX1011">
        <f t="shared" si="488"/>
        <v>0.53</v>
      </c>
      <c r="NI1011">
        <v>776507</v>
      </c>
      <c r="NL1011">
        <v>0.53</v>
      </c>
      <c r="NM1011">
        <f t="shared" si="489"/>
        <v>0.53</v>
      </c>
      <c r="NX1011">
        <v>776507</v>
      </c>
      <c r="OA1011">
        <v>0.51</v>
      </c>
      <c r="OB1011">
        <f t="shared" si="490"/>
        <v>0.51</v>
      </c>
      <c r="OM1011">
        <v>776507</v>
      </c>
      <c r="OP1011">
        <v>0.55000000000000004</v>
      </c>
      <c r="OQ1011">
        <f t="shared" si="491"/>
        <v>0.55000000000000004</v>
      </c>
      <c r="PB1011">
        <v>776507</v>
      </c>
      <c r="PE1011">
        <v>0.55000000000000004</v>
      </c>
      <c r="PF1011">
        <f t="shared" si="492"/>
        <v>0.55000000000000004</v>
      </c>
      <c r="PQ1011">
        <v>776507</v>
      </c>
      <c r="PT1011">
        <v>0.54</v>
      </c>
      <c r="PU1011">
        <f t="shared" si="493"/>
        <v>0.54</v>
      </c>
      <c r="QF1011">
        <v>776507</v>
      </c>
      <c r="QI1011">
        <v>0.5</v>
      </c>
      <c r="QJ1011">
        <f t="shared" si="494"/>
        <v>0.5</v>
      </c>
      <c r="QU1011">
        <v>776507</v>
      </c>
      <c r="QX1011">
        <v>0.55000000000000004</v>
      </c>
      <c r="QY1011">
        <f t="shared" si="495"/>
        <v>0.55000000000000004</v>
      </c>
    </row>
    <row r="1012" spans="12:467" x14ac:dyDescent="0.2">
      <c r="L1012">
        <v>776139</v>
      </c>
      <c r="O1012">
        <v>0.44</v>
      </c>
      <c r="P1012">
        <f t="shared" si="465"/>
        <v>0.44</v>
      </c>
      <c r="AA1012">
        <v>776139</v>
      </c>
      <c r="AD1012">
        <v>0.33</v>
      </c>
      <c r="AE1012">
        <f t="shared" si="466"/>
        <v>0.33</v>
      </c>
      <c r="AP1012">
        <v>776139</v>
      </c>
      <c r="AS1012">
        <v>0.42</v>
      </c>
      <c r="AT1012">
        <f t="shared" si="467"/>
        <v>0.42</v>
      </c>
      <c r="BE1012">
        <v>776139</v>
      </c>
      <c r="BH1012">
        <v>0.42</v>
      </c>
      <c r="BI1012">
        <f t="shared" si="468"/>
        <v>0.42</v>
      </c>
      <c r="BT1012">
        <v>776139</v>
      </c>
      <c r="BW1012">
        <v>0.46</v>
      </c>
      <c r="BX1012">
        <f t="shared" si="469"/>
        <v>0.46</v>
      </c>
      <c r="CI1012">
        <v>776139</v>
      </c>
      <c r="CL1012">
        <v>0.44</v>
      </c>
      <c r="CM1012">
        <f t="shared" si="470"/>
        <v>0.44</v>
      </c>
      <c r="CX1012">
        <v>776139</v>
      </c>
      <c r="DA1012">
        <v>0.48</v>
      </c>
      <c r="DB1012">
        <f t="shared" si="471"/>
        <v>0.48</v>
      </c>
      <c r="DM1012">
        <v>776139</v>
      </c>
      <c r="DP1012">
        <v>0.42</v>
      </c>
      <c r="DQ1012">
        <f t="shared" si="472"/>
        <v>0.42</v>
      </c>
      <c r="EB1012">
        <v>776139</v>
      </c>
      <c r="EE1012">
        <v>0.43</v>
      </c>
      <c r="EF1012">
        <f t="shared" si="473"/>
        <v>0.43</v>
      </c>
      <c r="EQ1012">
        <v>776139</v>
      </c>
      <c r="ET1012">
        <v>0.43</v>
      </c>
      <c r="EU1012">
        <f t="shared" si="474"/>
        <v>0.43</v>
      </c>
      <c r="FF1012">
        <v>776139</v>
      </c>
      <c r="FI1012">
        <v>0.48</v>
      </c>
      <c r="FJ1012">
        <f t="shared" si="475"/>
        <v>0.48</v>
      </c>
      <c r="FU1012">
        <v>776139</v>
      </c>
      <c r="FX1012">
        <v>0.49</v>
      </c>
      <c r="FY1012">
        <f t="shared" si="476"/>
        <v>0.49</v>
      </c>
      <c r="GJ1012">
        <v>776139</v>
      </c>
      <c r="GM1012">
        <v>0.42</v>
      </c>
      <c r="GN1012">
        <f t="shared" si="477"/>
        <v>0.42</v>
      </c>
      <c r="GY1012">
        <v>776139</v>
      </c>
      <c r="HB1012">
        <v>0.47</v>
      </c>
      <c r="HC1012">
        <f t="shared" si="478"/>
        <v>0.47</v>
      </c>
      <c r="HN1012">
        <v>776139</v>
      </c>
      <c r="HQ1012">
        <v>0.41</v>
      </c>
      <c r="HR1012">
        <f t="shared" si="479"/>
        <v>0.41</v>
      </c>
      <c r="ID1012">
        <v>776508</v>
      </c>
      <c r="IG1012">
        <v>0.43</v>
      </c>
      <c r="IH1012">
        <f t="shared" si="480"/>
        <v>0.43</v>
      </c>
      <c r="IS1012">
        <v>776508</v>
      </c>
      <c r="IV1012">
        <v>0.42</v>
      </c>
      <c r="IW1012">
        <f t="shared" si="481"/>
        <v>0.42</v>
      </c>
      <c r="JH1012">
        <v>776508</v>
      </c>
      <c r="JK1012">
        <v>0.41</v>
      </c>
      <c r="JL1012">
        <f t="shared" si="482"/>
        <v>0.41</v>
      </c>
      <c r="JW1012">
        <v>776508</v>
      </c>
      <c r="JZ1012">
        <v>0.41</v>
      </c>
      <c r="KA1012">
        <f t="shared" si="483"/>
        <v>0.41</v>
      </c>
      <c r="KL1012">
        <v>776508</v>
      </c>
      <c r="KO1012">
        <v>0.39</v>
      </c>
      <c r="KP1012">
        <f t="shared" si="484"/>
        <v>0.39</v>
      </c>
      <c r="LA1012">
        <v>776508</v>
      </c>
      <c r="LD1012">
        <v>0.42</v>
      </c>
      <c r="LE1012">
        <f t="shared" si="485"/>
        <v>0.42</v>
      </c>
      <c r="LP1012">
        <v>776508</v>
      </c>
      <c r="LS1012">
        <v>0.44</v>
      </c>
      <c r="LT1012">
        <f t="shared" si="486"/>
        <v>0.44</v>
      </c>
      <c r="ME1012">
        <v>776508</v>
      </c>
      <c r="MH1012">
        <v>0.46</v>
      </c>
      <c r="MI1012">
        <f t="shared" si="487"/>
        <v>0.46</v>
      </c>
      <c r="MT1012">
        <v>776508</v>
      </c>
      <c r="MW1012">
        <v>0.48</v>
      </c>
      <c r="MX1012">
        <f t="shared" si="488"/>
        <v>0.48</v>
      </c>
      <c r="NI1012">
        <v>776508</v>
      </c>
      <c r="NL1012">
        <v>0.41</v>
      </c>
      <c r="NM1012">
        <f t="shared" si="489"/>
        <v>0.41</v>
      </c>
      <c r="NX1012">
        <v>776508</v>
      </c>
      <c r="OA1012">
        <v>0.44</v>
      </c>
      <c r="OB1012">
        <f t="shared" si="490"/>
        <v>0.44</v>
      </c>
      <c r="OM1012">
        <v>776508</v>
      </c>
      <c r="OP1012">
        <v>0.4</v>
      </c>
      <c r="OQ1012">
        <f t="shared" si="491"/>
        <v>0.4</v>
      </c>
      <c r="PB1012">
        <v>776508</v>
      </c>
      <c r="PE1012">
        <v>0.42</v>
      </c>
      <c r="PF1012">
        <f t="shared" si="492"/>
        <v>0.42</v>
      </c>
      <c r="PQ1012">
        <v>776508</v>
      </c>
      <c r="PT1012">
        <v>0.39</v>
      </c>
      <c r="PU1012">
        <f t="shared" si="493"/>
        <v>0.39</v>
      </c>
      <c r="QF1012">
        <v>776508</v>
      </c>
      <c r="QI1012">
        <v>0.42</v>
      </c>
      <c r="QJ1012">
        <f t="shared" si="494"/>
        <v>0.42</v>
      </c>
      <c r="QU1012">
        <v>776508</v>
      </c>
      <c r="QX1012">
        <v>0.41</v>
      </c>
      <c r="QY1012">
        <f t="shared" si="495"/>
        <v>0.41</v>
      </c>
    </row>
    <row r="1013" spans="12:467" x14ac:dyDescent="0.2">
      <c r="L1013">
        <v>776143</v>
      </c>
      <c r="O1013">
        <v>0.48</v>
      </c>
      <c r="P1013">
        <f t="shared" si="465"/>
        <v>0.48</v>
      </c>
      <c r="AA1013">
        <v>776143</v>
      </c>
      <c r="AD1013">
        <v>0.59</v>
      </c>
      <c r="AE1013">
        <f t="shared" si="466"/>
        <v>0.59</v>
      </c>
      <c r="AP1013">
        <v>776143</v>
      </c>
      <c r="AS1013">
        <v>0.55000000000000004</v>
      </c>
      <c r="AT1013">
        <f t="shared" si="467"/>
        <v>0.55000000000000004</v>
      </c>
      <c r="BE1013">
        <v>776143</v>
      </c>
      <c r="BH1013">
        <v>0.57999999999999996</v>
      </c>
      <c r="BI1013">
        <f t="shared" si="468"/>
        <v>0.57999999999999996</v>
      </c>
      <c r="BT1013">
        <v>776143</v>
      </c>
      <c r="BW1013">
        <v>0.5</v>
      </c>
      <c r="BX1013">
        <f t="shared" si="469"/>
        <v>0.5</v>
      </c>
      <c r="CI1013">
        <v>776143</v>
      </c>
      <c r="CL1013">
        <v>0.53</v>
      </c>
      <c r="CM1013">
        <f t="shared" si="470"/>
        <v>0.53</v>
      </c>
      <c r="CX1013">
        <v>776143</v>
      </c>
      <c r="DA1013">
        <v>0.53</v>
      </c>
      <c r="DB1013">
        <f t="shared" si="471"/>
        <v>0.53</v>
      </c>
      <c r="DM1013">
        <v>776143</v>
      </c>
      <c r="DP1013">
        <v>0.53</v>
      </c>
      <c r="DQ1013">
        <f t="shared" si="472"/>
        <v>0.53</v>
      </c>
      <c r="EB1013">
        <v>776143</v>
      </c>
      <c r="EE1013">
        <v>0.5</v>
      </c>
      <c r="EF1013">
        <f t="shared" si="473"/>
        <v>0.5</v>
      </c>
      <c r="EQ1013">
        <v>776143</v>
      </c>
      <c r="ET1013">
        <v>0.5</v>
      </c>
      <c r="EU1013">
        <f t="shared" si="474"/>
        <v>0.5</v>
      </c>
      <c r="FF1013">
        <v>776143</v>
      </c>
      <c r="FI1013">
        <v>0.53</v>
      </c>
      <c r="FJ1013">
        <f t="shared" si="475"/>
        <v>0.53</v>
      </c>
      <c r="FU1013">
        <v>776143</v>
      </c>
      <c r="FX1013">
        <v>0.52</v>
      </c>
      <c r="FY1013">
        <f t="shared" si="476"/>
        <v>0.52</v>
      </c>
      <c r="GJ1013">
        <v>776143</v>
      </c>
      <c r="GM1013">
        <v>0.51</v>
      </c>
      <c r="GN1013">
        <f t="shared" si="477"/>
        <v>0.51</v>
      </c>
      <c r="GY1013">
        <v>776143</v>
      </c>
      <c r="HB1013">
        <v>0.56000000000000005</v>
      </c>
      <c r="HC1013">
        <f t="shared" si="478"/>
        <v>0.56000000000000005</v>
      </c>
      <c r="HN1013">
        <v>776143</v>
      </c>
      <c r="HQ1013">
        <v>0.49</v>
      </c>
      <c r="HR1013">
        <f t="shared" si="479"/>
        <v>0.49</v>
      </c>
      <c r="ID1013">
        <v>776513</v>
      </c>
      <c r="IG1013">
        <v>0.5</v>
      </c>
      <c r="IH1013">
        <f t="shared" si="480"/>
        <v>0.5</v>
      </c>
      <c r="IS1013">
        <v>776513</v>
      </c>
      <c r="IV1013">
        <v>0.51</v>
      </c>
      <c r="IW1013">
        <f t="shared" si="481"/>
        <v>0.51</v>
      </c>
      <c r="JH1013">
        <v>776513</v>
      </c>
      <c r="JK1013">
        <v>0.5</v>
      </c>
      <c r="JL1013">
        <f t="shared" si="482"/>
        <v>0.5</v>
      </c>
      <c r="JW1013">
        <v>776513</v>
      </c>
      <c r="JZ1013">
        <v>0.51</v>
      </c>
      <c r="KA1013">
        <f t="shared" si="483"/>
        <v>0.51</v>
      </c>
      <c r="KL1013">
        <v>776513</v>
      </c>
      <c r="KO1013">
        <v>0.53</v>
      </c>
      <c r="KP1013">
        <f t="shared" si="484"/>
        <v>0.53</v>
      </c>
      <c r="LA1013">
        <v>776513</v>
      </c>
      <c r="LD1013">
        <v>0.54</v>
      </c>
      <c r="LE1013">
        <f t="shared" si="485"/>
        <v>0.54</v>
      </c>
      <c r="LP1013">
        <v>776513</v>
      </c>
      <c r="LS1013">
        <v>0.51</v>
      </c>
      <c r="LT1013">
        <f t="shared" si="486"/>
        <v>0.51</v>
      </c>
      <c r="ME1013">
        <v>776513</v>
      </c>
      <c r="MH1013">
        <v>0.47</v>
      </c>
      <c r="MI1013">
        <f t="shared" si="487"/>
        <v>0.47</v>
      </c>
      <c r="MT1013">
        <v>776513</v>
      </c>
      <c r="MW1013">
        <v>0.47</v>
      </c>
      <c r="MX1013">
        <f t="shared" si="488"/>
        <v>0.47</v>
      </c>
      <c r="NI1013">
        <v>776513</v>
      </c>
      <c r="NL1013">
        <v>0.5</v>
      </c>
      <c r="NM1013">
        <f t="shared" si="489"/>
        <v>0.5</v>
      </c>
      <c r="NX1013">
        <v>776513</v>
      </c>
      <c r="OA1013">
        <v>0.52</v>
      </c>
      <c r="OB1013">
        <f t="shared" si="490"/>
        <v>0.52</v>
      </c>
      <c r="OM1013">
        <v>776513</v>
      </c>
      <c r="OP1013">
        <v>0.52</v>
      </c>
      <c r="OQ1013">
        <f t="shared" si="491"/>
        <v>0.52</v>
      </c>
      <c r="PB1013">
        <v>776513</v>
      </c>
      <c r="PE1013">
        <v>0.5</v>
      </c>
      <c r="PF1013">
        <f t="shared" si="492"/>
        <v>0.5</v>
      </c>
      <c r="PQ1013">
        <v>776513</v>
      </c>
      <c r="PT1013">
        <v>0.52</v>
      </c>
      <c r="PU1013">
        <f t="shared" si="493"/>
        <v>0.52</v>
      </c>
      <c r="QF1013">
        <v>776513</v>
      </c>
      <c r="QI1013">
        <v>0.51</v>
      </c>
      <c r="QJ1013">
        <f t="shared" si="494"/>
        <v>0.51</v>
      </c>
      <c r="QU1013">
        <v>776513</v>
      </c>
      <c r="QX1013">
        <v>0.51</v>
      </c>
      <c r="QY1013">
        <f t="shared" si="495"/>
        <v>0.51</v>
      </c>
    </row>
    <row r="1014" spans="12:467" x14ac:dyDescent="0.2">
      <c r="L1014">
        <v>776144</v>
      </c>
      <c r="O1014">
        <v>0.56000000000000005</v>
      </c>
      <c r="P1014">
        <f t="shared" si="465"/>
        <v>0.56000000000000005</v>
      </c>
      <c r="AA1014">
        <v>776144</v>
      </c>
      <c r="AD1014">
        <v>0.55000000000000004</v>
      </c>
      <c r="AE1014">
        <f t="shared" si="466"/>
        <v>0.55000000000000004</v>
      </c>
      <c r="AP1014">
        <v>776144</v>
      </c>
      <c r="AS1014">
        <v>0.32</v>
      </c>
      <c r="AT1014">
        <f t="shared" si="467"/>
        <v>0.32</v>
      </c>
      <c r="BE1014">
        <v>776144</v>
      </c>
      <c r="BH1014">
        <v>0.48</v>
      </c>
      <c r="BI1014">
        <f t="shared" si="468"/>
        <v>0.48</v>
      </c>
      <c r="BT1014">
        <v>776144</v>
      </c>
      <c r="BW1014">
        <v>0.61</v>
      </c>
      <c r="BX1014">
        <f t="shared" si="469"/>
        <v>0.61</v>
      </c>
      <c r="CI1014">
        <v>776144</v>
      </c>
      <c r="CL1014">
        <v>0.56999999999999995</v>
      </c>
      <c r="CM1014">
        <f t="shared" si="470"/>
        <v>0.56999999999999995</v>
      </c>
      <c r="CX1014">
        <v>776144</v>
      </c>
      <c r="DA1014">
        <v>0.54</v>
      </c>
      <c r="DB1014">
        <f t="shared" si="471"/>
        <v>0.54</v>
      </c>
      <c r="DM1014">
        <v>776144</v>
      </c>
      <c r="DP1014">
        <v>0.55000000000000004</v>
      </c>
      <c r="DQ1014">
        <f t="shared" si="472"/>
        <v>0.55000000000000004</v>
      </c>
      <c r="EB1014">
        <v>776144</v>
      </c>
      <c r="EE1014">
        <v>0.56999999999999995</v>
      </c>
      <c r="EF1014">
        <f t="shared" si="473"/>
        <v>0.56999999999999995</v>
      </c>
      <c r="EQ1014">
        <v>776144</v>
      </c>
      <c r="ET1014">
        <v>0.56999999999999995</v>
      </c>
      <c r="EU1014">
        <f t="shared" si="474"/>
        <v>0.56999999999999995</v>
      </c>
      <c r="FF1014">
        <v>776144</v>
      </c>
      <c r="FI1014">
        <v>0.56000000000000005</v>
      </c>
      <c r="FJ1014">
        <f t="shared" si="475"/>
        <v>0.56000000000000005</v>
      </c>
      <c r="FU1014">
        <v>776144</v>
      </c>
      <c r="FX1014">
        <v>0.56000000000000005</v>
      </c>
      <c r="FY1014">
        <f t="shared" si="476"/>
        <v>0.56000000000000005</v>
      </c>
      <c r="GJ1014">
        <v>776144</v>
      </c>
      <c r="GM1014">
        <v>0.52</v>
      </c>
      <c r="GN1014">
        <f t="shared" si="477"/>
        <v>0.52</v>
      </c>
      <c r="GY1014">
        <v>776144</v>
      </c>
      <c r="HB1014">
        <v>0.59</v>
      </c>
      <c r="HC1014">
        <f t="shared" si="478"/>
        <v>0.59</v>
      </c>
      <c r="HN1014">
        <v>776144</v>
      </c>
      <c r="HQ1014">
        <v>0.56999999999999995</v>
      </c>
      <c r="HR1014">
        <f t="shared" si="479"/>
        <v>0.56999999999999995</v>
      </c>
      <c r="ID1014">
        <v>776515</v>
      </c>
      <c r="IG1014">
        <v>0.47</v>
      </c>
      <c r="IH1014">
        <f t="shared" si="480"/>
        <v>0.47</v>
      </c>
      <c r="IS1014">
        <v>776515</v>
      </c>
      <c r="IV1014">
        <v>0.45</v>
      </c>
      <c r="IW1014">
        <f t="shared" si="481"/>
        <v>0.45</v>
      </c>
      <c r="JH1014">
        <v>776515</v>
      </c>
      <c r="JK1014">
        <v>0.45</v>
      </c>
      <c r="JL1014">
        <f t="shared" si="482"/>
        <v>0.45</v>
      </c>
      <c r="JW1014">
        <v>776515</v>
      </c>
      <c r="JZ1014">
        <v>0.45</v>
      </c>
      <c r="KA1014">
        <f t="shared" si="483"/>
        <v>0.45</v>
      </c>
      <c r="KL1014">
        <v>776515</v>
      </c>
      <c r="KO1014">
        <v>0.48</v>
      </c>
      <c r="KP1014">
        <f t="shared" si="484"/>
        <v>0.48</v>
      </c>
      <c r="LA1014">
        <v>776515</v>
      </c>
      <c r="LD1014">
        <v>0.47</v>
      </c>
      <c r="LE1014">
        <f t="shared" si="485"/>
        <v>0.47</v>
      </c>
      <c r="LP1014">
        <v>776515</v>
      </c>
      <c r="LS1014">
        <v>0.46</v>
      </c>
      <c r="LT1014">
        <f t="shared" si="486"/>
        <v>0.46</v>
      </c>
      <c r="ME1014">
        <v>776515</v>
      </c>
      <c r="MH1014">
        <v>0.46</v>
      </c>
      <c r="MI1014">
        <f t="shared" si="487"/>
        <v>0.46</v>
      </c>
      <c r="MT1014">
        <v>776515</v>
      </c>
      <c r="MW1014">
        <v>0.52</v>
      </c>
      <c r="MX1014">
        <f t="shared" si="488"/>
        <v>0.52</v>
      </c>
      <c r="NI1014">
        <v>776515</v>
      </c>
      <c r="NL1014">
        <v>0.48</v>
      </c>
      <c r="NM1014">
        <f t="shared" si="489"/>
        <v>0.48</v>
      </c>
      <c r="NX1014">
        <v>776515</v>
      </c>
      <c r="OA1014">
        <v>0.47</v>
      </c>
      <c r="OB1014">
        <f t="shared" si="490"/>
        <v>0.47</v>
      </c>
      <c r="OM1014">
        <v>776515</v>
      </c>
      <c r="OP1014">
        <v>0.47</v>
      </c>
      <c r="OQ1014">
        <f t="shared" si="491"/>
        <v>0.47</v>
      </c>
      <c r="PB1014">
        <v>776515</v>
      </c>
      <c r="PE1014">
        <v>0.48</v>
      </c>
      <c r="PF1014">
        <f t="shared" si="492"/>
        <v>0.48</v>
      </c>
      <c r="PQ1014">
        <v>776515</v>
      </c>
      <c r="PT1014">
        <v>0.43</v>
      </c>
      <c r="PU1014">
        <f t="shared" si="493"/>
        <v>0.43</v>
      </c>
      <c r="QF1014">
        <v>776515</v>
      </c>
      <c r="QI1014">
        <v>0.46</v>
      </c>
      <c r="QJ1014">
        <f t="shared" si="494"/>
        <v>0.46</v>
      </c>
      <c r="QU1014">
        <v>776515</v>
      </c>
      <c r="QX1014">
        <v>0.45</v>
      </c>
      <c r="QY1014">
        <f t="shared" si="495"/>
        <v>0.45</v>
      </c>
    </row>
    <row r="1015" spans="12:467" x14ac:dyDescent="0.2">
      <c r="L1015">
        <v>776147</v>
      </c>
      <c r="O1015">
        <v>0.53</v>
      </c>
      <c r="P1015">
        <f t="shared" si="465"/>
        <v>0.53</v>
      </c>
      <c r="AA1015">
        <v>776147</v>
      </c>
      <c r="AD1015">
        <v>0.35</v>
      </c>
      <c r="AE1015">
        <f t="shared" si="466"/>
        <v>0.35</v>
      </c>
      <c r="AP1015">
        <v>776147</v>
      </c>
      <c r="AS1015">
        <v>0.41</v>
      </c>
      <c r="AT1015">
        <f t="shared" si="467"/>
        <v>0.41</v>
      </c>
      <c r="BE1015">
        <v>776147</v>
      </c>
      <c r="BH1015">
        <v>0.47</v>
      </c>
      <c r="BI1015">
        <f t="shared" si="468"/>
        <v>0.47</v>
      </c>
      <c r="BT1015">
        <v>776147</v>
      </c>
      <c r="BW1015">
        <v>0.45</v>
      </c>
      <c r="BX1015">
        <f t="shared" si="469"/>
        <v>0.45</v>
      </c>
      <c r="CI1015">
        <v>776147</v>
      </c>
      <c r="CL1015">
        <v>0.55000000000000004</v>
      </c>
      <c r="CM1015">
        <f t="shared" si="470"/>
        <v>0.55000000000000004</v>
      </c>
      <c r="CX1015">
        <v>776147</v>
      </c>
      <c r="DA1015">
        <v>0.53</v>
      </c>
      <c r="DB1015">
        <f t="shared" si="471"/>
        <v>0.53</v>
      </c>
      <c r="DM1015">
        <v>776147</v>
      </c>
      <c r="DP1015">
        <v>0.54</v>
      </c>
      <c r="DQ1015">
        <f t="shared" si="472"/>
        <v>0.54</v>
      </c>
      <c r="EB1015">
        <v>776147</v>
      </c>
      <c r="EE1015">
        <v>0.54</v>
      </c>
      <c r="EF1015">
        <f t="shared" si="473"/>
        <v>0.54</v>
      </c>
      <c r="EQ1015">
        <v>776147</v>
      </c>
      <c r="ET1015">
        <v>0.54</v>
      </c>
      <c r="EU1015">
        <f t="shared" si="474"/>
        <v>0.54</v>
      </c>
      <c r="FF1015">
        <v>776147</v>
      </c>
      <c r="FI1015">
        <v>0.53</v>
      </c>
      <c r="FJ1015">
        <f t="shared" si="475"/>
        <v>0.53</v>
      </c>
      <c r="FU1015">
        <v>776147</v>
      </c>
      <c r="FX1015">
        <v>0.51</v>
      </c>
      <c r="FY1015">
        <f t="shared" si="476"/>
        <v>0.51</v>
      </c>
      <c r="GJ1015">
        <v>776147</v>
      </c>
      <c r="GM1015">
        <v>0.52</v>
      </c>
      <c r="GN1015">
        <f t="shared" si="477"/>
        <v>0.52</v>
      </c>
      <c r="GY1015">
        <v>776147</v>
      </c>
      <c r="HB1015">
        <v>0.56999999999999995</v>
      </c>
      <c r="HC1015">
        <f t="shared" si="478"/>
        <v>0.56999999999999995</v>
      </c>
      <c r="HN1015">
        <v>776147</v>
      </c>
      <c r="HQ1015">
        <v>0.47</v>
      </c>
      <c r="HR1015">
        <f t="shared" si="479"/>
        <v>0.47</v>
      </c>
      <c r="ID1015">
        <v>776518</v>
      </c>
      <c r="IG1015">
        <v>0.53</v>
      </c>
      <c r="IH1015">
        <f t="shared" si="480"/>
        <v>0.53</v>
      </c>
      <c r="IS1015">
        <v>776518</v>
      </c>
      <c r="IV1015">
        <v>0.55000000000000004</v>
      </c>
      <c r="IW1015">
        <f t="shared" si="481"/>
        <v>0.55000000000000004</v>
      </c>
      <c r="JH1015">
        <v>776518</v>
      </c>
      <c r="JK1015">
        <v>0.54</v>
      </c>
      <c r="JL1015">
        <f t="shared" si="482"/>
        <v>0.54</v>
      </c>
      <c r="JW1015">
        <v>776518</v>
      </c>
      <c r="JZ1015">
        <v>0.53</v>
      </c>
      <c r="KA1015">
        <f t="shared" si="483"/>
        <v>0.53</v>
      </c>
      <c r="KL1015">
        <v>776518</v>
      </c>
      <c r="KO1015">
        <v>0.56999999999999995</v>
      </c>
      <c r="KP1015">
        <f t="shared" si="484"/>
        <v>0.56999999999999995</v>
      </c>
      <c r="LA1015">
        <v>776518</v>
      </c>
      <c r="LD1015">
        <v>0.54</v>
      </c>
      <c r="LE1015">
        <f t="shared" si="485"/>
        <v>0.54</v>
      </c>
      <c r="LP1015">
        <v>776518</v>
      </c>
      <c r="LS1015">
        <v>0.53</v>
      </c>
      <c r="LT1015">
        <f t="shared" si="486"/>
        <v>0.53</v>
      </c>
      <c r="ME1015">
        <v>776518</v>
      </c>
      <c r="MH1015">
        <v>0.52</v>
      </c>
      <c r="MI1015">
        <f t="shared" si="487"/>
        <v>0.52</v>
      </c>
      <c r="MT1015">
        <v>776518</v>
      </c>
      <c r="MW1015">
        <v>0.67</v>
      </c>
      <c r="MX1015">
        <f t="shared" si="488"/>
        <v>0.67</v>
      </c>
      <c r="NI1015">
        <v>776518</v>
      </c>
      <c r="NL1015">
        <v>0.54</v>
      </c>
      <c r="NM1015">
        <f t="shared" si="489"/>
        <v>0.54</v>
      </c>
      <c r="NX1015">
        <v>776518</v>
      </c>
      <c r="OA1015">
        <v>0.53</v>
      </c>
      <c r="OB1015">
        <f t="shared" si="490"/>
        <v>0.53</v>
      </c>
      <c r="OM1015">
        <v>776518</v>
      </c>
      <c r="OP1015">
        <v>0.54</v>
      </c>
      <c r="OQ1015">
        <f t="shared" si="491"/>
        <v>0.54</v>
      </c>
      <c r="PB1015">
        <v>776518</v>
      </c>
      <c r="PE1015">
        <v>0.55000000000000004</v>
      </c>
      <c r="PF1015">
        <f t="shared" si="492"/>
        <v>0.55000000000000004</v>
      </c>
      <c r="PQ1015">
        <v>776518</v>
      </c>
      <c r="PT1015">
        <v>0.55000000000000004</v>
      </c>
      <c r="PU1015">
        <f t="shared" si="493"/>
        <v>0.55000000000000004</v>
      </c>
      <c r="QF1015">
        <v>776518</v>
      </c>
      <c r="QI1015">
        <v>0.55000000000000004</v>
      </c>
      <c r="QJ1015">
        <f t="shared" si="494"/>
        <v>0.55000000000000004</v>
      </c>
      <c r="QU1015">
        <v>776518</v>
      </c>
      <c r="QX1015">
        <v>0.55000000000000004</v>
      </c>
      <c r="QY1015">
        <f t="shared" si="495"/>
        <v>0.55000000000000004</v>
      </c>
    </row>
    <row r="1016" spans="12:467" x14ac:dyDescent="0.2">
      <c r="L1016">
        <v>776148</v>
      </c>
      <c r="O1016">
        <v>0.43</v>
      </c>
      <c r="P1016">
        <f t="shared" si="465"/>
        <v>0.43</v>
      </c>
      <c r="AA1016">
        <v>776148</v>
      </c>
      <c r="AD1016">
        <v>0.4</v>
      </c>
      <c r="AE1016">
        <f t="shared" si="466"/>
        <v>0.4</v>
      </c>
      <c r="AP1016">
        <v>776148</v>
      </c>
      <c r="AS1016">
        <v>0.41</v>
      </c>
      <c r="AT1016">
        <f t="shared" si="467"/>
        <v>0.41</v>
      </c>
      <c r="BE1016">
        <v>776148</v>
      </c>
      <c r="BH1016">
        <v>0.44</v>
      </c>
      <c r="BI1016">
        <f t="shared" si="468"/>
        <v>0.44</v>
      </c>
      <c r="BT1016">
        <v>776148</v>
      </c>
      <c r="BW1016">
        <v>0.37</v>
      </c>
      <c r="BX1016">
        <f t="shared" si="469"/>
        <v>0.37</v>
      </c>
      <c r="CI1016">
        <v>776148</v>
      </c>
      <c r="CL1016">
        <v>0.41</v>
      </c>
      <c r="CM1016">
        <f t="shared" si="470"/>
        <v>0.41</v>
      </c>
      <c r="CX1016">
        <v>776148</v>
      </c>
      <c r="DA1016">
        <v>0.42</v>
      </c>
      <c r="DB1016">
        <f t="shared" si="471"/>
        <v>0.42</v>
      </c>
      <c r="DM1016">
        <v>776148</v>
      </c>
      <c r="DP1016">
        <v>0.41</v>
      </c>
      <c r="DQ1016">
        <f t="shared" si="472"/>
        <v>0.41</v>
      </c>
      <c r="EB1016">
        <v>776148</v>
      </c>
      <c r="EE1016">
        <v>0.42</v>
      </c>
      <c r="EF1016">
        <f t="shared" si="473"/>
        <v>0.42</v>
      </c>
      <c r="EQ1016">
        <v>776148</v>
      </c>
      <c r="ET1016">
        <v>0.42</v>
      </c>
      <c r="EU1016">
        <f t="shared" si="474"/>
        <v>0.42</v>
      </c>
      <c r="FF1016">
        <v>776148</v>
      </c>
      <c r="FI1016">
        <v>0.43</v>
      </c>
      <c r="FJ1016">
        <f t="shared" si="475"/>
        <v>0.43</v>
      </c>
      <c r="FU1016">
        <v>776148</v>
      </c>
      <c r="FX1016">
        <v>0.44</v>
      </c>
      <c r="FY1016">
        <f t="shared" si="476"/>
        <v>0.44</v>
      </c>
      <c r="GJ1016">
        <v>776148</v>
      </c>
      <c r="GM1016">
        <v>0.4</v>
      </c>
      <c r="GN1016">
        <f t="shared" si="477"/>
        <v>0.4</v>
      </c>
      <c r="GY1016">
        <v>776148</v>
      </c>
      <c r="HB1016">
        <v>0.42</v>
      </c>
      <c r="HC1016">
        <f t="shared" si="478"/>
        <v>0.42</v>
      </c>
      <c r="HN1016">
        <v>776148</v>
      </c>
      <c r="HQ1016">
        <v>0.37</v>
      </c>
      <c r="HR1016">
        <f t="shared" si="479"/>
        <v>0.37</v>
      </c>
      <c r="ID1016">
        <v>776520</v>
      </c>
      <c r="IG1016">
        <v>0.4</v>
      </c>
      <c r="IH1016">
        <f t="shared" si="480"/>
        <v>0.4</v>
      </c>
      <c r="IS1016">
        <v>776520</v>
      </c>
      <c r="IV1016">
        <v>0.39</v>
      </c>
      <c r="IW1016">
        <f t="shared" si="481"/>
        <v>0.39</v>
      </c>
      <c r="JH1016">
        <v>776520</v>
      </c>
      <c r="JK1016">
        <v>0.38</v>
      </c>
      <c r="JL1016">
        <f t="shared" si="482"/>
        <v>0.38</v>
      </c>
      <c r="JW1016">
        <v>776520</v>
      </c>
      <c r="JZ1016">
        <v>0.42</v>
      </c>
      <c r="KA1016">
        <f t="shared" si="483"/>
        <v>0.42</v>
      </c>
      <c r="KL1016">
        <v>776520</v>
      </c>
      <c r="KO1016">
        <v>0.41</v>
      </c>
      <c r="KP1016">
        <f t="shared" si="484"/>
        <v>0.41</v>
      </c>
      <c r="LA1016">
        <v>776520</v>
      </c>
      <c r="LD1016">
        <v>0.42</v>
      </c>
      <c r="LE1016">
        <f t="shared" si="485"/>
        <v>0.42</v>
      </c>
      <c r="LP1016">
        <v>776520</v>
      </c>
      <c r="LS1016">
        <v>0.41</v>
      </c>
      <c r="LT1016">
        <f t="shared" si="486"/>
        <v>0.41</v>
      </c>
      <c r="ME1016">
        <v>776520</v>
      </c>
      <c r="MH1016">
        <v>0.42</v>
      </c>
      <c r="MI1016">
        <f t="shared" si="487"/>
        <v>0.42</v>
      </c>
      <c r="MT1016">
        <v>776520</v>
      </c>
      <c r="MW1016">
        <v>0.35</v>
      </c>
      <c r="MX1016">
        <f t="shared" si="488"/>
        <v>0.35</v>
      </c>
      <c r="NI1016">
        <v>776520</v>
      </c>
      <c r="NL1016">
        <v>0.4</v>
      </c>
      <c r="NM1016">
        <f t="shared" si="489"/>
        <v>0.4</v>
      </c>
      <c r="NX1016">
        <v>776520</v>
      </c>
      <c r="OA1016">
        <v>0.46</v>
      </c>
      <c r="OB1016">
        <f t="shared" si="490"/>
        <v>0.46</v>
      </c>
      <c r="OM1016">
        <v>776520</v>
      </c>
      <c r="OP1016">
        <v>0.4</v>
      </c>
      <c r="OQ1016">
        <f t="shared" si="491"/>
        <v>0.4</v>
      </c>
      <c r="PB1016">
        <v>776520</v>
      </c>
      <c r="PE1016">
        <v>0.41</v>
      </c>
      <c r="PF1016">
        <f t="shared" si="492"/>
        <v>0.41</v>
      </c>
      <c r="PQ1016">
        <v>776520</v>
      </c>
      <c r="PT1016">
        <v>0.42</v>
      </c>
      <c r="PU1016">
        <f t="shared" si="493"/>
        <v>0.42</v>
      </c>
      <c r="QF1016">
        <v>776520</v>
      </c>
      <c r="QI1016">
        <v>0.43</v>
      </c>
      <c r="QJ1016">
        <f t="shared" si="494"/>
        <v>0.43</v>
      </c>
      <c r="QU1016">
        <v>776520</v>
      </c>
      <c r="QX1016">
        <v>0.4</v>
      </c>
      <c r="QY1016">
        <f t="shared" si="495"/>
        <v>0.4</v>
      </c>
    </row>
    <row r="1017" spans="12:467" x14ac:dyDescent="0.2">
      <c r="L1017">
        <v>776151</v>
      </c>
      <c r="O1017">
        <v>0.49</v>
      </c>
      <c r="P1017">
        <f t="shared" si="465"/>
        <v>0.49</v>
      </c>
      <c r="AA1017">
        <v>776151</v>
      </c>
      <c r="AD1017">
        <v>0.33</v>
      </c>
      <c r="AE1017">
        <f t="shared" si="466"/>
        <v>0.33</v>
      </c>
      <c r="AP1017">
        <v>776151</v>
      </c>
      <c r="AS1017">
        <v>0.46</v>
      </c>
      <c r="AT1017">
        <f t="shared" si="467"/>
        <v>0.46</v>
      </c>
      <c r="BE1017">
        <v>776151</v>
      </c>
      <c r="BH1017">
        <v>0.47</v>
      </c>
      <c r="BI1017">
        <f t="shared" si="468"/>
        <v>0.47</v>
      </c>
      <c r="BT1017">
        <v>776151</v>
      </c>
      <c r="BW1017">
        <v>0.3</v>
      </c>
      <c r="BX1017">
        <f t="shared" si="469"/>
        <v>0.3</v>
      </c>
      <c r="CI1017">
        <v>776151</v>
      </c>
      <c r="CL1017">
        <v>0.52</v>
      </c>
      <c r="CM1017">
        <f t="shared" si="470"/>
        <v>0.52</v>
      </c>
      <c r="CX1017">
        <v>776151</v>
      </c>
      <c r="DA1017">
        <v>0.53</v>
      </c>
      <c r="DB1017">
        <f t="shared" si="471"/>
        <v>0.53</v>
      </c>
      <c r="DM1017">
        <v>776151</v>
      </c>
      <c r="DP1017">
        <v>0.52</v>
      </c>
      <c r="DQ1017">
        <f t="shared" si="472"/>
        <v>0.52</v>
      </c>
      <c r="EB1017">
        <v>776151</v>
      </c>
      <c r="EE1017">
        <v>0.49</v>
      </c>
      <c r="EF1017">
        <f t="shared" si="473"/>
        <v>0.49</v>
      </c>
      <c r="EQ1017">
        <v>776151</v>
      </c>
      <c r="ET1017">
        <v>0.49</v>
      </c>
      <c r="EU1017">
        <f t="shared" si="474"/>
        <v>0.49</v>
      </c>
      <c r="FF1017">
        <v>776151</v>
      </c>
      <c r="FI1017">
        <v>0.52</v>
      </c>
      <c r="FJ1017">
        <f t="shared" si="475"/>
        <v>0.52</v>
      </c>
      <c r="FU1017">
        <v>776151</v>
      </c>
      <c r="FX1017">
        <v>0.51</v>
      </c>
      <c r="FY1017">
        <f t="shared" si="476"/>
        <v>0.51</v>
      </c>
      <c r="GJ1017">
        <v>776151</v>
      </c>
      <c r="GM1017">
        <v>0.49</v>
      </c>
      <c r="GN1017">
        <f t="shared" si="477"/>
        <v>0.49</v>
      </c>
      <c r="GY1017">
        <v>776151</v>
      </c>
      <c r="HB1017">
        <v>0.51</v>
      </c>
      <c r="HC1017">
        <f t="shared" si="478"/>
        <v>0.51</v>
      </c>
      <c r="HN1017">
        <v>776151</v>
      </c>
      <c r="HQ1017">
        <v>0.51</v>
      </c>
      <c r="HR1017">
        <f t="shared" si="479"/>
        <v>0.51</v>
      </c>
      <c r="ID1017">
        <v>776521</v>
      </c>
      <c r="IG1017">
        <v>0.5</v>
      </c>
      <c r="IH1017">
        <f t="shared" si="480"/>
        <v>0.5</v>
      </c>
      <c r="IS1017">
        <v>776521</v>
      </c>
      <c r="IV1017">
        <v>0.5</v>
      </c>
      <c r="IW1017">
        <f t="shared" si="481"/>
        <v>0.5</v>
      </c>
      <c r="JH1017">
        <v>776521</v>
      </c>
      <c r="JK1017">
        <v>0.52</v>
      </c>
      <c r="JL1017">
        <f t="shared" si="482"/>
        <v>0.52</v>
      </c>
      <c r="JW1017">
        <v>776521</v>
      </c>
      <c r="JZ1017">
        <v>0.47</v>
      </c>
      <c r="KA1017">
        <f t="shared" si="483"/>
        <v>0.47</v>
      </c>
      <c r="KL1017">
        <v>776521</v>
      </c>
      <c r="KO1017">
        <v>0.52</v>
      </c>
      <c r="KP1017">
        <f t="shared" si="484"/>
        <v>0.52</v>
      </c>
      <c r="LA1017">
        <v>776521</v>
      </c>
      <c r="LD1017">
        <v>0.5</v>
      </c>
      <c r="LE1017">
        <f t="shared" si="485"/>
        <v>0.5</v>
      </c>
      <c r="LP1017">
        <v>776521</v>
      </c>
      <c r="LS1017">
        <v>0.48</v>
      </c>
      <c r="LT1017">
        <f t="shared" si="486"/>
        <v>0.48</v>
      </c>
      <c r="ME1017">
        <v>776521</v>
      </c>
      <c r="MH1017">
        <v>0.49</v>
      </c>
      <c r="MI1017">
        <f t="shared" si="487"/>
        <v>0.49</v>
      </c>
      <c r="MT1017">
        <v>776521</v>
      </c>
      <c r="MW1017">
        <v>0.47</v>
      </c>
      <c r="MX1017">
        <f t="shared" si="488"/>
        <v>0.47</v>
      </c>
      <c r="NI1017">
        <v>776521</v>
      </c>
      <c r="NL1017">
        <v>0.49</v>
      </c>
      <c r="NM1017">
        <f t="shared" si="489"/>
        <v>0.49</v>
      </c>
      <c r="NX1017">
        <v>776521</v>
      </c>
      <c r="OA1017">
        <v>0.52</v>
      </c>
      <c r="OB1017">
        <f t="shared" si="490"/>
        <v>0.52</v>
      </c>
      <c r="OM1017">
        <v>776521</v>
      </c>
      <c r="OP1017">
        <v>0.51</v>
      </c>
      <c r="OQ1017">
        <f t="shared" si="491"/>
        <v>0.51</v>
      </c>
      <c r="PB1017">
        <v>776521</v>
      </c>
      <c r="PE1017">
        <v>0.55000000000000004</v>
      </c>
      <c r="PF1017">
        <f t="shared" si="492"/>
        <v>0.55000000000000004</v>
      </c>
      <c r="PQ1017">
        <v>776521</v>
      </c>
      <c r="PT1017">
        <v>0.5</v>
      </c>
      <c r="PU1017">
        <f t="shared" si="493"/>
        <v>0.5</v>
      </c>
      <c r="QF1017">
        <v>776521</v>
      </c>
      <c r="QI1017">
        <v>0.51</v>
      </c>
      <c r="QJ1017">
        <f t="shared" si="494"/>
        <v>0.51</v>
      </c>
      <c r="QU1017">
        <v>776521</v>
      </c>
      <c r="QX1017">
        <v>0.49</v>
      </c>
      <c r="QY1017">
        <f t="shared" si="495"/>
        <v>0.49</v>
      </c>
    </row>
    <row r="1018" spans="12:467" x14ac:dyDescent="0.2">
      <c r="L1018">
        <v>813066</v>
      </c>
      <c r="O1018">
        <v>0.55000000000000004</v>
      </c>
      <c r="P1018">
        <f t="shared" si="465"/>
        <v>0.55000000000000004</v>
      </c>
      <c r="AA1018">
        <v>813066</v>
      </c>
      <c r="AD1018">
        <v>0.59</v>
      </c>
      <c r="AE1018">
        <f t="shared" si="466"/>
        <v>0.59</v>
      </c>
      <c r="AP1018">
        <v>813066</v>
      </c>
      <c r="AS1018">
        <v>0.52</v>
      </c>
      <c r="AT1018">
        <f t="shared" si="467"/>
        <v>0.52</v>
      </c>
      <c r="BE1018">
        <v>813066</v>
      </c>
      <c r="BH1018">
        <v>0.54</v>
      </c>
      <c r="BI1018">
        <f t="shared" si="468"/>
        <v>0.54</v>
      </c>
      <c r="BT1018">
        <v>813066</v>
      </c>
      <c r="BW1018">
        <v>0.55000000000000004</v>
      </c>
      <c r="BX1018">
        <f t="shared" si="469"/>
        <v>0.55000000000000004</v>
      </c>
      <c r="CI1018">
        <v>813066</v>
      </c>
      <c r="CL1018">
        <v>0.54</v>
      </c>
      <c r="CM1018">
        <f t="shared" si="470"/>
        <v>0.54</v>
      </c>
      <c r="CX1018">
        <v>813066</v>
      </c>
      <c r="DA1018">
        <v>0.53</v>
      </c>
      <c r="DB1018">
        <f t="shared" si="471"/>
        <v>0.53</v>
      </c>
      <c r="DM1018">
        <v>813066</v>
      </c>
      <c r="DP1018">
        <v>0.56999999999999995</v>
      </c>
      <c r="DQ1018">
        <f t="shared" si="472"/>
        <v>0.56999999999999995</v>
      </c>
      <c r="EB1018">
        <v>813066</v>
      </c>
      <c r="EE1018">
        <v>0.54</v>
      </c>
      <c r="EF1018">
        <f t="shared" si="473"/>
        <v>0.54</v>
      </c>
      <c r="EQ1018">
        <v>813066</v>
      </c>
      <c r="ET1018">
        <v>0.54</v>
      </c>
      <c r="EU1018">
        <f t="shared" si="474"/>
        <v>0.54</v>
      </c>
      <c r="FF1018">
        <v>813066</v>
      </c>
      <c r="FI1018">
        <v>0.54</v>
      </c>
      <c r="FJ1018">
        <f t="shared" si="475"/>
        <v>0.54</v>
      </c>
      <c r="FU1018">
        <v>813066</v>
      </c>
      <c r="FX1018">
        <v>0.55000000000000004</v>
      </c>
      <c r="FY1018">
        <f t="shared" si="476"/>
        <v>0.55000000000000004</v>
      </c>
      <c r="GJ1018">
        <v>813066</v>
      </c>
      <c r="GM1018">
        <v>0.53</v>
      </c>
      <c r="GN1018">
        <f t="shared" si="477"/>
        <v>0.53</v>
      </c>
      <c r="GY1018">
        <v>813066</v>
      </c>
      <c r="HB1018">
        <v>0.59</v>
      </c>
      <c r="HC1018">
        <f t="shared" si="478"/>
        <v>0.59</v>
      </c>
      <c r="HN1018">
        <v>813066</v>
      </c>
      <c r="HQ1018">
        <v>0.52</v>
      </c>
      <c r="HR1018">
        <f t="shared" si="479"/>
        <v>0.52</v>
      </c>
      <c r="ID1018">
        <v>776492</v>
      </c>
      <c r="IG1018">
        <v>0.47</v>
      </c>
      <c r="IH1018">
        <f t="shared" si="480"/>
        <v>0.47</v>
      </c>
      <c r="IS1018">
        <v>776492</v>
      </c>
      <c r="IV1018">
        <v>0.4</v>
      </c>
      <c r="IW1018">
        <f t="shared" si="481"/>
        <v>0.4</v>
      </c>
      <c r="JH1018">
        <v>776492</v>
      </c>
      <c r="JK1018">
        <v>0.45</v>
      </c>
      <c r="JL1018">
        <f t="shared" si="482"/>
        <v>0.45</v>
      </c>
      <c r="JW1018">
        <v>776492</v>
      </c>
      <c r="JZ1018">
        <v>0.44</v>
      </c>
      <c r="KA1018">
        <f t="shared" si="483"/>
        <v>0.44</v>
      </c>
      <c r="KL1018">
        <v>776492</v>
      </c>
      <c r="KO1018">
        <v>0.4</v>
      </c>
      <c r="KP1018">
        <f t="shared" si="484"/>
        <v>0.4</v>
      </c>
      <c r="LA1018">
        <v>776492</v>
      </c>
      <c r="LD1018">
        <v>0.46</v>
      </c>
      <c r="LE1018">
        <f t="shared" si="485"/>
        <v>0.46</v>
      </c>
      <c r="LP1018">
        <v>776492</v>
      </c>
      <c r="LS1018">
        <v>0.43</v>
      </c>
      <c r="LT1018">
        <f t="shared" si="486"/>
        <v>0.43</v>
      </c>
      <c r="ME1018">
        <v>776492</v>
      </c>
      <c r="MH1018">
        <v>0.43</v>
      </c>
      <c r="MI1018">
        <f t="shared" si="487"/>
        <v>0.43</v>
      </c>
      <c r="MT1018">
        <v>776492</v>
      </c>
      <c r="MW1018">
        <v>0.4</v>
      </c>
      <c r="MX1018">
        <f t="shared" si="488"/>
        <v>0.4</v>
      </c>
      <c r="NI1018">
        <v>776492</v>
      </c>
      <c r="NL1018">
        <v>0.42</v>
      </c>
      <c r="NM1018">
        <f t="shared" si="489"/>
        <v>0.42</v>
      </c>
      <c r="NX1018">
        <v>776492</v>
      </c>
      <c r="OA1018">
        <v>0.45</v>
      </c>
      <c r="OB1018">
        <f t="shared" si="490"/>
        <v>0.45</v>
      </c>
      <c r="OM1018">
        <v>776492</v>
      </c>
      <c r="OP1018">
        <v>0.43</v>
      </c>
      <c r="OQ1018">
        <f t="shared" si="491"/>
        <v>0.43</v>
      </c>
      <c r="PB1018">
        <v>776492</v>
      </c>
      <c r="PE1018">
        <v>0.43</v>
      </c>
      <c r="PF1018">
        <f t="shared" si="492"/>
        <v>0.43</v>
      </c>
      <c r="PQ1018">
        <v>776492</v>
      </c>
      <c r="PT1018">
        <v>0.41</v>
      </c>
      <c r="PU1018">
        <f t="shared" si="493"/>
        <v>0.41</v>
      </c>
      <c r="QF1018">
        <v>776492</v>
      </c>
      <c r="QI1018">
        <v>0.45</v>
      </c>
      <c r="QJ1018">
        <f t="shared" si="494"/>
        <v>0.45</v>
      </c>
      <c r="QU1018">
        <v>776492</v>
      </c>
      <c r="QX1018">
        <v>0.43</v>
      </c>
      <c r="QY1018">
        <f t="shared" si="495"/>
        <v>0.43</v>
      </c>
    </row>
    <row r="1019" spans="12:467" x14ac:dyDescent="0.2">
      <c r="L1019">
        <v>813072</v>
      </c>
      <c r="O1019">
        <v>0.41</v>
      </c>
      <c r="P1019">
        <f t="shared" si="465"/>
        <v>0.41</v>
      </c>
      <c r="AA1019">
        <v>813072</v>
      </c>
      <c r="AD1019">
        <v>0.44</v>
      </c>
      <c r="AE1019">
        <f t="shared" si="466"/>
        <v>0.44</v>
      </c>
      <c r="AP1019">
        <v>813072</v>
      </c>
      <c r="AS1019">
        <v>0.44</v>
      </c>
      <c r="AT1019">
        <f t="shared" si="467"/>
        <v>0.44</v>
      </c>
      <c r="BE1019">
        <v>813072</v>
      </c>
      <c r="BH1019">
        <v>0.41</v>
      </c>
      <c r="BI1019">
        <f t="shared" si="468"/>
        <v>0.41</v>
      </c>
      <c r="BT1019">
        <v>813072</v>
      </c>
      <c r="BW1019">
        <v>0.43</v>
      </c>
      <c r="BX1019">
        <f t="shared" si="469"/>
        <v>0.43</v>
      </c>
      <c r="CI1019">
        <v>813072</v>
      </c>
      <c r="CL1019">
        <v>0.43</v>
      </c>
      <c r="CM1019">
        <f t="shared" si="470"/>
        <v>0.43</v>
      </c>
      <c r="CX1019">
        <v>813072</v>
      </c>
      <c r="DA1019">
        <v>0.42</v>
      </c>
      <c r="DB1019">
        <f t="shared" si="471"/>
        <v>0.42</v>
      </c>
      <c r="DM1019">
        <v>813072</v>
      </c>
      <c r="DP1019">
        <v>0.43</v>
      </c>
      <c r="DQ1019">
        <f t="shared" si="472"/>
        <v>0.43</v>
      </c>
      <c r="EB1019">
        <v>813072</v>
      </c>
      <c r="EE1019">
        <v>0.39</v>
      </c>
      <c r="EF1019">
        <f t="shared" si="473"/>
        <v>0.39</v>
      </c>
      <c r="EQ1019">
        <v>813072</v>
      </c>
      <c r="ET1019">
        <v>0.39</v>
      </c>
      <c r="EU1019">
        <f t="shared" si="474"/>
        <v>0.39</v>
      </c>
      <c r="FF1019">
        <v>813072</v>
      </c>
      <c r="FI1019">
        <v>0.48</v>
      </c>
      <c r="FJ1019">
        <f t="shared" si="475"/>
        <v>0.48</v>
      </c>
      <c r="FU1019">
        <v>813072</v>
      </c>
      <c r="FX1019">
        <v>0.47</v>
      </c>
      <c r="FY1019">
        <f t="shared" si="476"/>
        <v>0.47</v>
      </c>
      <c r="GJ1019">
        <v>813072</v>
      </c>
      <c r="GM1019">
        <v>0.4</v>
      </c>
      <c r="GN1019">
        <f t="shared" si="477"/>
        <v>0.4</v>
      </c>
      <c r="GY1019">
        <v>813072</v>
      </c>
      <c r="HB1019">
        <v>0.42</v>
      </c>
      <c r="HC1019">
        <f t="shared" si="478"/>
        <v>0.42</v>
      </c>
      <c r="HN1019">
        <v>813072</v>
      </c>
      <c r="HQ1019">
        <v>0.4</v>
      </c>
      <c r="HR1019">
        <f t="shared" si="479"/>
        <v>0.4</v>
      </c>
      <c r="ID1019">
        <v>776495</v>
      </c>
      <c r="IG1019">
        <v>0.53</v>
      </c>
      <c r="IH1019">
        <f t="shared" si="480"/>
        <v>0.53</v>
      </c>
      <c r="IS1019">
        <v>776495</v>
      </c>
      <c r="IV1019">
        <v>0.54</v>
      </c>
      <c r="IW1019">
        <f t="shared" si="481"/>
        <v>0.54</v>
      </c>
      <c r="JH1019">
        <v>776495</v>
      </c>
      <c r="JK1019">
        <v>0.53</v>
      </c>
      <c r="JL1019">
        <f t="shared" si="482"/>
        <v>0.53</v>
      </c>
      <c r="JW1019">
        <v>776495</v>
      </c>
      <c r="JZ1019">
        <v>0.56000000000000005</v>
      </c>
      <c r="KA1019">
        <f t="shared" si="483"/>
        <v>0.56000000000000005</v>
      </c>
      <c r="KL1019">
        <v>776495</v>
      </c>
      <c r="KO1019">
        <v>0.56000000000000005</v>
      </c>
      <c r="KP1019">
        <f t="shared" si="484"/>
        <v>0.56000000000000005</v>
      </c>
      <c r="LA1019">
        <v>776495</v>
      </c>
      <c r="LD1019">
        <v>0.55000000000000004</v>
      </c>
      <c r="LE1019">
        <f t="shared" si="485"/>
        <v>0.55000000000000004</v>
      </c>
      <c r="LP1019">
        <v>776495</v>
      </c>
      <c r="LS1019">
        <v>0.53</v>
      </c>
      <c r="LT1019">
        <f t="shared" si="486"/>
        <v>0.53</v>
      </c>
      <c r="ME1019">
        <v>776495</v>
      </c>
      <c r="MH1019">
        <v>0.54</v>
      </c>
      <c r="MI1019">
        <f t="shared" si="487"/>
        <v>0.54</v>
      </c>
      <c r="MT1019">
        <v>776495</v>
      </c>
      <c r="MW1019">
        <v>0.53</v>
      </c>
      <c r="MX1019">
        <f t="shared" si="488"/>
        <v>0.53</v>
      </c>
      <c r="NI1019">
        <v>776495</v>
      </c>
      <c r="NL1019">
        <v>0.53</v>
      </c>
      <c r="NM1019">
        <f t="shared" si="489"/>
        <v>0.53</v>
      </c>
      <c r="NX1019">
        <v>776495</v>
      </c>
      <c r="OA1019">
        <v>0.55000000000000004</v>
      </c>
      <c r="OB1019">
        <f t="shared" si="490"/>
        <v>0.55000000000000004</v>
      </c>
      <c r="OM1019">
        <v>776495</v>
      </c>
      <c r="OP1019">
        <v>0.54</v>
      </c>
      <c r="OQ1019">
        <f t="shared" si="491"/>
        <v>0.54</v>
      </c>
      <c r="PB1019">
        <v>776495</v>
      </c>
      <c r="PE1019">
        <v>0.54</v>
      </c>
      <c r="PF1019">
        <f t="shared" si="492"/>
        <v>0.54</v>
      </c>
      <c r="PQ1019">
        <v>776495</v>
      </c>
      <c r="PT1019">
        <v>0.54</v>
      </c>
      <c r="PU1019">
        <f t="shared" si="493"/>
        <v>0.54</v>
      </c>
      <c r="QF1019">
        <v>776495</v>
      </c>
      <c r="QI1019">
        <v>0.54</v>
      </c>
      <c r="QJ1019">
        <f t="shared" si="494"/>
        <v>0.54</v>
      </c>
      <c r="QU1019">
        <v>776495</v>
      </c>
      <c r="QX1019">
        <v>0.55000000000000004</v>
      </c>
      <c r="QY1019">
        <f t="shared" si="495"/>
        <v>0.55000000000000004</v>
      </c>
    </row>
    <row r="1020" spans="12:467" x14ac:dyDescent="0.2">
      <c r="L1020">
        <v>813074</v>
      </c>
      <c r="O1020">
        <v>0.53</v>
      </c>
      <c r="P1020">
        <f t="shared" si="465"/>
        <v>0.53</v>
      </c>
      <c r="AA1020">
        <v>813074</v>
      </c>
      <c r="AD1020">
        <v>0.4</v>
      </c>
      <c r="AE1020">
        <f t="shared" si="466"/>
        <v>0.4</v>
      </c>
      <c r="AP1020">
        <v>813074</v>
      </c>
      <c r="AS1020">
        <v>0.53</v>
      </c>
      <c r="AT1020">
        <f t="shared" si="467"/>
        <v>0.53</v>
      </c>
      <c r="BE1020">
        <v>813074</v>
      </c>
      <c r="BH1020">
        <v>0.46</v>
      </c>
      <c r="BI1020">
        <f t="shared" si="468"/>
        <v>0.46</v>
      </c>
      <c r="BT1020">
        <v>813074</v>
      </c>
      <c r="BW1020">
        <v>0.46</v>
      </c>
      <c r="BX1020">
        <f t="shared" si="469"/>
        <v>0.46</v>
      </c>
      <c r="CI1020">
        <v>813074</v>
      </c>
      <c r="CL1020">
        <v>0.51</v>
      </c>
      <c r="CM1020">
        <f t="shared" si="470"/>
        <v>0.51</v>
      </c>
      <c r="CX1020">
        <v>813074</v>
      </c>
      <c r="DA1020">
        <v>0.52</v>
      </c>
      <c r="DB1020">
        <f t="shared" si="471"/>
        <v>0.52</v>
      </c>
      <c r="DM1020">
        <v>813074</v>
      </c>
      <c r="DP1020">
        <v>0.53</v>
      </c>
      <c r="DQ1020">
        <f t="shared" si="472"/>
        <v>0.53</v>
      </c>
      <c r="EB1020">
        <v>813074</v>
      </c>
      <c r="EE1020">
        <v>0.52</v>
      </c>
      <c r="EF1020">
        <f t="shared" si="473"/>
        <v>0.52</v>
      </c>
      <c r="EQ1020">
        <v>813074</v>
      </c>
      <c r="ET1020">
        <v>0.52</v>
      </c>
      <c r="EU1020">
        <f t="shared" si="474"/>
        <v>0.52</v>
      </c>
      <c r="FF1020">
        <v>813074</v>
      </c>
      <c r="FI1020">
        <v>0.53</v>
      </c>
      <c r="FJ1020">
        <f t="shared" si="475"/>
        <v>0.53</v>
      </c>
      <c r="FU1020">
        <v>813074</v>
      </c>
      <c r="FX1020">
        <v>0.53</v>
      </c>
      <c r="FY1020">
        <f t="shared" si="476"/>
        <v>0.53</v>
      </c>
      <c r="GJ1020">
        <v>813074</v>
      </c>
      <c r="GM1020">
        <v>0.51</v>
      </c>
      <c r="GN1020">
        <f t="shared" si="477"/>
        <v>0.51</v>
      </c>
      <c r="GY1020">
        <v>813074</v>
      </c>
      <c r="HB1020">
        <v>0.59</v>
      </c>
      <c r="HC1020">
        <f t="shared" si="478"/>
        <v>0.59</v>
      </c>
      <c r="HN1020">
        <v>813074</v>
      </c>
      <c r="HQ1020">
        <v>0.51</v>
      </c>
      <c r="HR1020">
        <f t="shared" si="479"/>
        <v>0.51</v>
      </c>
      <c r="ID1020">
        <v>776498</v>
      </c>
      <c r="IG1020">
        <v>0.54</v>
      </c>
      <c r="IH1020">
        <f t="shared" si="480"/>
        <v>0.54</v>
      </c>
      <c r="IS1020">
        <v>776498</v>
      </c>
      <c r="IV1020">
        <v>0.51</v>
      </c>
      <c r="IW1020">
        <f t="shared" si="481"/>
        <v>0.51</v>
      </c>
      <c r="JH1020">
        <v>776498</v>
      </c>
      <c r="JK1020">
        <v>0.52</v>
      </c>
      <c r="JL1020">
        <f t="shared" si="482"/>
        <v>0.52</v>
      </c>
      <c r="JW1020">
        <v>776498</v>
      </c>
      <c r="JZ1020">
        <v>0.54</v>
      </c>
      <c r="KA1020">
        <f t="shared" si="483"/>
        <v>0.54</v>
      </c>
      <c r="KL1020">
        <v>776498</v>
      </c>
      <c r="KO1020">
        <v>0.53</v>
      </c>
      <c r="KP1020">
        <f t="shared" si="484"/>
        <v>0.53</v>
      </c>
      <c r="LA1020">
        <v>776498</v>
      </c>
      <c r="LD1020">
        <v>0.52</v>
      </c>
      <c r="LE1020">
        <f t="shared" si="485"/>
        <v>0.52</v>
      </c>
      <c r="LP1020">
        <v>776498</v>
      </c>
      <c r="LS1020">
        <v>0.51</v>
      </c>
      <c r="LT1020">
        <f t="shared" si="486"/>
        <v>0.51</v>
      </c>
      <c r="ME1020">
        <v>776498</v>
      </c>
      <c r="MH1020">
        <v>0.52</v>
      </c>
      <c r="MI1020">
        <f t="shared" si="487"/>
        <v>0.52</v>
      </c>
      <c r="MT1020">
        <v>776498</v>
      </c>
      <c r="MW1020">
        <v>0.5</v>
      </c>
      <c r="MX1020">
        <f t="shared" si="488"/>
        <v>0.5</v>
      </c>
      <c r="NI1020">
        <v>776498</v>
      </c>
      <c r="NL1020">
        <v>0.51</v>
      </c>
      <c r="NM1020">
        <f t="shared" si="489"/>
        <v>0.51</v>
      </c>
      <c r="NX1020">
        <v>776498</v>
      </c>
      <c r="OA1020">
        <v>0.54</v>
      </c>
      <c r="OB1020">
        <f t="shared" si="490"/>
        <v>0.54</v>
      </c>
      <c r="OM1020">
        <v>776498</v>
      </c>
      <c r="OP1020">
        <v>0.51</v>
      </c>
      <c r="OQ1020">
        <f t="shared" si="491"/>
        <v>0.51</v>
      </c>
      <c r="PB1020">
        <v>776498</v>
      </c>
      <c r="PE1020">
        <v>0.51</v>
      </c>
      <c r="PF1020">
        <f t="shared" si="492"/>
        <v>0.51</v>
      </c>
      <c r="PQ1020">
        <v>776498</v>
      </c>
      <c r="PT1020">
        <v>0.52</v>
      </c>
      <c r="PU1020">
        <f t="shared" si="493"/>
        <v>0.52</v>
      </c>
      <c r="QF1020">
        <v>776498</v>
      </c>
      <c r="QI1020">
        <v>0.5</v>
      </c>
      <c r="QJ1020">
        <f t="shared" si="494"/>
        <v>0.5</v>
      </c>
      <c r="QU1020">
        <v>776498</v>
      </c>
      <c r="QX1020">
        <v>0.52</v>
      </c>
      <c r="QY1020">
        <f t="shared" si="495"/>
        <v>0.52</v>
      </c>
    </row>
    <row r="1021" spans="12:467" x14ac:dyDescent="0.2">
      <c r="L1021">
        <v>813064</v>
      </c>
      <c r="O1021">
        <v>0.53</v>
      </c>
      <c r="P1021">
        <f t="shared" si="465"/>
        <v>0.53</v>
      </c>
      <c r="AA1021">
        <v>813064</v>
      </c>
      <c r="AD1021">
        <v>0.54</v>
      </c>
      <c r="AE1021">
        <f t="shared" si="466"/>
        <v>0.54</v>
      </c>
      <c r="AP1021">
        <v>813064</v>
      </c>
      <c r="AS1021">
        <v>0.52</v>
      </c>
      <c r="AT1021">
        <f t="shared" si="467"/>
        <v>0.52</v>
      </c>
      <c r="BE1021">
        <v>813064</v>
      </c>
      <c r="BH1021">
        <v>0.48</v>
      </c>
      <c r="BI1021">
        <f t="shared" si="468"/>
        <v>0.48</v>
      </c>
      <c r="BT1021">
        <v>813064</v>
      </c>
      <c r="BW1021">
        <v>0.35</v>
      </c>
      <c r="BX1021">
        <f t="shared" si="469"/>
        <v>0.35</v>
      </c>
      <c r="CI1021">
        <v>813064</v>
      </c>
      <c r="CL1021">
        <v>0.54</v>
      </c>
      <c r="CM1021">
        <f t="shared" si="470"/>
        <v>0.54</v>
      </c>
      <c r="CX1021">
        <v>813064</v>
      </c>
      <c r="DA1021">
        <v>0.52</v>
      </c>
      <c r="DB1021">
        <f t="shared" si="471"/>
        <v>0.52</v>
      </c>
      <c r="DM1021">
        <v>813064</v>
      </c>
      <c r="DP1021">
        <v>0.53</v>
      </c>
      <c r="DQ1021">
        <f t="shared" si="472"/>
        <v>0.53</v>
      </c>
      <c r="EB1021">
        <v>813064</v>
      </c>
      <c r="EE1021">
        <v>0.51</v>
      </c>
      <c r="EF1021">
        <f t="shared" si="473"/>
        <v>0.51</v>
      </c>
      <c r="EQ1021">
        <v>813064</v>
      </c>
      <c r="ET1021">
        <v>0.51</v>
      </c>
      <c r="EU1021">
        <f t="shared" si="474"/>
        <v>0.51</v>
      </c>
      <c r="FF1021">
        <v>813064</v>
      </c>
      <c r="FI1021">
        <v>0.52</v>
      </c>
      <c r="FJ1021">
        <f t="shared" si="475"/>
        <v>0.52</v>
      </c>
      <c r="FU1021">
        <v>813064</v>
      </c>
      <c r="FX1021">
        <v>0.51</v>
      </c>
      <c r="FY1021">
        <f t="shared" si="476"/>
        <v>0.51</v>
      </c>
      <c r="GJ1021">
        <v>813064</v>
      </c>
      <c r="GM1021">
        <v>0.5</v>
      </c>
      <c r="GN1021">
        <f t="shared" si="477"/>
        <v>0.5</v>
      </c>
      <c r="GY1021">
        <v>813064</v>
      </c>
      <c r="HB1021">
        <v>0.52</v>
      </c>
      <c r="HC1021">
        <f t="shared" si="478"/>
        <v>0.52</v>
      </c>
      <c r="HN1021">
        <v>813064</v>
      </c>
      <c r="HQ1021">
        <v>0.51</v>
      </c>
      <c r="HR1021">
        <f t="shared" si="479"/>
        <v>0.51</v>
      </c>
      <c r="ID1021">
        <v>776500</v>
      </c>
      <c r="IG1021">
        <v>0.56000000000000005</v>
      </c>
      <c r="IH1021">
        <f t="shared" si="480"/>
        <v>0.56000000000000005</v>
      </c>
      <c r="IS1021">
        <v>776500</v>
      </c>
      <c r="IV1021">
        <v>0.55000000000000004</v>
      </c>
      <c r="IW1021">
        <f t="shared" si="481"/>
        <v>0.55000000000000004</v>
      </c>
      <c r="JH1021">
        <v>776500</v>
      </c>
      <c r="JK1021">
        <v>0.63</v>
      </c>
      <c r="JL1021">
        <f t="shared" si="482"/>
        <v>0.63</v>
      </c>
      <c r="JW1021">
        <v>776500</v>
      </c>
      <c r="JZ1021">
        <v>0.54</v>
      </c>
      <c r="KA1021">
        <f t="shared" si="483"/>
        <v>0.54</v>
      </c>
      <c r="KL1021">
        <v>776500</v>
      </c>
      <c r="KO1021">
        <v>0.62</v>
      </c>
      <c r="KP1021">
        <f t="shared" si="484"/>
        <v>0.62</v>
      </c>
      <c r="LA1021">
        <v>776500</v>
      </c>
      <c r="LD1021">
        <v>0.59</v>
      </c>
      <c r="LE1021">
        <f t="shared" si="485"/>
        <v>0.59</v>
      </c>
      <c r="LP1021">
        <v>776500</v>
      </c>
      <c r="LS1021">
        <v>0.56000000000000005</v>
      </c>
      <c r="LT1021">
        <f t="shared" si="486"/>
        <v>0.56000000000000005</v>
      </c>
      <c r="ME1021">
        <v>776500</v>
      </c>
      <c r="MH1021">
        <v>0.63</v>
      </c>
      <c r="MI1021">
        <f t="shared" si="487"/>
        <v>0.63</v>
      </c>
      <c r="MT1021">
        <v>776500</v>
      </c>
      <c r="MW1021">
        <v>0.71</v>
      </c>
      <c r="MX1021">
        <f t="shared" si="488"/>
        <v>0.71</v>
      </c>
      <c r="NI1021">
        <v>776500</v>
      </c>
      <c r="NL1021">
        <v>0.55000000000000004</v>
      </c>
      <c r="NM1021">
        <f t="shared" si="489"/>
        <v>0.55000000000000004</v>
      </c>
      <c r="NX1021">
        <v>776500</v>
      </c>
      <c r="OA1021">
        <v>0.56999999999999995</v>
      </c>
      <c r="OB1021">
        <f t="shared" si="490"/>
        <v>0.56999999999999995</v>
      </c>
      <c r="OM1021">
        <v>776500</v>
      </c>
      <c r="OP1021">
        <v>0.57999999999999996</v>
      </c>
      <c r="OQ1021">
        <f t="shared" si="491"/>
        <v>0.57999999999999996</v>
      </c>
      <c r="PB1021">
        <v>776500</v>
      </c>
      <c r="PE1021">
        <v>0.56999999999999995</v>
      </c>
      <c r="PF1021">
        <f t="shared" si="492"/>
        <v>0.56999999999999995</v>
      </c>
      <c r="PQ1021">
        <v>776500</v>
      </c>
      <c r="PT1021">
        <v>0.53</v>
      </c>
      <c r="PU1021">
        <f t="shared" si="493"/>
        <v>0.53</v>
      </c>
      <c r="QF1021">
        <v>776500</v>
      </c>
      <c r="QI1021">
        <v>0.57999999999999996</v>
      </c>
      <c r="QJ1021">
        <f t="shared" si="494"/>
        <v>0.57999999999999996</v>
      </c>
      <c r="QU1021">
        <v>776500</v>
      </c>
      <c r="QX1021">
        <v>0.56999999999999995</v>
      </c>
      <c r="QY1021">
        <f t="shared" si="495"/>
        <v>0.56999999999999995</v>
      </c>
    </row>
    <row r="1022" spans="12:467" x14ac:dyDescent="0.2">
      <c r="L1022">
        <v>813071</v>
      </c>
      <c r="O1022">
        <v>0.52</v>
      </c>
      <c r="P1022">
        <f t="shared" si="465"/>
        <v>0.52</v>
      </c>
      <c r="AA1022">
        <v>813071</v>
      </c>
      <c r="AD1022">
        <v>0.43</v>
      </c>
      <c r="AE1022">
        <f t="shared" si="466"/>
        <v>0.43</v>
      </c>
      <c r="AP1022">
        <v>813071</v>
      </c>
      <c r="AS1022">
        <v>0.41</v>
      </c>
      <c r="AT1022">
        <f t="shared" si="467"/>
        <v>0.41</v>
      </c>
      <c r="BE1022">
        <v>813071</v>
      </c>
      <c r="BH1022">
        <v>0.43</v>
      </c>
      <c r="BI1022">
        <f t="shared" si="468"/>
        <v>0.43</v>
      </c>
      <c r="BT1022">
        <v>813071</v>
      </c>
      <c r="BW1022">
        <v>0.27</v>
      </c>
      <c r="BX1022">
        <f t="shared" si="469"/>
        <v>0.27</v>
      </c>
      <c r="CI1022">
        <v>813071</v>
      </c>
      <c r="CL1022">
        <v>0.52</v>
      </c>
      <c r="CM1022">
        <f t="shared" si="470"/>
        <v>0.52</v>
      </c>
      <c r="CX1022">
        <v>813071</v>
      </c>
      <c r="DA1022">
        <v>0.51</v>
      </c>
      <c r="DB1022">
        <f t="shared" si="471"/>
        <v>0.51</v>
      </c>
      <c r="DM1022">
        <v>813071</v>
      </c>
      <c r="DP1022">
        <v>0.53</v>
      </c>
      <c r="DQ1022">
        <f t="shared" si="472"/>
        <v>0.53</v>
      </c>
      <c r="EB1022">
        <v>813071</v>
      </c>
      <c r="EE1022">
        <v>0.5</v>
      </c>
      <c r="EF1022">
        <f t="shared" si="473"/>
        <v>0.5</v>
      </c>
      <c r="EQ1022">
        <v>813071</v>
      </c>
      <c r="ET1022">
        <v>0.5</v>
      </c>
      <c r="EU1022">
        <f t="shared" si="474"/>
        <v>0.5</v>
      </c>
      <c r="FF1022">
        <v>813071</v>
      </c>
      <c r="FI1022">
        <v>0.52</v>
      </c>
      <c r="FJ1022">
        <f t="shared" si="475"/>
        <v>0.52</v>
      </c>
      <c r="FU1022">
        <v>813071</v>
      </c>
      <c r="FX1022">
        <v>0.49</v>
      </c>
      <c r="FY1022">
        <f t="shared" si="476"/>
        <v>0.49</v>
      </c>
      <c r="GJ1022">
        <v>813071</v>
      </c>
      <c r="GM1022">
        <v>0.5</v>
      </c>
      <c r="GN1022">
        <f t="shared" si="477"/>
        <v>0.5</v>
      </c>
      <c r="GY1022">
        <v>813071</v>
      </c>
      <c r="HB1022">
        <v>0.55000000000000004</v>
      </c>
      <c r="HC1022">
        <f t="shared" si="478"/>
        <v>0.55000000000000004</v>
      </c>
      <c r="HN1022">
        <v>813071</v>
      </c>
      <c r="HQ1022">
        <v>0.44</v>
      </c>
      <c r="HR1022">
        <f t="shared" si="479"/>
        <v>0.44</v>
      </c>
      <c r="ID1022">
        <v>776501</v>
      </c>
      <c r="IG1022">
        <v>0.48</v>
      </c>
      <c r="IH1022">
        <f t="shared" si="480"/>
        <v>0.48</v>
      </c>
      <c r="IS1022">
        <v>776501</v>
      </c>
      <c r="IV1022">
        <v>0.46</v>
      </c>
      <c r="IW1022">
        <f t="shared" si="481"/>
        <v>0.46</v>
      </c>
      <c r="JH1022">
        <v>776501</v>
      </c>
      <c r="JK1022">
        <v>0.5</v>
      </c>
      <c r="JL1022">
        <f t="shared" si="482"/>
        <v>0.5</v>
      </c>
      <c r="JW1022">
        <v>776501</v>
      </c>
      <c r="JZ1022">
        <v>0.47</v>
      </c>
      <c r="KA1022">
        <f t="shared" si="483"/>
        <v>0.47</v>
      </c>
      <c r="KL1022">
        <v>776501</v>
      </c>
      <c r="KO1022">
        <v>0.44</v>
      </c>
      <c r="KP1022">
        <f t="shared" si="484"/>
        <v>0.44</v>
      </c>
      <c r="LA1022">
        <v>776501</v>
      </c>
      <c r="LD1022">
        <v>0.5</v>
      </c>
      <c r="LE1022">
        <f t="shared" si="485"/>
        <v>0.5</v>
      </c>
      <c r="LP1022">
        <v>776501</v>
      </c>
      <c r="LS1022">
        <v>0.46</v>
      </c>
      <c r="LT1022">
        <f t="shared" si="486"/>
        <v>0.46</v>
      </c>
      <c r="ME1022">
        <v>776501</v>
      </c>
      <c r="MH1022">
        <v>0.47</v>
      </c>
      <c r="MI1022">
        <f t="shared" si="487"/>
        <v>0.47</v>
      </c>
      <c r="MT1022">
        <v>776501</v>
      </c>
      <c r="MW1022">
        <v>0.44</v>
      </c>
      <c r="MX1022">
        <f t="shared" si="488"/>
        <v>0.44</v>
      </c>
      <c r="NI1022">
        <v>776501</v>
      </c>
      <c r="NL1022">
        <v>0.47</v>
      </c>
      <c r="NM1022">
        <f t="shared" si="489"/>
        <v>0.47</v>
      </c>
      <c r="NX1022">
        <v>776501</v>
      </c>
      <c r="OA1022">
        <v>0.49</v>
      </c>
      <c r="OB1022">
        <f t="shared" si="490"/>
        <v>0.49</v>
      </c>
      <c r="OM1022">
        <v>776501</v>
      </c>
      <c r="OP1022">
        <v>0.51</v>
      </c>
      <c r="OQ1022">
        <f t="shared" si="491"/>
        <v>0.51</v>
      </c>
      <c r="PB1022">
        <v>776501</v>
      </c>
      <c r="PE1022">
        <v>0.47</v>
      </c>
      <c r="PF1022">
        <f t="shared" si="492"/>
        <v>0.47</v>
      </c>
      <c r="PQ1022">
        <v>776501</v>
      </c>
      <c r="PT1022">
        <v>0.49</v>
      </c>
      <c r="PU1022">
        <f t="shared" si="493"/>
        <v>0.49</v>
      </c>
      <c r="QF1022">
        <v>776501</v>
      </c>
      <c r="QI1022">
        <v>0.46</v>
      </c>
      <c r="QJ1022">
        <f t="shared" si="494"/>
        <v>0.46</v>
      </c>
      <c r="QU1022">
        <v>776501</v>
      </c>
      <c r="QX1022">
        <v>0.45</v>
      </c>
      <c r="QY1022">
        <f t="shared" si="495"/>
        <v>0.45</v>
      </c>
    </row>
    <row r="1023" spans="12:467" x14ac:dyDescent="0.2">
      <c r="L1023">
        <v>813059</v>
      </c>
      <c r="O1023">
        <v>0.55000000000000004</v>
      </c>
      <c r="P1023">
        <f t="shared" si="465"/>
        <v>0.55000000000000004</v>
      </c>
      <c r="AA1023">
        <v>813059</v>
      </c>
      <c r="AD1023">
        <v>0.57999999999999996</v>
      </c>
      <c r="AE1023">
        <f t="shared" si="466"/>
        <v>0.57999999999999996</v>
      </c>
      <c r="AP1023">
        <v>813059</v>
      </c>
      <c r="AS1023">
        <v>0.54</v>
      </c>
      <c r="AT1023">
        <f t="shared" si="467"/>
        <v>0.54</v>
      </c>
      <c r="BE1023">
        <v>813059</v>
      </c>
      <c r="BH1023">
        <v>0.57999999999999996</v>
      </c>
      <c r="BI1023">
        <f t="shared" si="468"/>
        <v>0.57999999999999996</v>
      </c>
      <c r="BT1023">
        <v>813059</v>
      </c>
      <c r="BW1023">
        <v>0.4</v>
      </c>
      <c r="BX1023">
        <f t="shared" si="469"/>
        <v>0.4</v>
      </c>
      <c r="CI1023">
        <v>813059</v>
      </c>
      <c r="CL1023">
        <v>0.53</v>
      </c>
      <c r="CM1023">
        <f t="shared" si="470"/>
        <v>0.53</v>
      </c>
      <c r="CX1023">
        <v>813059</v>
      </c>
      <c r="DA1023">
        <v>0.55000000000000004</v>
      </c>
      <c r="DB1023">
        <f t="shared" si="471"/>
        <v>0.55000000000000004</v>
      </c>
      <c r="DM1023">
        <v>813059</v>
      </c>
      <c r="DP1023">
        <v>0.55000000000000004</v>
      </c>
      <c r="DQ1023">
        <f t="shared" si="472"/>
        <v>0.55000000000000004</v>
      </c>
      <c r="EB1023">
        <v>813059</v>
      </c>
      <c r="EE1023">
        <v>0.53</v>
      </c>
      <c r="EF1023">
        <f t="shared" si="473"/>
        <v>0.53</v>
      </c>
      <c r="EQ1023">
        <v>813059</v>
      </c>
      <c r="ET1023">
        <v>0.53</v>
      </c>
      <c r="EU1023">
        <f t="shared" si="474"/>
        <v>0.53</v>
      </c>
      <c r="FF1023">
        <v>813059</v>
      </c>
      <c r="FI1023">
        <v>0.55000000000000004</v>
      </c>
      <c r="FJ1023">
        <f t="shared" si="475"/>
        <v>0.55000000000000004</v>
      </c>
      <c r="FU1023">
        <v>813059</v>
      </c>
      <c r="FX1023">
        <v>0.55000000000000004</v>
      </c>
      <c r="FY1023">
        <f t="shared" si="476"/>
        <v>0.55000000000000004</v>
      </c>
      <c r="GJ1023">
        <v>813059</v>
      </c>
      <c r="GM1023">
        <v>0.51</v>
      </c>
      <c r="GN1023">
        <f t="shared" si="477"/>
        <v>0.51</v>
      </c>
      <c r="GY1023">
        <v>813059</v>
      </c>
      <c r="HB1023">
        <v>0.52</v>
      </c>
      <c r="HC1023">
        <f t="shared" si="478"/>
        <v>0.52</v>
      </c>
      <c r="HN1023">
        <v>813059</v>
      </c>
      <c r="HQ1023">
        <v>0.48</v>
      </c>
      <c r="HR1023">
        <f t="shared" si="479"/>
        <v>0.48</v>
      </c>
      <c r="ID1023">
        <v>776503</v>
      </c>
      <c r="IG1023">
        <v>0.46</v>
      </c>
      <c r="IH1023">
        <f t="shared" si="480"/>
        <v>0.46</v>
      </c>
      <c r="IS1023">
        <v>776503</v>
      </c>
      <c r="IV1023">
        <v>0.45</v>
      </c>
      <c r="IW1023">
        <f t="shared" si="481"/>
        <v>0.45</v>
      </c>
      <c r="JH1023">
        <v>776503</v>
      </c>
      <c r="JK1023">
        <v>0.48</v>
      </c>
      <c r="JL1023">
        <f t="shared" si="482"/>
        <v>0.48</v>
      </c>
      <c r="JW1023">
        <v>776503</v>
      </c>
      <c r="JZ1023">
        <v>0.47</v>
      </c>
      <c r="KA1023">
        <f t="shared" si="483"/>
        <v>0.47</v>
      </c>
      <c r="KL1023">
        <v>776503</v>
      </c>
      <c r="KO1023">
        <v>0.45</v>
      </c>
      <c r="KP1023">
        <f t="shared" si="484"/>
        <v>0.45</v>
      </c>
      <c r="LA1023">
        <v>776503</v>
      </c>
      <c r="LD1023">
        <v>0.46</v>
      </c>
      <c r="LE1023">
        <f t="shared" si="485"/>
        <v>0.46</v>
      </c>
      <c r="LP1023">
        <v>776503</v>
      </c>
      <c r="LS1023">
        <v>0.45</v>
      </c>
      <c r="LT1023">
        <f t="shared" si="486"/>
        <v>0.45</v>
      </c>
      <c r="ME1023">
        <v>776503</v>
      </c>
      <c r="MH1023">
        <v>0.48</v>
      </c>
      <c r="MI1023">
        <f t="shared" si="487"/>
        <v>0.48</v>
      </c>
      <c r="MT1023">
        <v>776503</v>
      </c>
      <c r="MW1023">
        <v>0.48</v>
      </c>
      <c r="MX1023">
        <f t="shared" si="488"/>
        <v>0.48</v>
      </c>
      <c r="NI1023">
        <v>776503</v>
      </c>
      <c r="NL1023">
        <v>0.47</v>
      </c>
      <c r="NM1023">
        <f t="shared" si="489"/>
        <v>0.47</v>
      </c>
      <c r="NX1023">
        <v>776503</v>
      </c>
      <c r="OA1023">
        <v>0.55000000000000004</v>
      </c>
      <c r="OB1023">
        <f t="shared" si="490"/>
        <v>0.55000000000000004</v>
      </c>
      <c r="OM1023">
        <v>776503</v>
      </c>
      <c r="OP1023">
        <v>0.5</v>
      </c>
      <c r="OQ1023">
        <f t="shared" si="491"/>
        <v>0.5</v>
      </c>
      <c r="PB1023">
        <v>776503</v>
      </c>
      <c r="PE1023">
        <v>0.47</v>
      </c>
      <c r="PF1023">
        <f t="shared" si="492"/>
        <v>0.47</v>
      </c>
      <c r="PQ1023">
        <v>776503</v>
      </c>
      <c r="PT1023">
        <v>0.51</v>
      </c>
      <c r="PU1023">
        <f t="shared" si="493"/>
        <v>0.51</v>
      </c>
      <c r="QF1023">
        <v>776503</v>
      </c>
      <c r="QI1023">
        <v>0.47</v>
      </c>
      <c r="QJ1023">
        <f t="shared" si="494"/>
        <v>0.47</v>
      </c>
      <c r="QU1023">
        <v>776503</v>
      </c>
      <c r="QX1023">
        <v>0.46</v>
      </c>
      <c r="QY1023">
        <f t="shared" si="495"/>
        <v>0.46</v>
      </c>
    </row>
    <row r="1024" spans="12:467" x14ac:dyDescent="0.2">
      <c r="L1024">
        <v>813065</v>
      </c>
      <c r="O1024">
        <v>0.55000000000000004</v>
      </c>
      <c r="P1024">
        <f t="shared" si="465"/>
        <v>0.55000000000000004</v>
      </c>
      <c r="AA1024">
        <v>813065</v>
      </c>
      <c r="AD1024">
        <v>0.52</v>
      </c>
      <c r="AE1024">
        <f t="shared" si="466"/>
        <v>0.52</v>
      </c>
      <c r="AP1024">
        <v>813065</v>
      </c>
      <c r="AS1024">
        <v>0.6</v>
      </c>
      <c r="AT1024">
        <f t="shared" si="467"/>
        <v>0.6</v>
      </c>
      <c r="BE1024">
        <v>813065</v>
      </c>
      <c r="BH1024">
        <v>0.54</v>
      </c>
      <c r="BI1024">
        <f t="shared" si="468"/>
        <v>0.54</v>
      </c>
      <c r="BT1024">
        <v>813065</v>
      </c>
      <c r="BW1024">
        <v>0.59</v>
      </c>
      <c r="BX1024">
        <f t="shared" si="469"/>
        <v>0.59</v>
      </c>
      <c r="CI1024">
        <v>813065</v>
      </c>
      <c r="CL1024">
        <v>0.56000000000000005</v>
      </c>
      <c r="CM1024">
        <f t="shared" si="470"/>
        <v>0.56000000000000005</v>
      </c>
      <c r="CX1024">
        <v>813065</v>
      </c>
      <c r="DA1024">
        <v>0.55000000000000004</v>
      </c>
      <c r="DB1024">
        <f t="shared" si="471"/>
        <v>0.55000000000000004</v>
      </c>
      <c r="DM1024">
        <v>813065</v>
      </c>
      <c r="DP1024">
        <v>0.56000000000000005</v>
      </c>
      <c r="DQ1024">
        <f t="shared" si="472"/>
        <v>0.56000000000000005</v>
      </c>
      <c r="EB1024">
        <v>813065</v>
      </c>
      <c r="EE1024">
        <v>0.55000000000000004</v>
      </c>
      <c r="EF1024">
        <f t="shared" si="473"/>
        <v>0.55000000000000004</v>
      </c>
      <c r="EQ1024">
        <v>813065</v>
      </c>
      <c r="ET1024">
        <v>0.55000000000000004</v>
      </c>
      <c r="EU1024">
        <f t="shared" si="474"/>
        <v>0.55000000000000004</v>
      </c>
      <c r="FF1024">
        <v>813065</v>
      </c>
      <c r="FI1024">
        <v>0.56999999999999995</v>
      </c>
      <c r="FJ1024">
        <f t="shared" si="475"/>
        <v>0.56999999999999995</v>
      </c>
      <c r="FU1024">
        <v>813065</v>
      </c>
      <c r="FX1024">
        <v>0.57999999999999996</v>
      </c>
      <c r="FY1024">
        <f t="shared" si="476"/>
        <v>0.57999999999999996</v>
      </c>
      <c r="GJ1024">
        <v>813065</v>
      </c>
      <c r="GM1024">
        <v>0.54</v>
      </c>
      <c r="GN1024">
        <f t="shared" si="477"/>
        <v>0.54</v>
      </c>
      <c r="GY1024">
        <v>813065</v>
      </c>
      <c r="HB1024">
        <v>0.59</v>
      </c>
      <c r="HC1024">
        <f t="shared" si="478"/>
        <v>0.59</v>
      </c>
      <c r="HN1024">
        <v>813065</v>
      </c>
      <c r="HQ1024">
        <v>0.55000000000000004</v>
      </c>
      <c r="HR1024">
        <f t="shared" si="479"/>
        <v>0.55000000000000004</v>
      </c>
      <c r="ID1024">
        <v>776504</v>
      </c>
      <c r="IG1024">
        <v>0.5</v>
      </c>
      <c r="IH1024">
        <f t="shared" si="480"/>
        <v>0.5</v>
      </c>
      <c r="IS1024">
        <v>776504</v>
      </c>
      <c r="IV1024">
        <v>0.51</v>
      </c>
      <c r="IW1024">
        <f t="shared" si="481"/>
        <v>0.51</v>
      </c>
      <c r="JH1024">
        <v>776504</v>
      </c>
      <c r="JK1024">
        <v>0.51</v>
      </c>
      <c r="JL1024">
        <f t="shared" si="482"/>
        <v>0.51</v>
      </c>
      <c r="JW1024">
        <v>776504</v>
      </c>
      <c r="JZ1024">
        <v>0.49</v>
      </c>
      <c r="KA1024">
        <f t="shared" si="483"/>
        <v>0.49</v>
      </c>
      <c r="KL1024">
        <v>776504</v>
      </c>
      <c r="KO1024">
        <v>0.48</v>
      </c>
      <c r="KP1024">
        <f t="shared" si="484"/>
        <v>0.48</v>
      </c>
      <c r="LA1024">
        <v>776504</v>
      </c>
      <c r="LD1024">
        <v>0.5</v>
      </c>
      <c r="LE1024">
        <f t="shared" si="485"/>
        <v>0.5</v>
      </c>
      <c r="LP1024">
        <v>776504</v>
      </c>
      <c r="LS1024">
        <v>0.49</v>
      </c>
      <c r="LT1024">
        <f t="shared" si="486"/>
        <v>0.49</v>
      </c>
      <c r="ME1024">
        <v>776504</v>
      </c>
      <c r="MH1024">
        <v>0.53</v>
      </c>
      <c r="MI1024">
        <f t="shared" si="487"/>
        <v>0.53</v>
      </c>
      <c r="MT1024">
        <v>776504</v>
      </c>
      <c r="MW1024">
        <v>0.47</v>
      </c>
      <c r="MX1024">
        <f t="shared" si="488"/>
        <v>0.47</v>
      </c>
      <c r="NI1024">
        <v>776504</v>
      </c>
      <c r="NL1024">
        <v>0.5</v>
      </c>
      <c r="NM1024">
        <f t="shared" si="489"/>
        <v>0.5</v>
      </c>
      <c r="NX1024">
        <v>776504</v>
      </c>
      <c r="OA1024">
        <v>0.51</v>
      </c>
      <c r="OB1024">
        <f t="shared" si="490"/>
        <v>0.51</v>
      </c>
      <c r="OM1024">
        <v>776504</v>
      </c>
      <c r="OP1024">
        <v>0.52</v>
      </c>
      <c r="OQ1024">
        <f t="shared" si="491"/>
        <v>0.52</v>
      </c>
      <c r="PB1024">
        <v>776504</v>
      </c>
      <c r="PE1024">
        <v>0.51</v>
      </c>
      <c r="PF1024">
        <f t="shared" si="492"/>
        <v>0.51</v>
      </c>
      <c r="PQ1024">
        <v>776504</v>
      </c>
      <c r="PT1024">
        <v>0.47</v>
      </c>
      <c r="PU1024">
        <f t="shared" si="493"/>
        <v>0.47</v>
      </c>
      <c r="QF1024">
        <v>776504</v>
      </c>
      <c r="QI1024">
        <v>0.54</v>
      </c>
      <c r="QJ1024">
        <f t="shared" si="494"/>
        <v>0.54</v>
      </c>
      <c r="QU1024">
        <v>776504</v>
      </c>
      <c r="QX1024">
        <v>0.47</v>
      </c>
      <c r="QY1024">
        <f t="shared" si="495"/>
        <v>0.47</v>
      </c>
    </row>
    <row r="1025" spans="12:467" x14ac:dyDescent="0.2">
      <c r="L1025">
        <v>813073</v>
      </c>
      <c r="O1025">
        <v>0.54</v>
      </c>
      <c r="P1025">
        <f t="shared" si="465"/>
        <v>0.54</v>
      </c>
      <c r="AA1025">
        <v>813073</v>
      </c>
      <c r="AD1025">
        <v>0.31</v>
      </c>
      <c r="AE1025">
        <f t="shared" si="466"/>
        <v>0.31</v>
      </c>
      <c r="AP1025">
        <v>813073</v>
      </c>
      <c r="AS1025">
        <v>0.56999999999999995</v>
      </c>
      <c r="AT1025">
        <f t="shared" si="467"/>
        <v>0.56999999999999995</v>
      </c>
      <c r="BE1025">
        <v>813073</v>
      </c>
      <c r="BH1025">
        <v>0.45</v>
      </c>
      <c r="BI1025">
        <f t="shared" si="468"/>
        <v>0.45</v>
      </c>
      <c r="BT1025">
        <v>813073</v>
      </c>
      <c r="BW1025">
        <v>0.43</v>
      </c>
      <c r="BX1025">
        <f t="shared" si="469"/>
        <v>0.43</v>
      </c>
      <c r="CI1025">
        <v>813073</v>
      </c>
      <c r="CL1025">
        <v>0.52</v>
      </c>
      <c r="CM1025">
        <f t="shared" si="470"/>
        <v>0.52</v>
      </c>
      <c r="CX1025">
        <v>813073</v>
      </c>
      <c r="DA1025">
        <v>0.52</v>
      </c>
      <c r="DB1025">
        <f t="shared" si="471"/>
        <v>0.52</v>
      </c>
      <c r="DM1025">
        <v>813073</v>
      </c>
      <c r="DP1025">
        <v>0.52</v>
      </c>
      <c r="DQ1025">
        <f t="shared" si="472"/>
        <v>0.52</v>
      </c>
      <c r="EB1025">
        <v>813073</v>
      </c>
      <c r="EE1025">
        <v>0.52</v>
      </c>
      <c r="EF1025">
        <f t="shared" si="473"/>
        <v>0.52</v>
      </c>
      <c r="EQ1025">
        <v>813073</v>
      </c>
      <c r="ET1025">
        <v>0.52</v>
      </c>
      <c r="EU1025">
        <f t="shared" si="474"/>
        <v>0.52</v>
      </c>
      <c r="FF1025">
        <v>813073</v>
      </c>
      <c r="FI1025">
        <v>0.52</v>
      </c>
      <c r="FJ1025">
        <f t="shared" si="475"/>
        <v>0.52</v>
      </c>
      <c r="FU1025">
        <v>813073</v>
      </c>
      <c r="FX1025">
        <v>0.5</v>
      </c>
      <c r="FY1025">
        <f t="shared" si="476"/>
        <v>0.5</v>
      </c>
      <c r="GJ1025">
        <v>813073</v>
      </c>
      <c r="GM1025">
        <v>0.5</v>
      </c>
      <c r="GN1025">
        <f t="shared" si="477"/>
        <v>0.5</v>
      </c>
      <c r="GY1025">
        <v>813073</v>
      </c>
      <c r="HB1025">
        <v>0.56000000000000005</v>
      </c>
      <c r="HC1025">
        <f t="shared" si="478"/>
        <v>0.56000000000000005</v>
      </c>
      <c r="HN1025">
        <v>813073</v>
      </c>
      <c r="HQ1025">
        <v>0.46</v>
      </c>
      <c r="HR1025">
        <f t="shared" si="479"/>
        <v>0.46</v>
      </c>
      <c r="ID1025">
        <v>776505</v>
      </c>
      <c r="IG1025">
        <v>0.53</v>
      </c>
      <c r="IH1025">
        <f t="shared" si="480"/>
        <v>0.53</v>
      </c>
      <c r="IS1025">
        <v>776505</v>
      </c>
      <c r="IV1025">
        <v>0.53</v>
      </c>
      <c r="IW1025">
        <f t="shared" si="481"/>
        <v>0.53</v>
      </c>
      <c r="JH1025">
        <v>776505</v>
      </c>
      <c r="JK1025">
        <v>0.53</v>
      </c>
      <c r="JL1025">
        <f t="shared" si="482"/>
        <v>0.53</v>
      </c>
      <c r="JW1025">
        <v>776505</v>
      </c>
      <c r="JZ1025">
        <v>0.51</v>
      </c>
      <c r="KA1025">
        <f t="shared" si="483"/>
        <v>0.51</v>
      </c>
      <c r="KL1025">
        <v>776505</v>
      </c>
      <c r="KO1025">
        <v>0.56999999999999995</v>
      </c>
      <c r="KP1025">
        <f t="shared" si="484"/>
        <v>0.56999999999999995</v>
      </c>
      <c r="LA1025">
        <v>776505</v>
      </c>
      <c r="LD1025">
        <v>0.54</v>
      </c>
      <c r="LE1025">
        <f t="shared" si="485"/>
        <v>0.54</v>
      </c>
      <c r="LP1025">
        <v>776505</v>
      </c>
      <c r="LS1025">
        <v>0.53</v>
      </c>
      <c r="LT1025">
        <f t="shared" si="486"/>
        <v>0.53</v>
      </c>
      <c r="ME1025">
        <v>776505</v>
      </c>
      <c r="MH1025">
        <v>0.54</v>
      </c>
      <c r="MI1025">
        <f t="shared" si="487"/>
        <v>0.54</v>
      </c>
      <c r="MT1025">
        <v>776505</v>
      </c>
      <c r="MW1025">
        <v>0.54</v>
      </c>
      <c r="MX1025">
        <f t="shared" si="488"/>
        <v>0.54</v>
      </c>
      <c r="NI1025">
        <v>776505</v>
      </c>
      <c r="NL1025">
        <v>0.54</v>
      </c>
      <c r="NM1025">
        <f t="shared" si="489"/>
        <v>0.54</v>
      </c>
      <c r="NX1025">
        <v>776505</v>
      </c>
      <c r="OA1025">
        <v>0.6</v>
      </c>
      <c r="OB1025">
        <f t="shared" si="490"/>
        <v>0.6</v>
      </c>
      <c r="OM1025">
        <v>776505</v>
      </c>
      <c r="OP1025">
        <v>0.54</v>
      </c>
      <c r="OQ1025">
        <f t="shared" si="491"/>
        <v>0.54</v>
      </c>
      <c r="PB1025">
        <v>776505</v>
      </c>
      <c r="PE1025">
        <v>0.53</v>
      </c>
      <c r="PF1025">
        <f t="shared" si="492"/>
        <v>0.53</v>
      </c>
      <c r="PQ1025">
        <v>776505</v>
      </c>
      <c r="PT1025">
        <v>0.54</v>
      </c>
      <c r="PU1025">
        <f t="shared" si="493"/>
        <v>0.54</v>
      </c>
      <c r="QF1025">
        <v>776505</v>
      </c>
      <c r="QI1025">
        <v>0.55000000000000004</v>
      </c>
      <c r="QJ1025">
        <f t="shared" si="494"/>
        <v>0.55000000000000004</v>
      </c>
      <c r="QU1025">
        <v>776505</v>
      </c>
      <c r="QX1025">
        <v>0.55000000000000004</v>
      </c>
      <c r="QY1025">
        <f t="shared" si="495"/>
        <v>0.55000000000000004</v>
      </c>
    </row>
    <row r="1026" spans="12:467" x14ac:dyDescent="0.2">
      <c r="L1026">
        <v>813047</v>
      </c>
      <c r="O1026">
        <v>0.45</v>
      </c>
      <c r="P1026">
        <f t="shared" si="465"/>
        <v>0.45</v>
      </c>
      <c r="AA1026">
        <v>813047</v>
      </c>
      <c r="AD1026">
        <v>0.37</v>
      </c>
      <c r="AE1026">
        <f t="shared" si="466"/>
        <v>0.37</v>
      </c>
      <c r="AP1026">
        <v>813047</v>
      </c>
      <c r="AS1026">
        <v>0.45</v>
      </c>
      <c r="AT1026">
        <f t="shared" si="467"/>
        <v>0.45</v>
      </c>
      <c r="BE1026">
        <v>813047</v>
      </c>
      <c r="BH1026">
        <v>0.43</v>
      </c>
      <c r="BI1026">
        <f t="shared" si="468"/>
        <v>0.43</v>
      </c>
      <c r="BT1026">
        <v>813047</v>
      </c>
      <c r="BW1026">
        <v>0.33</v>
      </c>
      <c r="BX1026">
        <f t="shared" si="469"/>
        <v>0.33</v>
      </c>
      <c r="CI1026">
        <v>813047</v>
      </c>
      <c r="CL1026">
        <v>0.46</v>
      </c>
      <c r="CM1026">
        <f t="shared" si="470"/>
        <v>0.46</v>
      </c>
      <c r="CX1026">
        <v>813047</v>
      </c>
      <c r="DA1026">
        <v>0.44</v>
      </c>
      <c r="DB1026">
        <f t="shared" si="471"/>
        <v>0.44</v>
      </c>
      <c r="DM1026">
        <v>813047</v>
      </c>
      <c r="DP1026">
        <v>0.51</v>
      </c>
      <c r="DQ1026">
        <f t="shared" si="472"/>
        <v>0.51</v>
      </c>
      <c r="EB1026">
        <v>813047</v>
      </c>
      <c r="EE1026">
        <v>0.49</v>
      </c>
      <c r="EF1026">
        <f t="shared" si="473"/>
        <v>0.49</v>
      </c>
      <c r="EQ1026">
        <v>813047</v>
      </c>
      <c r="ET1026">
        <v>0.49</v>
      </c>
      <c r="EU1026">
        <f t="shared" si="474"/>
        <v>0.49</v>
      </c>
      <c r="FF1026">
        <v>813047</v>
      </c>
      <c r="FI1026">
        <v>0.51</v>
      </c>
      <c r="FJ1026">
        <f t="shared" si="475"/>
        <v>0.51</v>
      </c>
      <c r="FU1026">
        <v>813047</v>
      </c>
      <c r="FX1026">
        <v>0.46</v>
      </c>
      <c r="FY1026">
        <f t="shared" si="476"/>
        <v>0.46</v>
      </c>
      <c r="GJ1026">
        <v>813047</v>
      </c>
      <c r="GM1026">
        <v>0.45</v>
      </c>
      <c r="GN1026">
        <f t="shared" si="477"/>
        <v>0.45</v>
      </c>
      <c r="GY1026">
        <v>813047</v>
      </c>
      <c r="HB1026">
        <v>0.52</v>
      </c>
      <c r="HC1026">
        <f t="shared" si="478"/>
        <v>0.52</v>
      </c>
      <c r="HN1026">
        <v>813047</v>
      </c>
      <c r="HQ1026">
        <v>0.4</v>
      </c>
      <c r="HR1026">
        <f t="shared" si="479"/>
        <v>0.4</v>
      </c>
      <c r="ID1026">
        <v>776506</v>
      </c>
      <c r="IG1026">
        <v>0.52</v>
      </c>
      <c r="IH1026">
        <f t="shared" si="480"/>
        <v>0.52</v>
      </c>
      <c r="IS1026">
        <v>776506</v>
      </c>
      <c r="IV1026">
        <v>0.5</v>
      </c>
      <c r="IW1026">
        <f t="shared" si="481"/>
        <v>0.5</v>
      </c>
      <c r="JH1026">
        <v>776506</v>
      </c>
      <c r="JK1026">
        <v>0.51</v>
      </c>
      <c r="JL1026">
        <f t="shared" si="482"/>
        <v>0.51</v>
      </c>
      <c r="JW1026">
        <v>776506</v>
      </c>
      <c r="JZ1026">
        <v>0.54</v>
      </c>
      <c r="KA1026">
        <f t="shared" si="483"/>
        <v>0.54</v>
      </c>
      <c r="KL1026">
        <v>776506</v>
      </c>
      <c r="KO1026">
        <v>0.6</v>
      </c>
      <c r="KP1026">
        <f t="shared" si="484"/>
        <v>0.6</v>
      </c>
      <c r="LA1026">
        <v>776506</v>
      </c>
      <c r="LD1026">
        <v>0.54</v>
      </c>
      <c r="LE1026">
        <f t="shared" si="485"/>
        <v>0.54</v>
      </c>
      <c r="LP1026">
        <v>776506</v>
      </c>
      <c r="LS1026">
        <v>0.51</v>
      </c>
      <c r="LT1026">
        <f t="shared" si="486"/>
        <v>0.51</v>
      </c>
      <c r="ME1026">
        <v>776506</v>
      </c>
      <c r="MH1026">
        <v>0.55000000000000004</v>
      </c>
      <c r="MI1026">
        <f t="shared" si="487"/>
        <v>0.55000000000000004</v>
      </c>
      <c r="MT1026">
        <v>776506</v>
      </c>
      <c r="MW1026">
        <v>0.56999999999999995</v>
      </c>
      <c r="MX1026">
        <f t="shared" si="488"/>
        <v>0.56999999999999995</v>
      </c>
      <c r="NI1026">
        <v>776506</v>
      </c>
      <c r="NL1026">
        <v>0.51</v>
      </c>
      <c r="NM1026">
        <f t="shared" si="489"/>
        <v>0.51</v>
      </c>
      <c r="NX1026">
        <v>776506</v>
      </c>
      <c r="OA1026">
        <v>0.55000000000000004</v>
      </c>
      <c r="OB1026">
        <f t="shared" si="490"/>
        <v>0.55000000000000004</v>
      </c>
      <c r="OM1026">
        <v>776506</v>
      </c>
      <c r="OP1026">
        <v>0.51</v>
      </c>
      <c r="OQ1026">
        <f t="shared" si="491"/>
        <v>0.51</v>
      </c>
      <c r="PB1026">
        <v>776506</v>
      </c>
      <c r="PE1026">
        <v>0.53</v>
      </c>
      <c r="PF1026">
        <f t="shared" si="492"/>
        <v>0.53</v>
      </c>
      <c r="PQ1026">
        <v>776506</v>
      </c>
      <c r="PT1026">
        <v>0.51</v>
      </c>
      <c r="PU1026">
        <f t="shared" si="493"/>
        <v>0.51</v>
      </c>
      <c r="QF1026">
        <v>776506</v>
      </c>
      <c r="QI1026">
        <v>0.53</v>
      </c>
      <c r="QJ1026">
        <f t="shared" si="494"/>
        <v>0.53</v>
      </c>
      <c r="QU1026">
        <v>776506</v>
      </c>
      <c r="QX1026">
        <v>0.52</v>
      </c>
      <c r="QY1026">
        <f t="shared" si="495"/>
        <v>0.52</v>
      </c>
    </row>
    <row r="1027" spans="12:467" x14ac:dyDescent="0.2">
      <c r="L1027">
        <v>813051</v>
      </c>
      <c r="O1027">
        <v>0.44</v>
      </c>
      <c r="P1027">
        <f t="shared" ref="P1027:P1090" si="496">IF(O1027=0,0.1,IF(O1027=1,0.9,O1027))</f>
        <v>0.44</v>
      </c>
      <c r="AA1027">
        <v>813051</v>
      </c>
      <c r="AD1027">
        <v>0.3</v>
      </c>
      <c r="AE1027">
        <f t="shared" ref="AE1027:AE1090" si="497">IF(AD1027=0,0.1,IF(AD1027=1,0.9,AD1027))</f>
        <v>0.3</v>
      </c>
      <c r="AP1027">
        <v>813051</v>
      </c>
      <c r="AS1027">
        <v>0.11</v>
      </c>
      <c r="AT1027">
        <f t="shared" ref="AT1027:AT1090" si="498">IF(AS1027=0,0.1,IF(AS1027=1,0.9,AS1027))</f>
        <v>0.11</v>
      </c>
      <c r="BE1027">
        <v>813051</v>
      </c>
      <c r="BH1027">
        <v>0.36</v>
      </c>
      <c r="BI1027">
        <f t="shared" ref="BI1027:BI1090" si="499">IF(BH1027=0,0.1,IF(BH1027=1,0.9,BH1027))</f>
        <v>0.36</v>
      </c>
      <c r="BT1027">
        <v>813051</v>
      </c>
      <c r="BW1027">
        <v>0.3</v>
      </c>
      <c r="BX1027">
        <f t="shared" ref="BX1027:BX1090" si="500">IF(BW1027=0,0.1,IF(BW1027=1,0.9,BW1027))</f>
        <v>0.3</v>
      </c>
      <c r="CI1027">
        <v>813051</v>
      </c>
      <c r="CL1027">
        <v>0.43</v>
      </c>
      <c r="CM1027">
        <f t="shared" ref="CM1027:CM1090" si="501">IF(CL1027=0,0.1,IF(CL1027=1,0.9,CL1027))</f>
        <v>0.43</v>
      </c>
      <c r="CX1027">
        <v>813051</v>
      </c>
      <c r="DA1027">
        <v>0.45</v>
      </c>
      <c r="DB1027">
        <f t="shared" ref="DB1027:DB1090" si="502">IF(DA1027=0,0.1,IF(DA1027=1,0.9,DA1027))</f>
        <v>0.45</v>
      </c>
      <c r="DM1027">
        <v>813051</v>
      </c>
      <c r="DP1027">
        <v>0.52</v>
      </c>
      <c r="DQ1027">
        <f t="shared" ref="DQ1027:DQ1090" si="503">IF(DP1027=0,0.1,IF(DP1027=1,0.9,DP1027))</f>
        <v>0.52</v>
      </c>
      <c r="EB1027">
        <v>813051</v>
      </c>
      <c r="EE1027">
        <v>0.48</v>
      </c>
      <c r="EF1027">
        <f t="shared" ref="EF1027:EF1090" si="504">IF(EE1027=0,0.1,IF(EE1027=1,0.9,EE1027))</f>
        <v>0.48</v>
      </c>
      <c r="EQ1027">
        <v>813051</v>
      </c>
      <c r="ET1027">
        <v>0.48</v>
      </c>
      <c r="EU1027">
        <f t="shared" ref="EU1027:EU1090" si="505">IF(ET1027=0,0.1,IF(ET1027=1,0.9,ET1027))</f>
        <v>0.48</v>
      </c>
      <c r="FF1027">
        <v>813051</v>
      </c>
      <c r="FI1027">
        <v>0.49</v>
      </c>
      <c r="FJ1027">
        <f t="shared" ref="FJ1027:FJ1090" si="506">IF(FI1027=0,0.1,IF(FI1027=1,0.9,FI1027))</f>
        <v>0.49</v>
      </c>
      <c r="FU1027">
        <v>813051</v>
      </c>
      <c r="FX1027">
        <v>0.49</v>
      </c>
      <c r="FY1027">
        <f t="shared" ref="FY1027:FY1090" si="507">IF(FX1027=0,0.1,IF(FX1027=1,0.9,FX1027))</f>
        <v>0.49</v>
      </c>
      <c r="GJ1027">
        <v>813051</v>
      </c>
      <c r="GM1027">
        <v>0.44</v>
      </c>
      <c r="GN1027">
        <f t="shared" ref="GN1027:GN1090" si="508">IF(GM1027=0,0.1,IF(GM1027=1,0.9,GM1027))</f>
        <v>0.44</v>
      </c>
      <c r="GY1027">
        <v>813051</v>
      </c>
      <c r="HB1027">
        <v>0.56999999999999995</v>
      </c>
      <c r="HC1027">
        <f t="shared" ref="HC1027:HC1090" si="509">IF(HB1027=0,0.1,IF(HB1027=1,0.9,HB1027))</f>
        <v>0.56999999999999995</v>
      </c>
      <c r="HN1027">
        <v>813051</v>
      </c>
      <c r="HQ1027">
        <v>0.43</v>
      </c>
      <c r="HR1027">
        <f t="shared" ref="HR1027:HR1090" si="510">IF(HQ1027=0,0.1,IF(HQ1027=1,0.9,HQ1027))</f>
        <v>0.43</v>
      </c>
      <c r="ID1027">
        <v>776481</v>
      </c>
      <c r="IG1027">
        <v>0.51</v>
      </c>
      <c r="IH1027">
        <f t="shared" ref="IH1027:IH1090" si="511">IF(IG1027=0,0.1,IF(IG1027=1,0.9,IG1027))</f>
        <v>0.51</v>
      </c>
      <c r="IS1027">
        <v>776481</v>
      </c>
      <c r="IV1027">
        <v>0.49</v>
      </c>
      <c r="IW1027">
        <f t="shared" ref="IW1027:IW1090" si="512">IF(IV1027=0,0.1,IF(IV1027=1,0.9,IV1027))</f>
        <v>0.49</v>
      </c>
      <c r="JH1027">
        <v>776481</v>
      </c>
      <c r="JK1027">
        <v>0.53</v>
      </c>
      <c r="JL1027">
        <f t="shared" ref="JL1027:JL1090" si="513">IF(JK1027=0,0.1,IF(JK1027=1,0.9,JK1027))</f>
        <v>0.53</v>
      </c>
      <c r="JW1027">
        <v>776481</v>
      </c>
      <c r="JZ1027">
        <v>0.48</v>
      </c>
      <c r="KA1027">
        <f t="shared" ref="KA1027:KA1090" si="514">IF(JZ1027=0,0.1,IF(JZ1027=1,0.9,JZ1027))</f>
        <v>0.48</v>
      </c>
      <c r="KL1027">
        <v>776481</v>
      </c>
      <c r="KO1027">
        <v>0.51</v>
      </c>
      <c r="KP1027">
        <f t="shared" ref="KP1027:KP1090" si="515">IF(KO1027=0,0.1,IF(KO1027=1,0.9,KO1027))</f>
        <v>0.51</v>
      </c>
      <c r="LA1027">
        <v>776481</v>
      </c>
      <c r="LD1027">
        <v>0.51</v>
      </c>
      <c r="LE1027">
        <f t="shared" ref="LE1027:LE1090" si="516">IF(LD1027=0,0.1,IF(LD1027=1,0.9,LD1027))</f>
        <v>0.51</v>
      </c>
      <c r="LP1027">
        <v>776481</v>
      </c>
      <c r="LS1027">
        <v>0.49</v>
      </c>
      <c r="LT1027">
        <f t="shared" ref="LT1027:LT1090" si="517">IF(LS1027=0,0.1,IF(LS1027=1,0.9,LS1027))</f>
        <v>0.49</v>
      </c>
      <c r="ME1027">
        <v>776481</v>
      </c>
      <c r="MH1027">
        <v>0.55000000000000004</v>
      </c>
      <c r="MI1027">
        <f t="shared" ref="MI1027:MI1090" si="518">IF(MH1027=0,0.1,IF(MH1027=1,0.9,MH1027))</f>
        <v>0.55000000000000004</v>
      </c>
      <c r="MT1027">
        <v>776481</v>
      </c>
      <c r="MW1027">
        <v>0.52</v>
      </c>
      <c r="MX1027">
        <f t="shared" ref="MX1027:MX1090" si="519">IF(MW1027=0,0.1,IF(MW1027=1,0.9,MW1027))</f>
        <v>0.52</v>
      </c>
      <c r="NI1027">
        <v>776481</v>
      </c>
      <c r="NL1027">
        <v>0.48</v>
      </c>
      <c r="NM1027">
        <f t="shared" ref="NM1027:NM1090" si="520">IF(NL1027=0,0.1,IF(NL1027=1,0.9,NL1027))</f>
        <v>0.48</v>
      </c>
      <c r="NX1027">
        <v>776481</v>
      </c>
      <c r="OA1027">
        <v>0.46</v>
      </c>
      <c r="OB1027">
        <f t="shared" ref="OB1027:OB1090" si="521">IF(OA1027=0,0.1,IF(OA1027=1,0.9,OA1027))</f>
        <v>0.46</v>
      </c>
      <c r="OM1027">
        <v>776481</v>
      </c>
      <c r="OP1027">
        <v>0.49</v>
      </c>
      <c r="OQ1027">
        <f t="shared" ref="OQ1027:OQ1090" si="522">IF(OP1027=0,0.1,IF(OP1027=1,0.9,OP1027))</f>
        <v>0.49</v>
      </c>
      <c r="PB1027">
        <v>776481</v>
      </c>
      <c r="PE1027">
        <v>0.51</v>
      </c>
      <c r="PF1027">
        <f t="shared" ref="PF1027:PF1090" si="523">IF(PE1027=0,0.1,IF(PE1027=1,0.9,PE1027))</f>
        <v>0.51</v>
      </c>
      <c r="PQ1027">
        <v>776481</v>
      </c>
      <c r="PT1027">
        <v>0.49</v>
      </c>
      <c r="PU1027">
        <f t="shared" ref="PU1027:PU1090" si="524">IF(PT1027=0,0.1,IF(PT1027=1,0.9,PT1027))</f>
        <v>0.49</v>
      </c>
      <c r="QF1027">
        <v>776481</v>
      </c>
      <c r="QI1027">
        <v>0.49</v>
      </c>
      <c r="QJ1027">
        <f t="shared" ref="QJ1027:QJ1090" si="525">IF(QI1027=0,0.1,IF(QI1027=1,0.9,QI1027))</f>
        <v>0.49</v>
      </c>
      <c r="QU1027">
        <v>776481</v>
      </c>
      <c r="QX1027">
        <v>0.49</v>
      </c>
      <c r="QY1027">
        <f t="shared" ref="QY1027:QY1090" si="526">IF(QX1027=0,0.1,IF(QX1027=1,0.9,QX1027))</f>
        <v>0.49</v>
      </c>
    </row>
    <row r="1028" spans="12:467" x14ac:dyDescent="0.2">
      <c r="L1028">
        <v>813063</v>
      </c>
      <c r="O1028">
        <v>0.47</v>
      </c>
      <c r="P1028">
        <f t="shared" si="496"/>
        <v>0.47</v>
      </c>
      <c r="AA1028">
        <v>813063</v>
      </c>
      <c r="AD1028">
        <v>0.5</v>
      </c>
      <c r="AE1028">
        <f t="shared" si="497"/>
        <v>0.5</v>
      </c>
      <c r="AP1028">
        <v>813063</v>
      </c>
      <c r="AS1028">
        <v>0.51</v>
      </c>
      <c r="AT1028">
        <f t="shared" si="498"/>
        <v>0.51</v>
      </c>
      <c r="BE1028">
        <v>813063</v>
      </c>
      <c r="BH1028">
        <v>0.44</v>
      </c>
      <c r="BI1028">
        <f t="shared" si="499"/>
        <v>0.44</v>
      </c>
      <c r="BT1028">
        <v>813063</v>
      </c>
      <c r="BW1028">
        <v>0.51</v>
      </c>
      <c r="BX1028">
        <f t="shared" si="500"/>
        <v>0.51</v>
      </c>
      <c r="CI1028">
        <v>813063</v>
      </c>
      <c r="CL1028">
        <v>0.49</v>
      </c>
      <c r="CM1028">
        <f t="shared" si="501"/>
        <v>0.49</v>
      </c>
      <c r="CX1028">
        <v>813063</v>
      </c>
      <c r="DA1028">
        <v>0.48</v>
      </c>
      <c r="DB1028">
        <f t="shared" si="502"/>
        <v>0.48</v>
      </c>
      <c r="DM1028">
        <v>813063</v>
      </c>
      <c r="DP1028">
        <v>0.51</v>
      </c>
      <c r="DQ1028">
        <f t="shared" si="503"/>
        <v>0.51</v>
      </c>
      <c r="EB1028">
        <v>813063</v>
      </c>
      <c r="EE1028">
        <v>0.46</v>
      </c>
      <c r="EF1028">
        <f t="shared" si="504"/>
        <v>0.46</v>
      </c>
      <c r="EQ1028">
        <v>813063</v>
      </c>
      <c r="ET1028">
        <v>0.46</v>
      </c>
      <c r="EU1028">
        <f t="shared" si="505"/>
        <v>0.46</v>
      </c>
      <c r="FF1028">
        <v>813063</v>
      </c>
      <c r="FI1028">
        <v>0.5</v>
      </c>
      <c r="FJ1028">
        <f t="shared" si="506"/>
        <v>0.5</v>
      </c>
      <c r="FU1028">
        <v>813063</v>
      </c>
      <c r="FX1028">
        <v>0.52</v>
      </c>
      <c r="FY1028">
        <f t="shared" si="507"/>
        <v>0.52</v>
      </c>
      <c r="GJ1028">
        <v>813063</v>
      </c>
      <c r="GM1028">
        <v>0.46</v>
      </c>
      <c r="GN1028">
        <f t="shared" si="508"/>
        <v>0.46</v>
      </c>
      <c r="GY1028">
        <v>813063</v>
      </c>
      <c r="HB1028">
        <v>0.56999999999999995</v>
      </c>
      <c r="HC1028">
        <f t="shared" si="509"/>
        <v>0.56999999999999995</v>
      </c>
      <c r="HN1028">
        <v>813063</v>
      </c>
      <c r="HQ1028">
        <v>0.49</v>
      </c>
      <c r="HR1028">
        <f t="shared" si="510"/>
        <v>0.49</v>
      </c>
      <c r="ID1028">
        <v>776482</v>
      </c>
      <c r="IG1028">
        <v>0.54</v>
      </c>
      <c r="IH1028">
        <f t="shared" si="511"/>
        <v>0.54</v>
      </c>
      <c r="IS1028">
        <v>776482</v>
      </c>
      <c r="IV1028">
        <v>0.51</v>
      </c>
      <c r="IW1028">
        <f t="shared" si="512"/>
        <v>0.51</v>
      </c>
      <c r="JH1028">
        <v>776482</v>
      </c>
      <c r="JK1028">
        <v>0.56999999999999995</v>
      </c>
      <c r="JL1028">
        <f t="shared" si="513"/>
        <v>0.56999999999999995</v>
      </c>
      <c r="JW1028">
        <v>776482</v>
      </c>
      <c r="JZ1028">
        <v>0.56000000000000005</v>
      </c>
      <c r="KA1028">
        <f t="shared" si="514"/>
        <v>0.56000000000000005</v>
      </c>
      <c r="KL1028">
        <v>776482</v>
      </c>
      <c r="KO1028">
        <v>0.56999999999999995</v>
      </c>
      <c r="KP1028">
        <f t="shared" si="515"/>
        <v>0.56999999999999995</v>
      </c>
      <c r="LA1028">
        <v>776482</v>
      </c>
      <c r="LD1028">
        <v>0.54</v>
      </c>
      <c r="LE1028">
        <f t="shared" si="516"/>
        <v>0.54</v>
      </c>
      <c r="LP1028">
        <v>776482</v>
      </c>
      <c r="LS1028">
        <v>0.52</v>
      </c>
      <c r="LT1028">
        <f t="shared" si="517"/>
        <v>0.52</v>
      </c>
      <c r="ME1028">
        <v>776482</v>
      </c>
      <c r="MH1028">
        <v>0.56999999999999995</v>
      </c>
      <c r="MI1028">
        <f t="shared" si="518"/>
        <v>0.56999999999999995</v>
      </c>
      <c r="MT1028">
        <v>776482</v>
      </c>
      <c r="MW1028">
        <v>0.57999999999999996</v>
      </c>
      <c r="MX1028">
        <f t="shared" si="519"/>
        <v>0.57999999999999996</v>
      </c>
      <c r="NI1028">
        <v>776482</v>
      </c>
      <c r="NL1028">
        <v>0.51</v>
      </c>
      <c r="NM1028">
        <f t="shared" si="520"/>
        <v>0.51</v>
      </c>
      <c r="NX1028">
        <v>776482</v>
      </c>
      <c r="OA1028">
        <v>0.5</v>
      </c>
      <c r="OB1028">
        <f t="shared" si="521"/>
        <v>0.5</v>
      </c>
      <c r="OM1028">
        <v>776482</v>
      </c>
      <c r="OP1028">
        <v>0.53</v>
      </c>
      <c r="OQ1028">
        <f t="shared" si="522"/>
        <v>0.53</v>
      </c>
      <c r="PB1028">
        <v>776482</v>
      </c>
      <c r="PE1028">
        <v>0.52</v>
      </c>
      <c r="PF1028">
        <f t="shared" si="523"/>
        <v>0.52</v>
      </c>
      <c r="PQ1028">
        <v>776482</v>
      </c>
      <c r="PT1028">
        <v>0.55000000000000004</v>
      </c>
      <c r="PU1028">
        <f t="shared" si="524"/>
        <v>0.55000000000000004</v>
      </c>
      <c r="QF1028">
        <v>776482</v>
      </c>
      <c r="QI1028">
        <v>0.51</v>
      </c>
      <c r="QJ1028">
        <f t="shared" si="525"/>
        <v>0.51</v>
      </c>
      <c r="QU1028">
        <v>776482</v>
      </c>
      <c r="QX1028">
        <v>0.52</v>
      </c>
      <c r="QY1028">
        <f t="shared" si="526"/>
        <v>0.52</v>
      </c>
    </row>
    <row r="1029" spans="12:467" x14ac:dyDescent="0.2">
      <c r="L1029">
        <v>813057</v>
      </c>
      <c r="O1029">
        <v>0.48</v>
      </c>
      <c r="P1029">
        <f t="shared" si="496"/>
        <v>0.48</v>
      </c>
      <c r="AA1029">
        <v>813057</v>
      </c>
      <c r="AD1029">
        <v>0.6</v>
      </c>
      <c r="AE1029">
        <f t="shared" si="497"/>
        <v>0.6</v>
      </c>
      <c r="AP1029">
        <v>813057</v>
      </c>
      <c r="AS1029">
        <v>0.56000000000000005</v>
      </c>
      <c r="AT1029">
        <f t="shared" si="498"/>
        <v>0.56000000000000005</v>
      </c>
      <c r="BE1029">
        <v>813057</v>
      </c>
      <c r="BH1029">
        <v>0.65</v>
      </c>
      <c r="BI1029">
        <f t="shared" si="499"/>
        <v>0.65</v>
      </c>
      <c r="BT1029">
        <v>813057</v>
      </c>
      <c r="BW1029">
        <v>0.57999999999999996</v>
      </c>
      <c r="BX1029">
        <f t="shared" si="500"/>
        <v>0.57999999999999996</v>
      </c>
      <c r="CI1029">
        <v>813057</v>
      </c>
      <c r="CL1029">
        <v>0.52</v>
      </c>
      <c r="CM1029">
        <f t="shared" si="501"/>
        <v>0.52</v>
      </c>
      <c r="CX1029">
        <v>813057</v>
      </c>
      <c r="DA1029">
        <v>0.52</v>
      </c>
      <c r="DB1029">
        <f t="shared" si="502"/>
        <v>0.52</v>
      </c>
      <c r="DM1029">
        <v>813057</v>
      </c>
      <c r="DP1029">
        <v>0.51</v>
      </c>
      <c r="DQ1029">
        <f t="shared" si="503"/>
        <v>0.51</v>
      </c>
      <c r="EB1029">
        <v>813057</v>
      </c>
      <c r="EE1029">
        <v>0.49</v>
      </c>
      <c r="EF1029">
        <f t="shared" si="504"/>
        <v>0.49</v>
      </c>
      <c r="EQ1029">
        <v>813057</v>
      </c>
      <c r="ET1029">
        <v>0.49</v>
      </c>
      <c r="EU1029">
        <f t="shared" si="505"/>
        <v>0.49</v>
      </c>
      <c r="FF1029">
        <v>813057</v>
      </c>
      <c r="FI1029">
        <v>0.52</v>
      </c>
      <c r="FJ1029">
        <f t="shared" si="506"/>
        <v>0.52</v>
      </c>
      <c r="FU1029">
        <v>813057</v>
      </c>
      <c r="FX1029">
        <v>0.51</v>
      </c>
      <c r="FY1029">
        <f t="shared" si="507"/>
        <v>0.51</v>
      </c>
      <c r="GJ1029">
        <v>813057</v>
      </c>
      <c r="GM1029">
        <v>0.45</v>
      </c>
      <c r="GN1029">
        <f t="shared" si="508"/>
        <v>0.45</v>
      </c>
      <c r="GY1029">
        <v>813057</v>
      </c>
      <c r="HB1029">
        <v>0.53</v>
      </c>
      <c r="HC1029">
        <f t="shared" si="509"/>
        <v>0.53</v>
      </c>
      <c r="HN1029">
        <v>813057</v>
      </c>
      <c r="HQ1029">
        <v>0.55000000000000004</v>
      </c>
      <c r="HR1029">
        <f t="shared" si="510"/>
        <v>0.55000000000000004</v>
      </c>
      <c r="ID1029">
        <v>776483</v>
      </c>
      <c r="IG1029">
        <v>0.5</v>
      </c>
      <c r="IH1029">
        <f t="shared" si="511"/>
        <v>0.5</v>
      </c>
      <c r="IS1029">
        <v>776483</v>
      </c>
      <c r="IV1029">
        <v>0.48</v>
      </c>
      <c r="IW1029">
        <f t="shared" si="512"/>
        <v>0.48</v>
      </c>
      <c r="JH1029">
        <v>776483</v>
      </c>
      <c r="JK1029">
        <v>0.49</v>
      </c>
      <c r="JL1029">
        <f t="shared" si="513"/>
        <v>0.49</v>
      </c>
      <c r="JW1029">
        <v>776483</v>
      </c>
      <c r="JZ1029">
        <v>0.5</v>
      </c>
      <c r="KA1029">
        <f t="shared" si="514"/>
        <v>0.5</v>
      </c>
      <c r="KL1029">
        <v>776483</v>
      </c>
      <c r="KO1029">
        <v>0.49</v>
      </c>
      <c r="KP1029">
        <f t="shared" si="515"/>
        <v>0.49</v>
      </c>
      <c r="LA1029">
        <v>776483</v>
      </c>
      <c r="LD1029">
        <v>0.48</v>
      </c>
      <c r="LE1029">
        <f t="shared" si="516"/>
        <v>0.48</v>
      </c>
      <c r="LP1029">
        <v>776483</v>
      </c>
      <c r="LS1029">
        <v>0.48</v>
      </c>
      <c r="LT1029">
        <f t="shared" si="517"/>
        <v>0.48</v>
      </c>
      <c r="ME1029">
        <v>776483</v>
      </c>
      <c r="MH1029">
        <v>0.51</v>
      </c>
      <c r="MI1029">
        <f t="shared" si="518"/>
        <v>0.51</v>
      </c>
      <c r="MT1029">
        <v>776483</v>
      </c>
      <c r="MW1029">
        <v>0.53</v>
      </c>
      <c r="MX1029">
        <f t="shared" si="519"/>
        <v>0.53</v>
      </c>
      <c r="NI1029">
        <v>776483</v>
      </c>
      <c r="NL1029">
        <v>0.49</v>
      </c>
      <c r="NM1029">
        <f t="shared" si="520"/>
        <v>0.49</v>
      </c>
      <c r="NX1029">
        <v>776483</v>
      </c>
      <c r="OA1029">
        <v>0.48</v>
      </c>
      <c r="OB1029">
        <f t="shared" si="521"/>
        <v>0.48</v>
      </c>
      <c r="OM1029">
        <v>776483</v>
      </c>
      <c r="OP1029">
        <v>0.49</v>
      </c>
      <c r="OQ1029">
        <f t="shared" si="522"/>
        <v>0.49</v>
      </c>
      <c r="PB1029">
        <v>776483</v>
      </c>
      <c r="PE1029">
        <v>0.5</v>
      </c>
      <c r="PF1029">
        <f t="shared" si="523"/>
        <v>0.5</v>
      </c>
      <c r="PQ1029">
        <v>776483</v>
      </c>
      <c r="PT1029">
        <v>0.48</v>
      </c>
      <c r="PU1029">
        <f t="shared" si="524"/>
        <v>0.48</v>
      </c>
      <c r="QF1029">
        <v>776483</v>
      </c>
      <c r="QI1029">
        <v>0.47</v>
      </c>
      <c r="QJ1029">
        <f t="shared" si="525"/>
        <v>0.47</v>
      </c>
      <c r="QU1029">
        <v>776483</v>
      </c>
      <c r="QX1029">
        <v>0.5</v>
      </c>
      <c r="QY1029">
        <f t="shared" si="526"/>
        <v>0.5</v>
      </c>
    </row>
    <row r="1030" spans="12:467" x14ac:dyDescent="0.2">
      <c r="L1030">
        <v>813062</v>
      </c>
      <c r="O1030">
        <v>0.44</v>
      </c>
      <c r="P1030">
        <f t="shared" si="496"/>
        <v>0.44</v>
      </c>
      <c r="AA1030">
        <v>813062</v>
      </c>
      <c r="AD1030">
        <v>0.46</v>
      </c>
      <c r="AE1030">
        <f t="shared" si="497"/>
        <v>0.46</v>
      </c>
      <c r="AP1030">
        <v>813062</v>
      </c>
      <c r="AS1030">
        <v>0.54</v>
      </c>
      <c r="AT1030">
        <f t="shared" si="498"/>
        <v>0.54</v>
      </c>
      <c r="BE1030">
        <v>813062</v>
      </c>
      <c r="BH1030">
        <v>0.39</v>
      </c>
      <c r="BI1030">
        <f t="shared" si="499"/>
        <v>0.39</v>
      </c>
      <c r="BT1030">
        <v>813062</v>
      </c>
      <c r="BW1030">
        <v>0.53</v>
      </c>
      <c r="BX1030">
        <f t="shared" si="500"/>
        <v>0.53</v>
      </c>
      <c r="CI1030">
        <v>813062</v>
      </c>
      <c r="CL1030">
        <v>0.41</v>
      </c>
      <c r="CM1030">
        <f t="shared" si="501"/>
        <v>0.41</v>
      </c>
      <c r="CX1030">
        <v>813062</v>
      </c>
      <c r="DA1030">
        <v>0.45</v>
      </c>
      <c r="DB1030">
        <f t="shared" si="502"/>
        <v>0.45</v>
      </c>
      <c r="DM1030">
        <v>813062</v>
      </c>
      <c r="DP1030">
        <v>0.42</v>
      </c>
      <c r="DQ1030">
        <f t="shared" si="503"/>
        <v>0.42</v>
      </c>
      <c r="EB1030">
        <v>813062</v>
      </c>
      <c r="EE1030">
        <v>0.43</v>
      </c>
      <c r="EF1030">
        <f t="shared" si="504"/>
        <v>0.43</v>
      </c>
      <c r="EQ1030">
        <v>813062</v>
      </c>
      <c r="ET1030">
        <v>0.43</v>
      </c>
      <c r="EU1030">
        <f t="shared" si="505"/>
        <v>0.43</v>
      </c>
      <c r="FF1030">
        <v>813062</v>
      </c>
      <c r="FI1030">
        <v>0.44</v>
      </c>
      <c r="FJ1030">
        <f t="shared" si="506"/>
        <v>0.44</v>
      </c>
      <c r="FU1030">
        <v>813062</v>
      </c>
      <c r="FX1030">
        <v>0.44</v>
      </c>
      <c r="FY1030">
        <f t="shared" si="507"/>
        <v>0.44</v>
      </c>
      <c r="GJ1030">
        <v>813062</v>
      </c>
      <c r="GM1030">
        <v>0.42</v>
      </c>
      <c r="GN1030">
        <f t="shared" si="508"/>
        <v>0.42</v>
      </c>
      <c r="GY1030">
        <v>813062</v>
      </c>
      <c r="HB1030">
        <v>0.48</v>
      </c>
      <c r="HC1030">
        <f t="shared" si="509"/>
        <v>0.48</v>
      </c>
      <c r="HN1030">
        <v>813062</v>
      </c>
      <c r="HQ1030">
        <v>0.43</v>
      </c>
      <c r="HR1030">
        <f t="shared" si="510"/>
        <v>0.43</v>
      </c>
      <c r="ID1030">
        <v>776484</v>
      </c>
      <c r="IG1030">
        <v>0.57999999999999996</v>
      </c>
      <c r="IH1030">
        <f t="shared" si="511"/>
        <v>0.57999999999999996</v>
      </c>
      <c r="IS1030">
        <v>776484</v>
      </c>
      <c r="IV1030">
        <v>0.56000000000000005</v>
      </c>
      <c r="IW1030">
        <f t="shared" si="512"/>
        <v>0.56000000000000005</v>
      </c>
      <c r="JH1030">
        <v>776484</v>
      </c>
      <c r="JK1030">
        <v>0.57999999999999996</v>
      </c>
      <c r="JL1030">
        <f t="shared" si="513"/>
        <v>0.57999999999999996</v>
      </c>
      <c r="JW1030">
        <v>776484</v>
      </c>
      <c r="JZ1030">
        <v>0.57999999999999996</v>
      </c>
      <c r="KA1030">
        <f t="shared" si="514"/>
        <v>0.57999999999999996</v>
      </c>
      <c r="KL1030">
        <v>776484</v>
      </c>
      <c r="KO1030">
        <v>0.53</v>
      </c>
      <c r="KP1030">
        <f t="shared" si="515"/>
        <v>0.53</v>
      </c>
      <c r="LA1030">
        <v>776484</v>
      </c>
      <c r="LD1030">
        <v>0.56999999999999995</v>
      </c>
      <c r="LE1030">
        <f t="shared" si="516"/>
        <v>0.56999999999999995</v>
      </c>
      <c r="LP1030">
        <v>776484</v>
      </c>
      <c r="LS1030">
        <v>0.55000000000000004</v>
      </c>
      <c r="LT1030">
        <f t="shared" si="517"/>
        <v>0.55000000000000004</v>
      </c>
      <c r="ME1030">
        <v>776484</v>
      </c>
      <c r="MH1030">
        <v>0.55000000000000004</v>
      </c>
      <c r="MI1030">
        <f t="shared" si="518"/>
        <v>0.55000000000000004</v>
      </c>
      <c r="MT1030">
        <v>776484</v>
      </c>
      <c r="MW1030">
        <v>0.57999999999999996</v>
      </c>
      <c r="MX1030">
        <f t="shared" si="519"/>
        <v>0.57999999999999996</v>
      </c>
      <c r="NI1030">
        <v>776484</v>
      </c>
      <c r="NL1030">
        <v>0.54</v>
      </c>
      <c r="NM1030">
        <f t="shared" si="520"/>
        <v>0.54</v>
      </c>
      <c r="NX1030">
        <v>776484</v>
      </c>
      <c r="OA1030">
        <v>0.56999999999999995</v>
      </c>
      <c r="OB1030">
        <f t="shared" si="521"/>
        <v>0.56999999999999995</v>
      </c>
      <c r="OM1030">
        <v>776484</v>
      </c>
      <c r="OP1030">
        <v>0.53</v>
      </c>
      <c r="OQ1030">
        <f t="shared" si="522"/>
        <v>0.53</v>
      </c>
      <c r="PB1030">
        <v>776484</v>
      </c>
      <c r="PE1030">
        <v>0.52</v>
      </c>
      <c r="PF1030">
        <f t="shared" si="523"/>
        <v>0.52</v>
      </c>
      <c r="PQ1030">
        <v>776484</v>
      </c>
      <c r="PT1030">
        <v>0.56000000000000005</v>
      </c>
      <c r="PU1030">
        <f t="shared" si="524"/>
        <v>0.56000000000000005</v>
      </c>
      <c r="QF1030">
        <v>776484</v>
      </c>
      <c r="QI1030">
        <v>0.56999999999999995</v>
      </c>
      <c r="QJ1030">
        <f t="shared" si="525"/>
        <v>0.56999999999999995</v>
      </c>
      <c r="QU1030">
        <v>776484</v>
      </c>
      <c r="QX1030">
        <v>0.54</v>
      </c>
      <c r="QY1030">
        <f t="shared" si="526"/>
        <v>0.54</v>
      </c>
    </row>
    <row r="1031" spans="12:467" x14ac:dyDescent="0.2">
      <c r="L1031">
        <v>813048</v>
      </c>
      <c r="O1031">
        <v>0.54</v>
      </c>
      <c r="P1031">
        <f t="shared" si="496"/>
        <v>0.54</v>
      </c>
      <c r="AA1031">
        <v>813048</v>
      </c>
      <c r="AD1031">
        <v>0.56000000000000005</v>
      </c>
      <c r="AE1031">
        <f t="shared" si="497"/>
        <v>0.56000000000000005</v>
      </c>
      <c r="AP1031">
        <v>813048</v>
      </c>
      <c r="AS1031">
        <v>0.63</v>
      </c>
      <c r="AT1031">
        <f t="shared" si="498"/>
        <v>0.63</v>
      </c>
      <c r="BE1031">
        <v>813048</v>
      </c>
      <c r="BH1031">
        <v>0.54</v>
      </c>
      <c r="BI1031">
        <f t="shared" si="499"/>
        <v>0.54</v>
      </c>
      <c r="BT1031">
        <v>813048</v>
      </c>
      <c r="BW1031">
        <v>0.48</v>
      </c>
      <c r="BX1031">
        <f t="shared" si="500"/>
        <v>0.48</v>
      </c>
      <c r="CI1031">
        <v>813048</v>
      </c>
      <c r="CL1031">
        <v>0.54</v>
      </c>
      <c r="CM1031">
        <f t="shared" si="501"/>
        <v>0.54</v>
      </c>
      <c r="CX1031">
        <v>813048</v>
      </c>
      <c r="DA1031">
        <v>0.54</v>
      </c>
      <c r="DB1031">
        <f t="shared" si="502"/>
        <v>0.54</v>
      </c>
      <c r="DM1031">
        <v>813048</v>
      </c>
      <c r="DP1031">
        <v>0.53</v>
      </c>
      <c r="DQ1031">
        <f t="shared" si="503"/>
        <v>0.53</v>
      </c>
      <c r="EB1031">
        <v>813048</v>
      </c>
      <c r="EE1031">
        <v>0.53</v>
      </c>
      <c r="EF1031">
        <f t="shared" si="504"/>
        <v>0.53</v>
      </c>
      <c r="EQ1031">
        <v>813048</v>
      </c>
      <c r="ET1031">
        <v>0.53</v>
      </c>
      <c r="EU1031">
        <f t="shared" si="505"/>
        <v>0.53</v>
      </c>
      <c r="FF1031">
        <v>813048</v>
      </c>
      <c r="FI1031">
        <v>0.55000000000000004</v>
      </c>
      <c r="FJ1031">
        <f t="shared" si="506"/>
        <v>0.55000000000000004</v>
      </c>
      <c r="FU1031">
        <v>813048</v>
      </c>
      <c r="FX1031">
        <v>0.52</v>
      </c>
      <c r="FY1031">
        <f t="shared" si="507"/>
        <v>0.52</v>
      </c>
      <c r="GJ1031">
        <v>813048</v>
      </c>
      <c r="GM1031">
        <v>0.52</v>
      </c>
      <c r="GN1031">
        <f t="shared" si="508"/>
        <v>0.52</v>
      </c>
      <c r="GY1031">
        <v>813048</v>
      </c>
      <c r="HB1031">
        <v>0.59</v>
      </c>
      <c r="HC1031">
        <f t="shared" si="509"/>
        <v>0.59</v>
      </c>
      <c r="HN1031">
        <v>813048</v>
      </c>
      <c r="HQ1031">
        <v>0.51</v>
      </c>
      <c r="HR1031">
        <f t="shared" si="510"/>
        <v>0.51</v>
      </c>
      <c r="ID1031">
        <v>776485</v>
      </c>
      <c r="IG1031">
        <v>0.47</v>
      </c>
      <c r="IH1031">
        <f t="shared" si="511"/>
        <v>0.47</v>
      </c>
      <c r="IS1031">
        <v>776485</v>
      </c>
      <c r="IV1031">
        <v>0.48</v>
      </c>
      <c r="IW1031">
        <f t="shared" si="512"/>
        <v>0.48</v>
      </c>
      <c r="JH1031">
        <v>776485</v>
      </c>
      <c r="JK1031">
        <v>0.45</v>
      </c>
      <c r="JL1031">
        <f t="shared" si="513"/>
        <v>0.45</v>
      </c>
      <c r="JW1031">
        <v>776485</v>
      </c>
      <c r="JZ1031">
        <v>0.47</v>
      </c>
      <c r="KA1031">
        <f t="shared" si="514"/>
        <v>0.47</v>
      </c>
      <c r="KL1031">
        <v>776485</v>
      </c>
      <c r="KO1031">
        <v>0.46</v>
      </c>
      <c r="KP1031">
        <f t="shared" si="515"/>
        <v>0.46</v>
      </c>
      <c r="LA1031">
        <v>776485</v>
      </c>
      <c r="LD1031">
        <v>0.47</v>
      </c>
      <c r="LE1031">
        <f t="shared" si="516"/>
        <v>0.47</v>
      </c>
      <c r="LP1031">
        <v>776485</v>
      </c>
      <c r="LS1031">
        <v>0.46</v>
      </c>
      <c r="LT1031">
        <f t="shared" si="517"/>
        <v>0.46</v>
      </c>
      <c r="ME1031">
        <v>776485</v>
      </c>
      <c r="MH1031">
        <v>0.49</v>
      </c>
      <c r="MI1031">
        <f t="shared" si="518"/>
        <v>0.49</v>
      </c>
      <c r="MT1031">
        <v>776485</v>
      </c>
      <c r="MW1031">
        <v>0.45</v>
      </c>
      <c r="MX1031">
        <f t="shared" si="519"/>
        <v>0.45</v>
      </c>
      <c r="NI1031">
        <v>776485</v>
      </c>
      <c r="NL1031">
        <v>0.46</v>
      </c>
      <c r="NM1031">
        <f t="shared" si="520"/>
        <v>0.46</v>
      </c>
      <c r="NX1031">
        <v>776485</v>
      </c>
      <c r="OA1031">
        <v>0.47</v>
      </c>
      <c r="OB1031">
        <f t="shared" si="521"/>
        <v>0.47</v>
      </c>
      <c r="OM1031">
        <v>776485</v>
      </c>
      <c r="OP1031">
        <v>0.47</v>
      </c>
      <c r="OQ1031">
        <f t="shared" si="522"/>
        <v>0.47</v>
      </c>
      <c r="PB1031">
        <v>776485</v>
      </c>
      <c r="PE1031">
        <v>0.47</v>
      </c>
      <c r="PF1031">
        <f t="shared" si="523"/>
        <v>0.47</v>
      </c>
      <c r="PQ1031">
        <v>776485</v>
      </c>
      <c r="PT1031">
        <v>0.46</v>
      </c>
      <c r="PU1031">
        <f t="shared" si="524"/>
        <v>0.46</v>
      </c>
      <c r="QF1031">
        <v>776485</v>
      </c>
      <c r="QI1031">
        <v>0.47</v>
      </c>
      <c r="QJ1031">
        <f t="shared" si="525"/>
        <v>0.47</v>
      </c>
      <c r="QU1031">
        <v>776485</v>
      </c>
      <c r="QX1031">
        <v>0.46</v>
      </c>
      <c r="QY1031">
        <f t="shared" si="526"/>
        <v>0.46</v>
      </c>
    </row>
    <row r="1032" spans="12:467" x14ac:dyDescent="0.2">
      <c r="L1032">
        <v>813052</v>
      </c>
      <c r="O1032">
        <v>0.48</v>
      </c>
      <c r="P1032">
        <f t="shared" si="496"/>
        <v>0.48</v>
      </c>
      <c r="AA1032">
        <v>813052</v>
      </c>
      <c r="AD1032">
        <v>0.48</v>
      </c>
      <c r="AE1032">
        <f t="shared" si="497"/>
        <v>0.48</v>
      </c>
      <c r="AP1032">
        <v>813052</v>
      </c>
      <c r="AS1032">
        <v>0.44</v>
      </c>
      <c r="AT1032">
        <f t="shared" si="498"/>
        <v>0.44</v>
      </c>
      <c r="BE1032">
        <v>813052</v>
      </c>
      <c r="BH1032">
        <v>0.38</v>
      </c>
      <c r="BI1032">
        <f t="shared" si="499"/>
        <v>0.38</v>
      </c>
      <c r="BT1032">
        <v>813052</v>
      </c>
      <c r="BW1032">
        <v>0.53</v>
      </c>
      <c r="BX1032">
        <f t="shared" si="500"/>
        <v>0.53</v>
      </c>
      <c r="CI1032">
        <v>813052</v>
      </c>
      <c r="CL1032">
        <v>0.45</v>
      </c>
      <c r="CM1032">
        <f t="shared" si="501"/>
        <v>0.45</v>
      </c>
      <c r="CX1032">
        <v>813052</v>
      </c>
      <c r="DA1032">
        <v>0.51</v>
      </c>
      <c r="DB1032">
        <f t="shared" si="502"/>
        <v>0.51</v>
      </c>
      <c r="DM1032">
        <v>813052</v>
      </c>
      <c r="DP1032">
        <v>0.48</v>
      </c>
      <c r="DQ1032">
        <f t="shared" si="503"/>
        <v>0.48</v>
      </c>
      <c r="EB1032">
        <v>813052</v>
      </c>
      <c r="EE1032">
        <v>0.48</v>
      </c>
      <c r="EF1032">
        <f t="shared" si="504"/>
        <v>0.48</v>
      </c>
      <c r="EQ1032">
        <v>813052</v>
      </c>
      <c r="ET1032">
        <v>0.48</v>
      </c>
      <c r="EU1032">
        <f t="shared" si="505"/>
        <v>0.48</v>
      </c>
      <c r="FF1032">
        <v>813052</v>
      </c>
      <c r="FI1032">
        <v>0.5</v>
      </c>
      <c r="FJ1032">
        <f t="shared" si="506"/>
        <v>0.5</v>
      </c>
      <c r="FU1032">
        <v>813052</v>
      </c>
      <c r="FX1032">
        <v>0.5</v>
      </c>
      <c r="FY1032">
        <f t="shared" si="507"/>
        <v>0.5</v>
      </c>
      <c r="GJ1032">
        <v>813052</v>
      </c>
      <c r="GM1032">
        <v>0.48</v>
      </c>
      <c r="GN1032">
        <f t="shared" si="508"/>
        <v>0.48</v>
      </c>
      <c r="GY1032">
        <v>813052</v>
      </c>
      <c r="HB1032">
        <v>0.46</v>
      </c>
      <c r="HC1032">
        <f t="shared" si="509"/>
        <v>0.46</v>
      </c>
      <c r="HN1032">
        <v>813052</v>
      </c>
      <c r="HQ1032">
        <v>0.44</v>
      </c>
      <c r="HR1032">
        <f t="shared" si="510"/>
        <v>0.44</v>
      </c>
      <c r="ID1032">
        <v>776489</v>
      </c>
      <c r="IG1032">
        <v>0.44</v>
      </c>
      <c r="IH1032">
        <f t="shared" si="511"/>
        <v>0.44</v>
      </c>
      <c r="IS1032">
        <v>776489</v>
      </c>
      <c r="IV1032">
        <v>0.45</v>
      </c>
      <c r="IW1032">
        <f t="shared" si="512"/>
        <v>0.45</v>
      </c>
      <c r="JH1032">
        <v>776489</v>
      </c>
      <c r="JK1032">
        <v>0.46</v>
      </c>
      <c r="JL1032">
        <f t="shared" si="513"/>
        <v>0.46</v>
      </c>
      <c r="JW1032">
        <v>776489</v>
      </c>
      <c r="JZ1032">
        <v>0.46</v>
      </c>
      <c r="KA1032">
        <f t="shared" si="514"/>
        <v>0.46</v>
      </c>
      <c r="KL1032">
        <v>776489</v>
      </c>
      <c r="KO1032">
        <v>0.57999999999999996</v>
      </c>
      <c r="KP1032">
        <f t="shared" si="515"/>
        <v>0.57999999999999996</v>
      </c>
      <c r="LA1032">
        <v>776489</v>
      </c>
      <c r="LD1032">
        <v>0.45</v>
      </c>
      <c r="LE1032">
        <f t="shared" si="516"/>
        <v>0.45</v>
      </c>
      <c r="LP1032">
        <v>776489</v>
      </c>
      <c r="LS1032">
        <v>0.45</v>
      </c>
      <c r="LT1032">
        <f t="shared" si="517"/>
        <v>0.45</v>
      </c>
      <c r="ME1032">
        <v>776489</v>
      </c>
      <c r="MH1032">
        <v>0.49</v>
      </c>
      <c r="MI1032">
        <f t="shared" si="518"/>
        <v>0.49</v>
      </c>
      <c r="MT1032">
        <v>776489</v>
      </c>
      <c r="MW1032">
        <v>0.5</v>
      </c>
      <c r="MX1032">
        <f t="shared" si="519"/>
        <v>0.5</v>
      </c>
      <c r="NI1032">
        <v>776489</v>
      </c>
      <c r="NL1032">
        <v>0.46</v>
      </c>
      <c r="NM1032">
        <f t="shared" si="520"/>
        <v>0.46</v>
      </c>
      <c r="NX1032">
        <v>776489</v>
      </c>
      <c r="OA1032">
        <v>0.49</v>
      </c>
      <c r="OB1032">
        <f t="shared" si="521"/>
        <v>0.49</v>
      </c>
      <c r="OM1032">
        <v>776489</v>
      </c>
      <c r="OP1032">
        <v>0.45</v>
      </c>
      <c r="OQ1032">
        <f t="shared" si="522"/>
        <v>0.45</v>
      </c>
      <c r="PB1032">
        <v>776489</v>
      </c>
      <c r="PE1032">
        <v>0.47</v>
      </c>
      <c r="PF1032">
        <f t="shared" si="523"/>
        <v>0.47</v>
      </c>
      <c r="PQ1032">
        <v>776489</v>
      </c>
      <c r="PT1032">
        <v>0.47</v>
      </c>
      <c r="PU1032">
        <f t="shared" si="524"/>
        <v>0.47</v>
      </c>
      <c r="QF1032">
        <v>776489</v>
      </c>
      <c r="QI1032">
        <v>0.43</v>
      </c>
      <c r="QJ1032">
        <f t="shared" si="525"/>
        <v>0.43</v>
      </c>
      <c r="QU1032">
        <v>776489</v>
      </c>
      <c r="QX1032">
        <v>0.44</v>
      </c>
      <c r="QY1032">
        <f t="shared" si="526"/>
        <v>0.44</v>
      </c>
    </row>
    <row r="1033" spans="12:467" x14ac:dyDescent="0.2">
      <c r="L1033">
        <v>813056</v>
      </c>
      <c r="O1033">
        <v>0.35</v>
      </c>
      <c r="P1033">
        <f t="shared" si="496"/>
        <v>0.35</v>
      </c>
      <c r="AA1033">
        <v>813056</v>
      </c>
      <c r="AD1033">
        <v>0.27</v>
      </c>
      <c r="AE1033">
        <f t="shared" si="497"/>
        <v>0.27</v>
      </c>
      <c r="AP1033">
        <v>813056</v>
      </c>
      <c r="AS1033">
        <v>0.31</v>
      </c>
      <c r="AT1033">
        <f t="shared" si="498"/>
        <v>0.31</v>
      </c>
      <c r="BE1033">
        <v>813056</v>
      </c>
      <c r="BH1033">
        <v>0.36</v>
      </c>
      <c r="BI1033">
        <f t="shared" si="499"/>
        <v>0.36</v>
      </c>
      <c r="BT1033">
        <v>813056</v>
      </c>
      <c r="BW1033">
        <v>0.24</v>
      </c>
      <c r="BX1033">
        <f t="shared" si="500"/>
        <v>0.24</v>
      </c>
      <c r="CI1033">
        <v>813056</v>
      </c>
      <c r="CL1033">
        <v>0.37</v>
      </c>
      <c r="CM1033">
        <f t="shared" si="501"/>
        <v>0.37</v>
      </c>
      <c r="CX1033">
        <v>813056</v>
      </c>
      <c r="DA1033">
        <v>0.41</v>
      </c>
      <c r="DB1033">
        <f t="shared" si="502"/>
        <v>0.41</v>
      </c>
      <c r="DM1033">
        <v>813056</v>
      </c>
      <c r="DP1033">
        <v>0.4</v>
      </c>
      <c r="DQ1033">
        <f t="shared" si="503"/>
        <v>0.4</v>
      </c>
      <c r="EB1033">
        <v>813056</v>
      </c>
      <c r="EE1033">
        <v>0.39</v>
      </c>
      <c r="EF1033">
        <f t="shared" si="504"/>
        <v>0.39</v>
      </c>
      <c r="EQ1033">
        <v>813056</v>
      </c>
      <c r="ET1033">
        <v>0.39</v>
      </c>
      <c r="EU1033">
        <f t="shared" si="505"/>
        <v>0.39</v>
      </c>
      <c r="FF1033">
        <v>813056</v>
      </c>
      <c r="FI1033">
        <v>0.45</v>
      </c>
      <c r="FJ1033">
        <f t="shared" si="506"/>
        <v>0.45</v>
      </c>
      <c r="FU1033">
        <v>813056</v>
      </c>
      <c r="FX1033">
        <v>0.44</v>
      </c>
      <c r="FY1033">
        <f t="shared" si="507"/>
        <v>0.44</v>
      </c>
      <c r="GJ1033">
        <v>813056</v>
      </c>
      <c r="GM1033">
        <v>0.39</v>
      </c>
      <c r="GN1033">
        <f t="shared" si="508"/>
        <v>0.39</v>
      </c>
      <c r="GY1033">
        <v>813056</v>
      </c>
      <c r="HB1033">
        <v>0.44</v>
      </c>
      <c r="HC1033">
        <f t="shared" si="509"/>
        <v>0.44</v>
      </c>
      <c r="HN1033">
        <v>813056</v>
      </c>
      <c r="HQ1033">
        <v>0.34</v>
      </c>
      <c r="HR1033">
        <f t="shared" si="510"/>
        <v>0.34</v>
      </c>
      <c r="ID1033">
        <v>776490</v>
      </c>
      <c r="IG1033">
        <v>0.44</v>
      </c>
      <c r="IH1033">
        <f t="shared" si="511"/>
        <v>0.44</v>
      </c>
      <c r="IS1033">
        <v>776490</v>
      </c>
      <c r="IV1033">
        <v>0.45</v>
      </c>
      <c r="IW1033">
        <f t="shared" si="512"/>
        <v>0.45</v>
      </c>
      <c r="JH1033">
        <v>776490</v>
      </c>
      <c r="JK1033">
        <v>0.45</v>
      </c>
      <c r="JL1033">
        <f t="shared" si="513"/>
        <v>0.45</v>
      </c>
      <c r="JW1033">
        <v>776490</v>
      </c>
      <c r="JZ1033">
        <v>0.45</v>
      </c>
      <c r="KA1033">
        <f t="shared" si="514"/>
        <v>0.45</v>
      </c>
      <c r="KL1033">
        <v>776490</v>
      </c>
      <c r="KO1033">
        <v>0.42</v>
      </c>
      <c r="KP1033">
        <f t="shared" si="515"/>
        <v>0.42</v>
      </c>
      <c r="LA1033">
        <v>776490</v>
      </c>
      <c r="LD1033">
        <v>0.43</v>
      </c>
      <c r="LE1033">
        <f t="shared" si="516"/>
        <v>0.43</v>
      </c>
      <c r="LP1033">
        <v>776490</v>
      </c>
      <c r="LS1033">
        <v>0.44</v>
      </c>
      <c r="LT1033">
        <f t="shared" si="517"/>
        <v>0.44</v>
      </c>
      <c r="ME1033">
        <v>776490</v>
      </c>
      <c r="MH1033">
        <v>0.48</v>
      </c>
      <c r="MI1033">
        <f t="shared" si="518"/>
        <v>0.48</v>
      </c>
      <c r="MT1033">
        <v>776490</v>
      </c>
      <c r="MW1033">
        <v>0.43</v>
      </c>
      <c r="MX1033">
        <f t="shared" si="519"/>
        <v>0.43</v>
      </c>
      <c r="NI1033">
        <v>776490</v>
      </c>
      <c r="NL1033">
        <v>0.46</v>
      </c>
      <c r="NM1033">
        <f t="shared" si="520"/>
        <v>0.46</v>
      </c>
      <c r="NX1033">
        <v>776490</v>
      </c>
      <c r="OA1033">
        <v>0.47</v>
      </c>
      <c r="OB1033">
        <f t="shared" si="521"/>
        <v>0.47</v>
      </c>
      <c r="OM1033">
        <v>776490</v>
      </c>
      <c r="OP1033">
        <v>0.47</v>
      </c>
      <c r="OQ1033">
        <f t="shared" si="522"/>
        <v>0.47</v>
      </c>
      <c r="PB1033">
        <v>776490</v>
      </c>
      <c r="PE1033">
        <v>0.45</v>
      </c>
      <c r="PF1033">
        <f t="shared" si="523"/>
        <v>0.45</v>
      </c>
      <c r="PQ1033">
        <v>776490</v>
      </c>
      <c r="PT1033">
        <v>0.44</v>
      </c>
      <c r="PU1033">
        <f t="shared" si="524"/>
        <v>0.44</v>
      </c>
      <c r="QF1033">
        <v>776490</v>
      </c>
      <c r="QI1033">
        <v>0.45</v>
      </c>
      <c r="QJ1033">
        <f t="shared" si="525"/>
        <v>0.45</v>
      </c>
      <c r="QU1033">
        <v>776490</v>
      </c>
      <c r="QX1033">
        <v>0.43</v>
      </c>
      <c r="QY1033">
        <f t="shared" si="526"/>
        <v>0.43</v>
      </c>
    </row>
    <row r="1034" spans="12:467" x14ac:dyDescent="0.2">
      <c r="L1034">
        <v>813061</v>
      </c>
      <c r="O1034">
        <v>0.55000000000000004</v>
      </c>
      <c r="P1034">
        <f t="shared" si="496"/>
        <v>0.55000000000000004</v>
      </c>
      <c r="AA1034">
        <v>813061</v>
      </c>
      <c r="AD1034">
        <v>0.62</v>
      </c>
      <c r="AE1034">
        <f t="shared" si="497"/>
        <v>0.62</v>
      </c>
      <c r="AP1034">
        <v>813061</v>
      </c>
      <c r="AS1034">
        <v>0.67</v>
      </c>
      <c r="AT1034">
        <f t="shared" si="498"/>
        <v>0.67</v>
      </c>
      <c r="BE1034">
        <v>813061</v>
      </c>
      <c r="BH1034">
        <v>0.61</v>
      </c>
      <c r="BI1034">
        <f t="shared" si="499"/>
        <v>0.61</v>
      </c>
      <c r="BT1034">
        <v>813061</v>
      </c>
      <c r="BW1034">
        <v>0.75</v>
      </c>
      <c r="BX1034">
        <f t="shared" si="500"/>
        <v>0.75</v>
      </c>
      <c r="CI1034">
        <v>813061</v>
      </c>
      <c r="CL1034">
        <v>0.56999999999999995</v>
      </c>
      <c r="CM1034">
        <f t="shared" si="501"/>
        <v>0.56999999999999995</v>
      </c>
      <c r="CX1034">
        <v>813061</v>
      </c>
      <c r="DA1034">
        <v>0.56000000000000005</v>
      </c>
      <c r="DB1034">
        <f t="shared" si="502"/>
        <v>0.56000000000000005</v>
      </c>
      <c r="DM1034">
        <v>813061</v>
      </c>
      <c r="DP1034">
        <v>0.56000000000000005</v>
      </c>
      <c r="DQ1034">
        <f t="shared" si="503"/>
        <v>0.56000000000000005</v>
      </c>
      <c r="EB1034">
        <v>813061</v>
      </c>
      <c r="EE1034">
        <v>0.54</v>
      </c>
      <c r="EF1034">
        <f t="shared" si="504"/>
        <v>0.54</v>
      </c>
      <c r="EQ1034">
        <v>813061</v>
      </c>
      <c r="ET1034">
        <v>0.54</v>
      </c>
      <c r="EU1034">
        <f t="shared" si="505"/>
        <v>0.54</v>
      </c>
      <c r="FF1034">
        <v>813061</v>
      </c>
      <c r="FI1034">
        <v>0.56999999999999995</v>
      </c>
      <c r="FJ1034">
        <f t="shared" si="506"/>
        <v>0.56999999999999995</v>
      </c>
      <c r="FU1034">
        <v>813061</v>
      </c>
      <c r="FX1034">
        <v>0.59</v>
      </c>
      <c r="FY1034">
        <f t="shared" si="507"/>
        <v>0.59</v>
      </c>
      <c r="GJ1034">
        <v>813061</v>
      </c>
      <c r="GM1034">
        <v>0.55000000000000004</v>
      </c>
      <c r="GN1034">
        <f t="shared" si="508"/>
        <v>0.55000000000000004</v>
      </c>
      <c r="GY1034">
        <v>813061</v>
      </c>
      <c r="HB1034">
        <v>0.59</v>
      </c>
      <c r="HC1034">
        <f t="shared" si="509"/>
        <v>0.59</v>
      </c>
      <c r="HN1034">
        <v>813061</v>
      </c>
      <c r="HQ1034">
        <v>0.51</v>
      </c>
      <c r="HR1034">
        <f t="shared" si="510"/>
        <v>0.51</v>
      </c>
      <c r="ID1034">
        <v>776491</v>
      </c>
      <c r="IG1034">
        <v>0.43</v>
      </c>
      <c r="IH1034">
        <f t="shared" si="511"/>
        <v>0.43</v>
      </c>
      <c r="IS1034">
        <v>776491</v>
      </c>
      <c r="IV1034">
        <v>0.44</v>
      </c>
      <c r="IW1034">
        <f t="shared" si="512"/>
        <v>0.44</v>
      </c>
      <c r="JH1034">
        <v>776491</v>
      </c>
      <c r="JK1034">
        <v>0.47</v>
      </c>
      <c r="JL1034">
        <f t="shared" si="513"/>
        <v>0.47</v>
      </c>
      <c r="JW1034">
        <v>776491</v>
      </c>
      <c r="JZ1034">
        <v>0.46</v>
      </c>
      <c r="KA1034">
        <f t="shared" si="514"/>
        <v>0.46</v>
      </c>
      <c r="KL1034">
        <v>776491</v>
      </c>
      <c r="KO1034">
        <v>0.48</v>
      </c>
      <c r="KP1034">
        <f t="shared" si="515"/>
        <v>0.48</v>
      </c>
      <c r="LA1034">
        <v>776491</v>
      </c>
      <c r="LD1034">
        <v>0.41</v>
      </c>
      <c r="LE1034">
        <f t="shared" si="516"/>
        <v>0.41</v>
      </c>
      <c r="LP1034">
        <v>776491</v>
      </c>
      <c r="LS1034">
        <v>0.45</v>
      </c>
      <c r="LT1034">
        <f t="shared" si="517"/>
        <v>0.45</v>
      </c>
      <c r="ME1034">
        <v>776491</v>
      </c>
      <c r="MH1034">
        <v>0.41</v>
      </c>
      <c r="MI1034">
        <f t="shared" si="518"/>
        <v>0.41</v>
      </c>
      <c r="MT1034">
        <v>776491</v>
      </c>
      <c r="MW1034">
        <v>0.42</v>
      </c>
      <c r="MX1034">
        <f t="shared" si="519"/>
        <v>0.42</v>
      </c>
      <c r="NI1034">
        <v>776491</v>
      </c>
      <c r="NL1034">
        <v>0.46</v>
      </c>
      <c r="NM1034">
        <f t="shared" si="520"/>
        <v>0.46</v>
      </c>
      <c r="NX1034">
        <v>776491</v>
      </c>
      <c r="OA1034">
        <v>0.47</v>
      </c>
      <c r="OB1034">
        <f t="shared" si="521"/>
        <v>0.47</v>
      </c>
      <c r="OM1034">
        <v>776491</v>
      </c>
      <c r="OP1034">
        <v>0.48</v>
      </c>
      <c r="OQ1034">
        <f t="shared" si="522"/>
        <v>0.48</v>
      </c>
      <c r="PB1034">
        <v>776491</v>
      </c>
      <c r="PE1034">
        <v>0.44</v>
      </c>
      <c r="PF1034">
        <f t="shared" si="523"/>
        <v>0.44</v>
      </c>
      <c r="PQ1034">
        <v>776491</v>
      </c>
      <c r="PT1034">
        <v>0.46</v>
      </c>
      <c r="PU1034">
        <f t="shared" si="524"/>
        <v>0.46</v>
      </c>
      <c r="QF1034">
        <v>776491</v>
      </c>
      <c r="QI1034">
        <v>0.46</v>
      </c>
      <c r="QJ1034">
        <f t="shared" si="525"/>
        <v>0.46</v>
      </c>
      <c r="QU1034">
        <v>776491</v>
      </c>
      <c r="QX1034">
        <v>0.44</v>
      </c>
      <c r="QY1034">
        <f t="shared" si="526"/>
        <v>0.44</v>
      </c>
    </row>
    <row r="1035" spans="12:467" x14ac:dyDescent="0.2">
      <c r="L1035">
        <v>813049</v>
      </c>
      <c r="O1035">
        <v>0.51</v>
      </c>
      <c r="P1035">
        <f t="shared" si="496"/>
        <v>0.51</v>
      </c>
      <c r="AA1035">
        <v>813049</v>
      </c>
      <c r="AD1035">
        <v>0.61</v>
      </c>
      <c r="AE1035">
        <f t="shared" si="497"/>
        <v>0.61</v>
      </c>
      <c r="AP1035">
        <v>813049</v>
      </c>
      <c r="AS1035">
        <v>0.41</v>
      </c>
      <c r="AT1035">
        <f t="shared" si="498"/>
        <v>0.41</v>
      </c>
      <c r="BE1035">
        <v>813049</v>
      </c>
      <c r="BH1035">
        <v>0.52</v>
      </c>
      <c r="BI1035">
        <f t="shared" si="499"/>
        <v>0.52</v>
      </c>
      <c r="BT1035">
        <v>813049</v>
      </c>
      <c r="BW1035">
        <v>0.52</v>
      </c>
      <c r="BX1035">
        <f t="shared" si="500"/>
        <v>0.52</v>
      </c>
      <c r="CI1035">
        <v>813049</v>
      </c>
      <c r="CL1035">
        <v>0.54</v>
      </c>
      <c r="CM1035">
        <f t="shared" si="501"/>
        <v>0.54</v>
      </c>
      <c r="CX1035">
        <v>813049</v>
      </c>
      <c r="DA1035">
        <v>0.51</v>
      </c>
      <c r="DB1035">
        <f t="shared" si="502"/>
        <v>0.51</v>
      </c>
      <c r="DM1035">
        <v>813049</v>
      </c>
      <c r="DP1035">
        <v>0.54</v>
      </c>
      <c r="DQ1035">
        <f t="shared" si="503"/>
        <v>0.54</v>
      </c>
      <c r="EB1035">
        <v>813049</v>
      </c>
      <c r="EE1035">
        <v>0.52</v>
      </c>
      <c r="EF1035">
        <f t="shared" si="504"/>
        <v>0.52</v>
      </c>
      <c r="EQ1035">
        <v>813049</v>
      </c>
      <c r="ET1035">
        <v>0.52</v>
      </c>
      <c r="EU1035">
        <f t="shared" si="505"/>
        <v>0.52</v>
      </c>
      <c r="FF1035">
        <v>813049</v>
      </c>
      <c r="FI1035">
        <v>0.52</v>
      </c>
      <c r="FJ1035">
        <f t="shared" si="506"/>
        <v>0.52</v>
      </c>
      <c r="FU1035">
        <v>813049</v>
      </c>
      <c r="FX1035">
        <v>0.53</v>
      </c>
      <c r="FY1035">
        <f t="shared" si="507"/>
        <v>0.53</v>
      </c>
      <c r="GJ1035">
        <v>813049</v>
      </c>
      <c r="GM1035">
        <v>0.5</v>
      </c>
      <c r="GN1035">
        <f t="shared" si="508"/>
        <v>0.5</v>
      </c>
      <c r="GY1035">
        <v>813049</v>
      </c>
      <c r="HB1035">
        <v>0.55000000000000004</v>
      </c>
      <c r="HC1035">
        <f t="shared" si="509"/>
        <v>0.55000000000000004</v>
      </c>
      <c r="HN1035">
        <v>813049</v>
      </c>
      <c r="HQ1035">
        <v>0.54</v>
      </c>
      <c r="HR1035">
        <f t="shared" si="510"/>
        <v>0.54</v>
      </c>
      <c r="ID1035">
        <v>776468</v>
      </c>
      <c r="IG1035">
        <v>0.53</v>
      </c>
      <c r="IH1035">
        <f t="shared" si="511"/>
        <v>0.53</v>
      </c>
      <c r="IS1035">
        <v>776468</v>
      </c>
      <c r="IV1035">
        <v>0.5</v>
      </c>
      <c r="IW1035">
        <f t="shared" si="512"/>
        <v>0.5</v>
      </c>
      <c r="JH1035">
        <v>776468</v>
      </c>
      <c r="JK1035">
        <v>0.53</v>
      </c>
      <c r="JL1035">
        <f t="shared" si="513"/>
        <v>0.53</v>
      </c>
      <c r="JW1035">
        <v>776468</v>
      </c>
      <c r="JZ1035">
        <v>0.55000000000000004</v>
      </c>
      <c r="KA1035">
        <f t="shared" si="514"/>
        <v>0.55000000000000004</v>
      </c>
      <c r="KL1035">
        <v>776468</v>
      </c>
      <c r="KO1035">
        <v>0.59</v>
      </c>
      <c r="KP1035">
        <f t="shared" si="515"/>
        <v>0.59</v>
      </c>
      <c r="LA1035">
        <v>776468</v>
      </c>
      <c r="LD1035">
        <v>0.54</v>
      </c>
      <c r="LE1035">
        <f t="shared" si="516"/>
        <v>0.54</v>
      </c>
      <c r="LP1035">
        <v>776468</v>
      </c>
      <c r="LS1035">
        <v>0.51</v>
      </c>
      <c r="LT1035">
        <f t="shared" si="517"/>
        <v>0.51</v>
      </c>
      <c r="ME1035">
        <v>776468</v>
      </c>
      <c r="MH1035">
        <v>0.56999999999999995</v>
      </c>
      <c r="MI1035">
        <f t="shared" si="518"/>
        <v>0.56999999999999995</v>
      </c>
      <c r="MT1035">
        <v>776468</v>
      </c>
      <c r="MW1035">
        <v>0.56999999999999995</v>
      </c>
      <c r="MX1035">
        <f t="shared" si="519"/>
        <v>0.56999999999999995</v>
      </c>
      <c r="NI1035">
        <v>776468</v>
      </c>
      <c r="NL1035">
        <v>0.51</v>
      </c>
      <c r="NM1035">
        <f t="shared" si="520"/>
        <v>0.51</v>
      </c>
      <c r="NX1035">
        <v>776468</v>
      </c>
      <c r="OA1035">
        <v>0.54</v>
      </c>
      <c r="OB1035">
        <f t="shared" si="521"/>
        <v>0.54</v>
      </c>
      <c r="OM1035">
        <v>776468</v>
      </c>
      <c r="OP1035">
        <v>0.53</v>
      </c>
      <c r="OQ1035">
        <f t="shared" si="522"/>
        <v>0.53</v>
      </c>
      <c r="PB1035">
        <v>776468</v>
      </c>
      <c r="PE1035">
        <v>0.52</v>
      </c>
      <c r="PF1035">
        <f t="shared" si="523"/>
        <v>0.52</v>
      </c>
      <c r="PQ1035">
        <v>776468</v>
      </c>
      <c r="PT1035">
        <v>0.54</v>
      </c>
      <c r="PU1035">
        <f t="shared" si="524"/>
        <v>0.54</v>
      </c>
      <c r="QF1035">
        <v>776468</v>
      </c>
      <c r="QI1035">
        <v>0.52</v>
      </c>
      <c r="QJ1035">
        <f t="shared" si="525"/>
        <v>0.52</v>
      </c>
      <c r="QU1035">
        <v>776468</v>
      </c>
      <c r="QX1035">
        <v>0.52</v>
      </c>
      <c r="QY1035">
        <f t="shared" si="526"/>
        <v>0.52</v>
      </c>
    </row>
    <row r="1036" spans="12:467" x14ac:dyDescent="0.2">
      <c r="L1036">
        <v>813055</v>
      </c>
      <c r="O1036">
        <v>0.43</v>
      </c>
      <c r="P1036">
        <f t="shared" si="496"/>
        <v>0.43</v>
      </c>
      <c r="AA1036">
        <v>813055</v>
      </c>
      <c r="AD1036">
        <v>0.27</v>
      </c>
      <c r="AE1036">
        <f t="shared" si="497"/>
        <v>0.27</v>
      </c>
      <c r="AP1036">
        <v>813055</v>
      </c>
      <c r="AS1036">
        <v>0.28999999999999998</v>
      </c>
      <c r="AT1036">
        <f t="shared" si="498"/>
        <v>0.28999999999999998</v>
      </c>
      <c r="BE1036">
        <v>813055</v>
      </c>
      <c r="BH1036">
        <v>0.34</v>
      </c>
      <c r="BI1036">
        <f t="shared" si="499"/>
        <v>0.34</v>
      </c>
      <c r="BT1036">
        <v>813055</v>
      </c>
      <c r="BW1036">
        <v>0.22</v>
      </c>
      <c r="BX1036">
        <f t="shared" si="500"/>
        <v>0.22</v>
      </c>
      <c r="CI1036">
        <v>813055</v>
      </c>
      <c r="CL1036">
        <v>0.42</v>
      </c>
      <c r="CM1036">
        <f t="shared" si="501"/>
        <v>0.42</v>
      </c>
      <c r="CX1036">
        <v>813055</v>
      </c>
      <c r="DA1036">
        <v>0.47</v>
      </c>
      <c r="DB1036">
        <f t="shared" si="502"/>
        <v>0.47</v>
      </c>
      <c r="DM1036">
        <v>813055</v>
      </c>
      <c r="DP1036">
        <v>0.45</v>
      </c>
      <c r="DQ1036">
        <f t="shared" si="503"/>
        <v>0.45</v>
      </c>
      <c r="EB1036">
        <v>813055</v>
      </c>
      <c r="EE1036">
        <v>0.45</v>
      </c>
      <c r="EF1036">
        <f t="shared" si="504"/>
        <v>0.45</v>
      </c>
      <c r="EQ1036">
        <v>813055</v>
      </c>
      <c r="ET1036">
        <v>0.45</v>
      </c>
      <c r="EU1036">
        <f t="shared" si="505"/>
        <v>0.45</v>
      </c>
      <c r="FF1036">
        <v>813055</v>
      </c>
      <c r="FI1036">
        <v>0.44</v>
      </c>
      <c r="FJ1036">
        <f t="shared" si="506"/>
        <v>0.44</v>
      </c>
      <c r="FU1036">
        <v>813055</v>
      </c>
      <c r="FX1036">
        <v>0.46</v>
      </c>
      <c r="FY1036">
        <f t="shared" si="507"/>
        <v>0.46</v>
      </c>
      <c r="GJ1036">
        <v>813055</v>
      </c>
      <c r="GM1036">
        <v>0.42</v>
      </c>
      <c r="GN1036">
        <f t="shared" si="508"/>
        <v>0.42</v>
      </c>
      <c r="GY1036">
        <v>813055</v>
      </c>
      <c r="HB1036">
        <v>0.46</v>
      </c>
      <c r="HC1036">
        <f t="shared" si="509"/>
        <v>0.46</v>
      </c>
      <c r="HN1036">
        <v>813055</v>
      </c>
      <c r="HQ1036">
        <v>0.34</v>
      </c>
      <c r="HR1036">
        <f t="shared" si="510"/>
        <v>0.34</v>
      </c>
      <c r="ID1036">
        <v>776470</v>
      </c>
      <c r="IG1036">
        <v>0.51</v>
      </c>
      <c r="IH1036">
        <f t="shared" si="511"/>
        <v>0.51</v>
      </c>
      <c r="IS1036">
        <v>776470</v>
      </c>
      <c r="IV1036">
        <v>0.49</v>
      </c>
      <c r="IW1036">
        <f t="shared" si="512"/>
        <v>0.49</v>
      </c>
      <c r="JH1036">
        <v>776470</v>
      </c>
      <c r="JK1036">
        <v>0.53</v>
      </c>
      <c r="JL1036">
        <f t="shared" si="513"/>
        <v>0.53</v>
      </c>
      <c r="JW1036">
        <v>776470</v>
      </c>
      <c r="JZ1036">
        <v>0.52</v>
      </c>
      <c r="KA1036">
        <f t="shared" si="514"/>
        <v>0.52</v>
      </c>
      <c r="KL1036">
        <v>776470</v>
      </c>
      <c r="KO1036">
        <v>0.53</v>
      </c>
      <c r="KP1036">
        <f t="shared" si="515"/>
        <v>0.53</v>
      </c>
      <c r="LA1036">
        <v>776470</v>
      </c>
      <c r="LD1036">
        <v>0.51</v>
      </c>
      <c r="LE1036">
        <f t="shared" si="516"/>
        <v>0.51</v>
      </c>
      <c r="LP1036">
        <v>776470</v>
      </c>
      <c r="LS1036">
        <v>0.51</v>
      </c>
      <c r="LT1036">
        <f t="shared" si="517"/>
        <v>0.51</v>
      </c>
      <c r="ME1036">
        <v>776470</v>
      </c>
      <c r="MH1036">
        <v>0.56999999999999995</v>
      </c>
      <c r="MI1036">
        <f t="shared" si="518"/>
        <v>0.56999999999999995</v>
      </c>
      <c r="MT1036">
        <v>776470</v>
      </c>
      <c r="MW1036">
        <v>0.6</v>
      </c>
      <c r="MX1036">
        <f t="shared" si="519"/>
        <v>0.6</v>
      </c>
      <c r="NI1036">
        <v>776470</v>
      </c>
      <c r="NL1036">
        <v>0.51</v>
      </c>
      <c r="NM1036">
        <f t="shared" si="520"/>
        <v>0.51</v>
      </c>
      <c r="NX1036">
        <v>776470</v>
      </c>
      <c r="OA1036">
        <v>0.55000000000000004</v>
      </c>
      <c r="OB1036">
        <f t="shared" si="521"/>
        <v>0.55000000000000004</v>
      </c>
      <c r="OM1036">
        <v>776470</v>
      </c>
      <c r="OP1036">
        <v>0.51</v>
      </c>
      <c r="OQ1036">
        <f t="shared" si="522"/>
        <v>0.51</v>
      </c>
      <c r="PB1036">
        <v>776470</v>
      </c>
      <c r="PE1036">
        <v>0.51</v>
      </c>
      <c r="PF1036">
        <f t="shared" si="523"/>
        <v>0.51</v>
      </c>
      <c r="PQ1036">
        <v>776470</v>
      </c>
      <c r="PT1036">
        <v>0.51</v>
      </c>
      <c r="PU1036">
        <f t="shared" si="524"/>
        <v>0.51</v>
      </c>
      <c r="QF1036">
        <v>776470</v>
      </c>
      <c r="QI1036">
        <v>0.47</v>
      </c>
      <c r="QJ1036">
        <f t="shared" si="525"/>
        <v>0.47</v>
      </c>
      <c r="QU1036">
        <v>776470</v>
      </c>
      <c r="QX1036">
        <v>0.51</v>
      </c>
      <c r="QY1036">
        <f t="shared" si="526"/>
        <v>0.51</v>
      </c>
    </row>
    <row r="1037" spans="12:467" x14ac:dyDescent="0.2">
      <c r="L1037">
        <v>813042</v>
      </c>
      <c r="O1037">
        <v>0.53</v>
      </c>
      <c r="P1037">
        <f t="shared" si="496"/>
        <v>0.53</v>
      </c>
      <c r="AA1037">
        <v>813042</v>
      </c>
      <c r="AD1037">
        <v>0.72</v>
      </c>
      <c r="AE1037">
        <f t="shared" si="497"/>
        <v>0.72</v>
      </c>
      <c r="AP1037">
        <v>813042</v>
      </c>
      <c r="AS1037">
        <v>0.7</v>
      </c>
      <c r="AT1037">
        <f t="shared" si="498"/>
        <v>0.7</v>
      </c>
      <c r="BE1037">
        <v>813042</v>
      </c>
      <c r="BH1037">
        <v>0.64</v>
      </c>
      <c r="BI1037">
        <f t="shared" si="499"/>
        <v>0.64</v>
      </c>
      <c r="BT1037">
        <v>813042</v>
      </c>
      <c r="BW1037">
        <v>0.61</v>
      </c>
      <c r="BX1037">
        <f t="shared" si="500"/>
        <v>0.61</v>
      </c>
      <c r="CI1037">
        <v>813042</v>
      </c>
      <c r="CL1037">
        <v>0.55000000000000004</v>
      </c>
      <c r="CM1037">
        <f t="shared" si="501"/>
        <v>0.55000000000000004</v>
      </c>
      <c r="CX1037">
        <v>813042</v>
      </c>
      <c r="DA1037">
        <v>0.56999999999999995</v>
      </c>
      <c r="DB1037">
        <f t="shared" si="502"/>
        <v>0.56999999999999995</v>
      </c>
      <c r="DM1037">
        <v>813042</v>
      </c>
      <c r="DP1037">
        <v>0.56000000000000005</v>
      </c>
      <c r="DQ1037">
        <f t="shared" si="503"/>
        <v>0.56000000000000005</v>
      </c>
      <c r="EB1037">
        <v>813042</v>
      </c>
      <c r="EE1037">
        <v>0.55000000000000004</v>
      </c>
      <c r="EF1037">
        <f t="shared" si="504"/>
        <v>0.55000000000000004</v>
      </c>
      <c r="EQ1037">
        <v>813042</v>
      </c>
      <c r="ET1037">
        <v>0.55000000000000004</v>
      </c>
      <c r="EU1037">
        <f t="shared" si="505"/>
        <v>0.55000000000000004</v>
      </c>
      <c r="FF1037">
        <v>813042</v>
      </c>
      <c r="FI1037">
        <v>0.54</v>
      </c>
      <c r="FJ1037">
        <f t="shared" si="506"/>
        <v>0.54</v>
      </c>
      <c r="FU1037">
        <v>813042</v>
      </c>
      <c r="FX1037">
        <v>0.54</v>
      </c>
      <c r="FY1037">
        <f t="shared" si="507"/>
        <v>0.54</v>
      </c>
      <c r="GJ1037">
        <v>813042</v>
      </c>
      <c r="GM1037">
        <v>0.54</v>
      </c>
      <c r="GN1037">
        <f t="shared" si="508"/>
        <v>0.54</v>
      </c>
      <c r="GY1037">
        <v>813042</v>
      </c>
      <c r="HB1037">
        <v>0.59</v>
      </c>
      <c r="HC1037">
        <f t="shared" si="509"/>
        <v>0.59</v>
      </c>
      <c r="HN1037">
        <v>813042</v>
      </c>
      <c r="HQ1037">
        <v>0.54</v>
      </c>
      <c r="HR1037">
        <f t="shared" si="510"/>
        <v>0.54</v>
      </c>
      <c r="ID1037">
        <v>776471</v>
      </c>
      <c r="IG1037">
        <v>0.49</v>
      </c>
      <c r="IH1037">
        <f t="shared" si="511"/>
        <v>0.49</v>
      </c>
      <c r="IS1037">
        <v>776471</v>
      </c>
      <c r="IV1037">
        <v>0.46</v>
      </c>
      <c r="IW1037">
        <f t="shared" si="512"/>
        <v>0.46</v>
      </c>
      <c r="JH1037">
        <v>776471</v>
      </c>
      <c r="JK1037">
        <v>0.48</v>
      </c>
      <c r="JL1037">
        <f t="shared" si="513"/>
        <v>0.48</v>
      </c>
      <c r="JW1037">
        <v>776471</v>
      </c>
      <c r="JZ1037">
        <v>0.48</v>
      </c>
      <c r="KA1037">
        <f t="shared" si="514"/>
        <v>0.48</v>
      </c>
      <c r="KL1037">
        <v>776471</v>
      </c>
      <c r="KO1037">
        <v>0.43</v>
      </c>
      <c r="KP1037">
        <f t="shared" si="515"/>
        <v>0.43</v>
      </c>
      <c r="LA1037">
        <v>776471</v>
      </c>
      <c r="LD1037">
        <v>0.5</v>
      </c>
      <c r="LE1037">
        <f t="shared" si="516"/>
        <v>0.5</v>
      </c>
      <c r="LP1037">
        <v>776471</v>
      </c>
      <c r="LS1037">
        <v>0.47</v>
      </c>
      <c r="LT1037">
        <f t="shared" si="517"/>
        <v>0.47</v>
      </c>
      <c r="ME1037">
        <v>776471</v>
      </c>
      <c r="MH1037">
        <v>0.49</v>
      </c>
      <c r="MI1037">
        <f t="shared" si="518"/>
        <v>0.49</v>
      </c>
      <c r="MT1037">
        <v>776471</v>
      </c>
      <c r="MW1037">
        <v>0.53</v>
      </c>
      <c r="MX1037">
        <f t="shared" si="519"/>
        <v>0.53</v>
      </c>
      <c r="NI1037">
        <v>776471</v>
      </c>
      <c r="NL1037">
        <v>0.47</v>
      </c>
      <c r="NM1037">
        <f t="shared" si="520"/>
        <v>0.47</v>
      </c>
      <c r="NX1037">
        <v>776471</v>
      </c>
      <c r="OA1037">
        <v>0.5</v>
      </c>
      <c r="OB1037">
        <f t="shared" si="521"/>
        <v>0.5</v>
      </c>
      <c r="OM1037">
        <v>776471</v>
      </c>
      <c r="OP1037">
        <v>0.47</v>
      </c>
      <c r="OQ1037">
        <f t="shared" si="522"/>
        <v>0.47</v>
      </c>
      <c r="PB1037">
        <v>776471</v>
      </c>
      <c r="PE1037">
        <v>0.47</v>
      </c>
      <c r="PF1037">
        <f t="shared" si="523"/>
        <v>0.47</v>
      </c>
      <c r="PQ1037">
        <v>776471</v>
      </c>
      <c r="PT1037">
        <v>0.49</v>
      </c>
      <c r="PU1037">
        <f t="shared" si="524"/>
        <v>0.49</v>
      </c>
      <c r="QF1037">
        <v>776471</v>
      </c>
      <c r="QI1037">
        <v>0.45</v>
      </c>
      <c r="QJ1037">
        <f t="shared" si="525"/>
        <v>0.45</v>
      </c>
      <c r="QU1037">
        <v>776471</v>
      </c>
      <c r="QX1037">
        <v>0.47</v>
      </c>
      <c r="QY1037">
        <f t="shared" si="526"/>
        <v>0.47</v>
      </c>
    </row>
    <row r="1038" spans="12:467" x14ac:dyDescent="0.2">
      <c r="L1038">
        <v>813050</v>
      </c>
      <c r="O1038">
        <v>0.5</v>
      </c>
      <c r="P1038">
        <f t="shared" si="496"/>
        <v>0.5</v>
      </c>
      <c r="AA1038">
        <v>813050</v>
      </c>
      <c r="AD1038">
        <v>0.6</v>
      </c>
      <c r="AE1038">
        <f t="shared" si="497"/>
        <v>0.6</v>
      </c>
      <c r="AP1038">
        <v>813050</v>
      </c>
      <c r="AS1038">
        <v>0.56999999999999995</v>
      </c>
      <c r="AT1038">
        <f t="shared" si="498"/>
        <v>0.56999999999999995</v>
      </c>
      <c r="BE1038">
        <v>813050</v>
      </c>
      <c r="BH1038">
        <v>0.56999999999999995</v>
      </c>
      <c r="BI1038">
        <f t="shared" si="499"/>
        <v>0.56999999999999995</v>
      </c>
      <c r="BT1038">
        <v>813050</v>
      </c>
      <c r="BW1038">
        <v>0.55000000000000004</v>
      </c>
      <c r="BX1038">
        <f t="shared" si="500"/>
        <v>0.55000000000000004</v>
      </c>
      <c r="CI1038">
        <v>813050</v>
      </c>
      <c r="CL1038">
        <v>0.51</v>
      </c>
      <c r="CM1038">
        <f t="shared" si="501"/>
        <v>0.51</v>
      </c>
      <c r="CX1038">
        <v>813050</v>
      </c>
      <c r="DA1038">
        <v>0.51</v>
      </c>
      <c r="DB1038">
        <f t="shared" si="502"/>
        <v>0.51</v>
      </c>
      <c r="DM1038">
        <v>813050</v>
      </c>
      <c r="DP1038">
        <v>0.51</v>
      </c>
      <c r="DQ1038">
        <f t="shared" si="503"/>
        <v>0.51</v>
      </c>
      <c r="EB1038">
        <v>813050</v>
      </c>
      <c r="EE1038">
        <v>0.49</v>
      </c>
      <c r="EF1038">
        <f t="shared" si="504"/>
        <v>0.49</v>
      </c>
      <c r="EQ1038">
        <v>813050</v>
      </c>
      <c r="ET1038">
        <v>0.49</v>
      </c>
      <c r="EU1038">
        <f t="shared" si="505"/>
        <v>0.49</v>
      </c>
      <c r="FF1038">
        <v>813050</v>
      </c>
      <c r="FI1038">
        <v>0.51</v>
      </c>
      <c r="FJ1038">
        <f t="shared" si="506"/>
        <v>0.51</v>
      </c>
      <c r="FU1038">
        <v>813050</v>
      </c>
      <c r="FX1038">
        <v>0.52</v>
      </c>
      <c r="FY1038">
        <f t="shared" si="507"/>
        <v>0.52</v>
      </c>
      <c r="GJ1038">
        <v>813050</v>
      </c>
      <c r="GM1038">
        <v>0.49</v>
      </c>
      <c r="GN1038">
        <f t="shared" si="508"/>
        <v>0.49</v>
      </c>
      <c r="GY1038">
        <v>813050</v>
      </c>
      <c r="HB1038">
        <v>0.51</v>
      </c>
      <c r="HC1038">
        <f t="shared" si="509"/>
        <v>0.51</v>
      </c>
      <c r="HN1038">
        <v>813050</v>
      </c>
      <c r="HQ1038">
        <v>0.52</v>
      </c>
      <c r="HR1038">
        <f t="shared" si="510"/>
        <v>0.52</v>
      </c>
      <c r="ID1038">
        <v>776472</v>
      </c>
      <c r="IG1038">
        <v>0.47</v>
      </c>
      <c r="IH1038">
        <f t="shared" si="511"/>
        <v>0.47</v>
      </c>
      <c r="IS1038">
        <v>776472</v>
      </c>
      <c r="IV1038">
        <v>0.4</v>
      </c>
      <c r="IW1038">
        <f t="shared" si="512"/>
        <v>0.4</v>
      </c>
      <c r="JH1038">
        <v>776472</v>
      </c>
      <c r="JK1038">
        <v>0.46</v>
      </c>
      <c r="JL1038">
        <f t="shared" si="513"/>
        <v>0.46</v>
      </c>
      <c r="JW1038">
        <v>776472</v>
      </c>
      <c r="JZ1038">
        <v>0.44</v>
      </c>
      <c r="KA1038">
        <f t="shared" si="514"/>
        <v>0.44</v>
      </c>
      <c r="KL1038">
        <v>776472</v>
      </c>
      <c r="KO1038">
        <v>0.6</v>
      </c>
      <c r="KP1038">
        <f t="shared" si="515"/>
        <v>0.6</v>
      </c>
      <c r="LA1038">
        <v>776472</v>
      </c>
      <c r="LD1038">
        <v>0.44</v>
      </c>
      <c r="LE1038">
        <f t="shared" si="516"/>
        <v>0.44</v>
      </c>
      <c r="LP1038">
        <v>776472</v>
      </c>
      <c r="LS1038">
        <v>0.41</v>
      </c>
      <c r="LT1038">
        <f t="shared" si="517"/>
        <v>0.41</v>
      </c>
      <c r="ME1038">
        <v>776472</v>
      </c>
      <c r="MH1038">
        <v>0.49</v>
      </c>
      <c r="MI1038">
        <f t="shared" si="518"/>
        <v>0.49</v>
      </c>
      <c r="MT1038">
        <v>776472</v>
      </c>
      <c r="MW1038">
        <v>0.5</v>
      </c>
      <c r="MX1038">
        <f t="shared" si="519"/>
        <v>0.5</v>
      </c>
      <c r="NI1038">
        <v>776472</v>
      </c>
      <c r="NL1038">
        <v>0.41</v>
      </c>
      <c r="NM1038">
        <f t="shared" si="520"/>
        <v>0.41</v>
      </c>
      <c r="NX1038">
        <v>776472</v>
      </c>
      <c r="OA1038">
        <v>0.48</v>
      </c>
      <c r="OB1038">
        <f t="shared" si="521"/>
        <v>0.48</v>
      </c>
      <c r="OM1038">
        <v>776472</v>
      </c>
      <c r="OP1038">
        <v>0.44</v>
      </c>
      <c r="OQ1038">
        <f t="shared" si="522"/>
        <v>0.44</v>
      </c>
      <c r="PB1038">
        <v>776472</v>
      </c>
      <c r="PE1038">
        <v>0.42</v>
      </c>
      <c r="PF1038">
        <f t="shared" si="523"/>
        <v>0.42</v>
      </c>
      <c r="PQ1038">
        <v>776472</v>
      </c>
      <c r="PT1038">
        <v>0.43</v>
      </c>
      <c r="PU1038">
        <f t="shared" si="524"/>
        <v>0.43</v>
      </c>
      <c r="QF1038">
        <v>776472</v>
      </c>
      <c r="QI1038">
        <v>0.44</v>
      </c>
      <c r="QJ1038">
        <f t="shared" si="525"/>
        <v>0.44</v>
      </c>
      <c r="QU1038">
        <v>776472</v>
      </c>
      <c r="QX1038">
        <v>0.42</v>
      </c>
      <c r="QY1038">
        <f t="shared" si="526"/>
        <v>0.42</v>
      </c>
    </row>
    <row r="1039" spans="12:467" x14ac:dyDescent="0.2">
      <c r="L1039">
        <v>813054</v>
      </c>
      <c r="O1039">
        <v>0.53</v>
      </c>
      <c r="P1039">
        <f t="shared" si="496"/>
        <v>0.53</v>
      </c>
      <c r="AA1039">
        <v>813054</v>
      </c>
      <c r="AD1039">
        <v>0.51</v>
      </c>
      <c r="AE1039">
        <f t="shared" si="497"/>
        <v>0.51</v>
      </c>
      <c r="AP1039">
        <v>813054</v>
      </c>
      <c r="AS1039">
        <v>0.45</v>
      </c>
      <c r="AT1039">
        <f t="shared" si="498"/>
        <v>0.45</v>
      </c>
      <c r="BE1039">
        <v>813054</v>
      </c>
      <c r="BH1039">
        <v>0.59</v>
      </c>
      <c r="BI1039">
        <f t="shared" si="499"/>
        <v>0.59</v>
      </c>
      <c r="BT1039">
        <v>813054</v>
      </c>
      <c r="BW1039">
        <v>0.66</v>
      </c>
      <c r="BX1039">
        <f t="shared" si="500"/>
        <v>0.66</v>
      </c>
      <c r="CI1039">
        <v>813054</v>
      </c>
      <c r="CL1039">
        <v>0.51</v>
      </c>
      <c r="CM1039">
        <f t="shared" si="501"/>
        <v>0.51</v>
      </c>
      <c r="CX1039">
        <v>813054</v>
      </c>
      <c r="DA1039">
        <v>0.49</v>
      </c>
      <c r="DB1039">
        <f t="shared" si="502"/>
        <v>0.49</v>
      </c>
      <c r="DM1039">
        <v>813054</v>
      </c>
      <c r="DP1039">
        <v>0.46</v>
      </c>
      <c r="DQ1039">
        <f t="shared" si="503"/>
        <v>0.46</v>
      </c>
      <c r="EB1039">
        <v>813054</v>
      </c>
      <c r="EE1039">
        <v>0.51</v>
      </c>
      <c r="EF1039">
        <f t="shared" si="504"/>
        <v>0.51</v>
      </c>
      <c r="EQ1039">
        <v>813054</v>
      </c>
      <c r="ET1039">
        <v>0.51</v>
      </c>
      <c r="EU1039">
        <f t="shared" si="505"/>
        <v>0.51</v>
      </c>
      <c r="FF1039">
        <v>813054</v>
      </c>
      <c r="FI1039">
        <v>0.49</v>
      </c>
      <c r="FJ1039">
        <f t="shared" si="506"/>
        <v>0.49</v>
      </c>
      <c r="FU1039">
        <v>813054</v>
      </c>
      <c r="FX1039">
        <v>0.47</v>
      </c>
      <c r="FY1039">
        <f t="shared" si="507"/>
        <v>0.47</v>
      </c>
      <c r="GJ1039">
        <v>813054</v>
      </c>
      <c r="GM1039">
        <v>0.47</v>
      </c>
      <c r="GN1039">
        <f t="shared" si="508"/>
        <v>0.47</v>
      </c>
      <c r="GY1039">
        <v>813054</v>
      </c>
      <c r="HB1039">
        <v>0.47</v>
      </c>
      <c r="HC1039">
        <f t="shared" si="509"/>
        <v>0.47</v>
      </c>
      <c r="HN1039">
        <v>813054</v>
      </c>
      <c r="HQ1039">
        <v>0.51</v>
      </c>
      <c r="HR1039">
        <f t="shared" si="510"/>
        <v>0.51</v>
      </c>
      <c r="ID1039">
        <v>776473</v>
      </c>
      <c r="IG1039">
        <v>0.57999999999999996</v>
      </c>
      <c r="IH1039">
        <f t="shared" si="511"/>
        <v>0.57999999999999996</v>
      </c>
      <c r="IS1039">
        <v>776473</v>
      </c>
      <c r="IV1039">
        <v>0.57999999999999996</v>
      </c>
      <c r="IW1039">
        <f t="shared" si="512"/>
        <v>0.57999999999999996</v>
      </c>
      <c r="JH1039">
        <v>776473</v>
      </c>
      <c r="JK1039">
        <v>0.59</v>
      </c>
      <c r="JL1039">
        <f t="shared" si="513"/>
        <v>0.59</v>
      </c>
      <c r="JW1039">
        <v>776473</v>
      </c>
      <c r="JZ1039">
        <v>0.56000000000000005</v>
      </c>
      <c r="KA1039">
        <f t="shared" si="514"/>
        <v>0.56000000000000005</v>
      </c>
      <c r="KL1039">
        <v>776473</v>
      </c>
      <c r="KO1039">
        <v>0.64</v>
      </c>
      <c r="KP1039">
        <f t="shared" si="515"/>
        <v>0.64</v>
      </c>
      <c r="LA1039">
        <v>776473</v>
      </c>
      <c r="LD1039">
        <v>0.59</v>
      </c>
      <c r="LE1039">
        <f t="shared" si="516"/>
        <v>0.59</v>
      </c>
      <c r="LP1039">
        <v>776473</v>
      </c>
      <c r="LS1039">
        <v>0.55000000000000004</v>
      </c>
      <c r="LT1039">
        <f t="shared" si="517"/>
        <v>0.55000000000000004</v>
      </c>
      <c r="ME1039">
        <v>776473</v>
      </c>
      <c r="MH1039">
        <v>0.61</v>
      </c>
      <c r="MI1039">
        <f t="shared" si="518"/>
        <v>0.61</v>
      </c>
      <c r="MT1039">
        <v>776473</v>
      </c>
      <c r="MW1039">
        <v>0.7</v>
      </c>
      <c r="MX1039">
        <f t="shared" si="519"/>
        <v>0.7</v>
      </c>
      <c r="NI1039">
        <v>776473</v>
      </c>
      <c r="NL1039">
        <v>0.54</v>
      </c>
      <c r="NM1039">
        <f t="shared" si="520"/>
        <v>0.54</v>
      </c>
      <c r="NX1039">
        <v>776473</v>
      </c>
      <c r="OA1039">
        <v>0.57999999999999996</v>
      </c>
      <c r="OB1039">
        <f t="shared" si="521"/>
        <v>0.57999999999999996</v>
      </c>
      <c r="OM1039">
        <v>776473</v>
      </c>
      <c r="OP1039">
        <v>0.56999999999999995</v>
      </c>
      <c r="OQ1039">
        <f t="shared" si="522"/>
        <v>0.56999999999999995</v>
      </c>
      <c r="PB1039">
        <v>776473</v>
      </c>
      <c r="PE1039">
        <v>0.56999999999999995</v>
      </c>
      <c r="PF1039">
        <f t="shared" si="523"/>
        <v>0.56999999999999995</v>
      </c>
      <c r="PQ1039">
        <v>776473</v>
      </c>
      <c r="PT1039">
        <v>0.56999999999999995</v>
      </c>
      <c r="PU1039">
        <f t="shared" si="524"/>
        <v>0.56999999999999995</v>
      </c>
      <c r="QF1039">
        <v>776473</v>
      </c>
      <c r="QI1039">
        <v>0.56999999999999995</v>
      </c>
      <c r="QJ1039">
        <f t="shared" si="525"/>
        <v>0.56999999999999995</v>
      </c>
      <c r="QU1039">
        <v>776473</v>
      </c>
      <c r="QX1039">
        <v>0.56999999999999995</v>
      </c>
      <c r="QY1039">
        <f t="shared" si="526"/>
        <v>0.56999999999999995</v>
      </c>
    </row>
    <row r="1040" spans="12:467" x14ac:dyDescent="0.2">
      <c r="L1040">
        <v>813046</v>
      </c>
      <c r="O1040">
        <v>0.56000000000000005</v>
      </c>
      <c r="P1040">
        <f t="shared" si="496"/>
        <v>0.56000000000000005</v>
      </c>
      <c r="AA1040">
        <v>813046</v>
      </c>
      <c r="AD1040">
        <v>0.52</v>
      </c>
      <c r="AE1040">
        <f t="shared" si="497"/>
        <v>0.52</v>
      </c>
      <c r="AP1040">
        <v>813046</v>
      </c>
      <c r="AS1040">
        <v>0.56999999999999995</v>
      </c>
      <c r="AT1040">
        <f t="shared" si="498"/>
        <v>0.56999999999999995</v>
      </c>
      <c r="BE1040">
        <v>813046</v>
      </c>
      <c r="BH1040">
        <v>0.52</v>
      </c>
      <c r="BI1040">
        <f t="shared" si="499"/>
        <v>0.52</v>
      </c>
      <c r="BT1040">
        <v>813046</v>
      </c>
      <c r="BW1040">
        <v>0.48</v>
      </c>
      <c r="BX1040">
        <f t="shared" si="500"/>
        <v>0.48</v>
      </c>
      <c r="CI1040">
        <v>813046</v>
      </c>
      <c r="CL1040">
        <v>0.55000000000000004</v>
      </c>
      <c r="CM1040">
        <f t="shared" si="501"/>
        <v>0.55000000000000004</v>
      </c>
      <c r="CX1040">
        <v>813046</v>
      </c>
      <c r="DA1040">
        <v>0.55000000000000004</v>
      </c>
      <c r="DB1040">
        <f t="shared" si="502"/>
        <v>0.55000000000000004</v>
      </c>
      <c r="DM1040">
        <v>813046</v>
      </c>
      <c r="DP1040">
        <v>0.56999999999999995</v>
      </c>
      <c r="DQ1040">
        <f t="shared" si="503"/>
        <v>0.56999999999999995</v>
      </c>
      <c r="EB1040">
        <v>813046</v>
      </c>
      <c r="EE1040">
        <v>0.53</v>
      </c>
      <c r="EF1040">
        <f t="shared" si="504"/>
        <v>0.53</v>
      </c>
      <c r="EQ1040">
        <v>813046</v>
      </c>
      <c r="ET1040">
        <v>0.53</v>
      </c>
      <c r="EU1040">
        <f t="shared" si="505"/>
        <v>0.53</v>
      </c>
      <c r="FF1040">
        <v>813046</v>
      </c>
      <c r="FI1040">
        <v>0.54</v>
      </c>
      <c r="FJ1040">
        <f t="shared" si="506"/>
        <v>0.54</v>
      </c>
      <c r="FU1040">
        <v>813046</v>
      </c>
      <c r="FX1040">
        <v>0.54</v>
      </c>
      <c r="FY1040">
        <f t="shared" si="507"/>
        <v>0.54</v>
      </c>
      <c r="GJ1040">
        <v>813046</v>
      </c>
      <c r="GM1040">
        <v>0.54</v>
      </c>
      <c r="GN1040">
        <f t="shared" si="508"/>
        <v>0.54</v>
      </c>
      <c r="GY1040">
        <v>813046</v>
      </c>
      <c r="HB1040">
        <v>0.57999999999999996</v>
      </c>
      <c r="HC1040">
        <f t="shared" si="509"/>
        <v>0.57999999999999996</v>
      </c>
      <c r="HN1040">
        <v>813046</v>
      </c>
      <c r="HQ1040">
        <v>0.48</v>
      </c>
      <c r="HR1040">
        <f t="shared" si="510"/>
        <v>0.48</v>
      </c>
      <c r="ID1040">
        <v>776474</v>
      </c>
      <c r="IG1040">
        <v>0.56000000000000005</v>
      </c>
      <c r="IH1040">
        <f t="shared" si="511"/>
        <v>0.56000000000000005</v>
      </c>
      <c r="IS1040">
        <v>776474</v>
      </c>
      <c r="IV1040">
        <v>0.55000000000000004</v>
      </c>
      <c r="IW1040">
        <f t="shared" si="512"/>
        <v>0.55000000000000004</v>
      </c>
      <c r="JH1040">
        <v>776474</v>
      </c>
      <c r="JK1040">
        <v>0.53</v>
      </c>
      <c r="JL1040">
        <f t="shared" si="513"/>
        <v>0.53</v>
      </c>
      <c r="JW1040">
        <v>776474</v>
      </c>
      <c r="JZ1040">
        <v>0.52</v>
      </c>
      <c r="KA1040">
        <f t="shared" si="514"/>
        <v>0.52</v>
      </c>
      <c r="KL1040">
        <v>776474</v>
      </c>
      <c r="KO1040">
        <v>0.57999999999999996</v>
      </c>
      <c r="KP1040">
        <f t="shared" si="515"/>
        <v>0.57999999999999996</v>
      </c>
      <c r="LA1040">
        <v>776474</v>
      </c>
      <c r="LD1040">
        <v>0.56000000000000005</v>
      </c>
      <c r="LE1040">
        <f t="shared" si="516"/>
        <v>0.56000000000000005</v>
      </c>
      <c r="LP1040">
        <v>776474</v>
      </c>
      <c r="LS1040">
        <v>0.55000000000000004</v>
      </c>
      <c r="LT1040">
        <f t="shared" si="517"/>
        <v>0.55000000000000004</v>
      </c>
      <c r="ME1040">
        <v>776474</v>
      </c>
      <c r="MH1040">
        <v>0.59</v>
      </c>
      <c r="MI1040">
        <f t="shared" si="518"/>
        <v>0.59</v>
      </c>
      <c r="MT1040">
        <v>776474</v>
      </c>
      <c r="MW1040">
        <v>0.59</v>
      </c>
      <c r="MX1040">
        <f t="shared" si="519"/>
        <v>0.59</v>
      </c>
      <c r="NI1040">
        <v>776474</v>
      </c>
      <c r="NL1040">
        <v>0.54</v>
      </c>
      <c r="NM1040">
        <f t="shared" si="520"/>
        <v>0.54</v>
      </c>
      <c r="NX1040">
        <v>776474</v>
      </c>
      <c r="OA1040">
        <v>0.56000000000000005</v>
      </c>
      <c r="OB1040">
        <f t="shared" si="521"/>
        <v>0.56000000000000005</v>
      </c>
      <c r="OM1040">
        <v>776474</v>
      </c>
      <c r="OP1040">
        <v>0.55000000000000004</v>
      </c>
      <c r="OQ1040">
        <f t="shared" si="522"/>
        <v>0.55000000000000004</v>
      </c>
      <c r="PB1040">
        <v>776474</v>
      </c>
      <c r="PE1040">
        <v>0.54</v>
      </c>
      <c r="PF1040">
        <f t="shared" si="523"/>
        <v>0.54</v>
      </c>
      <c r="PQ1040">
        <v>776474</v>
      </c>
      <c r="PT1040">
        <v>0.54</v>
      </c>
      <c r="PU1040">
        <f t="shared" si="524"/>
        <v>0.54</v>
      </c>
      <c r="QF1040">
        <v>776474</v>
      </c>
      <c r="QI1040">
        <v>0.59</v>
      </c>
      <c r="QJ1040">
        <f t="shared" si="525"/>
        <v>0.59</v>
      </c>
      <c r="QU1040">
        <v>776474</v>
      </c>
      <c r="QX1040">
        <v>0.55000000000000004</v>
      </c>
      <c r="QY1040">
        <f t="shared" si="526"/>
        <v>0.55000000000000004</v>
      </c>
    </row>
    <row r="1041" spans="12:467" x14ac:dyDescent="0.2">
      <c r="L1041">
        <v>813036</v>
      </c>
      <c r="O1041">
        <v>0.36</v>
      </c>
      <c r="P1041">
        <f t="shared" si="496"/>
        <v>0.36</v>
      </c>
      <c r="AA1041">
        <v>813036</v>
      </c>
      <c r="AD1041">
        <v>0.28999999999999998</v>
      </c>
      <c r="AE1041">
        <f t="shared" si="497"/>
        <v>0.28999999999999998</v>
      </c>
      <c r="AP1041">
        <v>813036</v>
      </c>
      <c r="AS1041">
        <v>0.39</v>
      </c>
      <c r="AT1041">
        <f t="shared" si="498"/>
        <v>0.39</v>
      </c>
      <c r="BE1041">
        <v>813036</v>
      </c>
      <c r="BH1041">
        <v>0.38</v>
      </c>
      <c r="BI1041">
        <f t="shared" si="499"/>
        <v>0.38</v>
      </c>
      <c r="BT1041">
        <v>813036</v>
      </c>
      <c r="BW1041">
        <v>0.5</v>
      </c>
      <c r="BX1041">
        <f t="shared" si="500"/>
        <v>0.5</v>
      </c>
      <c r="CI1041">
        <v>813036</v>
      </c>
      <c r="CL1041">
        <v>0.38</v>
      </c>
      <c r="CM1041">
        <f t="shared" si="501"/>
        <v>0.38</v>
      </c>
      <c r="CX1041">
        <v>813036</v>
      </c>
      <c r="DA1041">
        <v>0.44</v>
      </c>
      <c r="DB1041">
        <f t="shared" si="502"/>
        <v>0.44</v>
      </c>
      <c r="DM1041">
        <v>813036</v>
      </c>
      <c r="DP1041">
        <v>0.42</v>
      </c>
      <c r="DQ1041">
        <f t="shared" si="503"/>
        <v>0.42</v>
      </c>
      <c r="EB1041">
        <v>813036</v>
      </c>
      <c r="EE1041">
        <v>0.41</v>
      </c>
      <c r="EF1041">
        <f t="shared" si="504"/>
        <v>0.41</v>
      </c>
      <c r="EQ1041">
        <v>813036</v>
      </c>
      <c r="ET1041">
        <v>0.41</v>
      </c>
      <c r="EU1041">
        <f t="shared" si="505"/>
        <v>0.41</v>
      </c>
      <c r="FF1041">
        <v>813036</v>
      </c>
      <c r="FI1041">
        <v>0.46</v>
      </c>
      <c r="FJ1041">
        <f t="shared" si="506"/>
        <v>0.46</v>
      </c>
      <c r="FU1041">
        <v>813036</v>
      </c>
      <c r="FX1041">
        <v>0.45</v>
      </c>
      <c r="FY1041">
        <f t="shared" si="507"/>
        <v>0.45</v>
      </c>
      <c r="GJ1041">
        <v>813036</v>
      </c>
      <c r="GM1041">
        <v>0.42</v>
      </c>
      <c r="GN1041">
        <f t="shared" si="508"/>
        <v>0.42</v>
      </c>
      <c r="GY1041">
        <v>813036</v>
      </c>
      <c r="HB1041">
        <v>0.38</v>
      </c>
      <c r="HC1041">
        <f t="shared" si="509"/>
        <v>0.38</v>
      </c>
      <c r="HN1041">
        <v>813036</v>
      </c>
      <c r="HQ1041">
        <v>0.36</v>
      </c>
      <c r="HR1041">
        <f t="shared" si="510"/>
        <v>0.36</v>
      </c>
      <c r="ID1041">
        <v>776475</v>
      </c>
      <c r="IG1041">
        <v>0.4</v>
      </c>
      <c r="IH1041">
        <f t="shared" si="511"/>
        <v>0.4</v>
      </c>
      <c r="IS1041">
        <v>776475</v>
      </c>
      <c r="IV1041">
        <v>0.39</v>
      </c>
      <c r="IW1041">
        <f t="shared" si="512"/>
        <v>0.39</v>
      </c>
      <c r="JH1041">
        <v>776475</v>
      </c>
      <c r="JK1041">
        <v>0.39</v>
      </c>
      <c r="JL1041">
        <f t="shared" si="513"/>
        <v>0.39</v>
      </c>
      <c r="JW1041">
        <v>776475</v>
      </c>
      <c r="JZ1041">
        <v>0.4</v>
      </c>
      <c r="KA1041">
        <f t="shared" si="514"/>
        <v>0.4</v>
      </c>
      <c r="KL1041">
        <v>776475</v>
      </c>
      <c r="KO1041">
        <v>0.46</v>
      </c>
      <c r="KP1041">
        <f t="shared" si="515"/>
        <v>0.46</v>
      </c>
      <c r="LA1041">
        <v>776475</v>
      </c>
      <c r="LD1041">
        <v>0.38</v>
      </c>
      <c r="LE1041">
        <f t="shared" si="516"/>
        <v>0.38</v>
      </c>
      <c r="LP1041">
        <v>776475</v>
      </c>
      <c r="LS1041">
        <v>0.41</v>
      </c>
      <c r="LT1041">
        <f t="shared" si="517"/>
        <v>0.41</v>
      </c>
      <c r="ME1041">
        <v>776475</v>
      </c>
      <c r="MH1041">
        <v>0.42</v>
      </c>
      <c r="MI1041">
        <f t="shared" si="518"/>
        <v>0.42</v>
      </c>
      <c r="MT1041">
        <v>776475</v>
      </c>
      <c r="MW1041">
        <v>0.37</v>
      </c>
      <c r="MX1041">
        <f t="shared" si="519"/>
        <v>0.37</v>
      </c>
      <c r="NI1041">
        <v>776475</v>
      </c>
      <c r="NL1041">
        <v>0.41</v>
      </c>
      <c r="NM1041">
        <f t="shared" si="520"/>
        <v>0.41</v>
      </c>
      <c r="NX1041">
        <v>776475</v>
      </c>
      <c r="OA1041">
        <v>0.43</v>
      </c>
      <c r="OB1041">
        <f t="shared" si="521"/>
        <v>0.43</v>
      </c>
      <c r="OM1041">
        <v>776475</v>
      </c>
      <c r="OP1041">
        <v>0.42</v>
      </c>
      <c r="OQ1041">
        <f t="shared" si="522"/>
        <v>0.42</v>
      </c>
      <c r="PB1041">
        <v>776475</v>
      </c>
      <c r="PE1041">
        <v>0.42</v>
      </c>
      <c r="PF1041">
        <f t="shared" si="523"/>
        <v>0.42</v>
      </c>
      <c r="PQ1041">
        <v>776475</v>
      </c>
      <c r="PT1041">
        <v>0.43</v>
      </c>
      <c r="PU1041">
        <f t="shared" si="524"/>
        <v>0.43</v>
      </c>
      <c r="QF1041">
        <v>776475</v>
      </c>
      <c r="QI1041">
        <v>0.41</v>
      </c>
      <c r="QJ1041">
        <f t="shared" si="525"/>
        <v>0.41</v>
      </c>
      <c r="QU1041">
        <v>776475</v>
      </c>
      <c r="QX1041">
        <v>0.38</v>
      </c>
      <c r="QY1041">
        <f t="shared" si="526"/>
        <v>0.38</v>
      </c>
    </row>
    <row r="1042" spans="12:467" x14ac:dyDescent="0.2">
      <c r="L1042">
        <v>813044</v>
      </c>
      <c r="O1042">
        <v>0.44</v>
      </c>
      <c r="P1042">
        <f t="shared" si="496"/>
        <v>0.44</v>
      </c>
      <c r="AA1042">
        <v>813044</v>
      </c>
      <c r="AD1042">
        <v>0.43</v>
      </c>
      <c r="AE1042">
        <f t="shared" si="497"/>
        <v>0.43</v>
      </c>
      <c r="AP1042">
        <v>813044</v>
      </c>
      <c r="AS1042">
        <v>0.22</v>
      </c>
      <c r="AT1042">
        <f t="shared" si="498"/>
        <v>0.22</v>
      </c>
      <c r="BE1042">
        <v>813044</v>
      </c>
      <c r="BH1042">
        <v>0.4</v>
      </c>
      <c r="BI1042">
        <f t="shared" si="499"/>
        <v>0.4</v>
      </c>
      <c r="BT1042">
        <v>813044</v>
      </c>
      <c r="BW1042">
        <v>0.33</v>
      </c>
      <c r="BX1042">
        <f t="shared" si="500"/>
        <v>0.33</v>
      </c>
      <c r="CI1042">
        <v>813044</v>
      </c>
      <c r="CL1042">
        <v>0.47</v>
      </c>
      <c r="CM1042">
        <f t="shared" si="501"/>
        <v>0.47</v>
      </c>
      <c r="CX1042">
        <v>813044</v>
      </c>
      <c r="DA1042">
        <v>0.48</v>
      </c>
      <c r="DB1042">
        <f t="shared" si="502"/>
        <v>0.48</v>
      </c>
      <c r="DM1042">
        <v>813044</v>
      </c>
      <c r="DP1042">
        <v>0.48</v>
      </c>
      <c r="DQ1042">
        <f t="shared" si="503"/>
        <v>0.48</v>
      </c>
      <c r="EB1042">
        <v>813044</v>
      </c>
      <c r="EE1042">
        <v>0.42</v>
      </c>
      <c r="EF1042">
        <f t="shared" si="504"/>
        <v>0.42</v>
      </c>
      <c r="EQ1042">
        <v>813044</v>
      </c>
      <c r="ET1042">
        <v>0.42</v>
      </c>
      <c r="EU1042">
        <f t="shared" si="505"/>
        <v>0.42</v>
      </c>
      <c r="FF1042">
        <v>813044</v>
      </c>
      <c r="FI1042">
        <v>0.5</v>
      </c>
      <c r="FJ1042">
        <f t="shared" si="506"/>
        <v>0.5</v>
      </c>
      <c r="FU1042">
        <v>813044</v>
      </c>
      <c r="FX1042">
        <v>0.5</v>
      </c>
      <c r="FY1042">
        <f t="shared" si="507"/>
        <v>0.5</v>
      </c>
      <c r="GJ1042">
        <v>813044</v>
      </c>
      <c r="GM1042">
        <v>0.47</v>
      </c>
      <c r="GN1042">
        <f t="shared" si="508"/>
        <v>0.47</v>
      </c>
      <c r="GY1042">
        <v>813044</v>
      </c>
      <c r="HB1042">
        <v>0.52</v>
      </c>
      <c r="HC1042">
        <f t="shared" si="509"/>
        <v>0.52</v>
      </c>
      <c r="HN1042">
        <v>813044</v>
      </c>
      <c r="HQ1042">
        <v>0.4</v>
      </c>
      <c r="HR1042">
        <f t="shared" si="510"/>
        <v>0.4</v>
      </c>
      <c r="ID1042">
        <v>776476</v>
      </c>
      <c r="IG1042">
        <v>0.43</v>
      </c>
      <c r="IH1042">
        <f t="shared" si="511"/>
        <v>0.43</v>
      </c>
      <c r="IS1042">
        <v>776476</v>
      </c>
      <c r="IV1042">
        <v>0.45</v>
      </c>
      <c r="IW1042">
        <f t="shared" si="512"/>
        <v>0.45</v>
      </c>
      <c r="JH1042">
        <v>776476</v>
      </c>
      <c r="JK1042">
        <v>0.47</v>
      </c>
      <c r="JL1042">
        <f t="shared" si="513"/>
        <v>0.47</v>
      </c>
      <c r="JW1042">
        <v>776476</v>
      </c>
      <c r="JZ1042">
        <v>0.51</v>
      </c>
      <c r="KA1042">
        <f t="shared" si="514"/>
        <v>0.51</v>
      </c>
      <c r="KL1042">
        <v>776476</v>
      </c>
      <c r="KO1042">
        <v>0.42</v>
      </c>
      <c r="KP1042">
        <f t="shared" si="515"/>
        <v>0.42</v>
      </c>
      <c r="LA1042">
        <v>776476</v>
      </c>
      <c r="LD1042">
        <v>0.44</v>
      </c>
      <c r="LE1042">
        <f t="shared" si="516"/>
        <v>0.44</v>
      </c>
      <c r="LP1042">
        <v>776476</v>
      </c>
      <c r="LS1042">
        <v>0.45</v>
      </c>
      <c r="LT1042">
        <f t="shared" si="517"/>
        <v>0.45</v>
      </c>
      <c r="ME1042">
        <v>776476</v>
      </c>
      <c r="MH1042">
        <v>0.51</v>
      </c>
      <c r="MI1042">
        <f t="shared" si="518"/>
        <v>0.51</v>
      </c>
      <c r="MT1042">
        <v>776476</v>
      </c>
      <c r="MW1042">
        <v>0.43</v>
      </c>
      <c r="MX1042">
        <f t="shared" si="519"/>
        <v>0.43</v>
      </c>
      <c r="NI1042">
        <v>776476</v>
      </c>
      <c r="NL1042">
        <v>0.45</v>
      </c>
      <c r="NM1042">
        <f t="shared" si="520"/>
        <v>0.45</v>
      </c>
      <c r="NX1042">
        <v>776476</v>
      </c>
      <c r="OA1042">
        <v>0.47</v>
      </c>
      <c r="OB1042">
        <f t="shared" si="521"/>
        <v>0.47</v>
      </c>
      <c r="OM1042">
        <v>776476</v>
      </c>
      <c r="OP1042">
        <v>0.46</v>
      </c>
      <c r="OQ1042">
        <f t="shared" si="522"/>
        <v>0.46</v>
      </c>
      <c r="PB1042">
        <v>776476</v>
      </c>
      <c r="PE1042">
        <v>0.46</v>
      </c>
      <c r="PF1042">
        <f t="shared" si="523"/>
        <v>0.46</v>
      </c>
      <c r="PQ1042">
        <v>776476</v>
      </c>
      <c r="PT1042">
        <v>0.47</v>
      </c>
      <c r="PU1042">
        <f t="shared" si="524"/>
        <v>0.47</v>
      </c>
      <c r="QF1042">
        <v>776476</v>
      </c>
      <c r="QI1042">
        <v>0.47</v>
      </c>
      <c r="QJ1042">
        <f t="shared" si="525"/>
        <v>0.47</v>
      </c>
      <c r="QU1042">
        <v>776476</v>
      </c>
      <c r="QX1042">
        <v>0.46</v>
      </c>
      <c r="QY1042">
        <f t="shared" si="526"/>
        <v>0.46</v>
      </c>
    </row>
    <row r="1043" spans="12:467" x14ac:dyDescent="0.2">
      <c r="L1043">
        <v>813034</v>
      </c>
      <c r="O1043">
        <v>0.44</v>
      </c>
      <c r="P1043">
        <f t="shared" si="496"/>
        <v>0.44</v>
      </c>
      <c r="AA1043">
        <v>813034</v>
      </c>
      <c r="AD1043">
        <v>0.48</v>
      </c>
      <c r="AE1043">
        <f t="shared" si="497"/>
        <v>0.48</v>
      </c>
      <c r="AP1043">
        <v>813034</v>
      </c>
      <c r="AS1043">
        <v>0.42</v>
      </c>
      <c r="AT1043">
        <f t="shared" si="498"/>
        <v>0.42</v>
      </c>
      <c r="BE1043">
        <v>813034</v>
      </c>
      <c r="BH1043">
        <v>0.56999999999999995</v>
      </c>
      <c r="BI1043">
        <f t="shared" si="499"/>
        <v>0.56999999999999995</v>
      </c>
      <c r="BT1043">
        <v>813034</v>
      </c>
      <c r="BW1043">
        <v>0.69</v>
      </c>
      <c r="BX1043">
        <f t="shared" si="500"/>
        <v>0.69</v>
      </c>
      <c r="CI1043">
        <v>813034</v>
      </c>
      <c r="CL1043">
        <v>0.47</v>
      </c>
      <c r="CM1043">
        <f t="shared" si="501"/>
        <v>0.47</v>
      </c>
      <c r="CX1043">
        <v>813034</v>
      </c>
      <c r="DA1043">
        <v>0.47</v>
      </c>
      <c r="DB1043">
        <f t="shared" si="502"/>
        <v>0.47</v>
      </c>
      <c r="DM1043">
        <v>813034</v>
      </c>
      <c r="DP1043">
        <v>0.47</v>
      </c>
      <c r="DQ1043">
        <f t="shared" si="503"/>
        <v>0.47</v>
      </c>
      <c r="EB1043">
        <v>813034</v>
      </c>
      <c r="EE1043">
        <v>0.48</v>
      </c>
      <c r="EF1043">
        <f t="shared" si="504"/>
        <v>0.48</v>
      </c>
      <c r="EQ1043">
        <v>813034</v>
      </c>
      <c r="ET1043">
        <v>0.48</v>
      </c>
      <c r="EU1043">
        <f t="shared" si="505"/>
        <v>0.48</v>
      </c>
      <c r="FF1043">
        <v>813034</v>
      </c>
      <c r="FI1043">
        <v>0.5</v>
      </c>
      <c r="FJ1043">
        <f t="shared" si="506"/>
        <v>0.5</v>
      </c>
      <c r="FU1043">
        <v>813034</v>
      </c>
      <c r="FX1043">
        <v>0.48</v>
      </c>
      <c r="FY1043">
        <f t="shared" si="507"/>
        <v>0.48</v>
      </c>
      <c r="GJ1043">
        <v>813034</v>
      </c>
      <c r="GM1043">
        <v>0.45</v>
      </c>
      <c r="GN1043">
        <f t="shared" si="508"/>
        <v>0.45</v>
      </c>
      <c r="GY1043">
        <v>813034</v>
      </c>
      <c r="HB1043">
        <v>0.46</v>
      </c>
      <c r="HC1043">
        <f t="shared" si="509"/>
        <v>0.46</v>
      </c>
      <c r="HN1043">
        <v>813034</v>
      </c>
      <c r="HQ1043">
        <v>0.48</v>
      </c>
      <c r="HR1043">
        <f t="shared" si="510"/>
        <v>0.48</v>
      </c>
      <c r="ID1043">
        <v>776478</v>
      </c>
      <c r="IG1043">
        <v>0.48</v>
      </c>
      <c r="IH1043">
        <f t="shared" si="511"/>
        <v>0.48</v>
      </c>
      <c r="IS1043">
        <v>776478</v>
      </c>
      <c r="IV1043">
        <v>0.46</v>
      </c>
      <c r="IW1043">
        <f t="shared" si="512"/>
        <v>0.46</v>
      </c>
      <c r="JH1043">
        <v>776478</v>
      </c>
      <c r="JK1043">
        <v>0.48</v>
      </c>
      <c r="JL1043">
        <f t="shared" si="513"/>
        <v>0.48</v>
      </c>
      <c r="JW1043">
        <v>776478</v>
      </c>
      <c r="JZ1043">
        <v>0.5</v>
      </c>
      <c r="KA1043">
        <f t="shared" si="514"/>
        <v>0.5</v>
      </c>
      <c r="KL1043">
        <v>776478</v>
      </c>
      <c r="KO1043">
        <v>0.54</v>
      </c>
      <c r="KP1043">
        <f t="shared" si="515"/>
        <v>0.54</v>
      </c>
      <c r="LA1043">
        <v>776478</v>
      </c>
      <c r="LD1043">
        <v>0.47</v>
      </c>
      <c r="LE1043">
        <f t="shared" si="516"/>
        <v>0.47</v>
      </c>
      <c r="LP1043">
        <v>776478</v>
      </c>
      <c r="LS1043">
        <v>0.47</v>
      </c>
      <c r="LT1043">
        <f t="shared" si="517"/>
        <v>0.47</v>
      </c>
      <c r="ME1043">
        <v>776478</v>
      </c>
      <c r="MH1043">
        <v>0.56000000000000005</v>
      </c>
      <c r="MI1043">
        <f t="shared" si="518"/>
        <v>0.56000000000000005</v>
      </c>
      <c r="MT1043">
        <v>776478</v>
      </c>
      <c r="MW1043">
        <v>0.62</v>
      </c>
      <c r="MX1043">
        <f t="shared" si="519"/>
        <v>0.62</v>
      </c>
      <c r="NI1043">
        <v>776478</v>
      </c>
      <c r="NL1043">
        <v>0.49</v>
      </c>
      <c r="NM1043">
        <f t="shared" si="520"/>
        <v>0.49</v>
      </c>
      <c r="NX1043">
        <v>776478</v>
      </c>
      <c r="OA1043">
        <v>0.48</v>
      </c>
      <c r="OB1043">
        <f t="shared" si="521"/>
        <v>0.48</v>
      </c>
      <c r="OM1043">
        <v>776478</v>
      </c>
      <c r="OP1043">
        <v>0.51</v>
      </c>
      <c r="OQ1043">
        <f t="shared" si="522"/>
        <v>0.51</v>
      </c>
      <c r="PB1043">
        <v>776478</v>
      </c>
      <c r="PE1043">
        <v>0.51</v>
      </c>
      <c r="PF1043">
        <f t="shared" si="523"/>
        <v>0.51</v>
      </c>
      <c r="PQ1043">
        <v>776478</v>
      </c>
      <c r="PT1043">
        <v>0.49</v>
      </c>
      <c r="PU1043">
        <f t="shared" si="524"/>
        <v>0.49</v>
      </c>
      <c r="QF1043">
        <v>776478</v>
      </c>
      <c r="QI1043">
        <v>0.47</v>
      </c>
      <c r="QJ1043">
        <f t="shared" si="525"/>
        <v>0.47</v>
      </c>
      <c r="QU1043">
        <v>776478</v>
      </c>
      <c r="QX1043">
        <v>0.46</v>
      </c>
      <c r="QY1043">
        <f t="shared" si="526"/>
        <v>0.46</v>
      </c>
    </row>
    <row r="1044" spans="12:467" x14ac:dyDescent="0.2">
      <c r="L1044">
        <v>813043</v>
      </c>
      <c r="O1044">
        <v>0.56000000000000005</v>
      </c>
      <c r="P1044">
        <f t="shared" si="496"/>
        <v>0.56000000000000005</v>
      </c>
      <c r="AA1044">
        <v>813043</v>
      </c>
      <c r="AD1044">
        <v>0.47</v>
      </c>
      <c r="AE1044">
        <f t="shared" si="497"/>
        <v>0.47</v>
      </c>
      <c r="AP1044">
        <v>813043</v>
      </c>
      <c r="AS1044">
        <v>0.52</v>
      </c>
      <c r="AT1044">
        <f t="shared" si="498"/>
        <v>0.52</v>
      </c>
      <c r="BE1044">
        <v>813043</v>
      </c>
      <c r="BH1044">
        <v>0.57999999999999996</v>
      </c>
      <c r="BI1044">
        <f t="shared" si="499"/>
        <v>0.57999999999999996</v>
      </c>
      <c r="BT1044">
        <v>813043</v>
      </c>
      <c r="BW1044">
        <v>0.65</v>
      </c>
      <c r="BX1044">
        <f t="shared" si="500"/>
        <v>0.65</v>
      </c>
      <c r="CI1044">
        <v>813043</v>
      </c>
      <c r="CL1044">
        <v>0.55000000000000004</v>
      </c>
      <c r="CM1044">
        <f t="shared" si="501"/>
        <v>0.55000000000000004</v>
      </c>
      <c r="CX1044">
        <v>813043</v>
      </c>
      <c r="DA1044">
        <v>0.56000000000000005</v>
      </c>
      <c r="DB1044">
        <f t="shared" si="502"/>
        <v>0.56000000000000005</v>
      </c>
      <c r="DM1044">
        <v>813043</v>
      </c>
      <c r="DP1044">
        <v>0.54</v>
      </c>
      <c r="DQ1044">
        <f t="shared" si="503"/>
        <v>0.54</v>
      </c>
      <c r="EB1044">
        <v>813043</v>
      </c>
      <c r="EE1044">
        <v>0.56000000000000005</v>
      </c>
      <c r="EF1044">
        <f t="shared" si="504"/>
        <v>0.56000000000000005</v>
      </c>
      <c r="EQ1044">
        <v>813043</v>
      </c>
      <c r="ET1044">
        <v>0.56000000000000005</v>
      </c>
      <c r="EU1044">
        <f t="shared" si="505"/>
        <v>0.56000000000000005</v>
      </c>
      <c r="FF1044">
        <v>813043</v>
      </c>
      <c r="FI1044">
        <v>0.56999999999999995</v>
      </c>
      <c r="FJ1044">
        <f t="shared" si="506"/>
        <v>0.56999999999999995</v>
      </c>
      <c r="FU1044">
        <v>813043</v>
      </c>
      <c r="FX1044">
        <v>0.56999999999999995</v>
      </c>
      <c r="FY1044">
        <f t="shared" si="507"/>
        <v>0.56999999999999995</v>
      </c>
      <c r="GJ1044">
        <v>813043</v>
      </c>
      <c r="GM1044">
        <v>0.52</v>
      </c>
      <c r="GN1044">
        <f t="shared" si="508"/>
        <v>0.52</v>
      </c>
      <c r="GY1044">
        <v>813043</v>
      </c>
      <c r="HB1044">
        <v>0.59</v>
      </c>
      <c r="HC1044">
        <f t="shared" si="509"/>
        <v>0.59</v>
      </c>
      <c r="HN1044">
        <v>813043</v>
      </c>
      <c r="HQ1044">
        <v>0.59</v>
      </c>
      <c r="HR1044">
        <f t="shared" si="510"/>
        <v>0.59</v>
      </c>
      <c r="ID1044">
        <v>776479</v>
      </c>
      <c r="IG1044">
        <v>0.43</v>
      </c>
      <c r="IH1044">
        <f t="shared" si="511"/>
        <v>0.43</v>
      </c>
      <c r="IS1044">
        <v>776479</v>
      </c>
      <c r="IV1044">
        <v>0.42</v>
      </c>
      <c r="IW1044">
        <f t="shared" si="512"/>
        <v>0.42</v>
      </c>
      <c r="JH1044">
        <v>776479</v>
      </c>
      <c r="JK1044">
        <v>0.36</v>
      </c>
      <c r="JL1044">
        <f t="shared" si="513"/>
        <v>0.36</v>
      </c>
      <c r="JW1044">
        <v>776479</v>
      </c>
      <c r="JZ1044">
        <v>0.42</v>
      </c>
      <c r="KA1044">
        <f t="shared" si="514"/>
        <v>0.42</v>
      </c>
      <c r="KL1044">
        <v>776479</v>
      </c>
      <c r="KO1044">
        <v>0.35</v>
      </c>
      <c r="KP1044">
        <f t="shared" si="515"/>
        <v>0.35</v>
      </c>
      <c r="LA1044">
        <v>776479</v>
      </c>
      <c r="LD1044">
        <v>0.36</v>
      </c>
      <c r="LE1044">
        <f t="shared" si="516"/>
        <v>0.36</v>
      </c>
      <c r="LP1044">
        <v>776479</v>
      </c>
      <c r="LS1044">
        <v>0.42</v>
      </c>
      <c r="LT1044">
        <f t="shared" si="517"/>
        <v>0.42</v>
      </c>
      <c r="ME1044">
        <v>776479</v>
      </c>
      <c r="MH1044">
        <v>0.33</v>
      </c>
      <c r="MI1044">
        <f t="shared" si="518"/>
        <v>0.33</v>
      </c>
      <c r="MT1044">
        <v>776479</v>
      </c>
      <c r="MW1044">
        <v>0.33</v>
      </c>
      <c r="MX1044">
        <f t="shared" si="519"/>
        <v>0.33</v>
      </c>
      <c r="NI1044">
        <v>776479</v>
      </c>
      <c r="NL1044">
        <v>0.41</v>
      </c>
      <c r="NM1044">
        <f t="shared" si="520"/>
        <v>0.41</v>
      </c>
      <c r="NX1044">
        <v>776479</v>
      </c>
      <c r="OA1044">
        <v>0.41</v>
      </c>
      <c r="OB1044">
        <f t="shared" si="521"/>
        <v>0.41</v>
      </c>
      <c r="OM1044">
        <v>776479</v>
      </c>
      <c r="OP1044">
        <v>0.43</v>
      </c>
      <c r="OQ1044">
        <f t="shared" si="522"/>
        <v>0.43</v>
      </c>
      <c r="PB1044">
        <v>776479</v>
      </c>
      <c r="PE1044">
        <v>0.42</v>
      </c>
      <c r="PF1044">
        <f t="shared" si="523"/>
        <v>0.42</v>
      </c>
      <c r="PQ1044">
        <v>776479</v>
      </c>
      <c r="PT1044">
        <v>0.46</v>
      </c>
      <c r="PU1044">
        <f t="shared" si="524"/>
        <v>0.46</v>
      </c>
      <c r="QF1044">
        <v>776479</v>
      </c>
      <c r="QI1044">
        <v>0.42</v>
      </c>
      <c r="QJ1044">
        <f t="shared" si="525"/>
        <v>0.42</v>
      </c>
      <c r="QU1044">
        <v>776479</v>
      </c>
      <c r="QX1044">
        <v>0.4</v>
      </c>
      <c r="QY1044">
        <f t="shared" si="526"/>
        <v>0.4</v>
      </c>
    </row>
    <row r="1045" spans="12:467" x14ac:dyDescent="0.2">
      <c r="L1045">
        <v>813035</v>
      </c>
      <c r="O1045">
        <v>0.56000000000000005</v>
      </c>
      <c r="P1045">
        <f t="shared" si="496"/>
        <v>0.56000000000000005</v>
      </c>
      <c r="AA1045">
        <v>813035</v>
      </c>
      <c r="AD1045">
        <v>0.49</v>
      </c>
      <c r="AE1045">
        <f t="shared" si="497"/>
        <v>0.49</v>
      </c>
      <c r="AP1045">
        <v>813035</v>
      </c>
      <c r="AS1045">
        <v>0.56999999999999995</v>
      </c>
      <c r="AT1045">
        <f t="shared" si="498"/>
        <v>0.56999999999999995</v>
      </c>
      <c r="BE1045">
        <v>813035</v>
      </c>
      <c r="BH1045">
        <v>0.59</v>
      </c>
      <c r="BI1045">
        <f t="shared" si="499"/>
        <v>0.59</v>
      </c>
      <c r="BT1045">
        <v>813035</v>
      </c>
      <c r="BW1045">
        <v>0.57999999999999996</v>
      </c>
      <c r="BX1045">
        <f t="shared" si="500"/>
        <v>0.57999999999999996</v>
      </c>
      <c r="CI1045">
        <v>813035</v>
      </c>
      <c r="CL1045">
        <v>0.54</v>
      </c>
      <c r="CM1045">
        <f t="shared" si="501"/>
        <v>0.54</v>
      </c>
      <c r="CX1045">
        <v>813035</v>
      </c>
      <c r="DA1045">
        <v>0.55000000000000004</v>
      </c>
      <c r="DB1045">
        <f t="shared" si="502"/>
        <v>0.55000000000000004</v>
      </c>
      <c r="DM1045">
        <v>813035</v>
      </c>
      <c r="DP1045">
        <v>0.52</v>
      </c>
      <c r="DQ1045">
        <f t="shared" si="503"/>
        <v>0.52</v>
      </c>
      <c r="EB1045">
        <v>813035</v>
      </c>
      <c r="EE1045">
        <v>0.5</v>
      </c>
      <c r="EF1045">
        <f t="shared" si="504"/>
        <v>0.5</v>
      </c>
      <c r="EQ1045">
        <v>813035</v>
      </c>
      <c r="ET1045">
        <v>0.5</v>
      </c>
      <c r="EU1045">
        <f t="shared" si="505"/>
        <v>0.5</v>
      </c>
      <c r="FF1045">
        <v>813035</v>
      </c>
      <c r="FI1045">
        <v>0.55000000000000004</v>
      </c>
      <c r="FJ1045">
        <f t="shared" si="506"/>
        <v>0.55000000000000004</v>
      </c>
      <c r="FU1045">
        <v>813035</v>
      </c>
      <c r="FX1045">
        <v>0.53</v>
      </c>
      <c r="FY1045">
        <f t="shared" si="507"/>
        <v>0.53</v>
      </c>
      <c r="GJ1045">
        <v>813035</v>
      </c>
      <c r="GM1045">
        <v>0.5</v>
      </c>
      <c r="GN1045">
        <f t="shared" si="508"/>
        <v>0.5</v>
      </c>
      <c r="GY1045">
        <v>813035</v>
      </c>
      <c r="HB1045">
        <v>0.53</v>
      </c>
      <c r="HC1045">
        <f t="shared" si="509"/>
        <v>0.53</v>
      </c>
      <c r="HN1045">
        <v>813035</v>
      </c>
      <c r="HQ1045">
        <v>0.51</v>
      </c>
      <c r="HR1045">
        <f t="shared" si="510"/>
        <v>0.51</v>
      </c>
      <c r="ID1045">
        <v>776459</v>
      </c>
      <c r="IG1045">
        <v>0.52</v>
      </c>
      <c r="IH1045">
        <f t="shared" si="511"/>
        <v>0.52</v>
      </c>
      <c r="IS1045">
        <v>776459</v>
      </c>
      <c r="IV1045">
        <v>0.51</v>
      </c>
      <c r="IW1045">
        <f t="shared" si="512"/>
        <v>0.51</v>
      </c>
      <c r="JH1045">
        <v>776459</v>
      </c>
      <c r="JK1045">
        <v>0.54</v>
      </c>
      <c r="JL1045">
        <f t="shared" si="513"/>
        <v>0.54</v>
      </c>
      <c r="JW1045">
        <v>776459</v>
      </c>
      <c r="JZ1045">
        <v>0.52</v>
      </c>
      <c r="KA1045">
        <f t="shared" si="514"/>
        <v>0.52</v>
      </c>
      <c r="KL1045">
        <v>776459</v>
      </c>
      <c r="KO1045">
        <v>0.5</v>
      </c>
      <c r="KP1045">
        <f t="shared" si="515"/>
        <v>0.5</v>
      </c>
      <c r="LA1045">
        <v>776459</v>
      </c>
      <c r="LD1045">
        <v>0.55000000000000004</v>
      </c>
      <c r="LE1045">
        <f t="shared" si="516"/>
        <v>0.55000000000000004</v>
      </c>
      <c r="LP1045">
        <v>776459</v>
      </c>
      <c r="LS1045">
        <v>0.52</v>
      </c>
      <c r="LT1045">
        <f t="shared" si="517"/>
        <v>0.52</v>
      </c>
      <c r="ME1045">
        <v>776459</v>
      </c>
      <c r="MH1045">
        <v>0.52</v>
      </c>
      <c r="MI1045">
        <f t="shared" si="518"/>
        <v>0.52</v>
      </c>
      <c r="MT1045">
        <v>776459</v>
      </c>
      <c r="MW1045">
        <v>0.54</v>
      </c>
      <c r="MX1045">
        <f t="shared" si="519"/>
        <v>0.54</v>
      </c>
      <c r="NI1045">
        <v>776459</v>
      </c>
      <c r="NL1045">
        <v>0.51</v>
      </c>
      <c r="NM1045">
        <f t="shared" si="520"/>
        <v>0.51</v>
      </c>
      <c r="NX1045">
        <v>776459</v>
      </c>
      <c r="OA1045">
        <v>0.56000000000000005</v>
      </c>
      <c r="OB1045">
        <f t="shared" si="521"/>
        <v>0.56000000000000005</v>
      </c>
      <c r="OM1045">
        <v>776459</v>
      </c>
      <c r="OP1045">
        <v>0.54</v>
      </c>
      <c r="OQ1045">
        <f t="shared" si="522"/>
        <v>0.54</v>
      </c>
      <c r="PB1045">
        <v>776459</v>
      </c>
      <c r="PE1045">
        <v>0.53</v>
      </c>
      <c r="PF1045">
        <f t="shared" si="523"/>
        <v>0.53</v>
      </c>
      <c r="PQ1045">
        <v>776459</v>
      </c>
      <c r="PT1045">
        <v>0.53</v>
      </c>
      <c r="PU1045">
        <f t="shared" si="524"/>
        <v>0.53</v>
      </c>
      <c r="QF1045">
        <v>776459</v>
      </c>
      <c r="QI1045">
        <v>0.49</v>
      </c>
      <c r="QJ1045">
        <f t="shared" si="525"/>
        <v>0.49</v>
      </c>
      <c r="QU1045">
        <v>776459</v>
      </c>
      <c r="QX1045">
        <v>0.54</v>
      </c>
      <c r="QY1045">
        <f t="shared" si="526"/>
        <v>0.54</v>
      </c>
    </row>
    <row r="1046" spans="12:467" x14ac:dyDescent="0.2">
      <c r="L1046">
        <v>813039</v>
      </c>
      <c r="O1046">
        <v>0.48</v>
      </c>
      <c r="P1046">
        <f t="shared" si="496"/>
        <v>0.48</v>
      </c>
      <c r="AA1046">
        <v>813039</v>
      </c>
      <c r="AD1046">
        <v>0.64</v>
      </c>
      <c r="AE1046">
        <f t="shared" si="497"/>
        <v>0.64</v>
      </c>
      <c r="AP1046">
        <v>813039</v>
      </c>
      <c r="AS1046">
        <v>0.52</v>
      </c>
      <c r="AT1046">
        <f t="shared" si="498"/>
        <v>0.52</v>
      </c>
      <c r="BE1046">
        <v>813039</v>
      </c>
      <c r="BH1046">
        <v>0.56999999999999995</v>
      </c>
      <c r="BI1046">
        <f t="shared" si="499"/>
        <v>0.56999999999999995</v>
      </c>
      <c r="BT1046">
        <v>813039</v>
      </c>
      <c r="BW1046">
        <v>0.61</v>
      </c>
      <c r="BX1046">
        <f t="shared" si="500"/>
        <v>0.61</v>
      </c>
      <c r="CI1046">
        <v>813039</v>
      </c>
      <c r="CL1046">
        <v>0.52</v>
      </c>
      <c r="CM1046">
        <f t="shared" si="501"/>
        <v>0.52</v>
      </c>
      <c r="CX1046">
        <v>813039</v>
      </c>
      <c r="DA1046">
        <v>0.51</v>
      </c>
      <c r="DB1046">
        <f t="shared" si="502"/>
        <v>0.51</v>
      </c>
      <c r="DM1046">
        <v>813039</v>
      </c>
      <c r="DP1046">
        <v>0.49</v>
      </c>
      <c r="DQ1046">
        <f t="shared" si="503"/>
        <v>0.49</v>
      </c>
      <c r="EB1046">
        <v>813039</v>
      </c>
      <c r="EE1046">
        <v>0.49</v>
      </c>
      <c r="EF1046">
        <f t="shared" si="504"/>
        <v>0.49</v>
      </c>
      <c r="EQ1046">
        <v>813039</v>
      </c>
      <c r="ET1046">
        <v>0.49</v>
      </c>
      <c r="EU1046">
        <f t="shared" si="505"/>
        <v>0.49</v>
      </c>
      <c r="FF1046">
        <v>813039</v>
      </c>
      <c r="FI1046">
        <v>0.51</v>
      </c>
      <c r="FJ1046">
        <f t="shared" si="506"/>
        <v>0.51</v>
      </c>
      <c r="FU1046">
        <v>813039</v>
      </c>
      <c r="FX1046">
        <v>0.5</v>
      </c>
      <c r="FY1046">
        <f t="shared" si="507"/>
        <v>0.5</v>
      </c>
      <c r="GJ1046">
        <v>813039</v>
      </c>
      <c r="GM1046">
        <v>0.47</v>
      </c>
      <c r="GN1046">
        <f t="shared" si="508"/>
        <v>0.47</v>
      </c>
      <c r="GY1046">
        <v>813039</v>
      </c>
      <c r="HB1046">
        <v>0.47</v>
      </c>
      <c r="HC1046">
        <f t="shared" si="509"/>
        <v>0.47</v>
      </c>
      <c r="HN1046">
        <v>813039</v>
      </c>
      <c r="HQ1046">
        <v>0.5</v>
      </c>
      <c r="HR1046">
        <f t="shared" si="510"/>
        <v>0.5</v>
      </c>
      <c r="ID1046">
        <v>776461</v>
      </c>
      <c r="IG1046">
        <v>0.51</v>
      </c>
      <c r="IH1046">
        <f t="shared" si="511"/>
        <v>0.51</v>
      </c>
      <c r="IS1046">
        <v>776461</v>
      </c>
      <c r="IV1046">
        <v>0.5</v>
      </c>
      <c r="IW1046">
        <f t="shared" si="512"/>
        <v>0.5</v>
      </c>
      <c r="JH1046">
        <v>776461</v>
      </c>
      <c r="JK1046">
        <v>0.49</v>
      </c>
      <c r="JL1046">
        <f t="shared" si="513"/>
        <v>0.49</v>
      </c>
      <c r="JW1046">
        <v>776461</v>
      </c>
      <c r="JZ1046">
        <v>0.49</v>
      </c>
      <c r="KA1046">
        <f t="shared" si="514"/>
        <v>0.49</v>
      </c>
      <c r="KL1046">
        <v>776461</v>
      </c>
      <c r="KO1046">
        <v>0.47</v>
      </c>
      <c r="KP1046">
        <f t="shared" si="515"/>
        <v>0.47</v>
      </c>
      <c r="LA1046">
        <v>776461</v>
      </c>
      <c r="LD1046">
        <v>0.51</v>
      </c>
      <c r="LE1046">
        <f t="shared" si="516"/>
        <v>0.51</v>
      </c>
      <c r="LP1046">
        <v>776461</v>
      </c>
      <c r="LS1046">
        <v>0.48</v>
      </c>
      <c r="LT1046">
        <f t="shared" si="517"/>
        <v>0.48</v>
      </c>
      <c r="ME1046">
        <v>776461</v>
      </c>
      <c r="MH1046">
        <v>0.49</v>
      </c>
      <c r="MI1046">
        <f t="shared" si="518"/>
        <v>0.49</v>
      </c>
      <c r="MT1046">
        <v>776461</v>
      </c>
      <c r="MW1046">
        <v>0.6</v>
      </c>
      <c r="MX1046">
        <f t="shared" si="519"/>
        <v>0.6</v>
      </c>
      <c r="NI1046">
        <v>776461</v>
      </c>
      <c r="NL1046">
        <v>0.49</v>
      </c>
      <c r="NM1046">
        <f t="shared" si="520"/>
        <v>0.49</v>
      </c>
      <c r="NX1046">
        <v>776461</v>
      </c>
      <c r="OA1046">
        <v>0.55000000000000004</v>
      </c>
      <c r="OB1046">
        <f t="shared" si="521"/>
        <v>0.55000000000000004</v>
      </c>
      <c r="OM1046">
        <v>776461</v>
      </c>
      <c r="OP1046">
        <v>0.53</v>
      </c>
      <c r="OQ1046">
        <f t="shared" si="522"/>
        <v>0.53</v>
      </c>
      <c r="PB1046">
        <v>776461</v>
      </c>
      <c r="PE1046">
        <v>0.53</v>
      </c>
      <c r="PF1046">
        <f t="shared" si="523"/>
        <v>0.53</v>
      </c>
      <c r="PQ1046">
        <v>776461</v>
      </c>
      <c r="PT1046">
        <v>0.52</v>
      </c>
      <c r="PU1046">
        <f t="shared" si="524"/>
        <v>0.52</v>
      </c>
      <c r="QF1046">
        <v>776461</v>
      </c>
      <c r="QI1046">
        <v>0.52</v>
      </c>
      <c r="QJ1046">
        <f t="shared" si="525"/>
        <v>0.52</v>
      </c>
      <c r="QU1046">
        <v>776461</v>
      </c>
      <c r="QX1046">
        <v>0.49</v>
      </c>
      <c r="QY1046">
        <f t="shared" si="526"/>
        <v>0.49</v>
      </c>
    </row>
    <row r="1047" spans="12:467" x14ac:dyDescent="0.2">
      <c r="L1047">
        <v>813038</v>
      </c>
      <c r="O1047">
        <v>0.46</v>
      </c>
      <c r="P1047">
        <f t="shared" si="496"/>
        <v>0.46</v>
      </c>
      <c r="AA1047">
        <v>813038</v>
      </c>
      <c r="AD1047">
        <v>0.51</v>
      </c>
      <c r="AE1047">
        <f t="shared" si="497"/>
        <v>0.51</v>
      </c>
      <c r="AP1047">
        <v>813038</v>
      </c>
      <c r="AS1047">
        <v>0.42</v>
      </c>
      <c r="AT1047">
        <f t="shared" si="498"/>
        <v>0.42</v>
      </c>
      <c r="BE1047">
        <v>813038</v>
      </c>
      <c r="BH1047">
        <v>0.51</v>
      </c>
      <c r="BI1047">
        <f t="shared" si="499"/>
        <v>0.51</v>
      </c>
      <c r="BT1047">
        <v>813038</v>
      </c>
      <c r="BW1047">
        <v>0.45</v>
      </c>
      <c r="BX1047">
        <f t="shared" si="500"/>
        <v>0.45</v>
      </c>
      <c r="CI1047">
        <v>813038</v>
      </c>
      <c r="CL1047">
        <v>0.47</v>
      </c>
      <c r="CM1047">
        <f t="shared" si="501"/>
        <v>0.47</v>
      </c>
      <c r="CX1047">
        <v>813038</v>
      </c>
      <c r="DA1047">
        <v>0.5</v>
      </c>
      <c r="DB1047">
        <f t="shared" si="502"/>
        <v>0.5</v>
      </c>
      <c r="DM1047">
        <v>813038</v>
      </c>
      <c r="DP1047">
        <v>0.49</v>
      </c>
      <c r="DQ1047">
        <f t="shared" si="503"/>
        <v>0.49</v>
      </c>
      <c r="EB1047">
        <v>813038</v>
      </c>
      <c r="EE1047">
        <v>0.49</v>
      </c>
      <c r="EF1047">
        <f t="shared" si="504"/>
        <v>0.49</v>
      </c>
      <c r="EQ1047">
        <v>813038</v>
      </c>
      <c r="ET1047">
        <v>0.49</v>
      </c>
      <c r="EU1047">
        <f t="shared" si="505"/>
        <v>0.49</v>
      </c>
      <c r="FF1047">
        <v>813038</v>
      </c>
      <c r="FI1047">
        <v>0.5</v>
      </c>
      <c r="FJ1047">
        <f t="shared" si="506"/>
        <v>0.5</v>
      </c>
      <c r="FU1047">
        <v>813038</v>
      </c>
      <c r="FX1047">
        <v>0.48</v>
      </c>
      <c r="FY1047">
        <f t="shared" si="507"/>
        <v>0.48</v>
      </c>
      <c r="GJ1047">
        <v>813038</v>
      </c>
      <c r="GM1047">
        <v>0.49</v>
      </c>
      <c r="GN1047">
        <f t="shared" si="508"/>
        <v>0.49</v>
      </c>
      <c r="GY1047">
        <v>813038</v>
      </c>
      <c r="HB1047">
        <v>0.51</v>
      </c>
      <c r="HC1047">
        <f t="shared" si="509"/>
        <v>0.51</v>
      </c>
      <c r="HN1047">
        <v>813038</v>
      </c>
      <c r="HQ1047">
        <v>0.45</v>
      </c>
      <c r="HR1047">
        <f t="shared" si="510"/>
        <v>0.45</v>
      </c>
      <c r="ID1047">
        <v>776462</v>
      </c>
      <c r="IG1047">
        <v>0.56999999999999995</v>
      </c>
      <c r="IH1047">
        <f t="shared" si="511"/>
        <v>0.56999999999999995</v>
      </c>
      <c r="IS1047">
        <v>776462</v>
      </c>
      <c r="IV1047">
        <v>0.55000000000000004</v>
      </c>
      <c r="IW1047">
        <f t="shared" si="512"/>
        <v>0.55000000000000004</v>
      </c>
      <c r="JH1047">
        <v>776462</v>
      </c>
      <c r="JK1047">
        <v>0.57999999999999996</v>
      </c>
      <c r="JL1047">
        <f t="shared" si="513"/>
        <v>0.57999999999999996</v>
      </c>
      <c r="JW1047">
        <v>776462</v>
      </c>
      <c r="JZ1047">
        <v>0.55000000000000004</v>
      </c>
      <c r="KA1047">
        <f t="shared" si="514"/>
        <v>0.55000000000000004</v>
      </c>
      <c r="KL1047">
        <v>776462</v>
      </c>
      <c r="KO1047">
        <v>0.56999999999999995</v>
      </c>
      <c r="KP1047">
        <f t="shared" si="515"/>
        <v>0.56999999999999995</v>
      </c>
      <c r="LA1047">
        <v>776462</v>
      </c>
      <c r="LD1047">
        <v>0.55000000000000004</v>
      </c>
      <c r="LE1047">
        <f t="shared" si="516"/>
        <v>0.55000000000000004</v>
      </c>
      <c r="LP1047">
        <v>776462</v>
      </c>
      <c r="LS1047">
        <v>0.55000000000000004</v>
      </c>
      <c r="LT1047">
        <f t="shared" si="517"/>
        <v>0.55000000000000004</v>
      </c>
      <c r="ME1047">
        <v>776462</v>
      </c>
      <c r="MH1047">
        <v>0.61</v>
      </c>
      <c r="MI1047">
        <f t="shared" si="518"/>
        <v>0.61</v>
      </c>
      <c r="MT1047">
        <v>776462</v>
      </c>
      <c r="MW1047">
        <v>0.57999999999999996</v>
      </c>
      <c r="MX1047">
        <f t="shared" si="519"/>
        <v>0.57999999999999996</v>
      </c>
      <c r="NI1047">
        <v>776462</v>
      </c>
      <c r="NL1047">
        <v>0.53</v>
      </c>
      <c r="NM1047">
        <f t="shared" si="520"/>
        <v>0.53</v>
      </c>
      <c r="NX1047">
        <v>776462</v>
      </c>
      <c r="OA1047">
        <v>0.56999999999999995</v>
      </c>
      <c r="OB1047">
        <f t="shared" si="521"/>
        <v>0.56999999999999995</v>
      </c>
      <c r="OM1047">
        <v>776462</v>
      </c>
      <c r="OP1047">
        <v>0.53</v>
      </c>
      <c r="OQ1047">
        <f t="shared" si="522"/>
        <v>0.53</v>
      </c>
      <c r="PB1047">
        <v>776462</v>
      </c>
      <c r="PE1047">
        <v>0.54</v>
      </c>
      <c r="PF1047">
        <f t="shared" si="523"/>
        <v>0.54</v>
      </c>
      <c r="PQ1047">
        <v>776462</v>
      </c>
      <c r="PT1047">
        <v>0.55000000000000004</v>
      </c>
      <c r="PU1047">
        <f t="shared" si="524"/>
        <v>0.55000000000000004</v>
      </c>
      <c r="QF1047">
        <v>776462</v>
      </c>
      <c r="QI1047">
        <v>0.54</v>
      </c>
      <c r="QJ1047">
        <f t="shared" si="525"/>
        <v>0.54</v>
      </c>
      <c r="QU1047">
        <v>776462</v>
      </c>
      <c r="QX1047">
        <v>0.55000000000000004</v>
      </c>
      <c r="QY1047">
        <f t="shared" si="526"/>
        <v>0.55000000000000004</v>
      </c>
    </row>
    <row r="1048" spans="12:467" x14ac:dyDescent="0.2">
      <c r="L1048">
        <v>813037</v>
      </c>
      <c r="O1048">
        <v>0.52</v>
      </c>
      <c r="P1048">
        <f t="shared" si="496"/>
        <v>0.52</v>
      </c>
      <c r="AA1048">
        <v>813037</v>
      </c>
      <c r="AD1048">
        <v>0.57999999999999996</v>
      </c>
      <c r="AE1048">
        <f t="shared" si="497"/>
        <v>0.57999999999999996</v>
      </c>
      <c r="AP1048">
        <v>813037</v>
      </c>
      <c r="AS1048">
        <v>0.5</v>
      </c>
      <c r="AT1048">
        <f t="shared" si="498"/>
        <v>0.5</v>
      </c>
      <c r="BE1048">
        <v>813037</v>
      </c>
      <c r="BH1048">
        <v>0.47</v>
      </c>
      <c r="BI1048">
        <f t="shared" si="499"/>
        <v>0.47</v>
      </c>
      <c r="BT1048">
        <v>813037</v>
      </c>
      <c r="BW1048">
        <v>0.5</v>
      </c>
      <c r="BX1048">
        <f t="shared" si="500"/>
        <v>0.5</v>
      </c>
      <c r="CI1048">
        <v>813037</v>
      </c>
      <c r="CL1048">
        <v>0.5</v>
      </c>
      <c r="CM1048">
        <f t="shared" si="501"/>
        <v>0.5</v>
      </c>
      <c r="CX1048">
        <v>813037</v>
      </c>
      <c r="DA1048">
        <v>0.5</v>
      </c>
      <c r="DB1048">
        <f t="shared" si="502"/>
        <v>0.5</v>
      </c>
      <c r="DM1048">
        <v>813037</v>
      </c>
      <c r="DP1048">
        <v>0.52</v>
      </c>
      <c r="DQ1048">
        <f t="shared" si="503"/>
        <v>0.52</v>
      </c>
      <c r="EB1048">
        <v>813037</v>
      </c>
      <c r="EE1048">
        <v>0.48</v>
      </c>
      <c r="EF1048">
        <f t="shared" si="504"/>
        <v>0.48</v>
      </c>
      <c r="EQ1048">
        <v>813037</v>
      </c>
      <c r="ET1048">
        <v>0.48</v>
      </c>
      <c r="EU1048">
        <f t="shared" si="505"/>
        <v>0.48</v>
      </c>
      <c r="FF1048">
        <v>813037</v>
      </c>
      <c r="FI1048">
        <v>0.52</v>
      </c>
      <c r="FJ1048">
        <f t="shared" si="506"/>
        <v>0.52</v>
      </c>
      <c r="FU1048">
        <v>813037</v>
      </c>
      <c r="FX1048">
        <v>0.51</v>
      </c>
      <c r="FY1048">
        <f t="shared" si="507"/>
        <v>0.51</v>
      </c>
      <c r="GJ1048">
        <v>813037</v>
      </c>
      <c r="GM1048">
        <v>0.5</v>
      </c>
      <c r="GN1048">
        <f t="shared" si="508"/>
        <v>0.5</v>
      </c>
      <c r="GY1048">
        <v>813037</v>
      </c>
      <c r="HB1048">
        <v>0.52</v>
      </c>
      <c r="HC1048">
        <f t="shared" si="509"/>
        <v>0.52</v>
      </c>
      <c r="HN1048">
        <v>813037</v>
      </c>
      <c r="HQ1048">
        <v>0.49</v>
      </c>
      <c r="HR1048">
        <f t="shared" si="510"/>
        <v>0.49</v>
      </c>
      <c r="ID1048">
        <v>776463</v>
      </c>
      <c r="IG1048">
        <v>0.57999999999999996</v>
      </c>
      <c r="IH1048">
        <f t="shared" si="511"/>
        <v>0.57999999999999996</v>
      </c>
      <c r="IS1048">
        <v>776463</v>
      </c>
      <c r="IV1048">
        <v>0.56999999999999995</v>
      </c>
      <c r="IW1048">
        <f t="shared" si="512"/>
        <v>0.56999999999999995</v>
      </c>
      <c r="JH1048">
        <v>776463</v>
      </c>
      <c r="JK1048">
        <v>0.59</v>
      </c>
      <c r="JL1048">
        <f t="shared" si="513"/>
        <v>0.59</v>
      </c>
      <c r="JW1048">
        <v>776463</v>
      </c>
      <c r="JZ1048">
        <v>0.59</v>
      </c>
      <c r="KA1048">
        <f t="shared" si="514"/>
        <v>0.59</v>
      </c>
      <c r="KL1048">
        <v>776463</v>
      </c>
      <c r="KO1048">
        <v>0.6</v>
      </c>
      <c r="KP1048">
        <f t="shared" si="515"/>
        <v>0.6</v>
      </c>
      <c r="LA1048">
        <v>776463</v>
      </c>
      <c r="LD1048">
        <v>0.6</v>
      </c>
      <c r="LE1048">
        <f t="shared" si="516"/>
        <v>0.6</v>
      </c>
      <c r="LP1048">
        <v>776463</v>
      </c>
      <c r="LS1048">
        <v>0.55000000000000004</v>
      </c>
      <c r="LT1048">
        <f t="shared" si="517"/>
        <v>0.55000000000000004</v>
      </c>
      <c r="ME1048">
        <v>776463</v>
      </c>
      <c r="MH1048">
        <v>0.64</v>
      </c>
      <c r="MI1048">
        <f t="shared" si="518"/>
        <v>0.64</v>
      </c>
      <c r="MT1048">
        <v>776463</v>
      </c>
      <c r="MW1048">
        <v>0.62</v>
      </c>
      <c r="MX1048">
        <f t="shared" si="519"/>
        <v>0.62</v>
      </c>
      <c r="NI1048">
        <v>776463</v>
      </c>
      <c r="NL1048">
        <v>0.55000000000000004</v>
      </c>
      <c r="NM1048">
        <f t="shared" si="520"/>
        <v>0.55000000000000004</v>
      </c>
      <c r="NX1048">
        <v>776463</v>
      </c>
      <c r="OA1048">
        <v>0.6</v>
      </c>
      <c r="OB1048">
        <f t="shared" si="521"/>
        <v>0.6</v>
      </c>
      <c r="OM1048">
        <v>776463</v>
      </c>
      <c r="OP1048">
        <v>0.57999999999999996</v>
      </c>
      <c r="OQ1048">
        <f t="shared" si="522"/>
        <v>0.57999999999999996</v>
      </c>
      <c r="PB1048">
        <v>776463</v>
      </c>
      <c r="PE1048">
        <v>0.6</v>
      </c>
      <c r="PF1048">
        <f t="shared" si="523"/>
        <v>0.6</v>
      </c>
      <c r="PQ1048">
        <v>776463</v>
      </c>
      <c r="PT1048">
        <v>0.61</v>
      </c>
      <c r="PU1048">
        <f t="shared" si="524"/>
        <v>0.61</v>
      </c>
      <c r="QF1048">
        <v>776463</v>
      </c>
      <c r="QI1048">
        <v>0.6</v>
      </c>
      <c r="QJ1048">
        <f t="shared" si="525"/>
        <v>0.6</v>
      </c>
      <c r="QU1048">
        <v>776463</v>
      </c>
      <c r="QX1048">
        <v>0.56999999999999995</v>
      </c>
      <c r="QY1048">
        <f t="shared" si="526"/>
        <v>0.56999999999999995</v>
      </c>
    </row>
    <row r="1049" spans="12:467" x14ac:dyDescent="0.2">
      <c r="L1049">
        <v>813027</v>
      </c>
      <c r="O1049">
        <v>0.35</v>
      </c>
      <c r="P1049">
        <f t="shared" si="496"/>
        <v>0.35</v>
      </c>
      <c r="AA1049">
        <v>813027</v>
      </c>
      <c r="AD1049">
        <v>0.34</v>
      </c>
      <c r="AE1049">
        <f t="shared" si="497"/>
        <v>0.34</v>
      </c>
      <c r="AP1049">
        <v>813027</v>
      </c>
      <c r="AS1049">
        <v>0.7</v>
      </c>
      <c r="AT1049">
        <f t="shared" si="498"/>
        <v>0.7</v>
      </c>
      <c r="BE1049">
        <v>813027</v>
      </c>
      <c r="BH1049">
        <v>0.33</v>
      </c>
      <c r="BI1049">
        <f t="shared" si="499"/>
        <v>0.33</v>
      </c>
      <c r="BT1049">
        <v>813027</v>
      </c>
      <c r="BW1049">
        <v>0.56999999999999995</v>
      </c>
      <c r="BX1049">
        <f t="shared" si="500"/>
        <v>0.56999999999999995</v>
      </c>
      <c r="CI1049">
        <v>813027</v>
      </c>
      <c r="CL1049">
        <v>0.24</v>
      </c>
      <c r="CM1049">
        <f t="shared" si="501"/>
        <v>0.24</v>
      </c>
      <c r="CX1049">
        <v>813027</v>
      </c>
      <c r="DA1049">
        <v>0.43</v>
      </c>
      <c r="DB1049">
        <f t="shared" si="502"/>
        <v>0.43</v>
      </c>
      <c r="DM1049">
        <v>813027</v>
      </c>
      <c r="DP1049">
        <v>0.43</v>
      </c>
      <c r="DQ1049">
        <f t="shared" si="503"/>
        <v>0.43</v>
      </c>
      <c r="EB1049">
        <v>813027</v>
      </c>
      <c r="EE1049">
        <v>0.23</v>
      </c>
      <c r="EF1049">
        <f t="shared" si="504"/>
        <v>0.23</v>
      </c>
      <c r="EQ1049">
        <v>813027</v>
      </c>
      <c r="ET1049">
        <v>0.23</v>
      </c>
      <c r="EU1049">
        <f t="shared" si="505"/>
        <v>0.23</v>
      </c>
      <c r="FF1049">
        <v>813027</v>
      </c>
      <c r="FI1049">
        <v>0.42</v>
      </c>
      <c r="FJ1049">
        <f t="shared" si="506"/>
        <v>0.42</v>
      </c>
      <c r="FU1049">
        <v>813027</v>
      </c>
      <c r="FX1049">
        <v>0.42</v>
      </c>
      <c r="FY1049">
        <f t="shared" si="507"/>
        <v>0.42</v>
      </c>
      <c r="GJ1049">
        <v>813027</v>
      </c>
      <c r="GM1049">
        <v>0.3</v>
      </c>
      <c r="GN1049">
        <f t="shared" si="508"/>
        <v>0.3</v>
      </c>
      <c r="GY1049">
        <v>813027</v>
      </c>
      <c r="HB1049">
        <v>0.37</v>
      </c>
      <c r="HC1049">
        <f t="shared" si="509"/>
        <v>0.37</v>
      </c>
      <c r="HN1049">
        <v>813027</v>
      </c>
      <c r="HQ1049">
        <v>0.32</v>
      </c>
      <c r="HR1049">
        <f t="shared" si="510"/>
        <v>0.32</v>
      </c>
      <c r="ID1049">
        <v>776464</v>
      </c>
      <c r="IG1049">
        <v>0.43</v>
      </c>
      <c r="IH1049">
        <f t="shared" si="511"/>
        <v>0.43</v>
      </c>
      <c r="IS1049">
        <v>776464</v>
      </c>
      <c r="IV1049">
        <v>0.4</v>
      </c>
      <c r="IW1049">
        <f t="shared" si="512"/>
        <v>0.4</v>
      </c>
      <c r="JH1049">
        <v>776464</v>
      </c>
      <c r="JK1049">
        <v>0.43</v>
      </c>
      <c r="JL1049">
        <f t="shared" si="513"/>
        <v>0.43</v>
      </c>
      <c r="JW1049">
        <v>776464</v>
      </c>
      <c r="JZ1049">
        <v>0.42</v>
      </c>
      <c r="KA1049">
        <f t="shared" si="514"/>
        <v>0.42</v>
      </c>
      <c r="KL1049">
        <v>776464</v>
      </c>
      <c r="KO1049">
        <v>0.44</v>
      </c>
      <c r="KP1049">
        <f t="shared" si="515"/>
        <v>0.44</v>
      </c>
      <c r="LA1049">
        <v>776464</v>
      </c>
      <c r="LD1049">
        <v>0.43</v>
      </c>
      <c r="LE1049">
        <f t="shared" si="516"/>
        <v>0.43</v>
      </c>
      <c r="LP1049">
        <v>776464</v>
      </c>
      <c r="LS1049">
        <v>0.42</v>
      </c>
      <c r="LT1049">
        <f t="shared" si="517"/>
        <v>0.42</v>
      </c>
      <c r="ME1049">
        <v>776464</v>
      </c>
      <c r="MH1049">
        <v>0.41</v>
      </c>
      <c r="MI1049">
        <f t="shared" si="518"/>
        <v>0.41</v>
      </c>
      <c r="MT1049">
        <v>776464</v>
      </c>
      <c r="MW1049">
        <v>0.33</v>
      </c>
      <c r="MX1049">
        <f t="shared" si="519"/>
        <v>0.33</v>
      </c>
      <c r="NI1049">
        <v>776464</v>
      </c>
      <c r="NL1049">
        <v>0.41</v>
      </c>
      <c r="NM1049">
        <f t="shared" si="520"/>
        <v>0.41</v>
      </c>
      <c r="NX1049">
        <v>776464</v>
      </c>
      <c r="OA1049">
        <v>0.46</v>
      </c>
      <c r="OB1049">
        <f t="shared" si="521"/>
        <v>0.46</v>
      </c>
      <c r="OM1049">
        <v>776464</v>
      </c>
      <c r="OP1049">
        <v>0.43</v>
      </c>
      <c r="OQ1049">
        <f t="shared" si="522"/>
        <v>0.43</v>
      </c>
      <c r="PB1049">
        <v>776464</v>
      </c>
      <c r="PE1049">
        <v>0.4</v>
      </c>
      <c r="PF1049">
        <f t="shared" si="523"/>
        <v>0.4</v>
      </c>
      <c r="PQ1049">
        <v>776464</v>
      </c>
      <c r="PT1049">
        <v>0.41</v>
      </c>
      <c r="PU1049">
        <f t="shared" si="524"/>
        <v>0.41</v>
      </c>
      <c r="QF1049">
        <v>776464</v>
      </c>
      <c r="QI1049">
        <v>0.43</v>
      </c>
      <c r="QJ1049">
        <f t="shared" si="525"/>
        <v>0.43</v>
      </c>
      <c r="QU1049">
        <v>776464</v>
      </c>
      <c r="QX1049">
        <v>0.42</v>
      </c>
      <c r="QY1049">
        <f t="shared" si="526"/>
        <v>0.42</v>
      </c>
    </row>
    <row r="1050" spans="12:467" x14ac:dyDescent="0.2">
      <c r="L1050">
        <v>813026</v>
      </c>
      <c r="O1050">
        <v>0.44</v>
      </c>
      <c r="P1050">
        <f t="shared" si="496"/>
        <v>0.44</v>
      </c>
      <c r="AA1050">
        <v>813026</v>
      </c>
      <c r="AD1050">
        <v>0.51</v>
      </c>
      <c r="AE1050">
        <f t="shared" si="497"/>
        <v>0.51</v>
      </c>
      <c r="AP1050">
        <v>813026</v>
      </c>
      <c r="AS1050">
        <v>0.52</v>
      </c>
      <c r="AT1050">
        <f t="shared" si="498"/>
        <v>0.52</v>
      </c>
      <c r="BE1050">
        <v>813026</v>
      </c>
      <c r="BH1050">
        <v>0.53</v>
      </c>
      <c r="BI1050">
        <f t="shared" si="499"/>
        <v>0.53</v>
      </c>
      <c r="BT1050">
        <v>813026</v>
      </c>
      <c r="BW1050">
        <v>0.41</v>
      </c>
      <c r="BX1050">
        <f t="shared" si="500"/>
        <v>0.41</v>
      </c>
      <c r="CI1050">
        <v>813026</v>
      </c>
      <c r="CL1050">
        <v>0.4</v>
      </c>
      <c r="CM1050">
        <f t="shared" si="501"/>
        <v>0.4</v>
      </c>
      <c r="CX1050">
        <v>813026</v>
      </c>
      <c r="DA1050">
        <v>0.47</v>
      </c>
      <c r="DB1050">
        <f t="shared" si="502"/>
        <v>0.47</v>
      </c>
      <c r="DM1050">
        <v>813026</v>
      </c>
      <c r="DP1050">
        <v>0.42</v>
      </c>
      <c r="DQ1050">
        <f t="shared" si="503"/>
        <v>0.42</v>
      </c>
      <c r="EB1050">
        <v>813026</v>
      </c>
      <c r="EE1050">
        <v>0.41</v>
      </c>
      <c r="EF1050">
        <f t="shared" si="504"/>
        <v>0.41</v>
      </c>
      <c r="EQ1050">
        <v>813026</v>
      </c>
      <c r="ET1050">
        <v>0.41</v>
      </c>
      <c r="EU1050">
        <f t="shared" si="505"/>
        <v>0.41</v>
      </c>
      <c r="FF1050">
        <v>813026</v>
      </c>
      <c r="FI1050">
        <v>0.44</v>
      </c>
      <c r="FJ1050">
        <f t="shared" si="506"/>
        <v>0.44</v>
      </c>
      <c r="FU1050">
        <v>813026</v>
      </c>
      <c r="FX1050">
        <v>0.47</v>
      </c>
      <c r="FY1050">
        <f t="shared" si="507"/>
        <v>0.47</v>
      </c>
      <c r="GJ1050">
        <v>813026</v>
      </c>
      <c r="GM1050">
        <v>0.43</v>
      </c>
      <c r="GN1050">
        <f t="shared" si="508"/>
        <v>0.43</v>
      </c>
      <c r="GY1050">
        <v>813026</v>
      </c>
      <c r="HB1050">
        <v>0.44</v>
      </c>
      <c r="HC1050">
        <f t="shared" si="509"/>
        <v>0.44</v>
      </c>
      <c r="HN1050">
        <v>813026</v>
      </c>
      <c r="HQ1050">
        <v>0.39</v>
      </c>
      <c r="HR1050">
        <f t="shared" si="510"/>
        <v>0.39</v>
      </c>
      <c r="ID1050">
        <v>776444</v>
      </c>
      <c r="IG1050">
        <v>0.51</v>
      </c>
      <c r="IH1050">
        <f t="shared" si="511"/>
        <v>0.51</v>
      </c>
      <c r="IS1050">
        <v>776444</v>
      </c>
      <c r="IV1050">
        <v>0.52</v>
      </c>
      <c r="IW1050">
        <f t="shared" si="512"/>
        <v>0.52</v>
      </c>
      <c r="JH1050">
        <v>776444</v>
      </c>
      <c r="JK1050">
        <v>0.5</v>
      </c>
      <c r="JL1050">
        <f t="shared" si="513"/>
        <v>0.5</v>
      </c>
      <c r="JW1050">
        <v>776444</v>
      </c>
      <c r="JZ1050">
        <v>0.51</v>
      </c>
      <c r="KA1050">
        <f t="shared" si="514"/>
        <v>0.51</v>
      </c>
      <c r="KL1050">
        <v>776444</v>
      </c>
      <c r="KO1050">
        <v>0.47</v>
      </c>
      <c r="KP1050">
        <f t="shared" si="515"/>
        <v>0.47</v>
      </c>
      <c r="LA1050">
        <v>776444</v>
      </c>
      <c r="LD1050">
        <v>0.49</v>
      </c>
      <c r="LE1050">
        <f t="shared" si="516"/>
        <v>0.49</v>
      </c>
      <c r="LP1050">
        <v>776444</v>
      </c>
      <c r="LS1050">
        <v>0.53</v>
      </c>
      <c r="LT1050">
        <f t="shared" si="517"/>
        <v>0.53</v>
      </c>
      <c r="ME1050">
        <v>776444</v>
      </c>
      <c r="MH1050">
        <v>0.49</v>
      </c>
      <c r="MI1050">
        <f t="shared" si="518"/>
        <v>0.49</v>
      </c>
      <c r="MT1050">
        <v>776444</v>
      </c>
      <c r="MW1050">
        <v>0.49</v>
      </c>
      <c r="MX1050">
        <f t="shared" si="519"/>
        <v>0.49</v>
      </c>
      <c r="NI1050">
        <v>776444</v>
      </c>
      <c r="NL1050">
        <v>0.51</v>
      </c>
      <c r="NM1050">
        <f t="shared" si="520"/>
        <v>0.51</v>
      </c>
      <c r="NX1050">
        <v>776444</v>
      </c>
      <c r="OA1050">
        <v>0.51</v>
      </c>
      <c r="OB1050">
        <f t="shared" si="521"/>
        <v>0.51</v>
      </c>
      <c r="OM1050">
        <v>776444</v>
      </c>
      <c r="OP1050">
        <v>0.5</v>
      </c>
      <c r="OQ1050">
        <f t="shared" si="522"/>
        <v>0.5</v>
      </c>
      <c r="PB1050">
        <v>776444</v>
      </c>
      <c r="PE1050">
        <v>0.5</v>
      </c>
      <c r="PF1050">
        <f t="shared" si="523"/>
        <v>0.5</v>
      </c>
      <c r="PQ1050">
        <v>776444</v>
      </c>
      <c r="PT1050">
        <v>0.5</v>
      </c>
      <c r="PU1050">
        <f t="shared" si="524"/>
        <v>0.5</v>
      </c>
      <c r="QF1050">
        <v>776444</v>
      </c>
      <c r="QI1050">
        <v>0.52</v>
      </c>
      <c r="QJ1050">
        <f t="shared" si="525"/>
        <v>0.52</v>
      </c>
      <c r="QU1050">
        <v>776444</v>
      </c>
      <c r="QX1050">
        <v>0.51</v>
      </c>
      <c r="QY1050">
        <f t="shared" si="526"/>
        <v>0.51</v>
      </c>
    </row>
    <row r="1051" spans="12:467" x14ac:dyDescent="0.2">
      <c r="L1051">
        <v>813025</v>
      </c>
      <c r="O1051">
        <v>0.44</v>
      </c>
      <c r="P1051">
        <f t="shared" si="496"/>
        <v>0.44</v>
      </c>
      <c r="AA1051">
        <v>813025</v>
      </c>
      <c r="AD1051">
        <v>0.51</v>
      </c>
      <c r="AE1051">
        <f t="shared" si="497"/>
        <v>0.51</v>
      </c>
      <c r="AP1051">
        <v>813025</v>
      </c>
      <c r="AS1051">
        <v>0.6</v>
      </c>
      <c r="AT1051">
        <f t="shared" si="498"/>
        <v>0.6</v>
      </c>
      <c r="BE1051">
        <v>813025</v>
      </c>
      <c r="BH1051">
        <v>0.44</v>
      </c>
      <c r="BI1051">
        <f t="shared" si="499"/>
        <v>0.44</v>
      </c>
      <c r="BT1051">
        <v>813025</v>
      </c>
      <c r="BW1051">
        <v>0.64</v>
      </c>
      <c r="BX1051">
        <f t="shared" si="500"/>
        <v>0.64</v>
      </c>
      <c r="CI1051">
        <v>813025</v>
      </c>
      <c r="CL1051">
        <v>0.43</v>
      </c>
      <c r="CM1051">
        <f t="shared" si="501"/>
        <v>0.43</v>
      </c>
      <c r="CX1051">
        <v>813025</v>
      </c>
      <c r="DA1051">
        <v>0.47</v>
      </c>
      <c r="DB1051">
        <f t="shared" si="502"/>
        <v>0.47</v>
      </c>
      <c r="DM1051">
        <v>813025</v>
      </c>
      <c r="DP1051">
        <v>0.41</v>
      </c>
      <c r="DQ1051">
        <f t="shared" si="503"/>
        <v>0.41</v>
      </c>
      <c r="EB1051">
        <v>813025</v>
      </c>
      <c r="EE1051">
        <v>0.42</v>
      </c>
      <c r="EF1051">
        <f t="shared" si="504"/>
        <v>0.42</v>
      </c>
      <c r="EQ1051">
        <v>813025</v>
      </c>
      <c r="ET1051">
        <v>0.42</v>
      </c>
      <c r="EU1051">
        <f t="shared" si="505"/>
        <v>0.42</v>
      </c>
      <c r="FF1051">
        <v>813025</v>
      </c>
      <c r="FI1051">
        <v>0.44</v>
      </c>
      <c r="FJ1051">
        <f t="shared" si="506"/>
        <v>0.44</v>
      </c>
      <c r="FU1051">
        <v>813025</v>
      </c>
      <c r="FX1051">
        <v>0.47</v>
      </c>
      <c r="FY1051">
        <f t="shared" si="507"/>
        <v>0.47</v>
      </c>
      <c r="GJ1051">
        <v>813025</v>
      </c>
      <c r="GM1051">
        <v>0.42</v>
      </c>
      <c r="GN1051">
        <f t="shared" si="508"/>
        <v>0.42</v>
      </c>
      <c r="GY1051">
        <v>813025</v>
      </c>
      <c r="HB1051">
        <v>0.44</v>
      </c>
      <c r="HC1051">
        <f t="shared" si="509"/>
        <v>0.44</v>
      </c>
      <c r="HN1051">
        <v>813025</v>
      </c>
      <c r="HQ1051">
        <v>0.39</v>
      </c>
      <c r="HR1051">
        <f t="shared" si="510"/>
        <v>0.39</v>
      </c>
      <c r="ID1051">
        <v>776445</v>
      </c>
      <c r="IG1051">
        <v>0.54</v>
      </c>
      <c r="IH1051">
        <f t="shared" si="511"/>
        <v>0.54</v>
      </c>
      <c r="IS1051">
        <v>776445</v>
      </c>
      <c r="IV1051">
        <v>0.49</v>
      </c>
      <c r="IW1051">
        <f t="shared" si="512"/>
        <v>0.49</v>
      </c>
      <c r="JH1051">
        <v>776445</v>
      </c>
      <c r="JK1051">
        <v>0.52</v>
      </c>
      <c r="JL1051">
        <f t="shared" si="513"/>
        <v>0.52</v>
      </c>
      <c r="JW1051">
        <v>776445</v>
      </c>
      <c r="JZ1051">
        <v>0.49</v>
      </c>
      <c r="KA1051">
        <f t="shared" si="514"/>
        <v>0.49</v>
      </c>
      <c r="KL1051">
        <v>776445</v>
      </c>
      <c r="KO1051">
        <v>0.49</v>
      </c>
      <c r="KP1051">
        <f t="shared" si="515"/>
        <v>0.49</v>
      </c>
      <c r="LA1051">
        <v>776445</v>
      </c>
      <c r="LD1051">
        <v>0.55000000000000004</v>
      </c>
      <c r="LE1051">
        <f t="shared" si="516"/>
        <v>0.55000000000000004</v>
      </c>
      <c r="LP1051">
        <v>776445</v>
      </c>
      <c r="LS1051">
        <v>0.52</v>
      </c>
      <c r="LT1051">
        <f t="shared" si="517"/>
        <v>0.52</v>
      </c>
      <c r="ME1051">
        <v>776445</v>
      </c>
      <c r="MH1051">
        <v>0.5</v>
      </c>
      <c r="MI1051">
        <f t="shared" si="518"/>
        <v>0.5</v>
      </c>
      <c r="MT1051">
        <v>776445</v>
      </c>
      <c r="MW1051">
        <v>0.47</v>
      </c>
      <c r="MX1051">
        <f t="shared" si="519"/>
        <v>0.47</v>
      </c>
      <c r="NI1051">
        <v>776445</v>
      </c>
      <c r="NL1051">
        <v>0.51</v>
      </c>
      <c r="NM1051">
        <f t="shared" si="520"/>
        <v>0.51</v>
      </c>
      <c r="NX1051">
        <v>776445</v>
      </c>
      <c r="OA1051">
        <v>0.5</v>
      </c>
      <c r="OB1051">
        <f t="shared" si="521"/>
        <v>0.5</v>
      </c>
      <c r="OM1051">
        <v>776445</v>
      </c>
      <c r="OP1051">
        <v>0.53</v>
      </c>
      <c r="OQ1051">
        <f t="shared" si="522"/>
        <v>0.53</v>
      </c>
      <c r="PB1051">
        <v>776445</v>
      </c>
      <c r="PE1051">
        <v>0.52</v>
      </c>
      <c r="PF1051">
        <f t="shared" si="523"/>
        <v>0.52</v>
      </c>
      <c r="PQ1051">
        <v>776445</v>
      </c>
      <c r="PT1051">
        <v>0.49</v>
      </c>
      <c r="PU1051">
        <f t="shared" si="524"/>
        <v>0.49</v>
      </c>
      <c r="QF1051">
        <v>776445</v>
      </c>
      <c r="QI1051">
        <v>0.52</v>
      </c>
      <c r="QJ1051">
        <f t="shared" si="525"/>
        <v>0.52</v>
      </c>
      <c r="QU1051">
        <v>776445</v>
      </c>
      <c r="QX1051">
        <v>0.52</v>
      </c>
      <c r="QY1051">
        <f t="shared" si="526"/>
        <v>0.52</v>
      </c>
    </row>
    <row r="1052" spans="12:467" x14ac:dyDescent="0.2">
      <c r="L1052">
        <v>813024</v>
      </c>
      <c r="O1052">
        <v>0.42</v>
      </c>
      <c r="P1052">
        <f t="shared" si="496"/>
        <v>0.42</v>
      </c>
      <c r="AA1052">
        <v>813024</v>
      </c>
      <c r="AD1052">
        <v>0.37</v>
      </c>
      <c r="AE1052">
        <f t="shared" si="497"/>
        <v>0.37</v>
      </c>
      <c r="AP1052">
        <v>813024</v>
      </c>
      <c r="AS1052">
        <v>0.49</v>
      </c>
      <c r="AT1052">
        <f t="shared" si="498"/>
        <v>0.49</v>
      </c>
      <c r="BE1052">
        <v>813024</v>
      </c>
      <c r="BH1052">
        <v>0.45</v>
      </c>
      <c r="BI1052">
        <f t="shared" si="499"/>
        <v>0.45</v>
      </c>
      <c r="BT1052">
        <v>813024</v>
      </c>
      <c r="BW1052">
        <v>0.42</v>
      </c>
      <c r="BX1052">
        <f t="shared" si="500"/>
        <v>0.42</v>
      </c>
      <c r="CI1052">
        <v>813024</v>
      </c>
      <c r="CL1052">
        <v>0.43</v>
      </c>
      <c r="CM1052">
        <f t="shared" si="501"/>
        <v>0.43</v>
      </c>
      <c r="CX1052">
        <v>813024</v>
      </c>
      <c r="DA1052">
        <v>0.44</v>
      </c>
      <c r="DB1052">
        <f t="shared" si="502"/>
        <v>0.44</v>
      </c>
      <c r="DM1052">
        <v>813024</v>
      </c>
      <c r="DP1052">
        <v>0.41</v>
      </c>
      <c r="DQ1052">
        <f t="shared" si="503"/>
        <v>0.41</v>
      </c>
      <c r="EB1052">
        <v>813024</v>
      </c>
      <c r="EE1052">
        <v>0.41</v>
      </c>
      <c r="EF1052">
        <f t="shared" si="504"/>
        <v>0.41</v>
      </c>
      <c r="EQ1052">
        <v>813024</v>
      </c>
      <c r="ET1052">
        <v>0.41</v>
      </c>
      <c r="EU1052">
        <f t="shared" si="505"/>
        <v>0.41</v>
      </c>
      <c r="FF1052">
        <v>813024</v>
      </c>
      <c r="FI1052">
        <v>0.44</v>
      </c>
      <c r="FJ1052">
        <f t="shared" si="506"/>
        <v>0.44</v>
      </c>
      <c r="FU1052">
        <v>813024</v>
      </c>
      <c r="FX1052">
        <v>0.45</v>
      </c>
      <c r="FY1052">
        <f t="shared" si="507"/>
        <v>0.45</v>
      </c>
      <c r="GJ1052">
        <v>813024</v>
      </c>
      <c r="GM1052">
        <v>0.42</v>
      </c>
      <c r="GN1052">
        <f t="shared" si="508"/>
        <v>0.42</v>
      </c>
      <c r="GY1052">
        <v>813024</v>
      </c>
      <c r="HB1052">
        <v>0.48</v>
      </c>
      <c r="HC1052">
        <f t="shared" si="509"/>
        <v>0.48</v>
      </c>
      <c r="HN1052">
        <v>813024</v>
      </c>
      <c r="HQ1052">
        <v>0.33</v>
      </c>
      <c r="HR1052">
        <f t="shared" si="510"/>
        <v>0.33</v>
      </c>
      <c r="ID1052">
        <v>776446</v>
      </c>
      <c r="IG1052">
        <v>0.53</v>
      </c>
      <c r="IH1052">
        <f t="shared" si="511"/>
        <v>0.53</v>
      </c>
      <c r="IS1052">
        <v>776446</v>
      </c>
      <c r="IV1052">
        <v>0.53</v>
      </c>
      <c r="IW1052">
        <f t="shared" si="512"/>
        <v>0.53</v>
      </c>
      <c r="JH1052">
        <v>776446</v>
      </c>
      <c r="JK1052">
        <v>0.52</v>
      </c>
      <c r="JL1052">
        <f t="shared" si="513"/>
        <v>0.52</v>
      </c>
      <c r="JW1052">
        <v>776446</v>
      </c>
      <c r="JZ1052">
        <v>0.52</v>
      </c>
      <c r="KA1052">
        <f t="shared" si="514"/>
        <v>0.52</v>
      </c>
      <c r="KL1052">
        <v>776446</v>
      </c>
      <c r="KO1052">
        <v>0.5</v>
      </c>
      <c r="KP1052">
        <f t="shared" si="515"/>
        <v>0.5</v>
      </c>
      <c r="LA1052">
        <v>776446</v>
      </c>
      <c r="LD1052">
        <v>0.56000000000000005</v>
      </c>
      <c r="LE1052">
        <f t="shared" si="516"/>
        <v>0.56000000000000005</v>
      </c>
      <c r="LP1052">
        <v>776446</v>
      </c>
      <c r="LS1052">
        <v>0.53</v>
      </c>
      <c r="LT1052">
        <f t="shared" si="517"/>
        <v>0.53</v>
      </c>
      <c r="ME1052">
        <v>776446</v>
      </c>
      <c r="MH1052">
        <v>0.56999999999999995</v>
      </c>
      <c r="MI1052">
        <f t="shared" si="518"/>
        <v>0.56999999999999995</v>
      </c>
      <c r="MT1052">
        <v>776446</v>
      </c>
      <c r="MW1052">
        <v>0.6</v>
      </c>
      <c r="MX1052">
        <f t="shared" si="519"/>
        <v>0.6</v>
      </c>
      <c r="NI1052">
        <v>776446</v>
      </c>
      <c r="NL1052">
        <v>0.53</v>
      </c>
      <c r="NM1052">
        <f t="shared" si="520"/>
        <v>0.53</v>
      </c>
      <c r="NX1052">
        <v>776446</v>
      </c>
      <c r="OA1052">
        <v>0.56999999999999995</v>
      </c>
      <c r="OB1052">
        <f t="shared" si="521"/>
        <v>0.56999999999999995</v>
      </c>
      <c r="OM1052">
        <v>776446</v>
      </c>
      <c r="OP1052">
        <v>0.53</v>
      </c>
      <c r="OQ1052">
        <f t="shared" si="522"/>
        <v>0.53</v>
      </c>
      <c r="PB1052">
        <v>776446</v>
      </c>
      <c r="PE1052">
        <v>0.52</v>
      </c>
      <c r="PF1052">
        <f t="shared" si="523"/>
        <v>0.52</v>
      </c>
      <c r="PQ1052">
        <v>776446</v>
      </c>
      <c r="PT1052">
        <v>0.53</v>
      </c>
      <c r="PU1052">
        <f t="shared" si="524"/>
        <v>0.53</v>
      </c>
      <c r="QF1052">
        <v>776446</v>
      </c>
      <c r="QI1052">
        <v>0.54</v>
      </c>
      <c r="QJ1052">
        <f t="shared" si="525"/>
        <v>0.54</v>
      </c>
      <c r="QU1052">
        <v>776446</v>
      </c>
      <c r="QX1052">
        <v>0.53</v>
      </c>
      <c r="QY1052">
        <f t="shared" si="526"/>
        <v>0.53</v>
      </c>
    </row>
    <row r="1053" spans="12:467" x14ac:dyDescent="0.2">
      <c r="L1053">
        <v>823244</v>
      </c>
      <c r="O1053">
        <v>0.5</v>
      </c>
      <c r="P1053">
        <f t="shared" si="496"/>
        <v>0.5</v>
      </c>
      <c r="AA1053">
        <v>823244</v>
      </c>
      <c r="AD1053">
        <v>0.6</v>
      </c>
      <c r="AE1053">
        <f t="shared" si="497"/>
        <v>0.6</v>
      </c>
      <c r="AP1053">
        <v>823244</v>
      </c>
      <c r="AS1053">
        <v>0.71</v>
      </c>
      <c r="AT1053">
        <f t="shared" si="498"/>
        <v>0.71</v>
      </c>
      <c r="BE1053">
        <v>823244</v>
      </c>
      <c r="BH1053">
        <v>0.53</v>
      </c>
      <c r="BI1053">
        <f t="shared" si="499"/>
        <v>0.53</v>
      </c>
      <c r="BT1053">
        <v>823244</v>
      </c>
      <c r="BW1053">
        <v>0.59</v>
      </c>
      <c r="BX1053">
        <f t="shared" si="500"/>
        <v>0.59</v>
      </c>
      <c r="CI1053">
        <v>823244</v>
      </c>
      <c r="CL1053">
        <v>0.49</v>
      </c>
      <c r="CM1053">
        <f t="shared" si="501"/>
        <v>0.49</v>
      </c>
      <c r="CX1053">
        <v>823244</v>
      </c>
      <c r="DA1053">
        <v>0.51</v>
      </c>
      <c r="DB1053">
        <f t="shared" si="502"/>
        <v>0.51</v>
      </c>
      <c r="DM1053">
        <v>823244</v>
      </c>
      <c r="DP1053">
        <v>0.49</v>
      </c>
      <c r="DQ1053">
        <f t="shared" si="503"/>
        <v>0.49</v>
      </c>
      <c r="EB1053">
        <v>823244</v>
      </c>
      <c r="EE1053">
        <v>0.5</v>
      </c>
      <c r="EF1053">
        <f t="shared" si="504"/>
        <v>0.5</v>
      </c>
      <c r="EQ1053">
        <v>823244</v>
      </c>
      <c r="ET1053">
        <v>0.5</v>
      </c>
      <c r="EU1053">
        <f t="shared" si="505"/>
        <v>0.5</v>
      </c>
      <c r="FF1053">
        <v>823244</v>
      </c>
      <c r="FI1053">
        <v>0.5</v>
      </c>
      <c r="FJ1053">
        <f t="shared" si="506"/>
        <v>0.5</v>
      </c>
      <c r="FU1053">
        <v>823244</v>
      </c>
      <c r="FX1053">
        <v>0.5</v>
      </c>
      <c r="FY1053">
        <f t="shared" si="507"/>
        <v>0.5</v>
      </c>
      <c r="GJ1053">
        <v>823244</v>
      </c>
      <c r="GM1053">
        <v>0.49</v>
      </c>
      <c r="GN1053">
        <f t="shared" si="508"/>
        <v>0.49</v>
      </c>
      <c r="GY1053">
        <v>823244</v>
      </c>
      <c r="HB1053">
        <v>0.51</v>
      </c>
      <c r="HC1053">
        <f t="shared" si="509"/>
        <v>0.51</v>
      </c>
      <c r="HN1053">
        <v>823244</v>
      </c>
      <c r="HQ1053">
        <v>0.5</v>
      </c>
      <c r="HR1053">
        <f t="shared" si="510"/>
        <v>0.5</v>
      </c>
      <c r="ID1053">
        <v>776448</v>
      </c>
      <c r="IG1053">
        <v>0.44</v>
      </c>
      <c r="IH1053">
        <f t="shared" si="511"/>
        <v>0.44</v>
      </c>
      <c r="IS1053">
        <v>776448</v>
      </c>
      <c r="IV1053">
        <v>0.42</v>
      </c>
      <c r="IW1053">
        <f t="shared" si="512"/>
        <v>0.42</v>
      </c>
      <c r="JH1053">
        <v>776448</v>
      </c>
      <c r="JK1053">
        <v>0.4</v>
      </c>
      <c r="JL1053">
        <f t="shared" si="513"/>
        <v>0.4</v>
      </c>
      <c r="JW1053">
        <v>776448</v>
      </c>
      <c r="JZ1053">
        <v>0.43</v>
      </c>
      <c r="KA1053">
        <f t="shared" si="514"/>
        <v>0.43</v>
      </c>
      <c r="KL1053">
        <v>776448</v>
      </c>
      <c r="KO1053">
        <v>0.36</v>
      </c>
      <c r="KP1053">
        <f t="shared" si="515"/>
        <v>0.36</v>
      </c>
      <c r="LA1053">
        <v>776448</v>
      </c>
      <c r="LD1053">
        <v>0.37</v>
      </c>
      <c r="LE1053">
        <f t="shared" si="516"/>
        <v>0.37</v>
      </c>
      <c r="LP1053">
        <v>776448</v>
      </c>
      <c r="LS1053">
        <v>0.42</v>
      </c>
      <c r="LT1053">
        <f t="shared" si="517"/>
        <v>0.42</v>
      </c>
      <c r="ME1053">
        <v>776448</v>
      </c>
      <c r="MH1053">
        <v>0.4</v>
      </c>
      <c r="MI1053">
        <f t="shared" si="518"/>
        <v>0.4</v>
      </c>
      <c r="MT1053">
        <v>776448</v>
      </c>
      <c r="MW1053">
        <v>0.34</v>
      </c>
      <c r="MX1053">
        <f t="shared" si="519"/>
        <v>0.34</v>
      </c>
      <c r="NI1053">
        <v>776448</v>
      </c>
      <c r="NL1053">
        <v>0.41</v>
      </c>
      <c r="NM1053">
        <f t="shared" si="520"/>
        <v>0.41</v>
      </c>
      <c r="NX1053">
        <v>776448</v>
      </c>
      <c r="OA1053">
        <v>0.45</v>
      </c>
      <c r="OB1053">
        <f t="shared" si="521"/>
        <v>0.45</v>
      </c>
      <c r="OM1053">
        <v>776448</v>
      </c>
      <c r="OP1053">
        <v>0.43</v>
      </c>
      <c r="OQ1053">
        <f t="shared" si="522"/>
        <v>0.43</v>
      </c>
      <c r="PB1053">
        <v>776448</v>
      </c>
      <c r="PE1053">
        <v>0.39</v>
      </c>
      <c r="PF1053">
        <f t="shared" si="523"/>
        <v>0.39</v>
      </c>
      <c r="PQ1053">
        <v>776448</v>
      </c>
      <c r="PT1053">
        <v>0.4</v>
      </c>
      <c r="PU1053">
        <f t="shared" si="524"/>
        <v>0.4</v>
      </c>
      <c r="QF1053">
        <v>776448</v>
      </c>
      <c r="QI1053">
        <v>0.43</v>
      </c>
      <c r="QJ1053">
        <f t="shared" si="525"/>
        <v>0.43</v>
      </c>
      <c r="QU1053">
        <v>776448</v>
      </c>
      <c r="QX1053">
        <v>0.41</v>
      </c>
      <c r="QY1053">
        <f t="shared" si="526"/>
        <v>0.41</v>
      </c>
    </row>
    <row r="1054" spans="12:467" x14ac:dyDescent="0.2">
      <c r="L1054">
        <v>823081</v>
      </c>
      <c r="O1054">
        <v>0.45</v>
      </c>
      <c r="P1054">
        <f t="shared" si="496"/>
        <v>0.45</v>
      </c>
      <c r="AA1054">
        <v>823081</v>
      </c>
      <c r="AD1054">
        <v>0.43</v>
      </c>
      <c r="AE1054">
        <f t="shared" si="497"/>
        <v>0.43</v>
      </c>
      <c r="AP1054">
        <v>823081</v>
      </c>
      <c r="AS1054">
        <v>0.35</v>
      </c>
      <c r="AT1054">
        <f t="shared" si="498"/>
        <v>0.35</v>
      </c>
      <c r="BE1054">
        <v>823081</v>
      </c>
      <c r="BH1054">
        <v>0.53</v>
      </c>
      <c r="BI1054">
        <f t="shared" si="499"/>
        <v>0.53</v>
      </c>
      <c r="BT1054">
        <v>823081</v>
      </c>
      <c r="BW1054">
        <v>0.42</v>
      </c>
      <c r="BX1054">
        <f t="shared" si="500"/>
        <v>0.42</v>
      </c>
      <c r="CI1054">
        <v>823081</v>
      </c>
      <c r="CL1054">
        <v>0.47</v>
      </c>
      <c r="CM1054">
        <f t="shared" si="501"/>
        <v>0.47</v>
      </c>
      <c r="CX1054">
        <v>823081</v>
      </c>
      <c r="DA1054">
        <v>0.48</v>
      </c>
      <c r="DB1054">
        <f t="shared" si="502"/>
        <v>0.48</v>
      </c>
      <c r="DM1054">
        <v>823081</v>
      </c>
      <c r="DP1054">
        <v>0.45</v>
      </c>
      <c r="DQ1054">
        <f t="shared" si="503"/>
        <v>0.45</v>
      </c>
      <c r="EB1054">
        <v>823081</v>
      </c>
      <c r="EE1054">
        <v>0.49</v>
      </c>
      <c r="EF1054">
        <f t="shared" si="504"/>
        <v>0.49</v>
      </c>
      <c r="EQ1054">
        <v>823081</v>
      </c>
      <c r="ET1054">
        <v>0.49</v>
      </c>
      <c r="EU1054">
        <f t="shared" si="505"/>
        <v>0.49</v>
      </c>
      <c r="FF1054">
        <v>823081</v>
      </c>
      <c r="FI1054">
        <v>0.5</v>
      </c>
      <c r="FJ1054">
        <f t="shared" si="506"/>
        <v>0.5</v>
      </c>
      <c r="FU1054">
        <v>823081</v>
      </c>
      <c r="FX1054">
        <v>0.5</v>
      </c>
      <c r="FY1054">
        <f t="shared" si="507"/>
        <v>0.5</v>
      </c>
      <c r="GJ1054">
        <v>823081</v>
      </c>
      <c r="GM1054">
        <v>0.44</v>
      </c>
      <c r="GN1054">
        <f t="shared" si="508"/>
        <v>0.44</v>
      </c>
      <c r="GY1054">
        <v>823081</v>
      </c>
      <c r="HB1054">
        <v>0.49</v>
      </c>
      <c r="HC1054">
        <f t="shared" si="509"/>
        <v>0.49</v>
      </c>
      <c r="HN1054">
        <v>823081</v>
      </c>
      <c r="HQ1054">
        <v>0.43</v>
      </c>
      <c r="HR1054">
        <f t="shared" si="510"/>
        <v>0.43</v>
      </c>
      <c r="ID1054">
        <v>776449</v>
      </c>
      <c r="IG1054">
        <v>0.51</v>
      </c>
      <c r="IH1054">
        <f t="shared" si="511"/>
        <v>0.51</v>
      </c>
      <c r="IS1054">
        <v>776449</v>
      </c>
      <c r="IV1054">
        <v>0.49</v>
      </c>
      <c r="IW1054">
        <f t="shared" si="512"/>
        <v>0.49</v>
      </c>
      <c r="JH1054">
        <v>776449</v>
      </c>
      <c r="JK1054">
        <v>0.51</v>
      </c>
      <c r="JL1054">
        <f t="shared" si="513"/>
        <v>0.51</v>
      </c>
      <c r="JW1054">
        <v>776449</v>
      </c>
      <c r="JZ1054">
        <v>0.52</v>
      </c>
      <c r="KA1054">
        <f t="shared" si="514"/>
        <v>0.52</v>
      </c>
      <c r="KL1054">
        <v>776449</v>
      </c>
      <c r="KO1054">
        <v>0.53</v>
      </c>
      <c r="KP1054">
        <f t="shared" si="515"/>
        <v>0.53</v>
      </c>
      <c r="LA1054">
        <v>776449</v>
      </c>
      <c r="LD1054">
        <v>0.51</v>
      </c>
      <c r="LE1054">
        <f t="shared" si="516"/>
        <v>0.51</v>
      </c>
      <c r="LP1054">
        <v>776449</v>
      </c>
      <c r="LS1054">
        <v>0.51</v>
      </c>
      <c r="LT1054">
        <f t="shared" si="517"/>
        <v>0.51</v>
      </c>
      <c r="ME1054">
        <v>776449</v>
      </c>
      <c r="MH1054">
        <v>0.48</v>
      </c>
      <c r="MI1054">
        <f t="shared" si="518"/>
        <v>0.48</v>
      </c>
      <c r="MT1054">
        <v>776449</v>
      </c>
      <c r="MW1054">
        <v>0.56000000000000005</v>
      </c>
      <c r="MX1054">
        <f t="shared" si="519"/>
        <v>0.56000000000000005</v>
      </c>
      <c r="NI1054">
        <v>776449</v>
      </c>
      <c r="NL1054">
        <v>0.51</v>
      </c>
      <c r="NM1054">
        <f t="shared" si="520"/>
        <v>0.51</v>
      </c>
      <c r="NX1054">
        <v>776449</v>
      </c>
      <c r="OA1054">
        <v>0.55000000000000004</v>
      </c>
      <c r="OB1054">
        <f t="shared" si="521"/>
        <v>0.55000000000000004</v>
      </c>
      <c r="OM1054">
        <v>776449</v>
      </c>
      <c r="OP1054">
        <v>0.52</v>
      </c>
      <c r="OQ1054">
        <f t="shared" si="522"/>
        <v>0.52</v>
      </c>
      <c r="PB1054">
        <v>776449</v>
      </c>
      <c r="PE1054">
        <v>0.53</v>
      </c>
      <c r="PF1054">
        <f t="shared" si="523"/>
        <v>0.53</v>
      </c>
      <c r="PQ1054">
        <v>776449</v>
      </c>
      <c r="PT1054">
        <v>0.51</v>
      </c>
      <c r="PU1054">
        <f t="shared" si="524"/>
        <v>0.51</v>
      </c>
      <c r="QF1054">
        <v>776449</v>
      </c>
      <c r="QI1054">
        <v>0.52</v>
      </c>
      <c r="QJ1054">
        <f t="shared" si="525"/>
        <v>0.52</v>
      </c>
      <c r="QU1054">
        <v>776449</v>
      </c>
      <c r="QX1054">
        <v>0.51</v>
      </c>
      <c r="QY1054">
        <f t="shared" si="526"/>
        <v>0.51</v>
      </c>
    </row>
    <row r="1055" spans="12:467" x14ac:dyDescent="0.2">
      <c r="L1055">
        <v>823325</v>
      </c>
      <c r="O1055">
        <v>0.47</v>
      </c>
      <c r="P1055">
        <f t="shared" si="496"/>
        <v>0.47</v>
      </c>
      <c r="AA1055">
        <v>823325</v>
      </c>
      <c r="AD1055">
        <v>0.45</v>
      </c>
      <c r="AE1055">
        <f t="shared" si="497"/>
        <v>0.45</v>
      </c>
      <c r="AP1055">
        <v>823325</v>
      </c>
      <c r="AS1055">
        <v>0.51</v>
      </c>
      <c r="AT1055">
        <f t="shared" si="498"/>
        <v>0.51</v>
      </c>
      <c r="BE1055">
        <v>823325</v>
      </c>
      <c r="BH1055">
        <v>0.46</v>
      </c>
      <c r="BI1055">
        <f t="shared" si="499"/>
        <v>0.46</v>
      </c>
      <c r="BT1055">
        <v>823325</v>
      </c>
      <c r="BW1055">
        <v>0.43</v>
      </c>
      <c r="BX1055">
        <f t="shared" si="500"/>
        <v>0.43</v>
      </c>
      <c r="CI1055">
        <v>823325</v>
      </c>
      <c r="CL1055">
        <v>0.48</v>
      </c>
      <c r="CM1055">
        <f t="shared" si="501"/>
        <v>0.48</v>
      </c>
      <c r="CX1055">
        <v>823325</v>
      </c>
      <c r="DA1055">
        <v>0.47</v>
      </c>
      <c r="DB1055">
        <f t="shared" si="502"/>
        <v>0.47</v>
      </c>
      <c r="DM1055">
        <v>823325</v>
      </c>
      <c r="DP1055">
        <v>0.45</v>
      </c>
      <c r="DQ1055">
        <f t="shared" si="503"/>
        <v>0.45</v>
      </c>
      <c r="EB1055">
        <v>823325</v>
      </c>
      <c r="EE1055">
        <v>0.46</v>
      </c>
      <c r="EF1055">
        <f t="shared" si="504"/>
        <v>0.46</v>
      </c>
      <c r="EQ1055">
        <v>823325</v>
      </c>
      <c r="ET1055">
        <v>0.46</v>
      </c>
      <c r="EU1055">
        <f t="shared" si="505"/>
        <v>0.46</v>
      </c>
      <c r="FF1055">
        <v>823325</v>
      </c>
      <c r="FI1055">
        <v>0.5</v>
      </c>
      <c r="FJ1055">
        <f t="shared" si="506"/>
        <v>0.5</v>
      </c>
      <c r="FU1055">
        <v>823325</v>
      </c>
      <c r="FX1055">
        <v>0.48</v>
      </c>
      <c r="FY1055">
        <f t="shared" si="507"/>
        <v>0.48</v>
      </c>
      <c r="GJ1055">
        <v>823325</v>
      </c>
      <c r="GM1055">
        <v>0.47</v>
      </c>
      <c r="GN1055">
        <f t="shared" si="508"/>
        <v>0.47</v>
      </c>
      <c r="GY1055">
        <v>823325</v>
      </c>
      <c r="HB1055">
        <v>0.51</v>
      </c>
      <c r="HC1055">
        <f t="shared" si="509"/>
        <v>0.51</v>
      </c>
      <c r="HN1055">
        <v>823325</v>
      </c>
      <c r="HQ1055">
        <v>0.44</v>
      </c>
      <c r="HR1055">
        <f t="shared" si="510"/>
        <v>0.44</v>
      </c>
      <c r="ID1055">
        <v>776450</v>
      </c>
      <c r="IG1055">
        <v>0.49</v>
      </c>
      <c r="IH1055">
        <f t="shared" si="511"/>
        <v>0.49</v>
      </c>
      <c r="IS1055">
        <v>776450</v>
      </c>
      <c r="IV1055">
        <v>0.48</v>
      </c>
      <c r="IW1055">
        <f t="shared" si="512"/>
        <v>0.48</v>
      </c>
      <c r="JH1055">
        <v>776450</v>
      </c>
      <c r="JK1055">
        <v>0.47</v>
      </c>
      <c r="JL1055">
        <f t="shared" si="513"/>
        <v>0.47</v>
      </c>
      <c r="JW1055">
        <v>776450</v>
      </c>
      <c r="JZ1055">
        <v>0.47</v>
      </c>
      <c r="KA1055">
        <f t="shared" si="514"/>
        <v>0.47</v>
      </c>
      <c r="KL1055">
        <v>776450</v>
      </c>
      <c r="KO1055">
        <v>0.45</v>
      </c>
      <c r="KP1055">
        <f t="shared" si="515"/>
        <v>0.45</v>
      </c>
      <c r="LA1055">
        <v>776450</v>
      </c>
      <c r="LD1055">
        <v>0.52</v>
      </c>
      <c r="LE1055">
        <f t="shared" si="516"/>
        <v>0.52</v>
      </c>
      <c r="LP1055">
        <v>776450</v>
      </c>
      <c r="LS1055">
        <v>0.47</v>
      </c>
      <c r="LT1055">
        <f t="shared" si="517"/>
        <v>0.47</v>
      </c>
      <c r="ME1055">
        <v>776450</v>
      </c>
      <c r="MH1055">
        <v>0.5</v>
      </c>
      <c r="MI1055">
        <f t="shared" si="518"/>
        <v>0.5</v>
      </c>
      <c r="MT1055">
        <v>776450</v>
      </c>
      <c r="MW1055">
        <v>0.53</v>
      </c>
      <c r="MX1055">
        <f t="shared" si="519"/>
        <v>0.53</v>
      </c>
      <c r="NI1055">
        <v>776450</v>
      </c>
      <c r="NL1055">
        <v>0.47</v>
      </c>
      <c r="NM1055">
        <f t="shared" si="520"/>
        <v>0.47</v>
      </c>
      <c r="NX1055">
        <v>776450</v>
      </c>
      <c r="OA1055">
        <v>0.51</v>
      </c>
      <c r="OB1055">
        <f t="shared" si="521"/>
        <v>0.51</v>
      </c>
      <c r="OM1055">
        <v>776450</v>
      </c>
      <c r="OP1055">
        <v>0.5</v>
      </c>
      <c r="OQ1055">
        <f t="shared" si="522"/>
        <v>0.5</v>
      </c>
      <c r="PB1055">
        <v>776450</v>
      </c>
      <c r="PE1055">
        <v>0.49</v>
      </c>
      <c r="PF1055">
        <f t="shared" si="523"/>
        <v>0.49</v>
      </c>
      <c r="PQ1055">
        <v>776450</v>
      </c>
      <c r="PT1055">
        <v>0.49</v>
      </c>
      <c r="PU1055">
        <f t="shared" si="524"/>
        <v>0.49</v>
      </c>
      <c r="QF1055">
        <v>776450</v>
      </c>
      <c r="QI1055">
        <v>0.47</v>
      </c>
      <c r="QJ1055">
        <f t="shared" si="525"/>
        <v>0.47</v>
      </c>
      <c r="QU1055">
        <v>776450</v>
      </c>
      <c r="QX1055">
        <v>0.46</v>
      </c>
      <c r="QY1055">
        <f t="shared" si="526"/>
        <v>0.46</v>
      </c>
    </row>
    <row r="1056" spans="12:467" x14ac:dyDescent="0.2">
      <c r="L1056">
        <v>823649</v>
      </c>
      <c r="O1056">
        <v>0.49</v>
      </c>
      <c r="P1056">
        <f t="shared" si="496"/>
        <v>0.49</v>
      </c>
      <c r="AA1056">
        <v>823649</v>
      </c>
      <c r="AD1056">
        <v>0.53</v>
      </c>
      <c r="AE1056">
        <f t="shared" si="497"/>
        <v>0.53</v>
      </c>
      <c r="AP1056">
        <v>823649</v>
      </c>
      <c r="AS1056">
        <v>0.54</v>
      </c>
      <c r="AT1056">
        <f t="shared" si="498"/>
        <v>0.54</v>
      </c>
      <c r="BE1056">
        <v>823649</v>
      </c>
      <c r="BH1056">
        <v>0.49</v>
      </c>
      <c r="BI1056">
        <f t="shared" si="499"/>
        <v>0.49</v>
      </c>
      <c r="BT1056">
        <v>823649</v>
      </c>
      <c r="BW1056">
        <v>0.4</v>
      </c>
      <c r="BX1056">
        <f t="shared" si="500"/>
        <v>0.4</v>
      </c>
      <c r="CI1056">
        <v>823649</v>
      </c>
      <c r="CL1056">
        <v>0.49</v>
      </c>
      <c r="CM1056">
        <f t="shared" si="501"/>
        <v>0.49</v>
      </c>
      <c r="CX1056">
        <v>823649</v>
      </c>
      <c r="DA1056">
        <v>0.49</v>
      </c>
      <c r="DB1056">
        <f t="shared" si="502"/>
        <v>0.49</v>
      </c>
      <c r="DM1056">
        <v>823649</v>
      </c>
      <c r="DP1056">
        <v>0.5</v>
      </c>
      <c r="DQ1056">
        <f t="shared" si="503"/>
        <v>0.5</v>
      </c>
      <c r="EB1056">
        <v>823649</v>
      </c>
      <c r="EE1056">
        <v>0.53</v>
      </c>
      <c r="EF1056">
        <f t="shared" si="504"/>
        <v>0.53</v>
      </c>
      <c r="EQ1056">
        <v>823649</v>
      </c>
      <c r="ET1056">
        <v>0.53</v>
      </c>
      <c r="EU1056">
        <f t="shared" si="505"/>
        <v>0.53</v>
      </c>
      <c r="FF1056">
        <v>823649</v>
      </c>
      <c r="FI1056">
        <v>0.5</v>
      </c>
      <c r="FJ1056">
        <f t="shared" si="506"/>
        <v>0.5</v>
      </c>
      <c r="FU1056">
        <v>823649</v>
      </c>
      <c r="FX1056">
        <v>0.49</v>
      </c>
      <c r="FY1056">
        <f t="shared" si="507"/>
        <v>0.49</v>
      </c>
      <c r="GJ1056">
        <v>823649</v>
      </c>
      <c r="GM1056">
        <v>0.48</v>
      </c>
      <c r="GN1056">
        <f t="shared" si="508"/>
        <v>0.48</v>
      </c>
      <c r="GY1056">
        <v>823649</v>
      </c>
      <c r="HB1056">
        <v>0.55000000000000004</v>
      </c>
      <c r="HC1056">
        <f t="shared" si="509"/>
        <v>0.55000000000000004</v>
      </c>
      <c r="HN1056">
        <v>823649</v>
      </c>
      <c r="HQ1056">
        <v>0.46</v>
      </c>
      <c r="HR1056">
        <f t="shared" si="510"/>
        <v>0.46</v>
      </c>
      <c r="ID1056">
        <v>776453</v>
      </c>
      <c r="IG1056">
        <v>0.44</v>
      </c>
      <c r="IH1056">
        <f t="shared" si="511"/>
        <v>0.44</v>
      </c>
      <c r="IS1056">
        <v>776453</v>
      </c>
      <c r="IV1056">
        <v>0.45</v>
      </c>
      <c r="IW1056">
        <f t="shared" si="512"/>
        <v>0.45</v>
      </c>
      <c r="JH1056">
        <v>776453</v>
      </c>
      <c r="JK1056">
        <v>0.43</v>
      </c>
      <c r="JL1056">
        <f t="shared" si="513"/>
        <v>0.43</v>
      </c>
      <c r="JW1056">
        <v>776453</v>
      </c>
      <c r="JZ1056">
        <v>0.45</v>
      </c>
      <c r="KA1056">
        <f t="shared" si="514"/>
        <v>0.45</v>
      </c>
      <c r="KL1056">
        <v>776453</v>
      </c>
      <c r="KO1056">
        <v>0.39</v>
      </c>
      <c r="KP1056">
        <f t="shared" si="515"/>
        <v>0.39</v>
      </c>
      <c r="LA1056">
        <v>776453</v>
      </c>
      <c r="LD1056">
        <v>0.47</v>
      </c>
      <c r="LE1056">
        <f t="shared" si="516"/>
        <v>0.47</v>
      </c>
      <c r="LP1056">
        <v>776453</v>
      </c>
      <c r="LS1056">
        <v>0.46</v>
      </c>
      <c r="LT1056">
        <f t="shared" si="517"/>
        <v>0.46</v>
      </c>
      <c r="ME1056">
        <v>776453</v>
      </c>
      <c r="MH1056">
        <v>0.5</v>
      </c>
      <c r="MI1056">
        <f t="shared" si="518"/>
        <v>0.5</v>
      </c>
      <c r="MT1056">
        <v>776453</v>
      </c>
      <c r="MW1056">
        <v>0.38</v>
      </c>
      <c r="MX1056">
        <f t="shared" si="519"/>
        <v>0.38</v>
      </c>
      <c r="NI1056">
        <v>776453</v>
      </c>
      <c r="NL1056">
        <v>0.46</v>
      </c>
      <c r="NM1056">
        <f t="shared" si="520"/>
        <v>0.46</v>
      </c>
      <c r="NX1056">
        <v>776453</v>
      </c>
      <c r="OA1056">
        <v>0.49</v>
      </c>
      <c r="OB1056">
        <f t="shared" si="521"/>
        <v>0.49</v>
      </c>
      <c r="OM1056">
        <v>776453</v>
      </c>
      <c r="OP1056">
        <v>0.48</v>
      </c>
      <c r="OQ1056">
        <f t="shared" si="522"/>
        <v>0.48</v>
      </c>
      <c r="PB1056">
        <v>776453</v>
      </c>
      <c r="PE1056">
        <v>0.49</v>
      </c>
      <c r="PF1056">
        <f t="shared" si="523"/>
        <v>0.49</v>
      </c>
      <c r="PQ1056">
        <v>776453</v>
      </c>
      <c r="PT1056">
        <v>0.44</v>
      </c>
      <c r="PU1056">
        <f t="shared" si="524"/>
        <v>0.44</v>
      </c>
      <c r="QF1056">
        <v>776453</v>
      </c>
      <c r="QI1056">
        <v>0.46</v>
      </c>
      <c r="QJ1056">
        <f t="shared" si="525"/>
        <v>0.46</v>
      </c>
      <c r="QU1056">
        <v>776453</v>
      </c>
      <c r="QX1056">
        <v>0.46</v>
      </c>
      <c r="QY1056">
        <f t="shared" si="526"/>
        <v>0.46</v>
      </c>
    </row>
    <row r="1057" spans="12:467" x14ac:dyDescent="0.2">
      <c r="L1057">
        <v>824541</v>
      </c>
      <c r="O1057">
        <v>0.41</v>
      </c>
      <c r="P1057">
        <f t="shared" si="496"/>
        <v>0.41</v>
      </c>
      <c r="AA1057">
        <v>824541</v>
      </c>
      <c r="AD1057">
        <v>0.34</v>
      </c>
      <c r="AE1057">
        <f t="shared" si="497"/>
        <v>0.34</v>
      </c>
      <c r="AP1057">
        <v>824541</v>
      </c>
      <c r="AS1057">
        <v>0.56000000000000005</v>
      </c>
      <c r="AT1057">
        <f t="shared" si="498"/>
        <v>0.56000000000000005</v>
      </c>
      <c r="BE1057">
        <v>824541</v>
      </c>
      <c r="BH1057">
        <v>0.41</v>
      </c>
      <c r="BI1057">
        <f t="shared" si="499"/>
        <v>0.41</v>
      </c>
      <c r="BT1057">
        <v>824541</v>
      </c>
      <c r="BW1057">
        <v>0.38</v>
      </c>
      <c r="BX1057">
        <f t="shared" si="500"/>
        <v>0.38</v>
      </c>
      <c r="CI1057">
        <v>824541</v>
      </c>
      <c r="CL1057">
        <v>0.39</v>
      </c>
      <c r="CM1057">
        <f t="shared" si="501"/>
        <v>0.39</v>
      </c>
      <c r="CX1057">
        <v>824541</v>
      </c>
      <c r="DA1057">
        <v>0.42</v>
      </c>
      <c r="DB1057">
        <f t="shared" si="502"/>
        <v>0.42</v>
      </c>
      <c r="DM1057">
        <v>824541</v>
      </c>
      <c r="DP1057">
        <v>0.4</v>
      </c>
      <c r="DQ1057">
        <f t="shared" si="503"/>
        <v>0.4</v>
      </c>
      <c r="EB1057">
        <v>824541</v>
      </c>
      <c r="EE1057">
        <v>0.39</v>
      </c>
      <c r="EF1057">
        <f t="shared" si="504"/>
        <v>0.39</v>
      </c>
      <c r="EQ1057">
        <v>824541</v>
      </c>
      <c r="ET1057">
        <v>0.39</v>
      </c>
      <c r="EU1057">
        <f t="shared" si="505"/>
        <v>0.39</v>
      </c>
      <c r="FF1057">
        <v>824541</v>
      </c>
      <c r="FI1057">
        <v>0.43</v>
      </c>
      <c r="FJ1057">
        <f t="shared" si="506"/>
        <v>0.43</v>
      </c>
      <c r="FU1057">
        <v>824541</v>
      </c>
      <c r="FX1057">
        <v>0.42</v>
      </c>
      <c r="FY1057">
        <f t="shared" si="507"/>
        <v>0.42</v>
      </c>
      <c r="GJ1057">
        <v>824541</v>
      </c>
      <c r="GM1057">
        <v>0.41</v>
      </c>
      <c r="GN1057">
        <f t="shared" si="508"/>
        <v>0.41</v>
      </c>
      <c r="GY1057">
        <v>824541</v>
      </c>
      <c r="HB1057">
        <v>0.43</v>
      </c>
      <c r="HC1057">
        <f t="shared" si="509"/>
        <v>0.43</v>
      </c>
      <c r="HN1057">
        <v>824541</v>
      </c>
      <c r="HQ1057">
        <v>0.36</v>
      </c>
      <c r="HR1057">
        <f t="shared" si="510"/>
        <v>0.36</v>
      </c>
      <c r="ID1057">
        <v>776457</v>
      </c>
      <c r="IG1057">
        <v>0.51</v>
      </c>
      <c r="IH1057">
        <f t="shared" si="511"/>
        <v>0.51</v>
      </c>
      <c r="IS1057">
        <v>776457</v>
      </c>
      <c r="IV1057">
        <v>0.49</v>
      </c>
      <c r="IW1057">
        <f t="shared" si="512"/>
        <v>0.49</v>
      </c>
      <c r="JH1057">
        <v>776457</v>
      </c>
      <c r="JK1057">
        <v>0.51</v>
      </c>
      <c r="JL1057">
        <f t="shared" si="513"/>
        <v>0.51</v>
      </c>
      <c r="JW1057">
        <v>776457</v>
      </c>
      <c r="JZ1057">
        <v>0.52</v>
      </c>
      <c r="KA1057">
        <f t="shared" si="514"/>
        <v>0.52</v>
      </c>
      <c r="KL1057">
        <v>776457</v>
      </c>
      <c r="KO1057">
        <v>0.51</v>
      </c>
      <c r="KP1057">
        <f t="shared" si="515"/>
        <v>0.51</v>
      </c>
      <c r="LA1057">
        <v>776457</v>
      </c>
      <c r="LD1057">
        <v>0.49</v>
      </c>
      <c r="LE1057">
        <f t="shared" si="516"/>
        <v>0.49</v>
      </c>
      <c r="LP1057">
        <v>776457</v>
      </c>
      <c r="LS1057">
        <v>0.51</v>
      </c>
      <c r="LT1057">
        <f t="shared" si="517"/>
        <v>0.51</v>
      </c>
      <c r="ME1057">
        <v>776457</v>
      </c>
      <c r="MH1057">
        <v>0.45</v>
      </c>
      <c r="MI1057">
        <f t="shared" si="518"/>
        <v>0.45</v>
      </c>
      <c r="MT1057">
        <v>776457</v>
      </c>
      <c r="MW1057">
        <v>0.45</v>
      </c>
      <c r="MX1057">
        <f t="shared" si="519"/>
        <v>0.45</v>
      </c>
      <c r="NI1057">
        <v>776457</v>
      </c>
      <c r="NL1057">
        <v>0.52</v>
      </c>
      <c r="NM1057">
        <f t="shared" si="520"/>
        <v>0.52</v>
      </c>
      <c r="NX1057">
        <v>776457</v>
      </c>
      <c r="OA1057">
        <v>0.53</v>
      </c>
      <c r="OB1057">
        <f t="shared" si="521"/>
        <v>0.53</v>
      </c>
      <c r="OM1057">
        <v>776457</v>
      </c>
      <c r="OP1057">
        <v>0.52</v>
      </c>
      <c r="OQ1057">
        <f t="shared" si="522"/>
        <v>0.52</v>
      </c>
      <c r="PB1057">
        <v>776457</v>
      </c>
      <c r="PE1057">
        <v>0.51</v>
      </c>
      <c r="PF1057">
        <f t="shared" si="523"/>
        <v>0.51</v>
      </c>
      <c r="PQ1057">
        <v>776457</v>
      </c>
      <c r="PT1057">
        <v>0.54</v>
      </c>
      <c r="PU1057">
        <f t="shared" si="524"/>
        <v>0.54</v>
      </c>
      <c r="QF1057">
        <v>776457</v>
      </c>
      <c r="QI1057">
        <v>0.51</v>
      </c>
      <c r="QJ1057">
        <f t="shared" si="525"/>
        <v>0.51</v>
      </c>
      <c r="QU1057">
        <v>776457</v>
      </c>
      <c r="QX1057">
        <v>0.51</v>
      </c>
      <c r="QY1057">
        <f t="shared" si="526"/>
        <v>0.51</v>
      </c>
    </row>
    <row r="1058" spans="12:467" x14ac:dyDescent="0.2">
      <c r="L1058">
        <v>824865</v>
      </c>
      <c r="O1058">
        <v>0.54</v>
      </c>
      <c r="P1058">
        <f t="shared" si="496"/>
        <v>0.54</v>
      </c>
      <c r="AA1058">
        <v>824865</v>
      </c>
      <c r="AD1058">
        <v>0.59</v>
      </c>
      <c r="AE1058">
        <f t="shared" si="497"/>
        <v>0.59</v>
      </c>
      <c r="AP1058">
        <v>824865</v>
      </c>
      <c r="AS1058">
        <v>0.52</v>
      </c>
      <c r="AT1058">
        <f t="shared" si="498"/>
        <v>0.52</v>
      </c>
      <c r="BE1058">
        <v>824865</v>
      </c>
      <c r="BH1058">
        <v>0.55000000000000004</v>
      </c>
      <c r="BI1058">
        <f t="shared" si="499"/>
        <v>0.55000000000000004</v>
      </c>
      <c r="BT1058">
        <v>824865</v>
      </c>
      <c r="BW1058">
        <v>0.61</v>
      </c>
      <c r="BX1058">
        <f t="shared" si="500"/>
        <v>0.61</v>
      </c>
      <c r="CI1058">
        <v>824865</v>
      </c>
      <c r="CL1058">
        <v>0.53</v>
      </c>
      <c r="CM1058">
        <f t="shared" si="501"/>
        <v>0.53</v>
      </c>
      <c r="CX1058">
        <v>824865</v>
      </c>
      <c r="DA1058">
        <v>0.53</v>
      </c>
      <c r="DB1058">
        <f t="shared" si="502"/>
        <v>0.53</v>
      </c>
      <c r="DM1058">
        <v>824865</v>
      </c>
      <c r="DP1058">
        <v>0.53</v>
      </c>
      <c r="DQ1058">
        <f t="shared" si="503"/>
        <v>0.53</v>
      </c>
      <c r="EB1058">
        <v>824865</v>
      </c>
      <c r="EE1058">
        <v>0.55000000000000004</v>
      </c>
      <c r="EF1058">
        <f t="shared" si="504"/>
        <v>0.55000000000000004</v>
      </c>
      <c r="EQ1058">
        <v>824865</v>
      </c>
      <c r="ET1058">
        <v>0.55000000000000004</v>
      </c>
      <c r="EU1058">
        <f t="shared" si="505"/>
        <v>0.55000000000000004</v>
      </c>
      <c r="FF1058">
        <v>824865</v>
      </c>
      <c r="FI1058">
        <v>0.54</v>
      </c>
      <c r="FJ1058">
        <f t="shared" si="506"/>
        <v>0.54</v>
      </c>
      <c r="FU1058">
        <v>824865</v>
      </c>
      <c r="FX1058">
        <v>0.52</v>
      </c>
      <c r="FY1058">
        <f t="shared" si="507"/>
        <v>0.52</v>
      </c>
      <c r="GJ1058">
        <v>824865</v>
      </c>
      <c r="GM1058">
        <v>0.52</v>
      </c>
      <c r="GN1058">
        <f t="shared" si="508"/>
        <v>0.52</v>
      </c>
      <c r="GY1058">
        <v>824865</v>
      </c>
      <c r="HB1058">
        <v>0.57999999999999996</v>
      </c>
      <c r="HC1058">
        <f t="shared" si="509"/>
        <v>0.57999999999999996</v>
      </c>
      <c r="HN1058">
        <v>824865</v>
      </c>
      <c r="HQ1058">
        <v>0.49</v>
      </c>
      <c r="HR1058">
        <f t="shared" si="510"/>
        <v>0.49</v>
      </c>
      <c r="ID1058">
        <v>776460</v>
      </c>
      <c r="IG1058">
        <v>0.5</v>
      </c>
      <c r="IH1058">
        <f t="shared" si="511"/>
        <v>0.5</v>
      </c>
      <c r="IS1058">
        <v>776460</v>
      </c>
      <c r="IV1058">
        <v>0.5</v>
      </c>
      <c r="IW1058">
        <f t="shared" si="512"/>
        <v>0.5</v>
      </c>
      <c r="JH1058">
        <v>776460</v>
      </c>
      <c r="JK1058">
        <v>0.52</v>
      </c>
      <c r="JL1058">
        <f t="shared" si="513"/>
        <v>0.52</v>
      </c>
      <c r="JW1058">
        <v>776460</v>
      </c>
      <c r="JZ1058">
        <v>0.5</v>
      </c>
      <c r="KA1058">
        <f t="shared" si="514"/>
        <v>0.5</v>
      </c>
      <c r="KL1058">
        <v>776460</v>
      </c>
      <c r="KO1058">
        <v>0.47</v>
      </c>
      <c r="KP1058">
        <f t="shared" si="515"/>
        <v>0.47</v>
      </c>
      <c r="LA1058">
        <v>776460</v>
      </c>
      <c r="LD1058">
        <v>0.49</v>
      </c>
      <c r="LE1058">
        <f t="shared" si="516"/>
        <v>0.49</v>
      </c>
      <c r="LP1058">
        <v>776460</v>
      </c>
      <c r="LS1058">
        <v>0.5</v>
      </c>
      <c r="LT1058">
        <f t="shared" si="517"/>
        <v>0.5</v>
      </c>
      <c r="ME1058">
        <v>776460</v>
      </c>
      <c r="MH1058">
        <v>0.45</v>
      </c>
      <c r="MI1058">
        <f t="shared" si="518"/>
        <v>0.45</v>
      </c>
      <c r="MT1058">
        <v>776460</v>
      </c>
      <c r="MW1058">
        <v>0.46</v>
      </c>
      <c r="MX1058">
        <f t="shared" si="519"/>
        <v>0.46</v>
      </c>
      <c r="NI1058">
        <v>776460</v>
      </c>
      <c r="NL1058">
        <v>0.5</v>
      </c>
      <c r="NM1058">
        <f t="shared" si="520"/>
        <v>0.5</v>
      </c>
      <c r="NX1058">
        <v>776460</v>
      </c>
      <c r="OA1058">
        <v>0.45</v>
      </c>
      <c r="OB1058">
        <f t="shared" si="521"/>
        <v>0.45</v>
      </c>
      <c r="OM1058">
        <v>776460</v>
      </c>
      <c r="OP1058">
        <v>0.5</v>
      </c>
      <c r="OQ1058">
        <f t="shared" si="522"/>
        <v>0.5</v>
      </c>
      <c r="PB1058">
        <v>776460</v>
      </c>
      <c r="PE1058">
        <v>0.52</v>
      </c>
      <c r="PF1058">
        <f t="shared" si="523"/>
        <v>0.52</v>
      </c>
      <c r="PQ1058">
        <v>776460</v>
      </c>
      <c r="PT1058">
        <v>0.52</v>
      </c>
      <c r="PU1058">
        <f t="shared" si="524"/>
        <v>0.52</v>
      </c>
      <c r="QF1058">
        <v>776460</v>
      </c>
      <c r="QI1058">
        <v>0.48</v>
      </c>
      <c r="QJ1058">
        <f t="shared" si="525"/>
        <v>0.48</v>
      </c>
      <c r="QU1058">
        <v>776460</v>
      </c>
      <c r="QX1058">
        <v>0.5</v>
      </c>
      <c r="QY1058">
        <f t="shared" si="526"/>
        <v>0.5</v>
      </c>
    </row>
    <row r="1059" spans="12:467" x14ac:dyDescent="0.2">
      <c r="L1059">
        <v>823243</v>
      </c>
      <c r="O1059">
        <v>0.41</v>
      </c>
      <c r="P1059">
        <f t="shared" si="496"/>
        <v>0.41</v>
      </c>
      <c r="AA1059">
        <v>823243</v>
      </c>
      <c r="AD1059">
        <v>0.38</v>
      </c>
      <c r="AE1059">
        <f t="shared" si="497"/>
        <v>0.38</v>
      </c>
      <c r="AP1059">
        <v>823243</v>
      </c>
      <c r="AS1059">
        <v>0.51</v>
      </c>
      <c r="AT1059">
        <f t="shared" si="498"/>
        <v>0.51</v>
      </c>
      <c r="BE1059">
        <v>823243</v>
      </c>
      <c r="BH1059">
        <v>0.5</v>
      </c>
      <c r="BI1059">
        <f t="shared" si="499"/>
        <v>0.5</v>
      </c>
      <c r="BT1059">
        <v>823243</v>
      </c>
      <c r="BW1059">
        <v>0.48</v>
      </c>
      <c r="BX1059">
        <f t="shared" si="500"/>
        <v>0.48</v>
      </c>
      <c r="CI1059">
        <v>823243</v>
      </c>
      <c r="CL1059">
        <v>0.46</v>
      </c>
      <c r="CM1059">
        <f t="shared" si="501"/>
        <v>0.46</v>
      </c>
      <c r="CX1059">
        <v>823243</v>
      </c>
      <c r="DA1059">
        <v>0.46</v>
      </c>
      <c r="DB1059">
        <f t="shared" si="502"/>
        <v>0.46</v>
      </c>
      <c r="DM1059">
        <v>823243</v>
      </c>
      <c r="DP1059">
        <v>0.46</v>
      </c>
      <c r="DQ1059">
        <f t="shared" si="503"/>
        <v>0.46</v>
      </c>
      <c r="EB1059">
        <v>823243</v>
      </c>
      <c r="EE1059">
        <v>0.44</v>
      </c>
      <c r="EF1059">
        <f t="shared" si="504"/>
        <v>0.44</v>
      </c>
      <c r="EQ1059">
        <v>823243</v>
      </c>
      <c r="ET1059">
        <v>0.44</v>
      </c>
      <c r="EU1059">
        <f t="shared" si="505"/>
        <v>0.44</v>
      </c>
      <c r="FF1059">
        <v>823243</v>
      </c>
      <c r="FI1059">
        <v>0.45</v>
      </c>
      <c r="FJ1059">
        <f t="shared" si="506"/>
        <v>0.45</v>
      </c>
      <c r="FU1059">
        <v>823243</v>
      </c>
      <c r="FX1059">
        <v>0.47</v>
      </c>
      <c r="FY1059">
        <f t="shared" si="507"/>
        <v>0.47</v>
      </c>
      <c r="GJ1059">
        <v>823243</v>
      </c>
      <c r="GM1059">
        <v>0.43</v>
      </c>
      <c r="GN1059">
        <f t="shared" si="508"/>
        <v>0.43</v>
      </c>
      <c r="GY1059">
        <v>823243</v>
      </c>
      <c r="HB1059">
        <v>0.49</v>
      </c>
      <c r="HC1059">
        <f t="shared" si="509"/>
        <v>0.49</v>
      </c>
      <c r="HN1059">
        <v>823243</v>
      </c>
      <c r="HQ1059">
        <v>0.46</v>
      </c>
      <c r="HR1059">
        <f t="shared" si="510"/>
        <v>0.46</v>
      </c>
      <c r="ID1059">
        <v>776424</v>
      </c>
      <c r="IG1059">
        <v>0.46</v>
      </c>
      <c r="IH1059">
        <f t="shared" si="511"/>
        <v>0.46</v>
      </c>
      <c r="IS1059">
        <v>776424</v>
      </c>
      <c r="IV1059">
        <v>0.44</v>
      </c>
      <c r="IW1059">
        <f t="shared" si="512"/>
        <v>0.44</v>
      </c>
      <c r="JH1059">
        <v>776424</v>
      </c>
      <c r="JK1059">
        <v>0.45</v>
      </c>
      <c r="JL1059">
        <f t="shared" si="513"/>
        <v>0.45</v>
      </c>
      <c r="JW1059">
        <v>776424</v>
      </c>
      <c r="JZ1059">
        <v>0.45</v>
      </c>
      <c r="KA1059">
        <f t="shared" si="514"/>
        <v>0.45</v>
      </c>
      <c r="KL1059">
        <v>776424</v>
      </c>
      <c r="KO1059">
        <v>0.42</v>
      </c>
      <c r="KP1059">
        <f t="shared" si="515"/>
        <v>0.42</v>
      </c>
      <c r="LA1059">
        <v>776424</v>
      </c>
      <c r="LD1059">
        <v>0.45</v>
      </c>
      <c r="LE1059">
        <f t="shared" si="516"/>
        <v>0.45</v>
      </c>
      <c r="LP1059">
        <v>776424</v>
      </c>
      <c r="LS1059">
        <v>0.45</v>
      </c>
      <c r="LT1059">
        <f t="shared" si="517"/>
        <v>0.45</v>
      </c>
      <c r="ME1059">
        <v>776424</v>
      </c>
      <c r="MH1059">
        <v>0.45</v>
      </c>
      <c r="MI1059">
        <f t="shared" si="518"/>
        <v>0.45</v>
      </c>
      <c r="MT1059">
        <v>776424</v>
      </c>
      <c r="MW1059">
        <v>0.41</v>
      </c>
      <c r="MX1059">
        <f t="shared" si="519"/>
        <v>0.41</v>
      </c>
      <c r="NI1059">
        <v>776424</v>
      </c>
      <c r="NL1059">
        <v>0.45</v>
      </c>
      <c r="NM1059">
        <f t="shared" si="520"/>
        <v>0.45</v>
      </c>
      <c r="NX1059">
        <v>776424</v>
      </c>
      <c r="OA1059">
        <v>0.46</v>
      </c>
      <c r="OB1059">
        <f t="shared" si="521"/>
        <v>0.46</v>
      </c>
      <c r="OM1059">
        <v>776424</v>
      </c>
      <c r="OP1059">
        <v>0.45</v>
      </c>
      <c r="OQ1059">
        <f t="shared" si="522"/>
        <v>0.45</v>
      </c>
      <c r="PB1059">
        <v>776424</v>
      </c>
      <c r="PE1059">
        <v>0.42</v>
      </c>
      <c r="PF1059">
        <f t="shared" si="523"/>
        <v>0.42</v>
      </c>
      <c r="PQ1059">
        <v>776424</v>
      </c>
      <c r="PT1059">
        <v>0.43</v>
      </c>
      <c r="PU1059">
        <f t="shared" si="524"/>
        <v>0.43</v>
      </c>
      <c r="QF1059">
        <v>776424</v>
      </c>
      <c r="QI1059">
        <v>0.46</v>
      </c>
      <c r="QJ1059">
        <f t="shared" si="525"/>
        <v>0.46</v>
      </c>
      <c r="QU1059">
        <v>776424</v>
      </c>
      <c r="QX1059">
        <v>0.44</v>
      </c>
      <c r="QY1059">
        <f t="shared" si="526"/>
        <v>0.44</v>
      </c>
    </row>
    <row r="1060" spans="12:467" x14ac:dyDescent="0.2">
      <c r="L1060">
        <v>823324</v>
      </c>
      <c r="O1060">
        <v>0.56000000000000005</v>
      </c>
      <c r="P1060">
        <f t="shared" si="496"/>
        <v>0.56000000000000005</v>
      </c>
      <c r="AA1060">
        <v>823324</v>
      </c>
      <c r="AD1060">
        <v>0.64</v>
      </c>
      <c r="AE1060">
        <f t="shared" si="497"/>
        <v>0.64</v>
      </c>
      <c r="AP1060">
        <v>823324</v>
      </c>
      <c r="AS1060">
        <v>0.53</v>
      </c>
      <c r="AT1060">
        <f t="shared" si="498"/>
        <v>0.53</v>
      </c>
      <c r="BE1060">
        <v>823324</v>
      </c>
      <c r="BH1060">
        <v>0.52</v>
      </c>
      <c r="BI1060">
        <f t="shared" si="499"/>
        <v>0.52</v>
      </c>
      <c r="BT1060">
        <v>823324</v>
      </c>
      <c r="BW1060">
        <v>0.56000000000000005</v>
      </c>
      <c r="BX1060">
        <f t="shared" si="500"/>
        <v>0.56000000000000005</v>
      </c>
      <c r="CI1060">
        <v>823324</v>
      </c>
      <c r="CL1060">
        <v>0.59</v>
      </c>
      <c r="CM1060">
        <f t="shared" si="501"/>
        <v>0.59</v>
      </c>
      <c r="CX1060">
        <v>823324</v>
      </c>
      <c r="DA1060">
        <v>0.56000000000000005</v>
      </c>
      <c r="DB1060">
        <f t="shared" si="502"/>
        <v>0.56000000000000005</v>
      </c>
      <c r="DM1060">
        <v>823324</v>
      </c>
      <c r="DP1060">
        <v>0.57999999999999996</v>
      </c>
      <c r="DQ1060">
        <f t="shared" si="503"/>
        <v>0.57999999999999996</v>
      </c>
      <c r="EB1060">
        <v>823324</v>
      </c>
      <c r="EE1060">
        <v>0.59</v>
      </c>
      <c r="EF1060">
        <f t="shared" si="504"/>
        <v>0.59</v>
      </c>
      <c r="EQ1060">
        <v>823324</v>
      </c>
      <c r="ET1060">
        <v>0.59</v>
      </c>
      <c r="EU1060">
        <f t="shared" si="505"/>
        <v>0.59</v>
      </c>
      <c r="FF1060">
        <v>823324</v>
      </c>
      <c r="FI1060">
        <v>0.56000000000000005</v>
      </c>
      <c r="FJ1060">
        <f t="shared" si="506"/>
        <v>0.56000000000000005</v>
      </c>
      <c r="FU1060">
        <v>823324</v>
      </c>
      <c r="FX1060">
        <v>0.55000000000000004</v>
      </c>
      <c r="FY1060">
        <f t="shared" si="507"/>
        <v>0.55000000000000004</v>
      </c>
      <c r="GJ1060">
        <v>823324</v>
      </c>
      <c r="GM1060">
        <v>0.55000000000000004</v>
      </c>
      <c r="GN1060">
        <f t="shared" si="508"/>
        <v>0.55000000000000004</v>
      </c>
      <c r="GY1060">
        <v>823324</v>
      </c>
      <c r="HB1060">
        <v>0.59</v>
      </c>
      <c r="HC1060">
        <f t="shared" si="509"/>
        <v>0.59</v>
      </c>
      <c r="HN1060">
        <v>823324</v>
      </c>
      <c r="HQ1060">
        <v>0.53</v>
      </c>
      <c r="HR1060">
        <f t="shared" si="510"/>
        <v>0.53</v>
      </c>
      <c r="ID1060">
        <v>776430</v>
      </c>
      <c r="IG1060">
        <v>0.52</v>
      </c>
      <c r="IH1060">
        <f t="shared" si="511"/>
        <v>0.52</v>
      </c>
      <c r="IS1060">
        <v>776430</v>
      </c>
      <c r="IV1060">
        <v>0.53</v>
      </c>
      <c r="IW1060">
        <f t="shared" si="512"/>
        <v>0.53</v>
      </c>
      <c r="JH1060">
        <v>776430</v>
      </c>
      <c r="JK1060">
        <v>0.53</v>
      </c>
      <c r="JL1060">
        <f t="shared" si="513"/>
        <v>0.53</v>
      </c>
      <c r="JW1060">
        <v>776430</v>
      </c>
      <c r="JZ1060">
        <v>0.53</v>
      </c>
      <c r="KA1060">
        <f t="shared" si="514"/>
        <v>0.53</v>
      </c>
      <c r="KL1060">
        <v>776430</v>
      </c>
      <c r="KO1060">
        <v>0.45</v>
      </c>
      <c r="KP1060">
        <f t="shared" si="515"/>
        <v>0.45</v>
      </c>
      <c r="LA1060">
        <v>776430</v>
      </c>
      <c r="LD1060">
        <v>0.49</v>
      </c>
      <c r="LE1060">
        <f t="shared" si="516"/>
        <v>0.49</v>
      </c>
      <c r="LP1060">
        <v>776430</v>
      </c>
      <c r="LS1060">
        <v>0.52</v>
      </c>
      <c r="LT1060">
        <f t="shared" si="517"/>
        <v>0.52</v>
      </c>
      <c r="ME1060">
        <v>776430</v>
      </c>
      <c r="MH1060">
        <v>0.51</v>
      </c>
      <c r="MI1060">
        <f t="shared" si="518"/>
        <v>0.51</v>
      </c>
      <c r="MT1060">
        <v>776430</v>
      </c>
      <c r="MW1060">
        <v>0.47</v>
      </c>
      <c r="MX1060">
        <f t="shared" si="519"/>
        <v>0.47</v>
      </c>
      <c r="NI1060">
        <v>776430</v>
      </c>
      <c r="NL1060">
        <v>0.5</v>
      </c>
      <c r="NM1060">
        <f t="shared" si="520"/>
        <v>0.5</v>
      </c>
      <c r="NX1060">
        <v>776430</v>
      </c>
      <c r="OA1060">
        <v>0.53</v>
      </c>
      <c r="OB1060">
        <f t="shared" si="521"/>
        <v>0.53</v>
      </c>
      <c r="OM1060">
        <v>776430</v>
      </c>
      <c r="OP1060">
        <v>0.5</v>
      </c>
      <c r="OQ1060">
        <f t="shared" si="522"/>
        <v>0.5</v>
      </c>
      <c r="PB1060">
        <v>776430</v>
      </c>
      <c r="PE1060">
        <v>0.49</v>
      </c>
      <c r="PF1060">
        <f t="shared" si="523"/>
        <v>0.49</v>
      </c>
      <c r="PQ1060">
        <v>776430</v>
      </c>
      <c r="PT1060">
        <v>0.49</v>
      </c>
      <c r="PU1060">
        <f t="shared" si="524"/>
        <v>0.49</v>
      </c>
      <c r="QF1060">
        <v>776430</v>
      </c>
      <c r="QI1060">
        <v>0.5</v>
      </c>
      <c r="QJ1060">
        <f t="shared" si="525"/>
        <v>0.5</v>
      </c>
      <c r="QU1060">
        <v>776430</v>
      </c>
      <c r="QX1060">
        <v>0.49</v>
      </c>
      <c r="QY1060">
        <f t="shared" si="526"/>
        <v>0.49</v>
      </c>
    </row>
    <row r="1061" spans="12:467" x14ac:dyDescent="0.2">
      <c r="L1061">
        <v>824946</v>
      </c>
      <c r="O1061">
        <v>0.54</v>
      </c>
      <c r="P1061">
        <f t="shared" si="496"/>
        <v>0.54</v>
      </c>
      <c r="AA1061">
        <v>824946</v>
      </c>
      <c r="AD1061">
        <v>0.64</v>
      </c>
      <c r="AE1061">
        <f t="shared" si="497"/>
        <v>0.64</v>
      </c>
      <c r="AP1061">
        <v>824946</v>
      </c>
      <c r="AS1061">
        <v>0.66</v>
      </c>
      <c r="AT1061">
        <f t="shared" si="498"/>
        <v>0.66</v>
      </c>
      <c r="BE1061">
        <v>824946</v>
      </c>
      <c r="BH1061">
        <v>0.56999999999999995</v>
      </c>
      <c r="BI1061">
        <f t="shared" si="499"/>
        <v>0.56999999999999995</v>
      </c>
      <c r="BT1061">
        <v>824946</v>
      </c>
      <c r="BW1061">
        <v>0.63</v>
      </c>
      <c r="BX1061">
        <f t="shared" si="500"/>
        <v>0.63</v>
      </c>
      <c r="CI1061">
        <v>824946</v>
      </c>
      <c r="CL1061">
        <v>0.54</v>
      </c>
      <c r="CM1061">
        <f t="shared" si="501"/>
        <v>0.54</v>
      </c>
      <c r="CX1061">
        <v>824946</v>
      </c>
      <c r="DA1061">
        <v>0.56999999999999995</v>
      </c>
      <c r="DB1061">
        <f t="shared" si="502"/>
        <v>0.56999999999999995</v>
      </c>
      <c r="DM1061">
        <v>824946</v>
      </c>
      <c r="DP1061">
        <v>0.55000000000000004</v>
      </c>
      <c r="DQ1061">
        <f t="shared" si="503"/>
        <v>0.55000000000000004</v>
      </c>
      <c r="EB1061">
        <v>824946</v>
      </c>
      <c r="EE1061">
        <v>0.54</v>
      </c>
      <c r="EF1061">
        <f t="shared" si="504"/>
        <v>0.54</v>
      </c>
      <c r="EQ1061">
        <v>824946</v>
      </c>
      <c r="ET1061">
        <v>0.54</v>
      </c>
      <c r="EU1061">
        <f t="shared" si="505"/>
        <v>0.54</v>
      </c>
      <c r="FF1061">
        <v>824946</v>
      </c>
      <c r="FI1061">
        <v>0.55000000000000004</v>
      </c>
      <c r="FJ1061">
        <f t="shared" si="506"/>
        <v>0.55000000000000004</v>
      </c>
      <c r="FU1061">
        <v>824946</v>
      </c>
      <c r="FX1061">
        <v>0.56000000000000005</v>
      </c>
      <c r="FY1061">
        <f t="shared" si="507"/>
        <v>0.56000000000000005</v>
      </c>
      <c r="GJ1061">
        <v>824946</v>
      </c>
      <c r="GM1061">
        <v>0.54</v>
      </c>
      <c r="GN1061">
        <f t="shared" si="508"/>
        <v>0.54</v>
      </c>
      <c r="GY1061">
        <v>824946</v>
      </c>
      <c r="HB1061">
        <v>0.56000000000000005</v>
      </c>
      <c r="HC1061">
        <f t="shared" si="509"/>
        <v>0.56000000000000005</v>
      </c>
      <c r="HN1061">
        <v>824946</v>
      </c>
      <c r="HQ1061">
        <v>0.54</v>
      </c>
      <c r="HR1061">
        <f t="shared" si="510"/>
        <v>0.54</v>
      </c>
      <c r="ID1061">
        <v>776432</v>
      </c>
      <c r="IG1061">
        <v>0.51</v>
      </c>
      <c r="IH1061">
        <f t="shared" si="511"/>
        <v>0.51</v>
      </c>
      <c r="IS1061">
        <v>776432</v>
      </c>
      <c r="IV1061">
        <v>0.51</v>
      </c>
      <c r="IW1061">
        <f t="shared" si="512"/>
        <v>0.51</v>
      </c>
      <c r="JH1061">
        <v>776432</v>
      </c>
      <c r="JK1061">
        <v>0.52</v>
      </c>
      <c r="JL1061">
        <f t="shared" si="513"/>
        <v>0.52</v>
      </c>
      <c r="JW1061">
        <v>776432</v>
      </c>
      <c r="JZ1061">
        <v>0.5</v>
      </c>
      <c r="KA1061">
        <f t="shared" si="514"/>
        <v>0.5</v>
      </c>
      <c r="KL1061">
        <v>776432</v>
      </c>
      <c r="KO1061">
        <v>0.61</v>
      </c>
      <c r="KP1061">
        <f t="shared" si="515"/>
        <v>0.61</v>
      </c>
      <c r="LA1061">
        <v>776432</v>
      </c>
      <c r="LD1061">
        <v>0.53</v>
      </c>
      <c r="LE1061">
        <f t="shared" si="516"/>
        <v>0.53</v>
      </c>
      <c r="LP1061">
        <v>776432</v>
      </c>
      <c r="LS1061">
        <v>0.52</v>
      </c>
      <c r="LT1061">
        <f t="shared" si="517"/>
        <v>0.52</v>
      </c>
      <c r="ME1061">
        <v>776432</v>
      </c>
      <c r="MH1061">
        <v>0.54</v>
      </c>
      <c r="MI1061">
        <f t="shared" si="518"/>
        <v>0.54</v>
      </c>
      <c r="MT1061">
        <v>776432</v>
      </c>
      <c r="MW1061">
        <v>0.51</v>
      </c>
      <c r="MX1061">
        <f t="shared" si="519"/>
        <v>0.51</v>
      </c>
      <c r="NI1061">
        <v>776432</v>
      </c>
      <c r="NL1061">
        <v>0.52</v>
      </c>
      <c r="NM1061">
        <f t="shared" si="520"/>
        <v>0.52</v>
      </c>
      <c r="NX1061">
        <v>776432</v>
      </c>
      <c r="OA1061">
        <v>0.57999999999999996</v>
      </c>
      <c r="OB1061">
        <f t="shared" si="521"/>
        <v>0.57999999999999996</v>
      </c>
      <c r="OM1061">
        <v>776432</v>
      </c>
      <c r="OP1061">
        <v>0.51</v>
      </c>
      <c r="OQ1061">
        <f t="shared" si="522"/>
        <v>0.51</v>
      </c>
      <c r="PB1061">
        <v>776432</v>
      </c>
      <c r="PE1061">
        <v>0.53</v>
      </c>
      <c r="PF1061">
        <f t="shared" si="523"/>
        <v>0.53</v>
      </c>
      <c r="PQ1061">
        <v>776432</v>
      </c>
      <c r="PT1061">
        <v>0.51</v>
      </c>
      <c r="PU1061">
        <f t="shared" si="524"/>
        <v>0.51</v>
      </c>
      <c r="QF1061">
        <v>776432</v>
      </c>
      <c r="QI1061">
        <v>0.51</v>
      </c>
      <c r="QJ1061">
        <f t="shared" si="525"/>
        <v>0.51</v>
      </c>
      <c r="QU1061">
        <v>776432</v>
      </c>
      <c r="QX1061">
        <v>0.5</v>
      </c>
      <c r="QY1061">
        <f t="shared" si="526"/>
        <v>0.5</v>
      </c>
    </row>
    <row r="1062" spans="12:467" x14ac:dyDescent="0.2">
      <c r="L1062">
        <v>823082</v>
      </c>
      <c r="O1062">
        <v>0.49</v>
      </c>
      <c r="P1062">
        <f t="shared" si="496"/>
        <v>0.49</v>
      </c>
      <c r="AA1062">
        <v>823082</v>
      </c>
      <c r="AD1062">
        <v>0.49</v>
      </c>
      <c r="AE1062">
        <f t="shared" si="497"/>
        <v>0.49</v>
      </c>
      <c r="AP1062">
        <v>823082</v>
      </c>
      <c r="AS1062">
        <v>0.5</v>
      </c>
      <c r="AT1062">
        <f t="shared" si="498"/>
        <v>0.5</v>
      </c>
      <c r="BE1062">
        <v>823082</v>
      </c>
      <c r="BH1062">
        <v>0.51</v>
      </c>
      <c r="BI1062">
        <f t="shared" si="499"/>
        <v>0.51</v>
      </c>
      <c r="BT1062">
        <v>823082</v>
      </c>
      <c r="BW1062">
        <v>0.41</v>
      </c>
      <c r="BX1062">
        <f t="shared" si="500"/>
        <v>0.41</v>
      </c>
      <c r="CI1062">
        <v>823082</v>
      </c>
      <c r="CL1062">
        <v>0.5</v>
      </c>
      <c r="CM1062">
        <f t="shared" si="501"/>
        <v>0.5</v>
      </c>
      <c r="CX1062">
        <v>823082</v>
      </c>
      <c r="DA1062">
        <v>0.46</v>
      </c>
      <c r="DB1062">
        <f t="shared" si="502"/>
        <v>0.46</v>
      </c>
      <c r="DM1062">
        <v>823082</v>
      </c>
      <c r="DP1062">
        <v>0.48</v>
      </c>
      <c r="DQ1062">
        <f t="shared" si="503"/>
        <v>0.48</v>
      </c>
      <c r="EB1062">
        <v>823082</v>
      </c>
      <c r="EE1062">
        <v>0.49</v>
      </c>
      <c r="EF1062">
        <f t="shared" si="504"/>
        <v>0.49</v>
      </c>
      <c r="EQ1062">
        <v>823082</v>
      </c>
      <c r="ET1062">
        <v>0.49</v>
      </c>
      <c r="EU1062">
        <f t="shared" si="505"/>
        <v>0.49</v>
      </c>
      <c r="FF1062">
        <v>823082</v>
      </c>
      <c r="FI1062">
        <v>0.49</v>
      </c>
      <c r="FJ1062">
        <f t="shared" si="506"/>
        <v>0.49</v>
      </c>
      <c r="FU1062">
        <v>823082</v>
      </c>
      <c r="FX1062">
        <v>0.49</v>
      </c>
      <c r="FY1062">
        <f t="shared" si="507"/>
        <v>0.49</v>
      </c>
      <c r="GJ1062">
        <v>823082</v>
      </c>
      <c r="GM1062">
        <v>0.48</v>
      </c>
      <c r="GN1062">
        <f t="shared" si="508"/>
        <v>0.48</v>
      </c>
      <c r="GY1062">
        <v>823082</v>
      </c>
      <c r="HB1062">
        <v>0.49</v>
      </c>
      <c r="HC1062">
        <f t="shared" si="509"/>
        <v>0.49</v>
      </c>
      <c r="HN1062">
        <v>823082</v>
      </c>
      <c r="HQ1062">
        <v>0.5</v>
      </c>
      <c r="HR1062">
        <f t="shared" si="510"/>
        <v>0.5</v>
      </c>
      <c r="ID1062">
        <v>776433</v>
      </c>
      <c r="IG1062">
        <v>0.42</v>
      </c>
      <c r="IH1062">
        <f t="shared" si="511"/>
        <v>0.42</v>
      </c>
      <c r="IS1062">
        <v>776433</v>
      </c>
      <c r="IV1062">
        <v>0.4</v>
      </c>
      <c r="IW1062">
        <f t="shared" si="512"/>
        <v>0.4</v>
      </c>
      <c r="JH1062">
        <v>776433</v>
      </c>
      <c r="JK1062">
        <v>0.46</v>
      </c>
      <c r="JL1062">
        <f t="shared" si="513"/>
        <v>0.46</v>
      </c>
      <c r="JW1062">
        <v>776433</v>
      </c>
      <c r="JZ1062">
        <v>0.42</v>
      </c>
      <c r="KA1062">
        <f t="shared" si="514"/>
        <v>0.42</v>
      </c>
      <c r="KL1062">
        <v>776433</v>
      </c>
      <c r="KO1062">
        <v>0.45</v>
      </c>
      <c r="KP1062">
        <f t="shared" si="515"/>
        <v>0.45</v>
      </c>
      <c r="LA1062">
        <v>776433</v>
      </c>
      <c r="LD1062">
        <v>0.44</v>
      </c>
      <c r="LE1062">
        <f t="shared" si="516"/>
        <v>0.44</v>
      </c>
      <c r="LP1062">
        <v>776433</v>
      </c>
      <c r="LS1062">
        <v>0.43</v>
      </c>
      <c r="LT1062">
        <f t="shared" si="517"/>
        <v>0.43</v>
      </c>
      <c r="ME1062">
        <v>776433</v>
      </c>
      <c r="MH1062">
        <v>0.45</v>
      </c>
      <c r="MI1062">
        <f t="shared" si="518"/>
        <v>0.45</v>
      </c>
      <c r="MT1062">
        <v>776433</v>
      </c>
      <c r="MW1062">
        <v>0.47</v>
      </c>
      <c r="MX1062">
        <f t="shared" si="519"/>
        <v>0.47</v>
      </c>
      <c r="NI1062">
        <v>776433</v>
      </c>
      <c r="NL1062">
        <v>0.41</v>
      </c>
      <c r="NM1062">
        <f t="shared" si="520"/>
        <v>0.41</v>
      </c>
      <c r="NX1062">
        <v>776433</v>
      </c>
      <c r="OA1062">
        <v>0.45</v>
      </c>
      <c r="OB1062">
        <f t="shared" si="521"/>
        <v>0.45</v>
      </c>
      <c r="OM1062">
        <v>776433</v>
      </c>
      <c r="OP1062">
        <v>0.42</v>
      </c>
      <c r="OQ1062">
        <f t="shared" si="522"/>
        <v>0.42</v>
      </c>
      <c r="PB1062">
        <v>776433</v>
      </c>
      <c r="PE1062">
        <v>0.41</v>
      </c>
      <c r="PF1062">
        <f t="shared" si="523"/>
        <v>0.41</v>
      </c>
      <c r="PQ1062">
        <v>776433</v>
      </c>
      <c r="PT1062">
        <v>0.43</v>
      </c>
      <c r="PU1062">
        <f t="shared" si="524"/>
        <v>0.43</v>
      </c>
      <c r="QF1062">
        <v>776433</v>
      </c>
      <c r="QI1062">
        <v>0.45</v>
      </c>
      <c r="QJ1062">
        <f t="shared" si="525"/>
        <v>0.45</v>
      </c>
      <c r="QU1062">
        <v>776433</v>
      </c>
      <c r="QX1062">
        <v>0.43</v>
      </c>
      <c r="QY1062">
        <f t="shared" si="526"/>
        <v>0.43</v>
      </c>
    </row>
    <row r="1063" spans="12:467" x14ac:dyDescent="0.2">
      <c r="L1063">
        <v>823241</v>
      </c>
      <c r="O1063">
        <v>0.45</v>
      </c>
      <c r="P1063">
        <f t="shared" si="496"/>
        <v>0.45</v>
      </c>
      <c r="AA1063">
        <v>823241</v>
      </c>
      <c r="AD1063">
        <v>0.5</v>
      </c>
      <c r="AE1063">
        <f t="shared" si="497"/>
        <v>0.5</v>
      </c>
      <c r="AP1063">
        <v>823241</v>
      </c>
      <c r="AS1063">
        <v>0.66</v>
      </c>
      <c r="AT1063">
        <f t="shared" si="498"/>
        <v>0.66</v>
      </c>
      <c r="BE1063">
        <v>823241</v>
      </c>
      <c r="BH1063">
        <v>0.52</v>
      </c>
      <c r="BI1063">
        <f t="shared" si="499"/>
        <v>0.52</v>
      </c>
      <c r="BT1063">
        <v>823241</v>
      </c>
      <c r="BW1063">
        <v>0.6</v>
      </c>
      <c r="BX1063">
        <f t="shared" si="500"/>
        <v>0.6</v>
      </c>
      <c r="CI1063">
        <v>823241</v>
      </c>
      <c r="CL1063">
        <v>0.45</v>
      </c>
      <c r="CM1063">
        <f t="shared" si="501"/>
        <v>0.45</v>
      </c>
      <c r="CX1063">
        <v>823241</v>
      </c>
      <c r="DA1063">
        <v>0.49</v>
      </c>
      <c r="DB1063">
        <f t="shared" si="502"/>
        <v>0.49</v>
      </c>
      <c r="DM1063">
        <v>823241</v>
      </c>
      <c r="DP1063">
        <v>0.44</v>
      </c>
      <c r="DQ1063">
        <f t="shared" si="503"/>
        <v>0.44</v>
      </c>
      <c r="EB1063">
        <v>823241</v>
      </c>
      <c r="EE1063">
        <v>0.45</v>
      </c>
      <c r="EF1063">
        <f t="shared" si="504"/>
        <v>0.45</v>
      </c>
      <c r="EQ1063">
        <v>823241</v>
      </c>
      <c r="ET1063">
        <v>0.45</v>
      </c>
      <c r="EU1063">
        <f t="shared" si="505"/>
        <v>0.45</v>
      </c>
      <c r="FF1063">
        <v>823241</v>
      </c>
      <c r="FI1063">
        <v>0.49</v>
      </c>
      <c r="FJ1063">
        <f t="shared" si="506"/>
        <v>0.49</v>
      </c>
      <c r="FU1063">
        <v>823241</v>
      </c>
      <c r="FX1063">
        <v>0.5</v>
      </c>
      <c r="FY1063">
        <f t="shared" si="507"/>
        <v>0.5</v>
      </c>
      <c r="GJ1063">
        <v>823241</v>
      </c>
      <c r="GM1063">
        <v>0.45</v>
      </c>
      <c r="GN1063">
        <f t="shared" si="508"/>
        <v>0.45</v>
      </c>
      <c r="GY1063">
        <v>823241</v>
      </c>
      <c r="HB1063">
        <v>0.51</v>
      </c>
      <c r="HC1063">
        <f t="shared" si="509"/>
        <v>0.51</v>
      </c>
      <c r="HN1063">
        <v>823241</v>
      </c>
      <c r="HQ1063">
        <v>0.45</v>
      </c>
      <c r="HR1063">
        <f t="shared" si="510"/>
        <v>0.45</v>
      </c>
      <c r="ID1063">
        <v>776434</v>
      </c>
      <c r="IG1063">
        <v>0.48</v>
      </c>
      <c r="IH1063">
        <f t="shared" si="511"/>
        <v>0.48</v>
      </c>
      <c r="IS1063">
        <v>776434</v>
      </c>
      <c r="IV1063">
        <v>0.46</v>
      </c>
      <c r="IW1063">
        <f t="shared" si="512"/>
        <v>0.46</v>
      </c>
      <c r="JH1063">
        <v>776434</v>
      </c>
      <c r="JK1063">
        <v>0.43</v>
      </c>
      <c r="JL1063">
        <f t="shared" si="513"/>
        <v>0.43</v>
      </c>
      <c r="JW1063">
        <v>776434</v>
      </c>
      <c r="JZ1063">
        <v>0.47</v>
      </c>
      <c r="KA1063">
        <f t="shared" si="514"/>
        <v>0.47</v>
      </c>
      <c r="KL1063">
        <v>776434</v>
      </c>
      <c r="KO1063">
        <v>0.36</v>
      </c>
      <c r="KP1063">
        <f t="shared" si="515"/>
        <v>0.36</v>
      </c>
      <c r="LA1063">
        <v>776434</v>
      </c>
      <c r="LD1063">
        <v>0.42</v>
      </c>
      <c r="LE1063">
        <f t="shared" si="516"/>
        <v>0.42</v>
      </c>
      <c r="LP1063">
        <v>776434</v>
      </c>
      <c r="LS1063">
        <v>0.46</v>
      </c>
      <c r="LT1063">
        <f t="shared" si="517"/>
        <v>0.46</v>
      </c>
      <c r="ME1063">
        <v>776434</v>
      </c>
      <c r="MH1063">
        <v>0.36</v>
      </c>
      <c r="MI1063">
        <f t="shared" si="518"/>
        <v>0.36</v>
      </c>
      <c r="MT1063">
        <v>776434</v>
      </c>
      <c r="MW1063">
        <v>0.43</v>
      </c>
      <c r="MX1063">
        <f t="shared" si="519"/>
        <v>0.43</v>
      </c>
      <c r="NI1063">
        <v>776434</v>
      </c>
      <c r="NL1063">
        <v>0.47</v>
      </c>
      <c r="NM1063">
        <f t="shared" si="520"/>
        <v>0.47</v>
      </c>
      <c r="NX1063">
        <v>776434</v>
      </c>
      <c r="OA1063">
        <v>0.48</v>
      </c>
      <c r="OB1063">
        <f t="shared" si="521"/>
        <v>0.48</v>
      </c>
      <c r="OM1063">
        <v>776434</v>
      </c>
      <c r="OP1063">
        <v>0.49</v>
      </c>
      <c r="OQ1063">
        <f t="shared" si="522"/>
        <v>0.49</v>
      </c>
      <c r="PB1063">
        <v>776434</v>
      </c>
      <c r="PE1063">
        <v>0.49</v>
      </c>
      <c r="PF1063">
        <f t="shared" si="523"/>
        <v>0.49</v>
      </c>
      <c r="PQ1063">
        <v>776434</v>
      </c>
      <c r="PT1063">
        <v>0.47</v>
      </c>
      <c r="PU1063">
        <f t="shared" si="524"/>
        <v>0.47</v>
      </c>
      <c r="QF1063">
        <v>776434</v>
      </c>
      <c r="QI1063">
        <v>0.49</v>
      </c>
      <c r="QJ1063">
        <f t="shared" si="525"/>
        <v>0.49</v>
      </c>
      <c r="QU1063">
        <v>776434</v>
      </c>
      <c r="QX1063">
        <v>0.48</v>
      </c>
      <c r="QY1063">
        <f t="shared" si="526"/>
        <v>0.48</v>
      </c>
    </row>
    <row r="1064" spans="12:467" x14ac:dyDescent="0.2">
      <c r="L1064">
        <v>823323</v>
      </c>
      <c r="O1064">
        <v>0.48</v>
      </c>
      <c r="P1064">
        <f t="shared" si="496"/>
        <v>0.48</v>
      </c>
      <c r="AA1064">
        <v>823323</v>
      </c>
      <c r="AD1064">
        <v>0.53</v>
      </c>
      <c r="AE1064">
        <f t="shared" si="497"/>
        <v>0.53</v>
      </c>
      <c r="AP1064">
        <v>823323</v>
      </c>
      <c r="AS1064">
        <v>0.73</v>
      </c>
      <c r="AT1064">
        <f t="shared" si="498"/>
        <v>0.73</v>
      </c>
      <c r="BE1064">
        <v>823323</v>
      </c>
      <c r="BH1064">
        <v>0.51</v>
      </c>
      <c r="BI1064">
        <f t="shared" si="499"/>
        <v>0.51</v>
      </c>
      <c r="BT1064">
        <v>823323</v>
      </c>
      <c r="BW1064">
        <v>0.55000000000000004</v>
      </c>
      <c r="BX1064">
        <f t="shared" si="500"/>
        <v>0.55000000000000004</v>
      </c>
      <c r="CI1064">
        <v>823323</v>
      </c>
      <c r="CL1064">
        <v>0.52</v>
      </c>
      <c r="CM1064">
        <f t="shared" si="501"/>
        <v>0.52</v>
      </c>
      <c r="CX1064">
        <v>823323</v>
      </c>
      <c r="DA1064">
        <v>0.51</v>
      </c>
      <c r="DB1064">
        <f t="shared" si="502"/>
        <v>0.51</v>
      </c>
      <c r="DM1064">
        <v>823323</v>
      </c>
      <c r="DP1064">
        <v>0.52</v>
      </c>
      <c r="DQ1064">
        <f t="shared" si="503"/>
        <v>0.52</v>
      </c>
      <c r="EB1064">
        <v>823323</v>
      </c>
      <c r="EE1064">
        <v>0.5</v>
      </c>
      <c r="EF1064">
        <f t="shared" si="504"/>
        <v>0.5</v>
      </c>
      <c r="EQ1064">
        <v>823323</v>
      </c>
      <c r="ET1064">
        <v>0.5</v>
      </c>
      <c r="EU1064">
        <f t="shared" si="505"/>
        <v>0.5</v>
      </c>
      <c r="FF1064">
        <v>823323</v>
      </c>
      <c r="FI1064">
        <v>0.53</v>
      </c>
      <c r="FJ1064">
        <f t="shared" si="506"/>
        <v>0.53</v>
      </c>
      <c r="FU1064">
        <v>823323</v>
      </c>
      <c r="FX1064">
        <v>0.52</v>
      </c>
      <c r="FY1064">
        <f t="shared" si="507"/>
        <v>0.52</v>
      </c>
      <c r="GJ1064">
        <v>823323</v>
      </c>
      <c r="GM1064">
        <v>0.49</v>
      </c>
      <c r="GN1064">
        <f t="shared" si="508"/>
        <v>0.49</v>
      </c>
      <c r="GY1064">
        <v>823323</v>
      </c>
      <c r="HB1064">
        <v>0.55000000000000004</v>
      </c>
      <c r="HC1064">
        <f t="shared" si="509"/>
        <v>0.55000000000000004</v>
      </c>
      <c r="HN1064">
        <v>823323</v>
      </c>
      <c r="HQ1064">
        <v>0.5</v>
      </c>
      <c r="HR1064">
        <f t="shared" si="510"/>
        <v>0.5</v>
      </c>
      <c r="ID1064">
        <v>776436</v>
      </c>
      <c r="IG1064">
        <v>0.52</v>
      </c>
      <c r="IH1064">
        <f t="shared" si="511"/>
        <v>0.52</v>
      </c>
      <c r="IS1064">
        <v>776436</v>
      </c>
      <c r="IV1064">
        <v>0.55000000000000004</v>
      </c>
      <c r="IW1064">
        <f t="shared" si="512"/>
        <v>0.55000000000000004</v>
      </c>
      <c r="JH1064">
        <v>776436</v>
      </c>
      <c r="JK1064">
        <v>0.53</v>
      </c>
      <c r="JL1064">
        <f t="shared" si="513"/>
        <v>0.53</v>
      </c>
      <c r="JW1064">
        <v>776436</v>
      </c>
      <c r="JZ1064">
        <v>0.53</v>
      </c>
      <c r="KA1064">
        <f t="shared" si="514"/>
        <v>0.53</v>
      </c>
      <c r="KL1064">
        <v>776436</v>
      </c>
      <c r="KO1064">
        <v>0.53</v>
      </c>
      <c r="KP1064">
        <f t="shared" si="515"/>
        <v>0.53</v>
      </c>
      <c r="LA1064">
        <v>776436</v>
      </c>
      <c r="LD1064">
        <v>0.51</v>
      </c>
      <c r="LE1064">
        <f t="shared" si="516"/>
        <v>0.51</v>
      </c>
      <c r="LP1064">
        <v>776436</v>
      </c>
      <c r="LS1064">
        <v>0.53</v>
      </c>
      <c r="LT1064">
        <f t="shared" si="517"/>
        <v>0.53</v>
      </c>
      <c r="ME1064">
        <v>776436</v>
      </c>
      <c r="MH1064">
        <v>0.49</v>
      </c>
      <c r="MI1064">
        <f t="shared" si="518"/>
        <v>0.49</v>
      </c>
      <c r="MT1064">
        <v>776436</v>
      </c>
      <c r="MW1064">
        <v>0.46</v>
      </c>
      <c r="MX1064">
        <f t="shared" si="519"/>
        <v>0.46</v>
      </c>
      <c r="NI1064">
        <v>776436</v>
      </c>
      <c r="NL1064">
        <v>0.54</v>
      </c>
      <c r="NM1064">
        <f t="shared" si="520"/>
        <v>0.54</v>
      </c>
      <c r="NX1064">
        <v>776436</v>
      </c>
      <c r="OA1064">
        <v>0.52</v>
      </c>
      <c r="OB1064">
        <f t="shared" si="521"/>
        <v>0.52</v>
      </c>
      <c r="OM1064">
        <v>776436</v>
      </c>
      <c r="OP1064">
        <v>0.53</v>
      </c>
      <c r="OQ1064">
        <f t="shared" si="522"/>
        <v>0.53</v>
      </c>
      <c r="PB1064">
        <v>776436</v>
      </c>
      <c r="PE1064">
        <v>0.53</v>
      </c>
      <c r="PF1064">
        <f t="shared" si="523"/>
        <v>0.53</v>
      </c>
      <c r="PQ1064">
        <v>776436</v>
      </c>
      <c r="PT1064">
        <v>0.51</v>
      </c>
      <c r="PU1064">
        <f t="shared" si="524"/>
        <v>0.51</v>
      </c>
      <c r="QF1064">
        <v>776436</v>
      </c>
      <c r="QI1064">
        <v>0.54</v>
      </c>
      <c r="QJ1064">
        <f t="shared" si="525"/>
        <v>0.54</v>
      </c>
      <c r="QU1064">
        <v>776436</v>
      </c>
      <c r="QX1064">
        <v>0.54</v>
      </c>
      <c r="QY1064">
        <f t="shared" si="526"/>
        <v>0.54</v>
      </c>
    </row>
    <row r="1065" spans="12:467" x14ac:dyDescent="0.2">
      <c r="L1065">
        <v>823488</v>
      </c>
      <c r="O1065">
        <v>0.55000000000000004</v>
      </c>
      <c r="P1065">
        <f t="shared" si="496"/>
        <v>0.55000000000000004</v>
      </c>
      <c r="AA1065">
        <v>823488</v>
      </c>
      <c r="AD1065">
        <v>0.63</v>
      </c>
      <c r="AE1065">
        <f t="shared" si="497"/>
        <v>0.63</v>
      </c>
      <c r="AP1065">
        <v>823488</v>
      </c>
      <c r="AS1065">
        <v>0.54</v>
      </c>
      <c r="AT1065">
        <f t="shared" si="498"/>
        <v>0.54</v>
      </c>
      <c r="BE1065">
        <v>823488</v>
      </c>
      <c r="BH1065">
        <v>0.49</v>
      </c>
      <c r="BI1065">
        <f t="shared" si="499"/>
        <v>0.49</v>
      </c>
      <c r="BT1065">
        <v>823488</v>
      </c>
      <c r="BW1065">
        <v>0.74</v>
      </c>
      <c r="BX1065">
        <f t="shared" si="500"/>
        <v>0.74</v>
      </c>
      <c r="CI1065">
        <v>823488</v>
      </c>
      <c r="CL1065">
        <v>0.56000000000000005</v>
      </c>
      <c r="CM1065">
        <f t="shared" si="501"/>
        <v>0.56000000000000005</v>
      </c>
      <c r="CX1065">
        <v>823488</v>
      </c>
      <c r="DA1065">
        <v>0.56999999999999995</v>
      </c>
      <c r="DB1065">
        <f t="shared" si="502"/>
        <v>0.56999999999999995</v>
      </c>
      <c r="DM1065">
        <v>823488</v>
      </c>
      <c r="DP1065">
        <v>0.56000000000000005</v>
      </c>
      <c r="DQ1065">
        <f t="shared" si="503"/>
        <v>0.56000000000000005</v>
      </c>
      <c r="EB1065">
        <v>823488</v>
      </c>
      <c r="EE1065">
        <v>0.55000000000000004</v>
      </c>
      <c r="EF1065">
        <f t="shared" si="504"/>
        <v>0.55000000000000004</v>
      </c>
      <c r="EQ1065">
        <v>823488</v>
      </c>
      <c r="ET1065">
        <v>0.55000000000000004</v>
      </c>
      <c r="EU1065">
        <f t="shared" si="505"/>
        <v>0.55000000000000004</v>
      </c>
      <c r="FF1065">
        <v>823488</v>
      </c>
      <c r="FI1065">
        <v>0.57999999999999996</v>
      </c>
      <c r="FJ1065">
        <f t="shared" si="506"/>
        <v>0.57999999999999996</v>
      </c>
      <c r="FU1065">
        <v>823488</v>
      </c>
      <c r="FX1065">
        <v>0.56999999999999995</v>
      </c>
      <c r="FY1065">
        <f t="shared" si="507"/>
        <v>0.56999999999999995</v>
      </c>
      <c r="GJ1065">
        <v>823488</v>
      </c>
      <c r="GM1065">
        <v>0.56000000000000005</v>
      </c>
      <c r="GN1065">
        <f t="shared" si="508"/>
        <v>0.56000000000000005</v>
      </c>
      <c r="GY1065">
        <v>823488</v>
      </c>
      <c r="HB1065">
        <v>0.59</v>
      </c>
      <c r="HC1065">
        <f t="shared" si="509"/>
        <v>0.59</v>
      </c>
      <c r="HN1065">
        <v>823488</v>
      </c>
      <c r="HQ1065">
        <v>0.56999999999999995</v>
      </c>
      <c r="HR1065">
        <f t="shared" si="510"/>
        <v>0.56999999999999995</v>
      </c>
      <c r="ID1065">
        <v>776437</v>
      </c>
      <c r="IG1065">
        <v>0.48</v>
      </c>
      <c r="IH1065">
        <f t="shared" si="511"/>
        <v>0.48</v>
      </c>
      <c r="IS1065">
        <v>776437</v>
      </c>
      <c r="IV1065">
        <v>0.49</v>
      </c>
      <c r="IW1065">
        <f t="shared" si="512"/>
        <v>0.49</v>
      </c>
      <c r="JH1065">
        <v>776437</v>
      </c>
      <c r="JK1065">
        <v>0.53</v>
      </c>
      <c r="JL1065">
        <f t="shared" si="513"/>
        <v>0.53</v>
      </c>
      <c r="JW1065">
        <v>776437</v>
      </c>
      <c r="JZ1065">
        <v>0.47</v>
      </c>
      <c r="KA1065">
        <f t="shared" si="514"/>
        <v>0.47</v>
      </c>
      <c r="KL1065">
        <v>776437</v>
      </c>
      <c r="KO1065">
        <v>0.53</v>
      </c>
      <c r="KP1065">
        <f t="shared" si="515"/>
        <v>0.53</v>
      </c>
      <c r="LA1065">
        <v>776437</v>
      </c>
      <c r="LD1065">
        <v>0.52</v>
      </c>
      <c r="LE1065">
        <f t="shared" si="516"/>
        <v>0.52</v>
      </c>
      <c r="LP1065">
        <v>776437</v>
      </c>
      <c r="LS1065">
        <v>0.49</v>
      </c>
      <c r="LT1065">
        <f t="shared" si="517"/>
        <v>0.49</v>
      </c>
      <c r="ME1065">
        <v>776437</v>
      </c>
      <c r="MH1065">
        <v>0.55000000000000004</v>
      </c>
      <c r="MI1065">
        <f t="shared" si="518"/>
        <v>0.55000000000000004</v>
      </c>
      <c r="MT1065">
        <v>776437</v>
      </c>
      <c r="MW1065">
        <v>0.67</v>
      </c>
      <c r="MX1065">
        <f t="shared" si="519"/>
        <v>0.67</v>
      </c>
      <c r="NI1065">
        <v>776437</v>
      </c>
      <c r="NL1065">
        <v>0.48</v>
      </c>
      <c r="NM1065">
        <f t="shared" si="520"/>
        <v>0.48</v>
      </c>
      <c r="NX1065">
        <v>776437</v>
      </c>
      <c r="OA1065">
        <v>0.52</v>
      </c>
      <c r="OB1065">
        <f t="shared" si="521"/>
        <v>0.52</v>
      </c>
      <c r="OM1065">
        <v>776437</v>
      </c>
      <c r="OP1065">
        <v>0.48</v>
      </c>
      <c r="OQ1065">
        <f t="shared" si="522"/>
        <v>0.48</v>
      </c>
      <c r="PB1065">
        <v>776437</v>
      </c>
      <c r="PE1065">
        <v>0.5</v>
      </c>
      <c r="PF1065">
        <f t="shared" si="523"/>
        <v>0.5</v>
      </c>
      <c r="PQ1065">
        <v>776437</v>
      </c>
      <c r="PT1065">
        <v>0.46</v>
      </c>
      <c r="PU1065">
        <f t="shared" si="524"/>
        <v>0.46</v>
      </c>
      <c r="QF1065">
        <v>776437</v>
      </c>
      <c r="QI1065">
        <v>0.46</v>
      </c>
      <c r="QJ1065">
        <f t="shared" si="525"/>
        <v>0.46</v>
      </c>
      <c r="QU1065">
        <v>776437</v>
      </c>
      <c r="QX1065">
        <v>0.51</v>
      </c>
      <c r="QY1065">
        <f t="shared" si="526"/>
        <v>0.51</v>
      </c>
    </row>
    <row r="1066" spans="12:467" x14ac:dyDescent="0.2">
      <c r="L1066">
        <v>824213</v>
      </c>
      <c r="O1066">
        <v>0.56999999999999995</v>
      </c>
      <c r="P1066">
        <f t="shared" si="496"/>
        <v>0.56999999999999995</v>
      </c>
      <c r="AA1066">
        <v>824213</v>
      </c>
      <c r="AD1066">
        <v>0.68</v>
      </c>
      <c r="AE1066">
        <f t="shared" si="497"/>
        <v>0.68</v>
      </c>
      <c r="AP1066">
        <v>824213</v>
      </c>
      <c r="AS1066">
        <v>0.45</v>
      </c>
      <c r="AT1066">
        <f t="shared" si="498"/>
        <v>0.45</v>
      </c>
      <c r="BE1066">
        <v>824213</v>
      </c>
      <c r="BH1066">
        <v>0.55000000000000004</v>
      </c>
      <c r="BI1066">
        <f t="shared" si="499"/>
        <v>0.55000000000000004</v>
      </c>
      <c r="BT1066">
        <v>824213</v>
      </c>
      <c r="BW1066">
        <v>0.51</v>
      </c>
      <c r="BX1066">
        <f t="shared" si="500"/>
        <v>0.51</v>
      </c>
      <c r="CI1066">
        <v>824213</v>
      </c>
      <c r="CL1066">
        <v>0.56999999999999995</v>
      </c>
      <c r="CM1066">
        <f t="shared" si="501"/>
        <v>0.56999999999999995</v>
      </c>
      <c r="CX1066">
        <v>824213</v>
      </c>
      <c r="DA1066">
        <v>0.56999999999999995</v>
      </c>
      <c r="DB1066">
        <f t="shared" si="502"/>
        <v>0.56999999999999995</v>
      </c>
      <c r="DM1066">
        <v>824213</v>
      </c>
      <c r="DP1066">
        <v>0.56999999999999995</v>
      </c>
      <c r="DQ1066">
        <f t="shared" si="503"/>
        <v>0.56999999999999995</v>
      </c>
      <c r="EB1066">
        <v>824213</v>
      </c>
      <c r="EE1066">
        <v>0.56000000000000005</v>
      </c>
      <c r="EF1066">
        <f t="shared" si="504"/>
        <v>0.56000000000000005</v>
      </c>
      <c r="EQ1066">
        <v>824213</v>
      </c>
      <c r="ET1066">
        <v>0.56000000000000005</v>
      </c>
      <c r="EU1066">
        <f t="shared" si="505"/>
        <v>0.56000000000000005</v>
      </c>
      <c r="FF1066">
        <v>824213</v>
      </c>
      <c r="FI1066">
        <v>0.57999999999999996</v>
      </c>
      <c r="FJ1066">
        <f t="shared" si="506"/>
        <v>0.57999999999999996</v>
      </c>
      <c r="FU1066">
        <v>824213</v>
      </c>
      <c r="FX1066">
        <v>0.57999999999999996</v>
      </c>
      <c r="FY1066">
        <f t="shared" si="507"/>
        <v>0.57999999999999996</v>
      </c>
      <c r="GJ1066">
        <v>824213</v>
      </c>
      <c r="GM1066">
        <v>0.56999999999999995</v>
      </c>
      <c r="GN1066">
        <f t="shared" si="508"/>
        <v>0.56999999999999995</v>
      </c>
      <c r="GY1066">
        <v>824213</v>
      </c>
      <c r="HB1066">
        <v>0.59</v>
      </c>
      <c r="HC1066">
        <f t="shared" si="509"/>
        <v>0.59</v>
      </c>
      <c r="HN1066">
        <v>824213</v>
      </c>
      <c r="HQ1066">
        <v>0.6</v>
      </c>
      <c r="HR1066">
        <f t="shared" si="510"/>
        <v>0.6</v>
      </c>
      <c r="ID1066">
        <v>776438</v>
      </c>
      <c r="IG1066">
        <v>0.56000000000000005</v>
      </c>
      <c r="IH1066">
        <f t="shared" si="511"/>
        <v>0.56000000000000005</v>
      </c>
      <c r="IS1066">
        <v>776438</v>
      </c>
      <c r="IV1066">
        <v>0.55000000000000004</v>
      </c>
      <c r="IW1066">
        <f t="shared" si="512"/>
        <v>0.55000000000000004</v>
      </c>
      <c r="JH1066">
        <v>776438</v>
      </c>
      <c r="JK1066">
        <v>0.56000000000000005</v>
      </c>
      <c r="JL1066">
        <f t="shared" si="513"/>
        <v>0.56000000000000005</v>
      </c>
      <c r="JW1066">
        <v>776438</v>
      </c>
      <c r="JZ1066">
        <v>0.56999999999999995</v>
      </c>
      <c r="KA1066">
        <f t="shared" si="514"/>
        <v>0.56999999999999995</v>
      </c>
      <c r="KL1066">
        <v>776438</v>
      </c>
      <c r="KO1066">
        <v>0.59</v>
      </c>
      <c r="KP1066">
        <f t="shared" si="515"/>
        <v>0.59</v>
      </c>
      <c r="LA1066">
        <v>776438</v>
      </c>
      <c r="LD1066">
        <v>0.57999999999999996</v>
      </c>
      <c r="LE1066">
        <f t="shared" si="516"/>
        <v>0.57999999999999996</v>
      </c>
      <c r="LP1066">
        <v>776438</v>
      </c>
      <c r="LS1066">
        <v>0.55000000000000004</v>
      </c>
      <c r="LT1066">
        <f t="shared" si="517"/>
        <v>0.55000000000000004</v>
      </c>
      <c r="ME1066">
        <v>776438</v>
      </c>
      <c r="MH1066">
        <v>0.56000000000000005</v>
      </c>
      <c r="MI1066">
        <f t="shared" si="518"/>
        <v>0.56000000000000005</v>
      </c>
      <c r="MT1066">
        <v>776438</v>
      </c>
      <c r="MW1066">
        <v>0.47</v>
      </c>
      <c r="MX1066">
        <f t="shared" si="519"/>
        <v>0.47</v>
      </c>
      <c r="NI1066">
        <v>776438</v>
      </c>
      <c r="NL1066">
        <v>0.55000000000000004</v>
      </c>
      <c r="NM1066">
        <f t="shared" si="520"/>
        <v>0.55000000000000004</v>
      </c>
      <c r="NX1066">
        <v>776438</v>
      </c>
      <c r="OA1066">
        <v>0.54</v>
      </c>
      <c r="OB1066">
        <f t="shared" si="521"/>
        <v>0.54</v>
      </c>
      <c r="OM1066">
        <v>776438</v>
      </c>
      <c r="OP1066">
        <v>0.56000000000000005</v>
      </c>
      <c r="OQ1066">
        <f t="shared" si="522"/>
        <v>0.56000000000000005</v>
      </c>
      <c r="PB1066">
        <v>776438</v>
      </c>
      <c r="PE1066">
        <v>0.56999999999999995</v>
      </c>
      <c r="PF1066">
        <f t="shared" si="523"/>
        <v>0.56999999999999995</v>
      </c>
      <c r="PQ1066">
        <v>776438</v>
      </c>
      <c r="PT1066">
        <v>0.57999999999999996</v>
      </c>
      <c r="PU1066">
        <f t="shared" si="524"/>
        <v>0.57999999999999996</v>
      </c>
      <c r="QF1066">
        <v>776438</v>
      </c>
      <c r="QI1066">
        <v>0.6</v>
      </c>
      <c r="QJ1066">
        <f t="shared" si="525"/>
        <v>0.6</v>
      </c>
      <c r="QU1066">
        <v>776438</v>
      </c>
      <c r="QX1066">
        <v>0.56999999999999995</v>
      </c>
      <c r="QY1066">
        <f t="shared" si="526"/>
        <v>0.56999999999999995</v>
      </c>
    </row>
    <row r="1067" spans="12:467" x14ac:dyDescent="0.2">
      <c r="L1067">
        <v>824540</v>
      </c>
      <c r="O1067">
        <v>0.46</v>
      </c>
      <c r="P1067">
        <f t="shared" si="496"/>
        <v>0.46</v>
      </c>
      <c r="AA1067">
        <v>824540</v>
      </c>
      <c r="AD1067">
        <v>0.43</v>
      </c>
      <c r="AE1067">
        <f t="shared" si="497"/>
        <v>0.43</v>
      </c>
      <c r="AP1067">
        <v>824540</v>
      </c>
      <c r="AS1067">
        <v>0.5</v>
      </c>
      <c r="AT1067">
        <f t="shared" si="498"/>
        <v>0.5</v>
      </c>
      <c r="BE1067">
        <v>824540</v>
      </c>
      <c r="BH1067">
        <v>0.55000000000000004</v>
      </c>
      <c r="BI1067">
        <f t="shared" si="499"/>
        <v>0.55000000000000004</v>
      </c>
      <c r="BT1067">
        <v>824540</v>
      </c>
      <c r="BW1067">
        <v>0.41</v>
      </c>
      <c r="BX1067">
        <f t="shared" si="500"/>
        <v>0.41</v>
      </c>
      <c r="CI1067">
        <v>824540</v>
      </c>
      <c r="CL1067">
        <v>0.47</v>
      </c>
      <c r="CM1067">
        <f t="shared" si="501"/>
        <v>0.47</v>
      </c>
      <c r="CX1067">
        <v>824540</v>
      </c>
      <c r="DA1067">
        <v>0.47</v>
      </c>
      <c r="DB1067">
        <f t="shared" si="502"/>
        <v>0.47</v>
      </c>
      <c r="DM1067">
        <v>824540</v>
      </c>
      <c r="DP1067">
        <v>0.45</v>
      </c>
      <c r="DQ1067">
        <f t="shared" si="503"/>
        <v>0.45</v>
      </c>
      <c r="EB1067">
        <v>824540</v>
      </c>
      <c r="EE1067">
        <v>0.42</v>
      </c>
      <c r="EF1067">
        <f t="shared" si="504"/>
        <v>0.42</v>
      </c>
      <c r="EQ1067">
        <v>824540</v>
      </c>
      <c r="ET1067">
        <v>0.42</v>
      </c>
      <c r="EU1067">
        <f t="shared" si="505"/>
        <v>0.42</v>
      </c>
      <c r="FF1067">
        <v>824540</v>
      </c>
      <c r="FI1067">
        <v>0.49</v>
      </c>
      <c r="FJ1067">
        <f t="shared" si="506"/>
        <v>0.49</v>
      </c>
      <c r="FU1067">
        <v>824540</v>
      </c>
      <c r="FX1067">
        <v>0.45</v>
      </c>
      <c r="FY1067">
        <f t="shared" si="507"/>
        <v>0.45</v>
      </c>
      <c r="GJ1067">
        <v>824540</v>
      </c>
      <c r="GM1067">
        <v>0.45</v>
      </c>
      <c r="GN1067">
        <f t="shared" si="508"/>
        <v>0.45</v>
      </c>
      <c r="GY1067">
        <v>824540</v>
      </c>
      <c r="HB1067">
        <v>0.45</v>
      </c>
      <c r="HC1067">
        <f t="shared" si="509"/>
        <v>0.45</v>
      </c>
      <c r="HN1067">
        <v>824540</v>
      </c>
      <c r="HQ1067">
        <v>0.45</v>
      </c>
      <c r="HR1067">
        <f t="shared" si="510"/>
        <v>0.45</v>
      </c>
      <c r="ID1067">
        <v>776439</v>
      </c>
      <c r="IG1067">
        <v>0.43</v>
      </c>
      <c r="IH1067">
        <f t="shared" si="511"/>
        <v>0.43</v>
      </c>
      <c r="IS1067">
        <v>776439</v>
      </c>
      <c r="IV1067">
        <v>0.41</v>
      </c>
      <c r="IW1067">
        <f t="shared" si="512"/>
        <v>0.41</v>
      </c>
      <c r="JH1067">
        <v>776439</v>
      </c>
      <c r="JK1067">
        <v>0.44</v>
      </c>
      <c r="JL1067">
        <f t="shared" si="513"/>
        <v>0.44</v>
      </c>
      <c r="JW1067">
        <v>776439</v>
      </c>
      <c r="JZ1067">
        <v>0.43</v>
      </c>
      <c r="KA1067">
        <f t="shared" si="514"/>
        <v>0.43</v>
      </c>
      <c r="KL1067">
        <v>776439</v>
      </c>
      <c r="KO1067">
        <v>0.45</v>
      </c>
      <c r="KP1067">
        <f t="shared" si="515"/>
        <v>0.45</v>
      </c>
      <c r="LA1067">
        <v>776439</v>
      </c>
      <c r="LD1067">
        <v>0.44</v>
      </c>
      <c r="LE1067">
        <f t="shared" si="516"/>
        <v>0.44</v>
      </c>
      <c r="LP1067">
        <v>776439</v>
      </c>
      <c r="LS1067">
        <v>0.43</v>
      </c>
      <c r="LT1067">
        <f t="shared" si="517"/>
        <v>0.43</v>
      </c>
      <c r="ME1067">
        <v>776439</v>
      </c>
      <c r="MH1067">
        <v>0.45</v>
      </c>
      <c r="MI1067">
        <f t="shared" si="518"/>
        <v>0.45</v>
      </c>
      <c r="MT1067">
        <v>776439</v>
      </c>
      <c r="MW1067">
        <v>0.47</v>
      </c>
      <c r="MX1067">
        <f t="shared" si="519"/>
        <v>0.47</v>
      </c>
      <c r="NI1067">
        <v>776439</v>
      </c>
      <c r="NL1067">
        <v>0.41</v>
      </c>
      <c r="NM1067">
        <f t="shared" si="520"/>
        <v>0.41</v>
      </c>
      <c r="NX1067">
        <v>776439</v>
      </c>
      <c r="OA1067">
        <v>0.47</v>
      </c>
      <c r="OB1067">
        <f t="shared" si="521"/>
        <v>0.47</v>
      </c>
      <c r="OM1067">
        <v>776439</v>
      </c>
      <c r="OP1067">
        <v>0.42</v>
      </c>
      <c r="OQ1067">
        <f t="shared" si="522"/>
        <v>0.42</v>
      </c>
      <c r="PB1067">
        <v>776439</v>
      </c>
      <c r="PE1067">
        <v>0.42</v>
      </c>
      <c r="PF1067">
        <f t="shared" si="523"/>
        <v>0.42</v>
      </c>
      <c r="PQ1067">
        <v>776439</v>
      </c>
      <c r="PT1067">
        <v>0.4</v>
      </c>
      <c r="PU1067">
        <f t="shared" si="524"/>
        <v>0.4</v>
      </c>
      <c r="QF1067">
        <v>776439</v>
      </c>
      <c r="QI1067">
        <v>0.41</v>
      </c>
      <c r="QJ1067">
        <f t="shared" si="525"/>
        <v>0.41</v>
      </c>
      <c r="QU1067">
        <v>776439</v>
      </c>
      <c r="QX1067">
        <v>0.41</v>
      </c>
      <c r="QY1067">
        <f t="shared" si="526"/>
        <v>0.41</v>
      </c>
    </row>
    <row r="1068" spans="12:467" x14ac:dyDescent="0.2">
      <c r="L1068">
        <v>824945</v>
      </c>
      <c r="O1068">
        <v>0.54</v>
      </c>
      <c r="P1068">
        <f t="shared" si="496"/>
        <v>0.54</v>
      </c>
      <c r="AA1068">
        <v>824945</v>
      </c>
      <c r="AD1068">
        <v>0.69</v>
      </c>
      <c r="AE1068">
        <f t="shared" si="497"/>
        <v>0.69</v>
      </c>
      <c r="AP1068">
        <v>824945</v>
      </c>
      <c r="AS1068">
        <v>0.9</v>
      </c>
      <c r="AT1068">
        <f t="shared" si="498"/>
        <v>0.9</v>
      </c>
      <c r="BE1068">
        <v>824945</v>
      </c>
      <c r="BH1068">
        <v>0.67</v>
      </c>
      <c r="BI1068">
        <f t="shared" si="499"/>
        <v>0.67</v>
      </c>
      <c r="BT1068">
        <v>824945</v>
      </c>
      <c r="BW1068">
        <v>0.66</v>
      </c>
      <c r="BX1068">
        <f t="shared" si="500"/>
        <v>0.66</v>
      </c>
      <c r="CI1068">
        <v>824945</v>
      </c>
      <c r="CL1068">
        <v>0.57999999999999996</v>
      </c>
      <c r="CM1068">
        <f t="shared" si="501"/>
        <v>0.57999999999999996</v>
      </c>
      <c r="CX1068">
        <v>824945</v>
      </c>
      <c r="DA1068">
        <v>0.56999999999999995</v>
      </c>
      <c r="DB1068">
        <f t="shared" si="502"/>
        <v>0.56999999999999995</v>
      </c>
      <c r="DM1068">
        <v>824945</v>
      </c>
      <c r="DP1068">
        <v>0.56000000000000005</v>
      </c>
      <c r="DQ1068">
        <f t="shared" si="503"/>
        <v>0.56000000000000005</v>
      </c>
      <c r="EB1068">
        <v>824945</v>
      </c>
      <c r="EE1068">
        <v>0.56000000000000005</v>
      </c>
      <c r="EF1068">
        <f t="shared" si="504"/>
        <v>0.56000000000000005</v>
      </c>
      <c r="EQ1068">
        <v>824945</v>
      </c>
      <c r="ET1068">
        <v>0.56000000000000005</v>
      </c>
      <c r="EU1068">
        <f t="shared" si="505"/>
        <v>0.56000000000000005</v>
      </c>
      <c r="FF1068">
        <v>824945</v>
      </c>
      <c r="FI1068">
        <v>0.56999999999999995</v>
      </c>
      <c r="FJ1068">
        <f t="shared" si="506"/>
        <v>0.56999999999999995</v>
      </c>
      <c r="FU1068">
        <v>824945</v>
      </c>
      <c r="FX1068">
        <v>0.56000000000000005</v>
      </c>
      <c r="FY1068">
        <f t="shared" si="507"/>
        <v>0.56000000000000005</v>
      </c>
      <c r="GJ1068">
        <v>824945</v>
      </c>
      <c r="GM1068">
        <v>0.55000000000000004</v>
      </c>
      <c r="GN1068">
        <f t="shared" si="508"/>
        <v>0.55000000000000004</v>
      </c>
      <c r="GY1068">
        <v>824945</v>
      </c>
      <c r="HB1068">
        <v>0.57999999999999996</v>
      </c>
      <c r="HC1068">
        <f t="shared" si="509"/>
        <v>0.57999999999999996</v>
      </c>
      <c r="HN1068">
        <v>824945</v>
      </c>
      <c r="HQ1068">
        <v>0.67</v>
      </c>
      <c r="HR1068">
        <f t="shared" si="510"/>
        <v>0.67</v>
      </c>
      <c r="ID1068">
        <v>776441</v>
      </c>
      <c r="IG1068">
        <v>0.41</v>
      </c>
      <c r="IH1068">
        <f t="shared" si="511"/>
        <v>0.41</v>
      </c>
      <c r="IS1068">
        <v>776441</v>
      </c>
      <c r="IV1068">
        <v>0.4</v>
      </c>
      <c r="IW1068">
        <f t="shared" si="512"/>
        <v>0.4</v>
      </c>
      <c r="JH1068">
        <v>776441</v>
      </c>
      <c r="JK1068">
        <v>0.37</v>
      </c>
      <c r="JL1068">
        <f t="shared" si="513"/>
        <v>0.37</v>
      </c>
      <c r="JW1068">
        <v>776441</v>
      </c>
      <c r="JZ1068">
        <v>0.42</v>
      </c>
      <c r="KA1068">
        <f t="shared" si="514"/>
        <v>0.42</v>
      </c>
      <c r="KL1068">
        <v>776441</v>
      </c>
      <c r="KO1068">
        <v>0.38</v>
      </c>
      <c r="KP1068">
        <f t="shared" si="515"/>
        <v>0.38</v>
      </c>
      <c r="LA1068">
        <v>776441</v>
      </c>
      <c r="LD1068">
        <v>0.41</v>
      </c>
      <c r="LE1068">
        <f t="shared" si="516"/>
        <v>0.41</v>
      </c>
      <c r="LP1068">
        <v>776441</v>
      </c>
      <c r="LS1068">
        <v>0.41</v>
      </c>
      <c r="LT1068">
        <f t="shared" si="517"/>
        <v>0.41</v>
      </c>
      <c r="ME1068">
        <v>776441</v>
      </c>
      <c r="MH1068">
        <v>0.43</v>
      </c>
      <c r="MI1068">
        <f t="shared" si="518"/>
        <v>0.43</v>
      </c>
      <c r="MT1068">
        <v>776441</v>
      </c>
      <c r="MW1068">
        <v>0.41</v>
      </c>
      <c r="MX1068">
        <f t="shared" si="519"/>
        <v>0.41</v>
      </c>
      <c r="NI1068">
        <v>776441</v>
      </c>
      <c r="NL1068">
        <v>0.41</v>
      </c>
      <c r="NM1068">
        <f t="shared" si="520"/>
        <v>0.41</v>
      </c>
      <c r="NX1068">
        <v>776441</v>
      </c>
      <c r="OA1068">
        <v>0.43</v>
      </c>
      <c r="OB1068">
        <f t="shared" si="521"/>
        <v>0.43</v>
      </c>
      <c r="OM1068">
        <v>776441</v>
      </c>
      <c r="OP1068">
        <v>0.42</v>
      </c>
      <c r="OQ1068">
        <f t="shared" si="522"/>
        <v>0.42</v>
      </c>
      <c r="PB1068">
        <v>776441</v>
      </c>
      <c r="PE1068">
        <v>0.42</v>
      </c>
      <c r="PF1068">
        <f t="shared" si="523"/>
        <v>0.42</v>
      </c>
      <c r="PQ1068">
        <v>776441</v>
      </c>
      <c r="PT1068">
        <v>0.46</v>
      </c>
      <c r="PU1068">
        <f t="shared" si="524"/>
        <v>0.46</v>
      </c>
      <c r="QF1068">
        <v>776441</v>
      </c>
      <c r="QI1068">
        <v>0.41</v>
      </c>
      <c r="QJ1068">
        <f t="shared" si="525"/>
        <v>0.41</v>
      </c>
      <c r="QU1068">
        <v>776441</v>
      </c>
      <c r="QX1068">
        <v>0.38</v>
      </c>
      <c r="QY1068">
        <f t="shared" si="526"/>
        <v>0.38</v>
      </c>
    </row>
    <row r="1069" spans="12:467" x14ac:dyDescent="0.2">
      <c r="L1069">
        <v>823079</v>
      </c>
      <c r="O1069">
        <v>0.48</v>
      </c>
      <c r="P1069">
        <f t="shared" si="496"/>
        <v>0.48</v>
      </c>
      <c r="AA1069">
        <v>823079</v>
      </c>
      <c r="AD1069">
        <v>0.54</v>
      </c>
      <c r="AE1069">
        <f t="shared" si="497"/>
        <v>0.54</v>
      </c>
      <c r="AP1069">
        <v>823079</v>
      </c>
      <c r="AS1069">
        <v>0.53</v>
      </c>
      <c r="AT1069">
        <f t="shared" si="498"/>
        <v>0.53</v>
      </c>
      <c r="BE1069">
        <v>823079</v>
      </c>
      <c r="BH1069">
        <v>0.56999999999999995</v>
      </c>
      <c r="BI1069">
        <f t="shared" si="499"/>
        <v>0.56999999999999995</v>
      </c>
      <c r="BT1069">
        <v>823079</v>
      </c>
      <c r="BW1069">
        <v>0.56000000000000005</v>
      </c>
      <c r="BX1069">
        <f t="shared" si="500"/>
        <v>0.56000000000000005</v>
      </c>
      <c r="CI1069">
        <v>823079</v>
      </c>
      <c r="CL1069">
        <v>0.49</v>
      </c>
      <c r="CM1069">
        <f t="shared" si="501"/>
        <v>0.49</v>
      </c>
      <c r="CX1069">
        <v>823079</v>
      </c>
      <c r="DA1069">
        <v>0.48</v>
      </c>
      <c r="DB1069">
        <f t="shared" si="502"/>
        <v>0.48</v>
      </c>
      <c r="DM1069">
        <v>823079</v>
      </c>
      <c r="DP1069">
        <v>0.51</v>
      </c>
      <c r="DQ1069">
        <f t="shared" si="503"/>
        <v>0.51</v>
      </c>
      <c r="EB1069">
        <v>823079</v>
      </c>
      <c r="EE1069">
        <v>0.49</v>
      </c>
      <c r="EF1069">
        <f t="shared" si="504"/>
        <v>0.49</v>
      </c>
      <c r="EQ1069">
        <v>823079</v>
      </c>
      <c r="ET1069">
        <v>0.49</v>
      </c>
      <c r="EU1069">
        <f t="shared" si="505"/>
        <v>0.49</v>
      </c>
      <c r="FF1069">
        <v>823079</v>
      </c>
      <c r="FI1069">
        <v>0.49</v>
      </c>
      <c r="FJ1069">
        <f t="shared" si="506"/>
        <v>0.49</v>
      </c>
      <c r="FU1069">
        <v>823079</v>
      </c>
      <c r="FX1069">
        <v>0.51</v>
      </c>
      <c r="FY1069">
        <f t="shared" si="507"/>
        <v>0.51</v>
      </c>
      <c r="GJ1069">
        <v>823079</v>
      </c>
      <c r="GM1069">
        <v>0.48</v>
      </c>
      <c r="GN1069">
        <f t="shared" si="508"/>
        <v>0.48</v>
      </c>
      <c r="GY1069">
        <v>823079</v>
      </c>
      <c r="HB1069">
        <v>0.49</v>
      </c>
      <c r="HC1069">
        <f t="shared" si="509"/>
        <v>0.49</v>
      </c>
      <c r="HN1069">
        <v>823079</v>
      </c>
      <c r="HQ1069">
        <v>0.48</v>
      </c>
      <c r="HR1069">
        <f t="shared" si="510"/>
        <v>0.48</v>
      </c>
      <c r="ID1069">
        <v>776443</v>
      </c>
      <c r="IG1069">
        <v>0.45</v>
      </c>
      <c r="IH1069">
        <f t="shared" si="511"/>
        <v>0.45</v>
      </c>
      <c r="IS1069">
        <v>776443</v>
      </c>
      <c r="IV1069">
        <v>0.41</v>
      </c>
      <c r="IW1069">
        <f t="shared" si="512"/>
        <v>0.41</v>
      </c>
      <c r="JH1069">
        <v>776443</v>
      </c>
      <c r="JK1069">
        <v>0.41</v>
      </c>
      <c r="JL1069">
        <f t="shared" si="513"/>
        <v>0.41</v>
      </c>
      <c r="JW1069">
        <v>776443</v>
      </c>
      <c r="JZ1069">
        <v>0.42</v>
      </c>
      <c r="KA1069">
        <f t="shared" si="514"/>
        <v>0.42</v>
      </c>
      <c r="KL1069">
        <v>776443</v>
      </c>
      <c r="KO1069">
        <v>0.38</v>
      </c>
      <c r="KP1069">
        <f t="shared" si="515"/>
        <v>0.38</v>
      </c>
      <c r="LA1069">
        <v>776443</v>
      </c>
      <c r="LD1069">
        <v>0.42</v>
      </c>
      <c r="LE1069">
        <f t="shared" si="516"/>
        <v>0.42</v>
      </c>
      <c r="LP1069">
        <v>776443</v>
      </c>
      <c r="LS1069">
        <v>0.42</v>
      </c>
      <c r="LT1069">
        <f t="shared" si="517"/>
        <v>0.42</v>
      </c>
      <c r="ME1069">
        <v>776443</v>
      </c>
      <c r="MH1069">
        <v>0.39</v>
      </c>
      <c r="MI1069">
        <f t="shared" si="518"/>
        <v>0.39</v>
      </c>
      <c r="MT1069">
        <v>776443</v>
      </c>
      <c r="MW1069">
        <v>0.42</v>
      </c>
      <c r="MX1069">
        <f t="shared" si="519"/>
        <v>0.42</v>
      </c>
      <c r="NI1069">
        <v>776443</v>
      </c>
      <c r="NL1069">
        <v>0.42</v>
      </c>
      <c r="NM1069">
        <f t="shared" si="520"/>
        <v>0.42</v>
      </c>
      <c r="NX1069">
        <v>776443</v>
      </c>
      <c r="OA1069">
        <v>0.44</v>
      </c>
      <c r="OB1069">
        <f t="shared" si="521"/>
        <v>0.44</v>
      </c>
      <c r="OM1069">
        <v>776443</v>
      </c>
      <c r="OP1069">
        <v>0.43</v>
      </c>
      <c r="OQ1069">
        <f t="shared" si="522"/>
        <v>0.43</v>
      </c>
      <c r="PB1069">
        <v>776443</v>
      </c>
      <c r="PE1069">
        <v>0.42</v>
      </c>
      <c r="PF1069">
        <f t="shared" si="523"/>
        <v>0.42</v>
      </c>
      <c r="PQ1069">
        <v>776443</v>
      </c>
      <c r="PT1069">
        <v>0.45</v>
      </c>
      <c r="PU1069">
        <f t="shared" si="524"/>
        <v>0.45</v>
      </c>
      <c r="QF1069">
        <v>776443</v>
      </c>
      <c r="QI1069">
        <v>0.39</v>
      </c>
      <c r="QJ1069">
        <f t="shared" si="525"/>
        <v>0.39</v>
      </c>
      <c r="QU1069">
        <v>776443</v>
      </c>
      <c r="QX1069">
        <v>0.42</v>
      </c>
      <c r="QY1069">
        <f t="shared" si="526"/>
        <v>0.42</v>
      </c>
    </row>
    <row r="1070" spans="12:467" x14ac:dyDescent="0.2">
      <c r="L1070">
        <v>823160</v>
      </c>
      <c r="O1070">
        <v>0.53</v>
      </c>
      <c r="P1070">
        <f t="shared" si="496"/>
        <v>0.53</v>
      </c>
      <c r="AA1070">
        <v>823160</v>
      </c>
      <c r="AD1070">
        <v>0.46</v>
      </c>
      <c r="AE1070">
        <f t="shared" si="497"/>
        <v>0.46</v>
      </c>
      <c r="AP1070">
        <v>823160</v>
      </c>
      <c r="AS1070">
        <v>0.56000000000000005</v>
      </c>
      <c r="AT1070">
        <f t="shared" si="498"/>
        <v>0.56000000000000005</v>
      </c>
      <c r="BE1070">
        <v>823160</v>
      </c>
      <c r="BH1070">
        <v>0.45</v>
      </c>
      <c r="BI1070">
        <f t="shared" si="499"/>
        <v>0.45</v>
      </c>
      <c r="BT1070">
        <v>823160</v>
      </c>
      <c r="BW1070">
        <v>0.46</v>
      </c>
      <c r="BX1070">
        <f t="shared" si="500"/>
        <v>0.46</v>
      </c>
      <c r="CI1070">
        <v>823160</v>
      </c>
      <c r="CL1070">
        <v>0.51</v>
      </c>
      <c r="CM1070">
        <f t="shared" si="501"/>
        <v>0.51</v>
      </c>
      <c r="CX1070">
        <v>823160</v>
      </c>
      <c r="DA1070">
        <v>0.52</v>
      </c>
      <c r="DB1070">
        <f t="shared" si="502"/>
        <v>0.52</v>
      </c>
      <c r="DM1070">
        <v>823160</v>
      </c>
      <c r="DP1070">
        <v>0.53</v>
      </c>
      <c r="DQ1070">
        <f t="shared" si="503"/>
        <v>0.53</v>
      </c>
      <c r="EB1070">
        <v>823160</v>
      </c>
      <c r="EE1070">
        <v>0.49</v>
      </c>
      <c r="EF1070">
        <f t="shared" si="504"/>
        <v>0.49</v>
      </c>
      <c r="EQ1070">
        <v>823160</v>
      </c>
      <c r="ET1070">
        <v>0.49</v>
      </c>
      <c r="EU1070">
        <f t="shared" si="505"/>
        <v>0.49</v>
      </c>
      <c r="FF1070">
        <v>823160</v>
      </c>
      <c r="FI1070">
        <v>0.52</v>
      </c>
      <c r="FJ1070">
        <f t="shared" si="506"/>
        <v>0.52</v>
      </c>
      <c r="FU1070">
        <v>823160</v>
      </c>
      <c r="FX1070">
        <v>0.52</v>
      </c>
      <c r="FY1070">
        <f t="shared" si="507"/>
        <v>0.52</v>
      </c>
      <c r="GJ1070">
        <v>823160</v>
      </c>
      <c r="GM1070">
        <v>0.51</v>
      </c>
      <c r="GN1070">
        <f t="shared" si="508"/>
        <v>0.51</v>
      </c>
      <c r="GY1070">
        <v>823160</v>
      </c>
      <c r="HB1070">
        <v>0.56999999999999995</v>
      </c>
      <c r="HC1070">
        <f t="shared" si="509"/>
        <v>0.56999999999999995</v>
      </c>
      <c r="HN1070">
        <v>823160</v>
      </c>
      <c r="HQ1070">
        <v>0.45</v>
      </c>
      <c r="HR1070">
        <f t="shared" si="510"/>
        <v>0.45</v>
      </c>
      <c r="ID1070">
        <v>776447</v>
      </c>
      <c r="IG1070">
        <v>0.52</v>
      </c>
      <c r="IH1070">
        <f t="shared" si="511"/>
        <v>0.52</v>
      </c>
      <c r="IS1070">
        <v>776447</v>
      </c>
      <c r="IV1070">
        <v>0.49</v>
      </c>
      <c r="IW1070">
        <f t="shared" si="512"/>
        <v>0.49</v>
      </c>
      <c r="JH1070">
        <v>776447</v>
      </c>
      <c r="JK1070">
        <v>0.51</v>
      </c>
      <c r="JL1070">
        <f t="shared" si="513"/>
        <v>0.51</v>
      </c>
      <c r="JW1070">
        <v>776447</v>
      </c>
      <c r="JZ1070">
        <v>0.52</v>
      </c>
      <c r="KA1070">
        <f t="shared" si="514"/>
        <v>0.52</v>
      </c>
      <c r="KL1070">
        <v>776447</v>
      </c>
      <c r="KO1070">
        <v>0.45</v>
      </c>
      <c r="KP1070">
        <f t="shared" si="515"/>
        <v>0.45</v>
      </c>
      <c r="LA1070">
        <v>776447</v>
      </c>
      <c r="LD1070">
        <v>0.49</v>
      </c>
      <c r="LE1070">
        <f t="shared" si="516"/>
        <v>0.49</v>
      </c>
      <c r="LP1070">
        <v>776447</v>
      </c>
      <c r="LS1070">
        <v>0.51</v>
      </c>
      <c r="LT1070">
        <f t="shared" si="517"/>
        <v>0.51</v>
      </c>
      <c r="ME1070">
        <v>776447</v>
      </c>
      <c r="MH1070">
        <v>0.46</v>
      </c>
      <c r="MI1070">
        <f t="shared" si="518"/>
        <v>0.46</v>
      </c>
      <c r="MT1070">
        <v>776447</v>
      </c>
      <c r="MW1070">
        <v>0.43</v>
      </c>
      <c r="MX1070">
        <f t="shared" si="519"/>
        <v>0.43</v>
      </c>
      <c r="NI1070">
        <v>776447</v>
      </c>
      <c r="NL1070">
        <v>0.51</v>
      </c>
      <c r="NM1070">
        <f t="shared" si="520"/>
        <v>0.51</v>
      </c>
      <c r="NX1070">
        <v>776447</v>
      </c>
      <c r="OA1070">
        <v>0.49</v>
      </c>
      <c r="OB1070">
        <f t="shared" si="521"/>
        <v>0.49</v>
      </c>
      <c r="OM1070">
        <v>776447</v>
      </c>
      <c r="OP1070">
        <v>0.5</v>
      </c>
      <c r="OQ1070">
        <f t="shared" si="522"/>
        <v>0.5</v>
      </c>
      <c r="PB1070">
        <v>776447</v>
      </c>
      <c r="PE1070">
        <v>0.52</v>
      </c>
      <c r="PF1070">
        <f t="shared" si="523"/>
        <v>0.52</v>
      </c>
      <c r="PQ1070">
        <v>776447</v>
      </c>
      <c r="PT1070">
        <v>0.51</v>
      </c>
      <c r="PU1070">
        <f t="shared" si="524"/>
        <v>0.51</v>
      </c>
      <c r="QF1070">
        <v>776447</v>
      </c>
      <c r="QI1070">
        <v>0.48</v>
      </c>
      <c r="QJ1070">
        <f t="shared" si="525"/>
        <v>0.48</v>
      </c>
      <c r="QU1070">
        <v>776447</v>
      </c>
      <c r="QX1070">
        <v>0.5</v>
      </c>
      <c r="QY1070">
        <f t="shared" si="526"/>
        <v>0.5</v>
      </c>
    </row>
    <row r="1071" spans="12:467" x14ac:dyDescent="0.2">
      <c r="L1071">
        <v>824538</v>
      </c>
      <c r="O1071">
        <v>0.44</v>
      </c>
      <c r="P1071">
        <f t="shared" si="496"/>
        <v>0.44</v>
      </c>
      <c r="AA1071">
        <v>824538</v>
      </c>
      <c r="AD1071">
        <v>0.39</v>
      </c>
      <c r="AE1071">
        <f t="shared" si="497"/>
        <v>0.39</v>
      </c>
      <c r="AP1071">
        <v>824538</v>
      </c>
      <c r="AS1071">
        <v>0.28999999999999998</v>
      </c>
      <c r="AT1071">
        <f t="shared" si="498"/>
        <v>0.28999999999999998</v>
      </c>
      <c r="BE1071">
        <v>824538</v>
      </c>
      <c r="BH1071">
        <v>0.43</v>
      </c>
      <c r="BI1071">
        <f t="shared" si="499"/>
        <v>0.43</v>
      </c>
      <c r="BT1071">
        <v>824538</v>
      </c>
      <c r="BW1071">
        <v>0.28000000000000003</v>
      </c>
      <c r="BX1071">
        <f t="shared" si="500"/>
        <v>0.28000000000000003</v>
      </c>
      <c r="CI1071">
        <v>824538</v>
      </c>
      <c r="CL1071">
        <v>0.42</v>
      </c>
      <c r="CM1071">
        <f t="shared" si="501"/>
        <v>0.42</v>
      </c>
      <c r="CX1071">
        <v>824538</v>
      </c>
      <c r="DA1071">
        <v>0.44</v>
      </c>
      <c r="DB1071">
        <f t="shared" si="502"/>
        <v>0.44</v>
      </c>
      <c r="DM1071">
        <v>824538</v>
      </c>
      <c r="DP1071">
        <v>0.41</v>
      </c>
      <c r="DQ1071">
        <f t="shared" si="503"/>
        <v>0.41</v>
      </c>
      <c r="EB1071">
        <v>824538</v>
      </c>
      <c r="EE1071">
        <v>0.42</v>
      </c>
      <c r="EF1071">
        <f t="shared" si="504"/>
        <v>0.42</v>
      </c>
      <c r="EQ1071">
        <v>824538</v>
      </c>
      <c r="ET1071">
        <v>0.42</v>
      </c>
      <c r="EU1071">
        <f t="shared" si="505"/>
        <v>0.42</v>
      </c>
      <c r="FF1071">
        <v>824538</v>
      </c>
      <c r="FI1071">
        <v>0.43</v>
      </c>
      <c r="FJ1071">
        <f t="shared" si="506"/>
        <v>0.43</v>
      </c>
      <c r="FU1071">
        <v>824538</v>
      </c>
      <c r="FX1071">
        <v>0.4</v>
      </c>
      <c r="FY1071">
        <f t="shared" si="507"/>
        <v>0.4</v>
      </c>
      <c r="GJ1071">
        <v>824538</v>
      </c>
      <c r="GM1071">
        <v>0.43</v>
      </c>
      <c r="GN1071">
        <f t="shared" si="508"/>
        <v>0.43</v>
      </c>
      <c r="GY1071">
        <v>824538</v>
      </c>
      <c r="HB1071">
        <v>0.44</v>
      </c>
      <c r="HC1071">
        <f t="shared" si="509"/>
        <v>0.44</v>
      </c>
      <c r="HN1071">
        <v>824538</v>
      </c>
      <c r="HQ1071">
        <v>0.37</v>
      </c>
      <c r="HR1071">
        <f t="shared" si="510"/>
        <v>0.37</v>
      </c>
      <c r="ID1071">
        <v>776414</v>
      </c>
      <c r="IG1071">
        <v>0.46</v>
      </c>
      <c r="IH1071">
        <f t="shared" si="511"/>
        <v>0.46</v>
      </c>
      <c r="IS1071">
        <v>776414</v>
      </c>
      <c r="IV1071">
        <v>0.46</v>
      </c>
      <c r="IW1071">
        <f t="shared" si="512"/>
        <v>0.46</v>
      </c>
      <c r="JH1071">
        <v>776414</v>
      </c>
      <c r="JK1071">
        <v>0.44</v>
      </c>
      <c r="JL1071">
        <f t="shared" si="513"/>
        <v>0.44</v>
      </c>
      <c r="JW1071">
        <v>776414</v>
      </c>
      <c r="JZ1071">
        <v>0.46</v>
      </c>
      <c r="KA1071">
        <f t="shared" si="514"/>
        <v>0.46</v>
      </c>
      <c r="KL1071">
        <v>776414</v>
      </c>
      <c r="KO1071">
        <v>0.39</v>
      </c>
      <c r="KP1071">
        <f t="shared" si="515"/>
        <v>0.39</v>
      </c>
      <c r="LA1071">
        <v>776414</v>
      </c>
      <c r="LD1071">
        <v>0.46</v>
      </c>
      <c r="LE1071">
        <f t="shared" si="516"/>
        <v>0.46</v>
      </c>
      <c r="LP1071">
        <v>776414</v>
      </c>
      <c r="LS1071">
        <v>0.45</v>
      </c>
      <c r="LT1071">
        <f t="shared" si="517"/>
        <v>0.45</v>
      </c>
      <c r="ME1071">
        <v>776414</v>
      </c>
      <c r="MH1071">
        <v>0.41</v>
      </c>
      <c r="MI1071">
        <f t="shared" si="518"/>
        <v>0.41</v>
      </c>
      <c r="MT1071">
        <v>776414</v>
      </c>
      <c r="MW1071">
        <v>0.42</v>
      </c>
      <c r="MX1071">
        <f t="shared" si="519"/>
        <v>0.42</v>
      </c>
      <c r="NI1071">
        <v>776414</v>
      </c>
      <c r="NL1071">
        <v>0.46</v>
      </c>
      <c r="NM1071">
        <f t="shared" si="520"/>
        <v>0.46</v>
      </c>
      <c r="NX1071">
        <v>776414</v>
      </c>
      <c r="OA1071">
        <v>0.46</v>
      </c>
      <c r="OB1071">
        <f t="shared" si="521"/>
        <v>0.46</v>
      </c>
      <c r="OM1071">
        <v>776414</v>
      </c>
      <c r="OP1071">
        <v>0.46</v>
      </c>
      <c r="OQ1071">
        <f t="shared" si="522"/>
        <v>0.46</v>
      </c>
      <c r="PB1071">
        <v>776414</v>
      </c>
      <c r="PE1071">
        <v>0.46</v>
      </c>
      <c r="PF1071">
        <f t="shared" si="523"/>
        <v>0.46</v>
      </c>
      <c r="PQ1071">
        <v>776414</v>
      </c>
      <c r="PT1071">
        <v>0.46</v>
      </c>
      <c r="PU1071">
        <f t="shared" si="524"/>
        <v>0.46</v>
      </c>
      <c r="QF1071">
        <v>776414</v>
      </c>
      <c r="QI1071">
        <v>0.45</v>
      </c>
      <c r="QJ1071">
        <f t="shared" si="525"/>
        <v>0.45</v>
      </c>
      <c r="QU1071">
        <v>776414</v>
      </c>
      <c r="QX1071">
        <v>0.47</v>
      </c>
      <c r="QY1071">
        <f t="shared" si="526"/>
        <v>0.47</v>
      </c>
    </row>
    <row r="1072" spans="12:467" x14ac:dyDescent="0.2">
      <c r="L1072">
        <v>823080</v>
      </c>
      <c r="O1072">
        <v>0.39</v>
      </c>
      <c r="P1072">
        <f t="shared" si="496"/>
        <v>0.39</v>
      </c>
      <c r="AA1072">
        <v>823080</v>
      </c>
      <c r="AD1072">
        <v>0.47</v>
      </c>
      <c r="AE1072">
        <f t="shared" si="497"/>
        <v>0.47</v>
      </c>
      <c r="AP1072">
        <v>823080</v>
      </c>
      <c r="AS1072">
        <v>0.46</v>
      </c>
      <c r="AT1072">
        <f t="shared" si="498"/>
        <v>0.46</v>
      </c>
      <c r="BE1072">
        <v>823080</v>
      </c>
      <c r="BH1072">
        <v>0.32</v>
      </c>
      <c r="BI1072">
        <f t="shared" si="499"/>
        <v>0.32</v>
      </c>
      <c r="BT1072">
        <v>823080</v>
      </c>
      <c r="BW1072">
        <v>0.53</v>
      </c>
      <c r="BX1072">
        <f t="shared" si="500"/>
        <v>0.53</v>
      </c>
      <c r="CI1072">
        <v>823080</v>
      </c>
      <c r="CL1072">
        <v>0.38</v>
      </c>
      <c r="CM1072">
        <f t="shared" si="501"/>
        <v>0.38</v>
      </c>
      <c r="CX1072">
        <v>823080</v>
      </c>
      <c r="DA1072">
        <v>0.44</v>
      </c>
      <c r="DB1072">
        <f t="shared" si="502"/>
        <v>0.44</v>
      </c>
      <c r="DM1072">
        <v>823080</v>
      </c>
      <c r="DP1072">
        <v>0.4</v>
      </c>
      <c r="DQ1072">
        <f t="shared" si="503"/>
        <v>0.4</v>
      </c>
      <c r="EB1072">
        <v>823080</v>
      </c>
      <c r="EE1072">
        <v>0.38</v>
      </c>
      <c r="EF1072">
        <f t="shared" si="504"/>
        <v>0.38</v>
      </c>
      <c r="EQ1072">
        <v>823080</v>
      </c>
      <c r="ET1072">
        <v>0.38</v>
      </c>
      <c r="EU1072">
        <f t="shared" si="505"/>
        <v>0.38</v>
      </c>
      <c r="FF1072">
        <v>823080</v>
      </c>
      <c r="FI1072">
        <v>0.42</v>
      </c>
      <c r="FJ1072">
        <f t="shared" si="506"/>
        <v>0.42</v>
      </c>
      <c r="FU1072">
        <v>823080</v>
      </c>
      <c r="FX1072">
        <v>0.44</v>
      </c>
      <c r="FY1072">
        <f t="shared" si="507"/>
        <v>0.44</v>
      </c>
      <c r="GJ1072">
        <v>823080</v>
      </c>
      <c r="GM1072">
        <v>0.4</v>
      </c>
      <c r="GN1072">
        <f t="shared" si="508"/>
        <v>0.4</v>
      </c>
      <c r="GY1072">
        <v>823080</v>
      </c>
      <c r="HB1072">
        <v>0.41</v>
      </c>
      <c r="HC1072">
        <f t="shared" si="509"/>
        <v>0.41</v>
      </c>
      <c r="HN1072">
        <v>823080</v>
      </c>
      <c r="HQ1072">
        <v>0.4</v>
      </c>
      <c r="HR1072">
        <f t="shared" si="510"/>
        <v>0.4</v>
      </c>
      <c r="ID1072">
        <v>776415</v>
      </c>
      <c r="IG1072">
        <v>0.5</v>
      </c>
      <c r="IH1072">
        <f t="shared" si="511"/>
        <v>0.5</v>
      </c>
      <c r="IS1072">
        <v>776415</v>
      </c>
      <c r="IV1072">
        <v>0.47</v>
      </c>
      <c r="IW1072">
        <f t="shared" si="512"/>
        <v>0.47</v>
      </c>
      <c r="JH1072">
        <v>776415</v>
      </c>
      <c r="JK1072">
        <v>0.48</v>
      </c>
      <c r="JL1072">
        <f t="shared" si="513"/>
        <v>0.48</v>
      </c>
      <c r="JW1072">
        <v>776415</v>
      </c>
      <c r="JZ1072">
        <v>0.49</v>
      </c>
      <c r="KA1072">
        <f t="shared" si="514"/>
        <v>0.49</v>
      </c>
      <c r="KL1072">
        <v>776415</v>
      </c>
      <c r="KO1072">
        <v>0.48</v>
      </c>
      <c r="KP1072">
        <f t="shared" si="515"/>
        <v>0.48</v>
      </c>
      <c r="LA1072">
        <v>776415</v>
      </c>
      <c r="LD1072">
        <v>0.48</v>
      </c>
      <c r="LE1072">
        <f t="shared" si="516"/>
        <v>0.48</v>
      </c>
      <c r="LP1072">
        <v>776415</v>
      </c>
      <c r="LS1072">
        <v>0.51</v>
      </c>
      <c r="LT1072">
        <f t="shared" si="517"/>
        <v>0.51</v>
      </c>
      <c r="ME1072">
        <v>776415</v>
      </c>
      <c r="MH1072">
        <v>0.46</v>
      </c>
      <c r="MI1072">
        <f t="shared" si="518"/>
        <v>0.46</v>
      </c>
      <c r="MT1072">
        <v>776415</v>
      </c>
      <c r="MW1072">
        <v>0.4</v>
      </c>
      <c r="MX1072">
        <f t="shared" si="519"/>
        <v>0.4</v>
      </c>
      <c r="NI1072">
        <v>776415</v>
      </c>
      <c r="NL1072">
        <v>0.5</v>
      </c>
      <c r="NM1072">
        <f t="shared" si="520"/>
        <v>0.5</v>
      </c>
      <c r="NX1072">
        <v>776415</v>
      </c>
      <c r="OA1072">
        <v>0.48</v>
      </c>
      <c r="OB1072">
        <f t="shared" si="521"/>
        <v>0.48</v>
      </c>
      <c r="OM1072">
        <v>776415</v>
      </c>
      <c r="OP1072">
        <v>0.5</v>
      </c>
      <c r="OQ1072">
        <f t="shared" si="522"/>
        <v>0.5</v>
      </c>
      <c r="PB1072">
        <v>776415</v>
      </c>
      <c r="PE1072">
        <v>0.51</v>
      </c>
      <c r="PF1072">
        <f t="shared" si="523"/>
        <v>0.51</v>
      </c>
      <c r="PQ1072">
        <v>776415</v>
      </c>
      <c r="PT1072">
        <v>0.51</v>
      </c>
      <c r="PU1072">
        <f t="shared" si="524"/>
        <v>0.51</v>
      </c>
      <c r="QF1072">
        <v>776415</v>
      </c>
      <c r="QI1072">
        <v>0.5</v>
      </c>
      <c r="QJ1072">
        <f t="shared" si="525"/>
        <v>0.5</v>
      </c>
      <c r="QU1072">
        <v>776415</v>
      </c>
      <c r="QX1072">
        <v>0.5</v>
      </c>
      <c r="QY1072">
        <f t="shared" si="526"/>
        <v>0.5</v>
      </c>
    </row>
    <row r="1073" spans="12:467" x14ac:dyDescent="0.2">
      <c r="L1073">
        <v>823159</v>
      </c>
      <c r="O1073">
        <v>0.45</v>
      </c>
      <c r="P1073">
        <f t="shared" si="496"/>
        <v>0.45</v>
      </c>
      <c r="AA1073">
        <v>823159</v>
      </c>
      <c r="AD1073">
        <v>0.5</v>
      </c>
      <c r="AE1073">
        <f t="shared" si="497"/>
        <v>0.5</v>
      </c>
      <c r="AP1073">
        <v>823159</v>
      </c>
      <c r="AS1073">
        <v>0.51</v>
      </c>
      <c r="AT1073">
        <f t="shared" si="498"/>
        <v>0.51</v>
      </c>
      <c r="BE1073">
        <v>823159</v>
      </c>
      <c r="BH1073">
        <v>0.49</v>
      </c>
      <c r="BI1073">
        <f t="shared" si="499"/>
        <v>0.49</v>
      </c>
      <c r="BT1073">
        <v>823159</v>
      </c>
      <c r="BW1073">
        <v>0.34</v>
      </c>
      <c r="BX1073">
        <f t="shared" si="500"/>
        <v>0.34</v>
      </c>
      <c r="CI1073">
        <v>823159</v>
      </c>
      <c r="CL1073">
        <v>0.47</v>
      </c>
      <c r="CM1073">
        <f t="shared" si="501"/>
        <v>0.47</v>
      </c>
      <c r="CX1073">
        <v>823159</v>
      </c>
      <c r="DA1073">
        <v>0.49</v>
      </c>
      <c r="DB1073">
        <f t="shared" si="502"/>
        <v>0.49</v>
      </c>
      <c r="DM1073">
        <v>823159</v>
      </c>
      <c r="DP1073">
        <v>0.49</v>
      </c>
      <c r="DQ1073">
        <f t="shared" si="503"/>
        <v>0.49</v>
      </c>
      <c r="EB1073">
        <v>823159</v>
      </c>
      <c r="EE1073">
        <v>0.45</v>
      </c>
      <c r="EF1073">
        <f t="shared" si="504"/>
        <v>0.45</v>
      </c>
      <c r="EQ1073">
        <v>823159</v>
      </c>
      <c r="ET1073">
        <v>0.45</v>
      </c>
      <c r="EU1073">
        <f t="shared" si="505"/>
        <v>0.45</v>
      </c>
      <c r="FF1073">
        <v>823159</v>
      </c>
      <c r="FI1073">
        <v>0.49</v>
      </c>
      <c r="FJ1073">
        <f t="shared" si="506"/>
        <v>0.49</v>
      </c>
      <c r="FU1073">
        <v>823159</v>
      </c>
      <c r="FX1073">
        <v>0.49</v>
      </c>
      <c r="FY1073">
        <f t="shared" si="507"/>
        <v>0.49</v>
      </c>
      <c r="GJ1073">
        <v>823159</v>
      </c>
      <c r="GM1073">
        <v>0.45</v>
      </c>
      <c r="GN1073">
        <f t="shared" si="508"/>
        <v>0.45</v>
      </c>
      <c r="GY1073">
        <v>823159</v>
      </c>
      <c r="HB1073">
        <v>0.46</v>
      </c>
      <c r="HC1073">
        <f t="shared" si="509"/>
        <v>0.46</v>
      </c>
      <c r="HN1073">
        <v>823159</v>
      </c>
      <c r="HQ1073">
        <v>0.44</v>
      </c>
      <c r="HR1073">
        <f t="shared" si="510"/>
        <v>0.44</v>
      </c>
      <c r="ID1073">
        <v>776416</v>
      </c>
      <c r="IG1073">
        <v>0.5</v>
      </c>
      <c r="IH1073">
        <f t="shared" si="511"/>
        <v>0.5</v>
      </c>
      <c r="IS1073">
        <v>776416</v>
      </c>
      <c r="IV1073">
        <v>0.54</v>
      </c>
      <c r="IW1073">
        <f t="shared" si="512"/>
        <v>0.54</v>
      </c>
      <c r="JH1073">
        <v>776416</v>
      </c>
      <c r="JK1073">
        <v>0.52</v>
      </c>
      <c r="JL1073">
        <f t="shared" si="513"/>
        <v>0.52</v>
      </c>
      <c r="JW1073">
        <v>776416</v>
      </c>
      <c r="JZ1073">
        <v>0.52</v>
      </c>
      <c r="KA1073">
        <f t="shared" si="514"/>
        <v>0.52</v>
      </c>
      <c r="KL1073">
        <v>776416</v>
      </c>
      <c r="KO1073">
        <v>0.5</v>
      </c>
      <c r="KP1073">
        <f t="shared" si="515"/>
        <v>0.5</v>
      </c>
      <c r="LA1073">
        <v>776416</v>
      </c>
      <c r="LD1073">
        <v>0.52</v>
      </c>
      <c r="LE1073">
        <f t="shared" si="516"/>
        <v>0.52</v>
      </c>
      <c r="LP1073">
        <v>776416</v>
      </c>
      <c r="LS1073">
        <v>0.53</v>
      </c>
      <c r="LT1073">
        <f t="shared" si="517"/>
        <v>0.53</v>
      </c>
      <c r="ME1073">
        <v>776416</v>
      </c>
      <c r="MH1073">
        <v>0.57999999999999996</v>
      </c>
      <c r="MI1073">
        <f t="shared" si="518"/>
        <v>0.57999999999999996</v>
      </c>
      <c r="MT1073">
        <v>776416</v>
      </c>
      <c r="MW1073">
        <v>0.49</v>
      </c>
      <c r="MX1073">
        <f t="shared" si="519"/>
        <v>0.49</v>
      </c>
      <c r="NI1073">
        <v>776416</v>
      </c>
      <c r="NL1073">
        <v>0.52</v>
      </c>
      <c r="NM1073">
        <f t="shared" si="520"/>
        <v>0.52</v>
      </c>
      <c r="NX1073">
        <v>776416</v>
      </c>
      <c r="OA1073">
        <v>0.49</v>
      </c>
      <c r="OB1073">
        <f t="shared" si="521"/>
        <v>0.49</v>
      </c>
      <c r="OM1073">
        <v>776416</v>
      </c>
      <c r="OP1073">
        <v>0.53</v>
      </c>
      <c r="OQ1073">
        <f t="shared" si="522"/>
        <v>0.53</v>
      </c>
      <c r="PB1073">
        <v>776416</v>
      </c>
      <c r="PE1073">
        <v>0.51</v>
      </c>
      <c r="PF1073">
        <f t="shared" si="523"/>
        <v>0.51</v>
      </c>
      <c r="PQ1073">
        <v>776416</v>
      </c>
      <c r="PT1073">
        <v>0.51</v>
      </c>
      <c r="PU1073">
        <f t="shared" si="524"/>
        <v>0.51</v>
      </c>
      <c r="QF1073">
        <v>776416</v>
      </c>
      <c r="QI1073">
        <v>0.52</v>
      </c>
      <c r="QJ1073">
        <f t="shared" si="525"/>
        <v>0.52</v>
      </c>
      <c r="QU1073">
        <v>776416</v>
      </c>
      <c r="QX1073">
        <v>0.53</v>
      </c>
      <c r="QY1073">
        <f t="shared" si="526"/>
        <v>0.53</v>
      </c>
    </row>
    <row r="1074" spans="12:467" x14ac:dyDescent="0.2">
      <c r="L1074">
        <v>823320</v>
      </c>
      <c r="O1074">
        <v>0.54</v>
      </c>
      <c r="P1074">
        <f t="shared" si="496"/>
        <v>0.54</v>
      </c>
      <c r="AA1074">
        <v>823320</v>
      </c>
      <c r="AD1074">
        <v>0.6</v>
      </c>
      <c r="AE1074">
        <f t="shared" si="497"/>
        <v>0.6</v>
      </c>
      <c r="AP1074">
        <v>823320</v>
      </c>
      <c r="AS1074">
        <v>0.42</v>
      </c>
      <c r="AT1074">
        <f t="shared" si="498"/>
        <v>0.42</v>
      </c>
      <c r="BE1074">
        <v>823320</v>
      </c>
      <c r="BH1074">
        <v>0.5</v>
      </c>
      <c r="BI1074">
        <f t="shared" si="499"/>
        <v>0.5</v>
      </c>
      <c r="BT1074">
        <v>823320</v>
      </c>
      <c r="BW1074">
        <v>0.56000000000000005</v>
      </c>
      <c r="BX1074">
        <f t="shared" si="500"/>
        <v>0.56000000000000005</v>
      </c>
      <c r="CI1074">
        <v>823320</v>
      </c>
      <c r="CL1074">
        <v>0.56000000000000005</v>
      </c>
      <c r="CM1074">
        <f t="shared" si="501"/>
        <v>0.56000000000000005</v>
      </c>
      <c r="CX1074">
        <v>823320</v>
      </c>
      <c r="DA1074">
        <v>0.53</v>
      </c>
      <c r="DB1074">
        <f t="shared" si="502"/>
        <v>0.53</v>
      </c>
      <c r="DM1074">
        <v>823320</v>
      </c>
      <c r="DP1074">
        <v>0.53</v>
      </c>
      <c r="DQ1074">
        <f t="shared" si="503"/>
        <v>0.53</v>
      </c>
      <c r="EB1074">
        <v>823320</v>
      </c>
      <c r="EE1074">
        <v>0.53</v>
      </c>
      <c r="EF1074">
        <f t="shared" si="504"/>
        <v>0.53</v>
      </c>
      <c r="EQ1074">
        <v>823320</v>
      </c>
      <c r="ET1074">
        <v>0.53</v>
      </c>
      <c r="EU1074">
        <f t="shared" si="505"/>
        <v>0.53</v>
      </c>
      <c r="FF1074">
        <v>823320</v>
      </c>
      <c r="FI1074">
        <v>0.55000000000000004</v>
      </c>
      <c r="FJ1074">
        <f t="shared" si="506"/>
        <v>0.55000000000000004</v>
      </c>
      <c r="FU1074">
        <v>823320</v>
      </c>
      <c r="FX1074">
        <v>0.54</v>
      </c>
      <c r="FY1074">
        <f t="shared" si="507"/>
        <v>0.54</v>
      </c>
      <c r="GJ1074">
        <v>823320</v>
      </c>
      <c r="GM1074">
        <v>0.51</v>
      </c>
      <c r="GN1074">
        <f t="shared" si="508"/>
        <v>0.51</v>
      </c>
      <c r="GY1074">
        <v>823320</v>
      </c>
      <c r="HB1074">
        <v>0.51</v>
      </c>
      <c r="HC1074">
        <f t="shared" si="509"/>
        <v>0.51</v>
      </c>
      <c r="HN1074">
        <v>823320</v>
      </c>
      <c r="HQ1074">
        <v>0.48</v>
      </c>
      <c r="HR1074">
        <f t="shared" si="510"/>
        <v>0.48</v>
      </c>
      <c r="ID1074">
        <v>776418</v>
      </c>
      <c r="IG1074">
        <v>0.49</v>
      </c>
      <c r="IH1074">
        <f t="shared" si="511"/>
        <v>0.49</v>
      </c>
      <c r="IS1074">
        <v>776418</v>
      </c>
      <c r="IV1074">
        <v>0.46</v>
      </c>
      <c r="IW1074">
        <f t="shared" si="512"/>
        <v>0.46</v>
      </c>
      <c r="JH1074">
        <v>776418</v>
      </c>
      <c r="JK1074">
        <v>0.45</v>
      </c>
      <c r="JL1074">
        <f t="shared" si="513"/>
        <v>0.45</v>
      </c>
      <c r="JW1074">
        <v>776418</v>
      </c>
      <c r="JZ1074">
        <v>0.44</v>
      </c>
      <c r="KA1074">
        <f t="shared" si="514"/>
        <v>0.44</v>
      </c>
      <c r="KL1074">
        <v>776418</v>
      </c>
      <c r="KO1074">
        <v>0.45</v>
      </c>
      <c r="KP1074">
        <f t="shared" si="515"/>
        <v>0.45</v>
      </c>
      <c r="LA1074">
        <v>776418</v>
      </c>
      <c r="LD1074">
        <v>0.46</v>
      </c>
      <c r="LE1074">
        <f t="shared" si="516"/>
        <v>0.46</v>
      </c>
      <c r="LP1074">
        <v>776418</v>
      </c>
      <c r="LS1074">
        <v>0.44</v>
      </c>
      <c r="LT1074">
        <f t="shared" si="517"/>
        <v>0.44</v>
      </c>
      <c r="ME1074">
        <v>776418</v>
      </c>
      <c r="MH1074">
        <v>0.49</v>
      </c>
      <c r="MI1074">
        <f t="shared" si="518"/>
        <v>0.49</v>
      </c>
      <c r="MT1074">
        <v>776418</v>
      </c>
      <c r="MW1074">
        <v>0.49</v>
      </c>
      <c r="MX1074">
        <f t="shared" si="519"/>
        <v>0.49</v>
      </c>
      <c r="NI1074">
        <v>776418</v>
      </c>
      <c r="NL1074">
        <v>0.43</v>
      </c>
      <c r="NM1074">
        <f t="shared" si="520"/>
        <v>0.43</v>
      </c>
      <c r="NX1074">
        <v>776418</v>
      </c>
      <c r="OA1074">
        <v>0.45</v>
      </c>
      <c r="OB1074">
        <f t="shared" si="521"/>
        <v>0.45</v>
      </c>
      <c r="OM1074">
        <v>776418</v>
      </c>
      <c r="OP1074">
        <v>0.44</v>
      </c>
      <c r="OQ1074">
        <f t="shared" si="522"/>
        <v>0.44</v>
      </c>
      <c r="PB1074">
        <v>776418</v>
      </c>
      <c r="PE1074">
        <v>0.47</v>
      </c>
      <c r="PF1074">
        <f t="shared" si="523"/>
        <v>0.47</v>
      </c>
      <c r="PQ1074">
        <v>776418</v>
      </c>
      <c r="PT1074">
        <v>0.48</v>
      </c>
      <c r="PU1074">
        <f t="shared" si="524"/>
        <v>0.48</v>
      </c>
      <c r="QF1074">
        <v>776418</v>
      </c>
      <c r="QI1074">
        <v>0.42</v>
      </c>
      <c r="QJ1074">
        <f t="shared" si="525"/>
        <v>0.42</v>
      </c>
      <c r="QU1074">
        <v>776418</v>
      </c>
      <c r="QX1074">
        <v>0.46</v>
      </c>
      <c r="QY1074">
        <f t="shared" si="526"/>
        <v>0.46</v>
      </c>
    </row>
    <row r="1075" spans="12:467" x14ac:dyDescent="0.2">
      <c r="L1075">
        <v>823890</v>
      </c>
      <c r="O1075">
        <v>0.57999999999999996</v>
      </c>
      <c r="P1075">
        <f t="shared" si="496"/>
        <v>0.57999999999999996</v>
      </c>
      <c r="AA1075">
        <v>823890</v>
      </c>
      <c r="AD1075">
        <v>0.74</v>
      </c>
      <c r="AE1075">
        <f t="shared" si="497"/>
        <v>0.74</v>
      </c>
      <c r="AP1075">
        <v>823890</v>
      </c>
      <c r="AS1075">
        <v>0.68</v>
      </c>
      <c r="AT1075">
        <f t="shared" si="498"/>
        <v>0.68</v>
      </c>
      <c r="BE1075">
        <v>823890</v>
      </c>
      <c r="BH1075">
        <v>0.66</v>
      </c>
      <c r="BI1075">
        <f t="shared" si="499"/>
        <v>0.66</v>
      </c>
      <c r="BT1075">
        <v>823890</v>
      </c>
      <c r="BW1075">
        <v>0.65</v>
      </c>
      <c r="BX1075">
        <f t="shared" si="500"/>
        <v>0.65</v>
      </c>
      <c r="CI1075">
        <v>823890</v>
      </c>
      <c r="CL1075">
        <v>0.62</v>
      </c>
      <c r="CM1075">
        <f t="shared" si="501"/>
        <v>0.62</v>
      </c>
      <c r="CX1075">
        <v>823890</v>
      </c>
      <c r="DA1075">
        <v>0.56000000000000005</v>
      </c>
      <c r="DB1075">
        <f t="shared" si="502"/>
        <v>0.56000000000000005</v>
      </c>
      <c r="DM1075">
        <v>823890</v>
      </c>
      <c r="DP1075">
        <v>0.59</v>
      </c>
      <c r="DQ1075">
        <f t="shared" si="503"/>
        <v>0.59</v>
      </c>
      <c r="EB1075">
        <v>823890</v>
      </c>
      <c r="EE1075">
        <v>0.62</v>
      </c>
      <c r="EF1075">
        <f t="shared" si="504"/>
        <v>0.62</v>
      </c>
      <c r="EQ1075">
        <v>823890</v>
      </c>
      <c r="ET1075">
        <v>0.62</v>
      </c>
      <c r="EU1075">
        <f t="shared" si="505"/>
        <v>0.62</v>
      </c>
      <c r="FF1075">
        <v>823890</v>
      </c>
      <c r="FI1075">
        <v>0.56999999999999995</v>
      </c>
      <c r="FJ1075">
        <f t="shared" si="506"/>
        <v>0.56999999999999995</v>
      </c>
      <c r="FU1075">
        <v>823890</v>
      </c>
      <c r="FX1075">
        <v>0.56000000000000005</v>
      </c>
      <c r="FY1075">
        <f t="shared" si="507"/>
        <v>0.56000000000000005</v>
      </c>
      <c r="GJ1075">
        <v>823890</v>
      </c>
      <c r="GM1075">
        <v>0.57999999999999996</v>
      </c>
      <c r="GN1075">
        <f t="shared" si="508"/>
        <v>0.57999999999999996</v>
      </c>
      <c r="GY1075">
        <v>823890</v>
      </c>
      <c r="HB1075">
        <v>0.59</v>
      </c>
      <c r="HC1075">
        <f t="shared" si="509"/>
        <v>0.59</v>
      </c>
      <c r="HN1075">
        <v>823890</v>
      </c>
      <c r="HQ1075">
        <v>0.64</v>
      </c>
      <c r="HR1075">
        <f t="shared" si="510"/>
        <v>0.64</v>
      </c>
      <c r="ID1075">
        <v>776419</v>
      </c>
      <c r="IG1075">
        <v>0.43</v>
      </c>
      <c r="IH1075">
        <f t="shared" si="511"/>
        <v>0.43</v>
      </c>
      <c r="IS1075">
        <v>776419</v>
      </c>
      <c r="IV1075">
        <v>0.43</v>
      </c>
      <c r="IW1075">
        <f t="shared" si="512"/>
        <v>0.43</v>
      </c>
      <c r="JH1075">
        <v>776419</v>
      </c>
      <c r="JK1075">
        <v>0.39</v>
      </c>
      <c r="JL1075">
        <f t="shared" si="513"/>
        <v>0.39</v>
      </c>
      <c r="JW1075">
        <v>776419</v>
      </c>
      <c r="JZ1075">
        <v>0.42</v>
      </c>
      <c r="KA1075">
        <f t="shared" si="514"/>
        <v>0.42</v>
      </c>
      <c r="KL1075">
        <v>776419</v>
      </c>
      <c r="KO1075">
        <v>0.46</v>
      </c>
      <c r="KP1075">
        <f t="shared" si="515"/>
        <v>0.46</v>
      </c>
      <c r="LA1075">
        <v>776419</v>
      </c>
      <c r="LD1075">
        <v>0.43</v>
      </c>
      <c r="LE1075">
        <f t="shared" si="516"/>
        <v>0.43</v>
      </c>
      <c r="LP1075">
        <v>776419</v>
      </c>
      <c r="LS1075">
        <v>0.44</v>
      </c>
      <c r="LT1075">
        <f t="shared" si="517"/>
        <v>0.44</v>
      </c>
      <c r="ME1075">
        <v>776419</v>
      </c>
      <c r="MH1075">
        <v>0.46</v>
      </c>
      <c r="MI1075">
        <f t="shared" si="518"/>
        <v>0.46</v>
      </c>
      <c r="MT1075">
        <v>776419</v>
      </c>
      <c r="MW1075">
        <v>0.44</v>
      </c>
      <c r="MX1075">
        <f t="shared" si="519"/>
        <v>0.44</v>
      </c>
      <c r="NI1075">
        <v>776419</v>
      </c>
      <c r="NL1075">
        <v>0.42</v>
      </c>
      <c r="NM1075">
        <f t="shared" si="520"/>
        <v>0.42</v>
      </c>
      <c r="NX1075">
        <v>776419</v>
      </c>
      <c r="OA1075">
        <v>0.44</v>
      </c>
      <c r="OB1075">
        <f t="shared" si="521"/>
        <v>0.44</v>
      </c>
      <c r="OM1075">
        <v>776419</v>
      </c>
      <c r="OP1075">
        <v>0.46</v>
      </c>
      <c r="OQ1075">
        <f t="shared" si="522"/>
        <v>0.46</v>
      </c>
      <c r="PB1075">
        <v>776419</v>
      </c>
      <c r="PE1075">
        <v>0.45</v>
      </c>
      <c r="PF1075">
        <f t="shared" si="523"/>
        <v>0.45</v>
      </c>
      <c r="PQ1075">
        <v>776419</v>
      </c>
      <c r="PT1075">
        <v>0.46</v>
      </c>
      <c r="PU1075">
        <f t="shared" si="524"/>
        <v>0.46</v>
      </c>
      <c r="QF1075">
        <v>776419</v>
      </c>
      <c r="QI1075">
        <v>0.43</v>
      </c>
      <c r="QJ1075">
        <f t="shared" si="525"/>
        <v>0.43</v>
      </c>
      <c r="QU1075">
        <v>776419</v>
      </c>
      <c r="QX1075">
        <v>0.45</v>
      </c>
      <c r="QY1075">
        <f t="shared" si="526"/>
        <v>0.45</v>
      </c>
    </row>
    <row r="1076" spans="12:467" x14ac:dyDescent="0.2">
      <c r="L1076">
        <v>824214</v>
      </c>
      <c r="O1076">
        <v>0.43</v>
      </c>
      <c r="P1076">
        <f t="shared" si="496"/>
        <v>0.43</v>
      </c>
      <c r="AA1076">
        <v>824214</v>
      </c>
      <c r="AD1076">
        <v>0.39</v>
      </c>
      <c r="AE1076">
        <f t="shared" si="497"/>
        <v>0.39</v>
      </c>
      <c r="AP1076">
        <v>824214</v>
      </c>
      <c r="AS1076">
        <v>0.35</v>
      </c>
      <c r="AT1076">
        <f t="shared" si="498"/>
        <v>0.35</v>
      </c>
      <c r="BE1076">
        <v>824214</v>
      </c>
      <c r="BH1076">
        <v>0.4</v>
      </c>
      <c r="BI1076">
        <f t="shared" si="499"/>
        <v>0.4</v>
      </c>
      <c r="BT1076">
        <v>824214</v>
      </c>
      <c r="BW1076">
        <v>0.33</v>
      </c>
      <c r="BX1076">
        <f t="shared" si="500"/>
        <v>0.33</v>
      </c>
      <c r="CI1076">
        <v>824214</v>
      </c>
      <c r="CL1076">
        <v>0.45</v>
      </c>
      <c r="CM1076">
        <f t="shared" si="501"/>
        <v>0.45</v>
      </c>
      <c r="CX1076">
        <v>824214</v>
      </c>
      <c r="DA1076">
        <v>0.46</v>
      </c>
      <c r="DB1076">
        <f t="shared" si="502"/>
        <v>0.46</v>
      </c>
      <c r="DM1076">
        <v>824214</v>
      </c>
      <c r="DP1076">
        <v>0.43</v>
      </c>
      <c r="DQ1076">
        <f t="shared" si="503"/>
        <v>0.43</v>
      </c>
      <c r="EB1076">
        <v>824214</v>
      </c>
      <c r="EE1076">
        <v>0.43</v>
      </c>
      <c r="EF1076">
        <f t="shared" si="504"/>
        <v>0.43</v>
      </c>
      <c r="EQ1076">
        <v>824214</v>
      </c>
      <c r="ET1076">
        <v>0.43</v>
      </c>
      <c r="EU1076">
        <f t="shared" si="505"/>
        <v>0.43</v>
      </c>
      <c r="FF1076">
        <v>824214</v>
      </c>
      <c r="FI1076">
        <v>0.45</v>
      </c>
      <c r="FJ1076">
        <f t="shared" si="506"/>
        <v>0.45</v>
      </c>
      <c r="FU1076">
        <v>824214</v>
      </c>
      <c r="FX1076">
        <v>0.45</v>
      </c>
      <c r="FY1076">
        <f t="shared" si="507"/>
        <v>0.45</v>
      </c>
      <c r="GJ1076">
        <v>824214</v>
      </c>
      <c r="GM1076">
        <v>0.43</v>
      </c>
      <c r="GN1076">
        <f t="shared" si="508"/>
        <v>0.43</v>
      </c>
      <c r="GY1076">
        <v>824214</v>
      </c>
      <c r="HB1076">
        <v>0.47</v>
      </c>
      <c r="HC1076">
        <f t="shared" si="509"/>
        <v>0.47</v>
      </c>
      <c r="HN1076">
        <v>824214</v>
      </c>
      <c r="HQ1076">
        <v>0.38</v>
      </c>
      <c r="HR1076">
        <f t="shared" si="510"/>
        <v>0.38</v>
      </c>
      <c r="ID1076">
        <v>776422</v>
      </c>
      <c r="IG1076">
        <v>0.53</v>
      </c>
      <c r="IH1076">
        <f t="shared" si="511"/>
        <v>0.53</v>
      </c>
      <c r="IS1076">
        <v>776422</v>
      </c>
      <c r="IV1076">
        <v>0.51</v>
      </c>
      <c r="IW1076">
        <f t="shared" si="512"/>
        <v>0.51</v>
      </c>
      <c r="JH1076">
        <v>776422</v>
      </c>
      <c r="JK1076">
        <v>0.5</v>
      </c>
      <c r="JL1076">
        <f t="shared" si="513"/>
        <v>0.5</v>
      </c>
      <c r="JW1076">
        <v>776422</v>
      </c>
      <c r="JZ1076">
        <v>0.51</v>
      </c>
      <c r="KA1076">
        <f t="shared" si="514"/>
        <v>0.51</v>
      </c>
      <c r="KL1076">
        <v>776422</v>
      </c>
      <c r="KO1076">
        <v>0.48</v>
      </c>
      <c r="KP1076">
        <f t="shared" si="515"/>
        <v>0.48</v>
      </c>
      <c r="LA1076">
        <v>776422</v>
      </c>
      <c r="LD1076">
        <v>0.5</v>
      </c>
      <c r="LE1076">
        <f t="shared" si="516"/>
        <v>0.5</v>
      </c>
      <c r="LP1076">
        <v>776422</v>
      </c>
      <c r="LS1076">
        <v>0.51</v>
      </c>
      <c r="LT1076">
        <f t="shared" si="517"/>
        <v>0.51</v>
      </c>
      <c r="ME1076">
        <v>776422</v>
      </c>
      <c r="MH1076">
        <v>0.46</v>
      </c>
      <c r="MI1076">
        <f t="shared" si="518"/>
        <v>0.46</v>
      </c>
      <c r="MT1076">
        <v>776422</v>
      </c>
      <c r="MW1076">
        <v>0.44</v>
      </c>
      <c r="MX1076">
        <f t="shared" si="519"/>
        <v>0.44</v>
      </c>
      <c r="NI1076">
        <v>776422</v>
      </c>
      <c r="NL1076">
        <v>0.52</v>
      </c>
      <c r="NM1076">
        <f t="shared" si="520"/>
        <v>0.52</v>
      </c>
      <c r="NX1076">
        <v>776422</v>
      </c>
      <c r="OA1076">
        <v>0.49</v>
      </c>
      <c r="OB1076">
        <f t="shared" si="521"/>
        <v>0.49</v>
      </c>
      <c r="OM1076">
        <v>776422</v>
      </c>
      <c r="OP1076">
        <v>0.51</v>
      </c>
      <c r="OQ1076">
        <f t="shared" si="522"/>
        <v>0.51</v>
      </c>
      <c r="PB1076">
        <v>776422</v>
      </c>
      <c r="PE1076">
        <v>0.49</v>
      </c>
      <c r="PF1076">
        <f t="shared" si="523"/>
        <v>0.49</v>
      </c>
      <c r="PQ1076">
        <v>776422</v>
      </c>
      <c r="PT1076">
        <v>0.53</v>
      </c>
      <c r="PU1076">
        <f t="shared" si="524"/>
        <v>0.53</v>
      </c>
      <c r="QF1076">
        <v>776422</v>
      </c>
      <c r="QI1076">
        <v>0.48</v>
      </c>
      <c r="QJ1076">
        <f t="shared" si="525"/>
        <v>0.48</v>
      </c>
      <c r="QU1076">
        <v>776422</v>
      </c>
      <c r="QX1076">
        <v>0.5</v>
      </c>
      <c r="QY1076">
        <f t="shared" si="526"/>
        <v>0.5</v>
      </c>
    </row>
    <row r="1077" spans="12:467" x14ac:dyDescent="0.2">
      <c r="L1077">
        <v>824539</v>
      </c>
      <c r="O1077">
        <v>0.54</v>
      </c>
      <c r="P1077">
        <f t="shared" si="496"/>
        <v>0.54</v>
      </c>
      <c r="AA1077">
        <v>824539</v>
      </c>
      <c r="AD1077">
        <v>0.49</v>
      </c>
      <c r="AE1077">
        <f t="shared" si="497"/>
        <v>0.49</v>
      </c>
      <c r="AP1077">
        <v>824539</v>
      </c>
      <c r="AS1077">
        <v>0.61</v>
      </c>
      <c r="AT1077">
        <f t="shared" si="498"/>
        <v>0.61</v>
      </c>
      <c r="BE1077">
        <v>824539</v>
      </c>
      <c r="BH1077">
        <v>0.52</v>
      </c>
      <c r="BI1077">
        <f t="shared" si="499"/>
        <v>0.52</v>
      </c>
      <c r="BT1077">
        <v>824539</v>
      </c>
      <c r="BW1077">
        <v>0.6</v>
      </c>
      <c r="BX1077">
        <f t="shared" si="500"/>
        <v>0.6</v>
      </c>
      <c r="CI1077">
        <v>824539</v>
      </c>
      <c r="CL1077">
        <v>0.52</v>
      </c>
      <c r="CM1077">
        <f t="shared" si="501"/>
        <v>0.52</v>
      </c>
      <c r="CX1077">
        <v>824539</v>
      </c>
      <c r="DA1077">
        <v>0.55000000000000004</v>
      </c>
      <c r="DB1077">
        <f t="shared" si="502"/>
        <v>0.55000000000000004</v>
      </c>
      <c r="DM1077">
        <v>824539</v>
      </c>
      <c r="DP1077">
        <v>0.55000000000000004</v>
      </c>
      <c r="DQ1077">
        <f t="shared" si="503"/>
        <v>0.55000000000000004</v>
      </c>
      <c r="EB1077">
        <v>824539</v>
      </c>
      <c r="EE1077">
        <v>0.55000000000000004</v>
      </c>
      <c r="EF1077">
        <f t="shared" si="504"/>
        <v>0.55000000000000004</v>
      </c>
      <c r="EQ1077">
        <v>824539</v>
      </c>
      <c r="ET1077">
        <v>0.55000000000000004</v>
      </c>
      <c r="EU1077">
        <f t="shared" si="505"/>
        <v>0.55000000000000004</v>
      </c>
      <c r="FF1077">
        <v>824539</v>
      </c>
      <c r="FI1077">
        <v>0.53</v>
      </c>
      <c r="FJ1077">
        <f t="shared" si="506"/>
        <v>0.53</v>
      </c>
      <c r="FU1077">
        <v>824539</v>
      </c>
      <c r="FX1077">
        <v>0.55000000000000004</v>
      </c>
      <c r="FY1077">
        <f t="shared" si="507"/>
        <v>0.55000000000000004</v>
      </c>
      <c r="GJ1077">
        <v>824539</v>
      </c>
      <c r="GM1077">
        <v>0.52</v>
      </c>
      <c r="GN1077">
        <f t="shared" si="508"/>
        <v>0.52</v>
      </c>
      <c r="GY1077">
        <v>824539</v>
      </c>
      <c r="HB1077">
        <v>0.56999999999999995</v>
      </c>
      <c r="HC1077">
        <f t="shared" si="509"/>
        <v>0.56999999999999995</v>
      </c>
      <c r="HN1077">
        <v>824539</v>
      </c>
      <c r="HQ1077">
        <v>0.52</v>
      </c>
      <c r="HR1077">
        <f t="shared" si="510"/>
        <v>0.52</v>
      </c>
      <c r="ID1077">
        <v>776426</v>
      </c>
      <c r="IG1077">
        <v>0.44</v>
      </c>
      <c r="IH1077">
        <f t="shared" si="511"/>
        <v>0.44</v>
      </c>
      <c r="IS1077">
        <v>776426</v>
      </c>
      <c r="IV1077">
        <v>0.45</v>
      </c>
      <c r="IW1077">
        <f t="shared" si="512"/>
        <v>0.45</v>
      </c>
      <c r="JH1077">
        <v>776426</v>
      </c>
      <c r="JK1077">
        <v>0.48</v>
      </c>
      <c r="JL1077">
        <f t="shared" si="513"/>
        <v>0.48</v>
      </c>
      <c r="JW1077">
        <v>776426</v>
      </c>
      <c r="JZ1077">
        <v>0.44</v>
      </c>
      <c r="KA1077">
        <f t="shared" si="514"/>
        <v>0.44</v>
      </c>
      <c r="KL1077">
        <v>776426</v>
      </c>
      <c r="KO1077">
        <v>0.43</v>
      </c>
      <c r="KP1077">
        <f t="shared" si="515"/>
        <v>0.43</v>
      </c>
      <c r="LA1077">
        <v>776426</v>
      </c>
      <c r="LD1077">
        <v>0.47</v>
      </c>
      <c r="LE1077">
        <f t="shared" si="516"/>
        <v>0.47</v>
      </c>
      <c r="LP1077">
        <v>776426</v>
      </c>
      <c r="LS1077">
        <v>0.46</v>
      </c>
      <c r="LT1077">
        <f t="shared" si="517"/>
        <v>0.46</v>
      </c>
      <c r="ME1077">
        <v>776426</v>
      </c>
      <c r="MH1077">
        <v>0.48</v>
      </c>
      <c r="MI1077">
        <f t="shared" si="518"/>
        <v>0.48</v>
      </c>
      <c r="MT1077">
        <v>776426</v>
      </c>
      <c r="MW1077">
        <v>0.44</v>
      </c>
      <c r="MX1077">
        <f t="shared" si="519"/>
        <v>0.44</v>
      </c>
      <c r="NI1077">
        <v>776426</v>
      </c>
      <c r="NL1077">
        <v>0.43</v>
      </c>
      <c r="NM1077">
        <f t="shared" si="520"/>
        <v>0.43</v>
      </c>
      <c r="NX1077">
        <v>776426</v>
      </c>
      <c r="OA1077">
        <v>0.46</v>
      </c>
      <c r="OB1077">
        <f t="shared" si="521"/>
        <v>0.46</v>
      </c>
      <c r="OM1077">
        <v>776426</v>
      </c>
      <c r="OP1077">
        <v>0.45</v>
      </c>
      <c r="OQ1077">
        <f t="shared" si="522"/>
        <v>0.45</v>
      </c>
      <c r="PB1077">
        <v>776426</v>
      </c>
      <c r="PE1077">
        <v>0.46</v>
      </c>
      <c r="PF1077">
        <f t="shared" si="523"/>
        <v>0.46</v>
      </c>
      <c r="PQ1077">
        <v>776426</v>
      </c>
      <c r="PT1077">
        <v>0.48</v>
      </c>
      <c r="PU1077">
        <f t="shared" si="524"/>
        <v>0.48</v>
      </c>
      <c r="QF1077">
        <v>776426</v>
      </c>
      <c r="QI1077">
        <v>0.48</v>
      </c>
      <c r="QJ1077">
        <f t="shared" si="525"/>
        <v>0.48</v>
      </c>
      <c r="QU1077">
        <v>776426</v>
      </c>
      <c r="QX1077">
        <v>0.45</v>
      </c>
      <c r="QY1077">
        <f t="shared" si="526"/>
        <v>0.45</v>
      </c>
    </row>
    <row r="1078" spans="12:467" x14ac:dyDescent="0.2">
      <c r="L1078">
        <v>824863</v>
      </c>
      <c r="O1078">
        <v>0.54</v>
      </c>
      <c r="P1078">
        <f t="shared" si="496"/>
        <v>0.54</v>
      </c>
      <c r="AA1078">
        <v>824863</v>
      </c>
      <c r="AD1078">
        <v>0.59</v>
      </c>
      <c r="AE1078">
        <f t="shared" si="497"/>
        <v>0.59</v>
      </c>
      <c r="AP1078">
        <v>824863</v>
      </c>
      <c r="AS1078">
        <v>0.53</v>
      </c>
      <c r="AT1078">
        <f t="shared" si="498"/>
        <v>0.53</v>
      </c>
      <c r="BE1078">
        <v>824863</v>
      </c>
      <c r="BH1078">
        <v>0.5</v>
      </c>
      <c r="BI1078">
        <f t="shared" si="499"/>
        <v>0.5</v>
      </c>
      <c r="BT1078">
        <v>824863</v>
      </c>
      <c r="BW1078">
        <v>0.5</v>
      </c>
      <c r="BX1078">
        <f t="shared" si="500"/>
        <v>0.5</v>
      </c>
      <c r="CI1078">
        <v>824863</v>
      </c>
      <c r="CL1078">
        <v>0.54</v>
      </c>
      <c r="CM1078">
        <f t="shared" si="501"/>
        <v>0.54</v>
      </c>
      <c r="CX1078">
        <v>824863</v>
      </c>
      <c r="DA1078">
        <v>0.52</v>
      </c>
      <c r="DB1078">
        <f t="shared" si="502"/>
        <v>0.52</v>
      </c>
      <c r="DM1078">
        <v>824863</v>
      </c>
      <c r="DP1078">
        <v>0.53</v>
      </c>
      <c r="DQ1078">
        <f t="shared" si="503"/>
        <v>0.53</v>
      </c>
      <c r="EB1078">
        <v>824863</v>
      </c>
      <c r="EE1078">
        <v>0.55000000000000004</v>
      </c>
      <c r="EF1078">
        <f t="shared" si="504"/>
        <v>0.55000000000000004</v>
      </c>
      <c r="EQ1078">
        <v>824863</v>
      </c>
      <c r="ET1078">
        <v>0.55000000000000004</v>
      </c>
      <c r="EU1078">
        <f t="shared" si="505"/>
        <v>0.55000000000000004</v>
      </c>
      <c r="FF1078">
        <v>824863</v>
      </c>
      <c r="FI1078">
        <v>0.51</v>
      </c>
      <c r="FJ1078">
        <f t="shared" si="506"/>
        <v>0.51</v>
      </c>
      <c r="FU1078">
        <v>824863</v>
      </c>
      <c r="FX1078">
        <v>0.54</v>
      </c>
      <c r="FY1078">
        <f t="shared" si="507"/>
        <v>0.54</v>
      </c>
      <c r="GJ1078">
        <v>824863</v>
      </c>
      <c r="GM1078">
        <v>0.51</v>
      </c>
      <c r="GN1078">
        <f t="shared" si="508"/>
        <v>0.51</v>
      </c>
      <c r="GY1078">
        <v>824863</v>
      </c>
      <c r="HB1078">
        <v>0.56999999999999995</v>
      </c>
      <c r="HC1078">
        <f t="shared" si="509"/>
        <v>0.56999999999999995</v>
      </c>
      <c r="HN1078">
        <v>824863</v>
      </c>
      <c r="HQ1078">
        <v>0.49</v>
      </c>
      <c r="HR1078">
        <f t="shared" si="510"/>
        <v>0.49</v>
      </c>
      <c r="ID1078">
        <v>776427</v>
      </c>
      <c r="IG1078">
        <v>0.42</v>
      </c>
      <c r="IH1078">
        <f t="shared" si="511"/>
        <v>0.42</v>
      </c>
      <c r="IS1078">
        <v>776427</v>
      </c>
      <c r="IV1078">
        <v>0.39</v>
      </c>
      <c r="IW1078">
        <f t="shared" si="512"/>
        <v>0.39</v>
      </c>
      <c r="JH1078">
        <v>776427</v>
      </c>
      <c r="JK1078">
        <v>0.4</v>
      </c>
      <c r="JL1078">
        <f t="shared" si="513"/>
        <v>0.4</v>
      </c>
      <c r="JW1078">
        <v>776427</v>
      </c>
      <c r="JZ1078">
        <v>0.42</v>
      </c>
      <c r="KA1078">
        <f t="shared" si="514"/>
        <v>0.42</v>
      </c>
      <c r="KL1078">
        <v>776427</v>
      </c>
      <c r="KO1078">
        <v>0.4</v>
      </c>
      <c r="KP1078">
        <f t="shared" si="515"/>
        <v>0.4</v>
      </c>
      <c r="LA1078">
        <v>776427</v>
      </c>
      <c r="LD1078">
        <v>0.41</v>
      </c>
      <c r="LE1078">
        <f t="shared" si="516"/>
        <v>0.41</v>
      </c>
      <c r="LP1078">
        <v>776427</v>
      </c>
      <c r="LS1078">
        <v>0.42</v>
      </c>
      <c r="LT1078">
        <f t="shared" si="517"/>
        <v>0.42</v>
      </c>
      <c r="ME1078">
        <v>776427</v>
      </c>
      <c r="MH1078">
        <v>0.42</v>
      </c>
      <c r="MI1078">
        <f t="shared" si="518"/>
        <v>0.42</v>
      </c>
      <c r="MT1078">
        <v>776427</v>
      </c>
      <c r="MW1078">
        <v>0.42</v>
      </c>
      <c r="MX1078">
        <f t="shared" si="519"/>
        <v>0.42</v>
      </c>
      <c r="NI1078">
        <v>776427</v>
      </c>
      <c r="NL1078">
        <v>0.42</v>
      </c>
      <c r="NM1078">
        <f t="shared" si="520"/>
        <v>0.42</v>
      </c>
      <c r="NX1078">
        <v>776427</v>
      </c>
      <c r="OA1078">
        <v>0.44</v>
      </c>
      <c r="OB1078">
        <f t="shared" si="521"/>
        <v>0.44</v>
      </c>
      <c r="OM1078">
        <v>776427</v>
      </c>
      <c r="OP1078">
        <v>0.43</v>
      </c>
      <c r="OQ1078">
        <f t="shared" si="522"/>
        <v>0.43</v>
      </c>
      <c r="PB1078">
        <v>776427</v>
      </c>
      <c r="PE1078">
        <v>0.42</v>
      </c>
      <c r="PF1078">
        <f t="shared" si="523"/>
        <v>0.42</v>
      </c>
      <c r="PQ1078">
        <v>776427</v>
      </c>
      <c r="PT1078">
        <v>0.44</v>
      </c>
      <c r="PU1078">
        <f t="shared" si="524"/>
        <v>0.44</v>
      </c>
      <c r="QF1078">
        <v>776427</v>
      </c>
      <c r="QI1078">
        <v>0.42</v>
      </c>
      <c r="QJ1078">
        <f t="shared" si="525"/>
        <v>0.42</v>
      </c>
      <c r="QU1078">
        <v>776427</v>
      </c>
      <c r="QX1078">
        <v>0.39</v>
      </c>
      <c r="QY1078">
        <f t="shared" si="526"/>
        <v>0.39</v>
      </c>
    </row>
    <row r="1079" spans="12:467" x14ac:dyDescent="0.2">
      <c r="L1079">
        <v>824943</v>
      </c>
      <c r="O1079">
        <v>0.56999999999999995</v>
      </c>
      <c r="P1079">
        <f t="shared" si="496"/>
        <v>0.56999999999999995</v>
      </c>
      <c r="AA1079">
        <v>824943</v>
      </c>
      <c r="AD1079">
        <v>0.64</v>
      </c>
      <c r="AE1079">
        <f t="shared" si="497"/>
        <v>0.64</v>
      </c>
      <c r="AP1079">
        <v>824943</v>
      </c>
      <c r="AS1079">
        <v>0.73</v>
      </c>
      <c r="AT1079">
        <f t="shared" si="498"/>
        <v>0.73</v>
      </c>
      <c r="BE1079">
        <v>824943</v>
      </c>
      <c r="BH1079">
        <v>0.52</v>
      </c>
      <c r="BI1079">
        <f t="shared" si="499"/>
        <v>0.52</v>
      </c>
      <c r="BT1079">
        <v>824943</v>
      </c>
      <c r="BW1079">
        <v>0.63</v>
      </c>
      <c r="BX1079">
        <f t="shared" si="500"/>
        <v>0.63</v>
      </c>
      <c r="CI1079">
        <v>824943</v>
      </c>
      <c r="CL1079">
        <v>0.57999999999999996</v>
      </c>
      <c r="CM1079">
        <f t="shared" si="501"/>
        <v>0.57999999999999996</v>
      </c>
      <c r="CX1079">
        <v>824943</v>
      </c>
      <c r="DA1079">
        <v>0.55000000000000004</v>
      </c>
      <c r="DB1079">
        <f t="shared" si="502"/>
        <v>0.55000000000000004</v>
      </c>
      <c r="DM1079">
        <v>824943</v>
      </c>
      <c r="DP1079">
        <v>0.55000000000000004</v>
      </c>
      <c r="DQ1079">
        <f t="shared" si="503"/>
        <v>0.55000000000000004</v>
      </c>
      <c r="EB1079">
        <v>824943</v>
      </c>
      <c r="EE1079">
        <v>0.6</v>
      </c>
      <c r="EF1079">
        <f t="shared" si="504"/>
        <v>0.6</v>
      </c>
      <c r="EQ1079">
        <v>824943</v>
      </c>
      <c r="ET1079">
        <v>0.6</v>
      </c>
      <c r="EU1079">
        <f t="shared" si="505"/>
        <v>0.6</v>
      </c>
      <c r="FF1079">
        <v>824943</v>
      </c>
      <c r="FI1079">
        <v>0.56000000000000005</v>
      </c>
      <c r="FJ1079">
        <f t="shared" si="506"/>
        <v>0.56000000000000005</v>
      </c>
      <c r="FU1079">
        <v>824943</v>
      </c>
      <c r="FX1079">
        <v>0.56000000000000005</v>
      </c>
      <c r="FY1079">
        <f t="shared" si="507"/>
        <v>0.56000000000000005</v>
      </c>
      <c r="GJ1079">
        <v>824943</v>
      </c>
      <c r="GM1079">
        <v>0.53</v>
      </c>
      <c r="GN1079">
        <f t="shared" si="508"/>
        <v>0.53</v>
      </c>
      <c r="GY1079">
        <v>824943</v>
      </c>
      <c r="HB1079">
        <v>0.59</v>
      </c>
      <c r="HC1079">
        <f t="shared" si="509"/>
        <v>0.59</v>
      </c>
      <c r="HN1079">
        <v>824943</v>
      </c>
      <c r="HQ1079">
        <v>0.51</v>
      </c>
      <c r="HR1079">
        <f t="shared" si="510"/>
        <v>0.51</v>
      </c>
      <c r="ID1079">
        <v>776428</v>
      </c>
      <c r="IG1079">
        <v>0.47</v>
      </c>
      <c r="IH1079">
        <f t="shared" si="511"/>
        <v>0.47</v>
      </c>
      <c r="IS1079">
        <v>776428</v>
      </c>
      <c r="IV1079">
        <v>0.45</v>
      </c>
      <c r="IW1079">
        <f t="shared" si="512"/>
        <v>0.45</v>
      </c>
      <c r="JH1079">
        <v>776428</v>
      </c>
      <c r="JK1079">
        <v>0.47</v>
      </c>
      <c r="JL1079">
        <f t="shared" si="513"/>
        <v>0.47</v>
      </c>
      <c r="JW1079">
        <v>776428</v>
      </c>
      <c r="JZ1079">
        <v>0.48</v>
      </c>
      <c r="KA1079">
        <f t="shared" si="514"/>
        <v>0.48</v>
      </c>
      <c r="KL1079">
        <v>776428</v>
      </c>
      <c r="KO1079">
        <v>0.4</v>
      </c>
      <c r="KP1079">
        <f t="shared" si="515"/>
        <v>0.4</v>
      </c>
      <c r="LA1079">
        <v>776428</v>
      </c>
      <c r="LD1079">
        <v>0.45</v>
      </c>
      <c r="LE1079">
        <f t="shared" si="516"/>
        <v>0.45</v>
      </c>
      <c r="LP1079">
        <v>776428</v>
      </c>
      <c r="LS1079">
        <v>0.49</v>
      </c>
      <c r="LT1079">
        <f t="shared" si="517"/>
        <v>0.49</v>
      </c>
      <c r="ME1079">
        <v>776428</v>
      </c>
      <c r="MH1079">
        <v>0.36</v>
      </c>
      <c r="MI1079">
        <f t="shared" si="518"/>
        <v>0.36</v>
      </c>
      <c r="MT1079">
        <v>776428</v>
      </c>
      <c r="MW1079">
        <v>0.4</v>
      </c>
      <c r="MX1079">
        <f t="shared" si="519"/>
        <v>0.4</v>
      </c>
      <c r="NI1079">
        <v>776428</v>
      </c>
      <c r="NL1079">
        <v>0.49</v>
      </c>
      <c r="NM1079">
        <f t="shared" si="520"/>
        <v>0.49</v>
      </c>
      <c r="NX1079">
        <v>776428</v>
      </c>
      <c r="OA1079">
        <v>0.49</v>
      </c>
      <c r="OB1079">
        <f t="shared" si="521"/>
        <v>0.49</v>
      </c>
      <c r="OM1079">
        <v>776428</v>
      </c>
      <c r="OP1079">
        <v>0.46</v>
      </c>
      <c r="OQ1079">
        <f t="shared" si="522"/>
        <v>0.46</v>
      </c>
      <c r="PB1079">
        <v>776428</v>
      </c>
      <c r="PE1079">
        <v>0.47</v>
      </c>
      <c r="PF1079">
        <f t="shared" si="523"/>
        <v>0.47</v>
      </c>
      <c r="PQ1079">
        <v>776428</v>
      </c>
      <c r="PT1079">
        <v>0.49</v>
      </c>
      <c r="PU1079">
        <f t="shared" si="524"/>
        <v>0.49</v>
      </c>
      <c r="QF1079">
        <v>776428</v>
      </c>
      <c r="QI1079">
        <v>0.45</v>
      </c>
      <c r="QJ1079">
        <f t="shared" si="525"/>
        <v>0.45</v>
      </c>
      <c r="QU1079">
        <v>776428</v>
      </c>
      <c r="QX1079">
        <v>0.49</v>
      </c>
      <c r="QY1079">
        <f t="shared" si="526"/>
        <v>0.49</v>
      </c>
    </row>
    <row r="1080" spans="12:467" x14ac:dyDescent="0.2">
      <c r="L1080">
        <v>825108</v>
      </c>
      <c r="O1080">
        <v>0.53</v>
      </c>
      <c r="P1080">
        <f t="shared" si="496"/>
        <v>0.53</v>
      </c>
      <c r="AA1080">
        <v>825108</v>
      </c>
      <c r="AD1080">
        <v>0.55000000000000004</v>
      </c>
      <c r="AE1080">
        <f t="shared" si="497"/>
        <v>0.55000000000000004</v>
      </c>
      <c r="AP1080">
        <v>825108</v>
      </c>
      <c r="AS1080">
        <v>0.5</v>
      </c>
      <c r="AT1080">
        <f t="shared" si="498"/>
        <v>0.5</v>
      </c>
      <c r="BE1080">
        <v>825108</v>
      </c>
      <c r="BH1080">
        <v>0.59</v>
      </c>
      <c r="BI1080">
        <f t="shared" si="499"/>
        <v>0.59</v>
      </c>
      <c r="BT1080">
        <v>825108</v>
      </c>
      <c r="BW1080">
        <v>0.7</v>
      </c>
      <c r="BX1080">
        <f t="shared" si="500"/>
        <v>0.7</v>
      </c>
      <c r="CI1080">
        <v>825108</v>
      </c>
      <c r="CL1080">
        <v>0.52</v>
      </c>
      <c r="CM1080">
        <f t="shared" si="501"/>
        <v>0.52</v>
      </c>
      <c r="CX1080">
        <v>825108</v>
      </c>
      <c r="DA1080">
        <v>0.53</v>
      </c>
      <c r="DB1080">
        <f t="shared" si="502"/>
        <v>0.53</v>
      </c>
      <c r="DM1080">
        <v>825108</v>
      </c>
      <c r="DP1080">
        <v>0.52</v>
      </c>
      <c r="DQ1080">
        <f t="shared" si="503"/>
        <v>0.52</v>
      </c>
      <c r="EB1080">
        <v>825108</v>
      </c>
      <c r="EE1080">
        <v>0.51</v>
      </c>
      <c r="EF1080">
        <f t="shared" si="504"/>
        <v>0.51</v>
      </c>
      <c r="EQ1080">
        <v>825108</v>
      </c>
      <c r="ET1080">
        <v>0.51</v>
      </c>
      <c r="EU1080">
        <f t="shared" si="505"/>
        <v>0.51</v>
      </c>
      <c r="FF1080">
        <v>825108</v>
      </c>
      <c r="FI1080">
        <v>0.5</v>
      </c>
      <c r="FJ1080">
        <f t="shared" si="506"/>
        <v>0.5</v>
      </c>
      <c r="FU1080">
        <v>825108</v>
      </c>
      <c r="FX1080">
        <v>0.52</v>
      </c>
      <c r="FY1080">
        <f t="shared" si="507"/>
        <v>0.52</v>
      </c>
      <c r="GJ1080">
        <v>825108</v>
      </c>
      <c r="GM1080">
        <v>0.5</v>
      </c>
      <c r="GN1080">
        <f t="shared" si="508"/>
        <v>0.5</v>
      </c>
      <c r="GY1080">
        <v>825108</v>
      </c>
      <c r="HB1080">
        <v>0.54</v>
      </c>
      <c r="HC1080">
        <f t="shared" si="509"/>
        <v>0.54</v>
      </c>
      <c r="HN1080">
        <v>825108</v>
      </c>
      <c r="HQ1080">
        <v>0.52</v>
      </c>
      <c r="HR1080">
        <f t="shared" si="510"/>
        <v>0.52</v>
      </c>
      <c r="ID1080">
        <v>776429</v>
      </c>
      <c r="IG1080">
        <v>0.53</v>
      </c>
      <c r="IH1080">
        <f t="shared" si="511"/>
        <v>0.53</v>
      </c>
      <c r="IS1080">
        <v>776429</v>
      </c>
      <c r="IV1080">
        <v>0.49</v>
      </c>
      <c r="IW1080">
        <f t="shared" si="512"/>
        <v>0.49</v>
      </c>
      <c r="JH1080">
        <v>776429</v>
      </c>
      <c r="JK1080">
        <v>0.53</v>
      </c>
      <c r="JL1080">
        <f t="shared" si="513"/>
        <v>0.53</v>
      </c>
      <c r="JW1080">
        <v>776429</v>
      </c>
      <c r="JZ1080">
        <v>0.51</v>
      </c>
      <c r="KA1080">
        <f t="shared" si="514"/>
        <v>0.51</v>
      </c>
      <c r="KL1080">
        <v>776429</v>
      </c>
      <c r="KO1080">
        <v>0.55000000000000004</v>
      </c>
      <c r="KP1080">
        <f t="shared" si="515"/>
        <v>0.55000000000000004</v>
      </c>
      <c r="LA1080">
        <v>776429</v>
      </c>
      <c r="LD1080">
        <v>0.54</v>
      </c>
      <c r="LE1080">
        <f t="shared" si="516"/>
        <v>0.54</v>
      </c>
      <c r="LP1080">
        <v>776429</v>
      </c>
      <c r="LS1080">
        <v>0.52</v>
      </c>
      <c r="LT1080">
        <f t="shared" si="517"/>
        <v>0.52</v>
      </c>
      <c r="ME1080">
        <v>776429</v>
      </c>
      <c r="MH1080">
        <v>0.59</v>
      </c>
      <c r="MI1080">
        <f t="shared" si="518"/>
        <v>0.59</v>
      </c>
      <c r="MT1080">
        <v>776429</v>
      </c>
      <c r="MW1080">
        <v>0.6</v>
      </c>
      <c r="MX1080">
        <f t="shared" si="519"/>
        <v>0.6</v>
      </c>
      <c r="NI1080">
        <v>776429</v>
      </c>
      <c r="NL1080">
        <v>0.49</v>
      </c>
      <c r="NM1080">
        <f t="shared" si="520"/>
        <v>0.49</v>
      </c>
      <c r="NX1080">
        <v>776429</v>
      </c>
      <c r="OA1080">
        <v>0.56000000000000005</v>
      </c>
      <c r="OB1080">
        <f t="shared" si="521"/>
        <v>0.56000000000000005</v>
      </c>
      <c r="OM1080">
        <v>776429</v>
      </c>
      <c r="OP1080">
        <v>0.51</v>
      </c>
      <c r="OQ1080">
        <f t="shared" si="522"/>
        <v>0.51</v>
      </c>
      <c r="PB1080">
        <v>776429</v>
      </c>
      <c r="PE1080">
        <v>0.53</v>
      </c>
      <c r="PF1080">
        <f t="shared" si="523"/>
        <v>0.53</v>
      </c>
      <c r="PQ1080">
        <v>776429</v>
      </c>
      <c r="PT1080">
        <v>0.52</v>
      </c>
      <c r="PU1080">
        <f t="shared" si="524"/>
        <v>0.52</v>
      </c>
      <c r="QF1080">
        <v>776429</v>
      </c>
      <c r="QI1080">
        <v>0.5</v>
      </c>
      <c r="QJ1080">
        <f t="shared" si="525"/>
        <v>0.5</v>
      </c>
      <c r="QU1080">
        <v>776429</v>
      </c>
      <c r="QX1080">
        <v>0.51</v>
      </c>
      <c r="QY1080">
        <f t="shared" si="526"/>
        <v>0.51</v>
      </c>
    </row>
    <row r="1081" spans="12:467" x14ac:dyDescent="0.2">
      <c r="L1081">
        <v>823077</v>
      </c>
      <c r="O1081">
        <v>0.43</v>
      </c>
      <c r="P1081">
        <f t="shared" si="496"/>
        <v>0.43</v>
      </c>
      <c r="AA1081">
        <v>823077</v>
      </c>
      <c r="AD1081">
        <v>0.48</v>
      </c>
      <c r="AE1081">
        <f t="shared" si="497"/>
        <v>0.48</v>
      </c>
      <c r="AP1081">
        <v>823077</v>
      </c>
      <c r="AS1081">
        <v>0.64</v>
      </c>
      <c r="AT1081">
        <f t="shared" si="498"/>
        <v>0.64</v>
      </c>
      <c r="BE1081">
        <v>823077</v>
      </c>
      <c r="BH1081">
        <v>0.44</v>
      </c>
      <c r="BI1081">
        <f t="shared" si="499"/>
        <v>0.44</v>
      </c>
      <c r="BT1081">
        <v>823077</v>
      </c>
      <c r="BW1081">
        <v>0.61</v>
      </c>
      <c r="BX1081">
        <f t="shared" si="500"/>
        <v>0.61</v>
      </c>
      <c r="CI1081">
        <v>823077</v>
      </c>
      <c r="CL1081">
        <v>0.44</v>
      </c>
      <c r="CM1081">
        <f t="shared" si="501"/>
        <v>0.44</v>
      </c>
      <c r="CX1081">
        <v>823077</v>
      </c>
      <c r="DA1081">
        <v>0.46</v>
      </c>
      <c r="DB1081">
        <f t="shared" si="502"/>
        <v>0.46</v>
      </c>
      <c r="DM1081">
        <v>823077</v>
      </c>
      <c r="DP1081">
        <v>0.43</v>
      </c>
      <c r="DQ1081">
        <f t="shared" si="503"/>
        <v>0.43</v>
      </c>
      <c r="EB1081">
        <v>823077</v>
      </c>
      <c r="EE1081">
        <v>0.42</v>
      </c>
      <c r="EF1081">
        <f t="shared" si="504"/>
        <v>0.42</v>
      </c>
      <c r="EQ1081">
        <v>823077</v>
      </c>
      <c r="ET1081">
        <v>0.42</v>
      </c>
      <c r="EU1081">
        <f t="shared" si="505"/>
        <v>0.42</v>
      </c>
      <c r="FF1081">
        <v>823077</v>
      </c>
      <c r="FI1081">
        <v>0.42</v>
      </c>
      <c r="FJ1081">
        <f t="shared" si="506"/>
        <v>0.42</v>
      </c>
      <c r="FU1081">
        <v>823077</v>
      </c>
      <c r="FX1081">
        <v>0.44</v>
      </c>
      <c r="FY1081">
        <f t="shared" si="507"/>
        <v>0.44</v>
      </c>
      <c r="GJ1081">
        <v>823077</v>
      </c>
      <c r="GM1081">
        <v>0.42</v>
      </c>
      <c r="GN1081">
        <f t="shared" si="508"/>
        <v>0.42</v>
      </c>
      <c r="GY1081">
        <v>823077</v>
      </c>
      <c r="HB1081">
        <v>0.42</v>
      </c>
      <c r="HC1081">
        <f t="shared" si="509"/>
        <v>0.42</v>
      </c>
      <c r="HN1081">
        <v>823077</v>
      </c>
      <c r="HQ1081">
        <v>0.47</v>
      </c>
      <c r="HR1081">
        <f t="shared" si="510"/>
        <v>0.47</v>
      </c>
      <c r="ID1081">
        <v>776405</v>
      </c>
      <c r="IG1081">
        <v>0.49</v>
      </c>
      <c r="IH1081">
        <f t="shared" si="511"/>
        <v>0.49</v>
      </c>
      <c r="IS1081">
        <v>776405</v>
      </c>
      <c r="IV1081">
        <v>0.47</v>
      </c>
      <c r="IW1081">
        <f t="shared" si="512"/>
        <v>0.47</v>
      </c>
      <c r="JH1081">
        <v>776405</v>
      </c>
      <c r="JK1081">
        <v>0.5</v>
      </c>
      <c r="JL1081">
        <f t="shared" si="513"/>
        <v>0.5</v>
      </c>
      <c r="JW1081">
        <v>776405</v>
      </c>
      <c r="JZ1081">
        <v>0.49</v>
      </c>
      <c r="KA1081">
        <f t="shared" si="514"/>
        <v>0.49</v>
      </c>
      <c r="KL1081">
        <v>776405</v>
      </c>
      <c r="KO1081">
        <v>0.51</v>
      </c>
      <c r="KP1081">
        <f t="shared" si="515"/>
        <v>0.51</v>
      </c>
      <c r="LA1081">
        <v>776405</v>
      </c>
      <c r="LD1081">
        <v>0.45</v>
      </c>
      <c r="LE1081">
        <f t="shared" si="516"/>
        <v>0.45</v>
      </c>
      <c r="LP1081">
        <v>776405</v>
      </c>
      <c r="LS1081">
        <v>0.47</v>
      </c>
      <c r="LT1081">
        <f t="shared" si="517"/>
        <v>0.47</v>
      </c>
      <c r="ME1081">
        <v>776405</v>
      </c>
      <c r="MH1081">
        <v>0.52</v>
      </c>
      <c r="MI1081">
        <f t="shared" si="518"/>
        <v>0.52</v>
      </c>
      <c r="MT1081">
        <v>776405</v>
      </c>
      <c r="MW1081">
        <v>0.47</v>
      </c>
      <c r="MX1081">
        <f t="shared" si="519"/>
        <v>0.47</v>
      </c>
      <c r="NI1081">
        <v>776405</v>
      </c>
      <c r="NL1081">
        <v>0.47</v>
      </c>
      <c r="NM1081">
        <f t="shared" si="520"/>
        <v>0.47</v>
      </c>
      <c r="NX1081">
        <v>776405</v>
      </c>
      <c r="OA1081">
        <v>0.43</v>
      </c>
      <c r="OB1081">
        <f t="shared" si="521"/>
        <v>0.43</v>
      </c>
      <c r="OM1081">
        <v>776405</v>
      </c>
      <c r="OP1081">
        <v>0.47</v>
      </c>
      <c r="OQ1081">
        <f t="shared" si="522"/>
        <v>0.47</v>
      </c>
      <c r="PB1081">
        <v>776405</v>
      </c>
      <c r="PE1081">
        <v>0.46</v>
      </c>
      <c r="PF1081">
        <f t="shared" si="523"/>
        <v>0.46</v>
      </c>
      <c r="PQ1081">
        <v>776405</v>
      </c>
      <c r="PT1081">
        <v>0.47</v>
      </c>
      <c r="PU1081">
        <f t="shared" si="524"/>
        <v>0.47</v>
      </c>
      <c r="QF1081">
        <v>776405</v>
      </c>
      <c r="QI1081">
        <v>0.47</v>
      </c>
      <c r="QJ1081">
        <f t="shared" si="525"/>
        <v>0.47</v>
      </c>
      <c r="QU1081">
        <v>776405</v>
      </c>
      <c r="QX1081">
        <v>0.48</v>
      </c>
      <c r="QY1081">
        <f t="shared" si="526"/>
        <v>0.48</v>
      </c>
    </row>
    <row r="1082" spans="12:467" x14ac:dyDescent="0.2">
      <c r="L1082">
        <v>823158</v>
      </c>
      <c r="O1082">
        <v>0.48</v>
      </c>
      <c r="P1082">
        <f t="shared" si="496"/>
        <v>0.48</v>
      </c>
      <c r="AA1082">
        <v>823158</v>
      </c>
      <c r="AD1082">
        <v>0.52</v>
      </c>
      <c r="AE1082">
        <f t="shared" si="497"/>
        <v>0.52</v>
      </c>
      <c r="AP1082">
        <v>823158</v>
      </c>
      <c r="AS1082">
        <v>0.46</v>
      </c>
      <c r="AT1082">
        <f t="shared" si="498"/>
        <v>0.46</v>
      </c>
      <c r="BE1082">
        <v>823158</v>
      </c>
      <c r="BH1082">
        <v>0.55000000000000004</v>
      </c>
      <c r="BI1082">
        <f t="shared" si="499"/>
        <v>0.55000000000000004</v>
      </c>
      <c r="BT1082">
        <v>823158</v>
      </c>
      <c r="BW1082">
        <v>0.51</v>
      </c>
      <c r="BX1082">
        <f t="shared" si="500"/>
        <v>0.51</v>
      </c>
      <c r="CI1082">
        <v>823158</v>
      </c>
      <c r="CL1082">
        <v>0.51</v>
      </c>
      <c r="CM1082">
        <f t="shared" si="501"/>
        <v>0.51</v>
      </c>
      <c r="CX1082">
        <v>823158</v>
      </c>
      <c r="DA1082">
        <v>0.51</v>
      </c>
      <c r="DB1082">
        <f t="shared" si="502"/>
        <v>0.51</v>
      </c>
      <c r="DM1082">
        <v>823158</v>
      </c>
      <c r="DP1082">
        <v>0.49</v>
      </c>
      <c r="DQ1082">
        <f t="shared" si="503"/>
        <v>0.49</v>
      </c>
      <c r="EB1082">
        <v>823158</v>
      </c>
      <c r="EE1082">
        <v>0.5</v>
      </c>
      <c r="EF1082">
        <f t="shared" si="504"/>
        <v>0.5</v>
      </c>
      <c r="EQ1082">
        <v>823158</v>
      </c>
      <c r="ET1082">
        <v>0.5</v>
      </c>
      <c r="EU1082">
        <f t="shared" si="505"/>
        <v>0.5</v>
      </c>
      <c r="FF1082">
        <v>823158</v>
      </c>
      <c r="FI1082">
        <v>0.52</v>
      </c>
      <c r="FJ1082">
        <f t="shared" si="506"/>
        <v>0.52</v>
      </c>
      <c r="FU1082">
        <v>823158</v>
      </c>
      <c r="FX1082">
        <v>0.49</v>
      </c>
      <c r="FY1082">
        <f t="shared" si="507"/>
        <v>0.49</v>
      </c>
      <c r="GJ1082">
        <v>823158</v>
      </c>
      <c r="GM1082">
        <v>0.47</v>
      </c>
      <c r="GN1082">
        <f t="shared" si="508"/>
        <v>0.47</v>
      </c>
      <c r="GY1082">
        <v>823158</v>
      </c>
      <c r="HB1082">
        <v>0.47</v>
      </c>
      <c r="HC1082">
        <f t="shared" si="509"/>
        <v>0.47</v>
      </c>
      <c r="HN1082">
        <v>823158</v>
      </c>
      <c r="HQ1082">
        <v>0.48</v>
      </c>
      <c r="HR1082">
        <f t="shared" si="510"/>
        <v>0.48</v>
      </c>
      <c r="ID1082">
        <v>776406</v>
      </c>
      <c r="IG1082">
        <v>0.5</v>
      </c>
      <c r="IH1082">
        <f t="shared" si="511"/>
        <v>0.5</v>
      </c>
      <c r="IS1082">
        <v>776406</v>
      </c>
      <c r="IV1082">
        <v>0.45</v>
      </c>
      <c r="IW1082">
        <f t="shared" si="512"/>
        <v>0.45</v>
      </c>
      <c r="JH1082">
        <v>776406</v>
      </c>
      <c r="JK1082">
        <v>0.47</v>
      </c>
      <c r="JL1082">
        <f t="shared" si="513"/>
        <v>0.47</v>
      </c>
      <c r="JW1082">
        <v>776406</v>
      </c>
      <c r="JZ1082">
        <v>0.47</v>
      </c>
      <c r="KA1082">
        <f t="shared" si="514"/>
        <v>0.47</v>
      </c>
      <c r="KL1082">
        <v>776406</v>
      </c>
      <c r="KO1082">
        <v>0.48</v>
      </c>
      <c r="KP1082">
        <f t="shared" si="515"/>
        <v>0.48</v>
      </c>
      <c r="LA1082">
        <v>776406</v>
      </c>
      <c r="LD1082">
        <v>0.47</v>
      </c>
      <c r="LE1082">
        <f t="shared" si="516"/>
        <v>0.47</v>
      </c>
      <c r="LP1082">
        <v>776406</v>
      </c>
      <c r="LS1082">
        <v>0.46</v>
      </c>
      <c r="LT1082">
        <f t="shared" si="517"/>
        <v>0.46</v>
      </c>
      <c r="ME1082">
        <v>776406</v>
      </c>
      <c r="MH1082">
        <v>0.54</v>
      </c>
      <c r="MI1082">
        <f t="shared" si="518"/>
        <v>0.54</v>
      </c>
      <c r="MT1082">
        <v>776406</v>
      </c>
      <c r="MW1082">
        <v>0.44</v>
      </c>
      <c r="MX1082">
        <f t="shared" si="519"/>
        <v>0.44</v>
      </c>
      <c r="NI1082">
        <v>776406</v>
      </c>
      <c r="NL1082">
        <v>0.46</v>
      </c>
      <c r="NM1082">
        <f t="shared" si="520"/>
        <v>0.46</v>
      </c>
      <c r="NX1082">
        <v>776406</v>
      </c>
      <c r="OA1082">
        <v>0.48</v>
      </c>
      <c r="OB1082">
        <f t="shared" si="521"/>
        <v>0.48</v>
      </c>
      <c r="OM1082">
        <v>776406</v>
      </c>
      <c r="OP1082">
        <v>0.49</v>
      </c>
      <c r="OQ1082">
        <f t="shared" si="522"/>
        <v>0.49</v>
      </c>
      <c r="PB1082">
        <v>776406</v>
      </c>
      <c r="PE1082">
        <v>0.47</v>
      </c>
      <c r="PF1082">
        <f t="shared" si="523"/>
        <v>0.47</v>
      </c>
      <c r="PQ1082">
        <v>776406</v>
      </c>
      <c r="PT1082">
        <v>0.44</v>
      </c>
      <c r="PU1082">
        <f t="shared" si="524"/>
        <v>0.44</v>
      </c>
      <c r="QF1082">
        <v>776406</v>
      </c>
      <c r="QI1082">
        <v>0.43</v>
      </c>
      <c r="QJ1082">
        <f t="shared" si="525"/>
        <v>0.43</v>
      </c>
      <c r="QU1082">
        <v>776406</v>
      </c>
      <c r="QX1082">
        <v>0.43</v>
      </c>
      <c r="QY1082">
        <f t="shared" si="526"/>
        <v>0.43</v>
      </c>
    </row>
    <row r="1083" spans="12:467" x14ac:dyDescent="0.2">
      <c r="L1083">
        <v>823322</v>
      </c>
      <c r="O1083">
        <v>0.43</v>
      </c>
      <c r="P1083">
        <f t="shared" si="496"/>
        <v>0.43</v>
      </c>
      <c r="AA1083">
        <v>823322</v>
      </c>
      <c r="AD1083">
        <v>0.48</v>
      </c>
      <c r="AE1083">
        <f t="shared" si="497"/>
        <v>0.48</v>
      </c>
      <c r="AP1083">
        <v>823322</v>
      </c>
      <c r="AS1083">
        <v>0.54</v>
      </c>
      <c r="AT1083">
        <f t="shared" si="498"/>
        <v>0.54</v>
      </c>
      <c r="BE1083">
        <v>823322</v>
      </c>
      <c r="BH1083">
        <v>0.38</v>
      </c>
      <c r="BI1083">
        <f t="shared" si="499"/>
        <v>0.38</v>
      </c>
      <c r="BT1083">
        <v>823322</v>
      </c>
      <c r="BW1083">
        <v>0.5</v>
      </c>
      <c r="BX1083">
        <f t="shared" si="500"/>
        <v>0.5</v>
      </c>
      <c r="CI1083">
        <v>823322</v>
      </c>
      <c r="CL1083">
        <v>0.45</v>
      </c>
      <c r="CM1083">
        <f t="shared" si="501"/>
        <v>0.45</v>
      </c>
      <c r="CX1083">
        <v>823322</v>
      </c>
      <c r="DA1083">
        <v>0.48</v>
      </c>
      <c r="DB1083">
        <f t="shared" si="502"/>
        <v>0.48</v>
      </c>
      <c r="DM1083">
        <v>823322</v>
      </c>
      <c r="DP1083">
        <v>0.42</v>
      </c>
      <c r="DQ1083">
        <f t="shared" si="503"/>
        <v>0.42</v>
      </c>
      <c r="EB1083">
        <v>823322</v>
      </c>
      <c r="EE1083">
        <v>0.45</v>
      </c>
      <c r="EF1083">
        <f t="shared" si="504"/>
        <v>0.45</v>
      </c>
      <c r="EQ1083">
        <v>823322</v>
      </c>
      <c r="ET1083">
        <v>0.45</v>
      </c>
      <c r="EU1083">
        <f t="shared" si="505"/>
        <v>0.45</v>
      </c>
      <c r="FF1083">
        <v>823322</v>
      </c>
      <c r="FI1083">
        <v>0.49</v>
      </c>
      <c r="FJ1083">
        <f t="shared" si="506"/>
        <v>0.49</v>
      </c>
      <c r="FU1083">
        <v>823322</v>
      </c>
      <c r="FX1083">
        <v>0.48</v>
      </c>
      <c r="FY1083">
        <f t="shared" si="507"/>
        <v>0.48</v>
      </c>
      <c r="GJ1083">
        <v>823322</v>
      </c>
      <c r="GM1083">
        <v>0.42</v>
      </c>
      <c r="GN1083">
        <f t="shared" si="508"/>
        <v>0.42</v>
      </c>
      <c r="GY1083">
        <v>823322</v>
      </c>
      <c r="HB1083">
        <v>0.48</v>
      </c>
      <c r="HC1083">
        <f t="shared" si="509"/>
        <v>0.48</v>
      </c>
      <c r="HN1083">
        <v>823322</v>
      </c>
      <c r="HQ1083">
        <v>0.42</v>
      </c>
      <c r="HR1083">
        <f t="shared" si="510"/>
        <v>0.42</v>
      </c>
      <c r="ID1083">
        <v>776407</v>
      </c>
      <c r="IG1083">
        <v>0.51</v>
      </c>
      <c r="IH1083">
        <f t="shared" si="511"/>
        <v>0.51</v>
      </c>
      <c r="IS1083">
        <v>776407</v>
      </c>
      <c r="IV1083">
        <v>0.51</v>
      </c>
      <c r="IW1083">
        <f t="shared" si="512"/>
        <v>0.51</v>
      </c>
      <c r="JH1083">
        <v>776407</v>
      </c>
      <c r="JK1083">
        <v>0.51</v>
      </c>
      <c r="JL1083">
        <f t="shared" si="513"/>
        <v>0.51</v>
      </c>
      <c r="JW1083">
        <v>776407</v>
      </c>
      <c r="JZ1083">
        <v>0.51</v>
      </c>
      <c r="KA1083">
        <f t="shared" si="514"/>
        <v>0.51</v>
      </c>
      <c r="KL1083">
        <v>776407</v>
      </c>
      <c r="KO1083">
        <v>0.54</v>
      </c>
      <c r="KP1083">
        <f t="shared" si="515"/>
        <v>0.54</v>
      </c>
      <c r="LA1083">
        <v>776407</v>
      </c>
      <c r="LD1083">
        <v>0.5</v>
      </c>
      <c r="LE1083">
        <f t="shared" si="516"/>
        <v>0.5</v>
      </c>
      <c r="LP1083">
        <v>776407</v>
      </c>
      <c r="LS1083">
        <v>0.51</v>
      </c>
      <c r="LT1083">
        <f t="shared" si="517"/>
        <v>0.51</v>
      </c>
      <c r="ME1083">
        <v>776407</v>
      </c>
      <c r="MH1083">
        <v>0.52</v>
      </c>
      <c r="MI1083">
        <f t="shared" si="518"/>
        <v>0.52</v>
      </c>
      <c r="MT1083">
        <v>776407</v>
      </c>
      <c r="MW1083">
        <v>0.51</v>
      </c>
      <c r="MX1083">
        <f t="shared" si="519"/>
        <v>0.51</v>
      </c>
      <c r="NI1083">
        <v>776407</v>
      </c>
      <c r="NL1083">
        <v>0.52</v>
      </c>
      <c r="NM1083">
        <f t="shared" si="520"/>
        <v>0.52</v>
      </c>
      <c r="NX1083">
        <v>776407</v>
      </c>
      <c r="OA1083">
        <v>0.55000000000000004</v>
      </c>
      <c r="OB1083">
        <f t="shared" si="521"/>
        <v>0.55000000000000004</v>
      </c>
      <c r="OM1083">
        <v>776407</v>
      </c>
      <c r="OP1083">
        <v>0.52</v>
      </c>
      <c r="OQ1083">
        <f t="shared" si="522"/>
        <v>0.52</v>
      </c>
      <c r="PB1083">
        <v>776407</v>
      </c>
      <c r="PE1083">
        <v>0.51</v>
      </c>
      <c r="PF1083">
        <f t="shared" si="523"/>
        <v>0.51</v>
      </c>
      <c r="PQ1083">
        <v>776407</v>
      </c>
      <c r="PT1083">
        <v>0.5</v>
      </c>
      <c r="PU1083">
        <f t="shared" si="524"/>
        <v>0.5</v>
      </c>
      <c r="QF1083">
        <v>776407</v>
      </c>
      <c r="QI1083">
        <v>0.51</v>
      </c>
      <c r="QJ1083">
        <f t="shared" si="525"/>
        <v>0.51</v>
      </c>
      <c r="QU1083">
        <v>776407</v>
      </c>
      <c r="QX1083">
        <v>0.53</v>
      </c>
      <c r="QY1083">
        <f t="shared" si="526"/>
        <v>0.53</v>
      </c>
    </row>
    <row r="1084" spans="12:467" x14ac:dyDescent="0.2">
      <c r="L1084">
        <v>823807</v>
      </c>
      <c r="O1084">
        <v>0.59</v>
      </c>
      <c r="P1084">
        <f t="shared" si="496"/>
        <v>0.59</v>
      </c>
      <c r="AA1084">
        <v>823807</v>
      </c>
      <c r="AD1084">
        <v>0.72</v>
      </c>
      <c r="AE1084">
        <f t="shared" si="497"/>
        <v>0.72</v>
      </c>
      <c r="AP1084">
        <v>823807</v>
      </c>
      <c r="AS1084">
        <v>0.52</v>
      </c>
      <c r="AT1084">
        <f t="shared" si="498"/>
        <v>0.52</v>
      </c>
      <c r="BE1084">
        <v>823807</v>
      </c>
      <c r="BH1084">
        <v>0.69</v>
      </c>
      <c r="BI1084">
        <f t="shared" si="499"/>
        <v>0.69</v>
      </c>
      <c r="BT1084">
        <v>823807</v>
      </c>
      <c r="BW1084">
        <v>0.69</v>
      </c>
      <c r="BX1084">
        <f t="shared" si="500"/>
        <v>0.69</v>
      </c>
      <c r="CI1084">
        <v>823807</v>
      </c>
      <c r="CL1084">
        <v>0.56999999999999995</v>
      </c>
      <c r="CM1084">
        <f t="shared" si="501"/>
        <v>0.56999999999999995</v>
      </c>
      <c r="CX1084">
        <v>823807</v>
      </c>
      <c r="DA1084">
        <v>0.55000000000000004</v>
      </c>
      <c r="DB1084">
        <f t="shared" si="502"/>
        <v>0.55000000000000004</v>
      </c>
      <c r="DM1084">
        <v>823807</v>
      </c>
      <c r="DP1084">
        <v>0.56000000000000005</v>
      </c>
      <c r="DQ1084">
        <f t="shared" si="503"/>
        <v>0.56000000000000005</v>
      </c>
      <c r="EB1084">
        <v>823807</v>
      </c>
      <c r="EE1084">
        <v>0.56999999999999995</v>
      </c>
      <c r="EF1084">
        <f t="shared" si="504"/>
        <v>0.56999999999999995</v>
      </c>
      <c r="EQ1084">
        <v>823807</v>
      </c>
      <c r="ET1084">
        <v>0.56999999999999995</v>
      </c>
      <c r="EU1084">
        <f t="shared" si="505"/>
        <v>0.56999999999999995</v>
      </c>
      <c r="FF1084">
        <v>823807</v>
      </c>
      <c r="FI1084">
        <v>0.56000000000000005</v>
      </c>
      <c r="FJ1084">
        <f t="shared" si="506"/>
        <v>0.56000000000000005</v>
      </c>
      <c r="FU1084">
        <v>823807</v>
      </c>
      <c r="FX1084">
        <v>0.54</v>
      </c>
      <c r="FY1084">
        <f t="shared" si="507"/>
        <v>0.54</v>
      </c>
      <c r="GJ1084">
        <v>823807</v>
      </c>
      <c r="GM1084">
        <v>0.52</v>
      </c>
      <c r="GN1084">
        <f t="shared" si="508"/>
        <v>0.52</v>
      </c>
      <c r="GY1084">
        <v>823807</v>
      </c>
      <c r="HB1084">
        <v>0.59</v>
      </c>
      <c r="HC1084">
        <f t="shared" si="509"/>
        <v>0.59</v>
      </c>
      <c r="HN1084">
        <v>823807</v>
      </c>
      <c r="HQ1084">
        <v>0.7</v>
      </c>
      <c r="HR1084">
        <f t="shared" si="510"/>
        <v>0.7</v>
      </c>
      <c r="ID1084">
        <v>776409</v>
      </c>
      <c r="IG1084">
        <v>0.53</v>
      </c>
      <c r="IH1084">
        <f t="shared" si="511"/>
        <v>0.53</v>
      </c>
      <c r="IS1084">
        <v>776409</v>
      </c>
      <c r="IV1084">
        <v>0.53</v>
      </c>
      <c r="IW1084">
        <f t="shared" si="512"/>
        <v>0.53</v>
      </c>
      <c r="JH1084">
        <v>776409</v>
      </c>
      <c r="JK1084">
        <v>0.54</v>
      </c>
      <c r="JL1084">
        <f t="shared" si="513"/>
        <v>0.54</v>
      </c>
      <c r="JW1084">
        <v>776409</v>
      </c>
      <c r="JZ1084">
        <v>0.5</v>
      </c>
      <c r="KA1084">
        <f t="shared" si="514"/>
        <v>0.5</v>
      </c>
      <c r="KL1084">
        <v>776409</v>
      </c>
      <c r="KO1084">
        <v>0.57999999999999996</v>
      </c>
      <c r="KP1084">
        <f t="shared" si="515"/>
        <v>0.57999999999999996</v>
      </c>
      <c r="LA1084">
        <v>776409</v>
      </c>
      <c r="LD1084">
        <v>0.52</v>
      </c>
      <c r="LE1084">
        <f t="shared" si="516"/>
        <v>0.52</v>
      </c>
      <c r="LP1084">
        <v>776409</v>
      </c>
      <c r="LS1084">
        <v>0.51</v>
      </c>
      <c r="LT1084">
        <f t="shared" si="517"/>
        <v>0.51</v>
      </c>
      <c r="ME1084">
        <v>776409</v>
      </c>
      <c r="MH1084">
        <v>0.62</v>
      </c>
      <c r="MI1084">
        <f t="shared" si="518"/>
        <v>0.62</v>
      </c>
      <c r="MT1084">
        <v>776409</v>
      </c>
      <c r="MW1084">
        <v>0.61</v>
      </c>
      <c r="MX1084">
        <f t="shared" si="519"/>
        <v>0.61</v>
      </c>
      <c r="NI1084">
        <v>776409</v>
      </c>
      <c r="NL1084">
        <v>0.51</v>
      </c>
      <c r="NM1084">
        <f t="shared" si="520"/>
        <v>0.51</v>
      </c>
      <c r="NX1084">
        <v>776409</v>
      </c>
      <c r="OA1084">
        <v>0.52</v>
      </c>
      <c r="OB1084">
        <f t="shared" si="521"/>
        <v>0.52</v>
      </c>
      <c r="OM1084">
        <v>776409</v>
      </c>
      <c r="OP1084">
        <v>0.52</v>
      </c>
      <c r="OQ1084">
        <f t="shared" si="522"/>
        <v>0.52</v>
      </c>
      <c r="PB1084">
        <v>776409</v>
      </c>
      <c r="PE1084">
        <v>0.52</v>
      </c>
      <c r="PF1084">
        <f t="shared" si="523"/>
        <v>0.52</v>
      </c>
      <c r="PQ1084">
        <v>776409</v>
      </c>
      <c r="PT1084">
        <v>0.51</v>
      </c>
      <c r="PU1084">
        <f t="shared" si="524"/>
        <v>0.51</v>
      </c>
      <c r="QF1084">
        <v>776409</v>
      </c>
      <c r="QI1084">
        <v>0.52</v>
      </c>
      <c r="QJ1084">
        <f t="shared" si="525"/>
        <v>0.52</v>
      </c>
      <c r="QU1084">
        <v>776409</v>
      </c>
      <c r="QX1084">
        <v>0.52</v>
      </c>
      <c r="QY1084">
        <f t="shared" si="526"/>
        <v>0.52</v>
      </c>
    </row>
    <row r="1085" spans="12:467" x14ac:dyDescent="0.2">
      <c r="L1085">
        <v>824212</v>
      </c>
      <c r="O1085">
        <v>0.54</v>
      </c>
      <c r="P1085">
        <f t="shared" si="496"/>
        <v>0.54</v>
      </c>
      <c r="AA1085">
        <v>824212</v>
      </c>
      <c r="AD1085">
        <v>0.56000000000000005</v>
      </c>
      <c r="AE1085">
        <f t="shared" si="497"/>
        <v>0.56000000000000005</v>
      </c>
      <c r="AP1085">
        <v>824212</v>
      </c>
      <c r="AS1085">
        <v>0.52</v>
      </c>
      <c r="AT1085">
        <f t="shared" si="498"/>
        <v>0.52</v>
      </c>
      <c r="BE1085">
        <v>824212</v>
      </c>
      <c r="BH1085">
        <v>0.49</v>
      </c>
      <c r="BI1085">
        <f t="shared" si="499"/>
        <v>0.49</v>
      </c>
      <c r="BT1085">
        <v>824212</v>
      </c>
      <c r="BW1085">
        <v>0.63</v>
      </c>
      <c r="BX1085">
        <f t="shared" si="500"/>
        <v>0.63</v>
      </c>
      <c r="CI1085">
        <v>824212</v>
      </c>
      <c r="CL1085">
        <v>0.51</v>
      </c>
      <c r="CM1085">
        <f t="shared" si="501"/>
        <v>0.51</v>
      </c>
      <c r="CX1085">
        <v>824212</v>
      </c>
      <c r="DA1085">
        <v>0.54</v>
      </c>
      <c r="DB1085">
        <f t="shared" si="502"/>
        <v>0.54</v>
      </c>
      <c r="DM1085">
        <v>824212</v>
      </c>
      <c r="DP1085">
        <v>0.55000000000000004</v>
      </c>
      <c r="DQ1085">
        <f t="shared" si="503"/>
        <v>0.55000000000000004</v>
      </c>
      <c r="EB1085">
        <v>824212</v>
      </c>
      <c r="EE1085">
        <v>0.59</v>
      </c>
      <c r="EF1085">
        <f t="shared" si="504"/>
        <v>0.59</v>
      </c>
      <c r="EQ1085">
        <v>824212</v>
      </c>
      <c r="ET1085">
        <v>0.59</v>
      </c>
      <c r="EU1085">
        <f t="shared" si="505"/>
        <v>0.59</v>
      </c>
      <c r="FF1085">
        <v>824212</v>
      </c>
      <c r="FI1085">
        <v>0.54</v>
      </c>
      <c r="FJ1085">
        <f t="shared" si="506"/>
        <v>0.54</v>
      </c>
      <c r="FU1085">
        <v>824212</v>
      </c>
      <c r="FX1085">
        <v>0.54</v>
      </c>
      <c r="FY1085">
        <f t="shared" si="507"/>
        <v>0.54</v>
      </c>
      <c r="GJ1085">
        <v>824212</v>
      </c>
      <c r="GM1085">
        <v>0.54</v>
      </c>
      <c r="GN1085">
        <f t="shared" si="508"/>
        <v>0.54</v>
      </c>
      <c r="GY1085">
        <v>824212</v>
      </c>
      <c r="HB1085">
        <v>0.57999999999999996</v>
      </c>
      <c r="HC1085">
        <f t="shared" si="509"/>
        <v>0.57999999999999996</v>
      </c>
      <c r="HN1085">
        <v>824212</v>
      </c>
      <c r="HQ1085">
        <v>0.51</v>
      </c>
      <c r="HR1085">
        <f t="shared" si="510"/>
        <v>0.51</v>
      </c>
      <c r="ID1085">
        <v>776410</v>
      </c>
      <c r="IG1085">
        <v>0.42</v>
      </c>
      <c r="IH1085">
        <f t="shared" si="511"/>
        <v>0.42</v>
      </c>
      <c r="IS1085">
        <v>776410</v>
      </c>
      <c r="IV1085">
        <v>0.43</v>
      </c>
      <c r="IW1085">
        <f t="shared" si="512"/>
        <v>0.43</v>
      </c>
      <c r="JH1085">
        <v>776410</v>
      </c>
      <c r="JK1085">
        <v>0.39</v>
      </c>
      <c r="JL1085">
        <f t="shared" si="513"/>
        <v>0.39</v>
      </c>
      <c r="JW1085">
        <v>776410</v>
      </c>
      <c r="JZ1085">
        <v>0.42</v>
      </c>
      <c r="KA1085">
        <f t="shared" si="514"/>
        <v>0.42</v>
      </c>
      <c r="KL1085">
        <v>776410</v>
      </c>
      <c r="KO1085">
        <v>0.27</v>
      </c>
      <c r="KP1085">
        <f t="shared" si="515"/>
        <v>0.27</v>
      </c>
      <c r="LA1085">
        <v>776410</v>
      </c>
      <c r="LD1085">
        <v>0.43</v>
      </c>
      <c r="LE1085">
        <f t="shared" si="516"/>
        <v>0.43</v>
      </c>
      <c r="LP1085">
        <v>776410</v>
      </c>
      <c r="LS1085">
        <v>0.41</v>
      </c>
      <c r="LT1085">
        <f t="shared" si="517"/>
        <v>0.41</v>
      </c>
      <c r="ME1085">
        <v>776410</v>
      </c>
      <c r="MH1085">
        <v>0.41</v>
      </c>
      <c r="MI1085">
        <f t="shared" si="518"/>
        <v>0.41</v>
      </c>
      <c r="MT1085">
        <v>776410</v>
      </c>
      <c r="MW1085">
        <v>0.42</v>
      </c>
      <c r="MX1085">
        <f t="shared" si="519"/>
        <v>0.42</v>
      </c>
      <c r="NI1085">
        <v>776410</v>
      </c>
      <c r="NL1085">
        <v>0.41</v>
      </c>
      <c r="NM1085">
        <f t="shared" si="520"/>
        <v>0.41</v>
      </c>
      <c r="NX1085">
        <v>776410</v>
      </c>
      <c r="OA1085">
        <v>0.46</v>
      </c>
      <c r="OB1085">
        <f t="shared" si="521"/>
        <v>0.46</v>
      </c>
      <c r="OM1085">
        <v>776410</v>
      </c>
      <c r="OP1085">
        <v>0.43</v>
      </c>
      <c r="OQ1085">
        <f t="shared" si="522"/>
        <v>0.43</v>
      </c>
      <c r="PB1085">
        <v>776410</v>
      </c>
      <c r="PE1085">
        <v>0.4</v>
      </c>
      <c r="PF1085">
        <f t="shared" si="523"/>
        <v>0.4</v>
      </c>
      <c r="PQ1085">
        <v>776410</v>
      </c>
      <c r="PT1085">
        <v>0.46</v>
      </c>
      <c r="PU1085">
        <f t="shared" si="524"/>
        <v>0.46</v>
      </c>
      <c r="QF1085">
        <v>776410</v>
      </c>
      <c r="QI1085">
        <v>0.42</v>
      </c>
      <c r="QJ1085">
        <f t="shared" si="525"/>
        <v>0.42</v>
      </c>
      <c r="QU1085">
        <v>776410</v>
      </c>
      <c r="QX1085">
        <v>0.39</v>
      </c>
      <c r="QY1085">
        <f t="shared" si="526"/>
        <v>0.39</v>
      </c>
    </row>
    <row r="1086" spans="12:467" x14ac:dyDescent="0.2">
      <c r="L1086">
        <v>824537</v>
      </c>
      <c r="O1086">
        <v>0.48</v>
      </c>
      <c r="P1086">
        <f t="shared" si="496"/>
        <v>0.48</v>
      </c>
      <c r="AA1086">
        <v>824537</v>
      </c>
      <c r="AD1086">
        <v>0.42</v>
      </c>
      <c r="AE1086">
        <f t="shared" si="497"/>
        <v>0.42</v>
      </c>
      <c r="AP1086">
        <v>824537</v>
      </c>
      <c r="AS1086">
        <v>0.68</v>
      </c>
      <c r="AT1086">
        <f t="shared" si="498"/>
        <v>0.68</v>
      </c>
      <c r="BE1086">
        <v>824537</v>
      </c>
      <c r="BH1086">
        <v>0.46</v>
      </c>
      <c r="BI1086">
        <f t="shared" si="499"/>
        <v>0.46</v>
      </c>
      <c r="BT1086">
        <v>824537</v>
      </c>
      <c r="BW1086">
        <v>0.55000000000000004</v>
      </c>
      <c r="BX1086">
        <f t="shared" si="500"/>
        <v>0.55000000000000004</v>
      </c>
      <c r="CI1086">
        <v>824537</v>
      </c>
      <c r="CL1086">
        <v>0.49</v>
      </c>
      <c r="CM1086">
        <f t="shared" si="501"/>
        <v>0.49</v>
      </c>
      <c r="CX1086">
        <v>824537</v>
      </c>
      <c r="DA1086">
        <v>0.5</v>
      </c>
      <c r="DB1086">
        <f t="shared" si="502"/>
        <v>0.5</v>
      </c>
      <c r="DM1086">
        <v>824537</v>
      </c>
      <c r="DP1086">
        <v>0.49</v>
      </c>
      <c r="DQ1086">
        <f t="shared" si="503"/>
        <v>0.49</v>
      </c>
      <c r="EB1086">
        <v>824537</v>
      </c>
      <c r="EE1086">
        <v>0.48</v>
      </c>
      <c r="EF1086">
        <f t="shared" si="504"/>
        <v>0.48</v>
      </c>
      <c r="EQ1086">
        <v>824537</v>
      </c>
      <c r="ET1086">
        <v>0.48</v>
      </c>
      <c r="EU1086">
        <f t="shared" si="505"/>
        <v>0.48</v>
      </c>
      <c r="FF1086">
        <v>824537</v>
      </c>
      <c r="FI1086">
        <v>0.49</v>
      </c>
      <c r="FJ1086">
        <f t="shared" si="506"/>
        <v>0.49</v>
      </c>
      <c r="FU1086">
        <v>824537</v>
      </c>
      <c r="FX1086">
        <v>0.5</v>
      </c>
      <c r="FY1086">
        <f t="shared" si="507"/>
        <v>0.5</v>
      </c>
      <c r="GJ1086">
        <v>824537</v>
      </c>
      <c r="GM1086">
        <v>0.47</v>
      </c>
      <c r="GN1086">
        <f t="shared" si="508"/>
        <v>0.47</v>
      </c>
      <c r="GY1086">
        <v>824537</v>
      </c>
      <c r="HB1086">
        <v>0.46</v>
      </c>
      <c r="HC1086">
        <f t="shared" si="509"/>
        <v>0.46</v>
      </c>
      <c r="HN1086">
        <v>824537</v>
      </c>
      <c r="HQ1086">
        <v>0.44</v>
      </c>
      <c r="HR1086">
        <f t="shared" si="510"/>
        <v>0.44</v>
      </c>
      <c r="ID1086">
        <v>776411</v>
      </c>
      <c r="IG1086">
        <v>0.51</v>
      </c>
      <c r="IH1086">
        <f t="shared" si="511"/>
        <v>0.51</v>
      </c>
      <c r="IS1086">
        <v>776411</v>
      </c>
      <c r="IV1086">
        <v>0.49</v>
      </c>
      <c r="IW1086">
        <f t="shared" si="512"/>
        <v>0.49</v>
      </c>
      <c r="JH1086">
        <v>776411</v>
      </c>
      <c r="JK1086">
        <v>0.51</v>
      </c>
      <c r="JL1086">
        <f t="shared" si="513"/>
        <v>0.51</v>
      </c>
      <c r="JW1086">
        <v>776411</v>
      </c>
      <c r="JZ1086">
        <v>0.5</v>
      </c>
      <c r="KA1086">
        <f t="shared" si="514"/>
        <v>0.5</v>
      </c>
      <c r="KL1086">
        <v>776411</v>
      </c>
      <c r="KO1086">
        <v>0.49</v>
      </c>
      <c r="KP1086">
        <f t="shared" si="515"/>
        <v>0.49</v>
      </c>
      <c r="LA1086">
        <v>776411</v>
      </c>
      <c r="LD1086">
        <v>0.52</v>
      </c>
      <c r="LE1086">
        <f t="shared" si="516"/>
        <v>0.52</v>
      </c>
      <c r="LP1086">
        <v>776411</v>
      </c>
      <c r="LS1086">
        <v>0.51</v>
      </c>
      <c r="LT1086">
        <f t="shared" si="517"/>
        <v>0.51</v>
      </c>
      <c r="ME1086">
        <v>776411</v>
      </c>
      <c r="MH1086">
        <v>0.48</v>
      </c>
      <c r="MI1086">
        <f t="shared" si="518"/>
        <v>0.48</v>
      </c>
      <c r="MT1086">
        <v>776411</v>
      </c>
      <c r="MW1086">
        <v>0.61</v>
      </c>
      <c r="MX1086">
        <f t="shared" si="519"/>
        <v>0.61</v>
      </c>
      <c r="NI1086">
        <v>776411</v>
      </c>
      <c r="NL1086">
        <v>0.51</v>
      </c>
      <c r="NM1086">
        <f t="shared" si="520"/>
        <v>0.51</v>
      </c>
      <c r="NX1086">
        <v>776411</v>
      </c>
      <c r="OA1086">
        <v>0.53</v>
      </c>
      <c r="OB1086">
        <f t="shared" si="521"/>
        <v>0.53</v>
      </c>
      <c r="OM1086">
        <v>776411</v>
      </c>
      <c r="OP1086">
        <v>0.48</v>
      </c>
      <c r="OQ1086">
        <f t="shared" si="522"/>
        <v>0.48</v>
      </c>
      <c r="PB1086">
        <v>776411</v>
      </c>
      <c r="PE1086">
        <v>0.51</v>
      </c>
      <c r="PF1086">
        <f t="shared" si="523"/>
        <v>0.51</v>
      </c>
      <c r="PQ1086">
        <v>776411</v>
      </c>
      <c r="PT1086">
        <v>0.5</v>
      </c>
      <c r="PU1086">
        <f t="shared" si="524"/>
        <v>0.5</v>
      </c>
      <c r="QF1086">
        <v>776411</v>
      </c>
      <c r="QI1086">
        <v>0.5</v>
      </c>
      <c r="QJ1086">
        <f t="shared" si="525"/>
        <v>0.5</v>
      </c>
      <c r="QU1086">
        <v>776411</v>
      </c>
      <c r="QX1086">
        <v>0.51</v>
      </c>
      <c r="QY1086">
        <f t="shared" si="526"/>
        <v>0.51</v>
      </c>
    </row>
    <row r="1087" spans="12:467" x14ac:dyDescent="0.2">
      <c r="L1087">
        <v>824699</v>
      </c>
      <c r="O1087">
        <v>0.6</v>
      </c>
      <c r="P1087">
        <f t="shared" si="496"/>
        <v>0.6</v>
      </c>
      <c r="AA1087">
        <v>824699</v>
      </c>
      <c r="AD1087">
        <v>0.69</v>
      </c>
      <c r="AE1087">
        <f t="shared" si="497"/>
        <v>0.69</v>
      </c>
      <c r="AP1087">
        <v>824699</v>
      </c>
      <c r="AS1087">
        <v>0.8</v>
      </c>
      <c r="AT1087">
        <f t="shared" si="498"/>
        <v>0.8</v>
      </c>
      <c r="BE1087">
        <v>824699</v>
      </c>
      <c r="BH1087">
        <v>0.69</v>
      </c>
      <c r="BI1087">
        <f t="shared" si="499"/>
        <v>0.69</v>
      </c>
      <c r="BT1087">
        <v>824699</v>
      </c>
      <c r="BW1087">
        <v>0.78</v>
      </c>
      <c r="BX1087">
        <f t="shared" si="500"/>
        <v>0.78</v>
      </c>
      <c r="CI1087">
        <v>824699</v>
      </c>
      <c r="CL1087">
        <v>0.56999999999999995</v>
      </c>
      <c r="CM1087">
        <f t="shared" si="501"/>
        <v>0.56999999999999995</v>
      </c>
      <c r="CX1087">
        <v>824699</v>
      </c>
      <c r="DA1087">
        <v>0.56999999999999995</v>
      </c>
      <c r="DB1087">
        <f t="shared" si="502"/>
        <v>0.56999999999999995</v>
      </c>
      <c r="DM1087">
        <v>824699</v>
      </c>
      <c r="DP1087">
        <v>0.55000000000000004</v>
      </c>
      <c r="DQ1087">
        <f t="shared" si="503"/>
        <v>0.55000000000000004</v>
      </c>
      <c r="EB1087">
        <v>824699</v>
      </c>
      <c r="EE1087">
        <v>0.53</v>
      </c>
      <c r="EF1087">
        <f t="shared" si="504"/>
        <v>0.53</v>
      </c>
      <c r="EQ1087">
        <v>824699</v>
      </c>
      <c r="ET1087">
        <v>0.53</v>
      </c>
      <c r="EU1087">
        <f t="shared" si="505"/>
        <v>0.53</v>
      </c>
      <c r="FF1087">
        <v>824699</v>
      </c>
      <c r="FI1087">
        <v>0.57999999999999996</v>
      </c>
      <c r="FJ1087">
        <f t="shared" si="506"/>
        <v>0.57999999999999996</v>
      </c>
      <c r="FU1087">
        <v>824699</v>
      </c>
      <c r="FX1087">
        <v>0.56000000000000005</v>
      </c>
      <c r="FY1087">
        <f t="shared" si="507"/>
        <v>0.56000000000000005</v>
      </c>
      <c r="GJ1087">
        <v>824699</v>
      </c>
      <c r="GM1087">
        <v>0.57999999999999996</v>
      </c>
      <c r="GN1087">
        <f t="shared" si="508"/>
        <v>0.57999999999999996</v>
      </c>
      <c r="GY1087">
        <v>824699</v>
      </c>
      <c r="HB1087">
        <v>0.59</v>
      </c>
      <c r="HC1087">
        <f t="shared" si="509"/>
        <v>0.59</v>
      </c>
      <c r="HN1087">
        <v>824699</v>
      </c>
      <c r="HQ1087">
        <v>0.6</v>
      </c>
      <c r="HR1087">
        <f t="shared" si="510"/>
        <v>0.6</v>
      </c>
      <c r="ID1087">
        <v>776412</v>
      </c>
      <c r="IG1087">
        <v>0.45</v>
      </c>
      <c r="IH1087">
        <f t="shared" si="511"/>
        <v>0.45</v>
      </c>
      <c r="IS1087">
        <v>776412</v>
      </c>
      <c r="IV1087">
        <v>0.46</v>
      </c>
      <c r="IW1087">
        <f t="shared" si="512"/>
        <v>0.46</v>
      </c>
      <c r="JH1087">
        <v>776412</v>
      </c>
      <c r="JK1087">
        <v>0.43</v>
      </c>
      <c r="JL1087">
        <f t="shared" si="513"/>
        <v>0.43</v>
      </c>
      <c r="JW1087">
        <v>776412</v>
      </c>
      <c r="JZ1087">
        <v>0.45</v>
      </c>
      <c r="KA1087">
        <f t="shared" si="514"/>
        <v>0.45</v>
      </c>
      <c r="KL1087">
        <v>776412</v>
      </c>
      <c r="KO1087">
        <v>0.48</v>
      </c>
      <c r="KP1087">
        <f t="shared" si="515"/>
        <v>0.48</v>
      </c>
      <c r="LA1087">
        <v>776412</v>
      </c>
      <c r="LD1087">
        <v>0.45</v>
      </c>
      <c r="LE1087">
        <f t="shared" si="516"/>
        <v>0.45</v>
      </c>
      <c r="LP1087">
        <v>776412</v>
      </c>
      <c r="LS1087">
        <v>0.45</v>
      </c>
      <c r="LT1087">
        <f t="shared" si="517"/>
        <v>0.45</v>
      </c>
      <c r="ME1087">
        <v>776412</v>
      </c>
      <c r="MH1087">
        <v>0.45</v>
      </c>
      <c r="MI1087">
        <f t="shared" si="518"/>
        <v>0.45</v>
      </c>
      <c r="MT1087">
        <v>776412</v>
      </c>
      <c r="MW1087">
        <v>0.5</v>
      </c>
      <c r="MX1087">
        <f t="shared" si="519"/>
        <v>0.5</v>
      </c>
      <c r="NI1087">
        <v>776412</v>
      </c>
      <c r="NL1087">
        <v>0.45</v>
      </c>
      <c r="NM1087">
        <f t="shared" si="520"/>
        <v>0.45</v>
      </c>
      <c r="NX1087">
        <v>776412</v>
      </c>
      <c r="OA1087">
        <v>0.45</v>
      </c>
      <c r="OB1087">
        <f t="shared" si="521"/>
        <v>0.45</v>
      </c>
      <c r="OM1087">
        <v>776412</v>
      </c>
      <c r="OP1087">
        <v>0.45</v>
      </c>
      <c r="OQ1087">
        <f t="shared" si="522"/>
        <v>0.45</v>
      </c>
      <c r="PB1087">
        <v>776412</v>
      </c>
      <c r="PE1087">
        <v>0.45</v>
      </c>
      <c r="PF1087">
        <f t="shared" si="523"/>
        <v>0.45</v>
      </c>
      <c r="PQ1087">
        <v>776412</v>
      </c>
      <c r="PT1087">
        <v>0.44</v>
      </c>
      <c r="PU1087">
        <f t="shared" si="524"/>
        <v>0.44</v>
      </c>
      <c r="QF1087">
        <v>776412</v>
      </c>
      <c r="QI1087">
        <v>0.47</v>
      </c>
      <c r="QJ1087">
        <f t="shared" si="525"/>
        <v>0.47</v>
      </c>
      <c r="QU1087">
        <v>776412</v>
      </c>
      <c r="QX1087">
        <v>0.45</v>
      </c>
      <c r="QY1087">
        <f t="shared" si="526"/>
        <v>0.45</v>
      </c>
    </row>
    <row r="1088" spans="12:467" x14ac:dyDescent="0.2">
      <c r="L1088">
        <v>824861</v>
      </c>
      <c r="O1088">
        <v>0.46</v>
      </c>
      <c r="P1088">
        <f t="shared" si="496"/>
        <v>0.46</v>
      </c>
      <c r="AA1088">
        <v>824861</v>
      </c>
      <c r="AD1088">
        <v>0.56999999999999995</v>
      </c>
      <c r="AE1088">
        <f t="shared" si="497"/>
        <v>0.56999999999999995</v>
      </c>
      <c r="AP1088">
        <v>824861</v>
      </c>
      <c r="AS1088">
        <v>0.75</v>
      </c>
      <c r="AT1088">
        <f t="shared" si="498"/>
        <v>0.75</v>
      </c>
      <c r="BE1088">
        <v>824861</v>
      </c>
      <c r="BH1088">
        <v>0.49</v>
      </c>
      <c r="BI1088">
        <f t="shared" si="499"/>
        <v>0.49</v>
      </c>
      <c r="BT1088">
        <v>824861</v>
      </c>
      <c r="BW1088">
        <v>0.5</v>
      </c>
      <c r="BX1088">
        <f t="shared" si="500"/>
        <v>0.5</v>
      </c>
      <c r="CI1088">
        <v>824861</v>
      </c>
      <c r="CL1088">
        <v>0.47</v>
      </c>
      <c r="CM1088">
        <f t="shared" si="501"/>
        <v>0.47</v>
      </c>
      <c r="CX1088">
        <v>824861</v>
      </c>
      <c r="DA1088">
        <v>0.45</v>
      </c>
      <c r="DB1088">
        <f t="shared" si="502"/>
        <v>0.45</v>
      </c>
      <c r="DM1088">
        <v>824861</v>
      </c>
      <c r="DP1088">
        <v>0.43</v>
      </c>
      <c r="DQ1088">
        <f t="shared" si="503"/>
        <v>0.43</v>
      </c>
      <c r="EB1088">
        <v>824861</v>
      </c>
      <c r="EE1088">
        <v>0.5</v>
      </c>
      <c r="EF1088">
        <f t="shared" si="504"/>
        <v>0.5</v>
      </c>
      <c r="EQ1088">
        <v>824861</v>
      </c>
      <c r="ET1088">
        <v>0.5</v>
      </c>
      <c r="EU1088">
        <f t="shared" si="505"/>
        <v>0.5</v>
      </c>
      <c r="FF1088">
        <v>824861</v>
      </c>
      <c r="FI1088">
        <v>0.49</v>
      </c>
      <c r="FJ1088">
        <f t="shared" si="506"/>
        <v>0.49</v>
      </c>
      <c r="FU1088">
        <v>824861</v>
      </c>
      <c r="FX1088">
        <v>0.47</v>
      </c>
      <c r="FY1088">
        <f t="shared" si="507"/>
        <v>0.47</v>
      </c>
      <c r="GJ1088">
        <v>824861</v>
      </c>
      <c r="GM1088">
        <v>0.46</v>
      </c>
      <c r="GN1088">
        <f t="shared" si="508"/>
        <v>0.46</v>
      </c>
      <c r="GY1088">
        <v>824861</v>
      </c>
      <c r="HB1088">
        <v>0.49</v>
      </c>
      <c r="HC1088">
        <f t="shared" si="509"/>
        <v>0.49</v>
      </c>
      <c r="HN1088">
        <v>824861</v>
      </c>
      <c r="HQ1088">
        <v>0.43</v>
      </c>
      <c r="HR1088">
        <f t="shared" si="510"/>
        <v>0.43</v>
      </c>
      <c r="ID1088">
        <v>776413</v>
      </c>
      <c r="IG1088">
        <v>0.5</v>
      </c>
      <c r="IH1088">
        <f t="shared" si="511"/>
        <v>0.5</v>
      </c>
      <c r="IS1088">
        <v>776413</v>
      </c>
      <c r="IV1088">
        <v>0.49</v>
      </c>
      <c r="IW1088">
        <f t="shared" si="512"/>
        <v>0.49</v>
      </c>
      <c r="JH1088">
        <v>776413</v>
      </c>
      <c r="JK1088">
        <v>0.49</v>
      </c>
      <c r="JL1088">
        <f t="shared" si="513"/>
        <v>0.49</v>
      </c>
      <c r="JW1088">
        <v>776413</v>
      </c>
      <c r="JZ1088">
        <v>0.47</v>
      </c>
      <c r="KA1088">
        <f t="shared" si="514"/>
        <v>0.47</v>
      </c>
      <c r="KL1088">
        <v>776413</v>
      </c>
      <c r="KO1088">
        <v>0.42</v>
      </c>
      <c r="KP1088">
        <f t="shared" si="515"/>
        <v>0.42</v>
      </c>
      <c r="LA1088">
        <v>776413</v>
      </c>
      <c r="LD1088">
        <v>0.5</v>
      </c>
      <c r="LE1088">
        <f t="shared" si="516"/>
        <v>0.5</v>
      </c>
      <c r="LP1088">
        <v>776413</v>
      </c>
      <c r="LS1088">
        <v>0.51</v>
      </c>
      <c r="LT1088">
        <f t="shared" si="517"/>
        <v>0.51</v>
      </c>
      <c r="ME1088">
        <v>776413</v>
      </c>
      <c r="MH1088">
        <v>0.51</v>
      </c>
      <c r="MI1088">
        <f t="shared" si="518"/>
        <v>0.51</v>
      </c>
      <c r="MT1088">
        <v>776413</v>
      </c>
      <c r="MW1088">
        <v>0.47</v>
      </c>
      <c r="MX1088">
        <f t="shared" si="519"/>
        <v>0.47</v>
      </c>
      <c r="NI1088">
        <v>776413</v>
      </c>
      <c r="NL1088">
        <v>0.49</v>
      </c>
      <c r="NM1088">
        <f t="shared" si="520"/>
        <v>0.49</v>
      </c>
      <c r="NX1088">
        <v>776413</v>
      </c>
      <c r="OA1088">
        <v>0.48</v>
      </c>
      <c r="OB1088">
        <f t="shared" si="521"/>
        <v>0.48</v>
      </c>
      <c r="OM1088">
        <v>776413</v>
      </c>
      <c r="OP1088">
        <v>0.48</v>
      </c>
      <c r="OQ1088">
        <f t="shared" si="522"/>
        <v>0.48</v>
      </c>
      <c r="PB1088">
        <v>776413</v>
      </c>
      <c r="PE1088">
        <v>0.44</v>
      </c>
      <c r="PF1088">
        <f t="shared" si="523"/>
        <v>0.44</v>
      </c>
      <c r="PQ1088">
        <v>776413</v>
      </c>
      <c r="PT1088">
        <v>0.48</v>
      </c>
      <c r="PU1088">
        <f t="shared" si="524"/>
        <v>0.48</v>
      </c>
      <c r="QF1088">
        <v>776413</v>
      </c>
      <c r="QI1088">
        <v>0.46</v>
      </c>
      <c r="QJ1088">
        <f t="shared" si="525"/>
        <v>0.46</v>
      </c>
      <c r="QU1088">
        <v>776413</v>
      </c>
      <c r="QX1088">
        <v>0.47</v>
      </c>
      <c r="QY1088">
        <f t="shared" si="526"/>
        <v>0.47</v>
      </c>
    </row>
    <row r="1089" spans="12:467" x14ac:dyDescent="0.2">
      <c r="L1089">
        <v>825107</v>
      </c>
      <c r="O1089">
        <v>0.49</v>
      </c>
      <c r="P1089">
        <f t="shared" si="496"/>
        <v>0.49</v>
      </c>
      <c r="AA1089">
        <v>825107</v>
      </c>
      <c r="AD1089">
        <v>0.61</v>
      </c>
      <c r="AE1089">
        <f t="shared" si="497"/>
        <v>0.61</v>
      </c>
      <c r="AP1089">
        <v>825107</v>
      </c>
      <c r="AS1089">
        <v>0.64</v>
      </c>
      <c r="AT1089">
        <f t="shared" si="498"/>
        <v>0.64</v>
      </c>
      <c r="BE1089">
        <v>825107</v>
      </c>
      <c r="BH1089">
        <v>0.49</v>
      </c>
      <c r="BI1089">
        <f t="shared" si="499"/>
        <v>0.49</v>
      </c>
      <c r="BT1089">
        <v>825107</v>
      </c>
      <c r="BW1089">
        <v>0.62</v>
      </c>
      <c r="BX1089">
        <f t="shared" si="500"/>
        <v>0.62</v>
      </c>
      <c r="CI1089">
        <v>825107</v>
      </c>
      <c r="CL1089">
        <v>0.49</v>
      </c>
      <c r="CM1089">
        <f t="shared" si="501"/>
        <v>0.49</v>
      </c>
      <c r="CX1089">
        <v>825107</v>
      </c>
      <c r="DA1089">
        <v>0.49</v>
      </c>
      <c r="DB1089">
        <f t="shared" si="502"/>
        <v>0.49</v>
      </c>
      <c r="DM1089">
        <v>825107</v>
      </c>
      <c r="DP1089">
        <v>0.5</v>
      </c>
      <c r="DQ1089">
        <f t="shared" si="503"/>
        <v>0.5</v>
      </c>
      <c r="EB1089">
        <v>825107</v>
      </c>
      <c r="EE1089">
        <v>0.5</v>
      </c>
      <c r="EF1089">
        <f t="shared" si="504"/>
        <v>0.5</v>
      </c>
      <c r="EQ1089">
        <v>825107</v>
      </c>
      <c r="ET1089">
        <v>0.5</v>
      </c>
      <c r="EU1089">
        <f t="shared" si="505"/>
        <v>0.5</v>
      </c>
      <c r="FF1089">
        <v>825107</v>
      </c>
      <c r="FI1089">
        <v>0.47</v>
      </c>
      <c r="FJ1089">
        <f t="shared" si="506"/>
        <v>0.47</v>
      </c>
      <c r="FU1089">
        <v>825107</v>
      </c>
      <c r="FX1089">
        <v>0.51</v>
      </c>
      <c r="FY1089">
        <f t="shared" si="507"/>
        <v>0.51</v>
      </c>
      <c r="GJ1089">
        <v>825107</v>
      </c>
      <c r="GM1089">
        <v>0.48</v>
      </c>
      <c r="GN1089">
        <f t="shared" si="508"/>
        <v>0.48</v>
      </c>
      <c r="GY1089">
        <v>825107</v>
      </c>
      <c r="HB1089">
        <v>0.53</v>
      </c>
      <c r="HC1089">
        <f t="shared" si="509"/>
        <v>0.53</v>
      </c>
      <c r="HN1089">
        <v>825107</v>
      </c>
      <c r="HQ1089">
        <v>0.45</v>
      </c>
      <c r="HR1089">
        <f t="shared" si="510"/>
        <v>0.45</v>
      </c>
      <c r="ID1089">
        <v>776388</v>
      </c>
      <c r="IG1089">
        <v>0.43</v>
      </c>
      <c r="IH1089">
        <f t="shared" si="511"/>
        <v>0.43</v>
      </c>
      <c r="IS1089">
        <v>776388</v>
      </c>
      <c r="IV1089">
        <v>0.44</v>
      </c>
      <c r="IW1089">
        <f t="shared" si="512"/>
        <v>0.44</v>
      </c>
      <c r="JH1089">
        <v>776388</v>
      </c>
      <c r="JK1089">
        <v>0.4</v>
      </c>
      <c r="JL1089">
        <f t="shared" si="513"/>
        <v>0.4</v>
      </c>
      <c r="JW1089">
        <v>776388</v>
      </c>
      <c r="JZ1089">
        <v>0.45</v>
      </c>
      <c r="KA1089">
        <f t="shared" si="514"/>
        <v>0.45</v>
      </c>
      <c r="KL1089">
        <v>776388</v>
      </c>
      <c r="KO1089">
        <v>0.4</v>
      </c>
      <c r="KP1089">
        <f t="shared" si="515"/>
        <v>0.4</v>
      </c>
      <c r="LA1089">
        <v>776388</v>
      </c>
      <c r="LD1089">
        <v>0.42</v>
      </c>
      <c r="LE1089">
        <f t="shared" si="516"/>
        <v>0.42</v>
      </c>
      <c r="LP1089">
        <v>776388</v>
      </c>
      <c r="LS1089">
        <v>0.46</v>
      </c>
      <c r="LT1089">
        <f t="shared" si="517"/>
        <v>0.46</v>
      </c>
      <c r="ME1089">
        <v>776388</v>
      </c>
      <c r="MH1089">
        <v>0.42</v>
      </c>
      <c r="MI1089">
        <f t="shared" si="518"/>
        <v>0.42</v>
      </c>
      <c r="MT1089">
        <v>776388</v>
      </c>
      <c r="MW1089">
        <v>0.4</v>
      </c>
      <c r="MX1089">
        <f t="shared" si="519"/>
        <v>0.4</v>
      </c>
      <c r="NI1089">
        <v>776388</v>
      </c>
      <c r="NL1089">
        <v>0.46</v>
      </c>
      <c r="NM1089">
        <f t="shared" si="520"/>
        <v>0.46</v>
      </c>
      <c r="NX1089">
        <v>776388</v>
      </c>
      <c r="OA1089">
        <v>0.51</v>
      </c>
      <c r="OB1089">
        <f t="shared" si="521"/>
        <v>0.51</v>
      </c>
      <c r="OM1089">
        <v>776388</v>
      </c>
      <c r="OP1089">
        <v>0.47</v>
      </c>
      <c r="OQ1089">
        <f t="shared" si="522"/>
        <v>0.47</v>
      </c>
      <c r="PB1089">
        <v>776388</v>
      </c>
      <c r="PE1089">
        <v>0.43</v>
      </c>
      <c r="PF1089">
        <f t="shared" si="523"/>
        <v>0.43</v>
      </c>
      <c r="PQ1089">
        <v>776388</v>
      </c>
      <c r="PT1089">
        <v>0.46</v>
      </c>
      <c r="PU1089">
        <f t="shared" si="524"/>
        <v>0.46</v>
      </c>
      <c r="QF1089">
        <v>776388</v>
      </c>
      <c r="QI1089">
        <v>0.48</v>
      </c>
      <c r="QJ1089">
        <f t="shared" si="525"/>
        <v>0.48</v>
      </c>
      <c r="QU1089">
        <v>776388</v>
      </c>
      <c r="QX1089">
        <v>0.44</v>
      </c>
      <c r="QY1089">
        <f t="shared" si="526"/>
        <v>0.44</v>
      </c>
    </row>
    <row r="1090" spans="12:467" x14ac:dyDescent="0.2">
      <c r="L1090">
        <v>823078</v>
      </c>
      <c r="O1090">
        <v>0.41</v>
      </c>
      <c r="P1090">
        <f t="shared" si="496"/>
        <v>0.41</v>
      </c>
      <c r="AA1090">
        <v>823078</v>
      </c>
      <c r="AD1090">
        <v>0.4</v>
      </c>
      <c r="AE1090">
        <f t="shared" si="497"/>
        <v>0.4</v>
      </c>
      <c r="AP1090">
        <v>823078</v>
      </c>
      <c r="AS1090">
        <v>0.51</v>
      </c>
      <c r="AT1090">
        <f t="shared" si="498"/>
        <v>0.51</v>
      </c>
      <c r="BE1090">
        <v>823078</v>
      </c>
      <c r="BH1090">
        <v>0.38</v>
      </c>
      <c r="BI1090">
        <f t="shared" si="499"/>
        <v>0.38</v>
      </c>
      <c r="BT1090">
        <v>823078</v>
      </c>
      <c r="BW1090">
        <v>0.35</v>
      </c>
      <c r="BX1090">
        <f t="shared" si="500"/>
        <v>0.35</v>
      </c>
      <c r="CI1090">
        <v>823078</v>
      </c>
      <c r="CL1090">
        <v>0.41</v>
      </c>
      <c r="CM1090">
        <f t="shared" si="501"/>
        <v>0.41</v>
      </c>
      <c r="CX1090">
        <v>823078</v>
      </c>
      <c r="DA1090">
        <v>0.42</v>
      </c>
      <c r="DB1090">
        <f t="shared" si="502"/>
        <v>0.42</v>
      </c>
      <c r="DM1090">
        <v>823078</v>
      </c>
      <c r="DP1090">
        <v>0.4</v>
      </c>
      <c r="DQ1090">
        <f t="shared" si="503"/>
        <v>0.4</v>
      </c>
      <c r="EB1090">
        <v>823078</v>
      </c>
      <c r="EE1090">
        <v>0.41</v>
      </c>
      <c r="EF1090">
        <f t="shared" si="504"/>
        <v>0.41</v>
      </c>
      <c r="EQ1090">
        <v>823078</v>
      </c>
      <c r="ET1090">
        <v>0.41</v>
      </c>
      <c r="EU1090">
        <f t="shared" si="505"/>
        <v>0.41</v>
      </c>
      <c r="FF1090">
        <v>823078</v>
      </c>
      <c r="FI1090">
        <v>0.42</v>
      </c>
      <c r="FJ1090">
        <f t="shared" si="506"/>
        <v>0.42</v>
      </c>
      <c r="FU1090">
        <v>823078</v>
      </c>
      <c r="FX1090">
        <v>0.42</v>
      </c>
      <c r="FY1090">
        <f t="shared" si="507"/>
        <v>0.42</v>
      </c>
      <c r="GJ1090">
        <v>823078</v>
      </c>
      <c r="GM1090">
        <v>0.41</v>
      </c>
      <c r="GN1090">
        <f t="shared" si="508"/>
        <v>0.41</v>
      </c>
      <c r="GY1090">
        <v>823078</v>
      </c>
      <c r="HB1090">
        <v>0.42</v>
      </c>
      <c r="HC1090">
        <f t="shared" si="509"/>
        <v>0.42</v>
      </c>
      <c r="HN1090">
        <v>823078</v>
      </c>
      <c r="HQ1090">
        <v>0.44</v>
      </c>
      <c r="HR1090">
        <f t="shared" si="510"/>
        <v>0.44</v>
      </c>
      <c r="ID1090">
        <v>776390</v>
      </c>
      <c r="IG1090">
        <v>0.51</v>
      </c>
      <c r="IH1090">
        <f t="shared" si="511"/>
        <v>0.51</v>
      </c>
      <c r="IS1090">
        <v>776390</v>
      </c>
      <c r="IV1090">
        <v>0.52</v>
      </c>
      <c r="IW1090">
        <f t="shared" si="512"/>
        <v>0.52</v>
      </c>
      <c r="JH1090">
        <v>776390</v>
      </c>
      <c r="JK1090">
        <v>0.54</v>
      </c>
      <c r="JL1090">
        <f t="shared" si="513"/>
        <v>0.54</v>
      </c>
      <c r="JW1090">
        <v>776390</v>
      </c>
      <c r="JZ1090">
        <v>0.5</v>
      </c>
      <c r="KA1090">
        <f t="shared" si="514"/>
        <v>0.5</v>
      </c>
      <c r="KL1090">
        <v>776390</v>
      </c>
      <c r="KO1090">
        <v>0.53</v>
      </c>
      <c r="KP1090">
        <f t="shared" si="515"/>
        <v>0.53</v>
      </c>
      <c r="LA1090">
        <v>776390</v>
      </c>
      <c r="LD1090">
        <v>0.51</v>
      </c>
      <c r="LE1090">
        <f t="shared" si="516"/>
        <v>0.51</v>
      </c>
      <c r="LP1090">
        <v>776390</v>
      </c>
      <c r="LS1090">
        <v>0.51</v>
      </c>
      <c r="LT1090">
        <f t="shared" si="517"/>
        <v>0.51</v>
      </c>
      <c r="ME1090">
        <v>776390</v>
      </c>
      <c r="MH1090">
        <v>0.5</v>
      </c>
      <c r="MI1090">
        <f t="shared" si="518"/>
        <v>0.5</v>
      </c>
      <c r="MT1090">
        <v>776390</v>
      </c>
      <c r="MW1090">
        <v>0.56999999999999995</v>
      </c>
      <c r="MX1090">
        <f t="shared" si="519"/>
        <v>0.56999999999999995</v>
      </c>
      <c r="NI1090">
        <v>776390</v>
      </c>
      <c r="NL1090">
        <v>0.49</v>
      </c>
      <c r="NM1090">
        <f t="shared" si="520"/>
        <v>0.49</v>
      </c>
      <c r="NX1090">
        <v>776390</v>
      </c>
      <c r="OA1090">
        <v>0.5</v>
      </c>
      <c r="OB1090">
        <f t="shared" si="521"/>
        <v>0.5</v>
      </c>
      <c r="OM1090">
        <v>776390</v>
      </c>
      <c r="OP1090">
        <v>0.5</v>
      </c>
      <c r="OQ1090">
        <f t="shared" si="522"/>
        <v>0.5</v>
      </c>
      <c r="PB1090">
        <v>776390</v>
      </c>
      <c r="PE1090">
        <v>0.53</v>
      </c>
      <c r="PF1090">
        <f t="shared" si="523"/>
        <v>0.53</v>
      </c>
      <c r="PQ1090">
        <v>776390</v>
      </c>
      <c r="PT1090">
        <v>0.52</v>
      </c>
      <c r="PU1090">
        <f t="shared" si="524"/>
        <v>0.52</v>
      </c>
      <c r="QF1090">
        <v>776390</v>
      </c>
      <c r="QI1090">
        <v>0.5</v>
      </c>
      <c r="QJ1090">
        <f t="shared" si="525"/>
        <v>0.5</v>
      </c>
      <c r="QU1090">
        <v>776390</v>
      </c>
      <c r="QX1090">
        <v>0.54</v>
      </c>
      <c r="QY1090">
        <f t="shared" si="526"/>
        <v>0.54</v>
      </c>
    </row>
    <row r="1091" spans="12:467" x14ac:dyDescent="0.2">
      <c r="L1091">
        <v>823157</v>
      </c>
      <c r="O1091">
        <v>0.51</v>
      </c>
      <c r="P1091">
        <f t="shared" ref="P1091:P1154" si="527">IF(O1091=0,0.1,IF(O1091=1,0.9,O1091))</f>
        <v>0.51</v>
      </c>
      <c r="AA1091">
        <v>823157</v>
      </c>
      <c r="AD1091">
        <v>0.54</v>
      </c>
      <c r="AE1091">
        <f t="shared" ref="AE1091:AE1154" si="528">IF(AD1091=0,0.1,IF(AD1091=1,0.9,AD1091))</f>
        <v>0.54</v>
      </c>
      <c r="AP1091">
        <v>823157</v>
      </c>
      <c r="AS1091">
        <v>0.5</v>
      </c>
      <c r="AT1091">
        <f t="shared" ref="AT1091:AT1154" si="529">IF(AS1091=0,0.1,IF(AS1091=1,0.9,AS1091))</f>
        <v>0.5</v>
      </c>
      <c r="BE1091">
        <v>823157</v>
      </c>
      <c r="BH1091">
        <v>0.53</v>
      </c>
      <c r="BI1091">
        <f t="shared" ref="BI1091:BI1154" si="530">IF(BH1091=0,0.1,IF(BH1091=1,0.9,BH1091))</f>
        <v>0.53</v>
      </c>
      <c r="BT1091">
        <v>823157</v>
      </c>
      <c r="BW1091">
        <v>0.56999999999999995</v>
      </c>
      <c r="BX1091">
        <f t="shared" ref="BX1091:BX1154" si="531">IF(BW1091=0,0.1,IF(BW1091=1,0.9,BW1091))</f>
        <v>0.56999999999999995</v>
      </c>
      <c r="CI1091">
        <v>823157</v>
      </c>
      <c r="CL1091">
        <v>0.52</v>
      </c>
      <c r="CM1091">
        <f t="shared" ref="CM1091:CM1154" si="532">IF(CL1091=0,0.1,IF(CL1091=1,0.9,CL1091))</f>
        <v>0.52</v>
      </c>
      <c r="CX1091">
        <v>823157</v>
      </c>
      <c r="DA1091">
        <v>0.51</v>
      </c>
      <c r="DB1091">
        <f t="shared" ref="DB1091:DB1154" si="533">IF(DA1091=0,0.1,IF(DA1091=1,0.9,DA1091))</f>
        <v>0.51</v>
      </c>
      <c r="DM1091">
        <v>823157</v>
      </c>
      <c r="DP1091">
        <v>0.51</v>
      </c>
      <c r="DQ1091">
        <f t="shared" ref="DQ1091:DQ1154" si="534">IF(DP1091=0,0.1,IF(DP1091=1,0.9,DP1091))</f>
        <v>0.51</v>
      </c>
      <c r="EB1091">
        <v>823157</v>
      </c>
      <c r="EE1091">
        <v>0.51</v>
      </c>
      <c r="EF1091">
        <f t="shared" ref="EF1091:EF1154" si="535">IF(EE1091=0,0.1,IF(EE1091=1,0.9,EE1091))</f>
        <v>0.51</v>
      </c>
      <c r="EQ1091">
        <v>823157</v>
      </c>
      <c r="ET1091">
        <v>0.51</v>
      </c>
      <c r="EU1091">
        <f t="shared" ref="EU1091:EU1154" si="536">IF(ET1091=0,0.1,IF(ET1091=1,0.9,ET1091))</f>
        <v>0.51</v>
      </c>
      <c r="FF1091">
        <v>823157</v>
      </c>
      <c r="FI1091">
        <v>0.52</v>
      </c>
      <c r="FJ1091">
        <f t="shared" ref="FJ1091:FJ1154" si="537">IF(FI1091=0,0.1,IF(FI1091=1,0.9,FI1091))</f>
        <v>0.52</v>
      </c>
      <c r="FU1091">
        <v>823157</v>
      </c>
      <c r="FX1091">
        <v>0.5</v>
      </c>
      <c r="FY1091">
        <f t="shared" ref="FY1091:FY1154" si="538">IF(FX1091=0,0.1,IF(FX1091=1,0.9,FX1091))</f>
        <v>0.5</v>
      </c>
      <c r="GJ1091">
        <v>823157</v>
      </c>
      <c r="GM1091">
        <v>0.48</v>
      </c>
      <c r="GN1091">
        <f t="shared" ref="GN1091:GN1154" si="539">IF(GM1091=0,0.1,IF(GM1091=1,0.9,GM1091))</f>
        <v>0.48</v>
      </c>
      <c r="GY1091">
        <v>823157</v>
      </c>
      <c r="HB1091">
        <v>0.51</v>
      </c>
      <c r="HC1091">
        <f t="shared" ref="HC1091:HC1154" si="540">IF(HB1091=0,0.1,IF(HB1091=1,0.9,HB1091))</f>
        <v>0.51</v>
      </c>
      <c r="HN1091">
        <v>823157</v>
      </c>
      <c r="HQ1091">
        <v>0.46</v>
      </c>
      <c r="HR1091">
        <f t="shared" ref="HR1091:HR1154" si="541">IF(HQ1091=0,0.1,IF(HQ1091=1,0.9,HQ1091))</f>
        <v>0.46</v>
      </c>
      <c r="ID1091">
        <v>776393</v>
      </c>
      <c r="IG1091">
        <v>0.56000000000000005</v>
      </c>
      <c r="IH1091">
        <f t="shared" ref="IH1091:IH1154" si="542">IF(IG1091=0,0.1,IF(IG1091=1,0.9,IG1091))</f>
        <v>0.56000000000000005</v>
      </c>
      <c r="IS1091">
        <v>776393</v>
      </c>
      <c r="IV1091">
        <v>0.57999999999999996</v>
      </c>
      <c r="IW1091">
        <f t="shared" ref="IW1091:IW1154" si="543">IF(IV1091=0,0.1,IF(IV1091=1,0.9,IV1091))</f>
        <v>0.57999999999999996</v>
      </c>
      <c r="JH1091">
        <v>776393</v>
      </c>
      <c r="JK1091">
        <v>0.63</v>
      </c>
      <c r="JL1091">
        <f t="shared" ref="JL1091:JL1154" si="544">IF(JK1091=0,0.1,IF(JK1091=1,0.9,JK1091))</f>
        <v>0.63</v>
      </c>
      <c r="JW1091">
        <v>776393</v>
      </c>
      <c r="JZ1091">
        <v>0.55000000000000004</v>
      </c>
      <c r="KA1091">
        <f t="shared" ref="KA1091:KA1154" si="545">IF(JZ1091=0,0.1,IF(JZ1091=1,0.9,JZ1091))</f>
        <v>0.55000000000000004</v>
      </c>
      <c r="KL1091">
        <v>776393</v>
      </c>
      <c r="KO1091">
        <v>0.66</v>
      </c>
      <c r="KP1091">
        <f t="shared" ref="KP1091:KP1154" si="546">IF(KO1091=0,0.1,IF(KO1091=1,0.9,KO1091))</f>
        <v>0.66</v>
      </c>
      <c r="LA1091">
        <v>776393</v>
      </c>
      <c r="LD1091">
        <v>0.6</v>
      </c>
      <c r="LE1091">
        <f t="shared" ref="LE1091:LE1154" si="547">IF(LD1091=0,0.1,IF(LD1091=1,0.9,LD1091))</f>
        <v>0.6</v>
      </c>
      <c r="LP1091">
        <v>776393</v>
      </c>
      <c r="LS1091">
        <v>0.55000000000000004</v>
      </c>
      <c r="LT1091">
        <f t="shared" ref="LT1091:LT1154" si="548">IF(LS1091=0,0.1,IF(LS1091=1,0.9,LS1091))</f>
        <v>0.55000000000000004</v>
      </c>
      <c r="ME1091">
        <v>776393</v>
      </c>
      <c r="MH1091">
        <v>0.67</v>
      </c>
      <c r="MI1091">
        <f t="shared" ref="MI1091:MI1154" si="549">IF(MH1091=0,0.1,IF(MH1091=1,0.9,MH1091))</f>
        <v>0.67</v>
      </c>
      <c r="MT1091">
        <v>776393</v>
      </c>
      <c r="MW1091">
        <v>0.7</v>
      </c>
      <c r="MX1091">
        <f t="shared" ref="MX1091:MX1154" si="550">IF(MW1091=0,0.1,IF(MW1091=1,0.9,MW1091))</f>
        <v>0.7</v>
      </c>
      <c r="NI1091">
        <v>776393</v>
      </c>
      <c r="NL1091">
        <v>0.54</v>
      </c>
      <c r="NM1091">
        <f t="shared" ref="NM1091:NM1154" si="551">IF(NL1091=0,0.1,IF(NL1091=1,0.9,NL1091))</f>
        <v>0.54</v>
      </c>
      <c r="NX1091">
        <v>776393</v>
      </c>
      <c r="OA1091">
        <v>0.59</v>
      </c>
      <c r="OB1091">
        <f t="shared" ref="OB1091:OB1154" si="552">IF(OA1091=0,0.1,IF(OA1091=1,0.9,OA1091))</f>
        <v>0.59</v>
      </c>
      <c r="OM1091">
        <v>776393</v>
      </c>
      <c r="OP1091">
        <v>0.56999999999999995</v>
      </c>
      <c r="OQ1091">
        <f t="shared" ref="OQ1091:OQ1154" si="553">IF(OP1091=0,0.1,IF(OP1091=1,0.9,OP1091))</f>
        <v>0.56999999999999995</v>
      </c>
      <c r="PB1091">
        <v>776393</v>
      </c>
      <c r="PE1091">
        <v>0.57999999999999996</v>
      </c>
      <c r="PF1091">
        <f t="shared" ref="PF1091:PF1154" si="554">IF(PE1091=0,0.1,IF(PE1091=1,0.9,PE1091))</f>
        <v>0.57999999999999996</v>
      </c>
      <c r="PQ1091">
        <v>776393</v>
      </c>
      <c r="PT1091">
        <v>0.56000000000000005</v>
      </c>
      <c r="PU1091">
        <f t="shared" ref="PU1091:PU1154" si="555">IF(PT1091=0,0.1,IF(PT1091=1,0.9,PT1091))</f>
        <v>0.56000000000000005</v>
      </c>
      <c r="QF1091">
        <v>776393</v>
      </c>
      <c r="QI1091">
        <v>0.54</v>
      </c>
      <c r="QJ1091">
        <f t="shared" ref="QJ1091:QJ1154" si="556">IF(QI1091=0,0.1,IF(QI1091=1,0.9,QI1091))</f>
        <v>0.54</v>
      </c>
      <c r="QU1091">
        <v>776393</v>
      </c>
      <c r="QX1091">
        <v>0.56000000000000005</v>
      </c>
      <c r="QY1091">
        <f t="shared" ref="QY1091:QY1154" si="557">IF(QX1091=0,0.1,IF(QX1091=1,0.9,QX1091))</f>
        <v>0.56000000000000005</v>
      </c>
    </row>
    <row r="1092" spans="12:467" x14ac:dyDescent="0.2">
      <c r="L1092">
        <v>823806</v>
      </c>
      <c r="O1092">
        <v>0.55000000000000004</v>
      </c>
      <c r="P1092">
        <f t="shared" si="527"/>
        <v>0.55000000000000004</v>
      </c>
      <c r="AA1092">
        <v>823806</v>
      </c>
      <c r="AD1092">
        <v>0.61</v>
      </c>
      <c r="AE1092">
        <f t="shared" si="528"/>
        <v>0.61</v>
      </c>
      <c r="AP1092">
        <v>823806</v>
      </c>
      <c r="AS1092">
        <v>0.6</v>
      </c>
      <c r="AT1092">
        <f t="shared" si="529"/>
        <v>0.6</v>
      </c>
      <c r="BE1092">
        <v>823806</v>
      </c>
      <c r="BH1092">
        <v>0.56999999999999995</v>
      </c>
      <c r="BI1092">
        <f t="shared" si="530"/>
        <v>0.56999999999999995</v>
      </c>
      <c r="BT1092">
        <v>823806</v>
      </c>
      <c r="BW1092">
        <v>0.75</v>
      </c>
      <c r="BX1092">
        <f t="shared" si="531"/>
        <v>0.75</v>
      </c>
      <c r="CI1092">
        <v>823806</v>
      </c>
      <c r="CL1092">
        <v>0.56999999999999995</v>
      </c>
      <c r="CM1092">
        <f t="shared" si="532"/>
        <v>0.56999999999999995</v>
      </c>
      <c r="CX1092">
        <v>823806</v>
      </c>
      <c r="DA1092">
        <v>0.57999999999999996</v>
      </c>
      <c r="DB1092">
        <f t="shared" si="533"/>
        <v>0.57999999999999996</v>
      </c>
      <c r="DM1092">
        <v>823806</v>
      </c>
      <c r="DP1092">
        <v>0.56999999999999995</v>
      </c>
      <c r="DQ1092">
        <f t="shared" si="534"/>
        <v>0.56999999999999995</v>
      </c>
      <c r="EB1092">
        <v>823806</v>
      </c>
      <c r="EE1092">
        <v>0.59</v>
      </c>
      <c r="EF1092">
        <f t="shared" si="535"/>
        <v>0.59</v>
      </c>
      <c r="EQ1092">
        <v>823806</v>
      </c>
      <c r="ET1092">
        <v>0.59</v>
      </c>
      <c r="EU1092">
        <f t="shared" si="536"/>
        <v>0.59</v>
      </c>
      <c r="FF1092">
        <v>823806</v>
      </c>
      <c r="FI1092">
        <v>0.57999999999999996</v>
      </c>
      <c r="FJ1092">
        <f t="shared" si="537"/>
        <v>0.57999999999999996</v>
      </c>
      <c r="FU1092">
        <v>823806</v>
      </c>
      <c r="FX1092">
        <v>0.56000000000000005</v>
      </c>
      <c r="FY1092">
        <f t="shared" si="538"/>
        <v>0.56000000000000005</v>
      </c>
      <c r="GJ1092">
        <v>823806</v>
      </c>
      <c r="GM1092">
        <v>0.56000000000000005</v>
      </c>
      <c r="GN1092">
        <f t="shared" si="539"/>
        <v>0.56000000000000005</v>
      </c>
      <c r="GY1092">
        <v>823806</v>
      </c>
      <c r="HB1092">
        <v>0.59</v>
      </c>
      <c r="HC1092">
        <f t="shared" si="540"/>
        <v>0.59</v>
      </c>
      <c r="HN1092">
        <v>823806</v>
      </c>
      <c r="HQ1092">
        <v>0.64</v>
      </c>
      <c r="HR1092">
        <f t="shared" si="541"/>
        <v>0.64</v>
      </c>
      <c r="ID1092">
        <v>776394</v>
      </c>
      <c r="IG1092">
        <v>0.54</v>
      </c>
      <c r="IH1092">
        <f t="shared" si="542"/>
        <v>0.54</v>
      </c>
      <c r="IS1092">
        <v>776394</v>
      </c>
      <c r="IV1092">
        <v>0.55000000000000004</v>
      </c>
      <c r="IW1092">
        <f t="shared" si="543"/>
        <v>0.55000000000000004</v>
      </c>
      <c r="JH1092">
        <v>776394</v>
      </c>
      <c r="JK1092">
        <v>0.53</v>
      </c>
      <c r="JL1092">
        <f t="shared" si="544"/>
        <v>0.53</v>
      </c>
      <c r="JW1092">
        <v>776394</v>
      </c>
      <c r="JZ1092">
        <v>0.56999999999999995</v>
      </c>
      <c r="KA1092">
        <f t="shared" si="545"/>
        <v>0.56999999999999995</v>
      </c>
      <c r="KL1092">
        <v>776394</v>
      </c>
      <c r="KO1092">
        <v>0.54</v>
      </c>
      <c r="KP1092">
        <f t="shared" si="546"/>
        <v>0.54</v>
      </c>
      <c r="LA1092">
        <v>776394</v>
      </c>
      <c r="LD1092">
        <v>0.52</v>
      </c>
      <c r="LE1092">
        <f t="shared" si="547"/>
        <v>0.52</v>
      </c>
      <c r="LP1092">
        <v>776394</v>
      </c>
      <c r="LS1092">
        <v>0.54</v>
      </c>
      <c r="LT1092">
        <f t="shared" si="548"/>
        <v>0.54</v>
      </c>
      <c r="ME1092">
        <v>776394</v>
      </c>
      <c r="MH1092">
        <v>0.52</v>
      </c>
      <c r="MI1092">
        <f t="shared" si="549"/>
        <v>0.52</v>
      </c>
      <c r="MT1092">
        <v>776394</v>
      </c>
      <c r="MW1092">
        <v>0.53</v>
      </c>
      <c r="MX1092">
        <f t="shared" si="550"/>
        <v>0.53</v>
      </c>
      <c r="NI1092">
        <v>776394</v>
      </c>
      <c r="NL1092">
        <v>0.55000000000000004</v>
      </c>
      <c r="NM1092">
        <f t="shared" si="551"/>
        <v>0.55000000000000004</v>
      </c>
      <c r="NX1092">
        <v>776394</v>
      </c>
      <c r="OA1092">
        <v>0.51</v>
      </c>
      <c r="OB1092">
        <f t="shared" si="552"/>
        <v>0.51</v>
      </c>
      <c r="OM1092">
        <v>776394</v>
      </c>
      <c r="OP1092">
        <v>0.51</v>
      </c>
      <c r="OQ1092">
        <f t="shared" si="553"/>
        <v>0.51</v>
      </c>
      <c r="PB1092">
        <v>776394</v>
      </c>
      <c r="PE1092">
        <v>0.56000000000000005</v>
      </c>
      <c r="PF1092">
        <f t="shared" si="554"/>
        <v>0.56000000000000005</v>
      </c>
      <c r="PQ1092">
        <v>776394</v>
      </c>
      <c r="PT1092">
        <v>0.55000000000000004</v>
      </c>
      <c r="PU1092">
        <f t="shared" si="555"/>
        <v>0.55000000000000004</v>
      </c>
      <c r="QF1092">
        <v>776394</v>
      </c>
      <c r="QI1092">
        <v>0.54</v>
      </c>
      <c r="QJ1092">
        <f t="shared" si="556"/>
        <v>0.54</v>
      </c>
      <c r="QU1092">
        <v>776394</v>
      </c>
      <c r="QX1092">
        <v>0.56999999999999995</v>
      </c>
      <c r="QY1092">
        <f t="shared" si="557"/>
        <v>0.56999999999999995</v>
      </c>
    </row>
    <row r="1093" spans="12:467" x14ac:dyDescent="0.2">
      <c r="L1093">
        <v>823889</v>
      </c>
      <c r="O1093">
        <v>0.59</v>
      </c>
      <c r="P1093">
        <f t="shared" si="527"/>
        <v>0.59</v>
      </c>
      <c r="AA1093">
        <v>823889</v>
      </c>
      <c r="AD1093">
        <v>0.59</v>
      </c>
      <c r="AE1093">
        <f t="shared" si="528"/>
        <v>0.59</v>
      </c>
      <c r="AP1093">
        <v>823889</v>
      </c>
      <c r="AS1093">
        <v>0.79</v>
      </c>
      <c r="AT1093">
        <f t="shared" si="529"/>
        <v>0.79</v>
      </c>
      <c r="BE1093">
        <v>823889</v>
      </c>
      <c r="BH1093">
        <v>0.57999999999999996</v>
      </c>
      <c r="BI1093">
        <f t="shared" si="530"/>
        <v>0.57999999999999996</v>
      </c>
      <c r="BT1093">
        <v>823889</v>
      </c>
      <c r="BW1093">
        <v>0.56000000000000005</v>
      </c>
      <c r="BX1093">
        <f t="shared" si="531"/>
        <v>0.56000000000000005</v>
      </c>
      <c r="CI1093">
        <v>823889</v>
      </c>
      <c r="CL1093">
        <v>0.57999999999999996</v>
      </c>
      <c r="CM1093">
        <f t="shared" si="532"/>
        <v>0.57999999999999996</v>
      </c>
      <c r="CX1093">
        <v>823889</v>
      </c>
      <c r="DA1093">
        <v>0.56000000000000005</v>
      </c>
      <c r="DB1093">
        <f t="shared" si="533"/>
        <v>0.56000000000000005</v>
      </c>
      <c r="DM1093">
        <v>823889</v>
      </c>
      <c r="DP1093">
        <v>0.56999999999999995</v>
      </c>
      <c r="DQ1093">
        <f t="shared" si="534"/>
        <v>0.56999999999999995</v>
      </c>
      <c r="EB1093">
        <v>823889</v>
      </c>
      <c r="EE1093">
        <v>0.56999999999999995</v>
      </c>
      <c r="EF1093">
        <f t="shared" si="535"/>
        <v>0.56999999999999995</v>
      </c>
      <c r="EQ1093">
        <v>823889</v>
      </c>
      <c r="ET1093">
        <v>0.56999999999999995</v>
      </c>
      <c r="EU1093">
        <f t="shared" si="536"/>
        <v>0.56999999999999995</v>
      </c>
      <c r="FF1093">
        <v>823889</v>
      </c>
      <c r="FI1093">
        <v>0.56999999999999995</v>
      </c>
      <c r="FJ1093">
        <f t="shared" si="537"/>
        <v>0.56999999999999995</v>
      </c>
      <c r="FU1093">
        <v>823889</v>
      </c>
      <c r="FX1093">
        <v>0.56000000000000005</v>
      </c>
      <c r="FY1093">
        <f t="shared" si="538"/>
        <v>0.56000000000000005</v>
      </c>
      <c r="GJ1093">
        <v>823889</v>
      </c>
      <c r="GM1093">
        <v>0.56000000000000005</v>
      </c>
      <c r="GN1093">
        <f t="shared" si="539"/>
        <v>0.56000000000000005</v>
      </c>
      <c r="GY1093">
        <v>823889</v>
      </c>
      <c r="HB1093">
        <v>0.59</v>
      </c>
      <c r="HC1093">
        <f t="shared" si="540"/>
        <v>0.59</v>
      </c>
      <c r="HN1093">
        <v>823889</v>
      </c>
      <c r="HQ1093">
        <v>0.56000000000000005</v>
      </c>
      <c r="HR1093">
        <f t="shared" si="541"/>
        <v>0.56000000000000005</v>
      </c>
      <c r="ID1093">
        <v>776395</v>
      </c>
      <c r="IG1093">
        <v>0.53</v>
      </c>
      <c r="IH1093">
        <f t="shared" si="542"/>
        <v>0.53</v>
      </c>
      <c r="IS1093">
        <v>776395</v>
      </c>
      <c r="IV1093">
        <v>0.5</v>
      </c>
      <c r="IW1093">
        <f t="shared" si="543"/>
        <v>0.5</v>
      </c>
      <c r="JH1093">
        <v>776395</v>
      </c>
      <c r="JK1093">
        <v>0.49</v>
      </c>
      <c r="JL1093">
        <f t="shared" si="544"/>
        <v>0.49</v>
      </c>
      <c r="JW1093">
        <v>776395</v>
      </c>
      <c r="JZ1093">
        <v>0.47</v>
      </c>
      <c r="KA1093">
        <f t="shared" si="545"/>
        <v>0.47</v>
      </c>
      <c r="KL1093">
        <v>776395</v>
      </c>
      <c r="KO1093">
        <v>0.5</v>
      </c>
      <c r="KP1093">
        <f t="shared" si="546"/>
        <v>0.5</v>
      </c>
      <c r="LA1093">
        <v>776395</v>
      </c>
      <c r="LD1093">
        <v>0.5</v>
      </c>
      <c r="LE1093">
        <f t="shared" si="547"/>
        <v>0.5</v>
      </c>
      <c r="LP1093">
        <v>776395</v>
      </c>
      <c r="LS1093">
        <v>0.47</v>
      </c>
      <c r="LT1093">
        <f t="shared" si="548"/>
        <v>0.47</v>
      </c>
      <c r="ME1093">
        <v>776395</v>
      </c>
      <c r="MH1093">
        <v>0.51</v>
      </c>
      <c r="MI1093">
        <f t="shared" si="549"/>
        <v>0.51</v>
      </c>
      <c r="MT1093">
        <v>776395</v>
      </c>
      <c r="MW1093">
        <v>0.51</v>
      </c>
      <c r="MX1093">
        <f t="shared" si="550"/>
        <v>0.51</v>
      </c>
      <c r="NI1093">
        <v>776395</v>
      </c>
      <c r="NL1093">
        <v>0.49</v>
      </c>
      <c r="NM1093">
        <f t="shared" si="551"/>
        <v>0.49</v>
      </c>
      <c r="NX1093">
        <v>776395</v>
      </c>
      <c r="OA1093">
        <v>0.53</v>
      </c>
      <c r="OB1093">
        <f t="shared" si="552"/>
        <v>0.53</v>
      </c>
      <c r="OM1093">
        <v>776395</v>
      </c>
      <c r="OP1093">
        <v>0.49</v>
      </c>
      <c r="OQ1093">
        <f t="shared" si="553"/>
        <v>0.49</v>
      </c>
      <c r="PB1093">
        <v>776395</v>
      </c>
      <c r="PE1093">
        <v>0.52</v>
      </c>
      <c r="PF1093">
        <f t="shared" si="554"/>
        <v>0.52</v>
      </c>
      <c r="PQ1093">
        <v>776395</v>
      </c>
      <c r="PT1093">
        <v>0.48</v>
      </c>
      <c r="PU1093">
        <f t="shared" si="555"/>
        <v>0.48</v>
      </c>
      <c r="QF1093">
        <v>776395</v>
      </c>
      <c r="QI1093">
        <v>0.48</v>
      </c>
      <c r="QJ1093">
        <f t="shared" si="556"/>
        <v>0.48</v>
      </c>
      <c r="QU1093">
        <v>776395</v>
      </c>
      <c r="QX1093">
        <v>0.46</v>
      </c>
      <c r="QY1093">
        <f t="shared" si="557"/>
        <v>0.46</v>
      </c>
    </row>
    <row r="1094" spans="12:467" x14ac:dyDescent="0.2">
      <c r="L1094">
        <v>824136</v>
      </c>
      <c r="O1094">
        <v>0.49</v>
      </c>
      <c r="P1094">
        <f t="shared" si="527"/>
        <v>0.49</v>
      </c>
      <c r="AA1094">
        <v>824136</v>
      </c>
      <c r="AD1094">
        <v>0.5</v>
      </c>
      <c r="AE1094">
        <f t="shared" si="528"/>
        <v>0.5</v>
      </c>
      <c r="AP1094">
        <v>824136</v>
      </c>
      <c r="AS1094">
        <v>0.57999999999999996</v>
      </c>
      <c r="AT1094">
        <f t="shared" si="529"/>
        <v>0.57999999999999996</v>
      </c>
      <c r="BE1094">
        <v>824136</v>
      </c>
      <c r="BH1094">
        <v>0.43</v>
      </c>
      <c r="BI1094">
        <f t="shared" si="530"/>
        <v>0.43</v>
      </c>
      <c r="BT1094">
        <v>824136</v>
      </c>
      <c r="BW1094">
        <v>0.39</v>
      </c>
      <c r="BX1094">
        <f t="shared" si="531"/>
        <v>0.39</v>
      </c>
      <c r="CI1094">
        <v>824136</v>
      </c>
      <c r="CL1094">
        <v>0.46</v>
      </c>
      <c r="CM1094">
        <f t="shared" si="532"/>
        <v>0.46</v>
      </c>
      <c r="CX1094">
        <v>824136</v>
      </c>
      <c r="DA1094">
        <v>0.51</v>
      </c>
      <c r="DB1094">
        <f t="shared" si="533"/>
        <v>0.51</v>
      </c>
      <c r="DM1094">
        <v>824136</v>
      </c>
      <c r="DP1094">
        <v>0.47</v>
      </c>
      <c r="DQ1094">
        <f t="shared" si="534"/>
        <v>0.47</v>
      </c>
      <c r="EB1094">
        <v>824136</v>
      </c>
      <c r="EE1094">
        <v>0.49</v>
      </c>
      <c r="EF1094">
        <f t="shared" si="535"/>
        <v>0.49</v>
      </c>
      <c r="EQ1094">
        <v>824136</v>
      </c>
      <c r="ET1094">
        <v>0.49</v>
      </c>
      <c r="EU1094">
        <f t="shared" si="536"/>
        <v>0.49</v>
      </c>
      <c r="FF1094">
        <v>824136</v>
      </c>
      <c r="FI1094">
        <v>0.48</v>
      </c>
      <c r="FJ1094">
        <f t="shared" si="537"/>
        <v>0.48</v>
      </c>
      <c r="FU1094">
        <v>824136</v>
      </c>
      <c r="FX1094">
        <v>0.49</v>
      </c>
      <c r="FY1094">
        <f t="shared" si="538"/>
        <v>0.49</v>
      </c>
      <c r="GJ1094">
        <v>824136</v>
      </c>
      <c r="GM1094">
        <v>0.46</v>
      </c>
      <c r="GN1094">
        <f t="shared" si="539"/>
        <v>0.46</v>
      </c>
      <c r="GY1094">
        <v>824136</v>
      </c>
      <c r="HB1094">
        <v>0.47</v>
      </c>
      <c r="HC1094">
        <f t="shared" si="540"/>
        <v>0.47</v>
      </c>
      <c r="HN1094">
        <v>824136</v>
      </c>
      <c r="HQ1094">
        <v>0.4</v>
      </c>
      <c r="HR1094">
        <f t="shared" si="541"/>
        <v>0.4</v>
      </c>
      <c r="ID1094">
        <v>776396</v>
      </c>
      <c r="IG1094">
        <v>0.51</v>
      </c>
      <c r="IH1094">
        <f t="shared" si="542"/>
        <v>0.51</v>
      </c>
      <c r="IS1094">
        <v>776396</v>
      </c>
      <c r="IV1094">
        <v>0.52</v>
      </c>
      <c r="IW1094">
        <f t="shared" si="543"/>
        <v>0.52</v>
      </c>
      <c r="JH1094">
        <v>776396</v>
      </c>
      <c r="JK1094">
        <v>0.54</v>
      </c>
      <c r="JL1094">
        <f t="shared" si="544"/>
        <v>0.54</v>
      </c>
      <c r="JW1094">
        <v>776396</v>
      </c>
      <c r="JZ1094">
        <v>0.52</v>
      </c>
      <c r="KA1094">
        <f t="shared" si="545"/>
        <v>0.52</v>
      </c>
      <c r="KL1094">
        <v>776396</v>
      </c>
      <c r="KO1094">
        <v>0.54</v>
      </c>
      <c r="KP1094">
        <f t="shared" si="546"/>
        <v>0.54</v>
      </c>
      <c r="LA1094">
        <v>776396</v>
      </c>
      <c r="LD1094">
        <v>0.5</v>
      </c>
      <c r="LE1094">
        <f t="shared" si="547"/>
        <v>0.5</v>
      </c>
      <c r="LP1094">
        <v>776396</v>
      </c>
      <c r="LS1094">
        <v>0.51</v>
      </c>
      <c r="LT1094">
        <f t="shared" si="548"/>
        <v>0.51</v>
      </c>
      <c r="ME1094">
        <v>776396</v>
      </c>
      <c r="MH1094">
        <v>0.51</v>
      </c>
      <c r="MI1094">
        <f t="shared" si="549"/>
        <v>0.51</v>
      </c>
      <c r="MT1094">
        <v>776396</v>
      </c>
      <c r="MW1094">
        <v>0.56000000000000005</v>
      </c>
      <c r="MX1094">
        <f t="shared" si="550"/>
        <v>0.56000000000000005</v>
      </c>
      <c r="NI1094">
        <v>776396</v>
      </c>
      <c r="NL1094">
        <v>0.49</v>
      </c>
      <c r="NM1094">
        <f t="shared" si="551"/>
        <v>0.49</v>
      </c>
      <c r="NX1094">
        <v>776396</v>
      </c>
      <c r="OA1094">
        <v>0.5</v>
      </c>
      <c r="OB1094">
        <f t="shared" si="552"/>
        <v>0.5</v>
      </c>
      <c r="OM1094">
        <v>776396</v>
      </c>
      <c r="OP1094">
        <v>0.51</v>
      </c>
      <c r="OQ1094">
        <f t="shared" si="553"/>
        <v>0.51</v>
      </c>
      <c r="PB1094">
        <v>776396</v>
      </c>
      <c r="PE1094">
        <v>0.48</v>
      </c>
      <c r="PF1094">
        <f t="shared" si="554"/>
        <v>0.48</v>
      </c>
      <c r="PQ1094">
        <v>776396</v>
      </c>
      <c r="PT1094">
        <v>0.51</v>
      </c>
      <c r="PU1094">
        <f t="shared" si="555"/>
        <v>0.51</v>
      </c>
      <c r="QF1094">
        <v>776396</v>
      </c>
      <c r="QI1094">
        <v>0.53</v>
      </c>
      <c r="QJ1094">
        <f t="shared" si="556"/>
        <v>0.53</v>
      </c>
      <c r="QU1094">
        <v>776396</v>
      </c>
      <c r="QX1094">
        <v>0.51</v>
      </c>
      <c r="QY1094">
        <f t="shared" si="557"/>
        <v>0.51</v>
      </c>
    </row>
    <row r="1095" spans="12:467" x14ac:dyDescent="0.2">
      <c r="L1095">
        <v>824211</v>
      </c>
      <c r="O1095">
        <v>0.42</v>
      </c>
      <c r="P1095">
        <f t="shared" si="527"/>
        <v>0.42</v>
      </c>
      <c r="AA1095">
        <v>824211</v>
      </c>
      <c r="AD1095">
        <v>0.33</v>
      </c>
      <c r="AE1095">
        <f t="shared" si="528"/>
        <v>0.33</v>
      </c>
      <c r="AP1095">
        <v>824211</v>
      </c>
      <c r="AS1095">
        <v>0.31</v>
      </c>
      <c r="AT1095">
        <f t="shared" si="529"/>
        <v>0.31</v>
      </c>
      <c r="BE1095">
        <v>824211</v>
      </c>
      <c r="BH1095">
        <v>0.37</v>
      </c>
      <c r="BI1095">
        <f t="shared" si="530"/>
        <v>0.37</v>
      </c>
      <c r="BT1095">
        <v>824211</v>
      </c>
      <c r="BW1095">
        <v>0.42</v>
      </c>
      <c r="BX1095">
        <f t="shared" si="531"/>
        <v>0.42</v>
      </c>
      <c r="CI1095">
        <v>824211</v>
      </c>
      <c r="CL1095">
        <v>0.4</v>
      </c>
      <c r="CM1095">
        <f t="shared" si="532"/>
        <v>0.4</v>
      </c>
      <c r="CX1095">
        <v>824211</v>
      </c>
      <c r="DA1095">
        <v>0.43</v>
      </c>
      <c r="DB1095">
        <f t="shared" si="533"/>
        <v>0.43</v>
      </c>
      <c r="DM1095">
        <v>824211</v>
      </c>
      <c r="DP1095">
        <v>0.4</v>
      </c>
      <c r="DQ1095">
        <f t="shared" si="534"/>
        <v>0.4</v>
      </c>
      <c r="EB1095">
        <v>824211</v>
      </c>
      <c r="EE1095">
        <v>0.43</v>
      </c>
      <c r="EF1095">
        <f t="shared" si="535"/>
        <v>0.43</v>
      </c>
      <c r="EQ1095">
        <v>824211</v>
      </c>
      <c r="ET1095">
        <v>0.43</v>
      </c>
      <c r="EU1095">
        <f t="shared" si="536"/>
        <v>0.43</v>
      </c>
      <c r="FF1095">
        <v>824211</v>
      </c>
      <c r="FI1095">
        <v>0.46</v>
      </c>
      <c r="FJ1095">
        <f t="shared" si="537"/>
        <v>0.46</v>
      </c>
      <c r="FU1095">
        <v>824211</v>
      </c>
      <c r="FX1095">
        <v>0.44</v>
      </c>
      <c r="FY1095">
        <f t="shared" si="538"/>
        <v>0.44</v>
      </c>
      <c r="GJ1095">
        <v>824211</v>
      </c>
      <c r="GM1095">
        <v>0.41</v>
      </c>
      <c r="GN1095">
        <f t="shared" si="539"/>
        <v>0.41</v>
      </c>
      <c r="GY1095">
        <v>824211</v>
      </c>
      <c r="HB1095">
        <v>0.43</v>
      </c>
      <c r="HC1095">
        <f t="shared" si="540"/>
        <v>0.43</v>
      </c>
      <c r="HN1095">
        <v>824211</v>
      </c>
      <c r="HQ1095">
        <v>0.36</v>
      </c>
      <c r="HR1095">
        <f t="shared" si="541"/>
        <v>0.36</v>
      </c>
      <c r="ID1095">
        <v>776397</v>
      </c>
      <c r="IG1095">
        <v>0.55000000000000004</v>
      </c>
      <c r="IH1095">
        <f t="shared" si="542"/>
        <v>0.55000000000000004</v>
      </c>
      <c r="IS1095">
        <v>776397</v>
      </c>
      <c r="IV1095">
        <v>0.55000000000000004</v>
      </c>
      <c r="IW1095">
        <f t="shared" si="543"/>
        <v>0.55000000000000004</v>
      </c>
      <c r="JH1095">
        <v>776397</v>
      </c>
      <c r="JK1095">
        <v>0.6</v>
      </c>
      <c r="JL1095">
        <f t="shared" si="544"/>
        <v>0.6</v>
      </c>
      <c r="JW1095">
        <v>776397</v>
      </c>
      <c r="JZ1095">
        <v>0.52</v>
      </c>
      <c r="KA1095">
        <f t="shared" si="545"/>
        <v>0.52</v>
      </c>
      <c r="KL1095">
        <v>776397</v>
      </c>
      <c r="KO1095">
        <v>0.67</v>
      </c>
      <c r="KP1095">
        <f t="shared" si="546"/>
        <v>0.67</v>
      </c>
      <c r="LA1095">
        <v>776397</v>
      </c>
      <c r="LD1095">
        <v>0.56000000000000005</v>
      </c>
      <c r="LE1095">
        <f t="shared" si="547"/>
        <v>0.56000000000000005</v>
      </c>
      <c r="LP1095">
        <v>776397</v>
      </c>
      <c r="LS1095">
        <v>0.52</v>
      </c>
      <c r="LT1095">
        <f t="shared" si="548"/>
        <v>0.52</v>
      </c>
      <c r="ME1095">
        <v>776397</v>
      </c>
      <c r="MH1095">
        <v>0.64</v>
      </c>
      <c r="MI1095">
        <f t="shared" si="549"/>
        <v>0.64</v>
      </c>
      <c r="MT1095">
        <v>776397</v>
      </c>
      <c r="MW1095">
        <v>0.67</v>
      </c>
      <c r="MX1095">
        <f t="shared" si="550"/>
        <v>0.67</v>
      </c>
      <c r="NI1095">
        <v>776397</v>
      </c>
      <c r="NL1095">
        <v>0.51</v>
      </c>
      <c r="NM1095">
        <f t="shared" si="551"/>
        <v>0.51</v>
      </c>
      <c r="NX1095">
        <v>776397</v>
      </c>
      <c r="OA1095">
        <v>0.54</v>
      </c>
      <c r="OB1095">
        <f t="shared" si="552"/>
        <v>0.54</v>
      </c>
      <c r="OM1095">
        <v>776397</v>
      </c>
      <c r="OP1095">
        <v>0.54</v>
      </c>
      <c r="OQ1095">
        <f t="shared" si="553"/>
        <v>0.54</v>
      </c>
      <c r="PB1095">
        <v>776397</v>
      </c>
      <c r="PE1095">
        <v>0.54</v>
      </c>
      <c r="PF1095">
        <f t="shared" si="554"/>
        <v>0.54</v>
      </c>
      <c r="PQ1095">
        <v>776397</v>
      </c>
      <c r="PT1095">
        <v>0.54</v>
      </c>
      <c r="PU1095">
        <f t="shared" si="555"/>
        <v>0.54</v>
      </c>
      <c r="QF1095">
        <v>776397</v>
      </c>
      <c r="QI1095">
        <v>0.51</v>
      </c>
      <c r="QJ1095">
        <f t="shared" si="556"/>
        <v>0.51</v>
      </c>
      <c r="QU1095">
        <v>776397</v>
      </c>
      <c r="QX1095">
        <v>0.53</v>
      </c>
      <c r="QY1095">
        <f t="shared" si="557"/>
        <v>0.53</v>
      </c>
    </row>
    <row r="1096" spans="12:467" x14ac:dyDescent="0.2">
      <c r="L1096">
        <v>824536</v>
      </c>
      <c r="O1096">
        <v>0.43</v>
      </c>
      <c r="P1096">
        <f t="shared" si="527"/>
        <v>0.43</v>
      </c>
      <c r="AA1096">
        <v>824536</v>
      </c>
      <c r="AD1096">
        <v>0.42</v>
      </c>
      <c r="AE1096">
        <f t="shared" si="528"/>
        <v>0.42</v>
      </c>
      <c r="AP1096">
        <v>824536</v>
      </c>
      <c r="AS1096">
        <v>0.44</v>
      </c>
      <c r="AT1096">
        <f t="shared" si="529"/>
        <v>0.44</v>
      </c>
      <c r="BE1096">
        <v>824536</v>
      </c>
      <c r="BH1096">
        <v>0.49</v>
      </c>
      <c r="BI1096">
        <f t="shared" si="530"/>
        <v>0.49</v>
      </c>
      <c r="BT1096">
        <v>824536</v>
      </c>
      <c r="BW1096">
        <v>0.56999999999999995</v>
      </c>
      <c r="BX1096">
        <f t="shared" si="531"/>
        <v>0.56999999999999995</v>
      </c>
      <c r="CI1096">
        <v>824536</v>
      </c>
      <c r="CL1096">
        <v>0.44</v>
      </c>
      <c r="CM1096">
        <f t="shared" si="532"/>
        <v>0.44</v>
      </c>
      <c r="CX1096">
        <v>824536</v>
      </c>
      <c r="DA1096">
        <v>0.47</v>
      </c>
      <c r="DB1096">
        <f t="shared" si="533"/>
        <v>0.47</v>
      </c>
      <c r="DM1096">
        <v>824536</v>
      </c>
      <c r="DP1096">
        <v>0.42</v>
      </c>
      <c r="DQ1096">
        <f t="shared" si="534"/>
        <v>0.42</v>
      </c>
      <c r="EB1096">
        <v>824536</v>
      </c>
      <c r="EE1096">
        <v>0.49</v>
      </c>
      <c r="EF1096">
        <f t="shared" si="535"/>
        <v>0.49</v>
      </c>
      <c r="EQ1096">
        <v>824536</v>
      </c>
      <c r="ET1096">
        <v>0.49</v>
      </c>
      <c r="EU1096">
        <f t="shared" si="536"/>
        <v>0.49</v>
      </c>
      <c r="FF1096">
        <v>824536</v>
      </c>
      <c r="FI1096">
        <v>0.46</v>
      </c>
      <c r="FJ1096">
        <f t="shared" si="537"/>
        <v>0.46</v>
      </c>
      <c r="FU1096">
        <v>824536</v>
      </c>
      <c r="FX1096">
        <v>0.46</v>
      </c>
      <c r="FY1096">
        <f t="shared" si="538"/>
        <v>0.46</v>
      </c>
      <c r="GJ1096">
        <v>824536</v>
      </c>
      <c r="GM1096">
        <v>0.44</v>
      </c>
      <c r="GN1096">
        <f t="shared" si="539"/>
        <v>0.44</v>
      </c>
      <c r="GY1096">
        <v>824536</v>
      </c>
      <c r="HB1096">
        <v>0.43</v>
      </c>
      <c r="HC1096">
        <f t="shared" si="540"/>
        <v>0.43</v>
      </c>
      <c r="HN1096">
        <v>824536</v>
      </c>
      <c r="HQ1096">
        <v>0.41</v>
      </c>
      <c r="HR1096">
        <f t="shared" si="541"/>
        <v>0.41</v>
      </c>
      <c r="ID1096">
        <v>776398</v>
      </c>
      <c r="IG1096">
        <v>0.55000000000000004</v>
      </c>
      <c r="IH1096">
        <f t="shared" si="542"/>
        <v>0.55000000000000004</v>
      </c>
      <c r="IS1096">
        <v>776398</v>
      </c>
      <c r="IV1096">
        <v>0.55000000000000004</v>
      </c>
      <c r="IW1096">
        <f t="shared" si="543"/>
        <v>0.55000000000000004</v>
      </c>
      <c r="JH1096">
        <v>776398</v>
      </c>
      <c r="JK1096">
        <v>0.54</v>
      </c>
      <c r="JL1096">
        <f t="shared" si="544"/>
        <v>0.54</v>
      </c>
      <c r="JW1096">
        <v>776398</v>
      </c>
      <c r="JZ1096">
        <v>0.54</v>
      </c>
      <c r="KA1096">
        <f t="shared" si="545"/>
        <v>0.54</v>
      </c>
      <c r="KL1096">
        <v>776398</v>
      </c>
      <c r="KO1096">
        <v>0.5</v>
      </c>
      <c r="KP1096">
        <f t="shared" si="546"/>
        <v>0.5</v>
      </c>
      <c r="LA1096">
        <v>776398</v>
      </c>
      <c r="LD1096">
        <v>0.53</v>
      </c>
      <c r="LE1096">
        <f t="shared" si="547"/>
        <v>0.53</v>
      </c>
      <c r="LP1096">
        <v>776398</v>
      </c>
      <c r="LS1096">
        <v>0.53</v>
      </c>
      <c r="LT1096">
        <f t="shared" si="548"/>
        <v>0.53</v>
      </c>
      <c r="ME1096">
        <v>776398</v>
      </c>
      <c r="MH1096">
        <v>0.56999999999999995</v>
      </c>
      <c r="MI1096">
        <f t="shared" si="549"/>
        <v>0.56999999999999995</v>
      </c>
      <c r="MT1096">
        <v>776398</v>
      </c>
      <c r="MW1096">
        <v>0.54</v>
      </c>
      <c r="MX1096">
        <f t="shared" si="550"/>
        <v>0.54</v>
      </c>
      <c r="NI1096">
        <v>776398</v>
      </c>
      <c r="NL1096">
        <v>0.54</v>
      </c>
      <c r="NM1096">
        <f t="shared" si="551"/>
        <v>0.54</v>
      </c>
      <c r="NX1096">
        <v>776398</v>
      </c>
      <c r="OA1096">
        <v>0.52</v>
      </c>
      <c r="OB1096">
        <f t="shared" si="552"/>
        <v>0.52</v>
      </c>
      <c r="OM1096">
        <v>776398</v>
      </c>
      <c r="OP1096">
        <v>0.55000000000000004</v>
      </c>
      <c r="OQ1096">
        <f t="shared" si="553"/>
        <v>0.55000000000000004</v>
      </c>
      <c r="PB1096">
        <v>776398</v>
      </c>
      <c r="PE1096">
        <v>0.55000000000000004</v>
      </c>
      <c r="PF1096">
        <f t="shared" si="554"/>
        <v>0.55000000000000004</v>
      </c>
      <c r="PQ1096">
        <v>776398</v>
      </c>
      <c r="PT1096">
        <v>0.53</v>
      </c>
      <c r="PU1096">
        <f t="shared" si="555"/>
        <v>0.53</v>
      </c>
      <c r="QF1096">
        <v>776398</v>
      </c>
      <c r="QI1096">
        <v>0.55000000000000004</v>
      </c>
      <c r="QJ1096">
        <f t="shared" si="556"/>
        <v>0.55000000000000004</v>
      </c>
      <c r="QU1096">
        <v>776398</v>
      </c>
      <c r="QX1096">
        <v>0.55000000000000004</v>
      </c>
      <c r="QY1096">
        <f t="shared" si="557"/>
        <v>0.55000000000000004</v>
      </c>
    </row>
    <row r="1097" spans="12:467" x14ac:dyDescent="0.2">
      <c r="L1097">
        <v>824860</v>
      </c>
      <c r="O1097">
        <v>0.56000000000000005</v>
      </c>
      <c r="P1097">
        <f t="shared" si="527"/>
        <v>0.56000000000000005</v>
      </c>
      <c r="AA1097">
        <v>824860</v>
      </c>
      <c r="AD1097">
        <v>0.56000000000000005</v>
      </c>
      <c r="AE1097">
        <f t="shared" si="528"/>
        <v>0.56000000000000005</v>
      </c>
      <c r="AP1097">
        <v>824860</v>
      </c>
      <c r="AS1097">
        <v>0.62</v>
      </c>
      <c r="AT1097">
        <f t="shared" si="529"/>
        <v>0.62</v>
      </c>
      <c r="BE1097">
        <v>824860</v>
      </c>
      <c r="BH1097">
        <v>0.59</v>
      </c>
      <c r="BI1097">
        <f t="shared" si="530"/>
        <v>0.59</v>
      </c>
      <c r="BT1097">
        <v>824860</v>
      </c>
      <c r="BW1097">
        <v>0.57999999999999996</v>
      </c>
      <c r="BX1097">
        <f t="shared" si="531"/>
        <v>0.57999999999999996</v>
      </c>
      <c r="CI1097">
        <v>824860</v>
      </c>
      <c r="CL1097">
        <v>0.54</v>
      </c>
      <c r="CM1097">
        <f t="shared" si="532"/>
        <v>0.54</v>
      </c>
      <c r="CX1097">
        <v>824860</v>
      </c>
      <c r="DA1097">
        <v>0.52</v>
      </c>
      <c r="DB1097">
        <f t="shared" si="533"/>
        <v>0.52</v>
      </c>
      <c r="DM1097">
        <v>824860</v>
      </c>
      <c r="DP1097">
        <v>0.52</v>
      </c>
      <c r="DQ1097">
        <f t="shared" si="534"/>
        <v>0.52</v>
      </c>
      <c r="EB1097">
        <v>824860</v>
      </c>
      <c r="EE1097">
        <v>0.56999999999999995</v>
      </c>
      <c r="EF1097">
        <f t="shared" si="535"/>
        <v>0.56999999999999995</v>
      </c>
      <c r="EQ1097">
        <v>824860</v>
      </c>
      <c r="ET1097">
        <v>0.56999999999999995</v>
      </c>
      <c r="EU1097">
        <f t="shared" si="536"/>
        <v>0.56999999999999995</v>
      </c>
      <c r="FF1097">
        <v>824860</v>
      </c>
      <c r="FI1097">
        <v>0.52</v>
      </c>
      <c r="FJ1097">
        <f t="shared" si="537"/>
        <v>0.52</v>
      </c>
      <c r="FU1097">
        <v>824860</v>
      </c>
      <c r="FX1097">
        <v>0.51</v>
      </c>
      <c r="FY1097">
        <f t="shared" si="538"/>
        <v>0.51</v>
      </c>
      <c r="GJ1097">
        <v>824860</v>
      </c>
      <c r="GM1097">
        <v>0.51</v>
      </c>
      <c r="GN1097">
        <f t="shared" si="539"/>
        <v>0.51</v>
      </c>
      <c r="GY1097">
        <v>824860</v>
      </c>
      <c r="HB1097">
        <v>0.54</v>
      </c>
      <c r="HC1097">
        <f t="shared" si="540"/>
        <v>0.54</v>
      </c>
      <c r="HN1097">
        <v>824860</v>
      </c>
      <c r="HQ1097">
        <v>0.51</v>
      </c>
      <c r="HR1097">
        <f t="shared" si="541"/>
        <v>0.51</v>
      </c>
      <c r="ID1097">
        <v>776401</v>
      </c>
      <c r="IG1097">
        <v>0.54</v>
      </c>
      <c r="IH1097">
        <f t="shared" si="542"/>
        <v>0.54</v>
      </c>
      <c r="IS1097">
        <v>776401</v>
      </c>
      <c r="IV1097">
        <v>0.55000000000000004</v>
      </c>
      <c r="IW1097">
        <f t="shared" si="543"/>
        <v>0.55000000000000004</v>
      </c>
      <c r="JH1097">
        <v>776401</v>
      </c>
      <c r="JK1097">
        <v>0.55000000000000004</v>
      </c>
      <c r="JL1097">
        <f t="shared" si="544"/>
        <v>0.55000000000000004</v>
      </c>
      <c r="JW1097">
        <v>776401</v>
      </c>
      <c r="JZ1097">
        <v>0.57999999999999996</v>
      </c>
      <c r="KA1097">
        <f t="shared" si="545"/>
        <v>0.57999999999999996</v>
      </c>
      <c r="KL1097">
        <v>776401</v>
      </c>
      <c r="KO1097">
        <v>0.52</v>
      </c>
      <c r="KP1097">
        <f t="shared" si="546"/>
        <v>0.52</v>
      </c>
      <c r="LA1097">
        <v>776401</v>
      </c>
      <c r="LD1097">
        <v>0.55000000000000004</v>
      </c>
      <c r="LE1097">
        <f t="shared" si="547"/>
        <v>0.55000000000000004</v>
      </c>
      <c r="LP1097">
        <v>776401</v>
      </c>
      <c r="LS1097">
        <v>0.55000000000000004</v>
      </c>
      <c r="LT1097">
        <f t="shared" si="548"/>
        <v>0.55000000000000004</v>
      </c>
      <c r="ME1097">
        <v>776401</v>
      </c>
      <c r="MH1097">
        <v>0.55000000000000004</v>
      </c>
      <c r="MI1097">
        <f t="shared" si="549"/>
        <v>0.55000000000000004</v>
      </c>
      <c r="MT1097">
        <v>776401</v>
      </c>
      <c r="MW1097">
        <v>0.65</v>
      </c>
      <c r="MX1097">
        <f t="shared" si="550"/>
        <v>0.65</v>
      </c>
      <c r="NI1097">
        <v>776401</v>
      </c>
      <c r="NL1097">
        <v>0.53</v>
      </c>
      <c r="NM1097">
        <f t="shared" si="551"/>
        <v>0.53</v>
      </c>
      <c r="NX1097">
        <v>776401</v>
      </c>
      <c r="OA1097">
        <v>0.55000000000000004</v>
      </c>
      <c r="OB1097">
        <f t="shared" si="552"/>
        <v>0.55000000000000004</v>
      </c>
      <c r="OM1097">
        <v>776401</v>
      </c>
      <c r="OP1097">
        <v>0.55000000000000004</v>
      </c>
      <c r="OQ1097">
        <f t="shared" si="553"/>
        <v>0.55000000000000004</v>
      </c>
      <c r="PB1097">
        <v>776401</v>
      </c>
      <c r="PE1097">
        <v>0.54</v>
      </c>
      <c r="PF1097">
        <f t="shared" si="554"/>
        <v>0.54</v>
      </c>
      <c r="PQ1097">
        <v>776401</v>
      </c>
      <c r="PT1097">
        <v>0.57999999999999996</v>
      </c>
      <c r="PU1097">
        <f t="shared" si="555"/>
        <v>0.57999999999999996</v>
      </c>
      <c r="QF1097">
        <v>776401</v>
      </c>
      <c r="QI1097">
        <v>0.55000000000000004</v>
      </c>
      <c r="QJ1097">
        <f t="shared" si="556"/>
        <v>0.55000000000000004</v>
      </c>
      <c r="QU1097">
        <v>776401</v>
      </c>
      <c r="QX1097">
        <v>0.55000000000000004</v>
      </c>
      <c r="QY1097">
        <f t="shared" si="557"/>
        <v>0.55000000000000004</v>
      </c>
    </row>
    <row r="1098" spans="12:467" x14ac:dyDescent="0.2">
      <c r="L1098">
        <v>825106</v>
      </c>
      <c r="O1098">
        <v>0.44</v>
      </c>
      <c r="P1098">
        <f t="shared" si="527"/>
        <v>0.44</v>
      </c>
      <c r="AA1098">
        <v>825106</v>
      </c>
      <c r="AD1098">
        <v>0.45</v>
      </c>
      <c r="AE1098">
        <f t="shared" si="528"/>
        <v>0.45</v>
      </c>
      <c r="AP1098">
        <v>825106</v>
      </c>
      <c r="AS1098">
        <v>0.33</v>
      </c>
      <c r="AT1098">
        <f t="shared" si="529"/>
        <v>0.33</v>
      </c>
      <c r="BE1098">
        <v>825106</v>
      </c>
      <c r="BH1098">
        <v>0.47</v>
      </c>
      <c r="BI1098">
        <f t="shared" si="530"/>
        <v>0.47</v>
      </c>
      <c r="BT1098">
        <v>825106</v>
      </c>
      <c r="BW1098">
        <v>0.63</v>
      </c>
      <c r="BX1098">
        <f t="shared" si="531"/>
        <v>0.63</v>
      </c>
      <c r="CI1098">
        <v>825106</v>
      </c>
      <c r="CL1098">
        <v>0.41</v>
      </c>
      <c r="CM1098">
        <f t="shared" si="532"/>
        <v>0.41</v>
      </c>
      <c r="CX1098">
        <v>825106</v>
      </c>
      <c r="DA1098">
        <v>0.42</v>
      </c>
      <c r="DB1098">
        <f t="shared" si="533"/>
        <v>0.42</v>
      </c>
      <c r="DM1098">
        <v>825106</v>
      </c>
      <c r="DP1098">
        <v>0.41</v>
      </c>
      <c r="DQ1098">
        <f t="shared" si="534"/>
        <v>0.41</v>
      </c>
      <c r="EB1098">
        <v>825106</v>
      </c>
      <c r="EE1098">
        <v>0.45</v>
      </c>
      <c r="EF1098">
        <f t="shared" si="535"/>
        <v>0.45</v>
      </c>
      <c r="EQ1098">
        <v>825106</v>
      </c>
      <c r="ET1098">
        <v>0.45</v>
      </c>
      <c r="EU1098">
        <f t="shared" si="536"/>
        <v>0.45</v>
      </c>
      <c r="FF1098">
        <v>825106</v>
      </c>
      <c r="FI1098">
        <v>0.41</v>
      </c>
      <c r="FJ1098">
        <f t="shared" si="537"/>
        <v>0.41</v>
      </c>
      <c r="FU1098">
        <v>825106</v>
      </c>
      <c r="FX1098">
        <v>0.42</v>
      </c>
      <c r="FY1098">
        <f t="shared" si="538"/>
        <v>0.42</v>
      </c>
      <c r="GJ1098">
        <v>825106</v>
      </c>
      <c r="GM1098">
        <v>0.42</v>
      </c>
      <c r="GN1098">
        <f t="shared" si="539"/>
        <v>0.42</v>
      </c>
      <c r="GY1098">
        <v>825106</v>
      </c>
      <c r="HB1098">
        <v>0.44</v>
      </c>
      <c r="HC1098">
        <f t="shared" si="540"/>
        <v>0.44</v>
      </c>
      <c r="HN1098">
        <v>825106</v>
      </c>
      <c r="HQ1098">
        <v>0.45</v>
      </c>
      <c r="HR1098">
        <f t="shared" si="541"/>
        <v>0.45</v>
      </c>
      <c r="ID1098">
        <v>776402</v>
      </c>
      <c r="IG1098">
        <v>0.47</v>
      </c>
      <c r="IH1098">
        <f t="shared" si="542"/>
        <v>0.47</v>
      </c>
      <c r="IS1098">
        <v>776402</v>
      </c>
      <c r="IV1098">
        <v>0.45</v>
      </c>
      <c r="IW1098">
        <f t="shared" si="543"/>
        <v>0.45</v>
      </c>
      <c r="JH1098">
        <v>776402</v>
      </c>
      <c r="JK1098">
        <v>0.45</v>
      </c>
      <c r="JL1098">
        <f t="shared" si="544"/>
        <v>0.45</v>
      </c>
      <c r="JW1098">
        <v>776402</v>
      </c>
      <c r="JZ1098">
        <v>0.48</v>
      </c>
      <c r="KA1098">
        <f t="shared" si="545"/>
        <v>0.48</v>
      </c>
      <c r="KL1098">
        <v>776402</v>
      </c>
      <c r="KO1098">
        <v>0.48</v>
      </c>
      <c r="KP1098">
        <f t="shared" si="546"/>
        <v>0.48</v>
      </c>
      <c r="LA1098">
        <v>776402</v>
      </c>
      <c r="LD1098">
        <v>0.45</v>
      </c>
      <c r="LE1098">
        <f t="shared" si="547"/>
        <v>0.45</v>
      </c>
      <c r="LP1098">
        <v>776402</v>
      </c>
      <c r="LS1098">
        <v>0.47</v>
      </c>
      <c r="LT1098">
        <f t="shared" si="548"/>
        <v>0.47</v>
      </c>
      <c r="ME1098">
        <v>776402</v>
      </c>
      <c r="MH1098">
        <v>0.49</v>
      </c>
      <c r="MI1098">
        <f t="shared" si="549"/>
        <v>0.49</v>
      </c>
      <c r="MT1098">
        <v>776402</v>
      </c>
      <c r="MW1098">
        <v>0.54</v>
      </c>
      <c r="MX1098">
        <f t="shared" si="550"/>
        <v>0.54</v>
      </c>
      <c r="NI1098">
        <v>776402</v>
      </c>
      <c r="NL1098">
        <v>0.48</v>
      </c>
      <c r="NM1098">
        <f t="shared" si="551"/>
        <v>0.48</v>
      </c>
      <c r="NX1098">
        <v>776402</v>
      </c>
      <c r="OA1098">
        <v>0.48</v>
      </c>
      <c r="OB1098">
        <f t="shared" si="552"/>
        <v>0.48</v>
      </c>
      <c r="OM1098">
        <v>776402</v>
      </c>
      <c r="OP1098">
        <v>0.46</v>
      </c>
      <c r="OQ1098">
        <f t="shared" si="553"/>
        <v>0.46</v>
      </c>
      <c r="PB1098">
        <v>776402</v>
      </c>
      <c r="PE1098">
        <v>0.45</v>
      </c>
      <c r="PF1098">
        <f t="shared" si="554"/>
        <v>0.45</v>
      </c>
      <c r="PQ1098">
        <v>776402</v>
      </c>
      <c r="PT1098">
        <v>0.45</v>
      </c>
      <c r="PU1098">
        <f t="shared" si="555"/>
        <v>0.45</v>
      </c>
      <c r="QF1098">
        <v>776402</v>
      </c>
      <c r="QI1098">
        <v>0.5</v>
      </c>
      <c r="QJ1098">
        <f t="shared" si="556"/>
        <v>0.5</v>
      </c>
      <c r="QU1098">
        <v>776402</v>
      </c>
      <c r="QX1098">
        <v>0.48</v>
      </c>
      <c r="QY1098">
        <f t="shared" si="557"/>
        <v>0.48</v>
      </c>
    </row>
    <row r="1099" spans="12:467" x14ac:dyDescent="0.2">
      <c r="L1099">
        <v>823242</v>
      </c>
      <c r="O1099">
        <v>0.48</v>
      </c>
      <c r="P1099">
        <f t="shared" si="527"/>
        <v>0.48</v>
      </c>
      <c r="AA1099">
        <v>823242</v>
      </c>
      <c r="AD1099">
        <v>0.63</v>
      </c>
      <c r="AE1099">
        <f t="shared" si="528"/>
        <v>0.63</v>
      </c>
      <c r="AP1099">
        <v>823242</v>
      </c>
      <c r="AS1099">
        <v>0.81</v>
      </c>
      <c r="AT1099">
        <f t="shared" si="529"/>
        <v>0.81</v>
      </c>
      <c r="BE1099">
        <v>823242</v>
      </c>
      <c r="BH1099">
        <v>0.7</v>
      </c>
      <c r="BI1099">
        <f t="shared" si="530"/>
        <v>0.7</v>
      </c>
      <c r="BT1099">
        <v>823242</v>
      </c>
      <c r="BW1099">
        <v>0.74</v>
      </c>
      <c r="BX1099">
        <f t="shared" si="531"/>
        <v>0.74</v>
      </c>
      <c r="CI1099">
        <v>823242</v>
      </c>
      <c r="CL1099">
        <v>0.47</v>
      </c>
      <c r="CM1099">
        <f t="shared" si="532"/>
        <v>0.47</v>
      </c>
      <c r="CX1099">
        <v>823242</v>
      </c>
      <c r="DA1099">
        <v>0.49</v>
      </c>
      <c r="DB1099">
        <f t="shared" si="533"/>
        <v>0.49</v>
      </c>
      <c r="DM1099">
        <v>823242</v>
      </c>
      <c r="DP1099">
        <v>0.46</v>
      </c>
      <c r="DQ1099">
        <f t="shared" si="534"/>
        <v>0.46</v>
      </c>
      <c r="EB1099">
        <v>823242</v>
      </c>
      <c r="EE1099">
        <v>0.48</v>
      </c>
      <c r="EF1099">
        <f t="shared" si="535"/>
        <v>0.48</v>
      </c>
      <c r="EQ1099">
        <v>823242</v>
      </c>
      <c r="ET1099">
        <v>0.48</v>
      </c>
      <c r="EU1099">
        <f t="shared" si="536"/>
        <v>0.48</v>
      </c>
      <c r="FF1099">
        <v>823242</v>
      </c>
      <c r="FI1099">
        <v>0.51</v>
      </c>
      <c r="FJ1099">
        <f t="shared" si="537"/>
        <v>0.51</v>
      </c>
      <c r="FU1099">
        <v>823242</v>
      </c>
      <c r="FX1099">
        <v>0.51</v>
      </c>
      <c r="FY1099">
        <f t="shared" si="538"/>
        <v>0.51</v>
      </c>
      <c r="GJ1099">
        <v>823242</v>
      </c>
      <c r="GM1099">
        <v>0.46</v>
      </c>
      <c r="GN1099">
        <f t="shared" si="539"/>
        <v>0.46</v>
      </c>
      <c r="GY1099">
        <v>823242</v>
      </c>
      <c r="HB1099">
        <v>0.51</v>
      </c>
      <c r="HC1099">
        <f t="shared" si="540"/>
        <v>0.51</v>
      </c>
      <c r="HN1099">
        <v>823242</v>
      </c>
      <c r="HQ1099">
        <v>0.54</v>
      </c>
      <c r="HR1099">
        <f t="shared" si="541"/>
        <v>0.54</v>
      </c>
      <c r="ID1099">
        <v>776403</v>
      </c>
      <c r="IG1099">
        <v>0.46</v>
      </c>
      <c r="IH1099">
        <f t="shared" si="542"/>
        <v>0.46</v>
      </c>
      <c r="IS1099">
        <v>776403</v>
      </c>
      <c r="IV1099">
        <v>0.49</v>
      </c>
      <c r="IW1099">
        <f t="shared" si="543"/>
        <v>0.49</v>
      </c>
      <c r="JH1099">
        <v>776403</v>
      </c>
      <c r="JK1099">
        <v>0.46</v>
      </c>
      <c r="JL1099">
        <f t="shared" si="544"/>
        <v>0.46</v>
      </c>
      <c r="JW1099">
        <v>776403</v>
      </c>
      <c r="JZ1099">
        <v>0.47</v>
      </c>
      <c r="KA1099">
        <f t="shared" si="545"/>
        <v>0.47</v>
      </c>
      <c r="KL1099">
        <v>776403</v>
      </c>
      <c r="KO1099">
        <v>0.46</v>
      </c>
      <c r="KP1099">
        <f t="shared" si="546"/>
        <v>0.46</v>
      </c>
      <c r="LA1099">
        <v>776403</v>
      </c>
      <c r="LD1099">
        <v>0.45</v>
      </c>
      <c r="LE1099">
        <f t="shared" si="547"/>
        <v>0.45</v>
      </c>
      <c r="LP1099">
        <v>776403</v>
      </c>
      <c r="LS1099">
        <v>0.48</v>
      </c>
      <c r="LT1099">
        <f t="shared" si="548"/>
        <v>0.48</v>
      </c>
      <c r="ME1099">
        <v>776403</v>
      </c>
      <c r="MH1099">
        <v>0.43</v>
      </c>
      <c r="MI1099">
        <f t="shared" si="549"/>
        <v>0.43</v>
      </c>
      <c r="MT1099">
        <v>776403</v>
      </c>
      <c r="MW1099">
        <v>0.49</v>
      </c>
      <c r="MX1099">
        <f t="shared" si="550"/>
        <v>0.49</v>
      </c>
      <c r="NI1099">
        <v>776403</v>
      </c>
      <c r="NL1099">
        <v>0.5</v>
      </c>
      <c r="NM1099">
        <f t="shared" si="551"/>
        <v>0.5</v>
      </c>
      <c r="NX1099">
        <v>776403</v>
      </c>
      <c r="OA1099">
        <v>0.47</v>
      </c>
      <c r="OB1099">
        <f t="shared" si="552"/>
        <v>0.47</v>
      </c>
      <c r="OM1099">
        <v>776403</v>
      </c>
      <c r="OP1099">
        <v>0.48</v>
      </c>
      <c r="OQ1099">
        <f t="shared" si="553"/>
        <v>0.48</v>
      </c>
      <c r="PB1099">
        <v>776403</v>
      </c>
      <c r="PE1099">
        <v>0.48</v>
      </c>
      <c r="PF1099">
        <f t="shared" si="554"/>
        <v>0.48</v>
      </c>
      <c r="PQ1099">
        <v>776403</v>
      </c>
      <c r="PT1099">
        <v>0.47</v>
      </c>
      <c r="PU1099">
        <f t="shared" si="555"/>
        <v>0.47</v>
      </c>
      <c r="QF1099">
        <v>776403</v>
      </c>
      <c r="QI1099">
        <v>0.46</v>
      </c>
      <c r="QJ1099">
        <f t="shared" si="556"/>
        <v>0.46</v>
      </c>
      <c r="QU1099">
        <v>776403</v>
      </c>
      <c r="QX1099">
        <v>0.45</v>
      </c>
      <c r="QY1099">
        <f t="shared" si="557"/>
        <v>0.45</v>
      </c>
    </row>
    <row r="1100" spans="12:467" x14ac:dyDescent="0.2">
      <c r="L1100">
        <v>825105</v>
      </c>
      <c r="O1100">
        <v>0.5</v>
      </c>
      <c r="P1100">
        <f t="shared" si="527"/>
        <v>0.5</v>
      </c>
      <c r="AA1100">
        <v>825105</v>
      </c>
      <c r="AD1100">
        <v>0.44</v>
      </c>
      <c r="AE1100">
        <f t="shared" si="528"/>
        <v>0.44</v>
      </c>
      <c r="AP1100">
        <v>825105</v>
      </c>
      <c r="AS1100">
        <v>0.39</v>
      </c>
      <c r="AT1100">
        <f t="shared" si="529"/>
        <v>0.39</v>
      </c>
      <c r="BE1100">
        <v>825105</v>
      </c>
      <c r="BH1100">
        <v>0.46</v>
      </c>
      <c r="BI1100">
        <f t="shared" si="530"/>
        <v>0.46</v>
      </c>
      <c r="BT1100">
        <v>825105</v>
      </c>
      <c r="BW1100">
        <v>0.48</v>
      </c>
      <c r="BX1100">
        <f t="shared" si="531"/>
        <v>0.48</v>
      </c>
      <c r="CI1100">
        <v>825105</v>
      </c>
      <c r="CL1100">
        <v>0.45</v>
      </c>
      <c r="CM1100">
        <f t="shared" si="532"/>
        <v>0.45</v>
      </c>
      <c r="CX1100">
        <v>825105</v>
      </c>
      <c r="DA1100">
        <v>0.47</v>
      </c>
      <c r="DB1100">
        <f t="shared" si="533"/>
        <v>0.47</v>
      </c>
      <c r="DM1100">
        <v>825105</v>
      </c>
      <c r="DP1100">
        <v>0.5</v>
      </c>
      <c r="DQ1100">
        <f t="shared" si="534"/>
        <v>0.5</v>
      </c>
      <c r="EB1100">
        <v>825105</v>
      </c>
      <c r="EE1100">
        <v>0.48</v>
      </c>
      <c r="EF1100">
        <f t="shared" si="535"/>
        <v>0.48</v>
      </c>
      <c r="EQ1100">
        <v>825105</v>
      </c>
      <c r="ET1100">
        <v>0.48</v>
      </c>
      <c r="EU1100">
        <f t="shared" si="536"/>
        <v>0.48</v>
      </c>
      <c r="FF1100">
        <v>825105</v>
      </c>
      <c r="FI1100">
        <v>0.48</v>
      </c>
      <c r="FJ1100">
        <f t="shared" si="537"/>
        <v>0.48</v>
      </c>
      <c r="FU1100">
        <v>825105</v>
      </c>
      <c r="FX1100">
        <v>0.48</v>
      </c>
      <c r="FY1100">
        <f t="shared" si="538"/>
        <v>0.48</v>
      </c>
      <c r="GJ1100">
        <v>825105</v>
      </c>
      <c r="GM1100">
        <v>0.47</v>
      </c>
      <c r="GN1100">
        <f t="shared" si="539"/>
        <v>0.47</v>
      </c>
      <c r="GY1100">
        <v>825105</v>
      </c>
      <c r="HB1100">
        <v>0.45</v>
      </c>
      <c r="HC1100">
        <f t="shared" si="540"/>
        <v>0.45</v>
      </c>
      <c r="HN1100">
        <v>825105</v>
      </c>
      <c r="HQ1100">
        <v>0.47</v>
      </c>
      <c r="HR1100">
        <f t="shared" si="541"/>
        <v>0.47</v>
      </c>
      <c r="ID1100">
        <v>776404</v>
      </c>
      <c r="IG1100">
        <v>0.5</v>
      </c>
      <c r="IH1100">
        <f t="shared" si="542"/>
        <v>0.5</v>
      </c>
      <c r="IS1100">
        <v>776404</v>
      </c>
      <c r="IV1100">
        <v>0.52</v>
      </c>
      <c r="IW1100">
        <f t="shared" si="543"/>
        <v>0.52</v>
      </c>
      <c r="JH1100">
        <v>776404</v>
      </c>
      <c r="JK1100">
        <v>0.52</v>
      </c>
      <c r="JL1100">
        <f t="shared" si="544"/>
        <v>0.52</v>
      </c>
      <c r="JW1100">
        <v>776404</v>
      </c>
      <c r="JZ1100">
        <v>0.55000000000000004</v>
      </c>
      <c r="KA1100">
        <f t="shared" si="545"/>
        <v>0.55000000000000004</v>
      </c>
      <c r="KL1100">
        <v>776404</v>
      </c>
      <c r="KO1100">
        <v>0.52</v>
      </c>
      <c r="KP1100">
        <f t="shared" si="546"/>
        <v>0.52</v>
      </c>
      <c r="LA1100">
        <v>776404</v>
      </c>
      <c r="LD1100">
        <v>0.5</v>
      </c>
      <c r="LE1100">
        <f t="shared" si="547"/>
        <v>0.5</v>
      </c>
      <c r="LP1100">
        <v>776404</v>
      </c>
      <c r="LS1100">
        <v>0.53</v>
      </c>
      <c r="LT1100">
        <f t="shared" si="548"/>
        <v>0.53</v>
      </c>
      <c r="ME1100">
        <v>776404</v>
      </c>
      <c r="MH1100">
        <v>0.51</v>
      </c>
      <c r="MI1100">
        <f t="shared" si="549"/>
        <v>0.51</v>
      </c>
      <c r="MT1100">
        <v>776404</v>
      </c>
      <c r="MW1100">
        <v>0.45</v>
      </c>
      <c r="MX1100">
        <f t="shared" si="550"/>
        <v>0.45</v>
      </c>
      <c r="NI1100">
        <v>776404</v>
      </c>
      <c r="NL1100">
        <v>0.53</v>
      </c>
      <c r="NM1100">
        <f t="shared" si="551"/>
        <v>0.53</v>
      </c>
      <c r="NX1100">
        <v>776404</v>
      </c>
      <c r="OA1100">
        <v>0.5</v>
      </c>
      <c r="OB1100">
        <f t="shared" si="552"/>
        <v>0.5</v>
      </c>
      <c r="OM1100">
        <v>776404</v>
      </c>
      <c r="OP1100">
        <v>0.52</v>
      </c>
      <c r="OQ1100">
        <f t="shared" si="553"/>
        <v>0.52</v>
      </c>
      <c r="PB1100">
        <v>776404</v>
      </c>
      <c r="PE1100">
        <v>0.51</v>
      </c>
      <c r="PF1100">
        <f t="shared" si="554"/>
        <v>0.51</v>
      </c>
      <c r="PQ1100">
        <v>776404</v>
      </c>
      <c r="PT1100">
        <v>0.54</v>
      </c>
      <c r="PU1100">
        <f t="shared" si="555"/>
        <v>0.54</v>
      </c>
      <c r="QF1100">
        <v>776404</v>
      </c>
      <c r="QI1100">
        <v>0.55000000000000004</v>
      </c>
      <c r="QJ1100">
        <f t="shared" si="556"/>
        <v>0.55000000000000004</v>
      </c>
      <c r="QU1100">
        <v>776404</v>
      </c>
      <c r="QX1100">
        <v>0.52</v>
      </c>
      <c r="QY1100">
        <f t="shared" si="557"/>
        <v>0.52</v>
      </c>
    </row>
    <row r="1101" spans="12:467" x14ac:dyDescent="0.2">
      <c r="L1101">
        <v>823240</v>
      </c>
      <c r="O1101">
        <v>0.43</v>
      </c>
      <c r="P1101">
        <f t="shared" si="527"/>
        <v>0.43</v>
      </c>
      <c r="AA1101">
        <v>823240</v>
      </c>
      <c r="AD1101">
        <v>0.36</v>
      </c>
      <c r="AE1101">
        <f t="shared" si="528"/>
        <v>0.36</v>
      </c>
      <c r="AP1101">
        <v>823240</v>
      </c>
      <c r="AS1101">
        <v>0.43</v>
      </c>
      <c r="AT1101">
        <f t="shared" si="529"/>
        <v>0.43</v>
      </c>
      <c r="BE1101">
        <v>823240</v>
      </c>
      <c r="BH1101">
        <v>0.42</v>
      </c>
      <c r="BI1101">
        <f t="shared" si="530"/>
        <v>0.42</v>
      </c>
      <c r="BT1101">
        <v>823240</v>
      </c>
      <c r="BW1101">
        <v>0.28999999999999998</v>
      </c>
      <c r="BX1101">
        <f t="shared" si="531"/>
        <v>0.28999999999999998</v>
      </c>
      <c r="CI1101">
        <v>823240</v>
      </c>
      <c r="CL1101">
        <v>0.42</v>
      </c>
      <c r="CM1101">
        <f t="shared" si="532"/>
        <v>0.42</v>
      </c>
      <c r="CX1101">
        <v>823240</v>
      </c>
      <c r="DA1101">
        <v>0.43</v>
      </c>
      <c r="DB1101">
        <f t="shared" si="533"/>
        <v>0.43</v>
      </c>
      <c r="DM1101">
        <v>823240</v>
      </c>
      <c r="DP1101">
        <v>0.42</v>
      </c>
      <c r="DQ1101">
        <f t="shared" si="534"/>
        <v>0.42</v>
      </c>
      <c r="EB1101">
        <v>823240</v>
      </c>
      <c r="EE1101">
        <v>0.44</v>
      </c>
      <c r="EF1101">
        <f t="shared" si="535"/>
        <v>0.44</v>
      </c>
      <c r="EQ1101">
        <v>823240</v>
      </c>
      <c r="ET1101">
        <v>0.44</v>
      </c>
      <c r="EU1101">
        <f t="shared" si="536"/>
        <v>0.44</v>
      </c>
      <c r="FF1101">
        <v>823240</v>
      </c>
      <c r="FI1101">
        <v>0.45</v>
      </c>
      <c r="FJ1101">
        <f t="shared" si="537"/>
        <v>0.45</v>
      </c>
      <c r="FU1101">
        <v>823240</v>
      </c>
      <c r="FX1101">
        <v>0.42</v>
      </c>
      <c r="FY1101">
        <f t="shared" si="538"/>
        <v>0.42</v>
      </c>
      <c r="GJ1101">
        <v>823240</v>
      </c>
      <c r="GM1101">
        <v>0.44</v>
      </c>
      <c r="GN1101">
        <f t="shared" si="539"/>
        <v>0.44</v>
      </c>
      <c r="GY1101">
        <v>823240</v>
      </c>
      <c r="HB1101">
        <v>0.48</v>
      </c>
      <c r="HC1101">
        <f t="shared" si="540"/>
        <v>0.48</v>
      </c>
      <c r="HN1101">
        <v>823240</v>
      </c>
      <c r="HQ1101">
        <v>0.45</v>
      </c>
      <c r="HR1101">
        <f t="shared" si="541"/>
        <v>0.45</v>
      </c>
      <c r="ID1101">
        <v>776374</v>
      </c>
      <c r="IG1101">
        <v>0.51</v>
      </c>
      <c r="IH1101">
        <f t="shared" si="542"/>
        <v>0.51</v>
      </c>
      <c r="IS1101">
        <v>776374</v>
      </c>
      <c r="IV1101">
        <v>0.52</v>
      </c>
      <c r="IW1101">
        <f t="shared" si="543"/>
        <v>0.52</v>
      </c>
      <c r="JH1101">
        <v>776374</v>
      </c>
      <c r="JK1101">
        <v>0.49</v>
      </c>
      <c r="JL1101">
        <f t="shared" si="544"/>
        <v>0.49</v>
      </c>
      <c r="JW1101">
        <v>776374</v>
      </c>
      <c r="JZ1101">
        <v>0.52</v>
      </c>
      <c r="KA1101">
        <f t="shared" si="545"/>
        <v>0.52</v>
      </c>
      <c r="KL1101">
        <v>776374</v>
      </c>
      <c r="KO1101">
        <v>0.52</v>
      </c>
      <c r="KP1101">
        <f t="shared" si="546"/>
        <v>0.52</v>
      </c>
      <c r="LA1101">
        <v>776374</v>
      </c>
      <c r="LD1101">
        <v>0.51</v>
      </c>
      <c r="LE1101">
        <f t="shared" si="547"/>
        <v>0.51</v>
      </c>
      <c r="LP1101">
        <v>776374</v>
      </c>
      <c r="LS1101">
        <v>0.52</v>
      </c>
      <c r="LT1101">
        <f t="shared" si="548"/>
        <v>0.52</v>
      </c>
      <c r="ME1101">
        <v>776374</v>
      </c>
      <c r="MH1101">
        <v>0.47</v>
      </c>
      <c r="MI1101">
        <f t="shared" si="549"/>
        <v>0.47</v>
      </c>
      <c r="MT1101">
        <v>776374</v>
      </c>
      <c r="MW1101">
        <v>0.52</v>
      </c>
      <c r="MX1101">
        <f t="shared" si="550"/>
        <v>0.52</v>
      </c>
      <c r="NI1101">
        <v>776374</v>
      </c>
      <c r="NL1101">
        <v>0.52</v>
      </c>
      <c r="NM1101">
        <f t="shared" si="551"/>
        <v>0.52</v>
      </c>
      <c r="NX1101">
        <v>776374</v>
      </c>
      <c r="OA1101">
        <v>0.53</v>
      </c>
      <c r="OB1101">
        <f t="shared" si="552"/>
        <v>0.53</v>
      </c>
      <c r="OM1101">
        <v>776374</v>
      </c>
      <c r="OP1101">
        <v>0.53</v>
      </c>
      <c r="OQ1101">
        <f t="shared" si="553"/>
        <v>0.53</v>
      </c>
      <c r="PB1101">
        <v>776374</v>
      </c>
      <c r="PE1101">
        <v>0.53</v>
      </c>
      <c r="PF1101">
        <f t="shared" si="554"/>
        <v>0.53</v>
      </c>
      <c r="PQ1101">
        <v>776374</v>
      </c>
      <c r="PT1101">
        <v>0.52</v>
      </c>
      <c r="PU1101">
        <f t="shared" si="555"/>
        <v>0.52</v>
      </c>
      <c r="QF1101">
        <v>776374</v>
      </c>
      <c r="QI1101">
        <v>0.52</v>
      </c>
      <c r="QJ1101">
        <f t="shared" si="556"/>
        <v>0.52</v>
      </c>
      <c r="QU1101">
        <v>776374</v>
      </c>
      <c r="QX1101">
        <v>0.51</v>
      </c>
      <c r="QY1101">
        <f t="shared" si="557"/>
        <v>0.51</v>
      </c>
    </row>
    <row r="1102" spans="12:467" x14ac:dyDescent="0.2">
      <c r="L1102">
        <v>823406</v>
      </c>
      <c r="O1102">
        <v>0.51</v>
      </c>
      <c r="P1102">
        <f t="shared" si="527"/>
        <v>0.51</v>
      </c>
      <c r="AA1102">
        <v>823406</v>
      </c>
      <c r="AD1102">
        <v>0.64</v>
      </c>
      <c r="AE1102">
        <f t="shared" si="528"/>
        <v>0.64</v>
      </c>
      <c r="AP1102">
        <v>823406</v>
      </c>
      <c r="AS1102">
        <v>0.64</v>
      </c>
      <c r="AT1102">
        <f t="shared" si="529"/>
        <v>0.64</v>
      </c>
      <c r="BE1102">
        <v>823406</v>
      </c>
      <c r="BH1102">
        <v>0.49</v>
      </c>
      <c r="BI1102">
        <f t="shared" si="530"/>
        <v>0.49</v>
      </c>
      <c r="BT1102">
        <v>823406</v>
      </c>
      <c r="BW1102">
        <v>0.53</v>
      </c>
      <c r="BX1102">
        <f t="shared" si="531"/>
        <v>0.53</v>
      </c>
      <c r="CI1102">
        <v>823406</v>
      </c>
      <c r="CL1102">
        <v>0.44</v>
      </c>
      <c r="CM1102">
        <f t="shared" si="532"/>
        <v>0.44</v>
      </c>
      <c r="CX1102">
        <v>823406</v>
      </c>
      <c r="DA1102">
        <v>0.46</v>
      </c>
      <c r="DB1102">
        <f t="shared" si="533"/>
        <v>0.46</v>
      </c>
      <c r="DM1102">
        <v>823406</v>
      </c>
      <c r="DP1102">
        <v>0.44</v>
      </c>
      <c r="DQ1102">
        <f t="shared" si="534"/>
        <v>0.44</v>
      </c>
      <c r="EB1102">
        <v>823406</v>
      </c>
      <c r="EE1102">
        <v>0.48</v>
      </c>
      <c r="EF1102">
        <f t="shared" si="535"/>
        <v>0.48</v>
      </c>
      <c r="EQ1102">
        <v>823406</v>
      </c>
      <c r="ET1102">
        <v>0.48</v>
      </c>
      <c r="EU1102">
        <f t="shared" si="536"/>
        <v>0.48</v>
      </c>
      <c r="FF1102">
        <v>823406</v>
      </c>
      <c r="FI1102">
        <v>0.48</v>
      </c>
      <c r="FJ1102">
        <f t="shared" si="537"/>
        <v>0.48</v>
      </c>
      <c r="FU1102">
        <v>823406</v>
      </c>
      <c r="FX1102">
        <v>0.49</v>
      </c>
      <c r="FY1102">
        <f t="shared" si="538"/>
        <v>0.49</v>
      </c>
      <c r="GJ1102">
        <v>823406</v>
      </c>
      <c r="GM1102">
        <v>0.48</v>
      </c>
      <c r="GN1102">
        <f t="shared" si="539"/>
        <v>0.48</v>
      </c>
      <c r="GY1102">
        <v>823406</v>
      </c>
      <c r="HB1102">
        <v>0.51</v>
      </c>
      <c r="HC1102">
        <f t="shared" si="540"/>
        <v>0.51</v>
      </c>
      <c r="HN1102">
        <v>823406</v>
      </c>
      <c r="HQ1102">
        <v>0.42</v>
      </c>
      <c r="HR1102">
        <f t="shared" si="541"/>
        <v>0.42</v>
      </c>
      <c r="ID1102">
        <v>776375</v>
      </c>
      <c r="IG1102">
        <v>0.44</v>
      </c>
      <c r="IH1102">
        <f t="shared" si="542"/>
        <v>0.44</v>
      </c>
      <c r="IS1102">
        <v>776375</v>
      </c>
      <c r="IV1102">
        <v>0.44</v>
      </c>
      <c r="IW1102">
        <f t="shared" si="543"/>
        <v>0.44</v>
      </c>
      <c r="JH1102">
        <v>776375</v>
      </c>
      <c r="JK1102">
        <v>0.43</v>
      </c>
      <c r="JL1102">
        <f t="shared" si="544"/>
        <v>0.43</v>
      </c>
      <c r="JW1102">
        <v>776375</v>
      </c>
      <c r="JZ1102">
        <v>0.44</v>
      </c>
      <c r="KA1102">
        <f t="shared" si="545"/>
        <v>0.44</v>
      </c>
      <c r="KL1102">
        <v>776375</v>
      </c>
      <c r="KO1102">
        <v>0.43</v>
      </c>
      <c r="KP1102">
        <f t="shared" si="546"/>
        <v>0.43</v>
      </c>
      <c r="LA1102">
        <v>776375</v>
      </c>
      <c r="LD1102">
        <v>0.42</v>
      </c>
      <c r="LE1102">
        <f t="shared" si="547"/>
        <v>0.42</v>
      </c>
      <c r="LP1102">
        <v>776375</v>
      </c>
      <c r="LS1102">
        <v>0.43</v>
      </c>
      <c r="LT1102">
        <f t="shared" si="548"/>
        <v>0.43</v>
      </c>
      <c r="ME1102">
        <v>776375</v>
      </c>
      <c r="MH1102">
        <v>0.47</v>
      </c>
      <c r="MI1102">
        <f t="shared" si="549"/>
        <v>0.47</v>
      </c>
      <c r="MT1102">
        <v>776375</v>
      </c>
      <c r="MW1102">
        <v>0.34</v>
      </c>
      <c r="MX1102">
        <f t="shared" si="550"/>
        <v>0.34</v>
      </c>
      <c r="NI1102">
        <v>776375</v>
      </c>
      <c r="NL1102">
        <v>0.45</v>
      </c>
      <c r="NM1102">
        <f t="shared" si="551"/>
        <v>0.45</v>
      </c>
      <c r="NX1102">
        <v>776375</v>
      </c>
      <c r="OA1102">
        <v>0.49</v>
      </c>
      <c r="OB1102">
        <f t="shared" si="552"/>
        <v>0.49</v>
      </c>
      <c r="OM1102">
        <v>776375</v>
      </c>
      <c r="OP1102">
        <v>0.45</v>
      </c>
      <c r="OQ1102">
        <f t="shared" si="553"/>
        <v>0.45</v>
      </c>
      <c r="PB1102">
        <v>776375</v>
      </c>
      <c r="PE1102">
        <v>0.44</v>
      </c>
      <c r="PF1102">
        <f t="shared" si="554"/>
        <v>0.44</v>
      </c>
      <c r="PQ1102">
        <v>776375</v>
      </c>
      <c r="PT1102">
        <v>0.45</v>
      </c>
      <c r="PU1102">
        <f t="shared" si="555"/>
        <v>0.45</v>
      </c>
      <c r="QF1102">
        <v>776375</v>
      </c>
      <c r="QI1102">
        <v>0.4</v>
      </c>
      <c r="QJ1102">
        <f t="shared" si="556"/>
        <v>0.4</v>
      </c>
      <c r="QU1102">
        <v>776375</v>
      </c>
      <c r="QX1102">
        <v>0.44</v>
      </c>
      <c r="QY1102">
        <f t="shared" si="557"/>
        <v>0.44</v>
      </c>
    </row>
    <row r="1103" spans="12:467" x14ac:dyDescent="0.2">
      <c r="L1103">
        <v>823732</v>
      </c>
      <c r="O1103">
        <v>0.48</v>
      </c>
      <c r="P1103">
        <f t="shared" si="527"/>
        <v>0.48</v>
      </c>
      <c r="AA1103">
        <v>823732</v>
      </c>
      <c r="AD1103">
        <v>0.28999999999999998</v>
      </c>
      <c r="AE1103">
        <f t="shared" si="528"/>
        <v>0.28999999999999998</v>
      </c>
      <c r="AP1103">
        <v>823732</v>
      </c>
      <c r="AS1103">
        <v>0.22</v>
      </c>
      <c r="AT1103">
        <f t="shared" si="529"/>
        <v>0.22</v>
      </c>
      <c r="BE1103">
        <v>823732</v>
      </c>
      <c r="BH1103">
        <v>0.46</v>
      </c>
      <c r="BI1103">
        <f t="shared" si="530"/>
        <v>0.46</v>
      </c>
      <c r="BT1103">
        <v>823732</v>
      </c>
      <c r="BW1103">
        <v>0.3</v>
      </c>
      <c r="BX1103">
        <f t="shared" si="531"/>
        <v>0.3</v>
      </c>
      <c r="CI1103">
        <v>823732</v>
      </c>
      <c r="CL1103">
        <v>0.46</v>
      </c>
      <c r="CM1103">
        <f t="shared" si="532"/>
        <v>0.46</v>
      </c>
      <c r="CX1103">
        <v>823732</v>
      </c>
      <c r="DA1103">
        <v>0.47</v>
      </c>
      <c r="DB1103">
        <f t="shared" si="533"/>
        <v>0.47</v>
      </c>
      <c r="DM1103">
        <v>823732</v>
      </c>
      <c r="DP1103">
        <v>0.5</v>
      </c>
      <c r="DQ1103">
        <f t="shared" si="534"/>
        <v>0.5</v>
      </c>
      <c r="EB1103">
        <v>823732</v>
      </c>
      <c r="EE1103">
        <v>0.52</v>
      </c>
      <c r="EF1103">
        <f t="shared" si="535"/>
        <v>0.52</v>
      </c>
      <c r="EQ1103">
        <v>823732</v>
      </c>
      <c r="ET1103">
        <v>0.52</v>
      </c>
      <c r="EU1103">
        <f t="shared" si="536"/>
        <v>0.52</v>
      </c>
      <c r="FF1103">
        <v>823732</v>
      </c>
      <c r="FI1103">
        <v>0.49</v>
      </c>
      <c r="FJ1103">
        <f t="shared" si="537"/>
        <v>0.49</v>
      </c>
      <c r="FU1103">
        <v>823732</v>
      </c>
      <c r="FX1103">
        <v>0.49</v>
      </c>
      <c r="FY1103">
        <f t="shared" si="538"/>
        <v>0.49</v>
      </c>
      <c r="GJ1103">
        <v>823732</v>
      </c>
      <c r="GM1103">
        <v>0.48</v>
      </c>
      <c r="GN1103">
        <f t="shared" si="539"/>
        <v>0.48</v>
      </c>
      <c r="GY1103">
        <v>823732</v>
      </c>
      <c r="HB1103">
        <v>0.5</v>
      </c>
      <c r="HC1103">
        <f t="shared" si="540"/>
        <v>0.5</v>
      </c>
      <c r="HN1103">
        <v>823732</v>
      </c>
      <c r="HQ1103">
        <v>0.42</v>
      </c>
      <c r="HR1103">
        <f t="shared" si="541"/>
        <v>0.42</v>
      </c>
      <c r="ID1103">
        <v>776376</v>
      </c>
      <c r="IG1103">
        <v>0.54</v>
      </c>
      <c r="IH1103">
        <f t="shared" si="542"/>
        <v>0.54</v>
      </c>
      <c r="IS1103">
        <v>776376</v>
      </c>
      <c r="IV1103">
        <v>0.51</v>
      </c>
      <c r="IW1103">
        <f t="shared" si="543"/>
        <v>0.51</v>
      </c>
      <c r="JH1103">
        <v>776376</v>
      </c>
      <c r="JK1103">
        <v>0.54</v>
      </c>
      <c r="JL1103">
        <f t="shared" si="544"/>
        <v>0.54</v>
      </c>
      <c r="JW1103">
        <v>776376</v>
      </c>
      <c r="JZ1103">
        <v>0.52</v>
      </c>
      <c r="KA1103">
        <f t="shared" si="545"/>
        <v>0.52</v>
      </c>
      <c r="KL1103">
        <v>776376</v>
      </c>
      <c r="KO1103">
        <v>0.51</v>
      </c>
      <c r="KP1103">
        <f t="shared" si="546"/>
        <v>0.51</v>
      </c>
      <c r="LA1103">
        <v>776376</v>
      </c>
      <c r="LD1103">
        <v>0.53</v>
      </c>
      <c r="LE1103">
        <f t="shared" si="547"/>
        <v>0.53</v>
      </c>
      <c r="LP1103">
        <v>776376</v>
      </c>
      <c r="LS1103">
        <v>0.53</v>
      </c>
      <c r="LT1103">
        <f t="shared" si="548"/>
        <v>0.53</v>
      </c>
      <c r="ME1103">
        <v>776376</v>
      </c>
      <c r="MH1103">
        <v>0.54</v>
      </c>
      <c r="MI1103">
        <f t="shared" si="549"/>
        <v>0.54</v>
      </c>
      <c r="MT1103">
        <v>776376</v>
      </c>
      <c r="MW1103">
        <v>0.57999999999999996</v>
      </c>
      <c r="MX1103">
        <f t="shared" si="550"/>
        <v>0.57999999999999996</v>
      </c>
      <c r="NI1103">
        <v>776376</v>
      </c>
      <c r="NL1103">
        <v>0.52</v>
      </c>
      <c r="NM1103">
        <f t="shared" si="551"/>
        <v>0.52</v>
      </c>
      <c r="NX1103">
        <v>776376</v>
      </c>
      <c r="OA1103">
        <v>0.5</v>
      </c>
      <c r="OB1103">
        <f t="shared" si="552"/>
        <v>0.5</v>
      </c>
      <c r="OM1103">
        <v>776376</v>
      </c>
      <c r="OP1103">
        <v>0.51</v>
      </c>
      <c r="OQ1103">
        <f t="shared" si="553"/>
        <v>0.51</v>
      </c>
      <c r="PB1103">
        <v>776376</v>
      </c>
      <c r="PE1103">
        <v>0.51</v>
      </c>
      <c r="PF1103">
        <f t="shared" si="554"/>
        <v>0.51</v>
      </c>
      <c r="PQ1103">
        <v>776376</v>
      </c>
      <c r="PT1103">
        <v>0.52</v>
      </c>
      <c r="PU1103">
        <f t="shared" si="555"/>
        <v>0.52</v>
      </c>
      <c r="QF1103">
        <v>776376</v>
      </c>
      <c r="QI1103">
        <v>0.52</v>
      </c>
      <c r="QJ1103">
        <f t="shared" si="556"/>
        <v>0.52</v>
      </c>
      <c r="QU1103">
        <v>776376</v>
      </c>
      <c r="QX1103">
        <v>0.52</v>
      </c>
      <c r="QY1103">
        <f t="shared" si="557"/>
        <v>0.52</v>
      </c>
    </row>
    <row r="1104" spans="12:467" x14ac:dyDescent="0.2">
      <c r="L1104">
        <v>824056</v>
      </c>
      <c r="O1104">
        <v>0.4</v>
      </c>
      <c r="P1104">
        <f t="shared" si="527"/>
        <v>0.4</v>
      </c>
      <c r="AA1104">
        <v>824056</v>
      </c>
      <c r="AD1104">
        <v>0.56999999999999995</v>
      </c>
      <c r="AE1104">
        <f t="shared" si="528"/>
        <v>0.56999999999999995</v>
      </c>
      <c r="AP1104">
        <v>824056</v>
      </c>
      <c r="AS1104">
        <v>0.53</v>
      </c>
      <c r="AT1104">
        <f t="shared" si="529"/>
        <v>0.53</v>
      </c>
      <c r="BE1104">
        <v>824056</v>
      </c>
      <c r="BH1104">
        <v>0.52</v>
      </c>
      <c r="BI1104">
        <f t="shared" si="530"/>
        <v>0.52</v>
      </c>
      <c r="BT1104">
        <v>824056</v>
      </c>
      <c r="BW1104">
        <v>0.47</v>
      </c>
      <c r="BX1104">
        <f t="shared" si="531"/>
        <v>0.47</v>
      </c>
      <c r="CI1104">
        <v>824056</v>
      </c>
      <c r="CL1104">
        <v>0.41</v>
      </c>
      <c r="CM1104">
        <f t="shared" si="532"/>
        <v>0.41</v>
      </c>
      <c r="CX1104">
        <v>824056</v>
      </c>
      <c r="DA1104">
        <v>0.42</v>
      </c>
      <c r="DB1104">
        <f t="shared" si="533"/>
        <v>0.42</v>
      </c>
      <c r="DM1104">
        <v>824056</v>
      </c>
      <c r="DP1104">
        <v>0.38</v>
      </c>
      <c r="DQ1104">
        <f t="shared" si="534"/>
        <v>0.38</v>
      </c>
      <c r="EB1104">
        <v>824056</v>
      </c>
      <c r="EE1104">
        <v>0.39</v>
      </c>
      <c r="EF1104">
        <f t="shared" si="535"/>
        <v>0.39</v>
      </c>
      <c r="EQ1104">
        <v>824056</v>
      </c>
      <c r="ET1104">
        <v>0.39</v>
      </c>
      <c r="EU1104">
        <f t="shared" si="536"/>
        <v>0.39</v>
      </c>
      <c r="FF1104">
        <v>824056</v>
      </c>
      <c r="FI1104">
        <v>0.43</v>
      </c>
      <c r="FJ1104">
        <f t="shared" si="537"/>
        <v>0.43</v>
      </c>
      <c r="FU1104">
        <v>824056</v>
      </c>
      <c r="FX1104">
        <v>0.45</v>
      </c>
      <c r="FY1104">
        <f t="shared" si="538"/>
        <v>0.45</v>
      </c>
      <c r="GJ1104">
        <v>824056</v>
      </c>
      <c r="GM1104">
        <v>0.4</v>
      </c>
      <c r="GN1104">
        <f t="shared" si="539"/>
        <v>0.4</v>
      </c>
      <c r="GY1104">
        <v>824056</v>
      </c>
      <c r="HB1104">
        <v>0.42</v>
      </c>
      <c r="HC1104">
        <f t="shared" si="540"/>
        <v>0.42</v>
      </c>
      <c r="HN1104">
        <v>824056</v>
      </c>
      <c r="HQ1104">
        <v>0.41</v>
      </c>
      <c r="HR1104">
        <f t="shared" si="541"/>
        <v>0.41</v>
      </c>
      <c r="ID1104">
        <v>776377</v>
      </c>
      <c r="IG1104">
        <v>0.55000000000000004</v>
      </c>
      <c r="IH1104">
        <f t="shared" si="542"/>
        <v>0.55000000000000004</v>
      </c>
      <c r="IS1104">
        <v>776377</v>
      </c>
      <c r="IV1104">
        <v>0.55000000000000004</v>
      </c>
      <c r="IW1104">
        <f t="shared" si="543"/>
        <v>0.55000000000000004</v>
      </c>
      <c r="JH1104">
        <v>776377</v>
      </c>
      <c r="JK1104">
        <v>0.55000000000000004</v>
      </c>
      <c r="JL1104">
        <f t="shared" si="544"/>
        <v>0.55000000000000004</v>
      </c>
      <c r="JW1104">
        <v>776377</v>
      </c>
      <c r="JZ1104">
        <v>0.53</v>
      </c>
      <c r="KA1104">
        <f t="shared" si="545"/>
        <v>0.53</v>
      </c>
      <c r="KL1104">
        <v>776377</v>
      </c>
      <c r="KO1104">
        <v>0.51</v>
      </c>
      <c r="KP1104">
        <f t="shared" si="546"/>
        <v>0.51</v>
      </c>
      <c r="LA1104">
        <v>776377</v>
      </c>
      <c r="LD1104">
        <v>0.53</v>
      </c>
      <c r="LE1104">
        <f t="shared" si="547"/>
        <v>0.53</v>
      </c>
      <c r="LP1104">
        <v>776377</v>
      </c>
      <c r="LS1104">
        <v>0.54</v>
      </c>
      <c r="LT1104">
        <f t="shared" si="548"/>
        <v>0.54</v>
      </c>
      <c r="ME1104">
        <v>776377</v>
      </c>
      <c r="MH1104">
        <v>0.47</v>
      </c>
      <c r="MI1104">
        <f t="shared" si="549"/>
        <v>0.47</v>
      </c>
      <c r="MT1104">
        <v>776377</v>
      </c>
      <c r="MW1104">
        <v>0.59</v>
      </c>
      <c r="MX1104">
        <f t="shared" si="550"/>
        <v>0.59</v>
      </c>
      <c r="NI1104">
        <v>776377</v>
      </c>
      <c r="NL1104">
        <v>0.54</v>
      </c>
      <c r="NM1104">
        <f t="shared" si="551"/>
        <v>0.54</v>
      </c>
      <c r="NX1104">
        <v>776377</v>
      </c>
      <c r="OA1104">
        <v>0.6</v>
      </c>
      <c r="OB1104">
        <f t="shared" si="552"/>
        <v>0.6</v>
      </c>
      <c r="OM1104">
        <v>776377</v>
      </c>
      <c r="OP1104">
        <v>0.54</v>
      </c>
      <c r="OQ1104">
        <f t="shared" si="553"/>
        <v>0.54</v>
      </c>
      <c r="PB1104">
        <v>776377</v>
      </c>
      <c r="PE1104">
        <v>0.57999999999999996</v>
      </c>
      <c r="PF1104">
        <f t="shared" si="554"/>
        <v>0.57999999999999996</v>
      </c>
      <c r="PQ1104">
        <v>776377</v>
      </c>
      <c r="PT1104">
        <v>0.56000000000000005</v>
      </c>
      <c r="PU1104">
        <f t="shared" si="555"/>
        <v>0.56000000000000005</v>
      </c>
      <c r="QF1104">
        <v>776377</v>
      </c>
      <c r="QI1104">
        <v>0.54</v>
      </c>
      <c r="QJ1104">
        <f t="shared" si="556"/>
        <v>0.54</v>
      </c>
      <c r="QU1104">
        <v>776377</v>
      </c>
      <c r="QX1104">
        <v>0.56999999999999995</v>
      </c>
      <c r="QY1104">
        <f t="shared" si="557"/>
        <v>0.56999999999999995</v>
      </c>
    </row>
    <row r="1105" spans="12:467" x14ac:dyDescent="0.2">
      <c r="L1105">
        <v>824458</v>
      </c>
      <c r="O1105">
        <v>0.5</v>
      </c>
      <c r="P1105">
        <f t="shared" si="527"/>
        <v>0.5</v>
      </c>
      <c r="AA1105">
        <v>824458</v>
      </c>
      <c r="AD1105">
        <v>0.46</v>
      </c>
      <c r="AE1105">
        <f t="shared" si="528"/>
        <v>0.46</v>
      </c>
      <c r="AP1105">
        <v>824458</v>
      </c>
      <c r="AS1105">
        <v>0.2</v>
      </c>
      <c r="AT1105">
        <f t="shared" si="529"/>
        <v>0.2</v>
      </c>
      <c r="BE1105">
        <v>824458</v>
      </c>
      <c r="BH1105">
        <v>0.38</v>
      </c>
      <c r="BI1105">
        <f t="shared" si="530"/>
        <v>0.38</v>
      </c>
      <c r="BT1105">
        <v>824458</v>
      </c>
      <c r="BW1105">
        <v>0.35</v>
      </c>
      <c r="BX1105">
        <f t="shared" si="531"/>
        <v>0.35</v>
      </c>
      <c r="CI1105">
        <v>824458</v>
      </c>
      <c r="CL1105">
        <v>0.49</v>
      </c>
      <c r="CM1105">
        <f t="shared" si="532"/>
        <v>0.49</v>
      </c>
      <c r="CX1105">
        <v>824458</v>
      </c>
      <c r="DA1105">
        <v>0.51</v>
      </c>
      <c r="DB1105">
        <f t="shared" si="533"/>
        <v>0.51</v>
      </c>
      <c r="DM1105">
        <v>824458</v>
      </c>
      <c r="DP1105">
        <v>0.48</v>
      </c>
      <c r="DQ1105">
        <f t="shared" si="534"/>
        <v>0.48</v>
      </c>
      <c r="EB1105">
        <v>824458</v>
      </c>
      <c r="EE1105">
        <v>0.5</v>
      </c>
      <c r="EF1105">
        <f t="shared" si="535"/>
        <v>0.5</v>
      </c>
      <c r="EQ1105">
        <v>824458</v>
      </c>
      <c r="ET1105">
        <v>0.5</v>
      </c>
      <c r="EU1105">
        <f t="shared" si="536"/>
        <v>0.5</v>
      </c>
      <c r="FF1105">
        <v>824458</v>
      </c>
      <c r="FI1105">
        <v>0.5</v>
      </c>
      <c r="FJ1105">
        <f t="shared" si="537"/>
        <v>0.5</v>
      </c>
      <c r="FU1105">
        <v>824458</v>
      </c>
      <c r="FX1105">
        <v>0.51</v>
      </c>
      <c r="FY1105">
        <f t="shared" si="538"/>
        <v>0.51</v>
      </c>
      <c r="GJ1105">
        <v>824458</v>
      </c>
      <c r="GM1105">
        <v>0.48</v>
      </c>
      <c r="GN1105">
        <f t="shared" si="539"/>
        <v>0.48</v>
      </c>
      <c r="GY1105">
        <v>824458</v>
      </c>
      <c r="HB1105">
        <v>0.49</v>
      </c>
      <c r="HC1105">
        <f t="shared" si="540"/>
        <v>0.49</v>
      </c>
      <c r="HN1105">
        <v>824458</v>
      </c>
      <c r="HQ1105">
        <v>0.41</v>
      </c>
      <c r="HR1105">
        <f t="shared" si="541"/>
        <v>0.41</v>
      </c>
      <c r="ID1105">
        <v>776378</v>
      </c>
      <c r="IG1105">
        <v>0.45</v>
      </c>
      <c r="IH1105">
        <f t="shared" si="542"/>
        <v>0.45</v>
      </c>
      <c r="IS1105">
        <v>776378</v>
      </c>
      <c r="IV1105">
        <v>0.4</v>
      </c>
      <c r="IW1105">
        <f t="shared" si="543"/>
        <v>0.4</v>
      </c>
      <c r="JH1105">
        <v>776378</v>
      </c>
      <c r="JK1105">
        <v>0.42</v>
      </c>
      <c r="JL1105">
        <f t="shared" si="544"/>
        <v>0.42</v>
      </c>
      <c r="JW1105">
        <v>776378</v>
      </c>
      <c r="JZ1105">
        <v>0.42</v>
      </c>
      <c r="KA1105">
        <f t="shared" si="545"/>
        <v>0.42</v>
      </c>
      <c r="KL1105">
        <v>776378</v>
      </c>
      <c r="KO1105">
        <v>0.42</v>
      </c>
      <c r="KP1105">
        <f t="shared" si="546"/>
        <v>0.42</v>
      </c>
      <c r="LA1105">
        <v>776378</v>
      </c>
      <c r="LD1105">
        <v>0.42</v>
      </c>
      <c r="LE1105">
        <f t="shared" si="547"/>
        <v>0.42</v>
      </c>
      <c r="LP1105">
        <v>776378</v>
      </c>
      <c r="LS1105">
        <v>0.44</v>
      </c>
      <c r="LT1105">
        <f t="shared" si="548"/>
        <v>0.44</v>
      </c>
      <c r="ME1105">
        <v>776378</v>
      </c>
      <c r="MH1105">
        <v>0.43</v>
      </c>
      <c r="MI1105">
        <f t="shared" si="549"/>
        <v>0.43</v>
      </c>
      <c r="MT1105">
        <v>776378</v>
      </c>
      <c r="MW1105">
        <v>0.33</v>
      </c>
      <c r="MX1105">
        <f t="shared" si="550"/>
        <v>0.33</v>
      </c>
      <c r="NI1105">
        <v>776378</v>
      </c>
      <c r="NL1105">
        <v>0.42</v>
      </c>
      <c r="NM1105">
        <f t="shared" si="551"/>
        <v>0.42</v>
      </c>
      <c r="NX1105">
        <v>776378</v>
      </c>
      <c r="OA1105">
        <v>0.43</v>
      </c>
      <c r="OB1105">
        <f t="shared" si="552"/>
        <v>0.43</v>
      </c>
      <c r="OM1105">
        <v>776378</v>
      </c>
      <c r="OP1105">
        <v>0.42</v>
      </c>
      <c r="OQ1105">
        <f t="shared" si="553"/>
        <v>0.42</v>
      </c>
      <c r="PB1105">
        <v>776378</v>
      </c>
      <c r="PE1105">
        <v>0.41</v>
      </c>
      <c r="PF1105">
        <f t="shared" si="554"/>
        <v>0.41</v>
      </c>
      <c r="PQ1105">
        <v>776378</v>
      </c>
      <c r="PT1105">
        <v>0.42</v>
      </c>
      <c r="PU1105">
        <f t="shared" si="555"/>
        <v>0.42</v>
      </c>
      <c r="QF1105">
        <v>776378</v>
      </c>
      <c r="QI1105">
        <v>0.4</v>
      </c>
      <c r="QJ1105">
        <f t="shared" si="556"/>
        <v>0.4</v>
      </c>
      <c r="QU1105">
        <v>776378</v>
      </c>
      <c r="QX1105">
        <v>0.4</v>
      </c>
      <c r="QY1105">
        <f t="shared" si="557"/>
        <v>0.4</v>
      </c>
    </row>
    <row r="1106" spans="12:467" x14ac:dyDescent="0.2">
      <c r="L1106">
        <v>824786</v>
      </c>
      <c r="O1106">
        <v>0.52</v>
      </c>
      <c r="P1106">
        <f t="shared" si="527"/>
        <v>0.52</v>
      </c>
      <c r="AA1106">
        <v>824786</v>
      </c>
      <c r="AD1106">
        <v>0.44</v>
      </c>
      <c r="AE1106">
        <f t="shared" si="528"/>
        <v>0.44</v>
      </c>
      <c r="AP1106">
        <v>824786</v>
      </c>
      <c r="AS1106">
        <v>0.68</v>
      </c>
      <c r="AT1106">
        <f t="shared" si="529"/>
        <v>0.68</v>
      </c>
      <c r="BE1106">
        <v>824786</v>
      </c>
      <c r="BH1106">
        <v>0.52</v>
      </c>
      <c r="BI1106">
        <f t="shared" si="530"/>
        <v>0.52</v>
      </c>
      <c r="BT1106">
        <v>824786</v>
      </c>
      <c r="BW1106">
        <v>0.43</v>
      </c>
      <c r="BX1106">
        <f t="shared" si="531"/>
        <v>0.43</v>
      </c>
      <c r="CI1106">
        <v>824786</v>
      </c>
      <c r="CL1106">
        <v>0.52</v>
      </c>
      <c r="CM1106">
        <f t="shared" si="532"/>
        <v>0.52</v>
      </c>
      <c r="CX1106">
        <v>824786</v>
      </c>
      <c r="DA1106">
        <v>0.53</v>
      </c>
      <c r="DB1106">
        <f t="shared" si="533"/>
        <v>0.53</v>
      </c>
      <c r="DM1106">
        <v>824786</v>
      </c>
      <c r="DP1106">
        <v>0.52</v>
      </c>
      <c r="DQ1106">
        <f t="shared" si="534"/>
        <v>0.52</v>
      </c>
      <c r="EB1106">
        <v>824786</v>
      </c>
      <c r="EE1106">
        <v>0.52</v>
      </c>
      <c r="EF1106">
        <f t="shared" si="535"/>
        <v>0.52</v>
      </c>
      <c r="EQ1106">
        <v>824786</v>
      </c>
      <c r="ET1106">
        <v>0.52</v>
      </c>
      <c r="EU1106">
        <f t="shared" si="536"/>
        <v>0.52</v>
      </c>
      <c r="FF1106">
        <v>824786</v>
      </c>
      <c r="FI1106">
        <v>0.52</v>
      </c>
      <c r="FJ1106">
        <f t="shared" si="537"/>
        <v>0.52</v>
      </c>
      <c r="FU1106">
        <v>824786</v>
      </c>
      <c r="FX1106">
        <v>0.53</v>
      </c>
      <c r="FY1106">
        <f t="shared" si="538"/>
        <v>0.53</v>
      </c>
      <c r="GJ1106">
        <v>824786</v>
      </c>
      <c r="GM1106">
        <v>0.5</v>
      </c>
      <c r="GN1106">
        <f t="shared" si="539"/>
        <v>0.5</v>
      </c>
      <c r="GY1106">
        <v>824786</v>
      </c>
      <c r="HB1106">
        <v>0.52</v>
      </c>
      <c r="HC1106">
        <f t="shared" si="540"/>
        <v>0.52</v>
      </c>
      <c r="HN1106">
        <v>824786</v>
      </c>
      <c r="HQ1106">
        <v>0.49</v>
      </c>
      <c r="HR1106">
        <f t="shared" si="541"/>
        <v>0.49</v>
      </c>
      <c r="ID1106">
        <v>776379</v>
      </c>
      <c r="IG1106">
        <v>0.48</v>
      </c>
      <c r="IH1106">
        <f t="shared" si="542"/>
        <v>0.48</v>
      </c>
      <c r="IS1106">
        <v>776379</v>
      </c>
      <c r="IV1106">
        <v>0.49</v>
      </c>
      <c r="IW1106">
        <f t="shared" si="543"/>
        <v>0.49</v>
      </c>
      <c r="JH1106">
        <v>776379</v>
      </c>
      <c r="JK1106">
        <v>0.49</v>
      </c>
      <c r="JL1106">
        <f t="shared" si="544"/>
        <v>0.49</v>
      </c>
      <c r="JW1106">
        <v>776379</v>
      </c>
      <c r="JZ1106">
        <v>0.5</v>
      </c>
      <c r="KA1106">
        <f t="shared" si="545"/>
        <v>0.5</v>
      </c>
      <c r="KL1106">
        <v>776379</v>
      </c>
      <c r="KO1106">
        <v>0.46</v>
      </c>
      <c r="KP1106">
        <f t="shared" si="546"/>
        <v>0.46</v>
      </c>
      <c r="LA1106">
        <v>776379</v>
      </c>
      <c r="LD1106">
        <v>0.46</v>
      </c>
      <c r="LE1106">
        <f t="shared" si="547"/>
        <v>0.46</v>
      </c>
      <c r="LP1106">
        <v>776379</v>
      </c>
      <c r="LS1106">
        <v>0.48</v>
      </c>
      <c r="LT1106">
        <f t="shared" si="548"/>
        <v>0.48</v>
      </c>
      <c r="ME1106">
        <v>776379</v>
      </c>
      <c r="MH1106">
        <v>0.5</v>
      </c>
      <c r="MI1106">
        <f t="shared" si="549"/>
        <v>0.5</v>
      </c>
      <c r="MT1106">
        <v>776379</v>
      </c>
      <c r="MW1106">
        <v>0.52</v>
      </c>
      <c r="MX1106">
        <f t="shared" si="550"/>
        <v>0.52</v>
      </c>
      <c r="NI1106">
        <v>776379</v>
      </c>
      <c r="NL1106">
        <v>0.47</v>
      </c>
      <c r="NM1106">
        <f t="shared" si="551"/>
        <v>0.47</v>
      </c>
      <c r="NX1106">
        <v>776379</v>
      </c>
      <c r="OA1106">
        <v>0.48</v>
      </c>
      <c r="OB1106">
        <f t="shared" si="552"/>
        <v>0.48</v>
      </c>
      <c r="OM1106">
        <v>776379</v>
      </c>
      <c r="OP1106">
        <v>0.48</v>
      </c>
      <c r="OQ1106">
        <f t="shared" si="553"/>
        <v>0.48</v>
      </c>
      <c r="PB1106">
        <v>776379</v>
      </c>
      <c r="PE1106">
        <v>0.46</v>
      </c>
      <c r="PF1106">
        <f t="shared" si="554"/>
        <v>0.46</v>
      </c>
      <c r="PQ1106">
        <v>776379</v>
      </c>
      <c r="PT1106">
        <v>0.5</v>
      </c>
      <c r="PU1106">
        <f t="shared" si="555"/>
        <v>0.5</v>
      </c>
      <c r="QF1106">
        <v>776379</v>
      </c>
      <c r="QI1106">
        <v>0.51</v>
      </c>
      <c r="QJ1106">
        <f t="shared" si="556"/>
        <v>0.51</v>
      </c>
      <c r="QU1106">
        <v>776379</v>
      </c>
      <c r="QX1106">
        <v>0.47</v>
      </c>
      <c r="QY1106">
        <f t="shared" si="557"/>
        <v>0.47</v>
      </c>
    </row>
    <row r="1107" spans="12:467" x14ac:dyDescent="0.2">
      <c r="L1107">
        <v>825026</v>
      </c>
      <c r="O1107">
        <v>0.48</v>
      </c>
      <c r="P1107">
        <f t="shared" si="527"/>
        <v>0.48</v>
      </c>
      <c r="AA1107">
        <v>825026</v>
      </c>
      <c r="AD1107">
        <v>0.53</v>
      </c>
      <c r="AE1107">
        <f t="shared" si="528"/>
        <v>0.53</v>
      </c>
      <c r="AP1107">
        <v>825026</v>
      </c>
      <c r="AS1107">
        <v>0.55000000000000004</v>
      </c>
      <c r="AT1107">
        <f t="shared" si="529"/>
        <v>0.55000000000000004</v>
      </c>
      <c r="BE1107">
        <v>825026</v>
      </c>
      <c r="BH1107">
        <v>0.53</v>
      </c>
      <c r="BI1107">
        <f t="shared" si="530"/>
        <v>0.53</v>
      </c>
      <c r="BT1107">
        <v>825026</v>
      </c>
      <c r="BW1107">
        <v>0.65</v>
      </c>
      <c r="BX1107">
        <f t="shared" si="531"/>
        <v>0.65</v>
      </c>
      <c r="CI1107">
        <v>825026</v>
      </c>
      <c r="CL1107">
        <v>0.51</v>
      </c>
      <c r="CM1107">
        <f t="shared" si="532"/>
        <v>0.51</v>
      </c>
      <c r="CX1107">
        <v>825026</v>
      </c>
      <c r="DA1107">
        <v>0.49</v>
      </c>
      <c r="DB1107">
        <f t="shared" si="533"/>
        <v>0.49</v>
      </c>
      <c r="DM1107">
        <v>825026</v>
      </c>
      <c r="DP1107">
        <v>0.52</v>
      </c>
      <c r="DQ1107">
        <f t="shared" si="534"/>
        <v>0.52</v>
      </c>
      <c r="EB1107">
        <v>825026</v>
      </c>
      <c r="EE1107">
        <v>0.52</v>
      </c>
      <c r="EF1107">
        <f t="shared" si="535"/>
        <v>0.52</v>
      </c>
      <c r="EQ1107">
        <v>825026</v>
      </c>
      <c r="ET1107">
        <v>0.52</v>
      </c>
      <c r="EU1107">
        <f t="shared" si="536"/>
        <v>0.52</v>
      </c>
      <c r="FF1107">
        <v>825026</v>
      </c>
      <c r="FI1107">
        <v>0.47</v>
      </c>
      <c r="FJ1107">
        <f t="shared" si="537"/>
        <v>0.47</v>
      </c>
      <c r="FU1107">
        <v>825026</v>
      </c>
      <c r="FX1107">
        <v>0.47</v>
      </c>
      <c r="FY1107">
        <f t="shared" si="538"/>
        <v>0.47</v>
      </c>
      <c r="GJ1107">
        <v>825026</v>
      </c>
      <c r="GM1107">
        <v>0.49</v>
      </c>
      <c r="GN1107">
        <f t="shared" si="539"/>
        <v>0.49</v>
      </c>
      <c r="GY1107">
        <v>825026</v>
      </c>
      <c r="HB1107">
        <v>0.52</v>
      </c>
      <c r="HC1107">
        <f t="shared" si="540"/>
        <v>0.52</v>
      </c>
      <c r="HN1107">
        <v>825026</v>
      </c>
      <c r="HQ1107">
        <v>0.45</v>
      </c>
      <c r="HR1107">
        <f t="shared" si="541"/>
        <v>0.45</v>
      </c>
      <c r="ID1107">
        <v>776382</v>
      </c>
      <c r="IG1107">
        <v>0.5</v>
      </c>
      <c r="IH1107">
        <f t="shared" si="542"/>
        <v>0.5</v>
      </c>
      <c r="IS1107">
        <v>776382</v>
      </c>
      <c r="IV1107">
        <v>0.49</v>
      </c>
      <c r="IW1107">
        <f t="shared" si="543"/>
        <v>0.49</v>
      </c>
      <c r="JH1107">
        <v>776382</v>
      </c>
      <c r="JK1107">
        <v>0.45</v>
      </c>
      <c r="JL1107">
        <f t="shared" si="544"/>
        <v>0.45</v>
      </c>
      <c r="JW1107">
        <v>776382</v>
      </c>
      <c r="JZ1107">
        <v>0.5</v>
      </c>
      <c r="KA1107">
        <f t="shared" si="545"/>
        <v>0.5</v>
      </c>
      <c r="KL1107">
        <v>776382</v>
      </c>
      <c r="KO1107">
        <v>0.43</v>
      </c>
      <c r="KP1107">
        <f t="shared" si="546"/>
        <v>0.43</v>
      </c>
      <c r="LA1107">
        <v>776382</v>
      </c>
      <c r="LD1107">
        <v>0.46</v>
      </c>
      <c r="LE1107">
        <f t="shared" si="547"/>
        <v>0.46</v>
      </c>
      <c r="LP1107">
        <v>776382</v>
      </c>
      <c r="LS1107">
        <v>0.51</v>
      </c>
      <c r="LT1107">
        <f t="shared" si="548"/>
        <v>0.51</v>
      </c>
      <c r="ME1107">
        <v>776382</v>
      </c>
      <c r="MH1107">
        <v>0.43</v>
      </c>
      <c r="MI1107">
        <f t="shared" si="549"/>
        <v>0.43</v>
      </c>
      <c r="MT1107">
        <v>776382</v>
      </c>
      <c r="MW1107">
        <v>0.42</v>
      </c>
      <c r="MX1107">
        <f t="shared" si="550"/>
        <v>0.42</v>
      </c>
      <c r="NI1107">
        <v>776382</v>
      </c>
      <c r="NL1107">
        <v>0.5</v>
      </c>
      <c r="NM1107">
        <f t="shared" si="551"/>
        <v>0.5</v>
      </c>
      <c r="NX1107">
        <v>776382</v>
      </c>
      <c r="OA1107">
        <v>0.51</v>
      </c>
      <c r="OB1107">
        <f t="shared" si="552"/>
        <v>0.51</v>
      </c>
      <c r="OM1107">
        <v>776382</v>
      </c>
      <c r="OP1107">
        <v>0.5</v>
      </c>
      <c r="OQ1107">
        <f t="shared" si="553"/>
        <v>0.5</v>
      </c>
      <c r="PB1107">
        <v>776382</v>
      </c>
      <c r="PE1107">
        <v>0.48</v>
      </c>
      <c r="PF1107">
        <f t="shared" si="554"/>
        <v>0.48</v>
      </c>
      <c r="PQ1107">
        <v>776382</v>
      </c>
      <c r="PT1107">
        <v>0.47</v>
      </c>
      <c r="PU1107">
        <f t="shared" si="555"/>
        <v>0.47</v>
      </c>
      <c r="QF1107">
        <v>776382</v>
      </c>
      <c r="QI1107">
        <v>0.5</v>
      </c>
      <c r="QJ1107">
        <f t="shared" si="556"/>
        <v>0.5</v>
      </c>
      <c r="QU1107">
        <v>776382</v>
      </c>
      <c r="QX1107">
        <v>0.49</v>
      </c>
      <c r="QY1107">
        <f t="shared" si="557"/>
        <v>0.49</v>
      </c>
    </row>
    <row r="1108" spans="12:467" x14ac:dyDescent="0.2">
      <c r="L1108">
        <v>825103</v>
      </c>
      <c r="O1108">
        <v>0.44</v>
      </c>
      <c r="P1108">
        <f t="shared" si="527"/>
        <v>0.44</v>
      </c>
      <c r="AA1108">
        <v>825103</v>
      </c>
      <c r="AD1108">
        <v>0.37</v>
      </c>
      <c r="AE1108">
        <f t="shared" si="528"/>
        <v>0.37</v>
      </c>
      <c r="AP1108">
        <v>825103</v>
      </c>
      <c r="AS1108">
        <v>0.31</v>
      </c>
      <c r="AT1108">
        <f t="shared" si="529"/>
        <v>0.31</v>
      </c>
      <c r="BE1108">
        <v>825103</v>
      </c>
      <c r="BH1108">
        <v>0.37</v>
      </c>
      <c r="BI1108">
        <f t="shared" si="530"/>
        <v>0.37</v>
      </c>
      <c r="BT1108">
        <v>825103</v>
      </c>
      <c r="BW1108">
        <v>0.26</v>
      </c>
      <c r="BX1108">
        <f t="shared" si="531"/>
        <v>0.26</v>
      </c>
      <c r="CI1108">
        <v>825103</v>
      </c>
      <c r="CL1108">
        <v>0.44</v>
      </c>
      <c r="CM1108">
        <f t="shared" si="532"/>
        <v>0.44</v>
      </c>
      <c r="CX1108">
        <v>825103</v>
      </c>
      <c r="DA1108">
        <v>0.45</v>
      </c>
      <c r="DB1108">
        <f t="shared" si="533"/>
        <v>0.45</v>
      </c>
      <c r="DM1108">
        <v>825103</v>
      </c>
      <c r="DP1108">
        <v>0.43</v>
      </c>
      <c r="DQ1108">
        <f t="shared" si="534"/>
        <v>0.43</v>
      </c>
      <c r="EB1108">
        <v>825103</v>
      </c>
      <c r="EE1108">
        <v>0.47</v>
      </c>
      <c r="EF1108">
        <f t="shared" si="535"/>
        <v>0.47</v>
      </c>
      <c r="EQ1108">
        <v>825103</v>
      </c>
      <c r="ET1108">
        <v>0.47</v>
      </c>
      <c r="EU1108">
        <f t="shared" si="536"/>
        <v>0.47</v>
      </c>
      <c r="FF1108">
        <v>825103</v>
      </c>
      <c r="FI1108">
        <v>0.44</v>
      </c>
      <c r="FJ1108">
        <f t="shared" si="537"/>
        <v>0.44</v>
      </c>
      <c r="FU1108">
        <v>825103</v>
      </c>
      <c r="FX1108">
        <v>0.43</v>
      </c>
      <c r="FY1108">
        <f t="shared" si="538"/>
        <v>0.43</v>
      </c>
      <c r="GJ1108">
        <v>825103</v>
      </c>
      <c r="GM1108">
        <v>0.43</v>
      </c>
      <c r="GN1108">
        <f t="shared" si="539"/>
        <v>0.43</v>
      </c>
      <c r="GY1108">
        <v>825103</v>
      </c>
      <c r="HB1108">
        <v>0.45</v>
      </c>
      <c r="HC1108">
        <f t="shared" si="540"/>
        <v>0.45</v>
      </c>
      <c r="HN1108">
        <v>825103</v>
      </c>
      <c r="HQ1108">
        <v>0.37</v>
      </c>
      <c r="HR1108">
        <f t="shared" si="541"/>
        <v>0.37</v>
      </c>
      <c r="ID1108">
        <v>776384</v>
      </c>
      <c r="IG1108">
        <v>0.53</v>
      </c>
      <c r="IH1108">
        <f t="shared" si="542"/>
        <v>0.53</v>
      </c>
      <c r="IS1108">
        <v>776384</v>
      </c>
      <c r="IV1108">
        <v>0.54</v>
      </c>
      <c r="IW1108">
        <f t="shared" si="543"/>
        <v>0.54</v>
      </c>
      <c r="JH1108">
        <v>776384</v>
      </c>
      <c r="JK1108">
        <v>0.56000000000000005</v>
      </c>
      <c r="JL1108">
        <f t="shared" si="544"/>
        <v>0.56000000000000005</v>
      </c>
      <c r="JW1108">
        <v>776384</v>
      </c>
      <c r="JZ1108">
        <v>0.56999999999999995</v>
      </c>
      <c r="KA1108">
        <f t="shared" si="545"/>
        <v>0.56999999999999995</v>
      </c>
      <c r="KL1108">
        <v>776384</v>
      </c>
      <c r="KO1108">
        <v>0.51</v>
      </c>
      <c r="KP1108">
        <f t="shared" si="546"/>
        <v>0.51</v>
      </c>
      <c r="LA1108">
        <v>776384</v>
      </c>
      <c r="LD1108">
        <v>0.51</v>
      </c>
      <c r="LE1108">
        <f t="shared" si="547"/>
        <v>0.51</v>
      </c>
      <c r="LP1108">
        <v>776384</v>
      </c>
      <c r="LS1108">
        <v>0.54</v>
      </c>
      <c r="LT1108">
        <f t="shared" si="548"/>
        <v>0.54</v>
      </c>
      <c r="ME1108">
        <v>776384</v>
      </c>
      <c r="MH1108">
        <v>0.56000000000000005</v>
      </c>
      <c r="MI1108">
        <f t="shared" si="549"/>
        <v>0.56000000000000005</v>
      </c>
      <c r="MT1108">
        <v>776384</v>
      </c>
      <c r="MW1108">
        <v>0.54</v>
      </c>
      <c r="MX1108">
        <f t="shared" si="550"/>
        <v>0.54</v>
      </c>
      <c r="NI1108">
        <v>776384</v>
      </c>
      <c r="NL1108">
        <v>0.54</v>
      </c>
      <c r="NM1108">
        <f t="shared" si="551"/>
        <v>0.54</v>
      </c>
      <c r="NX1108">
        <v>776384</v>
      </c>
      <c r="OA1108">
        <v>0.54</v>
      </c>
      <c r="OB1108">
        <f t="shared" si="552"/>
        <v>0.54</v>
      </c>
      <c r="OM1108">
        <v>776384</v>
      </c>
      <c r="OP1108">
        <v>0.55000000000000004</v>
      </c>
      <c r="OQ1108">
        <f t="shared" si="553"/>
        <v>0.55000000000000004</v>
      </c>
      <c r="PB1108">
        <v>776384</v>
      </c>
      <c r="PE1108">
        <v>0.56999999999999995</v>
      </c>
      <c r="PF1108">
        <f t="shared" si="554"/>
        <v>0.56999999999999995</v>
      </c>
      <c r="PQ1108">
        <v>776384</v>
      </c>
      <c r="PT1108">
        <v>0.53</v>
      </c>
      <c r="PU1108">
        <f t="shared" si="555"/>
        <v>0.53</v>
      </c>
      <c r="QF1108">
        <v>776384</v>
      </c>
      <c r="QI1108">
        <v>0.56000000000000005</v>
      </c>
      <c r="QJ1108">
        <f t="shared" si="556"/>
        <v>0.56000000000000005</v>
      </c>
      <c r="QU1108">
        <v>776384</v>
      </c>
      <c r="QX1108">
        <v>0.56000000000000005</v>
      </c>
      <c r="QY1108">
        <f t="shared" si="557"/>
        <v>0.56000000000000005</v>
      </c>
    </row>
    <row r="1109" spans="12:467" x14ac:dyDescent="0.2">
      <c r="L1109">
        <v>822920</v>
      </c>
      <c r="O1109">
        <v>0.54</v>
      </c>
      <c r="P1109">
        <f t="shared" si="527"/>
        <v>0.54</v>
      </c>
      <c r="AA1109">
        <v>822920</v>
      </c>
      <c r="AD1109">
        <v>0.53</v>
      </c>
      <c r="AE1109">
        <f t="shared" si="528"/>
        <v>0.53</v>
      </c>
      <c r="AP1109">
        <v>822920</v>
      </c>
      <c r="AS1109">
        <v>0.77</v>
      </c>
      <c r="AT1109">
        <f t="shared" si="529"/>
        <v>0.77</v>
      </c>
      <c r="BE1109">
        <v>822920</v>
      </c>
      <c r="BH1109">
        <v>0.61</v>
      </c>
      <c r="BI1109">
        <f t="shared" si="530"/>
        <v>0.61</v>
      </c>
      <c r="BT1109">
        <v>822920</v>
      </c>
      <c r="BW1109">
        <v>0.65</v>
      </c>
      <c r="BX1109">
        <f t="shared" si="531"/>
        <v>0.65</v>
      </c>
      <c r="CI1109">
        <v>822920</v>
      </c>
      <c r="CL1109">
        <v>0.56999999999999995</v>
      </c>
      <c r="CM1109">
        <f t="shared" si="532"/>
        <v>0.56999999999999995</v>
      </c>
      <c r="CX1109">
        <v>822920</v>
      </c>
      <c r="DA1109">
        <v>0.55000000000000004</v>
      </c>
      <c r="DB1109">
        <f t="shared" si="533"/>
        <v>0.55000000000000004</v>
      </c>
      <c r="DM1109">
        <v>822920</v>
      </c>
      <c r="DP1109">
        <v>0.55000000000000004</v>
      </c>
      <c r="DQ1109">
        <f t="shared" si="534"/>
        <v>0.55000000000000004</v>
      </c>
      <c r="EB1109">
        <v>822920</v>
      </c>
      <c r="EE1109">
        <v>0.56000000000000005</v>
      </c>
      <c r="EF1109">
        <f t="shared" si="535"/>
        <v>0.56000000000000005</v>
      </c>
      <c r="EQ1109">
        <v>822920</v>
      </c>
      <c r="ET1109">
        <v>0.56000000000000005</v>
      </c>
      <c r="EU1109">
        <f t="shared" si="536"/>
        <v>0.56000000000000005</v>
      </c>
      <c r="FF1109">
        <v>822920</v>
      </c>
      <c r="FI1109">
        <v>0.56000000000000005</v>
      </c>
      <c r="FJ1109">
        <f t="shared" si="537"/>
        <v>0.56000000000000005</v>
      </c>
      <c r="FU1109">
        <v>822920</v>
      </c>
      <c r="FX1109">
        <v>0.55000000000000004</v>
      </c>
      <c r="FY1109">
        <f t="shared" si="538"/>
        <v>0.55000000000000004</v>
      </c>
      <c r="GJ1109">
        <v>822920</v>
      </c>
      <c r="GM1109">
        <v>0.55000000000000004</v>
      </c>
      <c r="GN1109">
        <f t="shared" si="539"/>
        <v>0.55000000000000004</v>
      </c>
      <c r="GY1109">
        <v>822920</v>
      </c>
      <c r="HB1109">
        <v>0.59</v>
      </c>
      <c r="HC1109">
        <f t="shared" si="540"/>
        <v>0.59</v>
      </c>
      <c r="HN1109">
        <v>822920</v>
      </c>
      <c r="HQ1109">
        <v>0.53</v>
      </c>
      <c r="HR1109">
        <f t="shared" si="541"/>
        <v>0.53</v>
      </c>
      <c r="ID1109">
        <v>776386</v>
      </c>
      <c r="IG1109">
        <v>0.56000000000000005</v>
      </c>
      <c r="IH1109">
        <f t="shared" si="542"/>
        <v>0.56000000000000005</v>
      </c>
      <c r="IS1109">
        <v>776386</v>
      </c>
      <c r="IV1109">
        <v>0.54</v>
      </c>
      <c r="IW1109">
        <f t="shared" si="543"/>
        <v>0.54</v>
      </c>
      <c r="JH1109">
        <v>776386</v>
      </c>
      <c r="JK1109">
        <v>0.57999999999999996</v>
      </c>
      <c r="JL1109">
        <f t="shared" si="544"/>
        <v>0.57999999999999996</v>
      </c>
      <c r="JW1109">
        <v>776386</v>
      </c>
      <c r="JZ1109">
        <v>0.55000000000000004</v>
      </c>
      <c r="KA1109">
        <f t="shared" si="545"/>
        <v>0.55000000000000004</v>
      </c>
      <c r="KL1109">
        <v>776386</v>
      </c>
      <c r="KO1109">
        <v>0.6</v>
      </c>
      <c r="KP1109">
        <f t="shared" si="546"/>
        <v>0.6</v>
      </c>
      <c r="LA1109">
        <v>776386</v>
      </c>
      <c r="LD1109">
        <v>0.56999999999999995</v>
      </c>
      <c r="LE1109">
        <f t="shared" si="547"/>
        <v>0.56999999999999995</v>
      </c>
      <c r="LP1109">
        <v>776386</v>
      </c>
      <c r="LS1109">
        <v>0.54</v>
      </c>
      <c r="LT1109">
        <f t="shared" si="548"/>
        <v>0.54</v>
      </c>
      <c r="ME1109">
        <v>776386</v>
      </c>
      <c r="MH1109">
        <v>0.63</v>
      </c>
      <c r="MI1109">
        <f t="shared" si="549"/>
        <v>0.63</v>
      </c>
      <c r="MT1109">
        <v>776386</v>
      </c>
      <c r="MW1109">
        <v>0.63</v>
      </c>
      <c r="MX1109">
        <f t="shared" si="550"/>
        <v>0.63</v>
      </c>
      <c r="NI1109">
        <v>776386</v>
      </c>
      <c r="NL1109">
        <v>0.53</v>
      </c>
      <c r="NM1109">
        <f t="shared" si="551"/>
        <v>0.53</v>
      </c>
      <c r="NX1109">
        <v>776386</v>
      </c>
      <c r="OA1109">
        <v>0.55000000000000004</v>
      </c>
      <c r="OB1109">
        <f t="shared" si="552"/>
        <v>0.55000000000000004</v>
      </c>
      <c r="OM1109">
        <v>776386</v>
      </c>
      <c r="OP1109">
        <v>0.53</v>
      </c>
      <c r="OQ1109">
        <f t="shared" si="553"/>
        <v>0.53</v>
      </c>
      <c r="PB1109">
        <v>776386</v>
      </c>
      <c r="PE1109">
        <v>0.53</v>
      </c>
      <c r="PF1109">
        <f t="shared" si="554"/>
        <v>0.53</v>
      </c>
      <c r="PQ1109">
        <v>776386</v>
      </c>
      <c r="PT1109">
        <v>0.55000000000000004</v>
      </c>
      <c r="PU1109">
        <f t="shared" si="555"/>
        <v>0.55000000000000004</v>
      </c>
      <c r="QF1109">
        <v>776386</v>
      </c>
      <c r="QI1109">
        <v>0.55000000000000004</v>
      </c>
      <c r="QJ1109">
        <f t="shared" si="556"/>
        <v>0.55000000000000004</v>
      </c>
      <c r="QU1109">
        <v>776386</v>
      </c>
      <c r="QX1109">
        <v>0.55000000000000004</v>
      </c>
      <c r="QY1109">
        <f t="shared" si="557"/>
        <v>0.55000000000000004</v>
      </c>
    </row>
    <row r="1110" spans="12:467" x14ac:dyDescent="0.2">
      <c r="L1110">
        <v>823239</v>
      </c>
      <c r="O1110">
        <v>0.48</v>
      </c>
      <c r="P1110">
        <f t="shared" si="527"/>
        <v>0.48</v>
      </c>
      <c r="AA1110">
        <v>823239</v>
      </c>
      <c r="AD1110">
        <v>0.49</v>
      </c>
      <c r="AE1110">
        <f t="shared" si="528"/>
        <v>0.49</v>
      </c>
      <c r="AP1110">
        <v>823239</v>
      </c>
      <c r="AS1110">
        <v>0.8</v>
      </c>
      <c r="AT1110">
        <f t="shared" si="529"/>
        <v>0.8</v>
      </c>
      <c r="BE1110">
        <v>823239</v>
      </c>
      <c r="BH1110">
        <v>0.66</v>
      </c>
      <c r="BI1110">
        <f t="shared" si="530"/>
        <v>0.66</v>
      </c>
      <c r="BT1110">
        <v>823239</v>
      </c>
      <c r="BW1110">
        <v>0.6</v>
      </c>
      <c r="BX1110">
        <f t="shared" si="531"/>
        <v>0.6</v>
      </c>
      <c r="CI1110">
        <v>823239</v>
      </c>
      <c r="CL1110">
        <v>0.49</v>
      </c>
      <c r="CM1110">
        <f t="shared" si="532"/>
        <v>0.49</v>
      </c>
      <c r="CX1110">
        <v>823239</v>
      </c>
      <c r="DA1110">
        <v>0.52</v>
      </c>
      <c r="DB1110">
        <f t="shared" si="533"/>
        <v>0.52</v>
      </c>
      <c r="DM1110">
        <v>823239</v>
      </c>
      <c r="DP1110">
        <v>0.5</v>
      </c>
      <c r="DQ1110">
        <f t="shared" si="534"/>
        <v>0.5</v>
      </c>
      <c r="EB1110">
        <v>823239</v>
      </c>
      <c r="EE1110">
        <v>0.5</v>
      </c>
      <c r="EF1110">
        <f t="shared" si="535"/>
        <v>0.5</v>
      </c>
      <c r="EQ1110">
        <v>823239</v>
      </c>
      <c r="ET1110">
        <v>0.5</v>
      </c>
      <c r="EU1110">
        <f t="shared" si="536"/>
        <v>0.5</v>
      </c>
      <c r="FF1110">
        <v>823239</v>
      </c>
      <c r="FI1110">
        <v>0.5</v>
      </c>
      <c r="FJ1110">
        <f t="shared" si="537"/>
        <v>0.5</v>
      </c>
      <c r="FU1110">
        <v>823239</v>
      </c>
      <c r="FX1110">
        <v>0.51</v>
      </c>
      <c r="FY1110">
        <f t="shared" si="538"/>
        <v>0.51</v>
      </c>
      <c r="GJ1110">
        <v>823239</v>
      </c>
      <c r="GM1110">
        <v>0.48</v>
      </c>
      <c r="GN1110">
        <f t="shared" si="539"/>
        <v>0.48</v>
      </c>
      <c r="GY1110">
        <v>823239</v>
      </c>
      <c r="HB1110">
        <v>0.5</v>
      </c>
      <c r="HC1110">
        <f t="shared" si="540"/>
        <v>0.5</v>
      </c>
      <c r="HN1110">
        <v>823239</v>
      </c>
      <c r="HQ1110">
        <v>0.54</v>
      </c>
      <c r="HR1110">
        <f t="shared" si="541"/>
        <v>0.54</v>
      </c>
      <c r="ID1110">
        <v>776387</v>
      </c>
      <c r="IG1110">
        <v>0.48</v>
      </c>
      <c r="IH1110">
        <f t="shared" si="542"/>
        <v>0.48</v>
      </c>
      <c r="IS1110">
        <v>776387</v>
      </c>
      <c r="IV1110">
        <v>0.45</v>
      </c>
      <c r="IW1110">
        <f t="shared" si="543"/>
        <v>0.45</v>
      </c>
      <c r="JH1110">
        <v>776387</v>
      </c>
      <c r="JK1110">
        <v>0.42</v>
      </c>
      <c r="JL1110">
        <f t="shared" si="544"/>
        <v>0.42</v>
      </c>
      <c r="JW1110">
        <v>776387</v>
      </c>
      <c r="JZ1110">
        <v>0.42</v>
      </c>
      <c r="KA1110">
        <f t="shared" si="545"/>
        <v>0.42</v>
      </c>
      <c r="KL1110">
        <v>776387</v>
      </c>
      <c r="KO1110">
        <v>0.41</v>
      </c>
      <c r="KP1110">
        <f t="shared" si="546"/>
        <v>0.41</v>
      </c>
      <c r="LA1110">
        <v>776387</v>
      </c>
      <c r="LD1110">
        <v>0.41</v>
      </c>
      <c r="LE1110">
        <f t="shared" si="547"/>
        <v>0.41</v>
      </c>
      <c r="LP1110">
        <v>776387</v>
      </c>
      <c r="LS1110">
        <v>0.43</v>
      </c>
      <c r="LT1110">
        <f t="shared" si="548"/>
        <v>0.43</v>
      </c>
      <c r="ME1110">
        <v>776387</v>
      </c>
      <c r="MH1110">
        <v>0.47</v>
      </c>
      <c r="MI1110">
        <f t="shared" si="549"/>
        <v>0.47</v>
      </c>
      <c r="MT1110">
        <v>776387</v>
      </c>
      <c r="MW1110">
        <v>0.35</v>
      </c>
      <c r="MX1110">
        <f t="shared" si="550"/>
        <v>0.35</v>
      </c>
      <c r="NI1110">
        <v>776387</v>
      </c>
      <c r="NL1110">
        <v>0.42</v>
      </c>
      <c r="NM1110">
        <f t="shared" si="551"/>
        <v>0.42</v>
      </c>
      <c r="NX1110">
        <v>776387</v>
      </c>
      <c r="OA1110">
        <v>0.49</v>
      </c>
      <c r="OB1110">
        <f t="shared" si="552"/>
        <v>0.49</v>
      </c>
      <c r="OM1110">
        <v>776387</v>
      </c>
      <c r="OP1110">
        <v>0.4</v>
      </c>
      <c r="OQ1110">
        <f t="shared" si="553"/>
        <v>0.4</v>
      </c>
      <c r="PB1110">
        <v>776387</v>
      </c>
      <c r="PE1110">
        <v>0.44</v>
      </c>
      <c r="PF1110">
        <f t="shared" si="554"/>
        <v>0.44</v>
      </c>
      <c r="PQ1110">
        <v>776387</v>
      </c>
      <c r="PT1110">
        <v>0.42</v>
      </c>
      <c r="PU1110">
        <f t="shared" si="555"/>
        <v>0.42</v>
      </c>
      <c r="QF1110">
        <v>776387</v>
      </c>
      <c r="QI1110">
        <v>0.4</v>
      </c>
      <c r="QJ1110">
        <f t="shared" si="556"/>
        <v>0.4</v>
      </c>
      <c r="QU1110">
        <v>776387</v>
      </c>
      <c r="QX1110">
        <v>0.43</v>
      </c>
      <c r="QY1110">
        <f t="shared" si="557"/>
        <v>0.43</v>
      </c>
    </row>
    <row r="1111" spans="12:467" x14ac:dyDescent="0.2">
      <c r="L1111">
        <v>823404</v>
      </c>
      <c r="O1111">
        <v>0.53</v>
      </c>
      <c r="P1111">
        <f t="shared" si="527"/>
        <v>0.53</v>
      </c>
      <c r="AA1111">
        <v>823404</v>
      </c>
      <c r="AD1111">
        <v>0.57999999999999996</v>
      </c>
      <c r="AE1111">
        <f t="shared" si="528"/>
        <v>0.57999999999999996</v>
      </c>
      <c r="AP1111">
        <v>823404</v>
      </c>
      <c r="AS1111">
        <v>0.53</v>
      </c>
      <c r="AT1111">
        <f t="shared" si="529"/>
        <v>0.53</v>
      </c>
      <c r="BE1111">
        <v>823404</v>
      </c>
      <c r="BH1111">
        <v>0.55000000000000004</v>
      </c>
      <c r="BI1111">
        <f t="shared" si="530"/>
        <v>0.55000000000000004</v>
      </c>
      <c r="BT1111">
        <v>823404</v>
      </c>
      <c r="BW1111">
        <v>0.59</v>
      </c>
      <c r="BX1111">
        <f t="shared" si="531"/>
        <v>0.59</v>
      </c>
      <c r="CI1111">
        <v>823404</v>
      </c>
      <c r="CL1111">
        <v>0.54</v>
      </c>
      <c r="CM1111">
        <f t="shared" si="532"/>
        <v>0.54</v>
      </c>
      <c r="CX1111">
        <v>823404</v>
      </c>
      <c r="DA1111">
        <v>0.55000000000000004</v>
      </c>
      <c r="DB1111">
        <f t="shared" si="533"/>
        <v>0.55000000000000004</v>
      </c>
      <c r="DM1111">
        <v>823404</v>
      </c>
      <c r="DP1111">
        <v>0.53</v>
      </c>
      <c r="DQ1111">
        <f t="shared" si="534"/>
        <v>0.53</v>
      </c>
      <c r="EB1111">
        <v>823404</v>
      </c>
      <c r="EE1111">
        <v>0.51</v>
      </c>
      <c r="EF1111">
        <f t="shared" si="535"/>
        <v>0.51</v>
      </c>
      <c r="EQ1111">
        <v>823404</v>
      </c>
      <c r="ET1111">
        <v>0.51</v>
      </c>
      <c r="EU1111">
        <f t="shared" si="536"/>
        <v>0.51</v>
      </c>
      <c r="FF1111">
        <v>823404</v>
      </c>
      <c r="FI1111">
        <v>0.55000000000000004</v>
      </c>
      <c r="FJ1111">
        <f t="shared" si="537"/>
        <v>0.55000000000000004</v>
      </c>
      <c r="FU1111">
        <v>823404</v>
      </c>
      <c r="FX1111">
        <v>0.53</v>
      </c>
      <c r="FY1111">
        <f t="shared" si="538"/>
        <v>0.53</v>
      </c>
      <c r="GJ1111">
        <v>823404</v>
      </c>
      <c r="GM1111">
        <v>0.53</v>
      </c>
      <c r="GN1111">
        <f t="shared" si="539"/>
        <v>0.53</v>
      </c>
      <c r="GY1111">
        <v>823404</v>
      </c>
      <c r="HB1111">
        <v>0.56000000000000005</v>
      </c>
      <c r="HC1111">
        <f t="shared" si="540"/>
        <v>0.56000000000000005</v>
      </c>
      <c r="HN1111">
        <v>823404</v>
      </c>
      <c r="HQ1111">
        <v>0.51</v>
      </c>
      <c r="HR1111">
        <f t="shared" si="541"/>
        <v>0.51</v>
      </c>
      <c r="ID1111">
        <v>776364</v>
      </c>
      <c r="IG1111">
        <v>0.41</v>
      </c>
      <c r="IH1111">
        <f t="shared" si="542"/>
        <v>0.41</v>
      </c>
      <c r="IS1111">
        <v>776364</v>
      </c>
      <c r="IV1111">
        <v>0.43</v>
      </c>
      <c r="IW1111">
        <f t="shared" si="543"/>
        <v>0.43</v>
      </c>
      <c r="JH1111">
        <v>776364</v>
      </c>
      <c r="JK1111">
        <v>0.41</v>
      </c>
      <c r="JL1111">
        <f t="shared" si="544"/>
        <v>0.41</v>
      </c>
      <c r="JW1111">
        <v>776364</v>
      </c>
      <c r="JZ1111">
        <v>0.45</v>
      </c>
      <c r="KA1111">
        <f t="shared" si="545"/>
        <v>0.45</v>
      </c>
      <c r="KL1111">
        <v>776364</v>
      </c>
      <c r="KO1111">
        <v>0.41</v>
      </c>
      <c r="KP1111">
        <f t="shared" si="546"/>
        <v>0.41</v>
      </c>
      <c r="LA1111">
        <v>776364</v>
      </c>
      <c r="LD1111">
        <v>0.43</v>
      </c>
      <c r="LE1111">
        <f t="shared" si="547"/>
        <v>0.43</v>
      </c>
      <c r="LP1111">
        <v>776364</v>
      </c>
      <c r="LS1111">
        <v>0.46</v>
      </c>
      <c r="LT1111">
        <f t="shared" si="548"/>
        <v>0.46</v>
      </c>
      <c r="ME1111">
        <v>776364</v>
      </c>
      <c r="MH1111">
        <v>0.46</v>
      </c>
      <c r="MI1111">
        <f t="shared" si="549"/>
        <v>0.46</v>
      </c>
      <c r="MT1111">
        <v>776364</v>
      </c>
      <c r="MW1111">
        <v>0.38</v>
      </c>
      <c r="MX1111">
        <f t="shared" si="550"/>
        <v>0.38</v>
      </c>
      <c r="NI1111">
        <v>776364</v>
      </c>
      <c r="NL1111">
        <v>0.44</v>
      </c>
      <c r="NM1111">
        <f t="shared" si="551"/>
        <v>0.44</v>
      </c>
      <c r="NX1111">
        <v>776364</v>
      </c>
      <c r="OA1111">
        <v>0.47</v>
      </c>
      <c r="OB1111">
        <f t="shared" si="552"/>
        <v>0.47</v>
      </c>
      <c r="OM1111">
        <v>776364</v>
      </c>
      <c r="OP1111">
        <v>0.46</v>
      </c>
      <c r="OQ1111">
        <f t="shared" si="553"/>
        <v>0.46</v>
      </c>
      <c r="PB1111">
        <v>776364</v>
      </c>
      <c r="PE1111">
        <v>0.41</v>
      </c>
      <c r="PF1111">
        <f t="shared" si="554"/>
        <v>0.41</v>
      </c>
      <c r="PQ1111">
        <v>776364</v>
      </c>
      <c r="PT1111">
        <v>0.44</v>
      </c>
      <c r="PU1111">
        <f t="shared" si="555"/>
        <v>0.44</v>
      </c>
      <c r="QF1111">
        <v>776364</v>
      </c>
      <c r="QI1111">
        <v>0.46</v>
      </c>
      <c r="QJ1111">
        <f t="shared" si="556"/>
        <v>0.46</v>
      </c>
      <c r="QU1111">
        <v>776364</v>
      </c>
      <c r="QX1111">
        <v>0.45</v>
      </c>
      <c r="QY1111">
        <f t="shared" si="557"/>
        <v>0.45</v>
      </c>
    </row>
    <row r="1112" spans="12:467" x14ac:dyDescent="0.2">
      <c r="L1112">
        <v>823730</v>
      </c>
      <c r="O1112">
        <v>0.46</v>
      </c>
      <c r="P1112">
        <f t="shared" si="527"/>
        <v>0.46</v>
      </c>
      <c r="AA1112">
        <v>823730</v>
      </c>
      <c r="AD1112">
        <v>0.43</v>
      </c>
      <c r="AE1112">
        <f t="shared" si="528"/>
        <v>0.43</v>
      </c>
      <c r="AP1112">
        <v>823730</v>
      </c>
      <c r="AS1112">
        <v>0.66</v>
      </c>
      <c r="AT1112">
        <f t="shared" si="529"/>
        <v>0.66</v>
      </c>
      <c r="BE1112">
        <v>823730</v>
      </c>
      <c r="BH1112">
        <v>0.55000000000000004</v>
      </c>
      <c r="BI1112">
        <f t="shared" si="530"/>
        <v>0.55000000000000004</v>
      </c>
      <c r="BT1112">
        <v>823730</v>
      </c>
      <c r="BW1112">
        <v>0.46</v>
      </c>
      <c r="BX1112">
        <f t="shared" si="531"/>
        <v>0.46</v>
      </c>
      <c r="CI1112">
        <v>823730</v>
      </c>
      <c r="CL1112">
        <v>0.5</v>
      </c>
      <c r="CM1112">
        <f t="shared" si="532"/>
        <v>0.5</v>
      </c>
      <c r="CX1112">
        <v>823730</v>
      </c>
      <c r="DA1112">
        <v>0.52</v>
      </c>
      <c r="DB1112">
        <f t="shared" si="533"/>
        <v>0.52</v>
      </c>
      <c r="DM1112">
        <v>823730</v>
      </c>
      <c r="DP1112">
        <v>0.53</v>
      </c>
      <c r="DQ1112">
        <f t="shared" si="534"/>
        <v>0.53</v>
      </c>
      <c r="EB1112">
        <v>823730</v>
      </c>
      <c r="EE1112">
        <v>0.52</v>
      </c>
      <c r="EF1112">
        <f t="shared" si="535"/>
        <v>0.52</v>
      </c>
      <c r="EQ1112">
        <v>823730</v>
      </c>
      <c r="ET1112">
        <v>0.52</v>
      </c>
      <c r="EU1112">
        <f t="shared" si="536"/>
        <v>0.52</v>
      </c>
      <c r="FF1112">
        <v>823730</v>
      </c>
      <c r="FI1112">
        <v>0.52</v>
      </c>
      <c r="FJ1112">
        <f t="shared" si="537"/>
        <v>0.52</v>
      </c>
      <c r="FU1112">
        <v>823730</v>
      </c>
      <c r="FX1112">
        <v>0.55000000000000004</v>
      </c>
      <c r="FY1112">
        <f t="shared" si="538"/>
        <v>0.55000000000000004</v>
      </c>
      <c r="GJ1112">
        <v>823730</v>
      </c>
      <c r="GM1112">
        <v>0.5</v>
      </c>
      <c r="GN1112">
        <f t="shared" si="539"/>
        <v>0.5</v>
      </c>
      <c r="GY1112">
        <v>823730</v>
      </c>
      <c r="HB1112">
        <v>0.56000000000000005</v>
      </c>
      <c r="HC1112">
        <f t="shared" si="540"/>
        <v>0.56000000000000005</v>
      </c>
      <c r="HN1112">
        <v>823730</v>
      </c>
      <c r="HQ1112">
        <v>0.43</v>
      </c>
      <c r="HR1112">
        <f t="shared" si="541"/>
        <v>0.43</v>
      </c>
      <c r="ID1112">
        <v>776367</v>
      </c>
      <c r="IG1112">
        <v>0.53</v>
      </c>
      <c r="IH1112">
        <f t="shared" si="542"/>
        <v>0.53</v>
      </c>
      <c r="IS1112">
        <v>776367</v>
      </c>
      <c r="IV1112">
        <v>0.52</v>
      </c>
      <c r="IW1112">
        <f t="shared" si="543"/>
        <v>0.52</v>
      </c>
      <c r="JH1112">
        <v>776367</v>
      </c>
      <c r="JK1112">
        <v>0.55000000000000004</v>
      </c>
      <c r="JL1112">
        <f t="shared" si="544"/>
        <v>0.55000000000000004</v>
      </c>
      <c r="JW1112">
        <v>776367</v>
      </c>
      <c r="JZ1112">
        <v>0.5</v>
      </c>
      <c r="KA1112">
        <f t="shared" si="545"/>
        <v>0.5</v>
      </c>
      <c r="KL1112">
        <v>776367</v>
      </c>
      <c r="KO1112">
        <v>0.53</v>
      </c>
      <c r="KP1112">
        <f t="shared" si="546"/>
        <v>0.53</v>
      </c>
      <c r="LA1112">
        <v>776367</v>
      </c>
      <c r="LD1112">
        <v>0.54</v>
      </c>
      <c r="LE1112">
        <f t="shared" si="547"/>
        <v>0.54</v>
      </c>
      <c r="LP1112">
        <v>776367</v>
      </c>
      <c r="LS1112">
        <v>0.51</v>
      </c>
      <c r="LT1112">
        <f t="shared" si="548"/>
        <v>0.51</v>
      </c>
      <c r="ME1112">
        <v>776367</v>
      </c>
      <c r="MH1112">
        <v>0.56000000000000005</v>
      </c>
      <c r="MI1112">
        <f t="shared" si="549"/>
        <v>0.56000000000000005</v>
      </c>
      <c r="MT1112">
        <v>776367</v>
      </c>
      <c r="MW1112">
        <v>0.63</v>
      </c>
      <c r="MX1112">
        <f t="shared" si="550"/>
        <v>0.63</v>
      </c>
      <c r="NI1112">
        <v>776367</v>
      </c>
      <c r="NL1112">
        <v>0.51</v>
      </c>
      <c r="NM1112">
        <f t="shared" si="551"/>
        <v>0.51</v>
      </c>
      <c r="NX1112">
        <v>776367</v>
      </c>
      <c r="OA1112">
        <v>0.53</v>
      </c>
      <c r="OB1112">
        <f t="shared" si="552"/>
        <v>0.53</v>
      </c>
      <c r="OM1112">
        <v>776367</v>
      </c>
      <c r="OP1112">
        <v>0.51</v>
      </c>
      <c r="OQ1112">
        <f t="shared" si="553"/>
        <v>0.51</v>
      </c>
      <c r="PB1112">
        <v>776367</v>
      </c>
      <c r="PE1112">
        <v>0.5</v>
      </c>
      <c r="PF1112">
        <f t="shared" si="554"/>
        <v>0.5</v>
      </c>
      <c r="PQ1112">
        <v>776367</v>
      </c>
      <c r="PT1112">
        <v>0.55000000000000004</v>
      </c>
      <c r="PU1112">
        <f t="shared" si="555"/>
        <v>0.55000000000000004</v>
      </c>
      <c r="QF1112">
        <v>776367</v>
      </c>
      <c r="QI1112">
        <v>0.52</v>
      </c>
      <c r="QJ1112">
        <f t="shared" si="556"/>
        <v>0.52</v>
      </c>
      <c r="QU1112">
        <v>776367</v>
      </c>
      <c r="QX1112">
        <v>0.52</v>
      </c>
      <c r="QY1112">
        <f t="shared" si="557"/>
        <v>0.52</v>
      </c>
    </row>
    <row r="1113" spans="12:467" x14ac:dyDescent="0.2">
      <c r="L1113">
        <v>824054</v>
      </c>
      <c r="O1113">
        <v>0.4</v>
      </c>
      <c r="P1113">
        <f t="shared" si="527"/>
        <v>0.4</v>
      </c>
      <c r="AA1113">
        <v>824054</v>
      </c>
      <c r="AD1113">
        <v>0.46</v>
      </c>
      <c r="AE1113">
        <f t="shared" si="528"/>
        <v>0.46</v>
      </c>
      <c r="AP1113">
        <v>824054</v>
      </c>
      <c r="AS1113">
        <v>0.32</v>
      </c>
      <c r="AT1113">
        <f t="shared" si="529"/>
        <v>0.32</v>
      </c>
      <c r="BE1113">
        <v>824054</v>
      </c>
      <c r="BH1113">
        <v>0.52</v>
      </c>
      <c r="BI1113">
        <f t="shared" si="530"/>
        <v>0.52</v>
      </c>
      <c r="BT1113">
        <v>824054</v>
      </c>
      <c r="BW1113">
        <v>0.52</v>
      </c>
      <c r="BX1113">
        <f t="shared" si="531"/>
        <v>0.52</v>
      </c>
      <c r="CI1113">
        <v>824054</v>
      </c>
      <c r="CL1113">
        <v>0.42</v>
      </c>
      <c r="CM1113">
        <f t="shared" si="532"/>
        <v>0.42</v>
      </c>
      <c r="CX1113">
        <v>824054</v>
      </c>
      <c r="DA1113">
        <v>0.4</v>
      </c>
      <c r="DB1113">
        <f t="shared" si="533"/>
        <v>0.4</v>
      </c>
      <c r="DM1113">
        <v>824054</v>
      </c>
      <c r="DP1113">
        <v>0.37</v>
      </c>
      <c r="DQ1113">
        <f t="shared" si="534"/>
        <v>0.37</v>
      </c>
      <c r="EB1113">
        <v>824054</v>
      </c>
      <c r="EE1113">
        <v>0.39</v>
      </c>
      <c r="EF1113">
        <f t="shared" si="535"/>
        <v>0.39</v>
      </c>
      <c r="EQ1113">
        <v>824054</v>
      </c>
      <c r="ET1113">
        <v>0.39</v>
      </c>
      <c r="EU1113">
        <f t="shared" si="536"/>
        <v>0.39</v>
      </c>
      <c r="FF1113">
        <v>824054</v>
      </c>
      <c r="FI1113">
        <v>0.41</v>
      </c>
      <c r="FJ1113">
        <f t="shared" si="537"/>
        <v>0.41</v>
      </c>
      <c r="FU1113">
        <v>824054</v>
      </c>
      <c r="FX1113">
        <v>0.45</v>
      </c>
      <c r="FY1113">
        <f t="shared" si="538"/>
        <v>0.45</v>
      </c>
      <c r="GJ1113">
        <v>824054</v>
      </c>
      <c r="GM1113">
        <v>0.39</v>
      </c>
      <c r="GN1113">
        <f t="shared" si="539"/>
        <v>0.39</v>
      </c>
      <c r="GY1113">
        <v>824054</v>
      </c>
      <c r="HB1113">
        <v>0.41</v>
      </c>
      <c r="HC1113">
        <f t="shared" si="540"/>
        <v>0.41</v>
      </c>
      <c r="HN1113">
        <v>824054</v>
      </c>
      <c r="HQ1113">
        <v>0.4</v>
      </c>
      <c r="HR1113">
        <f t="shared" si="541"/>
        <v>0.4</v>
      </c>
      <c r="ID1113">
        <v>776370</v>
      </c>
      <c r="IG1113">
        <v>0.51</v>
      </c>
      <c r="IH1113">
        <f t="shared" si="542"/>
        <v>0.51</v>
      </c>
      <c r="IS1113">
        <v>776370</v>
      </c>
      <c r="IV1113">
        <v>0.54</v>
      </c>
      <c r="IW1113">
        <f t="shared" si="543"/>
        <v>0.54</v>
      </c>
      <c r="JH1113">
        <v>776370</v>
      </c>
      <c r="JK1113">
        <v>0.52</v>
      </c>
      <c r="JL1113">
        <f t="shared" si="544"/>
        <v>0.52</v>
      </c>
      <c r="JW1113">
        <v>776370</v>
      </c>
      <c r="JZ1113">
        <v>0.54</v>
      </c>
      <c r="KA1113">
        <f t="shared" si="545"/>
        <v>0.54</v>
      </c>
      <c r="KL1113">
        <v>776370</v>
      </c>
      <c r="KO1113">
        <v>0.51</v>
      </c>
      <c r="KP1113">
        <f t="shared" si="546"/>
        <v>0.51</v>
      </c>
      <c r="LA1113">
        <v>776370</v>
      </c>
      <c r="LD1113">
        <v>0.53</v>
      </c>
      <c r="LE1113">
        <f t="shared" si="547"/>
        <v>0.53</v>
      </c>
      <c r="LP1113">
        <v>776370</v>
      </c>
      <c r="LS1113">
        <v>0.53</v>
      </c>
      <c r="LT1113">
        <f t="shared" si="548"/>
        <v>0.53</v>
      </c>
      <c r="ME1113">
        <v>776370</v>
      </c>
      <c r="MH1113">
        <v>0.49</v>
      </c>
      <c r="MI1113">
        <f t="shared" si="549"/>
        <v>0.49</v>
      </c>
      <c r="MT1113">
        <v>776370</v>
      </c>
      <c r="MW1113">
        <v>0.52</v>
      </c>
      <c r="MX1113">
        <f t="shared" si="550"/>
        <v>0.52</v>
      </c>
      <c r="NI1113">
        <v>776370</v>
      </c>
      <c r="NL1113">
        <v>0.53</v>
      </c>
      <c r="NM1113">
        <f t="shared" si="551"/>
        <v>0.53</v>
      </c>
      <c r="NX1113">
        <v>776370</v>
      </c>
      <c r="OA1113">
        <v>0.54</v>
      </c>
      <c r="OB1113">
        <f t="shared" si="552"/>
        <v>0.54</v>
      </c>
      <c r="OM1113">
        <v>776370</v>
      </c>
      <c r="OP1113">
        <v>0.54</v>
      </c>
      <c r="OQ1113">
        <f t="shared" si="553"/>
        <v>0.54</v>
      </c>
      <c r="PB1113">
        <v>776370</v>
      </c>
      <c r="PE1113">
        <v>0.53</v>
      </c>
      <c r="PF1113">
        <f t="shared" si="554"/>
        <v>0.53</v>
      </c>
      <c r="PQ1113">
        <v>776370</v>
      </c>
      <c r="PT1113">
        <v>0.54</v>
      </c>
      <c r="PU1113">
        <f t="shared" si="555"/>
        <v>0.54</v>
      </c>
      <c r="QF1113">
        <v>776370</v>
      </c>
      <c r="QI1113">
        <v>0.55000000000000004</v>
      </c>
      <c r="QJ1113">
        <f t="shared" si="556"/>
        <v>0.55000000000000004</v>
      </c>
      <c r="QU1113">
        <v>776370</v>
      </c>
      <c r="QX1113">
        <v>0.53</v>
      </c>
      <c r="QY1113">
        <f t="shared" si="557"/>
        <v>0.53</v>
      </c>
    </row>
    <row r="1114" spans="12:467" x14ac:dyDescent="0.2">
      <c r="L1114">
        <v>824132</v>
      </c>
      <c r="O1114">
        <v>0.44</v>
      </c>
      <c r="P1114">
        <f t="shared" si="527"/>
        <v>0.44</v>
      </c>
      <c r="AA1114">
        <v>824132</v>
      </c>
      <c r="AD1114">
        <v>0.26</v>
      </c>
      <c r="AE1114">
        <f t="shared" si="528"/>
        <v>0.26</v>
      </c>
      <c r="AP1114">
        <v>824132</v>
      </c>
      <c r="AS1114">
        <v>0.36</v>
      </c>
      <c r="AT1114">
        <f t="shared" si="529"/>
        <v>0.36</v>
      </c>
      <c r="BE1114">
        <v>824132</v>
      </c>
      <c r="BH1114">
        <v>0.28000000000000003</v>
      </c>
      <c r="BI1114">
        <f t="shared" si="530"/>
        <v>0.28000000000000003</v>
      </c>
      <c r="BT1114">
        <v>824132</v>
      </c>
      <c r="BW1114">
        <v>0.4</v>
      </c>
      <c r="BX1114">
        <f t="shared" si="531"/>
        <v>0.4</v>
      </c>
      <c r="CI1114">
        <v>824132</v>
      </c>
      <c r="CL1114">
        <v>0.3</v>
      </c>
      <c r="CM1114">
        <f t="shared" si="532"/>
        <v>0.3</v>
      </c>
      <c r="CX1114">
        <v>824132</v>
      </c>
      <c r="DA1114">
        <v>0.5</v>
      </c>
      <c r="DB1114">
        <f t="shared" si="533"/>
        <v>0.5</v>
      </c>
      <c r="DM1114">
        <v>824132</v>
      </c>
      <c r="DP1114">
        <v>0.48</v>
      </c>
      <c r="DQ1114">
        <f t="shared" si="534"/>
        <v>0.48</v>
      </c>
      <c r="EB1114">
        <v>824132</v>
      </c>
      <c r="EE1114">
        <v>0.31</v>
      </c>
      <c r="EF1114">
        <f t="shared" si="535"/>
        <v>0.31</v>
      </c>
      <c r="EQ1114">
        <v>824132</v>
      </c>
      <c r="ET1114">
        <v>0.31</v>
      </c>
      <c r="EU1114">
        <f t="shared" si="536"/>
        <v>0.31</v>
      </c>
      <c r="FF1114">
        <v>824132</v>
      </c>
      <c r="FI1114">
        <v>0.44</v>
      </c>
      <c r="FJ1114">
        <f t="shared" si="537"/>
        <v>0.44</v>
      </c>
      <c r="FU1114">
        <v>824132</v>
      </c>
      <c r="FX1114">
        <v>0.44</v>
      </c>
      <c r="FY1114">
        <f t="shared" si="538"/>
        <v>0.44</v>
      </c>
      <c r="GJ1114">
        <v>824132</v>
      </c>
      <c r="GM1114">
        <v>0.35</v>
      </c>
      <c r="GN1114">
        <f t="shared" si="539"/>
        <v>0.35</v>
      </c>
      <c r="GY1114">
        <v>824132</v>
      </c>
      <c r="HB1114">
        <v>0.43</v>
      </c>
      <c r="HC1114">
        <f t="shared" si="540"/>
        <v>0.43</v>
      </c>
      <c r="HN1114">
        <v>824132</v>
      </c>
      <c r="HQ1114">
        <v>0.28999999999999998</v>
      </c>
      <c r="HR1114">
        <f t="shared" si="541"/>
        <v>0.28999999999999998</v>
      </c>
      <c r="ID1114">
        <v>776371</v>
      </c>
      <c r="IG1114">
        <v>0.51</v>
      </c>
      <c r="IH1114">
        <f t="shared" si="542"/>
        <v>0.51</v>
      </c>
      <c r="IS1114">
        <v>776371</v>
      </c>
      <c r="IV1114">
        <v>0.47</v>
      </c>
      <c r="IW1114">
        <f t="shared" si="543"/>
        <v>0.47</v>
      </c>
      <c r="JH1114">
        <v>776371</v>
      </c>
      <c r="JK1114">
        <v>0.52</v>
      </c>
      <c r="JL1114">
        <f t="shared" si="544"/>
        <v>0.52</v>
      </c>
      <c r="JW1114">
        <v>776371</v>
      </c>
      <c r="JZ1114">
        <v>0.52</v>
      </c>
      <c r="KA1114">
        <f t="shared" si="545"/>
        <v>0.52</v>
      </c>
      <c r="KL1114">
        <v>776371</v>
      </c>
      <c r="KO1114">
        <v>0.51</v>
      </c>
      <c r="KP1114">
        <f t="shared" si="546"/>
        <v>0.51</v>
      </c>
      <c r="LA1114">
        <v>776371</v>
      </c>
      <c r="LD1114">
        <v>0.5</v>
      </c>
      <c r="LE1114">
        <f t="shared" si="547"/>
        <v>0.5</v>
      </c>
      <c r="LP1114">
        <v>776371</v>
      </c>
      <c r="LS1114">
        <v>0.51</v>
      </c>
      <c r="LT1114">
        <f t="shared" si="548"/>
        <v>0.51</v>
      </c>
      <c r="ME1114">
        <v>776371</v>
      </c>
      <c r="MH1114">
        <v>0.49</v>
      </c>
      <c r="MI1114">
        <f t="shared" si="549"/>
        <v>0.49</v>
      </c>
      <c r="MT1114">
        <v>776371</v>
      </c>
      <c r="MW1114">
        <v>0.4</v>
      </c>
      <c r="MX1114">
        <f t="shared" si="550"/>
        <v>0.4</v>
      </c>
      <c r="NI1114">
        <v>776371</v>
      </c>
      <c r="NL1114">
        <v>0.52</v>
      </c>
      <c r="NM1114">
        <f t="shared" si="551"/>
        <v>0.52</v>
      </c>
      <c r="NX1114">
        <v>776371</v>
      </c>
      <c r="OA1114">
        <v>0.52</v>
      </c>
      <c r="OB1114">
        <f t="shared" si="552"/>
        <v>0.52</v>
      </c>
      <c r="OM1114">
        <v>776371</v>
      </c>
      <c r="OP1114">
        <v>0.53</v>
      </c>
      <c r="OQ1114">
        <f t="shared" si="553"/>
        <v>0.53</v>
      </c>
      <c r="PB1114">
        <v>776371</v>
      </c>
      <c r="PE1114">
        <v>0.52</v>
      </c>
      <c r="PF1114">
        <f t="shared" si="554"/>
        <v>0.52</v>
      </c>
      <c r="PQ1114">
        <v>776371</v>
      </c>
      <c r="PT1114">
        <v>0.52</v>
      </c>
      <c r="PU1114">
        <f t="shared" si="555"/>
        <v>0.52</v>
      </c>
      <c r="QF1114">
        <v>776371</v>
      </c>
      <c r="QI1114">
        <v>0.54</v>
      </c>
      <c r="QJ1114">
        <f t="shared" si="556"/>
        <v>0.54</v>
      </c>
      <c r="QU1114">
        <v>776371</v>
      </c>
      <c r="QX1114">
        <v>0.51</v>
      </c>
      <c r="QY1114">
        <f t="shared" si="557"/>
        <v>0.51</v>
      </c>
    </row>
    <row r="1115" spans="12:467" x14ac:dyDescent="0.2">
      <c r="L1115">
        <v>824134</v>
      </c>
      <c r="O1115">
        <v>0.43</v>
      </c>
      <c r="P1115">
        <f t="shared" si="527"/>
        <v>0.43</v>
      </c>
      <c r="AA1115">
        <v>824134</v>
      </c>
      <c r="AD1115">
        <v>0.27</v>
      </c>
      <c r="AE1115">
        <f t="shared" si="528"/>
        <v>0.27</v>
      </c>
      <c r="AP1115">
        <v>824134</v>
      </c>
      <c r="AS1115">
        <v>0.39</v>
      </c>
      <c r="AT1115">
        <f t="shared" si="529"/>
        <v>0.39</v>
      </c>
      <c r="BE1115">
        <v>824134</v>
      </c>
      <c r="BH1115">
        <v>0.32</v>
      </c>
      <c r="BI1115">
        <f t="shared" si="530"/>
        <v>0.32</v>
      </c>
      <c r="BT1115">
        <v>824134</v>
      </c>
      <c r="BW1115">
        <v>0.34</v>
      </c>
      <c r="BX1115">
        <f t="shared" si="531"/>
        <v>0.34</v>
      </c>
      <c r="CI1115">
        <v>824134</v>
      </c>
      <c r="CL1115">
        <v>0.33</v>
      </c>
      <c r="CM1115">
        <f t="shared" si="532"/>
        <v>0.33</v>
      </c>
      <c r="CX1115">
        <v>824134</v>
      </c>
      <c r="DA1115">
        <v>0.46</v>
      </c>
      <c r="DB1115">
        <f t="shared" si="533"/>
        <v>0.46</v>
      </c>
      <c r="DM1115">
        <v>824134</v>
      </c>
      <c r="DP1115">
        <v>0.49</v>
      </c>
      <c r="DQ1115">
        <f t="shared" si="534"/>
        <v>0.49</v>
      </c>
      <c r="EB1115">
        <v>824134</v>
      </c>
      <c r="EE1115">
        <v>0.31</v>
      </c>
      <c r="EF1115">
        <f t="shared" si="535"/>
        <v>0.31</v>
      </c>
      <c r="EQ1115">
        <v>824134</v>
      </c>
      <c r="ET1115">
        <v>0.31</v>
      </c>
      <c r="EU1115">
        <f t="shared" si="536"/>
        <v>0.31</v>
      </c>
      <c r="FF1115">
        <v>824134</v>
      </c>
      <c r="FI1115">
        <v>0.43</v>
      </c>
      <c r="FJ1115">
        <f t="shared" si="537"/>
        <v>0.43</v>
      </c>
      <c r="FU1115">
        <v>824134</v>
      </c>
      <c r="FX1115">
        <v>0.46</v>
      </c>
      <c r="FY1115">
        <f t="shared" si="538"/>
        <v>0.46</v>
      </c>
      <c r="GJ1115">
        <v>824134</v>
      </c>
      <c r="GM1115">
        <v>0.35</v>
      </c>
      <c r="GN1115">
        <f t="shared" si="539"/>
        <v>0.35</v>
      </c>
      <c r="GY1115">
        <v>824134</v>
      </c>
      <c r="HB1115">
        <v>0.45</v>
      </c>
      <c r="HC1115">
        <f t="shared" si="540"/>
        <v>0.45</v>
      </c>
      <c r="HN1115">
        <v>824134</v>
      </c>
      <c r="HQ1115">
        <v>0.3</v>
      </c>
      <c r="HR1115">
        <f t="shared" si="541"/>
        <v>0.3</v>
      </c>
      <c r="ID1115">
        <v>776372</v>
      </c>
      <c r="IG1115">
        <v>0.51</v>
      </c>
      <c r="IH1115">
        <f t="shared" si="542"/>
        <v>0.51</v>
      </c>
      <c r="IS1115">
        <v>776372</v>
      </c>
      <c r="IV1115">
        <v>0.53</v>
      </c>
      <c r="IW1115">
        <f t="shared" si="543"/>
        <v>0.53</v>
      </c>
      <c r="JH1115">
        <v>776372</v>
      </c>
      <c r="JK1115">
        <v>0.54</v>
      </c>
      <c r="JL1115">
        <f t="shared" si="544"/>
        <v>0.54</v>
      </c>
      <c r="JW1115">
        <v>776372</v>
      </c>
      <c r="JZ1115">
        <v>0.52</v>
      </c>
      <c r="KA1115">
        <f t="shared" si="545"/>
        <v>0.52</v>
      </c>
      <c r="KL1115">
        <v>776372</v>
      </c>
      <c r="KO1115">
        <v>0.56000000000000005</v>
      </c>
      <c r="KP1115">
        <f t="shared" si="546"/>
        <v>0.56000000000000005</v>
      </c>
      <c r="LA1115">
        <v>776372</v>
      </c>
      <c r="LD1115">
        <v>0.55000000000000004</v>
      </c>
      <c r="LE1115">
        <f t="shared" si="547"/>
        <v>0.55000000000000004</v>
      </c>
      <c r="LP1115">
        <v>776372</v>
      </c>
      <c r="LS1115">
        <v>0.51</v>
      </c>
      <c r="LT1115">
        <f t="shared" si="548"/>
        <v>0.51</v>
      </c>
      <c r="ME1115">
        <v>776372</v>
      </c>
      <c r="MH1115">
        <v>0.6</v>
      </c>
      <c r="MI1115">
        <f t="shared" si="549"/>
        <v>0.6</v>
      </c>
      <c r="MT1115">
        <v>776372</v>
      </c>
      <c r="MW1115">
        <v>0.53</v>
      </c>
      <c r="MX1115">
        <f t="shared" si="550"/>
        <v>0.53</v>
      </c>
      <c r="NI1115">
        <v>776372</v>
      </c>
      <c r="NL1115">
        <v>0.51</v>
      </c>
      <c r="NM1115">
        <f t="shared" si="551"/>
        <v>0.51</v>
      </c>
      <c r="NX1115">
        <v>776372</v>
      </c>
      <c r="OA1115">
        <v>0.5</v>
      </c>
      <c r="OB1115">
        <f t="shared" si="552"/>
        <v>0.5</v>
      </c>
      <c r="OM1115">
        <v>776372</v>
      </c>
      <c r="OP1115">
        <v>0.51</v>
      </c>
      <c r="OQ1115">
        <f t="shared" si="553"/>
        <v>0.51</v>
      </c>
      <c r="PB1115">
        <v>776372</v>
      </c>
      <c r="PE1115">
        <v>0.53</v>
      </c>
      <c r="PF1115">
        <f t="shared" si="554"/>
        <v>0.53</v>
      </c>
      <c r="PQ1115">
        <v>776372</v>
      </c>
      <c r="PT1115">
        <v>0.52</v>
      </c>
      <c r="PU1115">
        <f t="shared" si="555"/>
        <v>0.52</v>
      </c>
      <c r="QF1115">
        <v>776372</v>
      </c>
      <c r="QI1115">
        <v>0.54</v>
      </c>
      <c r="QJ1115">
        <f t="shared" si="556"/>
        <v>0.54</v>
      </c>
      <c r="QU1115">
        <v>776372</v>
      </c>
      <c r="QX1115">
        <v>0.53</v>
      </c>
      <c r="QY1115">
        <f t="shared" si="557"/>
        <v>0.53</v>
      </c>
    </row>
    <row r="1116" spans="12:467" x14ac:dyDescent="0.2">
      <c r="L1116">
        <v>824622</v>
      </c>
      <c r="O1116">
        <v>0.39</v>
      </c>
      <c r="P1116">
        <f t="shared" si="527"/>
        <v>0.39</v>
      </c>
      <c r="AA1116">
        <v>824622</v>
      </c>
      <c r="AD1116">
        <v>0.36</v>
      </c>
      <c r="AE1116">
        <f t="shared" si="528"/>
        <v>0.36</v>
      </c>
      <c r="AP1116">
        <v>824622</v>
      </c>
      <c r="AS1116">
        <v>0.19</v>
      </c>
      <c r="AT1116">
        <f t="shared" si="529"/>
        <v>0.19</v>
      </c>
      <c r="BE1116">
        <v>824622</v>
      </c>
      <c r="BH1116">
        <v>0.35</v>
      </c>
      <c r="BI1116">
        <f t="shared" si="530"/>
        <v>0.35</v>
      </c>
      <c r="BT1116">
        <v>824622</v>
      </c>
      <c r="BW1116">
        <v>0.33</v>
      </c>
      <c r="BX1116">
        <f t="shared" si="531"/>
        <v>0.33</v>
      </c>
      <c r="CI1116">
        <v>824622</v>
      </c>
      <c r="CL1116">
        <v>0.4</v>
      </c>
      <c r="CM1116">
        <f t="shared" si="532"/>
        <v>0.4</v>
      </c>
      <c r="CX1116">
        <v>824622</v>
      </c>
      <c r="DA1116">
        <v>0.4</v>
      </c>
      <c r="DB1116">
        <f t="shared" si="533"/>
        <v>0.4</v>
      </c>
      <c r="DM1116">
        <v>824622</v>
      </c>
      <c r="DP1116">
        <v>0.37</v>
      </c>
      <c r="DQ1116">
        <f t="shared" si="534"/>
        <v>0.37</v>
      </c>
      <c r="EB1116">
        <v>824622</v>
      </c>
      <c r="EE1116">
        <v>0.4</v>
      </c>
      <c r="EF1116">
        <f t="shared" si="535"/>
        <v>0.4</v>
      </c>
      <c r="EQ1116">
        <v>824622</v>
      </c>
      <c r="ET1116">
        <v>0.4</v>
      </c>
      <c r="EU1116">
        <f t="shared" si="536"/>
        <v>0.4</v>
      </c>
      <c r="FF1116">
        <v>824622</v>
      </c>
      <c r="FI1116">
        <v>0.41</v>
      </c>
      <c r="FJ1116">
        <f t="shared" si="537"/>
        <v>0.41</v>
      </c>
      <c r="FU1116">
        <v>824622</v>
      </c>
      <c r="FX1116">
        <v>0.43</v>
      </c>
      <c r="FY1116">
        <f t="shared" si="538"/>
        <v>0.43</v>
      </c>
      <c r="GJ1116">
        <v>824622</v>
      </c>
      <c r="GM1116">
        <v>0.4</v>
      </c>
      <c r="GN1116">
        <f t="shared" si="539"/>
        <v>0.4</v>
      </c>
      <c r="GY1116">
        <v>824622</v>
      </c>
      <c r="HB1116">
        <v>0.41</v>
      </c>
      <c r="HC1116">
        <f t="shared" si="540"/>
        <v>0.41</v>
      </c>
      <c r="HN1116">
        <v>824622</v>
      </c>
      <c r="HQ1116">
        <v>0.37</v>
      </c>
      <c r="HR1116">
        <f t="shared" si="541"/>
        <v>0.37</v>
      </c>
      <c r="ID1116">
        <v>776350</v>
      </c>
      <c r="IG1116">
        <v>0.42</v>
      </c>
      <c r="IH1116">
        <f t="shared" si="542"/>
        <v>0.42</v>
      </c>
      <c r="IS1116">
        <v>776350</v>
      </c>
      <c r="IV1116">
        <v>0.39</v>
      </c>
      <c r="IW1116">
        <f t="shared" si="543"/>
        <v>0.39</v>
      </c>
      <c r="JH1116">
        <v>776350</v>
      </c>
      <c r="JK1116">
        <v>0.37</v>
      </c>
      <c r="JL1116">
        <f t="shared" si="544"/>
        <v>0.37</v>
      </c>
      <c r="JW1116">
        <v>776350</v>
      </c>
      <c r="JZ1116">
        <v>0.42</v>
      </c>
      <c r="KA1116">
        <f t="shared" si="545"/>
        <v>0.42</v>
      </c>
      <c r="KL1116">
        <v>776350</v>
      </c>
      <c r="KO1116">
        <v>0.45</v>
      </c>
      <c r="KP1116">
        <f t="shared" si="546"/>
        <v>0.45</v>
      </c>
      <c r="LA1116">
        <v>776350</v>
      </c>
      <c r="LD1116">
        <v>0.37</v>
      </c>
      <c r="LE1116">
        <f t="shared" si="547"/>
        <v>0.37</v>
      </c>
      <c r="LP1116">
        <v>776350</v>
      </c>
      <c r="LS1116">
        <v>0.41</v>
      </c>
      <c r="LT1116">
        <f t="shared" si="548"/>
        <v>0.41</v>
      </c>
      <c r="ME1116">
        <v>776350</v>
      </c>
      <c r="MH1116">
        <v>0.34</v>
      </c>
      <c r="MI1116">
        <f t="shared" si="549"/>
        <v>0.34</v>
      </c>
      <c r="MT1116">
        <v>776350</v>
      </c>
      <c r="MW1116">
        <v>0.41</v>
      </c>
      <c r="MX1116">
        <f t="shared" si="550"/>
        <v>0.41</v>
      </c>
      <c r="NI1116">
        <v>776350</v>
      </c>
      <c r="NL1116">
        <v>0.41</v>
      </c>
      <c r="NM1116">
        <f t="shared" si="551"/>
        <v>0.41</v>
      </c>
      <c r="NX1116">
        <v>776350</v>
      </c>
      <c r="OA1116">
        <v>0.41</v>
      </c>
      <c r="OB1116">
        <f t="shared" si="552"/>
        <v>0.41</v>
      </c>
      <c r="OM1116">
        <v>776350</v>
      </c>
      <c r="OP1116">
        <v>0.43</v>
      </c>
      <c r="OQ1116">
        <f t="shared" si="553"/>
        <v>0.43</v>
      </c>
      <c r="PB1116">
        <v>776350</v>
      </c>
      <c r="PE1116">
        <v>0.45</v>
      </c>
      <c r="PF1116">
        <f t="shared" si="554"/>
        <v>0.45</v>
      </c>
      <c r="PQ1116">
        <v>776350</v>
      </c>
      <c r="PT1116">
        <v>0.42</v>
      </c>
      <c r="PU1116">
        <f t="shared" si="555"/>
        <v>0.42</v>
      </c>
      <c r="QF1116">
        <v>776350</v>
      </c>
      <c r="QI1116">
        <v>0.41</v>
      </c>
      <c r="QJ1116">
        <f t="shared" si="556"/>
        <v>0.41</v>
      </c>
      <c r="QU1116">
        <v>776350</v>
      </c>
      <c r="QX1116">
        <v>0.38</v>
      </c>
      <c r="QY1116">
        <f t="shared" si="557"/>
        <v>0.38</v>
      </c>
    </row>
    <row r="1117" spans="12:467" x14ac:dyDescent="0.2">
      <c r="L1117">
        <v>824782</v>
      </c>
      <c r="O1117">
        <v>0.59</v>
      </c>
      <c r="P1117">
        <f t="shared" si="527"/>
        <v>0.59</v>
      </c>
      <c r="AA1117">
        <v>824782</v>
      </c>
      <c r="AD1117">
        <v>0.59</v>
      </c>
      <c r="AE1117">
        <f t="shared" si="528"/>
        <v>0.59</v>
      </c>
      <c r="AP1117">
        <v>824782</v>
      </c>
      <c r="AS1117">
        <v>0.53</v>
      </c>
      <c r="AT1117">
        <f t="shared" si="529"/>
        <v>0.53</v>
      </c>
      <c r="BE1117">
        <v>824782</v>
      </c>
      <c r="BH1117">
        <v>0.67</v>
      </c>
      <c r="BI1117">
        <f t="shared" si="530"/>
        <v>0.67</v>
      </c>
      <c r="BT1117">
        <v>824782</v>
      </c>
      <c r="BW1117">
        <v>0.56000000000000005</v>
      </c>
      <c r="BX1117">
        <f t="shared" si="531"/>
        <v>0.56000000000000005</v>
      </c>
      <c r="CI1117">
        <v>824782</v>
      </c>
      <c r="CL1117">
        <v>0.56999999999999995</v>
      </c>
      <c r="CM1117">
        <f t="shared" si="532"/>
        <v>0.56999999999999995</v>
      </c>
      <c r="CX1117">
        <v>824782</v>
      </c>
      <c r="DA1117">
        <v>0.56000000000000005</v>
      </c>
      <c r="DB1117">
        <f t="shared" si="533"/>
        <v>0.56000000000000005</v>
      </c>
      <c r="DM1117">
        <v>824782</v>
      </c>
      <c r="DP1117">
        <v>0.56000000000000005</v>
      </c>
      <c r="DQ1117">
        <f t="shared" si="534"/>
        <v>0.56000000000000005</v>
      </c>
      <c r="EB1117">
        <v>824782</v>
      </c>
      <c r="EE1117">
        <v>0.57999999999999996</v>
      </c>
      <c r="EF1117">
        <f t="shared" si="535"/>
        <v>0.57999999999999996</v>
      </c>
      <c r="EQ1117">
        <v>824782</v>
      </c>
      <c r="ET1117">
        <v>0.57999999999999996</v>
      </c>
      <c r="EU1117">
        <f t="shared" si="536"/>
        <v>0.57999999999999996</v>
      </c>
      <c r="FF1117">
        <v>824782</v>
      </c>
      <c r="FI1117">
        <v>0.57999999999999996</v>
      </c>
      <c r="FJ1117">
        <f t="shared" si="537"/>
        <v>0.57999999999999996</v>
      </c>
      <c r="FU1117">
        <v>824782</v>
      </c>
      <c r="FX1117">
        <v>0.59</v>
      </c>
      <c r="FY1117">
        <f t="shared" si="538"/>
        <v>0.59</v>
      </c>
      <c r="GJ1117">
        <v>824782</v>
      </c>
      <c r="GM1117">
        <v>0.56000000000000005</v>
      </c>
      <c r="GN1117">
        <f t="shared" si="539"/>
        <v>0.56000000000000005</v>
      </c>
      <c r="GY1117">
        <v>824782</v>
      </c>
      <c r="HB1117">
        <v>0.59</v>
      </c>
      <c r="HC1117">
        <f t="shared" si="540"/>
        <v>0.59</v>
      </c>
      <c r="HN1117">
        <v>824782</v>
      </c>
      <c r="HQ1117">
        <v>0.56999999999999995</v>
      </c>
      <c r="HR1117">
        <f t="shared" si="541"/>
        <v>0.56999999999999995</v>
      </c>
      <c r="ID1117">
        <v>776351</v>
      </c>
      <c r="IG1117">
        <v>0.47</v>
      </c>
      <c r="IH1117">
        <f t="shared" si="542"/>
        <v>0.47</v>
      </c>
      <c r="IS1117">
        <v>776351</v>
      </c>
      <c r="IV1117">
        <v>0.48</v>
      </c>
      <c r="IW1117">
        <f t="shared" si="543"/>
        <v>0.48</v>
      </c>
      <c r="JH1117">
        <v>776351</v>
      </c>
      <c r="JK1117">
        <v>0.47</v>
      </c>
      <c r="JL1117">
        <f t="shared" si="544"/>
        <v>0.47</v>
      </c>
      <c r="JW1117">
        <v>776351</v>
      </c>
      <c r="JZ1117">
        <v>0.43</v>
      </c>
      <c r="KA1117">
        <f t="shared" si="545"/>
        <v>0.43</v>
      </c>
      <c r="KL1117">
        <v>776351</v>
      </c>
      <c r="KO1117">
        <v>0.46</v>
      </c>
      <c r="KP1117">
        <f t="shared" si="546"/>
        <v>0.46</v>
      </c>
      <c r="LA1117">
        <v>776351</v>
      </c>
      <c r="LD1117">
        <v>0.45</v>
      </c>
      <c r="LE1117">
        <f t="shared" si="547"/>
        <v>0.45</v>
      </c>
      <c r="LP1117">
        <v>776351</v>
      </c>
      <c r="LS1117">
        <v>0.45</v>
      </c>
      <c r="LT1117">
        <f t="shared" si="548"/>
        <v>0.45</v>
      </c>
      <c r="ME1117">
        <v>776351</v>
      </c>
      <c r="MH1117">
        <v>0.37</v>
      </c>
      <c r="MI1117">
        <f t="shared" si="549"/>
        <v>0.37</v>
      </c>
      <c r="MT1117">
        <v>776351</v>
      </c>
      <c r="MW1117">
        <v>0.46</v>
      </c>
      <c r="MX1117">
        <f t="shared" si="550"/>
        <v>0.46</v>
      </c>
      <c r="NI1117">
        <v>776351</v>
      </c>
      <c r="NL1117">
        <v>0.47</v>
      </c>
      <c r="NM1117">
        <f t="shared" si="551"/>
        <v>0.47</v>
      </c>
      <c r="NX1117">
        <v>776351</v>
      </c>
      <c r="OA1117">
        <v>0.45</v>
      </c>
      <c r="OB1117">
        <f t="shared" si="552"/>
        <v>0.45</v>
      </c>
      <c r="OM1117">
        <v>776351</v>
      </c>
      <c r="OP1117">
        <v>0.49</v>
      </c>
      <c r="OQ1117">
        <f t="shared" si="553"/>
        <v>0.49</v>
      </c>
      <c r="PB1117">
        <v>776351</v>
      </c>
      <c r="PE1117">
        <v>0.49</v>
      </c>
      <c r="PF1117">
        <f t="shared" si="554"/>
        <v>0.49</v>
      </c>
      <c r="PQ1117">
        <v>776351</v>
      </c>
      <c r="PT1117">
        <v>0.45</v>
      </c>
      <c r="PU1117">
        <f t="shared" si="555"/>
        <v>0.45</v>
      </c>
      <c r="QF1117">
        <v>776351</v>
      </c>
      <c r="QI1117">
        <v>0.48</v>
      </c>
      <c r="QJ1117">
        <f t="shared" si="556"/>
        <v>0.48</v>
      </c>
      <c r="QU1117">
        <v>776351</v>
      </c>
      <c r="QX1117">
        <v>0.45</v>
      </c>
      <c r="QY1117">
        <f t="shared" si="557"/>
        <v>0.45</v>
      </c>
    </row>
    <row r="1118" spans="12:467" x14ac:dyDescent="0.2">
      <c r="L1118">
        <v>825027</v>
      </c>
      <c r="O1118">
        <v>0.45</v>
      </c>
      <c r="P1118">
        <f t="shared" si="527"/>
        <v>0.45</v>
      </c>
      <c r="AA1118">
        <v>825027</v>
      </c>
      <c r="AD1118">
        <v>0.44</v>
      </c>
      <c r="AE1118">
        <f t="shared" si="528"/>
        <v>0.44</v>
      </c>
      <c r="AP1118">
        <v>825027</v>
      </c>
      <c r="AS1118">
        <v>0.6</v>
      </c>
      <c r="AT1118">
        <f t="shared" si="529"/>
        <v>0.6</v>
      </c>
      <c r="BE1118">
        <v>825027</v>
      </c>
      <c r="BH1118">
        <v>0.46</v>
      </c>
      <c r="BI1118">
        <f t="shared" si="530"/>
        <v>0.46</v>
      </c>
      <c r="BT1118">
        <v>825027</v>
      </c>
      <c r="BW1118">
        <v>0.48</v>
      </c>
      <c r="BX1118">
        <f t="shared" si="531"/>
        <v>0.48</v>
      </c>
      <c r="CI1118">
        <v>825027</v>
      </c>
      <c r="CL1118">
        <v>0.5</v>
      </c>
      <c r="CM1118">
        <f t="shared" si="532"/>
        <v>0.5</v>
      </c>
      <c r="CX1118">
        <v>825027</v>
      </c>
      <c r="DA1118">
        <v>0.47</v>
      </c>
      <c r="DB1118">
        <f t="shared" si="533"/>
        <v>0.47</v>
      </c>
      <c r="DM1118">
        <v>825027</v>
      </c>
      <c r="DP1118">
        <v>0.51</v>
      </c>
      <c r="DQ1118">
        <f t="shared" si="534"/>
        <v>0.51</v>
      </c>
      <c r="EB1118">
        <v>825027</v>
      </c>
      <c r="EE1118">
        <v>0.48</v>
      </c>
      <c r="EF1118">
        <f t="shared" si="535"/>
        <v>0.48</v>
      </c>
      <c r="EQ1118">
        <v>825027</v>
      </c>
      <c r="ET1118">
        <v>0.48</v>
      </c>
      <c r="EU1118">
        <f t="shared" si="536"/>
        <v>0.48</v>
      </c>
      <c r="FF1118">
        <v>825027</v>
      </c>
      <c r="FI1118">
        <v>0.46</v>
      </c>
      <c r="FJ1118">
        <f t="shared" si="537"/>
        <v>0.46</v>
      </c>
      <c r="FU1118">
        <v>825027</v>
      </c>
      <c r="FX1118">
        <v>0.48</v>
      </c>
      <c r="FY1118">
        <f t="shared" si="538"/>
        <v>0.48</v>
      </c>
      <c r="GJ1118">
        <v>825027</v>
      </c>
      <c r="GM1118">
        <v>0.49</v>
      </c>
      <c r="GN1118">
        <f t="shared" si="539"/>
        <v>0.49</v>
      </c>
      <c r="GY1118">
        <v>825027</v>
      </c>
      <c r="HB1118">
        <v>0.5</v>
      </c>
      <c r="HC1118">
        <f t="shared" si="540"/>
        <v>0.5</v>
      </c>
      <c r="HN1118">
        <v>825027</v>
      </c>
      <c r="HQ1118">
        <v>0.47</v>
      </c>
      <c r="HR1118">
        <f t="shared" si="541"/>
        <v>0.47</v>
      </c>
      <c r="ID1118">
        <v>776353</v>
      </c>
      <c r="IG1118">
        <v>0.51</v>
      </c>
      <c r="IH1118">
        <f t="shared" si="542"/>
        <v>0.51</v>
      </c>
      <c r="IS1118">
        <v>776353</v>
      </c>
      <c r="IV1118">
        <v>0.55000000000000004</v>
      </c>
      <c r="IW1118">
        <f t="shared" si="543"/>
        <v>0.55000000000000004</v>
      </c>
      <c r="JH1118">
        <v>776353</v>
      </c>
      <c r="JK1118">
        <v>0.51</v>
      </c>
      <c r="JL1118">
        <f t="shared" si="544"/>
        <v>0.51</v>
      </c>
      <c r="JW1118">
        <v>776353</v>
      </c>
      <c r="JZ1118">
        <v>0.54</v>
      </c>
      <c r="KA1118">
        <f t="shared" si="545"/>
        <v>0.54</v>
      </c>
      <c r="KL1118">
        <v>776353</v>
      </c>
      <c r="KO1118">
        <v>0.47</v>
      </c>
      <c r="KP1118">
        <f t="shared" si="546"/>
        <v>0.47</v>
      </c>
      <c r="LA1118">
        <v>776353</v>
      </c>
      <c r="LD1118">
        <v>0.52</v>
      </c>
      <c r="LE1118">
        <f t="shared" si="547"/>
        <v>0.52</v>
      </c>
      <c r="LP1118">
        <v>776353</v>
      </c>
      <c r="LS1118">
        <v>0.53</v>
      </c>
      <c r="LT1118">
        <f t="shared" si="548"/>
        <v>0.53</v>
      </c>
      <c r="ME1118">
        <v>776353</v>
      </c>
      <c r="MH1118">
        <v>0.52</v>
      </c>
      <c r="MI1118">
        <f t="shared" si="549"/>
        <v>0.52</v>
      </c>
      <c r="MT1118">
        <v>776353</v>
      </c>
      <c r="MW1118">
        <v>0.42</v>
      </c>
      <c r="MX1118">
        <f t="shared" si="550"/>
        <v>0.42</v>
      </c>
      <c r="NI1118">
        <v>776353</v>
      </c>
      <c r="NL1118">
        <v>0.53</v>
      </c>
      <c r="NM1118">
        <f t="shared" si="551"/>
        <v>0.53</v>
      </c>
      <c r="NX1118">
        <v>776353</v>
      </c>
      <c r="OA1118">
        <v>0.52</v>
      </c>
      <c r="OB1118">
        <f t="shared" si="552"/>
        <v>0.52</v>
      </c>
      <c r="OM1118">
        <v>776353</v>
      </c>
      <c r="OP1118">
        <v>0.54</v>
      </c>
      <c r="OQ1118">
        <f t="shared" si="553"/>
        <v>0.54</v>
      </c>
      <c r="PB1118">
        <v>776353</v>
      </c>
      <c r="PE1118">
        <v>0.52</v>
      </c>
      <c r="PF1118">
        <f t="shared" si="554"/>
        <v>0.52</v>
      </c>
      <c r="PQ1118">
        <v>776353</v>
      </c>
      <c r="PT1118">
        <v>0.53</v>
      </c>
      <c r="PU1118">
        <f t="shared" si="555"/>
        <v>0.53</v>
      </c>
      <c r="QF1118">
        <v>776353</v>
      </c>
      <c r="QI1118">
        <v>0.56000000000000005</v>
      </c>
      <c r="QJ1118">
        <f t="shared" si="556"/>
        <v>0.56000000000000005</v>
      </c>
      <c r="QU1118">
        <v>776353</v>
      </c>
      <c r="QX1118">
        <v>0.54</v>
      </c>
      <c r="QY1118">
        <f t="shared" si="557"/>
        <v>0.54</v>
      </c>
    </row>
    <row r="1119" spans="12:467" x14ac:dyDescent="0.2">
      <c r="L1119">
        <v>825104</v>
      </c>
      <c r="O1119">
        <v>0.48</v>
      </c>
      <c r="P1119">
        <f t="shared" si="527"/>
        <v>0.48</v>
      </c>
      <c r="AA1119">
        <v>825104</v>
      </c>
      <c r="AD1119">
        <v>0.45</v>
      </c>
      <c r="AE1119">
        <f t="shared" si="528"/>
        <v>0.45</v>
      </c>
      <c r="AP1119">
        <v>825104</v>
      </c>
      <c r="AS1119">
        <v>0.44</v>
      </c>
      <c r="AT1119">
        <f t="shared" si="529"/>
        <v>0.44</v>
      </c>
      <c r="BE1119">
        <v>825104</v>
      </c>
      <c r="BH1119">
        <v>0.35</v>
      </c>
      <c r="BI1119">
        <f t="shared" si="530"/>
        <v>0.35</v>
      </c>
      <c r="BT1119">
        <v>825104</v>
      </c>
      <c r="BW1119">
        <v>0.28999999999999998</v>
      </c>
      <c r="BX1119">
        <f t="shared" si="531"/>
        <v>0.28999999999999998</v>
      </c>
      <c r="CI1119">
        <v>825104</v>
      </c>
      <c r="CL1119">
        <v>0.46</v>
      </c>
      <c r="CM1119">
        <f t="shared" si="532"/>
        <v>0.46</v>
      </c>
      <c r="CX1119">
        <v>825104</v>
      </c>
      <c r="DA1119">
        <v>0.47</v>
      </c>
      <c r="DB1119">
        <f t="shared" si="533"/>
        <v>0.47</v>
      </c>
      <c r="DM1119">
        <v>825104</v>
      </c>
      <c r="DP1119">
        <v>0.44</v>
      </c>
      <c r="DQ1119">
        <f t="shared" si="534"/>
        <v>0.44</v>
      </c>
      <c r="EB1119">
        <v>825104</v>
      </c>
      <c r="EE1119">
        <v>0.48</v>
      </c>
      <c r="EF1119">
        <f t="shared" si="535"/>
        <v>0.48</v>
      </c>
      <c r="EQ1119">
        <v>825104</v>
      </c>
      <c r="ET1119">
        <v>0.48</v>
      </c>
      <c r="EU1119">
        <f t="shared" si="536"/>
        <v>0.48</v>
      </c>
      <c r="FF1119">
        <v>825104</v>
      </c>
      <c r="FI1119">
        <v>0.46</v>
      </c>
      <c r="FJ1119">
        <f t="shared" si="537"/>
        <v>0.46</v>
      </c>
      <c r="FU1119">
        <v>825104</v>
      </c>
      <c r="FX1119">
        <v>0.46</v>
      </c>
      <c r="FY1119">
        <f t="shared" si="538"/>
        <v>0.46</v>
      </c>
      <c r="GJ1119">
        <v>825104</v>
      </c>
      <c r="GM1119">
        <v>0.43</v>
      </c>
      <c r="GN1119">
        <f t="shared" si="539"/>
        <v>0.43</v>
      </c>
      <c r="GY1119">
        <v>825104</v>
      </c>
      <c r="HB1119">
        <v>0.49</v>
      </c>
      <c r="HC1119">
        <f t="shared" si="540"/>
        <v>0.49</v>
      </c>
      <c r="HN1119">
        <v>825104</v>
      </c>
      <c r="HQ1119">
        <v>0.36</v>
      </c>
      <c r="HR1119">
        <f t="shared" si="541"/>
        <v>0.36</v>
      </c>
      <c r="ID1119">
        <v>776354</v>
      </c>
      <c r="IG1119">
        <v>0.55000000000000004</v>
      </c>
      <c r="IH1119">
        <f t="shared" si="542"/>
        <v>0.55000000000000004</v>
      </c>
      <c r="IS1119">
        <v>776354</v>
      </c>
      <c r="IV1119">
        <v>0.55000000000000004</v>
      </c>
      <c r="IW1119">
        <f t="shared" si="543"/>
        <v>0.55000000000000004</v>
      </c>
      <c r="JH1119">
        <v>776354</v>
      </c>
      <c r="JK1119">
        <v>0.55000000000000004</v>
      </c>
      <c r="JL1119">
        <f t="shared" si="544"/>
        <v>0.55000000000000004</v>
      </c>
      <c r="JW1119">
        <v>776354</v>
      </c>
      <c r="JZ1119">
        <v>0.55000000000000004</v>
      </c>
      <c r="KA1119">
        <f t="shared" si="545"/>
        <v>0.55000000000000004</v>
      </c>
      <c r="KL1119">
        <v>776354</v>
      </c>
      <c r="KO1119">
        <v>0.54</v>
      </c>
      <c r="KP1119">
        <f t="shared" si="546"/>
        <v>0.54</v>
      </c>
      <c r="LA1119">
        <v>776354</v>
      </c>
      <c r="LD1119">
        <v>0.51</v>
      </c>
      <c r="LE1119">
        <f t="shared" si="547"/>
        <v>0.51</v>
      </c>
      <c r="LP1119">
        <v>776354</v>
      </c>
      <c r="LS1119">
        <v>0.54</v>
      </c>
      <c r="LT1119">
        <f t="shared" si="548"/>
        <v>0.54</v>
      </c>
      <c r="ME1119">
        <v>776354</v>
      </c>
      <c r="MH1119">
        <v>0.5</v>
      </c>
      <c r="MI1119">
        <f t="shared" si="549"/>
        <v>0.5</v>
      </c>
      <c r="MT1119">
        <v>776354</v>
      </c>
      <c r="MW1119">
        <v>0.47</v>
      </c>
      <c r="MX1119">
        <f t="shared" si="550"/>
        <v>0.47</v>
      </c>
      <c r="NI1119">
        <v>776354</v>
      </c>
      <c r="NL1119">
        <v>0.55000000000000004</v>
      </c>
      <c r="NM1119">
        <f t="shared" si="551"/>
        <v>0.55000000000000004</v>
      </c>
      <c r="NX1119">
        <v>776354</v>
      </c>
      <c r="OA1119">
        <v>0.48</v>
      </c>
      <c r="OB1119">
        <f t="shared" si="552"/>
        <v>0.48</v>
      </c>
      <c r="OM1119">
        <v>776354</v>
      </c>
      <c r="OP1119">
        <v>0.55000000000000004</v>
      </c>
      <c r="OQ1119">
        <f t="shared" si="553"/>
        <v>0.55000000000000004</v>
      </c>
      <c r="PB1119">
        <v>776354</v>
      </c>
      <c r="PE1119">
        <v>0.56999999999999995</v>
      </c>
      <c r="PF1119">
        <f t="shared" si="554"/>
        <v>0.56999999999999995</v>
      </c>
      <c r="PQ1119">
        <v>776354</v>
      </c>
      <c r="PT1119">
        <v>0.55000000000000004</v>
      </c>
      <c r="PU1119">
        <f t="shared" si="555"/>
        <v>0.55000000000000004</v>
      </c>
      <c r="QF1119">
        <v>776354</v>
      </c>
      <c r="QI1119">
        <v>0.55000000000000004</v>
      </c>
      <c r="QJ1119">
        <f t="shared" si="556"/>
        <v>0.55000000000000004</v>
      </c>
      <c r="QU1119">
        <v>776354</v>
      </c>
      <c r="QX1119">
        <v>0.56000000000000005</v>
      </c>
      <c r="QY1119">
        <f t="shared" si="557"/>
        <v>0.56000000000000005</v>
      </c>
    </row>
    <row r="1120" spans="12:467" x14ac:dyDescent="0.2">
      <c r="L1120">
        <v>822756</v>
      </c>
      <c r="O1120">
        <v>0.38</v>
      </c>
      <c r="P1120">
        <f t="shared" si="527"/>
        <v>0.38</v>
      </c>
      <c r="AA1120">
        <v>822756</v>
      </c>
      <c r="AD1120">
        <v>0.38</v>
      </c>
      <c r="AE1120">
        <f t="shared" si="528"/>
        <v>0.38</v>
      </c>
      <c r="AP1120">
        <v>822756</v>
      </c>
      <c r="AS1120">
        <v>0.28999999999999998</v>
      </c>
      <c r="AT1120">
        <f t="shared" si="529"/>
        <v>0.28999999999999998</v>
      </c>
      <c r="BE1120">
        <v>822756</v>
      </c>
      <c r="BH1120">
        <v>0.32</v>
      </c>
      <c r="BI1120">
        <f t="shared" si="530"/>
        <v>0.32</v>
      </c>
      <c r="BT1120">
        <v>822756</v>
      </c>
      <c r="BW1120">
        <v>0.18</v>
      </c>
      <c r="BX1120">
        <f t="shared" si="531"/>
        <v>0.18</v>
      </c>
      <c r="CI1120">
        <v>822756</v>
      </c>
      <c r="CL1120">
        <v>0.41</v>
      </c>
      <c r="CM1120">
        <f t="shared" si="532"/>
        <v>0.41</v>
      </c>
      <c r="CX1120">
        <v>822756</v>
      </c>
      <c r="DA1120">
        <v>0.43</v>
      </c>
      <c r="DB1120">
        <f t="shared" si="533"/>
        <v>0.43</v>
      </c>
      <c r="DM1120">
        <v>822756</v>
      </c>
      <c r="DP1120">
        <v>0.37</v>
      </c>
      <c r="DQ1120">
        <f t="shared" si="534"/>
        <v>0.37</v>
      </c>
      <c r="EB1120">
        <v>822756</v>
      </c>
      <c r="EE1120">
        <v>0.42</v>
      </c>
      <c r="EF1120">
        <f t="shared" si="535"/>
        <v>0.42</v>
      </c>
      <c r="EQ1120">
        <v>822756</v>
      </c>
      <c r="ET1120">
        <v>0.42</v>
      </c>
      <c r="EU1120">
        <f t="shared" si="536"/>
        <v>0.42</v>
      </c>
      <c r="FF1120">
        <v>822756</v>
      </c>
      <c r="FI1120">
        <v>0.42</v>
      </c>
      <c r="FJ1120">
        <f t="shared" si="537"/>
        <v>0.42</v>
      </c>
      <c r="FU1120">
        <v>822756</v>
      </c>
      <c r="FX1120">
        <v>0.43</v>
      </c>
      <c r="FY1120">
        <f t="shared" si="538"/>
        <v>0.43</v>
      </c>
      <c r="GJ1120">
        <v>822756</v>
      </c>
      <c r="GM1120">
        <v>0.4</v>
      </c>
      <c r="GN1120">
        <f t="shared" si="539"/>
        <v>0.4</v>
      </c>
      <c r="GY1120">
        <v>822756</v>
      </c>
      <c r="HB1120">
        <v>0.44</v>
      </c>
      <c r="HC1120">
        <f t="shared" si="540"/>
        <v>0.44</v>
      </c>
      <c r="HN1120">
        <v>822756</v>
      </c>
      <c r="HQ1120">
        <v>0.41</v>
      </c>
      <c r="HR1120">
        <f t="shared" si="541"/>
        <v>0.41</v>
      </c>
      <c r="ID1120">
        <v>776355</v>
      </c>
      <c r="IG1120">
        <v>0.55000000000000004</v>
      </c>
      <c r="IH1120">
        <f t="shared" si="542"/>
        <v>0.55000000000000004</v>
      </c>
      <c r="IS1120">
        <v>776355</v>
      </c>
      <c r="IV1120">
        <v>0.54</v>
      </c>
      <c r="IW1120">
        <f t="shared" si="543"/>
        <v>0.54</v>
      </c>
      <c r="JH1120">
        <v>776355</v>
      </c>
      <c r="JK1120">
        <v>0.55000000000000004</v>
      </c>
      <c r="JL1120">
        <f t="shared" si="544"/>
        <v>0.55000000000000004</v>
      </c>
      <c r="JW1120">
        <v>776355</v>
      </c>
      <c r="JZ1120">
        <v>0.57999999999999996</v>
      </c>
      <c r="KA1120">
        <f t="shared" si="545"/>
        <v>0.57999999999999996</v>
      </c>
      <c r="KL1120">
        <v>776355</v>
      </c>
      <c r="KO1120">
        <v>0.57999999999999996</v>
      </c>
      <c r="KP1120">
        <f t="shared" si="546"/>
        <v>0.57999999999999996</v>
      </c>
      <c r="LA1120">
        <v>776355</v>
      </c>
      <c r="LD1120">
        <v>0.52</v>
      </c>
      <c r="LE1120">
        <f t="shared" si="547"/>
        <v>0.52</v>
      </c>
      <c r="LP1120">
        <v>776355</v>
      </c>
      <c r="LS1120">
        <v>0.53</v>
      </c>
      <c r="LT1120">
        <f t="shared" si="548"/>
        <v>0.53</v>
      </c>
      <c r="ME1120">
        <v>776355</v>
      </c>
      <c r="MH1120">
        <v>0.49</v>
      </c>
      <c r="MI1120">
        <f t="shared" si="549"/>
        <v>0.49</v>
      </c>
      <c r="MT1120">
        <v>776355</v>
      </c>
      <c r="MW1120">
        <v>0.56000000000000005</v>
      </c>
      <c r="MX1120">
        <f t="shared" si="550"/>
        <v>0.56000000000000005</v>
      </c>
      <c r="NI1120">
        <v>776355</v>
      </c>
      <c r="NL1120">
        <v>0.52</v>
      </c>
      <c r="NM1120">
        <f t="shared" si="551"/>
        <v>0.52</v>
      </c>
      <c r="NX1120">
        <v>776355</v>
      </c>
      <c r="OA1120">
        <v>0.5</v>
      </c>
      <c r="OB1120">
        <f t="shared" si="552"/>
        <v>0.5</v>
      </c>
      <c r="OM1120">
        <v>776355</v>
      </c>
      <c r="OP1120">
        <v>0.52</v>
      </c>
      <c r="OQ1120">
        <f t="shared" si="553"/>
        <v>0.52</v>
      </c>
      <c r="PB1120">
        <v>776355</v>
      </c>
      <c r="PE1120">
        <v>0.51</v>
      </c>
      <c r="PF1120">
        <f t="shared" si="554"/>
        <v>0.51</v>
      </c>
      <c r="PQ1120">
        <v>776355</v>
      </c>
      <c r="PT1120">
        <v>0.54</v>
      </c>
      <c r="PU1120">
        <f t="shared" si="555"/>
        <v>0.54</v>
      </c>
      <c r="QF1120">
        <v>776355</v>
      </c>
      <c r="QI1120">
        <v>0.56999999999999995</v>
      </c>
      <c r="QJ1120">
        <f t="shared" si="556"/>
        <v>0.56999999999999995</v>
      </c>
      <c r="QU1120">
        <v>776355</v>
      </c>
      <c r="QX1120">
        <v>0.51</v>
      </c>
      <c r="QY1120">
        <f t="shared" si="557"/>
        <v>0.51</v>
      </c>
    </row>
    <row r="1121" spans="12:467" x14ac:dyDescent="0.2">
      <c r="L1121">
        <v>822917</v>
      </c>
      <c r="O1121">
        <v>0.51</v>
      </c>
      <c r="P1121">
        <f t="shared" si="527"/>
        <v>0.51</v>
      </c>
      <c r="AA1121">
        <v>822917</v>
      </c>
      <c r="AD1121">
        <v>0.49</v>
      </c>
      <c r="AE1121">
        <f t="shared" si="528"/>
        <v>0.49</v>
      </c>
      <c r="AP1121">
        <v>822917</v>
      </c>
      <c r="AS1121">
        <v>0.55000000000000004</v>
      </c>
      <c r="AT1121">
        <f t="shared" si="529"/>
        <v>0.55000000000000004</v>
      </c>
      <c r="BE1121">
        <v>822917</v>
      </c>
      <c r="BH1121">
        <v>0.55000000000000004</v>
      </c>
      <c r="BI1121">
        <f t="shared" si="530"/>
        <v>0.55000000000000004</v>
      </c>
      <c r="BT1121">
        <v>822917</v>
      </c>
      <c r="BW1121">
        <v>0.53</v>
      </c>
      <c r="BX1121">
        <f t="shared" si="531"/>
        <v>0.53</v>
      </c>
      <c r="CI1121">
        <v>822917</v>
      </c>
      <c r="CL1121">
        <v>0.54</v>
      </c>
      <c r="CM1121">
        <f t="shared" si="532"/>
        <v>0.54</v>
      </c>
      <c r="CX1121">
        <v>822917</v>
      </c>
      <c r="DA1121">
        <v>0.54</v>
      </c>
      <c r="DB1121">
        <f t="shared" si="533"/>
        <v>0.54</v>
      </c>
      <c r="DM1121">
        <v>822917</v>
      </c>
      <c r="DP1121">
        <v>0.53</v>
      </c>
      <c r="DQ1121">
        <f t="shared" si="534"/>
        <v>0.53</v>
      </c>
      <c r="EB1121">
        <v>822917</v>
      </c>
      <c r="EE1121">
        <v>0.49</v>
      </c>
      <c r="EF1121">
        <f t="shared" si="535"/>
        <v>0.49</v>
      </c>
      <c r="EQ1121">
        <v>822917</v>
      </c>
      <c r="ET1121">
        <v>0.49</v>
      </c>
      <c r="EU1121">
        <f t="shared" si="536"/>
        <v>0.49</v>
      </c>
      <c r="FF1121">
        <v>822917</v>
      </c>
      <c r="FI1121">
        <v>0.54</v>
      </c>
      <c r="FJ1121">
        <f t="shared" si="537"/>
        <v>0.54</v>
      </c>
      <c r="FU1121">
        <v>822917</v>
      </c>
      <c r="FX1121">
        <v>0.52</v>
      </c>
      <c r="FY1121">
        <f t="shared" si="538"/>
        <v>0.52</v>
      </c>
      <c r="GJ1121">
        <v>822917</v>
      </c>
      <c r="GM1121">
        <v>0.51</v>
      </c>
      <c r="GN1121">
        <f t="shared" si="539"/>
        <v>0.51</v>
      </c>
      <c r="GY1121">
        <v>822917</v>
      </c>
      <c r="HB1121">
        <v>0.56000000000000005</v>
      </c>
      <c r="HC1121">
        <f t="shared" si="540"/>
        <v>0.56000000000000005</v>
      </c>
      <c r="HN1121">
        <v>822917</v>
      </c>
      <c r="HQ1121">
        <v>0.48</v>
      </c>
      <c r="HR1121">
        <f t="shared" si="541"/>
        <v>0.48</v>
      </c>
      <c r="ID1121">
        <v>776358</v>
      </c>
      <c r="IG1121">
        <v>0.5</v>
      </c>
      <c r="IH1121">
        <f t="shared" si="542"/>
        <v>0.5</v>
      </c>
      <c r="IS1121">
        <v>776358</v>
      </c>
      <c r="IV1121">
        <v>0.49</v>
      </c>
      <c r="IW1121">
        <f t="shared" si="543"/>
        <v>0.49</v>
      </c>
      <c r="JH1121">
        <v>776358</v>
      </c>
      <c r="JK1121">
        <v>0.5</v>
      </c>
      <c r="JL1121">
        <f t="shared" si="544"/>
        <v>0.5</v>
      </c>
      <c r="JW1121">
        <v>776358</v>
      </c>
      <c r="JZ1121">
        <v>0.52</v>
      </c>
      <c r="KA1121">
        <f t="shared" si="545"/>
        <v>0.52</v>
      </c>
      <c r="KL1121">
        <v>776358</v>
      </c>
      <c r="KO1121">
        <v>0.49</v>
      </c>
      <c r="KP1121">
        <f t="shared" si="546"/>
        <v>0.49</v>
      </c>
      <c r="LA1121">
        <v>776358</v>
      </c>
      <c r="LD1121">
        <v>0.48</v>
      </c>
      <c r="LE1121">
        <f t="shared" si="547"/>
        <v>0.48</v>
      </c>
      <c r="LP1121">
        <v>776358</v>
      </c>
      <c r="LS1121">
        <v>0.51</v>
      </c>
      <c r="LT1121">
        <f t="shared" si="548"/>
        <v>0.51</v>
      </c>
      <c r="ME1121">
        <v>776358</v>
      </c>
      <c r="MH1121">
        <v>0.47</v>
      </c>
      <c r="MI1121">
        <f t="shared" si="549"/>
        <v>0.47</v>
      </c>
      <c r="MT1121">
        <v>776358</v>
      </c>
      <c r="MW1121">
        <v>0.47</v>
      </c>
      <c r="MX1121">
        <f t="shared" si="550"/>
        <v>0.47</v>
      </c>
      <c r="NI1121">
        <v>776358</v>
      </c>
      <c r="NL1121">
        <v>0.51</v>
      </c>
      <c r="NM1121">
        <f t="shared" si="551"/>
        <v>0.51</v>
      </c>
      <c r="NX1121">
        <v>776358</v>
      </c>
      <c r="OA1121">
        <v>0.51</v>
      </c>
      <c r="OB1121">
        <f t="shared" si="552"/>
        <v>0.51</v>
      </c>
      <c r="OM1121">
        <v>776358</v>
      </c>
      <c r="OP1121">
        <v>0.49</v>
      </c>
      <c r="OQ1121">
        <f t="shared" si="553"/>
        <v>0.49</v>
      </c>
      <c r="PB1121">
        <v>776358</v>
      </c>
      <c r="PE1121">
        <v>0.49</v>
      </c>
      <c r="PF1121">
        <f t="shared" si="554"/>
        <v>0.49</v>
      </c>
      <c r="PQ1121">
        <v>776358</v>
      </c>
      <c r="PT1121">
        <v>0.5</v>
      </c>
      <c r="PU1121">
        <f t="shared" si="555"/>
        <v>0.5</v>
      </c>
      <c r="QF1121">
        <v>776358</v>
      </c>
      <c r="QI1121">
        <v>0.47</v>
      </c>
      <c r="QJ1121">
        <f t="shared" si="556"/>
        <v>0.47</v>
      </c>
      <c r="QU1121">
        <v>776358</v>
      </c>
      <c r="QX1121">
        <v>0.48</v>
      </c>
      <c r="QY1121">
        <f t="shared" si="557"/>
        <v>0.48</v>
      </c>
    </row>
    <row r="1122" spans="12:467" x14ac:dyDescent="0.2">
      <c r="L1122">
        <v>823238</v>
      </c>
      <c r="O1122">
        <v>0.54</v>
      </c>
      <c r="P1122">
        <f t="shared" si="527"/>
        <v>0.54</v>
      </c>
      <c r="AA1122">
        <v>823238</v>
      </c>
      <c r="AD1122">
        <v>0.67</v>
      </c>
      <c r="AE1122">
        <f t="shared" si="528"/>
        <v>0.67</v>
      </c>
      <c r="AP1122">
        <v>823238</v>
      </c>
      <c r="AS1122">
        <v>0.89</v>
      </c>
      <c r="AT1122">
        <f t="shared" si="529"/>
        <v>0.89</v>
      </c>
      <c r="BE1122">
        <v>823238</v>
      </c>
      <c r="BH1122">
        <v>0.76</v>
      </c>
      <c r="BI1122">
        <f t="shared" si="530"/>
        <v>0.76</v>
      </c>
      <c r="BT1122">
        <v>823238</v>
      </c>
      <c r="BW1122">
        <v>0.72</v>
      </c>
      <c r="BX1122">
        <f t="shared" si="531"/>
        <v>0.72</v>
      </c>
      <c r="CI1122">
        <v>823238</v>
      </c>
      <c r="CL1122">
        <v>0.54</v>
      </c>
      <c r="CM1122">
        <f t="shared" si="532"/>
        <v>0.54</v>
      </c>
      <c r="CX1122">
        <v>823238</v>
      </c>
      <c r="DA1122">
        <v>0.54</v>
      </c>
      <c r="DB1122">
        <f t="shared" si="533"/>
        <v>0.54</v>
      </c>
      <c r="DM1122">
        <v>823238</v>
      </c>
      <c r="DP1122">
        <v>0.53</v>
      </c>
      <c r="DQ1122">
        <f t="shared" si="534"/>
        <v>0.53</v>
      </c>
      <c r="EB1122">
        <v>823238</v>
      </c>
      <c r="EE1122">
        <v>0.55000000000000004</v>
      </c>
      <c r="EF1122">
        <f t="shared" si="535"/>
        <v>0.55000000000000004</v>
      </c>
      <c r="EQ1122">
        <v>823238</v>
      </c>
      <c r="ET1122">
        <v>0.55000000000000004</v>
      </c>
      <c r="EU1122">
        <f t="shared" si="536"/>
        <v>0.55000000000000004</v>
      </c>
      <c r="FF1122">
        <v>823238</v>
      </c>
      <c r="FI1122">
        <v>0.54</v>
      </c>
      <c r="FJ1122">
        <f t="shared" si="537"/>
        <v>0.54</v>
      </c>
      <c r="FU1122">
        <v>823238</v>
      </c>
      <c r="FX1122">
        <v>0.55000000000000004</v>
      </c>
      <c r="FY1122">
        <f t="shared" si="538"/>
        <v>0.55000000000000004</v>
      </c>
      <c r="GJ1122">
        <v>823238</v>
      </c>
      <c r="GM1122">
        <v>0.53</v>
      </c>
      <c r="GN1122">
        <f t="shared" si="539"/>
        <v>0.53</v>
      </c>
      <c r="GY1122">
        <v>823238</v>
      </c>
      <c r="HB1122">
        <v>0.52</v>
      </c>
      <c r="HC1122">
        <f t="shared" si="540"/>
        <v>0.52</v>
      </c>
      <c r="HN1122">
        <v>823238</v>
      </c>
      <c r="HQ1122">
        <v>0.57999999999999996</v>
      </c>
      <c r="HR1122">
        <f t="shared" si="541"/>
        <v>0.57999999999999996</v>
      </c>
      <c r="ID1122">
        <v>776359</v>
      </c>
      <c r="IG1122">
        <v>0.47</v>
      </c>
      <c r="IH1122">
        <f t="shared" si="542"/>
        <v>0.47</v>
      </c>
      <c r="IS1122">
        <v>776359</v>
      </c>
      <c r="IV1122">
        <v>0.47</v>
      </c>
      <c r="IW1122">
        <f t="shared" si="543"/>
        <v>0.47</v>
      </c>
      <c r="JH1122">
        <v>776359</v>
      </c>
      <c r="JK1122">
        <v>0.44</v>
      </c>
      <c r="JL1122">
        <f t="shared" si="544"/>
        <v>0.44</v>
      </c>
      <c r="JW1122">
        <v>776359</v>
      </c>
      <c r="JZ1122">
        <v>0.47</v>
      </c>
      <c r="KA1122">
        <f t="shared" si="545"/>
        <v>0.47</v>
      </c>
      <c r="KL1122">
        <v>776359</v>
      </c>
      <c r="KO1122">
        <v>0.37</v>
      </c>
      <c r="KP1122">
        <f t="shared" si="546"/>
        <v>0.37</v>
      </c>
      <c r="LA1122">
        <v>776359</v>
      </c>
      <c r="LD1122">
        <v>0.45</v>
      </c>
      <c r="LE1122">
        <f t="shared" si="547"/>
        <v>0.45</v>
      </c>
      <c r="LP1122">
        <v>776359</v>
      </c>
      <c r="LS1122">
        <v>0.47</v>
      </c>
      <c r="LT1122">
        <f t="shared" si="548"/>
        <v>0.47</v>
      </c>
      <c r="ME1122">
        <v>776359</v>
      </c>
      <c r="MH1122">
        <v>0.43</v>
      </c>
      <c r="MI1122">
        <f t="shared" si="549"/>
        <v>0.43</v>
      </c>
      <c r="MT1122">
        <v>776359</v>
      </c>
      <c r="MW1122">
        <v>0.31</v>
      </c>
      <c r="MX1122">
        <f t="shared" si="550"/>
        <v>0.31</v>
      </c>
      <c r="NI1122">
        <v>776359</v>
      </c>
      <c r="NL1122">
        <v>0.49</v>
      </c>
      <c r="NM1122">
        <f t="shared" si="551"/>
        <v>0.49</v>
      </c>
      <c r="NX1122">
        <v>776359</v>
      </c>
      <c r="OA1122">
        <v>0.44</v>
      </c>
      <c r="OB1122">
        <f t="shared" si="552"/>
        <v>0.44</v>
      </c>
      <c r="OM1122">
        <v>776359</v>
      </c>
      <c r="OP1122">
        <v>0.47</v>
      </c>
      <c r="OQ1122">
        <f t="shared" si="553"/>
        <v>0.47</v>
      </c>
      <c r="PB1122">
        <v>776359</v>
      </c>
      <c r="PE1122">
        <v>0.46</v>
      </c>
      <c r="PF1122">
        <f t="shared" si="554"/>
        <v>0.46</v>
      </c>
      <c r="PQ1122">
        <v>776359</v>
      </c>
      <c r="PT1122">
        <v>0.48</v>
      </c>
      <c r="PU1122">
        <f t="shared" si="555"/>
        <v>0.48</v>
      </c>
      <c r="QF1122">
        <v>776359</v>
      </c>
      <c r="QI1122">
        <v>0.45</v>
      </c>
      <c r="QJ1122">
        <f t="shared" si="556"/>
        <v>0.45</v>
      </c>
      <c r="QU1122">
        <v>776359</v>
      </c>
      <c r="QX1122">
        <v>0.46</v>
      </c>
      <c r="QY1122">
        <f t="shared" si="557"/>
        <v>0.46</v>
      </c>
    </row>
    <row r="1123" spans="12:467" x14ac:dyDescent="0.2">
      <c r="L1123">
        <v>823405</v>
      </c>
      <c r="O1123">
        <v>0.51</v>
      </c>
      <c r="P1123">
        <f t="shared" si="527"/>
        <v>0.51</v>
      </c>
      <c r="AA1123">
        <v>823405</v>
      </c>
      <c r="AD1123">
        <v>0.56999999999999995</v>
      </c>
      <c r="AE1123">
        <f t="shared" si="528"/>
        <v>0.56999999999999995</v>
      </c>
      <c r="AP1123">
        <v>823405</v>
      </c>
      <c r="AS1123">
        <v>0.57999999999999996</v>
      </c>
      <c r="AT1123">
        <f t="shared" si="529"/>
        <v>0.57999999999999996</v>
      </c>
      <c r="BE1123">
        <v>823405</v>
      </c>
      <c r="BH1123">
        <v>0.51</v>
      </c>
      <c r="BI1123">
        <f t="shared" si="530"/>
        <v>0.51</v>
      </c>
      <c r="BT1123">
        <v>823405</v>
      </c>
      <c r="BW1123">
        <v>0.52</v>
      </c>
      <c r="BX1123">
        <f t="shared" si="531"/>
        <v>0.52</v>
      </c>
      <c r="CI1123">
        <v>823405</v>
      </c>
      <c r="CL1123">
        <v>0.55000000000000004</v>
      </c>
      <c r="CM1123">
        <f t="shared" si="532"/>
        <v>0.55000000000000004</v>
      </c>
      <c r="CX1123">
        <v>823405</v>
      </c>
      <c r="DA1123">
        <v>0.54</v>
      </c>
      <c r="DB1123">
        <f t="shared" si="533"/>
        <v>0.54</v>
      </c>
      <c r="DM1123">
        <v>823405</v>
      </c>
      <c r="DP1123">
        <v>0.55000000000000004</v>
      </c>
      <c r="DQ1123">
        <f t="shared" si="534"/>
        <v>0.55000000000000004</v>
      </c>
      <c r="EB1123">
        <v>823405</v>
      </c>
      <c r="EE1123">
        <v>0.52</v>
      </c>
      <c r="EF1123">
        <f t="shared" si="535"/>
        <v>0.52</v>
      </c>
      <c r="EQ1123">
        <v>823405</v>
      </c>
      <c r="ET1123">
        <v>0.52</v>
      </c>
      <c r="EU1123">
        <f t="shared" si="536"/>
        <v>0.52</v>
      </c>
      <c r="FF1123">
        <v>823405</v>
      </c>
      <c r="FI1123">
        <v>0.56000000000000005</v>
      </c>
      <c r="FJ1123">
        <f t="shared" si="537"/>
        <v>0.56000000000000005</v>
      </c>
      <c r="FU1123">
        <v>823405</v>
      </c>
      <c r="FX1123">
        <v>0.53</v>
      </c>
      <c r="FY1123">
        <f t="shared" si="538"/>
        <v>0.53</v>
      </c>
      <c r="GJ1123">
        <v>823405</v>
      </c>
      <c r="GM1123">
        <v>0.55000000000000004</v>
      </c>
      <c r="GN1123">
        <f t="shared" si="539"/>
        <v>0.55000000000000004</v>
      </c>
      <c r="GY1123">
        <v>823405</v>
      </c>
      <c r="HB1123">
        <v>0.52</v>
      </c>
      <c r="HC1123">
        <f t="shared" si="540"/>
        <v>0.52</v>
      </c>
      <c r="HN1123">
        <v>823405</v>
      </c>
      <c r="HQ1123">
        <v>0.51</v>
      </c>
      <c r="HR1123">
        <f t="shared" si="541"/>
        <v>0.51</v>
      </c>
      <c r="ID1123">
        <v>776360</v>
      </c>
      <c r="IG1123">
        <v>0.56000000000000005</v>
      </c>
      <c r="IH1123">
        <f t="shared" si="542"/>
        <v>0.56000000000000005</v>
      </c>
      <c r="IS1123">
        <v>776360</v>
      </c>
      <c r="IV1123">
        <v>0.55000000000000004</v>
      </c>
      <c r="IW1123">
        <f t="shared" si="543"/>
        <v>0.55000000000000004</v>
      </c>
      <c r="JH1123">
        <v>776360</v>
      </c>
      <c r="JK1123">
        <v>0.56999999999999995</v>
      </c>
      <c r="JL1123">
        <f t="shared" si="544"/>
        <v>0.56999999999999995</v>
      </c>
      <c r="JW1123">
        <v>776360</v>
      </c>
      <c r="JZ1123">
        <v>0.55000000000000004</v>
      </c>
      <c r="KA1123">
        <f t="shared" si="545"/>
        <v>0.55000000000000004</v>
      </c>
      <c r="KL1123">
        <v>776360</v>
      </c>
      <c r="KO1123">
        <v>0.59</v>
      </c>
      <c r="KP1123">
        <f t="shared" si="546"/>
        <v>0.59</v>
      </c>
      <c r="LA1123">
        <v>776360</v>
      </c>
      <c r="LD1123">
        <v>0.55000000000000004</v>
      </c>
      <c r="LE1123">
        <f t="shared" si="547"/>
        <v>0.55000000000000004</v>
      </c>
      <c r="LP1123">
        <v>776360</v>
      </c>
      <c r="LS1123">
        <v>0.53</v>
      </c>
      <c r="LT1123">
        <f t="shared" si="548"/>
        <v>0.53</v>
      </c>
      <c r="ME1123">
        <v>776360</v>
      </c>
      <c r="MH1123">
        <v>0.56999999999999995</v>
      </c>
      <c r="MI1123">
        <f t="shared" si="549"/>
        <v>0.56999999999999995</v>
      </c>
      <c r="MT1123">
        <v>776360</v>
      </c>
      <c r="MW1123">
        <v>0.68</v>
      </c>
      <c r="MX1123">
        <f t="shared" si="550"/>
        <v>0.68</v>
      </c>
      <c r="NI1123">
        <v>776360</v>
      </c>
      <c r="NL1123">
        <v>0.52</v>
      </c>
      <c r="NM1123">
        <f t="shared" si="551"/>
        <v>0.52</v>
      </c>
      <c r="NX1123">
        <v>776360</v>
      </c>
      <c r="OA1123">
        <v>0.54</v>
      </c>
      <c r="OB1123">
        <f t="shared" si="552"/>
        <v>0.54</v>
      </c>
      <c r="OM1123">
        <v>776360</v>
      </c>
      <c r="OP1123">
        <v>0.53</v>
      </c>
      <c r="OQ1123">
        <f t="shared" si="553"/>
        <v>0.53</v>
      </c>
      <c r="PB1123">
        <v>776360</v>
      </c>
      <c r="PE1123">
        <v>0.54</v>
      </c>
      <c r="PF1123">
        <f t="shared" si="554"/>
        <v>0.54</v>
      </c>
      <c r="PQ1123">
        <v>776360</v>
      </c>
      <c r="PT1123">
        <v>0.53</v>
      </c>
      <c r="PU1123">
        <f t="shared" si="555"/>
        <v>0.53</v>
      </c>
      <c r="QF1123">
        <v>776360</v>
      </c>
      <c r="QI1123">
        <v>0.52</v>
      </c>
      <c r="QJ1123">
        <f t="shared" si="556"/>
        <v>0.52</v>
      </c>
      <c r="QU1123">
        <v>776360</v>
      </c>
      <c r="QX1123">
        <v>0.55000000000000004</v>
      </c>
      <c r="QY1123">
        <f t="shared" si="557"/>
        <v>0.55000000000000004</v>
      </c>
    </row>
    <row r="1124" spans="12:467" x14ac:dyDescent="0.2">
      <c r="L1124">
        <v>823729</v>
      </c>
      <c r="O1124">
        <v>0.51</v>
      </c>
      <c r="P1124">
        <f t="shared" si="527"/>
        <v>0.51</v>
      </c>
      <c r="AA1124">
        <v>823729</v>
      </c>
      <c r="AD1124">
        <v>0.49</v>
      </c>
      <c r="AE1124">
        <f t="shared" si="528"/>
        <v>0.49</v>
      </c>
      <c r="AP1124">
        <v>823729</v>
      </c>
      <c r="AS1124">
        <v>0.44</v>
      </c>
      <c r="AT1124">
        <f t="shared" si="529"/>
        <v>0.44</v>
      </c>
      <c r="BE1124">
        <v>823729</v>
      </c>
      <c r="BH1124">
        <v>0.5</v>
      </c>
      <c r="BI1124">
        <f t="shared" si="530"/>
        <v>0.5</v>
      </c>
      <c r="BT1124">
        <v>823729</v>
      </c>
      <c r="BW1124">
        <v>0.36</v>
      </c>
      <c r="BX1124">
        <f t="shared" si="531"/>
        <v>0.36</v>
      </c>
      <c r="CI1124">
        <v>823729</v>
      </c>
      <c r="CL1124">
        <v>0.51</v>
      </c>
      <c r="CM1124">
        <f t="shared" si="532"/>
        <v>0.51</v>
      </c>
      <c r="CX1124">
        <v>823729</v>
      </c>
      <c r="DA1124">
        <v>0.52</v>
      </c>
      <c r="DB1124">
        <f t="shared" si="533"/>
        <v>0.52</v>
      </c>
      <c r="DM1124">
        <v>823729</v>
      </c>
      <c r="DP1124">
        <v>0.52</v>
      </c>
      <c r="DQ1124">
        <f t="shared" si="534"/>
        <v>0.52</v>
      </c>
      <c r="EB1124">
        <v>823729</v>
      </c>
      <c r="EE1124">
        <v>0.51</v>
      </c>
      <c r="EF1124">
        <f t="shared" si="535"/>
        <v>0.51</v>
      </c>
      <c r="EQ1124">
        <v>823729</v>
      </c>
      <c r="ET1124">
        <v>0.51</v>
      </c>
      <c r="EU1124">
        <f t="shared" si="536"/>
        <v>0.51</v>
      </c>
      <c r="FF1124">
        <v>823729</v>
      </c>
      <c r="FI1124">
        <v>0.53</v>
      </c>
      <c r="FJ1124">
        <f t="shared" si="537"/>
        <v>0.53</v>
      </c>
      <c r="FU1124">
        <v>823729</v>
      </c>
      <c r="FX1124">
        <v>0.53</v>
      </c>
      <c r="FY1124">
        <f t="shared" si="538"/>
        <v>0.53</v>
      </c>
      <c r="GJ1124">
        <v>823729</v>
      </c>
      <c r="GM1124">
        <v>0.5</v>
      </c>
      <c r="GN1124">
        <f t="shared" si="539"/>
        <v>0.5</v>
      </c>
      <c r="GY1124">
        <v>823729</v>
      </c>
      <c r="HB1124">
        <v>0.55000000000000004</v>
      </c>
      <c r="HC1124">
        <f t="shared" si="540"/>
        <v>0.55000000000000004</v>
      </c>
      <c r="HN1124">
        <v>823729</v>
      </c>
      <c r="HQ1124">
        <v>0.52</v>
      </c>
      <c r="HR1124">
        <f t="shared" si="541"/>
        <v>0.52</v>
      </c>
      <c r="ID1124">
        <v>776361</v>
      </c>
      <c r="IG1124">
        <v>0.52</v>
      </c>
      <c r="IH1124">
        <f t="shared" si="542"/>
        <v>0.52</v>
      </c>
      <c r="IS1124">
        <v>776361</v>
      </c>
      <c r="IV1124">
        <v>0.53</v>
      </c>
      <c r="IW1124">
        <f t="shared" si="543"/>
        <v>0.53</v>
      </c>
      <c r="JH1124">
        <v>776361</v>
      </c>
      <c r="JK1124">
        <v>0.5</v>
      </c>
      <c r="JL1124">
        <f t="shared" si="544"/>
        <v>0.5</v>
      </c>
      <c r="JW1124">
        <v>776361</v>
      </c>
      <c r="JZ1124">
        <v>0.55000000000000004</v>
      </c>
      <c r="KA1124">
        <f t="shared" si="545"/>
        <v>0.55000000000000004</v>
      </c>
      <c r="KL1124">
        <v>776361</v>
      </c>
      <c r="KO1124">
        <v>0.46</v>
      </c>
      <c r="KP1124">
        <f t="shared" si="546"/>
        <v>0.46</v>
      </c>
      <c r="LA1124">
        <v>776361</v>
      </c>
      <c r="LD1124">
        <v>0.54</v>
      </c>
      <c r="LE1124">
        <f t="shared" si="547"/>
        <v>0.54</v>
      </c>
      <c r="LP1124">
        <v>776361</v>
      </c>
      <c r="LS1124">
        <v>0.54</v>
      </c>
      <c r="LT1124">
        <f t="shared" si="548"/>
        <v>0.54</v>
      </c>
      <c r="ME1124">
        <v>776361</v>
      </c>
      <c r="MH1124">
        <v>0.52</v>
      </c>
      <c r="MI1124">
        <f t="shared" si="549"/>
        <v>0.52</v>
      </c>
      <c r="MT1124">
        <v>776361</v>
      </c>
      <c r="MW1124">
        <v>0.55000000000000004</v>
      </c>
      <c r="MX1124">
        <f t="shared" si="550"/>
        <v>0.55000000000000004</v>
      </c>
      <c r="NI1124">
        <v>776361</v>
      </c>
      <c r="NL1124">
        <v>0.55000000000000004</v>
      </c>
      <c r="NM1124">
        <f t="shared" si="551"/>
        <v>0.55000000000000004</v>
      </c>
      <c r="NX1124">
        <v>776361</v>
      </c>
      <c r="OA1124">
        <v>0.52</v>
      </c>
      <c r="OB1124">
        <f t="shared" si="552"/>
        <v>0.52</v>
      </c>
      <c r="OM1124">
        <v>776361</v>
      </c>
      <c r="OP1124">
        <v>0.54</v>
      </c>
      <c r="OQ1124">
        <f t="shared" si="553"/>
        <v>0.54</v>
      </c>
      <c r="PB1124">
        <v>776361</v>
      </c>
      <c r="PE1124">
        <v>0.56000000000000005</v>
      </c>
      <c r="PF1124">
        <f t="shared" si="554"/>
        <v>0.56000000000000005</v>
      </c>
      <c r="PQ1124">
        <v>776361</v>
      </c>
      <c r="PT1124">
        <v>0.56999999999999995</v>
      </c>
      <c r="PU1124">
        <f t="shared" si="555"/>
        <v>0.56999999999999995</v>
      </c>
      <c r="QF1124">
        <v>776361</v>
      </c>
      <c r="QI1124">
        <v>0.56999999999999995</v>
      </c>
      <c r="QJ1124">
        <f t="shared" si="556"/>
        <v>0.56999999999999995</v>
      </c>
      <c r="QU1124">
        <v>776361</v>
      </c>
      <c r="QX1124">
        <v>0.53</v>
      </c>
      <c r="QY1124">
        <f t="shared" si="557"/>
        <v>0.53</v>
      </c>
    </row>
    <row r="1125" spans="12:467" x14ac:dyDescent="0.2">
      <c r="L1125">
        <v>824053</v>
      </c>
      <c r="O1125">
        <v>0.4</v>
      </c>
      <c r="P1125">
        <f t="shared" si="527"/>
        <v>0.4</v>
      </c>
      <c r="AA1125">
        <v>824053</v>
      </c>
      <c r="AD1125">
        <v>0.46</v>
      </c>
      <c r="AE1125">
        <f t="shared" si="528"/>
        <v>0.46</v>
      </c>
      <c r="AP1125">
        <v>824053</v>
      </c>
      <c r="AS1125">
        <v>0.39</v>
      </c>
      <c r="AT1125">
        <f t="shared" si="529"/>
        <v>0.39</v>
      </c>
      <c r="BE1125">
        <v>824053</v>
      </c>
      <c r="BH1125">
        <v>0.51</v>
      </c>
      <c r="BI1125">
        <f t="shared" si="530"/>
        <v>0.51</v>
      </c>
      <c r="BT1125">
        <v>824053</v>
      </c>
      <c r="BW1125">
        <v>0.47</v>
      </c>
      <c r="BX1125">
        <f t="shared" si="531"/>
        <v>0.47</v>
      </c>
      <c r="CI1125">
        <v>824053</v>
      </c>
      <c r="CL1125">
        <v>0.39</v>
      </c>
      <c r="CM1125">
        <f t="shared" si="532"/>
        <v>0.39</v>
      </c>
      <c r="CX1125">
        <v>824053</v>
      </c>
      <c r="DA1125">
        <v>0.4</v>
      </c>
      <c r="DB1125">
        <f t="shared" si="533"/>
        <v>0.4</v>
      </c>
      <c r="DM1125">
        <v>824053</v>
      </c>
      <c r="DP1125">
        <v>0.38</v>
      </c>
      <c r="DQ1125">
        <f t="shared" si="534"/>
        <v>0.38</v>
      </c>
      <c r="EB1125">
        <v>824053</v>
      </c>
      <c r="EE1125">
        <v>0.38</v>
      </c>
      <c r="EF1125">
        <f t="shared" si="535"/>
        <v>0.38</v>
      </c>
      <c r="EQ1125">
        <v>824053</v>
      </c>
      <c r="ET1125">
        <v>0.38</v>
      </c>
      <c r="EU1125">
        <f t="shared" si="536"/>
        <v>0.38</v>
      </c>
      <c r="FF1125">
        <v>824053</v>
      </c>
      <c r="FI1125">
        <v>0.42</v>
      </c>
      <c r="FJ1125">
        <f t="shared" si="537"/>
        <v>0.42</v>
      </c>
      <c r="FU1125">
        <v>824053</v>
      </c>
      <c r="FX1125">
        <v>0.43</v>
      </c>
      <c r="FY1125">
        <f t="shared" si="538"/>
        <v>0.43</v>
      </c>
      <c r="GJ1125">
        <v>824053</v>
      </c>
      <c r="GM1125">
        <v>0.38</v>
      </c>
      <c r="GN1125">
        <f t="shared" si="539"/>
        <v>0.38</v>
      </c>
      <c r="GY1125">
        <v>824053</v>
      </c>
      <c r="HB1125">
        <v>0.42</v>
      </c>
      <c r="HC1125">
        <f t="shared" si="540"/>
        <v>0.42</v>
      </c>
      <c r="HN1125">
        <v>824053</v>
      </c>
      <c r="HQ1125">
        <v>0.34</v>
      </c>
      <c r="HR1125">
        <f t="shared" si="541"/>
        <v>0.34</v>
      </c>
      <c r="ID1125">
        <v>776363</v>
      </c>
      <c r="IG1125">
        <v>0.54</v>
      </c>
      <c r="IH1125">
        <f t="shared" si="542"/>
        <v>0.54</v>
      </c>
      <c r="IS1125">
        <v>776363</v>
      </c>
      <c r="IV1125">
        <v>0.5</v>
      </c>
      <c r="IW1125">
        <f t="shared" si="543"/>
        <v>0.5</v>
      </c>
      <c r="JH1125">
        <v>776363</v>
      </c>
      <c r="JK1125">
        <v>0.55000000000000004</v>
      </c>
      <c r="JL1125">
        <f t="shared" si="544"/>
        <v>0.55000000000000004</v>
      </c>
      <c r="JW1125">
        <v>776363</v>
      </c>
      <c r="JZ1125">
        <v>0.53</v>
      </c>
      <c r="KA1125">
        <f t="shared" si="545"/>
        <v>0.53</v>
      </c>
      <c r="KL1125">
        <v>776363</v>
      </c>
      <c r="KO1125">
        <v>0.56999999999999995</v>
      </c>
      <c r="KP1125">
        <f t="shared" si="546"/>
        <v>0.56999999999999995</v>
      </c>
      <c r="LA1125">
        <v>776363</v>
      </c>
      <c r="LD1125">
        <v>0.52</v>
      </c>
      <c r="LE1125">
        <f t="shared" si="547"/>
        <v>0.52</v>
      </c>
      <c r="LP1125">
        <v>776363</v>
      </c>
      <c r="LS1125">
        <v>0.5</v>
      </c>
      <c r="LT1125">
        <f t="shared" si="548"/>
        <v>0.5</v>
      </c>
      <c r="ME1125">
        <v>776363</v>
      </c>
      <c r="MH1125">
        <v>0.56000000000000005</v>
      </c>
      <c r="MI1125">
        <f t="shared" si="549"/>
        <v>0.56000000000000005</v>
      </c>
      <c r="MT1125">
        <v>776363</v>
      </c>
      <c r="MW1125">
        <v>0.57999999999999996</v>
      </c>
      <c r="MX1125">
        <f t="shared" si="550"/>
        <v>0.57999999999999996</v>
      </c>
      <c r="NI1125">
        <v>776363</v>
      </c>
      <c r="NL1125">
        <v>0.51</v>
      </c>
      <c r="NM1125">
        <f t="shared" si="551"/>
        <v>0.51</v>
      </c>
      <c r="NX1125">
        <v>776363</v>
      </c>
      <c r="OA1125">
        <v>0.55000000000000004</v>
      </c>
      <c r="OB1125">
        <f t="shared" si="552"/>
        <v>0.55000000000000004</v>
      </c>
      <c r="OM1125">
        <v>776363</v>
      </c>
      <c r="OP1125">
        <v>0.55000000000000004</v>
      </c>
      <c r="OQ1125">
        <f t="shared" si="553"/>
        <v>0.55000000000000004</v>
      </c>
      <c r="PB1125">
        <v>776363</v>
      </c>
      <c r="PE1125">
        <v>0.53</v>
      </c>
      <c r="PF1125">
        <f t="shared" si="554"/>
        <v>0.53</v>
      </c>
      <c r="PQ1125">
        <v>776363</v>
      </c>
      <c r="PT1125">
        <v>0.54</v>
      </c>
      <c r="PU1125">
        <f t="shared" si="555"/>
        <v>0.54</v>
      </c>
      <c r="QF1125">
        <v>776363</v>
      </c>
      <c r="QI1125">
        <v>0.5</v>
      </c>
      <c r="QJ1125">
        <f t="shared" si="556"/>
        <v>0.5</v>
      </c>
      <c r="QU1125">
        <v>776363</v>
      </c>
      <c r="QX1125">
        <v>0.5</v>
      </c>
      <c r="QY1125">
        <f t="shared" si="557"/>
        <v>0.5</v>
      </c>
    </row>
    <row r="1126" spans="12:467" x14ac:dyDescent="0.2">
      <c r="L1126">
        <v>824131</v>
      </c>
      <c r="O1126">
        <v>0.49</v>
      </c>
      <c r="P1126">
        <f t="shared" si="527"/>
        <v>0.49</v>
      </c>
      <c r="AA1126">
        <v>824131</v>
      </c>
      <c r="AD1126">
        <v>0.52</v>
      </c>
      <c r="AE1126">
        <f t="shared" si="528"/>
        <v>0.52</v>
      </c>
      <c r="AP1126">
        <v>824131</v>
      </c>
      <c r="AS1126">
        <v>0.64</v>
      </c>
      <c r="AT1126">
        <f t="shared" si="529"/>
        <v>0.64</v>
      </c>
      <c r="BE1126">
        <v>824131</v>
      </c>
      <c r="BH1126">
        <v>0.62</v>
      </c>
      <c r="BI1126">
        <f t="shared" si="530"/>
        <v>0.62</v>
      </c>
      <c r="BT1126">
        <v>824131</v>
      </c>
      <c r="BW1126">
        <v>0.59</v>
      </c>
      <c r="BX1126">
        <f t="shared" si="531"/>
        <v>0.59</v>
      </c>
      <c r="CI1126">
        <v>824131</v>
      </c>
      <c r="CL1126">
        <v>0.55000000000000004</v>
      </c>
      <c r="CM1126">
        <f t="shared" si="532"/>
        <v>0.55000000000000004</v>
      </c>
      <c r="CX1126">
        <v>824131</v>
      </c>
      <c r="DA1126">
        <v>0.52</v>
      </c>
      <c r="DB1126">
        <f t="shared" si="533"/>
        <v>0.52</v>
      </c>
      <c r="DM1126">
        <v>824131</v>
      </c>
      <c r="DP1126">
        <v>0.54</v>
      </c>
      <c r="DQ1126">
        <f t="shared" si="534"/>
        <v>0.54</v>
      </c>
      <c r="EB1126">
        <v>824131</v>
      </c>
      <c r="EE1126">
        <v>0.54</v>
      </c>
      <c r="EF1126">
        <f t="shared" si="535"/>
        <v>0.54</v>
      </c>
      <c r="EQ1126">
        <v>824131</v>
      </c>
      <c r="ET1126">
        <v>0.54</v>
      </c>
      <c r="EU1126">
        <f t="shared" si="536"/>
        <v>0.54</v>
      </c>
      <c r="FF1126">
        <v>824131</v>
      </c>
      <c r="FI1126">
        <v>0.51</v>
      </c>
      <c r="FJ1126">
        <f t="shared" si="537"/>
        <v>0.51</v>
      </c>
      <c r="FU1126">
        <v>824131</v>
      </c>
      <c r="FX1126">
        <v>0.51</v>
      </c>
      <c r="FY1126">
        <f t="shared" si="538"/>
        <v>0.51</v>
      </c>
      <c r="GJ1126">
        <v>824131</v>
      </c>
      <c r="GM1126">
        <v>0.54</v>
      </c>
      <c r="GN1126">
        <f t="shared" si="539"/>
        <v>0.54</v>
      </c>
      <c r="GY1126">
        <v>824131</v>
      </c>
      <c r="HB1126">
        <v>0.55000000000000004</v>
      </c>
      <c r="HC1126">
        <f t="shared" si="540"/>
        <v>0.55000000000000004</v>
      </c>
      <c r="HN1126">
        <v>824131</v>
      </c>
      <c r="HQ1126">
        <v>0.52</v>
      </c>
      <c r="HR1126">
        <f t="shared" si="541"/>
        <v>0.52</v>
      </c>
      <c r="ID1126">
        <v>776328</v>
      </c>
      <c r="IG1126">
        <v>0.52</v>
      </c>
      <c r="IH1126">
        <f t="shared" si="542"/>
        <v>0.52</v>
      </c>
      <c r="IS1126">
        <v>776328</v>
      </c>
      <c r="IV1126">
        <v>0.52</v>
      </c>
      <c r="IW1126">
        <f t="shared" si="543"/>
        <v>0.52</v>
      </c>
      <c r="JH1126">
        <v>776328</v>
      </c>
      <c r="JK1126">
        <v>0.53</v>
      </c>
      <c r="JL1126">
        <f t="shared" si="544"/>
        <v>0.53</v>
      </c>
      <c r="JW1126">
        <v>776328</v>
      </c>
      <c r="JZ1126">
        <v>0.52</v>
      </c>
      <c r="KA1126">
        <f t="shared" si="545"/>
        <v>0.52</v>
      </c>
      <c r="KL1126">
        <v>776328</v>
      </c>
      <c r="KO1126">
        <v>0.55000000000000004</v>
      </c>
      <c r="KP1126">
        <f t="shared" si="546"/>
        <v>0.55000000000000004</v>
      </c>
      <c r="LA1126">
        <v>776328</v>
      </c>
      <c r="LD1126">
        <v>0.54</v>
      </c>
      <c r="LE1126">
        <f t="shared" si="547"/>
        <v>0.54</v>
      </c>
      <c r="LP1126">
        <v>776328</v>
      </c>
      <c r="LS1126">
        <v>0.52</v>
      </c>
      <c r="LT1126">
        <f t="shared" si="548"/>
        <v>0.52</v>
      </c>
      <c r="ME1126">
        <v>776328</v>
      </c>
      <c r="MH1126">
        <v>0.6</v>
      </c>
      <c r="MI1126">
        <f t="shared" si="549"/>
        <v>0.6</v>
      </c>
      <c r="MT1126">
        <v>776328</v>
      </c>
      <c r="MW1126">
        <v>0.51</v>
      </c>
      <c r="MX1126">
        <f t="shared" si="550"/>
        <v>0.51</v>
      </c>
      <c r="NI1126">
        <v>776328</v>
      </c>
      <c r="NL1126">
        <v>0.51</v>
      </c>
      <c r="NM1126">
        <f t="shared" si="551"/>
        <v>0.51</v>
      </c>
      <c r="NX1126">
        <v>776328</v>
      </c>
      <c r="OA1126">
        <v>0.53</v>
      </c>
      <c r="OB1126">
        <f t="shared" si="552"/>
        <v>0.53</v>
      </c>
      <c r="OM1126">
        <v>776328</v>
      </c>
      <c r="OP1126">
        <v>0.53</v>
      </c>
      <c r="OQ1126">
        <f t="shared" si="553"/>
        <v>0.53</v>
      </c>
      <c r="PB1126">
        <v>776328</v>
      </c>
      <c r="PE1126">
        <v>0.53</v>
      </c>
      <c r="PF1126">
        <f t="shared" si="554"/>
        <v>0.53</v>
      </c>
      <c r="PQ1126">
        <v>776328</v>
      </c>
      <c r="PT1126">
        <v>0.53</v>
      </c>
      <c r="PU1126">
        <f t="shared" si="555"/>
        <v>0.53</v>
      </c>
      <c r="QF1126">
        <v>776328</v>
      </c>
      <c r="QI1126">
        <v>0.55000000000000004</v>
      </c>
      <c r="QJ1126">
        <f t="shared" si="556"/>
        <v>0.55000000000000004</v>
      </c>
      <c r="QU1126">
        <v>776328</v>
      </c>
      <c r="QX1126">
        <v>0.53</v>
      </c>
      <c r="QY1126">
        <f t="shared" si="557"/>
        <v>0.53</v>
      </c>
    </row>
    <row r="1127" spans="12:467" x14ac:dyDescent="0.2">
      <c r="L1127">
        <v>824296</v>
      </c>
      <c r="O1127">
        <v>0.56000000000000005</v>
      </c>
      <c r="P1127">
        <f t="shared" si="527"/>
        <v>0.56000000000000005</v>
      </c>
      <c r="AA1127">
        <v>824296</v>
      </c>
      <c r="AD1127">
        <v>0.59</v>
      </c>
      <c r="AE1127">
        <f t="shared" si="528"/>
        <v>0.59</v>
      </c>
      <c r="AP1127">
        <v>824296</v>
      </c>
      <c r="AS1127">
        <v>0.63</v>
      </c>
      <c r="AT1127">
        <f t="shared" si="529"/>
        <v>0.63</v>
      </c>
      <c r="BE1127">
        <v>824296</v>
      </c>
      <c r="BH1127">
        <v>0.59</v>
      </c>
      <c r="BI1127">
        <f t="shared" si="530"/>
        <v>0.59</v>
      </c>
      <c r="BT1127">
        <v>824296</v>
      </c>
      <c r="BW1127">
        <v>0.56999999999999995</v>
      </c>
      <c r="BX1127">
        <f t="shared" si="531"/>
        <v>0.56999999999999995</v>
      </c>
      <c r="CI1127">
        <v>824296</v>
      </c>
      <c r="CL1127">
        <v>0.57999999999999996</v>
      </c>
      <c r="CM1127">
        <f t="shared" si="532"/>
        <v>0.57999999999999996</v>
      </c>
      <c r="CX1127">
        <v>824296</v>
      </c>
      <c r="DA1127">
        <v>0.56999999999999995</v>
      </c>
      <c r="DB1127">
        <f t="shared" si="533"/>
        <v>0.56999999999999995</v>
      </c>
      <c r="DM1127">
        <v>824296</v>
      </c>
      <c r="DP1127">
        <v>0.59</v>
      </c>
      <c r="DQ1127">
        <f t="shared" si="534"/>
        <v>0.59</v>
      </c>
      <c r="EB1127">
        <v>824296</v>
      </c>
      <c r="EE1127">
        <v>0.56000000000000005</v>
      </c>
      <c r="EF1127">
        <f t="shared" si="535"/>
        <v>0.56000000000000005</v>
      </c>
      <c r="EQ1127">
        <v>824296</v>
      </c>
      <c r="ET1127">
        <v>0.56000000000000005</v>
      </c>
      <c r="EU1127">
        <f t="shared" si="536"/>
        <v>0.56000000000000005</v>
      </c>
      <c r="FF1127">
        <v>824296</v>
      </c>
      <c r="FI1127">
        <v>0.6</v>
      </c>
      <c r="FJ1127">
        <f t="shared" si="537"/>
        <v>0.6</v>
      </c>
      <c r="FU1127">
        <v>824296</v>
      </c>
      <c r="FX1127">
        <v>0.56999999999999995</v>
      </c>
      <c r="FY1127">
        <f t="shared" si="538"/>
        <v>0.56999999999999995</v>
      </c>
      <c r="GJ1127">
        <v>824296</v>
      </c>
      <c r="GM1127">
        <v>0.56999999999999995</v>
      </c>
      <c r="GN1127">
        <f t="shared" si="539"/>
        <v>0.56999999999999995</v>
      </c>
      <c r="GY1127">
        <v>824296</v>
      </c>
      <c r="HB1127">
        <v>0.59</v>
      </c>
      <c r="HC1127">
        <f t="shared" si="540"/>
        <v>0.59</v>
      </c>
      <c r="HN1127">
        <v>824296</v>
      </c>
      <c r="HQ1127">
        <v>0.56000000000000005</v>
      </c>
      <c r="HR1127">
        <f t="shared" si="541"/>
        <v>0.56000000000000005</v>
      </c>
      <c r="ID1127">
        <v>776336</v>
      </c>
      <c r="IG1127">
        <v>0.49</v>
      </c>
      <c r="IH1127">
        <f t="shared" si="542"/>
        <v>0.49</v>
      </c>
      <c r="IS1127">
        <v>776336</v>
      </c>
      <c r="IV1127">
        <v>0.5</v>
      </c>
      <c r="IW1127">
        <f t="shared" si="543"/>
        <v>0.5</v>
      </c>
      <c r="JH1127">
        <v>776336</v>
      </c>
      <c r="JK1127">
        <v>0.44</v>
      </c>
      <c r="JL1127">
        <f t="shared" si="544"/>
        <v>0.44</v>
      </c>
      <c r="JW1127">
        <v>776336</v>
      </c>
      <c r="JZ1127">
        <v>0.45</v>
      </c>
      <c r="KA1127">
        <f t="shared" si="545"/>
        <v>0.45</v>
      </c>
      <c r="KL1127">
        <v>776336</v>
      </c>
      <c r="KO1127">
        <v>0.52</v>
      </c>
      <c r="KP1127">
        <f t="shared" si="546"/>
        <v>0.52</v>
      </c>
      <c r="LA1127">
        <v>776336</v>
      </c>
      <c r="LD1127">
        <v>0.45</v>
      </c>
      <c r="LE1127">
        <f t="shared" si="547"/>
        <v>0.45</v>
      </c>
      <c r="LP1127">
        <v>776336</v>
      </c>
      <c r="LS1127">
        <v>0.45</v>
      </c>
      <c r="LT1127">
        <f t="shared" si="548"/>
        <v>0.45</v>
      </c>
      <c r="ME1127">
        <v>776336</v>
      </c>
      <c r="MH1127">
        <v>0.39</v>
      </c>
      <c r="MI1127">
        <f t="shared" si="549"/>
        <v>0.39</v>
      </c>
      <c r="MT1127">
        <v>776336</v>
      </c>
      <c r="MW1127">
        <v>0.44</v>
      </c>
      <c r="MX1127">
        <f t="shared" si="550"/>
        <v>0.44</v>
      </c>
      <c r="NI1127">
        <v>776336</v>
      </c>
      <c r="NL1127">
        <v>0.48</v>
      </c>
      <c r="NM1127">
        <f t="shared" si="551"/>
        <v>0.48</v>
      </c>
      <c r="NX1127">
        <v>776336</v>
      </c>
      <c r="OA1127">
        <v>0.5</v>
      </c>
      <c r="OB1127">
        <f t="shared" si="552"/>
        <v>0.5</v>
      </c>
      <c r="OM1127">
        <v>776336</v>
      </c>
      <c r="OP1127">
        <v>0.48</v>
      </c>
      <c r="OQ1127">
        <f t="shared" si="553"/>
        <v>0.48</v>
      </c>
      <c r="PB1127">
        <v>776336</v>
      </c>
      <c r="PE1127">
        <v>0.48</v>
      </c>
      <c r="PF1127">
        <f t="shared" si="554"/>
        <v>0.48</v>
      </c>
      <c r="PQ1127">
        <v>776336</v>
      </c>
      <c r="PT1127">
        <v>0.45</v>
      </c>
      <c r="PU1127">
        <f t="shared" si="555"/>
        <v>0.45</v>
      </c>
      <c r="QF1127">
        <v>776336</v>
      </c>
      <c r="QI1127">
        <v>0.47</v>
      </c>
      <c r="QJ1127">
        <f t="shared" si="556"/>
        <v>0.47</v>
      </c>
      <c r="QU1127">
        <v>776336</v>
      </c>
      <c r="QX1127">
        <v>0.44</v>
      </c>
      <c r="QY1127">
        <f t="shared" si="557"/>
        <v>0.44</v>
      </c>
    </row>
    <row r="1128" spans="12:467" x14ac:dyDescent="0.2">
      <c r="L1128">
        <v>824379</v>
      </c>
      <c r="O1128">
        <v>0.46</v>
      </c>
      <c r="P1128">
        <f t="shared" si="527"/>
        <v>0.46</v>
      </c>
      <c r="AA1128">
        <v>824379</v>
      </c>
      <c r="AD1128">
        <v>0.45</v>
      </c>
      <c r="AE1128">
        <f t="shared" si="528"/>
        <v>0.45</v>
      </c>
      <c r="AP1128">
        <v>824379</v>
      </c>
      <c r="AS1128">
        <v>0.53</v>
      </c>
      <c r="AT1128">
        <f t="shared" si="529"/>
        <v>0.53</v>
      </c>
      <c r="BE1128">
        <v>824379</v>
      </c>
      <c r="BH1128">
        <v>0.4</v>
      </c>
      <c r="BI1128">
        <f t="shared" si="530"/>
        <v>0.4</v>
      </c>
      <c r="BT1128">
        <v>824379</v>
      </c>
      <c r="BW1128">
        <v>0.37</v>
      </c>
      <c r="BX1128">
        <f t="shared" si="531"/>
        <v>0.37</v>
      </c>
      <c r="CI1128">
        <v>824379</v>
      </c>
      <c r="CL1128">
        <v>0.43</v>
      </c>
      <c r="CM1128">
        <f t="shared" si="532"/>
        <v>0.43</v>
      </c>
      <c r="CX1128">
        <v>824379</v>
      </c>
      <c r="DA1128">
        <v>0.44</v>
      </c>
      <c r="DB1128">
        <f t="shared" si="533"/>
        <v>0.44</v>
      </c>
      <c r="DM1128">
        <v>824379</v>
      </c>
      <c r="DP1128">
        <v>0.44</v>
      </c>
      <c r="DQ1128">
        <f t="shared" si="534"/>
        <v>0.44</v>
      </c>
      <c r="EB1128">
        <v>824379</v>
      </c>
      <c r="EE1128">
        <v>0.4</v>
      </c>
      <c r="EF1128">
        <f t="shared" si="535"/>
        <v>0.4</v>
      </c>
      <c r="EQ1128">
        <v>824379</v>
      </c>
      <c r="ET1128">
        <v>0.4</v>
      </c>
      <c r="EU1128">
        <f t="shared" si="536"/>
        <v>0.4</v>
      </c>
      <c r="FF1128">
        <v>824379</v>
      </c>
      <c r="FI1128">
        <v>0.46</v>
      </c>
      <c r="FJ1128">
        <f t="shared" si="537"/>
        <v>0.46</v>
      </c>
      <c r="FU1128">
        <v>824379</v>
      </c>
      <c r="FX1128">
        <v>0.47</v>
      </c>
      <c r="FY1128">
        <f t="shared" si="538"/>
        <v>0.47</v>
      </c>
      <c r="GJ1128">
        <v>824379</v>
      </c>
      <c r="GM1128">
        <v>0.4</v>
      </c>
      <c r="GN1128">
        <f t="shared" si="539"/>
        <v>0.4</v>
      </c>
      <c r="GY1128">
        <v>824379</v>
      </c>
      <c r="HB1128">
        <v>0.46</v>
      </c>
      <c r="HC1128">
        <f t="shared" si="540"/>
        <v>0.46</v>
      </c>
      <c r="HN1128">
        <v>824379</v>
      </c>
      <c r="HQ1128">
        <v>0.41</v>
      </c>
      <c r="HR1128">
        <f t="shared" si="541"/>
        <v>0.41</v>
      </c>
      <c r="ID1128">
        <v>776337</v>
      </c>
      <c r="IG1128">
        <v>0.51</v>
      </c>
      <c r="IH1128">
        <f t="shared" si="542"/>
        <v>0.51</v>
      </c>
      <c r="IS1128">
        <v>776337</v>
      </c>
      <c r="IV1128">
        <v>0.51</v>
      </c>
      <c r="IW1128">
        <f t="shared" si="543"/>
        <v>0.51</v>
      </c>
      <c r="JH1128">
        <v>776337</v>
      </c>
      <c r="JK1128">
        <v>0.51</v>
      </c>
      <c r="JL1128">
        <f t="shared" si="544"/>
        <v>0.51</v>
      </c>
      <c r="JW1128">
        <v>776337</v>
      </c>
      <c r="JZ1128">
        <v>0.5</v>
      </c>
      <c r="KA1128">
        <f t="shared" si="545"/>
        <v>0.5</v>
      </c>
      <c r="KL1128">
        <v>776337</v>
      </c>
      <c r="KO1128">
        <v>0.46</v>
      </c>
      <c r="KP1128">
        <f t="shared" si="546"/>
        <v>0.46</v>
      </c>
      <c r="LA1128">
        <v>776337</v>
      </c>
      <c r="LD1128">
        <v>0.49</v>
      </c>
      <c r="LE1128">
        <f t="shared" si="547"/>
        <v>0.49</v>
      </c>
      <c r="LP1128">
        <v>776337</v>
      </c>
      <c r="LS1128">
        <v>0.52</v>
      </c>
      <c r="LT1128">
        <f t="shared" si="548"/>
        <v>0.52</v>
      </c>
      <c r="ME1128">
        <v>776337</v>
      </c>
      <c r="MH1128">
        <v>0.51</v>
      </c>
      <c r="MI1128">
        <f t="shared" si="549"/>
        <v>0.51</v>
      </c>
      <c r="MT1128">
        <v>776337</v>
      </c>
      <c r="MW1128">
        <v>0.46</v>
      </c>
      <c r="MX1128">
        <f t="shared" si="550"/>
        <v>0.46</v>
      </c>
      <c r="NI1128">
        <v>776337</v>
      </c>
      <c r="NL1128">
        <v>0.5</v>
      </c>
      <c r="NM1128">
        <f t="shared" si="551"/>
        <v>0.5</v>
      </c>
      <c r="NX1128">
        <v>776337</v>
      </c>
      <c r="OA1128">
        <v>0.48</v>
      </c>
      <c r="OB1128">
        <f t="shared" si="552"/>
        <v>0.48</v>
      </c>
      <c r="OM1128">
        <v>776337</v>
      </c>
      <c r="OP1128">
        <v>0.51</v>
      </c>
      <c r="OQ1128">
        <f t="shared" si="553"/>
        <v>0.51</v>
      </c>
      <c r="PB1128">
        <v>776337</v>
      </c>
      <c r="PE1128">
        <v>0.49</v>
      </c>
      <c r="PF1128">
        <f t="shared" si="554"/>
        <v>0.49</v>
      </c>
      <c r="PQ1128">
        <v>776337</v>
      </c>
      <c r="PT1128">
        <v>0.5</v>
      </c>
      <c r="PU1128">
        <f t="shared" si="555"/>
        <v>0.5</v>
      </c>
      <c r="QF1128">
        <v>776337</v>
      </c>
      <c r="QI1128">
        <v>0.53</v>
      </c>
      <c r="QJ1128">
        <f t="shared" si="556"/>
        <v>0.53</v>
      </c>
      <c r="QU1128">
        <v>776337</v>
      </c>
      <c r="QX1128">
        <v>0.5</v>
      </c>
      <c r="QY1128">
        <f t="shared" si="557"/>
        <v>0.5</v>
      </c>
    </row>
    <row r="1129" spans="12:467" x14ac:dyDescent="0.2">
      <c r="L1129">
        <v>824459</v>
      </c>
      <c r="O1129">
        <v>0.47</v>
      </c>
      <c r="P1129">
        <f t="shared" si="527"/>
        <v>0.47</v>
      </c>
      <c r="AA1129">
        <v>824459</v>
      </c>
      <c r="AD1129">
        <v>0.36</v>
      </c>
      <c r="AE1129">
        <f t="shared" si="528"/>
        <v>0.36</v>
      </c>
      <c r="AP1129">
        <v>824459</v>
      </c>
      <c r="AS1129">
        <v>0.25</v>
      </c>
      <c r="AT1129">
        <f t="shared" si="529"/>
        <v>0.25</v>
      </c>
      <c r="BE1129">
        <v>824459</v>
      </c>
      <c r="BH1129">
        <v>0.31</v>
      </c>
      <c r="BI1129">
        <f t="shared" si="530"/>
        <v>0.31</v>
      </c>
      <c r="BT1129">
        <v>824459</v>
      </c>
      <c r="BW1129">
        <v>0.3</v>
      </c>
      <c r="BX1129">
        <f t="shared" si="531"/>
        <v>0.3</v>
      </c>
      <c r="CI1129">
        <v>824459</v>
      </c>
      <c r="CL1129">
        <v>0.47</v>
      </c>
      <c r="CM1129">
        <f t="shared" si="532"/>
        <v>0.47</v>
      </c>
      <c r="CX1129">
        <v>824459</v>
      </c>
      <c r="DA1129">
        <v>0.45</v>
      </c>
      <c r="DB1129">
        <f t="shared" si="533"/>
        <v>0.45</v>
      </c>
      <c r="DM1129">
        <v>824459</v>
      </c>
      <c r="DP1129">
        <v>0.44</v>
      </c>
      <c r="DQ1129">
        <f t="shared" si="534"/>
        <v>0.44</v>
      </c>
      <c r="EB1129">
        <v>824459</v>
      </c>
      <c r="EE1129">
        <v>0.46</v>
      </c>
      <c r="EF1129">
        <f t="shared" si="535"/>
        <v>0.46</v>
      </c>
      <c r="EQ1129">
        <v>824459</v>
      </c>
      <c r="ET1129">
        <v>0.46</v>
      </c>
      <c r="EU1129">
        <f t="shared" si="536"/>
        <v>0.46</v>
      </c>
      <c r="FF1129">
        <v>824459</v>
      </c>
      <c r="FI1129">
        <v>0.49</v>
      </c>
      <c r="FJ1129">
        <f t="shared" si="537"/>
        <v>0.49</v>
      </c>
      <c r="FU1129">
        <v>824459</v>
      </c>
      <c r="FX1129">
        <v>0.48</v>
      </c>
      <c r="FY1129">
        <f t="shared" si="538"/>
        <v>0.48</v>
      </c>
      <c r="GJ1129">
        <v>824459</v>
      </c>
      <c r="GM1129">
        <v>0.44</v>
      </c>
      <c r="GN1129">
        <f t="shared" si="539"/>
        <v>0.44</v>
      </c>
      <c r="GY1129">
        <v>824459</v>
      </c>
      <c r="HB1129">
        <v>0.48</v>
      </c>
      <c r="HC1129">
        <f t="shared" si="540"/>
        <v>0.48</v>
      </c>
      <c r="HN1129">
        <v>824459</v>
      </c>
      <c r="HQ1129">
        <v>0.41</v>
      </c>
      <c r="HR1129">
        <f t="shared" si="541"/>
        <v>0.41</v>
      </c>
      <c r="ID1129">
        <v>776338</v>
      </c>
      <c r="IG1129">
        <v>0.49</v>
      </c>
      <c r="IH1129">
        <f t="shared" si="542"/>
        <v>0.49</v>
      </c>
      <c r="IS1129">
        <v>776338</v>
      </c>
      <c r="IV1129">
        <v>0.5</v>
      </c>
      <c r="IW1129">
        <f t="shared" si="543"/>
        <v>0.5</v>
      </c>
      <c r="JH1129">
        <v>776338</v>
      </c>
      <c r="JK1129">
        <v>0.53</v>
      </c>
      <c r="JL1129">
        <f t="shared" si="544"/>
        <v>0.53</v>
      </c>
      <c r="JW1129">
        <v>776338</v>
      </c>
      <c r="JZ1129">
        <v>0.52</v>
      </c>
      <c r="KA1129">
        <f t="shared" si="545"/>
        <v>0.52</v>
      </c>
      <c r="KL1129">
        <v>776338</v>
      </c>
      <c r="KO1129">
        <v>0.52</v>
      </c>
      <c r="KP1129">
        <f t="shared" si="546"/>
        <v>0.52</v>
      </c>
      <c r="LA1129">
        <v>776338</v>
      </c>
      <c r="LD1129">
        <v>0.53</v>
      </c>
      <c r="LE1129">
        <f t="shared" si="547"/>
        <v>0.53</v>
      </c>
      <c r="LP1129">
        <v>776338</v>
      </c>
      <c r="LS1129">
        <v>0.49</v>
      </c>
      <c r="LT1129">
        <f t="shared" si="548"/>
        <v>0.49</v>
      </c>
      <c r="ME1129">
        <v>776338</v>
      </c>
      <c r="MH1129">
        <v>0.54</v>
      </c>
      <c r="MI1129">
        <f t="shared" si="549"/>
        <v>0.54</v>
      </c>
      <c r="MT1129">
        <v>776338</v>
      </c>
      <c r="MW1129">
        <v>0.54</v>
      </c>
      <c r="MX1129">
        <f t="shared" si="550"/>
        <v>0.54</v>
      </c>
      <c r="NI1129">
        <v>776338</v>
      </c>
      <c r="NL1129">
        <v>0.51</v>
      </c>
      <c r="NM1129">
        <f t="shared" si="551"/>
        <v>0.51</v>
      </c>
      <c r="NX1129">
        <v>776338</v>
      </c>
      <c r="OA1129">
        <v>0.51</v>
      </c>
      <c r="OB1129">
        <f t="shared" si="552"/>
        <v>0.51</v>
      </c>
      <c r="OM1129">
        <v>776338</v>
      </c>
      <c r="OP1129">
        <v>0.5</v>
      </c>
      <c r="OQ1129">
        <f t="shared" si="553"/>
        <v>0.5</v>
      </c>
      <c r="PB1129">
        <v>776338</v>
      </c>
      <c r="PE1129">
        <v>0.52</v>
      </c>
      <c r="PF1129">
        <f t="shared" si="554"/>
        <v>0.52</v>
      </c>
      <c r="PQ1129">
        <v>776338</v>
      </c>
      <c r="PT1129">
        <v>0.52</v>
      </c>
      <c r="PU1129">
        <f t="shared" si="555"/>
        <v>0.52</v>
      </c>
      <c r="QF1129">
        <v>776338</v>
      </c>
      <c r="QI1129">
        <v>0.52</v>
      </c>
      <c r="QJ1129">
        <f t="shared" si="556"/>
        <v>0.52</v>
      </c>
      <c r="QU1129">
        <v>776338</v>
      </c>
      <c r="QX1129">
        <v>0.48</v>
      </c>
      <c r="QY1129">
        <f t="shared" si="557"/>
        <v>0.48</v>
      </c>
    </row>
    <row r="1130" spans="12:467" x14ac:dyDescent="0.2">
      <c r="L1130">
        <v>824460</v>
      </c>
      <c r="O1130">
        <v>0.48</v>
      </c>
      <c r="P1130">
        <f t="shared" si="527"/>
        <v>0.48</v>
      </c>
      <c r="AA1130">
        <v>824460</v>
      </c>
      <c r="AD1130">
        <v>0.43</v>
      </c>
      <c r="AE1130">
        <f t="shared" si="528"/>
        <v>0.43</v>
      </c>
      <c r="AP1130">
        <v>824460</v>
      </c>
      <c r="AS1130">
        <v>0.24</v>
      </c>
      <c r="AT1130">
        <f t="shared" si="529"/>
        <v>0.24</v>
      </c>
      <c r="BE1130">
        <v>824460</v>
      </c>
      <c r="BH1130">
        <v>0.42</v>
      </c>
      <c r="BI1130">
        <f t="shared" si="530"/>
        <v>0.42</v>
      </c>
      <c r="BT1130">
        <v>824460</v>
      </c>
      <c r="BW1130">
        <v>0.54</v>
      </c>
      <c r="BX1130">
        <f t="shared" si="531"/>
        <v>0.54</v>
      </c>
      <c r="CI1130">
        <v>824460</v>
      </c>
      <c r="CL1130">
        <v>0.47</v>
      </c>
      <c r="CM1130">
        <f t="shared" si="532"/>
        <v>0.47</v>
      </c>
      <c r="CX1130">
        <v>824460</v>
      </c>
      <c r="DA1130">
        <v>0.46</v>
      </c>
      <c r="DB1130">
        <f t="shared" si="533"/>
        <v>0.46</v>
      </c>
      <c r="DM1130">
        <v>824460</v>
      </c>
      <c r="DP1130">
        <v>0.43</v>
      </c>
      <c r="DQ1130">
        <f t="shared" si="534"/>
        <v>0.43</v>
      </c>
      <c r="EB1130">
        <v>824460</v>
      </c>
      <c r="EE1130">
        <v>0.49</v>
      </c>
      <c r="EF1130">
        <f t="shared" si="535"/>
        <v>0.49</v>
      </c>
      <c r="EQ1130">
        <v>824460</v>
      </c>
      <c r="ET1130">
        <v>0.49</v>
      </c>
      <c r="EU1130">
        <f t="shared" si="536"/>
        <v>0.49</v>
      </c>
      <c r="FF1130">
        <v>824460</v>
      </c>
      <c r="FI1130">
        <v>0.5</v>
      </c>
      <c r="FJ1130">
        <f t="shared" si="537"/>
        <v>0.5</v>
      </c>
      <c r="FU1130">
        <v>824460</v>
      </c>
      <c r="FX1130">
        <v>0.48</v>
      </c>
      <c r="FY1130">
        <f t="shared" si="538"/>
        <v>0.48</v>
      </c>
      <c r="GJ1130">
        <v>824460</v>
      </c>
      <c r="GM1130">
        <v>0.44</v>
      </c>
      <c r="GN1130">
        <f t="shared" si="539"/>
        <v>0.44</v>
      </c>
      <c r="GY1130">
        <v>824460</v>
      </c>
      <c r="HB1130">
        <v>0.49</v>
      </c>
      <c r="HC1130">
        <f t="shared" si="540"/>
        <v>0.49</v>
      </c>
      <c r="HN1130">
        <v>824460</v>
      </c>
      <c r="HQ1130">
        <v>0.41</v>
      </c>
      <c r="HR1130">
        <f t="shared" si="541"/>
        <v>0.41</v>
      </c>
      <c r="ID1130">
        <v>776340</v>
      </c>
      <c r="IG1130">
        <v>0.49</v>
      </c>
      <c r="IH1130">
        <f t="shared" si="542"/>
        <v>0.49</v>
      </c>
      <c r="IS1130">
        <v>776340</v>
      </c>
      <c r="IV1130">
        <v>0.48</v>
      </c>
      <c r="IW1130">
        <f t="shared" si="543"/>
        <v>0.48</v>
      </c>
      <c r="JH1130">
        <v>776340</v>
      </c>
      <c r="JK1130">
        <v>0.46</v>
      </c>
      <c r="JL1130">
        <f t="shared" si="544"/>
        <v>0.46</v>
      </c>
      <c r="JW1130">
        <v>776340</v>
      </c>
      <c r="JZ1130">
        <v>0.47</v>
      </c>
      <c r="KA1130">
        <f t="shared" si="545"/>
        <v>0.47</v>
      </c>
      <c r="KL1130">
        <v>776340</v>
      </c>
      <c r="KO1130">
        <v>0.43</v>
      </c>
      <c r="KP1130">
        <f t="shared" si="546"/>
        <v>0.43</v>
      </c>
      <c r="LA1130">
        <v>776340</v>
      </c>
      <c r="LD1130">
        <v>0.48</v>
      </c>
      <c r="LE1130">
        <f t="shared" si="547"/>
        <v>0.48</v>
      </c>
      <c r="LP1130">
        <v>776340</v>
      </c>
      <c r="LS1130">
        <v>0.47</v>
      </c>
      <c r="LT1130">
        <f t="shared" si="548"/>
        <v>0.47</v>
      </c>
      <c r="ME1130">
        <v>776340</v>
      </c>
      <c r="MH1130">
        <v>0.53</v>
      </c>
      <c r="MI1130">
        <f t="shared" si="549"/>
        <v>0.53</v>
      </c>
      <c r="MT1130">
        <v>776340</v>
      </c>
      <c r="MW1130">
        <v>0.46</v>
      </c>
      <c r="MX1130">
        <f t="shared" si="550"/>
        <v>0.46</v>
      </c>
      <c r="NI1130">
        <v>776340</v>
      </c>
      <c r="NL1130">
        <v>0.45</v>
      </c>
      <c r="NM1130">
        <f t="shared" si="551"/>
        <v>0.45</v>
      </c>
      <c r="NX1130">
        <v>776340</v>
      </c>
      <c r="OA1130">
        <v>0.49</v>
      </c>
      <c r="OB1130">
        <f t="shared" si="552"/>
        <v>0.49</v>
      </c>
      <c r="OM1130">
        <v>776340</v>
      </c>
      <c r="OP1130">
        <v>0.47</v>
      </c>
      <c r="OQ1130">
        <f t="shared" si="553"/>
        <v>0.47</v>
      </c>
      <c r="PB1130">
        <v>776340</v>
      </c>
      <c r="PE1130">
        <v>0.49</v>
      </c>
      <c r="PF1130">
        <f t="shared" si="554"/>
        <v>0.49</v>
      </c>
      <c r="PQ1130">
        <v>776340</v>
      </c>
      <c r="PT1130">
        <v>0.49</v>
      </c>
      <c r="PU1130">
        <f t="shared" si="555"/>
        <v>0.49</v>
      </c>
      <c r="QF1130">
        <v>776340</v>
      </c>
      <c r="QI1130">
        <v>0.45</v>
      </c>
      <c r="QJ1130">
        <f t="shared" si="556"/>
        <v>0.45</v>
      </c>
      <c r="QU1130">
        <v>776340</v>
      </c>
      <c r="QX1130">
        <v>0.47</v>
      </c>
      <c r="QY1130">
        <f t="shared" si="557"/>
        <v>0.47</v>
      </c>
    </row>
    <row r="1131" spans="12:467" x14ac:dyDescent="0.2">
      <c r="L1131">
        <v>824620</v>
      </c>
      <c r="O1131">
        <v>0.4</v>
      </c>
      <c r="P1131">
        <f t="shared" si="527"/>
        <v>0.4</v>
      </c>
      <c r="AA1131">
        <v>824620</v>
      </c>
      <c r="AD1131">
        <v>0.35</v>
      </c>
      <c r="AE1131">
        <f t="shared" si="528"/>
        <v>0.35</v>
      </c>
      <c r="AP1131">
        <v>824620</v>
      </c>
      <c r="AS1131">
        <v>0.52</v>
      </c>
      <c r="AT1131">
        <f t="shared" si="529"/>
        <v>0.52</v>
      </c>
      <c r="BE1131">
        <v>824620</v>
      </c>
      <c r="BH1131">
        <v>0.43</v>
      </c>
      <c r="BI1131">
        <f t="shared" si="530"/>
        <v>0.43</v>
      </c>
      <c r="BT1131">
        <v>824620</v>
      </c>
      <c r="BW1131">
        <v>0.38</v>
      </c>
      <c r="BX1131">
        <f t="shared" si="531"/>
        <v>0.38</v>
      </c>
      <c r="CI1131">
        <v>824620</v>
      </c>
      <c r="CL1131">
        <v>0.42</v>
      </c>
      <c r="CM1131">
        <f t="shared" si="532"/>
        <v>0.42</v>
      </c>
      <c r="CX1131">
        <v>824620</v>
      </c>
      <c r="DA1131">
        <v>0.42</v>
      </c>
      <c r="DB1131">
        <f t="shared" si="533"/>
        <v>0.42</v>
      </c>
      <c r="DM1131">
        <v>824620</v>
      </c>
      <c r="DP1131">
        <v>0.39</v>
      </c>
      <c r="DQ1131">
        <f t="shared" si="534"/>
        <v>0.39</v>
      </c>
      <c r="EB1131">
        <v>824620</v>
      </c>
      <c r="EE1131">
        <v>0.4</v>
      </c>
      <c r="EF1131">
        <f t="shared" si="535"/>
        <v>0.4</v>
      </c>
      <c r="EQ1131">
        <v>824620</v>
      </c>
      <c r="ET1131">
        <v>0.4</v>
      </c>
      <c r="EU1131">
        <f t="shared" si="536"/>
        <v>0.4</v>
      </c>
      <c r="FF1131">
        <v>824620</v>
      </c>
      <c r="FI1131">
        <v>0.42</v>
      </c>
      <c r="FJ1131">
        <f t="shared" si="537"/>
        <v>0.42</v>
      </c>
      <c r="FU1131">
        <v>824620</v>
      </c>
      <c r="FX1131">
        <v>0.42</v>
      </c>
      <c r="FY1131">
        <f t="shared" si="538"/>
        <v>0.42</v>
      </c>
      <c r="GJ1131">
        <v>824620</v>
      </c>
      <c r="GM1131">
        <v>0.39</v>
      </c>
      <c r="GN1131">
        <f t="shared" si="539"/>
        <v>0.39</v>
      </c>
      <c r="GY1131">
        <v>824620</v>
      </c>
      <c r="HB1131">
        <v>0.43</v>
      </c>
      <c r="HC1131">
        <f t="shared" si="540"/>
        <v>0.43</v>
      </c>
      <c r="HN1131">
        <v>824620</v>
      </c>
      <c r="HQ1131">
        <v>0.4</v>
      </c>
      <c r="HR1131">
        <f t="shared" si="541"/>
        <v>0.4</v>
      </c>
      <c r="ID1131">
        <v>776342</v>
      </c>
      <c r="IG1131">
        <v>0.52</v>
      </c>
      <c r="IH1131">
        <f t="shared" si="542"/>
        <v>0.52</v>
      </c>
      <c r="IS1131">
        <v>776342</v>
      </c>
      <c r="IV1131">
        <v>0.55000000000000004</v>
      </c>
      <c r="IW1131">
        <f t="shared" si="543"/>
        <v>0.55000000000000004</v>
      </c>
      <c r="JH1131">
        <v>776342</v>
      </c>
      <c r="JK1131">
        <v>0.52</v>
      </c>
      <c r="JL1131">
        <f t="shared" si="544"/>
        <v>0.52</v>
      </c>
      <c r="JW1131">
        <v>776342</v>
      </c>
      <c r="JZ1131">
        <v>0.54</v>
      </c>
      <c r="KA1131">
        <f t="shared" si="545"/>
        <v>0.54</v>
      </c>
      <c r="KL1131">
        <v>776342</v>
      </c>
      <c r="KO1131">
        <v>0.56999999999999995</v>
      </c>
      <c r="KP1131">
        <f t="shared" si="546"/>
        <v>0.56999999999999995</v>
      </c>
      <c r="LA1131">
        <v>776342</v>
      </c>
      <c r="LD1131">
        <v>0.5</v>
      </c>
      <c r="LE1131">
        <f t="shared" si="547"/>
        <v>0.5</v>
      </c>
      <c r="LP1131">
        <v>776342</v>
      </c>
      <c r="LS1131">
        <v>0.52</v>
      </c>
      <c r="LT1131">
        <f t="shared" si="548"/>
        <v>0.52</v>
      </c>
      <c r="ME1131">
        <v>776342</v>
      </c>
      <c r="MH1131">
        <v>0.51</v>
      </c>
      <c r="MI1131">
        <f t="shared" si="549"/>
        <v>0.51</v>
      </c>
      <c r="MT1131">
        <v>776342</v>
      </c>
      <c r="MW1131">
        <v>0.5</v>
      </c>
      <c r="MX1131">
        <f t="shared" si="550"/>
        <v>0.5</v>
      </c>
      <c r="NI1131">
        <v>776342</v>
      </c>
      <c r="NL1131">
        <v>0.54</v>
      </c>
      <c r="NM1131">
        <f t="shared" si="551"/>
        <v>0.54</v>
      </c>
      <c r="NX1131">
        <v>776342</v>
      </c>
      <c r="OA1131">
        <v>0.51</v>
      </c>
      <c r="OB1131">
        <f t="shared" si="552"/>
        <v>0.51</v>
      </c>
      <c r="OM1131">
        <v>776342</v>
      </c>
      <c r="OP1131">
        <v>0.54</v>
      </c>
      <c r="OQ1131">
        <f t="shared" si="553"/>
        <v>0.54</v>
      </c>
      <c r="PB1131">
        <v>776342</v>
      </c>
      <c r="PE1131">
        <v>0.55000000000000004</v>
      </c>
      <c r="PF1131">
        <f t="shared" si="554"/>
        <v>0.55000000000000004</v>
      </c>
      <c r="PQ1131">
        <v>776342</v>
      </c>
      <c r="PT1131">
        <v>0.55000000000000004</v>
      </c>
      <c r="PU1131">
        <f t="shared" si="555"/>
        <v>0.55000000000000004</v>
      </c>
      <c r="QF1131">
        <v>776342</v>
      </c>
      <c r="QI1131">
        <v>0.53</v>
      </c>
      <c r="QJ1131">
        <f t="shared" si="556"/>
        <v>0.53</v>
      </c>
      <c r="QU1131">
        <v>776342</v>
      </c>
      <c r="QX1131">
        <v>0.55000000000000004</v>
      </c>
      <c r="QY1131">
        <f t="shared" si="557"/>
        <v>0.55000000000000004</v>
      </c>
    </row>
    <row r="1132" spans="12:467" x14ac:dyDescent="0.2">
      <c r="L1132">
        <v>825025</v>
      </c>
      <c r="O1132">
        <v>0.49</v>
      </c>
      <c r="P1132">
        <f t="shared" si="527"/>
        <v>0.49</v>
      </c>
      <c r="AA1132">
        <v>825025</v>
      </c>
      <c r="AD1132">
        <v>0.41</v>
      </c>
      <c r="AE1132">
        <f t="shared" si="528"/>
        <v>0.41</v>
      </c>
      <c r="AP1132">
        <v>825025</v>
      </c>
      <c r="AS1132">
        <v>0.4</v>
      </c>
      <c r="AT1132">
        <f t="shared" si="529"/>
        <v>0.4</v>
      </c>
      <c r="BE1132">
        <v>825025</v>
      </c>
      <c r="BH1132">
        <v>0.48</v>
      </c>
      <c r="BI1132">
        <f t="shared" si="530"/>
        <v>0.48</v>
      </c>
      <c r="BT1132">
        <v>825025</v>
      </c>
      <c r="BW1132">
        <v>0.41</v>
      </c>
      <c r="BX1132">
        <f t="shared" si="531"/>
        <v>0.41</v>
      </c>
      <c r="CI1132">
        <v>825025</v>
      </c>
      <c r="CL1132">
        <v>0.48</v>
      </c>
      <c r="CM1132">
        <f t="shared" si="532"/>
        <v>0.48</v>
      </c>
      <c r="CX1132">
        <v>825025</v>
      </c>
      <c r="DA1132">
        <v>0.46</v>
      </c>
      <c r="DB1132">
        <f t="shared" si="533"/>
        <v>0.46</v>
      </c>
      <c r="DM1132">
        <v>825025</v>
      </c>
      <c r="DP1132">
        <v>0.41</v>
      </c>
      <c r="DQ1132">
        <f t="shared" si="534"/>
        <v>0.41</v>
      </c>
      <c r="EB1132">
        <v>825025</v>
      </c>
      <c r="EE1132">
        <v>0.45</v>
      </c>
      <c r="EF1132">
        <f t="shared" si="535"/>
        <v>0.45</v>
      </c>
      <c r="EQ1132">
        <v>825025</v>
      </c>
      <c r="ET1132">
        <v>0.45</v>
      </c>
      <c r="EU1132">
        <f t="shared" si="536"/>
        <v>0.45</v>
      </c>
      <c r="FF1132">
        <v>825025</v>
      </c>
      <c r="FI1132">
        <v>0.45</v>
      </c>
      <c r="FJ1132">
        <f t="shared" si="537"/>
        <v>0.45</v>
      </c>
      <c r="FU1132">
        <v>825025</v>
      </c>
      <c r="FX1132">
        <v>0.47</v>
      </c>
      <c r="FY1132">
        <f t="shared" si="538"/>
        <v>0.47</v>
      </c>
      <c r="GJ1132">
        <v>825025</v>
      </c>
      <c r="GM1132">
        <v>0.45</v>
      </c>
      <c r="GN1132">
        <f t="shared" si="539"/>
        <v>0.45</v>
      </c>
      <c r="GY1132">
        <v>825025</v>
      </c>
      <c r="HB1132">
        <v>0.47</v>
      </c>
      <c r="HC1132">
        <f t="shared" si="540"/>
        <v>0.47</v>
      </c>
      <c r="HN1132">
        <v>825025</v>
      </c>
      <c r="HQ1132">
        <v>0.41</v>
      </c>
      <c r="HR1132">
        <f t="shared" si="541"/>
        <v>0.41</v>
      </c>
      <c r="ID1132">
        <v>776344</v>
      </c>
      <c r="IG1132">
        <v>0.49</v>
      </c>
      <c r="IH1132">
        <f t="shared" si="542"/>
        <v>0.49</v>
      </c>
      <c r="IS1132">
        <v>776344</v>
      </c>
      <c r="IV1132">
        <v>0.42</v>
      </c>
      <c r="IW1132">
        <f t="shared" si="543"/>
        <v>0.42</v>
      </c>
      <c r="JH1132">
        <v>776344</v>
      </c>
      <c r="JK1132">
        <v>0.49</v>
      </c>
      <c r="JL1132">
        <f t="shared" si="544"/>
        <v>0.49</v>
      </c>
      <c r="JW1132">
        <v>776344</v>
      </c>
      <c r="JZ1132">
        <v>0.46</v>
      </c>
      <c r="KA1132">
        <f t="shared" si="545"/>
        <v>0.46</v>
      </c>
      <c r="KL1132">
        <v>776344</v>
      </c>
      <c r="KO1132">
        <v>0.45</v>
      </c>
      <c r="KP1132">
        <f t="shared" si="546"/>
        <v>0.45</v>
      </c>
      <c r="LA1132">
        <v>776344</v>
      </c>
      <c r="LD1132">
        <v>0.47</v>
      </c>
      <c r="LE1132">
        <f t="shared" si="547"/>
        <v>0.47</v>
      </c>
      <c r="LP1132">
        <v>776344</v>
      </c>
      <c r="LS1132">
        <v>0.45</v>
      </c>
      <c r="LT1132">
        <f t="shared" si="548"/>
        <v>0.45</v>
      </c>
      <c r="ME1132">
        <v>776344</v>
      </c>
      <c r="MH1132">
        <v>0.46</v>
      </c>
      <c r="MI1132">
        <f t="shared" si="549"/>
        <v>0.46</v>
      </c>
      <c r="MT1132">
        <v>776344</v>
      </c>
      <c r="MW1132">
        <v>0.46</v>
      </c>
      <c r="MX1132">
        <f t="shared" si="550"/>
        <v>0.46</v>
      </c>
      <c r="NI1132">
        <v>776344</v>
      </c>
      <c r="NL1132">
        <v>0.44</v>
      </c>
      <c r="NM1132">
        <f t="shared" si="551"/>
        <v>0.44</v>
      </c>
      <c r="NX1132">
        <v>776344</v>
      </c>
      <c r="OA1132">
        <v>0.45</v>
      </c>
      <c r="OB1132">
        <f t="shared" si="552"/>
        <v>0.45</v>
      </c>
      <c r="OM1132">
        <v>776344</v>
      </c>
      <c r="OP1132">
        <v>0.49</v>
      </c>
      <c r="OQ1132">
        <f t="shared" si="553"/>
        <v>0.49</v>
      </c>
      <c r="PB1132">
        <v>776344</v>
      </c>
      <c r="PE1132">
        <v>0.46</v>
      </c>
      <c r="PF1132">
        <f t="shared" si="554"/>
        <v>0.46</v>
      </c>
      <c r="PQ1132">
        <v>776344</v>
      </c>
      <c r="PT1132">
        <v>0.46</v>
      </c>
      <c r="PU1132">
        <f t="shared" si="555"/>
        <v>0.46</v>
      </c>
      <c r="QF1132">
        <v>776344</v>
      </c>
      <c r="QI1132">
        <v>0.46</v>
      </c>
      <c r="QJ1132">
        <f t="shared" si="556"/>
        <v>0.46</v>
      </c>
      <c r="QU1132">
        <v>776344</v>
      </c>
      <c r="QX1132">
        <v>0.44</v>
      </c>
      <c r="QY1132">
        <f t="shared" si="557"/>
        <v>0.44</v>
      </c>
    </row>
    <row r="1133" spans="12:467" x14ac:dyDescent="0.2">
      <c r="L1133">
        <v>825102</v>
      </c>
      <c r="O1133">
        <v>0.42</v>
      </c>
      <c r="P1133">
        <f t="shared" si="527"/>
        <v>0.42</v>
      </c>
      <c r="AA1133">
        <v>825102</v>
      </c>
      <c r="AD1133">
        <v>0.45</v>
      </c>
      <c r="AE1133">
        <f t="shared" si="528"/>
        <v>0.45</v>
      </c>
      <c r="AP1133">
        <v>825102</v>
      </c>
      <c r="AS1133">
        <v>0.38</v>
      </c>
      <c r="AT1133">
        <f t="shared" si="529"/>
        <v>0.38</v>
      </c>
      <c r="BE1133">
        <v>825102</v>
      </c>
      <c r="BH1133">
        <v>0.35</v>
      </c>
      <c r="BI1133">
        <f t="shared" si="530"/>
        <v>0.35</v>
      </c>
      <c r="BT1133">
        <v>825102</v>
      </c>
      <c r="BW1133">
        <v>0.4</v>
      </c>
      <c r="BX1133">
        <f t="shared" si="531"/>
        <v>0.4</v>
      </c>
      <c r="CI1133">
        <v>825102</v>
      </c>
      <c r="CL1133">
        <v>0.45</v>
      </c>
      <c r="CM1133">
        <f t="shared" si="532"/>
        <v>0.45</v>
      </c>
      <c r="CX1133">
        <v>825102</v>
      </c>
      <c r="DA1133">
        <v>0.46</v>
      </c>
      <c r="DB1133">
        <f t="shared" si="533"/>
        <v>0.46</v>
      </c>
      <c r="DM1133">
        <v>825102</v>
      </c>
      <c r="DP1133">
        <v>0.48</v>
      </c>
      <c r="DQ1133">
        <f t="shared" si="534"/>
        <v>0.48</v>
      </c>
      <c r="EB1133">
        <v>825102</v>
      </c>
      <c r="EE1133">
        <v>0.47</v>
      </c>
      <c r="EF1133">
        <f t="shared" si="535"/>
        <v>0.47</v>
      </c>
      <c r="EQ1133">
        <v>825102</v>
      </c>
      <c r="ET1133">
        <v>0.47</v>
      </c>
      <c r="EU1133">
        <f t="shared" si="536"/>
        <v>0.47</v>
      </c>
      <c r="FF1133">
        <v>825102</v>
      </c>
      <c r="FI1133">
        <v>0.46</v>
      </c>
      <c r="FJ1133">
        <f t="shared" si="537"/>
        <v>0.46</v>
      </c>
      <c r="FU1133">
        <v>825102</v>
      </c>
      <c r="FX1133">
        <v>0.46</v>
      </c>
      <c r="FY1133">
        <f t="shared" si="538"/>
        <v>0.46</v>
      </c>
      <c r="GJ1133">
        <v>825102</v>
      </c>
      <c r="GM1133">
        <v>0.43</v>
      </c>
      <c r="GN1133">
        <f t="shared" si="539"/>
        <v>0.43</v>
      </c>
      <c r="GY1133">
        <v>825102</v>
      </c>
      <c r="HB1133">
        <v>0.52</v>
      </c>
      <c r="HC1133">
        <f t="shared" si="540"/>
        <v>0.52</v>
      </c>
      <c r="HN1133">
        <v>825102</v>
      </c>
      <c r="HQ1133">
        <v>0.35</v>
      </c>
      <c r="HR1133">
        <f t="shared" si="541"/>
        <v>0.35</v>
      </c>
      <c r="ID1133">
        <v>776346</v>
      </c>
      <c r="IG1133">
        <v>0.47</v>
      </c>
      <c r="IH1133">
        <f t="shared" si="542"/>
        <v>0.47</v>
      </c>
      <c r="IS1133">
        <v>776346</v>
      </c>
      <c r="IV1133">
        <v>0.44</v>
      </c>
      <c r="IW1133">
        <f t="shared" si="543"/>
        <v>0.44</v>
      </c>
      <c r="JH1133">
        <v>776346</v>
      </c>
      <c r="JK1133">
        <v>0.45</v>
      </c>
      <c r="JL1133">
        <f t="shared" si="544"/>
        <v>0.45</v>
      </c>
      <c r="JW1133">
        <v>776346</v>
      </c>
      <c r="JZ1133">
        <v>0.43</v>
      </c>
      <c r="KA1133">
        <f t="shared" si="545"/>
        <v>0.43</v>
      </c>
      <c r="KL1133">
        <v>776346</v>
      </c>
      <c r="KO1133">
        <v>0.4</v>
      </c>
      <c r="KP1133">
        <f t="shared" si="546"/>
        <v>0.4</v>
      </c>
      <c r="LA1133">
        <v>776346</v>
      </c>
      <c r="LD1133">
        <v>0.45</v>
      </c>
      <c r="LE1133">
        <f t="shared" si="547"/>
        <v>0.45</v>
      </c>
      <c r="LP1133">
        <v>776346</v>
      </c>
      <c r="LS1133">
        <v>0.44</v>
      </c>
      <c r="LT1133">
        <f t="shared" si="548"/>
        <v>0.44</v>
      </c>
      <c r="ME1133">
        <v>776346</v>
      </c>
      <c r="MH1133">
        <v>0.45</v>
      </c>
      <c r="MI1133">
        <f t="shared" si="549"/>
        <v>0.45</v>
      </c>
      <c r="MT1133">
        <v>776346</v>
      </c>
      <c r="MW1133">
        <v>0.57999999999999996</v>
      </c>
      <c r="MX1133">
        <f t="shared" si="550"/>
        <v>0.57999999999999996</v>
      </c>
      <c r="NI1133">
        <v>776346</v>
      </c>
      <c r="NL1133">
        <v>0.42</v>
      </c>
      <c r="NM1133">
        <f t="shared" si="551"/>
        <v>0.42</v>
      </c>
      <c r="NX1133">
        <v>776346</v>
      </c>
      <c r="OA1133">
        <v>0.46</v>
      </c>
      <c r="OB1133">
        <f t="shared" si="552"/>
        <v>0.46</v>
      </c>
      <c r="OM1133">
        <v>776346</v>
      </c>
      <c r="OP1133">
        <v>0.42</v>
      </c>
      <c r="OQ1133">
        <f t="shared" si="553"/>
        <v>0.42</v>
      </c>
      <c r="PB1133">
        <v>776346</v>
      </c>
      <c r="PE1133">
        <v>0.42</v>
      </c>
      <c r="PF1133">
        <f t="shared" si="554"/>
        <v>0.42</v>
      </c>
      <c r="PQ1133">
        <v>776346</v>
      </c>
      <c r="PT1133">
        <v>0.42</v>
      </c>
      <c r="PU1133">
        <f t="shared" si="555"/>
        <v>0.42</v>
      </c>
      <c r="QF1133">
        <v>776346</v>
      </c>
      <c r="QI1133">
        <v>0.39</v>
      </c>
      <c r="QJ1133">
        <f t="shared" si="556"/>
        <v>0.39</v>
      </c>
      <c r="QU1133">
        <v>776346</v>
      </c>
      <c r="QX1133">
        <v>0.4</v>
      </c>
      <c r="QY1133">
        <f t="shared" si="557"/>
        <v>0.4</v>
      </c>
    </row>
    <row r="1134" spans="12:467" x14ac:dyDescent="0.2">
      <c r="L1134">
        <v>822755</v>
      </c>
      <c r="O1134">
        <v>0.46</v>
      </c>
      <c r="P1134">
        <f t="shared" si="527"/>
        <v>0.46</v>
      </c>
      <c r="AA1134">
        <v>822755</v>
      </c>
      <c r="AD1134">
        <v>0.41</v>
      </c>
      <c r="AE1134">
        <f t="shared" si="528"/>
        <v>0.41</v>
      </c>
      <c r="AP1134">
        <v>822755</v>
      </c>
      <c r="AS1134">
        <v>0.17</v>
      </c>
      <c r="AT1134">
        <f t="shared" si="529"/>
        <v>0.17</v>
      </c>
      <c r="BE1134">
        <v>822755</v>
      </c>
      <c r="BH1134">
        <v>0.45</v>
      </c>
      <c r="BI1134">
        <f t="shared" si="530"/>
        <v>0.45</v>
      </c>
      <c r="BT1134">
        <v>822755</v>
      </c>
      <c r="BW1134">
        <v>0.34</v>
      </c>
      <c r="BX1134">
        <f t="shared" si="531"/>
        <v>0.34</v>
      </c>
      <c r="CI1134">
        <v>822755</v>
      </c>
      <c r="CL1134">
        <v>0.48</v>
      </c>
      <c r="CM1134">
        <f t="shared" si="532"/>
        <v>0.48</v>
      </c>
      <c r="CX1134">
        <v>822755</v>
      </c>
      <c r="DA1134">
        <v>0.48</v>
      </c>
      <c r="DB1134">
        <f t="shared" si="533"/>
        <v>0.48</v>
      </c>
      <c r="DM1134">
        <v>822755</v>
      </c>
      <c r="DP1134">
        <v>0.5</v>
      </c>
      <c r="DQ1134">
        <f t="shared" si="534"/>
        <v>0.5</v>
      </c>
      <c r="EB1134">
        <v>822755</v>
      </c>
      <c r="EE1134">
        <v>0.47</v>
      </c>
      <c r="EF1134">
        <f t="shared" si="535"/>
        <v>0.47</v>
      </c>
      <c r="EQ1134">
        <v>822755</v>
      </c>
      <c r="ET1134">
        <v>0.47</v>
      </c>
      <c r="EU1134">
        <f t="shared" si="536"/>
        <v>0.47</v>
      </c>
      <c r="FF1134">
        <v>822755</v>
      </c>
      <c r="FI1134">
        <v>0.48</v>
      </c>
      <c r="FJ1134">
        <f t="shared" si="537"/>
        <v>0.48</v>
      </c>
      <c r="FU1134">
        <v>822755</v>
      </c>
      <c r="FX1134">
        <v>0.47</v>
      </c>
      <c r="FY1134">
        <f t="shared" si="538"/>
        <v>0.47</v>
      </c>
      <c r="GJ1134">
        <v>822755</v>
      </c>
      <c r="GM1134">
        <v>0.47</v>
      </c>
      <c r="GN1134">
        <f t="shared" si="539"/>
        <v>0.47</v>
      </c>
      <c r="GY1134">
        <v>822755</v>
      </c>
      <c r="HB1134">
        <v>0.49</v>
      </c>
      <c r="HC1134">
        <f t="shared" si="540"/>
        <v>0.49</v>
      </c>
      <c r="HN1134">
        <v>822755</v>
      </c>
      <c r="HQ1134">
        <v>0.46</v>
      </c>
      <c r="HR1134">
        <f t="shared" si="541"/>
        <v>0.46</v>
      </c>
      <c r="ID1134">
        <v>776347</v>
      </c>
      <c r="IG1134">
        <v>0.43</v>
      </c>
      <c r="IH1134">
        <f t="shared" si="542"/>
        <v>0.43</v>
      </c>
      <c r="IS1134">
        <v>776347</v>
      </c>
      <c r="IV1134">
        <v>0.44</v>
      </c>
      <c r="IW1134">
        <f t="shared" si="543"/>
        <v>0.44</v>
      </c>
      <c r="JH1134">
        <v>776347</v>
      </c>
      <c r="JK1134">
        <v>0.46</v>
      </c>
      <c r="JL1134">
        <f t="shared" si="544"/>
        <v>0.46</v>
      </c>
      <c r="JW1134">
        <v>776347</v>
      </c>
      <c r="JZ1134">
        <v>0.43</v>
      </c>
      <c r="KA1134">
        <f t="shared" si="545"/>
        <v>0.43</v>
      </c>
      <c r="KL1134">
        <v>776347</v>
      </c>
      <c r="KO1134">
        <v>0.4</v>
      </c>
      <c r="KP1134">
        <f t="shared" si="546"/>
        <v>0.4</v>
      </c>
      <c r="LA1134">
        <v>776347</v>
      </c>
      <c r="LD1134">
        <v>0.45</v>
      </c>
      <c r="LE1134">
        <f t="shared" si="547"/>
        <v>0.45</v>
      </c>
      <c r="LP1134">
        <v>776347</v>
      </c>
      <c r="LS1134">
        <v>0.44</v>
      </c>
      <c r="LT1134">
        <f t="shared" si="548"/>
        <v>0.44</v>
      </c>
      <c r="ME1134">
        <v>776347</v>
      </c>
      <c r="MH1134">
        <v>0.39</v>
      </c>
      <c r="MI1134">
        <f t="shared" si="549"/>
        <v>0.39</v>
      </c>
      <c r="MT1134">
        <v>776347</v>
      </c>
      <c r="MW1134">
        <v>0.37</v>
      </c>
      <c r="MX1134">
        <f t="shared" si="550"/>
        <v>0.37</v>
      </c>
      <c r="NI1134">
        <v>776347</v>
      </c>
      <c r="NL1134">
        <v>0.41</v>
      </c>
      <c r="NM1134">
        <f t="shared" si="551"/>
        <v>0.41</v>
      </c>
      <c r="NX1134">
        <v>776347</v>
      </c>
      <c r="OA1134">
        <v>0.45</v>
      </c>
      <c r="OB1134">
        <f t="shared" si="552"/>
        <v>0.45</v>
      </c>
      <c r="OM1134">
        <v>776347</v>
      </c>
      <c r="OP1134">
        <v>0.43</v>
      </c>
      <c r="OQ1134">
        <f t="shared" si="553"/>
        <v>0.43</v>
      </c>
      <c r="PB1134">
        <v>776347</v>
      </c>
      <c r="PE1134">
        <v>0.44</v>
      </c>
      <c r="PF1134">
        <f t="shared" si="554"/>
        <v>0.44</v>
      </c>
      <c r="PQ1134">
        <v>776347</v>
      </c>
      <c r="PT1134">
        <v>0.49</v>
      </c>
      <c r="PU1134">
        <f t="shared" si="555"/>
        <v>0.49</v>
      </c>
      <c r="QF1134">
        <v>776347</v>
      </c>
      <c r="QI1134">
        <v>0.47</v>
      </c>
      <c r="QJ1134">
        <f t="shared" si="556"/>
        <v>0.47</v>
      </c>
      <c r="QU1134">
        <v>776347</v>
      </c>
      <c r="QX1134">
        <v>0.44</v>
      </c>
      <c r="QY1134">
        <f t="shared" si="557"/>
        <v>0.44</v>
      </c>
    </row>
    <row r="1135" spans="12:467" x14ac:dyDescent="0.2">
      <c r="L1135">
        <v>822832</v>
      </c>
      <c r="O1135">
        <v>0.45</v>
      </c>
      <c r="P1135">
        <f t="shared" si="527"/>
        <v>0.45</v>
      </c>
      <c r="AA1135">
        <v>822832</v>
      </c>
      <c r="AD1135">
        <v>0.49</v>
      </c>
      <c r="AE1135">
        <f t="shared" si="528"/>
        <v>0.49</v>
      </c>
      <c r="AP1135">
        <v>822832</v>
      </c>
      <c r="AS1135">
        <v>0.66</v>
      </c>
      <c r="AT1135">
        <f t="shared" si="529"/>
        <v>0.66</v>
      </c>
      <c r="BE1135">
        <v>822832</v>
      </c>
      <c r="BH1135">
        <v>0.51</v>
      </c>
      <c r="BI1135">
        <f t="shared" si="530"/>
        <v>0.51</v>
      </c>
      <c r="BT1135">
        <v>822832</v>
      </c>
      <c r="BW1135">
        <v>0.52</v>
      </c>
      <c r="BX1135">
        <f t="shared" si="531"/>
        <v>0.52</v>
      </c>
      <c r="CI1135">
        <v>822832</v>
      </c>
      <c r="CL1135">
        <v>0.46</v>
      </c>
      <c r="CM1135">
        <f t="shared" si="532"/>
        <v>0.46</v>
      </c>
      <c r="CX1135">
        <v>822832</v>
      </c>
      <c r="DA1135">
        <v>0.48</v>
      </c>
      <c r="DB1135">
        <f t="shared" si="533"/>
        <v>0.48</v>
      </c>
      <c r="DM1135">
        <v>822832</v>
      </c>
      <c r="DP1135">
        <v>0.47</v>
      </c>
      <c r="DQ1135">
        <f t="shared" si="534"/>
        <v>0.47</v>
      </c>
      <c r="EB1135">
        <v>822832</v>
      </c>
      <c r="EE1135">
        <v>0.47</v>
      </c>
      <c r="EF1135">
        <f t="shared" si="535"/>
        <v>0.47</v>
      </c>
      <c r="EQ1135">
        <v>822832</v>
      </c>
      <c r="ET1135">
        <v>0.47</v>
      </c>
      <c r="EU1135">
        <f t="shared" si="536"/>
        <v>0.47</v>
      </c>
      <c r="FF1135">
        <v>822832</v>
      </c>
      <c r="FI1135">
        <v>0.49</v>
      </c>
      <c r="FJ1135">
        <f t="shared" si="537"/>
        <v>0.49</v>
      </c>
      <c r="FU1135">
        <v>822832</v>
      </c>
      <c r="FX1135">
        <v>0.48</v>
      </c>
      <c r="FY1135">
        <f t="shared" si="538"/>
        <v>0.48</v>
      </c>
      <c r="GJ1135">
        <v>822832</v>
      </c>
      <c r="GM1135">
        <v>0.45</v>
      </c>
      <c r="GN1135">
        <f t="shared" si="539"/>
        <v>0.45</v>
      </c>
      <c r="GY1135">
        <v>822832</v>
      </c>
      <c r="HB1135">
        <v>0.47</v>
      </c>
      <c r="HC1135">
        <f t="shared" si="540"/>
        <v>0.47</v>
      </c>
      <c r="HN1135">
        <v>822832</v>
      </c>
      <c r="HQ1135">
        <v>0.49</v>
      </c>
      <c r="HR1135">
        <f t="shared" si="541"/>
        <v>0.49</v>
      </c>
      <c r="ID1135">
        <v>776320</v>
      </c>
      <c r="IG1135">
        <v>0.45</v>
      </c>
      <c r="IH1135">
        <f t="shared" si="542"/>
        <v>0.45</v>
      </c>
      <c r="IS1135">
        <v>776320</v>
      </c>
      <c r="IV1135">
        <v>0.45</v>
      </c>
      <c r="IW1135">
        <f t="shared" si="543"/>
        <v>0.45</v>
      </c>
      <c r="JH1135">
        <v>776320</v>
      </c>
      <c r="JK1135">
        <v>0.41</v>
      </c>
      <c r="JL1135">
        <f t="shared" si="544"/>
        <v>0.41</v>
      </c>
      <c r="JW1135">
        <v>776320</v>
      </c>
      <c r="JZ1135">
        <v>0.41</v>
      </c>
      <c r="KA1135">
        <f t="shared" si="545"/>
        <v>0.41</v>
      </c>
      <c r="KL1135">
        <v>776320</v>
      </c>
      <c r="KO1135">
        <v>0.44</v>
      </c>
      <c r="KP1135">
        <f t="shared" si="546"/>
        <v>0.44</v>
      </c>
      <c r="LA1135">
        <v>776320</v>
      </c>
      <c r="LD1135">
        <v>0.43</v>
      </c>
      <c r="LE1135">
        <f t="shared" si="547"/>
        <v>0.43</v>
      </c>
      <c r="LP1135">
        <v>776320</v>
      </c>
      <c r="LS1135">
        <v>0.44</v>
      </c>
      <c r="LT1135">
        <f t="shared" si="548"/>
        <v>0.44</v>
      </c>
      <c r="ME1135">
        <v>776320</v>
      </c>
      <c r="MH1135">
        <v>0.4</v>
      </c>
      <c r="MI1135">
        <f t="shared" si="549"/>
        <v>0.4</v>
      </c>
      <c r="MT1135">
        <v>776320</v>
      </c>
      <c r="MW1135">
        <v>0.43</v>
      </c>
      <c r="MX1135">
        <f t="shared" si="550"/>
        <v>0.43</v>
      </c>
      <c r="NI1135">
        <v>776320</v>
      </c>
      <c r="NL1135">
        <v>0.46</v>
      </c>
      <c r="NM1135">
        <f t="shared" si="551"/>
        <v>0.46</v>
      </c>
      <c r="NX1135">
        <v>776320</v>
      </c>
      <c r="OA1135">
        <v>0.44</v>
      </c>
      <c r="OB1135">
        <f t="shared" si="552"/>
        <v>0.44</v>
      </c>
      <c r="OM1135">
        <v>776320</v>
      </c>
      <c r="OP1135">
        <v>0.45</v>
      </c>
      <c r="OQ1135">
        <f t="shared" si="553"/>
        <v>0.45</v>
      </c>
      <c r="PB1135">
        <v>776320</v>
      </c>
      <c r="PE1135">
        <v>0.46</v>
      </c>
      <c r="PF1135">
        <f t="shared" si="554"/>
        <v>0.46</v>
      </c>
      <c r="PQ1135">
        <v>776320</v>
      </c>
      <c r="PT1135">
        <v>0.42</v>
      </c>
      <c r="PU1135">
        <f t="shared" si="555"/>
        <v>0.42</v>
      </c>
      <c r="QF1135">
        <v>776320</v>
      </c>
      <c r="QI1135">
        <v>0.44</v>
      </c>
      <c r="QJ1135">
        <f t="shared" si="556"/>
        <v>0.44</v>
      </c>
      <c r="QU1135">
        <v>776320</v>
      </c>
      <c r="QX1135">
        <v>0.42</v>
      </c>
      <c r="QY1135">
        <f t="shared" si="557"/>
        <v>0.42</v>
      </c>
    </row>
    <row r="1136" spans="12:467" x14ac:dyDescent="0.2">
      <c r="L1136">
        <v>822918</v>
      </c>
      <c r="O1136">
        <v>0.51</v>
      </c>
      <c r="P1136">
        <f t="shared" si="527"/>
        <v>0.51</v>
      </c>
      <c r="AA1136">
        <v>822918</v>
      </c>
      <c r="AD1136">
        <v>0.57999999999999996</v>
      </c>
      <c r="AE1136">
        <f t="shared" si="528"/>
        <v>0.57999999999999996</v>
      </c>
      <c r="AP1136">
        <v>822918</v>
      </c>
      <c r="AS1136">
        <v>0.55000000000000004</v>
      </c>
      <c r="AT1136">
        <f t="shared" si="529"/>
        <v>0.55000000000000004</v>
      </c>
      <c r="BE1136">
        <v>822918</v>
      </c>
      <c r="BH1136">
        <v>0.63</v>
      </c>
      <c r="BI1136">
        <f t="shared" si="530"/>
        <v>0.63</v>
      </c>
      <c r="BT1136">
        <v>822918</v>
      </c>
      <c r="BW1136">
        <v>0.47</v>
      </c>
      <c r="BX1136">
        <f t="shared" si="531"/>
        <v>0.47</v>
      </c>
      <c r="CI1136">
        <v>822918</v>
      </c>
      <c r="CL1136">
        <v>0.55000000000000004</v>
      </c>
      <c r="CM1136">
        <f t="shared" si="532"/>
        <v>0.55000000000000004</v>
      </c>
      <c r="CX1136">
        <v>822918</v>
      </c>
      <c r="DA1136">
        <v>0.53</v>
      </c>
      <c r="DB1136">
        <f t="shared" si="533"/>
        <v>0.53</v>
      </c>
      <c r="DM1136">
        <v>822918</v>
      </c>
      <c r="DP1136">
        <v>0.53</v>
      </c>
      <c r="DQ1136">
        <f t="shared" si="534"/>
        <v>0.53</v>
      </c>
      <c r="EB1136">
        <v>822918</v>
      </c>
      <c r="EE1136">
        <v>0.5</v>
      </c>
      <c r="EF1136">
        <f t="shared" si="535"/>
        <v>0.5</v>
      </c>
      <c r="EQ1136">
        <v>822918</v>
      </c>
      <c r="ET1136">
        <v>0.5</v>
      </c>
      <c r="EU1136">
        <f t="shared" si="536"/>
        <v>0.5</v>
      </c>
      <c r="FF1136">
        <v>822918</v>
      </c>
      <c r="FI1136">
        <v>0.52</v>
      </c>
      <c r="FJ1136">
        <f t="shared" si="537"/>
        <v>0.52</v>
      </c>
      <c r="FU1136">
        <v>822918</v>
      </c>
      <c r="FX1136">
        <v>0.53</v>
      </c>
      <c r="FY1136">
        <f t="shared" si="538"/>
        <v>0.53</v>
      </c>
      <c r="GJ1136">
        <v>822918</v>
      </c>
      <c r="GM1136">
        <v>0.5</v>
      </c>
      <c r="GN1136">
        <f t="shared" si="539"/>
        <v>0.5</v>
      </c>
      <c r="GY1136">
        <v>822918</v>
      </c>
      <c r="HB1136">
        <v>0.51</v>
      </c>
      <c r="HC1136">
        <f t="shared" si="540"/>
        <v>0.51</v>
      </c>
      <c r="HN1136">
        <v>822918</v>
      </c>
      <c r="HQ1136">
        <v>0.57999999999999996</v>
      </c>
      <c r="HR1136">
        <f t="shared" si="541"/>
        <v>0.57999999999999996</v>
      </c>
      <c r="ID1136">
        <v>776324</v>
      </c>
      <c r="IG1136">
        <v>0.51</v>
      </c>
      <c r="IH1136">
        <f t="shared" si="542"/>
        <v>0.51</v>
      </c>
      <c r="IS1136">
        <v>776324</v>
      </c>
      <c r="IV1136">
        <v>0.52</v>
      </c>
      <c r="IW1136">
        <f t="shared" si="543"/>
        <v>0.52</v>
      </c>
      <c r="JH1136">
        <v>776324</v>
      </c>
      <c r="JK1136">
        <v>0.53</v>
      </c>
      <c r="JL1136">
        <f t="shared" si="544"/>
        <v>0.53</v>
      </c>
      <c r="JW1136">
        <v>776324</v>
      </c>
      <c r="JZ1136">
        <v>0.52</v>
      </c>
      <c r="KA1136">
        <f t="shared" si="545"/>
        <v>0.52</v>
      </c>
      <c r="KL1136">
        <v>776324</v>
      </c>
      <c r="KO1136">
        <v>0.49</v>
      </c>
      <c r="KP1136">
        <f t="shared" si="546"/>
        <v>0.49</v>
      </c>
      <c r="LA1136">
        <v>776324</v>
      </c>
      <c r="LD1136">
        <v>0.47</v>
      </c>
      <c r="LE1136">
        <f t="shared" si="547"/>
        <v>0.47</v>
      </c>
      <c r="LP1136">
        <v>776324</v>
      </c>
      <c r="LS1136">
        <v>0.51</v>
      </c>
      <c r="LT1136">
        <f t="shared" si="548"/>
        <v>0.51</v>
      </c>
      <c r="ME1136">
        <v>776324</v>
      </c>
      <c r="MH1136">
        <v>0.52</v>
      </c>
      <c r="MI1136">
        <f t="shared" si="549"/>
        <v>0.52</v>
      </c>
      <c r="MT1136">
        <v>776324</v>
      </c>
      <c r="MW1136">
        <v>0.47</v>
      </c>
      <c r="MX1136">
        <f t="shared" si="550"/>
        <v>0.47</v>
      </c>
      <c r="NI1136">
        <v>776324</v>
      </c>
      <c r="NL1136">
        <v>0.5</v>
      </c>
      <c r="NM1136">
        <f t="shared" si="551"/>
        <v>0.5</v>
      </c>
      <c r="NX1136">
        <v>776324</v>
      </c>
      <c r="OA1136">
        <v>0.49</v>
      </c>
      <c r="OB1136">
        <f t="shared" si="552"/>
        <v>0.49</v>
      </c>
      <c r="OM1136">
        <v>776324</v>
      </c>
      <c r="OP1136">
        <v>0.51</v>
      </c>
      <c r="OQ1136">
        <f t="shared" si="553"/>
        <v>0.51</v>
      </c>
      <c r="PB1136">
        <v>776324</v>
      </c>
      <c r="PE1136">
        <v>0.52</v>
      </c>
      <c r="PF1136">
        <f t="shared" si="554"/>
        <v>0.52</v>
      </c>
      <c r="PQ1136">
        <v>776324</v>
      </c>
      <c r="PT1136">
        <v>0.49</v>
      </c>
      <c r="PU1136">
        <f t="shared" si="555"/>
        <v>0.49</v>
      </c>
      <c r="QF1136">
        <v>776324</v>
      </c>
      <c r="QI1136">
        <v>0.51</v>
      </c>
      <c r="QJ1136">
        <f t="shared" si="556"/>
        <v>0.51</v>
      </c>
      <c r="QU1136">
        <v>776324</v>
      </c>
      <c r="QX1136">
        <v>0.51</v>
      </c>
      <c r="QY1136">
        <f t="shared" si="557"/>
        <v>0.51</v>
      </c>
    </row>
    <row r="1137" spans="12:467" x14ac:dyDescent="0.2">
      <c r="L1137">
        <v>823002</v>
      </c>
      <c r="O1137">
        <v>0.51</v>
      </c>
      <c r="P1137">
        <f t="shared" si="527"/>
        <v>0.51</v>
      </c>
      <c r="AA1137">
        <v>823002</v>
      </c>
      <c r="AD1137">
        <v>0.57999999999999996</v>
      </c>
      <c r="AE1137">
        <f t="shared" si="528"/>
        <v>0.57999999999999996</v>
      </c>
      <c r="AP1137">
        <v>823002</v>
      </c>
      <c r="AS1137">
        <v>0.6</v>
      </c>
      <c r="AT1137">
        <f t="shared" si="529"/>
        <v>0.6</v>
      </c>
      <c r="BE1137">
        <v>823002</v>
      </c>
      <c r="BH1137">
        <v>0.52</v>
      </c>
      <c r="BI1137">
        <f t="shared" si="530"/>
        <v>0.52</v>
      </c>
      <c r="BT1137">
        <v>823002</v>
      </c>
      <c r="BW1137">
        <v>0.62</v>
      </c>
      <c r="BX1137">
        <f t="shared" si="531"/>
        <v>0.62</v>
      </c>
      <c r="CI1137">
        <v>823002</v>
      </c>
      <c r="CL1137">
        <v>0.49</v>
      </c>
      <c r="CM1137">
        <f t="shared" si="532"/>
        <v>0.49</v>
      </c>
      <c r="CX1137">
        <v>823002</v>
      </c>
      <c r="DA1137">
        <v>0.48</v>
      </c>
      <c r="DB1137">
        <f t="shared" si="533"/>
        <v>0.48</v>
      </c>
      <c r="DM1137">
        <v>823002</v>
      </c>
      <c r="DP1137">
        <v>0.5</v>
      </c>
      <c r="DQ1137">
        <f t="shared" si="534"/>
        <v>0.5</v>
      </c>
      <c r="EB1137">
        <v>823002</v>
      </c>
      <c r="EE1137">
        <v>0.48</v>
      </c>
      <c r="EF1137">
        <f t="shared" si="535"/>
        <v>0.48</v>
      </c>
      <c r="EQ1137">
        <v>823002</v>
      </c>
      <c r="ET1137">
        <v>0.48</v>
      </c>
      <c r="EU1137">
        <f t="shared" si="536"/>
        <v>0.48</v>
      </c>
      <c r="FF1137">
        <v>823002</v>
      </c>
      <c r="FI1137">
        <v>0.49</v>
      </c>
      <c r="FJ1137">
        <f t="shared" si="537"/>
        <v>0.49</v>
      </c>
      <c r="FU1137">
        <v>823002</v>
      </c>
      <c r="FX1137">
        <v>0.49</v>
      </c>
      <c r="FY1137">
        <f t="shared" si="538"/>
        <v>0.49</v>
      </c>
      <c r="GJ1137">
        <v>823002</v>
      </c>
      <c r="GM1137">
        <v>0.49</v>
      </c>
      <c r="GN1137">
        <f t="shared" si="539"/>
        <v>0.49</v>
      </c>
      <c r="GY1137">
        <v>823002</v>
      </c>
      <c r="HB1137">
        <v>0.54</v>
      </c>
      <c r="HC1137">
        <f t="shared" si="540"/>
        <v>0.54</v>
      </c>
      <c r="HN1137">
        <v>823002</v>
      </c>
      <c r="HQ1137">
        <v>0.48</v>
      </c>
      <c r="HR1137">
        <f t="shared" si="541"/>
        <v>0.48</v>
      </c>
      <c r="ID1137">
        <v>776325</v>
      </c>
      <c r="IG1137">
        <v>0.45</v>
      </c>
      <c r="IH1137">
        <f t="shared" si="542"/>
        <v>0.45</v>
      </c>
      <c r="IS1137">
        <v>776325</v>
      </c>
      <c r="IV1137">
        <v>0.4</v>
      </c>
      <c r="IW1137">
        <f t="shared" si="543"/>
        <v>0.4</v>
      </c>
      <c r="JH1137">
        <v>776325</v>
      </c>
      <c r="JK1137">
        <v>0.41</v>
      </c>
      <c r="JL1137">
        <f t="shared" si="544"/>
        <v>0.41</v>
      </c>
      <c r="JW1137">
        <v>776325</v>
      </c>
      <c r="JZ1137">
        <v>0.41</v>
      </c>
      <c r="KA1137">
        <f t="shared" si="545"/>
        <v>0.41</v>
      </c>
      <c r="KL1137">
        <v>776325</v>
      </c>
      <c r="KO1137">
        <v>0.35</v>
      </c>
      <c r="KP1137">
        <f t="shared" si="546"/>
        <v>0.35</v>
      </c>
      <c r="LA1137">
        <v>776325</v>
      </c>
      <c r="LD1137">
        <v>0.39</v>
      </c>
      <c r="LE1137">
        <f t="shared" si="547"/>
        <v>0.39</v>
      </c>
      <c r="LP1137">
        <v>776325</v>
      </c>
      <c r="LS1137">
        <v>0.41</v>
      </c>
      <c r="LT1137">
        <f t="shared" si="548"/>
        <v>0.41</v>
      </c>
      <c r="ME1137">
        <v>776325</v>
      </c>
      <c r="MH1137">
        <v>0.39</v>
      </c>
      <c r="MI1137">
        <f t="shared" si="549"/>
        <v>0.39</v>
      </c>
      <c r="MT1137">
        <v>776325</v>
      </c>
      <c r="MW1137">
        <v>0.35</v>
      </c>
      <c r="MX1137">
        <f t="shared" si="550"/>
        <v>0.35</v>
      </c>
      <c r="NI1137">
        <v>776325</v>
      </c>
      <c r="NL1137">
        <v>0.42</v>
      </c>
      <c r="NM1137">
        <f t="shared" si="551"/>
        <v>0.42</v>
      </c>
      <c r="NX1137">
        <v>776325</v>
      </c>
      <c r="OA1137">
        <v>0.44</v>
      </c>
      <c r="OB1137">
        <f t="shared" si="552"/>
        <v>0.44</v>
      </c>
      <c r="OM1137">
        <v>776325</v>
      </c>
      <c r="OP1137">
        <v>0.44</v>
      </c>
      <c r="OQ1137">
        <f t="shared" si="553"/>
        <v>0.44</v>
      </c>
      <c r="PB1137">
        <v>776325</v>
      </c>
      <c r="PE1137">
        <v>0.46</v>
      </c>
      <c r="PF1137">
        <f t="shared" si="554"/>
        <v>0.46</v>
      </c>
      <c r="PQ1137">
        <v>776325</v>
      </c>
      <c r="PT1137">
        <v>0.46</v>
      </c>
      <c r="PU1137">
        <f t="shared" si="555"/>
        <v>0.46</v>
      </c>
      <c r="QF1137">
        <v>776325</v>
      </c>
      <c r="QI1137">
        <v>0.4</v>
      </c>
      <c r="QJ1137">
        <f t="shared" si="556"/>
        <v>0.4</v>
      </c>
      <c r="QU1137">
        <v>776325</v>
      </c>
      <c r="QX1137">
        <v>0.41</v>
      </c>
      <c r="QY1137">
        <f t="shared" si="557"/>
        <v>0.41</v>
      </c>
    </row>
    <row r="1138" spans="12:467" x14ac:dyDescent="0.2">
      <c r="L1138">
        <v>823237</v>
      </c>
      <c r="O1138">
        <v>0.49</v>
      </c>
      <c r="P1138">
        <f t="shared" si="527"/>
        <v>0.49</v>
      </c>
      <c r="AA1138">
        <v>823237</v>
      </c>
      <c r="AD1138">
        <v>0.49</v>
      </c>
      <c r="AE1138">
        <f t="shared" si="528"/>
        <v>0.49</v>
      </c>
      <c r="AP1138">
        <v>823237</v>
      </c>
      <c r="AS1138">
        <v>0.83</v>
      </c>
      <c r="AT1138">
        <f t="shared" si="529"/>
        <v>0.83</v>
      </c>
      <c r="BE1138">
        <v>823237</v>
      </c>
      <c r="BH1138">
        <v>0.54</v>
      </c>
      <c r="BI1138">
        <f t="shared" si="530"/>
        <v>0.54</v>
      </c>
      <c r="BT1138">
        <v>823237</v>
      </c>
      <c r="BW1138">
        <v>0.71</v>
      </c>
      <c r="BX1138">
        <f t="shared" si="531"/>
        <v>0.71</v>
      </c>
      <c r="CI1138">
        <v>823237</v>
      </c>
      <c r="CL1138">
        <v>0.48</v>
      </c>
      <c r="CM1138">
        <f t="shared" si="532"/>
        <v>0.48</v>
      </c>
      <c r="CX1138">
        <v>823237</v>
      </c>
      <c r="DA1138">
        <v>0.47</v>
      </c>
      <c r="DB1138">
        <f t="shared" si="533"/>
        <v>0.47</v>
      </c>
      <c r="DM1138">
        <v>823237</v>
      </c>
      <c r="DP1138">
        <v>0.47</v>
      </c>
      <c r="DQ1138">
        <f t="shared" si="534"/>
        <v>0.47</v>
      </c>
      <c r="EB1138">
        <v>823237</v>
      </c>
      <c r="EE1138">
        <v>0.46</v>
      </c>
      <c r="EF1138">
        <f t="shared" si="535"/>
        <v>0.46</v>
      </c>
      <c r="EQ1138">
        <v>823237</v>
      </c>
      <c r="ET1138">
        <v>0.46</v>
      </c>
      <c r="EU1138">
        <f t="shared" si="536"/>
        <v>0.46</v>
      </c>
      <c r="FF1138">
        <v>823237</v>
      </c>
      <c r="FI1138">
        <v>0.45</v>
      </c>
      <c r="FJ1138">
        <f t="shared" si="537"/>
        <v>0.45</v>
      </c>
      <c r="FU1138">
        <v>823237</v>
      </c>
      <c r="FX1138">
        <v>0.48</v>
      </c>
      <c r="FY1138">
        <f t="shared" si="538"/>
        <v>0.48</v>
      </c>
      <c r="GJ1138">
        <v>823237</v>
      </c>
      <c r="GM1138">
        <v>0.47</v>
      </c>
      <c r="GN1138">
        <f t="shared" si="539"/>
        <v>0.47</v>
      </c>
      <c r="GY1138">
        <v>823237</v>
      </c>
      <c r="HB1138">
        <v>0.49</v>
      </c>
      <c r="HC1138">
        <f t="shared" si="540"/>
        <v>0.49</v>
      </c>
      <c r="HN1138">
        <v>823237</v>
      </c>
      <c r="HQ1138">
        <v>0.56999999999999995</v>
      </c>
      <c r="HR1138">
        <f t="shared" si="541"/>
        <v>0.56999999999999995</v>
      </c>
      <c r="ID1138">
        <v>776327</v>
      </c>
      <c r="IG1138">
        <v>0.52</v>
      </c>
      <c r="IH1138">
        <f t="shared" si="542"/>
        <v>0.52</v>
      </c>
      <c r="IS1138">
        <v>776327</v>
      </c>
      <c r="IV1138">
        <v>0.5</v>
      </c>
      <c r="IW1138">
        <f t="shared" si="543"/>
        <v>0.5</v>
      </c>
      <c r="JH1138">
        <v>776327</v>
      </c>
      <c r="JK1138">
        <v>0.56000000000000005</v>
      </c>
      <c r="JL1138">
        <f t="shared" si="544"/>
        <v>0.56000000000000005</v>
      </c>
      <c r="JW1138">
        <v>776327</v>
      </c>
      <c r="JZ1138">
        <v>0.49</v>
      </c>
      <c r="KA1138">
        <f t="shared" si="545"/>
        <v>0.49</v>
      </c>
      <c r="KL1138">
        <v>776327</v>
      </c>
      <c r="KO1138">
        <v>0.54</v>
      </c>
      <c r="KP1138">
        <f t="shared" si="546"/>
        <v>0.54</v>
      </c>
      <c r="LA1138">
        <v>776327</v>
      </c>
      <c r="LD1138">
        <v>0.54</v>
      </c>
      <c r="LE1138">
        <f t="shared" si="547"/>
        <v>0.54</v>
      </c>
      <c r="LP1138">
        <v>776327</v>
      </c>
      <c r="LS1138">
        <v>0.49</v>
      </c>
      <c r="LT1138">
        <f t="shared" si="548"/>
        <v>0.49</v>
      </c>
      <c r="ME1138">
        <v>776327</v>
      </c>
      <c r="MH1138">
        <v>0.6</v>
      </c>
      <c r="MI1138">
        <f t="shared" si="549"/>
        <v>0.6</v>
      </c>
      <c r="MT1138">
        <v>776327</v>
      </c>
      <c r="MW1138">
        <v>0.57999999999999996</v>
      </c>
      <c r="MX1138">
        <f t="shared" si="550"/>
        <v>0.57999999999999996</v>
      </c>
      <c r="NI1138">
        <v>776327</v>
      </c>
      <c r="NL1138">
        <v>0.49</v>
      </c>
      <c r="NM1138">
        <f t="shared" si="551"/>
        <v>0.49</v>
      </c>
      <c r="NX1138">
        <v>776327</v>
      </c>
      <c r="OA1138">
        <v>0.5</v>
      </c>
      <c r="OB1138">
        <f t="shared" si="552"/>
        <v>0.5</v>
      </c>
      <c r="OM1138">
        <v>776327</v>
      </c>
      <c r="OP1138">
        <v>0.51</v>
      </c>
      <c r="OQ1138">
        <f t="shared" si="553"/>
        <v>0.51</v>
      </c>
      <c r="PB1138">
        <v>776327</v>
      </c>
      <c r="PE1138">
        <v>0.54</v>
      </c>
      <c r="PF1138">
        <f t="shared" si="554"/>
        <v>0.54</v>
      </c>
      <c r="PQ1138">
        <v>776327</v>
      </c>
      <c r="PT1138">
        <v>0.52</v>
      </c>
      <c r="PU1138">
        <f t="shared" si="555"/>
        <v>0.52</v>
      </c>
      <c r="QF1138">
        <v>776327</v>
      </c>
      <c r="QI1138">
        <v>0.48</v>
      </c>
      <c r="QJ1138">
        <f t="shared" si="556"/>
        <v>0.48</v>
      </c>
      <c r="QU1138">
        <v>776327</v>
      </c>
      <c r="QX1138">
        <v>0.49</v>
      </c>
      <c r="QY1138">
        <f t="shared" si="557"/>
        <v>0.49</v>
      </c>
    </row>
    <row r="1139" spans="12:467" x14ac:dyDescent="0.2">
      <c r="L1139">
        <v>823401</v>
      </c>
      <c r="O1139">
        <v>0.56999999999999995</v>
      </c>
      <c r="P1139">
        <f t="shared" si="527"/>
        <v>0.56999999999999995</v>
      </c>
      <c r="AA1139">
        <v>823401</v>
      </c>
      <c r="AD1139">
        <v>0.66</v>
      </c>
      <c r="AE1139">
        <f t="shared" si="528"/>
        <v>0.66</v>
      </c>
      <c r="AP1139">
        <v>823401</v>
      </c>
      <c r="AS1139">
        <v>0.7</v>
      </c>
      <c r="AT1139">
        <f t="shared" si="529"/>
        <v>0.7</v>
      </c>
      <c r="BE1139">
        <v>823401</v>
      </c>
      <c r="BH1139">
        <v>0.63</v>
      </c>
      <c r="BI1139">
        <f t="shared" si="530"/>
        <v>0.63</v>
      </c>
      <c r="BT1139">
        <v>823401</v>
      </c>
      <c r="BW1139">
        <v>0.69</v>
      </c>
      <c r="BX1139">
        <f t="shared" si="531"/>
        <v>0.69</v>
      </c>
      <c r="CI1139">
        <v>823401</v>
      </c>
      <c r="CL1139">
        <v>0.56000000000000005</v>
      </c>
      <c r="CM1139">
        <f t="shared" si="532"/>
        <v>0.56000000000000005</v>
      </c>
      <c r="CX1139">
        <v>823401</v>
      </c>
      <c r="DA1139">
        <v>0.56999999999999995</v>
      </c>
      <c r="DB1139">
        <f t="shared" si="533"/>
        <v>0.56999999999999995</v>
      </c>
      <c r="DM1139">
        <v>823401</v>
      </c>
      <c r="DP1139">
        <v>0.56999999999999995</v>
      </c>
      <c r="DQ1139">
        <f t="shared" si="534"/>
        <v>0.56999999999999995</v>
      </c>
      <c r="EB1139">
        <v>823401</v>
      </c>
      <c r="EE1139">
        <v>0.57999999999999996</v>
      </c>
      <c r="EF1139">
        <f t="shared" si="535"/>
        <v>0.57999999999999996</v>
      </c>
      <c r="EQ1139">
        <v>823401</v>
      </c>
      <c r="ET1139">
        <v>0.57999999999999996</v>
      </c>
      <c r="EU1139">
        <f t="shared" si="536"/>
        <v>0.57999999999999996</v>
      </c>
      <c r="FF1139">
        <v>823401</v>
      </c>
      <c r="FI1139">
        <v>0.56999999999999995</v>
      </c>
      <c r="FJ1139">
        <f t="shared" si="537"/>
        <v>0.56999999999999995</v>
      </c>
      <c r="FU1139">
        <v>823401</v>
      </c>
      <c r="FX1139">
        <v>0.55000000000000004</v>
      </c>
      <c r="FY1139">
        <f t="shared" si="538"/>
        <v>0.55000000000000004</v>
      </c>
      <c r="GJ1139">
        <v>823401</v>
      </c>
      <c r="GM1139">
        <v>0.57999999999999996</v>
      </c>
      <c r="GN1139">
        <f t="shared" si="539"/>
        <v>0.57999999999999996</v>
      </c>
      <c r="GY1139">
        <v>823401</v>
      </c>
      <c r="HB1139">
        <v>0.59</v>
      </c>
      <c r="HC1139">
        <f t="shared" si="540"/>
        <v>0.59</v>
      </c>
      <c r="HN1139">
        <v>823401</v>
      </c>
      <c r="HQ1139">
        <v>0.49</v>
      </c>
      <c r="HR1139">
        <f t="shared" si="541"/>
        <v>0.49</v>
      </c>
      <c r="ID1139">
        <v>776329</v>
      </c>
      <c r="IG1139">
        <v>0.46</v>
      </c>
      <c r="IH1139">
        <f t="shared" si="542"/>
        <v>0.46</v>
      </c>
      <c r="IS1139">
        <v>776329</v>
      </c>
      <c r="IV1139">
        <v>0.45</v>
      </c>
      <c r="IW1139">
        <f t="shared" si="543"/>
        <v>0.45</v>
      </c>
      <c r="JH1139">
        <v>776329</v>
      </c>
      <c r="JK1139">
        <v>0.47</v>
      </c>
      <c r="JL1139">
        <f t="shared" si="544"/>
        <v>0.47</v>
      </c>
      <c r="JW1139">
        <v>776329</v>
      </c>
      <c r="JZ1139">
        <v>0.44</v>
      </c>
      <c r="KA1139">
        <f t="shared" si="545"/>
        <v>0.44</v>
      </c>
      <c r="KL1139">
        <v>776329</v>
      </c>
      <c r="KO1139">
        <v>0.45</v>
      </c>
      <c r="KP1139">
        <f t="shared" si="546"/>
        <v>0.45</v>
      </c>
      <c r="LA1139">
        <v>776329</v>
      </c>
      <c r="LD1139">
        <v>0.48</v>
      </c>
      <c r="LE1139">
        <f t="shared" si="547"/>
        <v>0.48</v>
      </c>
      <c r="LP1139">
        <v>776329</v>
      </c>
      <c r="LS1139">
        <v>0.46</v>
      </c>
      <c r="LT1139">
        <f t="shared" si="548"/>
        <v>0.46</v>
      </c>
      <c r="ME1139">
        <v>776329</v>
      </c>
      <c r="MH1139">
        <v>0.46</v>
      </c>
      <c r="MI1139">
        <f t="shared" si="549"/>
        <v>0.46</v>
      </c>
      <c r="MT1139">
        <v>776329</v>
      </c>
      <c r="MW1139">
        <v>0.55000000000000004</v>
      </c>
      <c r="MX1139">
        <f t="shared" si="550"/>
        <v>0.55000000000000004</v>
      </c>
      <c r="NI1139">
        <v>776329</v>
      </c>
      <c r="NL1139">
        <v>0.43</v>
      </c>
      <c r="NM1139">
        <f t="shared" si="551"/>
        <v>0.43</v>
      </c>
      <c r="NX1139">
        <v>776329</v>
      </c>
      <c r="OA1139">
        <v>0.44</v>
      </c>
      <c r="OB1139">
        <f t="shared" si="552"/>
        <v>0.44</v>
      </c>
      <c r="OM1139">
        <v>776329</v>
      </c>
      <c r="OP1139">
        <v>0.45</v>
      </c>
      <c r="OQ1139">
        <f t="shared" si="553"/>
        <v>0.45</v>
      </c>
      <c r="PB1139">
        <v>776329</v>
      </c>
      <c r="PE1139">
        <v>0.46</v>
      </c>
      <c r="PF1139">
        <f t="shared" si="554"/>
        <v>0.46</v>
      </c>
      <c r="PQ1139">
        <v>776329</v>
      </c>
      <c r="PT1139">
        <v>0.44</v>
      </c>
      <c r="PU1139">
        <f t="shared" si="555"/>
        <v>0.44</v>
      </c>
      <c r="QF1139">
        <v>776329</v>
      </c>
      <c r="QI1139">
        <v>0.44</v>
      </c>
      <c r="QJ1139">
        <f t="shared" si="556"/>
        <v>0.44</v>
      </c>
      <c r="QU1139">
        <v>776329</v>
      </c>
      <c r="QX1139">
        <v>0.43</v>
      </c>
      <c r="QY1139">
        <f t="shared" si="557"/>
        <v>0.43</v>
      </c>
    </row>
    <row r="1140" spans="12:467" x14ac:dyDescent="0.2">
      <c r="L1140">
        <v>823728</v>
      </c>
      <c r="O1140">
        <v>0.52</v>
      </c>
      <c r="P1140">
        <f t="shared" si="527"/>
        <v>0.52</v>
      </c>
      <c r="AA1140">
        <v>823728</v>
      </c>
      <c r="AD1140">
        <v>0.5</v>
      </c>
      <c r="AE1140">
        <f t="shared" si="528"/>
        <v>0.5</v>
      </c>
      <c r="AP1140">
        <v>823728</v>
      </c>
      <c r="AS1140">
        <v>0.45</v>
      </c>
      <c r="AT1140">
        <f t="shared" si="529"/>
        <v>0.45</v>
      </c>
      <c r="BE1140">
        <v>823728</v>
      </c>
      <c r="BH1140">
        <v>0.54</v>
      </c>
      <c r="BI1140">
        <f t="shared" si="530"/>
        <v>0.54</v>
      </c>
      <c r="BT1140">
        <v>823728</v>
      </c>
      <c r="BW1140">
        <v>0.43</v>
      </c>
      <c r="BX1140">
        <f t="shared" si="531"/>
        <v>0.43</v>
      </c>
      <c r="CI1140">
        <v>823728</v>
      </c>
      <c r="CL1140">
        <v>0.51</v>
      </c>
      <c r="CM1140">
        <f t="shared" si="532"/>
        <v>0.51</v>
      </c>
      <c r="CX1140">
        <v>823728</v>
      </c>
      <c r="DA1140">
        <v>0.49</v>
      </c>
      <c r="DB1140">
        <f t="shared" si="533"/>
        <v>0.49</v>
      </c>
      <c r="DM1140">
        <v>823728</v>
      </c>
      <c r="DP1140">
        <v>0.5</v>
      </c>
      <c r="DQ1140">
        <f t="shared" si="534"/>
        <v>0.5</v>
      </c>
      <c r="EB1140">
        <v>823728</v>
      </c>
      <c r="EE1140">
        <v>0.51</v>
      </c>
      <c r="EF1140">
        <f t="shared" si="535"/>
        <v>0.51</v>
      </c>
      <c r="EQ1140">
        <v>823728</v>
      </c>
      <c r="ET1140">
        <v>0.51</v>
      </c>
      <c r="EU1140">
        <f t="shared" si="536"/>
        <v>0.51</v>
      </c>
      <c r="FF1140">
        <v>823728</v>
      </c>
      <c r="FI1140">
        <v>0.5</v>
      </c>
      <c r="FJ1140">
        <f t="shared" si="537"/>
        <v>0.5</v>
      </c>
      <c r="FU1140">
        <v>823728</v>
      </c>
      <c r="FX1140">
        <v>0.51</v>
      </c>
      <c r="FY1140">
        <f t="shared" si="538"/>
        <v>0.51</v>
      </c>
      <c r="GJ1140">
        <v>823728</v>
      </c>
      <c r="GM1140">
        <v>0.5</v>
      </c>
      <c r="GN1140">
        <f t="shared" si="539"/>
        <v>0.5</v>
      </c>
      <c r="GY1140">
        <v>823728</v>
      </c>
      <c r="HB1140">
        <v>0.5</v>
      </c>
      <c r="HC1140">
        <f t="shared" si="540"/>
        <v>0.5</v>
      </c>
      <c r="HN1140">
        <v>823728</v>
      </c>
      <c r="HQ1140">
        <v>0.49</v>
      </c>
      <c r="HR1140">
        <f t="shared" si="541"/>
        <v>0.49</v>
      </c>
      <c r="ID1140">
        <v>776331</v>
      </c>
      <c r="IG1140">
        <v>0.54</v>
      </c>
      <c r="IH1140">
        <f t="shared" si="542"/>
        <v>0.54</v>
      </c>
      <c r="IS1140">
        <v>776331</v>
      </c>
      <c r="IV1140">
        <v>0.53</v>
      </c>
      <c r="IW1140">
        <f t="shared" si="543"/>
        <v>0.53</v>
      </c>
      <c r="JH1140">
        <v>776331</v>
      </c>
      <c r="JK1140">
        <v>0.5</v>
      </c>
      <c r="JL1140">
        <f t="shared" si="544"/>
        <v>0.5</v>
      </c>
      <c r="JW1140">
        <v>776331</v>
      </c>
      <c r="JZ1140">
        <v>0.54</v>
      </c>
      <c r="KA1140">
        <f t="shared" si="545"/>
        <v>0.54</v>
      </c>
      <c r="KL1140">
        <v>776331</v>
      </c>
      <c r="KO1140">
        <v>0.41</v>
      </c>
      <c r="KP1140">
        <f t="shared" si="546"/>
        <v>0.41</v>
      </c>
      <c r="LA1140">
        <v>776331</v>
      </c>
      <c r="LD1140">
        <v>0.51</v>
      </c>
      <c r="LE1140">
        <f t="shared" si="547"/>
        <v>0.51</v>
      </c>
      <c r="LP1140">
        <v>776331</v>
      </c>
      <c r="LS1140">
        <v>0.52</v>
      </c>
      <c r="LT1140">
        <f t="shared" si="548"/>
        <v>0.52</v>
      </c>
      <c r="ME1140">
        <v>776331</v>
      </c>
      <c r="MH1140">
        <v>0.51</v>
      </c>
      <c r="MI1140">
        <f t="shared" si="549"/>
        <v>0.51</v>
      </c>
      <c r="MT1140">
        <v>776331</v>
      </c>
      <c r="MW1140">
        <v>0.56000000000000005</v>
      </c>
      <c r="MX1140">
        <f t="shared" si="550"/>
        <v>0.56000000000000005</v>
      </c>
      <c r="NI1140">
        <v>776331</v>
      </c>
      <c r="NL1140">
        <v>0.55000000000000004</v>
      </c>
      <c r="NM1140">
        <f t="shared" si="551"/>
        <v>0.55000000000000004</v>
      </c>
      <c r="NX1140">
        <v>776331</v>
      </c>
      <c r="OA1140">
        <v>0.47</v>
      </c>
      <c r="OB1140">
        <f t="shared" si="552"/>
        <v>0.47</v>
      </c>
      <c r="OM1140">
        <v>776331</v>
      </c>
      <c r="OP1140">
        <v>0.55000000000000004</v>
      </c>
      <c r="OQ1140">
        <f t="shared" si="553"/>
        <v>0.55000000000000004</v>
      </c>
      <c r="PB1140">
        <v>776331</v>
      </c>
      <c r="PE1140">
        <v>0.54</v>
      </c>
      <c r="PF1140">
        <f t="shared" si="554"/>
        <v>0.54</v>
      </c>
      <c r="PQ1140">
        <v>776331</v>
      </c>
      <c r="PT1140">
        <v>0.54</v>
      </c>
      <c r="PU1140">
        <f t="shared" si="555"/>
        <v>0.54</v>
      </c>
      <c r="QF1140">
        <v>776331</v>
      </c>
      <c r="QI1140">
        <v>0.57999999999999996</v>
      </c>
      <c r="QJ1140">
        <f t="shared" si="556"/>
        <v>0.57999999999999996</v>
      </c>
      <c r="QU1140">
        <v>776331</v>
      </c>
      <c r="QX1140">
        <v>0.54</v>
      </c>
      <c r="QY1140">
        <f t="shared" si="557"/>
        <v>0.54</v>
      </c>
    </row>
    <row r="1141" spans="12:467" x14ac:dyDescent="0.2">
      <c r="L1141">
        <v>823886</v>
      </c>
      <c r="O1141">
        <v>0.56000000000000005</v>
      </c>
      <c r="P1141">
        <f t="shared" si="527"/>
        <v>0.56000000000000005</v>
      </c>
      <c r="AA1141">
        <v>823886</v>
      </c>
      <c r="AD1141">
        <v>0.52</v>
      </c>
      <c r="AE1141">
        <f t="shared" si="528"/>
        <v>0.52</v>
      </c>
      <c r="AP1141">
        <v>823886</v>
      </c>
      <c r="AS1141">
        <v>0.42</v>
      </c>
      <c r="AT1141">
        <f t="shared" si="529"/>
        <v>0.42</v>
      </c>
      <c r="BE1141">
        <v>823886</v>
      </c>
      <c r="BH1141">
        <v>0.55000000000000004</v>
      </c>
      <c r="BI1141">
        <f t="shared" si="530"/>
        <v>0.55000000000000004</v>
      </c>
      <c r="BT1141">
        <v>823886</v>
      </c>
      <c r="BW1141">
        <v>0.63</v>
      </c>
      <c r="BX1141">
        <f t="shared" si="531"/>
        <v>0.63</v>
      </c>
      <c r="CI1141">
        <v>823886</v>
      </c>
      <c r="CL1141">
        <v>0.53</v>
      </c>
      <c r="CM1141">
        <f t="shared" si="532"/>
        <v>0.53</v>
      </c>
      <c r="CX1141">
        <v>823886</v>
      </c>
      <c r="DA1141">
        <v>0.54</v>
      </c>
      <c r="DB1141">
        <f t="shared" si="533"/>
        <v>0.54</v>
      </c>
      <c r="DM1141">
        <v>823886</v>
      </c>
      <c r="DP1141">
        <v>0.56000000000000005</v>
      </c>
      <c r="DQ1141">
        <f t="shared" si="534"/>
        <v>0.56000000000000005</v>
      </c>
      <c r="EB1141">
        <v>823886</v>
      </c>
      <c r="EE1141">
        <v>0.53</v>
      </c>
      <c r="EF1141">
        <f t="shared" si="535"/>
        <v>0.53</v>
      </c>
      <c r="EQ1141">
        <v>823886</v>
      </c>
      <c r="ET1141">
        <v>0.53</v>
      </c>
      <c r="EU1141">
        <f t="shared" si="536"/>
        <v>0.53</v>
      </c>
      <c r="FF1141">
        <v>823886</v>
      </c>
      <c r="FI1141">
        <v>0.57999999999999996</v>
      </c>
      <c r="FJ1141">
        <f t="shared" si="537"/>
        <v>0.57999999999999996</v>
      </c>
      <c r="FU1141">
        <v>823886</v>
      </c>
      <c r="FX1141">
        <v>0.56999999999999995</v>
      </c>
      <c r="FY1141">
        <f t="shared" si="538"/>
        <v>0.56999999999999995</v>
      </c>
      <c r="GJ1141">
        <v>823886</v>
      </c>
      <c r="GM1141">
        <v>0.54</v>
      </c>
      <c r="GN1141">
        <f t="shared" si="539"/>
        <v>0.54</v>
      </c>
      <c r="GY1141">
        <v>823886</v>
      </c>
      <c r="HB1141">
        <v>0.56999999999999995</v>
      </c>
      <c r="HC1141">
        <f t="shared" si="540"/>
        <v>0.56999999999999995</v>
      </c>
      <c r="HN1141">
        <v>823886</v>
      </c>
      <c r="HQ1141">
        <v>0.53</v>
      </c>
      <c r="HR1141">
        <f t="shared" si="541"/>
        <v>0.53</v>
      </c>
      <c r="ID1141">
        <v>776332</v>
      </c>
      <c r="IG1141">
        <v>0.45</v>
      </c>
      <c r="IH1141">
        <f t="shared" si="542"/>
        <v>0.45</v>
      </c>
      <c r="IS1141">
        <v>776332</v>
      </c>
      <c r="IV1141">
        <v>0.44</v>
      </c>
      <c r="IW1141">
        <f t="shared" si="543"/>
        <v>0.44</v>
      </c>
      <c r="JH1141">
        <v>776332</v>
      </c>
      <c r="JK1141">
        <v>0.46</v>
      </c>
      <c r="JL1141">
        <f t="shared" si="544"/>
        <v>0.46</v>
      </c>
      <c r="JW1141">
        <v>776332</v>
      </c>
      <c r="JZ1141">
        <v>0.43</v>
      </c>
      <c r="KA1141">
        <f t="shared" si="545"/>
        <v>0.43</v>
      </c>
      <c r="KL1141">
        <v>776332</v>
      </c>
      <c r="KO1141">
        <v>0.42</v>
      </c>
      <c r="KP1141">
        <f t="shared" si="546"/>
        <v>0.42</v>
      </c>
      <c r="LA1141">
        <v>776332</v>
      </c>
      <c r="LD1141">
        <v>0.46</v>
      </c>
      <c r="LE1141">
        <f t="shared" si="547"/>
        <v>0.46</v>
      </c>
      <c r="LP1141">
        <v>776332</v>
      </c>
      <c r="LS1141">
        <v>0.45</v>
      </c>
      <c r="LT1141">
        <f t="shared" si="548"/>
        <v>0.45</v>
      </c>
      <c r="ME1141">
        <v>776332</v>
      </c>
      <c r="MH1141">
        <v>0.47</v>
      </c>
      <c r="MI1141">
        <f t="shared" si="549"/>
        <v>0.47</v>
      </c>
      <c r="MT1141">
        <v>776332</v>
      </c>
      <c r="MW1141">
        <v>0.44</v>
      </c>
      <c r="MX1141">
        <f t="shared" si="550"/>
        <v>0.44</v>
      </c>
      <c r="NI1141">
        <v>776332</v>
      </c>
      <c r="NL1141">
        <v>0.42</v>
      </c>
      <c r="NM1141">
        <f t="shared" si="551"/>
        <v>0.42</v>
      </c>
      <c r="NX1141">
        <v>776332</v>
      </c>
      <c r="OA1141">
        <v>0.45</v>
      </c>
      <c r="OB1141">
        <f t="shared" si="552"/>
        <v>0.45</v>
      </c>
      <c r="OM1141">
        <v>776332</v>
      </c>
      <c r="OP1141">
        <v>0.48</v>
      </c>
      <c r="OQ1141">
        <f t="shared" si="553"/>
        <v>0.48</v>
      </c>
      <c r="PB1141">
        <v>776332</v>
      </c>
      <c r="PE1141">
        <v>0.45</v>
      </c>
      <c r="PF1141">
        <f t="shared" si="554"/>
        <v>0.45</v>
      </c>
      <c r="PQ1141">
        <v>776332</v>
      </c>
      <c r="PT1141">
        <v>0.47</v>
      </c>
      <c r="PU1141">
        <f t="shared" si="555"/>
        <v>0.47</v>
      </c>
      <c r="QF1141">
        <v>776332</v>
      </c>
      <c r="QI1141">
        <v>0.44</v>
      </c>
      <c r="QJ1141">
        <f t="shared" si="556"/>
        <v>0.44</v>
      </c>
      <c r="QU1141">
        <v>776332</v>
      </c>
      <c r="QX1141">
        <v>0.44</v>
      </c>
      <c r="QY1141">
        <f t="shared" si="557"/>
        <v>0.44</v>
      </c>
    </row>
    <row r="1142" spans="12:467" x14ac:dyDescent="0.2">
      <c r="L1142">
        <v>824052</v>
      </c>
      <c r="O1142">
        <v>0.36</v>
      </c>
      <c r="P1142">
        <f t="shared" si="527"/>
        <v>0.36</v>
      </c>
      <c r="AA1142">
        <v>824052</v>
      </c>
      <c r="AD1142">
        <v>0.32</v>
      </c>
      <c r="AE1142">
        <f t="shared" si="528"/>
        <v>0.32</v>
      </c>
      <c r="AP1142">
        <v>824052</v>
      </c>
      <c r="AS1142">
        <v>0.33</v>
      </c>
      <c r="AT1142">
        <f t="shared" si="529"/>
        <v>0.33</v>
      </c>
      <c r="BE1142">
        <v>824052</v>
      </c>
      <c r="BH1142">
        <v>0.37</v>
      </c>
      <c r="BI1142">
        <f t="shared" si="530"/>
        <v>0.37</v>
      </c>
      <c r="BT1142">
        <v>824052</v>
      </c>
      <c r="BW1142">
        <v>0.24</v>
      </c>
      <c r="BX1142">
        <f t="shared" si="531"/>
        <v>0.24</v>
      </c>
      <c r="CI1142">
        <v>824052</v>
      </c>
      <c r="CL1142">
        <v>0.34</v>
      </c>
      <c r="CM1142">
        <f t="shared" si="532"/>
        <v>0.34</v>
      </c>
      <c r="CX1142">
        <v>824052</v>
      </c>
      <c r="DA1142">
        <v>0.37</v>
      </c>
      <c r="DB1142">
        <f t="shared" si="533"/>
        <v>0.37</v>
      </c>
      <c r="DM1142">
        <v>824052</v>
      </c>
      <c r="DP1142">
        <v>0.36</v>
      </c>
      <c r="DQ1142">
        <f t="shared" si="534"/>
        <v>0.36</v>
      </c>
      <c r="EB1142">
        <v>824052</v>
      </c>
      <c r="EE1142">
        <v>0.39</v>
      </c>
      <c r="EF1142">
        <f t="shared" si="535"/>
        <v>0.39</v>
      </c>
      <c r="EQ1142">
        <v>824052</v>
      </c>
      <c r="ET1142">
        <v>0.39</v>
      </c>
      <c r="EU1142">
        <f t="shared" si="536"/>
        <v>0.39</v>
      </c>
      <c r="FF1142">
        <v>824052</v>
      </c>
      <c r="FI1142">
        <v>0.39</v>
      </c>
      <c r="FJ1142">
        <f t="shared" si="537"/>
        <v>0.39</v>
      </c>
      <c r="FU1142">
        <v>824052</v>
      </c>
      <c r="FX1142">
        <v>0.39</v>
      </c>
      <c r="FY1142">
        <f t="shared" si="538"/>
        <v>0.39</v>
      </c>
      <c r="GJ1142">
        <v>824052</v>
      </c>
      <c r="GM1142">
        <v>0.38</v>
      </c>
      <c r="GN1142">
        <f t="shared" si="539"/>
        <v>0.38</v>
      </c>
      <c r="GY1142">
        <v>824052</v>
      </c>
      <c r="HB1142">
        <v>0.39</v>
      </c>
      <c r="HC1142">
        <f t="shared" si="540"/>
        <v>0.39</v>
      </c>
      <c r="HN1142">
        <v>824052</v>
      </c>
      <c r="HQ1142">
        <v>0.35</v>
      </c>
      <c r="HR1142">
        <f t="shared" si="541"/>
        <v>0.35</v>
      </c>
      <c r="ID1142">
        <v>776334</v>
      </c>
      <c r="IG1142">
        <v>0.55000000000000004</v>
      </c>
      <c r="IH1142">
        <f t="shared" si="542"/>
        <v>0.55000000000000004</v>
      </c>
      <c r="IS1142">
        <v>776334</v>
      </c>
      <c r="IV1142">
        <v>0.56999999999999995</v>
      </c>
      <c r="IW1142">
        <f t="shared" si="543"/>
        <v>0.56999999999999995</v>
      </c>
      <c r="JH1142">
        <v>776334</v>
      </c>
      <c r="JK1142">
        <v>0.56999999999999995</v>
      </c>
      <c r="JL1142">
        <f t="shared" si="544"/>
        <v>0.56999999999999995</v>
      </c>
      <c r="JW1142">
        <v>776334</v>
      </c>
      <c r="JZ1142">
        <v>0.53</v>
      </c>
      <c r="KA1142">
        <f t="shared" si="545"/>
        <v>0.53</v>
      </c>
      <c r="KL1142">
        <v>776334</v>
      </c>
      <c r="KO1142">
        <v>0.64</v>
      </c>
      <c r="KP1142">
        <f t="shared" si="546"/>
        <v>0.64</v>
      </c>
      <c r="LA1142">
        <v>776334</v>
      </c>
      <c r="LD1142">
        <v>0.55000000000000004</v>
      </c>
      <c r="LE1142">
        <f t="shared" si="547"/>
        <v>0.55000000000000004</v>
      </c>
      <c r="LP1142">
        <v>776334</v>
      </c>
      <c r="LS1142">
        <v>0.54</v>
      </c>
      <c r="LT1142">
        <f t="shared" si="548"/>
        <v>0.54</v>
      </c>
      <c r="ME1142">
        <v>776334</v>
      </c>
      <c r="MH1142">
        <v>0.63</v>
      </c>
      <c r="MI1142">
        <f t="shared" si="549"/>
        <v>0.63</v>
      </c>
      <c r="MT1142">
        <v>776334</v>
      </c>
      <c r="MW1142">
        <v>0.53</v>
      </c>
      <c r="MX1142">
        <f t="shared" si="550"/>
        <v>0.53</v>
      </c>
      <c r="NI1142">
        <v>776334</v>
      </c>
      <c r="NL1142">
        <v>0.55000000000000004</v>
      </c>
      <c r="NM1142">
        <f t="shared" si="551"/>
        <v>0.55000000000000004</v>
      </c>
      <c r="NX1142">
        <v>776334</v>
      </c>
      <c r="OA1142">
        <v>0.56000000000000005</v>
      </c>
      <c r="OB1142">
        <f t="shared" si="552"/>
        <v>0.56000000000000005</v>
      </c>
      <c r="OM1142">
        <v>776334</v>
      </c>
      <c r="OP1142">
        <v>0.56999999999999995</v>
      </c>
      <c r="OQ1142">
        <f t="shared" si="553"/>
        <v>0.56999999999999995</v>
      </c>
      <c r="PB1142">
        <v>776334</v>
      </c>
      <c r="PE1142">
        <v>0.54</v>
      </c>
      <c r="PF1142">
        <f t="shared" si="554"/>
        <v>0.54</v>
      </c>
      <c r="PQ1142">
        <v>776334</v>
      </c>
      <c r="PT1142">
        <v>0.56000000000000005</v>
      </c>
      <c r="PU1142">
        <f t="shared" si="555"/>
        <v>0.56000000000000005</v>
      </c>
      <c r="QF1142">
        <v>776334</v>
      </c>
      <c r="QI1142">
        <v>0.57999999999999996</v>
      </c>
      <c r="QJ1142">
        <f t="shared" si="556"/>
        <v>0.57999999999999996</v>
      </c>
      <c r="QU1142">
        <v>776334</v>
      </c>
      <c r="QX1142">
        <v>0.56000000000000005</v>
      </c>
      <c r="QY1142">
        <f t="shared" si="557"/>
        <v>0.56000000000000005</v>
      </c>
    </row>
    <row r="1143" spans="12:467" x14ac:dyDescent="0.2">
      <c r="L1143">
        <v>824376</v>
      </c>
      <c r="O1143">
        <v>0.48</v>
      </c>
      <c r="P1143">
        <f t="shared" si="527"/>
        <v>0.48</v>
      </c>
      <c r="AA1143">
        <v>824376</v>
      </c>
      <c r="AD1143">
        <v>0.54</v>
      </c>
      <c r="AE1143">
        <f t="shared" si="528"/>
        <v>0.54</v>
      </c>
      <c r="AP1143">
        <v>824376</v>
      </c>
      <c r="AS1143">
        <v>0.47</v>
      </c>
      <c r="AT1143">
        <f t="shared" si="529"/>
        <v>0.47</v>
      </c>
      <c r="BE1143">
        <v>824376</v>
      </c>
      <c r="BH1143">
        <v>0.55000000000000004</v>
      </c>
      <c r="BI1143">
        <f t="shared" si="530"/>
        <v>0.55000000000000004</v>
      </c>
      <c r="BT1143">
        <v>824376</v>
      </c>
      <c r="BW1143">
        <v>0.55000000000000004</v>
      </c>
      <c r="BX1143">
        <f t="shared" si="531"/>
        <v>0.55000000000000004</v>
      </c>
      <c r="CI1143">
        <v>824376</v>
      </c>
      <c r="CL1143">
        <v>0.46</v>
      </c>
      <c r="CM1143">
        <f t="shared" si="532"/>
        <v>0.46</v>
      </c>
      <c r="CX1143">
        <v>824376</v>
      </c>
      <c r="DA1143">
        <v>0.47</v>
      </c>
      <c r="DB1143">
        <f t="shared" si="533"/>
        <v>0.47</v>
      </c>
      <c r="DM1143">
        <v>824376</v>
      </c>
      <c r="DP1143">
        <v>0.49</v>
      </c>
      <c r="DQ1143">
        <f t="shared" si="534"/>
        <v>0.49</v>
      </c>
      <c r="EB1143">
        <v>824376</v>
      </c>
      <c r="EE1143">
        <v>0.42</v>
      </c>
      <c r="EF1143">
        <f t="shared" si="535"/>
        <v>0.42</v>
      </c>
      <c r="EQ1143">
        <v>824376</v>
      </c>
      <c r="ET1143">
        <v>0.42</v>
      </c>
      <c r="EU1143">
        <f t="shared" si="536"/>
        <v>0.42</v>
      </c>
      <c r="FF1143">
        <v>824376</v>
      </c>
      <c r="FI1143">
        <v>0.47</v>
      </c>
      <c r="FJ1143">
        <f t="shared" si="537"/>
        <v>0.47</v>
      </c>
      <c r="FU1143">
        <v>824376</v>
      </c>
      <c r="FX1143">
        <v>0.48</v>
      </c>
      <c r="FY1143">
        <f t="shared" si="538"/>
        <v>0.48</v>
      </c>
      <c r="GJ1143">
        <v>824376</v>
      </c>
      <c r="GM1143">
        <v>0.43</v>
      </c>
      <c r="GN1143">
        <f t="shared" si="539"/>
        <v>0.43</v>
      </c>
      <c r="GY1143">
        <v>824376</v>
      </c>
      <c r="HB1143">
        <v>0.43</v>
      </c>
      <c r="HC1143">
        <f t="shared" si="540"/>
        <v>0.43</v>
      </c>
      <c r="HN1143">
        <v>824376</v>
      </c>
      <c r="HQ1143">
        <v>0.48</v>
      </c>
      <c r="HR1143">
        <f t="shared" si="541"/>
        <v>0.48</v>
      </c>
      <c r="ID1143">
        <v>776309</v>
      </c>
      <c r="IG1143">
        <v>0.51</v>
      </c>
      <c r="IH1143">
        <f t="shared" si="542"/>
        <v>0.51</v>
      </c>
      <c r="IS1143">
        <v>776309</v>
      </c>
      <c r="IV1143">
        <v>0.52</v>
      </c>
      <c r="IW1143">
        <f t="shared" si="543"/>
        <v>0.52</v>
      </c>
      <c r="JH1143">
        <v>776309</v>
      </c>
      <c r="JK1143">
        <v>0.51</v>
      </c>
      <c r="JL1143">
        <f t="shared" si="544"/>
        <v>0.51</v>
      </c>
      <c r="JW1143">
        <v>776309</v>
      </c>
      <c r="JZ1143">
        <v>0.55000000000000004</v>
      </c>
      <c r="KA1143">
        <f t="shared" si="545"/>
        <v>0.55000000000000004</v>
      </c>
      <c r="KL1143">
        <v>776309</v>
      </c>
      <c r="KO1143">
        <v>0.52</v>
      </c>
      <c r="KP1143">
        <f t="shared" si="546"/>
        <v>0.52</v>
      </c>
      <c r="LA1143">
        <v>776309</v>
      </c>
      <c r="LD1143">
        <v>0.52</v>
      </c>
      <c r="LE1143">
        <f t="shared" si="547"/>
        <v>0.52</v>
      </c>
      <c r="LP1143">
        <v>776309</v>
      </c>
      <c r="LS1143">
        <v>0.54</v>
      </c>
      <c r="LT1143">
        <f t="shared" si="548"/>
        <v>0.54</v>
      </c>
      <c r="ME1143">
        <v>776309</v>
      </c>
      <c r="MH1143">
        <v>0.52</v>
      </c>
      <c r="MI1143">
        <f t="shared" si="549"/>
        <v>0.52</v>
      </c>
      <c r="MT1143">
        <v>776309</v>
      </c>
      <c r="MW1143">
        <v>0.63</v>
      </c>
      <c r="MX1143">
        <f t="shared" si="550"/>
        <v>0.63</v>
      </c>
      <c r="NI1143">
        <v>776309</v>
      </c>
      <c r="NL1143">
        <v>0.52</v>
      </c>
      <c r="NM1143">
        <f t="shared" si="551"/>
        <v>0.52</v>
      </c>
      <c r="NX1143">
        <v>776309</v>
      </c>
      <c r="OA1143">
        <v>0.52</v>
      </c>
      <c r="OB1143">
        <f t="shared" si="552"/>
        <v>0.52</v>
      </c>
      <c r="OM1143">
        <v>776309</v>
      </c>
      <c r="OP1143">
        <v>0.55000000000000004</v>
      </c>
      <c r="OQ1143">
        <f t="shared" si="553"/>
        <v>0.55000000000000004</v>
      </c>
      <c r="PB1143">
        <v>776309</v>
      </c>
      <c r="PE1143">
        <v>0.56999999999999995</v>
      </c>
      <c r="PF1143">
        <f t="shared" si="554"/>
        <v>0.56999999999999995</v>
      </c>
      <c r="PQ1143">
        <v>776309</v>
      </c>
      <c r="PT1143">
        <v>0.56000000000000005</v>
      </c>
      <c r="PU1143">
        <f t="shared" si="555"/>
        <v>0.56000000000000005</v>
      </c>
      <c r="QF1143">
        <v>776309</v>
      </c>
      <c r="QI1143">
        <v>0.54</v>
      </c>
      <c r="QJ1143">
        <f t="shared" si="556"/>
        <v>0.54</v>
      </c>
      <c r="QU1143">
        <v>776309</v>
      </c>
      <c r="QX1143">
        <v>0.54</v>
      </c>
      <c r="QY1143">
        <f t="shared" si="557"/>
        <v>0.54</v>
      </c>
    </row>
    <row r="1144" spans="12:467" x14ac:dyDescent="0.2">
      <c r="L1144">
        <v>824456</v>
      </c>
      <c r="O1144">
        <v>0.52</v>
      </c>
      <c r="P1144">
        <f t="shared" si="527"/>
        <v>0.52</v>
      </c>
      <c r="AA1144">
        <v>824456</v>
      </c>
      <c r="AD1144">
        <v>0.57999999999999996</v>
      </c>
      <c r="AE1144">
        <f t="shared" si="528"/>
        <v>0.57999999999999996</v>
      </c>
      <c r="AP1144">
        <v>824456</v>
      </c>
      <c r="AS1144">
        <v>0.6</v>
      </c>
      <c r="AT1144">
        <f t="shared" si="529"/>
        <v>0.6</v>
      </c>
      <c r="BE1144">
        <v>824456</v>
      </c>
      <c r="BH1144">
        <v>0.49</v>
      </c>
      <c r="BI1144">
        <f t="shared" si="530"/>
        <v>0.49</v>
      </c>
      <c r="BT1144">
        <v>824456</v>
      </c>
      <c r="BW1144">
        <v>0.55000000000000004</v>
      </c>
      <c r="BX1144">
        <f t="shared" si="531"/>
        <v>0.55000000000000004</v>
      </c>
      <c r="CI1144">
        <v>824456</v>
      </c>
      <c r="CL1144">
        <v>0.53</v>
      </c>
      <c r="CM1144">
        <f t="shared" si="532"/>
        <v>0.53</v>
      </c>
      <c r="CX1144">
        <v>824456</v>
      </c>
      <c r="DA1144">
        <v>0.53</v>
      </c>
      <c r="DB1144">
        <f t="shared" si="533"/>
        <v>0.53</v>
      </c>
      <c r="DM1144">
        <v>824456</v>
      </c>
      <c r="DP1144">
        <v>0.52</v>
      </c>
      <c r="DQ1144">
        <f t="shared" si="534"/>
        <v>0.52</v>
      </c>
      <c r="EB1144">
        <v>824456</v>
      </c>
      <c r="EE1144">
        <v>0.54</v>
      </c>
      <c r="EF1144">
        <f t="shared" si="535"/>
        <v>0.54</v>
      </c>
      <c r="EQ1144">
        <v>824456</v>
      </c>
      <c r="ET1144">
        <v>0.54</v>
      </c>
      <c r="EU1144">
        <f t="shared" si="536"/>
        <v>0.54</v>
      </c>
      <c r="FF1144">
        <v>824456</v>
      </c>
      <c r="FI1144">
        <v>0.54</v>
      </c>
      <c r="FJ1144">
        <f t="shared" si="537"/>
        <v>0.54</v>
      </c>
      <c r="FU1144">
        <v>824456</v>
      </c>
      <c r="FX1144">
        <v>0.53</v>
      </c>
      <c r="FY1144">
        <f t="shared" si="538"/>
        <v>0.53</v>
      </c>
      <c r="GJ1144">
        <v>824456</v>
      </c>
      <c r="GM1144">
        <v>0.52</v>
      </c>
      <c r="GN1144">
        <f t="shared" si="539"/>
        <v>0.52</v>
      </c>
      <c r="GY1144">
        <v>824456</v>
      </c>
      <c r="HB1144">
        <v>0.53</v>
      </c>
      <c r="HC1144">
        <f t="shared" si="540"/>
        <v>0.53</v>
      </c>
      <c r="HN1144">
        <v>824456</v>
      </c>
      <c r="HQ1144">
        <v>0.54</v>
      </c>
      <c r="HR1144">
        <f t="shared" si="541"/>
        <v>0.54</v>
      </c>
      <c r="ID1144">
        <v>776311</v>
      </c>
      <c r="IG1144">
        <v>0.52</v>
      </c>
      <c r="IH1144">
        <f t="shared" si="542"/>
        <v>0.52</v>
      </c>
      <c r="IS1144">
        <v>776311</v>
      </c>
      <c r="IV1144">
        <v>0.49</v>
      </c>
      <c r="IW1144">
        <f t="shared" si="543"/>
        <v>0.49</v>
      </c>
      <c r="JH1144">
        <v>776311</v>
      </c>
      <c r="JK1144">
        <v>0.52</v>
      </c>
      <c r="JL1144">
        <f t="shared" si="544"/>
        <v>0.52</v>
      </c>
      <c r="JW1144">
        <v>776311</v>
      </c>
      <c r="JZ1144">
        <v>0.53</v>
      </c>
      <c r="KA1144">
        <f t="shared" si="545"/>
        <v>0.53</v>
      </c>
      <c r="KL1144">
        <v>776311</v>
      </c>
      <c r="KO1144">
        <v>0.59</v>
      </c>
      <c r="KP1144">
        <f t="shared" si="546"/>
        <v>0.59</v>
      </c>
      <c r="LA1144">
        <v>776311</v>
      </c>
      <c r="LD1144">
        <v>0.51</v>
      </c>
      <c r="LE1144">
        <f t="shared" si="547"/>
        <v>0.51</v>
      </c>
      <c r="LP1144">
        <v>776311</v>
      </c>
      <c r="LS1144">
        <v>0.52</v>
      </c>
      <c r="LT1144">
        <f t="shared" si="548"/>
        <v>0.52</v>
      </c>
      <c r="ME1144">
        <v>776311</v>
      </c>
      <c r="MH1144">
        <v>0.57999999999999996</v>
      </c>
      <c r="MI1144">
        <f t="shared" si="549"/>
        <v>0.57999999999999996</v>
      </c>
      <c r="MT1144">
        <v>776311</v>
      </c>
      <c r="MW1144">
        <v>0.56999999999999995</v>
      </c>
      <c r="MX1144">
        <f t="shared" si="550"/>
        <v>0.56999999999999995</v>
      </c>
      <c r="NI1144">
        <v>776311</v>
      </c>
      <c r="NL1144">
        <v>0.51</v>
      </c>
      <c r="NM1144">
        <f t="shared" si="551"/>
        <v>0.51</v>
      </c>
      <c r="NX1144">
        <v>776311</v>
      </c>
      <c r="OA1144">
        <v>0.48</v>
      </c>
      <c r="OB1144">
        <f t="shared" si="552"/>
        <v>0.48</v>
      </c>
      <c r="OM1144">
        <v>776311</v>
      </c>
      <c r="OP1144">
        <v>0.5</v>
      </c>
      <c r="OQ1144">
        <f t="shared" si="553"/>
        <v>0.5</v>
      </c>
      <c r="PB1144">
        <v>776311</v>
      </c>
      <c r="PE1144">
        <v>0.5</v>
      </c>
      <c r="PF1144">
        <f t="shared" si="554"/>
        <v>0.5</v>
      </c>
      <c r="PQ1144">
        <v>776311</v>
      </c>
      <c r="PT1144">
        <v>0.49</v>
      </c>
      <c r="PU1144">
        <f t="shared" si="555"/>
        <v>0.49</v>
      </c>
      <c r="QF1144">
        <v>776311</v>
      </c>
      <c r="QI1144">
        <v>0.49</v>
      </c>
      <c r="QJ1144">
        <f t="shared" si="556"/>
        <v>0.49</v>
      </c>
      <c r="QU1144">
        <v>776311</v>
      </c>
      <c r="QX1144">
        <v>0.49</v>
      </c>
      <c r="QY1144">
        <f t="shared" si="557"/>
        <v>0.49</v>
      </c>
    </row>
    <row r="1145" spans="12:467" x14ac:dyDescent="0.2">
      <c r="L1145">
        <v>824619</v>
      </c>
      <c r="O1145">
        <v>0.4</v>
      </c>
      <c r="P1145">
        <f t="shared" si="527"/>
        <v>0.4</v>
      </c>
      <c r="AA1145">
        <v>824619</v>
      </c>
      <c r="AD1145">
        <v>0.39</v>
      </c>
      <c r="AE1145">
        <f t="shared" si="528"/>
        <v>0.39</v>
      </c>
      <c r="AP1145">
        <v>824619</v>
      </c>
      <c r="AS1145">
        <v>0.23</v>
      </c>
      <c r="AT1145">
        <f t="shared" si="529"/>
        <v>0.23</v>
      </c>
      <c r="BE1145">
        <v>824619</v>
      </c>
      <c r="BH1145">
        <v>0.37</v>
      </c>
      <c r="BI1145">
        <f t="shared" si="530"/>
        <v>0.37</v>
      </c>
      <c r="BT1145">
        <v>824619</v>
      </c>
      <c r="BW1145">
        <v>0.32</v>
      </c>
      <c r="BX1145">
        <f t="shared" si="531"/>
        <v>0.32</v>
      </c>
      <c r="CI1145">
        <v>824619</v>
      </c>
      <c r="CL1145">
        <v>0.35</v>
      </c>
      <c r="CM1145">
        <f t="shared" si="532"/>
        <v>0.35</v>
      </c>
      <c r="CX1145">
        <v>824619</v>
      </c>
      <c r="DA1145">
        <v>0.42</v>
      </c>
      <c r="DB1145">
        <f t="shared" si="533"/>
        <v>0.42</v>
      </c>
      <c r="DM1145">
        <v>824619</v>
      </c>
      <c r="DP1145">
        <v>0.42</v>
      </c>
      <c r="DQ1145">
        <f t="shared" si="534"/>
        <v>0.42</v>
      </c>
      <c r="EB1145">
        <v>824619</v>
      </c>
      <c r="EE1145">
        <v>0.37</v>
      </c>
      <c r="EF1145">
        <f t="shared" si="535"/>
        <v>0.37</v>
      </c>
      <c r="EQ1145">
        <v>824619</v>
      </c>
      <c r="ET1145">
        <v>0.37</v>
      </c>
      <c r="EU1145">
        <f t="shared" si="536"/>
        <v>0.37</v>
      </c>
      <c r="FF1145">
        <v>824619</v>
      </c>
      <c r="FI1145">
        <v>0.44</v>
      </c>
      <c r="FJ1145">
        <f t="shared" si="537"/>
        <v>0.44</v>
      </c>
      <c r="FU1145">
        <v>824619</v>
      </c>
      <c r="FX1145">
        <v>0.47</v>
      </c>
      <c r="FY1145">
        <f t="shared" si="538"/>
        <v>0.47</v>
      </c>
      <c r="GJ1145">
        <v>824619</v>
      </c>
      <c r="GM1145">
        <v>0.39</v>
      </c>
      <c r="GN1145">
        <f t="shared" si="539"/>
        <v>0.39</v>
      </c>
      <c r="GY1145">
        <v>824619</v>
      </c>
      <c r="HB1145">
        <v>0.41</v>
      </c>
      <c r="HC1145">
        <f t="shared" si="540"/>
        <v>0.41</v>
      </c>
      <c r="HN1145">
        <v>824619</v>
      </c>
      <c r="HQ1145">
        <v>0.3</v>
      </c>
      <c r="HR1145">
        <f t="shared" si="541"/>
        <v>0.3</v>
      </c>
      <c r="ID1145">
        <v>776312</v>
      </c>
      <c r="IG1145">
        <v>0.5</v>
      </c>
      <c r="IH1145">
        <f t="shared" si="542"/>
        <v>0.5</v>
      </c>
      <c r="IS1145">
        <v>776312</v>
      </c>
      <c r="IV1145">
        <v>0.5</v>
      </c>
      <c r="IW1145">
        <f t="shared" si="543"/>
        <v>0.5</v>
      </c>
      <c r="JH1145">
        <v>776312</v>
      </c>
      <c r="JK1145">
        <v>0.49</v>
      </c>
      <c r="JL1145">
        <f t="shared" si="544"/>
        <v>0.49</v>
      </c>
      <c r="JW1145">
        <v>776312</v>
      </c>
      <c r="JZ1145">
        <v>0.49</v>
      </c>
      <c r="KA1145">
        <f t="shared" si="545"/>
        <v>0.49</v>
      </c>
      <c r="KL1145">
        <v>776312</v>
      </c>
      <c r="KO1145">
        <v>0.49</v>
      </c>
      <c r="KP1145">
        <f t="shared" si="546"/>
        <v>0.49</v>
      </c>
      <c r="LA1145">
        <v>776312</v>
      </c>
      <c r="LD1145">
        <v>0.52</v>
      </c>
      <c r="LE1145">
        <f t="shared" si="547"/>
        <v>0.52</v>
      </c>
      <c r="LP1145">
        <v>776312</v>
      </c>
      <c r="LS1145">
        <v>0.5</v>
      </c>
      <c r="LT1145">
        <f t="shared" si="548"/>
        <v>0.5</v>
      </c>
      <c r="ME1145">
        <v>776312</v>
      </c>
      <c r="MH1145">
        <v>0.49</v>
      </c>
      <c r="MI1145">
        <f t="shared" si="549"/>
        <v>0.49</v>
      </c>
      <c r="MT1145">
        <v>776312</v>
      </c>
      <c r="MW1145">
        <v>0.5</v>
      </c>
      <c r="MX1145">
        <f t="shared" si="550"/>
        <v>0.5</v>
      </c>
      <c r="NI1145">
        <v>776312</v>
      </c>
      <c r="NL1145">
        <v>0.5</v>
      </c>
      <c r="NM1145">
        <f t="shared" si="551"/>
        <v>0.5</v>
      </c>
      <c r="NX1145">
        <v>776312</v>
      </c>
      <c r="OA1145">
        <v>0.49</v>
      </c>
      <c r="OB1145">
        <f t="shared" si="552"/>
        <v>0.49</v>
      </c>
      <c r="OM1145">
        <v>776312</v>
      </c>
      <c r="OP1145">
        <v>0.5</v>
      </c>
      <c r="OQ1145">
        <f t="shared" si="553"/>
        <v>0.5</v>
      </c>
      <c r="PB1145">
        <v>776312</v>
      </c>
      <c r="PE1145">
        <v>0.5</v>
      </c>
      <c r="PF1145">
        <f t="shared" si="554"/>
        <v>0.5</v>
      </c>
      <c r="PQ1145">
        <v>776312</v>
      </c>
      <c r="PT1145">
        <v>0.47</v>
      </c>
      <c r="PU1145">
        <f t="shared" si="555"/>
        <v>0.47</v>
      </c>
      <c r="QF1145">
        <v>776312</v>
      </c>
      <c r="QI1145">
        <v>0.49</v>
      </c>
      <c r="QJ1145">
        <f t="shared" si="556"/>
        <v>0.49</v>
      </c>
      <c r="QU1145">
        <v>776312</v>
      </c>
      <c r="QX1145">
        <v>0.49</v>
      </c>
      <c r="QY1145">
        <f t="shared" si="557"/>
        <v>0.49</v>
      </c>
    </row>
    <row r="1146" spans="12:467" x14ac:dyDescent="0.2">
      <c r="L1146">
        <v>824783</v>
      </c>
      <c r="O1146">
        <v>0.52</v>
      </c>
      <c r="P1146">
        <f t="shared" si="527"/>
        <v>0.52</v>
      </c>
      <c r="AA1146">
        <v>824783</v>
      </c>
      <c r="AD1146">
        <v>0.51</v>
      </c>
      <c r="AE1146">
        <f t="shared" si="528"/>
        <v>0.51</v>
      </c>
      <c r="AP1146">
        <v>824783</v>
      </c>
      <c r="AS1146">
        <v>0.31</v>
      </c>
      <c r="AT1146">
        <f t="shared" si="529"/>
        <v>0.31</v>
      </c>
      <c r="BE1146">
        <v>824783</v>
      </c>
      <c r="BH1146">
        <v>0.4</v>
      </c>
      <c r="BI1146">
        <f t="shared" si="530"/>
        <v>0.4</v>
      </c>
      <c r="BT1146">
        <v>824783</v>
      </c>
      <c r="BW1146">
        <v>0.45</v>
      </c>
      <c r="BX1146">
        <f t="shared" si="531"/>
        <v>0.45</v>
      </c>
      <c r="CI1146">
        <v>824783</v>
      </c>
      <c r="CL1146">
        <v>0.48</v>
      </c>
      <c r="CM1146">
        <f t="shared" si="532"/>
        <v>0.48</v>
      </c>
      <c r="CX1146">
        <v>824783</v>
      </c>
      <c r="DA1146">
        <v>0.43</v>
      </c>
      <c r="DB1146">
        <f t="shared" si="533"/>
        <v>0.43</v>
      </c>
      <c r="DM1146">
        <v>824783</v>
      </c>
      <c r="DP1146">
        <v>0.41</v>
      </c>
      <c r="DQ1146">
        <f t="shared" si="534"/>
        <v>0.41</v>
      </c>
      <c r="EB1146">
        <v>824783</v>
      </c>
      <c r="EE1146">
        <v>0.47</v>
      </c>
      <c r="EF1146">
        <f t="shared" si="535"/>
        <v>0.47</v>
      </c>
      <c r="EQ1146">
        <v>824783</v>
      </c>
      <c r="ET1146">
        <v>0.47</v>
      </c>
      <c r="EU1146">
        <f t="shared" si="536"/>
        <v>0.47</v>
      </c>
      <c r="FF1146">
        <v>824783</v>
      </c>
      <c r="FI1146">
        <v>0.47</v>
      </c>
      <c r="FJ1146">
        <f t="shared" si="537"/>
        <v>0.47</v>
      </c>
      <c r="FU1146">
        <v>824783</v>
      </c>
      <c r="FX1146">
        <v>0.44</v>
      </c>
      <c r="FY1146">
        <f t="shared" si="538"/>
        <v>0.44</v>
      </c>
      <c r="GJ1146">
        <v>824783</v>
      </c>
      <c r="GM1146">
        <v>0.46</v>
      </c>
      <c r="GN1146">
        <f t="shared" si="539"/>
        <v>0.46</v>
      </c>
      <c r="GY1146">
        <v>824783</v>
      </c>
      <c r="HB1146">
        <v>0.47</v>
      </c>
      <c r="HC1146">
        <f t="shared" si="540"/>
        <v>0.47</v>
      </c>
      <c r="HN1146">
        <v>824783</v>
      </c>
      <c r="HQ1146">
        <v>0.37</v>
      </c>
      <c r="HR1146">
        <f t="shared" si="541"/>
        <v>0.37</v>
      </c>
      <c r="ID1146">
        <v>776314</v>
      </c>
      <c r="IG1146">
        <v>0.45</v>
      </c>
      <c r="IH1146">
        <f t="shared" si="542"/>
        <v>0.45</v>
      </c>
      <c r="IS1146">
        <v>776314</v>
      </c>
      <c r="IV1146">
        <v>0.39</v>
      </c>
      <c r="IW1146">
        <f t="shared" si="543"/>
        <v>0.39</v>
      </c>
      <c r="JH1146">
        <v>776314</v>
      </c>
      <c r="JK1146">
        <v>0.41</v>
      </c>
      <c r="JL1146">
        <f t="shared" si="544"/>
        <v>0.41</v>
      </c>
      <c r="JW1146">
        <v>776314</v>
      </c>
      <c r="JZ1146">
        <v>0.4</v>
      </c>
      <c r="KA1146">
        <f t="shared" si="545"/>
        <v>0.4</v>
      </c>
      <c r="KL1146">
        <v>776314</v>
      </c>
      <c r="KO1146">
        <v>0.42</v>
      </c>
      <c r="KP1146">
        <f t="shared" si="546"/>
        <v>0.42</v>
      </c>
      <c r="LA1146">
        <v>776314</v>
      </c>
      <c r="LD1146">
        <v>0.44</v>
      </c>
      <c r="LE1146">
        <f t="shared" si="547"/>
        <v>0.44</v>
      </c>
      <c r="LP1146">
        <v>776314</v>
      </c>
      <c r="LS1146">
        <v>0.43</v>
      </c>
      <c r="LT1146">
        <f t="shared" si="548"/>
        <v>0.43</v>
      </c>
      <c r="ME1146">
        <v>776314</v>
      </c>
      <c r="MH1146">
        <v>0.48</v>
      </c>
      <c r="MI1146">
        <f t="shared" si="549"/>
        <v>0.48</v>
      </c>
      <c r="MT1146">
        <v>776314</v>
      </c>
      <c r="MW1146">
        <v>0.44</v>
      </c>
      <c r="MX1146">
        <f t="shared" si="550"/>
        <v>0.44</v>
      </c>
      <c r="NI1146">
        <v>776314</v>
      </c>
      <c r="NL1146">
        <v>0.42</v>
      </c>
      <c r="NM1146">
        <f t="shared" si="551"/>
        <v>0.42</v>
      </c>
      <c r="NX1146">
        <v>776314</v>
      </c>
      <c r="OA1146">
        <v>0.45</v>
      </c>
      <c r="OB1146">
        <f t="shared" si="552"/>
        <v>0.45</v>
      </c>
      <c r="OM1146">
        <v>776314</v>
      </c>
      <c r="OP1146">
        <v>0.45</v>
      </c>
      <c r="OQ1146">
        <f t="shared" si="553"/>
        <v>0.45</v>
      </c>
      <c r="PB1146">
        <v>776314</v>
      </c>
      <c r="PE1146">
        <v>0.42</v>
      </c>
      <c r="PF1146">
        <f t="shared" si="554"/>
        <v>0.42</v>
      </c>
      <c r="PQ1146">
        <v>776314</v>
      </c>
      <c r="PT1146">
        <v>0.4</v>
      </c>
      <c r="PU1146">
        <f t="shared" si="555"/>
        <v>0.4</v>
      </c>
      <c r="QF1146">
        <v>776314</v>
      </c>
      <c r="QI1146">
        <v>0.42</v>
      </c>
      <c r="QJ1146">
        <f t="shared" si="556"/>
        <v>0.42</v>
      </c>
      <c r="QU1146">
        <v>776314</v>
      </c>
      <c r="QX1146">
        <v>0.42</v>
      </c>
      <c r="QY1146">
        <f t="shared" si="557"/>
        <v>0.42</v>
      </c>
    </row>
    <row r="1147" spans="12:467" x14ac:dyDescent="0.2">
      <c r="L1147">
        <v>822754</v>
      </c>
      <c r="O1147">
        <v>0.47</v>
      </c>
      <c r="P1147">
        <f t="shared" si="527"/>
        <v>0.47</v>
      </c>
      <c r="AA1147">
        <v>822754</v>
      </c>
      <c r="AD1147">
        <v>0.4</v>
      </c>
      <c r="AE1147">
        <f t="shared" si="528"/>
        <v>0.4</v>
      </c>
      <c r="AP1147">
        <v>822754</v>
      </c>
      <c r="AS1147">
        <v>0.46</v>
      </c>
      <c r="AT1147">
        <f t="shared" si="529"/>
        <v>0.46</v>
      </c>
      <c r="BE1147">
        <v>822754</v>
      </c>
      <c r="BH1147">
        <v>0.42</v>
      </c>
      <c r="BI1147">
        <f t="shared" si="530"/>
        <v>0.42</v>
      </c>
      <c r="BT1147">
        <v>822754</v>
      </c>
      <c r="BW1147">
        <v>0.48</v>
      </c>
      <c r="BX1147">
        <f t="shared" si="531"/>
        <v>0.48</v>
      </c>
      <c r="CI1147">
        <v>822754</v>
      </c>
      <c r="CL1147">
        <v>0.47</v>
      </c>
      <c r="CM1147">
        <f t="shared" si="532"/>
        <v>0.47</v>
      </c>
      <c r="CX1147">
        <v>822754</v>
      </c>
      <c r="DA1147">
        <v>0.49</v>
      </c>
      <c r="DB1147">
        <f t="shared" si="533"/>
        <v>0.49</v>
      </c>
      <c r="DM1147">
        <v>822754</v>
      </c>
      <c r="DP1147">
        <v>0.51</v>
      </c>
      <c r="DQ1147">
        <f t="shared" si="534"/>
        <v>0.51</v>
      </c>
      <c r="EB1147">
        <v>822754</v>
      </c>
      <c r="EE1147">
        <v>0.48</v>
      </c>
      <c r="EF1147">
        <f t="shared" si="535"/>
        <v>0.48</v>
      </c>
      <c r="EQ1147">
        <v>822754</v>
      </c>
      <c r="ET1147">
        <v>0.48</v>
      </c>
      <c r="EU1147">
        <f t="shared" si="536"/>
        <v>0.48</v>
      </c>
      <c r="FF1147">
        <v>822754</v>
      </c>
      <c r="FI1147">
        <v>0.5</v>
      </c>
      <c r="FJ1147">
        <f t="shared" si="537"/>
        <v>0.5</v>
      </c>
      <c r="FU1147">
        <v>822754</v>
      </c>
      <c r="FX1147">
        <v>0.49</v>
      </c>
      <c r="FY1147">
        <f t="shared" si="538"/>
        <v>0.49</v>
      </c>
      <c r="GJ1147">
        <v>822754</v>
      </c>
      <c r="GM1147">
        <v>0.48</v>
      </c>
      <c r="GN1147">
        <f t="shared" si="539"/>
        <v>0.48</v>
      </c>
      <c r="GY1147">
        <v>822754</v>
      </c>
      <c r="HB1147">
        <v>0.54</v>
      </c>
      <c r="HC1147">
        <f t="shared" si="540"/>
        <v>0.54</v>
      </c>
      <c r="HN1147">
        <v>822754</v>
      </c>
      <c r="HQ1147">
        <v>0.41</v>
      </c>
      <c r="HR1147">
        <f t="shared" si="541"/>
        <v>0.41</v>
      </c>
      <c r="ID1147">
        <v>776315</v>
      </c>
      <c r="IG1147">
        <v>0.45</v>
      </c>
      <c r="IH1147">
        <f t="shared" si="542"/>
        <v>0.45</v>
      </c>
      <c r="IS1147">
        <v>776315</v>
      </c>
      <c r="IV1147">
        <v>0.4</v>
      </c>
      <c r="IW1147">
        <f t="shared" si="543"/>
        <v>0.4</v>
      </c>
      <c r="JH1147">
        <v>776315</v>
      </c>
      <c r="JK1147">
        <v>0.42</v>
      </c>
      <c r="JL1147">
        <f t="shared" si="544"/>
        <v>0.42</v>
      </c>
      <c r="JW1147">
        <v>776315</v>
      </c>
      <c r="JZ1147">
        <v>0.42</v>
      </c>
      <c r="KA1147">
        <f t="shared" si="545"/>
        <v>0.42</v>
      </c>
      <c r="KL1147">
        <v>776315</v>
      </c>
      <c r="KO1147">
        <v>0.52</v>
      </c>
      <c r="KP1147">
        <f t="shared" si="546"/>
        <v>0.52</v>
      </c>
      <c r="LA1147">
        <v>776315</v>
      </c>
      <c r="LD1147">
        <v>0.45</v>
      </c>
      <c r="LE1147">
        <f t="shared" si="547"/>
        <v>0.45</v>
      </c>
      <c r="LP1147">
        <v>776315</v>
      </c>
      <c r="LS1147">
        <v>0.44</v>
      </c>
      <c r="LT1147">
        <f t="shared" si="548"/>
        <v>0.44</v>
      </c>
      <c r="ME1147">
        <v>776315</v>
      </c>
      <c r="MH1147">
        <v>0.49</v>
      </c>
      <c r="MI1147">
        <f t="shared" si="549"/>
        <v>0.49</v>
      </c>
      <c r="MT1147">
        <v>776315</v>
      </c>
      <c r="MW1147">
        <v>0.45</v>
      </c>
      <c r="MX1147">
        <f t="shared" si="550"/>
        <v>0.45</v>
      </c>
      <c r="NI1147">
        <v>776315</v>
      </c>
      <c r="NL1147">
        <v>0.41</v>
      </c>
      <c r="NM1147">
        <f t="shared" si="551"/>
        <v>0.41</v>
      </c>
      <c r="NX1147">
        <v>776315</v>
      </c>
      <c r="OA1147">
        <v>0.4</v>
      </c>
      <c r="OB1147">
        <f t="shared" si="552"/>
        <v>0.4</v>
      </c>
      <c r="OM1147">
        <v>776315</v>
      </c>
      <c r="OP1147">
        <v>0.43</v>
      </c>
      <c r="OQ1147">
        <f t="shared" si="553"/>
        <v>0.43</v>
      </c>
      <c r="PB1147">
        <v>776315</v>
      </c>
      <c r="PE1147">
        <v>0.42</v>
      </c>
      <c r="PF1147">
        <f t="shared" si="554"/>
        <v>0.42</v>
      </c>
      <c r="PQ1147">
        <v>776315</v>
      </c>
      <c r="PT1147">
        <v>0.41</v>
      </c>
      <c r="PU1147">
        <f t="shared" si="555"/>
        <v>0.41</v>
      </c>
      <c r="QF1147">
        <v>776315</v>
      </c>
      <c r="QI1147">
        <v>0.4</v>
      </c>
      <c r="QJ1147">
        <f t="shared" si="556"/>
        <v>0.4</v>
      </c>
      <c r="QU1147">
        <v>776315</v>
      </c>
      <c r="QX1147">
        <v>0.43</v>
      </c>
      <c r="QY1147">
        <f t="shared" si="557"/>
        <v>0.43</v>
      </c>
    </row>
    <row r="1148" spans="12:467" x14ac:dyDescent="0.2">
      <c r="L1148">
        <v>822831</v>
      </c>
      <c r="O1148">
        <v>0.43</v>
      </c>
      <c r="P1148">
        <f t="shared" si="527"/>
        <v>0.43</v>
      </c>
      <c r="AA1148">
        <v>822831</v>
      </c>
      <c r="AD1148">
        <v>0.4</v>
      </c>
      <c r="AE1148">
        <f t="shared" si="528"/>
        <v>0.4</v>
      </c>
      <c r="AP1148">
        <v>822831</v>
      </c>
      <c r="AS1148">
        <v>0.65</v>
      </c>
      <c r="AT1148">
        <f t="shared" si="529"/>
        <v>0.65</v>
      </c>
      <c r="BE1148">
        <v>822831</v>
      </c>
      <c r="BH1148">
        <v>0.51</v>
      </c>
      <c r="BI1148">
        <f t="shared" si="530"/>
        <v>0.51</v>
      </c>
      <c r="BT1148">
        <v>822831</v>
      </c>
      <c r="BW1148">
        <v>0.51</v>
      </c>
      <c r="BX1148">
        <f t="shared" si="531"/>
        <v>0.51</v>
      </c>
      <c r="CI1148">
        <v>822831</v>
      </c>
      <c r="CL1148">
        <v>0.42</v>
      </c>
      <c r="CM1148">
        <f t="shared" si="532"/>
        <v>0.42</v>
      </c>
      <c r="CX1148">
        <v>822831</v>
      </c>
      <c r="DA1148">
        <v>0.47</v>
      </c>
      <c r="DB1148">
        <f t="shared" si="533"/>
        <v>0.47</v>
      </c>
      <c r="DM1148">
        <v>822831</v>
      </c>
      <c r="DP1148">
        <v>0.44</v>
      </c>
      <c r="DQ1148">
        <f t="shared" si="534"/>
        <v>0.44</v>
      </c>
      <c r="EB1148">
        <v>822831</v>
      </c>
      <c r="EE1148">
        <v>0.44</v>
      </c>
      <c r="EF1148">
        <f t="shared" si="535"/>
        <v>0.44</v>
      </c>
      <c r="EQ1148">
        <v>822831</v>
      </c>
      <c r="ET1148">
        <v>0.44</v>
      </c>
      <c r="EU1148">
        <f t="shared" si="536"/>
        <v>0.44</v>
      </c>
      <c r="FF1148">
        <v>822831</v>
      </c>
      <c r="FI1148">
        <v>0.43</v>
      </c>
      <c r="FJ1148">
        <f t="shared" si="537"/>
        <v>0.43</v>
      </c>
      <c r="FU1148">
        <v>822831</v>
      </c>
      <c r="FX1148">
        <v>0.46</v>
      </c>
      <c r="FY1148">
        <f t="shared" si="538"/>
        <v>0.46</v>
      </c>
      <c r="GJ1148">
        <v>822831</v>
      </c>
      <c r="GM1148">
        <v>0.43</v>
      </c>
      <c r="GN1148">
        <f t="shared" si="539"/>
        <v>0.43</v>
      </c>
      <c r="GY1148">
        <v>822831</v>
      </c>
      <c r="HB1148">
        <v>0.5</v>
      </c>
      <c r="HC1148">
        <f t="shared" si="540"/>
        <v>0.5</v>
      </c>
      <c r="HN1148">
        <v>822831</v>
      </c>
      <c r="HQ1148">
        <v>0.42</v>
      </c>
      <c r="HR1148">
        <f t="shared" si="541"/>
        <v>0.42</v>
      </c>
      <c r="ID1148">
        <v>776316</v>
      </c>
      <c r="IG1148">
        <v>0.5</v>
      </c>
      <c r="IH1148">
        <f t="shared" si="542"/>
        <v>0.5</v>
      </c>
      <c r="IS1148">
        <v>776316</v>
      </c>
      <c r="IV1148">
        <v>0.5</v>
      </c>
      <c r="IW1148">
        <f t="shared" si="543"/>
        <v>0.5</v>
      </c>
      <c r="JH1148">
        <v>776316</v>
      </c>
      <c r="JK1148">
        <v>0.52</v>
      </c>
      <c r="JL1148">
        <f t="shared" si="544"/>
        <v>0.52</v>
      </c>
      <c r="JW1148">
        <v>776316</v>
      </c>
      <c r="JZ1148">
        <v>0.51</v>
      </c>
      <c r="KA1148">
        <f t="shared" si="545"/>
        <v>0.51</v>
      </c>
      <c r="KL1148">
        <v>776316</v>
      </c>
      <c r="KO1148">
        <v>0.55000000000000004</v>
      </c>
      <c r="KP1148">
        <f t="shared" si="546"/>
        <v>0.55000000000000004</v>
      </c>
      <c r="LA1148">
        <v>776316</v>
      </c>
      <c r="LD1148">
        <v>0.5</v>
      </c>
      <c r="LE1148">
        <f t="shared" si="547"/>
        <v>0.5</v>
      </c>
      <c r="LP1148">
        <v>776316</v>
      </c>
      <c r="LS1148">
        <v>0.49</v>
      </c>
      <c r="LT1148">
        <f t="shared" si="548"/>
        <v>0.49</v>
      </c>
      <c r="ME1148">
        <v>776316</v>
      </c>
      <c r="MH1148">
        <v>0.46</v>
      </c>
      <c r="MI1148">
        <f t="shared" si="549"/>
        <v>0.46</v>
      </c>
      <c r="MT1148">
        <v>776316</v>
      </c>
      <c r="MW1148">
        <v>0.56000000000000005</v>
      </c>
      <c r="MX1148">
        <f t="shared" si="550"/>
        <v>0.56000000000000005</v>
      </c>
      <c r="NI1148">
        <v>776316</v>
      </c>
      <c r="NL1148">
        <v>0.49</v>
      </c>
      <c r="NM1148">
        <f t="shared" si="551"/>
        <v>0.49</v>
      </c>
      <c r="NX1148">
        <v>776316</v>
      </c>
      <c r="OA1148">
        <v>0.5</v>
      </c>
      <c r="OB1148">
        <f t="shared" si="552"/>
        <v>0.5</v>
      </c>
      <c r="OM1148">
        <v>776316</v>
      </c>
      <c r="OP1148">
        <v>0.51</v>
      </c>
      <c r="OQ1148">
        <f t="shared" si="553"/>
        <v>0.51</v>
      </c>
      <c r="PB1148">
        <v>776316</v>
      </c>
      <c r="PE1148">
        <v>0.51</v>
      </c>
      <c r="PF1148">
        <f t="shared" si="554"/>
        <v>0.51</v>
      </c>
      <c r="PQ1148">
        <v>776316</v>
      </c>
      <c r="PT1148">
        <v>0.48</v>
      </c>
      <c r="PU1148">
        <f t="shared" si="555"/>
        <v>0.48</v>
      </c>
      <c r="QF1148">
        <v>776316</v>
      </c>
      <c r="QI1148">
        <v>0.53</v>
      </c>
      <c r="QJ1148">
        <f t="shared" si="556"/>
        <v>0.53</v>
      </c>
      <c r="QU1148">
        <v>776316</v>
      </c>
      <c r="QX1148">
        <v>0.49</v>
      </c>
      <c r="QY1148">
        <f t="shared" si="557"/>
        <v>0.49</v>
      </c>
    </row>
    <row r="1149" spans="12:467" x14ac:dyDescent="0.2">
      <c r="L1149">
        <v>822916</v>
      </c>
      <c r="O1149">
        <v>0.51</v>
      </c>
      <c r="P1149">
        <f t="shared" si="527"/>
        <v>0.51</v>
      </c>
      <c r="AA1149">
        <v>822916</v>
      </c>
      <c r="AD1149">
        <v>0.5</v>
      </c>
      <c r="AE1149">
        <f t="shared" si="528"/>
        <v>0.5</v>
      </c>
      <c r="AP1149">
        <v>822916</v>
      </c>
      <c r="AS1149">
        <v>0.47</v>
      </c>
      <c r="AT1149">
        <f t="shared" si="529"/>
        <v>0.47</v>
      </c>
      <c r="BE1149">
        <v>822916</v>
      </c>
      <c r="BH1149">
        <v>0.54</v>
      </c>
      <c r="BI1149">
        <f t="shared" si="530"/>
        <v>0.54</v>
      </c>
      <c r="BT1149">
        <v>822916</v>
      </c>
      <c r="BW1149">
        <v>0.65</v>
      </c>
      <c r="BX1149">
        <f t="shared" si="531"/>
        <v>0.65</v>
      </c>
      <c r="CI1149">
        <v>822916</v>
      </c>
      <c r="CL1149">
        <v>0.5</v>
      </c>
      <c r="CM1149">
        <f t="shared" si="532"/>
        <v>0.5</v>
      </c>
      <c r="CX1149">
        <v>822916</v>
      </c>
      <c r="DA1149">
        <v>0.51</v>
      </c>
      <c r="DB1149">
        <f t="shared" si="533"/>
        <v>0.51</v>
      </c>
      <c r="DM1149">
        <v>822916</v>
      </c>
      <c r="DP1149">
        <v>0.49</v>
      </c>
      <c r="DQ1149">
        <f t="shared" si="534"/>
        <v>0.49</v>
      </c>
      <c r="EB1149">
        <v>822916</v>
      </c>
      <c r="EE1149">
        <v>0.49</v>
      </c>
      <c r="EF1149">
        <f t="shared" si="535"/>
        <v>0.49</v>
      </c>
      <c r="EQ1149">
        <v>822916</v>
      </c>
      <c r="ET1149">
        <v>0.49</v>
      </c>
      <c r="EU1149">
        <f t="shared" si="536"/>
        <v>0.49</v>
      </c>
      <c r="FF1149">
        <v>822916</v>
      </c>
      <c r="FI1149">
        <v>0.49</v>
      </c>
      <c r="FJ1149">
        <f t="shared" si="537"/>
        <v>0.49</v>
      </c>
      <c r="FU1149">
        <v>822916</v>
      </c>
      <c r="FX1149">
        <v>0.52</v>
      </c>
      <c r="FY1149">
        <f t="shared" si="538"/>
        <v>0.52</v>
      </c>
      <c r="GJ1149">
        <v>822916</v>
      </c>
      <c r="GM1149">
        <v>0.47</v>
      </c>
      <c r="GN1149">
        <f t="shared" si="539"/>
        <v>0.47</v>
      </c>
      <c r="GY1149">
        <v>822916</v>
      </c>
      <c r="HB1149">
        <v>0.46</v>
      </c>
      <c r="HC1149">
        <f t="shared" si="540"/>
        <v>0.46</v>
      </c>
      <c r="HN1149">
        <v>822916</v>
      </c>
      <c r="HQ1149">
        <v>0.5</v>
      </c>
      <c r="HR1149">
        <f t="shared" si="541"/>
        <v>0.5</v>
      </c>
      <c r="ID1149">
        <v>776318</v>
      </c>
      <c r="IG1149">
        <v>0.47</v>
      </c>
      <c r="IH1149">
        <f t="shared" si="542"/>
        <v>0.47</v>
      </c>
      <c r="IS1149">
        <v>776318</v>
      </c>
      <c r="IV1149">
        <v>0.47</v>
      </c>
      <c r="IW1149">
        <f t="shared" si="543"/>
        <v>0.47</v>
      </c>
      <c r="JH1149">
        <v>776318</v>
      </c>
      <c r="JK1149">
        <v>0.51</v>
      </c>
      <c r="JL1149">
        <f t="shared" si="544"/>
        <v>0.51</v>
      </c>
      <c r="JW1149">
        <v>776318</v>
      </c>
      <c r="JZ1149">
        <v>0.47</v>
      </c>
      <c r="KA1149">
        <f t="shared" si="545"/>
        <v>0.47</v>
      </c>
      <c r="KL1149">
        <v>776318</v>
      </c>
      <c r="KO1149">
        <v>0.48</v>
      </c>
      <c r="KP1149">
        <f t="shared" si="546"/>
        <v>0.48</v>
      </c>
      <c r="LA1149">
        <v>776318</v>
      </c>
      <c r="LD1149">
        <v>0.51</v>
      </c>
      <c r="LE1149">
        <f t="shared" si="547"/>
        <v>0.51</v>
      </c>
      <c r="LP1149">
        <v>776318</v>
      </c>
      <c r="LS1149">
        <v>0.46</v>
      </c>
      <c r="LT1149">
        <f t="shared" si="548"/>
        <v>0.46</v>
      </c>
      <c r="ME1149">
        <v>776318</v>
      </c>
      <c r="MH1149">
        <v>0.53</v>
      </c>
      <c r="MI1149">
        <f t="shared" si="549"/>
        <v>0.53</v>
      </c>
      <c r="MT1149">
        <v>776318</v>
      </c>
      <c r="MW1149">
        <v>0.52</v>
      </c>
      <c r="MX1149">
        <f t="shared" si="550"/>
        <v>0.52</v>
      </c>
      <c r="NI1149">
        <v>776318</v>
      </c>
      <c r="NL1149">
        <v>0.46</v>
      </c>
      <c r="NM1149">
        <f t="shared" si="551"/>
        <v>0.46</v>
      </c>
      <c r="NX1149">
        <v>776318</v>
      </c>
      <c r="OA1149">
        <v>0.47</v>
      </c>
      <c r="OB1149">
        <f t="shared" si="552"/>
        <v>0.47</v>
      </c>
      <c r="OM1149">
        <v>776318</v>
      </c>
      <c r="OP1149">
        <v>0.5</v>
      </c>
      <c r="OQ1149">
        <f t="shared" si="553"/>
        <v>0.5</v>
      </c>
      <c r="PB1149">
        <v>776318</v>
      </c>
      <c r="PE1149">
        <v>0.5</v>
      </c>
      <c r="PF1149">
        <f t="shared" si="554"/>
        <v>0.5</v>
      </c>
      <c r="PQ1149">
        <v>776318</v>
      </c>
      <c r="PT1149">
        <v>0.48</v>
      </c>
      <c r="PU1149">
        <f t="shared" si="555"/>
        <v>0.48</v>
      </c>
      <c r="QF1149">
        <v>776318</v>
      </c>
      <c r="QI1149">
        <v>0.49</v>
      </c>
      <c r="QJ1149">
        <f t="shared" si="556"/>
        <v>0.49</v>
      </c>
      <c r="QU1149">
        <v>776318</v>
      </c>
      <c r="QX1149">
        <v>0.48</v>
      </c>
      <c r="QY1149">
        <f t="shared" si="557"/>
        <v>0.48</v>
      </c>
    </row>
    <row r="1150" spans="12:467" x14ac:dyDescent="0.2">
      <c r="L1150">
        <v>822999</v>
      </c>
      <c r="O1150">
        <v>0.52</v>
      </c>
      <c r="P1150">
        <f t="shared" si="527"/>
        <v>0.52</v>
      </c>
      <c r="AA1150">
        <v>822999</v>
      </c>
      <c r="AD1150">
        <v>0.56999999999999995</v>
      </c>
      <c r="AE1150">
        <f t="shared" si="528"/>
        <v>0.56999999999999995</v>
      </c>
      <c r="AP1150">
        <v>822999</v>
      </c>
      <c r="AS1150">
        <v>0.55000000000000004</v>
      </c>
      <c r="AT1150">
        <f t="shared" si="529"/>
        <v>0.55000000000000004</v>
      </c>
      <c r="BE1150">
        <v>822999</v>
      </c>
      <c r="BH1150">
        <v>0.54</v>
      </c>
      <c r="BI1150">
        <f t="shared" si="530"/>
        <v>0.54</v>
      </c>
      <c r="BT1150">
        <v>822999</v>
      </c>
      <c r="BW1150">
        <v>0.56000000000000005</v>
      </c>
      <c r="BX1150">
        <f t="shared" si="531"/>
        <v>0.56000000000000005</v>
      </c>
      <c r="CI1150">
        <v>822999</v>
      </c>
      <c r="CL1150">
        <v>0.55000000000000004</v>
      </c>
      <c r="CM1150">
        <f t="shared" si="532"/>
        <v>0.55000000000000004</v>
      </c>
      <c r="CX1150">
        <v>822999</v>
      </c>
      <c r="DA1150">
        <v>0.52</v>
      </c>
      <c r="DB1150">
        <f t="shared" si="533"/>
        <v>0.52</v>
      </c>
      <c r="DM1150">
        <v>822999</v>
      </c>
      <c r="DP1150">
        <v>0.51</v>
      </c>
      <c r="DQ1150">
        <f t="shared" si="534"/>
        <v>0.51</v>
      </c>
      <c r="EB1150">
        <v>822999</v>
      </c>
      <c r="EE1150">
        <v>0.51</v>
      </c>
      <c r="EF1150">
        <f t="shared" si="535"/>
        <v>0.51</v>
      </c>
      <c r="EQ1150">
        <v>822999</v>
      </c>
      <c r="ET1150">
        <v>0.51</v>
      </c>
      <c r="EU1150">
        <f t="shared" si="536"/>
        <v>0.51</v>
      </c>
      <c r="FF1150">
        <v>822999</v>
      </c>
      <c r="FI1150">
        <v>0.52</v>
      </c>
      <c r="FJ1150">
        <f t="shared" si="537"/>
        <v>0.52</v>
      </c>
      <c r="FU1150">
        <v>822999</v>
      </c>
      <c r="FX1150">
        <v>0.54</v>
      </c>
      <c r="FY1150">
        <f t="shared" si="538"/>
        <v>0.54</v>
      </c>
      <c r="GJ1150">
        <v>822999</v>
      </c>
      <c r="GM1150">
        <v>0.52</v>
      </c>
      <c r="GN1150">
        <f t="shared" si="539"/>
        <v>0.52</v>
      </c>
      <c r="GY1150">
        <v>822999</v>
      </c>
      <c r="HB1150">
        <v>0.55000000000000004</v>
      </c>
      <c r="HC1150">
        <f t="shared" si="540"/>
        <v>0.55000000000000004</v>
      </c>
      <c r="HN1150">
        <v>822999</v>
      </c>
      <c r="HQ1150">
        <v>0.48</v>
      </c>
      <c r="HR1150">
        <f t="shared" si="541"/>
        <v>0.48</v>
      </c>
      <c r="ID1150">
        <v>776319</v>
      </c>
      <c r="IG1150">
        <v>0.51</v>
      </c>
      <c r="IH1150">
        <f t="shared" si="542"/>
        <v>0.51</v>
      </c>
      <c r="IS1150">
        <v>776319</v>
      </c>
      <c r="IV1150">
        <v>0.51</v>
      </c>
      <c r="IW1150">
        <f t="shared" si="543"/>
        <v>0.51</v>
      </c>
      <c r="JH1150">
        <v>776319</v>
      </c>
      <c r="JK1150">
        <v>0.53</v>
      </c>
      <c r="JL1150">
        <f t="shared" si="544"/>
        <v>0.53</v>
      </c>
      <c r="JW1150">
        <v>776319</v>
      </c>
      <c r="JZ1150">
        <v>0.51</v>
      </c>
      <c r="KA1150">
        <f t="shared" si="545"/>
        <v>0.51</v>
      </c>
      <c r="KL1150">
        <v>776319</v>
      </c>
      <c r="KO1150">
        <v>0.52</v>
      </c>
      <c r="KP1150">
        <f t="shared" si="546"/>
        <v>0.52</v>
      </c>
      <c r="LA1150">
        <v>776319</v>
      </c>
      <c r="LD1150">
        <v>0.5</v>
      </c>
      <c r="LE1150">
        <f t="shared" si="547"/>
        <v>0.5</v>
      </c>
      <c r="LP1150">
        <v>776319</v>
      </c>
      <c r="LS1150">
        <v>0.51</v>
      </c>
      <c r="LT1150">
        <f t="shared" si="548"/>
        <v>0.51</v>
      </c>
      <c r="ME1150">
        <v>776319</v>
      </c>
      <c r="MH1150">
        <v>0.55000000000000004</v>
      </c>
      <c r="MI1150">
        <f t="shared" si="549"/>
        <v>0.55000000000000004</v>
      </c>
      <c r="MT1150">
        <v>776319</v>
      </c>
      <c r="MW1150">
        <v>0.53</v>
      </c>
      <c r="MX1150">
        <f t="shared" si="550"/>
        <v>0.53</v>
      </c>
      <c r="NI1150">
        <v>776319</v>
      </c>
      <c r="NL1150">
        <v>0.5</v>
      </c>
      <c r="NM1150">
        <f t="shared" si="551"/>
        <v>0.5</v>
      </c>
      <c r="NX1150">
        <v>776319</v>
      </c>
      <c r="OA1150">
        <v>0.5</v>
      </c>
      <c r="OB1150">
        <f t="shared" si="552"/>
        <v>0.5</v>
      </c>
      <c r="OM1150">
        <v>776319</v>
      </c>
      <c r="OP1150">
        <v>0.5</v>
      </c>
      <c r="OQ1150">
        <f t="shared" si="553"/>
        <v>0.5</v>
      </c>
      <c r="PB1150">
        <v>776319</v>
      </c>
      <c r="PE1150">
        <v>0.48</v>
      </c>
      <c r="PF1150">
        <f t="shared" si="554"/>
        <v>0.48</v>
      </c>
      <c r="PQ1150">
        <v>776319</v>
      </c>
      <c r="PT1150">
        <v>0.48</v>
      </c>
      <c r="PU1150">
        <f t="shared" si="555"/>
        <v>0.48</v>
      </c>
      <c r="QF1150">
        <v>776319</v>
      </c>
      <c r="QI1150">
        <v>0.52</v>
      </c>
      <c r="QJ1150">
        <f t="shared" si="556"/>
        <v>0.52</v>
      </c>
      <c r="QU1150">
        <v>776319</v>
      </c>
      <c r="QX1150">
        <v>0.51</v>
      </c>
      <c r="QY1150">
        <f t="shared" si="557"/>
        <v>0.51</v>
      </c>
    </row>
    <row r="1151" spans="12:467" x14ac:dyDescent="0.2">
      <c r="L1151">
        <v>823235</v>
      </c>
      <c r="O1151">
        <v>0.4</v>
      </c>
      <c r="P1151">
        <f t="shared" si="527"/>
        <v>0.4</v>
      </c>
      <c r="AA1151">
        <v>823235</v>
      </c>
      <c r="AD1151">
        <v>0.43</v>
      </c>
      <c r="AE1151">
        <f t="shared" si="528"/>
        <v>0.43</v>
      </c>
      <c r="AP1151">
        <v>823235</v>
      </c>
      <c r="AS1151">
        <v>0.63</v>
      </c>
      <c r="AT1151">
        <f t="shared" si="529"/>
        <v>0.63</v>
      </c>
      <c r="BE1151">
        <v>823235</v>
      </c>
      <c r="BH1151">
        <v>0.42</v>
      </c>
      <c r="BI1151">
        <f t="shared" si="530"/>
        <v>0.42</v>
      </c>
      <c r="BT1151">
        <v>823235</v>
      </c>
      <c r="BW1151">
        <v>0.51</v>
      </c>
      <c r="BX1151">
        <f t="shared" si="531"/>
        <v>0.51</v>
      </c>
      <c r="CI1151">
        <v>823235</v>
      </c>
      <c r="CL1151">
        <v>0.41</v>
      </c>
      <c r="CM1151">
        <f t="shared" si="532"/>
        <v>0.41</v>
      </c>
      <c r="CX1151">
        <v>823235</v>
      </c>
      <c r="DA1151">
        <v>0.4</v>
      </c>
      <c r="DB1151">
        <f t="shared" si="533"/>
        <v>0.4</v>
      </c>
      <c r="DM1151">
        <v>823235</v>
      </c>
      <c r="DP1151">
        <v>0.41</v>
      </c>
      <c r="DQ1151">
        <f t="shared" si="534"/>
        <v>0.41</v>
      </c>
      <c r="EB1151">
        <v>823235</v>
      </c>
      <c r="EE1151">
        <v>0.4</v>
      </c>
      <c r="EF1151">
        <f t="shared" si="535"/>
        <v>0.4</v>
      </c>
      <c r="EQ1151">
        <v>823235</v>
      </c>
      <c r="ET1151">
        <v>0.4</v>
      </c>
      <c r="EU1151">
        <f t="shared" si="536"/>
        <v>0.4</v>
      </c>
      <c r="FF1151">
        <v>823235</v>
      </c>
      <c r="FI1151">
        <v>0.4</v>
      </c>
      <c r="FJ1151">
        <f t="shared" si="537"/>
        <v>0.4</v>
      </c>
      <c r="FU1151">
        <v>823235</v>
      </c>
      <c r="FX1151">
        <v>0.43</v>
      </c>
      <c r="FY1151">
        <f t="shared" si="538"/>
        <v>0.43</v>
      </c>
      <c r="GJ1151">
        <v>823235</v>
      </c>
      <c r="GM1151">
        <v>0.4</v>
      </c>
      <c r="GN1151">
        <f t="shared" si="539"/>
        <v>0.4</v>
      </c>
      <c r="GY1151">
        <v>823235</v>
      </c>
      <c r="HB1151">
        <v>0.42</v>
      </c>
      <c r="HC1151">
        <f t="shared" si="540"/>
        <v>0.42</v>
      </c>
      <c r="HN1151">
        <v>823235</v>
      </c>
      <c r="HQ1151">
        <v>0.44</v>
      </c>
      <c r="HR1151">
        <f t="shared" si="541"/>
        <v>0.44</v>
      </c>
      <c r="ID1151">
        <v>776293</v>
      </c>
      <c r="IG1151">
        <v>0.48</v>
      </c>
      <c r="IH1151">
        <f t="shared" si="542"/>
        <v>0.48</v>
      </c>
      <c r="IS1151">
        <v>776293</v>
      </c>
      <c r="IV1151">
        <v>0.41</v>
      </c>
      <c r="IW1151">
        <f t="shared" si="543"/>
        <v>0.41</v>
      </c>
      <c r="JH1151">
        <v>776293</v>
      </c>
      <c r="JK1151">
        <v>0.5</v>
      </c>
      <c r="JL1151">
        <f t="shared" si="544"/>
        <v>0.5</v>
      </c>
      <c r="JW1151">
        <v>776293</v>
      </c>
      <c r="JZ1151">
        <v>0.45</v>
      </c>
      <c r="KA1151">
        <f t="shared" si="545"/>
        <v>0.45</v>
      </c>
      <c r="KL1151">
        <v>776293</v>
      </c>
      <c r="KO1151">
        <v>0.44</v>
      </c>
      <c r="KP1151">
        <f t="shared" si="546"/>
        <v>0.44</v>
      </c>
      <c r="LA1151">
        <v>776293</v>
      </c>
      <c r="LD1151">
        <v>0.43</v>
      </c>
      <c r="LE1151">
        <f t="shared" si="547"/>
        <v>0.43</v>
      </c>
      <c r="LP1151">
        <v>776293</v>
      </c>
      <c r="LS1151">
        <v>0.44</v>
      </c>
      <c r="LT1151">
        <f t="shared" si="548"/>
        <v>0.44</v>
      </c>
      <c r="ME1151">
        <v>776293</v>
      </c>
      <c r="MH1151">
        <v>0.45</v>
      </c>
      <c r="MI1151">
        <f t="shared" si="549"/>
        <v>0.45</v>
      </c>
      <c r="MT1151">
        <v>776293</v>
      </c>
      <c r="MW1151">
        <v>0.51</v>
      </c>
      <c r="MX1151">
        <f t="shared" si="550"/>
        <v>0.51</v>
      </c>
      <c r="NI1151">
        <v>776293</v>
      </c>
      <c r="NL1151">
        <v>0.42</v>
      </c>
      <c r="NM1151">
        <f t="shared" si="551"/>
        <v>0.42</v>
      </c>
      <c r="NX1151">
        <v>776293</v>
      </c>
      <c r="OA1151">
        <v>0.45</v>
      </c>
      <c r="OB1151">
        <f t="shared" si="552"/>
        <v>0.45</v>
      </c>
      <c r="OM1151">
        <v>776293</v>
      </c>
      <c r="OP1151">
        <v>0.44</v>
      </c>
      <c r="OQ1151">
        <f t="shared" si="553"/>
        <v>0.44</v>
      </c>
      <c r="PB1151">
        <v>776293</v>
      </c>
      <c r="PE1151">
        <v>0.44</v>
      </c>
      <c r="PF1151">
        <f t="shared" si="554"/>
        <v>0.44</v>
      </c>
      <c r="PQ1151">
        <v>776293</v>
      </c>
      <c r="PT1151">
        <v>0.43</v>
      </c>
      <c r="PU1151">
        <f t="shared" si="555"/>
        <v>0.43</v>
      </c>
      <c r="QF1151">
        <v>776293</v>
      </c>
      <c r="QI1151">
        <v>0.4</v>
      </c>
      <c r="QJ1151">
        <f t="shared" si="556"/>
        <v>0.4</v>
      </c>
      <c r="QU1151">
        <v>776293</v>
      </c>
      <c r="QX1151">
        <v>0.44</v>
      </c>
      <c r="QY1151">
        <f t="shared" si="557"/>
        <v>0.44</v>
      </c>
    </row>
    <row r="1152" spans="12:467" x14ac:dyDescent="0.2">
      <c r="L1152">
        <v>823402</v>
      </c>
      <c r="O1152">
        <v>0.56999999999999995</v>
      </c>
      <c r="P1152">
        <f t="shared" si="527"/>
        <v>0.56999999999999995</v>
      </c>
      <c r="AA1152">
        <v>823402</v>
      </c>
      <c r="AD1152">
        <v>0.61</v>
      </c>
      <c r="AE1152">
        <f t="shared" si="528"/>
        <v>0.61</v>
      </c>
      <c r="AP1152">
        <v>823402</v>
      </c>
      <c r="AS1152">
        <v>0.4</v>
      </c>
      <c r="AT1152">
        <f t="shared" si="529"/>
        <v>0.4</v>
      </c>
      <c r="BE1152">
        <v>823402</v>
      </c>
      <c r="BH1152">
        <v>0.69</v>
      </c>
      <c r="BI1152">
        <f t="shared" si="530"/>
        <v>0.69</v>
      </c>
      <c r="BT1152">
        <v>823402</v>
      </c>
      <c r="BW1152">
        <v>0.74</v>
      </c>
      <c r="BX1152">
        <f t="shared" si="531"/>
        <v>0.74</v>
      </c>
      <c r="CI1152">
        <v>823402</v>
      </c>
      <c r="CL1152">
        <v>0.55000000000000004</v>
      </c>
      <c r="CM1152">
        <f t="shared" si="532"/>
        <v>0.55000000000000004</v>
      </c>
      <c r="CX1152">
        <v>823402</v>
      </c>
      <c r="DA1152">
        <v>0.55000000000000004</v>
      </c>
      <c r="DB1152">
        <f t="shared" si="533"/>
        <v>0.55000000000000004</v>
      </c>
      <c r="DM1152">
        <v>823402</v>
      </c>
      <c r="DP1152">
        <v>0.55000000000000004</v>
      </c>
      <c r="DQ1152">
        <f t="shared" si="534"/>
        <v>0.55000000000000004</v>
      </c>
      <c r="EB1152">
        <v>823402</v>
      </c>
      <c r="EE1152">
        <v>0.56999999999999995</v>
      </c>
      <c r="EF1152">
        <f t="shared" si="535"/>
        <v>0.56999999999999995</v>
      </c>
      <c r="EQ1152">
        <v>823402</v>
      </c>
      <c r="ET1152">
        <v>0.56999999999999995</v>
      </c>
      <c r="EU1152">
        <f t="shared" si="536"/>
        <v>0.56999999999999995</v>
      </c>
      <c r="FF1152">
        <v>823402</v>
      </c>
      <c r="FI1152">
        <v>0.55000000000000004</v>
      </c>
      <c r="FJ1152">
        <f t="shared" si="537"/>
        <v>0.55000000000000004</v>
      </c>
      <c r="FU1152">
        <v>823402</v>
      </c>
      <c r="FX1152">
        <v>0.55000000000000004</v>
      </c>
      <c r="FY1152">
        <f t="shared" si="538"/>
        <v>0.55000000000000004</v>
      </c>
      <c r="GJ1152">
        <v>823402</v>
      </c>
      <c r="GM1152">
        <v>0.56000000000000005</v>
      </c>
      <c r="GN1152">
        <f t="shared" si="539"/>
        <v>0.56000000000000005</v>
      </c>
      <c r="GY1152">
        <v>823402</v>
      </c>
      <c r="HB1152">
        <v>0.59</v>
      </c>
      <c r="HC1152">
        <f t="shared" si="540"/>
        <v>0.59</v>
      </c>
      <c r="HN1152">
        <v>823402</v>
      </c>
      <c r="HQ1152">
        <v>0.56000000000000005</v>
      </c>
      <c r="HR1152">
        <f t="shared" si="541"/>
        <v>0.56000000000000005</v>
      </c>
      <c r="ID1152">
        <v>776297</v>
      </c>
      <c r="IG1152">
        <v>0.52</v>
      </c>
      <c r="IH1152">
        <f t="shared" si="542"/>
        <v>0.52</v>
      </c>
      <c r="IS1152">
        <v>776297</v>
      </c>
      <c r="IV1152">
        <v>0.49</v>
      </c>
      <c r="IW1152">
        <f t="shared" si="543"/>
        <v>0.49</v>
      </c>
      <c r="JH1152">
        <v>776297</v>
      </c>
      <c r="JK1152">
        <v>0.57999999999999996</v>
      </c>
      <c r="JL1152">
        <f t="shared" si="544"/>
        <v>0.57999999999999996</v>
      </c>
      <c r="JW1152">
        <v>776297</v>
      </c>
      <c r="JZ1152">
        <v>0.54</v>
      </c>
      <c r="KA1152">
        <f t="shared" si="545"/>
        <v>0.54</v>
      </c>
      <c r="KL1152">
        <v>776297</v>
      </c>
      <c r="KO1152">
        <v>0.61</v>
      </c>
      <c r="KP1152">
        <f t="shared" si="546"/>
        <v>0.61</v>
      </c>
      <c r="LA1152">
        <v>776297</v>
      </c>
      <c r="LD1152">
        <v>0.56000000000000005</v>
      </c>
      <c r="LE1152">
        <f t="shared" si="547"/>
        <v>0.56000000000000005</v>
      </c>
      <c r="LP1152">
        <v>776297</v>
      </c>
      <c r="LS1152">
        <v>0.52</v>
      </c>
      <c r="LT1152">
        <f t="shared" si="548"/>
        <v>0.52</v>
      </c>
      <c r="ME1152">
        <v>776297</v>
      </c>
      <c r="MH1152">
        <v>0.62</v>
      </c>
      <c r="MI1152">
        <f t="shared" si="549"/>
        <v>0.62</v>
      </c>
      <c r="MT1152">
        <v>776297</v>
      </c>
      <c r="MW1152">
        <v>0.61</v>
      </c>
      <c r="MX1152">
        <f t="shared" si="550"/>
        <v>0.61</v>
      </c>
      <c r="NI1152">
        <v>776297</v>
      </c>
      <c r="NL1152">
        <v>0.51</v>
      </c>
      <c r="NM1152">
        <f t="shared" si="551"/>
        <v>0.51</v>
      </c>
      <c r="NX1152">
        <v>776297</v>
      </c>
      <c r="OA1152">
        <v>0.53</v>
      </c>
      <c r="OB1152">
        <f t="shared" si="552"/>
        <v>0.53</v>
      </c>
      <c r="OM1152">
        <v>776297</v>
      </c>
      <c r="OP1152">
        <v>0.51</v>
      </c>
      <c r="OQ1152">
        <f t="shared" si="553"/>
        <v>0.51</v>
      </c>
      <c r="PB1152">
        <v>776297</v>
      </c>
      <c r="PE1152">
        <v>0.52</v>
      </c>
      <c r="PF1152">
        <f t="shared" si="554"/>
        <v>0.52</v>
      </c>
      <c r="PQ1152">
        <v>776297</v>
      </c>
      <c r="PT1152">
        <v>0.55000000000000004</v>
      </c>
      <c r="PU1152">
        <f t="shared" si="555"/>
        <v>0.55000000000000004</v>
      </c>
      <c r="QF1152">
        <v>776297</v>
      </c>
      <c r="QI1152">
        <v>0.53</v>
      </c>
      <c r="QJ1152">
        <f t="shared" si="556"/>
        <v>0.53</v>
      </c>
      <c r="QU1152">
        <v>776297</v>
      </c>
      <c r="QX1152">
        <v>0.52</v>
      </c>
      <c r="QY1152">
        <f t="shared" si="557"/>
        <v>0.52</v>
      </c>
    </row>
    <row r="1153" spans="12:467" x14ac:dyDescent="0.2">
      <c r="L1153">
        <v>823727</v>
      </c>
      <c r="O1153">
        <v>0.4</v>
      </c>
      <c r="P1153">
        <f t="shared" si="527"/>
        <v>0.4</v>
      </c>
      <c r="AA1153">
        <v>823727</v>
      </c>
      <c r="AD1153">
        <v>0.42</v>
      </c>
      <c r="AE1153">
        <f t="shared" si="528"/>
        <v>0.42</v>
      </c>
      <c r="AP1153">
        <v>823727</v>
      </c>
      <c r="AS1153">
        <v>0.38</v>
      </c>
      <c r="AT1153">
        <f t="shared" si="529"/>
        <v>0.38</v>
      </c>
      <c r="BE1153">
        <v>823727</v>
      </c>
      <c r="BH1153">
        <v>0.35</v>
      </c>
      <c r="BI1153">
        <f t="shared" si="530"/>
        <v>0.35</v>
      </c>
      <c r="BT1153">
        <v>823727</v>
      </c>
      <c r="BW1153">
        <v>0.28000000000000003</v>
      </c>
      <c r="BX1153">
        <f t="shared" si="531"/>
        <v>0.28000000000000003</v>
      </c>
      <c r="CI1153">
        <v>823727</v>
      </c>
      <c r="CL1153">
        <v>0.36</v>
      </c>
      <c r="CM1153">
        <f t="shared" si="532"/>
        <v>0.36</v>
      </c>
      <c r="CX1153">
        <v>823727</v>
      </c>
      <c r="DA1153">
        <v>0.41</v>
      </c>
      <c r="DB1153">
        <f t="shared" si="533"/>
        <v>0.41</v>
      </c>
      <c r="DM1153">
        <v>823727</v>
      </c>
      <c r="DP1153">
        <v>0.39</v>
      </c>
      <c r="DQ1153">
        <f t="shared" si="534"/>
        <v>0.39</v>
      </c>
      <c r="EB1153">
        <v>823727</v>
      </c>
      <c r="EE1153">
        <v>0.41</v>
      </c>
      <c r="EF1153">
        <f t="shared" si="535"/>
        <v>0.41</v>
      </c>
      <c r="EQ1153">
        <v>823727</v>
      </c>
      <c r="ET1153">
        <v>0.41</v>
      </c>
      <c r="EU1153">
        <f t="shared" si="536"/>
        <v>0.41</v>
      </c>
      <c r="FF1153">
        <v>823727</v>
      </c>
      <c r="FI1153">
        <v>0.41</v>
      </c>
      <c r="FJ1153">
        <f t="shared" si="537"/>
        <v>0.41</v>
      </c>
      <c r="FU1153">
        <v>823727</v>
      </c>
      <c r="FX1153">
        <v>0.4</v>
      </c>
      <c r="FY1153">
        <f t="shared" si="538"/>
        <v>0.4</v>
      </c>
      <c r="GJ1153">
        <v>823727</v>
      </c>
      <c r="GM1153">
        <v>0.4</v>
      </c>
      <c r="GN1153">
        <f t="shared" si="539"/>
        <v>0.4</v>
      </c>
      <c r="GY1153">
        <v>823727</v>
      </c>
      <c r="HB1153">
        <v>0.42</v>
      </c>
      <c r="HC1153">
        <f t="shared" si="540"/>
        <v>0.42</v>
      </c>
      <c r="HN1153">
        <v>823727</v>
      </c>
      <c r="HQ1153">
        <v>0.41</v>
      </c>
      <c r="HR1153">
        <f t="shared" si="541"/>
        <v>0.41</v>
      </c>
      <c r="ID1153">
        <v>776298</v>
      </c>
      <c r="IG1153">
        <v>0.42</v>
      </c>
      <c r="IH1153">
        <f t="shared" si="542"/>
        <v>0.42</v>
      </c>
      <c r="IS1153">
        <v>776298</v>
      </c>
      <c r="IV1153">
        <v>0.39</v>
      </c>
      <c r="IW1153">
        <f t="shared" si="543"/>
        <v>0.39</v>
      </c>
      <c r="JH1153">
        <v>776298</v>
      </c>
      <c r="JK1153">
        <v>0.38</v>
      </c>
      <c r="JL1153">
        <f t="shared" si="544"/>
        <v>0.38</v>
      </c>
      <c r="JW1153">
        <v>776298</v>
      </c>
      <c r="JZ1153">
        <v>0.41</v>
      </c>
      <c r="KA1153">
        <f t="shared" si="545"/>
        <v>0.41</v>
      </c>
      <c r="KL1153">
        <v>776298</v>
      </c>
      <c r="KO1153">
        <v>0.38</v>
      </c>
      <c r="KP1153">
        <f t="shared" si="546"/>
        <v>0.38</v>
      </c>
      <c r="LA1153">
        <v>776298</v>
      </c>
      <c r="LD1153">
        <v>0.41</v>
      </c>
      <c r="LE1153">
        <f t="shared" si="547"/>
        <v>0.41</v>
      </c>
      <c r="LP1153">
        <v>776298</v>
      </c>
      <c r="LS1153">
        <v>0.4</v>
      </c>
      <c r="LT1153">
        <f t="shared" si="548"/>
        <v>0.4</v>
      </c>
      <c r="ME1153">
        <v>776298</v>
      </c>
      <c r="MH1153">
        <v>0.4</v>
      </c>
      <c r="MI1153">
        <f t="shared" si="549"/>
        <v>0.4</v>
      </c>
      <c r="MT1153">
        <v>776298</v>
      </c>
      <c r="MW1153">
        <v>0.33</v>
      </c>
      <c r="MX1153">
        <f t="shared" si="550"/>
        <v>0.33</v>
      </c>
      <c r="NI1153">
        <v>776298</v>
      </c>
      <c r="NL1153">
        <v>0.41</v>
      </c>
      <c r="NM1153">
        <f t="shared" si="551"/>
        <v>0.41</v>
      </c>
      <c r="NX1153">
        <v>776298</v>
      </c>
      <c r="OA1153">
        <v>0.47</v>
      </c>
      <c r="OB1153">
        <f t="shared" si="552"/>
        <v>0.47</v>
      </c>
      <c r="OM1153">
        <v>776298</v>
      </c>
      <c r="OP1153">
        <v>0.4</v>
      </c>
      <c r="OQ1153">
        <f t="shared" si="553"/>
        <v>0.4</v>
      </c>
      <c r="PB1153">
        <v>776298</v>
      </c>
      <c r="PE1153">
        <v>0.4</v>
      </c>
      <c r="PF1153">
        <f t="shared" si="554"/>
        <v>0.4</v>
      </c>
      <c r="PQ1153">
        <v>776298</v>
      </c>
      <c r="PT1153">
        <v>0.41</v>
      </c>
      <c r="PU1153">
        <f t="shared" si="555"/>
        <v>0.41</v>
      </c>
      <c r="QF1153">
        <v>776298</v>
      </c>
      <c r="QI1153">
        <v>0.35</v>
      </c>
      <c r="QJ1153">
        <f t="shared" si="556"/>
        <v>0.35</v>
      </c>
      <c r="QU1153">
        <v>776298</v>
      </c>
      <c r="QX1153">
        <v>0.37</v>
      </c>
      <c r="QY1153">
        <f t="shared" si="557"/>
        <v>0.37</v>
      </c>
    </row>
    <row r="1154" spans="12:467" x14ac:dyDescent="0.2">
      <c r="L1154">
        <v>823887</v>
      </c>
      <c r="O1154">
        <v>0.55000000000000004</v>
      </c>
      <c r="P1154">
        <f t="shared" si="527"/>
        <v>0.55000000000000004</v>
      </c>
      <c r="AA1154">
        <v>823887</v>
      </c>
      <c r="AD1154">
        <v>0.46</v>
      </c>
      <c r="AE1154">
        <f t="shared" si="528"/>
        <v>0.46</v>
      </c>
      <c r="AP1154">
        <v>823887</v>
      </c>
      <c r="AS1154">
        <v>0.24</v>
      </c>
      <c r="AT1154">
        <f t="shared" si="529"/>
        <v>0.24</v>
      </c>
      <c r="BE1154">
        <v>823887</v>
      </c>
      <c r="BH1154">
        <v>0.48</v>
      </c>
      <c r="BI1154">
        <f t="shared" si="530"/>
        <v>0.48</v>
      </c>
      <c r="BT1154">
        <v>823887</v>
      </c>
      <c r="BW1154">
        <v>0.46</v>
      </c>
      <c r="BX1154">
        <f t="shared" si="531"/>
        <v>0.46</v>
      </c>
      <c r="CI1154">
        <v>823887</v>
      </c>
      <c r="CL1154">
        <v>0.53</v>
      </c>
      <c r="CM1154">
        <f t="shared" si="532"/>
        <v>0.53</v>
      </c>
      <c r="CX1154">
        <v>823887</v>
      </c>
      <c r="DA1154">
        <v>0.56000000000000005</v>
      </c>
      <c r="DB1154">
        <f t="shared" si="533"/>
        <v>0.56000000000000005</v>
      </c>
      <c r="DM1154">
        <v>823887</v>
      </c>
      <c r="DP1154">
        <v>0.54</v>
      </c>
      <c r="DQ1154">
        <f t="shared" si="534"/>
        <v>0.54</v>
      </c>
      <c r="EB1154">
        <v>823887</v>
      </c>
      <c r="EE1154">
        <v>0.53</v>
      </c>
      <c r="EF1154">
        <f t="shared" si="535"/>
        <v>0.53</v>
      </c>
      <c r="EQ1154">
        <v>823887</v>
      </c>
      <c r="ET1154">
        <v>0.53</v>
      </c>
      <c r="EU1154">
        <f t="shared" si="536"/>
        <v>0.53</v>
      </c>
      <c r="FF1154">
        <v>823887</v>
      </c>
      <c r="FI1154">
        <v>0.56000000000000005</v>
      </c>
      <c r="FJ1154">
        <f t="shared" si="537"/>
        <v>0.56000000000000005</v>
      </c>
      <c r="FU1154">
        <v>823887</v>
      </c>
      <c r="FX1154">
        <v>0.55000000000000004</v>
      </c>
      <c r="FY1154">
        <f t="shared" si="538"/>
        <v>0.55000000000000004</v>
      </c>
      <c r="GJ1154">
        <v>823887</v>
      </c>
      <c r="GM1154">
        <v>0.55000000000000004</v>
      </c>
      <c r="GN1154">
        <f t="shared" si="539"/>
        <v>0.55000000000000004</v>
      </c>
      <c r="GY1154">
        <v>823887</v>
      </c>
      <c r="HB1154">
        <v>0.56999999999999995</v>
      </c>
      <c r="HC1154">
        <f t="shared" si="540"/>
        <v>0.56999999999999995</v>
      </c>
      <c r="HN1154">
        <v>823887</v>
      </c>
      <c r="HQ1154">
        <v>0.45</v>
      </c>
      <c r="HR1154">
        <f t="shared" si="541"/>
        <v>0.45</v>
      </c>
      <c r="ID1154">
        <v>776300</v>
      </c>
      <c r="IG1154">
        <v>0.51</v>
      </c>
      <c r="IH1154">
        <f t="shared" si="542"/>
        <v>0.51</v>
      </c>
      <c r="IS1154">
        <v>776300</v>
      </c>
      <c r="IV1154">
        <v>0.46</v>
      </c>
      <c r="IW1154">
        <f t="shared" si="543"/>
        <v>0.46</v>
      </c>
      <c r="JH1154">
        <v>776300</v>
      </c>
      <c r="JK1154">
        <v>0.48</v>
      </c>
      <c r="JL1154">
        <f t="shared" si="544"/>
        <v>0.48</v>
      </c>
      <c r="JW1154">
        <v>776300</v>
      </c>
      <c r="JZ1154">
        <v>0.49</v>
      </c>
      <c r="KA1154">
        <f t="shared" si="545"/>
        <v>0.49</v>
      </c>
      <c r="KL1154">
        <v>776300</v>
      </c>
      <c r="KO1154">
        <v>0.54</v>
      </c>
      <c r="KP1154">
        <f t="shared" si="546"/>
        <v>0.54</v>
      </c>
      <c r="LA1154">
        <v>776300</v>
      </c>
      <c r="LD1154">
        <v>0.48</v>
      </c>
      <c r="LE1154">
        <f t="shared" si="547"/>
        <v>0.48</v>
      </c>
      <c r="LP1154">
        <v>776300</v>
      </c>
      <c r="LS1154">
        <v>0.49</v>
      </c>
      <c r="LT1154">
        <f t="shared" si="548"/>
        <v>0.49</v>
      </c>
      <c r="ME1154">
        <v>776300</v>
      </c>
      <c r="MH1154">
        <v>0.48</v>
      </c>
      <c r="MI1154">
        <f t="shared" si="549"/>
        <v>0.48</v>
      </c>
      <c r="MT1154">
        <v>776300</v>
      </c>
      <c r="MW1154">
        <v>0.54</v>
      </c>
      <c r="MX1154">
        <f t="shared" si="550"/>
        <v>0.54</v>
      </c>
      <c r="NI1154">
        <v>776300</v>
      </c>
      <c r="NL1154">
        <v>0.46</v>
      </c>
      <c r="NM1154">
        <f t="shared" si="551"/>
        <v>0.46</v>
      </c>
      <c r="NX1154">
        <v>776300</v>
      </c>
      <c r="OA1154">
        <v>0.48</v>
      </c>
      <c r="OB1154">
        <f t="shared" si="552"/>
        <v>0.48</v>
      </c>
      <c r="OM1154">
        <v>776300</v>
      </c>
      <c r="OP1154">
        <v>0.48</v>
      </c>
      <c r="OQ1154">
        <f t="shared" si="553"/>
        <v>0.48</v>
      </c>
      <c r="PB1154">
        <v>776300</v>
      </c>
      <c r="PE1154">
        <v>0.48</v>
      </c>
      <c r="PF1154">
        <f t="shared" si="554"/>
        <v>0.48</v>
      </c>
      <c r="PQ1154">
        <v>776300</v>
      </c>
      <c r="PT1154">
        <v>0.47</v>
      </c>
      <c r="PU1154">
        <f t="shared" si="555"/>
        <v>0.47</v>
      </c>
      <c r="QF1154">
        <v>776300</v>
      </c>
      <c r="QI1154">
        <v>0.49</v>
      </c>
      <c r="QJ1154">
        <f t="shared" si="556"/>
        <v>0.49</v>
      </c>
      <c r="QU1154">
        <v>776300</v>
      </c>
      <c r="QX1154">
        <v>0.46</v>
      </c>
      <c r="QY1154">
        <f t="shared" si="557"/>
        <v>0.46</v>
      </c>
    </row>
    <row r="1155" spans="12:467" x14ac:dyDescent="0.2">
      <c r="L1155">
        <v>824051</v>
      </c>
      <c r="O1155">
        <v>0.46</v>
      </c>
      <c r="P1155">
        <f t="shared" ref="P1155:P1218" si="558">IF(O1155=0,0.1,IF(O1155=1,0.9,O1155))</f>
        <v>0.46</v>
      </c>
      <c r="AA1155">
        <v>824051</v>
      </c>
      <c r="AD1155">
        <v>0.48</v>
      </c>
      <c r="AE1155">
        <f t="shared" ref="AE1155:AE1218" si="559">IF(AD1155=0,0.1,IF(AD1155=1,0.9,AD1155))</f>
        <v>0.48</v>
      </c>
      <c r="AP1155">
        <v>824051</v>
      </c>
      <c r="AS1155">
        <v>0.51</v>
      </c>
      <c r="AT1155">
        <f t="shared" ref="AT1155:AT1218" si="560">IF(AS1155=0,0.1,IF(AS1155=1,0.9,AS1155))</f>
        <v>0.51</v>
      </c>
      <c r="BE1155">
        <v>824051</v>
      </c>
      <c r="BH1155">
        <v>0.42</v>
      </c>
      <c r="BI1155">
        <f t="shared" ref="BI1155:BI1218" si="561">IF(BH1155=0,0.1,IF(BH1155=1,0.9,BH1155))</f>
        <v>0.42</v>
      </c>
      <c r="BT1155">
        <v>824051</v>
      </c>
      <c r="BW1155">
        <v>0.45</v>
      </c>
      <c r="BX1155">
        <f t="shared" ref="BX1155:BX1218" si="562">IF(BW1155=0,0.1,IF(BW1155=1,0.9,BW1155))</f>
        <v>0.45</v>
      </c>
      <c r="CI1155">
        <v>824051</v>
      </c>
      <c r="CL1155">
        <v>0.41</v>
      </c>
      <c r="CM1155">
        <f t="shared" ref="CM1155:CM1218" si="563">IF(CL1155=0,0.1,IF(CL1155=1,0.9,CL1155))</f>
        <v>0.41</v>
      </c>
      <c r="CX1155">
        <v>824051</v>
      </c>
      <c r="DA1155">
        <v>0.44</v>
      </c>
      <c r="DB1155">
        <f t="shared" ref="DB1155:DB1218" si="564">IF(DA1155=0,0.1,IF(DA1155=1,0.9,DA1155))</f>
        <v>0.44</v>
      </c>
      <c r="DM1155">
        <v>824051</v>
      </c>
      <c r="DP1155">
        <v>0.45</v>
      </c>
      <c r="DQ1155">
        <f t="shared" ref="DQ1155:DQ1218" si="565">IF(DP1155=0,0.1,IF(DP1155=1,0.9,DP1155))</f>
        <v>0.45</v>
      </c>
      <c r="EB1155">
        <v>824051</v>
      </c>
      <c r="EE1155">
        <v>0.45</v>
      </c>
      <c r="EF1155">
        <f t="shared" ref="EF1155:EF1218" si="566">IF(EE1155=0,0.1,IF(EE1155=1,0.9,EE1155))</f>
        <v>0.45</v>
      </c>
      <c r="EQ1155">
        <v>824051</v>
      </c>
      <c r="ET1155">
        <v>0.45</v>
      </c>
      <c r="EU1155">
        <f t="shared" ref="EU1155:EU1218" si="567">IF(ET1155=0,0.1,IF(ET1155=1,0.9,ET1155))</f>
        <v>0.45</v>
      </c>
      <c r="FF1155">
        <v>824051</v>
      </c>
      <c r="FI1155">
        <v>0.47</v>
      </c>
      <c r="FJ1155">
        <f t="shared" ref="FJ1155:FJ1218" si="568">IF(FI1155=0,0.1,IF(FI1155=1,0.9,FI1155))</f>
        <v>0.47</v>
      </c>
      <c r="FU1155">
        <v>824051</v>
      </c>
      <c r="FX1155">
        <v>0.48</v>
      </c>
      <c r="FY1155">
        <f t="shared" ref="FY1155:FY1218" si="569">IF(FX1155=0,0.1,IF(FX1155=1,0.9,FX1155))</f>
        <v>0.48</v>
      </c>
      <c r="GJ1155">
        <v>824051</v>
      </c>
      <c r="GM1155">
        <v>0.43</v>
      </c>
      <c r="GN1155">
        <f t="shared" ref="GN1155:GN1218" si="570">IF(GM1155=0,0.1,IF(GM1155=1,0.9,GM1155))</f>
        <v>0.43</v>
      </c>
      <c r="GY1155">
        <v>824051</v>
      </c>
      <c r="HB1155">
        <v>0.5</v>
      </c>
      <c r="HC1155">
        <f t="shared" ref="HC1155:HC1218" si="571">IF(HB1155=0,0.1,IF(HB1155=1,0.9,HB1155))</f>
        <v>0.5</v>
      </c>
      <c r="HN1155">
        <v>824051</v>
      </c>
      <c r="HQ1155">
        <v>0.5</v>
      </c>
      <c r="HR1155">
        <f t="shared" ref="HR1155:HR1218" si="572">IF(HQ1155=0,0.1,IF(HQ1155=1,0.9,HQ1155))</f>
        <v>0.5</v>
      </c>
      <c r="ID1155">
        <v>776301</v>
      </c>
      <c r="IG1155">
        <v>0.48</v>
      </c>
      <c r="IH1155">
        <f t="shared" ref="IH1155:IH1218" si="573">IF(IG1155=0,0.1,IF(IG1155=1,0.9,IG1155))</f>
        <v>0.48</v>
      </c>
      <c r="IS1155">
        <v>776301</v>
      </c>
      <c r="IV1155">
        <v>0.48</v>
      </c>
      <c r="IW1155">
        <f t="shared" ref="IW1155:IW1218" si="574">IF(IV1155=0,0.1,IF(IV1155=1,0.9,IV1155))</f>
        <v>0.48</v>
      </c>
      <c r="JH1155">
        <v>776301</v>
      </c>
      <c r="JK1155">
        <v>0.48</v>
      </c>
      <c r="JL1155">
        <f t="shared" ref="JL1155:JL1218" si="575">IF(JK1155=0,0.1,IF(JK1155=1,0.9,JK1155))</f>
        <v>0.48</v>
      </c>
      <c r="JW1155">
        <v>776301</v>
      </c>
      <c r="JZ1155">
        <v>0.47</v>
      </c>
      <c r="KA1155">
        <f t="shared" ref="KA1155:KA1218" si="576">IF(JZ1155=0,0.1,IF(JZ1155=1,0.9,JZ1155))</f>
        <v>0.47</v>
      </c>
      <c r="KL1155">
        <v>776301</v>
      </c>
      <c r="KO1155">
        <v>0.47</v>
      </c>
      <c r="KP1155">
        <f t="shared" ref="KP1155:KP1218" si="577">IF(KO1155=0,0.1,IF(KO1155=1,0.9,KO1155))</f>
        <v>0.47</v>
      </c>
      <c r="LA1155">
        <v>776301</v>
      </c>
      <c r="LD1155">
        <v>0.51</v>
      </c>
      <c r="LE1155">
        <f t="shared" ref="LE1155:LE1218" si="578">IF(LD1155=0,0.1,IF(LD1155=1,0.9,LD1155))</f>
        <v>0.51</v>
      </c>
      <c r="LP1155">
        <v>776301</v>
      </c>
      <c r="LS1155">
        <v>0.47</v>
      </c>
      <c r="LT1155">
        <f t="shared" ref="LT1155:LT1218" si="579">IF(LS1155=0,0.1,IF(LS1155=1,0.9,LS1155))</f>
        <v>0.47</v>
      </c>
      <c r="ME1155">
        <v>776301</v>
      </c>
      <c r="MH1155">
        <v>0.52</v>
      </c>
      <c r="MI1155">
        <f t="shared" ref="MI1155:MI1218" si="580">IF(MH1155=0,0.1,IF(MH1155=1,0.9,MH1155))</f>
        <v>0.52</v>
      </c>
      <c r="MT1155">
        <v>776301</v>
      </c>
      <c r="MW1155">
        <v>0.44</v>
      </c>
      <c r="MX1155">
        <f t="shared" ref="MX1155:MX1218" si="581">IF(MW1155=0,0.1,IF(MW1155=1,0.9,MW1155))</f>
        <v>0.44</v>
      </c>
      <c r="NI1155">
        <v>776301</v>
      </c>
      <c r="NL1155">
        <v>0.46</v>
      </c>
      <c r="NM1155">
        <f t="shared" ref="NM1155:NM1218" si="582">IF(NL1155=0,0.1,IF(NL1155=1,0.9,NL1155))</f>
        <v>0.46</v>
      </c>
      <c r="NX1155">
        <v>776301</v>
      </c>
      <c r="OA1155">
        <v>0.48</v>
      </c>
      <c r="OB1155">
        <f t="shared" ref="OB1155:OB1218" si="583">IF(OA1155=0,0.1,IF(OA1155=1,0.9,OA1155))</f>
        <v>0.48</v>
      </c>
      <c r="OM1155">
        <v>776301</v>
      </c>
      <c r="OP1155">
        <v>0.48</v>
      </c>
      <c r="OQ1155">
        <f t="shared" ref="OQ1155:OQ1218" si="584">IF(OP1155=0,0.1,IF(OP1155=1,0.9,OP1155))</f>
        <v>0.48</v>
      </c>
      <c r="PB1155">
        <v>776301</v>
      </c>
      <c r="PE1155">
        <v>0.47</v>
      </c>
      <c r="PF1155">
        <f t="shared" ref="PF1155:PF1218" si="585">IF(PE1155=0,0.1,IF(PE1155=1,0.9,PE1155))</f>
        <v>0.47</v>
      </c>
      <c r="PQ1155">
        <v>776301</v>
      </c>
      <c r="PT1155">
        <v>0.46</v>
      </c>
      <c r="PU1155">
        <f t="shared" ref="PU1155:PU1218" si="586">IF(PT1155=0,0.1,IF(PT1155=1,0.9,PT1155))</f>
        <v>0.46</v>
      </c>
      <c r="QF1155">
        <v>776301</v>
      </c>
      <c r="QI1155">
        <v>0.45</v>
      </c>
      <c r="QJ1155">
        <f t="shared" ref="QJ1155:QJ1218" si="587">IF(QI1155=0,0.1,IF(QI1155=1,0.9,QI1155))</f>
        <v>0.45</v>
      </c>
      <c r="QU1155">
        <v>776301</v>
      </c>
      <c r="QX1155">
        <v>0.46</v>
      </c>
      <c r="QY1155">
        <f t="shared" ref="QY1155:QY1218" si="588">IF(QX1155=0,0.1,IF(QX1155=1,0.9,QX1155))</f>
        <v>0.46</v>
      </c>
    </row>
    <row r="1156" spans="12:467" x14ac:dyDescent="0.2">
      <c r="L1156">
        <v>824375</v>
      </c>
      <c r="O1156">
        <v>0.47</v>
      </c>
      <c r="P1156">
        <f t="shared" si="558"/>
        <v>0.47</v>
      </c>
      <c r="AA1156">
        <v>824375</v>
      </c>
      <c r="AD1156">
        <v>0.38</v>
      </c>
      <c r="AE1156">
        <f t="shared" si="559"/>
        <v>0.38</v>
      </c>
      <c r="AP1156">
        <v>824375</v>
      </c>
      <c r="AS1156">
        <v>0.59</v>
      </c>
      <c r="AT1156">
        <f t="shared" si="560"/>
        <v>0.59</v>
      </c>
      <c r="BE1156">
        <v>824375</v>
      </c>
      <c r="BH1156">
        <v>0.47</v>
      </c>
      <c r="BI1156">
        <f t="shared" si="561"/>
        <v>0.47</v>
      </c>
      <c r="BT1156">
        <v>824375</v>
      </c>
      <c r="BW1156">
        <v>0.46</v>
      </c>
      <c r="BX1156">
        <f t="shared" si="562"/>
        <v>0.46</v>
      </c>
      <c r="CI1156">
        <v>824375</v>
      </c>
      <c r="CL1156">
        <v>0.43</v>
      </c>
      <c r="CM1156">
        <f t="shared" si="563"/>
        <v>0.43</v>
      </c>
      <c r="CX1156">
        <v>824375</v>
      </c>
      <c r="DA1156">
        <v>0.46</v>
      </c>
      <c r="DB1156">
        <f t="shared" si="564"/>
        <v>0.46</v>
      </c>
      <c r="DM1156">
        <v>824375</v>
      </c>
      <c r="DP1156">
        <v>0.44</v>
      </c>
      <c r="DQ1156">
        <f t="shared" si="565"/>
        <v>0.44</v>
      </c>
      <c r="EB1156">
        <v>824375</v>
      </c>
      <c r="EE1156">
        <v>0.39</v>
      </c>
      <c r="EF1156">
        <f t="shared" si="566"/>
        <v>0.39</v>
      </c>
      <c r="EQ1156">
        <v>824375</v>
      </c>
      <c r="ET1156">
        <v>0.39</v>
      </c>
      <c r="EU1156">
        <f t="shared" si="567"/>
        <v>0.39</v>
      </c>
      <c r="FF1156">
        <v>824375</v>
      </c>
      <c r="FI1156">
        <v>0.46</v>
      </c>
      <c r="FJ1156">
        <f t="shared" si="568"/>
        <v>0.46</v>
      </c>
      <c r="FU1156">
        <v>824375</v>
      </c>
      <c r="FX1156">
        <v>0.48</v>
      </c>
      <c r="FY1156">
        <f t="shared" si="569"/>
        <v>0.48</v>
      </c>
      <c r="GJ1156">
        <v>824375</v>
      </c>
      <c r="GM1156">
        <v>0.42</v>
      </c>
      <c r="GN1156">
        <f t="shared" si="570"/>
        <v>0.42</v>
      </c>
      <c r="GY1156">
        <v>824375</v>
      </c>
      <c r="HB1156">
        <v>0.47</v>
      </c>
      <c r="HC1156">
        <f t="shared" si="571"/>
        <v>0.47</v>
      </c>
      <c r="HN1156">
        <v>824375</v>
      </c>
      <c r="HQ1156">
        <v>0.44</v>
      </c>
      <c r="HR1156">
        <f t="shared" si="572"/>
        <v>0.44</v>
      </c>
      <c r="ID1156">
        <v>776302</v>
      </c>
      <c r="IG1156">
        <v>0.4</v>
      </c>
      <c r="IH1156">
        <f t="shared" si="573"/>
        <v>0.4</v>
      </c>
      <c r="IS1156">
        <v>776302</v>
      </c>
      <c r="IV1156">
        <v>0.39</v>
      </c>
      <c r="IW1156">
        <f t="shared" si="574"/>
        <v>0.39</v>
      </c>
      <c r="JH1156">
        <v>776302</v>
      </c>
      <c r="JK1156">
        <v>0.38</v>
      </c>
      <c r="JL1156">
        <f t="shared" si="575"/>
        <v>0.38</v>
      </c>
      <c r="JW1156">
        <v>776302</v>
      </c>
      <c r="JZ1156">
        <v>0.43</v>
      </c>
      <c r="KA1156">
        <f t="shared" si="576"/>
        <v>0.43</v>
      </c>
      <c r="KL1156">
        <v>776302</v>
      </c>
      <c r="KO1156">
        <v>0.39</v>
      </c>
      <c r="KP1156">
        <f t="shared" si="577"/>
        <v>0.39</v>
      </c>
      <c r="LA1156">
        <v>776302</v>
      </c>
      <c r="LD1156">
        <v>0.42</v>
      </c>
      <c r="LE1156">
        <f t="shared" si="578"/>
        <v>0.42</v>
      </c>
      <c r="LP1156">
        <v>776302</v>
      </c>
      <c r="LS1156">
        <v>0.43</v>
      </c>
      <c r="LT1156">
        <f t="shared" si="579"/>
        <v>0.43</v>
      </c>
      <c r="ME1156">
        <v>776302</v>
      </c>
      <c r="MH1156">
        <v>0.4</v>
      </c>
      <c r="MI1156">
        <f t="shared" si="580"/>
        <v>0.4</v>
      </c>
      <c r="MT1156">
        <v>776302</v>
      </c>
      <c r="MW1156">
        <v>0.28000000000000003</v>
      </c>
      <c r="MX1156">
        <f t="shared" si="581"/>
        <v>0.28000000000000003</v>
      </c>
      <c r="NI1156">
        <v>776302</v>
      </c>
      <c r="NL1156">
        <v>0.41</v>
      </c>
      <c r="NM1156">
        <f t="shared" si="582"/>
        <v>0.41</v>
      </c>
      <c r="NX1156">
        <v>776302</v>
      </c>
      <c r="OA1156">
        <v>0.41</v>
      </c>
      <c r="OB1156">
        <f t="shared" si="583"/>
        <v>0.41</v>
      </c>
      <c r="OM1156">
        <v>776302</v>
      </c>
      <c r="OP1156">
        <v>0.41</v>
      </c>
      <c r="OQ1156">
        <f t="shared" si="584"/>
        <v>0.41</v>
      </c>
      <c r="PB1156">
        <v>776302</v>
      </c>
      <c r="PE1156">
        <v>0.47</v>
      </c>
      <c r="PF1156">
        <f t="shared" si="585"/>
        <v>0.47</v>
      </c>
      <c r="PQ1156">
        <v>776302</v>
      </c>
      <c r="PT1156">
        <v>0.42</v>
      </c>
      <c r="PU1156">
        <f t="shared" si="586"/>
        <v>0.42</v>
      </c>
      <c r="QF1156">
        <v>776302</v>
      </c>
      <c r="QI1156">
        <v>0.43</v>
      </c>
      <c r="QJ1156">
        <f t="shared" si="587"/>
        <v>0.43</v>
      </c>
      <c r="QU1156">
        <v>776302</v>
      </c>
      <c r="QX1156">
        <v>0.41</v>
      </c>
      <c r="QY1156">
        <f t="shared" si="588"/>
        <v>0.41</v>
      </c>
    </row>
    <row r="1157" spans="12:467" x14ac:dyDescent="0.2">
      <c r="L1157">
        <v>824457</v>
      </c>
      <c r="O1157">
        <v>0.51</v>
      </c>
      <c r="P1157">
        <f t="shared" si="558"/>
        <v>0.51</v>
      </c>
      <c r="AA1157">
        <v>824457</v>
      </c>
      <c r="AD1157">
        <v>0.59</v>
      </c>
      <c r="AE1157">
        <f t="shared" si="559"/>
        <v>0.59</v>
      </c>
      <c r="AP1157">
        <v>824457</v>
      </c>
      <c r="AS1157">
        <v>0.4</v>
      </c>
      <c r="AT1157">
        <f t="shared" si="560"/>
        <v>0.4</v>
      </c>
      <c r="BE1157">
        <v>824457</v>
      </c>
      <c r="BH1157">
        <v>0.55000000000000004</v>
      </c>
      <c r="BI1157">
        <f t="shared" si="561"/>
        <v>0.55000000000000004</v>
      </c>
      <c r="BT1157">
        <v>824457</v>
      </c>
      <c r="BW1157">
        <v>0.35</v>
      </c>
      <c r="BX1157">
        <f t="shared" si="562"/>
        <v>0.35</v>
      </c>
      <c r="CI1157">
        <v>824457</v>
      </c>
      <c r="CL1157">
        <v>0.51</v>
      </c>
      <c r="CM1157">
        <f t="shared" si="563"/>
        <v>0.51</v>
      </c>
      <c r="CX1157">
        <v>824457</v>
      </c>
      <c r="DA1157">
        <v>0.52</v>
      </c>
      <c r="DB1157">
        <f t="shared" si="564"/>
        <v>0.52</v>
      </c>
      <c r="DM1157">
        <v>824457</v>
      </c>
      <c r="DP1157">
        <v>0.53</v>
      </c>
      <c r="DQ1157">
        <f t="shared" si="565"/>
        <v>0.53</v>
      </c>
      <c r="EB1157">
        <v>824457</v>
      </c>
      <c r="EE1157">
        <v>0.54</v>
      </c>
      <c r="EF1157">
        <f t="shared" si="566"/>
        <v>0.54</v>
      </c>
      <c r="EQ1157">
        <v>824457</v>
      </c>
      <c r="ET1157">
        <v>0.54</v>
      </c>
      <c r="EU1157">
        <f t="shared" si="567"/>
        <v>0.54</v>
      </c>
      <c r="FF1157">
        <v>824457</v>
      </c>
      <c r="FI1157">
        <v>0.54</v>
      </c>
      <c r="FJ1157">
        <f t="shared" si="568"/>
        <v>0.54</v>
      </c>
      <c r="FU1157">
        <v>824457</v>
      </c>
      <c r="FX1157">
        <v>0.51</v>
      </c>
      <c r="FY1157">
        <f t="shared" si="569"/>
        <v>0.51</v>
      </c>
      <c r="GJ1157">
        <v>824457</v>
      </c>
      <c r="GM1157">
        <v>0.51</v>
      </c>
      <c r="GN1157">
        <f t="shared" si="570"/>
        <v>0.51</v>
      </c>
      <c r="GY1157">
        <v>824457</v>
      </c>
      <c r="HB1157">
        <v>0.53</v>
      </c>
      <c r="HC1157">
        <f t="shared" si="571"/>
        <v>0.53</v>
      </c>
      <c r="HN1157">
        <v>824457</v>
      </c>
      <c r="HQ1157">
        <v>0.53</v>
      </c>
      <c r="HR1157">
        <f t="shared" si="572"/>
        <v>0.53</v>
      </c>
      <c r="ID1157">
        <v>776303</v>
      </c>
      <c r="IG1157">
        <v>0.51</v>
      </c>
      <c r="IH1157">
        <f t="shared" si="573"/>
        <v>0.51</v>
      </c>
      <c r="IS1157">
        <v>776303</v>
      </c>
      <c r="IV1157">
        <v>0.54</v>
      </c>
      <c r="IW1157">
        <f t="shared" si="574"/>
        <v>0.54</v>
      </c>
      <c r="JH1157">
        <v>776303</v>
      </c>
      <c r="JK1157">
        <v>0.52</v>
      </c>
      <c r="JL1157">
        <f t="shared" si="575"/>
        <v>0.52</v>
      </c>
      <c r="JW1157">
        <v>776303</v>
      </c>
      <c r="JZ1157">
        <v>0.51</v>
      </c>
      <c r="KA1157">
        <f t="shared" si="576"/>
        <v>0.51</v>
      </c>
      <c r="KL1157">
        <v>776303</v>
      </c>
      <c r="KO1157">
        <v>0.5</v>
      </c>
      <c r="KP1157">
        <f t="shared" si="577"/>
        <v>0.5</v>
      </c>
      <c r="LA1157">
        <v>776303</v>
      </c>
      <c r="LD1157">
        <v>0.49</v>
      </c>
      <c r="LE1157">
        <f t="shared" si="578"/>
        <v>0.49</v>
      </c>
      <c r="LP1157">
        <v>776303</v>
      </c>
      <c r="LS1157">
        <v>0.52</v>
      </c>
      <c r="LT1157">
        <f t="shared" si="579"/>
        <v>0.52</v>
      </c>
      <c r="ME1157">
        <v>776303</v>
      </c>
      <c r="MH1157">
        <v>0.56999999999999995</v>
      </c>
      <c r="MI1157">
        <f t="shared" si="580"/>
        <v>0.56999999999999995</v>
      </c>
      <c r="MT1157">
        <v>776303</v>
      </c>
      <c r="MW1157">
        <v>0.44</v>
      </c>
      <c r="MX1157">
        <f t="shared" si="581"/>
        <v>0.44</v>
      </c>
      <c r="NI1157">
        <v>776303</v>
      </c>
      <c r="NL1157">
        <v>0.52</v>
      </c>
      <c r="NM1157">
        <f t="shared" si="582"/>
        <v>0.52</v>
      </c>
      <c r="NX1157">
        <v>776303</v>
      </c>
      <c r="OA1157">
        <v>0.55000000000000004</v>
      </c>
      <c r="OB1157">
        <f t="shared" si="583"/>
        <v>0.55000000000000004</v>
      </c>
      <c r="OM1157">
        <v>776303</v>
      </c>
      <c r="OP1157">
        <v>0.52</v>
      </c>
      <c r="OQ1157">
        <f t="shared" si="584"/>
        <v>0.52</v>
      </c>
      <c r="PB1157">
        <v>776303</v>
      </c>
      <c r="PE1157">
        <v>0.52</v>
      </c>
      <c r="PF1157">
        <f t="shared" si="585"/>
        <v>0.52</v>
      </c>
      <c r="PQ1157">
        <v>776303</v>
      </c>
      <c r="PT1157">
        <v>0.54</v>
      </c>
      <c r="PU1157">
        <f t="shared" si="586"/>
        <v>0.54</v>
      </c>
      <c r="QF1157">
        <v>776303</v>
      </c>
      <c r="QI1157">
        <v>0.56000000000000005</v>
      </c>
      <c r="QJ1157">
        <f t="shared" si="587"/>
        <v>0.56000000000000005</v>
      </c>
      <c r="QU1157">
        <v>776303</v>
      </c>
      <c r="QX1157">
        <v>0.52</v>
      </c>
      <c r="QY1157">
        <f t="shared" si="588"/>
        <v>0.52</v>
      </c>
    </row>
    <row r="1158" spans="12:467" x14ac:dyDescent="0.2">
      <c r="L1158">
        <v>824618</v>
      </c>
      <c r="O1158">
        <v>0.41</v>
      </c>
      <c r="P1158">
        <f t="shared" si="558"/>
        <v>0.41</v>
      </c>
      <c r="AA1158">
        <v>824618</v>
      </c>
      <c r="AD1158">
        <v>0.37</v>
      </c>
      <c r="AE1158">
        <f t="shared" si="559"/>
        <v>0.37</v>
      </c>
      <c r="AP1158">
        <v>824618</v>
      </c>
      <c r="AS1158">
        <v>0.44</v>
      </c>
      <c r="AT1158">
        <f t="shared" si="560"/>
        <v>0.44</v>
      </c>
      <c r="BE1158">
        <v>824618</v>
      </c>
      <c r="BH1158">
        <v>0.48</v>
      </c>
      <c r="BI1158">
        <f t="shared" si="561"/>
        <v>0.48</v>
      </c>
      <c r="BT1158">
        <v>824618</v>
      </c>
      <c r="BW1158">
        <v>0.6</v>
      </c>
      <c r="BX1158">
        <f t="shared" si="562"/>
        <v>0.6</v>
      </c>
      <c r="CI1158">
        <v>824618</v>
      </c>
      <c r="CL1158">
        <v>0.41</v>
      </c>
      <c r="CM1158">
        <f t="shared" si="563"/>
        <v>0.41</v>
      </c>
      <c r="CX1158">
        <v>824618</v>
      </c>
      <c r="DA1158">
        <v>0.42</v>
      </c>
      <c r="DB1158">
        <f t="shared" si="564"/>
        <v>0.42</v>
      </c>
      <c r="DM1158">
        <v>824618</v>
      </c>
      <c r="DP1158">
        <v>0.44</v>
      </c>
      <c r="DQ1158">
        <f t="shared" si="565"/>
        <v>0.44</v>
      </c>
      <c r="EB1158">
        <v>824618</v>
      </c>
      <c r="EE1158">
        <v>0.43</v>
      </c>
      <c r="EF1158">
        <f t="shared" si="566"/>
        <v>0.43</v>
      </c>
      <c r="EQ1158">
        <v>824618</v>
      </c>
      <c r="ET1158">
        <v>0.43</v>
      </c>
      <c r="EU1158">
        <f t="shared" si="567"/>
        <v>0.43</v>
      </c>
      <c r="FF1158">
        <v>824618</v>
      </c>
      <c r="FI1158">
        <v>0.44</v>
      </c>
      <c r="FJ1158">
        <f t="shared" si="568"/>
        <v>0.44</v>
      </c>
      <c r="FU1158">
        <v>824618</v>
      </c>
      <c r="FX1158">
        <v>0.46</v>
      </c>
      <c r="FY1158">
        <f t="shared" si="569"/>
        <v>0.46</v>
      </c>
      <c r="GJ1158">
        <v>824618</v>
      </c>
      <c r="GM1158">
        <v>0.41</v>
      </c>
      <c r="GN1158">
        <f t="shared" si="570"/>
        <v>0.41</v>
      </c>
      <c r="GY1158">
        <v>824618</v>
      </c>
      <c r="HB1158">
        <v>0.44</v>
      </c>
      <c r="HC1158">
        <f t="shared" si="571"/>
        <v>0.44</v>
      </c>
      <c r="HN1158">
        <v>824618</v>
      </c>
      <c r="HQ1158">
        <v>0.39</v>
      </c>
      <c r="HR1158">
        <f t="shared" si="572"/>
        <v>0.39</v>
      </c>
      <c r="ID1158">
        <v>776304</v>
      </c>
      <c r="IG1158">
        <v>0.48</v>
      </c>
      <c r="IH1158">
        <f t="shared" si="573"/>
        <v>0.48</v>
      </c>
      <c r="IS1158">
        <v>776304</v>
      </c>
      <c r="IV1158">
        <v>0.49</v>
      </c>
      <c r="IW1158">
        <f t="shared" si="574"/>
        <v>0.49</v>
      </c>
      <c r="JH1158">
        <v>776304</v>
      </c>
      <c r="JK1158">
        <v>0.51</v>
      </c>
      <c r="JL1158">
        <f t="shared" si="575"/>
        <v>0.51</v>
      </c>
      <c r="JW1158">
        <v>776304</v>
      </c>
      <c r="JZ1158">
        <v>0.49</v>
      </c>
      <c r="KA1158">
        <f t="shared" si="576"/>
        <v>0.49</v>
      </c>
      <c r="KL1158">
        <v>776304</v>
      </c>
      <c r="KO1158">
        <v>0.56000000000000005</v>
      </c>
      <c r="KP1158">
        <f t="shared" si="577"/>
        <v>0.56000000000000005</v>
      </c>
      <c r="LA1158">
        <v>776304</v>
      </c>
      <c r="LD1158">
        <v>0.5</v>
      </c>
      <c r="LE1158">
        <f t="shared" si="578"/>
        <v>0.5</v>
      </c>
      <c r="LP1158">
        <v>776304</v>
      </c>
      <c r="LS1158">
        <v>0.49</v>
      </c>
      <c r="LT1158">
        <f t="shared" si="579"/>
        <v>0.49</v>
      </c>
      <c r="ME1158">
        <v>776304</v>
      </c>
      <c r="MH1158">
        <v>0.51</v>
      </c>
      <c r="MI1158">
        <f t="shared" si="580"/>
        <v>0.51</v>
      </c>
      <c r="MT1158">
        <v>776304</v>
      </c>
      <c r="MW1158">
        <v>0.56999999999999995</v>
      </c>
      <c r="MX1158">
        <f t="shared" si="581"/>
        <v>0.56999999999999995</v>
      </c>
      <c r="NI1158">
        <v>776304</v>
      </c>
      <c r="NL1158">
        <v>0.49</v>
      </c>
      <c r="NM1158">
        <f t="shared" si="582"/>
        <v>0.49</v>
      </c>
      <c r="NX1158">
        <v>776304</v>
      </c>
      <c r="OA1158">
        <v>0.52</v>
      </c>
      <c r="OB1158">
        <f t="shared" si="583"/>
        <v>0.52</v>
      </c>
      <c r="OM1158">
        <v>776304</v>
      </c>
      <c r="OP1158">
        <v>0.48</v>
      </c>
      <c r="OQ1158">
        <f t="shared" si="584"/>
        <v>0.48</v>
      </c>
      <c r="PB1158">
        <v>776304</v>
      </c>
      <c r="PE1158">
        <v>0.48</v>
      </c>
      <c r="PF1158">
        <f t="shared" si="585"/>
        <v>0.48</v>
      </c>
      <c r="PQ1158">
        <v>776304</v>
      </c>
      <c r="PT1158">
        <v>0.5</v>
      </c>
      <c r="PU1158">
        <f t="shared" si="586"/>
        <v>0.5</v>
      </c>
      <c r="QF1158">
        <v>776304</v>
      </c>
      <c r="QI1158">
        <v>0.5</v>
      </c>
      <c r="QJ1158">
        <f t="shared" si="587"/>
        <v>0.5</v>
      </c>
      <c r="QU1158">
        <v>776304</v>
      </c>
      <c r="QX1158">
        <v>0.48</v>
      </c>
      <c r="QY1158">
        <f t="shared" si="588"/>
        <v>0.48</v>
      </c>
    </row>
    <row r="1159" spans="12:467" x14ac:dyDescent="0.2">
      <c r="L1159">
        <v>822753</v>
      </c>
      <c r="O1159">
        <v>0.46</v>
      </c>
      <c r="P1159">
        <f t="shared" si="558"/>
        <v>0.46</v>
      </c>
      <c r="AA1159">
        <v>822753</v>
      </c>
      <c r="AD1159">
        <v>0.55000000000000004</v>
      </c>
      <c r="AE1159">
        <f t="shared" si="559"/>
        <v>0.55000000000000004</v>
      </c>
      <c r="AP1159">
        <v>822753</v>
      </c>
      <c r="AS1159">
        <v>0.51</v>
      </c>
      <c r="AT1159">
        <f t="shared" si="560"/>
        <v>0.51</v>
      </c>
      <c r="BE1159">
        <v>822753</v>
      </c>
      <c r="BH1159">
        <v>0.38</v>
      </c>
      <c r="BI1159">
        <f t="shared" si="561"/>
        <v>0.38</v>
      </c>
      <c r="BT1159">
        <v>822753</v>
      </c>
      <c r="BW1159">
        <v>0.5</v>
      </c>
      <c r="BX1159">
        <f t="shared" si="562"/>
        <v>0.5</v>
      </c>
      <c r="CI1159">
        <v>822753</v>
      </c>
      <c r="CL1159">
        <v>0.44</v>
      </c>
      <c r="CM1159">
        <f t="shared" si="563"/>
        <v>0.44</v>
      </c>
      <c r="CX1159">
        <v>822753</v>
      </c>
      <c r="DA1159">
        <v>0.46</v>
      </c>
      <c r="DB1159">
        <f t="shared" si="564"/>
        <v>0.46</v>
      </c>
      <c r="DM1159">
        <v>822753</v>
      </c>
      <c r="DP1159">
        <v>0.46</v>
      </c>
      <c r="DQ1159">
        <f t="shared" si="565"/>
        <v>0.46</v>
      </c>
      <c r="EB1159">
        <v>822753</v>
      </c>
      <c r="EE1159">
        <v>0.47</v>
      </c>
      <c r="EF1159">
        <f t="shared" si="566"/>
        <v>0.47</v>
      </c>
      <c r="EQ1159">
        <v>822753</v>
      </c>
      <c r="ET1159">
        <v>0.47</v>
      </c>
      <c r="EU1159">
        <f t="shared" si="567"/>
        <v>0.47</v>
      </c>
      <c r="FF1159">
        <v>822753</v>
      </c>
      <c r="FI1159">
        <v>0.48</v>
      </c>
      <c r="FJ1159">
        <f t="shared" si="568"/>
        <v>0.48</v>
      </c>
      <c r="FU1159">
        <v>822753</v>
      </c>
      <c r="FX1159">
        <v>0.48</v>
      </c>
      <c r="FY1159">
        <f t="shared" si="569"/>
        <v>0.48</v>
      </c>
      <c r="GJ1159">
        <v>822753</v>
      </c>
      <c r="GM1159">
        <v>0.45</v>
      </c>
      <c r="GN1159">
        <f t="shared" si="570"/>
        <v>0.45</v>
      </c>
      <c r="GY1159">
        <v>822753</v>
      </c>
      <c r="HB1159">
        <v>0.49</v>
      </c>
      <c r="HC1159">
        <f t="shared" si="571"/>
        <v>0.49</v>
      </c>
      <c r="HN1159">
        <v>822753</v>
      </c>
      <c r="HQ1159">
        <v>0.47</v>
      </c>
      <c r="HR1159">
        <f t="shared" si="572"/>
        <v>0.47</v>
      </c>
      <c r="ID1159">
        <v>776305</v>
      </c>
      <c r="IG1159">
        <v>0.5</v>
      </c>
      <c r="IH1159">
        <f t="shared" si="573"/>
        <v>0.5</v>
      </c>
      <c r="IS1159">
        <v>776305</v>
      </c>
      <c r="IV1159">
        <v>0.5</v>
      </c>
      <c r="IW1159">
        <f t="shared" si="574"/>
        <v>0.5</v>
      </c>
      <c r="JH1159">
        <v>776305</v>
      </c>
      <c r="JK1159">
        <v>0.5</v>
      </c>
      <c r="JL1159">
        <f t="shared" si="575"/>
        <v>0.5</v>
      </c>
      <c r="JW1159">
        <v>776305</v>
      </c>
      <c r="JZ1159">
        <v>0.52</v>
      </c>
      <c r="KA1159">
        <f t="shared" si="576"/>
        <v>0.52</v>
      </c>
      <c r="KL1159">
        <v>776305</v>
      </c>
      <c r="KO1159">
        <v>0.49</v>
      </c>
      <c r="KP1159">
        <f t="shared" si="577"/>
        <v>0.49</v>
      </c>
      <c r="LA1159">
        <v>776305</v>
      </c>
      <c r="LD1159">
        <v>0.51</v>
      </c>
      <c r="LE1159">
        <f t="shared" si="578"/>
        <v>0.51</v>
      </c>
      <c r="LP1159">
        <v>776305</v>
      </c>
      <c r="LS1159">
        <v>0.52</v>
      </c>
      <c r="LT1159">
        <f t="shared" si="579"/>
        <v>0.52</v>
      </c>
      <c r="ME1159">
        <v>776305</v>
      </c>
      <c r="MH1159">
        <v>0.56999999999999995</v>
      </c>
      <c r="MI1159">
        <f t="shared" si="580"/>
        <v>0.56999999999999995</v>
      </c>
      <c r="MT1159">
        <v>776305</v>
      </c>
      <c r="MW1159">
        <v>0.55000000000000004</v>
      </c>
      <c r="MX1159">
        <f t="shared" si="581"/>
        <v>0.55000000000000004</v>
      </c>
      <c r="NI1159">
        <v>776305</v>
      </c>
      <c r="NL1159">
        <v>0.5</v>
      </c>
      <c r="NM1159">
        <f t="shared" si="582"/>
        <v>0.5</v>
      </c>
      <c r="NX1159">
        <v>776305</v>
      </c>
      <c r="OA1159">
        <v>0.55000000000000004</v>
      </c>
      <c r="OB1159">
        <f t="shared" si="583"/>
        <v>0.55000000000000004</v>
      </c>
      <c r="OM1159">
        <v>776305</v>
      </c>
      <c r="OP1159">
        <v>0.53</v>
      </c>
      <c r="OQ1159">
        <f t="shared" si="584"/>
        <v>0.53</v>
      </c>
      <c r="PB1159">
        <v>776305</v>
      </c>
      <c r="PE1159">
        <v>0.54</v>
      </c>
      <c r="PF1159">
        <f t="shared" si="585"/>
        <v>0.54</v>
      </c>
      <c r="PQ1159">
        <v>776305</v>
      </c>
      <c r="PT1159">
        <v>0.51</v>
      </c>
      <c r="PU1159">
        <f t="shared" si="586"/>
        <v>0.51</v>
      </c>
      <c r="QF1159">
        <v>776305</v>
      </c>
      <c r="QI1159">
        <v>0.56999999999999995</v>
      </c>
      <c r="QJ1159">
        <f t="shared" si="587"/>
        <v>0.56999999999999995</v>
      </c>
      <c r="QU1159">
        <v>776305</v>
      </c>
      <c r="QX1159">
        <v>0.52</v>
      </c>
      <c r="QY1159">
        <f t="shared" si="588"/>
        <v>0.52</v>
      </c>
    </row>
    <row r="1160" spans="12:467" x14ac:dyDescent="0.2">
      <c r="L1160">
        <v>822833</v>
      </c>
      <c r="O1160">
        <v>0.42</v>
      </c>
      <c r="P1160">
        <f t="shared" si="558"/>
        <v>0.42</v>
      </c>
      <c r="AA1160">
        <v>822833</v>
      </c>
      <c r="AD1160">
        <v>0.53</v>
      </c>
      <c r="AE1160">
        <f t="shared" si="559"/>
        <v>0.53</v>
      </c>
      <c r="AP1160">
        <v>822833</v>
      </c>
      <c r="AS1160">
        <v>0.48</v>
      </c>
      <c r="AT1160">
        <f t="shared" si="560"/>
        <v>0.48</v>
      </c>
      <c r="BE1160">
        <v>822833</v>
      </c>
      <c r="BH1160">
        <v>0.49</v>
      </c>
      <c r="BI1160">
        <f t="shared" si="561"/>
        <v>0.49</v>
      </c>
      <c r="BT1160">
        <v>822833</v>
      </c>
      <c r="BW1160">
        <v>0.49</v>
      </c>
      <c r="BX1160">
        <f t="shared" si="562"/>
        <v>0.49</v>
      </c>
      <c r="CI1160">
        <v>822833</v>
      </c>
      <c r="CL1160">
        <v>0.43</v>
      </c>
      <c r="CM1160">
        <f t="shared" si="563"/>
        <v>0.43</v>
      </c>
      <c r="CX1160">
        <v>822833</v>
      </c>
      <c r="DA1160">
        <v>0.47</v>
      </c>
      <c r="DB1160">
        <f t="shared" si="564"/>
        <v>0.47</v>
      </c>
      <c r="DM1160">
        <v>822833</v>
      </c>
      <c r="DP1160">
        <v>0.44</v>
      </c>
      <c r="DQ1160">
        <f t="shared" si="565"/>
        <v>0.44</v>
      </c>
      <c r="EB1160">
        <v>822833</v>
      </c>
      <c r="EE1160">
        <v>0.41</v>
      </c>
      <c r="EF1160">
        <f t="shared" si="566"/>
        <v>0.41</v>
      </c>
      <c r="EQ1160">
        <v>822833</v>
      </c>
      <c r="ET1160">
        <v>0.41</v>
      </c>
      <c r="EU1160">
        <f t="shared" si="567"/>
        <v>0.41</v>
      </c>
      <c r="FF1160">
        <v>822833</v>
      </c>
      <c r="FI1160">
        <v>0.44</v>
      </c>
      <c r="FJ1160">
        <f t="shared" si="568"/>
        <v>0.44</v>
      </c>
      <c r="FU1160">
        <v>822833</v>
      </c>
      <c r="FX1160">
        <v>0.47</v>
      </c>
      <c r="FY1160">
        <f t="shared" si="569"/>
        <v>0.47</v>
      </c>
      <c r="GJ1160">
        <v>822833</v>
      </c>
      <c r="GM1160">
        <v>0.42</v>
      </c>
      <c r="GN1160">
        <f t="shared" si="570"/>
        <v>0.42</v>
      </c>
      <c r="GY1160">
        <v>822833</v>
      </c>
      <c r="HB1160">
        <v>0.44</v>
      </c>
      <c r="HC1160">
        <f t="shared" si="571"/>
        <v>0.44</v>
      </c>
      <c r="HN1160">
        <v>822833</v>
      </c>
      <c r="HQ1160">
        <v>0.41</v>
      </c>
      <c r="HR1160">
        <f t="shared" si="572"/>
        <v>0.41</v>
      </c>
      <c r="ID1160">
        <v>776306</v>
      </c>
      <c r="IG1160">
        <v>0.51</v>
      </c>
      <c r="IH1160">
        <f t="shared" si="573"/>
        <v>0.51</v>
      </c>
      <c r="IS1160">
        <v>776306</v>
      </c>
      <c r="IV1160">
        <v>0.48</v>
      </c>
      <c r="IW1160">
        <f t="shared" si="574"/>
        <v>0.48</v>
      </c>
      <c r="JH1160">
        <v>776306</v>
      </c>
      <c r="JK1160">
        <v>0.46</v>
      </c>
      <c r="JL1160">
        <f t="shared" si="575"/>
        <v>0.46</v>
      </c>
      <c r="JW1160">
        <v>776306</v>
      </c>
      <c r="JZ1160">
        <v>0.48</v>
      </c>
      <c r="KA1160">
        <f t="shared" si="576"/>
        <v>0.48</v>
      </c>
      <c r="KL1160">
        <v>776306</v>
      </c>
      <c r="KO1160">
        <v>0.51</v>
      </c>
      <c r="KP1160">
        <f t="shared" si="577"/>
        <v>0.51</v>
      </c>
      <c r="LA1160">
        <v>776306</v>
      </c>
      <c r="LD1160">
        <v>0.47</v>
      </c>
      <c r="LE1160">
        <f t="shared" si="578"/>
        <v>0.47</v>
      </c>
      <c r="LP1160">
        <v>776306</v>
      </c>
      <c r="LS1160">
        <v>0.5</v>
      </c>
      <c r="LT1160">
        <f t="shared" si="579"/>
        <v>0.5</v>
      </c>
      <c r="ME1160">
        <v>776306</v>
      </c>
      <c r="MH1160">
        <v>0.49</v>
      </c>
      <c r="MI1160">
        <f t="shared" si="580"/>
        <v>0.49</v>
      </c>
      <c r="MT1160">
        <v>776306</v>
      </c>
      <c r="MW1160">
        <v>0.55000000000000004</v>
      </c>
      <c r="MX1160">
        <f t="shared" si="581"/>
        <v>0.55000000000000004</v>
      </c>
      <c r="NI1160">
        <v>776306</v>
      </c>
      <c r="NL1160">
        <v>0.49</v>
      </c>
      <c r="NM1160">
        <f t="shared" si="582"/>
        <v>0.49</v>
      </c>
      <c r="NX1160">
        <v>776306</v>
      </c>
      <c r="OA1160">
        <v>0.5</v>
      </c>
      <c r="OB1160">
        <f t="shared" si="583"/>
        <v>0.5</v>
      </c>
      <c r="OM1160">
        <v>776306</v>
      </c>
      <c r="OP1160">
        <v>0.49</v>
      </c>
      <c r="OQ1160">
        <f t="shared" si="584"/>
        <v>0.49</v>
      </c>
      <c r="PB1160">
        <v>776306</v>
      </c>
      <c r="PE1160">
        <v>0.48</v>
      </c>
      <c r="PF1160">
        <f t="shared" si="585"/>
        <v>0.48</v>
      </c>
      <c r="PQ1160">
        <v>776306</v>
      </c>
      <c r="PT1160">
        <v>0.49</v>
      </c>
      <c r="PU1160">
        <f t="shared" si="586"/>
        <v>0.49</v>
      </c>
      <c r="QF1160">
        <v>776306</v>
      </c>
      <c r="QI1160">
        <v>0.48</v>
      </c>
      <c r="QJ1160">
        <f t="shared" si="587"/>
        <v>0.48</v>
      </c>
      <c r="QU1160">
        <v>776306</v>
      </c>
      <c r="QX1160">
        <v>0.49</v>
      </c>
      <c r="QY1160">
        <f t="shared" si="588"/>
        <v>0.49</v>
      </c>
    </row>
    <row r="1161" spans="12:467" x14ac:dyDescent="0.2">
      <c r="L1161">
        <v>822915</v>
      </c>
      <c r="O1161">
        <v>0.46</v>
      </c>
      <c r="P1161">
        <f t="shared" si="558"/>
        <v>0.46</v>
      </c>
      <c r="AA1161">
        <v>822915</v>
      </c>
      <c r="AD1161">
        <v>0.48</v>
      </c>
      <c r="AE1161">
        <f t="shared" si="559"/>
        <v>0.48</v>
      </c>
      <c r="AP1161">
        <v>822915</v>
      </c>
      <c r="AS1161">
        <v>0.66</v>
      </c>
      <c r="AT1161">
        <f t="shared" si="560"/>
        <v>0.66</v>
      </c>
      <c r="BE1161">
        <v>822915</v>
      </c>
      <c r="BH1161">
        <v>0.53</v>
      </c>
      <c r="BI1161">
        <f t="shared" si="561"/>
        <v>0.53</v>
      </c>
      <c r="BT1161">
        <v>822915</v>
      </c>
      <c r="BW1161">
        <v>0.57999999999999996</v>
      </c>
      <c r="BX1161">
        <f t="shared" si="562"/>
        <v>0.57999999999999996</v>
      </c>
      <c r="CI1161">
        <v>822915</v>
      </c>
      <c r="CL1161">
        <v>0.5</v>
      </c>
      <c r="CM1161">
        <f t="shared" si="563"/>
        <v>0.5</v>
      </c>
      <c r="CX1161">
        <v>822915</v>
      </c>
      <c r="DA1161">
        <v>0.52</v>
      </c>
      <c r="DB1161">
        <f t="shared" si="564"/>
        <v>0.52</v>
      </c>
      <c r="DM1161">
        <v>822915</v>
      </c>
      <c r="DP1161">
        <v>0.49</v>
      </c>
      <c r="DQ1161">
        <f t="shared" si="565"/>
        <v>0.49</v>
      </c>
      <c r="EB1161">
        <v>822915</v>
      </c>
      <c r="EE1161">
        <v>0.47</v>
      </c>
      <c r="EF1161">
        <f t="shared" si="566"/>
        <v>0.47</v>
      </c>
      <c r="EQ1161">
        <v>822915</v>
      </c>
      <c r="ET1161">
        <v>0.47</v>
      </c>
      <c r="EU1161">
        <f t="shared" si="567"/>
        <v>0.47</v>
      </c>
      <c r="FF1161">
        <v>822915</v>
      </c>
      <c r="FI1161">
        <v>0.49</v>
      </c>
      <c r="FJ1161">
        <f t="shared" si="568"/>
        <v>0.49</v>
      </c>
      <c r="FU1161">
        <v>822915</v>
      </c>
      <c r="FX1161">
        <v>0.49</v>
      </c>
      <c r="FY1161">
        <f t="shared" si="569"/>
        <v>0.49</v>
      </c>
      <c r="GJ1161">
        <v>822915</v>
      </c>
      <c r="GM1161">
        <v>0.47</v>
      </c>
      <c r="GN1161">
        <f t="shared" si="570"/>
        <v>0.47</v>
      </c>
      <c r="GY1161">
        <v>822915</v>
      </c>
      <c r="HB1161">
        <v>0.44</v>
      </c>
      <c r="HC1161">
        <f t="shared" si="571"/>
        <v>0.44</v>
      </c>
      <c r="HN1161">
        <v>822915</v>
      </c>
      <c r="HQ1161">
        <v>0.49</v>
      </c>
      <c r="HR1161">
        <f t="shared" si="572"/>
        <v>0.49</v>
      </c>
      <c r="ID1161">
        <v>776308</v>
      </c>
      <c r="IG1161">
        <v>0.56000000000000005</v>
      </c>
      <c r="IH1161">
        <f t="shared" si="573"/>
        <v>0.56000000000000005</v>
      </c>
      <c r="IS1161">
        <v>776308</v>
      </c>
      <c r="IV1161">
        <v>0.53</v>
      </c>
      <c r="IW1161">
        <f t="shared" si="574"/>
        <v>0.53</v>
      </c>
      <c r="JH1161">
        <v>776308</v>
      </c>
      <c r="JK1161">
        <v>0.56999999999999995</v>
      </c>
      <c r="JL1161">
        <f t="shared" si="575"/>
        <v>0.56999999999999995</v>
      </c>
      <c r="JW1161">
        <v>776308</v>
      </c>
      <c r="JZ1161">
        <v>0.56000000000000005</v>
      </c>
      <c r="KA1161">
        <f t="shared" si="576"/>
        <v>0.56000000000000005</v>
      </c>
      <c r="KL1161">
        <v>776308</v>
      </c>
      <c r="KO1161">
        <v>0.61</v>
      </c>
      <c r="KP1161">
        <f t="shared" si="577"/>
        <v>0.61</v>
      </c>
      <c r="LA1161">
        <v>776308</v>
      </c>
      <c r="LD1161">
        <v>0.56999999999999995</v>
      </c>
      <c r="LE1161">
        <f t="shared" si="578"/>
        <v>0.56999999999999995</v>
      </c>
      <c r="LP1161">
        <v>776308</v>
      </c>
      <c r="LS1161">
        <v>0.52</v>
      </c>
      <c r="LT1161">
        <f t="shared" si="579"/>
        <v>0.52</v>
      </c>
      <c r="ME1161">
        <v>776308</v>
      </c>
      <c r="MH1161">
        <v>0.55000000000000004</v>
      </c>
      <c r="MI1161">
        <f t="shared" si="580"/>
        <v>0.55000000000000004</v>
      </c>
      <c r="MT1161">
        <v>776308</v>
      </c>
      <c r="MW1161">
        <v>0.59</v>
      </c>
      <c r="MX1161">
        <f t="shared" si="581"/>
        <v>0.59</v>
      </c>
      <c r="NI1161">
        <v>776308</v>
      </c>
      <c r="NL1161">
        <v>0.5</v>
      </c>
      <c r="NM1161">
        <f t="shared" si="582"/>
        <v>0.5</v>
      </c>
      <c r="NX1161">
        <v>776308</v>
      </c>
      <c r="OA1161">
        <v>0.52</v>
      </c>
      <c r="OB1161">
        <f t="shared" si="583"/>
        <v>0.52</v>
      </c>
      <c r="OM1161">
        <v>776308</v>
      </c>
      <c r="OP1161">
        <v>0.52</v>
      </c>
      <c r="OQ1161">
        <f t="shared" si="584"/>
        <v>0.52</v>
      </c>
      <c r="PB1161">
        <v>776308</v>
      </c>
      <c r="PE1161">
        <v>0.55000000000000004</v>
      </c>
      <c r="PF1161">
        <f t="shared" si="585"/>
        <v>0.55000000000000004</v>
      </c>
      <c r="PQ1161">
        <v>776308</v>
      </c>
      <c r="PT1161">
        <v>0.54</v>
      </c>
      <c r="PU1161">
        <f t="shared" si="586"/>
        <v>0.54</v>
      </c>
      <c r="QF1161">
        <v>776308</v>
      </c>
      <c r="QI1161">
        <v>0.55000000000000004</v>
      </c>
      <c r="QJ1161">
        <f t="shared" si="587"/>
        <v>0.55000000000000004</v>
      </c>
      <c r="QU1161">
        <v>776308</v>
      </c>
      <c r="QX1161">
        <v>0.54</v>
      </c>
      <c r="QY1161">
        <f t="shared" si="588"/>
        <v>0.54</v>
      </c>
    </row>
    <row r="1162" spans="12:467" x14ac:dyDescent="0.2">
      <c r="L1162">
        <v>823000</v>
      </c>
      <c r="O1162">
        <v>0.5</v>
      </c>
      <c r="P1162">
        <f t="shared" si="558"/>
        <v>0.5</v>
      </c>
      <c r="AA1162">
        <v>823000</v>
      </c>
      <c r="AD1162">
        <v>0.59</v>
      </c>
      <c r="AE1162">
        <f t="shared" si="559"/>
        <v>0.59</v>
      </c>
      <c r="AP1162">
        <v>823000</v>
      </c>
      <c r="AS1162">
        <v>0.66</v>
      </c>
      <c r="AT1162">
        <f t="shared" si="560"/>
        <v>0.66</v>
      </c>
      <c r="BE1162">
        <v>823000</v>
      </c>
      <c r="BH1162">
        <v>0.53</v>
      </c>
      <c r="BI1162">
        <f t="shared" si="561"/>
        <v>0.53</v>
      </c>
      <c r="BT1162">
        <v>823000</v>
      </c>
      <c r="BW1162">
        <v>0.63</v>
      </c>
      <c r="BX1162">
        <f t="shared" si="562"/>
        <v>0.63</v>
      </c>
      <c r="CI1162">
        <v>823000</v>
      </c>
      <c r="CL1162">
        <v>0.51</v>
      </c>
      <c r="CM1162">
        <f t="shared" si="563"/>
        <v>0.51</v>
      </c>
      <c r="CX1162">
        <v>823000</v>
      </c>
      <c r="DA1162">
        <v>0.49</v>
      </c>
      <c r="DB1162">
        <f t="shared" si="564"/>
        <v>0.49</v>
      </c>
      <c r="DM1162">
        <v>823000</v>
      </c>
      <c r="DP1162">
        <v>0.5</v>
      </c>
      <c r="DQ1162">
        <f t="shared" si="565"/>
        <v>0.5</v>
      </c>
      <c r="EB1162">
        <v>823000</v>
      </c>
      <c r="EE1162">
        <v>0.49</v>
      </c>
      <c r="EF1162">
        <f t="shared" si="566"/>
        <v>0.49</v>
      </c>
      <c r="EQ1162">
        <v>823000</v>
      </c>
      <c r="ET1162">
        <v>0.49</v>
      </c>
      <c r="EU1162">
        <f t="shared" si="567"/>
        <v>0.49</v>
      </c>
      <c r="FF1162">
        <v>823000</v>
      </c>
      <c r="FI1162">
        <v>0.52</v>
      </c>
      <c r="FJ1162">
        <f t="shared" si="568"/>
        <v>0.52</v>
      </c>
      <c r="FU1162">
        <v>823000</v>
      </c>
      <c r="FX1162">
        <v>0.51</v>
      </c>
      <c r="FY1162">
        <f t="shared" si="569"/>
        <v>0.51</v>
      </c>
      <c r="GJ1162">
        <v>823000</v>
      </c>
      <c r="GM1162">
        <v>0.49</v>
      </c>
      <c r="GN1162">
        <f t="shared" si="570"/>
        <v>0.49</v>
      </c>
      <c r="GY1162">
        <v>823000</v>
      </c>
      <c r="HB1162">
        <v>0.56000000000000005</v>
      </c>
      <c r="HC1162">
        <f t="shared" si="571"/>
        <v>0.56000000000000005</v>
      </c>
      <c r="HN1162">
        <v>823000</v>
      </c>
      <c r="HQ1162">
        <v>0.51</v>
      </c>
      <c r="HR1162">
        <f t="shared" si="572"/>
        <v>0.51</v>
      </c>
      <c r="ID1162">
        <v>776310</v>
      </c>
      <c r="IG1162">
        <v>0.54</v>
      </c>
      <c r="IH1162">
        <f t="shared" si="573"/>
        <v>0.54</v>
      </c>
      <c r="IS1162">
        <v>776310</v>
      </c>
      <c r="IV1162">
        <v>0.55000000000000004</v>
      </c>
      <c r="IW1162">
        <f t="shared" si="574"/>
        <v>0.55000000000000004</v>
      </c>
      <c r="JH1162">
        <v>776310</v>
      </c>
      <c r="JK1162">
        <v>0.53</v>
      </c>
      <c r="JL1162">
        <f t="shared" si="575"/>
        <v>0.53</v>
      </c>
      <c r="JW1162">
        <v>776310</v>
      </c>
      <c r="JZ1162">
        <v>0.53</v>
      </c>
      <c r="KA1162">
        <f t="shared" si="576"/>
        <v>0.53</v>
      </c>
      <c r="KL1162">
        <v>776310</v>
      </c>
      <c r="KO1162">
        <v>0.54</v>
      </c>
      <c r="KP1162">
        <f t="shared" si="577"/>
        <v>0.54</v>
      </c>
      <c r="LA1162">
        <v>776310</v>
      </c>
      <c r="LD1162">
        <v>0.53</v>
      </c>
      <c r="LE1162">
        <f t="shared" si="578"/>
        <v>0.53</v>
      </c>
      <c r="LP1162">
        <v>776310</v>
      </c>
      <c r="LS1162">
        <v>0.54</v>
      </c>
      <c r="LT1162">
        <f t="shared" si="579"/>
        <v>0.54</v>
      </c>
      <c r="ME1162">
        <v>776310</v>
      </c>
      <c r="MH1162">
        <v>0.48</v>
      </c>
      <c r="MI1162">
        <f t="shared" si="580"/>
        <v>0.48</v>
      </c>
      <c r="MT1162">
        <v>776310</v>
      </c>
      <c r="MW1162">
        <v>0.55000000000000004</v>
      </c>
      <c r="MX1162">
        <f t="shared" si="581"/>
        <v>0.55000000000000004</v>
      </c>
      <c r="NI1162">
        <v>776310</v>
      </c>
      <c r="NL1162">
        <v>0.54</v>
      </c>
      <c r="NM1162">
        <f t="shared" si="582"/>
        <v>0.54</v>
      </c>
      <c r="NX1162">
        <v>776310</v>
      </c>
      <c r="OA1162">
        <v>0.51</v>
      </c>
      <c r="OB1162">
        <f t="shared" si="583"/>
        <v>0.51</v>
      </c>
      <c r="OM1162">
        <v>776310</v>
      </c>
      <c r="OP1162">
        <v>0.54</v>
      </c>
      <c r="OQ1162">
        <f t="shared" si="584"/>
        <v>0.54</v>
      </c>
      <c r="PB1162">
        <v>776310</v>
      </c>
      <c r="PE1162">
        <v>0.53</v>
      </c>
      <c r="PF1162">
        <f t="shared" si="585"/>
        <v>0.53</v>
      </c>
      <c r="PQ1162">
        <v>776310</v>
      </c>
      <c r="PT1162">
        <v>0.54</v>
      </c>
      <c r="PU1162">
        <f t="shared" si="586"/>
        <v>0.54</v>
      </c>
      <c r="QF1162">
        <v>776310</v>
      </c>
      <c r="QI1162">
        <v>0.52</v>
      </c>
      <c r="QJ1162">
        <f t="shared" si="587"/>
        <v>0.52</v>
      </c>
      <c r="QU1162">
        <v>776310</v>
      </c>
      <c r="QX1162">
        <v>0.56000000000000005</v>
      </c>
      <c r="QY1162">
        <f t="shared" si="588"/>
        <v>0.56000000000000005</v>
      </c>
    </row>
    <row r="1163" spans="12:467" x14ac:dyDescent="0.2">
      <c r="L1163">
        <v>823234</v>
      </c>
      <c r="O1163">
        <v>0.43</v>
      </c>
      <c r="P1163">
        <f t="shared" si="558"/>
        <v>0.43</v>
      </c>
      <c r="AA1163">
        <v>823234</v>
      </c>
      <c r="AD1163">
        <v>0.45</v>
      </c>
      <c r="AE1163">
        <f t="shared" si="559"/>
        <v>0.45</v>
      </c>
      <c r="AP1163">
        <v>823234</v>
      </c>
      <c r="AS1163">
        <v>0.56999999999999995</v>
      </c>
      <c r="AT1163">
        <f t="shared" si="560"/>
        <v>0.56999999999999995</v>
      </c>
      <c r="BE1163">
        <v>823234</v>
      </c>
      <c r="BH1163">
        <v>0.5</v>
      </c>
      <c r="BI1163">
        <f t="shared" si="561"/>
        <v>0.5</v>
      </c>
      <c r="BT1163">
        <v>823234</v>
      </c>
      <c r="BW1163">
        <v>0.46</v>
      </c>
      <c r="BX1163">
        <f t="shared" si="562"/>
        <v>0.46</v>
      </c>
      <c r="CI1163">
        <v>823234</v>
      </c>
      <c r="CL1163">
        <v>0.42</v>
      </c>
      <c r="CM1163">
        <f t="shared" si="563"/>
        <v>0.42</v>
      </c>
      <c r="CX1163">
        <v>823234</v>
      </c>
      <c r="DA1163">
        <v>0.42</v>
      </c>
      <c r="DB1163">
        <f t="shared" si="564"/>
        <v>0.42</v>
      </c>
      <c r="DM1163">
        <v>823234</v>
      </c>
      <c r="DP1163">
        <v>0.42</v>
      </c>
      <c r="DQ1163">
        <f t="shared" si="565"/>
        <v>0.42</v>
      </c>
      <c r="EB1163">
        <v>823234</v>
      </c>
      <c r="EE1163">
        <v>0.42</v>
      </c>
      <c r="EF1163">
        <f t="shared" si="566"/>
        <v>0.42</v>
      </c>
      <c r="EQ1163">
        <v>823234</v>
      </c>
      <c r="ET1163">
        <v>0.42</v>
      </c>
      <c r="EU1163">
        <f t="shared" si="567"/>
        <v>0.42</v>
      </c>
      <c r="FF1163">
        <v>823234</v>
      </c>
      <c r="FI1163">
        <v>0.44</v>
      </c>
      <c r="FJ1163">
        <f t="shared" si="568"/>
        <v>0.44</v>
      </c>
      <c r="FU1163">
        <v>823234</v>
      </c>
      <c r="FX1163">
        <v>0.46</v>
      </c>
      <c r="FY1163">
        <f t="shared" si="569"/>
        <v>0.46</v>
      </c>
      <c r="GJ1163">
        <v>823234</v>
      </c>
      <c r="GM1163">
        <v>0.42</v>
      </c>
      <c r="GN1163">
        <f t="shared" si="570"/>
        <v>0.42</v>
      </c>
      <c r="GY1163">
        <v>823234</v>
      </c>
      <c r="HB1163">
        <v>0.48</v>
      </c>
      <c r="HC1163">
        <f t="shared" si="571"/>
        <v>0.48</v>
      </c>
      <c r="HN1163">
        <v>823234</v>
      </c>
      <c r="HQ1163">
        <v>0.5</v>
      </c>
      <c r="HR1163">
        <f t="shared" si="572"/>
        <v>0.5</v>
      </c>
      <c r="ID1163">
        <v>776277</v>
      </c>
      <c r="IG1163">
        <v>0.45</v>
      </c>
      <c r="IH1163">
        <f t="shared" si="573"/>
        <v>0.45</v>
      </c>
      <c r="IS1163">
        <v>776277</v>
      </c>
      <c r="IV1163">
        <v>0.4</v>
      </c>
      <c r="IW1163">
        <f t="shared" si="574"/>
        <v>0.4</v>
      </c>
      <c r="JH1163">
        <v>776277</v>
      </c>
      <c r="JK1163">
        <v>0.44</v>
      </c>
      <c r="JL1163">
        <f t="shared" si="575"/>
        <v>0.44</v>
      </c>
      <c r="JW1163">
        <v>776277</v>
      </c>
      <c r="JZ1163">
        <v>0.44</v>
      </c>
      <c r="KA1163">
        <f t="shared" si="576"/>
        <v>0.44</v>
      </c>
      <c r="KL1163">
        <v>776277</v>
      </c>
      <c r="KO1163">
        <v>0.39</v>
      </c>
      <c r="KP1163">
        <f t="shared" si="577"/>
        <v>0.39</v>
      </c>
      <c r="LA1163">
        <v>776277</v>
      </c>
      <c r="LD1163">
        <v>0.42</v>
      </c>
      <c r="LE1163">
        <f t="shared" si="578"/>
        <v>0.42</v>
      </c>
      <c r="LP1163">
        <v>776277</v>
      </c>
      <c r="LS1163">
        <v>0.43</v>
      </c>
      <c r="LT1163">
        <f t="shared" si="579"/>
        <v>0.43</v>
      </c>
      <c r="ME1163">
        <v>776277</v>
      </c>
      <c r="MH1163">
        <v>0.45</v>
      </c>
      <c r="MI1163">
        <f t="shared" si="580"/>
        <v>0.45</v>
      </c>
      <c r="MT1163">
        <v>776277</v>
      </c>
      <c r="MW1163">
        <v>0.51</v>
      </c>
      <c r="MX1163">
        <f t="shared" si="581"/>
        <v>0.51</v>
      </c>
      <c r="NI1163">
        <v>776277</v>
      </c>
      <c r="NL1163">
        <v>0.4</v>
      </c>
      <c r="NM1163">
        <f t="shared" si="582"/>
        <v>0.4</v>
      </c>
      <c r="NX1163">
        <v>776277</v>
      </c>
      <c r="OA1163">
        <v>0.4</v>
      </c>
      <c r="OB1163">
        <f t="shared" si="583"/>
        <v>0.4</v>
      </c>
      <c r="OM1163">
        <v>776277</v>
      </c>
      <c r="OP1163">
        <v>0.43</v>
      </c>
      <c r="OQ1163">
        <f t="shared" si="584"/>
        <v>0.43</v>
      </c>
      <c r="PB1163">
        <v>776277</v>
      </c>
      <c r="PE1163">
        <v>0.42</v>
      </c>
      <c r="PF1163">
        <f t="shared" si="585"/>
        <v>0.42</v>
      </c>
      <c r="PQ1163">
        <v>776277</v>
      </c>
      <c r="PT1163">
        <v>0.4</v>
      </c>
      <c r="PU1163">
        <f t="shared" si="586"/>
        <v>0.4</v>
      </c>
      <c r="QF1163">
        <v>776277</v>
      </c>
      <c r="QI1163">
        <v>0.39</v>
      </c>
      <c r="QJ1163">
        <f t="shared" si="587"/>
        <v>0.39</v>
      </c>
      <c r="QU1163">
        <v>776277</v>
      </c>
      <c r="QX1163">
        <v>0.43</v>
      </c>
      <c r="QY1163">
        <f t="shared" si="588"/>
        <v>0.43</v>
      </c>
    </row>
    <row r="1164" spans="12:467" x14ac:dyDescent="0.2">
      <c r="L1164">
        <v>823403</v>
      </c>
      <c r="O1164">
        <v>0.49</v>
      </c>
      <c r="P1164">
        <f t="shared" si="558"/>
        <v>0.49</v>
      </c>
      <c r="AA1164">
        <v>823403</v>
      </c>
      <c r="AD1164">
        <v>0.55000000000000004</v>
      </c>
      <c r="AE1164">
        <f t="shared" si="559"/>
        <v>0.55000000000000004</v>
      </c>
      <c r="AP1164">
        <v>823403</v>
      </c>
      <c r="AS1164">
        <v>0.53</v>
      </c>
      <c r="AT1164">
        <f t="shared" si="560"/>
        <v>0.53</v>
      </c>
      <c r="BE1164">
        <v>823403</v>
      </c>
      <c r="BH1164">
        <v>0.52</v>
      </c>
      <c r="BI1164">
        <f t="shared" si="561"/>
        <v>0.52</v>
      </c>
      <c r="BT1164">
        <v>823403</v>
      </c>
      <c r="BW1164">
        <v>0.43</v>
      </c>
      <c r="BX1164">
        <f t="shared" si="562"/>
        <v>0.43</v>
      </c>
      <c r="CI1164">
        <v>823403</v>
      </c>
      <c r="CL1164">
        <v>0.49</v>
      </c>
      <c r="CM1164">
        <f t="shared" si="563"/>
        <v>0.49</v>
      </c>
      <c r="CX1164">
        <v>823403</v>
      </c>
      <c r="DA1164">
        <v>0.5</v>
      </c>
      <c r="DB1164">
        <f t="shared" si="564"/>
        <v>0.5</v>
      </c>
      <c r="DM1164">
        <v>823403</v>
      </c>
      <c r="DP1164">
        <v>0.48</v>
      </c>
      <c r="DQ1164">
        <f t="shared" si="565"/>
        <v>0.48</v>
      </c>
      <c r="EB1164">
        <v>823403</v>
      </c>
      <c r="EE1164">
        <v>0.48</v>
      </c>
      <c r="EF1164">
        <f t="shared" si="566"/>
        <v>0.48</v>
      </c>
      <c r="EQ1164">
        <v>823403</v>
      </c>
      <c r="ET1164">
        <v>0.48</v>
      </c>
      <c r="EU1164">
        <f t="shared" si="567"/>
        <v>0.48</v>
      </c>
      <c r="FF1164">
        <v>823403</v>
      </c>
      <c r="FI1164">
        <v>0.49</v>
      </c>
      <c r="FJ1164">
        <f t="shared" si="568"/>
        <v>0.49</v>
      </c>
      <c r="FU1164">
        <v>823403</v>
      </c>
      <c r="FX1164">
        <v>0.48</v>
      </c>
      <c r="FY1164">
        <f t="shared" si="569"/>
        <v>0.48</v>
      </c>
      <c r="GJ1164">
        <v>823403</v>
      </c>
      <c r="GM1164">
        <v>0.47</v>
      </c>
      <c r="GN1164">
        <f t="shared" si="570"/>
        <v>0.47</v>
      </c>
      <c r="GY1164">
        <v>823403</v>
      </c>
      <c r="HB1164">
        <v>0.44</v>
      </c>
      <c r="HC1164">
        <f t="shared" si="571"/>
        <v>0.44</v>
      </c>
      <c r="HN1164">
        <v>823403</v>
      </c>
      <c r="HQ1164">
        <v>0.43</v>
      </c>
      <c r="HR1164">
        <f t="shared" si="572"/>
        <v>0.43</v>
      </c>
      <c r="ID1164">
        <v>776279</v>
      </c>
      <c r="IG1164">
        <v>0.53</v>
      </c>
      <c r="IH1164">
        <f t="shared" si="573"/>
        <v>0.53</v>
      </c>
      <c r="IS1164">
        <v>776279</v>
      </c>
      <c r="IV1164">
        <v>0.53</v>
      </c>
      <c r="IW1164">
        <f t="shared" si="574"/>
        <v>0.53</v>
      </c>
      <c r="JH1164">
        <v>776279</v>
      </c>
      <c r="JK1164">
        <v>0.54</v>
      </c>
      <c r="JL1164">
        <f t="shared" si="575"/>
        <v>0.54</v>
      </c>
      <c r="JW1164">
        <v>776279</v>
      </c>
      <c r="JZ1164">
        <v>0.54</v>
      </c>
      <c r="KA1164">
        <f t="shared" si="576"/>
        <v>0.54</v>
      </c>
      <c r="KL1164">
        <v>776279</v>
      </c>
      <c r="KO1164">
        <v>0.57999999999999996</v>
      </c>
      <c r="KP1164">
        <f t="shared" si="577"/>
        <v>0.57999999999999996</v>
      </c>
      <c r="LA1164">
        <v>776279</v>
      </c>
      <c r="LD1164">
        <v>0.54</v>
      </c>
      <c r="LE1164">
        <f t="shared" si="578"/>
        <v>0.54</v>
      </c>
      <c r="LP1164">
        <v>776279</v>
      </c>
      <c r="LS1164">
        <v>0.54</v>
      </c>
      <c r="LT1164">
        <f t="shared" si="579"/>
        <v>0.54</v>
      </c>
      <c r="ME1164">
        <v>776279</v>
      </c>
      <c r="MH1164">
        <v>0.61</v>
      </c>
      <c r="MI1164">
        <f t="shared" si="580"/>
        <v>0.61</v>
      </c>
      <c r="MT1164">
        <v>776279</v>
      </c>
      <c r="MW1164">
        <v>0.59</v>
      </c>
      <c r="MX1164">
        <f t="shared" si="581"/>
        <v>0.59</v>
      </c>
      <c r="NI1164">
        <v>776279</v>
      </c>
      <c r="NL1164">
        <v>0.53</v>
      </c>
      <c r="NM1164">
        <f t="shared" si="582"/>
        <v>0.53</v>
      </c>
      <c r="NX1164">
        <v>776279</v>
      </c>
      <c r="OA1164">
        <v>0.54</v>
      </c>
      <c r="OB1164">
        <f t="shared" si="583"/>
        <v>0.54</v>
      </c>
      <c r="OM1164">
        <v>776279</v>
      </c>
      <c r="OP1164">
        <v>0.54</v>
      </c>
      <c r="OQ1164">
        <f t="shared" si="584"/>
        <v>0.54</v>
      </c>
      <c r="PB1164">
        <v>776279</v>
      </c>
      <c r="PE1164">
        <v>0.55000000000000004</v>
      </c>
      <c r="PF1164">
        <f t="shared" si="585"/>
        <v>0.55000000000000004</v>
      </c>
      <c r="PQ1164">
        <v>776279</v>
      </c>
      <c r="PT1164">
        <v>0.53</v>
      </c>
      <c r="PU1164">
        <f t="shared" si="586"/>
        <v>0.53</v>
      </c>
      <c r="QF1164">
        <v>776279</v>
      </c>
      <c r="QI1164">
        <v>0.56000000000000005</v>
      </c>
      <c r="QJ1164">
        <f t="shared" si="587"/>
        <v>0.56000000000000005</v>
      </c>
      <c r="QU1164">
        <v>776279</v>
      </c>
      <c r="QX1164">
        <v>0.54</v>
      </c>
      <c r="QY1164">
        <f t="shared" si="588"/>
        <v>0.54</v>
      </c>
    </row>
    <row r="1165" spans="12:467" x14ac:dyDescent="0.2">
      <c r="L1165">
        <v>823646</v>
      </c>
      <c r="O1165">
        <v>0.56000000000000005</v>
      </c>
      <c r="P1165">
        <f t="shared" si="558"/>
        <v>0.56000000000000005</v>
      </c>
      <c r="AA1165">
        <v>823646</v>
      </c>
      <c r="AD1165">
        <v>0.51</v>
      </c>
      <c r="AE1165">
        <f t="shared" si="559"/>
        <v>0.51</v>
      </c>
      <c r="AP1165">
        <v>823646</v>
      </c>
      <c r="AS1165">
        <v>0.56999999999999995</v>
      </c>
      <c r="AT1165">
        <f t="shared" si="560"/>
        <v>0.56999999999999995</v>
      </c>
      <c r="BE1165">
        <v>823646</v>
      </c>
      <c r="BH1165">
        <v>0.62</v>
      </c>
      <c r="BI1165">
        <f t="shared" si="561"/>
        <v>0.62</v>
      </c>
      <c r="BT1165">
        <v>823646</v>
      </c>
      <c r="BW1165">
        <v>0.78</v>
      </c>
      <c r="BX1165">
        <f t="shared" si="562"/>
        <v>0.78</v>
      </c>
      <c r="CI1165">
        <v>823646</v>
      </c>
      <c r="CL1165">
        <v>0.55000000000000004</v>
      </c>
      <c r="CM1165">
        <f t="shared" si="563"/>
        <v>0.55000000000000004</v>
      </c>
      <c r="CX1165">
        <v>823646</v>
      </c>
      <c r="DA1165">
        <v>0.55000000000000004</v>
      </c>
      <c r="DB1165">
        <f t="shared" si="564"/>
        <v>0.55000000000000004</v>
      </c>
      <c r="DM1165">
        <v>823646</v>
      </c>
      <c r="DP1165">
        <v>0.55000000000000004</v>
      </c>
      <c r="DQ1165">
        <f t="shared" si="565"/>
        <v>0.55000000000000004</v>
      </c>
      <c r="EB1165">
        <v>823646</v>
      </c>
      <c r="EE1165">
        <v>0.56999999999999995</v>
      </c>
      <c r="EF1165">
        <f t="shared" si="566"/>
        <v>0.56999999999999995</v>
      </c>
      <c r="EQ1165">
        <v>823646</v>
      </c>
      <c r="ET1165">
        <v>0.56999999999999995</v>
      </c>
      <c r="EU1165">
        <f t="shared" si="567"/>
        <v>0.56999999999999995</v>
      </c>
      <c r="FF1165">
        <v>823646</v>
      </c>
      <c r="FI1165">
        <v>0.56999999999999995</v>
      </c>
      <c r="FJ1165">
        <f t="shared" si="568"/>
        <v>0.56999999999999995</v>
      </c>
      <c r="FU1165">
        <v>823646</v>
      </c>
      <c r="FX1165">
        <v>0.56000000000000005</v>
      </c>
      <c r="FY1165">
        <f t="shared" si="569"/>
        <v>0.56000000000000005</v>
      </c>
      <c r="GJ1165">
        <v>823646</v>
      </c>
      <c r="GM1165">
        <v>0.54</v>
      </c>
      <c r="GN1165">
        <f t="shared" si="570"/>
        <v>0.54</v>
      </c>
      <c r="GY1165">
        <v>823646</v>
      </c>
      <c r="HB1165">
        <v>0.59</v>
      </c>
      <c r="HC1165">
        <f t="shared" si="571"/>
        <v>0.59</v>
      </c>
      <c r="HN1165">
        <v>823646</v>
      </c>
      <c r="HQ1165">
        <v>0.52</v>
      </c>
      <c r="HR1165">
        <f t="shared" si="572"/>
        <v>0.52</v>
      </c>
      <c r="ID1165">
        <v>776280</v>
      </c>
      <c r="IG1165">
        <v>0.54</v>
      </c>
      <c r="IH1165">
        <f t="shared" si="573"/>
        <v>0.54</v>
      </c>
      <c r="IS1165">
        <v>776280</v>
      </c>
      <c r="IV1165">
        <v>0.56000000000000005</v>
      </c>
      <c r="IW1165">
        <f t="shared" si="574"/>
        <v>0.56000000000000005</v>
      </c>
      <c r="JH1165">
        <v>776280</v>
      </c>
      <c r="JK1165">
        <v>0.62</v>
      </c>
      <c r="JL1165">
        <f t="shared" si="575"/>
        <v>0.62</v>
      </c>
      <c r="JW1165">
        <v>776280</v>
      </c>
      <c r="JZ1165">
        <v>0.55000000000000004</v>
      </c>
      <c r="KA1165">
        <f t="shared" si="576"/>
        <v>0.55000000000000004</v>
      </c>
      <c r="KL1165">
        <v>776280</v>
      </c>
      <c r="KO1165">
        <v>0.57999999999999996</v>
      </c>
      <c r="KP1165">
        <f t="shared" si="577"/>
        <v>0.57999999999999996</v>
      </c>
      <c r="LA1165">
        <v>776280</v>
      </c>
      <c r="LD1165">
        <v>0.59</v>
      </c>
      <c r="LE1165">
        <f t="shared" si="578"/>
        <v>0.59</v>
      </c>
      <c r="LP1165">
        <v>776280</v>
      </c>
      <c r="LS1165">
        <v>0.54</v>
      </c>
      <c r="LT1165">
        <f t="shared" si="579"/>
        <v>0.54</v>
      </c>
      <c r="ME1165">
        <v>776280</v>
      </c>
      <c r="MH1165">
        <v>0.7</v>
      </c>
      <c r="MI1165">
        <f t="shared" si="580"/>
        <v>0.7</v>
      </c>
      <c r="MT1165">
        <v>776280</v>
      </c>
      <c r="MW1165">
        <v>0.69</v>
      </c>
      <c r="MX1165">
        <f t="shared" si="581"/>
        <v>0.69</v>
      </c>
      <c r="NI1165">
        <v>776280</v>
      </c>
      <c r="NL1165">
        <v>0.54</v>
      </c>
      <c r="NM1165">
        <f t="shared" si="582"/>
        <v>0.54</v>
      </c>
      <c r="NX1165">
        <v>776280</v>
      </c>
      <c r="OA1165">
        <v>0.53</v>
      </c>
      <c r="OB1165">
        <f t="shared" si="583"/>
        <v>0.53</v>
      </c>
      <c r="OM1165">
        <v>776280</v>
      </c>
      <c r="OP1165">
        <v>0.55000000000000004</v>
      </c>
      <c r="OQ1165">
        <f t="shared" si="584"/>
        <v>0.55000000000000004</v>
      </c>
      <c r="PB1165">
        <v>776280</v>
      </c>
      <c r="PE1165">
        <v>0.56999999999999995</v>
      </c>
      <c r="PF1165">
        <f t="shared" si="585"/>
        <v>0.56999999999999995</v>
      </c>
      <c r="PQ1165">
        <v>776280</v>
      </c>
      <c r="PT1165">
        <v>0.54</v>
      </c>
      <c r="PU1165">
        <f t="shared" si="586"/>
        <v>0.54</v>
      </c>
      <c r="QF1165">
        <v>776280</v>
      </c>
      <c r="QI1165">
        <v>0.56000000000000005</v>
      </c>
      <c r="QJ1165">
        <f t="shared" si="587"/>
        <v>0.56000000000000005</v>
      </c>
      <c r="QU1165">
        <v>776280</v>
      </c>
      <c r="QX1165">
        <v>0.55000000000000004</v>
      </c>
      <c r="QY1165">
        <f t="shared" si="588"/>
        <v>0.55000000000000004</v>
      </c>
    </row>
    <row r="1166" spans="12:467" x14ac:dyDescent="0.2">
      <c r="L1166">
        <v>823726</v>
      </c>
      <c r="O1166">
        <v>0.42</v>
      </c>
      <c r="P1166">
        <f t="shared" si="558"/>
        <v>0.42</v>
      </c>
      <c r="AA1166">
        <v>823726</v>
      </c>
      <c r="AD1166">
        <v>0.25</v>
      </c>
      <c r="AE1166">
        <f t="shared" si="559"/>
        <v>0.25</v>
      </c>
      <c r="AP1166">
        <v>823726</v>
      </c>
      <c r="AS1166">
        <v>0.14000000000000001</v>
      </c>
      <c r="AT1166">
        <f t="shared" si="560"/>
        <v>0.14000000000000001</v>
      </c>
      <c r="BE1166">
        <v>823726</v>
      </c>
      <c r="BH1166">
        <v>0.2</v>
      </c>
      <c r="BI1166">
        <f t="shared" si="561"/>
        <v>0.2</v>
      </c>
      <c r="BT1166">
        <v>823726</v>
      </c>
      <c r="BW1166">
        <v>0.24</v>
      </c>
      <c r="BX1166">
        <f t="shared" si="562"/>
        <v>0.24</v>
      </c>
      <c r="CI1166">
        <v>823726</v>
      </c>
      <c r="CL1166">
        <v>0.37</v>
      </c>
      <c r="CM1166">
        <f t="shared" si="563"/>
        <v>0.37</v>
      </c>
      <c r="CX1166">
        <v>823726</v>
      </c>
      <c r="DA1166">
        <v>0.41</v>
      </c>
      <c r="DB1166">
        <f t="shared" si="564"/>
        <v>0.41</v>
      </c>
      <c r="DM1166">
        <v>823726</v>
      </c>
      <c r="DP1166">
        <v>0.41</v>
      </c>
      <c r="DQ1166">
        <f t="shared" si="565"/>
        <v>0.41</v>
      </c>
      <c r="EB1166">
        <v>823726</v>
      </c>
      <c r="EE1166">
        <v>0.41</v>
      </c>
      <c r="EF1166">
        <f t="shared" si="566"/>
        <v>0.41</v>
      </c>
      <c r="EQ1166">
        <v>823726</v>
      </c>
      <c r="ET1166">
        <v>0.41</v>
      </c>
      <c r="EU1166">
        <f t="shared" si="567"/>
        <v>0.41</v>
      </c>
      <c r="FF1166">
        <v>823726</v>
      </c>
      <c r="FI1166">
        <v>0.39</v>
      </c>
      <c r="FJ1166">
        <f t="shared" si="568"/>
        <v>0.39</v>
      </c>
      <c r="FU1166">
        <v>823726</v>
      </c>
      <c r="FX1166">
        <v>0.41</v>
      </c>
      <c r="FY1166">
        <f t="shared" si="569"/>
        <v>0.41</v>
      </c>
      <c r="GJ1166">
        <v>823726</v>
      </c>
      <c r="GM1166">
        <v>0.39</v>
      </c>
      <c r="GN1166">
        <f t="shared" si="570"/>
        <v>0.39</v>
      </c>
      <c r="GY1166">
        <v>823726</v>
      </c>
      <c r="HB1166">
        <v>0.41</v>
      </c>
      <c r="HC1166">
        <f t="shared" si="571"/>
        <v>0.41</v>
      </c>
      <c r="HN1166">
        <v>823726</v>
      </c>
      <c r="HQ1166">
        <v>0.39</v>
      </c>
      <c r="HR1166">
        <f t="shared" si="572"/>
        <v>0.39</v>
      </c>
      <c r="ID1166">
        <v>776283</v>
      </c>
      <c r="IG1166">
        <v>0.49</v>
      </c>
      <c r="IH1166">
        <f t="shared" si="573"/>
        <v>0.49</v>
      </c>
      <c r="IS1166">
        <v>776283</v>
      </c>
      <c r="IV1166">
        <v>0.48</v>
      </c>
      <c r="IW1166">
        <f t="shared" si="574"/>
        <v>0.48</v>
      </c>
      <c r="JH1166">
        <v>776283</v>
      </c>
      <c r="JK1166">
        <v>0.47</v>
      </c>
      <c r="JL1166">
        <f t="shared" si="575"/>
        <v>0.47</v>
      </c>
      <c r="JW1166">
        <v>776283</v>
      </c>
      <c r="JZ1166">
        <v>0.5</v>
      </c>
      <c r="KA1166">
        <f t="shared" si="576"/>
        <v>0.5</v>
      </c>
      <c r="KL1166">
        <v>776283</v>
      </c>
      <c r="KO1166">
        <v>0.49</v>
      </c>
      <c r="KP1166">
        <f t="shared" si="577"/>
        <v>0.49</v>
      </c>
      <c r="LA1166">
        <v>776283</v>
      </c>
      <c r="LD1166">
        <v>0.5</v>
      </c>
      <c r="LE1166">
        <f t="shared" si="578"/>
        <v>0.5</v>
      </c>
      <c r="LP1166">
        <v>776283</v>
      </c>
      <c r="LS1166">
        <v>0.5</v>
      </c>
      <c r="LT1166">
        <f t="shared" si="579"/>
        <v>0.5</v>
      </c>
      <c r="ME1166">
        <v>776283</v>
      </c>
      <c r="MH1166">
        <v>0.46</v>
      </c>
      <c r="MI1166">
        <f t="shared" si="580"/>
        <v>0.46</v>
      </c>
      <c r="MT1166">
        <v>776283</v>
      </c>
      <c r="MW1166">
        <v>0.49</v>
      </c>
      <c r="MX1166">
        <f t="shared" si="581"/>
        <v>0.49</v>
      </c>
      <c r="NI1166">
        <v>776283</v>
      </c>
      <c r="NL1166">
        <v>0.47</v>
      </c>
      <c r="NM1166">
        <f t="shared" si="582"/>
        <v>0.47</v>
      </c>
      <c r="NX1166">
        <v>776283</v>
      </c>
      <c r="OA1166">
        <v>0.52</v>
      </c>
      <c r="OB1166">
        <f t="shared" si="583"/>
        <v>0.52</v>
      </c>
      <c r="OM1166">
        <v>776283</v>
      </c>
      <c r="OP1166">
        <v>0.48</v>
      </c>
      <c r="OQ1166">
        <f t="shared" si="584"/>
        <v>0.48</v>
      </c>
      <c r="PB1166">
        <v>776283</v>
      </c>
      <c r="PE1166">
        <v>0.49</v>
      </c>
      <c r="PF1166">
        <f t="shared" si="585"/>
        <v>0.49</v>
      </c>
      <c r="PQ1166">
        <v>776283</v>
      </c>
      <c r="PT1166">
        <v>0.46</v>
      </c>
      <c r="PU1166">
        <f t="shared" si="586"/>
        <v>0.46</v>
      </c>
      <c r="QF1166">
        <v>776283</v>
      </c>
      <c r="QI1166">
        <v>0.5</v>
      </c>
      <c r="QJ1166">
        <f t="shared" si="587"/>
        <v>0.5</v>
      </c>
      <c r="QU1166">
        <v>776283</v>
      </c>
      <c r="QX1166">
        <v>0.47</v>
      </c>
      <c r="QY1166">
        <f t="shared" si="588"/>
        <v>0.47</v>
      </c>
    </row>
    <row r="1167" spans="12:467" x14ac:dyDescent="0.2">
      <c r="L1167">
        <v>823885</v>
      </c>
      <c r="O1167">
        <v>0.53</v>
      </c>
      <c r="P1167">
        <f t="shared" si="558"/>
        <v>0.53</v>
      </c>
      <c r="AA1167">
        <v>823885</v>
      </c>
      <c r="AD1167">
        <v>0.45</v>
      </c>
      <c r="AE1167">
        <f t="shared" si="559"/>
        <v>0.45</v>
      </c>
      <c r="AP1167">
        <v>823885</v>
      </c>
      <c r="AS1167">
        <v>0.24</v>
      </c>
      <c r="AT1167">
        <f t="shared" si="560"/>
        <v>0.24</v>
      </c>
      <c r="BE1167">
        <v>823885</v>
      </c>
      <c r="BH1167">
        <v>0.44</v>
      </c>
      <c r="BI1167">
        <f t="shared" si="561"/>
        <v>0.44</v>
      </c>
      <c r="BT1167">
        <v>823885</v>
      </c>
      <c r="BW1167">
        <v>0.41</v>
      </c>
      <c r="BX1167">
        <f t="shared" si="562"/>
        <v>0.41</v>
      </c>
      <c r="CI1167">
        <v>823885</v>
      </c>
      <c r="CL1167">
        <v>0.54</v>
      </c>
      <c r="CM1167">
        <f t="shared" si="563"/>
        <v>0.54</v>
      </c>
      <c r="CX1167">
        <v>823885</v>
      </c>
      <c r="DA1167">
        <v>0.54</v>
      </c>
      <c r="DB1167">
        <f t="shared" si="564"/>
        <v>0.54</v>
      </c>
      <c r="DM1167">
        <v>823885</v>
      </c>
      <c r="DP1167">
        <v>0.53</v>
      </c>
      <c r="DQ1167">
        <f t="shared" si="565"/>
        <v>0.53</v>
      </c>
      <c r="EB1167">
        <v>823885</v>
      </c>
      <c r="EE1167">
        <v>0.52</v>
      </c>
      <c r="EF1167">
        <f t="shared" si="566"/>
        <v>0.52</v>
      </c>
      <c r="EQ1167">
        <v>823885</v>
      </c>
      <c r="ET1167">
        <v>0.52</v>
      </c>
      <c r="EU1167">
        <f t="shared" si="567"/>
        <v>0.52</v>
      </c>
      <c r="FF1167">
        <v>823885</v>
      </c>
      <c r="FI1167">
        <v>0.56000000000000005</v>
      </c>
      <c r="FJ1167">
        <f t="shared" si="568"/>
        <v>0.56000000000000005</v>
      </c>
      <c r="FU1167">
        <v>823885</v>
      </c>
      <c r="FX1167">
        <v>0.53</v>
      </c>
      <c r="FY1167">
        <f t="shared" si="569"/>
        <v>0.53</v>
      </c>
      <c r="GJ1167">
        <v>823885</v>
      </c>
      <c r="GM1167">
        <v>0.53</v>
      </c>
      <c r="GN1167">
        <f t="shared" si="570"/>
        <v>0.53</v>
      </c>
      <c r="GY1167">
        <v>823885</v>
      </c>
      <c r="HB1167">
        <v>0.56999999999999995</v>
      </c>
      <c r="HC1167">
        <f t="shared" si="571"/>
        <v>0.56999999999999995</v>
      </c>
      <c r="HN1167">
        <v>823885</v>
      </c>
      <c r="HQ1167">
        <v>0.47</v>
      </c>
      <c r="HR1167">
        <f t="shared" si="572"/>
        <v>0.47</v>
      </c>
      <c r="ID1167">
        <v>776284</v>
      </c>
      <c r="IG1167">
        <v>0.42</v>
      </c>
      <c r="IH1167">
        <f t="shared" si="573"/>
        <v>0.42</v>
      </c>
      <c r="IS1167">
        <v>776284</v>
      </c>
      <c r="IV1167">
        <v>0.4</v>
      </c>
      <c r="IW1167">
        <f t="shared" si="574"/>
        <v>0.4</v>
      </c>
      <c r="JH1167">
        <v>776284</v>
      </c>
      <c r="JK1167">
        <v>0.43</v>
      </c>
      <c r="JL1167">
        <f t="shared" si="575"/>
        <v>0.43</v>
      </c>
      <c r="JW1167">
        <v>776284</v>
      </c>
      <c r="JZ1167">
        <v>0.43</v>
      </c>
      <c r="KA1167">
        <f t="shared" si="576"/>
        <v>0.43</v>
      </c>
      <c r="KL1167">
        <v>776284</v>
      </c>
      <c r="KO1167">
        <v>0.46</v>
      </c>
      <c r="KP1167">
        <f t="shared" si="577"/>
        <v>0.46</v>
      </c>
      <c r="LA1167">
        <v>776284</v>
      </c>
      <c r="LD1167">
        <v>0.42</v>
      </c>
      <c r="LE1167">
        <f t="shared" si="578"/>
        <v>0.42</v>
      </c>
      <c r="LP1167">
        <v>776284</v>
      </c>
      <c r="LS1167">
        <v>0.41</v>
      </c>
      <c r="LT1167">
        <f t="shared" si="579"/>
        <v>0.41</v>
      </c>
      <c r="ME1167">
        <v>776284</v>
      </c>
      <c r="MH1167">
        <v>0.46</v>
      </c>
      <c r="MI1167">
        <f t="shared" si="580"/>
        <v>0.46</v>
      </c>
      <c r="MT1167">
        <v>776284</v>
      </c>
      <c r="MW1167">
        <v>0.45</v>
      </c>
      <c r="MX1167">
        <f t="shared" si="581"/>
        <v>0.45</v>
      </c>
      <c r="NI1167">
        <v>776284</v>
      </c>
      <c r="NL1167">
        <v>0.42</v>
      </c>
      <c r="NM1167">
        <f t="shared" si="582"/>
        <v>0.42</v>
      </c>
      <c r="NX1167">
        <v>776284</v>
      </c>
      <c r="OA1167">
        <v>0.44</v>
      </c>
      <c r="OB1167">
        <f t="shared" si="583"/>
        <v>0.44</v>
      </c>
      <c r="OM1167">
        <v>776284</v>
      </c>
      <c r="OP1167">
        <v>0.44</v>
      </c>
      <c r="OQ1167">
        <f t="shared" si="584"/>
        <v>0.44</v>
      </c>
      <c r="PB1167">
        <v>776284</v>
      </c>
      <c r="PE1167">
        <v>0.42</v>
      </c>
      <c r="PF1167">
        <f t="shared" si="585"/>
        <v>0.42</v>
      </c>
      <c r="PQ1167">
        <v>776284</v>
      </c>
      <c r="PT1167">
        <v>0.41</v>
      </c>
      <c r="PU1167">
        <f t="shared" si="586"/>
        <v>0.41</v>
      </c>
      <c r="QF1167">
        <v>776284</v>
      </c>
      <c r="QI1167">
        <v>0.4</v>
      </c>
      <c r="QJ1167">
        <f t="shared" si="587"/>
        <v>0.4</v>
      </c>
      <c r="QU1167">
        <v>776284</v>
      </c>
      <c r="QX1167">
        <v>0.39</v>
      </c>
      <c r="QY1167">
        <f t="shared" si="588"/>
        <v>0.39</v>
      </c>
    </row>
    <row r="1168" spans="12:467" x14ac:dyDescent="0.2">
      <c r="L1168">
        <v>824050</v>
      </c>
      <c r="O1168">
        <v>0.46</v>
      </c>
      <c r="P1168">
        <f t="shared" si="558"/>
        <v>0.46</v>
      </c>
      <c r="AA1168">
        <v>824050</v>
      </c>
      <c r="AD1168">
        <v>0.46</v>
      </c>
      <c r="AE1168">
        <f t="shared" si="559"/>
        <v>0.46</v>
      </c>
      <c r="AP1168">
        <v>824050</v>
      </c>
      <c r="AS1168">
        <v>0.34</v>
      </c>
      <c r="AT1168">
        <f t="shared" si="560"/>
        <v>0.34</v>
      </c>
      <c r="BE1168">
        <v>824050</v>
      </c>
      <c r="BH1168">
        <v>0.49</v>
      </c>
      <c r="BI1168">
        <f t="shared" si="561"/>
        <v>0.49</v>
      </c>
      <c r="BT1168">
        <v>824050</v>
      </c>
      <c r="BW1168">
        <v>0.59</v>
      </c>
      <c r="BX1168">
        <f t="shared" si="562"/>
        <v>0.59</v>
      </c>
      <c r="CI1168">
        <v>824050</v>
      </c>
      <c r="CL1168">
        <v>0.43</v>
      </c>
      <c r="CM1168">
        <f t="shared" si="563"/>
        <v>0.43</v>
      </c>
      <c r="CX1168">
        <v>824050</v>
      </c>
      <c r="DA1168">
        <v>0.43</v>
      </c>
      <c r="DB1168">
        <f t="shared" si="564"/>
        <v>0.43</v>
      </c>
      <c r="DM1168">
        <v>824050</v>
      </c>
      <c r="DP1168">
        <v>0.44</v>
      </c>
      <c r="DQ1168">
        <f t="shared" si="565"/>
        <v>0.44</v>
      </c>
      <c r="EB1168">
        <v>824050</v>
      </c>
      <c r="EE1168">
        <v>0.45</v>
      </c>
      <c r="EF1168">
        <f t="shared" si="566"/>
        <v>0.45</v>
      </c>
      <c r="EQ1168">
        <v>824050</v>
      </c>
      <c r="ET1168">
        <v>0.45</v>
      </c>
      <c r="EU1168">
        <f t="shared" si="567"/>
        <v>0.45</v>
      </c>
      <c r="FF1168">
        <v>824050</v>
      </c>
      <c r="FI1168">
        <v>0.46</v>
      </c>
      <c r="FJ1168">
        <f t="shared" si="568"/>
        <v>0.46</v>
      </c>
      <c r="FU1168">
        <v>824050</v>
      </c>
      <c r="FX1168">
        <v>0.48</v>
      </c>
      <c r="FY1168">
        <f t="shared" si="569"/>
        <v>0.48</v>
      </c>
      <c r="GJ1168">
        <v>824050</v>
      </c>
      <c r="GM1168">
        <v>0.44</v>
      </c>
      <c r="GN1168">
        <f t="shared" si="570"/>
        <v>0.44</v>
      </c>
      <c r="GY1168">
        <v>824050</v>
      </c>
      <c r="HB1168">
        <v>0.5</v>
      </c>
      <c r="HC1168">
        <f t="shared" si="571"/>
        <v>0.5</v>
      </c>
      <c r="HN1168">
        <v>824050</v>
      </c>
      <c r="HQ1168">
        <v>0.49</v>
      </c>
      <c r="HR1168">
        <f t="shared" si="572"/>
        <v>0.49</v>
      </c>
      <c r="ID1168">
        <v>776285</v>
      </c>
      <c r="IG1168">
        <v>0.48</v>
      </c>
      <c r="IH1168">
        <f t="shared" si="573"/>
        <v>0.48</v>
      </c>
      <c r="IS1168">
        <v>776285</v>
      </c>
      <c r="IV1168">
        <v>0.45</v>
      </c>
      <c r="IW1168">
        <f t="shared" si="574"/>
        <v>0.45</v>
      </c>
      <c r="JH1168">
        <v>776285</v>
      </c>
      <c r="JK1168">
        <v>0.46</v>
      </c>
      <c r="JL1168">
        <f t="shared" si="575"/>
        <v>0.46</v>
      </c>
      <c r="JW1168">
        <v>776285</v>
      </c>
      <c r="JZ1168">
        <v>0.47</v>
      </c>
      <c r="KA1168">
        <f t="shared" si="576"/>
        <v>0.47</v>
      </c>
      <c r="KL1168">
        <v>776285</v>
      </c>
      <c r="KO1168">
        <v>0.55000000000000004</v>
      </c>
      <c r="KP1168">
        <f t="shared" si="577"/>
        <v>0.55000000000000004</v>
      </c>
      <c r="LA1168">
        <v>776285</v>
      </c>
      <c r="LD1168">
        <v>0.48</v>
      </c>
      <c r="LE1168">
        <f t="shared" si="578"/>
        <v>0.48</v>
      </c>
      <c r="LP1168">
        <v>776285</v>
      </c>
      <c r="LS1168">
        <v>0.47</v>
      </c>
      <c r="LT1168">
        <f t="shared" si="579"/>
        <v>0.47</v>
      </c>
      <c r="ME1168">
        <v>776285</v>
      </c>
      <c r="MH1168">
        <v>0.48</v>
      </c>
      <c r="MI1168">
        <f t="shared" si="580"/>
        <v>0.48</v>
      </c>
      <c r="MT1168">
        <v>776285</v>
      </c>
      <c r="MW1168">
        <v>0.54</v>
      </c>
      <c r="MX1168">
        <f t="shared" si="581"/>
        <v>0.54</v>
      </c>
      <c r="NI1168">
        <v>776285</v>
      </c>
      <c r="NL1168">
        <v>0.46</v>
      </c>
      <c r="NM1168">
        <f t="shared" si="582"/>
        <v>0.46</v>
      </c>
      <c r="NX1168">
        <v>776285</v>
      </c>
      <c r="OA1168">
        <v>0.49</v>
      </c>
      <c r="OB1168">
        <f t="shared" si="583"/>
        <v>0.49</v>
      </c>
      <c r="OM1168">
        <v>776285</v>
      </c>
      <c r="OP1168">
        <v>0.49</v>
      </c>
      <c r="OQ1168">
        <f t="shared" si="584"/>
        <v>0.49</v>
      </c>
      <c r="PB1168">
        <v>776285</v>
      </c>
      <c r="PE1168">
        <v>0.45</v>
      </c>
      <c r="PF1168">
        <f t="shared" si="585"/>
        <v>0.45</v>
      </c>
      <c r="PQ1168">
        <v>776285</v>
      </c>
      <c r="PT1168">
        <v>0.48</v>
      </c>
      <c r="PU1168">
        <f t="shared" si="586"/>
        <v>0.48</v>
      </c>
      <c r="QF1168">
        <v>776285</v>
      </c>
      <c r="QI1168">
        <v>0.47</v>
      </c>
      <c r="QJ1168">
        <f t="shared" si="587"/>
        <v>0.47</v>
      </c>
      <c r="QU1168">
        <v>776285</v>
      </c>
      <c r="QX1168">
        <v>0.48</v>
      </c>
      <c r="QY1168">
        <f t="shared" si="588"/>
        <v>0.48</v>
      </c>
    </row>
    <row r="1169" spans="12:467" x14ac:dyDescent="0.2">
      <c r="L1169">
        <v>824374</v>
      </c>
      <c r="O1169">
        <v>0.5</v>
      </c>
      <c r="P1169">
        <f t="shared" si="558"/>
        <v>0.5</v>
      </c>
      <c r="AA1169">
        <v>824374</v>
      </c>
      <c r="AD1169">
        <v>0.45</v>
      </c>
      <c r="AE1169">
        <f t="shared" si="559"/>
        <v>0.45</v>
      </c>
      <c r="AP1169">
        <v>824374</v>
      </c>
      <c r="AS1169">
        <v>0.37</v>
      </c>
      <c r="AT1169">
        <f t="shared" si="560"/>
        <v>0.37</v>
      </c>
      <c r="BE1169">
        <v>824374</v>
      </c>
      <c r="BH1169">
        <v>0.48</v>
      </c>
      <c r="BI1169">
        <f t="shared" si="561"/>
        <v>0.48</v>
      </c>
      <c r="BT1169">
        <v>824374</v>
      </c>
      <c r="BW1169">
        <v>0.42</v>
      </c>
      <c r="BX1169">
        <f t="shared" si="562"/>
        <v>0.42</v>
      </c>
      <c r="CI1169">
        <v>824374</v>
      </c>
      <c r="CL1169">
        <v>0.48</v>
      </c>
      <c r="CM1169">
        <f t="shared" si="563"/>
        <v>0.48</v>
      </c>
      <c r="CX1169">
        <v>824374</v>
      </c>
      <c r="DA1169">
        <v>0.47</v>
      </c>
      <c r="DB1169">
        <f t="shared" si="564"/>
        <v>0.47</v>
      </c>
      <c r="DM1169">
        <v>824374</v>
      </c>
      <c r="DP1169">
        <v>0.53</v>
      </c>
      <c r="DQ1169">
        <f t="shared" si="565"/>
        <v>0.53</v>
      </c>
      <c r="EB1169">
        <v>824374</v>
      </c>
      <c r="EE1169">
        <v>0.44</v>
      </c>
      <c r="EF1169">
        <f t="shared" si="566"/>
        <v>0.44</v>
      </c>
      <c r="EQ1169">
        <v>824374</v>
      </c>
      <c r="ET1169">
        <v>0.44</v>
      </c>
      <c r="EU1169">
        <f t="shared" si="567"/>
        <v>0.44</v>
      </c>
      <c r="FF1169">
        <v>824374</v>
      </c>
      <c r="FI1169">
        <v>0.46</v>
      </c>
      <c r="FJ1169">
        <f t="shared" si="568"/>
        <v>0.46</v>
      </c>
      <c r="FU1169">
        <v>824374</v>
      </c>
      <c r="FX1169">
        <v>0.47</v>
      </c>
      <c r="FY1169">
        <f t="shared" si="569"/>
        <v>0.47</v>
      </c>
      <c r="GJ1169">
        <v>824374</v>
      </c>
      <c r="GM1169">
        <v>0.46</v>
      </c>
      <c r="GN1169">
        <f t="shared" si="570"/>
        <v>0.46</v>
      </c>
      <c r="GY1169">
        <v>824374</v>
      </c>
      <c r="HB1169">
        <v>0.5</v>
      </c>
      <c r="HC1169">
        <f t="shared" si="571"/>
        <v>0.5</v>
      </c>
      <c r="HN1169">
        <v>824374</v>
      </c>
      <c r="HQ1169">
        <v>0.52</v>
      </c>
      <c r="HR1169">
        <f t="shared" si="572"/>
        <v>0.52</v>
      </c>
      <c r="ID1169">
        <v>776286</v>
      </c>
      <c r="IG1169">
        <v>0.42</v>
      </c>
      <c r="IH1169">
        <f t="shared" si="573"/>
        <v>0.42</v>
      </c>
      <c r="IS1169">
        <v>776286</v>
      </c>
      <c r="IV1169">
        <v>0.39</v>
      </c>
      <c r="IW1169">
        <f t="shared" si="574"/>
        <v>0.39</v>
      </c>
      <c r="JH1169">
        <v>776286</v>
      </c>
      <c r="JK1169">
        <v>0.39</v>
      </c>
      <c r="JL1169">
        <f t="shared" si="575"/>
        <v>0.39</v>
      </c>
      <c r="JW1169">
        <v>776286</v>
      </c>
      <c r="JZ1169">
        <v>0.41</v>
      </c>
      <c r="KA1169">
        <f t="shared" si="576"/>
        <v>0.41</v>
      </c>
      <c r="KL1169">
        <v>776286</v>
      </c>
      <c r="KO1169">
        <v>0.34</v>
      </c>
      <c r="KP1169">
        <f t="shared" si="577"/>
        <v>0.34</v>
      </c>
      <c r="LA1169">
        <v>776286</v>
      </c>
      <c r="LD1169">
        <v>0.4</v>
      </c>
      <c r="LE1169">
        <f t="shared" si="578"/>
        <v>0.4</v>
      </c>
      <c r="LP1169">
        <v>776286</v>
      </c>
      <c r="LS1169">
        <v>0.43</v>
      </c>
      <c r="LT1169">
        <f t="shared" si="579"/>
        <v>0.43</v>
      </c>
      <c r="ME1169">
        <v>776286</v>
      </c>
      <c r="MH1169">
        <v>0.35</v>
      </c>
      <c r="MI1169">
        <f t="shared" si="580"/>
        <v>0.35</v>
      </c>
      <c r="MT1169">
        <v>776286</v>
      </c>
      <c r="MW1169">
        <v>0.36</v>
      </c>
      <c r="MX1169">
        <f t="shared" si="581"/>
        <v>0.36</v>
      </c>
      <c r="NI1169">
        <v>776286</v>
      </c>
      <c r="NL1169">
        <v>0.4</v>
      </c>
      <c r="NM1169">
        <f t="shared" si="582"/>
        <v>0.4</v>
      </c>
      <c r="NX1169">
        <v>776286</v>
      </c>
      <c r="OA1169">
        <v>0.47</v>
      </c>
      <c r="OB1169">
        <f t="shared" si="583"/>
        <v>0.47</v>
      </c>
      <c r="OM1169">
        <v>776286</v>
      </c>
      <c r="OP1169">
        <v>0.42</v>
      </c>
      <c r="OQ1169">
        <f t="shared" si="584"/>
        <v>0.42</v>
      </c>
      <c r="PB1169">
        <v>776286</v>
      </c>
      <c r="PE1169">
        <v>0.42</v>
      </c>
      <c r="PF1169">
        <f t="shared" si="585"/>
        <v>0.42</v>
      </c>
      <c r="PQ1169">
        <v>776286</v>
      </c>
      <c r="PT1169">
        <v>0.39</v>
      </c>
      <c r="PU1169">
        <f t="shared" si="586"/>
        <v>0.39</v>
      </c>
      <c r="QF1169">
        <v>776286</v>
      </c>
      <c r="QI1169">
        <v>0.39</v>
      </c>
      <c r="QJ1169">
        <f t="shared" si="587"/>
        <v>0.39</v>
      </c>
      <c r="QU1169">
        <v>776286</v>
      </c>
      <c r="QX1169">
        <v>0.39</v>
      </c>
      <c r="QY1169">
        <f t="shared" si="588"/>
        <v>0.39</v>
      </c>
    </row>
    <row r="1170" spans="12:467" x14ac:dyDescent="0.2">
      <c r="L1170">
        <v>824455</v>
      </c>
      <c r="O1170">
        <v>0.39</v>
      </c>
      <c r="P1170">
        <f t="shared" si="558"/>
        <v>0.39</v>
      </c>
      <c r="AA1170">
        <v>824455</v>
      </c>
      <c r="AD1170">
        <v>0.38</v>
      </c>
      <c r="AE1170">
        <f t="shared" si="559"/>
        <v>0.38</v>
      </c>
      <c r="AP1170">
        <v>824455</v>
      </c>
      <c r="AS1170">
        <v>0.5</v>
      </c>
      <c r="AT1170">
        <f t="shared" si="560"/>
        <v>0.5</v>
      </c>
      <c r="BE1170">
        <v>824455</v>
      </c>
      <c r="BH1170">
        <v>0.4</v>
      </c>
      <c r="BI1170">
        <f t="shared" si="561"/>
        <v>0.4</v>
      </c>
      <c r="BT1170">
        <v>824455</v>
      </c>
      <c r="BW1170">
        <v>0.44</v>
      </c>
      <c r="BX1170">
        <f t="shared" si="562"/>
        <v>0.44</v>
      </c>
      <c r="CI1170">
        <v>824455</v>
      </c>
      <c r="CL1170">
        <v>0.41</v>
      </c>
      <c r="CM1170">
        <f t="shared" si="563"/>
        <v>0.41</v>
      </c>
      <c r="CX1170">
        <v>824455</v>
      </c>
      <c r="DA1170">
        <v>0.43</v>
      </c>
      <c r="DB1170">
        <f t="shared" si="564"/>
        <v>0.43</v>
      </c>
      <c r="DM1170">
        <v>824455</v>
      </c>
      <c r="DP1170">
        <v>0.41</v>
      </c>
      <c r="DQ1170">
        <f t="shared" si="565"/>
        <v>0.41</v>
      </c>
      <c r="EB1170">
        <v>824455</v>
      </c>
      <c r="EE1170">
        <v>0.42</v>
      </c>
      <c r="EF1170">
        <f t="shared" si="566"/>
        <v>0.42</v>
      </c>
      <c r="EQ1170">
        <v>824455</v>
      </c>
      <c r="ET1170">
        <v>0.42</v>
      </c>
      <c r="EU1170">
        <f t="shared" si="567"/>
        <v>0.42</v>
      </c>
      <c r="FF1170">
        <v>824455</v>
      </c>
      <c r="FI1170">
        <v>0.44</v>
      </c>
      <c r="FJ1170">
        <f t="shared" si="568"/>
        <v>0.44</v>
      </c>
      <c r="FU1170">
        <v>824455</v>
      </c>
      <c r="FX1170">
        <v>0.44</v>
      </c>
      <c r="FY1170">
        <f t="shared" si="569"/>
        <v>0.44</v>
      </c>
      <c r="GJ1170">
        <v>824455</v>
      </c>
      <c r="GM1170">
        <v>0.42</v>
      </c>
      <c r="GN1170">
        <f t="shared" si="570"/>
        <v>0.42</v>
      </c>
      <c r="GY1170">
        <v>824455</v>
      </c>
      <c r="HB1170">
        <v>0.47</v>
      </c>
      <c r="HC1170">
        <f t="shared" si="571"/>
        <v>0.47</v>
      </c>
      <c r="HN1170">
        <v>824455</v>
      </c>
      <c r="HQ1170">
        <v>0.4</v>
      </c>
      <c r="HR1170">
        <f t="shared" si="572"/>
        <v>0.4</v>
      </c>
      <c r="ID1170">
        <v>776287</v>
      </c>
      <c r="IG1170">
        <v>0.43</v>
      </c>
      <c r="IH1170">
        <f t="shared" si="573"/>
        <v>0.43</v>
      </c>
      <c r="IS1170">
        <v>776287</v>
      </c>
      <c r="IV1170">
        <v>0.41</v>
      </c>
      <c r="IW1170">
        <f t="shared" si="574"/>
        <v>0.41</v>
      </c>
      <c r="JH1170">
        <v>776287</v>
      </c>
      <c r="JK1170">
        <v>0.44</v>
      </c>
      <c r="JL1170">
        <f t="shared" si="575"/>
        <v>0.44</v>
      </c>
      <c r="JW1170">
        <v>776287</v>
      </c>
      <c r="JZ1170">
        <v>0.42</v>
      </c>
      <c r="KA1170">
        <f t="shared" si="576"/>
        <v>0.42</v>
      </c>
      <c r="KL1170">
        <v>776287</v>
      </c>
      <c r="KO1170">
        <v>0.45</v>
      </c>
      <c r="KP1170">
        <f t="shared" si="577"/>
        <v>0.45</v>
      </c>
      <c r="LA1170">
        <v>776287</v>
      </c>
      <c r="LD1170">
        <v>0.44</v>
      </c>
      <c r="LE1170">
        <f t="shared" si="578"/>
        <v>0.44</v>
      </c>
      <c r="LP1170">
        <v>776287</v>
      </c>
      <c r="LS1170">
        <v>0.41</v>
      </c>
      <c r="LT1170">
        <f t="shared" si="579"/>
        <v>0.41</v>
      </c>
      <c r="ME1170">
        <v>776287</v>
      </c>
      <c r="MH1170">
        <v>0.41</v>
      </c>
      <c r="MI1170">
        <f t="shared" si="580"/>
        <v>0.41</v>
      </c>
      <c r="MT1170">
        <v>776287</v>
      </c>
      <c r="MW1170">
        <v>0.43</v>
      </c>
      <c r="MX1170">
        <f t="shared" si="581"/>
        <v>0.43</v>
      </c>
      <c r="NI1170">
        <v>776287</v>
      </c>
      <c r="NL1170">
        <v>0.41</v>
      </c>
      <c r="NM1170">
        <f t="shared" si="582"/>
        <v>0.41</v>
      </c>
      <c r="NX1170">
        <v>776287</v>
      </c>
      <c r="OA1170">
        <v>0.48</v>
      </c>
      <c r="OB1170">
        <f t="shared" si="583"/>
        <v>0.48</v>
      </c>
      <c r="OM1170">
        <v>776287</v>
      </c>
      <c r="OP1170">
        <v>0.44</v>
      </c>
      <c r="OQ1170">
        <f t="shared" si="584"/>
        <v>0.44</v>
      </c>
      <c r="PB1170">
        <v>776287</v>
      </c>
      <c r="PE1170">
        <v>0.4</v>
      </c>
      <c r="PF1170">
        <f t="shared" si="585"/>
        <v>0.4</v>
      </c>
      <c r="PQ1170">
        <v>776287</v>
      </c>
      <c r="PT1170">
        <v>0.4</v>
      </c>
      <c r="PU1170">
        <f t="shared" si="586"/>
        <v>0.4</v>
      </c>
      <c r="QF1170">
        <v>776287</v>
      </c>
      <c r="QI1170">
        <v>0.42</v>
      </c>
      <c r="QJ1170">
        <f t="shared" si="587"/>
        <v>0.42</v>
      </c>
      <c r="QU1170">
        <v>776287</v>
      </c>
      <c r="QX1170">
        <v>0.4</v>
      </c>
      <c r="QY1170">
        <f t="shared" si="588"/>
        <v>0.4</v>
      </c>
    </row>
    <row r="1171" spans="12:467" x14ac:dyDescent="0.2">
      <c r="L1171">
        <v>824617</v>
      </c>
      <c r="O1171">
        <v>0.42</v>
      </c>
      <c r="P1171">
        <f t="shared" si="558"/>
        <v>0.42</v>
      </c>
      <c r="AA1171">
        <v>824617</v>
      </c>
      <c r="AD1171">
        <v>0.38</v>
      </c>
      <c r="AE1171">
        <f t="shared" si="559"/>
        <v>0.38</v>
      </c>
      <c r="AP1171">
        <v>824617</v>
      </c>
      <c r="AS1171">
        <v>0.32</v>
      </c>
      <c r="AT1171">
        <f t="shared" si="560"/>
        <v>0.32</v>
      </c>
      <c r="BE1171">
        <v>824617</v>
      </c>
      <c r="BH1171">
        <v>0.41</v>
      </c>
      <c r="BI1171">
        <f t="shared" si="561"/>
        <v>0.41</v>
      </c>
      <c r="BT1171">
        <v>824617</v>
      </c>
      <c r="BW1171">
        <v>0.42</v>
      </c>
      <c r="BX1171">
        <f t="shared" si="562"/>
        <v>0.42</v>
      </c>
      <c r="CI1171">
        <v>824617</v>
      </c>
      <c r="CL1171">
        <v>0.37</v>
      </c>
      <c r="CM1171">
        <f t="shared" si="563"/>
        <v>0.37</v>
      </c>
      <c r="CX1171">
        <v>824617</v>
      </c>
      <c r="DA1171">
        <v>0.42</v>
      </c>
      <c r="DB1171">
        <f t="shared" si="564"/>
        <v>0.42</v>
      </c>
      <c r="DM1171">
        <v>824617</v>
      </c>
      <c r="DP1171">
        <v>0.41</v>
      </c>
      <c r="DQ1171">
        <f t="shared" si="565"/>
        <v>0.41</v>
      </c>
      <c r="EB1171">
        <v>824617</v>
      </c>
      <c r="EE1171">
        <v>0.42</v>
      </c>
      <c r="EF1171">
        <f t="shared" si="566"/>
        <v>0.42</v>
      </c>
      <c r="EQ1171">
        <v>824617</v>
      </c>
      <c r="ET1171">
        <v>0.42</v>
      </c>
      <c r="EU1171">
        <f t="shared" si="567"/>
        <v>0.42</v>
      </c>
      <c r="FF1171">
        <v>824617</v>
      </c>
      <c r="FI1171">
        <v>0.42</v>
      </c>
      <c r="FJ1171">
        <f t="shared" si="568"/>
        <v>0.42</v>
      </c>
      <c r="FU1171">
        <v>824617</v>
      </c>
      <c r="FX1171">
        <v>0.45</v>
      </c>
      <c r="FY1171">
        <f t="shared" si="569"/>
        <v>0.45</v>
      </c>
      <c r="GJ1171">
        <v>824617</v>
      </c>
      <c r="GM1171">
        <v>0.42</v>
      </c>
      <c r="GN1171">
        <f t="shared" si="570"/>
        <v>0.42</v>
      </c>
      <c r="GY1171">
        <v>824617</v>
      </c>
      <c r="HB1171">
        <v>0.42</v>
      </c>
      <c r="HC1171">
        <f t="shared" si="571"/>
        <v>0.42</v>
      </c>
      <c r="HN1171">
        <v>824617</v>
      </c>
      <c r="HQ1171">
        <v>0.37</v>
      </c>
      <c r="HR1171">
        <f t="shared" si="572"/>
        <v>0.37</v>
      </c>
      <c r="ID1171">
        <v>776288</v>
      </c>
      <c r="IG1171">
        <v>0.51</v>
      </c>
      <c r="IH1171">
        <f t="shared" si="573"/>
        <v>0.51</v>
      </c>
      <c r="IS1171">
        <v>776288</v>
      </c>
      <c r="IV1171">
        <v>0.54</v>
      </c>
      <c r="IW1171">
        <f t="shared" si="574"/>
        <v>0.54</v>
      </c>
      <c r="JH1171">
        <v>776288</v>
      </c>
      <c r="JK1171">
        <v>0.52</v>
      </c>
      <c r="JL1171">
        <f t="shared" si="575"/>
        <v>0.52</v>
      </c>
      <c r="JW1171">
        <v>776288</v>
      </c>
      <c r="JZ1171">
        <v>0.52</v>
      </c>
      <c r="KA1171">
        <f t="shared" si="576"/>
        <v>0.52</v>
      </c>
      <c r="KL1171">
        <v>776288</v>
      </c>
      <c r="KO1171">
        <v>0.63</v>
      </c>
      <c r="KP1171">
        <f t="shared" si="577"/>
        <v>0.63</v>
      </c>
      <c r="LA1171">
        <v>776288</v>
      </c>
      <c r="LD1171">
        <v>0.53</v>
      </c>
      <c r="LE1171">
        <f t="shared" si="578"/>
        <v>0.53</v>
      </c>
      <c r="LP1171">
        <v>776288</v>
      </c>
      <c r="LS1171">
        <v>0.51</v>
      </c>
      <c r="LT1171">
        <f t="shared" si="579"/>
        <v>0.51</v>
      </c>
      <c r="ME1171">
        <v>776288</v>
      </c>
      <c r="MH1171">
        <v>0.56000000000000005</v>
      </c>
      <c r="MI1171">
        <f t="shared" si="580"/>
        <v>0.56000000000000005</v>
      </c>
      <c r="MT1171">
        <v>776288</v>
      </c>
      <c r="MW1171">
        <v>0.57999999999999996</v>
      </c>
      <c r="MX1171">
        <f t="shared" si="581"/>
        <v>0.57999999999999996</v>
      </c>
      <c r="NI1171">
        <v>776288</v>
      </c>
      <c r="NL1171">
        <v>0.51</v>
      </c>
      <c r="NM1171">
        <f t="shared" si="582"/>
        <v>0.51</v>
      </c>
      <c r="NX1171">
        <v>776288</v>
      </c>
      <c r="OA1171">
        <v>0.55000000000000004</v>
      </c>
      <c r="OB1171">
        <f t="shared" si="583"/>
        <v>0.55000000000000004</v>
      </c>
      <c r="OM1171">
        <v>776288</v>
      </c>
      <c r="OP1171">
        <v>0.51</v>
      </c>
      <c r="OQ1171">
        <f t="shared" si="584"/>
        <v>0.51</v>
      </c>
      <c r="PB1171">
        <v>776288</v>
      </c>
      <c r="PE1171">
        <v>0.5</v>
      </c>
      <c r="PF1171">
        <f t="shared" si="585"/>
        <v>0.5</v>
      </c>
      <c r="PQ1171">
        <v>776288</v>
      </c>
      <c r="PT1171">
        <v>0.53</v>
      </c>
      <c r="PU1171">
        <f t="shared" si="586"/>
        <v>0.53</v>
      </c>
      <c r="QF1171">
        <v>776288</v>
      </c>
      <c r="QI1171">
        <v>0.59</v>
      </c>
      <c r="QJ1171">
        <f t="shared" si="587"/>
        <v>0.59</v>
      </c>
      <c r="QU1171">
        <v>776288</v>
      </c>
      <c r="QX1171">
        <v>0.51</v>
      </c>
      <c r="QY1171">
        <f t="shared" si="588"/>
        <v>0.51</v>
      </c>
    </row>
    <row r="1172" spans="12:467" x14ac:dyDescent="0.2">
      <c r="L1172">
        <v>824779</v>
      </c>
      <c r="O1172">
        <v>0.55000000000000004</v>
      </c>
      <c r="P1172">
        <f t="shared" si="558"/>
        <v>0.55000000000000004</v>
      </c>
      <c r="AA1172">
        <v>824779</v>
      </c>
      <c r="AD1172">
        <v>0.64</v>
      </c>
      <c r="AE1172">
        <f t="shared" si="559"/>
        <v>0.64</v>
      </c>
      <c r="AP1172">
        <v>824779</v>
      </c>
      <c r="AS1172">
        <v>0.67</v>
      </c>
      <c r="AT1172">
        <f t="shared" si="560"/>
        <v>0.67</v>
      </c>
      <c r="BE1172">
        <v>824779</v>
      </c>
      <c r="BH1172">
        <v>0.61</v>
      </c>
      <c r="BI1172">
        <f t="shared" si="561"/>
        <v>0.61</v>
      </c>
      <c r="BT1172">
        <v>824779</v>
      </c>
      <c r="BW1172">
        <v>0.56000000000000005</v>
      </c>
      <c r="BX1172">
        <f t="shared" si="562"/>
        <v>0.56000000000000005</v>
      </c>
      <c r="CI1172">
        <v>824779</v>
      </c>
      <c r="CL1172">
        <v>0.59</v>
      </c>
      <c r="CM1172">
        <f t="shared" si="563"/>
        <v>0.59</v>
      </c>
      <c r="CX1172">
        <v>824779</v>
      </c>
      <c r="DA1172">
        <v>0.56000000000000005</v>
      </c>
      <c r="DB1172">
        <f t="shared" si="564"/>
        <v>0.56000000000000005</v>
      </c>
      <c r="DM1172">
        <v>824779</v>
      </c>
      <c r="DP1172">
        <v>0.56999999999999995</v>
      </c>
      <c r="DQ1172">
        <f t="shared" si="565"/>
        <v>0.56999999999999995</v>
      </c>
      <c r="EB1172">
        <v>824779</v>
      </c>
      <c r="EE1172">
        <v>0.55000000000000004</v>
      </c>
      <c r="EF1172">
        <f t="shared" si="566"/>
        <v>0.55000000000000004</v>
      </c>
      <c r="EQ1172">
        <v>824779</v>
      </c>
      <c r="ET1172">
        <v>0.55000000000000004</v>
      </c>
      <c r="EU1172">
        <f t="shared" si="567"/>
        <v>0.55000000000000004</v>
      </c>
      <c r="FF1172">
        <v>824779</v>
      </c>
      <c r="FI1172">
        <v>0.53</v>
      </c>
      <c r="FJ1172">
        <f t="shared" si="568"/>
        <v>0.53</v>
      </c>
      <c r="FU1172">
        <v>824779</v>
      </c>
      <c r="FX1172">
        <v>0.54</v>
      </c>
      <c r="FY1172">
        <f t="shared" si="569"/>
        <v>0.54</v>
      </c>
      <c r="GJ1172">
        <v>824779</v>
      </c>
      <c r="GM1172">
        <v>0.55000000000000004</v>
      </c>
      <c r="GN1172">
        <f t="shared" si="570"/>
        <v>0.55000000000000004</v>
      </c>
      <c r="GY1172">
        <v>824779</v>
      </c>
      <c r="HB1172">
        <v>0.56000000000000005</v>
      </c>
      <c r="HC1172">
        <f t="shared" si="571"/>
        <v>0.56000000000000005</v>
      </c>
      <c r="HN1172">
        <v>824779</v>
      </c>
      <c r="HQ1172">
        <v>0.56999999999999995</v>
      </c>
      <c r="HR1172">
        <f t="shared" si="572"/>
        <v>0.56999999999999995</v>
      </c>
      <c r="ID1172">
        <v>776289</v>
      </c>
      <c r="IG1172">
        <v>0.44</v>
      </c>
      <c r="IH1172">
        <f t="shared" si="573"/>
        <v>0.44</v>
      </c>
      <c r="IS1172">
        <v>776289</v>
      </c>
      <c r="IV1172">
        <v>0.48</v>
      </c>
      <c r="IW1172">
        <f t="shared" si="574"/>
        <v>0.48</v>
      </c>
      <c r="JH1172">
        <v>776289</v>
      </c>
      <c r="JK1172">
        <v>0.43</v>
      </c>
      <c r="JL1172">
        <f t="shared" si="575"/>
        <v>0.43</v>
      </c>
      <c r="JW1172">
        <v>776289</v>
      </c>
      <c r="JZ1172">
        <v>0.45</v>
      </c>
      <c r="KA1172">
        <f t="shared" si="576"/>
        <v>0.45</v>
      </c>
      <c r="KL1172">
        <v>776289</v>
      </c>
      <c r="KO1172">
        <v>0.49</v>
      </c>
      <c r="KP1172">
        <f t="shared" si="577"/>
        <v>0.49</v>
      </c>
      <c r="LA1172">
        <v>776289</v>
      </c>
      <c r="LD1172">
        <v>0.48</v>
      </c>
      <c r="LE1172">
        <f t="shared" si="578"/>
        <v>0.48</v>
      </c>
      <c r="LP1172">
        <v>776289</v>
      </c>
      <c r="LS1172">
        <v>0.5</v>
      </c>
      <c r="LT1172">
        <f t="shared" si="579"/>
        <v>0.5</v>
      </c>
      <c r="ME1172">
        <v>776289</v>
      </c>
      <c r="MH1172">
        <v>0.5</v>
      </c>
      <c r="MI1172">
        <f t="shared" si="580"/>
        <v>0.5</v>
      </c>
      <c r="MT1172">
        <v>776289</v>
      </c>
      <c r="MW1172">
        <v>0.39</v>
      </c>
      <c r="MX1172">
        <f t="shared" si="581"/>
        <v>0.39</v>
      </c>
      <c r="NI1172">
        <v>776289</v>
      </c>
      <c r="NL1172">
        <v>0.49</v>
      </c>
      <c r="NM1172">
        <f t="shared" si="582"/>
        <v>0.49</v>
      </c>
      <c r="NX1172">
        <v>776289</v>
      </c>
      <c r="OA1172">
        <v>0.44</v>
      </c>
      <c r="OB1172">
        <f t="shared" si="583"/>
        <v>0.44</v>
      </c>
      <c r="OM1172">
        <v>776289</v>
      </c>
      <c r="OP1172">
        <v>0.49</v>
      </c>
      <c r="OQ1172">
        <f t="shared" si="584"/>
        <v>0.49</v>
      </c>
      <c r="PB1172">
        <v>776289</v>
      </c>
      <c r="PE1172">
        <v>0.49</v>
      </c>
      <c r="PF1172">
        <f t="shared" si="585"/>
        <v>0.49</v>
      </c>
      <c r="PQ1172">
        <v>776289</v>
      </c>
      <c r="PT1172">
        <v>0.46</v>
      </c>
      <c r="PU1172">
        <f t="shared" si="586"/>
        <v>0.46</v>
      </c>
      <c r="QF1172">
        <v>776289</v>
      </c>
      <c r="QI1172">
        <v>0.53</v>
      </c>
      <c r="QJ1172">
        <f t="shared" si="587"/>
        <v>0.53</v>
      </c>
      <c r="QU1172">
        <v>776289</v>
      </c>
      <c r="QX1172">
        <v>0.51</v>
      </c>
      <c r="QY1172">
        <f t="shared" si="588"/>
        <v>0.51</v>
      </c>
    </row>
    <row r="1173" spans="12:467" x14ac:dyDescent="0.2">
      <c r="L1173">
        <v>823724</v>
      </c>
      <c r="O1173">
        <v>0.42</v>
      </c>
      <c r="P1173">
        <f t="shared" si="558"/>
        <v>0.42</v>
      </c>
      <c r="AA1173">
        <v>823724</v>
      </c>
      <c r="AD1173">
        <v>0.36</v>
      </c>
      <c r="AE1173">
        <f t="shared" si="559"/>
        <v>0.36</v>
      </c>
      <c r="AP1173">
        <v>823724</v>
      </c>
      <c r="AS1173">
        <v>0.25</v>
      </c>
      <c r="AT1173">
        <f t="shared" si="560"/>
        <v>0.25</v>
      </c>
      <c r="BE1173">
        <v>823724</v>
      </c>
      <c r="BH1173">
        <v>0.28000000000000003</v>
      </c>
      <c r="BI1173">
        <f t="shared" si="561"/>
        <v>0.28000000000000003</v>
      </c>
      <c r="BT1173">
        <v>823724</v>
      </c>
      <c r="BW1173">
        <v>0.28000000000000003</v>
      </c>
      <c r="BX1173">
        <f t="shared" si="562"/>
        <v>0.28000000000000003</v>
      </c>
      <c r="CI1173">
        <v>823724</v>
      </c>
      <c r="CL1173">
        <v>0.38</v>
      </c>
      <c r="CM1173">
        <f t="shared" si="563"/>
        <v>0.38</v>
      </c>
      <c r="CX1173">
        <v>823724</v>
      </c>
      <c r="DA1173">
        <v>0.39</v>
      </c>
      <c r="DB1173">
        <f t="shared" si="564"/>
        <v>0.39</v>
      </c>
      <c r="DM1173">
        <v>823724</v>
      </c>
      <c r="DP1173">
        <v>0.39</v>
      </c>
      <c r="DQ1173">
        <f t="shared" si="565"/>
        <v>0.39</v>
      </c>
      <c r="EB1173">
        <v>823724</v>
      </c>
      <c r="EE1173">
        <v>0.4</v>
      </c>
      <c r="EF1173">
        <f t="shared" si="566"/>
        <v>0.4</v>
      </c>
      <c r="EQ1173">
        <v>823724</v>
      </c>
      <c r="ET1173">
        <v>0.4</v>
      </c>
      <c r="EU1173">
        <f t="shared" si="567"/>
        <v>0.4</v>
      </c>
      <c r="FF1173">
        <v>823724</v>
      </c>
      <c r="FI1173">
        <v>0.39</v>
      </c>
      <c r="FJ1173">
        <f t="shared" si="568"/>
        <v>0.39</v>
      </c>
      <c r="FU1173">
        <v>823724</v>
      </c>
      <c r="FX1173">
        <v>0.41</v>
      </c>
      <c r="FY1173">
        <f t="shared" si="569"/>
        <v>0.41</v>
      </c>
      <c r="GJ1173">
        <v>823724</v>
      </c>
      <c r="GM1173">
        <v>0.39</v>
      </c>
      <c r="GN1173">
        <f t="shared" si="570"/>
        <v>0.39</v>
      </c>
      <c r="GY1173">
        <v>823724</v>
      </c>
      <c r="HB1173">
        <v>0.41</v>
      </c>
      <c r="HC1173">
        <f t="shared" si="571"/>
        <v>0.41</v>
      </c>
      <c r="HN1173">
        <v>823724</v>
      </c>
      <c r="HQ1173">
        <v>0.39</v>
      </c>
      <c r="HR1173">
        <f t="shared" si="572"/>
        <v>0.39</v>
      </c>
      <c r="ID1173">
        <v>776290</v>
      </c>
      <c r="IG1173">
        <v>0.43</v>
      </c>
      <c r="IH1173">
        <f t="shared" si="573"/>
        <v>0.43</v>
      </c>
      <c r="IS1173">
        <v>776290</v>
      </c>
      <c r="IV1173">
        <v>0.4</v>
      </c>
      <c r="IW1173">
        <f t="shared" si="574"/>
        <v>0.4</v>
      </c>
      <c r="JH1173">
        <v>776290</v>
      </c>
      <c r="JK1173">
        <v>0.42</v>
      </c>
      <c r="JL1173">
        <f t="shared" si="575"/>
        <v>0.42</v>
      </c>
      <c r="JW1173">
        <v>776290</v>
      </c>
      <c r="JZ1173">
        <v>0.43</v>
      </c>
      <c r="KA1173">
        <f t="shared" si="576"/>
        <v>0.43</v>
      </c>
      <c r="KL1173">
        <v>776290</v>
      </c>
      <c r="KO1173">
        <v>0.42</v>
      </c>
      <c r="KP1173">
        <f t="shared" si="577"/>
        <v>0.42</v>
      </c>
      <c r="LA1173">
        <v>776290</v>
      </c>
      <c r="LD1173">
        <v>0.39</v>
      </c>
      <c r="LE1173">
        <f t="shared" si="578"/>
        <v>0.39</v>
      </c>
      <c r="LP1173">
        <v>776290</v>
      </c>
      <c r="LS1173">
        <v>0.43</v>
      </c>
      <c r="LT1173">
        <f t="shared" si="579"/>
        <v>0.43</v>
      </c>
      <c r="ME1173">
        <v>776290</v>
      </c>
      <c r="MH1173">
        <v>0.39</v>
      </c>
      <c r="MI1173">
        <f t="shared" si="580"/>
        <v>0.39</v>
      </c>
      <c r="MT1173">
        <v>776290</v>
      </c>
      <c r="MW1173">
        <v>0.39</v>
      </c>
      <c r="MX1173">
        <f t="shared" si="581"/>
        <v>0.39</v>
      </c>
      <c r="NI1173">
        <v>776290</v>
      </c>
      <c r="NL1173">
        <v>0.42</v>
      </c>
      <c r="NM1173">
        <f t="shared" si="582"/>
        <v>0.42</v>
      </c>
      <c r="NX1173">
        <v>776290</v>
      </c>
      <c r="OA1173">
        <v>0.42</v>
      </c>
      <c r="OB1173">
        <f t="shared" si="583"/>
        <v>0.42</v>
      </c>
      <c r="OM1173">
        <v>776290</v>
      </c>
      <c r="OP1173">
        <v>0.44</v>
      </c>
      <c r="OQ1173">
        <f t="shared" si="584"/>
        <v>0.44</v>
      </c>
      <c r="PB1173">
        <v>776290</v>
      </c>
      <c r="PE1173">
        <v>0.44</v>
      </c>
      <c r="PF1173">
        <f t="shared" si="585"/>
        <v>0.44</v>
      </c>
      <c r="PQ1173">
        <v>776290</v>
      </c>
      <c r="PT1173">
        <v>0.43</v>
      </c>
      <c r="PU1173">
        <f t="shared" si="586"/>
        <v>0.43</v>
      </c>
      <c r="QF1173">
        <v>776290</v>
      </c>
      <c r="QI1173">
        <v>0.44</v>
      </c>
      <c r="QJ1173">
        <f t="shared" si="587"/>
        <v>0.44</v>
      </c>
      <c r="QU1173">
        <v>776290</v>
      </c>
      <c r="QX1173">
        <v>0.41</v>
      </c>
      <c r="QY1173">
        <f t="shared" si="588"/>
        <v>0.41</v>
      </c>
    </row>
    <row r="1174" spans="12:467" x14ac:dyDescent="0.2">
      <c r="L1174">
        <v>823884</v>
      </c>
      <c r="O1174">
        <v>0.53</v>
      </c>
      <c r="P1174">
        <f t="shared" si="558"/>
        <v>0.53</v>
      </c>
      <c r="AA1174">
        <v>823884</v>
      </c>
      <c r="AD1174">
        <v>0.56999999999999995</v>
      </c>
      <c r="AE1174">
        <f t="shared" si="559"/>
        <v>0.56999999999999995</v>
      </c>
      <c r="AP1174">
        <v>823884</v>
      </c>
      <c r="AS1174">
        <v>0.72</v>
      </c>
      <c r="AT1174">
        <f t="shared" si="560"/>
        <v>0.72</v>
      </c>
      <c r="BE1174">
        <v>823884</v>
      </c>
      <c r="BH1174">
        <v>0.54</v>
      </c>
      <c r="BI1174">
        <f t="shared" si="561"/>
        <v>0.54</v>
      </c>
      <c r="BT1174">
        <v>823884</v>
      </c>
      <c r="BW1174">
        <v>0.59</v>
      </c>
      <c r="BX1174">
        <f t="shared" si="562"/>
        <v>0.59</v>
      </c>
      <c r="CI1174">
        <v>823884</v>
      </c>
      <c r="CL1174">
        <v>0.55000000000000004</v>
      </c>
      <c r="CM1174">
        <f t="shared" si="563"/>
        <v>0.55000000000000004</v>
      </c>
      <c r="CX1174">
        <v>823884</v>
      </c>
      <c r="DA1174">
        <v>0.53</v>
      </c>
      <c r="DB1174">
        <f t="shared" si="564"/>
        <v>0.53</v>
      </c>
      <c r="DM1174">
        <v>823884</v>
      </c>
      <c r="DP1174">
        <v>0.54</v>
      </c>
      <c r="DQ1174">
        <f t="shared" si="565"/>
        <v>0.54</v>
      </c>
      <c r="EB1174">
        <v>823884</v>
      </c>
      <c r="EE1174">
        <v>0.55000000000000004</v>
      </c>
      <c r="EF1174">
        <f t="shared" si="566"/>
        <v>0.55000000000000004</v>
      </c>
      <c r="EQ1174">
        <v>823884</v>
      </c>
      <c r="ET1174">
        <v>0.55000000000000004</v>
      </c>
      <c r="EU1174">
        <f t="shared" si="567"/>
        <v>0.55000000000000004</v>
      </c>
      <c r="FF1174">
        <v>823884</v>
      </c>
      <c r="FI1174">
        <v>0.56000000000000005</v>
      </c>
      <c r="FJ1174">
        <f t="shared" si="568"/>
        <v>0.56000000000000005</v>
      </c>
      <c r="FU1174">
        <v>823884</v>
      </c>
      <c r="FX1174">
        <v>0.54</v>
      </c>
      <c r="FY1174">
        <f t="shared" si="569"/>
        <v>0.54</v>
      </c>
      <c r="GJ1174">
        <v>823884</v>
      </c>
      <c r="GM1174">
        <v>0.52</v>
      </c>
      <c r="GN1174">
        <f t="shared" si="570"/>
        <v>0.52</v>
      </c>
      <c r="GY1174">
        <v>823884</v>
      </c>
      <c r="HB1174">
        <v>0.56000000000000005</v>
      </c>
      <c r="HC1174">
        <f t="shared" si="571"/>
        <v>0.56000000000000005</v>
      </c>
      <c r="HN1174">
        <v>823884</v>
      </c>
      <c r="HQ1174">
        <v>0.53</v>
      </c>
      <c r="HR1174">
        <f t="shared" si="572"/>
        <v>0.53</v>
      </c>
      <c r="ID1174">
        <v>776292</v>
      </c>
      <c r="IG1174">
        <v>0.46</v>
      </c>
      <c r="IH1174">
        <f t="shared" si="573"/>
        <v>0.46</v>
      </c>
      <c r="IS1174">
        <v>776292</v>
      </c>
      <c r="IV1174">
        <v>0.41</v>
      </c>
      <c r="IW1174">
        <f t="shared" si="574"/>
        <v>0.41</v>
      </c>
      <c r="JH1174">
        <v>776292</v>
      </c>
      <c r="JK1174">
        <v>0.47</v>
      </c>
      <c r="JL1174">
        <f t="shared" si="575"/>
        <v>0.47</v>
      </c>
      <c r="JW1174">
        <v>776292</v>
      </c>
      <c r="JZ1174">
        <v>0.43</v>
      </c>
      <c r="KA1174">
        <f t="shared" si="576"/>
        <v>0.43</v>
      </c>
      <c r="KL1174">
        <v>776292</v>
      </c>
      <c r="KO1174">
        <v>0.44</v>
      </c>
      <c r="KP1174">
        <f t="shared" si="577"/>
        <v>0.44</v>
      </c>
      <c r="LA1174">
        <v>776292</v>
      </c>
      <c r="LD1174">
        <v>0.45</v>
      </c>
      <c r="LE1174">
        <f t="shared" si="578"/>
        <v>0.45</v>
      </c>
      <c r="LP1174">
        <v>776292</v>
      </c>
      <c r="LS1174">
        <v>0.43</v>
      </c>
      <c r="LT1174">
        <f t="shared" si="579"/>
        <v>0.43</v>
      </c>
      <c r="ME1174">
        <v>776292</v>
      </c>
      <c r="MH1174">
        <v>0.49</v>
      </c>
      <c r="MI1174">
        <f t="shared" si="580"/>
        <v>0.49</v>
      </c>
      <c r="MT1174">
        <v>776292</v>
      </c>
      <c r="MW1174">
        <v>0.44</v>
      </c>
      <c r="MX1174">
        <f t="shared" si="581"/>
        <v>0.44</v>
      </c>
      <c r="NI1174">
        <v>776292</v>
      </c>
      <c r="NL1174">
        <v>0.41</v>
      </c>
      <c r="NM1174">
        <f t="shared" si="582"/>
        <v>0.41</v>
      </c>
      <c r="NX1174">
        <v>776292</v>
      </c>
      <c r="OA1174">
        <v>0.46</v>
      </c>
      <c r="OB1174">
        <f t="shared" si="583"/>
        <v>0.46</v>
      </c>
      <c r="OM1174">
        <v>776292</v>
      </c>
      <c r="OP1174">
        <v>0.44</v>
      </c>
      <c r="OQ1174">
        <f t="shared" si="584"/>
        <v>0.44</v>
      </c>
      <c r="PB1174">
        <v>776292</v>
      </c>
      <c r="PE1174">
        <v>0.44</v>
      </c>
      <c r="PF1174">
        <f t="shared" si="585"/>
        <v>0.44</v>
      </c>
      <c r="PQ1174">
        <v>776292</v>
      </c>
      <c r="PT1174">
        <v>0.44</v>
      </c>
      <c r="PU1174">
        <f t="shared" si="586"/>
        <v>0.44</v>
      </c>
      <c r="QF1174">
        <v>776292</v>
      </c>
      <c r="QI1174">
        <v>0.43</v>
      </c>
      <c r="QJ1174">
        <f t="shared" si="587"/>
        <v>0.43</v>
      </c>
      <c r="QU1174">
        <v>776292</v>
      </c>
      <c r="QX1174">
        <v>0.43</v>
      </c>
      <c r="QY1174">
        <f t="shared" si="588"/>
        <v>0.43</v>
      </c>
    </row>
    <row r="1175" spans="12:467" x14ac:dyDescent="0.2">
      <c r="L1175">
        <v>822997</v>
      </c>
      <c r="O1175">
        <v>0.46</v>
      </c>
      <c r="P1175">
        <f t="shared" si="558"/>
        <v>0.46</v>
      </c>
      <c r="AA1175">
        <v>822997</v>
      </c>
      <c r="AD1175">
        <v>0.55000000000000004</v>
      </c>
      <c r="AE1175">
        <f t="shared" si="559"/>
        <v>0.55000000000000004</v>
      </c>
      <c r="AP1175">
        <v>822997</v>
      </c>
      <c r="AS1175">
        <v>0.56999999999999995</v>
      </c>
      <c r="AT1175">
        <f t="shared" si="560"/>
        <v>0.56999999999999995</v>
      </c>
      <c r="BE1175">
        <v>822997</v>
      </c>
      <c r="BH1175">
        <v>0.57999999999999996</v>
      </c>
      <c r="BI1175">
        <f t="shared" si="561"/>
        <v>0.57999999999999996</v>
      </c>
      <c r="BT1175">
        <v>822997</v>
      </c>
      <c r="BW1175">
        <v>0.68</v>
      </c>
      <c r="BX1175">
        <f t="shared" si="562"/>
        <v>0.68</v>
      </c>
      <c r="CI1175">
        <v>822997</v>
      </c>
      <c r="CL1175">
        <v>0.48</v>
      </c>
      <c r="CM1175">
        <f t="shared" si="563"/>
        <v>0.48</v>
      </c>
      <c r="CX1175">
        <v>822997</v>
      </c>
      <c r="DA1175">
        <v>0.48</v>
      </c>
      <c r="DB1175">
        <f t="shared" si="564"/>
        <v>0.48</v>
      </c>
      <c r="DM1175">
        <v>822997</v>
      </c>
      <c r="DP1175">
        <v>0.48</v>
      </c>
      <c r="DQ1175">
        <f t="shared" si="565"/>
        <v>0.48</v>
      </c>
      <c r="EB1175">
        <v>822997</v>
      </c>
      <c r="EE1175">
        <v>0.49</v>
      </c>
      <c r="EF1175">
        <f t="shared" si="566"/>
        <v>0.49</v>
      </c>
      <c r="EQ1175">
        <v>822997</v>
      </c>
      <c r="ET1175">
        <v>0.49</v>
      </c>
      <c r="EU1175">
        <f t="shared" si="567"/>
        <v>0.49</v>
      </c>
      <c r="FF1175">
        <v>822997</v>
      </c>
      <c r="FI1175">
        <v>0.49</v>
      </c>
      <c r="FJ1175">
        <f t="shared" si="568"/>
        <v>0.49</v>
      </c>
      <c r="FU1175">
        <v>822997</v>
      </c>
      <c r="FX1175">
        <v>0.5</v>
      </c>
      <c r="FY1175">
        <f t="shared" si="569"/>
        <v>0.5</v>
      </c>
      <c r="GJ1175">
        <v>822997</v>
      </c>
      <c r="GM1175">
        <v>0.45</v>
      </c>
      <c r="GN1175">
        <f t="shared" si="570"/>
        <v>0.45</v>
      </c>
      <c r="GY1175">
        <v>822997</v>
      </c>
      <c r="HB1175">
        <v>0.54</v>
      </c>
      <c r="HC1175">
        <f t="shared" si="571"/>
        <v>0.54</v>
      </c>
      <c r="HN1175">
        <v>822997</v>
      </c>
      <c r="HQ1175">
        <v>0.53</v>
      </c>
      <c r="HR1175">
        <f t="shared" si="572"/>
        <v>0.53</v>
      </c>
      <c r="ID1175">
        <v>776296</v>
      </c>
      <c r="IG1175">
        <v>0.54</v>
      </c>
      <c r="IH1175">
        <f t="shared" si="573"/>
        <v>0.54</v>
      </c>
      <c r="IS1175">
        <v>776296</v>
      </c>
      <c r="IV1175">
        <v>0.54</v>
      </c>
      <c r="IW1175">
        <f t="shared" si="574"/>
        <v>0.54</v>
      </c>
      <c r="JH1175">
        <v>776296</v>
      </c>
      <c r="JK1175">
        <v>0.51</v>
      </c>
      <c r="JL1175">
        <f t="shared" si="575"/>
        <v>0.51</v>
      </c>
      <c r="JW1175">
        <v>776296</v>
      </c>
      <c r="JZ1175">
        <v>0.54</v>
      </c>
      <c r="KA1175">
        <f t="shared" si="576"/>
        <v>0.54</v>
      </c>
      <c r="KL1175">
        <v>776296</v>
      </c>
      <c r="KO1175">
        <v>0.52</v>
      </c>
      <c r="KP1175">
        <f t="shared" si="577"/>
        <v>0.52</v>
      </c>
      <c r="LA1175">
        <v>776296</v>
      </c>
      <c r="LD1175">
        <v>0.53</v>
      </c>
      <c r="LE1175">
        <f t="shared" si="578"/>
        <v>0.53</v>
      </c>
      <c r="LP1175">
        <v>776296</v>
      </c>
      <c r="LS1175">
        <v>0.53</v>
      </c>
      <c r="LT1175">
        <f t="shared" si="579"/>
        <v>0.53</v>
      </c>
      <c r="ME1175">
        <v>776296</v>
      </c>
      <c r="MH1175">
        <v>0.55000000000000004</v>
      </c>
      <c r="MI1175">
        <f t="shared" si="580"/>
        <v>0.55000000000000004</v>
      </c>
      <c r="MT1175">
        <v>776296</v>
      </c>
      <c r="MW1175">
        <v>0.54</v>
      </c>
      <c r="MX1175">
        <f t="shared" si="581"/>
        <v>0.54</v>
      </c>
      <c r="NI1175">
        <v>776296</v>
      </c>
      <c r="NL1175">
        <v>0.52</v>
      </c>
      <c r="NM1175">
        <f t="shared" si="582"/>
        <v>0.52</v>
      </c>
      <c r="NX1175">
        <v>776296</v>
      </c>
      <c r="OA1175">
        <v>0.53</v>
      </c>
      <c r="OB1175">
        <f t="shared" si="583"/>
        <v>0.53</v>
      </c>
      <c r="OM1175">
        <v>776296</v>
      </c>
      <c r="OP1175">
        <v>0.52</v>
      </c>
      <c r="OQ1175">
        <f t="shared" si="584"/>
        <v>0.52</v>
      </c>
      <c r="PB1175">
        <v>776296</v>
      </c>
      <c r="PE1175">
        <v>0.5</v>
      </c>
      <c r="PF1175">
        <f t="shared" si="585"/>
        <v>0.5</v>
      </c>
      <c r="PQ1175">
        <v>776296</v>
      </c>
      <c r="PT1175">
        <v>0.56000000000000005</v>
      </c>
      <c r="PU1175">
        <f t="shared" si="586"/>
        <v>0.56000000000000005</v>
      </c>
      <c r="QF1175">
        <v>776296</v>
      </c>
      <c r="QI1175">
        <v>0.55000000000000004</v>
      </c>
      <c r="QJ1175">
        <f t="shared" si="587"/>
        <v>0.55000000000000004</v>
      </c>
      <c r="QU1175">
        <v>776296</v>
      </c>
      <c r="QX1175">
        <v>0.56000000000000005</v>
      </c>
      <c r="QY1175">
        <f t="shared" si="588"/>
        <v>0.56000000000000005</v>
      </c>
    </row>
    <row r="1176" spans="12:467" x14ac:dyDescent="0.2">
      <c r="L1176">
        <v>823076</v>
      </c>
      <c r="O1176">
        <v>0.38</v>
      </c>
      <c r="P1176">
        <f t="shared" si="558"/>
        <v>0.38</v>
      </c>
      <c r="AA1176">
        <v>823076</v>
      </c>
      <c r="AD1176">
        <v>0.32</v>
      </c>
      <c r="AE1176">
        <f t="shared" si="559"/>
        <v>0.32</v>
      </c>
      <c r="AP1176">
        <v>823076</v>
      </c>
      <c r="AS1176">
        <v>0.36</v>
      </c>
      <c r="AT1176">
        <f t="shared" si="560"/>
        <v>0.36</v>
      </c>
      <c r="BE1176">
        <v>823076</v>
      </c>
      <c r="BH1176">
        <v>0.28000000000000003</v>
      </c>
      <c r="BI1176">
        <f t="shared" si="561"/>
        <v>0.28000000000000003</v>
      </c>
      <c r="BT1176">
        <v>823076</v>
      </c>
      <c r="BW1176">
        <v>0.3</v>
      </c>
      <c r="BX1176">
        <f t="shared" si="562"/>
        <v>0.3</v>
      </c>
      <c r="CI1176">
        <v>823076</v>
      </c>
      <c r="CL1176">
        <v>0.42</v>
      </c>
      <c r="CM1176">
        <f t="shared" si="563"/>
        <v>0.42</v>
      </c>
      <c r="CX1176">
        <v>823076</v>
      </c>
      <c r="DA1176">
        <v>0.39</v>
      </c>
      <c r="DB1176">
        <f t="shared" si="564"/>
        <v>0.39</v>
      </c>
      <c r="DM1176">
        <v>823076</v>
      </c>
      <c r="DP1176">
        <v>0.41</v>
      </c>
      <c r="DQ1176">
        <f t="shared" si="565"/>
        <v>0.41</v>
      </c>
      <c r="EB1176">
        <v>823076</v>
      </c>
      <c r="EE1176">
        <v>0.41</v>
      </c>
      <c r="EF1176">
        <f t="shared" si="566"/>
        <v>0.41</v>
      </c>
      <c r="EQ1176">
        <v>823076</v>
      </c>
      <c r="ET1176">
        <v>0.41</v>
      </c>
      <c r="EU1176">
        <f t="shared" si="567"/>
        <v>0.41</v>
      </c>
      <c r="FF1176">
        <v>823076</v>
      </c>
      <c r="FI1176">
        <v>0.41</v>
      </c>
      <c r="FJ1176">
        <f t="shared" si="568"/>
        <v>0.41</v>
      </c>
      <c r="FU1176">
        <v>823076</v>
      </c>
      <c r="FX1176">
        <v>0.41</v>
      </c>
      <c r="FY1176">
        <f t="shared" si="569"/>
        <v>0.41</v>
      </c>
      <c r="GJ1176">
        <v>823076</v>
      </c>
      <c r="GM1176">
        <v>0.4</v>
      </c>
      <c r="GN1176">
        <f t="shared" si="570"/>
        <v>0.4</v>
      </c>
      <c r="GY1176">
        <v>823076</v>
      </c>
      <c r="HB1176">
        <v>0.47</v>
      </c>
      <c r="HC1176">
        <f t="shared" si="571"/>
        <v>0.47</v>
      </c>
      <c r="HN1176">
        <v>823076</v>
      </c>
      <c r="HQ1176">
        <v>0.38</v>
      </c>
      <c r="HR1176">
        <f t="shared" si="572"/>
        <v>0.38</v>
      </c>
      <c r="ID1176">
        <v>776269</v>
      </c>
      <c r="IG1176">
        <v>0.5</v>
      </c>
      <c r="IH1176">
        <f t="shared" si="573"/>
        <v>0.5</v>
      </c>
      <c r="IS1176">
        <v>776269</v>
      </c>
      <c r="IV1176">
        <v>0.46</v>
      </c>
      <c r="IW1176">
        <f t="shared" si="574"/>
        <v>0.46</v>
      </c>
      <c r="JH1176">
        <v>776269</v>
      </c>
      <c r="JK1176">
        <v>0.47</v>
      </c>
      <c r="JL1176">
        <f t="shared" si="575"/>
        <v>0.47</v>
      </c>
      <c r="JW1176">
        <v>776269</v>
      </c>
      <c r="JZ1176">
        <v>0.49</v>
      </c>
      <c r="KA1176">
        <f t="shared" si="576"/>
        <v>0.49</v>
      </c>
      <c r="KL1176">
        <v>776269</v>
      </c>
      <c r="KO1176">
        <v>0.44</v>
      </c>
      <c r="KP1176">
        <f t="shared" si="577"/>
        <v>0.44</v>
      </c>
      <c r="LA1176">
        <v>776269</v>
      </c>
      <c r="LD1176">
        <v>0.46</v>
      </c>
      <c r="LE1176">
        <f t="shared" si="578"/>
        <v>0.46</v>
      </c>
      <c r="LP1176">
        <v>776269</v>
      </c>
      <c r="LS1176">
        <v>0.49</v>
      </c>
      <c r="LT1176">
        <f t="shared" si="579"/>
        <v>0.49</v>
      </c>
      <c r="ME1176">
        <v>776269</v>
      </c>
      <c r="MH1176">
        <v>0.47</v>
      </c>
      <c r="MI1176">
        <f t="shared" si="580"/>
        <v>0.47</v>
      </c>
      <c r="MT1176">
        <v>776269</v>
      </c>
      <c r="MW1176">
        <v>0.45</v>
      </c>
      <c r="MX1176">
        <f t="shared" si="581"/>
        <v>0.45</v>
      </c>
      <c r="NI1176">
        <v>776269</v>
      </c>
      <c r="NL1176">
        <v>0.47</v>
      </c>
      <c r="NM1176">
        <f t="shared" si="582"/>
        <v>0.47</v>
      </c>
      <c r="NX1176">
        <v>776269</v>
      </c>
      <c r="OA1176">
        <v>0.48</v>
      </c>
      <c r="OB1176">
        <f t="shared" si="583"/>
        <v>0.48</v>
      </c>
      <c r="OM1176">
        <v>776269</v>
      </c>
      <c r="OP1176">
        <v>0.51</v>
      </c>
      <c r="OQ1176">
        <f t="shared" si="584"/>
        <v>0.51</v>
      </c>
      <c r="PB1176">
        <v>776269</v>
      </c>
      <c r="PE1176">
        <v>0.46</v>
      </c>
      <c r="PF1176">
        <f t="shared" si="585"/>
        <v>0.46</v>
      </c>
      <c r="PQ1176">
        <v>776269</v>
      </c>
      <c r="PT1176">
        <v>0.47</v>
      </c>
      <c r="PU1176">
        <f t="shared" si="586"/>
        <v>0.47</v>
      </c>
      <c r="QF1176">
        <v>776269</v>
      </c>
      <c r="QI1176">
        <v>0.48</v>
      </c>
      <c r="QJ1176">
        <f t="shared" si="587"/>
        <v>0.48</v>
      </c>
      <c r="QU1176">
        <v>776269</v>
      </c>
      <c r="QX1176">
        <v>0.47</v>
      </c>
      <c r="QY1176">
        <f t="shared" si="588"/>
        <v>0.47</v>
      </c>
    </row>
    <row r="1177" spans="12:467" x14ac:dyDescent="0.2">
      <c r="L1177">
        <v>823156</v>
      </c>
      <c r="O1177">
        <v>0.51</v>
      </c>
      <c r="P1177">
        <f t="shared" si="558"/>
        <v>0.51</v>
      </c>
      <c r="AA1177">
        <v>823156</v>
      </c>
      <c r="AD1177">
        <v>0.46</v>
      </c>
      <c r="AE1177">
        <f t="shared" si="559"/>
        <v>0.46</v>
      </c>
      <c r="AP1177">
        <v>823156</v>
      </c>
      <c r="AS1177">
        <v>0.25</v>
      </c>
      <c r="AT1177">
        <f t="shared" si="560"/>
        <v>0.25</v>
      </c>
      <c r="BE1177">
        <v>823156</v>
      </c>
      <c r="BH1177">
        <v>0.48</v>
      </c>
      <c r="BI1177">
        <f t="shared" si="561"/>
        <v>0.48</v>
      </c>
      <c r="BT1177">
        <v>823156</v>
      </c>
      <c r="BW1177">
        <v>0.38</v>
      </c>
      <c r="BX1177">
        <f t="shared" si="562"/>
        <v>0.38</v>
      </c>
      <c r="CI1177">
        <v>823156</v>
      </c>
      <c r="CL1177">
        <v>0.53</v>
      </c>
      <c r="CM1177">
        <f t="shared" si="563"/>
        <v>0.53</v>
      </c>
      <c r="CX1177">
        <v>823156</v>
      </c>
      <c r="DA1177">
        <v>0.54</v>
      </c>
      <c r="DB1177">
        <f t="shared" si="564"/>
        <v>0.54</v>
      </c>
      <c r="DM1177">
        <v>823156</v>
      </c>
      <c r="DP1177">
        <v>0.53</v>
      </c>
      <c r="DQ1177">
        <f t="shared" si="565"/>
        <v>0.53</v>
      </c>
      <c r="EB1177">
        <v>823156</v>
      </c>
      <c r="EE1177">
        <v>0.54</v>
      </c>
      <c r="EF1177">
        <f t="shared" si="566"/>
        <v>0.54</v>
      </c>
      <c r="EQ1177">
        <v>823156</v>
      </c>
      <c r="ET1177">
        <v>0.54</v>
      </c>
      <c r="EU1177">
        <f t="shared" si="567"/>
        <v>0.54</v>
      </c>
      <c r="FF1177">
        <v>823156</v>
      </c>
      <c r="FI1177">
        <v>0.53</v>
      </c>
      <c r="FJ1177">
        <f t="shared" si="568"/>
        <v>0.53</v>
      </c>
      <c r="FU1177">
        <v>823156</v>
      </c>
      <c r="FX1177">
        <v>0.52</v>
      </c>
      <c r="FY1177">
        <f t="shared" si="569"/>
        <v>0.52</v>
      </c>
      <c r="GJ1177">
        <v>823156</v>
      </c>
      <c r="GM1177">
        <v>0.53</v>
      </c>
      <c r="GN1177">
        <f t="shared" si="570"/>
        <v>0.53</v>
      </c>
      <c r="GY1177">
        <v>823156</v>
      </c>
      <c r="HB1177">
        <v>0.59</v>
      </c>
      <c r="HC1177">
        <f t="shared" si="571"/>
        <v>0.59</v>
      </c>
      <c r="HN1177">
        <v>823156</v>
      </c>
      <c r="HQ1177">
        <v>0.45</v>
      </c>
      <c r="HR1177">
        <f t="shared" si="572"/>
        <v>0.45</v>
      </c>
      <c r="ID1177">
        <v>776270</v>
      </c>
      <c r="IG1177">
        <v>0.46</v>
      </c>
      <c r="IH1177">
        <f t="shared" si="573"/>
        <v>0.46</v>
      </c>
      <c r="IS1177">
        <v>776270</v>
      </c>
      <c r="IV1177">
        <v>0.4</v>
      </c>
      <c r="IW1177">
        <f t="shared" si="574"/>
        <v>0.4</v>
      </c>
      <c r="JH1177">
        <v>776270</v>
      </c>
      <c r="JK1177">
        <v>0.48</v>
      </c>
      <c r="JL1177">
        <f t="shared" si="575"/>
        <v>0.48</v>
      </c>
      <c r="JW1177">
        <v>776270</v>
      </c>
      <c r="JZ1177">
        <v>0.45</v>
      </c>
      <c r="KA1177">
        <f t="shared" si="576"/>
        <v>0.45</v>
      </c>
      <c r="KL1177">
        <v>776270</v>
      </c>
      <c r="KO1177">
        <v>0.4</v>
      </c>
      <c r="KP1177">
        <f t="shared" si="577"/>
        <v>0.4</v>
      </c>
      <c r="LA1177">
        <v>776270</v>
      </c>
      <c r="LD1177">
        <v>0.42</v>
      </c>
      <c r="LE1177">
        <f t="shared" si="578"/>
        <v>0.42</v>
      </c>
      <c r="LP1177">
        <v>776270</v>
      </c>
      <c r="LS1177">
        <v>0.42</v>
      </c>
      <c r="LT1177">
        <f t="shared" si="579"/>
        <v>0.42</v>
      </c>
      <c r="ME1177">
        <v>776270</v>
      </c>
      <c r="MH1177">
        <v>0.41</v>
      </c>
      <c r="MI1177">
        <f t="shared" si="580"/>
        <v>0.41</v>
      </c>
      <c r="MT1177">
        <v>776270</v>
      </c>
      <c r="MW1177">
        <v>0.55000000000000004</v>
      </c>
      <c r="MX1177">
        <f t="shared" si="581"/>
        <v>0.55000000000000004</v>
      </c>
      <c r="NI1177">
        <v>776270</v>
      </c>
      <c r="NL1177">
        <v>0.41</v>
      </c>
      <c r="NM1177">
        <f t="shared" si="582"/>
        <v>0.41</v>
      </c>
      <c r="NX1177">
        <v>776270</v>
      </c>
      <c r="OA1177">
        <v>0.41</v>
      </c>
      <c r="OB1177">
        <f t="shared" si="583"/>
        <v>0.41</v>
      </c>
      <c r="OM1177">
        <v>776270</v>
      </c>
      <c r="OP1177">
        <v>0.42</v>
      </c>
      <c r="OQ1177">
        <f t="shared" si="584"/>
        <v>0.42</v>
      </c>
      <c r="PB1177">
        <v>776270</v>
      </c>
      <c r="PE1177">
        <v>0.43</v>
      </c>
      <c r="PF1177">
        <f t="shared" si="585"/>
        <v>0.43</v>
      </c>
      <c r="PQ1177">
        <v>776270</v>
      </c>
      <c r="PT1177">
        <v>0.39</v>
      </c>
      <c r="PU1177">
        <f t="shared" si="586"/>
        <v>0.39</v>
      </c>
      <c r="QF1177">
        <v>776270</v>
      </c>
      <c r="QI1177">
        <v>0.4</v>
      </c>
      <c r="QJ1177">
        <f t="shared" si="587"/>
        <v>0.4</v>
      </c>
      <c r="QU1177">
        <v>776270</v>
      </c>
      <c r="QX1177">
        <v>0.42</v>
      </c>
      <c r="QY1177">
        <f t="shared" si="588"/>
        <v>0.42</v>
      </c>
    </row>
    <row r="1178" spans="12:467" x14ac:dyDescent="0.2">
      <c r="L1178">
        <v>823643</v>
      </c>
      <c r="O1178">
        <v>0.55000000000000004</v>
      </c>
      <c r="P1178">
        <f t="shared" si="558"/>
        <v>0.55000000000000004</v>
      </c>
      <c r="AA1178">
        <v>823643</v>
      </c>
      <c r="AD1178">
        <v>0.69</v>
      </c>
      <c r="AE1178">
        <f t="shared" si="559"/>
        <v>0.69</v>
      </c>
      <c r="AP1178">
        <v>823643</v>
      </c>
      <c r="AS1178">
        <v>0.63</v>
      </c>
      <c r="AT1178">
        <f t="shared" si="560"/>
        <v>0.63</v>
      </c>
      <c r="BE1178">
        <v>823643</v>
      </c>
      <c r="BH1178">
        <v>0.54</v>
      </c>
      <c r="BI1178">
        <f t="shared" si="561"/>
        <v>0.54</v>
      </c>
      <c r="BT1178">
        <v>823643</v>
      </c>
      <c r="BW1178">
        <v>0.62</v>
      </c>
      <c r="BX1178">
        <f t="shared" si="562"/>
        <v>0.62</v>
      </c>
      <c r="CI1178">
        <v>823643</v>
      </c>
      <c r="CL1178">
        <v>0.57999999999999996</v>
      </c>
      <c r="CM1178">
        <f t="shared" si="563"/>
        <v>0.57999999999999996</v>
      </c>
      <c r="CX1178">
        <v>823643</v>
      </c>
      <c r="DA1178">
        <v>0.56000000000000005</v>
      </c>
      <c r="DB1178">
        <f t="shared" si="564"/>
        <v>0.56000000000000005</v>
      </c>
      <c r="DM1178">
        <v>823643</v>
      </c>
      <c r="DP1178">
        <v>0.56000000000000005</v>
      </c>
      <c r="DQ1178">
        <f t="shared" si="565"/>
        <v>0.56000000000000005</v>
      </c>
      <c r="EB1178">
        <v>823643</v>
      </c>
      <c r="EE1178">
        <v>0.55000000000000004</v>
      </c>
      <c r="EF1178">
        <f t="shared" si="566"/>
        <v>0.55000000000000004</v>
      </c>
      <c r="EQ1178">
        <v>823643</v>
      </c>
      <c r="ET1178">
        <v>0.55000000000000004</v>
      </c>
      <c r="EU1178">
        <f t="shared" si="567"/>
        <v>0.55000000000000004</v>
      </c>
      <c r="FF1178">
        <v>823643</v>
      </c>
      <c r="FI1178">
        <v>0.56000000000000005</v>
      </c>
      <c r="FJ1178">
        <f t="shared" si="568"/>
        <v>0.56000000000000005</v>
      </c>
      <c r="FU1178">
        <v>823643</v>
      </c>
      <c r="FX1178">
        <v>0.56999999999999995</v>
      </c>
      <c r="FY1178">
        <f t="shared" si="569"/>
        <v>0.56999999999999995</v>
      </c>
      <c r="GJ1178">
        <v>823643</v>
      </c>
      <c r="GM1178">
        <v>0.55000000000000004</v>
      </c>
      <c r="GN1178">
        <f t="shared" si="570"/>
        <v>0.55000000000000004</v>
      </c>
      <c r="GY1178">
        <v>823643</v>
      </c>
      <c r="HB1178">
        <v>0.59</v>
      </c>
      <c r="HC1178">
        <f t="shared" si="571"/>
        <v>0.59</v>
      </c>
      <c r="HN1178">
        <v>823643</v>
      </c>
      <c r="HQ1178">
        <v>0.57999999999999996</v>
      </c>
      <c r="HR1178">
        <f t="shared" si="572"/>
        <v>0.57999999999999996</v>
      </c>
      <c r="ID1178">
        <v>776272</v>
      </c>
      <c r="IG1178">
        <v>0.45</v>
      </c>
      <c r="IH1178">
        <f t="shared" si="573"/>
        <v>0.45</v>
      </c>
      <c r="IS1178">
        <v>776272</v>
      </c>
      <c r="IV1178">
        <v>0.44</v>
      </c>
      <c r="IW1178">
        <f t="shared" si="574"/>
        <v>0.44</v>
      </c>
      <c r="JH1178">
        <v>776272</v>
      </c>
      <c r="JK1178">
        <v>0.41</v>
      </c>
      <c r="JL1178">
        <f t="shared" si="575"/>
        <v>0.41</v>
      </c>
      <c r="JW1178">
        <v>776272</v>
      </c>
      <c r="JZ1178">
        <v>0.45</v>
      </c>
      <c r="KA1178">
        <f t="shared" si="576"/>
        <v>0.45</v>
      </c>
      <c r="KL1178">
        <v>776272</v>
      </c>
      <c r="KO1178">
        <v>0.36</v>
      </c>
      <c r="KP1178">
        <f t="shared" si="577"/>
        <v>0.36</v>
      </c>
      <c r="LA1178">
        <v>776272</v>
      </c>
      <c r="LD1178">
        <v>0.39</v>
      </c>
      <c r="LE1178">
        <f t="shared" si="578"/>
        <v>0.39</v>
      </c>
      <c r="LP1178">
        <v>776272</v>
      </c>
      <c r="LS1178">
        <v>0.43</v>
      </c>
      <c r="LT1178">
        <f t="shared" si="579"/>
        <v>0.43</v>
      </c>
      <c r="ME1178">
        <v>776272</v>
      </c>
      <c r="MH1178">
        <v>0.39</v>
      </c>
      <c r="MI1178">
        <f t="shared" si="580"/>
        <v>0.39</v>
      </c>
      <c r="MT1178">
        <v>776272</v>
      </c>
      <c r="MW1178">
        <v>0.28000000000000003</v>
      </c>
      <c r="MX1178">
        <f t="shared" si="581"/>
        <v>0.28000000000000003</v>
      </c>
      <c r="NI1178">
        <v>776272</v>
      </c>
      <c r="NL1178">
        <v>0.46</v>
      </c>
      <c r="NM1178">
        <f t="shared" si="582"/>
        <v>0.46</v>
      </c>
      <c r="NX1178">
        <v>776272</v>
      </c>
      <c r="OA1178">
        <v>0.4</v>
      </c>
      <c r="OB1178">
        <f t="shared" si="583"/>
        <v>0.4</v>
      </c>
      <c r="OM1178">
        <v>776272</v>
      </c>
      <c r="OP1178">
        <v>0.46</v>
      </c>
      <c r="OQ1178">
        <f t="shared" si="584"/>
        <v>0.46</v>
      </c>
      <c r="PB1178">
        <v>776272</v>
      </c>
      <c r="PE1178">
        <v>0.45</v>
      </c>
      <c r="PF1178">
        <f t="shared" si="585"/>
        <v>0.45</v>
      </c>
      <c r="PQ1178">
        <v>776272</v>
      </c>
      <c r="PT1178">
        <v>0.46</v>
      </c>
      <c r="PU1178">
        <f t="shared" si="586"/>
        <v>0.46</v>
      </c>
      <c r="QF1178">
        <v>776272</v>
      </c>
      <c r="QI1178">
        <v>0.47</v>
      </c>
      <c r="QJ1178">
        <f t="shared" si="587"/>
        <v>0.47</v>
      </c>
      <c r="QU1178">
        <v>776272</v>
      </c>
      <c r="QX1178">
        <v>0.44</v>
      </c>
      <c r="QY1178">
        <f t="shared" si="588"/>
        <v>0.44</v>
      </c>
    </row>
    <row r="1179" spans="12:467" x14ac:dyDescent="0.2">
      <c r="L1179">
        <v>824297</v>
      </c>
      <c r="O1179">
        <v>0.51</v>
      </c>
      <c r="P1179">
        <f t="shared" si="558"/>
        <v>0.51</v>
      </c>
      <c r="AA1179">
        <v>824297</v>
      </c>
      <c r="AD1179">
        <v>0.46</v>
      </c>
      <c r="AE1179">
        <f t="shared" si="559"/>
        <v>0.46</v>
      </c>
      <c r="AP1179">
        <v>824297</v>
      </c>
      <c r="AS1179">
        <v>0.54</v>
      </c>
      <c r="AT1179">
        <f t="shared" si="560"/>
        <v>0.54</v>
      </c>
      <c r="BE1179">
        <v>824297</v>
      </c>
      <c r="BH1179">
        <v>0.46</v>
      </c>
      <c r="BI1179">
        <f t="shared" si="561"/>
        <v>0.46</v>
      </c>
      <c r="BT1179">
        <v>824297</v>
      </c>
      <c r="BW1179">
        <v>0.42</v>
      </c>
      <c r="BX1179">
        <f t="shared" si="562"/>
        <v>0.42</v>
      </c>
      <c r="CI1179">
        <v>824297</v>
      </c>
      <c r="CL1179">
        <v>0.54</v>
      </c>
      <c r="CM1179">
        <f t="shared" si="563"/>
        <v>0.54</v>
      </c>
      <c r="CX1179">
        <v>824297</v>
      </c>
      <c r="DA1179">
        <v>0.54</v>
      </c>
      <c r="DB1179">
        <f t="shared" si="564"/>
        <v>0.54</v>
      </c>
      <c r="DM1179">
        <v>824297</v>
      </c>
      <c r="DP1179">
        <v>0.51</v>
      </c>
      <c r="DQ1179">
        <f t="shared" si="565"/>
        <v>0.51</v>
      </c>
      <c r="EB1179">
        <v>824297</v>
      </c>
      <c r="EE1179">
        <v>0.56999999999999995</v>
      </c>
      <c r="EF1179">
        <f t="shared" si="566"/>
        <v>0.56999999999999995</v>
      </c>
      <c r="EQ1179">
        <v>824297</v>
      </c>
      <c r="ET1179">
        <v>0.56999999999999995</v>
      </c>
      <c r="EU1179">
        <f t="shared" si="567"/>
        <v>0.56999999999999995</v>
      </c>
      <c r="FF1179">
        <v>824297</v>
      </c>
      <c r="FI1179">
        <v>0.54</v>
      </c>
      <c r="FJ1179">
        <f t="shared" si="568"/>
        <v>0.54</v>
      </c>
      <c r="FU1179">
        <v>824297</v>
      </c>
      <c r="FX1179">
        <v>0.54</v>
      </c>
      <c r="FY1179">
        <f t="shared" si="569"/>
        <v>0.54</v>
      </c>
      <c r="GJ1179">
        <v>824297</v>
      </c>
      <c r="GM1179">
        <v>0.53</v>
      </c>
      <c r="GN1179">
        <f t="shared" si="570"/>
        <v>0.53</v>
      </c>
      <c r="GY1179">
        <v>824297</v>
      </c>
      <c r="HB1179">
        <v>0.59</v>
      </c>
      <c r="HC1179">
        <f t="shared" si="571"/>
        <v>0.59</v>
      </c>
      <c r="HN1179">
        <v>824297</v>
      </c>
      <c r="HQ1179">
        <v>0.47</v>
      </c>
      <c r="HR1179">
        <f t="shared" si="572"/>
        <v>0.47</v>
      </c>
      <c r="ID1179">
        <v>776276</v>
      </c>
      <c r="IG1179">
        <v>0.54</v>
      </c>
      <c r="IH1179">
        <f t="shared" si="573"/>
        <v>0.54</v>
      </c>
      <c r="IS1179">
        <v>776276</v>
      </c>
      <c r="IV1179">
        <v>0.55000000000000004</v>
      </c>
      <c r="IW1179">
        <f t="shared" si="574"/>
        <v>0.55000000000000004</v>
      </c>
      <c r="JH1179">
        <v>776276</v>
      </c>
      <c r="JK1179">
        <v>0.53</v>
      </c>
      <c r="JL1179">
        <f t="shared" si="575"/>
        <v>0.53</v>
      </c>
      <c r="JW1179">
        <v>776276</v>
      </c>
      <c r="JZ1179">
        <v>0.55000000000000004</v>
      </c>
      <c r="KA1179">
        <f t="shared" si="576"/>
        <v>0.55000000000000004</v>
      </c>
      <c r="KL1179">
        <v>776276</v>
      </c>
      <c r="KO1179">
        <v>0.56999999999999995</v>
      </c>
      <c r="KP1179">
        <f t="shared" si="577"/>
        <v>0.56999999999999995</v>
      </c>
      <c r="LA1179">
        <v>776276</v>
      </c>
      <c r="LD1179">
        <v>0.56000000000000005</v>
      </c>
      <c r="LE1179">
        <f t="shared" si="578"/>
        <v>0.56000000000000005</v>
      </c>
      <c r="LP1179">
        <v>776276</v>
      </c>
      <c r="LS1179">
        <v>0.52</v>
      </c>
      <c r="LT1179">
        <f t="shared" si="579"/>
        <v>0.52</v>
      </c>
      <c r="ME1179">
        <v>776276</v>
      </c>
      <c r="MH1179">
        <v>0.57999999999999996</v>
      </c>
      <c r="MI1179">
        <f t="shared" si="580"/>
        <v>0.57999999999999996</v>
      </c>
      <c r="MT1179">
        <v>776276</v>
      </c>
      <c r="MW1179">
        <v>0.63</v>
      </c>
      <c r="MX1179">
        <f t="shared" si="581"/>
        <v>0.63</v>
      </c>
      <c r="NI1179">
        <v>776276</v>
      </c>
      <c r="NL1179">
        <v>0.52</v>
      </c>
      <c r="NM1179">
        <f t="shared" si="582"/>
        <v>0.52</v>
      </c>
      <c r="NX1179">
        <v>776276</v>
      </c>
      <c r="OA1179">
        <v>0.53</v>
      </c>
      <c r="OB1179">
        <f t="shared" si="583"/>
        <v>0.53</v>
      </c>
      <c r="OM1179">
        <v>776276</v>
      </c>
      <c r="OP1179">
        <v>0.53</v>
      </c>
      <c r="OQ1179">
        <f t="shared" si="584"/>
        <v>0.53</v>
      </c>
      <c r="PB1179">
        <v>776276</v>
      </c>
      <c r="PE1179">
        <v>0.51</v>
      </c>
      <c r="PF1179">
        <f t="shared" si="585"/>
        <v>0.51</v>
      </c>
      <c r="PQ1179">
        <v>776276</v>
      </c>
      <c r="PT1179">
        <v>0.53</v>
      </c>
      <c r="PU1179">
        <f t="shared" si="586"/>
        <v>0.53</v>
      </c>
      <c r="QF1179">
        <v>776276</v>
      </c>
      <c r="QI1179">
        <v>0.55000000000000004</v>
      </c>
      <c r="QJ1179">
        <f t="shared" si="587"/>
        <v>0.55000000000000004</v>
      </c>
      <c r="QU1179">
        <v>776276</v>
      </c>
      <c r="QX1179">
        <v>0.54</v>
      </c>
      <c r="QY1179">
        <f t="shared" si="588"/>
        <v>0.54</v>
      </c>
    </row>
    <row r="1180" spans="12:467" x14ac:dyDescent="0.2">
      <c r="L1180">
        <v>824858</v>
      </c>
      <c r="O1180">
        <v>0.53</v>
      </c>
      <c r="P1180">
        <f t="shared" si="558"/>
        <v>0.53</v>
      </c>
      <c r="AA1180">
        <v>824858</v>
      </c>
      <c r="AD1180">
        <v>0.53</v>
      </c>
      <c r="AE1180">
        <f t="shared" si="559"/>
        <v>0.53</v>
      </c>
      <c r="AP1180">
        <v>824858</v>
      </c>
      <c r="AS1180">
        <v>0.74</v>
      </c>
      <c r="AT1180">
        <f t="shared" si="560"/>
        <v>0.74</v>
      </c>
      <c r="BE1180">
        <v>824858</v>
      </c>
      <c r="BH1180">
        <v>0.54</v>
      </c>
      <c r="BI1180">
        <f t="shared" si="561"/>
        <v>0.54</v>
      </c>
      <c r="BT1180">
        <v>824858</v>
      </c>
      <c r="BW1180">
        <v>0.6</v>
      </c>
      <c r="BX1180">
        <f t="shared" si="562"/>
        <v>0.6</v>
      </c>
      <c r="CI1180">
        <v>824858</v>
      </c>
      <c r="CL1180">
        <v>0.52</v>
      </c>
      <c r="CM1180">
        <f t="shared" si="563"/>
        <v>0.52</v>
      </c>
      <c r="CX1180">
        <v>824858</v>
      </c>
      <c r="DA1180">
        <v>0.52</v>
      </c>
      <c r="DB1180">
        <f t="shared" si="564"/>
        <v>0.52</v>
      </c>
      <c r="DM1180">
        <v>824858</v>
      </c>
      <c r="DP1180">
        <v>0.51</v>
      </c>
      <c r="DQ1180">
        <f t="shared" si="565"/>
        <v>0.51</v>
      </c>
      <c r="EB1180">
        <v>824858</v>
      </c>
      <c r="EE1180">
        <v>0.48</v>
      </c>
      <c r="EF1180">
        <f t="shared" si="566"/>
        <v>0.48</v>
      </c>
      <c r="EQ1180">
        <v>824858</v>
      </c>
      <c r="ET1180">
        <v>0.48</v>
      </c>
      <c r="EU1180">
        <f t="shared" si="567"/>
        <v>0.48</v>
      </c>
      <c r="FF1180">
        <v>824858</v>
      </c>
      <c r="FI1180">
        <v>0.52</v>
      </c>
      <c r="FJ1180">
        <f t="shared" si="568"/>
        <v>0.52</v>
      </c>
      <c r="FU1180">
        <v>824858</v>
      </c>
      <c r="FX1180">
        <v>0.51</v>
      </c>
      <c r="FY1180">
        <f t="shared" si="569"/>
        <v>0.51</v>
      </c>
      <c r="GJ1180">
        <v>824858</v>
      </c>
      <c r="GM1180">
        <v>0.5</v>
      </c>
      <c r="GN1180">
        <f t="shared" si="570"/>
        <v>0.5</v>
      </c>
      <c r="GY1180">
        <v>824858</v>
      </c>
      <c r="HB1180">
        <v>0.56000000000000005</v>
      </c>
      <c r="HC1180">
        <f t="shared" si="571"/>
        <v>0.56000000000000005</v>
      </c>
      <c r="HN1180">
        <v>824858</v>
      </c>
      <c r="HQ1180">
        <v>0.44</v>
      </c>
      <c r="HR1180">
        <f t="shared" si="572"/>
        <v>0.44</v>
      </c>
      <c r="ID1180">
        <v>776281</v>
      </c>
      <c r="IG1180">
        <v>0.53</v>
      </c>
      <c r="IH1180">
        <f t="shared" si="573"/>
        <v>0.53</v>
      </c>
      <c r="IS1180">
        <v>776281</v>
      </c>
      <c r="IV1180">
        <v>0.53</v>
      </c>
      <c r="IW1180">
        <f t="shared" si="574"/>
        <v>0.53</v>
      </c>
      <c r="JH1180">
        <v>776281</v>
      </c>
      <c r="JK1180">
        <v>0.48</v>
      </c>
      <c r="JL1180">
        <f t="shared" si="575"/>
        <v>0.48</v>
      </c>
      <c r="JW1180">
        <v>776281</v>
      </c>
      <c r="JZ1180">
        <v>0.52</v>
      </c>
      <c r="KA1180">
        <f t="shared" si="576"/>
        <v>0.52</v>
      </c>
      <c r="KL1180">
        <v>776281</v>
      </c>
      <c r="KO1180">
        <v>0.48</v>
      </c>
      <c r="KP1180">
        <f t="shared" si="577"/>
        <v>0.48</v>
      </c>
      <c r="LA1180">
        <v>776281</v>
      </c>
      <c r="LD1180">
        <v>0.47</v>
      </c>
      <c r="LE1180">
        <f t="shared" si="578"/>
        <v>0.47</v>
      </c>
      <c r="LP1180">
        <v>776281</v>
      </c>
      <c r="LS1180">
        <v>0.52</v>
      </c>
      <c r="LT1180">
        <f t="shared" si="579"/>
        <v>0.52</v>
      </c>
      <c r="ME1180">
        <v>776281</v>
      </c>
      <c r="MH1180">
        <v>0.49</v>
      </c>
      <c r="MI1180">
        <f t="shared" si="580"/>
        <v>0.49</v>
      </c>
      <c r="MT1180">
        <v>776281</v>
      </c>
      <c r="MW1180">
        <v>0.48</v>
      </c>
      <c r="MX1180">
        <f t="shared" si="581"/>
        <v>0.48</v>
      </c>
      <c r="NI1180">
        <v>776281</v>
      </c>
      <c r="NL1180">
        <v>0.54</v>
      </c>
      <c r="NM1180">
        <f t="shared" si="582"/>
        <v>0.54</v>
      </c>
      <c r="NX1180">
        <v>776281</v>
      </c>
      <c r="OA1180">
        <v>0.53</v>
      </c>
      <c r="OB1180">
        <f t="shared" si="583"/>
        <v>0.53</v>
      </c>
      <c r="OM1180">
        <v>776281</v>
      </c>
      <c r="OP1180">
        <v>0.52</v>
      </c>
      <c r="OQ1180">
        <f t="shared" si="584"/>
        <v>0.52</v>
      </c>
      <c r="PB1180">
        <v>776281</v>
      </c>
      <c r="PE1180">
        <v>0.52</v>
      </c>
      <c r="PF1180">
        <f t="shared" si="585"/>
        <v>0.52</v>
      </c>
      <c r="PQ1180">
        <v>776281</v>
      </c>
      <c r="PT1180">
        <v>0.51</v>
      </c>
      <c r="PU1180">
        <f t="shared" si="586"/>
        <v>0.51</v>
      </c>
      <c r="QF1180">
        <v>776281</v>
      </c>
      <c r="QI1180">
        <v>0.51</v>
      </c>
      <c r="QJ1180">
        <f t="shared" si="587"/>
        <v>0.51</v>
      </c>
      <c r="QU1180">
        <v>776281</v>
      </c>
      <c r="QX1180">
        <v>0.53</v>
      </c>
      <c r="QY1180">
        <f t="shared" si="588"/>
        <v>0.53</v>
      </c>
    </row>
    <row r="1181" spans="12:467" x14ac:dyDescent="0.2">
      <c r="L1181">
        <v>824941</v>
      </c>
      <c r="O1181">
        <v>0.56000000000000005</v>
      </c>
      <c r="P1181">
        <f t="shared" si="558"/>
        <v>0.56000000000000005</v>
      </c>
      <c r="AA1181">
        <v>824941</v>
      </c>
      <c r="AD1181">
        <v>0.56000000000000005</v>
      </c>
      <c r="AE1181">
        <f t="shared" si="559"/>
        <v>0.56000000000000005</v>
      </c>
      <c r="AP1181">
        <v>824941</v>
      </c>
      <c r="AS1181">
        <v>0.45</v>
      </c>
      <c r="AT1181">
        <f t="shared" si="560"/>
        <v>0.45</v>
      </c>
      <c r="BE1181">
        <v>824941</v>
      </c>
      <c r="BH1181">
        <v>0.56999999999999995</v>
      </c>
      <c r="BI1181">
        <f t="shared" si="561"/>
        <v>0.56999999999999995</v>
      </c>
      <c r="BT1181">
        <v>824941</v>
      </c>
      <c r="BW1181">
        <v>0.68</v>
      </c>
      <c r="BX1181">
        <f t="shared" si="562"/>
        <v>0.68</v>
      </c>
      <c r="CI1181">
        <v>824941</v>
      </c>
      <c r="CL1181">
        <v>0.55000000000000004</v>
      </c>
      <c r="CM1181">
        <f t="shared" si="563"/>
        <v>0.55000000000000004</v>
      </c>
      <c r="CX1181">
        <v>824941</v>
      </c>
      <c r="DA1181">
        <v>0.55000000000000004</v>
      </c>
      <c r="DB1181">
        <f t="shared" si="564"/>
        <v>0.55000000000000004</v>
      </c>
      <c r="DM1181">
        <v>824941</v>
      </c>
      <c r="DP1181">
        <v>0.55000000000000004</v>
      </c>
      <c r="DQ1181">
        <f t="shared" si="565"/>
        <v>0.55000000000000004</v>
      </c>
      <c r="EB1181">
        <v>824941</v>
      </c>
      <c r="EE1181">
        <v>0.56000000000000005</v>
      </c>
      <c r="EF1181">
        <f t="shared" si="566"/>
        <v>0.56000000000000005</v>
      </c>
      <c r="EQ1181">
        <v>824941</v>
      </c>
      <c r="ET1181">
        <v>0.56000000000000005</v>
      </c>
      <c r="EU1181">
        <f t="shared" si="567"/>
        <v>0.56000000000000005</v>
      </c>
      <c r="FF1181">
        <v>824941</v>
      </c>
      <c r="FI1181">
        <v>0.56999999999999995</v>
      </c>
      <c r="FJ1181">
        <f t="shared" si="568"/>
        <v>0.56999999999999995</v>
      </c>
      <c r="FU1181">
        <v>824941</v>
      </c>
      <c r="FX1181">
        <v>0.54</v>
      </c>
      <c r="FY1181">
        <f t="shared" si="569"/>
        <v>0.54</v>
      </c>
      <c r="GJ1181">
        <v>824941</v>
      </c>
      <c r="GM1181">
        <v>0.55000000000000004</v>
      </c>
      <c r="GN1181">
        <f t="shared" si="570"/>
        <v>0.55000000000000004</v>
      </c>
      <c r="GY1181">
        <v>824941</v>
      </c>
      <c r="HB1181">
        <v>0.56999999999999995</v>
      </c>
      <c r="HC1181">
        <f t="shared" si="571"/>
        <v>0.56999999999999995</v>
      </c>
      <c r="HN1181">
        <v>824941</v>
      </c>
      <c r="HQ1181">
        <v>0.59</v>
      </c>
      <c r="HR1181">
        <f t="shared" si="572"/>
        <v>0.59</v>
      </c>
      <c r="ID1181">
        <v>776282</v>
      </c>
      <c r="IG1181">
        <v>0.56999999999999995</v>
      </c>
      <c r="IH1181">
        <f t="shared" si="573"/>
        <v>0.56999999999999995</v>
      </c>
      <c r="IS1181">
        <v>776282</v>
      </c>
      <c r="IV1181">
        <v>0.56000000000000005</v>
      </c>
      <c r="IW1181">
        <f t="shared" si="574"/>
        <v>0.56000000000000005</v>
      </c>
      <c r="JH1181">
        <v>776282</v>
      </c>
      <c r="JK1181">
        <v>0.56999999999999995</v>
      </c>
      <c r="JL1181">
        <f t="shared" si="575"/>
        <v>0.56999999999999995</v>
      </c>
      <c r="JW1181">
        <v>776282</v>
      </c>
      <c r="JZ1181">
        <v>0.56000000000000005</v>
      </c>
      <c r="KA1181">
        <f t="shared" si="576"/>
        <v>0.56000000000000005</v>
      </c>
      <c r="KL1181">
        <v>776282</v>
      </c>
      <c r="KO1181">
        <v>0.67</v>
      </c>
      <c r="KP1181">
        <f t="shared" si="577"/>
        <v>0.67</v>
      </c>
      <c r="LA1181">
        <v>776282</v>
      </c>
      <c r="LD1181">
        <v>0.56999999999999995</v>
      </c>
      <c r="LE1181">
        <f t="shared" si="578"/>
        <v>0.56999999999999995</v>
      </c>
      <c r="LP1181">
        <v>776282</v>
      </c>
      <c r="LS1181">
        <v>0.54</v>
      </c>
      <c r="LT1181">
        <f t="shared" si="579"/>
        <v>0.54</v>
      </c>
      <c r="ME1181">
        <v>776282</v>
      </c>
      <c r="MH1181">
        <v>0.65</v>
      </c>
      <c r="MI1181">
        <f t="shared" si="580"/>
        <v>0.65</v>
      </c>
      <c r="MT1181">
        <v>776282</v>
      </c>
      <c r="MW1181">
        <v>0.7</v>
      </c>
      <c r="MX1181">
        <f t="shared" si="581"/>
        <v>0.7</v>
      </c>
      <c r="NI1181">
        <v>776282</v>
      </c>
      <c r="NL1181">
        <v>0.52</v>
      </c>
      <c r="NM1181">
        <f t="shared" si="582"/>
        <v>0.52</v>
      </c>
      <c r="NX1181">
        <v>776282</v>
      </c>
      <c r="OA1181">
        <v>0.52</v>
      </c>
      <c r="OB1181">
        <f t="shared" si="583"/>
        <v>0.52</v>
      </c>
      <c r="OM1181">
        <v>776282</v>
      </c>
      <c r="OP1181">
        <v>0.56000000000000005</v>
      </c>
      <c r="OQ1181">
        <f t="shared" si="584"/>
        <v>0.56000000000000005</v>
      </c>
      <c r="PB1181">
        <v>776282</v>
      </c>
      <c r="PE1181">
        <v>0.54</v>
      </c>
      <c r="PF1181">
        <f t="shared" si="585"/>
        <v>0.54</v>
      </c>
      <c r="PQ1181">
        <v>776282</v>
      </c>
      <c r="PT1181">
        <v>0.5</v>
      </c>
      <c r="PU1181">
        <f t="shared" si="586"/>
        <v>0.5</v>
      </c>
      <c r="QF1181">
        <v>776282</v>
      </c>
      <c r="QI1181">
        <v>0.56000000000000005</v>
      </c>
      <c r="QJ1181">
        <f t="shared" si="587"/>
        <v>0.56000000000000005</v>
      </c>
      <c r="QU1181">
        <v>776282</v>
      </c>
      <c r="QX1181">
        <v>0.55000000000000004</v>
      </c>
      <c r="QY1181">
        <f t="shared" si="588"/>
        <v>0.55000000000000004</v>
      </c>
    </row>
    <row r="1182" spans="12:467" x14ac:dyDescent="0.2">
      <c r="L1182">
        <v>822830</v>
      </c>
      <c r="O1182">
        <v>0.51</v>
      </c>
      <c r="P1182">
        <f t="shared" si="558"/>
        <v>0.51</v>
      </c>
      <c r="AA1182">
        <v>822830</v>
      </c>
      <c r="AD1182">
        <v>0.41</v>
      </c>
      <c r="AE1182">
        <f t="shared" si="559"/>
        <v>0.41</v>
      </c>
      <c r="AP1182">
        <v>822830</v>
      </c>
      <c r="AS1182">
        <v>0.43</v>
      </c>
      <c r="AT1182">
        <f t="shared" si="560"/>
        <v>0.43</v>
      </c>
      <c r="BE1182">
        <v>822830</v>
      </c>
      <c r="BH1182">
        <v>0.45</v>
      </c>
      <c r="BI1182">
        <f t="shared" si="561"/>
        <v>0.45</v>
      </c>
      <c r="BT1182">
        <v>822830</v>
      </c>
      <c r="BW1182">
        <v>0.36</v>
      </c>
      <c r="BX1182">
        <f t="shared" si="562"/>
        <v>0.36</v>
      </c>
      <c r="CI1182">
        <v>822830</v>
      </c>
      <c r="CL1182">
        <v>0.5</v>
      </c>
      <c r="CM1182">
        <f t="shared" si="563"/>
        <v>0.5</v>
      </c>
      <c r="CX1182">
        <v>822830</v>
      </c>
      <c r="DA1182">
        <v>0.5</v>
      </c>
      <c r="DB1182">
        <f t="shared" si="564"/>
        <v>0.5</v>
      </c>
      <c r="DM1182">
        <v>822830</v>
      </c>
      <c r="DP1182">
        <v>0.49</v>
      </c>
      <c r="DQ1182">
        <f t="shared" si="565"/>
        <v>0.49</v>
      </c>
      <c r="EB1182">
        <v>822830</v>
      </c>
      <c r="EE1182">
        <v>0.49</v>
      </c>
      <c r="EF1182">
        <f t="shared" si="566"/>
        <v>0.49</v>
      </c>
      <c r="EQ1182">
        <v>822830</v>
      </c>
      <c r="ET1182">
        <v>0.49</v>
      </c>
      <c r="EU1182">
        <f t="shared" si="567"/>
        <v>0.49</v>
      </c>
      <c r="FF1182">
        <v>822830</v>
      </c>
      <c r="FI1182">
        <v>0.49</v>
      </c>
      <c r="FJ1182">
        <f t="shared" si="568"/>
        <v>0.49</v>
      </c>
      <c r="FU1182">
        <v>822830</v>
      </c>
      <c r="FX1182">
        <v>0.5</v>
      </c>
      <c r="FY1182">
        <f t="shared" si="569"/>
        <v>0.5</v>
      </c>
      <c r="GJ1182">
        <v>822830</v>
      </c>
      <c r="GM1182">
        <v>0.49</v>
      </c>
      <c r="GN1182">
        <f t="shared" si="570"/>
        <v>0.49</v>
      </c>
      <c r="GY1182">
        <v>822830</v>
      </c>
      <c r="HB1182">
        <v>0.47</v>
      </c>
      <c r="HC1182">
        <f t="shared" si="571"/>
        <v>0.47</v>
      </c>
      <c r="HN1182">
        <v>822830</v>
      </c>
      <c r="HQ1182">
        <v>0.42</v>
      </c>
      <c r="HR1182">
        <f t="shared" si="572"/>
        <v>0.42</v>
      </c>
      <c r="ID1182">
        <v>776251</v>
      </c>
      <c r="IG1182">
        <v>0.54</v>
      </c>
      <c r="IH1182">
        <f t="shared" si="573"/>
        <v>0.54</v>
      </c>
      <c r="IS1182">
        <v>776251</v>
      </c>
      <c r="IV1182">
        <v>0.55000000000000004</v>
      </c>
      <c r="IW1182">
        <f t="shared" si="574"/>
        <v>0.55000000000000004</v>
      </c>
      <c r="JH1182">
        <v>776251</v>
      </c>
      <c r="JK1182">
        <v>0.55000000000000004</v>
      </c>
      <c r="JL1182">
        <f t="shared" si="575"/>
        <v>0.55000000000000004</v>
      </c>
      <c r="JW1182">
        <v>776251</v>
      </c>
      <c r="JZ1182">
        <v>0.56000000000000005</v>
      </c>
      <c r="KA1182">
        <f t="shared" si="576"/>
        <v>0.56000000000000005</v>
      </c>
      <c r="KL1182">
        <v>776251</v>
      </c>
      <c r="KO1182">
        <v>0.61</v>
      </c>
      <c r="KP1182">
        <f t="shared" si="577"/>
        <v>0.61</v>
      </c>
      <c r="LA1182">
        <v>776251</v>
      </c>
      <c r="LD1182">
        <v>0.56000000000000005</v>
      </c>
      <c r="LE1182">
        <f t="shared" si="578"/>
        <v>0.56000000000000005</v>
      </c>
      <c r="LP1182">
        <v>776251</v>
      </c>
      <c r="LS1182">
        <v>0.54</v>
      </c>
      <c r="LT1182">
        <f t="shared" si="579"/>
        <v>0.54</v>
      </c>
      <c r="ME1182">
        <v>776251</v>
      </c>
      <c r="MH1182">
        <v>0.56999999999999995</v>
      </c>
      <c r="MI1182">
        <f t="shared" si="580"/>
        <v>0.56999999999999995</v>
      </c>
      <c r="MT1182">
        <v>776251</v>
      </c>
      <c r="MW1182">
        <v>0.6</v>
      </c>
      <c r="MX1182">
        <f t="shared" si="581"/>
        <v>0.6</v>
      </c>
      <c r="NI1182">
        <v>776251</v>
      </c>
      <c r="NL1182">
        <v>0.54</v>
      </c>
      <c r="NM1182">
        <f t="shared" si="582"/>
        <v>0.54</v>
      </c>
      <c r="NX1182">
        <v>776251</v>
      </c>
      <c r="OA1182">
        <v>0.53</v>
      </c>
      <c r="OB1182">
        <f t="shared" si="583"/>
        <v>0.53</v>
      </c>
      <c r="OM1182">
        <v>776251</v>
      </c>
      <c r="OP1182">
        <v>0.56000000000000005</v>
      </c>
      <c r="OQ1182">
        <f t="shared" si="584"/>
        <v>0.56000000000000005</v>
      </c>
      <c r="PB1182">
        <v>776251</v>
      </c>
      <c r="PE1182">
        <v>0.57999999999999996</v>
      </c>
      <c r="PF1182">
        <f t="shared" si="585"/>
        <v>0.57999999999999996</v>
      </c>
      <c r="PQ1182">
        <v>776251</v>
      </c>
      <c r="PT1182">
        <v>0.57999999999999996</v>
      </c>
      <c r="PU1182">
        <f t="shared" si="586"/>
        <v>0.57999999999999996</v>
      </c>
      <c r="QF1182">
        <v>776251</v>
      </c>
      <c r="QI1182">
        <v>0.56000000000000005</v>
      </c>
      <c r="QJ1182">
        <f t="shared" si="587"/>
        <v>0.56000000000000005</v>
      </c>
      <c r="QU1182">
        <v>776251</v>
      </c>
      <c r="QX1182">
        <v>0.56000000000000005</v>
      </c>
      <c r="QY1182">
        <f t="shared" si="588"/>
        <v>0.56000000000000005</v>
      </c>
    </row>
    <row r="1183" spans="12:467" x14ac:dyDescent="0.2">
      <c r="L1183">
        <v>822996</v>
      </c>
      <c r="O1183">
        <v>0.4</v>
      </c>
      <c r="P1183">
        <f t="shared" si="558"/>
        <v>0.4</v>
      </c>
      <c r="AA1183">
        <v>822996</v>
      </c>
      <c r="AD1183">
        <v>0.52</v>
      </c>
      <c r="AE1183">
        <f t="shared" si="559"/>
        <v>0.52</v>
      </c>
      <c r="AP1183">
        <v>822996</v>
      </c>
      <c r="AS1183">
        <v>0.46</v>
      </c>
      <c r="AT1183">
        <f t="shared" si="560"/>
        <v>0.46</v>
      </c>
      <c r="BE1183">
        <v>822996</v>
      </c>
      <c r="BH1183">
        <v>0.41</v>
      </c>
      <c r="BI1183">
        <f t="shared" si="561"/>
        <v>0.41</v>
      </c>
      <c r="BT1183">
        <v>822996</v>
      </c>
      <c r="BW1183">
        <v>0.53</v>
      </c>
      <c r="BX1183">
        <f t="shared" si="562"/>
        <v>0.53</v>
      </c>
      <c r="CI1183">
        <v>822996</v>
      </c>
      <c r="CL1183">
        <v>0.37</v>
      </c>
      <c r="CM1183">
        <f t="shared" si="563"/>
        <v>0.37</v>
      </c>
      <c r="CX1183">
        <v>822996</v>
      </c>
      <c r="DA1183">
        <v>0.44</v>
      </c>
      <c r="DB1183">
        <f t="shared" si="564"/>
        <v>0.44</v>
      </c>
      <c r="DM1183">
        <v>822996</v>
      </c>
      <c r="DP1183">
        <v>0.39</v>
      </c>
      <c r="DQ1183">
        <f t="shared" si="565"/>
        <v>0.39</v>
      </c>
      <c r="EB1183">
        <v>822996</v>
      </c>
      <c r="EE1183">
        <v>0.39</v>
      </c>
      <c r="EF1183">
        <f t="shared" si="566"/>
        <v>0.39</v>
      </c>
      <c r="EQ1183">
        <v>822996</v>
      </c>
      <c r="ET1183">
        <v>0.39</v>
      </c>
      <c r="EU1183">
        <f t="shared" si="567"/>
        <v>0.39</v>
      </c>
      <c r="FF1183">
        <v>822996</v>
      </c>
      <c r="FI1183">
        <v>0.43</v>
      </c>
      <c r="FJ1183">
        <f t="shared" si="568"/>
        <v>0.43</v>
      </c>
      <c r="FU1183">
        <v>822996</v>
      </c>
      <c r="FX1183">
        <v>0.43</v>
      </c>
      <c r="FY1183">
        <f t="shared" si="569"/>
        <v>0.43</v>
      </c>
      <c r="GJ1183">
        <v>822996</v>
      </c>
      <c r="GM1183">
        <v>0.4</v>
      </c>
      <c r="GN1183">
        <f t="shared" si="570"/>
        <v>0.4</v>
      </c>
      <c r="GY1183">
        <v>822996</v>
      </c>
      <c r="HB1183">
        <v>0.43</v>
      </c>
      <c r="HC1183">
        <f t="shared" si="571"/>
        <v>0.43</v>
      </c>
      <c r="HN1183">
        <v>822996</v>
      </c>
      <c r="HQ1183">
        <v>0.41</v>
      </c>
      <c r="HR1183">
        <f t="shared" si="572"/>
        <v>0.41</v>
      </c>
      <c r="ID1183">
        <v>776253</v>
      </c>
      <c r="IG1183">
        <v>0.49</v>
      </c>
      <c r="IH1183">
        <f t="shared" si="573"/>
        <v>0.49</v>
      </c>
      <c r="IS1183">
        <v>776253</v>
      </c>
      <c r="IV1183">
        <v>0.48</v>
      </c>
      <c r="IW1183">
        <f t="shared" si="574"/>
        <v>0.48</v>
      </c>
      <c r="JH1183">
        <v>776253</v>
      </c>
      <c r="JK1183">
        <v>0.47</v>
      </c>
      <c r="JL1183">
        <f t="shared" si="575"/>
        <v>0.47</v>
      </c>
      <c r="JW1183">
        <v>776253</v>
      </c>
      <c r="JZ1183">
        <v>0.48</v>
      </c>
      <c r="KA1183">
        <f t="shared" si="576"/>
        <v>0.48</v>
      </c>
      <c r="KL1183">
        <v>776253</v>
      </c>
      <c r="KO1183">
        <v>0.41</v>
      </c>
      <c r="KP1183">
        <f t="shared" si="577"/>
        <v>0.41</v>
      </c>
      <c r="LA1183">
        <v>776253</v>
      </c>
      <c r="LD1183">
        <v>0.46</v>
      </c>
      <c r="LE1183">
        <f t="shared" si="578"/>
        <v>0.46</v>
      </c>
      <c r="LP1183">
        <v>776253</v>
      </c>
      <c r="LS1183">
        <v>0.46</v>
      </c>
      <c r="LT1183">
        <f t="shared" si="579"/>
        <v>0.46</v>
      </c>
      <c r="ME1183">
        <v>776253</v>
      </c>
      <c r="MH1183">
        <v>0.43</v>
      </c>
      <c r="MI1183">
        <f t="shared" si="580"/>
        <v>0.43</v>
      </c>
      <c r="MT1183">
        <v>776253</v>
      </c>
      <c r="MW1183">
        <v>0.48</v>
      </c>
      <c r="MX1183">
        <f t="shared" si="581"/>
        <v>0.48</v>
      </c>
      <c r="NI1183">
        <v>776253</v>
      </c>
      <c r="NL1183">
        <v>0.45</v>
      </c>
      <c r="NM1183">
        <f t="shared" si="582"/>
        <v>0.45</v>
      </c>
      <c r="NX1183">
        <v>776253</v>
      </c>
      <c r="OA1183">
        <v>0.45</v>
      </c>
      <c r="OB1183">
        <f t="shared" si="583"/>
        <v>0.45</v>
      </c>
      <c r="OM1183">
        <v>776253</v>
      </c>
      <c r="OP1183">
        <v>0.47</v>
      </c>
      <c r="OQ1183">
        <f t="shared" si="584"/>
        <v>0.47</v>
      </c>
      <c r="PB1183">
        <v>776253</v>
      </c>
      <c r="PE1183">
        <v>0.46</v>
      </c>
      <c r="PF1183">
        <f t="shared" si="585"/>
        <v>0.46</v>
      </c>
      <c r="PQ1183">
        <v>776253</v>
      </c>
      <c r="PT1183">
        <v>0.45</v>
      </c>
      <c r="PU1183">
        <f t="shared" si="586"/>
        <v>0.45</v>
      </c>
      <c r="QF1183">
        <v>776253</v>
      </c>
      <c r="QI1183">
        <v>0.49</v>
      </c>
      <c r="QJ1183">
        <f t="shared" si="587"/>
        <v>0.49</v>
      </c>
      <c r="QU1183">
        <v>776253</v>
      </c>
      <c r="QX1183">
        <v>0.49</v>
      </c>
      <c r="QY1183">
        <f t="shared" si="588"/>
        <v>0.49</v>
      </c>
    </row>
    <row r="1184" spans="12:467" x14ac:dyDescent="0.2">
      <c r="L1184">
        <v>823074</v>
      </c>
      <c r="O1184">
        <v>0.41</v>
      </c>
      <c r="P1184">
        <f t="shared" si="558"/>
        <v>0.41</v>
      </c>
      <c r="AA1184">
        <v>823074</v>
      </c>
      <c r="AD1184">
        <v>0.39</v>
      </c>
      <c r="AE1184">
        <f t="shared" si="559"/>
        <v>0.39</v>
      </c>
      <c r="AP1184">
        <v>823074</v>
      </c>
      <c r="AS1184">
        <v>0.2</v>
      </c>
      <c r="AT1184">
        <f t="shared" si="560"/>
        <v>0.2</v>
      </c>
      <c r="BE1184">
        <v>823074</v>
      </c>
      <c r="BH1184">
        <v>0.36</v>
      </c>
      <c r="BI1184">
        <f t="shared" si="561"/>
        <v>0.36</v>
      </c>
      <c r="BT1184">
        <v>823074</v>
      </c>
      <c r="BW1184">
        <v>0.26</v>
      </c>
      <c r="BX1184">
        <f t="shared" si="562"/>
        <v>0.26</v>
      </c>
      <c r="CI1184">
        <v>823074</v>
      </c>
      <c r="CL1184">
        <v>0.43</v>
      </c>
      <c r="CM1184">
        <f t="shared" si="563"/>
        <v>0.43</v>
      </c>
      <c r="CX1184">
        <v>823074</v>
      </c>
      <c r="DA1184">
        <v>0.42</v>
      </c>
      <c r="DB1184">
        <f t="shared" si="564"/>
        <v>0.42</v>
      </c>
      <c r="DM1184">
        <v>823074</v>
      </c>
      <c r="DP1184">
        <v>0.4</v>
      </c>
      <c r="DQ1184">
        <f t="shared" si="565"/>
        <v>0.4</v>
      </c>
      <c r="EB1184">
        <v>823074</v>
      </c>
      <c r="EE1184">
        <v>0.39</v>
      </c>
      <c r="EF1184">
        <f t="shared" si="566"/>
        <v>0.39</v>
      </c>
      <c r="EQ1184">
        <v>823074</v>
      </c>
      <c r="ET1184">
        <v>0.39</v>
      </c>
      <c r="EU1184">
        <f t="shared" si="567"/>
        <v>0.39</v>
      </c>
      <c r="FF1184">
        <v>823074</v>
      </c>
      <c r="FI1184">
        <v>0.42</v>
      </c>
      <c r="FJ1184">
        <f t="shared" si="568"/>
        <v>0.42</v>
      </c>
      <c r="FU1184">
        <v>823074</v>
      </c>
      <c r="FX1184">
        <v>0.43</v>
      </c>
      <c r="FY1184">
        <f t="shared" si="569"/>
        <v>0.43</v>
      </c>
      <c r="GJ1184">
        <v>823074</v>
      </c>
      <c r="GM1184">
        <v>0.39</v>
      </c>
      <c r="GN1184">
        <f t="shared" si="570"/>
        <v>0.39</v>
      </c>
      <c r="GY1184">
        <v>823074</v>
      </c>
      <c r="HB1184">
        <v>0.41</v>
      </c>
      <c r="HC1184">
        <f t="shared" si="571"/>
        <v>0.41</v>
      </c>
      <c r="HN1184">
        <v>823074</v>
      </c>
      <c r="HQ1184">
        <v>0.36</v>
      </c>
      <c r="HR1184">
        <f t="shared" si="572"/>
        <v>0.36</v>
      </c>
      <c r="ID1184">
        <v>776255</v>
      </c>
      <c r="IG1184">
        <v>0.51</v>
      </c>
      <c r="IH1184">
        <f t="shared" si="573"/>
        <v>0.51</v>
      </c>
      <c r="IS1184">
        <v>776255</v>
      </c>
      <c r="IV1184">
        <v>0.5</v>
      </c>
      <c r="IW1184">
        <f t="shared" si="574"/>
        <v>0.5</v>
      </c>
      <c r="JH1184">
        <v>776255</v>
      </c>
      <c r="JK1184">
        <v>0.54</v>
      </c>
      <c r="JL1184">
        <f t="shared" si="575"/>
        <v>0.54</v>
      </c>
      <c r="JW1184">
        <v>776255</v>
      </c>
      <c r="JZ1184">
        <v>0.55000000000000004</v>
      </c>
      <c r="KA1184">
        <f t="shared" si="576"/>
        <v>0.55000000000000004</v>
      </c>
      <c r="KL1184">
        <v>776255</v>
      </c>
      <c r="KO1184">
        <v>0.51</v>
      </c>
      <c r="KP1184">
        <f t="shared" si="577"/>
        <v>0.51</v>
      </c>
      <c r="LA1184">
        <v>776255</v>
      </c>
      <c r="LD1184">
        <v>0.53</v>
      </c>
      <c r="LE1184">
        <f t="shared" si="578"/>
        <v>0.53</v>
      </c>
      <c r="LP1184">
        <v>776255</v>
      </c>
      <c r="LS1184">
        <v>0.53</v>
      </c>
      <c r="LT1184">
        <f t="shared" si="579"/>
        <v>0.53</v>
      </c>
      <c r="ME1184">
        <v>776255</v>
      </c>
      <c r="MH1184">
        <v>0.56999999999999995</v>
      </c>
      <c r="MI1184">
        <f t="shared" si="580"/>
        <v>0.56999999999999995</v>
      </c>
      <c r="MT1184">
        <v>776255</v>
      </c>
      <c r="MW1184">
        <v>0.52</v>
      </c>
      <c r="MX1184">
        <f t="shared" si="581"/>
        <v>0.52</v>
      </c>
      <c r="NI1184">
        <v>776255</v>
      </c>
      <c r="NL1184">
        <v>0.51</v>
      </c>
      <c r="NM1184">
        <f t="shared" si="582"/>
        <v>0.51</v>
      </c>
      <c r="NX1184">
        <v>776255</v>
      </c>
      <c r="OA1184">
        <v>0.5</v>
      </c>
      <c r="OB1184">
        <f t="shared" si="583"/>
        <v>0.5</v>
      </c>
      <c r="OM1184">
        <v>776255</v>
      </c>
      <c r="OP1184">
        <v>0.54</v>
      </c>
      <c r="OQ1184">
        <f t="shared" si="584"/>
        <v>0.54</v>
      </c>
      <c r="PB1184">
        <v>776255</v>
      </c>
      <c r="PE1184">
        <v>0.52</v>
      </c>
      <c r="PF1184">
        <f t="shared" si="585"/>
        <v>0.52</v>
      </c>
      <c r="PQ1184">
        <v>776255</v>
      </c>
      <c r="PT1184">
        <v>0.54</v>
      </c>
      <c r="PU1184">
        <f t="shared" si="586"/>
        <v>0.54</v>
      </c>
      <c r="QF1184">
        <v>776255</v>
      </c>
      <c r="QI1184">
        <v>0.55000000000000004</v>
      </c>
      <c r="QJ1184">
        <f t="shared" si="587"/>
        <v>0.55000000000000004</v>
      </c>
      <c r="QU1184">
        <v>776255</v>
      </c>
      <c r="QX1184">
        <v>0.53</v>
      </c>
      <c r="QY1184">
        <f t="shared" si="588"/>
        <v>0.53</v>
      </c>
    </row>
    <row r="1185" spans="12:467" x14ac:dyDescent="0.2">
      <c r="L1185">
        <v>823480</v>
      </c>
      <c r="O1185">
        <v>0.52</v>
      </c>
      <c r="P1185">
        <f t="shared" si="558"/>
        <v>0.52</v>
      </c>
      <c r="AA1185">
        <v>823480</v>
      </c>
      <c r="AD1185">
        <v>0.54</v>
      </c>
      <c r="AE1185">
        <f t="shared" si="559"/>
        <v>0.54</v>
      </c>
      <c r="AP1185">
        <v>823480</v>
      </c>
      <c r="AS1185">
        <v>0.6</v>
      </c>
      <c r="AT1185">
        <f t="shared" si="560"/>
        <v>0.6</v>
      </c>
      <c r="BE1185">
        <v>823480</v>
      </c>
      <c r="BH1185">
        <v>0.51</v>
      </c>
      <c r="BI1185">
        <f t="shared" si="561"/>
        <v>0.51</v>
      </c>
      <c r="BT1185">
        <v>823480</v>
      </c>
      <c r="BW1185">
        <v>0.46</v>
      </c>
      <c r="BX1185">
        <f t="shared" si="562"/>
        <v>0.46</v>
      </c>
      <c r="CI1185">
        <v>823480</v>
      </c>
      <c r="CL1185">
        <v>0.5</v>
      </c>
      <c r="CM1185">
        <f t="shared" si="563"/>
        <v>0.5</v>
      </c>
      <c r="CX1185">
        <v>823480</v>
      </c>
      <c r="DA1185">
        <v>0.53</v>
      </c>
      <c r="DB1185">
        <f t="shared" si="564"/>
        <v>0.53</v>
      </c>
      <c r="DM1185">
        <v>823480</v>
      </c>
      <c r="DP1185">
        <v>0.56000000000000005</v>
      </c>
      <c r="DQ1185">
        <f t="shared" si="565"/>
        <v>0.56000000000000005</v>
      </c>
      <c r="EB1185">
        <v>823480</v>
      </c>
      <c r="EE1185">
        <v>0.55000000000000004</v>
      </c>
      <c r="EF1185">
        <f t="shared" si="566"/>
        <v>0.55000000000000004</v>
      </c>
      <c r="EQ1185">
        <v>823480</v>
      </c>
      <c r="ET1185">
        <v>0.55000000000000004</v>
      </c>
      <c r="EU1185">
        <f t="shared" si="567"/>
        <v>0.55000000000000004</v>
      </c>
      <c r="FF1185">
        <v>823480</v>
      </c>
      <c r="FI1185">
        <v>0.56000000000000005</v>
      </c>
      <c r="FJ1185">
        <f t="shared" si="568"/>
        <v>0.56000000000000005</v>
      </c>
      <c r="FU1185">
        <v>823480</v>
      </c>
      <c r="FX1185">
        <v>0.55000000000000004</v>
      </c>
      <c r="FY1185">
        <f t="shared" si="569"/>
        <v>0.55000000000000004</v>
      </c>
      <c r="GJ1185">
        <v>823480</v>
      </c>
      <c r="GM1185">
        <v>0.52</v>
      </c>
      <c r="GN1185">
        <f t="shared" si="570"/>
        <v>0.52</v>
      </c>
      <c r="GY1185">
        <v>823480</v>
      </c>
      <c r="HB1185">
        <v>0.59</v>
      </c>
      <c r="HC1185">
        <f t="shared" si="571"/>
        <v>0.59</v>
      </c>
      <c r="HN1185">
        <v>823480</v>
      </c>
      <c r="HQ1185">
        <v>0.45</v>
      </c>
      <c r="HR1185">
        <f t="shared" si="572"/>
        <v>0.45</v>
      </c>
      <c r="ID1185">
        <v>776260</v>
      </c>
      <c r="IG1185">
        <v>0.43</v>
      </c>
      <c r="IH1185">
        <f t="shared" si="573"/>
        <v>0.43</v>
      </c>
      <c r="IS1185">
        <v>776260</v>
      </c>
      <c r="IV1185">
        <v>0.4</v>
      </c>
      <c r="IW1185">
        <f t="shared" si="574"/>
        <v>0.4</v>
      </c>
      <c r="JH1185">
        <v>776260</v>
      </c>
      <c r="JK1185">
        <v>0.38</v>
      </c>
      <c r="JL1185">
        <f t="shared" si="575"/>
        <v>0.38</v>
      </c>
      <c r="JW1185">
        <v>776260</v>
      </c>
      <c r="JZ1185">
        <v>0.42</v>
      </c>
      <c r="KA1185">
        <f t="shared" si="576"/>
        <v>0.42</v>
      </c>
      <c r="KL1185">
        <v>776260</v>
      </c>
      <c r="KO1185">
        <v>0.41</v>
      </c>
      <c r="KP1185">
        <f t="shared" si="577"/>
        <v>0.41</v>
      </c>
      <c r="LA1185">
        <v>776260</v>
      </c>
      <c r="LD1185">
        <v>0.42</v>
      </c>
      <c r="LE1185">
        <f t="shared" si="578"/>
        <v>0.42</v>
      </c>
      <c r="LP1185">
        <v>776260</v>
      </c>
      <c r="LS1185">
        <v>0.44</v>
      </c>
      <c r="LT1185">
        <f t="shared" si="579"/>
        <v>0.44</v>
      </c>
      <c r="ME1185">
        <v>776260</v>
      </c>
      <c r="MH1185">
        <v>0.41</v>
      </c>
      <c r="MI1185">
        <f t="shared" si="580"/>
        <v>0.41</v>
      </c>
      <c r="MT1185">
        <v>776260</v>
      </c>
      <c r="MW1185">
        <v>0.42</v>
      </c>
      <c r="MX1185">
        <f t="shared" si="581"/>
        <v>0.42</v>
      </c>
      <c r="NI1185">
        <v>776260</v>
      </c>
      <c r="NL1185">
        <v>0.42</v>
      </c>
      <c r="NM1185">
        <f t="shared" si="582"/>
        <v>0.42</v>
      </c>
      <c r="NX1185">
        <v>776260</v>
      </c>
      <c r="OA1185">
        <v>0.44</v>
      </c>
      <c r="OB1185">
        <f t="shared" si="583"/>
        <v>0.44</v>
      </c>
      <c r="OM1185">
        <v>776260</v>
      </c>
      <c r="OP1185">
        <v>0.42</v>
      </c>
      <c r="OQ1185">
        <f t="shared" si="584"/>
        <v>0.42</v>
      </c>
      <c r="PB1185">
        <v>776260</v>
      </c>
      <c r="PE1185">
        <v>0.42</v>
      </c>
      <c r="PF1185">
        <f t="shared" si="585"/>
        <v>0.42</v>
      </c>
      <c r="PQ1185">
        <v>776260</v>
      </c>
      <c r="PT1185">
        <v>0.44</v>
      </c>
      <c r="PU1185">
        <f t="shared" si="586"/>
        <v>0.44</v>
      </c>
      <c r="QF1185">
        <v>776260</v>
      </c>
      <c r="QI1185">
        <v>0.42</v>
      </c>
      <c r="QJ1185">
        <f t="shared" si="587"/>
        <v>0.42</v>
      </c>
      <c r="QU1185">
        <v>776260</v>
      </c>
      <c r="QX1185">
        <v>0.41</v>
      </c>
      <c r="QY1185">
        <f t="shared" si="588"/>
        <v>0.41</v>
      </c>
    </row>
    <row r="1186" spans="12:467" x14ac:dyDescent="0.2">
      <c r="L1186">
        <v>824294</v>
      </c>
      <c r="O1186">
        <v>0.56999999999999995</v>
      </c>
      <c r="P1186">
        <f t="shared" si="558"/>
        <v>0.56999999999999995</v>
      </c>
      <c r="AA1186">
        <v>824294</v>
      </c>
      <c r="AD1186">
        <v>0.61</v>
      </c>
      <c r="AE1186">
        <f t="shared" si="559"/>
        <v>0.61</v>
      </c>
      <c r="AP1186">
        <v>824294</v>
      </c>
      <c r="AS1186">
        <v>0.65</v>
      </c>
      <c r="AT1186">
        <f t="shared" si="560"/>
        <v>0.65</v>
      </c>
      <c r="BE1186">
        <v>824294</v>
      </c>
      <c r="BH1186">
        <v>0.62</v>
      </c>
      <c r="BI1186">
        <f t="shared" si="561"/>
        <v>0.62</v>
      </c>
      <c r="BT1186">
        <v>824294</v>
      </c>
      <c r="BW1186">
        <v>0.73</v>
      </c>
      <c r="BX1186">
        <f t="shared" si="562"/>
        <v>0.73</v>
      </c>
      <c r="CI1186">
        <v>824294</v>
      </c>
      <c r="CL1186">
        <v>0.57999999999999996</v>
      </c>
      <c r="CM1186">
        <f t="shared" si="563"/>
        <v>0.57999999999999996</v>
      </c>
      <c r="CX1186">
        <v>824294</v>
      </c>
      <c r="DA1186">
        <v>0.56000000000000005</v>
      </c>
      <c r="DB1186">
        <f t="shared" si="564"/>
        <v>0.56000000000000005</v>
      </c>
      <c r="DM1186">
        <v>824294</v>
      </c>
      <c r="DP1186">
        <v>0.55000000000000004</v>
      </c>
      <c r="DQ1186">
        <f t="shared" si="565"/>
        <v>0.55000000000000004</v>
      </c>
      <c r="EB1186">
        <v>824294</v>
      </c>
      <c r="EE1186">
        <v>0.56999999999999995</v>
      </c>
      <c r="EF1186">
        <f t="shared" si="566"/>
        <v>0.56999999999999995</v>
      </c>
      <c r="EQ1186">
        <v>824294</v>
      </c>
      <c r="ET1186">
        <v>0.56999999999999995</v>
      </c>
      <c r="EU1186">
        <f t="shared" si="567"/>
        <v>0.56999999999999995</v>
      </c>
      <c r="FF1186">
        <v>824294</v>
      </c>
      <c r="FI1186">
        <v>0.59</v>
      </c>
      <c r="FJ1186">
        <f t="shared" si="568"/>
        <v>0.59</v>
      </c>
      <c r="FU1186">
        <v>824294</v>
      </c>
      <c r="FX1186">
        <v>0.59</v>
      </c>
      <c r="FY1186">
        <f t="shared" si="569"/>
        <v>0.59</v>
      </c>
      <c r="GJ1186">
        <v>824294</v>
      </c>
      <c r="GM1186">
        <v>0.56000000000000005</v>
      </c>
      <c r="GN1186">
        <f t="shared" si="570"/>
        <v>0.56000000000000005</v>
      </c>
      <c r="GY1186">
        <v>824294</v>
      </c>
      <c r="HB1186">
        <v>0.59</v>
      </c>
      <c r="HC1186">
        <f t="shared" si="571"/>
        <v>0.59</v>
      </c>
      <c r="HN1186">
        <v>824294</v>
      </c>
      <c r="HQ1186">
        <v>0.63</v>
      </c>
      <c r="HR1186">
        <f t="shared" si="572"/>
        <v>0.63</v>
      </c>
      <c r="ID1186">
        <v>776261</v>
      </c>
      <c r="IG1186">
        <v>0.43</v>
      </c>
      <c r="IH1186">
        <f t="shared" si="573"/>
        <v>0.43</v>
      </c>
      <c r="IS1186">
        <v>776261</v>
      </c>
      <c r="IV1186">
        <v>0.41</v>
      </c>
      <c r="IW1186">
        <f t="shared" si="574"/>
        <v>0.41</v>
      </c>
      <c r="JH1186">
        <v>776261</v>
      </c>
      <c r="JK1186">
        <v>0.4</v>
      </c>
      <c r="JL1186">
        <f t="shared" si="575"/>
        <v>0.4</v>
      </c>
      <c r="JW1186">
        <v>776261</v>
      </c>
      <c r="JZ1186">
        <v>0.41</v>
      </c>
      <c r="KA1186">
        <f t="shared" si="576"/>
        <v>0.41</v>
      </c>
      <c r="KL1186">
        <v>776261</v>
      </c>
      <c r="KO1186">
        <v>0.35</v>
      </c>
      <c r="KP1186">
        <f t="shared" si="577"/>
        <v>0.35</v>
      </c>
      <c r="LA1186">
        <v>776261</v>
      </c>
      <c r="LD1186">
        <v>0.42</v>
      </c>
      <c r="LE1186">
        <f t="shared" si="578"/>
        <v>0.42</v>
      </c>
      <c r="LP1186">
        <v>776261</v>
      </c>
      <c r="LS1186">
        <v>0.41</v>
      </c>
      <c r="LT1186">
        <f t="shared" si="579"/>
        <v>0.41</v>
      </c>
      <c r="ME1186">
        <v>776261</v>
      </c>
      <c r="MH1186">
        <v>0.43</v>
      </c>
      <c r="MI1186">
        <f t="shared" si="580"/>
        <v>0.43</v>
      </c>
      <c r="MT1186">
        <v>776261</v>
      </c>
      <c r="MW1186">
        <v>0.35</v>
      </c>
      <c r="MX1186">
        <f t="shared" si="581"/>
        <v>0.35</v>
      </c>
      <c r="NI1186">
        <v>776261</v>
      </c>
      <c r="NL1186">
        <v>0.41</v>
      </c>
      <c r="NM1186">
        <f t="shared" si="582"/>
        <v>0.41</v>
      </c>
      <c r="NX1186">
        <v>776261</v>
      </c>
      <c r="OA1186">
        <v>0.38</v>
      </c>
      <c r="OB1186">
        <f t="shared" si="583"/>
        <v>0.38</v>
      </c>
      <c r="OM1186">
        <v>776261</v>
      </c>
      <c r="OP1186">
        <v>0.44</v>
      </c>
      <c r="OQ1186">
        <f t="shared" si="584"/>
        <v>0.44</v>
      </c>
      <c r="PB1186">
        <v>776261</v>
      </c>
      <c r="PE1186">
        <v>0.4</v>
      </c>
      <c r="PF1186">
        <f t="shared" si="585"/>
        <v>0.4</v>
      </c>
      <c r="PQ1186">
        <v>776261</v>
      </c>
      <c r="PT1186">
        <v>0.45</v>
      </c>
      <c r="PU1186">
        <f t="shared" si="586"/>
        <v>0.45</v>
      </c>
      <c r="QF1186">
        <v>776261</v>
      </c>
      <c r="QI1186">
        <v>0.46</v>
      </c>
      <c r="QJ1186">
        <f t="shared" si="587"/>
        <v>0.46</v>
      </c>
      <c r="QU1186">
        <v>776261</v>
      </c>
      <c r="QX1186">
        <v>0.42</v>
      </c>
      <c r="QY1186">
        <f t="shared" si="588"/>
        <v>0.42</v>
      </c>
    </row>
    <row r="1187" spans="12:467" x14ac:dyDescent="0.2">
      <c r="L1187">
        <v>824535</v>
      </c>
      <c r="O1187">
        <v>0.54</v>
      </c>
      <c r="P1187">
        <f t="shared" si="558"/>
        <v>0.54</v>
      </c>
      <c r="AA1187">
        <v>824535</v>
      </c>
      <c r="AD1187">
        <v>0.59</v>
      </c>
      <c r="AE1187">
        <f t="shared" si="559"/>
        <v>0.59</v>
      </c>
      <c r="AP1187">
        <v>824535</v>
      </c>
      <c r="AS1187">
        <v>0.65</v>
      </c>
      <c r="AT1187">
        <f t="shared" si="560"/>
        <v>0.65</v>
      </c>
      <c r="BE1187">
        <v>824535</v>
      </c>
      <c r="BH1187">
        <v>0.52</v>
      </c>
      <c r="BI1187">
        <f t="shared" si="561"/>
        <v>0.52</v>
      </c>
      <c r="BT1187">
        <v>824535</v>
      </c>
      <c r="BW1187">
        <v>0.64</v>
      </c>
      <c r="BX1187">
        <f t="shared" si="562"/>
        <v>0.64</v>
      </c>
      <c r="CI1187">
        <v>824535</v>
      </c>
      <c r="CL1187">
        <v>0.54</v>
      </c>
      <c r="CM1187">
        <f t="shared" si="563"/>
        <v>0.54</v>
      </c>
      <c r="CX1187">
        <v>824535</v>
      </c>
      <c r="DA1187">
        <v>0.54</v>
      </c>
      <c r="DB1187">
        <f t="shared" si="564"/>
        <v>0.54</v>
      </c>
      <c r="DM1187">
        <v>824535</v>
      </c>
      <c r="DP1187">
        <v>0.53</v>
      </c>
      <c r="DQ1187">
        <f t="shared" si="565"/>
        <v>0.53</v>
      </c>
      <c r="EB1187">
        <v>824535</v>
      </c>
      <c r="EE1187">
        <v>0.5</v>
      </c>
      <c r="EF1187">
        <f t="shared" si="566"/>
        <v>0.5</v>
      </c>
      <c r="EQ1187">
        <v>824535</v>
      </c>
      <c r="ET1187">
        <v>0.5</v>
      </c>
      <c r="EU1187">
        <f t="shared" si="567"/>
        <v>0.5</v>
      </c>
      <c r="FF1187">
        <v>824535</v>
      </c>
      <c r="FI1187">
        <v>0.55000000000000004</v>
      </c>
      <c r="FJ1187">
        <f t="shared" si="568"/>
        <v>0.55000000000000004</v>
      </c>
      <c r="FU1187">
        <v>824535</v>
      </c>
      <c r="FX1187">
        <v>0.52</v>
      </c>
      <c r="FY1187">
        <f t="shared" si="569"/>
        <v>0.52</v>
      </c>
      <c r="GJ1187">
        <v>824535</v>
      </c>
      <c r="GM1187">
        <v>0.52</v>
      </c>
      <c r="GN1187">
        <f t="shared" si="570"/>
        <v>0.52</v>
      </c>
      <c r="GY1187">
        <v>824535</v>
      </c>
      <c r="HB1187">
        <v>0.51</v>
      </c>
      <c r="HC1187">
        <f t="shared" si="571"/>
        <v>0.51</v>
      </c>
      <c r="HN1187">
        <v>824535</v>
      </c>
      <c r="HQ1187">
        <v>0.54</v>
      </c>
      <c r="HR1187">
        <f t="shared" si="572"/>
        <v>0.54</v>
      </c>
      <c r="ID1187">
        <v>776262</v>
      </c>
      <c r="IG1187">
        <v>0.47</v>
      </c>
      <c r="IH1187">
        <f t="shared" si="573"/>
        <v>0.47</v>
      </c>
      <c r="IS1187">
        <v>776262</v>
      </c>
      <c r="IV1187">
        <v>0.48</v>
      </c>
      <c r="IW1187">
        <f t="shared" si="574"/>
        <v>0.48</v>
      </c>
      <c r="JH1187">
        <v>776262</v>
      </c>
      <c r="JK1187">
        <v>0.46</v>
      </c>
      <c r="JL1187">
        <f t="shared" si="575"/>
        <v>0.46</v>
      </c>
      <c r="JW1187">
        <v>776262</v>
      </c>
      <c r="JZ1187">
        <v>0.44</v>
      </c>
      <c r="KA1187">
        <f t="shared" si="576"/>
        <v>0.44</v>
      </c>
      <c r="KL1187">
        <v>776262</v>
      </c>
      <c r="KO1187">
        <v>0.41</v>
      </c>
      <c r="KP1187">
        <f t="shared" si="577"/>
        <v>0.41</v>
      </c>
      <c r="LA1187">
        <v>776262</v>
      </c>
      <c r="LD1187">
        <v>0.44</v>
      </c>
      <c r="LE1187">
        <f t="shared" si="578"/>
        <v>0.44</v>
      </c>
      <c r="LP1187">
        <v>776262</v>
      </c>
      <c r="LS1187">
        <v>0.46</v>
      </c>
      <c r="LT1187">
        <f t="shared" si="579"/>
        <v>0.46</v>
      </c>
      <c r="ME1187">
        <v>776262</v>
      </c>
      <c r="MH1187">
        <v>0.46</v>
      </c>
      <c r="MI1187">
        <f t="shared" si="580"/>
        <v>0.46</v>
      </c>
      <c r="MT1187">
        <v>776262</v>
      </c>
      <c r="MW1187">
        <v>0.45</v>
      </c>
      <c r="MX1187">
        <f t="shared" si="581"/>
        <v>0.45</v>
      </c>
      <c r="NI1187">
        <v>776262</v>
      </c>
      <c r="NL1187">
        <v>0.48</v>
      </c>
      <c r="NM1187">
        <f t="shared" si="582"/>
        <v>0.48</v>
      </c>
      <c r="NX1187">
        <v>776262</v>
      </c>
      <c r="OA1187">
        <v>0.45</v>
      </c>
      <c r="OB1187">
        <f t="shared" si="583"/>
        <v>0.45</v>
      </c>
      <c r="OM1187">
        <v>776262</v>
      </c>
      <c r="OP1187">
        <v>0.45</v>
      </c>
      <c r="OQ1187">
        <f t="shared" si="584"/>
        <v>0.45</v>
      </c>
      <c r="PB1187">
        <v>776262</v>
      </c>
      <c r="PE1187">
        <v>0.46</v>
      </c>
      <c r="PF1187">
        <f t="shared" si="585"/>
        <v>0.46</v>
      </c>
      <c r="PQ1187">
        <v>776262</v>
      </c>
      <c r="PT1187">
        <v>0.44</v>
      </c>
      <c r="PU1187">
        <f t="shared" si="586"/>
        <v>0.44</v>
      </c>
      <c r="QF1187">
        <v>776262</v>
      </c>
      <c r="QI1187">
        <v>0.47</v>
      </c>
      <c r="QJ1187">
        <f t="shared" si="587"/>
        <v>0.47</v>
      </c>
      <c r="QU1187">
        <v>776262</v>
      </c>
      <c r="QX1187">
        <v>0.45</v>
      </c>
      <c r="QY1187">
        <f t="shared" si="588"/>
        <v>0.45</v>
      </c>
    </row>
    <row r="1188" spans="12:467" x14ac:dyDescent="0.2">
      <c r="L1188">
        <v>824697</v>
      </c>
      <c r="O1188">
        <v>0.56999999999999995</v>
      </c>
      <c r="P1188">
        <f t="shared" si="558"/>
        <v>0.56999999999999995</v>
      </c>
      <c r="AA1188">
        <v>824697</v>
      </c>
      <c r="AD1188">
        <v>0.71</v>
      </c>
      <c r="AE1188">
        <f t="shared" si="559"/>
        <v>0.71</v>
      </c>
      <c r="AP1188">
        <v>824697</v>
      </c>
      <c r="AS1188">
        <v>0.77</v>
      </c>
      <c r="AT1188">
        <f t="shared" si="560"/>
        <v>0.77</v>
      </c>
      <c r="BE1188">
        <v>824697</v>
      </c>
      <c r="BH1188">
        <v>0.7</v>
      </c>
      <c r="BI1188">
        <f t="shared" si="561"/>
        <v>0.7</v>
      </c>
      <c r="BT1188">
        <v>824697</v>
      </c>
      <c r="BW1188">
        <v>0.75</v>
      </c>
      <c r="BX1188">
        <f t="shared" si="562"/>
        <v>0.75</v>
      </c>
      <c r="CI1188">
        <v>824697</v>
      </c>
      <c r="CL1188">
        <v>0.56999999999999995</v>
      </c>
      <c r="CM1188">
        <f t="shared" si="563"/>
        <v>0.56999999999999995</v>
      </c>
      <c r="CX1188">
        <v>824697</v>
      </c>
      <c r="DA1188">
        <v>0.56000000000000005</v>
      </c>
      <c r="DB1188">
        <f t="shared" si="564"/>
        <v>0.56000000000000005</v>
      </c>
      <c r="DM1188">
        <v>824697</v>
      </c>
      <c r="DP1188">
        <v>0.56000000000000005</v>
      </c>
      <c r="DQ1188">
        <f t="shared" si="565"/>
        <v>0.56000000000000005</v>
      </c>
      <c r="EB1188">
        <v>824697</v>
      </c>
      <c r="EE1188">
        <v>0.56000000000000005</v>
      </c>
      <c r="EF1188">
        <f t="shared" si="566"/>
        <v>0.56000000000000005</v>
      </c>
      <c r="EQ1188">
        <v>824697</v>
      </c>
      <c r="ET1188">
        <v>0.56000000000000005</v>
      </c>
      <c r="EU1188">
        <f t="shared" si="567"/>
        <v>0.56000000000000005</v>
      </c>
      <c r="FF1188">
        <v>824697</v>
      </c>
      <c r="FI1188">
        <v>0.56000000000000005</v>
      </c>
      <c r="FJ1188">
        <f t="shared" si="568"/>
        <v>0.56000000000000005</v>
      </c>
      <c r="FU1188">
        <v>824697</v>
      </c>
      <c r="FX1188">
        <v>0.56999999999999995</v>
      </c>
      <c r="FY1188">
        <f t="shared" si="569"/>
        <v>0.56999999999999995</v>
      </c>
      <c r="GJ1188">
        <v>824697</v>
      </c>
      <c r="GM1188">
        <v>0.56000000000000005</v>
      </c>
      <c r="GN1188">
        <f t="shared" si="570"/>
        <v>0.56000000000000005</v>
      </c>
      <c r="GY1188">
        <v>824697</v>
      </c>
      <c r="HB1188">
        <v>0.59</v>
      </c>
      <c r="HC1188">
        <f t="shared" si="571"/>
        <v>0.59</v>
      </c>
      <c r="HN1188">
        <v>824697</v>
      </c>
      <c r="HQ1188">
        <v>0.6</v>
      </c>
      <c r="HR1188">
        <f t="shared" si="572"/>
        <v>0.6</v>
      </c>
      <c r="ID1188">
        <v>776263</v>
      </c>
      <c r="IG1188">
        <v>0.5</v>
      </c>
      <c r="IH1188">
        <f t="shared" si="573"/>
        <v>0.5</v>
      </c>
      <c r="IS1188">
        <v>776263</v>
      </c>
      <c r="IV1188">
        <v>0.47</v>
      </c>
      <c r="IW1188">
        <f t="shared" si="574"/>
        <v>0.47</v>
      </c>
      <c r="JH1188">
        <v>776263</v>
      </c>
      <c r="JK1188">
        <v>0.46</v>
      </c>
      <c r="JL1188">
        <f t="shared" si="575"/>
        <v>0.46</v>
      </c>
      <c r="JW1188">
        <v>776263</v>
      </c>
      <c r="JZ1188">
        <v>0.43</v>
      </c>
      <c r="KA1188">
        <f t="shared" si="576"/>
        <v>0.43</v>
      </c>
      <c r="KL1188">
        <v>776263</v>
      </c>
      <c r="KO1188">
        <v>0.43</v>
      </c>
      <c r="KP1188">
        <f t="shared" si="577"/>
        <v>0.43</v>
      </c>
      <c r="LA1188">
        <v>776263</v>
      </c>
      <c r="LD1188">
        <v>0.44</v>
      </c>
      <c r="LE1188">
        <f t="shared" si="578"/>
        <v>0.44</v>
      </c>
      <c r="LP1188">
        <v>776263</v>
      </c>
      <c r="LS1188">
        <v>0.45</v>
      </c>
      <c r="LT1188">
        <f t="shared" si="579"/>
        <v>0.45</v>
      </c>
      <c r="ME1188">
        <v>776263</v>
      </c>
      <c r="MH1188">
        <v>0.39</v>
      </c>
      <c r="MI1188">
        <f t="shared" si="580"/>
        <v>0.39</v>
      </c>
      <c r="MT1188">
        <v>776263</v>
      </c>
      <c r="MW1188">
        <v>0.47</v>
      </c>
      <c r="MX1188">
        <f t="shared" si="581"/>
        <v>0.47</v>
      </c>
      <c r="NI1188">
        <v>776263</v>
      </c>
      <c r="NL1188">
        <v>0.48</v>
      </c>
      <c r="NM1188">
        <f t="shared" si="582"/>
        <v>0.48</v>
      </c>
      <c r="NX1188">
        <v>776263</v>
      </c>
      <c r="OA1188">
        <v>0.49</v>
      </c>
      <c r="OB1188">
        <f t="shared" si="583"/>
        <v>0.49</v>
      </c>
      <c r="OM1188">
        <v>776263</v>
      </c>
      <c r="OP1188">
        <v>0.48</v>
      </c>
      <c r="OQ1188">
        <f t="shared" si="584"/>
        <v>0.48</v>
      </c>
      <c r="PB1188">
        <v>776263</v>
      </c>
      <c r="PE1188">
        <v>0.46</v>
      </c>
      <c r="PF1188">
        <f t="shared" si="585"/>
        <v>0.46</v>
      </c>
      <c r="PQ1188">
        <v>776263</v>
      </c>
      <c r="PT1188">
        <v>0.46</v>
      </c>
      <c r="PU1188">
        <f t="shared" si="586"/>
        <v>0.46</v>
      </c>
      <c r="QF1188">
        <v>776263</v>
      </c>
      <c r="QI1188">
        <v>0.47</v>
      </c>
      <c r="QJ1188">
        <f t="shared" si="587"/>
        <v>0.47</v>
      </c>
      <c r="QU1188">
        <v>776263</v>
      </c>
      <c r="QX1188">
        <v>0.46</v>
      </c>
      <c r="QY1188">
        <f t="shared" si="588"/>
        <v>0.46</v>
      </c>
    </row>
    <row r="1189" spans="12:467" x14ac:dyDescent="0.2">
      <c r="L1189">
        <v>824857</v>
      </c>
      <c r="O1189">
        <v>0.47</v>
      </c>
      <c r="P1189">
        <f t="shared" si="558"/>
        <v>0.47</v>
      </c>
      <c r="AA1189">
        <v>824857</v>
      </c>
      <c r="AD1189">
        <v>0.5</v>
      </c>
      <c r="AE1189">
        <f t="shared" si="559"/>
        <v>0.5</v>
      </c>
      <c r="AP1189">
        <v>824857</v>
      </c>
      <c r="AS1189">
        <v>0.5</v>
      </c>
      <c r="AT1189">
        <f t="shared" si="560"/>
        <v>0.5</v>
      </c>
      <c r="BE1189">
        <v>824857</v>
      </c>
      <c r="BH1189">
        <v>0.41</v>
      </c>
      <c r="BI1189">
        <f t="shared" si="561"/>
        <v>0.41</v>
      </c>
      <c r="BT1189">
        <v>824857</v>
      </c>
      <c r="BW1189">
        <v>0.48</v>
      </c>
      <c r="BX1189">
        <f t="shared" si="562"/>
        <v>0.48</v>
      </c>
      <c r="CI1189">
        <v>824857</v>
      </c>
      <c r="CL1189">
        <v>0.45</v>
      </c>
      <c r="CM1189">
        <f t="shared" si="563"/>
        <v>0.45</v>
      </c>
      <c r="CX1189">
        <v>824857</v>
      </c>
      <c r="DA1189">
        <v>0.45</v>
      </c>
      <c r="DB1189">
        <f t="shared" si="564"/>
        <v>0.45</v>
      </c>
      <c r="DM1189">
        <v>824857</v>
      </c>
      <c r="DP1189">
        <v>0.44</v>
      </c>
      <c r="DQ1189">
        <f t="shared" si="565"/>
        <v>0.44</v>
      </c>
      <c r="EB1189">
        <v>824857</v>
      </c>
      <c r="EE1189">
        <v>0.46</v>
      </c>
      <c r="EF1189">
        <f t="shared" si="566"/>
        <v>0.46</v>
      </c>
      <c r="EQ1189">
        <v>824857</v>
      </c>
      <c r="ET1189">
        <v>0.46</v>
      </c>
      <c r="EU1189">
        <f t="shared" si="567"/>
        <v>0.46</v>
      </c>
      <c r="FF1189">
        <v>824857</v>
      </c>
      <c r="FI1189">
        <v>0.48</v>
      </c>
      <c r="FJ1189">
        <f t="shared" si="568"/>
        <v>0.48</v>
      </c>
      <c r="FU1189">
        <v>824857</v>
      </c>
      <c r="FX1189">
        <v>0.45</v>
      </c>
      <c r="FY1189">
        <f t="shared" si="569"/>
        <v>0.45</v>
      </c>
      <c r="GJ1189">
        <v>824857</v>
      </c>
      <c r="GM1189">
        <v>0.45</v>
      </c>
      <c r="GN1189">
        <f t="shared" si="570"/>
        <v>0.45</v>
      </c>
      <c r="GY1189">
        <v>824857</v>
      </c>
      <c r="HB1189">
        <v>0.51</v>
      </c>
      <c r="HC1189">
        <f t="shared" si="571"/>
        <v>0.51</v>
      </c>
      <c r="HN1189">
        <v>824857</v>
      </c>
      <c r="HQ1189">
        <v>0.41</v>
      </c>
      <c r="HR1189">
        <f t="shared" si="572"/>
        <v>0.41</v>
      </c>
      <c r="ID1189">
        <v>776265</v>
      </c>
      <c r="IG1189">
        <v>0.46</v>
      </c>
      <c r="IH1189">
        <f t="shared" si="573"/>
        <v>0.46</v>
      </c>
      <c r="IS1189">
        <v>776265</v>
      </c>
      <c r="IV1189">
        <v>0.45</v>
      </c>
      <c r="IW1189">
        <f t="shared" si="574"/>
        <v>0.45</v>
      </c>
      <c r="JH1189">
        <v>776265</v>
      </c>
      <c r="JK1189">
        <v>0.49</v>
      </c>
      <c r="JL1189">
        <f t="shared" si="575"/>
        <v>0.49</v>
      </c>
      <c r="JW1189">
        <v>776265</v>
      </c>
      <c r="JZ1189">
        <v>0.43</v>
      </c>
      <c r="KA1189">
        <f t="shared" si="576"/>
        <v>0.43</v>
      </c>
      <c r="KL1189">
        <v>776265</v>
      </c>
      <c r="KO1189">
        <v>0.44</v>
      </c>
      <c r="KP1189">
        <f t="shared" si="577"/>
        <v>0.44</v>
      </c>
      <c r="LA1189">
        <v>776265</v>
      </c>
      <c r="LD1189">
        <v>0.47</v>
      </c>
      <c r="LE1189">
        <f t="shared" si="578"/>
        <v>0.47</v>
      </c>
      <c r="LP1189">
        <v>776265</v>
      </c>
      <c r="LS1189">
        <v>0.48</v>
      </c>
      <c r="LT1189">
        <f t="shared" si="579"/>
        <v>0.48</v>
      </c>
      <c r="ME1189">
        <v>776265</v>
      </c>
      <c r="MH1189">
        <v>0.44</v>
      </c>
      <c r="MI1189">
        <f t="shared" si="580"/>
        <v>0.44</v>
      </c>
      <c r="MT1189">
        <v>776265</v>
      </c>
      <c r="MW1189">
        <v>0.38</v>
      </c>
      <c r="MX1189">
        <f t="shared" si="581"/>
        <v>0.38</v>
      </c>
      <c r="NI1189">
        <v>776265</v>
      </c>
      <c r="NL1189">
        <v>0.46</v>
      </c>
      <c r="NM1189">
        <f t="shared" si="582"/>
        <v>0.46</v>
      </c>
      <c r="NX1189">
        <v>776265</v>
      </c>
      <c r="OA1189">
        <v>0.41</v>
      </c>
      <c r="OB1189">
        <f t="shared" si="583"/>
        <v>0.41</v>
      </c>
      <c r="OM1189">
        <v>776265</v>
      </c>
      <c r="OP1189">
        <v>0.46</v>
      </c>
      <c r="OQ1189">
        <f t="shared" si="584"/>
        <v>0.46</v>
      </c>
      <c r="PB1189">
        <v>776265</v>
      </c>
      <c r="PE1189">
        <v>0.45</v>
      </c>
      <c r="PF1189">
        <f t="shared" si="585"/>
        <v>0.45</v>
      </c>
      <c r="PQ1189">
        <v>776265</v>
      </c>
      <c r="PT1189">
        <v>0.48</v>
      </c>
      <c r="PU1189">
        <f t="shared" si="586"/>
        <v>0.48</v>
      </c>
      <c r="QF1189">
        <v>776265</v>
      </c>
      <c r="QI1189">
        <v>0.47</v>
      </c>
      <c r="QJ1189">
        <f t="shared" si="587"/>
        <v>0.47</v>
      </c>
      <c r="QU1189">
        <v>776265</v>
      </c>
      <c r="QX1189">
        <v>0.43</v>
      </c>
      <c r="QY1189">
        <f t="shared" si="588"/>
        <v>0.43</v>
      </c>
    </row>
    <row r="1190" spans="12:467" x14ac:dyDescent="0.2">
      <c r="L1190">
        <v>824939</v>
      </c>
      <c r="O1190">
        <v>0.54</v>
      </c>
      <c r="P1190">
        <f t="shared" si="558"/>
        <v>0.54</v>
      </c>
      <c r="AA1190">
        <v>824939</v>
      </c>
      <c r="AD1190">
        <v>0.52</v>
      </c>
      <c r="AE1190">
        <f t="shared" si="559"/>
        <v>0.52</v>
      </c>
      <c r="AP1190">
        <v>824939</v>
      </c>
      <c r="AS1190">
        <v>0.47</v>
      </c>
      <c r="AT1190">
        <f t="shared" si="560"/>
        <v>0.47</v>
      </c>
      <c r="BE1190">
        <v>824939</v>
      </c>
      <c r="BH1190">
        <v>0.54</v>
      </c>
      <c r="BI1190">
        <f t="shared" si="561"/>
        <v>0.54</v>
      </c>
      <c r="BT1190">
        <v>824939</v>
      </c>
      <c r="BW1190">
        <v>0.27</v>
      </c>
      <c r="BX1190">
        <f t="shared" si="562"/>
        <v>0.27</v>
      </c>
      <c r="CI1190">
        <v>824939</v>
      </c>
      <c r="CL1190">
        <v>0.54</v>
      </c>
      <c r="CM1190">
        <f t="shared" si="563"/>
        <v>0.54</v>
      </c>
      <c r="CX1190">
        <v>824939</v>
      </c>
      <c r="DA1190">
        <v>0.52</v>
      </c>
      <c r="DB1190">
        <f t="shared" si="564"/>
        <v>0.52</v>
      </c>
      <c r="DM1190">
        <v>824939</v>
      </c>
      <c r="DP1190">
        <v>0.53</v>
      </c>
      <c r="DQ1190">
        <f t="shared" si="565"/>
        <v>0.53</v>
      </c>
      <c r="EB1190">
        <v>824939</v>
      </c>
      <c r="EE1190">
        <v>0.53</v>
      </c>
      <c r="EF1190">
        <f t="shared" si="566"/>
        <v>0.53</v>
      </c>
      <c r="EQ1190">
        <v>824939</v>
      </c>
      <c r="ET1190">
        <v>0.53</v>
      </c>
      <c r="EU1190">
        <f t="shared" si="567"/>
        <v>0.53</v>
      </c>
      <c r="FF1190">
        <v>824939</v>
      </c>
      <c r="FI1190">
        <v>0.53</v>
      </c>
      <c r="FJ1190">
        <f t="shared" si="568"/>
        <v>0.53</v>
      </c>
      <c r="FU1190">
        <v>824939</v>
      </c>
      <c r="FX1190">
        <v>0.51</v>
      </c>
      <c r="FY1190">
        <f t="shared" si="569"/>
        <v>0.51</v>
      </c>
      <c r="GJ1190">
        <v>824939</v>
      </c>
      <c r="GM1190">
        <v>0.51</v>
      </c>
      <c r="GN1190">
        <f t="shared" si="570"/>
        <v>0.51</v>
      </c>
      <c r="GY1190">
        <v>824939</v>
      </c>
      <c r="HB1190">
        <v>0.55000000000000004</v>
      </c>
      <c r="HC1190">
        <f t="shared" si="571"/>
        <v>0.55000000000000004</v>
      </c>
      <c r="HN1190">
        <v>824939</v>
      </c>
      <c r="HQ1190">
        <v>0.5</v>
      </c>
      <c r="HR1190">
        <f t="shared" si="572"/>
        <v>0.5</v>
      </c>
      <c r="ID1190">
        <v>776266</v>
      </c>
      <c r="IG1190">
        <v>0.54</v>
      </c>
      <c r="IH1190">
        <f t="shared" si="573"/>
        <v>0.54</v>
      </c>
      <c r="IS1190">
        <v>776266</v>
      </c>
      <c r="IV1190">
        <v>0.53</v>
      </c>
      <c r="IW1190">
        <f t="shared" si="574"/>
        <v>0.53</v>
      </c>
      <c r="JH1190">
        <v>776266</v>
      </c>
      <c r="JK1190">
        <v>0.56000000000000005</v>
      </c>
      <c r="JL1190">
        <f t="shared" si="575"/>
        <v>0.56000000000000005</v>
      </c>
      <c r="JW1190">
        <v>776266</v>
      </c>
      <c r="JZ1190">
        <v>0.51</v>
      </c>
      <c r="KA1190">
        <f t="shared" si="576"/>
        <v>0.51</v>
      </c>
      <c r="KL1190">
        <v>776266</v>
      </c>
      <c r="KO1190">
        <v>0.6</v>
      </c>
      <c r="KP1190">
        <f t="shared" si="577"/>
        <v>0.6</v>
      </c>
      <c r="LA1190">
        <v>776266</v>
      </c>
      <c r="LD1190">
        <v>0.55000000000000004</v>
      </c>
      <c r="LE1190">
        <f t="shared" si="578"/>
        <v>0.55000000000000004</v>
      </c>
      <c r="LP1190">
        <v>776266</v>
      </c>
      <c r="LS1190">
        <v>0.52</v>
      </c>
      <c r="LT1190">
        <f t="shared" si="579"/>
        <v>0.52</v>
      </c>
      <c r="ME1190">
        <v>776266</v>
      </c>
      <c r="MH1190">
        <v>0.64</v>
      </c>
      <c r="MI1190">
        <f t="shared" si="580"/>
        <v>0.64</v>
      </c>
      <c r="MT1190">
        <v>776266</v>
      </c>
      <c r="MW1190">
        <v>0.56000000000000005</v>
      </c>
      <c r="MX1190">
        <f t="shared" si="581"/>
        <v>0.56000000000000005</v>
      </c>
      <c r="NI1190">
        <v>776266</v>
      </c>
      <c r="NL1190">
        <v>0.5</v>
      </c>
      <c r="NM1190">
        <f t="shared" si="582"/>
        <v>0.5</v>
      </c>
      <c r="NX1190">
        <v>776266</v>
      </c>
      <c r="OA1190">
        <v>0.55000000000000004</v>
      </c>
      <c r="OB1190">
        <f t="shared" si="583"/>
        <v>0.55000000000000004</v>
      </c>
      <c r="OM1190">
        <v>776266</v>
      </c>
      <c r="OP1190">
        <v>0.54</v>
      </c>
      <c r="OQ1190">
        <f t="shared" si="584"/>
        <v>0.54</v>
      </c>
      <c r="PB1190">
        <v>776266</v>
      </c>
      <c r="PE1190">
        <v>0.54</v>
      </c>
      <c r="PF1190">
        <f t="shared" si="585"/>
        <v>0.54</v>
      </c>
      <c r="PQ1190">
        <v>776266</v>
      </c>
      <c r="PT1190">
        <v>0.53</v>
      </c>
      <c r="PU1190">
        <f t="shared" si="586"/>
        <v>0.53</v>
      </c>
      <c r="QF1190">
        <v>776266</v>
      </c>
      <c r="QI1190">
        <v>0.51</v>
      </c>
      <c r="QJ1190">
        <f t="shared" si="587"/>
        <v>0.51</v>
      </c>
      <c r="QU1190">
        <v>776266</v>
      </c>
      <c r="QX1190">
        <v>0.51</v>
      </c>
      <c r="QY1190">
        <f t="shared" si="588"/>
        <v>0.51</v>
      </c>
    </row>
    <row r="1191" spans="12:467" x14ac:dyDescent="0.2">
      <c r="L1191">
        <v>822828</v>
      </c>
      <c r="O1191">
        <v>0.56999999999999995</v>
      </c>
      <c r="P1191">
        <f t="shared" si="558"/>
        <v>0.56999999999999995</v>
      </c>
      <c r="AA1191">
        <v>822828</v>
      </c>
      <c r="AD1191">
        <v>0.62</v>
      </c>
      <c r="AE1191">
        <f t="shared" si="559"/>
        <v>0.62</v>
      </c>
      <c r="AP1191">
        <v>822828</v>
      </c>
      <c r="AS1191">
        <v>0.66</v>
      </c>
      <c r="AT1191">
        <f t="shared" si="560"/>
        <v>0.66</v>
      </c>
      <c r="BE1191">
        <v>822828</v>
      </c>
      <c r="BH1191">
        <v>0.59</v>
      </c>
      <c r="BI1191">
        <f t="shared" si="561"/>
        <v>0.59</v>
      </c>
      <c r="BT1191">
        <v>822828</v>
      </c>
      <c r="BW1191">
        <v>0.5</v>
      </c>
      <c r="BX1191">
        <f t="shared" si="562"/>
        <v>0.5</v>
      </c>
      <c r="CI1191">
        <v>822828</v>
      </c>
      <c r="CL1191">
        <v>0.55000000000000004</v>
      </c>
      <c r="CM1191">
        <f t="shared" si="563"/>
        <v>0.55000000000000004</v>
      </c>
      <c r="CX1191">
        <v>822828</v>
      </c>
      <c r="DA1191">
        <v>0.56000000000000005</v>
      </c>
      <c r="DB1191">
        <f t="shared" si="564"/>
        <v>0.56000000000000005</v>
      </c>
      <c r="DM1191">
        <v>822828</v>
      </c>
      <c r="DP1191">
        <v>0.55000000000000004</v>
      </c>
      <c r="DQ1191">
        <f t="shared" si="565"/>
        <v>0.55000000000000004</v>
      </c>
      <c r="EB1191">
        <v>822828</v>
      </c>
      <c r="EE1191">
        <v>0.56000000000000005</v>
      </c>
      <c r="EF1191">
        <f t="shared" si="566"/>
        <v>0.56000000000000005</v>
      </c>
      <c r="EQ1191">
        <v>822828</v>
      </c>
      <c r="ET1191">
        <v>0.56000000000000005</v>
      </c>
      <c r="EU1191">
        <f t="shared" si="567"/>
        <v>0.56000000000000005</v>
      </c>
      <c r="FF1191">
        <v>822828</v>
      </c>
      <c r="FI1191">
        <v>0.54</v>
      </c>
      <c r="FJ1191">
        <f t="shared" si="568"/>
        <v>0.54</v>
      </c>
      <c r="FU1191">
        <v>822828</v>
      </c>
      <c r="FX1191">
        <v>0.55000000000000004</v>
      </c>
      <c r="FY1191">
        <f t="shared" si="569"/>
        <v>0.55000000000000004</v>
      </c>
      <c r="GJ1191">
        <v>822828</v>
      </c>
      <c r="GM1191">
        <v>0.53</v>
      </c>
      <c r="GN1191">
        <f t="shared" si="570"/>
        <v>0.53</v>
      </c>
      <c r="GY1191">
        <v>822828</v>
      </c>
      <c r="HB1191">
        <v>0.57999999999999996</v>
      </c>
      <c r="HC1191">
        <f t="shared" si="571"/>
        <v>0.57999999999999996</v>
      </c>
      <c r="HN1191">
        <v>822828</v>
      </c>
      <c r="HQ1191">
        <v>0.53</v>
      </c>
      <c r="HR1191">
        <f t="shared" si="572"/>
        <v>0.53</v>
      </c>
      <c r="ID1191">
        <v>776267</v>
      </c>
      <c r="IG1191">
        <v>0.51</v>
      </c>
      <c r="IH1191">
        <f t="shared" si="573"/>
        <v>0.51</v>
      </c>
      <c r="IS1191">
        <v>776267</v>
      </c>
      <c r="IV1191">
        <v>0.51</v>
      </c>
      <c r="IW1191">
        <f t="shared" si="574"/>
        <v>0.51</v>
      </c>
      <c r="JH1191">
        <v>776267</v>
      </c>
      <c r="JK1191">
        <v>0.52</v>
      </c>
      <c r="JL1191">
        <f t="shared" si="575"/>
        <v>0.52</v>
      </c>
      <c r="JW1191">
        <v>776267</v>
      </c>
      <c r="JZ1191">
        <v>0.52</v>
      </c>
      <c r="KA1191">
        <f t="shared" si="576"/>
        <v>0.52</v>
      </c>
      <c r="KL1191">
        <v>776267</v>
      </c>
      <c r="KO1191">
        <v>0.56000000000000005</v>
      </c>
      <c r="KP1191">
        <f t="shared" si="577"/>
        <v>0.56000000000000005</v>
      </c>
      <c r="LA1191">
        <v>776267</v>
      </c>
      <c r="LD1191">
        <v>0.52</v>
      </c>
      <c r="LE1191">
        <f t="shared" si="578"/>
        <v>0.52</v>
      </c>
      <c r="LP1191">
        <v>776267</v>
      </c>
      <c r="LS1191">
        <v>0.5</v>
      </c>
      <c r="LT1191">
        <f t="shared" si="579"/>
        <v>0.5</v>
      </c>
      <c r="ME1191">
        <v>776267</v>
      </c>
      <c r="MH1191">
        <v>0.56000000000000005</v>
      </c>
      <c r="MI1191">
        <f t="shared" si="580"/>
        <v>0.56000000000000005</v>
      </c>
      <c r="MT1191">
        <v>776267</v>
      </c>
      <c r="MW1191">
        <v>0.57999999999999996</v>
      </c>
      <c r="MX1191">
        <f t="shared" si="581"/>
        <v>0.57999999999999996</v>
      </c>
      <c r="NI1191">
        <v>776267</v>
      </c>
      <c r="NL1191">
        <v>0.48</v>
      </c>
      <c r="NM1191">
        <f t="shared" si="582"/>
        <v>0.48</v>
      </c>
      <c r="NX1191">
        <v>776267</v>
      </c>
      <c r="OA1191">
        <v>0.52</v>
      </c>
      <c r="OB1191">
        <f t="shared" si="583"/>
        <v>0.52</v>
      </c>
      <c r="OM1191">
        <v>776267</v>
      </c>
      <c r="OP1191">
        <v>0.52</v>
      </c>
      <c r="OQ1191">
        <f t="shared" si="584"/>
        <v>0.52</v>
      </c>
      <c r="PB1191">
        <v>776267</v>
      </c>
      <c r="PE1191">
        <v>0.51</v>
      </c>
      <c r="PF1191">
        <f t="shared" si="585"/>
        <v>0.51</v>
      </c>
      <c r="PQ1191">
        <v>776267</v>
      </c>
      <c r="PT1191">
        <v>0.46</v>
      </c>
      <c r="PU1191">
        <f t="shared" si="586"/>
        <v>0.46</v>
      </c>
      <c r="QF1191">
        <v>776267</v>
      </c>
      <c r="QI1191">
        <v>0.51</v>
      </c>
      <c r="QJ1191">
        <f t="shared" si="587"/>
        <v>0.51</v>
      </c>
      <c r="QU1191">
        <v>776267</v>
      </c>
      <c r="QX1191">
        <v>0.53</v>
      </c>
      <c r="QY1191">
        <f t="shared" si="588"/>
        <v>0.53</v>
      </c>
    </row>
    <row r="1192" spans="12:467" x14ac:dyDescent="0.2">
      <c r="L1192">
        <v>822998</v>
      </c>
      <c r="O1192">
        <v>0.44</v>
      </c>
      <c r="P1192">
        <f t="shared" si="558"/>
        <v>0.44</v>
      </c>
      <c r="AA1192">
        <v>822998</v>
      </c>
      <c r="AD1192">
        <v>0.42</v>
      </c>
      <c r="AE1192">
        <f t="shared" si="559"/>
        <v>0.42</v>
      </c>
      <c r="AP1192">
        <v>822998</v>
      </c>
      <c r="AS1192">
        <v>0.35</v>
      </c>
      <c r="AT1192">
        <f t="shared" si="560"/>
        <v>0.35</v>
      </c>
      <c r="BE1192">
        <v>822998</v>
      </c>
      <c r="BH1192">
        <v>0.43</v>
      </c>
      <c r="BI1192">
        <f t="shared" si="561"/>
        <v>0.43</v>
      </c>
      <c r="BT1192">
        <v>822998</v>
      </c>
      <c r="BW1192">
        <v>0.43</v>
      </c>
      <c r="BX1192">
        <f t="shared" si="562"/>
        <v>0.43</v>
      </c>
      <c r="CI1192">
        <v>822998</v>
      </c>
      <c r="CL1192">
        <v>0.4</v>
      </c>
      <c r="CM1192">
        <f t="shared" si="563"/>
        <v>0.4</v>
      </c>
      <c r="CX1192">
        <v>822998</v>
      </c>
      <c r="DA1192">
        <v>0.4</v>
      </c>
      <c r="DB1192">
        <f t="shared" si="564"/>
        <v>0.4</v>
      </c>
      <c r="DM1192">
        <v>822998</v>
      </c>
      <c r="DP1192">
        <v>0.4</v>
      </c>
      <c r="DQ1192">
        <f t="shared" si="565"/>
        <v>0.4</v>
      </c>
      <c r="EB1192">
        <v>822998</v>
      </c>
      <c r="EE1192">
        <v>0.41</v>
      </c>
      <c r="EF1192">
        <f t="shared" si="566"/>
        <v>0.41</v>
      </c>
      <c r="EQ1192">
        <v>822998</v>
      </c>
      <c r="ET1192">
        <v>0.41</v>
      </c>
      <c r="EU1192">
        <f t="shared" si="567"/>
        <v>0.41</v>
      </c>
      <c r="FF1192">
        <v>822998</v>
      </c>
      <c r="FI1192">
        <v>0.4</v>
      </c>
      <c r="FJ1192">
        <f t="shared" si="568"/>
        <v>0.4</v>
      </c>
      <c r="FU1192">
        <v>822998</v>
      </c>
      <c r="FX1192">
        <v>0.42</v>
      </c>
      <c r="FY1192">
        <f t="shared" si="569"/>
        <v>0.42</v>
      </c>
      <c r="GJ1192">
        <v>822998</v>
      </c>
      <c r="GM1192">
        <v>0.4</v>
      </c>
      <c r="GN1192">
        <f t="shared" si="570"/>
        <v>0.4</v>
      </c>
      <c r="GY1192">
        <v>822998</v>
      </c>
      <c r="HB1192">
        <v>0.43</v>
      </c>
      <c r="HC1192">
        <f t="shared" si="571"/>
        <v>0.43</v>
      </c>
      <c r="HN1192">
        <v>822998</v>
      </c>
      <c r="HQ1192">
        <v>0.4</v>
      </c>
      <c r="HR1192">
        <f t="shared" si="572"/>
        <v>0.4</v>
      </c>
      <c r="ID1192">
        <v>776268</v>
      </c>
      <c r="IG1192">
        <v>0.51</v>
      </c>
      <c r="IH1192">
        <f t="shared" si="573"/>
        <v>0.51</v>
      </c>
      <c r="IS1192">
        <v>776268</v>
      </c>
      <c r="IV1192">
        <v>0.51</v>
      </c>
      <c r="IW1192">
        <f t="shared" si="574"/>
        <v>0.51</v>
      </c>
      <c r="JH1192">
        <v>776268</v>
      </c>
      <c r="JK1192">
        <v>0.53</v>
      </c>
      <c r="JL1192">
        <f t="shared" si="575"/>
        <v>0.53</v>
      </c>
      <c r="JW1192">
        <v>776268</v>
      </c>
      <c r="JZ1192">
        <v>0.5</v>
      </c>
      <c r="KA1192">
        <f t="shared" si="576"/>
        <v>0.5</v>
      </c>
      <c r="KL1192">
        <v>776268</v>
      </c>
      <c r="KO1192">
        <v>0.53</v>
      </c>
      <c r="KP1192">
        <f t="shared" si="577"/>
        <v>0.53</v>
      </c>
      <c r="LA1192">
        <v>776268</v>
      </c>
      <c r="LD1192">
        <v>0.54</v>
      </c>
      <c r="LE1192">
        <f t="shared" si="578"/>
        <v>0.54</v>
      </c>
      <c r="LP1192">
        <v>776268</v>
      </c>
      <c r="LS1192">
        <v>0.53</v>
      </c>
      <c r="LT1192">
        <f t="shared" si="579"/>
        <v>0.53</v>
      </c>
      <c r="ME1192">
        <v>776268</v>
      </c>
      <c r="MH1192">
        <v>0.51</v>
      </c>
      <c r="MI1192">
        <f t="shared" si="580"/>
        <v>0.51</v>
      </c>
      <c r="MT1192">
        <v>776268</v>
      </c>
      <c r="MW1192">
        <v>0.55000000000000004</v>
      </c>
      <c r="MX1192">
        <f t="shared" si="581"/>
        <v>0.55000000000000004</v>
      </c>
      <c r="NI1192">
        <v>776268</v>
      </c>
      <c r="NL1192">
        <v>0.52</v>
      </c>
      <c r="NM1192">
        <f t="shared" si="582"/>
        <v>0.52</v>
      </c>
      <c r="NX1192">
        <v>776268</v>
      </c>
      <c r="OA1192">
        <v>0.52</v>
      </c>
      <c r="OB1192">
        <f t="shared" si="583"/>
        <v>0.52</v>
      </c>
      <c r="OM1192">
        <v>776268</v>
      </c>
      <c r="OP1192">
        <v>0.52</v>
      </c>
      <c r="OQ1192">
        <f t="shared" si="584"/>
        <v>0.52</v>
      </c>
      <c r="PB1192">
        <v>776268</v>
      </c>
      <c r="PE1192">
        <v>0.52</v>
      </c>
      <c r="PF1192">
        <f t="shared" si="585"/>
        <v>0.52</v>
      </c>
      <c r="PQ1192">
        <v>776268</v>
      </c>
      <c r="PT1192">
        <v>0.49</v>
      </c>
      <c r="PU1192">
        <f t="shared" si="586"/>
        <v>0.49</v>
      </c>
      <c r="QF1192">
        <v>776268</v>
      </c>
      <c r="QI1192">
        <v>0.49</v>
      </c>
      <c r="QJ1192">
        <f t="shared" si="587"/>
        <v>0.49</v>
      </c>
      <c r="QU1192">
        <v>776268</v>
      </c>
      <c r="QX1192">
        <v>0.51</v>
      </c>
      <c r="QY1192">
        <f t="shared" si="588"/>
        <v>0.51</v>
      </c>
    </row>
    <row r="1193" spans="12:467" x14ac:dyDescent="0.2">
      <c r="L1193">
        <v>823075</v>
      </c>
      <c r="O1193">
        <v>0.47</v>
      </c>
      <c r="P1193">
        <f t="shared" si="558"/>
        <v>0.47</v>
      </c>
      <c r="AA1193">
        <v>823075</v>
      </c>
      <c r="AD1193">
        <v>0.54</v>
      </c>
      <c r="AE1193">
        <f t="shared" si="559"/>
        <v>0.54</v>
      </c>
      <c r="AP1193">
        <v>823075</v>
      </c>
      <c r="AS1193">
        <v>0.3</v>
      </c>
      <c r="AT1193">
        <f t="shared" si="560"/>
        <v>0.3</v>
      </c>
      <c r="BE1193">
        <v>823075</v>
      </c>
      <c r="BH1193">
        <v>0.42</v>
      </c>
      <c r="BI1193">
        <f t="shared" si="561"/>
        <v>0.42</v>
      </c>
      <c r="BT1193">
        <v>823075</v>
      </c>
      <c r="BW1193">
        <v>0.46</v>
      </c>
      <c r="BX1193">
        <f t="shared" si="562"/>
        <v>0.46</v>
      </c>
      <c r="CI1193">
        <v>823075</v>
      </c>
      <c r="CL1193">
        <v>0.47</v>
      </c>
      <c r="CM1193">
        <f t="shared" si="563"/>
        <v>0.47</v>
      </c>
      <c r="CX1193">
        <v>823075</v>
      </c>
      <c r="DA1193">
        <v>0.46</v>
      </c>
      <c r="DB1193">
        <f t="shared" si="564"/>
        <v>0.46</v>
      </c>
      <c r="DM1193">
        <v>823075</v>
      </c>
      <c r="DP1193">
        <v>0.47</v>
      </c>
      <c r="DQ1193">
        <f t="shared" si="565"/>
        <v>0.47</v>
      </c>
      <c r="EB1193">
        <v>823075</v>
      </c>
      <c r="EE1193">
        <v>0.45</v>
      </c>
      <c r="EF1193">
        <f t="shared" si="566"/>
        <v>0.45</v>
      </c>
      <c r="EQ1193">
        <v>823075</v>
      </c>
      <c r="ET1193">
        <v>0.45</v>
      </c>
      <c r="EU1193">
        <f t="shared" si="567"/>
        <v>0.45</v>
      </c>
      <c r="FF1193">
        <v>823075</v>
      </c>
      <c r="FI1193">
        <v>0.46</v>
      </c>
      <c r="FJ1193">
        <f t="shared" si="568"/>
        <v>0.46</v>
      </c>
      <c r="FU1193">
        <v>823075</v>
      </c>
      <c r="FX1193">
        <v>0.46</v>
      </c>
      <c r="FY1193">
        <f t="shared" si="569"/>
        <v>0.46</v>
      </c>
      <c r="GJ1193">
        <v>823075</v>
      </c>
      <c r="GM1193">
        <v>0.47</v>
      </c>
      <c r="GN1193">
        <f t="shared" si="570"/>
        <v>0.47</v>
      </c>
      <c r="GY1193">
        <v>823075</v>
      </c>
      <c r="HB1193">
        <v>0.48</v>
      </c>
      <c r="HC1193">
        <f t="shared" si="571"/>
        <v>0.48</v>
      </c>
      <c r="HN1193">
        <v>823075</v>
      </c>
      <c r="HQ1193">
        <v>0.49</v>
      </c>
      <c r="HR1193">
        <f t="shared" si="572"/>
        <v>0.49</v>
      </c>
      <c r="ID1193">
        <v>776273</v>
      </c>
      <c r="IG1193">
        <v>0.5</v>
      </c>
      <c r="IH1193">
        <f t="shared" si="573"/>
        <v>0.5</v>
      </c>
      <c r="IS1193">
        <v>776273</v>
      </c>
      <c r="IV1193">
        <v>0.5</v>
      </c>
      <c r="IW1193">
        <f t="shared" si="574"/>
        <v>0.5</v>
      </c>
      <c r="JH1193">
        <v>776273</v>
      </c>
      <c r="JK1193">
        <v>0.47</v>
      </c>
      <c r="JL1193">
        <f t="shared" si="575"/>
        <v>0.47</v>
      </c>
      <c r="JW1193">
        <v>776273</v>
      </c>
      <c r="JZ1193">
        <v>0.48</v>
      </c>
      <c r="KA1193">
        <f t="shared" si="576"/>
        <v>0.48</v>
      </c>
      <c r="KL1193">
        <v>776273</v>
      </c>
      <c r="KO1193">
        <v>0.47</v>
      </c>
      <c r="KP1193">
        <f t="shared" si="577"/>
        <v>0.47</v>
      </c>
      <c r="LA1193">
        <v>776273</v>
      </c>
      <c r="LD1193">
        <v>0.51</v>
      </c>
      <c r="LE1193">
        <f t="shared" si="578"/>
        <v>0.51</v>
      </c>
      <c r="LP1193">
        <v>776273</v>
      </c>
      <c r="LS1193">
        <v>0.47</v>
      </c>
      <c r="LT1193">
        <f t="shared" si="579"/>
        <v>0.47</v>
      </c>
      <c r="ME1193">
        <v>776273</v>
      </c>
      <c r="MH1193">
        <v>0.42</v>
      </c>
      <c r="MI1193">
        <f t="shared" si="580"/>
        <v>0.42</v>
      </c>
      <c r="MT1193">
        <v>776273</v>
      </c>
      <c r="MW1193">
        <v>0.38</v>
      </c>
      <c r="MX1193">
        <f t="shared" si="581"/>
        <v>0.38</v>
      </c>
      <c r="NI1193">
        <v>776273</v>
      </c>
      <c r="NL1193">
        <v>0.47</v>
      </c>
      <c r="NM1193">
        <f t="shared" si="582"/>
        <v>0.47</v>
      </c>
      <c r="NX1193">
        <v>776273</v>
      </c>
      <c r="OA1193">
        <v>0.53</v>
      </c>
      <c r="OB1193">
        <f t="shared" si="583"/>
        <v>0.53</v>
      </c>
      <c r="OM1193">
        <v>776273</v>
      </c>
      <c r="OP1193">
        <v>0.49</v>
      </c>
      <c r="OQ1193">
        <f t="shared" si="584"/>
        <v>0.49</v>
      </c>
      <c r="PB1193">
        <v>776273</v>
      </c>
      <c r="PE1193">
        <v>0.48</v>
      </c>
      <c r="PF1193">
        <f t="shared" si="585"/>
        <v>0.48</v>
      </c>
      <c r="PQ1193">
        <v>776273</v>
      </c>
      <c r="PT1193">
        <v>0.51</v>
      </c>
      <c r="PU1193">
        <f t="shared" si="586"/>
        <v>0.51</v>
      </c>
      <c r="QF1193">
        <v>776273</v>
      </c>
      <c r="QI1193">
        <v>0.47</v>
      </c>
      <c r="QJ1193">
        <f t="shared" si="587"/>
        <v>0.47</v>
      </c>
      <c r="QU1193">
        <v>776273</v>
      </c>
      <c r="QX1193">
        <v>0.49</v>
      </c>
      <c r="QY1193">
        <f t="shared" si="588"/>
        <v>0.49</v>
      </c>
    </row>
    <row r="1194" spans="12:467" x14ac:dyDescent="0.2">
      <c r="L1194">
        <v>823479</v>
      </c>
      <c r="O1194">
        <v>0.53</v>
      </c>
      <c r="P1194">
        <f t="shared" si="558"/>
        <v>0.53</v>
      </c>
      <c r="AA1194">
        <v>823479</v>
      </c>
      <c r="AD1194">
        <v>0.55000000000000004</v>
      </c>
      <c r="AE1194">
        <f t="shared" si="559"/>
        <v>0.55000000000000004</v>
      </c>
      <c r="AP1194">
        <v>823479</v>
      </c>
      <c r="AS1194">
        <v>0.34</v>
      </c>
      <c r="AT1194">
        <f t="shared" si="560"/>
        <v>0.34</v>
      </c>
      <c r="BE1194">
        <v>823479</v>
      </c>
      <c r="BH1194">
        <v>0.52</v>
      </c>
      <c r="BI1194">
        <f t="shared" si="561"/>
        <v>0.52</v>
      </c>
      <c r="BT1194">
        <v>823479</v>
      </c>
      <c r="BW1194">
        <v>0.53</v>
      </c>
      <c r="BX1194">
        <f t="shared" si="562"/>
        <v>0.53</v>
      </c>
      <c r="CI1194">
        <v>823479</v>
      </c>
      <c r="CL1194">
        <v>0.56000000000000005</v>
      </c>
      <c r="CM1194">
        <f t="shared" si="563"/>
        <v>0.56000000000000005</v>
      </c>
      <c r="CX1194">
        <v>823479</v>
      </c>
      <c r="DA1194">
        <v>0.56000000000000005</v>
      </c>
      <c r="DB1194">
        <f t="shared" si="564"/>
        <v>0.56000000000000005</v>
      </c>
      <c r="DM1194">
        <v>823479</v>
      </c>
      <c r="DP1194">
        <v>0.56000000000000005</v>
      </c>
      <c r="DQ1194">
        <f t="shared" si="565"/>
        <v>0.56000000000000005</v>
      </c>
      <c r="EB1194">
        <v>823479</v>
      </c>
      <c r="EE1194">
        <v>0.54</v>
      </c>
      <c r="EF1194">
        <f t="shared" si="566"/>
        <v>0.54</v>
      </c>
      <c r="EQ1194">
        <v>823479</v>
      </c>
      <c r="ET1194">
        <v>0.54</v>
      </c>
      <c r="EU1194">
        <f t="shared" si="567"/>
        <v>0.54</v>
      </c>
      <c r="FF1194">
        <v>823479</v>
      </c>
      <c r="FI1194">
        <v>0.56000000000000005</v>
      </c>
      <c r="FJ1194">
        <f t="shared" si="568"/>
        <v>0.56000000000000005</v>
      </c>
      <c r="FU1194">
        <v>823479</v>
      </c>
      <c r="FX1194">
        <v>0.56999999999999995</v>
      </c>
      <c r="FY1194">
        <f t="shared" si="569"/>
        <v>0.56999999999999995</v>
      </c>
      <c r="GJ1194">
        <v>823479</v>
      </c>
      <c r="GM1194">
        <v>0.54</v>
      </c>
      <c r="GN1194">
        <f t="shared" si="570"/>
        <v>0.54</v>
      </c>
      <c r="GY1194">
        <v>823479</v>
      </c>
      <c r="HB1194">
        <v>0.59</v>
      </c>
      <c r="HC1194">
        <f t="shared" si="571"/>
        <v>0.59</v>
      </c>
      <c r="HN1194">
        <v>823479</v>
      </c>
      <c r="HQ1194">
        <v>0.5</v>
      </c>
      <c r="HR1194">
        <f t="shared" si="572"/>
        <v>0.5</v>
      </c>
      <c r="ID1194">
        <v>776241</v>
      </c>
      <c r="IG1194">
        <v>0.49</v>
      </c>
      <c r="IH1194">
        <f t="shared" si="573"/>
        <v>0.49</v>
      </c>
      <c r="IS1194">
        <v>776241</v>
      </c>
      <c r="IV1194">
        <v>0.46</v>
      </c>
      <c r="IW1194">
        <f t="shared" si="574"/>
        <v>0.46</v>
      </c>
      <c r="JH1194">
        <v>776241</v>
      </c>
      <c r="JK1194">
        <v>0.46</v>
      </c>
      <c r="JL1194">
        <f t="shared" si="575"/>
        <v>0.46</v>
      </c>
      <c r="JW1194">
        <v>776241</v>
      </c>
      <c r="JZ1194">
        <v>0.47</v>
      </c>
      <c r="KA1194">
        <f t="shared" si="576"/>
        <v>0.47</v>
      </c>
      <c r="KL1194">
        <v>776241</v>
      </c>
      <c r="KO1194">
        <v>0.47</v>
      </c>
      <c r="KP1194">
        <f t="shared" si="577"/>
        <v>0.47</v>
      </c>
      <c r="LA1194">
        <v>776241</v>
      </c>
      <c r="LD1194">
        <v>0.45</v>
      </c>
      <c r="LE1194">
        <f t="shared" si="578"/>
        <v>0.45</v>
      </c>
      <c r="LP1194">
        <v>776241</v>
      </c>
      <c r="LS1194">
        <v>0.47</v>
      </c>
      <c r="LT1194">
        <f t="shared" si="579"/>
        <v>0.47</v>
      </c>
      <c r="ME1194">
        <v>776241</v>
      </c>
      <c r="MH1194">
        <v>0.46</v>
      </c>
      <c r="MI1194">
        <f t="shared" si="580"/>
        <v>0.46</v>
      </c>
      <c r="MT1194">
        <v>776241</v>
      </c>
      <c r="MW1194">
        <v>0.55000000000000004</v>
      </c>
      <c r="MX1194">
        <f t="shared" si="581"/>
        <v>0.55000000000000004</v>
      </c>
      <c r="NI1194">
        <v>776241</v>
      </c>
      <c r="NL1194">
        <v>0.46</v>
      </c>
      <c r="NM1194">
        <f t="shared" si="582"/>
        <v>0.46</v>
      </c>
      <c r="NX1194">
        <v>776241</v>
      </c>
      <c r="OA1194">
        <v>0.46</v>
      </c>
      <c r="OB1194">
        <f t="shared" si="583"/>
        <v>0.46</v>
      </c>
      <c r="OM1194">
        <v>776241</v>
      </c>
      <c r="OP1194">
        <v>0.47</v>
      </c>
      <c r="OQ1194">
        <f t="shared" si="584"/>
        <v>0.47</v>
      </c>
      <c r="PB1194">
        <v>776241</v>
      </c>
      <c r="PE1194">
        <v>0.46</v>
      </c>
      <c r="PF1194">
        <f t="shared" si="585"/>
        <v>0.46</v>
      </c>
      <c r="PQ1194">
        <v>776241</v>
      </c>
      <c r="PT1194">
        <v>0.45</v>
      </c>
      <c r="PU1194">
        <f t="shared" si="586"/>
        <v>0.45</v>
      </c>
      <c r="QF1194">
        <v>776241</v>
      </c>
      <c r="QI1194">
        <v>0.5</v>
      </c>
      <c r="QJ1194">
        <f t="shared" si="587"/>
        <v>0.5</v>
      </c>
      <c r="QU1194">
        <v>776241</v>
      </c>
      <c r="QX1194">
        <v>0.48</v>
      </c>
      <c r="QY1194">
        <f t="shared" si="588"/>
        <v>0.48</v>
      </c>
    </row>
    <row r="1195" spans="12:467" x14ac:dyDescent="0.2">
      <c r="L1195">
        <v>823966</v>
      </c>
      <c r="O1195">
        <v>0.53</v>
      </c>
      <c r="P1195">
        <f t="shared" si="558"/>
        <v>0.53</v>
      </c>
      <c r="AA1195">
        <v>823966</v>
      </c>
      <c r="AD1195">
        <v>0.41</v>
      </c>
      <c r="AE1195">
        <f t="shared" si="559"/>
        <v>0.41</v>
      </c>
      <c r="AP1195">
        <v>823966</v>
      </c>
      <c r="AS1195">
        <v>0.47</v>
      </c>
      <c r="AT1195">
        <f t="shared" si="560"/>
        <v>0.47</v>
      </c>
      <c r="BE1195">
        <v>823966</v>
      </c>
      <c r="BH1195">
        <v>0.54</v>
      </c>
      <c r="BI1195">
        <f t="shared" si="561"/>
        <v>0.54</v>
      </c>
      <c r="BT1195">
        <v>823966</v>
      </c>
      <c r="BW1195">
        <v>0.54</v>
      </c>
      <c r="BX1195">
        <f t="shared" si="562"/>
        <v>0.54</v>
      </c>
      <c r="CI1195">
        <v>823966</v>
      </c>
      <c r="CL1195">
        <v>0.49</v>
      </c>
      <c r="CM1195">
        <f t="shared" si="563"/>
        <v>0.49</v>
      </c>
      <c r="CX1195">
        <v>823966</v>
      </c>
      <c r="DA1195">
        <v>0.52</v>
      </c>
      <c r="DB1195">
        <f t="shared" si="564"/>
        <v>0.52</v>
      </c>
      <c r="DM1195">
        <v>823966</v>
      </c>
      <c r="DP1195">
        <v>0.54</v>
      </c>
      <c r="DQ1195">
        <f t="shared" si="565"/>
        <v>0.54</v>
      </c>
      <c r="EB1195">
        <v>823966</v>
      </c>
      <c r="EE1195">
        <v>0.53</v>
      </c>
      <c r="EF1195">
        <f t="shared" si="566"/>
        <v>0.53</v>
      </c>
      <c r="EQ1195">
        <v>823966</v>
      </c>
      <c r="ET1195">
        <v>0.53</v>
      </c>
      <c r="EU1195">
        <f t="shared" si="567"/>
        <v>0.53</v>
      </c>
      <c r="FF1195">
        <v>823966</v>
      </c>
      <c r="FI1195">
        <v>0.54</v>
      </c>
      <c r="FJ1195">
        <f t="shared" si="568"/>
        <v>0.54</v>
      </c>
      <c r="FU1195">
        <v>823966</v>
      </c>
      <c r="FX1195">
        <v>0.52</v>
      </c>
      <c r="FY1195">
        <f t="shared" si="569"/>
        <v>0.52</v>
      </c>
      <c r="GJ1195">
        <v>823966</v>
      </c>
      <c r="GM1195">
        <v>0.52</v>
      </c>
      <c r="GN1195">
        <f t="shared" si="570"/>
        <v>0.52</v>
      </c>
      <c r="GY1195">
        <v>823966</v>
      </c>
      <c r="HB1195">
        <v>0.57999999999999996</v>
      </c>
      <c r="HC1195">
        <f t="shared" si="571"/>
        <v>0.57999999999999996</v>
      </c>
      <c r="HN1195">
        <v>823966</v>
      </c>
      <c r="HQ1195">
        <v>0.45</v>
      </c>
      <c r="HR1195">
        <f t="shared" si="572"/>
        <v>0.45</v>
      </c>
      <c r="ID1195">
        <v>776242</v>
      </c>
      <c r="IG1195">
        <v>0.53</v>
      </c>
      <c r="IH1195">
        <f t="shared" si="573"/>
        <v>0.53</v>
      </c>
      <c r="IS1195">
        <v>776242</v>
      </c>
      <c r="IV1195">
        <v>0.55000000000000004</v>
      </c>
      <c r="IW1195">
        <f t="shared" si="574"/>
        <v>0.55000000000000004</v>
      </c>
      <c r="JH1195">
        <v>776242</v>
      </c>
      <c r="JK1195">
        <v>0.55000000000000004</v>
      </c>
      <c r="JL1195">
        <f t="shared" si="575"/>
        <v>0.55000000000000004</v>
      </c>
      <c r="JW1195">
        <v>776242</v>
      </c>
      <c r="JZ1195">
        <v>0.55000000000000004</v>
      </c>
      <c r="KA1195">
        <f t="shared" si="576"/>
        <v>0.55000000000000004</v>
      </c>
      <c r="KL1195">
        <v>776242</v>
      </c>
      <c r="KO1195">
        <v>0.6</v>
      </c>
      <c r="KP1195">
        <f t="shared" si="577"/>
        <v>0.6</v>
      </c>
      <c r="LA1195">
        <v>776242</v>
      </c>
      <c r="LD1195">
        <v>0.56999999999999995</v>
      </c>
      <c r="LE1195">
        <f t="shared" si="578"/>
        <v>0.56999999999999995</v>
      </c>
      <c r="LP1195">
        <v>776242</v>
      </c>
      <c r="LS1195">
        <v>0.54</v>
      </c>
      <c r="LT1195">
        <f t="shared" si="579"/>
        <v>0.54</v>
      </c>
      <c r="ME1195">
        <v>776242</v>
      </c>
      <c r="MH1195">
        <v>0.59</v>
      </c>
      <c r="MI1195">
        <f t="shared" si="580"/>
        <v>0.59</v>
      </c>
      <c r="MT1195">
        <v>776242</v>
      </c>
      <c r="MW1195">
        <v>0.57999999999999996</v>
      </c>
      <c r="MX1195">
        <f t="shared" si="581"/>
        <v>0.57999999999999996</v>
      </c>
      <c r="NI1195">
        <v>776242</v>
      </c>
      <c r="NL1195">
        <v>0.54</v>
      </c>
      <c r="NM1195">
        <f t="shared" si="582"/>
        <v>0.54</v>
      </c>
      <c r="NX1195">
        <v>776242</v>
      </c>
      <c r="OA1195">
        <v>0.51</v>
      </c>
      <c r="OB1195">
        <f t="shared" si="583"/>
        <v>0.51</v>
      </c>
      <c r="OM1195">
        <v>776242</v>
      </c>
      <c r="OP1195">
        <v>0.55000000000000004</v>
      </c>
      <c r="OQ1195">
        <f t="shared" si="584"/>
        <v>0.55000000000000004</v>
      </c>
      <c r="PB1195">
        <v>776242</v>
      </c>
      <c r="PE1195">
        <v>0.6</v>
      </c>
      <c r="PF1195">
        <f t="shared" si="585"/>
        <v>0.6</v>
      </c>
      <c r="PQ1195">
        <v>776242</v>
      </c>
      <c r="PT1195">
        <v>0.59</v>
      </c>
      <c r="PU1195">
        <f t="shared" si="586"/>
        <v>0.59</v>
      </c>
      <c r="QF1195">
        <v>776242</v>
      </c>
      <c r="QI1195">
        <v>0.56999999999999995</v>
      </c>
      <c r="QJ1195">
        <f t="shared" si="587"/>
        <v>0.56999999999999995</v>
      </c>
      <c r="QU1195">
        <v>776242</v>
      </c>
      <c r="QX1195">
        <v>0.56000000000000005</v>
      </c>
      <c r="QY1195">
        <f t="shared" si="588"/>
        <v>0.56000000000000005</v>
      </c>
    </row>
    <row r="1196" spans="12:467" x14ac:dyDescent="0.2">
      <c r="L1196">
        <v>824533</v>
      </c>
      <c r="O1196">
        <v>0.5</v>
      </c>
      <c r="P1196">
        <f t="shared" si="558"/>
        <v>0.5</v>
      </c>
      <c r="AA1196">
        <v>824533</v>
      </c>
      <c r="AD1196">
        <v>0.44</v>
      </c>
      <c r="AE1196">
        <f t="shared" si="559"/>
        <v>0.44</v>
      </c>
      <c r="AP1196">
        <v>824533</v>
      </c>
      <c r="AS1196">
        <v>0.48</v>
      </c>
      <c r="AT1196">
        <f t="shared" si="560"/>
        <v>0.48</v>
      </c>
      <c r="BE1196">
        <v>824533</v>
      </c>
      <c r="BH1196">
        <v>0.54</v>
      </c>
      <c r="BI1196">
        <f t="shared" si="561"/>
        <v>0.54</v>
      </c>
      <c r="BT1196">
        <v>824533</v>
      </c>
      <c r="BW1196">
        <v>0.5</v>
      </c>
      <c r="BX1196">
        <f t="shared" si="562"/>
        <v>0.5</v>
      </c>
      <c r="CI1196">
        <v>824533</v>
      </c>
      <c r="CL1196">
        <v>0.51</v>
      </c>
      <c r="CM1196">
        <f t="shared" si="563"/>
        <v>0.51</v>
      </c>
      <c r="CX1196">
        <v>824533</v>
      </c>
      <c r="DA1196">
        <v>0.51</v>
      </c>
      <c r="DB1196">
        <f t="shared" si="564"/>
        <v>0.51</v>
      </c>
      <c r="DM1196">
        <v>824533</v>
      </c>
      <c r="DP1196">
        <v>0.51</v>
      </c>
      <c r="DQ1196">
        <f t="shared" si="565"/>
        <v>0.51</v>
      </c>
      <c r="EB1196">
        <v>824533</v>
      </c>
      <c r="EE1196">
        <v>0.5</v>
      </c>
      <c r="EF1196">
        <f t="shared" si="566"/>
        <v>0.5</v>
      </c>
      <c r="EQ1196">
        <v>824533</v>
      </c>
      <c r="ET1196">
        <v>0.5</v>
      </c>
      <c r="EU1196">
        <f t="shared" si="567"/>
        <v>0.5</v>
      </c>
      <c r="FF1196">
        <v>824533</v>
      </c>
      <c r="FI1196">
        <v>0.5</v>
      </c>
      <c r="FJ1196">
        <f t="shared" si="568"/>
        <v>0.5</v>
      </c>
      <c r="FU1196">
        <v>824533</v>
      </c>
      <c r="FX1196">
        <v>0.52</v>
      </c>
      <c r="FY1196">
        <f t="shared" si="569"/>
        <v>0.52</v>
      </c>
      <c r="GJ1196">
        <v>824533</v>
      </c>
      <c r="GM1196">
        <v>0.5</v>
      </c>
      <c r="GN1196">
        <f t="shared" si="570"/>
        <v>0.5</v>
      </c>
      <c r="GY1196">
        <v>824533</v>
      </c>
      <c r="HB1196">
        <v>0.56000000000000005</v>
      </c>
      <c r="HC1196">
        <f t="shared" si="571"/>
        <v>0.56000000000000005</v>
      </c>
      <c r="HN1196">
        <v>824533</v>
      </c>
      <c r="HQ1196">
        <v>0.41</v>
      </c>
      <c r="HR1196">
        <f t="shared" si="572"/>
        <v>0.41</v>
      </c>
      <c r="ID1196">
        <v>776243</v>
      </c>
      <c r="IG1196">
        <v>0.48</v>
      </c>
      <c r="IH1196">
        <f t="shared" si="573"/>
        <v>0.48</v>
      </c>
      <c r="IS1196">
        <v>776243</v>
      </c>
      <c r="IV1196">
        <v>0.48</v>
      </c>
      <c r="IW1196">
        <f t="shared" si="574"/>
        <v>0.48</v>
      </c>
      <c r="JH1196">
        <v>776243</v>
      </c>
      <c r="JK1196">
        <v>0.49</v>
      </c>
      <c r="JL1196">
        <f t="shared" si="575"/>
        <v>0.49</v>
      </c>
      <c r="JW1196">
        <v>776243</v>
      </c>
      <c r="JZ1196">
        <v>0.46</v>
      </c>
      <c r="KA1196">
        <f t="shared" si="576"/>
        <v>0.46</v>
      </c>
      <c r="KL1196">
        <v>776243</v>
      </c>
      <c r="KO1196">
        <v>0.46</v>
      </c>
      <c r="KP1196">
        <f t="shared" si="577"/>
        <v>0.46</v>
      </c>
      <c r="LA1196">
        <v>776243</v>
      </c>
      <c r="LD1196">
        <v>0.49</v>
      </c>
      <c r="LE1196">
        <f t="shared" si="578"/>
        <v>0.49</v>
      </c>
      <c r="LP1196">
        <v>776243</v>
      </c>
      <c r="LS1196">
        <v>0.48</v>
      </c>
      <c r="LT1196">
        <f t="shared" si="579"/>
        <v>0.48</v>
      </c>
      <c r="ME1196">
        <v>776243</v>
      </c>
      <c r="MH1196">
        <v>0.44</v>
      </c>
      <c r="MI1196">
        <f t="shared" si="580"/>
        <v>0.44</v>
      </c>
      <c r="MT1196">
        <v>776243</v>
      </c>
      <c r="MW1196">
        <v>0.37</v>
      </c>
      <c r="MX1196">
        <f t="shared" si="581"/>
        <v>0.37</v>
      </c>
      <c r="NI1196">
        <v>776243</v>
      </c>
      <c r="NL1196">
        <v>0.5</v>
      </c>
      <c r="NM1196">
        <f t="shared" si="582"/>
        <v>0.5</v>
      </c>
      <c r="NX1196">
        <v>776243</v>
      </c>
      <c r="OA1196">
        <v>0.49</v>
      </c>
      <c r="OB1196">
        <f t="shared" si="583"/>
        <v>0.49</v>
      </c>
      <c r="OM1196">
        <v>776243</v>
      </c>
      <c r="OP1196">
        <v>0.49</v>
      </c>
      <c r="OQ1196">
        <f t="shared" si="584"/>
        <v>0.49</v>
      </c>
      <c r="PB1196">
        <v>776243</v>
      </c>
      <c r="PE1196">
        <v>0.46</v>
      </c>
      <c r="PF1196">
        <f t="shared" si="585"/>
        <v>0.46</v>
      </c>
      <c r="PQ1196">
        <v>776243</v>
      </c>
      <c r="PT1196">
        <v>0.49</v>
      </c>
      <c r="PU1196">
        <f t="shared" si="586"/>
        <v>0.49</v>
      </c>
      <c r="QF1196">
        <v>776243</v>
      </c>
      <c r="QI1196">
        <v>0.52</v>
      </c>
      <c r="QJ1196">
        <f t="shared" si="587"/>
        <v>0.52</v>
      </c>
      <c r="QU1196">
        <v>776243</v>
      </c>
      <c r="QX1196">
        <v>0.48</v>
      </c>
      <c r="QY1196">
        <f t="shared" si="588"/>
        <v>0.48</v>
      </c>
    </row>
    <row r="1197" spans="12:467" x14ac:dyDescent="0.2">
      <c r="L1197">
        <v>824696</v>
      </c>
      <c r="O1197">
        <v>0.55000000000000004</v>
      </c>
      <c r="P1197">
        <f t="shared" si="558"/>
        <v>0.55000000000000004</v>
      </c>
      <c r="AA1197">
        <v>824696</v>
      </c>
      <c r="AD1197">
        <v>0.63</v>
      </c>
      <c r="AE1197">
        <f t="shared" si="559"/>
        <v>0.63</v>
      </c>
      <c r="AP1197">
        <v>824696</v>
      </c>
      <c r="AS1197">
        <v>0.53</v>
      </c>
      <c r="AT1197">
        <f t="shared" si="560"/>
        <v>0.53</v>
      </c>
      <c r="BE1197">
        <v>824696</v>
      </c>
      <c r="BH1197">
        <v>0.52</v>
      </c>
      <c r="BI1197">
        <f t="shared" si="561"/>
        <v>0.52</v>
      </c>
      <c r="BT1197">
        <v>824696</v>
      </c>
      <c r="BW1197">
        <v>0.54</v>
      </c>
      <c r="BX1197">
        <f t="shared" si="562"/>
        <v>0.54</v>
      </c>
      <c r="CI1197">
        <v>824696</v>
      </c>
      <c r="CL1197">
        <v>0.55000000000000004</v>
      </c>
      <c r="CM1197">
        <f t="shared" si="563"/>
        <v>0.55000000000000004</v>
      </c>
      <c r="CX1197">
        <v>824696</v>
      </c>
      <c r="DA1197">
        <v>0.55000000000000004</v>
      </c>
      <c r="DB1197">
        <f t="shared" si="564"/>
        <v>0.55000000000000004</v>
      </c>
      <c r="DM1197">
        <v>824696</v>
      </c>
      <c r="DP1197">
        <v>0.56000000000000005</v>
      </c>
      <c r="DQ1197">
        <f t="shared" si="565"/>
        <v>0.56000000000000005</v>
      </c>
      <c r="EB1197">
        <v>824696</v>
      </c>
      <c r="EE1197">
        <v>0.56999999999999995</v>
      </c>
      <c r="EF1197">
        <f t="shared" si="566"/>
        <v>0.56999999999999995</v>
      </c>
      <c r="EQ1197">
        <v>824696</v>
      </c>
      <c r="ET1197">
        <v>0.56999999999999995</v>
      </c>
      <c r="EU1197">
        <f t="shared" si="567"/>
        <v>0.56999999999999995</v>
      </c>
      <c r="FF1197">
        <v>824696</v>
      </c>
      <c r="FI1197">
        <v>0.55000000000000004</v>
      </c>
      <c r="FJ1197">
        <f t="shared" si="568"/>
        <v>0.55000000000000004</v>
      </c>
      <c r="FU1197">
        <v>824696</v>
      </c>
      <c r="FX1197">
        <v>0.56000000000000005</v>
      </c>
      <c r="FY1197">
        <f t="shared" si="569"/>
        <v>0.56000000000000005</v>
      </c>
      <c r="GJ1197">
        <v>824696</v>
      </c>
      <c r="GM1197">
        <v>0.54</v>
      </c>
      <c r="GN1197">
        <f t="shared" si="570"/>
        <v>0.54</v>
      </c>
      <c r="GY1197">
        <v>824696</v>
      </c>
      <c r="HB1197">
        <v>0.59</v>
      </c>
      <c r="HC1197">
        <f t="shared" si="571"/>
        <v>0.59</v>
      </c>
      <c r="HN1197">
        <v>824696</v>
      </c>
      <c r="HQ1197">
        <v>0.52</v>
      </c>
      <c r="HR1197">
        <f t="shared" si="572"/>
        <v>0.52</v>
      </c>
      <c r="ID1197">
        <v>776244</v>
      </c>
      <c r="IG1197">
        <v>0.42</v>
      </c>
      <c r="IH1197">
        <f t="shared" si="573"/>
        <v>0.42</v>
      </c>
      <c r="IS1197">
        <v>776244</v>
      </c>
      <c r="IV1197">
        <v>0.4</v>
      </c>
      <c r="IW1197">
        <f t="shared" si="574"/>
        <v>0.4</v>
      </c>
      <c r="JH1197">
        <v>776244</v>
      </c>
      <c r="JK1197">
        <v>0.43</v>
      </c>
      <c r="JL1197">
        <f t="shared" si="575"/>
        <v>0.43</v>
      </c>
      <c r="JW1197">
        <v>776244</v>
      </c>
      <c r="JZ1197">
        <v>0.41</v>
      </c>
      <c r="KA1197">
        <f t="shared" si="576"/>
        <v>0.41</v>
      </c>
      <c r="KL1197">
        <v>776244</v>
      </c>
      <c r="KO1197">
        <v>0.45</v>
      </c>
      <c r="KP1197">
        <f t="shared" si="577"/>
        <v>0.45</v>
      </c>
      <c r="LA1197">
        <v>776244</v>
      </c>
      <c r="LD1197">
        <v>0.43</v>
      </c>
      <c r="LE1197">
        <f t="shared" si="578"/>
        <v>0.43</v>
      </c>
      <c r="LP1197">
        <v>776244</v>
      </c>
      <c r="LS1197">
        <v>0.44</v>
      </c>
      <c r="LT1197">
        <f t="shared" si="579"/>
        <v>0.44</v>
      </c>
      <c r="ME1197">
        <v>776244</v>
      </c>
      <c r="MH1197">
        <v>0.5</v>
      </c>
      <c r="MI1197">
        <f t="shared" si="580"/>
        <v>0.5</v>
      </c>
      <c r="MT1197">
        <v>776244</v>
      </c>
      <c r="MW1197">
        <v>0.43</v>
      </c>
      <c r="MX1197">
        <f t="shared" si="581"/>
        <v>0.43</v>
      </c>
      <c r="NI1197">
        <v>776244</v>
      </c>
      <c r="NL1197">
        <v>0.4</v>
      </c>
      <c r="NM1197">
        <f t="shared" si="582"/>
        <v>0.4</v>
      </c>
      <c r="NX1197">
        <v>776244</v>
      </c>
      <c r="OA1197">
        <v>0.49</v>
      </c>
      <c r="OB1197">
        <f t="shared" si="583"/>
        <v>0.49</v>
      </c>
      <c r="OM1197">
        <v>776244</v>
      </c>
      <c r="OP1197">
        <v>0.41</v>
      </c>
      <c r="OQ1197">
        <f t="shared" si="584"/>
        <v>0.41</v>
      </c>
      <c r="PB1197">
        <v>776244</v>
      </c>
      <c r="PE1197">
        <v>0.43</v>
      </c>
      <c r="PF1197">
        <f t="shared" si="585"/>
        <v>0.43</v>
      </c>
      <c r="PQ1197">
        <v>776244</v>
      </c>
      <c r="PT1197">
        <v>0.48</v>
      </c>
      <c r="PU1197">
        <f t="shared" si="586"/>
        <v>0.48</v>
      </c>
      <c r="QF1197">
        <v>776244</v>
      </c>
      <c r="QI1197">
        <v>0.42</v>
      </c>
      <c r="QJ1197">
        <f t="shared" si="587"/>
        <v>0.42</v>
      </c>
      <c r="QU1197">
        <v>776244</v>
      </c>
      <c r="QX1197">
        <v>0.4</v>
      </c>
      <c r="QY1197">
        <f t="shared" si="588"/>
        <v>0.4</v>
      </c>
    </row>
    <row r="1198" spans="12:467" x14ac:dyDescent="0.2">
      <c r="L1198">
        <v>824859</v>
      </c>
      <c r="O1198">
        <v>0.52</v>
      </c>
      <c r="P1198">
        <f t="shared" si="558"/>
        <v>0.52</v>
      </c>
      <c r="AA1198">
        <v>824859</v>
      </c>
      <c r="AD1198">
        <v>0.62</v>
      </c>
      <c r="AE1198">
        <f t="shared" si="559"/>
        <v>0.62</v>
      </c>
      <c r="AP1198">
        <v>824859</v>
      </c>
      <c r="AS1198">
        <v>0.38</v>
      </c>
      <c r="AT1198">
        <f t="shared" si="560"/>
        <v>0.38</v>
      </c>
      <c r="BE1198">
        <v>824859</v>
      </c>
      <c r="BH1198">
        <v>0.59</v>
      </c>
      <c r="BI1198">
        <f t="shared" si="561"/>
        <v>0.59</v>
      </c>
      <c r="BT1198">
        <v>824859</v>
      </c>
      <c r="BW1198">
        <v>0.51</v>
      </c>
      <c r="BX1198">
        <f t="shared" si="562"/>
        <v>0.51</v>
      </c>
      <c r="CI1198">
        <v>824859</v>
      </c>
      <c r="CL1198">
        <v>0.56000000000000005</v>
      </c>
      <c r="CM1198">
        <f t="shared" si="563"/>
        <v>0.56000000000000005</v>
      </c>
      <c r="CX1198">
        <v>824859</v>
      </c>
      <c r="DA1198">
        <v>0.53</v>
      </c>
      <c r="DB1198">
        <f t="shared" si="564"/>
        <v>0.53</v>
      </c>
      <c r="DM1198">
        <v>824859</v>
      </c>
      <c r="DP1198">
        <v>0.54</v>
      </c>
      <c r="DQ1198">
        <f t="shared" si="565"/>
        <v>0.54</v>
      </c>
      <c r="EB1198">
        <v>824859</v>
      </c>
      <c r="EE1198">
        <v>0.54</v>
      </c>
      <c r="EF1198">
        <f t="shared" si="566"/>
        <v>0.54</v>
      </c>
      <c r="EQ1198">
        <v>824859</v>
      </c>
      <c r="ET1198">
        <v>0.54</v>
      </c>
      <c r="EU1198">
        <f t="shared" si="567"/>
        <v>0.54</v>
      </c>
      <c r="FF1198">
        <v>824859</v>
      </c>
      <c r="FI1198">
        <v>0.56000000000000005</v>
      </c>
      <c r="FJ1198">
        <f t="shared" si="568"/>
        <v>0.56000000000000005</v>
      </c>
      <c r="FU1198">
        <v>824859</v>
      </c>
      <c r="FX1198">
        <v>0.55000000000000004</v>
      </c>
      <c r="FY1198">
        <f t="shared" si="569"/>
        <v>0.55000000000000004</v>
      </c>
      <c r="GJ1198">
        <v>824859</v>
      </c>
      <c r="GM1198">
        <v>0.53</v>
      </c>
      <c r="GN1198">
        <f t="shared" si="570"/>
        <v>0.53</v>
      </c>
      <c r="GY1198">
        <v>824859</v>
      </c>
      <c r="HB1198">
        <v>0.56000000000000005</v>
      </c>
      <c r="HC1198">
        <f t="shared" si="571"/>
        <v>0.56000000000000005</v>
      </c>
      <c r="HN1198">
        <v>824859</v>
      </c>
      <c r="HQ1198">
        <v>0.52</v>
      </c>
      <c r="HR1198">
        <f t="shared" si="572"/>
        <v>0.52</v>
      </c>
      <c r="ID1198">
        <v>776245</v>
      </c>
      <c r="IG1198">
        <v>0.44</v>
      </c>
      <c r="IH1198">
        <f t="shared" si="573"/>
        <v>0.44</v>
      </c>
      <c r="IS1198">
        <v>776245</v>
      </c>
      <c r="IV1198">
        <v>0.42</v>
      </c>
      <c r="IW1198">
        <f t="shared" si="574"/>
        <v>0.42</v>
      </c>
      <c r="JH1198">
        <v>776245</v>
      </c>
      <c r="JK1198">
        <v>0.44</v>
      </c>
      <c r="JL1198">
        <f t="shared" si="575"/>
        <v>0.44</v>
      </c>
      <c r="JW1198">
        <v>776245</v>
      </c>
      <c r="JZ1198">
        <v>0.4</v>
      </c>
      <c r="KA1198">
        <f t="shared" si="576"/>
        <v>0.4</v>
      </c>
      <c r="KL1198">
        <v>776245</v>
      </c>
      <c r="KO1198">
        <v>0.5</v>
      </c>
      <c r="KP1198">
        <f t="shared" si="577"/>
        <v>0.5</v>
      </c>
      <c r="LA1198">
        <v>776245</v>
      </c>
      <c r="LD1198">
        <v>0.46</v>
      </c>
      <c r="LE1198">
        <f t="shared" si="578"/>
        <v>0.46</v>
      </c>
      <c r="LP1198">
        <v>776245</v>
      </c>
      <c r="LS1198">
        <v>0.47</v>
      </c>
      <c r="LT1198">
        <f t="shared" si="579"/>
        <v>0.47</v>
      </c>
      <c r="ME1198">
        <v>776245</v>
      </c>
      <c r="MH1198">
        <v>0.5</v>
      </c>
      <c r="MI1198">
        <f t="shared" si="580"/>
        <v>0.5</v>
      </c>
      <c r="MT1198">
        <v>776245</v>
      </c>
      <c r="MW1198">
        <v>0.45</v>
      </c>
      <c r="MX1198">
        <f t="shared" si="581"/>
        <v>0.45</v>
      </c>
      <c r="NI1198">
        <v>776245</v>
      </c>
      <c r="NL1198">
        <v>0.42</v>
      </c>
      <c r="NM1198">
        <f t="shared" si="582"/>
        <v>0.42</v>
      </c>
      <c r="NX1198">
        <v>776245</v>
      </c>
      <c r="OA1198">
        <v>0.45</v>
      </c>
      <c r="OB1198">
        <f t="shared" si="583"/>
        <v>0.45</v>
      </c>
      <c r="OM1198">
        <v>776245</v>
      </c>
      <c r="OP1198">
        <v>0.44</v>
      </c>
      <c r="OQ1198">
        <f t="shared" si="584"/>
        <v>0.44</v>
      </c>
      <c r="PB1198">
        <v>776245</v>
      </c>
      <c r="PE1198">
        <v>0.44</v>
      </c>
      <c r="PF1198">
        <f t="shared" si="585"/>
        <v>0.44</v>
      </c>
      <c r="PQ1198">
        <v>776245</v>
      </c>
      <c r="PT1198">
        <v>0.5</v>
      </c>
      <c r="PU1198">
        <f t="shared" si="586"/>
        <v>0.5</v>
      </c>
      <c r="QF1198">
        <v>776245</v>
      </c>
      <c r="QI1198">
        <v>0.46</v>
      </c>
      <c r="QJ1198">
        <f t="shared" si="587"/>
        <v>0.46</v>
      </c>
      <c r="QU1198">
        <v>776245</v>
      </c>
      <c r="QX1198">
        <v>0.42</v>
      </c>
      <c r="QY1198">
        <f t="shared" si="588"/>
        <v>0.42</v>
      </c>
    </row>
    <row r="1199" spans="12:467" x14ac:dyDescent="0.2">
      <c r="L1199">
        <v>823073</v>
      </c>
      <c r="O1199">
        <v>0.47</v>
      </c>
      <c r="P1199">
        <f t="shared" si="558"/>
        <v>0.47</v>
      </c>
      <c r="AA1199">
        <v>823073</v>
      </c>
      <c r="AD1199">
        <v>0.55000000000000004</v>
      </c>
      <c r="AE1199">
        <f t="shared" si="559"/>
        <v>0.55000000000000004</v>
      </c>
      <c r="AP1199">
        <v>823073</v>
      </c>
      <c r="AS1199">
        <v>0.62</v>
      </c>
      <c r="AT1199">
        <f t="shared" si="560"/>
        <v>0.62</v>
      </c>
      <c r="BE1199">
        <v>823073</v>
      </c>
      <c r="BH1199">
        <v>0.56999999999999995</v>
      </c>
      <c r="BI1199">
        <f t="shared" si="561"/>
        <v>0.56999999999999995</v>
      </c>
      <c r="BT1199">
        <v>823073</v>
      </c>
      <c r="BW1199">
        <v>0.56999999999999995</v>
      </c>
      <c r="BX1199">
        <f t="shared" si="562"/>
        <v>0.56999999999999995</v>
      </c>
      <c r="CI1199">
        <v>823073</v>
      </c>
      <c r="CL1199">
        <v>0.51</v>
      </c>
      <c r="CM1199">
        <f t="shared" si="563"/>
        <v>0.51</v>
      </c>
      <c r="CX1199">
        <v>823073</v>
      </c>
      <c r="DA1199">
        <v>0.49</v>
      </c>
      <c r="DB1199">
        <f t="shared" si="564"/>
        <v>0.49</v>
      </c>
      <c r="DM1199">
        <v>823073</v>
      </c>
      <c r="DP1199">
        <v>0.49</v>
      </c>
      <c r="DQ1199">
        <f t="shared" si="565"/>
        <v>0.49</v>
      </c>
      <c r="EB1199">
        <v>823073</v>
      </c>
      <c r="EE1199">
        <v>0.49</v>
      </c>
      <c r="EF1199">
        <f t="shared" si="566"/>
        <v>0.49</v>
      </c>
      <c r="EQ1199">
        <v>823073</v>
      </c>
      <c r="ET1199">
        <v>0.49</v>
      </c>
      <c r="EU1199">
        <f t="shared" si="567"/>
        <v>0.49</v>
      </c>
      <c r="FF1199">
        <v>823073</v>
      </c>
      <c r="FI1199">
        <v>0.49</v>
      </c>
      <c r="FJ1199">
        <f t="shared" si="568"/>
        <v>0.49</v>
      </c>
      <c r="FU1199">
        <v>823073</v>
      </c>
      <c r="FX1199">
        <v>0.48</v>
      </c>
      <c r="FY1199">
        <f t="shared" si="569"/>
        <v>0.48</v>
      </c>
      <c r="GJ1199">
        <v>823073</v>
      </c>
      <c r="GM1199">
        <v>0.49</v>
      </c>
      <c r="GN1199">
        <f t="shared" si="570"/>
        <v>0.49</v>
      </c>
      <c r="GY1199">
        <v>823073</v>
      </c>
      <c r="HB1199">
        <v>0.48</v>
      </c>
      <c r="HC1199">
        <f t="shared" si="571"/>
        <v>0.48</v>
      </c>
      <c r="HN1199">
        <v>823073</v>
      </c>
      <c r="HQ1199">
        <v>0.5</v>
      </c>
      <c r="HR1199">
        <f t="shared" si="572"/>
        <v>0.5</v>
      </c>
      <c r="ID1199">
        <v>776246</v>
      </c>
      <c r="IG1199">
        <v>0.52</v>
      </c>
      <c r="IH1199">
        <f t="shared" si="573"/>
        <v>0.52</v>
      </c>
      <c r="IS1199">
        <v>776246</v>
      </c>
      <c r="IV1199">
        <v>0.51</v>
      </c>
      <c r="IW1199">
        <f t="shared" si="574"/>
        <v>0.51</v>
      </c>
      <c r="JH1199">
        <v>776246</v>
      </c>
      <c r="JK1199">
        <v>0.51</v>
      </c>
      <c r="JL1199">
        <f t="shared" si="575"/>
        <v>0.51</v>
      </c>
      <c r="JW1199">
        <v>776246</v>
      </c>
      <c r="JZ1199">
        <v>0.52</v>
      </c>
      <c r="KA1199">
        <f t="shared" si="576"/>
        <v>0.52</v>
      </c>
      <c r="KL1199">
        <v>776246</v>
      </c>
      <c r="KO1199">
        <v>0.48</v>
      </c>
      <c r="KP1199">
        <f t="shared" si="577"/>
        <v>0.48</v>
      </c>
      <c r="LA1199">
        <v>776246</v>
      </c>
      <c r="LD1199">
        <v>0.55000000000000004</v>
      </c>
      <c r="LE1199">
        <f t="shared" si="578"/>
        <v>0.55000000000000004</v>
      </c>
      <c r="LP1199">
        <v>776246</v>
      </c>
      <c r="LS1199">
        <v>0.52</v>
      </c>
      <c r="LT1199">
        <f t="shared" si="579"/>
        <v>0.52</v>
      </c>
      <c r="ME1199">
        <v>776246</v>
      </c>
      <c r="MH1199">
        <v>0.52</v>
      </c>
      <c r="MI1199">
        <f t="shared" si="580"/>
        <v>0.52</v>
      </c>
      <c r="MT1199">
        <v>776246</v>
      </c>
      <c r="MW1199">
        <v>0.59</v>
      </c>
      <c r="MX1199">
        <f t="shared" si="581"/>
        <v>0.59</v>
      </c>
      <c r="NI1199">
        <v>776246</v>
      </c>
      <c r="NL1199">
        <v>0.5</v>
      </c>
      <c r="NM1199">
        <f t="shared" si="582"/>
        <v>0.5</v>
      </c>
      <c r="NX1199">
        <v>776246</v>
      </c>
      <c r="OA1199">
        <v>0.52</v>
      </c>
      <c r="OB1199">
        <f t="shared" si="583"/>
        <v>0.52</v>
      </c>
      <c r="OM1199">
        <v>776246</v>
      </c>
      <c r="OP1199">
        <v>0.53</v>
      </c>
      <c r="OQ1199">
        <f t="shared" si="584"/>
        <v>0.53</v>
      </c>
      <c r="PB1199">
        <v>776246</v>
      </c>
      <c r="PE1199">
        <v>0.53</v>
      </c>
      <c r="PF1199">
        <f t="shared" si="585"/>
        <v>0.53</v>
      </c>
      <c r="PQ1199">
        <v>776246</v>
      </c>
      <c r="PT1199">
        <v>0.51</v>
      </c>
      <c r="PU1199">
        <f t="shared" si="586"/>
        <v>0.51</v>
      </c>
      <c r="QF1199">
        <v>776246</v>
      </c>
      <c r="QI1199">
        <v>0.53</v>
      </c>
      <c r="QJ1199">
        <f t="shared" si="587"/>
        <v>0.53</v>
      </c>
      <c r="QU1199">
        <v>776246</v>
      </c>
      <c r="QX1199">
        <v>0.52</v>
      </c>
      <c r="QY1199">
        <f t="shared" si="588"/>
        <v>0.52</v>
      </c>
    </row>
    <row r="1200" spans="12:467" x14ac:dyDescent="0.2">
      <c r="L1200">
        <v>823725</v>
      </c>
      <c r="O1200">
        <v>0.41</v>
      </c>
      <c r="P1200">
        <f t="shared" si="558"/>
        <v>0.41</v>
      </c>
      <c r="AA1200">
        <v>823725</v>
      </c>
      <c r="AD1200">
        <v>0.37</v>
      </c>
      <c r="AE1200">
        <f t="shared" si="559"/>
        <v>0.37</v>
      </c>
      <c r="AP1200">
        <v>823725</v>
      </c>
      <c r="AS1200">
        <v>0.31</v>
      </c>
      <c r="AT1200">
        <f t="shared" si="560"/>
        <v>0.31</v>
      </c>
      <c r="BE1200">
        <v>823725</v>
      </c>
      <c r="BH1200">
        <v>0.31</v>
      </c>
      <c r="BI1200">
        <f t="shared" si="561"/>
        <v>0.31</v>
      </c>
      <c r="BT1200">
        <v>823725</v>
      </c>
      <c r="BW1200">
        <v>0.23</v>
      </c>
      <c r="BX1200">
        <f t="shared" si="562"/>
        <v>0.23</v>
      </c>
      <c r="CI1200">
        <v>823725</v>
      </c>
      <c r="CL1200">
        <v>0.36</v>
      </c>
      <c r="CM1200">
        <f t="shared" si="563"/>
        <v>0.36</v>
      </c>
      <c r="CX1200">
        <v>823725</v>
      </c>
      <c r="DA1200">
        <v>0.38</v>
      </c>
      <c r="DB1200">
        <f t="shared" si="564"/>
        <v>0.38</v>
      </c>
      <c r="DM1200">
        <v>823725</v>
      </c>
      <c r="DP1200">
        <v>0.38</v>
      </c>
      <c r="DQ1200">
        <f t="shared" si="565"/>
        <v>0.38</v>
      </c>
      <c r="EB1200">
        <v>823725</v>
      </c>
      <c r="EE1200">
        <v>0.37</v>
      </c>
      <c r="EF1200">
        <f t="shared" si="566"/>
        <v>0.37</v>
      </c>
      <c r="EQ1200">
        <v>823725</v>
      </c>
      <c r="ET1200">
        <v>0.37</v>
      </c>
      <c r="EU1200">
        <f t="shared" si="567"/>
        <v>0.37</v>
      </c>
      <c r="FF1200">
        <v>823725</v>
      </c>
      <c r="FI1200">
        <v>0.4</v>
      </c>
      <c r="FJ1200">
        <f t="shared" si="568"/>
        <v>0.4</v>
      </c>
      <c r="FU1200">
        <v>823725</v>
      </c>
      <c r="FX1200">
        <v>0.39</v>
      </c>
      <c r="FY1200">
        <f t="shared" si="569"/>
        <v>0.39</v>
      </c>
      <c r="GJ1200">
        <v>823725</v>
      </c>
      <c r="GM1200">
        <v>0.38</v>
      </c>
      <c r="GN1200">
        <f t="shared" si="570"/>
        <v>0.38</v>
      </c>
      <c r="GY1200">
        <v>823725</v>
      </c>
      <c r="HB1200">
        <v>0.41</v>
      </c>
      <c r="HC1200">
        <f t="shared" si="571"/>
        <v>0.41</v>
      </c>
      <c r="HN1200">
        <v>823725</v>
      </c>
      <c r="HQ1200">
        <v>0.36</v>
      </c>
      <c r="HR1200">
        <f t="shared" si="572"/>
        <v>0.36</v>
      </c>
      <c r="ID1200">
        <v>776247</v>
      </c>
      <c r="IG1200">
        <v>0.51</v>
      </c>
      <c r="IH1200">
        <f t="shared" si="573"/>
        <v>0.51</v>
      </c>
      <c r="IS1200">
        <v>776247</v>
      </c>
      <c r="IV1200">
        <v>0.48</v>
      </c>
      <c r="IW1200">
        <f t="shared" si="574"/>
        <v>0.48</v>
      </c>
      <c r="JH1200">
        <v>776247</v>
      </c>
      <c r="JK1200">
        <v>0.51</v>
      </c>
      <c r="JL1200">
        <f t="shared" si="575"/>
        <v>0.51</v>
      </c>
      <c r="JW1200">
        <v>776247</v>
      </c>
      <c r="JZ1200">
        <v>0.54</v>
      </c>
      <c r="KA1200">
        <f t="shared" si="576"/>
        <v>0.54</v>
      </c>
      <c r="KL1200">
        <v>776247</v>
      </c>
      <c r="KO1200">
        <v>0.51</v>
      </c>
      <c r="KP1200">
        <f t="shared" si="577"/>
        <v>0.51</v>
      </c>
      <c r="LA1200">
        <v>776247</v>
      </c>
      <c r="LD1200">
        <v>0.52</v>
      </c>
      <c r="LE1200">
        <f t="shared" si="578"/>
        <v>0.52</v>
      </c>
      <c r="LP1200">
        <v>776247</v>
      </c>
      <c r="LS1200">
        <v>0.51</v>
      </c>
      <c r="LT1200">
        <f t="shared" si="579"/>
        <v>0.51</v>
      </c>
      <c r="ME1200">
        <v>776247</v>
      </c>
      <c r="MH1200">
        <v>0.49</v>
      </c>
      <c r="MI1200">
        <f t="shared" si="580"/>
        <v>0.49</v>
      </c>
      <c r="MT1200">
        <v>776247</v>
      </c>
      <c r="MW1200">
        <v>0.53</v>
      </c>
      <c r="MX1200">
        <f t="shared" si="581"/>
        <v>0.53</v>
      </c>
      <c r="NI1200">
        <v>776247</v>
      </c>
      <c r="NL1200">
        <v>0.5</v>
      </c>
      <c r="NM1200">
        <f t="shared" si="582"/>
        <v>0.5</v>
      </c>
      <c r="NX1200">
        <v>776247</v>
      </c>
      <c r="OA1200">
        <v>0.49</v>
      </c>
      <c r="OB1200">
        <f t="shared" si="583"/>
        <v>0.49</v>
      </c>
      <c r="OM1200">
        <v>776247</v>
      </c>
      <c r="OP1200">
        <v>0.5</v>
      </c>
      <c r="OQ1200">
        <f t="shared" si="584"/>
        <v>0.5</v>
      </c>
      <c r="PB1200">
        <v>776247</v>
      </c>
      <c r="PE1200">
        <v>0.52</v>
      </c>
      <c r="PF1200">
        <f t="shared" si="585"/>
        <v>0.52</v>
      </c>
      <c r="PQ1200">
        <v>776247</v>
      </c>
      <c r="PT1200">
        <v>0.51</v>
      </c>
      <c r="PU1200">
        <f t="shared" si="586"/>
        <v>0.51</v>
      </c>
      <c r="QF1200">
        <v>776247</v>
      </c>
      <c r="QI1200">
        <v>0.53</v>
      </c>
      <c r="QJ1200">
        <f t="shared" si="587"/>
        <v>0.53</v>
      </c>
      <c r="QU1200">
        <v>776247</v>
      </c>
      <c r="QX1200">
        <v>0.5</v>
      </c>
      <c r="QY1200">
        <f t="shared" si="588"/>
        <v>0.5</v>
      </c>
    </row>
    <row r="1201" spans="12:467" x14ac:dyDescent="0.2">
      <c r="L1201">
        <v>824856</v>
      </c>
      <c r="O1201">
        <v>0.56999999999999995</v>
      </c>
      <c r="P1201">
        <f t="shared" si="558"/>
        <v>0.56999999999999995</v>
      </c>
      <c r="AA1201">
        <v>824856</v>
      </c>
      <c r="AD1201">
        <v>0.59</v>
      </c>
      <c r="AE1201">
        <f t="shared" si="559"/>
        <v>0.59</v>
      </c>
      <c r="AP1201">
        <v>824856</v>
      </c>
      <c r="AS1201">
        <v>0.56999999999999995</v>
      </c>
      <c r="AT1201">
        <f t="shared" si="560"/>
        <v>0.56999999999999995</v>
      </c>
      <c r="BE1201">
        <v>824856</v>
      </c>
      <c r="BH1201">
        <v>0.45</v>
      </c>
      <c r="BI1201">
        <f t="shared" si="561"/>
        <v>0.45</v>
      </c>
      <c r="BT1201">
        <v>824856</v>
      </c>
      <c r="BW1201">
        <v>0.51</v>
      </c>
      <c r="BX1201">
        <f t="shared" si="562"/>
        <v>0.51</v>
      </c>
      <c r="CI1201">
        <v>824856</v>
      </c>
      <c r="CL1201">
        <v>0.56999999999999995</v>
      </c>
      <c r="CM1201">
        <f t="shared" si="563"/>
        <v>0.56999999999999995</v>
      </c>
      <c r="CX1201">
        <v>824856</v>
      </c>
      <c r="DA1201">
        <v>0.54</v>
      </c>
      <c r="DB1201">
        <f t="shared" si="564"/>
        <v>0.54</v>
      </c>
      <c r="DM1201">
        <v>824856</v>
      </c>
      <c r="DP1201">
        <v>0.55000000000000004</v>
      </c>
      <c r="DQ1201">
        <f t="shared" si="565"/>
        <v>0.55000000000000004</v>
      </c>
      <c r="EB1201">
        <v>824856</v>
      </c>
      <c r="EE1201">
        <v>0.56999999999999995</v>
      </c>
      <c r="EF1201">
        <f t="shared" si="566"/>
        <v>0.56999999999999995</v>
      </c>
      <c r="EQ1201">
        <v>824856</v>
      </c>
      <c r="ET1201">
        <v>0.56999999999999995</v>
      </c>
      <c r="EU1201">
        <f t="shared" si="567"/>
        <v>0.56999999999999995</v>
      </c>
      <c r="FF1201">
        <v>824856</v>
      </c>
      <c r="FI1201">
        <v>0.54</v>
      </c>
      <c r="FJ1201">
        <f t="shared" si="568"/>
        <v>0.54</v>
      </c>
      <c r="FU1201">
        <v>824856</v>
      </c>
      <c r="FX1201">
        <v>0.53</v>
      </c>
      <c r="FY1201">
        <f t="shared" si="569"/>
        <v>0.53</v>
      </c>
      <c r="GJ1201">
        <v>824856</v>
      </c>
      <c r="GM1201">
        <v>0.53</v>
      </c>
      <c r="GN1201">
        <f t="shared" si="570"/>
        <v>0.53</v>
      </c>
      <c r="GY1201">
        <v>824856</v>
      </c>
      <c r="HB1201">
        <v>0.57999999999999996</v>
      </c>
      <c r="HC1201">
        <f t="shared" si="571"/>
        <v>0.57999999999999996</v>
      </c>
      <c r="HN1201">
        <v>824856</v>
      </c>
      <c r="HQ1201">
        <v>0.52</v>
      </c>
      <c r="HR1201">
        <f t="shared" si="572"/>
        <v>0.52</v>
      </c>
      <c r="ID1201">
        <v>776248</v>
      </c>
      <c r="IG1201">
        <v>0.48</v>
      </c>
      <c r="IH1201">
        <f t="shared" si="573"/>
        <v>0.48</v>
      </c>
      <c r="IS1201">
        <v>776248</v>
      </c>
      <c r="IV1201">
        <v>0.46</v>
      </c>
      <c r="IW1201">
        <f t="shared" si="574"/>
        <v>0.46</v>
      </c>
      <c r="JH1201">
        <v>776248</v>
      </c>
      <c r="JK1201">
        <v>0.44</v>
      </c>
      <c r="JL1201">
        <f t="shared" si="575"/>
        <v>0.44</v>
      </c>
      <c r="JW1201">
        <v>776248</v>
      </c>
      <c r="JZ1201">
        <v>0.45</v>
      </c>
      <c r="KA1201">
        <f t="shared" si="576"/>
        <v>0.45</v>
      </c>
      <c r="KL1201">
        <v>776248</v>
      </c>
      <c r="KO1201">
        <v>0.48</v>
      </c>
      <c r="KP1201">
        <f t="shared" si="577"/>
        <v>0.48</v>
      </c>
      <c r="LA1201">
        <v>776248</v>
      </c>
      <c r="LD1201">
        <v>0.46</v>
      </c>
      <c r="LE1201">
        <f t="shared" si="578"/>
        <v>0.46</v>
      </c>
      <c r="LP1201">
        <v>776248</v>
      </c>
      <c r="LS1201">
        <v>0.46</v>
      </c>
      <c r="LT1201">
        <f t="shared" si="579"/>
        <v>0.46</v>
      </c>
      <c r="ME1201">
        <v>776248</v>
      </c>
      <c r="MH1201">
        <v>0.5</v>
      </c>
      <c r="MI1201">
        <f t="shared" si="580"/>
        <v>0.5</v>
      </c>
      <c r="MT1201">
        <v>776248</v>
      </c>
      <c r="MW1201">
        <v>0.46</v>
      </c>
      <c r="MX1201">
        <f t="shared" si="581"/>
        <v>0.46</v>
      </c>
      <c r="NI1201">
        <v>776248</v>
      </c>
      <c r="NL1201">
        <v>0.47</v>
      </c>
      <c r="NM1201">
        <f t="shared" si="582"/>
        <v>0.47</v>
      </c>
      <c r="NX1201">
        <v>776248</v>
      </c>
      <c r="OA1201">
        <v>0.46</v>
      </c>
      <c r="OB1201">
        <f t="shared" si="583"/>
        <v>0.46</v>
      </c>
      <c r="OM1201">
        <v>776248</v>
      </c>
      <c r="OP1201">
        <v>0.47</v>
      </c>
      <c r="OQ1201">
        <f t="shared" si="584"/>
        <v>0.47</v>
      </c>
      <c r="PB1201">
        <v>776248</v>
      </c>
      <c r="PE1201">
        <v>0.48</v>
      </c>
      <c r="PF1201">
        <f t="shared" si="585"/>
        <v>0.48</v>
      </c>
      <c r="PQ1201">
        <v>776248</v>
      </c>
      <c r="PT1201">
        <v>0.44</v>
      </c>
      <c r="PU1201">
        <f t="shared" si="586"/>
        <v>0.44</v>
      </c>
      <c r="QF1201">
        <v>776248</v>
      </c>
      <c r="QI1201">
        <v>0.47</v>
      </c>
      <c r="QJ1201">
        <f t="shared" si="587"/>
        <v>0.47</v>
      </c>
      <c r="QU1201">
        <v>776248</v>
      </c>
      <c r="QX1201">
        <v>0.44</v>
      </c>
      <c r="QY1201">
        <f t="shared" si="588"/>
        <v>0.44</v>
      </c>
    </row>
    <row r="1202" spans="12:467" x14ac:dyDescent="0.2">
      <c r="L1202">
        <v>824937</v>
      </c>
      <c r="O1202">
        <v>0.55000000000000004</v>
      </c>
      <c r="P1202">
        <f t="shared" si="558"/>
        <v>0.55000000000000004</v>
      </c>
      <c r="AA1202">
        <v>824937</v>
      </c>
      <c r="AD1202">
        <v>0.62</v>
      </c>
      <c r="AE1202">
        <f t="shared" si="559"/>
        <v>0.62</v>
      </c>
      <c r="AP1202">
        <v>824937</v>
      </c>
      <c r="AS1202">
        <v>0.48</v>
      </c>
      <c r="AT1202">
        <f t="shared" si="560"/>
        <v>0.48</v>
      </c>
      <c r="BE1202">
        <v>824937</v>
      </c>
      <c r="BH1202">
        <v>0.45</v>
      </c>
      <c r="BI1202">
        <f t="shared" si="561"/>
        <v>0.45</v>
      </c>
      <c r="BT1202">
        <v>824937</v>
      </c>
      <c r="BW1202">
        <v>0.68</v>
      </c>
      <c r="BX1202">
        <f t="shared" si="562"/>
        <v>0.68</v>
      </c>
      <c r="CI1202">
        <v>824937</v>
      </c>
      <c r="CL1202">
        <v>0.56999999999999995</v>
      </c>
      <c r="CM1202">
        <f t="shared" si="563"/>
        <v>0.56999999999999995</v>
      </c>
      <c r="CX1202">
        <v>824937</v>
      </c>
      <c r="DA1202">
        <v>0.55000000000000004</v>
      </c>
      <c r="DB1202">
        <f t="shared" si="564"/>
        <v>0.55000000000000004</v>
      </c>
      <c r="DM1202">
        <v>824937</v>
      </c>
      <c r="DP1202">
        <v>0.55000000000000004</v>
      </c>
      <c r="DQ1202">
        <f t="shared" si="565"/>
        <v>0.55000000000000004</v>
      </c>
      <c r="EB1202">
        <v>824937</v>
      </c>
      <c r="EE1202">
        <v>0.56000000000000005</v>
      </c>
      <c r="EF1202">
        <f t="shared" si="566"/>
        <v>0.56000000000000005</v>
      </c>
      <c r="EQ1202">
        <v>824937</v>
      </c>
      <c r="ET1202">
        <v>0.56000000000000005</v>
      </c>
      <c r="EU1202">
        <f t="shared" si="567"/>
        <v>0.56000000000000005</v>
      </c>
      <c r="FF1202">
        <v>824937</v>
      </c>
      <c r="FI1202">
        <v>0.56999999999999995</v>
      </c>
      <c r="FJ1202">
        <f t="shared" si="568"/>
        <v>0.56999999999999995</v>
      </c>
      <c r="FU1202">
        <v>824937</v>
      </c>
      <c r="FX1202">
        <v>0.56999999999999995</v>
      </c>
      <c r="FY1202">
        <f t="shared" si="569"/>
        <v>0.56999999999999995</v>
      </c>
      <c r="GJ1202">
        <v>824937</v>
      </c>
      <c r="GM1202">
        <v>0.54</v>
      </c>
      <c r="GN1202">
        <f t="shared" si="570"/>
        <v>0.54</v>
      </c>
      <c r="GY1202">
        <v>824937</v>
      </c>
      <c r="HB1202">
        <v>0.59</v>
      </c>
      <c r="HC1202">
        <f t="shared" si="571"/>
        <v>0.59</v>
      </c>
      <c r="HN1202">
        <v>824937</v>
      </c>
      <c r="HQ1202">
        <v>0.54</v>
      </c>
      <c r="HR1202">
        <f t="shared" si="572"/>
        <v>0.54</v>
      </c>
      <c r="ID1202">
        <v>776249</v>
      </c>
      <c r="IG1202">
        <v>0.52</v>
      </c>
      <c r="IH1202">
        <f t="shared" si="573"/>
        <v>0.52</v>
      </c>
      <c r="IS1202">
        <v>776249</v>
      </c>
      <c r="IV1202">
        <v>0.53</v>
      </c>
      <c r="IW1202">
        <f t="shared" si="574"/>
        <v>0.53</v>
      </c>
      <c r="JH1202">
        <v>776249</v>
      </c>
      <c r="JK1202">
        <v>0.52</v>
      </c>
      <c r="JL1202">
        <f t="shared" si="575"/>
        <v>0.52</v>
      </c>
      <c r="JW1202">
        <v>776249</v>
      </c>
      <c r="JZ1202">
        <v>0.55000000000000004</v>
      </c>
      <c r="KA1202">
        <f t="shared" si="576"/>
        <v>0.55000000000000004</v>
      </c>
      <c r="KL1202">
        <v>776249</v>
      </c>
      <c r="KO1202">
        <v>0.56000000000000005</v>
      </c>
      <c r="KP1202">
        <f t="shared" si="577"/>
        <v>0.56000000000000005</v>
      </c>
      <c r="LA1202">
        <v>776249</v>
      </c>
      <c r="LD1202">
        <v>0.54</v>
      </c>
      <c r="LE1202">
        <f t="shared" si="578"/>
        <v>0.54</v>
      </c>
      <c r="LP1202">
        <v>776249</v>
      </c>
      <c r="LS1202">
        <v>0.53</v>
      </c>
      <c r="LT1202">
        <f t="shared" si="579"/>
        <v>0.53</v>
      </c>
      <c r="ME1202">
        <v>776249</v>
      </c>
      <c r="MH1202">
        <v>0.56000000000000005</v>
      </c>
      <c r="MI1202">
        <f t="shared" si="580"/>
        <v>0.56000000000000005</v>
      </c>
      <c r="MT1202">
        <v>776249</v>
      </c>
      <c r="MW1202">
        <v>0.48</v>
      </c>
      <c r="MX1202">
        <f t="shared" si="581"/>
        <v>0.48</v>
      </c>
      <c r="NI1202">
        <v>776249</v>
      </c>
      <c r="NL1202">
        <v>0.51</v>
      </c>
      <c r="NM1202">
        <f t="shared" si="582"/>
        <v>0.51</v>
      </c>
      <c r="NX1202">
        <v>776249</v>
      </c>
      <c r="OA1202">
        <v>0.56999999999999995</v>
      </c>
      <c r="OB1202">
        <f t="shared" si="583"/>
        <v>0.56999999999999995</v>
      </c>
      <c r="OM1202">
        <v>776249</v>
      </c>
      <c r="OP1202">
        <v>0.53</v>
      </c>
      <c r="OQ1202">
        <f t="shared" si="584"/>
        <v>0.53</v>
      </c>
      <c r="PB1202">
        <v>776249</v>
      </c>
      <c r="PE1202">
        <v>0.52</v>
      </c>
      <c r="PF1202">
        <f t="shared" si="585"/>
        <v>0.52</v>
      </c>
      <c r="PQ1202">
        <v>776249</v>
      </c>
      <c r="PT1202">
        <v>0.52</v>
      </c>
      <c r="PU1202">
        <f t="shared" si="586"/>
        <v>0.52</v>
      </c>
      <c r="QF1202">
        <v>776249</v>
      </c>
      <c r="QI1202">
        <v>0.56000000000000005</v>
      </c>
      <c r="QJ1202">
        <f t="shared" si="587"/>
        <v>0.56000000000000005</v>
      </c>
      <c r="QU1202">
        <v>776249</v>
      </c>
      <c r="QX1202">
        <v>0.5</v>
      </c>
      <c r="QY1202">
        <f t="shared" si="588"/>
        <v>0.5</v>
      </c>
    </row>
    <row r="1203" spans="12:467" x14ac:dyDescent="0.2">
      <c r="L1203">
        <v>825024</v>
      </c>
      <c r="O1203">
        <v>0.44</v>
      </c>
      <c r="P1203">
        <f t="shared" si="558"/>
        <v>0.44</v>
      </c>
      <c r="AA1203">
        <v>825024</v>
      </c>
      <c r="AD1203">
        <v>0.34</v>
      </c>
      <c r="AE1203">
        <f t="shared" si="559"/>
        <v>0.34</v>
      </c>
      <c r="AP1203">
        <v>825024</v>
      </c>
      <c r="AS1203">
        <v>0.36</v>
      </c>
      <c r="AT1203">
        <f t="shared" si="560"/>
        <v>0.36</v>
      </c>
      <c r="BE1203">
        <v>825024</v>
      </c>
      <c r="BH1203">
        <v>0.41</v>
      </c>
      <c r="BI1203">
        <f t="shared" si="561"/>
        <v>0.41</v>
      </c>
      <c r="BT1203">
        <v>825024</v>
      </c>
      <c r="BW1203">
        <v>0.49</v>
      </c>
      <c r="BX1203">
        <f t="shared" si="562"/>
        <v>0.49</v>
      </c>
      <c r="CI1203">
        <v>825024</v>
      </c>
      <c r="CL1203">
        <v>0.46</v>
      </c>
      <c r="CM1203">
        <f t="shared" si="563"/>
        <v>0.46</v>
      </c>
      <c r="CX1203">
        <v>825024</v>
      </c>
      <c r="DA1203">
        <v>0.45</v>
      </c>
      <c r="DB1203">
        <f t="shared" si="564"/>
        <v>0.45</v>
      </c>
      <c r="DM1203">
        <v>825024</v>
      </c>
      <c r="DP1203">
        <v>0.45</v>
      </c>
      <c r="DQ1203">
        <f t="shared" si="565"/>
        <v>0.45</v>
      </c>
      <c r="EB1203">
        <v>825024</v>
      </c>
      <c r="EE1203">
        <v>0.46</v>
      </c>
      <c r="EF1203">
        <f t="shared" si="566"/>
        <v>0.46</v>
      </c>
      <c r="EQ1203">
        <v>825024</v>
      </c>
      <c r="ET1203">
        <v>0.46</v>
      </c>
      <c r="EU1203">
        <f t="shared" si="567"/>
        <v>0.46</v>
      </c>
      <c r="FF1203">
        <v>825024</v>
      </c>
      <c r="FI1203">
        <v>0.48</v>
      </c>
      <c r="FJ1203">
        <f t="shared" si="568"/>
        <v>0.48</v>
      </c>
      <c r="FU1203">
        <v>825024</v>
      </c>
      <c r="FX1203">
        <v>0.48</v>
      </c>
      <c r="FY1203">
        <f t="shared" si="569"/>
        <v>0.48</v>
      </c>
      <c r="GJ1203">
        <v>825024</v>
      </c>
      <c r="GM1203">
        <v>0.45</v>
      </c>
      <c r="GN1203">
        <f t="shared" si="570"/>
        <v>0.45</v>
      </c>
      <c r="GY1203">
        <v>825024</v>
      </c>
      <c r="HB1203">
        <v>0.48</v>
      </c>
      <c r="HC1203">
        <f t="shared" si="571"/>
        <v>0.48</v>
      </c>
      <c r="HN1203">
        <v>825024</v>
      </c>
      <c r="HQ1203">
        <v>0.4</v>
      </c>
      <c r="HR1203">
        <f t="shared" si="572"/>
        <v>0.4</v>
      </c>
      <c r="ID1203">
        <v>776254</v>
      </c>
      <c r="IG1203">
        <v>0.51</v>
      </c>
      <c r="IH1203">
        <f t="shared" si="573"/>
        <v>0.51</v>
      </c>
      <c r="IS1203">
        <v>776254</v>
      </c>
      <c r="IV1203">
        <v>0.47</v>
      </c>
      <c r="IW1203">
        <f t="shared" si="574"/>
        <v>0.47</v>
      </c>
      <c r="JH1203">
        <v>776254</v>
      </c>
      <c r="JK1203">
        <v>0.51</v>
      </c>
      <c r="JL1203">
        <f t="shared" si="575"/>
        <v>0.51</v>
      </c>
      <c r="JW1203">
        <v>776254</v>
      </c>
      <c r="JZ1203">
        <v>0.46</v>
      </c>
      <c r="KA1203">
        <f t="shared" si="576"/>
        <v>0.46</v>
      </c>
      <c r="KL1203">
        <v>776254</v>
      </c>
      <c r="KO1203">
        <v>0.49</v>
      </c>
      <c r="KP1203">
        <f t="shared" si="577"/>
        <v>0.49</v>
      </c>
      <c r="LA1203">
        <v>776254</v>
      </c>
      <c r="LD1203">
        <v>0.49</v>
      </c>
      <c r="LE1203">
        <f t="shared" si="578"/>
        <v>0.49</v>
      </c>
      <c r="LP1203">
        <v>776254</v>
      </c>
      <c r="LS1203">
        <v>0.46</v>
      </c>
      <c r="LT1203">
        <f t="shared" si="579"/>
        <v>0.46</v>
      </c>
      <c r="ME1203">
        <v>776254</v>
      </c>
      <c r="MH1203">
        <v>0.51</v>
      </c>
      <c r="MI1203">
        <f t="shared" si="580"/>
        <v>0.51</v>
      </c>
      <c r="MT1203">
        <v>776254</v>
      </c>
      <c r="MW1203">
        <v>0.57999999999999996</v>
      </c>
      <c r="MX1203">
        <f t="shared" si="581"/>
        <v>0.57999999999999996</v>
      </c>
      <c r="NI1203">
        <v>776254</v>
      </c>
      <c r="NL1203">
        <v>0.48</v>
      </c>
      <c r="NM1203">
        <f t="shared" si="582"/>
        <v>0.48</v>
      </c>
      <c r="NX1203">
        <v>776254</v>
      </c>
      <c r="OA1203">
        <v>0.45</v>
      </c>
      <c r="OB1203">
        <f t="shared" si="583"/>
        <v>0.45</v>
      </c>
      <c r="OM1203">
        <v>776254</v>
      </c>
      <c r="OP1203">
        <v>0.5</v>
      </c>
      <c r="OQ1203">
        <f t="shared" si="584"/>
        <v>0.5</v>
      </c>
      <c r="PB1203">
        <v>776254</v>
      </c>
      <c r="PE1203">
        <v>0.5</v>
      </c>
      <c r="PF1203">
        <f t="shared" si="585"/>
        <v>0.5</v>
      </c>
      <c r="PQ1203">
        <v>776254</v>
      </c>
      <c r="PT1203">
        <v>0.48</v>
      </c>
      <c r="PU1203">
        <f t="shared" si="586"/>
        <v>0.48</v>
      </c>
      <c r="QF1203">
        <v>776254</v>
      </c>
      <c r="QI1203">
        <v>0.5</v>
      </c>
      <c r="QJ1203">
        <f t="shared" si="587"/>
        <v>0.5</v>
      </c>
      <c r="QU1203">
        <v>776254</v>
      </c>
      <c r="QX1203">
        <v>0.47</v>
      </c>
      <c r="QY1203">
        <f t="shared" si="588"/>
        <v>0.47</v>
      </c>
    </row>
    <row r="1204" spans="12:467" x14ac:dyDescent="0.2">
      <c r="L1204">
        <v>823072</v>
      </c>
      <c r="O1204">
        <v>0.44</v>
      </c>
      <c r="P1204">
        <f t="shared" si="558"/>
        <v>0.44</v>
      </c>
      <c r="AA1204">
        <v>823072</v>
      </c>
      <c r="AD1204">
        <v>0.57999999999999996</v>
      </c>
      <c r="AE1204">
        <f t="shared" si="559"/>
        <v>0.57999999999999996</v>
      </c>
      <c r="AP1204">
        <v>823072</v>
      </c>
      <c r="AS1204">
        <v>0.59</v>
      </c>
      <c r="AT1204">
        <f t="shared" si="560"/>
        <v>0.59</v>
      </c>
      <c r="BE1204">
        <v>823072</v>
      </c>
      <c r="BH1204">
        <v>0.49</v>
      </c>
      <c r="BI1204">
        <f t="shared" si="561"/>
        <v>0.49</v>
      </c>
      <c r="BT1204">
        <v>823072</v>
      </c>
      <c r="BW1204">
        <v>0.66</v>
      </c>
      <c r="BX1204">
        <f t="shared" si="562"/>
        <v>0.66</v>
      </c>
      <c r="CI1204">
        <v>823072</v>
      </c>
      <c r="CL1204">
        <v>0.47</v>
      </c>
      <c r="CM1204">
        <f t="shared" si="563"/>
        <v>0.47</v>
      </c>
      <c r="CX1204">
        <v>823072</v>
      </c>
      <c r="DA1204">
        <v>0.44</v>
      </c>
      <c r="DB1204">
        <f t="shared" si="564"/>
        <v>0.44</v>
      </c>
      <c r="DM1204">
        <v>823072</v>
      </c>
      <c r="DP1204">
        <v>0.42</v>
      </c>
      <c r="DQ1204">
        <f t="shared" si="565"/>
        <v>0.42</v>
      </c>
      <c r="EB1204">
        <v>823072</v>
      </c>
      <c r="EE1204">
        <v>0.44</v>
      </c>
      <c r="EF1204">
        <f t="shared" si="566"/>
        <v>0.44</v>
      </c>
      <c r="EQ1204">
        <v>823072</v>
      </c>
      <c r="ET1204">
        <v>0.44</v>
      </c>
      <c r="EU1204">
        <f t="shared" si="567"/>
        <v>0.44</v>
      </c>
      <c r="FF1204">
        <v>823072</v>
      </c>
      <c r="FI1204">
        <v>0.43</v>
      </c>
      <c r="FJ1204">
        <f t="shared" si="568"/>
        <v>0.43</v>
      </c>
      <c r="FU1204">
        <v>823072</v>
      </c>
      <c r="FX1204">
        <v>0.47</v>
      </c>
      <c r="FY1204">
        <f t="shared" si="569"/>
        <v>0.47</v>
      </c>
      <c r="GJ1204">
        <v>823072</v>
      </c>
      <c r="GM1204">
        <v>0.42</v>
      </c>
      <c r="GN1204">
        <f t="shared" si="570"/>
        <v>0.42</v>
      </c>
      <c r="GY1204">
        <v>823072</v>
      </c>
      <c r="HB1204">
        <v>0.47</v>
      </c>
      <c r="HC1204">
        <f t="shared" si="571"/>
        <v>0.47</v>
      </c>
      <c r="HN1204">
        <v>823072</v>
      </c>
      <c r="HQ1204">
        <v>0.46</v>
      </c>
      <c r="HR1204">
        <f t="shared" si="572"/>
        <v>0.46</v>
      </c>
      <c r="ID1204">
        <v>776258</v>
      </c>
      <c r="IG1204">
        <v>0.49</v>
      </c>
      <c r="IH1204">
        <f t="shared" si="573"/>
        <v>0.49</v>
      </c>
      <c r="IS1204">
        <v>776258</v>
      </c>
      <c r="IV1204">
        <v>0.48</v>
      </c>
      <c r="IW1204">
        <f t="shared" si="574"/>
        <v>0.48</v>
      </c>
      <c r="JH1204">
        <v>776258</v>
      </c>
      <c r="JK1204">
        <v>0.47</v>
      </c>
      <c r="JL1204">
        <f t="shared" si="575"/>
        <v>0.47</v>
      </c>
      <c r="JW1204">
        <v>776258</v>
      </c>
      <c r="JZ1204">
        <v>0.48</v>
      </c>
      <c r="KA1204">
        <f t="shared" si="576"/>
        <v>0.48</v>
      </c>
      <c r="KL1204">
        <v>776258</v>
      </c>
      <c r="KO1204">
        <v>0.48</v>
      </c>
      <c r="KP1204">
        <f t="shared" si="577"/>
        <v>0.48</v>
      </c>
      <c r="LA1204">
        <v>776258</v>
      </c>
      <c r="LD1204">
        <v>0.48</v>
      </c>
      <c r="LE1204">
        <f t="shared" si="578"/>
        <v>0.48</v>
      </c>
      <c r="LP1204">
        <v>776258</v>
      </c>
      <c r="LS1204">
        <v>0.51</v>
      </c>
      <c r="LT1204">
        <f t="shared" si="579"/>
        <v>0.51</v>
      </c>
      <c r="ME1204">
        <v>776258</v>
      </c>
      <c r="MH1204">
        <v>0.44</v>
      </c>
      <c r="MI1204">
        <f t="shared" si="580"/>
        <v>0.44</v>
      </c>
      <c r="MT1204">
        <v>776258</v>
      </c>
      <c r="MW1204">
        <v>0.4</v>
      </c>
      <c r="MX1204">
        <f t="shared" si="581"/>
        <v>0.4</v>
      </c>
      <c r="NI1204">
        <v>776258</v>
      </c>
      <c r="NL1204">
        <v>0.5</v>
      </c>
      <c r="NM1204">
        <f t="shared" si="582"/>
        <v>0.5</v>
      </c>
      <c r="NX1204">
        <v>776258</v>
      </c>
      <c r="OA1204">
        <v>0.49</v>
      </c>
      <c r="OB1204">
        <f t="shared" si="583"/>
        <v>0.49</v>
      </c>
      <c r="OM1204">
        <v>776258</v>
      </c>
      <c r="OP1204">
        <v>0.49</v>
      </c>
      <c r="OQ1204">
        <f t="shared" si="584"/>
        <v>0.49</v>
      </c>
      <c r="PB1204">
        <v>776258</v>
      </c>
      <c r="PE1204">
        <v>0.51</v>
      </c>
      <c r="PF1204">
        <f t="shared" si="585"/>
        <v>0.51</v>
      </c>
      <c r="PQ1204">
        <v>776258</v>
      </c>
      <c r="PT1204">
        <v>0.51</v>
      </c>
      <c r="PU1204">
        <f t="shared" si="586"/>
        <v>0.51</v>
      </c>
      <c r="QF1204">
        <v>776258</v>
      </c>
      <c r="QI1204">
        <v>0.49</v>
      </c>
      <c r="QJ1204">
        <f t="shared" si="587"/>
        <v>0.49</v>
      </c>
      <c r="QU1204">
        <v>776258</v>
      </c>
      <c r="QX1204">
        <v>0.52</v>
      </c>
      <c r="QY1204">
        <f t="shared" si="588"/>
        <v>0.52</v>
      </c>
    </row>
    <row r="1205" spans="12:467" x14ac:dyDescent="0.2">
      <c r="L1205">
        <v>823315</v>
      </c>
      <c r="O1205">
        <v>0.44</v>
      </c>
      <c r="P1205">
        <f t="shared" si="558"/>
        <v>0.44</v>
      </c>
      <c r="AA1205">
        <v>823315</v>
      </c>
      <c r="AD1205">
        <v>0.55000000000000004</v>
      </c>
      <c r="AE1205">
        <f t="shared" si="559"/>
        <v>0.55000000000000004</v>
      </c>
      <c r="AP1205">
        <v>823315</v>
      </c>
      <c r="AS1205">
        <v>0.59</v>
      </c>
      <c r="AT1205">
        <f t="shared" si="560"/>
        <v>0.59</v>
      </c>
      <c r="BE1205">
        <v>823315</v>
      </c>
      <c r="BH1205">
        <v>0.55000000000000004</v>
      </c>
      <c r="BI1205">
        <f t="shared" si="561"/>
        <v>0.55000000000000004</v>
      </c>
      <c r="BT1205">
        <v>823315</v>
      </c>
      <c r="BW1205">
        <v>0.43</v>
      </c>
      <c r="BX1205">
        <f t="shared" si="562"/>
        <v>0.43</v>
      </c>
      <c r="CI1205">
        <v>823315</v>
      </c>
      <c r="CL1205">
        <v>0.46</v>
      </c>
      <c r="CM1205">
        <f t="shared" si="563"/>
        <v>0.46</v>
      </c>
      <c r="CX1205">
        <v>823315</v>
      </c>
      <c r="DA1205">
        <v>0.43</v>
      </c>
      <c r="DB1205">
        <f t="shared" si="564"/>
        <v>0.43</v>
      </c>
      <c r="DM1205">
        <v>823315</v>
      </c>
      <c r="DP1205">
        <v>0.48</v>
      </c>
      <c r="DQ1205">
        <f t="shared" si="565"/>
        <v>0.48</v>
      </c>
      <c r="EB1205">
        <v>823315</v>
      </c>
      <c r="EE1205">
        <v>0.5</v>
      </c>
      <c r="EF1205">
        <f t="shared" si="566"/>
        <v>0.5</v>
      </c>
      <c r="EQ1205">
        <v>823315</v>
      </c>
      <c r="ET1205">
        <v>0.5</v>
      </c>
      <c r="EU1205">
        <f t="shared" si="567"/>
        <v>0.5</v>
      </c>
      <c r="FF1205">
        <v>823315</v>
      </c>
      <c r="FI1205">
        <v>0.5</v>
      </c>
      <c r="FJ1205">
        <f t="shared" si="568"/>
        <v>0.5</v>
      </c>
      <c r="FU1205">
        <v>823315</v>
      </c>
      <c r="FX1205">
        <v>0.47</v>
      </c>
      <c r="FY1205">
        <f t="shared" si="569"/>
        <v>0.47</v>
      </c>
      <c r="GJ1205">
        <v>823315</v>
      </c>
      <c r="GM1205">
        <v>0.45</v>
      </c>
      <c r="GN1205">
        <f t="shared" si="570"/>
        <v>0.45</v>
      </c>
      <c r="GY1205">
        <v>823315</v>
      </c>
      <c r="HB1205">
        <v>0.46</v>
      </c>
      <c r="HC1205">
        <f t="shared" si="571"/>
        <v>0.46</v>
      </c>
      <c r="HN1205">
        <v>823315</v>
      </c>
      <c r="HQ1205">
        <v>0.4</v>
      </c>
      <c r="HR1205">
        <f t="shared" si="572"/>
        <v>0.4</v>
      </c>
      <c r="ID1205">
        <v>777839</v>
      </c>
      <c r="IG1205">
        <v>0.48</v>
      </c>
      <c r="IH1205">
        <f t="shared" si="573"/>
        <v>0.48</v>
      </c>
      <c r="IS1205">
        <v>777839</v>
      </c>
      <c r="IV1205">
        <v>0.47</v>
      </c>
      <c r="IW1205">
        <f t="shared" si="574"/>
        <v>0.47</v>
      </c>
      <c r="JH1205">
        <v>777839</v>
      </c>
      <c r="JK1205">
        <v>0.47</v>
      </c>
      <c r="JL1205">
        <f t="shared" si="575"/>
        <v>0.47</v>
      </c>
      <c r="JW1205">
        <v>777839</v>
      </c>
      <c r="JZ1205">
        <v>0.44</v>
      </c>
      <c r="KA1205">
        <f t="shared" si="576"/>
        <v>0.44</v>
      </c>
      <c r="KL1205">
        <v>777839</v>
      </c>
      <c r="KO1205">
        <v>0.5</v>
      </c>
      <c r="KP1205">
        <f t="shared" si="577"/>
        <v>0.5</v>
      </c>
      <c r="LA1205">
        <v>777839</v>
      </c>
      <c r="LD1205">
        <v>0.47</v>
      </c>
      <c r="LE1205">
        <f t="shared" si="578"/>
        <v>0.47</v>
      </c>
      <c r="LP1205">
        <v>777839</v>
      </c>
      <c r="LS1205">
        <v>0.48</v>
      </c>
      <c r="LT1205">
        <f t="shared" si="579"/>
        <v>0.48</v>
      </c>
      <c r="ME1205">
        <v>777839</v>
      </c>
      <c r="MH1205">
        <v>0.44</v>
      </c>
      <c r="MI1205">
        <f t="shared" si="580"/>
        <v>0.44</v>
      </c>
      <c r="MT1205">
        <v>777839</v>
      </c>
      <c r="MW1205">
        <v>0.4</v>
      </c>
      <c r="MX1205">
        <f t="shared" si="581"/>
        <v>0.4</v>
      </c>
      <c r="NI1205">
        <v>777839</v>
      </c>
      <c r="NL1205">
        <v>0.49</v>
      </c>
      <c r="NM1205">
        <f t="shared" si="582"/>
        <v>0.49</v>
      </c>
      <c r="NX1205">
        <v>777839</v>
      </c>
      <c r="OA1205">
        <v>0.48</v>
      </c>
      <c r="OB1205">
        <f t="shared" si="583"/>
        <v>0.48</v>
      </c>
      <c r="OM1205">
        <v>777839</v>
      </c>
      <c r="OP1205">
        <v>0.47</v>
      </c>
      <c r="OQ1205">
        <f t="shared" si="584"/>
        <v>0.47</v>
      </c>
      <c r="PB1205">
        <v>777839</v>
      </c>
      <c r="PE1205">
        <v>0.46</v>
      </c>
      <c r="PF1205">
        <f t="shared" si="585"/>
        <v>0.46</v>
      </c>
      <c r="PQ1205">
        <v>777839</v>
      </c>
      <c r="PT1205">
        <v>0.48</v>
      </c>
      <c r="PU1205">
        <f t="shared" si="586"/>
        <v>0.48</v>
      </c>
      <c r="QF1205">
        <v>777839</v>
      </c>
      <c r="QI1205">
        <v>0.5</v>
      </c>
      <c r="QJ1205">
        <f t="shared" si="587"/>
        <v>0.5</v>
      </c>
      <c r="QU1205">
        <v>777839</v>
      </c>
      <c r="QX1205">
        <v>0.45</v>
      </c>
      <c r="QY1205">
        <f t="shared" si="588"/>
        <v>0.45</v>
      </c>
    </row>
    <row r="1206" spans="12:467" x14ac:dyDescent="0.2">
      <c r="L1206">
        <v>823478</v>
      </c>
      <c r="O1206">
        <v>0.56000000000000005</v>
      </c>
      <c r="P1206">
        <f t="shared" si="558"/>
        <v>0.56000000000000005</v>
      </c>
      <c r="AA1206">
        <v>823478</v>
      </c>
      <c r="AD1206">
        <v>0.6</v>
      </c>
      <c r="AE1206">
        <f t="shared" si="559"/>
        <v>0.6</v>
      </c>
      <c r="AP1206">
        <v>823478</v>
      </c>
      <c r="AS1206">
        <v>0.25</v>
      </c>
      <c r="AT1206">
        <f t="shared" si="560"/>
        <v>0.25</v>
      </c>
      <c r="BE1206">
        <v>823478</v>
      </c>
      <c r="BH1206">
        <v>0.52</v>
      </c>
      <c r="BI1206">
        <f t="shared" si="561"/>
        <v>0.52</v>
      </c>
      <c r="BT1206">
        <v>823478</v>
      </c>
      <c r="BW1206">
        <v>0.65</v>
      </c>
      <c r="BX1206">
        <f t="shared" si="562"/>
        <v>0.65</v>
      </c>
      <c r="CI1206">
        <v>823478</v>
      </c>
      <c r="CL1206">
        <v>0.56999999999999995</v>
      </c>
      <c r="CM1206">
        <f t="shared" si="563"/>
        <v>0.56999999999999995</v>
      </c>
      <c r="CX1206">
        <v>823478</v>
      </c>
      <c r="DA1206">
        <v>0.56999999999999995</v>
      </c>
      <c r="DB1206">
        <f t="shared" si="564"/>
        <v>0.56999999999999995</v>
      </c>
      <c r="DM1206">
        <v>823478</v>
      </c>
      <c r="DP1206">
        <v>0.56999999999999995</v>
      </c>
      <c r="DQ1206">
        <f t="shared" si="565"/>
        <v>0.56999999999999995</v>
      </c>
      <c r="EB1206">
        <v>823478</v>
      </c>
      <c r="EE1206">
        <v>0.56000000000000005</v>
      </c>
      <c r="EF1206">
        <f t="shared" si="566"/>
        <v>0.56000000000000005</v>
      </c>
      <c r="EQ1206">
        <v>823478</v>
      </c>
      <c r="ET1206">
        <v>0.56000000000000005</v>
      </c>
      <c r="EU1206">
        <f t="shared" si="567"/>
        <v>0.56000000000000005</v>
      </c>
      <c r="FF1206">
        <v>823478</v>
      </c>
      <c r="FI1206">
        <v>0.56000000000000005</v>
      </c>
      <c r="FJ1206">
        <f t="shared" si="568"/>
        <v>0.56000000000000005</v>
      </c>
      <c r="FU1206">
        <v>823478</v>
      </c>
      <c r="FX1206">
        <v>0.54</v>
      </c>
      <c r="FY1206">
        <f t="shared" si="569"/>
        <v>0.54</v>
      </c>
      <c r="GJ1206">
        <v>823478</v>
      </c>
      <c r="GM1206">
        <v>0.54</v>
      </c>
      <c r="GN1206">
        <f t="shared" si="570"/>
        <v>0.54</v>
      </c>
      <c r="GY1206">
        <v>823478</v>
      </c>
      <c r="HB1206">
        <v>0.59</v>
      </c>
      <c r="HC1206">
        <f t="shared" si="571"/>
        <v>0.59</v>
      </c>
      <c r="HN1206">
        <v>823478</v>
      </c>
      <c r="HQ1206">
        <v>0.53</v>
      </c>
      <c r="HR1206">
        <f t="shared" si="572"/>
        <v>0.53</v>
      </c>
      <c r="ID1206">
        <v>776225</v>
      </c>
      <c r="IG1206">
        <v>0.47</v>
      </c>
      <c r="IH1206">
        <f t="shared" si="573"/>
        <v>0.47</v>
      </c>
      <c r="IS1206">
        <v>776225</v>
      </c>
      <c r="IV1206">
        <v>0.45</v>
      </c>
      <c r="IW1206">
        <f t="shared" si="574"/>
        <v>0.45</v>
      </c>
      <c r="JH1206">
        <v>776225</v>
      </c>
      <c r="JK1206">
        <v>0.44</v>
      </c>
      <c r="JL1206">
        <f t="shared" si="575"/>
        <v>0.44</v>
      </c>
      <c r="JW1206">
        <v>776225</v>
      </c>
      <c r="JZ1206">
        <v>0.41</v>
      </c>
      <c r="KA1206">
        <f t="shared" si="576"/>
        <v>0.41</v>
      </c>
      <c r="KL1206">
        <v>776225</v>
      </c>
      <c r="KO1206">
        <v>0.47</v>
      </c>
      <c r="KP1206">
        <f t="shared" si="577"/>
        <v>0.47</v>
      </c>
      <c r="LA1206">
        <v>776225</v>
      </c>
      <c r="LD1206">
        <v>0.43</v>
      </c>
      <c r="LE1206">
        <f t="shared" si="578"/>
        <v>0.43</v>
      </c>
      <c r="LP1206">
        <v>776225</v>
      </c>
      <c r="LS1206">
        <v>0.44</v>
      </c>
      <c r="LT1206">
        <f t="shared" si="579"/>
        <v>0.44</v>
      </c>
      <c r="ME1206">
        <v>776225</v>
      </c>
      <c r="MH1206">
        <v>0.44</v>
      </c>
      <c r="MI1206">
        <f t="shared" si="580"/>
        <v>0.44</v>
      </c>
      <c r="MT1206">
        <v>776225</v>
      </c>
      <c r="MW1206">
        <v>0.45</v>
      </c>
      <c r="MX1206">
        <f t="shared" si="581"/>
        <v>0.45</v>
      </c>
      <c r="NI1206">
        <v>776225</v>
      </c>
      <c r="NL1206">
        <v>0.42</v>
      </c>
      <c r="NM1206">
        <f t="shared" si="582"/>
        <v>0.42</v>
      </c>
      <c r="NX1206">
        <v>776225</v>
      </c>
      <c r="OA1206">
        <v>0.46</v>
      </c>
      <c r="OB1206">
        <f t="shared" si="583"/>
        <v>0.46</v>
      </c>
      <c r="OM1206">
        <v>776225</v>
      </c>
      <c r="OP1206">
        <v>0.44</v>
      </c>
      <c r="OQ1206">
        <f t="shared" si="584"/>
        <v>0.44</v>
      </c>
      <c r="PB1206">
        <v>776225</v>
      </c>
      <c r="PE1206">
        <v>0.45</v>
      </c>
      <c r="PF1206">
        <f t="shared" si="585"/>
        <v>0.45</v>
      </c>
      <c r="PQ1206">
        <v>776225</v>
      </c>
      <c r="PT1206">
        <v>0.42</v>
      </c>
      <c r="PU1206">
        <f t="shared" si="586"/>
        <v>0.42</v>
      </c>
      <c r="QF1206">
        <v>776225</v>
      </c>
      <c r="QI1206">
        <v>0.46</v>
      </c>
      <c r="QJ1206">
        <f t="shared" si="587"/>
        <v>0.46</v>
      </c>
      <c r="QU1206">
        <v>776225</v>
      </c>
      <c r="QX1206">
        <v>0.43</v>
      </c>
      <c r="QY1206">
        <f t="shared" si="588"/>
        <v>0.43</v>
      </c>
    </row>
    <row r="1207" spans="12:467" x14ac:dyDescent="0.2">
      <c r="L1207">
        <v>823723</v>
      </c>
      <c r="O1207">
        <v>0.44</v>
      </c>
      <c r="P1207">
        <f t="shared" si="558"/>
        <v>0.44</v>
      </c>
      <c r="AA1207">
        <v>823723</v>
      </c>
      <c r="AD1207">
        <v>0.45</v>
      </c>
      <c r="AE1207">
        <f t="shared" si="559"/>
        <v>0.45</v>
      </c>
      <c r="AP1207">
        <v>823723</v>
      </c>
      <c r="AS1207">
        <v>0.37</v>
      </c>
      <c r="AT1207">
        <f t="shared" si="560"/>
        <v>0.37</v>
      </c>
      <c r="BE1207">
        <v>823723</v>
      </c>
      <c r="BH1207">
        <v>0.36</v>
      </c>
      <c r="BI1207">
        <f t="shared" si="561"/>
        <v>0.36</v>
      </c>
      <c r="BT1207">
        <v>823723</v>
      </c>
      <c r="BW1207">
        <v>0.35</v>
      </c>
      <c r="BX1207">
        <f t="shared" si="562"/>
        <v>0.35</v>
      </c>
      <c r="CI1207">
        <v>823723</v>
      </c>
      <c r="CL1207">
        <v>0.41</v>
      </c>
      <c r="CM1207">
        <f t="shared" si="563"/>
        <v>0.41</v>
      </c>
      <c r="CX1207">
        <v>823723</v>
      </c>
      <c r="DA1207">
        <v>0.42</v>
      </c>
      <c r="DB1207">
        <f t="shared" si="564"/>
        <v>0.42</v>
      </c>
      <c r="DM1207">
        <v>823723</v>
      </c>
      <c r="DP1207">
        <v>0.41</v>
      </c>
      <c r="DQ1207">
        <f t="shared" si="565"/>
        <v>0.41</v>
      </c>
      <c r="EB1207">
        <v>823723</v>
      </c>
      <c r="EE1207">
        <v>0.42</v>
      </c>
      <c r="EF1207">
        <f t="shared" si="566"/>
        <v>0.42</v>
      </c>
      <c r="EQ1207">
        <v>823723</v>
      </c>
      <c r="ET1207">
        <v>0.42</v>
      </c>
      <c r="EU1207">
        <f t="shared" si="567"/>
        <v>0.42</v>
      </c>
      <c r="FF1207">
        <v>823723</v>
      </c>
      <c r="FI1207">
        <v>0.43</v>
      </c>
      <c r="FJ1207">
        <f t="shared" si="568"/>
        <v>0.43</v>
      </c>
      <c r="FU1207">
        <v>823723</v>
      </c>
      <c r="FX1207">
        <v>0.44</v>
      </c>
      <c r="FY1207">
        <f t="shared" si="569"/>
        <v>0.44</v>
      </c>
      <c r="GJ1207">
        <v>823723</v>
      </c>
      <c r="GM1207">
        <v>0.41</v>
      </c>
      <c r="GN1207">
        <f t="shared" si="570"/>
        <v>0.41</v>
      </c>
      <c r="GY1207">
        <v>823723</v>
      </c>
      <c r="HB1207">
        <v>0.43</v>
      </c>
      <c r="HC1207">
        <f t="shared" si="571"/>
        <v>0.43</v>
      </c>
      <c r="HN1207">
        <v>823723</v>
      </c>
      <c r="HQ1207">
        <v>0.45</v>
      </c>
      <c r="HR1207">
        <f t="shared" si="572"/>
        <v>0.45</v>
      </c>
      <c r="ID1207">
        <v>776226</v>
      </c>
      <c r="IG1207">
        <v>0.5</v>
      </c>
      <c r="IH1207">
        <f t="shared" si="573"/>
        <v>0.5</v>
      </c>
      <c r="IS1207">
        <v>776226</v>
      </c>
      <c r="IV1207">
        <v>0.5</v>
      </c>
      <c r="IW1207">
        <f t="shared" si="574"/>
        <v>0.5</v>
      </c>
      <c r="JH1207">
        <v>776226</v>
      </c>
      <c r="JK1207">
        <v>0.52</v>
      </c>
      <c r="JL1207">
        <f t="shared" si="575"/>
        <v>0.52</v>
      </c>
      <c r="JW1207">
        <v>776226</v>
      </c>
      <c r="JZ1207">
        <v>0.51</v>
      </c>
      <c r="KA1207">
        <f t="shared" si="576"/>
        <v>0.51</v>
      </c>
      <c r="KL1207">
        <v>776226</v>
      </c>
      <c r="KO1207">
        <v>0.52</v>
      </c>
      <c r="KP1207">
        <f t="shared" si="577"/>
        <v>0.52</v>
      </c>
      <c r="LA1207">
        <v>776226</v>
      </c>
      <c r="LD1207">
        <v>0.52</v>
      </c>
      <c r="LE1207">
        <f t="shared" si="578"/>
        <v>0.52</v>
      </c>
      <c r="LP1207">
        <v>776226</v>
      </c>
      <c r="LS1207">
        <v>0.51</v>
      </c>
      <c r="LT1207">
        <f t="shared" si="579"/>
        <v>0.51</v>
      </c>
      <c r="ME1207">
        <v>776226</v>
      </c>
      <c r="MH1207">
        <v>0.53</v>
      </c>
      <c r="MI1207">
        <f t="shared" si="580"/>
        <v>0.53</v>
      </c>
      <c r="MT1207">
        <v>776226</v>
      </c>
      <c r="MW1207">
        <v>0.49</v>
      </c>
      <c r="MX1207">
        <f t="shared" si="581"/>
        <v>0.49</v>
      </c>
      <c r="NI1207">
        <v>776226</v>
      </c>
      <c r="NL1207">
        <v>0.52</v>
      </c>
      <c r="NM1207">
        <f t="shared" si="582"/>
        <v>0.52</v>
      </c>
      <c r="NX1207">
        <v>776226</v>
      </c>
      <c r="OA1207">
        <v>0.5</v>
      </c>
      <c r="OB1207">
        <f t="shared" si="583"/>
        <v>0.5</v>
      </c>
      <c r="OM1207">
        <v>776226</v>
      </c>
      <c r="OP1207">
        <v>0.53</v>
      </c>
      <c r="OQ1207">
        <f t="shared" si="584"/>
        <v>0.53</v>
      </c>
      <c r="PB1207">
        <v>776226</v>
      </c>
      <c r="PE1207">
        <v>0.51</v>
      </c>
      <c r="PF1207">
        <f t="shared" si="585"/>
        <v>0.51</v>
      </c>
      <c r="PQ1207">
        <v>776226</v>
      </c>
      <c r="PT1207">
        <v>0.5</v>
      </c>
      <c r="PU1207">
        <f t="shared" si="586"/>
        <v>0.5</v>
      </c>
      <c r="QF1207">
        <v>776226</v>
      </c>
      <c r="QI1207">
        <v>0.48</v>
      </c>
      <c r="QJ1207">
        <f t="shared" si="587"/>
        <v>0.48</v>
      </c>
      <c r="QU1207">
        <v>776226</v>
      </c>
      <c r="QX1207">
        <v>0.5</v>
      </c>
      <c r="QY1207">
        <f t="shared" si="588"/>
        <v>0.5</v>
      </c>
    </row>
    <row r="1208" spans="12:467" x14ac:dyDescent="0.2">
      <c r="L1208">
        <v>823802</v>
      </c>
      <c r="O1208">
        <v>0.51</v>
      </c>
      <c r="P1208">
        <f t="shared" si="558"/>
        <v>0.51</v>
      </c>
      <c r="AA1208">
        <v>823802</v>
      </c>
      <c r="AD1208">
        <v>0.45</v>
      </c>
      <c r="AE1208">
        <f t="shared" si="559"/>
        <v>0.45</v>
      </c>
      <c r="AP1208">
        <v>823802</v>
      </c>
      <c r="AS1208">
        <v>0.84</v>
      </c>
      <c r="AT1208">
        <f t="shared" si="560"/>
        <v>0.84</v>
      </c>
      <c r="BE1208">
        <v>823802</v>
      </c>
      <c r="BH1208">
        <v>0.64</v>
      </c>
      <c r="BI1208">
        <f t="shared" si="561"/>
        <v>0.64</v>
      </c>
      <c r="BT1208">
        <v>823802</v>
      </c>
      <c r="BW1208">
        <v>0.59</v>
      </c>
      <c r="BX1208">
        <f t="shared" si="562"/>
        <v>0.59</v>
      </c>
      <c r="CI1208">
        <v>823802</v>
      </c>
      <c r="CL1208">
        <v>0.52</v>
      </c>
      <c r="CM1208">
        <f t="shared" si="563"/>
        <v>0.52</v>
      </c>
      <c r="CX1208">
        <v>823802</v>
      </c>
      <c r="DA1208">
        <v>0.49</v>
      </c>
      <c r="DB1208">
        <f t="shared" si="564"/>
        <v>0.49</v>
      </c>
      <c r="DM1208">
        <v>823802</v>
      </c>
      <c r="DP1208">
        <v>0.52</v>
      </c>
      <c r="DQ1208">
        <f t="shared" si="565"/>
        <v>0.52</v>
      </c>
      <c r="EB1208">
        <v>823802</v>
      </c>
      <c r="EE1208">
        <v>0.5</v>
      </c>
      <c r="EF1208">
        <f t="shared" si="566"/>
        <v>0.5</v>
      </c>
      <c r="EQ1208">
        <v>823802</v>
      </c>
      <c r="ET1208">
        <v>0.5</v>
      </c>
      <c r="EU1208">
        <f t="shared" si="567"/>
        <v>0.5</v>
      </c>
      <c r="FF1208">
        <v>823802</v>
      </c>
      <c r="FI1208">
        <v>0.53</v>
      </c>
      <c r="FJ1208">
        <f t="shared" si="568"/>
        <v>0.53</v>
      </c>
      <c r="FU1208">
        <v>823802</v>
      </c>
      <c r="FX1208">
        <v>0.5</v>
      </c>
      <c r="FY1208">
        <f t="shared" si="569"/>
        <v>0.5</v>
      </c>
      <c r="GJ1208">
        <v>823802</v>
      </c>
      <c r="GM1208">
        <v>0.51</v>
      </c>
      <c r="GN1208">
        <f t="shared" si="570"/>
        <v>0.51</v>
      </c>
      <c r="GY1208">
        <v>823802</v>
      </c>
      <c r="HB1208">
        <v>0.56000000000000005</v>
      </c>
      <c r="HC1208">
        <f t="shared" si="571"/>
        <v>0.56000000000000005</v>
      </c>
      <c r="HN1208">
        <v>823802</v>
      </c>
      <c r="HQ1208">
        <v>0.56000000000000005</v>
      </c>
      <c r="HR1208">
        <f t="shared" si="572"/>
        <v>0.56000000000000005</v>
      </c>
      <c r="ID1208">
        <v>776228</v>
      </c>
      <c r="IG1208">
        <v>0.41</v>
      </c>
      <c r="IH1208">
        <f t="shared" si="573"/>
        <v>0.41</v>
      </c>
      <c r="IS1208">
        <v>776228</v>
      </c>
      <c r="IV1208">
        <v>0.39</v>
      </c>
      <c r="IW1208">
        <f t="shared" si="574"/>
        <v>0.39</v>
      </c>
      <c r="JH1208">
        <v>776228</v>
      </c>
      <c r="JK1208">
        <v>0.39</v>
      </c>
      <c r="JL1208">
        <f t="shared" si="575"/>
        <v>0.39</v>
      </c>
      <c r="JW1208">
        <v>776228</v>
      </c>
      <c r="JZ1208">
        <v>0.43</v>
      </c>
      <c r="KA1208">
        <f t="shared" si="576"/>
        <v>0.43</v>
      </c>
      <c r="KL1208">
        <v>776228</v>
      </c>
      <c r="KO1208">
        <v>0.33</v>
      </c>
      <c r="KP1208">
        <f t="shared" si="577"/>
        <v>0.33</v>
      </c>
      <c r="LA1208">
        <v>776228</v>
      </c>
      <c r="LD1208">
        <v>0.4</v>
      </c>
      <c r="LE1208">
        <f t="shared" si="578"/>
        <v>0.4</v>
      </c>
      <c r="LP1208">
        <v>776228</v>
      </c>
      <c r="LS1208">
        <v>0.41</v>
      </c>
      <c r="LT1208">
        <f t="shared" si="579"/>
        <v>0.41</v>
      </c>
      <c r="ME1208">
        <v>776228</v>
      </c>
      <c r="MH1208">
        <v>0.41</v>
      </c>
      <c r="MI1208">
        <f t="shared" si="580"/>
        <v>0.41</v>
      </c>
      <c r="MT1208">
        <v>776228</v>
      </c>
      <c r="MW1208">
        <v>0.26</v>
      </c>
      <c r="MX1208">
        <f t="shared" si="581"/>
        <v>0.26</v>
      </c>
      <c r="NI1208">
        <v>776228</v>
      </c>
      <c r="NL1208">
        <v>0.41</v>
      </c>
      <c r="NM1208">
        <f t="shared" si="582"/>
        <v>0.41</v>
      </c>
      <c r="NX1208">
        <v>776228</v>
      </c>
      <c r="OA1208">
        <v>0.44</v>
      </c>
      <c r="OB1208">
        <f t="shared" si="583"/>
        <v>0.44</v>
      </c>
      <c r="OM1208">
        <v>776228</v>
      </c>
      <c r="OP1208">
        <v>0.39</v>
      </c>
      <c r="OQ1208">
        <f t="shared" si="584"/>
        <v>0.39</v>
      </c>
      <c r="PB1208">
        <v>776228</v>
      </c>
      <c r="PE1208">
        <v>0.41</v>
      </c>
      <c r="PF1208">
        <f t="shared" si="585"/>
        <v>0.41</v>
      </c>
      <c r="PQ1208">
        <v>776228</v>
      </c>
      <c r="PT1208">
        <v>0.41</v>
      </c>
      <c r="PU1208">
        <f t="shared" si="586"/>
        <v>0.41</v>
      </c>
      <c r="QF1208">
        <v>776228</v>
      </c>
      <c r="QI1208">
        <v>0.41</v>
      </c>
      <c r="QJ1208">
        <f t="shared" si="587"/>
        <v>0.41</v>
      </c>
      <c r="QU1208">
        <v>776228</v>
      </c>
      <c r="QX1208">
        <v>0.4</v>
      </c>
      <c r="QY1208">
        <f t="shared" si="588"/>
        <v>0.4</v>
      </c>
    </row>
    <row r="1209" spans="12:467" x14ac:dyDescent="0.2">
      <c r="L1209">
        <v>824292</v>
      </c>
      <c r="O1209">
        <v>0.52</v>
      </c>
      <c r="P1209">
        <f t="shared" si="558"/>
        <v>0.52</v>
      </c>
      <c r="AA1209">
        <v>824292</v>
      </c>
      <c r="AD1209">
        <v>0.5</v>
      </c>
      <c r="AE1209">
        <f t="shared" si="559"/>
        <v>0.5</v>
      </c>
      <c r="AP1209">
        <v>824292</v>
      </c>
      <c r="AS1209">
        <v>0.42</v>
      </c>
      <c r="AT1209">
        <f t="shared" si="560"/>
        <v>0.42</v>
      </c>
      <c r="BE1209">
        <v>824292</v>
      </c>
      <c r="BH1209">
        <v>0.46</v>
      </c>
      <c r="BI1209">
        <f t="shared" si="561"/>
        <v>0.46</v>
      </c>
      <c r="BT1209">
        <v>824292</v>
      </c>
      <c r="BW1209">
        <v>0.42</v>
      </c>
      <c r="BX1209">
        <f t="shared" si="562"/>
        <v>0.42</v>
      </c>
      <c r="CI1209">
        <v>824292</v>
      </c>
      <c r="CL1209">
        <v>0.5</v>
      </c>
      <c r="CM1209">
        <f t="shared" si="563"/>
        <v>0.5</v>
      </c>
      <c r="CX1209">
        <v>824292</v>
      </c>
      <c r="DA1209">
        <v>0.51</v>
      </c>
      <c r="DB1209">
        <f t="shared" si="564"/>
        <v>0.51</v>
      </c>
      <c r="DM1209">
        <v>824292</v>
      </c>
      <c r="DP1209">
        <v>0.51</v>
      </c>
      <c r="DQ1209">
        <f t="shared" si="565"/>
        <v>0.51</v>
      </c>
      <c r="EB1209">
        <v>824292</v>
      </c>
      <c r="EE1209">
        <v>0.49</v>
      </c>
      <c r="EF1209">
        <f t="shared" si="566"/>
        <v>0.49</v>
      </c>
      <c r="EQ1209">
        <v>824292</v>
      </c>
      <c r="ET1209">
        <v>0.49</v>
      </c>
      <c r="EU1209">
        <f t="shared" si="567"/>
        <v>0.49</v>
      </c>
      <c r="FF1209">
        <v>824292</v>
      </c>
      <c r="FI1209">
        <v>0.51</v>
      </c>
      <c r="FJ1209">
        <f t="shared" si="568"/>
        <v>0.51</v>
      </c>
      <c r="FU1209">
        <v>824292</v>
      </c>
      <c r="FX1209">
        <v>0.5</v>
      </c>
      <c r="FY1209">
        <f t="shared" si="569"/>
        <v>0.5</v>
      </c>
      <c r="GJ1209">
        <v>824292</v>
      </c>
      <c r="GM1209">
        <v>0.5</v>
      </c>
      <c r="GN1209">
        <f t="shared" si="570"/>
        <v>0.5</v>
      </c>
      <c r="GY1209">
        <v>824292</v>
      </c>
      <c r="HB1209">
        <v>0.55000000000000004</v>
      </c>
      <c r="HC1209">
        <f t="shared" si="571"/>
        <v>0.55000000000000004</v>
      </c>
      <c r="HN1209">
        <v>824292</v>
      </c>
      <c r="HQ1209">
        <v>0.44</v>
      </c>
      <c r="HR1209">
        <f t="shared" si="572"/>
        <v>0.44</v>
      </c>
      <c r="ID1209">
        <v>776229</v>
      </c>
      <c r="IG1209">
        <v>0.45</v>
      </c>
      <c r="IH1209">
        <f t="shared" si="573"/>
        <v>0.45</v>
      </c>
      <c r="IS1209">
        <v>776229</v>
      </c>
      <c r="IV1209">
        <v>0.42</v>
      </c>
      <c r="IW1209">
        <f t="shared" si="574"/>
        <v>0.42</v>
      </c>
      <c r="JH1209">
        <v>776229</v>
      </c>
      <c r="JK1209">
        <v>0.43</v>
      </c>
      <c r="JL1209">
        <f t="shared" si="575"/>
        <v>0.43</v>
      </c>
      <c r="JW1209">
        <v>776229</v>
      </c>
      <c r="JZ1209">
        <v>0.44</v>
      </c>
      <c r="KA1209">
        <f t="shared" si="576"/>
        <v>0.44</v>
      </c>
      <c r="KL1209">
        <v>776229</v>
      </c>
      <c r="KO1209">
        <v>0.43</v>
      </c>
      <c r="KP1209">
        <f t="shared" si="577"/>
        <v>0.43</v>
      </c>
      <c r="LA1209">
        <v>776229</v>
      </c>
      <c r="LD1209">
        <v>0.4</v>
      </c>
      <c r="LE1209">
        <f t="shared" si="578"/>
        <v>0.4</v>
      </c>
      <c r="LP1209">
        <v>776229</v>
      </c>
      <c r="LS1209">
        <v>0.46</v>
      </c>
      <c r="LT1209">
        <f t="shared" si="579"/>
        <v>0.46</v>
      </c>
      <c r="ME1209">
        <v>776229</v>
      </c>
      <c r="MH1209">
        <v>0.42</v>
      </c>
      <c r="MI1209">
        <f t="shared" si="580"/>
        <v>0.42</v>
      </c>
      <c r="MT1209">
        <v>776229</v>
      </c>
      <c r="MW1209">
        <v>0.4</v>
      </c>
      <c r="MX1209">
        <f t="shared" si="581"/>
        <v>0.4</v>
      </c>
      <c r="NI1209">
        <v>776229</v>
      </c>
      <c r="NL1209">
        <v>0.45</v>
      </c>
      <c r="NM1209">
        <f t="shared" si="582"/>
        <v>0.45</v>
      </c>
      <c r="NX1209">
        <v>776229</v>
      </c>
      <c r="OA1209">
        <v>0.42</v>
      </c>
      <c r="OB1209">
        <f t="shared" si="583"/>
        <v>0.42</v>
      </c>
      <c r="OM1209">
        <v>776229</v>
      </c>
      <c r="OP1209">
        <v>0.47</v>
      </c>
      <c r="OQ1209">
        <f t="shared" si="584"/>
        <v>0.47</v>
      </c>
      <c r="PB1209">
        <v>776229</v>
      </c>
      <c r="PE1209">
        <v>0.44</v>
      </c>
      <c r="PF1209">
        <f t="shared" si="585"/>
        <v>0.44</v>
      </c>
      <c r="PQ1209">
        <v>776229</v>
      </c>
      <c r="PT1209">
        <v>0.44</v>
      </c>
      <c r="PU1209">
        <f t="shared" si="586"/>
        <v>0.44</v>
      </c>
      <c r="QF1209">
        <v>776229</v>
      </c>
      <c r="QI1209">
        <v>0.43</v>
      </c>
      <c r="QJ1209">
        <f t="shared" si="587"/>
        <v>0.43</v>
      </c>
      <c r="QU1209">
        <v>776229</v>
      </c>
      <c r="QX1209">
        <v>0.44</v>
      </c>
      <c r="QY1209">
        <f t="shared" si="588"/>
        <v>0.44</v>
      </c>
    </row>
    <row r="1210" spans="12:467" x14ac:dyDescent="0.2">
      <c r="L1210">
        <v>824531</v>
      </c>
      <c r="O1210">
        <v>0.47</v>
      </c>
      <c r="P1210">
        <f t="shared" si="558"/>
        <v>0.47</v>
      </c>
      <c r="AA1210">
        <v>824531</v>
      </c>
      <c r="AD1210">
        <v>0.48</v>
      </c>
      <c r="AE1210">
        <f t="shared" si="559"/>
        <v>0.48</v>
      </c>
      <c r="AP1210">
        <v>824531</v>
      </c>
      <c r="AS1210">
        <v>0.42</v>
      </c>
      <c r="AT1210">
        <f t="shared" si="560"/>
        <v>0.42</v>
      </c>
      <c r="BE1210">
        <v>824531</v>
      </c>
      <c r="BH1210">
        <v>0.5</v>
      </c>
      <c r="BI1210">
        <f t="shared" si="561"/>
        <v>0.5</v>
      </c>
      <c r="BT1210">
        <v>824531</v>
      </c>
      <c r="BW1210">
        <v>0.39</v>
      </c>
      <c r="BX1210">
        <f t="shared" si="562"/>
        <v>0.39</v>
      </c>
      <c r="CI1210">
        <v>824531</v>
      </c>
      <c r="CL1210">
        <v>0.51</v>
      </c>
      <c r="CM1210">
        <f t="shared" si="563"/>
        <v>0.51</v>
      </c>
      <c r="CX1210">
        <v>824531</v>
      </c>
      <c r="DA1210">
        <v>0.5</v>
      </c>
      <c r="DB1210">
        <f t="shared" si="564"/>
        <v>0.5</v>
      </c>
      <c r="DM1210">
        <v>824531</v>
      </c>
      <c r="DP1210">
        <v>0.49</v>
      </c>
      <c r="DQ1210">
        <f t="shared" si="565"/>
        <v>0.49</v>
      </c>
      <c r="EB1210">
        <v>824531</v>
      </c>
      <c r="EE1210">
        <v>0.46</v>
      </c>
      <c r="EF1210">
        <f t="shared" si="566"/>
        <v>0.46</v>
      </c>
      <c r="EQ1210">
        <v>824531</v>
      </c>
      <c r="ET1210">
        <v>0.46</v>
      </c>
      <c r="EU1210">
        <f t="shared" si="567"/>
        <v>0.46</v>
      </c>
      <c r="FF1210">
        <v>824531</v>
      </c>
      <c r="FI1210">
        <v>0.48</v>
      </c>
      <c r="FJ1210">
        <f t="shared" si="568"/>
        <v>0.48</v>
      </c>
      <c r="FU1210">
        <v>824531</v>
      </c>
      <c r="FX1210">
        <v>0.49</v>
      </c>
      <c r="FY1210">
        <f t="shared" si="569"/>
        <v>0.49</v>
      </c>
      <c r="GJ1210">
        <v>824531</v>
      </c>
      <c r="GM1210">
        <v>0.47</v>
      </c>
      <c r="GN1210">
        <f t="shared" si="570"/>
        <v>0.47</v>
      </c>
      <c r="GY1210">
        <v>824531</v>
      </c>
      <c r="HB1210">
        <v>0.55000000000000004</v>
      </c>
      <c r="HC1210">
        <f t="shared" si="571"/>
        <v>0.55000000000000004</v>
      </c>
      <c r="HN1210">
        <v>824531</v>
      </c>
      <c r="HQ1210">
        <v>0.4</v>
      </c>
      <c r="HR1210">
        <f t="shared" si="572"/>
        <v>0.4</v>
      </c>
      <c r="ID1210">
        <v>776230</v>
      </c>
      <c r="IG1210">
        <v>0.48</v>
      </c>
      <c r="IH1210">
        <f t="shared" si="573"/>
        <v>0.48</v>
      </c>
      <c r="IS1210">
        <v>776230</v>
      </c>
      <c r="IV1210">
        <v>0.45</v>
      </c>
      <c r="IW1210">
        <f t="shared" si="574"/>
        <v>0.45</v>
      </c>
      <c r="JH1210">
        <v>776230</v>
      </c>
      <c r="JK1210">
        <v>0.49</v>
      </c>
      <c r="JL1210">
        <f t="shared" si="575"/>
        <v>0.49</v>
      </c>
      <c r="JW1210">
        <v>776230</v>
      </c>
      <c r="JZ1210">
        <v>0.43</v>
      </c>
      <c r="KA1210">
        <f t="shared" si="576"/>
        <v>0.43</v>
      </c>
      <c r="KL1210">
        <v>776230</v>
      </c>
      <c r="KO1210">
        <v>0.43</v>
      </c>
      <c r="KP1210">
        <f t="shared" si="577"/>
        <v>0.43</v>
      </c>
      <c r="LA1210">
        <v>776230</v>
      </c>
      <c r="LD1210">
        <v>0.48</v>
      </c>
      <c r="LE1210">
        <f t="shared" si="578"/>
        <v>0.48</v>
      </c>
      <c r="LP1210">
        <v>776230</v>
      </c>
      <c r="LS1210">
        <v>0.48</v>
      </c>
      <c r="LT1210">
        <f t="shared" si="579"/>
        <v>0.48</v>
      </c>
      <c r="ME1210">
        <v>776230</v>
      </c>
      <c r="MH1210">
        <v>0.47</v>
      </c>
      <c r="MI1210">
        <f t="shared" si="580"/>
        <v>0.47</v>
      </c>
      <c r="MT1210">
        <v>776230</v>
      </c>
      <c r="MW1210">
        <v>0.59</v>
      </c>
      <c r="MX1210">
        <f t="shared" si="581"/>
        <v>0.59</v>
      </c>
      <c r="NI1210">
        <v>776230</v>
      </c>
      <c r="NL1210">
        <v>0.42</v>
      </c>
      <c r="NM1210">
        <f t="shared" si="582"/>
        <v>0.42</v>
      </c>
      <c r="NX1210">
        <v>776230</v>
      </c>
      <c r="OA1210">
        <v>0.46</v>
      </c>
      <c r="OB1210">
        <f t="shared" si="583"/>
        <v>0.46</v>
      </c>
      <c r="OM1210">
        <v>776230</v>
      </c>
      <c r="OP1210">
        <v>0.47</v>
      </c>
      <c r="OQ1210">
        <f t="shared" si="584"/>
        <v>0.47</v>
      </c>
      <c r="PB1210">
        <v>776230</v>
      </c>
      <c r="PE1210">
        <v>0.46</v>
      </c>
      <c r="PF1210">
        <f t="shared" si="585"/>
        <v>0.46</v>
      </c>
      <c r="PQ1210">
        <v>776230</v>
      </c>
      <c r="PT1210">
        <v>0.46</v>
      </c>
      <c r="PU1210">
        <f t="shared" si="586"/>
        <v>0.46</v>
      </c>
      <c r="QF1210">
        <v>776230</v>
      </c>
      <c r="QI1210">
        <v>0.47</v>
      </c>
      <c r="QJ1210">
        <f t="shared" si="587"/>
        <v>0.47</v>
      </c>
      <c r="QU1210">
        <v>776230</v>
      </c>
      <c r="QX1210">
        <v>0.43</v>
      </c>
      <c r="QY1210">
        <f t="shared" si="588"/>
        <v>0.43</v>
      </c>
    </row>
    <row r="1211" spans="12:467" x14ac:dyDescent="0.2">
      <c r="L1211">
        <v>824616</v>
      </c>
      <c r="O1211">
        <v>0.43</v>
      </c>
      <c r="P1211">
        <f t="shared" si="558"/>
        <v>0.43</v>
      </c>
      <c r="AA1211">
        <v>824616</v>
      </c>
      <c r="AD1211">
        <v>0.49</v>
      </c>
      <c r="AE1211">
        <f t="shared" si="559"/>
        <v>0.49</v>
      </c>
      <c r="AP1211">
        <v>824616</v>
      </c>
      <c r="AS1211">
        <v>0.27</v>
      </c>
      <c r="AT1211">
        <f t="shared" si="560"/>
        <v>0.27</v>
      </c>
      <c r="BE1211">
        <v>824616</v>
      </c>
      <c r="BH1211">
        <v>0.48</v>
      </c>
      <c r="BI1211">
        <f t="shared" si="561"/>
        <v>0.48</v>
      </c>
      <c r="BT1211">
        <v>824616</v>
      </c>
      <c r="BW1211">
        <v>0.38</v>
      </c>
      <c r="BX1211">
        <f t="shared" si="562"/>
        <v>0.38</v>
      </c>
      <c r="CI1211">
        <v>824616</v>
      </c>
      <c r="CL1211">
        <v>0.42</v>
      </c>
      <c r="CM1211">
        <f t="shared" si="563"/>
        <v>0.42</v>
      </c>
      <c r="CX1211">
        <v>824616</v>
      </c>
      <c r="DA1211">
        <v>0.42</v>
      </c>
      <c r="DB1211">
        <f t="shared" si="564"/>
        <v>0.42</v>
      </c>
      <c r="DM1211">
        <v>824616</v>
      </c>
      <c r="DP1211">
        <v>0.43</v>
      </c>
      <c r="DQ1211">
        <f t="shared" si="565"/>
        <v>0.43</v>
      </c>
      <c r="EB1211">
        <v>824616</v>
      </c>
      <c r="EE1211">
        <v>0.44</v>
      </c>
      <c r="EF1211">
        <f t="shared" si="566"/>
        <v>0.44</v>
      </c>
      <c r="EQ1211">
        <v>824616</v>
      </c>
      <c r="ET1211">
        <v>0.44</v>
      </c>
      <c r="EU1211">
        <f t="shared" si="567"/>
        <v>0.44</v>
      </c>
      <c r="FF1211">
        <v>824616</v>
      </c>
      <c r="FI1211">
        <v>0.43</v>
      </c>
      <c r="FJ1211">
        <f t="shared" si="568"/>
        <v>0.43</v>
      </c>
      <c r="FU1211">
        <v>824616</v>
      </c>
      <c r="FX1211">
        <v>0.48</v>
      </c>
      <c r="FY1211">
        <f t="shared" si="569"/>
        <v>0.48</v>
      </c>
      <c r="GJ1211">
        <v>824616</v>
      </c>
      <c r="GM1211">
        <v>0.41</v>
      </c>
      <c r="GN1211">
        <f t="shared" si="570"/>
        <v>0.41</v>
      </c>
      <c r="GY1211">
        <v>824616</v>
      </c>
      <c r="HB1211">
        <v>0.47</v>
      </c>
      <c r="HC1211">
        <f t="shared" si="571"/>
        <v>0.47</v>
      </c>
      <c r="HN1211">
        <v>824616</v>
      </c>
      <c r="HQ1211">
        <v>0.39</v>
      </c>
      <c r="HR1211">
        <f t="shared" si="572"/>
        <v>0.39</v>
      </c>
      <c r="ID1211">
        <v>776231</v>
      </c>
      <c r="IG1211">
        <v>0.44</v>
      </c>
      <c r="IH1211">
        <f t="shared" si="573"/>
        <v>0.44</v>
      </c>
      <c r="IS1211">
        <v>776231</v>
      </c>
      <c r="IV1211">
        <v>0.47</v>
      </c>
      <c r="IW1211">
        <f t="shared" si="574"/>
        <v>0.47</v>
      </c>
      <c r="JH1211">
        <v>776231</v>
      </c>
      <c r="JK1211">
        <v>0.52</v>
      </c>
      <c r="JL1211">
        <f t="shared" si="575"/>
        <v>0.52</v>
      </c>
      <c r="JW1211">
        <v>776231</v>
      </c>
      <c r="JZ1211">
        <v>0.46</v>
      </c>
      <c r="KA1211">
        <f t="shared" si="576"/>
        <v>0.46</v>
      </c>
      <c r="KL1211">
        <v>776231</v>
      </c>
      <c r="KO1211">
        <v>0.51</v>
      </c>
      <c r="KP1211">
        <f t="shared" si="577"/>
        <v>0.51</v>
      </c>
      <c r="LA1211">
        <v>776231</v>
      </c>
      <c r="LD1211">
        <v>0.48</v>
      </c>
      <c r="LE1211">
        <f t="shared" si="578"/>
        <v>0.48</v>
      </c>
      <c r="LP1211">
        <v>776231</v>
      </c>
      <c r="LS1211">
        <v>0.48</v>
      </c>
      <c r="LT1211">
        <f t="shared" si="579"/>
        <v>0.48</v>
      </c>
      <c r="ME1211">
        <v>776231</v>
      </c>
      <c r="MH1211">
        <v>0.56999999999999995</v>
      </c>
      <c r="MI1211">
        <f t="shared" si="580"/>
        <v>0.56999999999999995</v>
      </c>
      <c r="MT1211">
        <v>776231</v>
      </c>
      <c r="MW1211">
        <v>0.55000000000000004</v>
      </c>
      <c r="MX1211">
        <f t="shared" si="581"/>
        <v>0.55000000000000004</v>
      </c>
      <c r="NI1211">
        <v>776231</v>
      </c>
      <c r="NL1211">
        <v>0.46</v>
      </c>
      <c r="NM1211">
        <f t="shared" si="582"/>
        <v>0.46</v>
      </c>
      <c r="NX1211">
        <v>776231</v>
      </c>
      <c r="OA1211">
        <v>0.49</v>
      </c>
      <c r="OB1211">
        <f t="shared" si="583"/>
        <v>0.49</v>
      </c>
      <c r="OM1211">
        <v>776231</v>
      </c>
      <c r="OP1211">
        <v>0.49</v>
      </c>
      <c r="OQ1211">
        <f t="shared" si="584"/>
        <v>0.49</v>
      </c>
      <c r="PB1211">
        <v>776231</v>
      </c>
      <c r="PE1211">
        <v>0.47</v>
      </c>
      <c r="PF1211">
        <f t="shared" si="585"/>
        <v>0.47</v>
      </c>
      <c r="PQ1211">
        <v>776231</v>
      </c>
      <c r="PT1211">
        <v>0.5</v>
      </c>
      <c r="PU1211">
        <f t="shared" si="586"/>
        <v>0.5</v>
      </c>
      <c r="QF1211">
        <v>776231</v>
      </c>
      <c r="QI1211">
        <v>0.46</v>
      </c>
      <c r="QJ1211">
        <f t="shared" si="587"/>
        <v>0.46</v>
      </c>
      <c r="QU1211">
        <v>776231</v>
      </c>
      <c r="QX1211">
        <v>0.45</v>
      </c>
      <c r="QY1211">
        <f t="shared" si="588"/>
        <v>0.45</v>
      </c>
    </row>
    <row r="1212" spans="12:467" x14ac:dyDescent="0.2">
      <c r="L1212">
        <v>825022</v>
      </c>
      <c r="O1212">
        <v>0.41</v>
      </c>
      <c r="P1212">
        <f t="shared" si="558"/>
        <v>0.41</v>
      </c>
      <c r="AA1212">
        <v>825022</v>
      </c>
      <c r="AD1212">
        <v>0.31</v>
      </c>
      <c r="AE1212">
        <f t="shared" si="559"/>
        <v>0.31</v>
      </c>
      <c r="AP1212">
        <v>825022</v>
      </c>
      <c r="AS1212">
        <v>0.37</v>
      </c>
      <c r="AT1212">
        <f t="shared" si="560"/>
        <v>0.37</v>
      </c>
      <c r="BE1212">
        <v>825022</v>
      </c>
      <c r="BH1212">
        <v>0.41</v>
      </c>
      <c r="BI1212">
        <f t="shared" si="561"/>
        <v>0.41</v>
      </c>
      <c r="BT1212">
        <v>825022</v>
      </c>
      <c r="BW1212">
        <v>0.33</v>
      </c>
      <c r="BX1212">
        <f t="shared" si="562"/>
        <v>0.33</v>
      </c>
      <c r="CI1212">
        <v>825022</v>
      </c>
      <c r="CL1212">
        <v>0.41</v>
      </c>
      <c r="CM1212">
        <f t="shared" si="563"/>
        <v>0.41</v>
      </c>
      <c r="CX1212">
        <v>825022</v>
      </c>
      <c r="DA1212">
        <v>0.43</v>
      </c>
      <c r="DB1212">
        <f t="shared" si="564"/>
        <v>0.43</v>
      </c>
      <c r="DM1212">
        <v>825022</v>
      </c>
      <c r="DP1212">
        <v>0.4</v>
      </c>
      <c r="DQ1212">
        <f t="shared" si="565"/>
        <v>0.4</v>
      </c>
      <c r="EB1212">
        <v>825022</v>
      </c>
      <c r="EE1212">
        <v>0.44</v>
      </c>
      <c r="EF1212">
        <f t="shared" si="566"/>
        <v>0.44</v>
      </c>
      <c r="EQ1212">
        <v>825022</v>
      </c>
      <c r="ET1212">
        <v>0.44</v>
      </c>
      <c r="EU1212">
        <f t="shared" si="567"/>
        <v>0.44</v>
      </c>
      <c r="FF1212">
        <v>825022</v>
      </c>
      <c r="FI1212">
        <v>0.44</v>
      </c>
      <c r="FJ1212">
        <f t="shared" si="568"/>
        <v>0.44</v>
      </c>
      <c r="FU1212">
        <v>825022</v>
      </c>
      <c r="FX1212">
        <v>0.44</v>
      </c>
      <c r="FY1212">
        <f t="shared" si="569"/>
        <v>0.44</v>
      </c>
      <c r="GJ1212">
        <v>825022</v>
      </c>
      <c r="GM1212">
        <v>0.42</v>
      </c>
      <c r="GN1212">
        <f t="shared" si="570"/>
        <v>0.42</v>
      </c>
      <c r="GY1212">
        <v>825022</v>
      </c>
      <c r="HB1212">
        <v>0.5</v>
      </c>
      <c r="HC1212">
        <f t="shared" si="571"/>
        <v>0.5</v>
      </c>
      <c r="HN1212">
        <v>825022</v>
      </c>
      <c r="HQ1212">
        <v>0.33</v>
      </c>
      <c r="HR1212">
        <f t="shared" si="572"/>
        <v>0.33</v>
      </c>
      <c r="ID1212">
        <v>776232</v>
      </c>
      <c r="IG1212">
        <v>0.53</v>
      </c>
      <c r="IH1212">
        <f t="shared" si="573"/>
        <v>0.53</v>
      </c>
      <c r="IS1212">
        <v>776232</v>
      </c>
      <c r="IV1212">
        <v>0.51</v>
      </c>
      <c r="IW1212">
        <f t="shared" si="574"/>
        <v>0.51</v>
      </c>
      <c r="JH1212">
        <v>776232</v>
      </c>
      <c r="JK1212">
        <v>0.5</v>
      </c>
      <c r="JL1212">
        <f t="shared" si="575"/>
        <v>0.5</v>
      </c>
      <c r="JW1212">
        <v>776232</v>
      </c>
      <c r="JZ1212">
        <v>0.52</v>
      </c>
      <c r="KA1212">
        <f t="shared" si="576"/>
        <v>0.52</v>
      </c>
      <c r="KL1212">
        <v>776232</v>
      </c>
      <c r="KO1212">
        <v>0.48</v>
      </c>
      <c r="KP1212">
        <f t="shared" si="577"/>
        <v>0.48</v>
      </c>
      <c r="LA1212">
        <v>776232</v>
      </c>
      <c r="LD1212">
        <v>0.5</v>
      </c>
      <c r="LE1212">
        <f t="shared" si="578"/>
        <v>0.5</v>
      </c>
      <c r="LP1212">
        <v>776232</v>
      </c>
      <c r="LS1212">
        <v>0.51</v>
      </c>
      <c r="LT1212">
        <f t="shared" si="579"/>
        <v>0.51</v>
      </c>
      <c r="ME1212">
        <v>776232</v>
      </c>
      <c r="MH1212">
        <v>0.47</v>
      </c>
      <c r="MI1212">
        <f t="shared" si="580"/>
        <v>0.47</v>
      </c>
      <c r="MT1212">
        <v>776232</v>
      </c>
      <c r="MW1212">
        <v>0.48</v>
      </c>
      <c r="MX1212">
        <f t="shared" si="581"/>
        <v>0.48</v>
      </c>
      <c r="NI1212">
        <v>776232</v>
      </c>
      <c r="NL1212">
        <v>0.49</v>
      </c>
      <c r="NM1212">
        <f t="shared" si="582"/>
        <v>0.49</v>
      </c>
      <c r="NX1212">
        <v>776232</v>
      </c>
      <c r="OA1212">
        <v>0.5</v>
      </c>
      <c r="OB1212">
        <f t="shared" si="583"/>
        <v>0.5</v>
      </c>
      <c r="OM1212">
        <v>776232</v>
      </c>
      <c r="OP1212">
        <v>0.48</v>
      </c>
      <c r="OQ1212">
        <f t="shared" si="584"/>
        <v>0.48</v>
      </c>
      <c r="PB1212">
        <v>776232</v>
      </c>
      <c r="PE1212">
        <v>0.49</v>
      </c>
      <c r="PF1212">
        <f t="shared" si="585"/>
        <v>0.49</v>
      </c>
      <c r="PQ1212">
        <v>776232</v>
      </c>
      <c r="PT1212">
        <v>0.52</v>
      </c>
      <c r="PU1212">
        <f t="shared" si="586"/>
        <v>0.52</v>
      </c>
      <c r="QF1212">
        <v>776232</v>
      </c>
      <c r="QI1212">
        <v>0.48</v>
      </c>
      <c r="QJ1212">
        <f t="shared" si="587"/>
        <v>0.48</v>
      </c>
      <c r="QU1212">
        <v>776232</v>
      </c>
      <c r="QX1212">
        <v>0.5</v>
      </c>
      <c r="QY1212">
        <f t="shared" si="588"/>
        <v>0.5</v>
      </c>
    </row>
    <row r="1213" spans="12:467" x14ac:dyDescent="0.2">
      <c r="L1213">
        <v>823071</v>
      </c>
      <c r="O1213">
        <v>0.5</v>
      </c>
      <c r="P1213">
        <f t="shared" si="558"/>
        <v>0.5</v>
      </c>
      <c r="AA1213">
        <v>823071</v>
      </c>
      <c r="AD1213">
        <v>0.43</v>
      </c>
      <c r="AE1213">
        <f t="shared" si="559"/>
        <v>0.43</v>
      </c>
      <c r="AP1213">
        <v>823071</v>
      </c>
      <c r="AS1213">
        <v>0.63</v>
      </c>
      <c r="AT1213">
        <f t="shared" si="560"/>
        <v>0.63</v>
      </c>
      <c r="BE1213">
        <v>823071</v>
      </c>
      <c r="BH1213">
        <v>0.46</v>
      </c>
      <c r="BI1213">
        <f t="shared" si="561"/>
        <v>0.46</v>
      </c>
      <c r="BT1213">
        <v>823071</v>
      </c>
      <c r="BW1213">
        <v>0.37</v>
      </c>
      <c r="BX1213">
        <f t="shared" si="562"/>
        <v>0.37</v>
      </c>
      <c r="CI1213">
        <v>823071</v>
      </c>
      <c r="CL1213">
        <v>0.49</v>
      </c>
      <c r="CM1213">
        <f t="shared" si="563"/>
        <v>0.49</v>
      </c>
      <c r="CX1213">
        <v>823071</v>
      </c>
      <c r="DA1213">
        <v>0.49</v>
      </c>
      <c r="DB1213">
        <f t="shared" si="564"/>
        <v>0.49</v>
      </c>
      <c r="DM1213">
        <v>823071</v>
      </c>
      <c r="DP1213">
        <v>0.48</v>
      </c>
      <c r="DQ1213">
        <f t="shared" si="565"/>
        <v>0.48</v>
      </c>
      <c r="EB1213">
        <v>823071</v>
      </c>
      <c r="EE1213">
        <v>0.48</v>
      </c>
      <c r="EF1213">
        <f t="shared" si="566"/>
        <v>0.48</v>
      </c>
      <c r="EQ1213">
        <v>823071</v>
      </c>
      <c r="ET1213">
        <v>0.48</v>
      </c>
      <c r="EU1213">
        <f t="shared" si="567"/>
        <v>0.48</v>
      </c>
      <c r="FF1213">
        <v>823071</v>
      </c>
      <c r="FI1213">
        <v>0.47</v>
      </c>
      <c r="FJ1213">
        <f t="shared" si="568"/>
        <v>0.47</v>
      </c>
      <c r="FU1213">
        <v>823071</v>
      </c>
      <c r="FX1213">
        <v>0.47</v>
      </c>
      <c r="FY1213">
        <f t="shared" si="569"/>
        <v>0.47</v>
      </c>
      <c r="GJ1213">
        <v>823071</v>
      </c>
      <c r="GM1213">
        <v>0.49</v>
      </c>
      <c r="GN1213">
        <f t="shared" si="570"/>
        <v>0.49</v>
      </c>
      <c r="GY1213">
        <v>823071</v>
      </c>
      <c r="HB1213">
        <v>0.55000000000000004</v>
      </c>
      <c r="HC1213">
        <f t="shared" si="571"/>
        <v>0.55000000000000004</v>
      </c>
      <c r="HN1213">
        <v>823071</v>
      </c>
      <c r="HQ1213">
        <v>0.48</v>
      </c>
      <c r="HR1213">
        <f t="shared" si="572"/>
        <v>0.48</v>
      </c>
      <c r="ID1213">
        <v>776234</v>
      </c>
      <c r="IG1213">
        <v>0.54</v>
      </c>
      <c r="IH1213">
        <f t="shared" si="573"/>
        <v>0.54</v>
      </c>
      <c r="IS1213">
        <v>776234</v>
      </c>
      <c r="IV1213">
        <v>0.55000000000000004</v>
      </c>
      <c r="IW1213">
        <f t="shared" si="574"/>
        <v>0.55000000000000004</v>
      </c>
      <c r="JH1213">
        <v>776234</v>
      </c>
      <c r="JK1213">
        <v>0.54</v>
      </c>
      <c r="JL1213">
        <f t="shared" si="575"/>
        <v>0.54</v>
      </c>
      <c r="JW1213">
        <v>776234</v>
      </c>
      <c r="JZ1213">
        <v>0.53</v>
      </c>
      <c r="KA1213">
        <f t="shared" si="576"/>
        <v>0.53</v>
      </c>
      <c r="KL1213">
        <v>776234</v>
      </c>
      <c r="KO1213">
        <v>0.57999999999999996</v>
      </c>
      <c r="KP1213">
        <f t="shared" si="577"/>
        <v>0.57999999999999996</v>
      </c>
      <c r="LA1213">
        <v>776234</v>
      </c>
      <c r="LD1213">
        <v>0.57999999999999996</v>
      </c>
      <c r="LE1213">
        <f t="shared" si="578"/>
        <v>0.57999999999999996</v>
      </c>
      <c r="LP1213">
        <v>776234</v>
      </c>
      <c r="LS1213">
        <v>0.54</v>
      </c>
      <c r="LT1213">
        <f t="shared" si="579"/>
        <v>0.54</v>
      </c>
      <c r="ME1213">
        <v>776234</v>
      </c>
      <c r="MH1213">
        <v>0.57999999999999996</v>
      </c>
      <c r="MI1213">
        <f t="shared" si="580"/>
        <v>0.57999999999999996</v>
      </c>
      <c r="MT1213">
        <v>776234</v>
      </c>
      <c r="MW1213">
        <v>0.6</v>
      </c>
      <c r="MX1213">
        <f t="shared" si="581"/>
        <v>0.6</v>
      </c>
      <c r="NI1213">
        <v>776234</v>
      </c>
      <c r="NL1213">
        <v>0.52</v>
      </c>
      <c r="NM1213">
        <f t="shared" si="582"/>
        <v>0.52</v>
      </c>
      <c r="NX1213">
        <v>776234</v>
      </c>
      <c r="OA1213">
        <v>0.52</v>
      </c>
      <c r="OB1213">
        <f t="shared" si="583"/>
        <v>0.52</v>
      </c>
      <c r="OM1213">
        <v>776234</v>
      </c>
      <c r="OP1213">
        <v>0.56000000000000005</v>
      </c>
      <c r="OQ1213">
        <f t="shared" si="584"/>
        <v>0.56000000000000005</v>
      </c>
      <c r="PB1213">
        <v>776234</v>
      </c>
      <c r="PE1213">
        <v>0.54</v>
      </c>
      <c r="PF1213">
        <f t="shared" si="585"/>
        <v>0.54</v>
      </c>
      <c r="PQ1213">
        <v>776234</v>
      </c>
      <c r="PT1213">
        <v>0.54</v>
      </c>
      <c r="PU1213">
        <f t="shared" si="586"/>
        <v>0.54</v>
      </c>
      <c r="QF1213">
        <v>776234</v>
      </c>
      <c r="QI1213">
        <v>0.56000000000000005</v>
      </c>
      <c r="QJ1213">
        <f t="shared" si="587"/>
        <v>0.56000000000000005</v>
      </c>
      <c r="QU1213">
        <v>776234</v>
      </c>
      <c r="QX1213">
        <v>0.53</v>
      </c>
      <c r="QY1213">
        <f t="shared" si="588"/>
        <v>0.53</v>
      </c>
    </row>
    <row r="1214" spans="12:467" x14ac:dyDescent="0.2">
      <c r="L1214">
        <v>823314</v>
      </c>
      <c r="O1214">
        <v>0.49</v>
      </c>
      <c r="P1214">
        <f t="shared" si="558"/>
        <v>0.49</v>
      </c>
      <c r="AA1214">
        <v>823314</v>
      </c>
      <c r="AD1214">
        <v>0.65</v>
      </c>
      <c r="AE1214">
        <f t="shared" si="559"/>
        <v>0.65</v>
      </c>
      <c r="AP1214">
        <v>823314</v>
      </c>
      <c r="AS1214">
        <v>0.51</v>
      </c>
      <c r="AT1214">
        <f t="shared" si="560"/>
        <v>0.51</v>
      </c>
      <c r="BE1214">
        <v>823314</v>
      </c>
      <c r="BH1214">
        <v>0.6</v>
      </c>
      <c r="BI1214">
        <f t="shared" si="561"/>
        <v>0.6</v>
      </c>
      <c r="BT1214">
        <v>823314</v>
      </c>
      <c r="BW1214">
        <v>0.55000000000000004</v>
      </c>
      <c r="BX1214">
        <f t="shared" si="562"/>
        <v>0.55000000000000004</v>
      </c>
      <c r="CI1214">
        <v>823314</v>
      </c>
      <c r="CL1214">
        <v>0.55000000000000004</v>
      </c>
      <c r="CM1214">
        <f t="shared" si="563"/>
        <v>0.55000000000000004</v>
      </c>
      <c r="CX1214">
        <v>823314</v>
      </c>
      <c r="DA1214">
        <v>0.51</v>
      </c>
      <c r="DB1214">
        <f t="shared" si="564"/>
        <v>0.51</v>
      </c>
      <c r="DM1214">
        <v>823314</v>
      </c>
      <c r="DP1214">
        <v>0.52</v>
      </c>
      <c r="DQ1214">
        <f t="shared" si="565"/>
        <v>0.52</v>
      </c>
      <c r="EB1214">
        <v>823314</v>
      </c>
      <c r="EE1214">
        <v>0.51</v>
      </c>
      <c r="EF1214">
        <f t="shared" si="566"/>
        <v>0.51</v>
      </c>
      <c r="EQ1214">
        <v>823314</v>
      </c>
      <c r="ET1214">
        <v>0.51</v>
      </c>
      <c r="EU1214">
        <f t="shared" si="567"/>
        <v>0.51</v>
      </c>
      <c r="FF1214">
        <v>823314</v>
      </c>
      <c r="FI1214">
        <v>0.51</v>
      </c>
      <c r="FJ1214">
        <f t="shared" si="568"/>
        <v>0.51</v>
      </c>
      <c r="FU1214">
        <v>823314</v>
      </c>
      <c r="FX1214">
        <v>0.5</v>
      </c>
      <c r="FY1214">
        <f t="shared" si="569"/>
        <v>0.5</v>
      </c>
      <c r="GJ1214">
        <v>823314</v>
      </c>
      <c r="GM1214">
        <v>0.5</v>
      </c>
      <c r="GN1214">
        <f t="shared" si="570"/>
        <v>0.5</v>
      </c>
      <c r="GY1214">
        <v>823314</v>
      </c>
      <c r="HB1214">
        <v>0.55000000000000004</v>
      </c>
      <c r="HC1214">
        <f t="shared" si="571"/>
        <v>0.55000000000000004</v>
      </c>
      <c r="HN1214">
        <v>823314</v>
      </c>
      <c r="HQ1214">
        <v>0.45</v>
      </c>
      <c r="HR1214">
        <f t="shared" si="572"/>
        <v>0.45</v>
      </c>
      <c r="ID1214">
        <v>776236</v>
      </c>
      <c r="IG1214">
        <v>0.42</v>
      </c>
      <c r="IH1214">
        <f t="shared" si="573"/>
        <v>0.42</v>
      </c>
      <c r="IS1214">
        <v>776236</v>
      </c>
      <c r="IV1214">
        <v>0.43</v>
      </c>
      <c r="IW1214">
        <f t="shared" si="574"/>
        <v>0.43</v>
      </c>
      <c r="JH1214">
        <v>776236</v>
      </c>
      <c r="JK1214">
        <v>0.41</v>
      </c>
      <c r="JL1214">
        <f t="shared" si="575"/>
        <v>0.41</v>
      </c>
      <c r="JW1214">
        <v>776236</v>
      </c>
      <c r="JZ1214">
        <v>0.47</v>
      </c>
      <c r="KA1214">
        <f t="shared" si="576"/>
        <v>0.47</v>
      </c>
      <c r="KL1214">
        <v>776236</v>
      </c>
      <c r="KO1214">
        <v>0.42</v>
      </c>
      <c r="KP1214">
        <f t="shared" si="577"/>
        <v>0.42</v>
      </c>
      <c r="LA1214">
        <v>776236</v>
      </c>
      <c r="LD1214">
        <v>0.42</v>
      </c>
      <c r="LE1214">
        <f t="shared" si="578"/>
        <v>0.42</v>
      </c>
      <c r="LP1214">
        <v>776236</v>
      </c>
      <c r="LS1214">
        <v>0.43</v>
      </c>
      <c r="LT1214">
        <f t="shared" si="579"/>
        <v>0.43</v>
      </c>
      <c r="ME1214">
        <v>776236</v>
      </c>
      <c r="MH1214">
        <v>0.48</v>
      </c>
      <c r="MI1214">
        <f t="shared" si="580"/>
        <v>0.48</v>
      </c>
      <c r="MT1214">
        <v>776236</v>
      </c>
      <c r="MW1214">
        <v>0.4</v>
      </c>
      <c r="MX1214">
        <f t="shared" si="581"/>
        <v>0.4</v>
      </c>
      <c r="NI1214">
        <v>776236</v>
      </c>
      <c r="NL1214">
        <v>0.44</v>
      </c>
      <c r="NM1214">
        <f t="shared" si="582"/>
        <v>0.44</v>
      </c>
      <c r="NX1214">
        <v>776236</v>
      </c>
      <c r="OA1214">
        <v>0.42</v>
      </c>
      <c r="OB1214">
        <f t="shared" si="583"/>
        <v>0.42</v>
      </c>
      <c r="OM1214">
        <v>776236</v>
      </c>
      <c r="OP1214">
        <v>0.44</v>
      </c>
      <c r="OQ1214">
        <f t="shared" si="584"/>
        <v>0.44</v>
      </c>
      <c r="PB1214">
        <v>776236</v>
      </c>
      <c r="PE1214">
        <v>0.41</v>
      </c>
      <c r="PF1214">
        <f t="shared" si="585"/>
        <v>0.41</v>
      </c>
      <c r="PQ1214">
        <v>776236</v>
      </c>
      <c r="PT1214">
        <v>0.44</v>
      </c>
      <c r="PU1214">
        <f t="shared" si="586"/>
        <v>0.44</v>
      </c>
      <c r="QF1214">
        <v>776236</v>
      </c>
      <c r="QI1214">
        <v>0.47</v>
      </c>
      <c r="QJ1214">
        <f t="shared" si="587"/>
        <v>0.47</v>
      </c>
      <c r="QU1214">
        <v>776236</v>
      </c>
      <c r="QX1214">
        <v>0.43</v>
      </c>
      <c r="QY1214">
        <f t="shared" si="588"/>
        <v>0.43</v>
      </c>
    </row>
    <row r="1215" spans="12:467" x14ac:dyDescent="0.2">
      <c r="L1215">
        <v>823477</v>
      </c>
      <c r="O1215">
        <v>0.53</v>
      </c>
      <c r="P1215">
        <f t="shared" si="558"/>
        <v>0.53</v>
      </c>
      <c r="AA1215">
        <v>823477</v>
      </c>
      <c r="AD1215">
        <v>0.56999999999999995</v>
      </c>
      <c r="AE1215">
        <f t="shared" si="559"/>
        <v>0.56999999999999995</v>
      </c>
      <c r="AP1215">
        <v>823477</v>
      </c>
      <c r="AS1215">
        <v>0.34</v>
      </c>
      <c r="AT1215">
        <f t="shared" si="560"/>
        <v>0.34</v>
      </c>
      <c r="BE1215">
        <v>823477</v>
      </c>
      <c r="BH1215">
        <v>0.47</v>
      </c>
      <c r="BI1215">
        <f t="shared" si="561"/>
        <v>0.47</v>
      </c>
      <c r="BT1215">
        <v>823477</v>
      </c>
      <c r="BW1215">
        <v>0.38</v>
      </c>
      <c r="BX1215">
        <f t="shared" si="562"/>
        <v>0.38</v>
      </c>
      <c r="CI1215">
        <v>823477</v>
      </c>
      <c r="CL1215">
        <v>0.53</v>
      </c>
      <c r="CM1215">
        <f t="shared" si="563"/>
        <v>0.53</v>
      </c>
      <c r="CX1215">
        <v>823477</v>
      </c>
      <c r="DA1215">
        <v>0.55000000000000004</v>
      </c>
      <c r="DB1215">
        <f t="shared" si="564"/>
        <v>0.55000000000000004</v>
      </c>
      <c r="DM1215">
        <v>823477</v>
      </c>
      <c r="DP1215">
        <v>0.55000000000000004</v>
      </c>
      <c r="DQ1215">
        <f t="shared" si="565"/>
        <v>0.55000000000000004</v>
      </c>
      <c r="EB1215">
        <v>823477</v>
      </c>
      <c r="EE1215">
        <v>0.54</v>
      </c>
      <c r="EF1215">
        <f t="shared" si="566"/>
        <v>0.54</v>
      </c>
      <c r="EQ1215">
        <v>823477</v>
      </c>
      <c r="ET1215">
        <v>0.54</v>
      </c>
      <c r="EU1215">
        <f t="shared" si="567"/>
        <v>0.54</v>
      </c>
      <c r="FF1215">
        <v>823477</v>
      </c>
      <c r="FI1215">
        <v>0.55000000000000004</v>
      </c>
      <c r="FJ1215">
        <f t="shared" si="568"/>
        <v>0.55000000000000004</v>
      </c>
      <c r="FU1215">
        <v>823477</v>
      </c>
      <c r="FX1215">
        <v>0.53</v>
      </c>
      <c r="FY1215">
        <f t="shared" si="569"/>
        <v>0.53</v>
      </c>
      <c r="GJ1215">
        <v>823477</v>
      </c>
      <c r="GM1215">
        <v>0.53</v>
      </c>
      <c r="GN1215">
        <f t="shared" si="570"/>
        <v>0.53</v>
      </c>
      <c r="GY1215">
        <v>823477</v>
      </c>
      <c r="HB1215">
        <v>0.57999999999999996</v>
      </c>
      <c r="HC1215">
        <f t="shared" si="571"/>
        <v>0.57999999999999996</v>
      </c>
      <c r="HN1215">
        <v>823477</v>
      </c>
      <c r="HQ1215">
        <v>0.42</v>
      </c>
      <c r="HR1215">
        <f t="shared" si="572"/>
        <v>0.42</v>
      </c>
      <c r="ID1215">
        <v>776238</v>
      </c>
      <c r="IG1215">
        <v>0.49</v>
      </c>
      <c r="IH1215">
        <f t="shared" si="573"/>
        <v>0.49</v>
      </c>
      <c r="IS1215">
        <v>776238</v>
      </c>
      <c r="IV1215">
        <v>0.49</v>
      </c>
      <c r="IW1215">
        <f t="shared" si="574"/>
        <v>0.49</v>
      </c>
      <c r="JH1215">
        <v>776238</v>
      </c>
      <c r="JK1215">
        <v>0.47</v>
      </c>
      <c r="JL1215">
        <f t="shared" si="575"/>
        <v>0.47</v>
      </c>
      <c r="JW1215">
        <v>776238</v>
      </c>
      <c r="JZ1215">
        <v>0.49</v>
      </c>
      <c r="KA1215">
        <f t="shared" si="576"/>
        <v>0.49</v>
      </c>
      <c r="KL1215">
        <v>776238</v>
      </c>
      <c r="KO1215">
        <v>0.5</v>
      </c>
      <c r="KP1215">
        <f t="shared" si="577"/>
        <v>0.5</v>
      </c>
      <c r="LA1215">
        <v>776238</v>
      </c>
      <c r="LD1215">
        <v>0.49</v>
      </c>
      <c r="LE1215">
        <f t="shared" si="578"/>
        <v>0.49</v>
      </c>
      <c r="LP1215">
        <v>776238</v>
      </c>
      <c r="LS1215">
        <v>0.5</v>
      </c>
      <c r="LT1215">
        <f t="shared" si="579"/>
        <v>0.5</v>
      </c>
      <c r="ME1215">
        <v>776238</v>
      </c>
      <c r="MH1215">
        <v>0.51</v>
      </c>
      <c r="MI1215">
        <f t="shared" si="580"/>
        <v>0.51</v>
      </c>
      <c r="MT1215">
        <v>776238</v>
      </c>
      <c r="MW1215">
        <v>0.46</v>
      </c>
      <c r="MX1215">
        <f t="shared" si="581"/>
        <v>0.46</v>
      </c>
      <c r="NI1215">
        <v>776238</v>
      </c>
      <c r="NL1215">
        <v>0.5</v>
      </c>
      <c r="NM1215">
        <f t="shared" si="582"/>
        <v>0.5</v>
      </c>
      <c r="NX1215">
        <v>776238</v>
      </c>
      <c r="OA1215">
        <v>0.49</v>
      </c>
      <c r="OB1215">
        <f t="shared" si="583"/>
        <v>0.49</v>
      </c>
      <c r="OM1215">
        <v>776238</v>
      </c>
      <c r="OP1215">
        <v>0.49</v>
      </c>
      <c r="OQ1215">
        <f t="shared" si="584"/>
        <v>0.49</v>
      </c>
      <c r="PB1215">
        <v>776238</v>
      </c>
      <c r="PE1215">
        <v>0.5</v>
      </c>
      <c r="PF1215">
        <f t="shared" si="585"/>
        <v>0.5</v>
      </c>
      <c r="PQ1215">
        <v>776238</v>
      </c>
      <c r="PT1215">
        <v>0.49</v>
      </c>
      <c r="PU1215">
        <f t="shared" si="586"/>
        <v>0.49</v>
      </c>
      <c r="QF1215">
        <v>776238</v>
      </c>
      <c r="QI1215">
        <v>0.49</v>
      </c>
      <c r="QJ1215">
        <f t="shared" si="587"/>
        <v>0.49</v>
      </c>
      <c r="QU1215">
        <v>776238</v>
      </c>
      <c r="QX1215">
        <v>0.5</v>
      </c>
      <c r="QY1215">
        <f t="shared" si="588"/>
        <v>0.5</v>
      </c>
    </row>
    <row r="1216" spans="12:467" x14ac:dyDescent="0.2">
      <c r="L1216">
        <v>823722</v>
      </c>
      <c r="O1216">
        <v>0.44</v>
      </c>
      <c r="P1216">
        <f t="shared" si="558"/>
        <v>0.44</v>
      </c>
      <c r="AA1216">
        <v>823722</v>
      </c>
      <c r="AD1216">
        <v>0.42</v>
      </c>
      <c r="AE1216">
        <f t="shared" si="559"/>
        <v>0.42</v>
      </c>
      <c r="AP1216">
        <v>823722</v>
      </c>
      <c r="AS1216">
        <v>0.38</v>
      </c>
      <c r="AT1216">
        <f t="shared" si="560"/>
        <v>0.38</v>
      </c>
      <c r="BE1216">
        <v>823722</v>
      </c>
      <c r="BH1216">
        <v>0.39</v>
      </c>
      <c r="BI1216">
        <f t="shared" si="561"/>
        <v>0.39</v>
      </c>
      <c r="BT1216">
        <v>823722</v>
      </c>
      <c r="BW1216">
        <v>0.42</v>
      </c>
      <c r="BX1216">
        <f t="shared" si="562"/>
        <v>0.42</v>
      </c>
      <c r="CI1216">
        <v>823722</v>
      </c>
      <c r="CL1216">
        <v>0.43</v>
      </c>
      <c r="CM1216">
        <f t="shared" si="563"/>
        <v>0.43</v>
      </c>
      <c r="CX1216">
        <v>823722</v>
      </c>
      <c r="DA1216">
        <v>0.44</v>
      </c>
      <c r="DB1216">
        <f t="shared" si="564"/>
        <v>0.44</v>
      </c>
      <c r="DM1216">
        <v>823722</v>
      </c>
      <c r="DP1216">
        <v>0.43</v>
      </c>
      <c r="DQ1216">
        <f t="shared" si="565"/>
        <v>0.43</v>
      </c>
      <c r="EB1216">
        <v>823722</v>
      </c>
      <c r="EE1216">
        <v>0.43</v>
      </c>
      <c r="EF1216">
        <f t="shared" si="566"/>
        <v>0.43</v>
      </c>
      <c r="EQ1216">
        <v>823722</v>
      </c>
      <c r="ET1216">
        <v>0.43</v>
      </c>
      <c r="EU1216">
        <f t="shared" si="567"/>
        <v>0.43</v>
      </c>
      <c r="FF1216">
        <v>823722</v>
      </c>
      <c r="FI1216">
        <v>0.47</v>
      </c>
      <c r="FJ1216">
        <f t="shared" si="568"/>
        <v>0.47</v>
      </c>
      <c r="FU1216">
        <v>823722</v>
      </c>
      <c r="FX1216">
        <v>0.46</v>
      </c>
      <c r="FY1216">
        <f t="shared" si="569"/>
        <v>0.46</v>
      </c>
      <c r="GJ1216">
        <v>823722</v>
      </c>
      <c r="GM1216">
        <v>0.44</v>
      </c>
      <c r="GN1216">
        <f t="shared" si="570"/>
        <v>0.44</v>
      </c>
      <c r="GY1216">
        <v>823722</v>
      </c>
      <c r="HB1216">
        <v>0.48</v>
      </c>
      <c r="HC1216">
        <f t="shared" si="571"/>
        <v>0.48</v>
      </c>
      <c r="HN1216">
        <v>823722</v>
      </c>
      <c r="HQ1216">
        <v>0.34</v>
      </c>
      <c r="HR1216">
        <f t="shared" si="572"/>
        <v>0.34</v>
      </c>
      <c r="ID1216">
        <v>776239</v>
      </c>
      <c r="IG1216">
        <v>0.54</v>
      </c>
      <c r="IH1216">
        <f t="shared" si="573"/>
        <v>0.54</v>
      </c>
      <c r="IS1216">
        <v>776239</v>
      </c>
      <c r="IV1216">
        <v>0.48</v>
      </c>
      <c r="IW1216">
        <f t="shared" si="574"/>
        <v>0.48</v>
      </c>
      <c r="JH1216">
        <v>776239</v>
      </c>
      <c r="JK1216">
        <v>0.54</v>
      </c>
      <c r="JL1216">
        <f t="shared" si="575"/>
        <v>0.54</v>
      </c>
      <c r="JW1216">
        <v>776239</v>
      </c>
      <c r="JZ1216">
        <v>0.55000000000000004</v>
      </c>
      <c r="KA1216">
        <f t="shared" si="576"/>
        <v>0.55000000000000004</v>
      </c>
      <c r="KL1216">
        <v>776239</v>
      </c>
      <c r="KO1216">
        <v>0.57999999999999996</v>
      </c>
      <c r="KP1216">
        <f t="shared" si="577"/>
        <v>0.57999999999999996</v>
      </c>
      <c r="LA1216">
        <v>776239</v>
      </c>
      <c r="LD1216">
        <v>0.54</v>
      </c>
      <c r="LE1216">
        <f t="shared" si="578"/>
        <v>0.54</v>
      </c>
      <c r="LP1216">
        <v>776239</v>
      </c>
      <c r="LS1216">
        <v>0.51</v>
      </c>
      <c r="LT1216">
        <f t="shared" si="579"/>
        <v>0.51</v>
      </c>
      <c r="ME1216">
        <v>776239</v>
      </c>
      <c r="MH1216">
        <v>0.59</v>
      </c>
      <c r="MI1216">
        <f t="shared" si="580"/>
        <v>0.59</v>
      </c>
      <c r="MT1216">
        <v>776239</v>
      </c>
      <c r="MW1216">
        <v>0.67</v>
      </c>
      <c r="MX1216">
        <f t="shared" si="581"/>
        <v>0.67</v>
      </c>
      <c r="NI1216">
        <v>776239</v>
      </c>
      <c r="NL1216">
        <v>0.5</v>
      </c>
      <c r="NM1216">
        <f t="shared" si="582"/>
        <v>0.5</v>
      </c>
      <c r="NX1216">
        <v>776239</v>
      </c>
      <c r="OA1216">
        <v>0.5</v>
      </c>
      <c r="OB1216">
        <f t="shared" si="583"/>
        <v>0.5</v>
      </c>
      <c r="OM1216">
        <v>776239</v>
      </c>
      <c r="OP1216">
        <v>0.53</v>
      </c>
      <c r="OQ1216">
        <f t="shared" si="584"/>
        <v>0.53</v>
      </c>
      <c r="PB1216">
        <v>776239</v>
      </c>
      <c r="PE1216">
        <v>0.53</v>
      </c>
      <c r="PF1216">
        <f t="shared" si="585"/>
        <v>0.53</v>
      </c>
      <c r="PQ1216">
        <v>776239</v>
      </c>
      <c r="PT1216">
        <v>0.52</v>
      </c>
      <c r="PU1216">
        <f t="shared" si="586"/>
        <v>0.52</v>
      </c>
      <c r="QF1216">
        <v>776239</v>
      </c>
      <c r="QI1216">
        <v>0.5</v>
      </c>
      <c r="QJ1216">
        <f t="shared" si="587"/>
        <v>0.5</v>
      </c>
      <c r="QU1216">
        <v>776239</v>
      </c>
      <c r="QX1216">
        <v>0.51</v>
      </c>
      <c r="QY1216">
        <f t="shared" si="588"/>
        <v>0.51</v>
      </c>
    </row>
    <row r="1217" spans="12:467" x14ac:dyDescent="0.2">
      <c r="L1217">
        <v>823803</v>
      </c>
      <c r="O1217">
        <v>0.51</v>
      </c>
      <c r="P1217">
        <f t="shared" si="558"/>
        <v>0.51</v>
      </c>
      <c r="AA1217">
        <v>823803</v>
      </c>
      <c r="AD1217">
        <v>0.45</v>
      </c>
      <c r="AE1217">
        <f t="shared" si="559"/>
        <v>0.45</v>
      </c>
      <c r="AP1217">
        <v>823803</v>
      </c>
      <c r="AS1217">
        <v>0.35</v>
      </c>
      <c r="AT1217">
        <f t="shared" si="560"/>
        <v>0.35</v>
      </c>
      <c r="BE1217">
        <v>823803</v>
      </c>
      <c r="BH1217">
        <v>0.46</v>
      </c>
      <c r="BI1217">
        <f t="shared" si="561"/>
        <v>0.46</v>
      </c>
      <c r="BT1217">
        <v>823803</v>
      </c>
      <c r="BW1217">
        <v>0.4</v>
      </c>
      <c r="BX1217">
        <f t="shared" si="562"/>
        <v>0.4</v>
      </c>
      <c r="CI1217">
        <v>823803</v>
      </c>
      <c r="CL1217">
        <v>0.47</v>
      </c>
      <c r="CM1217">
        <f t="shared" si="563"/>
        <v>0.47</v>
      </c>
      <c r="CX1217">
        <v>823803</v>
      </c>
      <c r="DA1217">
        <v>0.47</v>
      </c>
      <c r="DB1217">
        <f t="shared" si="564"/>
        <v>0.47</v>
      </c>
      <c r="DM1217">
        <v>823803</v>
      </c>
      <c r="DP1217">
        <v>0.46</v>
      </c>
      <c r="DQ1217">
        <f t="shared" si="565"/>
        <v>0.46</v>
      </c>
      <c r="EB1217">
        <v>823803</v>
      </c>
      <c r="EE1217">
        <v>0.49</v>
      </c>
      <c r="EF1217">
        <f t="shared" si="566"/>
        <v>0.49</v>
      </c>
      <c r="EQ1217">
        <v>823803</v>
      </c>
      <c r="ET1217">
        <v>0.49</v>
      </c>
      <c r="EU1217">
        <f t="shared" si="567"/>
        <v>0.49</v>
      </c>
      <c r="FF1217">
        <v>823803</v>
      </c>
      <c r="FI1217">
        <v>0.5</v>
      </c>
      <c r="FJ1217">
        <f t="shared" si="568"/>
        <v>0.5</v>
      </c>
      <c r="FU1217">
        <v>823803</v>
      </c>
      <c r="FX1217">
        <v>0.46</v>
      </c>
      <c r="FY1217">
        <f t="shared" si="569"/>
        <v>0.46</v>
      </c>
      <c r="GJ1217">
        <v>823803</v>
      </c>
      <c r="GM1217">
        <v>0.48</v>
      </c>
      <c r="GN1217">
        <f t="shared" si="570"/>
        <v>0.48</v>
      </c>
      <c r="GY1217">
        <v>823803</v>
      </c>
      <c r="HB1217">
        <v>0.48</v>
      </c>
      <c r="HC1217">
        <f t="shared" si="571"/>
        <v>0.48</v>
      </c>
      <c r="HN1217">
        <v>823803</v>
      </c>
      <c r="HQ1217">
        <v>0.47</v>
      </c>
      <c r="HR1217">
        <f t="shared" si="572"/>
        <v>0.47</v>
      </c>
      <c r="ID1217">
        <v>776240</v>
      </c>
      <c r="IG1217">
        <v>0.43</v>
      </c>
      <c r="IH1217">
        <f t="shared" si="573"/>
        <v>0.43</v>
      </c>
      <c r="IS1217">
        <v>776240</v>
      </c>
      <c r="IV1217">
        <v>0.41</v>
      </c>
      <c r="IW1217">
        <f t="shared" si="574"/>
        <v>0.41</v>
      </c>
      <c r="JH1217">
        <v>776240</v>
      </c>
      <c r="JK1217">
        <v>0.42</v>
      </c>
      <c r="JL1217">
        <f t="shared" si="575"/>
        <v>0.42</v>
      </c>
      <c r="JW1217">
        <v>776240</v>
      </c>
      <c r="JZ1217">
        <v>0.43</v>
      </c>
      <c r="KA1217">
        <f t="shared" si="576"/>
        <v>0.43</v>
      </c>
      <c r="KL1217">
        <v>776240</v>
      </c>
      <c r="KO1217">
        <v>0.38</v>
      </c>
      <c r="KP1217">
        <f t="shared" si="577"/>
        <v>0.38</v>
      </c>
      <c r="LA1217">
        <v>776240</v>
      </c>
      <c r="LD1217">
        <v>0.44</v>
      </c>
      <c r="LE1217">
        <f t="shared" si="578"/>
        <v>0.44</v>
      </c>
      <c r="LP1217">
        <v>776240</v>
      </c>
      <c r="LS1217">
        <v>0.43</v>
      </c>
      <c r="LT1217">
        <f t="shared" si="579"/>
        <v>0.43</v>
      </c>
      <c r="ME1217">
        <v>776240</v>
      </c>
      <c r="MH1217">
        <v>0.39</v>
      </c>
      <c r="MI1217">
        <f t="shared" si="580"/>
        <v>0.39</v>
      </c>
      <c r="MT1217">
        <v>776240</v>
      </c>
      <c r="MW1217">
        <v>0.41</v>
      </c>
      <c r="MX1217">
        <f t="shared" si="581"/>
        <v>0.41</v>
      </c>
      <c r="NI1217">
        <v>776240</v>
      </c>
      <c r="NL1217">
        <v>0.42</v>
      </c>
      <c r="NM1217">
        <f t="shared" si="582"/>
        <v>0.42</v>
      </c>
      <c r="NX1217">
        <v>776240</v>
      </c>
      <c r="OA1217">
        <v>0.45</v>
      </c>
      <c r="OB1217">
        <f t="shared" si="583"/>
        <v>0.45</v>
      </c>
      <c r="OM1217">
        <v>776240</v>
      </c>
      <c r="OP1217">
        <v>0.44</v>
      </c>
      <c r="OQ1217">
        <f t="shared" si="584"/>
        <v>0.44</v>
      </c>
      <c r="PB1217">
        <v>776240</v>
      </c>
      <c r="PE1217">
        <v>0.42</v>
      </c>
      <c r="PF1217">
        <f t="shared" si="585"/>
        <v>0.42</v>
      </c>
      <c r="PQ1217">
        <v>776240</v>
      </c>
      <c r="PT1217">
        <v>0.43</v>
      </c>
      <c r="PU1217">
        <f t="shared" si="586"/>
        <v>0.43</v>
      </c>
      <c r="QF1217">
        <v>776240</v>
      </c>
      <c r="QI1217">
        <v>0.46</v>
      </c>
      <c r="QJ1217">
        <f t="shared" si="587"/>
        <v>0.46</v>
      </c>
      <c r="QU1217">
        <v>776240</v>
      </c>
      <c r="QX1217">
        <v>0.42</v>
      </c>
      <c r="QY1217">
        <f t="shared" si="588"/>
        <v>0.42</v>
      </c>
    </row>
    <row r="1218" spans="12:467" x14ac:dyDescent="0.2">
      <c r="L1218">
        <v>824291</v>
      </c>
      <c r="O1218">
        <v>0.55000000000000004</v>
      </c>
      <c r="P1218">
        <f t="shared" si="558"/>
        <v>0.55000000000000004</v>
      </c>
      <c r="AA1218">
        <v>824291</v>
      </c>
      <c r="AD1218">
        <v>0.57999999999999996</v>
      </c>
      <c r="AE1218">
        <f t="shared" si="559"/>
        <v>0.57999999999999996</v>
      </c>
      <c r="AP1218">
        <v>824291</v>
      </c>
      <c r="AS1218">
        <v>0.57999999999999996</v>
      </c>
      <c r="AT1218">
        <f t="shared" si="560"/>
        <v>0.57999999999999996</v>
      </c>
      <c r="BE1218">
        <v>824291</v>
      </c>
      <c r="BH1218">
        <v>0.55000000000000004</v>
      </c>
      <c r="BI1218">
        <f t="shared" si="561"/>
        <v>0.55000000000000004</v>
      </c>
      <c r="BT1218">
        <v>824291</v>
      </c>
      <c r="BW1218">
        <v>0.61</v>
      </c>
      <c r="BX1218">
        <f t="shared" si="562"/>
        <v>0.61</v>
      </c>
      <c r="CI1218">
        <v>824291</v>
      </c>
      <c r="CL1218">
        <v>0.55000000000000004</v>
      </c>
      <c r="CM1218">
        <f t="shared" si="563"/>
        <v>0.55000000000000004</v>
      </c>
      <c r="CX1218">
        <v>824291</v>
      </c>
      <c r="DA1218">
        <v>0.55000000000000004</v>
      </c>
      <c r="DB1218">
        <f t="shared" si="564"/>
        <v>0.55000000000000004</v>
      </c>
      <c r="DM1218">
        <v>824291</v>
      </c>
      <c r="DP1218">
        <v>0.55000000000000004</v>
      </c>
      <c r="DQ1218">
        <f t="shared" si="565"/>
        <v>0.55000000000000004</v>
      </c>
      <c r="EB1218">
        <v>824291</v>
      </c>
      <c r="EE1218">
        <v>0.56000000000000005</v>
      </c>
      <c r="EF1218">
        <f t="shared" si="566"/>
        <v>0.56000000000000005</v>
      </c>
      <c r="EQ1218">
        <v>824291</v>
      </c>
      <c r="ET1218">
        <v>0.56000000000000005</v>
      </c>
      <c r="EU1218">
        <f t="shared" si="567"/>
        <v>0.56000000000000005</v>
      </c>
      <c r="FF1218">
        <v>824291</v>
      </c>
      <c r="FI1218">
        <v>0.56999999999999995</v>
      </c>
      <c r="FJ1218">
        <f t="shared" si="568"/>
        <v>0.56999999999999995</v>
      </c>
      <c r="FU1218">
        <v>824291</v>
      </c>
      <c r="FX1218">
        <v>0.56000000000000005</v>
      </c>
      <c r="FY1218">
        <f t="shared" si="569"/>
        <v>0.56000000000000005</v>
      </c>
      <c r="GJ1218">
        <v>824291</v>
      </c>
      <c r="GM1218">
        <v>0.53</v>
      </c>
      <c r="GN1218">
        <f t="shared" si="570"/>
        <v>0.53</v>
      </c>
      <c r="GY1218">
        <v>824291</v>
      </c>
      <c r="HB1218">
        <v>0.59</v>
      </c>
      <c r="HC1218">
        <f t="shared" si="571"/>
        <v>0.59</v>
      </c>
      <c r="HN1218">
        <v>824291</v>
      </c>
      <c r="HQ1218">
        <v>0.56000000000000005</v>
      </c>
      <c r="HR1218">
        <f t="shared" si="572"/>
        <v>0.56000000000000005</v>
      </c>
      <c r="ID1218">
        <v>776220</v>
      </c>
      <c r="IG1218">
        <v>0.57999999999999996</v>
      </c>
      <c r="IH1218">
        <f t="shared" si="573"/>
        <v>0.57999999999999996</v>
      </c>
      <c r="IS1218">
        <v>776220</v>
      </c>
      <c r="IV1218">
        <v>0.56000000000000005</v>
      </c>
      <c r="IW1218">
        <f t="shared" si="574"/>
        <v>0.56000000000000005</v>
      </c>
      <c r="JH1218">
        <v>776220</v>
      </c>
      <c r="JK1218">
        <v>0.55000000000000004</v>
      </c>
      <c r="JL1218">
        <f t="shared" si="575"/>
        <v>0.55000000000000004</v>
      </c>
      <c r="JW1218">
        <v>776220</v>
      </c>
      <c r="JZ1218">
        <v>0.57999999999999996</v>
      </c>
      <c r="KA1218">
        <f t="shared" si="576"/>
        <v>0.57999999999999996</v>
      </c>
      <c r="KL1218">
        <v>776220</v>
      </c>
      <c r="KO1218">
        <v>0.62</v>
      </c>
      <c r="KP1218">
        <f t="shared" si="577"/>
        <v>0.62</v>
      </c>
      <c r="LA1218">
        <v>776220</v>
      </c>
      <c r="LD1218">
        <v>0.57999999999999996</v>
      </c>
      <c r="LE1218">
        <f t="shared" si="578"/>
        <v>0.57999999999999996</v>
      </c>
      <c r="LP1218">
        <v>776220</v>
      </c>
      <c r="LS1218">
        <v>0.54</v>
      </c>
      <c r="LT1218">
        <f t="shared" si="579"/>
        <v>0.54</v>
      </c>
      <c r="ME1218">
        <v>776220</v>
      </c>
      <c r="MH1218">
        <v>0.57999999999999996</v>
      </c>
      <c r="MI1218">
        <f t="shared" si="580"/>
        <v>0.57999999999999996</v>
      </c>
      <c r="MT1218">
        <v>776220</v>
      </c>
      <c r="MW1218">
        <v>0.62</v>
      </c>
      <c r="MX1218">
        <f t="shared" si="581"/>
        <v>0.62</v>
      </c>
      <c r="NI1218">
        <v>776220</v>
      </c>
      <c r="NL1218">
        <v>0.55000000000000004</v>
      </c>
      <c r="NM1218">
        <f t="shared" si="582"/>
        <v>0.55000000000000004</v>
      </c>
      <c r="NX1218">
        <v>776220</v>
      </c>
      <c r="OA1218">
        <v>0.55000000000000004</v>
      </c>
      <c r="OB1218">
        <f t="shared" si="583"/>
        <v>0.55000000000000004</v>
      </c>
      <c r="OM1218">
        <v>776220</v>
      </c>
      <c r="OP1218">
        <v>0.56999999999999995</v>
      </c>
      <c r="OQ1218">
        <f t="shared" si="584"/>
        <v>0.56999999999999995</v>
      </c>
      <c r="PB1218">
        <v>776220</v>
      </c>
      <c r="PE1218">
        <v>0.57999999999999996</v>
      </c>
      <c r="PF1218">
        <f t="shared" si="585"/>
        <v>0.57999999999999996</v>
      </c>
      <c r="PQ1218">
        <v>776220</v>
      </c>
      <c r="PT1218">
        <v>0.56999999999999995</v>
      </c>
      <c r="PU1218">
        <f t="shared" si="586"/>
        <v>0.56999999999999995</v>
      </c>
      <c r="QF1218">
        <v>776220</v>
      </c>
      <c r="QI1218">
        <v>0.54</v>
      </c>
      <c r="QJ1218">
        <f t="shared" si="587"/>
        <v>0.54</v>
      </c>
      <c r="QU1218">
        <v>776220</v>
      </c>
      <c r="QX1218">
        <v>0.56000000000000005</v>
      </c>
      <c r="QY1218">
        <f t="shared" si="588"/>
        <v>0.56000000000000005</v>
      </c>
    </row>
    <row r="1219" spans="12:467" x14ac:dyDescent="0.2">
      <c r="L1219">
        <v>824532</v>
      </c>
      <c r="O1219">
        <v>0.47</v>
      </c>
      <c r="P1219">
        <f t="shared" ref="P1219:P1282" si="589">IF(O1219=0,0.1,IF(O1219=1,0.9,O1219))</f>
        <v>0.47</v>
      </c>
      <c r="AA1219">
        <v>824532</v>
      </c>
      <c r="AD1219">
        <v>0.47</v>
      </c>
      <c r="AE1219">
        <f t="shared" ref="AE1219:AE1282" si="590">IF(AD1219=0,0.1,IF(AD1219=1,0.9,AD1219))</f>
        <v>0.47</v>
      </c>
      <c r="AP1219">
        <v>824532</v>
      </c>
      <c r="AS1219">
        <v>0.35</v>
      </c>
      <c r="AT1219">
        <f t="shared" ref="AT1219:AT1282" si="591">IF(AS1219=0,0.1,IF(AS1219=1,0.9,AS1219))</f>
        <v>0.35</v>
      </c>
      <c r="BE1219">
        <v>824532</v>
      </c>
      <c r="BH1219">
        <v>0.44</v>
      </c>
      <c r="BI1219">
        <f t="shared" ref="BI1219:BI1282" si="592">IF(BH1219=0,0.1,IF(BH1219=1,0.9,BH1219))</f>
        <v>0.44</v>
      </c>
      <c r="BT1219">
        <v>824532</v>
      </c>
      <c r="BW1219">
        <v>0.37</v>
      </c>
      <c r="BX1219">
        <f t="shared" ref="BX1219:BX1282" si="593">IF(BW1219=0,0.1,IF(BW1219=1,0.9,BW1219))</f>
        <v>0.37</v>
      </c>
      <c r="CI1219">
        <v>824532</v>
      </c>
      <c r="CL1219">
        <v>0.49</v>
      </c>
      <c r="CM1219">
        <f t="shared" ref="CM1219:CM1282" si="594">IF(CL1219=0,0.1,IF(CL1219=1,0.9,CL1219))</f>
        <v>0.49</v>
      </c>
      <c r="CX1219">
        <v>824532</v>
      </c>
      <c r="DA1219">
        <v>0.5</v>
      </c>
      <c r="DB1219">
        <f t="shared" ref="DB1219:DB1282" si="595">IF(DA1219=0,0.1,IF(DA1219=1,0.9,DA1219))</f>
        <v>0.5</v>
      </c>
      <c r="DM1219">
        <v>824532</v>
      </c>
      <c r="DP1219">
        <v>0.45</v>
      </c>
      <c r="DQ1219">
        <f t="shared" ref="DQ1219:DQ1282" si="596">IF(DP1219=0,0.1,IF(DP1219=1,0.9,DP1219))</f>
        <v>0.45</v>
      </c>
      <c r="EB1219">
        <v>824532</v>
      </c>
      <c r="EE1219">
        <v>0.44</v>
      </c>
      <c r="EF1219">
        <f t="shared" ref="EF1219:EF1282" si="597">IF(EE1219=0,0.1,IF(EE1219=1,0.9,EE1219))</f>
        <v>0.44</v>
      </c>
      <c r="EQ1219">
        <v>824532</v>
      </c>
      <c r="ET1219">
        <v>0.44</v>
      </c>
      <c r="EU1219">
        <f t="shared" ref="EU1219:EU1282" si="598">IF(ET1219=0,0.1,IF(ET1219=1,0.9,ET1219))</f>
        <v>0.44</v>
      </c>
      <c r="FF1219">
        <v>824532</v>
      </c>
      <c r="FI1219">
        <v>0.46</v>
      </c>
      <c r="FJ1219">
        <f t="shared" ref="FJ1219:FJ1282" si="599">IF(FI1219=0,0.1,IF(FI1219=1,0.9,FI1219))</f>
        <v>0.46</v>
      </c>
      <c r="FU1219">
        <v>824532</v>
      </c>
      <c r="FX1219">
        <v>0.48</v>
      </c>
      <c r="FY1219">
        <f t="shared" ref="FY1219:FY1282" si="600">IF(FX1219=0,0.1,IF(FX1219=1,0.9,FX1219))</f>
        <v>0.48</v>
      </c>
      <c r="GJ1219">
        <v>824532</v>
      </c>
      <c r="GM1219">
        <v>0.46</v>
      </c>
      <c r="GN1219">
        <f t="shared" ref="GN1219:GN1282" si="601">IF(GM1219=0,0.1,IF(GM1219=1,0.9,GM1219))</f>
        <v>0.46</v>
      </c>
      <c r="GY1219">
        <v>824532</v>
      </c>
      <c r="HB1219">
        <v>0.46</v>
      </c>
      <c r="HC1219">
        <f t="shared" ref="HC1219:HC1282" si="602">IF(HB1219=0,0.1,IF(HB1219=1,0.9,HB1219))</f>
        <v>0.46</v>
      </c>
      <c r="HN1219">
        <v>824532</v>
      </c>
      <c r="HQ1219">
        <v>0.4</v>
      </c>
      <c r="HR1219">
        <f t="shared" ref="HR1219:HR1282" si="603">IF(HQ1219=0,0.1,IF(HQ1219=1,0.9,HQ1219))</f>
        <v>0.4</v>
      </c>
      <c r="ID1219">
        <v>776222</v>
      </c>
      <c r="IG1219">
        <v>0.49</v>
      </c>
      <c r="IH1219">
        <f t="shared" ref="IH1219:IH1282" si="604">IF(IG1219=0,0.1,IF(IG1219=1,0.9,IG1219))</f>
        <v>0.49</v>
      </c>
      <c r="IS1219">
        <v>776222</v>
      </c>
      <c r="IV1219">
        <v>0.5</v>
      </c>
      <c r="IW1219">
        <f t="shared" ref="IW1219:IW1282" si="605">IF(IV1219=0,0.1,IF(IV1219=1,0.9,IV1219))</f>
        <v>0.5</v>
      </c>
      <c r="JH1219">
        <v>776222</v>
      </c>
      <c r="JK1219">
        <v>0.48</v>
      </c>
      <c r="JL1219">
        <f t="shared" ref="JL1219:JL1282" si="606">IF(JK1219=0,0.1,IF(JK1219=1,0.9,JK1219))</f>
        <v>0.48</v>
      </c>
      <c r="JW1219">
        <v>776222</v>
      </c>
      <c r="JZ1219">
        <v>0.47</v>
      </c>
      <c r="KA1219">
        <f t="shared" ref="KA1219:KA1282" si="607">IF(JZ1219=0,0.1,IF(JZ1219=1,0.9,JZ1219))</f>
        <v>0.47</v>
      </c>
      <c r="KL1219">
        <v>776222</v>
      </c>
      <c r="KO1219">
        <v>0.39</v>
      </c>
      <c r="KP1219">
        <f t="shared" ref="KP1219:KP1282" si="608">IF(KO1219=0,0.1,IF(KO1219=1,0.9,KO1219))</f>
        <v>0.39</v>
      </c>
      <c r="LA1219">
        <v>776222</v>
      </c>
      <c r="LD1219">
        <v>0.44</v>
      </c>
      <c r="LE1219">
        <f t="shared" ref="LE1219:LE1282" si="609">IF(LD1219=0,0.1,IF(LD1219=1,0.9,LD1219))</f>
        <v>0.44</v>
      </c>
      <c r="LP1219">
        <v>776222</v>
      </c>
      <c r="LS1219">
        <v>0.47</v>
      </c>
      <c r="LT1219">
        <f t="shared" ref="LT1219:LT1282" si="610">IF(LS1219=0,0.1,IF(LS1219=1,0.9,LS1219))</f>
        <v>0.47</v>
      </c>
      <c r="ME1219">
        <v>776222</v>
      </c>
      <c r="MH1219">
        <v>0.38</v>
      </c>
      <c r="MI1219">
        <f t="shared" ref="MI1219:MI1282" si="611">IF(MH1219=0,0.1,IF(MH1219=1,0.9,MH1219))</f>
        <v>0.38</v>
      </c>
      <c r="MT1219">
        <v>776222</v>
      </c>
      <c r="MW1219">
        <v>0.44</v>
      </c>
      <c r="MX1219">
        <f t="shared" ref="MX1219:MX1282" si="612">IF(MW1219=0,0.1,IF(MW1219=1,0.9,MW1219))</f>
        <v>0.44</v>
      </c>
      <c r="NI1219">
        <v>776222</v>
      </c>
      <c r="NL1219">
        <v>0.48</v>
      </c>
      <c r="NM1219">
        <f t="shared" ref="NM1219:NM1282" si="613">IF(NL1219=0,0.1,IF(NL1219=1,0.9,NL1219))</f>
        <v>0.48</v>
      </c>
      <c r="NX1219">
        <v>776222</v>
      </c>
      <c r="OA1219">
        <v>0.52</v>
      </c>
      <c r="OB1219">
        <f t="shared" ref="OB1219:OB1282" si="614">IF(OA1219=0,0.1,IF(OA1219=1,0.9,OA1219))</f>
        <v>0.52</v>
      </c>
      <c r="OM1219">
        <v>776222</v>
      </c>
      <c r="OP1219">
        <v>0.49</v>
      </c>
      <c r="OQ1219">
        <f t="shared" ref="OQ1219:OQ1282" si="615">IF(OP1219=0,0.1,IF(OP1219=1,0.9,OP1219))</f>
        <v>0.49</v>
      </c>
      <c r="PB1219">
        <v>776222</v>
      </c>
      <c r="PE1219">
        <v>0.51</v>
      </c>
      <c r="PF1219">
        <f t="shared" ref="PF1219:PF1282" si="616">IF(PE1219=0,0.1,IF(PE1219=1,0.9,PE1219))</f>
        <v>0.51</v>
      </c>
      <c r="PQ1219">
        <v>776222</v>
      </c>
      <c r="PT1219">
        <v>0.46</v>
      </c>
      <c r="PU1219">
        <f t="shared" ref="PU1219:PU1282" si="617">IF(PT1219=0,0.1,IF(PT1219=1,0.9,PT1219))</f>
        <v>0.46</v>
      </c>
      <c r="QF1219">
        <v>776222</v>
      </c>
      <c r="QI1219">
        <v>0.53</v>
      </c>
      <c r="QJ1219">
        <f t="shared" ref="QJ1219:QJ1282" si="618">IF(QI1219=0,0.1,IF(QI1219=1,0.9,QI1219))</f>
        <v>0.53</v>
      </c>
      <c r="QU1219">
        <v>776222</v>
      </c>
      <c r="QX1219">
        <v>0.47</v>
      </c>
      <c r="QY1219">
        <f t="shared" ref="QY1219:QY1282" si="619">IF(QX1219=0,0.1,IF(QX1219=1,0.9,QX1219))</f>
        <v>0.47</v>
      </c>
    </row>
    <row r="1220" spans="12:467" x14ac:dyDescent="0.2">
      <c r="L1220">
        <v>824615</v>
      </c>
      <c r="O1220">
        <v>0.48</v>
      </c>
      <c r="P1220">
        <f t="shared" si="589"/>
        <v>0.48</v>
      </c>
      <c r="AA1220">
        <v>824615</v>
      </c>
      <c r="AD1220">
        <v>0.57999999999999996</v>
      </c>
      <c r="AE1220">
        <f t="shared" si="590"/>
        <v>0.57999999999999996</v>
      </c>
      <c r="AP1220">
        <v>824615</v>
      </c>
      <c r="AS1220">
        <v>0.7</v>
      </c>
      <c r="AT1220">
        <f t="shared" si="591"/>
        <v>0.7</v>
      </c>
      <c r="BE1220">
        <v>824615</v>
      </c>
      <c r="BH1220">
        <v>0.61</v>
      </c>
      <c r="BI1220">
        <f t="shared" si="592"/>
        <v>0.61</v>
      </c>
      <c r="BT1220">
        <v>824615</v>
      </c>
      <c r="BW1220">
        <v>0.71</v>
      </c>
      <c r="BX1220">
        <f t="shared" si="593"/>
        <v>0.71</v>
      </c>
      <c r="CI1220">
        <v>824615</v>
      </c>
      <c r="CL1220">
        <v>0.48</v>
      </c>
      <c r="CM1220">
        <f t="shared" si="594"/>
        <v>0.48</v>
      </c>
      <c r="CX1220">
        <v>824615</v>
      </c>
      <c r="DA1220">
        <v>0.48</v>
      </c>
      <c r="DB1220">
        <f t="shared" si="595"/>
        <v>0.48</v>
      </c>
      <c r="DM1220">
        <v>824615</v>
      </c>
      <c r="DP1220">
        <v>0.49</v>
      </c>
      <c r="DQ1220">
        <f t="shared" si="596"/>
        <v>0.49</v>
      </c>
      <c r="EB1220">
        <v>824615</v>
      </c>
      <c r="EE1220">
        <v>0.47</v>
      </c>
      <c r="EF1220">
        <f t="shared" si="597"/>
        <v>0.47</v>
      </c>
      <c r="EQ1220">
        <v>824615</v>
      </c>
      <c r="ET1220">
        <v>0.47</v>
      </c>
      <c r="EU1220">
        <f t="shared" si="598"/>
        <v>0.47</v>
      </c>
      <c r="FF1220">
        <v>824615</v>
      </c>
      <c r="FI1220">
        <v>0.48</v>
      </c>
      <c r="FJ1220">
        <f t="shared" si="599"/>
        <v>0.48</v>
      </c>
      <c r="FU1220">
        <v>824615</v>
      </c>
      <c r="FX1220">
        <v>0.49</v>
      </c>
      <c r="FY1220">
        <f t="shared" si="600"/>
        <v>0.49</v>
      </c>
      <c r="GJ1220">
        <v>824615</v>
      </c>
      <c r="GM1220">
        <v>0.47</v>
      </c>
      <c r="GN1220">
        <f t="shared" si="601"/>
        <v>0.47</v>
      </c>
      <c r="GY1220">
        <v>824615</v>
      </c>
      <c r="HB1220">
        <v>0.49</v>
      </c>
      <c r="HC1220">
        <f t="shared" si="602"/>
        <v>0.49</v>
      </c>
      <c r="HN1220">
        <v>824615</v>
      </c>
      <c r="HQ1220">
        <v>0.53</v>
      </c>
      <c r="HR1220">
        <f t="shared" si="603"/>
        <v>0.53</v>
      </c>
      <c r="ID1220">
        <v>776207</v>
      </c>
      <c r="IG1220">
        <v>0.4</v>
      </c>
      <c r="IH1220">
        <f t="shared" si="604"/>
        <v>0.4</v>
      </c>
      <c r="IS1220">
        <v>776207</v>
      </c>
      <c r="IV1220">
        <v>0.38</v>
      </c>
      <c r="IW1220">
        <f t="shared" si="605"/>
        <v>0.38</v>
      </c>
      <c r="JH1220">
        <v>776207</v>
      </c>
      <c r="JK1220">
        <v>0.37</v>
      </c>
      <c r="JL1220">
        <f t="shared" si="606"/>
        <v>0.37</v>
      </c>
      <c r="JW1220">
        <v>776207</v>
      </c>
      <c r="JZ1220">
        <v>0.4</v>
      </c>
      <c r="KA1220">
        <f t="shared" si="607"/>
        <v>0.4</v>
      </c>
      <c r="KL1220">
        <v>776207</v>
      </c>
      <c r="KO1220">
        <v>0.35</v>
      </c>
      <c r="KP1220">
        <f t="shared" si="608"/>
        <v>0.35</v>
      </c>
      <c r="LA1220">
        <v>776207</v>
      </c>
      <c r="LD1220">
        <v>0.39</v>
      </c>
      <c r="LE1220">
        <f t="shared" si="609"/>
        <v>0.39</v>
      </c>
      <c r="LP1220">
        <v>776207</v>
      </c>
      <c r="LS1220">
        <v>0.41</v>
      </c>
      <c r="LT1220">
        <f t="shared" si="610"/>
        <v>0.41</v>
      </c>
      <c r="ME1220">
        <v>776207</v>
      </c>
      <c r="MH1220">
        <v>0.39</v>
      </c>
      <c r="MI1220">
        <f t="shared" si="611"/>
        <v>0.39</v>
      </c>
      <c r="MT1220">
        <v>776207</v>
      </c>
      <c r="MW1220">
        <v>0.42</v>
      </c>
      <c r="MX1220">
        <f t="shared" si="612"/>
        <v>0.42</v>
      </c>
      <c r="NI1220">
        <v>776207</v>
      </c>
      <c r="NL1220">
        <v>0.41</v>
      </c>
      <c r="NM1220">
        <f t="shared" si="613"/>
        <v>0.41</v>
      </c>
      <c r="NX1220">
        <v>776207</v>
      </c>
      <c r="OA1220">
        <v>0.43</v>
      </c>
      <c r="OB1220">
        <f t="shared" si="614"/>
        <v>0.43</v>
      </c>
      <c r="OM1220">
        <v>776207</v>
      </c>
      <c r="OP1220">
        <v>0.38</v>
      </c>
      <c r="OQ1220">
        <f t="shared" si="615"/>
        <v>0.38</v>
      </c>
      <c r="PB1220">
        <v>776207</v>
      </c>
      <c r="PE1220">
        <v>0.41</v>
      </c>
      <c r="PF1220">
        <f t="shared" si="616"/>
        <v>0.41</v>
      </c>
      <c r="PQ1220">
        <v>776207</v>
      </c>
      <c r="PT1220">
        <v>0.38</v>
      </c>
      <c r="PU1220">
        <f t="shared" si="617"/>
        <v>0.38</v>
      </c>
      <c r="QF1220">
        <v>776207</v>
      </c>
      <c r="QI1220">
        <v>0.4</v>
      </c>
      <c r="QJ1220">
        <f t="shared" si="618"/>
        <v>0.4</v>
      </c>
      <c r="QU1220">
        <v>776207</v>
      </c>
      <c r="QX1220">
        <v>0.37</v>
      </c>
      <c r="QY1220">
        <f t="shared" si="619"/>
        <v>0.37</v>
      </c>
    </row>
    <row r="1221" spans="12:467" x14ac:dyDescent="0.2">
      <c r="L1221">
        <v>824855</v>
      </c>
      <c r="O1221">
        <v>0.55000000000000004</v>
      </c>
      <c r="P1221">
        <f t="shared" si="589"/>
        <v>0.55000000000000004</v>
      </c>
      <c r="AA1221">
        <v>824855</v>
      </c>
      <c r="AD1221">
        <v>0.56999999999999995</v>
      </c>
      <c r="AE1221">
        <f t="shared" si="590"/>
        <v>0.56999999999999995</v>
      </c>
      <c r="AP1221">
        <v>824855</v>
      </c>
      <c r="AS1221">
        <v>0.51</v>
      </c>
      <c r="AT1221">
        <f t="shared" si="591"/>
        <v>0.51</v>
      </c>
      <c r="BE1221">
        <v>824855</v>
      </c>
      <c r="BH1221">
        <v>0.56999999999999995</v>
      </c>
      <c r="BI1221">
        <f t="shared" si="592"/>
        <v>0.56999999999999995</v>
      </c>
      <c r="BT1221">
        <v>824855</v>
      </c>
      <c r="BW1221">
        <v>0.45</v>
      </c>
      <c r="BX1221">
        <f t="shared" si="593"/>
        <v>0.45</v>
      </c>
      <c r="CI1221">
        <v>824855</v>
      </c>
      <c r="CL1221">
        <v>0.56000000000000005</v>
      </c>
      <c r="CM1221">
        <f t="shared" si="594"/>
        <v>0.56000000000000005</v>
      </c>
      <c r="CX1221">
        <v>824855</v>
      </c>
      <c r="DA1221">
        <v>0.56000000000000005</v>
      </c>
      <c r="DB1221">
        <f t="shared" si="595"/>
        <v>0.56000000000000005</v>
      </c>
      <c r="DM1221">
        <v>824855</v>
      </c>
      <c r="DP1221">
        <v>0.54</v>
      </c>
      <c r="DQ1221">
        <f t="shared" si="596"/>
        <v>0.54</v>
      </c>
      <c r="EB1221">
        <v>824855</v>
      </c>
      <c r="EE1221">
        <v>0.56000000000000005</v>
      </c>
      <c r="EF1221">
        <f t="shared" si="597"/>
        <v>0.56000000000000005</v>
      </c>
      <c r="EQ1221">
        <v>824855</v>
      </c>
      <c r="ET1221">
        <v>0.56000000000000005</v>
      </c>
      <c r="EU1221">
        <f t="shared" si="598"/>
        <v>0.56000000000000005</v>
      </c>
      <c r="FF1221">
        <v>824855</v>
      </c>
      <c r="FI1221">
        <v>0.55000000000000004</v>
      </c>
      <c r="FJ1221">
        <f t="shared" si="599"/>
        <v>0.55000000000000004</v>
      </c>
      <c r="FU1221">
        <v>824855</v>
      </c>
      <c r="FX1221">
        <v>0.52</v>
      </c>
      <c r="FY1221">
        <f t="shared" si="600"/>
        <v>0.52</v>
      </c>
      <c r="GJ1221">
        <v>824855</v>
      </c>
      <c r="GM1221">
        <v>0.55000000000000004</v>
      </c>
      <c r="GN1221">
        <f t="shared" si="601"/>
        <v>0.55000000000000004</v>
      </c>
      <c r="GY1221">
        <v>824855</v>
      </c>
      <c r="HB1221">
        <v>0.57999999999999996</v>
      </c>
      <c r="HC1221">
        <f t="shared" si="602"/>
        <v>0.57999999999999996</v>
      </c>
      <c r="HN1221">
        <v>824855</v>
      </c>
      <c r="HQ1221">
        <v>0.52</v>
      </c>
      <c r="HR1221">
        <f t="shared" si="603"/>
        <v>0.52</v>
      </c>
      <c r="ID1221">
        <v>776208</v>
      </c>
      <c r="IG1221">
        <v>0.52</v>
      </c>
      <c r="IH1221">
        <f t="shared" si="604"/>
        <v>0.52</v>
      </c>
      <c r="IS1221">
        <v>776208</v>
      </c>
      <c r="IV1221">
        <v>0.5</v>
      </c>
      <c r="IW1221">
        <f t="shared" si="605"/>
        <v>0.5</v>
      </c>
      <c r="JH1221">
        <v>776208</v>
      </c>
      <c r="JK1221">
        <v>0.54</v>
      </c>
      <c r="JL1221">
        <f t="shared" si="606"/>
        <v>0.54</v>
      </c>
      <c r="JW1221">
        <v>776208</v>
      </c>
      <c r="JZ1221">
        <v>0.5</v>
      </c>
      <c r="KA1221">
        <f t="shared" si="607"/>
        <v>0.5</v>
      </c>
      <c r="KL1221">
        <v>776208</v>
      </c>
      <c r="KO1221">
        <v>0.52</v>
      </c>
      <c r="KP1221">
        <f t="shared" si="608"/>
        <v>0.52</v>
      </c>
      <c r="LA1221">
        <v>776208</v>
      </c>
      <c r="LD1221">
        <v>0.5</v>
      </c>
      <c r="LE1221">
        <f t="shared" si="609"/>
        <v>0.5</v>
      </c>
      <c r="LP1221">
        <v>776208</v>
      </c>
      <c r="LS1221">
        <v>0.51</v>
      </c>
      <c r="LT1221">
        <f t="shared" si="610"/>
        <v>0.51</v>
      </c>
      <c r="ME1221">
        <v>776208</v>
      </c>
      <c r="MH1221">
        <v>0.43</v>
      </c>
      <c r="MI1221">
        <f t="shared" si="611"/>
        <v>0.43</v>
      </c>
      <c r="MT1221">
        <v>776208</v>
      </c>
      <c r="MW1221">
        <v>0.53</v>
      </c>
      <c r="MX1221">
        <f t="shared" si="612"/>
        <v>0.53</v>
      </c>
      <c r="NI1221">
        <v>776208</v>
      </c>
      <c r="NL1221">
        <v>0.5</v>
      </c>
      <c r="NM1221">
        <f t="shared" si="613"/>
        <v>0.5</v>
      </c>
      <c r="NX1221">
        <v>776208</v>
      </c>
      <c r="OA1221">
        <v>0.52</v>
      </c>
      <c r="OB1221">
        <f t="shared" si="614"/>
        <v>0.52</v>
      </c>
      <c r="OM1221">
        <v>776208</v>
      </c>
      <c r="OP1221">
        <v>0.52</v>
      </c>
      <c r="OQ1221">
        <f t="shared" si="615"/>
        <v>0.52</v>
      </c>
      <c r="PB1221">
        <v>776208</v>
      </c>
      <c r="PE1221">
        <v>0.54</v>
      </c>
      <c r="PF1221">
        <f t="shared" si="616"/>
        <v>0.54</v>
      </c>
      <c r="PQ1221">
        <v>776208</v>
      </c>
      <c r="PT1221">
        <v>0.51</v>
      </c>
      <c r="PU1221">
        <f t="shared" si="617"/>
        <v>0.51</v>
      </c>
      <c r="QF1221">
        <v>776208</v>
      </c>
      <c r="QI1221">
        <v>0.49</v>
      </c>
      <c r="QJ1221">
        <f t="shared" si="618"/>
        <v>0.49</v>
      </c>
      <c r="QU1221">
        <v>776208</v>
      </c>
      <c r="QX1221">
        <v>0.51</v>
      </c>
      <c r="QY1221">
        <f t="shared" si="619"/>
        <v>0.51</v>
      </c>
    </row>
    <row r="1222" spans="12:467" x14ac:dyDescent="0.2">
      <c r="L1222">
        <v>825021</v>
      </c>
      <c r="O1222">
        <v>0.52</v>
      </c>
      <c r="P1222">
        <f t="shared" si="589"/>
        <v>0.52</v>
      </c>
      <c r="AA1222">
        <v>825021</v>
      </c>
      <c r="AD1222">
        <v>0.47</v>
      </c>
      <c r="AE1222">
        <f t="shared" si="590"/>
        <v>0.47</v>
      </c>
      <c r="AP1222">
        <v>825021</v>
      </c>
      <c r="AS1222">
        <v>0.74</v>
      </c>
      <c r="AT1222">
        <f t="shared" si="591"/>
        <v>0.74</v>
      </c>
      <c r="BE1222">
        <v>825021</v>
      </c>
      <c r="BH1222">
        <v>0.5</v>
      </c>
      <c r="BI1222">
        <f t="shared" si="592"/>
        <v>0.5</v>
      </c>
      <c r="BT1222">
        <v>825021</v>
      </c>
      <c r="BW1222">
        <v>0.67</v>
      </c>
      <c r="BX1222">
        <f t="shared" si="593"/>
        <v>0.67</v>
      </c>
      <c r="CI1222">
        <v>825021</v>
      </c>
      <c r="CL1222">
        <v>0.52</v>
      </c>
      <c r="CM1222">
        <f t="shared" si="594"/>
        <v>0.52</v>
      </c>
      <c r="CX1222">
        <v>825021</v>
      </c>
      <c r="DA1222">
        <v>0.49</v>
      </c>
      <c r="DB1222">
        <f t="shared" si="595"/>
        <v>0.49</v>
      </c>
      <c r="DM1222">
        <v>825021</v>
      </c>
      <c r="DP1222">
        <v>0.51</v>
      </c>
      <c r="DQ1222">
        <f t="shared" si="596"/>
        <v>0.51</v>
      </c>
      <c r="EB1222">
        <v>825021</v>
      </c>
      <c r="EE1222">
        <v>0.52</v>
      </c>
      <c r="EF1222">
        <f t="shared" si="597"/>
        <v>0.52</v>
      </c>
      <c r="EQ1222">
        <v>825021</v>
      </c>
      <c r="ET1222">
        <v>0.52</v>
      </c>
      <c r="EU1222">
        <f t="shared" si="598"/>
        <v>0.52</v>
      </c>
      <c r="FF1222">
        <v>825021</v>
      </c>
      <c r="FI1222">
        <v>0.51</v>
      </c>
      <c r="FJ1222">
        <f t="shared" si="599"/>
        <v>0.51</v>
      </c>
      <c r="FU1222">
        <v>825021</v>
      </c>
      <c r="FX1222">
        <v>0.49</v>
      </c>
      <c r="FY1222">
        <f t="shared" si="600"/>
        <v>0.49</v>
      </c>
      <c r="GJ1222">
        <v>825021</v>
      </c>
      <c r="GM1222">
        <v>0.5</v>
      </c>
      <c r="GN1222">
        <f t="shared" si="601"/>
        <v>0.5</v>
      </c>
      <c r="GY1222">
        <v>825021</v>
      </c>
      <c r="HB1222">
        <v>0.51</v>
      </c>
      <c r="HC1222">
        <f t="shared" si="602"/>
        <v>0.51</v>
      </c>
      <c r="HN1222">
        <v>825021</v>
      </c>
      <c r="HQ1222">
        <v>0.49</v>
      </c>
      <c r="HR1222">
        <f t="shared" si="603"/>
        <v>0.49</v>
      </c>
      <c r="ID1222">
        <v>776209</v>
      </c>
      <c r="IG1222">
        <v>0.52</v>
      </c>
      <c r="IH1222">
        <f t="shared" si="604"/>
        <v>0.52</v>
      </c>
      <c r="IS1222">
        <v>776209</v>
      </c>
      <c r="IV1222">
        <v>0.49</v>
      </c>
      <c r="IW1222">
        <f t="shared" si="605"/>
        <v>0.49</v>
      </c>
      <c r="JH1222">
        <v>776209</v>
      </c>
      <c r="JK1222">
        <v>0.48</v>
      </c>
      <c r="JL1222">
        <f t="shared" si="606"/>
        <v>0.48</v>
      </c>
      <c r="JW1222">
        <v>776209</v>
      </c>
      <c r="JZ1222">
        <v>0.51</v>
      </c>
      <c r="KA1222">
        <f t="shared" si="607"/>
        <v>0.51</v>
      </c>
      <c r="KL1222">
        <v>776209</v>
      </c>
      <c r="KO1222">
        <v>0.47</v>
      </c>
      <c r="KP1222">
        <f t="shared" si="608"/>
        <v>0.47</v>
      </c>
      <c r="LA1222">
        <v>776209</v>
      </c>
      <c r="LD1222">
        <v>0.5</v>
      </c>
      <c r="LE1222">
        <f t="shared" si="609"/>
        <v>0.5</v>
      </c>
      <c r="LP1222">
        <v>776209</v>
      </c>
      <c r="LS1222">
        <v>0.51</v>
      </c>
      <c r="LT1222">
        <f t="shared" si="610"/>
        <v>0.51</v>
      </c>
      <c r="ME1222">
        <v>776209</v>
      </c>
      <c r="MH1222">
        <v>0.52</v>
      </c>
      <c r="MI1222">
        <f t="shared" si="611"/>
        <v>0.52</v>
      </c>
      <c r="MT1222">
        <v>776209</v>
      </c>
      <c r="MW1222">
        <v>0.51</v>
      </c>
      <c r="MX1222">
        <f t="shared" si="612"/>
        <v>0.51</v>
      </c>
      <c r="NI1222">
        <v>776209</v>
      </c>
      <c r="NL1222">
        <v>0.5</v>
      </c>
      <c r="NM1222">
        <f t="shared" si="613"/>
        <v>0.5</v>
      </c>
      <c r="NX1222">
        <v>776209</v>
      </c>
      <c r="OA1222">
        <v>0.49</v>
      </c>
      <c r="OB1222">
        <f t="shared" si="614"/>
        <v>0.49</v>
      </c>
      <c r="OM1222">
        <v>776209</v>
      </c>
      <c r="OP1222">
        <v>0.52</v>
      </c>
      <c r="OQ1222">
        <f t="shared" si="615"/>
        <v>0.52</v>
      </c>
      <c r="PB1222">
        <v>776209</v>
      </c>
      <c r="PE1222">
        <v>0.51</v>
      </c>
      <c r="PF1222">
        <f t="shared" si="616"/>
        <v>0.51</v>
      </c>
      <c r="PQ1222">
        <v>776209</v>
      </c>
      <c r="PT1222">
        <v>0.51</v>
      </c>
      <c r="PU1222">
        <f t="shared" si="617"/>
        <v>0.51</v>
      </c>
      <c r="QF1222">
        <v>776209</v>
      </c>
      <c r="QI1222">
        <v>0.49</v>
      </c>
      <c r="QJ1222">
        <f t="shared" si="618"/>
        <v>0.49</v>
      </c>
      <c r="QU1222">
        <v>776209</v>
      </c>
      <c r="QX1222">
        <v>0.52</v>
      </c>
      <c r="QY1222">
        <f t="shared" si="619"/>
        <v>0.52</v>
      </c>
    </row>
    <row r="1223" spans="12:467" x14ac:dyDescent="0.2">
      <c r="L1223">
        <v>823313</v>
      </c>
      <c r="O1223">
        <v>0.48</v>
      </c>
      <c r="P1223">
        <f t="shared" si="589"/>
        <v>0.48</v>
      </c>
      <c r="AA1223">
        <v>823313</v>
      </c>
      <c r="AD1223">
        <v>0.54</v>
      </c>
      <c r="AE1223">
        <f t="shared" si="590"/>
        <v>0.54</v>
      </c>
      <c r="AP1223">
        <v>823313</v>
      </c>
      <c r="AS1223">
        <v>0.42</v>
      </c>
      <c r="AT1223">
        <f t="shared" si="591"/>
        <v>0.42</v>
      </c>
      <c r="BE1223">
        <v>823313</v>
      </c>
      <c r="BH1223">
        <v>0.55000000000000004</v>
      </c>
      <c r="BI1223">
        <f t="shared" si="592"/>
        <v>0.55000000000000004</v>
      </c>
      <c r="BT1223">
        <v>823313</v>
      </c>
      <c r="BW1223">
        <v>0.31</v>
      </c>
      <c r="BX1223">
        <f t="shared" si="593"/>
        <v>0.31</v>
      </c>
      <c r="CI1223">
        <v>823313</v>
      </c>
      <c r="CL1223">
        <v>0.49</v>
      </c>
      <c r="CM1223">
        <f t="shared" si="594"/>
        <v>0.49</v>
      </c>
      <c r="CX1223">
        <v>823313</v>
      </c>
      <c r="DA1223">
        <v>0.49</v>
      </c>
      <c r="DB1223">
        <f t="shared" si="595"/>
        <v>0.49</v>
      </c>
      <c r="DM1223">
        <v>823313</v>
      </c>
      <c r="DP1223">
        <v>0.46</v>
      </c>
      <c r="DQ1223">
        <f t="shared" si="596"/>
        <v>0.46</v>
      </c>
      <c r="EB1223">
        <v>823313</v>
      </c>
      <c r="EE1223">
        <v>0.47</v>
      </c>
      <c r="EF1223">
        <f t="shared" si="597"/>
        <v>0.47</v>
      </c>
      <c r="EQ1223">
        <v>823313</v>
      </c>
      <c r="ET1223">
        <v>0.47</v>
      </c>
      <c r="EU1223">
        <f t="shared" si="598"/>
        <v>0.47</v>
      </c>
      <c r="FF1223">
        <v>823313</v>
      </c>
      <c r="FI1223">
        <v>0.5</v>
      </c>
      <c r="FJ1223">
        <f t="shared" si="599"/>
        <v>0.5</v>
      </c>
      <c r="FU1223">
        <v>823313</v>
      </c>
      <c r="FX1223">
        <v>0.48</v>
      </c>
      <c r="FY1223">
        <f t="shared" si="600"/>
        <v>0.48</v>
      </c>
      <c r="GJ1223">
        <v>823313</v>
      </c>
      <c r="GM1223">
        <v>0.46</v>
      </c>
      <c r="GN1223">
        <f t="shared" si="601"/>
        <v>0.46</v>
      </c>
      <c r="GY1223">
        <v>823313</v>
      </c>
      <c r="HB1223">
        <v>0.49</v>
      </c>
      <c r="HC1223">
        <f t="shared" si="602"/>
        <v>0.49</v>
      </c>
      <c r="HN1223">
        <v>823313</v>
      </c>
      <c r="HQ1223">
        <v>0.41</v>
      </c>
      <c r="HR1223">
        <f t="shared" si="603"/>
        <v>0.41</v>
      </c>
      <c r="ID1223">
        <v>776210</v>
      </c>
      <c r="IG1223">
        <v>0.54</v>
      </c>
      <c r="IH1223">
        <f t="shared" si="604"/>
        <v>0.54</v>
      </c>
      <c r="IS1223">
        <v>776210</v>
      </c>
      <c r="IV1223">
        <v>0.54</v>
      </c>
      <c r="IW1223">
        <f t="shared" si="605"/>
        <v>0.54</v>
      </c>
      <c r="JH1223">
        <v>776210</v>
      </c>
      <c r="JK1223">
        <v>0.56999999999999995</v>
      </c>
      <c r="JL1223">
        <f t="shared" si="606"/>
        <v>0.56999999999999995</v>
      </c>
      <c r="JW1223">
        <v>776210</v>
      </c>
      <c r="JZ1223">
        <v>0.56999999999999995</v>
      </c>
      <c r="KA1223">
        <f t="shared" si="607"/>
        <v>0.56999999999999995</v>
      </c>
      <c r="KL1223">
        <v>776210</v>
      </c>
      <c r="KO1223">
        <v>0.56999999999999995</v>
      </c>
      <c r="KP1223">
        <f t="shared" si="608"/>
        <v>0.56999999999999995</v>
      </c>
      <c r="LA1223">
        <v>776210</v>
      </c>
      <c r="LD1223">
        <v>0.54</v>
      </c>
      <c r="LE1223">
        <f t="shared" si="609"/>
        <v>0.54</v>
      </c>
      <c r="LP1223">
        <v>776210</v>
      </c>
      <c r="LS1223">
        <v>0.55000000000000004</v>
      </c>
      <c r="LT1223">
        <f t="shared" si="610"/>
        <v>0.55000000000000004</v>
      </c>
      <c r="ME1223">
        <v>776210</v>
      </c>
      <c r="MH1223">
        <v>0.52</v>
      </c>
      <c r="MI1223">
        <f t="shared" si="611"/>
        <v>0.52</v>
      </c>
      <c r="MT1223">
        <v>776210</v>
      </c>
      <c r="MW1223">
        <v>0.53</v>
      </c>
      <c r="MX1223">
        <f t="shared" si="612"/>
        <v>0.53</v>
      </c>
      <c r="NI1223">
        <v>776210</v>
      </c>
      <c r="NL1223">
        <v>0.55000000000000004</v>
      </c>
      <c r="NM1223">
        <f t="shared" si="613"/>
        <v>0.55000000000000004</v>
      </c>
      <c r="NX1223">
        <v>776210</v>
      </c>
      <c r="OA1223">
        <v>0.56999999999999995</v>
      </c>
      <c r="OB1223">
        <f t="shared" si="614"/>
        <v>0.56999999999999995</v>
      </c>
      <c r="OM1223">
        <v>776210</v>
      </c>
      <c r="OP1223">
        <v>0.54</v>
      </c>
      <c r="OQ1223">
        <f t="shared" si="615"/>
        <v>0.54</v>
      </c>
      <c r="PB1223">
        <v>776210</v>
      </c>
      <c r="PE1223">
        <v>0.54</v>
      </c>
      <c r="PF1223">
        <f t="shared" si="616"/>
        <v>0.54</v>
      </c>
      <c r="PQ1223">
        <v>776210</v>
      </c>
      <c r="PT1223">
        <v>0.52</v>
      </c>
      <c r="PU1223">
        <f t="shared" si="617"/>
        <v>0.52</v>
      </c>
      <c r="QF1223">
        <v>776210</v>
      </c>
      <c r="QI1223">
        <v>0.56000000000000005</v>
      </c>
      <c r="QJ1223">
        <f t="shared" si="618"/>
        <v>0.56000000000000005</v>
      </c>
      <c r="QU1223">
        <v>776210</v>
      </c>
      <c r="QX1223">
        <v>0.56000000000000005</v>
      </c>
      <c r="QY1223">
        <f t="shared" si="619"/>
        <v>0.56000000000000005</v>
      </c>
    </row>
    <row r="1224" spans="12:467" x14ac:dyDescent="0.2">
      <c r="L1224">
        <v>823801</v>
      </c>
      <c r="O1224">
        <v>0.54</v>
      </c>
      <c r="P1224">
        <f t="shared" si="589"/>
        <v>0.54</v>
      </c>
      <c r="AA1224">
        <v>823801</v>
      </c>
      <c r="AD1224">
        <v>0.55000000000000004</v>
      </c>
      <c r="AE1224">
        <f t="shared" si="590"/>
        <v>0.55000000000000004</v>
      </c>
      <c r="AP1224">
        <v>823801</v>
      </c>
      <c r="AS1224">
        <v>0.72</v>
      </c>
      <c r="AT1224">
        <f t="shared" si="591"/>
        <v>0.72</v>
      </c>
      <c r="BE1224">
        <v>823801</v>
      </c>
      <c r="BH1224">
        <v>0.56000000000000005</v>
      </c>
      <c r="BI1224">
        <f t="shared" si="592"/>
        <v>0.56000000000000005</v>
      </c>
      <c r="BT1224">
        <v>823801</v>
      </c>
      <c r="BW1224">
        <v>0.46</v>
      </c>
      <c r="BX1224">
        <f t="shared" si="593"/>
        <v>0.46</v>
      </c>
      <c r="CI1224">
        <v>823801</v>
      </c>
      <c r="CL1224">
        <v>0.55000000000000004</v>
      </c>
      <c r="CM1224">
        <f t="shared" si="594"/>
        <v>0.55000000000000004</v>
      </c>
      <c r="CX1224">
        <v>823801</v>
      </c>
      <c r="DA1224">
        <v>0.53</v>
      </c>
      <c r="DB1224">
        <f t="shared" si="595"/>
        <v>0.53</v>
      </c>
      <c r="DM1224">
        <v>823801</v>
      </c>
      <c r="DP1224">
        <v>0.55000000000000004</v>
      </c>
      <c r="DQ1224">
        <f t="shared" si="596"/>
        <v>0.55000000000000004</v>
      </c>
      <c r="EB1224">
        <v>823801</v>
      </c>
      <c r="EE1224">
        <v>0.55000000000000004</v>
      </c>
      <c r="EF1224">
        <f t="shared" si="597"/>
        <v>0.55000000000000004</v>
      </c>
      <c r="EQ1224">
        <v>823801</v>
      </c>
      <c r="ET1224">
        <v>0.55000000000000004</v>
      </c>
      <c r="EU1224">
        <f t="shared" si="598"/>
        <v>0.55000000000000004</v>
      </c>
      <c r="FF1224">
        <v>823801</v>
      </c>
      <c r="FI1224">
        <v>0.53</v>
      </c>
      <c r="FJ1224">
        <f t="shared" si="599"/>
        <v>0.53</v>
      </c>
      <c r="FU1224">
        <v>823801</v>
      </c>
      <c r="FX1224">
        <v>0.52</v>
      </c>
      <c r="FY1224">
        <f t="shared" si="600"/>
        <v>0.52</v>
      </c>
      <c r="GJ1224">
        <v>823801</v>
      </c>
      <c r="GM1224">
        <v>0.52</v>
      </c>
      <c r="GN1224">
        <f t="shared" si="601"/>
        <v>0.52</v>
      </c>
      <c r="GY1224">
        <v>823801</v>
      </c>
      <c r="HB1224">
        <v>0.56000000000000005</v>
      </c>
      <c r="HC1224">
        <f t="shared" si="602"/>
        <v>0.56000000000000005</v>
      </c>
      <c r="HN1224">
        <v>823801</v>
      </c>
      <c r="HQ1224">
        <v>0.53</v>
      </c>
      <c r="HR1224">
        <f t="shared" si="603"/>
        <v>0.53</v>
      </c>
      <c r="ID1224">
        <v>776213</v>
      </c>
      <c r="IG1224">
        <v>0.46</v>
      </c>
      <c r="IH1224">
        <f t="shared" si="604"/>
        <v>0.46</v>
      </c>
      <c r="IS1224">
        <v>776213</v>
      </c>
      <c r="IV1224">
        <v>0.39</v>
      </c>
      <c r="IW1224">
        <f t="shared" si="605"/>
        <v>0.39</v>
      </c>
      <c r="JH1224">
        <v>776213</v>
      </c>
      <c r="JK1224">
        <v>0.48</v>
      </c>
      <c r="JL1224">
        <f t="shared" si="606"/>
        <v>0.48</v>
      </c>
      <c r="JW1224">
        <v>776213</v>
      </c>
      <c r="JZ1224">
        <v>0.43</v>
      </c>
      <c r="KA1224">
        <f t="shared" si="607"/>
        <v>0.43</v>
      </c>
      <c r="KL1224">
        <v>776213</v>
      </c>
      <c r="KO1224">
        <v>0.45</v>
      </c>
      <c r="KP1224">
        <f t="shared" si="608"/>
        <v>0.45</v>
      </c>
      <c r="LA1224">
        <v>776213</v>
      </c>
      <c r="LD1224">
        <v>0.44</v>
      </c>
      <c r="LE1224">
        <f t="shared" si="609"/>
        <v>0.44</v>
      </c>
      <c r="LP1224">
        <v>776213</v>
      </c>
      <c r="LS1224">
        <v>0.44</v>
      </c>
      <c r="LT1224">
        <f t="shared" si="610"/>
        <v>0.44</v>
      </c>
      <c r="ME1224">
        <v>776213</v>
      </c>
      <c r="MH1224">
        <v>0.39</v>
      </c>
      <c r="MI1224">
        <f t="shared" si="611"/>
        <v>0.39</v>
      </c>
      <c r="MT1224">
        <v>776213</v>
      </c>
      <c r="MW1224">
        <v>0.46</v>
      </c>
      <c r="MX1224">
        <f t="shared" si="612"/>
        <v>0.46</v>
      </c>
      <c r="NI1224">
        <v>776213</v>
      </c>
      <c r="NL1224">
        <v>0.42</v>
      </c>
      <c r="NM1224">
        <f t="shared" si="613"/>
        <v>0.42</v>
      </c>
      <c r="NX1224">
        <v>776213</v>
      </c>
      <c r="OA1224">
        <v>0.44</v>
      </c>
      <c r="OB1224">
        <f t="shared" si="614"/>
        <v>0.44</v>
      </c>
      <c r="OM1224">
        <v>776213</v>
      </c>
      <c r="OP1224">
        <v>0.43</v>
      </c>
      <c r="OQ1224">
        <f t="shared" si="615"/>
        <v>0.43</v>
      </c>
      <c r="PB1224">
        <v>776213</v>
      </c>
      <c r="PE1224">
        <v>0.43</v>
      </c>
      <c r="PF1224">
        <f t="shared" si="616"/>
        <v>0.43</v>
      </c>
      <c r="PQ1224">
        <v>776213</v>
      </c>
      <c r="PT1224">
        <v>0.47</v>
      </c>
      <c r="PU1224">
        <f t="shared" si="617"/>
        <v>0.47</v>
      </c>
      <c r="QF1224">
        <v>776213</v>
      </c>
      <c r="QI1224">
        <v>0.4</v>
      </c>
      <c r="QJ1224">
        <f t="shared" si="618"/>
        <v>0.4</v>
      </c>
      <c r="QU1224">
        <v>776213</v>
      </c>
      <c r="QX1224">
        <v>0.42</v>
      </c>
      <c r="QY1224">
        <f t="shared" si="619"/>
        <v>0.42</v>
      </c>
    </row>
    <row r="1225" spans="12:467" x14ac:dyDescent="0.2">
      <c r="L1225">
        <v>824289</v>
      </c>
      <c r="O1225">
        <v>0.48</v>
      </c>
      <c r="P1225">
        <f t="shared" si="589"/>
        <v>0.48</v>
      </c>
      <c r="AA1225">
        <v>824289</v>
      </c>
      <c r="AD1225">
        <v>0.49</v>
      </c>
      <c r="AE1225">
        <f t="shared" si="590"/>
        <v>0.49</v>
      </c>
      <c r="AP1225">
        <v>824289</v>
      </c>
      <c r="AS1225">
        <v>0.53</v>
      </c>
      <c r="AT1225">
        <f t="shared" si="591"/>
        <v>0.53</v>
      </c>
      <c r="BE1225">
        <v>824289</v>
      </c>
      <c r="BH1225">
        <v>0.43</v>
      </c>
      <c r="BI1225">
        <f t="shared" si="592"/>
        <v>0.43</v>
      </c>
      <c r="BT1225">
        <v>824289</v>
      </c>
      <c r="BW1225">
        <v>0.52</v>
      </c>
      <c r="BX1225">
        <f t="shared" si="593"/>
        <v>0.52</v>
      </c>
      <c r="CI1225">
        <v>824289</v>
      </c>
      <c r="CL1225">
        <v>0.49</v>
      </c>
      <c r="CM1225">
        <f t="shared" si="594"/>
        <v>0.49</v>
      </c>
      <c r="CX1225">
        <v>824289</v>
      </c>
      <c r="DA1225">
        <v>0.5</v>
      </c>
      <c r="DB1225">
        <f t="shared" si="595"/>
        <v>0.5</v>
      </c>
      <c r="DM1225">
        <v>824289</v>
      </c>
      <c r="DP1225">
        <v>0.49</v>
      </c>
      <c r="DQ1225">
        <f t="shared" si="596"/>
        <v>0.49</v>
      </c>
      <c r="EB1225">
        <v>824289</v>
      </c>
      <c r="EE1225">
        <v>0.5</v>
      </c>
      <c r="EF1225">
        <f t="shared" si="597"/>
        <v>0.5</v>
      </c>
      <c r="EQ1225">
        <v>824289</v>
      </c>
      <c r="ET1225">
        <v>0.5</v>
      </c>
      <c r="EU1225">
        <f t="shared" si="598"/>
        <v>0.5</v>
      </c>
      <c r="FF1225">
        <v>824289</v>
      </c>
      <c r="FI1225">
        <v>0.49</v>
      </c>
      <c r="FJ1225">
        <f t="shared" si="599"/>
        <v>0.49</v>
      </c>
      <c r="FU1225">
        <v>824289</v>
      </c>
      <c r="FX1225">
        <v>0.49</v>
      </c>
      <c r="FY1225">
        <f t="shared" si="600"/>
        <v>0.49</v>
      </c>
      <c r="GJ1225">
        <v>824289</v>
      </c>
      <c r="GM1225">
        <v>0.48</v>
      </c>
      <c r="GN1225">
        <f t="shared" si="601"/>
        <v>0.48</v>
      </c>
      <c r="GY1225">
        <v>824289</v>
      </c>
      <c r="HB1225">
        <v>0.51</v>
      </c>
      <c r="HC1225">
        <f t="shared" si="602"/>
        <v>0.51</v>
      </c>
      <c r="HN1225">
        <v>824289</v>
      </c>
      <c r="HQ1225">
        <v>0.47</v>
      </c>
      <c r="HR1225">
        <f t="shared" si="603"/>
        <v>0.47</v>
      </c>
      <c r="ID1225">
        <v>776214</v>
      </c>
      <c r="IG1225">
        <v>0.48</v>
      </c>
      <c r="IH1225">
        <f t="shared" si="604"/>
        <v>0.48</v>
      </c>
      <c r="IS1225">
        <v>776214</v>
      </c>
      <c r="IV1225">
        <v>0.5</v>
      </c>
      <c r="IW1225">
        <f t="shared" si="605"/>
        <v>0.5</v>
      </c>
      <c r="JH1225">
        <v>776214</v>
      </c>
      <c r="JK1225">
        <v>0.47</v>
      </c>
      <c r="JL1225">
        <f t="shared" si="606"/>
        <v>0.47</v>
      </c>
      <c r="JW1225">
        <v>776214</v>
      </c>
      <c r="JZ1225">
        <v>0.47</v>
      </c>
      <c r="KA1225">
        <f t="shared" si="607"/>
        <v>0.47</v>
      </c>
      <c r="KL1225">
        <v>776214</v>
      </c>
      <c r="KO1225">
        <v>0.45</v>
      </c>
      <c r="KP1225">
        <f t="shared" si="608"/>
        <v>0.45</v>
      </c>
      <c r="LA1225">
        <v>776214</v>
      </c>
      <c r="LD1225">
        <v>0.47</v>
      </c>
      <c r="LE1225">
        <f t="shared" si="609"/>
        <v>0.47</v>
      </c>
      <c r="LP1225">
        <v>776214</v>
      </c>
      <c r="LS1225">
        <v>0.47</v>
      </c>
      <c r="LT1225">
        <f t="shared" si="610"/>
        <v>0.47</v>
      </c>
      <c r="ME1225">
        <v>776214</v>
      </c>
      <c r="MH1225">
        <v>0.5</v>
      </c>
      <c r="MI1225">
        <f t="shared" si="611"/>
        <v>0.5</v>
      </c>
      <c r="MT1225">
        <v>776214</v>
      </c>
      <c r="MW1225">
        <v>0.45</v>
      </c>
      <c r="MX1225">
        <f t="shared" si="612"/>
        <v>0.45</v>
      </c>
      <c r="NI1225">
        <v>776214</v>
      </c>
      <c r="NL1225">
        <v>0.46</v>
      </c>
      <c r="NM1225">
        <f t="shared" si="613"/>
        <v>0.46</v>
      </c>
      <c r="NX1225">
        <v>776214</v>
      </c>
      <c r="OA1225">
        <v>0.44</v>
      </c>
      <c r="OB1225">
        <f t="shared" si="614"/>
        <v>0.44</v>
      </c>
      <c r="OM1225">
        <v>776214</v>
      </c>
      <c r="OP1225">
        <v>0.47</v>
      </c>
      <c r="OQ1225">
        <f t="shared" si="615"/>
        <v>0.47</v>
      </c>
      <c r="PB1225">
        <v>776214</v>
      </c>
      <c r="PE1225">
        <v>0.46</v>
      </c>
      <c r="PF1225">
        <f t="shared" si="616"/>
        <v>0.46</v>
      </c>
      <c r="PQ1225">
        <v>776214</v>
      </c>
      <c r="PT1225">
        <v>0.48</v>
      </c>
      <c r="PU1225">
        <f t="shared" si="617"/>
        <v>0.48</v>
      </c>
      <c r="QF1225">
        <v>776214</v>
      </c>
      <c r="QI1225">
        <v>0.47</v>
      </c>
      <c r="QJ1225">
        <f t="shared" si="618"/>
        <v>0.47</v>
      </c>
      <c r="QU1225">
        <v>776214</v>
      </c>
      <c r="QX1225">
        <v>0.48</v>
      </c>
      <c r="QY1225">
        <f t="shared" si="619"/>
        <v>0.48</v>
      </c>
    </row>
    <row r="1226" spans="12:467" x14ac:dyDescent="0.2">
      <c r="L1226">
        <v>824453</v>
      </c>
      <c r="O1226">
        <v>0.55000000000000004</v>
      </c>
      <c r="P1226">
        <f t="shared" si="589"/>
        <v>0.55000000000000004</v>
      </c>
      <c r="AA1226">
        <v>824453</v>
      </c>
      <c r="AD1226">
        <v>0.57999999999999996</v>
      </c>
      <c r="AE1226">
        <f t="shared" si="590"/>
        <v>0.57999999999999996</v>
      </c>
      <c r="AP1226">
        <v>824453</v>
      </c>
      <c r="AS1226">
        <v>0.79</v>
      </c>
      <c r="AT1226">
        <f t="shared" si="591"/>
        <v>0.79</v>
      </c>
      <c r="BE1226">
        <v>824453</v>
      </c>
      <c r="BH1226">
        <v>0.52</v>
      </c>
      <c r="BI1226">
        <f t="shared" si="592"/>
        <v>0.52</v>
      </c>
      <c r="BT1226">
        <v>824453</v>
      </c>
      <c r="BW1226">
        <v>0.56999999999999995</v>
      </c>
      <c r="BX1226">
        <f t="shared" si="593"/>
        <v>0.56999999999999995</v>
      </c>
      <c r="CI1226">
        <v>824453</v>
      </c>
      <c r="CL1226">
        <v>0.53</v>
      </c>
      <c r="CM1226">
        <f t="shared" si="594"/>
        <v>0.53</v>
      </c>
      <c r="CX1226">
        <v>824453</v>
      </c>
      <c r="DA1226">
        <v>0.53</v>
      </c>
      <c r="DB1226">
        <f t="shared" si="595"/>
        <v>0.53</v>
      </c>
      <c r="DM1226">
        <v>824453</v>
      </c>
      <c r="DP1226">
        <v>0.54</v>
      </c>
      <c r="DQ1226">
        <f t="shared" si="596"/>
        <v>0.54</v>
      </c>
      <c r="EB1226">
        <v>824453</v>
      </c>
      <c r="EE1226">
        <v>0.55000000000000004</v>
      </c>
      <c r="EF1226">
        <f t="shared" si="597"/>
        <v>0.55000000000000004</v>
      </c>
      <c r="EQ1226">
        <v>824453</v>
      </c>
      <c r="ET1226">
        <v>0.55000000000000004</v>
      </c>
      <c r="EU1226">
        <f t="shared" si="598"/>
        <v>0.55000000000000004</v>
      </c>
      <c r="FF1226">
        <v>824453</v>
      </c>
      <c r="FI1226">
        <v>0.54</v>
      </c>
      <c r="FJ1226">
        <f t="shared" si="599"/>
        <v>0.54</v>
      </c>
      <c r="FU1226">
        <v>824453</v>
      </c>
      <c r="FX1226">
        <v>0.55000000000000004</v>
      </c>
      <c r="FY1226">
        <f t="shared" si="600"/>
        <v>0.55000000000000004</v>
      </c>
      <c r="GJ1226">
        <v>824453</v>
      </c>
      <c r="GM1226">
        <v>0.52</v>
      </c>
      <c r="GN1226">
        <f t="shared" si="601"/>
        <v>0.52</v>
      </c>
      <c r="GY1226">
        <v>824453</v>
      </c>
      <c r="HB1226">
        <v>0.59</v>
      </c>
      <c r="HC1226">
        <f t="shared" si="602"/>
        <v>0.59</v>
      </c>
      <c r="HN1226">
        <v>824453</v>
      </c>
      <c r="HQ1226">
        <v>0.44</v>
      </c>
      <c r="HR1226">
        <f t="shared" si="603"/>
        <v>0.44</v>
      </c>
      <c r="ID1226">
        <v>776217</v>
      </c>
      <c r="IG1226">
        <v>0.56999999999999995</v>
      </c>
      <c r="IH1226">
        <f t="shared" si="604"/>
        <v>0.56999999999999995</v>
      </c>
      <c r="IS1226">
        <v>776217</v>
      </c>
      <c r="IV1226">
        <v>0.54</v>
      </c>
      <c r="IW1226">
        <f t="shared" si="605"/>
        <v>0.54</v>
      </c>
      <c r="JH1226">
        <v>776217</v>
      </c>
      <c r="JK1226">
        <v>0.54</v>
      </c>
      <c r="JL1226">
        <f t="shared" si="606"/>
        <v>0.54</v>
      </c>
      <c r="JW1226">
        <v>776217</v>
      </c>
      <c r="JZ1226">
        <v>0.56000000000000005</v>
      </c>
      <c r="KA1226">
        <f t="shared" si="607"/>
        <v>0.56000000000000005</v>
      </c>
      <c r="KL1226">
        <v>776217</v>
      </c>
      <c r="KO1226">
        <v>0.56000000000000005</v>
      </c>
      <c r="KP1226">
        <f t="shared" si="608"/>
        <v>0.56000000000000005</v>
      </c>
      <c r="LA1226">
        <v>776217</v>
      </c>
      <c r="LD1226">
        <v>0.55000000000000004</v>
      </c>
      <c r="LE1226">
        <f t="shared" si="609"/>
        <v>0.55000000000000004</v>
      </c>
      <c r="LP1226">
        <v>776217</v>
      </c>
      <c r="LS1226">
        <v>0.54</v>
      </c>
      <c r="LT1226">
        <f t="shared" si="610"/>
        <v>0.54</v>
      </c>
      <c r="ME1226">
        <v>776217</v>
      </c>
      <c r="MH1226">
        <v>0.61</v>
      </c>
      <c r="MI1226">
        <f t="shared" si="611"/>
        <v>0.61</v>
      </c>
      <c r="MT1226">
        <v>776217</v>
      </c>
      <c r="MW1226">
        <v>0.57999999999999996</v>
      </c>
      <c r="MX1226">
        <f t="shared" si="612"/>
        <v>0.57999999999999996</v>
      </c>
      <c r="NI1226">
        <v>776217</v>
      </c>
      <c r="NL1226">
        <v>0.53</v>
      </c>
      <c r="NM1226">
        <f t="shared" si="613"/>
        <v>0.53</v>
      </c>
      <c r="NX1226">
        <v>776217</v>
      </c>
      <c r="OA1226">
        <v>0.57999999999999996</v>
      </c>
      <c r="OB1226">
        <f t="shared" si="614"/>
        <v>0.57999999999999996</v>
      </c>
      <c r="OM1226">
        <v>776217</v>
      </c>
      <c r="OP1226">
        <v>0.56000000000000005</v>
      </c>
      <c r="OQ1226">
        <f t="shared" si="615"/>
        <v>0.56000000000000005</v>
      </c>
      <c r="PB1226">
        <v>776217</v>
      </c>
      <c r="PE1226">
        <v>0.56999999999999995</v>
      </c>
      <c r="PF1226">
        <f t="shared" si="616"/>
        <v>0.56999999999999995</v>
      </c>
      <c r="PQ1226">
        <v>776217</v>
      </c>
      <c r="PT1226">
        <v>0.54</v>
      </c>
      <c r="PU1226">
        <f t="shared" si="617"/>
        <v>0.54</v>
      </c>
      <c r="QF1226">
        <v>776217</v>
      </c>
      <c r="QI1226">
        <v>0.53</v>
      </c>
      <c r="QJ1226">
        <f t="shared" si="618"/>
        <v>0.53</v>
      </c>
      <c r="QU1226">
        <v>776217</v>
      </c>
      <c r="QX1226">
        <v>0.55000000000000004</v>
      </c>
      <c r="QY1226">
        <f t="shared" si="619"/>
        <v>0.55000000000000004</v>
      </c>
    </row>
    <row r="1227" spans="12:467" x14ac:dyDescent="0.2">
      <c r="L1227">
        <v>824530</v>
      </c>
      <c r="O1227">
        <v>0.54</v>
      </c>
      <c r="P1227">
        <f t="shared" si="589"/>
        <v>0.54</v>
      </c>
      <c r="AA1227">
        <v>824530</v>
      </c>
      <c r="AD1227">
        <v>0.49</v>
      </c>
      <c r="AE1227">
        <f t="shared" si="590"/>
        <v>0.49</v>
      </c>
      <c r="AP1227">
        <v>824530</v>
      </c>
      <c r="AS1227">
        <v>0.57999999999999996</v>
      </c>
      <c r="AT1227">
        <f t="shared" si="591"/>
        <v>0.57999999999999996</v>
      </c>
      <c r="BE1227">
        <v>824530</v>
      </c>
      <c r="BH1227">
        <v>0.55000000000000004</v>
      </c>
      <c r="BI1227">
        <f t="shared" si="592"/>
        <v>0.55000000000000004</v>
      </c>
      <c r="BT1227">
        <v>824530</v>
      </c>
      <c r="BW1227">
        <v>0.56000000000000005</v>
      </c>
      <c r="BX1227">
        <f t="shared" si="593"/>
        <v>0.56000000000000005</v>
      </c>
      <c r="CI1227">
        <v>824530</v>
      </c>
      <c r="CL1227">
        <v>0.55000000000000004</v>
      </c>
      <c r="CM1227">
        <f t="shared" si="594"/>
        <v>0.55000000000000004</v>
      </c>
      <c r="CX1227">
        <v>824530</v>
      </c>
      <c r="DA1227">
        <v>0.55000000000000004</v>
      </c>
      <c r="DB1227">
        <f t="shared" si="595"/>
        <v>0.55000000000000004</v>
      </c>
      <c r="DM1227">
        <v>824530</v>
      </c>
      <c r="DP1227">
        <v>0.54</v>
      </c>
      <c r="DQ1227">
        <f t="shared" si="596"/>
        <v>0.54</v>
      </c>
      <c r="EB1227">
        <v>824530</v>
      </c>
      <c r="EE1227">
        <v>0.55000000000000004</v>
      </c>
      <c r="EF1227">
        <f t="shared" si="597"/>
        <v>0.55000000000000004</v>
      </c>
      <c r="EQ1227">
        <v>824530</v>
      </c>
      <c r="ET1227">
        <v>0.55000000000000004</v>
      </c>
      <c r="EU1227">
        <f t="shared" si="598"/>
        <v>0.55000000000000004</v>
      </c>
      <c r="FF1227">
        <v>824530</v>
      </c>
      <c r="FI1227">
        <v>0.56999999999999995</v>
      </c>
      <c r="FJ1227">
        <f t="shared" si="599"/>
        <v>0.56999999999999995</v>
      </c>
      <c r="FU1227">
        <v>824530</v>
      </c>
      <c r="FX1227">
        <v>0.54</v>
      </c>
      <c r="FY1227">
        <f t="shared" si="600"/>
        <v>0.54</v>
      </c>
      <c r="GJ1227">
        <v>824530</v>
      </c>
      <c r="GM1227">
        <v>0.52</v>
      </c>
      <c r="GN1227">
        <f t="shared" si="601"/>
        <v>0.52</v>
      </c>
      <c r="GY1227">
        <v>824530</v>
      </c>
      <c r="HB1227">
        <v>0.57999999999999996</v>
      </c>
      <c r="HC1227">
        <f t="shared" si="602"/>
        <v>0.57999999999999996</v>
      </c>
      <c r="HN1227">
        <v>824530</v>
      </c>
      <c r="HQ1227">
        <v>0.52</v>
      </c>
      <c r="HR1227">
        <f t="shared" si="603"/>
        <v>0.52</v>
      </c>
      <c r="ID1227">
        <v>776218</v>
      </c>
      <c r="IG1227">
        <v>0.44</v>
      </c>
      <c r="IH1227">
        <f t="shared" si="604"/>
        <v>0.44</v>
      </c>
      <c r="IS1227">
        <v>776218</v>
      </c>
      <c r="IV1227">
        <v>0.42</v>
      </c>
      <c r="IW1227">
        <f t="shared" si="605"/>
        <v>0.42</v>
      </c>
      <c r="JH1227">
        <v>776218</v>
      </c>
      <c r="JK1227">
        <v>0.45</v>
      </c>
      <c r="JL1227">
        <f t="shared" si="606"/>
        <v>0.45</v>
      </c>
      <c r="JW1227">
        <v>776218</v>
      </c>
      <c r="JZ1227">
        <v>0.5</v>
      </c>
      <c r="KA1227">
        <f t="shared" si="607"/>
        <v>0.5</v>
      </c>
      <c r="KL1227">
        <v>776218</v>
      </c>
      <c r="KO1227">
        <v>0.5</v>
      </c>
      <c r="KP1227">
        <f t="shared" si="608"/>
        <v>0.5</v>
      </c>
      <c r="LA1227">
        <v>776218</v>
      </c>
      <c r="LD1227">
        <v>0.45</v>
      </c>
      <c r="LE1227">
        <f t="shared" si="609"/>
        <v>0.45</v>
      </c>
      <c r="LP1227">
        <v>776218</v>
      </c>
      <c r="LS1227">
        <v>0.46</v>
      </c>
      <c r="LT1227">
        <f t="shared" si="610"/>
        <v>0.46</v>
      </c>
      <c r="ME1227">
        <v>776218</v>
      </c>
      <c r="MH1227">
        <v>0.46</v>
      </c>
      <c r="MI1227">
        <f t="shared" si="611"/>
        <v>0.46</v>
      </c>
      <c r="MT1227">
        <v>776218</v>
      </c>
      <c r="MW1227">
        <v>0.5</v>
      </c>
      <c r="MX1227">
        <f t="shared" si="612"/>
        <v>0.5</v>
      </c>
      <c r="NI1227">
        <v>776218</v>
      </c>
      <c r="NL1227">
        <v>0.44</v>
      </c>
      <c r="NM1227">
        <f t="shared" si="613"/>
        <v>0.44</v>
      </c>
      <c r="NX1227">
        <v>776218</v>
      </c>
      <c r="OA1227">
        <v>0.48</v>
      </c>
      <c r="OB1227">
        <f t="shared" si="614"/>
        <v>0.48</v>
      </c>
      <c r="OM1227">
        <v>776218</v>
      </c>
      <c r="OP1227">
        <v>0.47</v>
      </c>
      <c r="OQ1227">
        <f t="shared" si="615"/>
        <v>0.47</v>
      </c>
      <c r="PB1227">
        <v>776218</v>
      </c>
      <c r="PE1227">
        <v>0.47</v>
      </c>
      <c r="PF1227">
        <f t="shared" si="616"/>
        <v>0.47</v>
      </c>
      <c r="PQ1227">
        <v>776218</v>
      </c>
      <c r="PT1227">
        <v>0.51</v>
      </c>
      <c r="PU1227">
        <f t="shared" si="617"/>
        <v>0.51</v>
      </c>
      <c r="QF1227">
        <v>776218</v>
      </c>
      <c r="QI1227">
        <v>0.46</v>
      </c>
      <c r="QJ1227">
        <f t="shared" si="618"/>
        <v>0.46</v>
      </c>
      <c r="QU1227">
        <v>776218</v>
      </c>
      <c r="QX1227">
        <v>0.49</v>
      </c>
      <c r="QY1227">
        <f t="shared" si="619"/>
        <v>0.49</v>
      </c>
    </row>
    <row r="1228" spans="12:467" x14ac:dyDescent="0.2">
      <c r="L1228">
        <v>824614</v>
      </c>
      <c r="O1228">
        <v>0.46</v>
      </c>
      <c r="P1228">
        <f t="shared" si="589"/>
        <v>0.46</v>
      </c>
      <c r="AA1228">
        <v>824614</v>
      </c>
      <c r="AD1228">
        <v>0.51</v>
      </c>
      <c r="AE1228">
        <f t="shared" si="590"/>
        <v>0.51</v>
      </c>
      <c r="AP1228">
        <v>824614</v>
      </c>
      <c r="AS1228">
        <v>0.53</v>
      </c>
      <c r="AT1228">
        <f t="shared" si="591"/>
        <v>0.53</v>
      </c>
      <c r="BE1228">
        <v>824614</v>
      </c>
      <c r="BH1228">
        <v>0.47</v>
      </c>
      <c r="BI1228">
        <f t="shared" si="592"/>
        <v>0.47</v>
      </c>
      <c r="BT1228">
        <v>824614</v>
      </c>
      <c r="BW1228">
        <v>0.55000000000000004</v>
      </c>
      <c r="BX1228">
        <f t="shared" si="593"/>
        <v>0.55000000000000004</v>
      </c>
      <c r="CI1228">
        <v>824614</v>
      </c>
      <c r="CL1228">
        <v>0.42</v>
      </c>
      <c r="CM1228">
        <f t="shared" si="594"/>
        <v>0.42</v>
      </c>
      <c r="CX1228">
        <v>824614</v>
      </c>
      <c r="DA1228">
        <v>0.42</v>
      </c>
      <c r="DB1228">
        <f t="shared" si="595"/>
        <v>0.42</v>
      </c>
      <c r="DM1228">
        <v>824614</v>
      </c>
      <c r="DP1228">
        <v>0.41</v>
      </c>
      <c r="DQ1228">
        <f t="shared" si="596"/>
        <v>0.41</v>
      </c>
      <c r="EB1228">
        <v>824614</v>
      </c>
      <c r="EE1228">
        <v>0.45</v>
      </c>
      <c r="EF1228">
        <f t="shared" si="597"/>
        <v>0.45</v>
      </c>
      <c r="EQ1228">
        <v>824614</v>
      </c>
      <c r="ET1228">
        <v>0.45</v>
      </c>
      <c r="EU1228">
        <f t="shared" si="598"/>
        <v>0.45</v>
      </c>
      <c r="FF1228">
        <v>824614</v>
      </c>
      <c r="FI1228">
        <v>0.45</v>
      </c>
      <c r="FJ1228">
        <f t="shared" si="599"/>
        <v>0.45</v>
      </c>
      <c r="FU1228">
        <v>824614</v>
      </c>
      <c r="FX1228">
        <v>0.47</v>
      </c>
      <c r="FY1228">
        <f t="shared" si="600"/>
        <v>0.47</v>
      </c>
      <c r="GJ1228">
        <v>824614</v>
      </c>
      <c r="GM1228">
        <v>0.43</v>
      </c>
      <c r="GN1228">
        <f t="shared" si="601"/>
        <v>0.43</v>
      </c>
      <c r="GY1228">
        <v>824614</v>
      </c>
      <c r="HB1228">
        <v>0.46</v>
      </c>
      <c r="HC1228">
        <f t="shared" si="602"/>
        <v>0.46</v>
      </c>
      <c r="HN1228">
        <v>824614</v>
      </c>
      <c r="HQ1228">
        <v>0.41</v>
      </c>
      <c r="HR1228">
        <f t="shared" si="603"/>
        <v>0.41</v>
      </c>
      <c r="ID1228">
        <v>776223</v>
      </c>
      <c r="IG1228">
        <v>0.5</v>
      </c>
      <c r="IH1228">
        <f t="shared" si="604"/>
        <v>0.5</v>
      </c>
      <c r="IS1228">
        <v>776223</v>
      </c>
      <c r="IV1228">
        <v>0.48</v>
      </c>
      <c r="IW1228">
        <f t="shared" si="605"/>
        <v>0.48</v>
      </c>
      <c r="JH1228">
        <v>776223</v>
      </c>
      <c r="JK1228">
        <v>0.57999999999999996</v>
      </c>
      <c r="JL1228">
        <f t="shared" si="606"/>
        <v>0.57999999999999996</v>
      </c>
      <c r="JW1228">
        <v>776223</v>
      </c>
      <c r="JZ1228">
        <v>0.51</v>
      </c>
      <c r="KA1228">
        <f t="shared" si="607"/>
        <v>0.51</v>
      </c>
      <c r="KL1228">
        <v>776223</v>
      </c>
      <c r="KO1228">
        <v>0.49</v>
      </c>
      <c r="KP1228">
        <f t="shared" si="608"/>
        <v>0.49</v>
      </c>
      <c r="LA1228">
        <v>776223</v>
      </c>
      <c r="LD1228">
        <v>0.51</v>
      </c>
      <c r="LE1228">
        <f t="shared" si="609"/>
        <v>0.51</v>
      </c>
      <c r="LP1228">
        <v>776223</v>
      </c>
      <c r="LS1228">
        <v>0.5</v>
      </c>
      <c r="LT1228">
        <f t="shared" si="610"/>
        <v>0.5</v>
      </c>
      <c r="ME1228">
        <v>776223</v>
      </c>
      <c r="MH1228">
        <v>0.56000000000000005</v>
      </c>
      <c r="MI1228">
        <f t="shared" si="611"/>
        <v>0.56000000000000005</v>
      </c>
      <c r="MT1228">
        <v>776223</v>
      </c>
      <c r="MW1228">
        <v>0.56000000000000005</v>
      </c>
      <c r="MX1228">
        <f t="shared" si="612"/>
        <v>0.56000000000000005</v>
      </c>
      <c r="NI1228">
        <v>776223</v>
      </c>
      <c r="NL1228">
        <v>0.49</v>
      </c>
      <c r="NM1228">
        <f t="shared" si="613"/>
        <v>0.49</v>
      </c>
      <c r="NX1228">
        <v>776223</v>
      </c>
      <c r="OA1228">
        <v>0.51</v>
      </c>
      <c r="OB1228">
        <f t="shared" si="614"/>
        <v>0.51</v>
      </c>
      <c r="OM1228">
        <v>776223</v>
      </c>
      <c r="OP1228">
        <v>0.49</v>
      </c>
      <c r="OQ1228">
        <f t="shared" si="615"/>
        <v>0.49</v>
      </c>
      <c r="PB1228">
        <v>776223</v>
      </c>
      <c r="PE1228">
        <v>0.47</v>
      </c>
      <c r="PF1228">
        <f t="shared" si="616"/>
        <v>0.47</v>
      </c>
      <c r="PQ1228">
        <v>776223</v>
      </c>
      <c r="PT1228">
        <v>0.53</v>
      </c>
      <c r="PU1228">
        <f t="shared" si="617"/>
        <v>0.53</v>
      </c>
      <c r="QF1228">
        <v>776223</v>
      </c>
      <c r="QI1228">
        <v>0.48</v>
      </c>
      <c r="QJ1228">
        <f t="shared" si="618"/>
        <v>0.48</v>
      </c>
      <c r="QU1228">
        <v>776223</v>
      </c>
      <c r="QX1228">
        <v>0.48</v>
      </c>
      <c r="QY1228">
        <f t="shared" si="619"/>
        <v>0.48</v>
      </c>
    </row>
    <row r="1229" spans="12:467" x14ac:dyDescent="0.2">
      <c r="L1229">
        <v>825023</v>
      </c>
      <c r="O1229">
        <v>0.5</v>
      </c>
      <c r="P1229">
        <f t="shared" si="589"/>
        <v>0.5</v>
      </c>
      <c r="AA1229">
        <v>825023</v>
      </c>
      <c r="AD1229">
        <v>0.53</v>
      </c>
      <c r="AE1229">
        <f t="shared" si="590"/>
        <v>0.53</v>
      </c>
      <c r="AP1229">
        <v>825023</v>
      </c>
      <c r="AS1229">
        <v>0.56000000000000005</v>
      </c>
      <c r="AT1229">
        <f t="shared" si="591"/>
        <v>0.56000000000000005</v>
      </c>
      <c r="BE1229">
        <v>825023</v>
      </c>
      <c r="BH1229">
        <v>0.47</v>
      </c>
      <c r="BI1229">
        <f t="shared" si="592"/>
        <v>0.47</v>
      </c>
      <c r="BT1229">
        <v>825023</v>
      </c>
      <c r="BW1229">
        <v>0.47</v>
      </c>
      <c r="BX1229">
        <f t="shared" si="593"/>
        <v>0.47</v>
      </c>
      <c r="CI1229">
        <v>825023</v>
      </c>
      <c r="CL1229">
        <v>0.48</v>
      </c>
      <c r="CM1229">
        <f t="shared" si="594"/>
        <v>0.48</v>
      </c>
      <c r="CX1229">
        <v>825023</v>
      </c>
      <c r="DA1229">
        <v>0.5</v>
      </c>
      <c r="DB1229">
        <f t="shared" si="595"/>
        <v>0.5</v>
      </c>
      <c r="DM1229">
        <v>825023</v>
      </c>
      <c r="DP1229">
        <v>0.48</v>
      </c>
      <c r="DQ1229">
        <f t="shared" si="596"/>
        <v>0.48</v>
      </c>
      <c r="EB1229">
        <v>825023</v>
      </c>
      <c r="EE1229">
        <v>0.47</v>
      </c>
      <c r="EF1229">
        <f t="shared" si="597"/>
        <v>0.47</v>
      </c>
      <c r="EQ1229">
        <v>825023</v>
      </c>
      <c r="ET1229">
        <v>0.47</v>
      </c>
      <c r="EU1229">
        <f t="shared" si="598"/>
        <v>0.47</v>
      </c>
      <c r="FF1229">
        <v>825023</v>
      </c>
      <c r="FI1229">
        <v>0.46</v>
      </c>
      <c r="FJ1229">
        <f t="shared" si="599"/>
        <v>0.46</v>
      </c>
      <c r="FU1229">
        <v>825023</v>
      </c>
      <c r="FX1229">
        <v>0.49</v>
      </c>
      <c r="FY1229">
        <f t="shared" si="600"/>
        <v>0.49</v>
      </c>
      <c r="GJ1229">
        <v>825023</v>
      </c>
      <c r="GM1229">
        <v>0.48</v>
      </c>
      <c r="GN1229">
        <f t="shared" si="601"/>
        <v>0.48</v>
      </c>
      <c r="GY1229">
        <v>825023</v>
      </c>
      <c r="HB1229">
        <v>0.49</v>
      </c>
      <c r="HC1229">
        <f t="shared" si="602"/>
        <v>0.49</v>
      </c>
      <c r="HN1229">
        <v>825023</v>
      </c>
      <c r="HQ1229">
        <v>0.41</v>
      </c>
      <c r="HR1229">
        <f t="shared" si="603"/>
        <v>0.41</v>
      </c>
      <c r="ID1229">
        <v>776193</v>
      </c>
      <c r="IG1229">
        <v>0.44</v>
      </c>
      <c r="IH1229">
        <f t="shared" si="604"/>
        <v>0.44</v>
      </c>
      <c r="IS1229">
        <v>776193</v>
      </c>
      <c r="IV1229">
        <v>0.41</v>
      </c>
      <c r="IW1229">
        <f t="shared" si="605"/>
        <v>0.41</v>
      </c>
      <c r="JH1229">
        <v>776193</v>
      </c>
      <c r="JK1229">
        <v>0.47</v>
      </c>
      <c r="JL1229">
        <f t="shared" si="606"/>
        <v>0.47</v>
      </c>
      <c r="JW1229">
        <v>776193</v>
      </c>
      <c r="JZ1229">
        <v>0.43</v>
      </c>
      <c r="KA1229">
        <f t="shared" si="607"/>
        <v>0.43</v>
      </c>
      <c r="KL1229">
        <v>776193</v>
      </c>
      <c r="KO1229">
        <v>0.39</v>
      </c>
      <c r="KP1229">
        <f t="shared" si="608"/>
        <v>0.39</v>
      </c>
      <c r="LA1229">
        <v>776193</v>
      </c>
      <c r="LD1229">
        <v>0.43</v>
      </c>
      <c r="LE1229">
        <f t="shared" si="609"/>
        <v>0.43</v>
      </c>
      <c r="LP1229">
        <v>776193</v>
      </c>
      <c r="LS1229">
        <v>0.44</v>
      </c>
      <c r="LT1229">
        <f t="shared" si="610"/>
        <v>0.44</v>
      </c>
      <c r="ME1229">
        <v>776193</v>
      </c>
      <c r="MH1229">
        <v>0.39</v>
      </c>
      <c r="MI1229">
        <f t="shared" si="611"/>
        <v>0.39</v>
      </c>
      <c r="MT1229">
        <v>776193</v>
      </c>
      <c r="MW1229">
        <v>0.44</v>
      </c>
      <c r="MX1229">
        <f t="shared" si="612"/>
        <v>0.44</v>
      </c>
      <c r="NI1229">
        <v>776193</v>
      </c>
      <c r="NL1229">
        <v>0.41</v>
      </c>
      <c r="NM1229">
        <f t="shared" si="613"/>
        <v>0.41</v>
      </c>
      <c r="NX1229">
        <v>776193</v>
      </c>
      <c r="OA1229">
        <v>0.44</v>
      </c>
      <c r="OB1229">
        <f t="shared" si="614"/>
        <v>0.44</v>
      </c>
      <c r="OM1229">
        <v>776193</v>
      </c>
      <c r="OP1229">
        <v>0.45</v>
      </c>
      <c r="OQ1229">
        <f t="shared" si="615"/>
        <v>0.45</v>
      </c>
      <c r="PB1229">
        <v>776193</v>
      </c>
      <c r="PE1229">
        <v>0.44</v>
      </c>
      <c r="PF1229">
        <f t="shared" si="616"/>
        <v>0.44</v>
      </c>
      <c r="PQ1229">
        <v>776193</v>
      </c>
      <c r="PT1229">
        <v>0.47</v>
      </c>
      <c r="PU1229">
        <f t="shared" si="617"/>
        <v>0.47</v>
      </c>
      <c r="QF1229">
        <v>776193</v>
      </c>
      <c r="QI1229">
        <v>0.41</v>
      </c>
      <c r="QJ1229">
        <f t="shared" si="618"/>
        <v>0.41</v>
      </c>
      <c r="QU1229">
        <v>776193</v>
      </c>
      <c r="QX1229">
        <v>0.4</v>
      </c>
      <c r="QY1229">
        <f t="shared" si="619"/>
        <v>0.4</v>
      </c>
    </row>
    <row r="1230" spans="12:467" x14ac:dyDescent="0.2">
      <c r="L1230">
        <v>822752</v>
      </c>
      <c r="O1230">
        <v>0.41</v>
      </c>
      <c r="P1230">
        <f t="shared" si="589"/>
        <v>0.41</v>
      </c>
      <c r="AA1230">
        <v>822752</v>
      </c>
      <c r="AD1230">
        <v>0.28999999999999998</v>
      </c>
      <c r="AE1230">
        <f t="shared" si="590"/>
        <v>0.28999999999999998</v>
      </c>
      <c r="AP1230">
        <v>822752</v>
      </c>
      <c r="AS1230">
        <v>0.2</v>
      </c>
      <c r="AT1230">
        <f t="shared" si="591"/>
        <v>0.2</v>
      </c>
      <c r="BE1230">
        <v>822752</v>
      </c>
      <c r="BH1230">
        <v>0.39</v>
      </c>
      <c r="BI1230">
        <f t="shared" si="592"/>
        <v>0.39</v>
      </c>
      <c r="BT1230">
        <v>822752</v>
      </c>
      <c r="BW1230">
        <v>0.5</v>
      </c>
      <c r="BX1230">
        <f t="shared" si="593"/>
        <v>0.5</v>
      </c>
      <c r="CI1230">
        <v>822752</v>
      </c>
      <c r="CL1230">
        <v>0.39</v>
      </c>
      <c r="CM1230">
        <f t="shared" si="594"/>
        <v>0.39</v>
      </c>
      <c r="CX1230">
        <v>822752</v>
      </c>
      <c r="DA1230">
        <v>0.41</v>
      </c>
      <c r="DB1230">
        <f t="shared" si="595"/>
        <v>0.41</v>
      </c>
      <c r="DM1230">
        <v>822752</v>
      </c>
      <c r="DP1230">
        <v>0.38</v>
      </c>
      <c r="DQ1230">
        <f t="shared" si="596"/>
        <v>0.38</v>
      </c>
      <c r="EB1230">
        <v>822752</v>
      </c>
      <c r="EE1230">
        <v>0.4</v>
      </c>
      <c r="EF1230">
        <f t="shared" si="597"/>
        <v>0.4</v>
      </c>
      <c r="EQ1230">
        <v>822752</v>
      </c>
      <c r="ET1230">
        <v>0.4</v>
      </c>
      <c r="EU1230">
        <f t="shared" si="598"/>
        <v>0.4</v>
      </c>
      <c r="FF1230">
        <v>822752</v>
      </c>
      <c r="FI1230">
        <v>0.4</v>
      </c>
      <c r="FJ1230">
        <f t="shared" si="599"/>
        <v>0.4</v>
      </c>
      <c r="FU1230">
        <v>822752</v>
      </c>
      <c r="FX1230">
        <v>0.44</v>
      </c>
      <c r="FY1230">
        <f t="shared" si="600"/>
        <v>0.44</v>
      </c>
      <c r="GJ1230">
        <v>822752</v>
      </c>
      <c r="GM1230">
        <v>0.4</v>
      </c>
      <c r="GN1230">
        <f t="shared" si="601"/>
        <v>0.4</v>
      </c>
      <c r="GY1230">
        <v>822752</v>
      </c>
      <c r="HB1230">
        <v>0.43</v>
      </c>
      <c r="HC1230">
        <f t="shared" si="602"/>
        <v>0.43</v>
      </c>
      <c r="HN1230">
        <v>822752</v>
      </c>
      <c r="HQ1230">
        <v>0.41</v>
      </c>
      <c r="HR1230">
        <f t="shared" si="603"/>
        <v>0.41</v>
      </c>
      <c r="ID1230">
        <v>776195</v>
      </c>
      <c r="IG1230">
        <v>0.47</v>
      </c>
      <c r="IH1230">
        <f t="shared" si="604"/>
        <v>0.47</v>
      </c>
      <c r="IS1230">
        <v>776195</v>
      </c>
      <c r="IV1230">
        <v>0.4</v>
      </c>
      <c r="IW1230">
        <f t="shared" si="605"/>
        <v>0.4</v>
      </c>
      <c r="JH1230">
        <v>776195</v>
      </c>
      <c r="JK1230">
        <v>0.46</v>
      </c>
      <c r="JL1230">
        <f t="shared" si="606"/>
        <v>0.46</v>
      </c>
      <c r="JW1230">
        <v>776195</v>
      </c>
      <c r="JZ1230">
        <v>0.41</v>
      </c>
      <c r="KA1230">
        <f t="shared" si="607"/>
        <v>0.41</v>
      </c>
      <c r="KL1230">
        <v>776195</v>
      </c>
      <c r="KO1230">
        <v>0.44</v>
      </c>
      <c r="KP1230">
        <f t="shared" si="608"/>
        <v>0.44</v>
      </c>
      <c r="LA1230">
        <v>776195</v>
      </c>
      <c r="LD1230">
        <v>0.42</v>
      </c>
      <c r="LE1230">
        <f t="shared" si="609"/>
        <v>0.42</v>
      </c>
      <c r="LP1230">
        <v>776195</v>
      </c>
      <c r="LS1230">
        <v>0.44</v>
      </c>
      <c r="LT1230">
        <f t="shared" si="610"/>
        <v>0.44</v>
      </c>
      <c r="ME1230">
        <v>776195</v>
      </c>
      <c r="MH1230">
        <v>0.45</v>
      </c>
      <c r="MI1230">
        <f t="shared" si="611"/>
        <v>0.45</v>
      </c>
      <c r="MT1230">
        <v>776195</v>
      </c>
      <c r="MW1230">
        <v>0.54</v>
      </c>
      <c r="MX1230">
        <f t="shared" si="612"/>
        <v>0.54</v>
      </c>
      <c r="NI1230">
        <v>776195</v>
      </c>
      <c r="NL1230">
        <v>0.41</v>
      </c>
      <c r="NM1230">
        <f t="shared" si="613"/>
        <v>0.41</v>
      </c>
      <c r="NX1230">
        <v>776195</v>
      </c>
      <c r="OA1230">
        <v>0.46</v>
      </c>
      <c r="OB1230">
        <f t="shared" si="614"/>
        <v>0.46</v>
      </c>
      <c r="OM1230">
        <v>776195</v>
      </c>
      <c r="OP1230">
        <v>0.42</v>
      </c>
      <c r="OQ1230">
        <f t="shared" si="615"/>
        <v>0.42</v>
      </c>
      <c r="PB1230">
        <v>776195</v>
      </c>
      <c r="PE1230">
        <v>0.42</v>
      </c>
      <c r="PF1230">
        <f t="shared" si="616"/>
        <v>0.42</v>
      </c>
      <c r="PQ1230">
        <v>776195</v>
      </c>
      <c r="PT1230">
        <v>0.42</v>
      </c>
      <c r="PU1230">
        <f t="shared" si="617"/>
        <v>0.42</v>
      </c>
      <c r="QF1230">
        <v>776195</v>
      </c>
      <c r="QI1230">
        <v>0.37</v>
      </c>
      <c r="QJ1230">
        <f t="shared" si="618"/>
        <v>0.37</v>
      </c>
      <c r="QU1230">
        <v>776195</v>
      </c>
      <c r="QX1230">
        <v>0.42</v>
      </c>
      <c r="QY1230">
        <f t="shared" si="619"/>
        <v>0.42</v>
      </c>
    </row>
    <row r="1231" spans="12:467" x14ac:dyDescent="0.2">
      <c r="L1231">
        <v>823152</v>
      </c>
      <c r="O1231">
        <v>0.52</v>
      </c>
      <c r="P1231">
        <f t="shared" si="589"/>
        <v>0.52</v>
      </c>
      <c r="AA1231">
        <v>823152</v>
      </c>
      <c r="AD1231">
        <v>0.5</v>
      </c>
      <c r="AE1231">
        <f t="shared" si="590"/>
        <v>0.5</v>
      </c>
      <c r="AP1231">
        <v>823152</v>
      </c>
      <c r="AS1231">
        <v>0.65</v>
      </c>
      <c r="AT1231">
        <f t="shared" si="591"/>
        <v>0.65</v>
      </c>
      <c r="BE1231">
        <v>823152</v>
      </c>
      <c r="BH1231">
        <v>0.54</v>
      </c>
      <c r="BI1231">
        <f t="shared" si="592"/>
        <v>0.54</v>
      </c>
      <c r="BT1231">
        <v>823152</v>
      </c>
      <c r="BW1231">
        <v>0.41</v>
      </c>
      <c r="BX1231">
        <f t="shared" si="593"/>
        <v>0.41</v>
      </c>
      <c r="CI1231">
        <v>823152</v>
      </c>
      <c r="CL1231">
        <v>0.52</v>
      </c>
      <c r="CM1231">
        <f t="shared" si="594"/>
        <v>0.52</v>
      </c>
      <c r="CX1231">
        <v>823152</v>
      </c>
      <c r="DA1231">
        <v>0.52</v>
      </c>
      <c r="DB1231">
        <f t="shared" si="595"/>
        <v>0.52</v>
      </c>
      <c r="DM1231">
        <v>823152</v>
      </c>
      <c r="DP1231">
        <v>0.53</v>
      </c>
      <c r="DQ1231">
        <f t="shared" si="596"/>
        <v>0.53</v>
      </c>
      <c r="EB1231">
        <v>823152</v>
      </c>
      <c r="EE1231">
        <v>0.54</v>
      </c>
      <c r="EF1231">
        <f t="shared" si="597"/>
        <v>0.54</v>
      </c>
      <c r="EQ1231">
        <v>823152</v>
      </c>
      <c r="ET1231">
        <v>0.54</v>
      </c>
      <c r="EU1231">
        <f t="shared" si="598"/>
        <v>0.54</v>
      </c>
      <c r="FF1231">
        <v>823152</v>
      </c>
      <c r="FI1231">
        <v>0.51</v>
      </c>
      <c r="FJ1231">
        <f t="shared" si="599"/>
        <v>0.51</v>
      </c>
      <c r="FU1231">
        <v>823152</v>
      </c>
      <c r="FX1231">
        <v>0.55000000000000004</v>
      </c>
      <c r="FY1231">
        <f t="shared" si="600"/>
        <v>0.55000000000000004</v>
      </c>
      <c r="GJ1231">
        <v>823152</v>
      </c>
      <c r="GM1231">
        <v>0.52</v>
      </c>
      <c r="GN1231">
        <f t="shared" si="601"/>
        <v>0.52</v>
      </c>
      <c r="GY1231">
        <v>823152</v>
      </c>
      <c r="HB1231">
        <v>0.59</v>
      </c>
      <c r="HC1231">
        <f t="shared" si="602"/>
        <v>0.59</v>
      </c>
      <c r="HN1231">
        <v>823152</v>
      </c>
      <c r="HQ1231">
        <v>0.51</v>
      </c>
      <c r="HR1231">
        <f t="shared" si="603"/>
        <v>0.51</v>
      </c>
      <c r="ID1231">
        <v>776196</v>
      </c>
      <c r="IG1231">
        <v>0.49</v>
      </c>
      <c r="IH1231">
        <f t="shared" si="604"/>
        <v>0.49</v>
      </c>
      <c r="IS1231">
        <v>776196</v>
      </c>
      <c r="IV1231">
        <v>0.48</v>
      </c>
      <c r="IW1231">
        <f t="shared" si="605"/>
        <v>0.48</v>
      </c>
      <c r="JH1231">
        <v>776196</v>
      </c>
      <c r="JK1231">
        <v>0.5</v>
      </c>
      <c r="JL1231">
        <f t="shared" si="606"/>
        <v>0.5</v>
      </c>
      <c r="JW1231">
        <v>776196</v>
      </c>
      <c r="JZ1231">
        <v>0.48</v>
      </c>
      <c r="KA1231">
        <f t="shared" si="607"/>
        <v>0.48</v>
      </c>
      <c r="KL1231">
        <v>776196</v>
      </c>
      <c r="KO1231">
        <v>0.56000000000000005</v>
      </c>
      <c r="KP1231">
        <f t="shared" si="608"/>
        <v>0.56000000000000005</v>
      </c>
      <c r="LA1231">
        <v>776196</v>
      </c>
      <c r="LD1231">
        <v>0.48</v>
      </c>
      <c r="LE1231">
        <f t="shared" si="609"/>
        <v>0.48</v>
      </c>
      <c r="LP1231">
        <v>776196</v>
      </c>
      <c r="LS1231">
        <v>0.48</v>
      </c>
      <c r="LT1231">
        <f t="shared" si="610"/>
        <v>0.48</v>
      </c>
      <c r="ME1231">
        <v>776196</v>
      </c>
      <c r="MH1231">
        <v>0.52</v>
      </c>
      <c r="MI1231">
        <f t="shared" si="611"/>
        <v>0.52</v>
      </c>
      <c r="MT1231">
        <v>776196</v>
      </c>
      <c r="MW1231">
        <v>0.56000000000000005</v>
      </c>
      <c r="MX1231">
        <f t="shared" si="612"/>
        <v>0.56000000000000005</v>
      </c>
      <c r="NI1231">
        <v>776196</v>
      </c>
      <c r="NL1231">
        <v>0.49</v>
      </c>
      <c r="NM1231">
        <f t="shared" si="613"/>
        <v>0.49</v>
      </c>
      <c r="NX1231">
        <v>776196</v>
      </c>
      <c r="OA1231">
        <v>0.51</v>
      </c>
      <c r="OB1231">
        <f t="shared" si="614"/>
        <v>0.51</v>
      </c>
      <c r="OM1231">
        <v>776196</v>
      </c>
      <c r="OP1231">
        <v>0.5</v>
      </c>
      <c r="OQ1231">
        <f t="shared" si="615"/>
        <v>0.5</v>
      </c>
      <c r="PB1231">
        <v>776196</v>
      </c>
      <c r="PE1231">
        <v>0.49</v>
      </c>
      <c r="PF1231">
        <f t="shared" si="616"/>
        <v>0.49</v>
      </c>
      <c r="PQ1231">
        <v>776196</v>
      </c>
      <c r="PT1231">
        <v>0.48</v>
      </c>
      <c r="PU1231">
        <f t="shared" si="617"/>
        <v>0.48</v>
      </c>
      <c r="QF1231">
        <v>776196</v>
      </c>
      <c r="QI1231">
        <v>0.5</v>
      </c>
      <c r="QJ1231">
        <f t="shared" si="618"/>
        <v>0.5</v>
      </c>
      <c r="QU1231">
        <v>776196</v>
      </c>
      <c r="QX1231">
        <v>0.48</v>
      </c>
      <c r="QY1231">
        <f t="shared" si="619"/>
        <v>0.48</v>
      </c>
    </row>
    <row r="1232" spans="12:467" x14ac:dyDescent="0.2">
      <c r="L1232">
        <v>823397</v>
      </c>
      <c r="O1232">
        <v>0.52</v>
      </c>
      <c r="P1232">
        <f t="shared" si="589"/>
        <v>0.52</v>
      </c>
      <c r="AA1232">
        <v>823397</v>
      </c>
      <c r="AD1232">
        <v>0.56999999999999995</v>
      </c>
      <c r="AE1232">
        <f t="shared" si="590"/>
        <v>0.56999999999999995</v>
      </c>
      <c r="AP1232">
        <v>823397</v>
      </c>
      <c r="AS1232">
        <v>0.72</v>
      </c>
      <c r="AT1232">
        <f t="shared" si="591"/>
        <v>0.72</v>
      </c>
      <c r="BE1232">
        <v>823397</v>
      </c>
      <c r="BH1232">
        <v>0.61</v>
      </c>
      <c r="BI1232">
        <f t="shared" si="592"/>
        <v>0.61</v>
      </c>
      <c r="BT1232">
        <v>823397</v>
      </c>
      <c r="BW1232">
        <v>0.51</v>
      </c>
      <c r="BX1232">
        <f t="shared" si="593"/>
        <v>0.51</v>
      </c>
      <c r="CI1232">
        <v>823397</v>
      </c>
      <c r="CL1232">
        <v>0.54</v>
      </c>
      <c r="CM1232">
        <f t="shared" si="594"/>
        <v>0.54</v>
      </c>
      <c r="CX1232">
        <v>823397</v>
      </c>
      <c r="DA1232">
        <v>0.54</v>
      </c>
      <c r="DB1232">
        <f t="shared" si="595"/>
        <v>0.54</v>
      </c>
      <c r="DM1232">
        <v>823397</v>
      </c>
      <c r="DP1232">
        <v>0.53</v>
      </c>
      <c r="DQ1232">
        <f t="shared" si="596"/>
        <v>0.53</v>
      </c>
      <c r="EB1232">
        <v>823397</v>
      </c>
      <c r="EE1232">
        <v>0.51</v>
      </c>
      <c r="EF1232">
        <f t="shared" si="597"/>
        <v>0.51</v>
      </c>
      <c r="EQ1232">
        <v>823397</v>
      </c>
      <c r="ET1232">
        <v>0.51</v>
      </c>
      <c r="EU1232">
        <f t="shared" si="598"/>
        <v>0.51</v>
      </c>
      <c r="FF1232">
        <v>823397</v>
      </c>
      <c r="FI1232">
        <v>0.56000000000000005</v>
      </c>
      <c r="FJ1232">
        <f t="shared" si="599"/>
        <v>0.56000000000000005</v>
      </c>
      <c r="FU1232">
        <v>823397</v>
      </c>
      <c r="FX1232">
        <v>0.54</v>
      </c>
      <c r="FY1232">
        <f t="shared" si="600"/>
        <v>0.54</v>
      </c>
      <c r="GJ1232">
        <v>823397</v>
      </c>
      <c r="GM1232">
        <v>0.52</v>
      </c>
      <c r="GN1232">
        <f t="shared" si="601"/>
        <v>0.52</v>
      </c>
      <c r="GY1232">
        <v>823397</v>
      </c>
      <c r="HB1232">
        <v>0.55000000000000004</v>
      </c>
      <c r="HC1232">
        <f t="shared" si="602"/>
        <v>0.55000000000000004</v>
      </c>
      <c r="HN1232">
        <v>823397</v>
      </c>
      <c r="HQ1232">
        <v>0.5</v>
      </c>
      <c r="HR1232">
        <f t="shared" si="603"/>
        <v>0.5</v>
      </c>
      <c r="ID1232">
        <v>776197</v>
      </c>
      <c r="IG1232">
        <v>0.47</v>
      </c>
      <c r="IH1232">
        <f t="shared" si="604"/>
        <v>0.47</v>
      </c>
      <c r="IS1232">
        <v>776197</v>
      </c>
      <c r="IV1232">
        <v>0.45</v>
      </c>
      <c r="IW1232">
        <f t="shared" si="605"/>
        <v>0.45</v>
      </c>
      <c r="JH1232">
        <v>776197</v>
      </c>
      <c r="JK1232">
        <v>0.43</v>
      </c>
      <c r="JL1232">
        <f t="shared" si="606"/>
        <v>0.43</v>
      </c>
      <c r="JW1232">
        <v>776197</v>
      </c>
      <c r="JZ1232">
        <v>0.45</v>
      </c>
      <c r="KA1232">
        <f t="shared" si="607"/>
        <v>0.45</v>
      </c>
      <c r="KL1232">
        <v>776197</v>
      </c>
      <c r="KO1232">
        <v>0.45</v>
      </c>
      <c r="KP1232">
        <f t="shared" si="608"/>
        <v>0.45</v>
      </c>
      <c r="LA1232">
        <v>776197</v>
      </c>
      <c r="LD1232">
        <v>0.42</v>
      </c>
      <c r="LE1232">
        <f t="shared" si="609"/>
        <v>0.42</v>
      </c>
      <c r="LP1232">
        <v>776197</v>
      </c>
      <c r="LS1232">
        <v>0.46</v>
      </c>
      <c r="LT1232">
        <f t="shared" si="610"/>
        <v>0.46</v>
      </c>
      <c r="ME1232">
        <v>776197</v>
      </c>
      <c r="MH1232">
        <v>0.37</v>
      </c>
      <c r="MI1232">
        <f t="shared" si="611"/>
        <v>0.37</v>
      </c>
      <c r="MT1232">
        <v>776197</v>
      </c>
      <c r="MW1232">
        <v>0.46</v>
      </c>
      <c r="MX1232">
        <f t="shared" si="612"/>
        <v>0.46</v>
      </c>
      <c r="NI1232">
        <v>776197</v>
      </c>
      <c r="NL1232">
        <v>0.47</v>
      </c>
      <c r="NM1232">
        <f t="shared" si="613"/>
        <v>0.47</v>
      </c>
      <c r="NX1232">
        <v>776197</v>
      </c>
      <c r="OA1232">
        <v>0.42</v>
      </c>
      <c r="OB1232">
        <f t="shared" si="614"/>
        <v>0.42</v>
      </c>
      <c r="OM1232">
        <v>776197</v>
      </c>
      <c r="OP1232">
        <v>0.45</v>
      </c>
      <c r="OQ1232">
        <f t="shared" si="615"/>
        <v>0.45</v>
      </c>
      <c r="PB1232">
        <v>776197</v>
      </c>
      <c r="PE1232">
        <v>0.46</v>
      </c>
      <c r="PF1232">
        <f t="shared" si="616"/>
        <v>0.46</v>
      </c>
      <c r="PQ1232">
        <v>776197</v>
      </c>
      <c r="PT1232">
        <v>0.43</v>
      </c>
      <c r="PU1232">
        <f t="shared" si="617"/>
        <v>0.43</v>
      </c>
      <c r="QF1232">
        <v>776197</v>
      </c>
      <c r="QI1232">
        <v>0.45</v>
      </c>
      <c r="QJ1232">
        <f t="shared" si="618"/>
        <v>0.45</v>
      </c>
      <c r="QU1232">
        <v>776197</v>
      </c>
      <c r="QX1232">
        <v>0.46</v>
      </c>
      <c r="QY1232">
        <f t="shared" si="619"/>
        <v>0.46</v>
      </c>
    </row>
    <row r="1233" spans="12:467" x14ac:dyDescent="0.2">
      <c r="L1233">
        <v>823476</v>
      </c>
      <c r="O1233">
        <v>0.48</v>
      </c>
      <c r="P1233">
        <f t="shared" si="589"/>
        <v>0.48</v>
      </c>
      <c r="AA1233">
        <v>823476</v>
      </c>
      <c r="AD1233">
        <v>0.43</v>
      </c>
      <c r="AE1233">
        <f t="shared" si="590"/>
        <v>0.43</v>
      </c>
      <c r="AP1233">
        <v>823476</v>
      </c>
      <c r="AS1233">
        <v>0.34</v>
      </c>
      <c r="AT1233">
        <f t="shared" si="591"/>
        <v>0.34</v>
      </c>
      <c r="BE1233">
        <v>823476</v>
      </c>
      <c r="BH1233">
        <v>0.4</v>
      </c>
      <c r="BI1233">
        <f t="shared" si="592"/>
        <v>0.4</v>
      </c>
      <c r="BT1233">
        <v>823476</v>
      </c>
      <c r="BW1233">
        <v>0.4</v>
      </c>
      <c r="BX1233">
        <f t="shared" si="593"/>
        <v>0.4</v>
      </c>
      <c r="CI1233">
        <v>823476</v>
      </c>
      <c r="CL1233">
        <v>0.42</v>
      </c>
      <c r="CM1233">
        <f t="shared" si="594"/>
        <v>0.42</v>
      </c>
      <c r="CX1233">
        <v>823476</v>
      </c>
      <c r="DA1233">
        <v>0.48</v>
      </c>
      <c r="DB1233">
        <f t="shared" si="595"/>
        <v>0.48</v>
      </c>
      <c r="DM1233">
        <v>823476</v>
      </c>
      <c r="DP1233">
        <v>0.46</v>
      </c>
      <c r="DQ1233">
        <f t="shared" si="596"/>
        <v>0.46</v>
      </c>
      <c r="EB1233">
        <v>823476</v>
      </c>
      <c r="EE1233">
        <v>0.45</v>
      </c>
      <c r="EF1233">
        <f t="shared" si="597"/>
        <v>0.45</v>
      </c>
      <c r="EQ1233">
        <v>823476</v>
      </c>
      <c r="ET1233">
        <v>0.45</v>
      </c>
      <c r="EU1233">
        <f t="shared" si="598"/>
        <v>0.45</v>
      </c>
      <c r="FF1233">
        <v>823476</v>
      </c>
      <c r="FI1233">
        <v>0.49</v>
      </c>
      <c r="FJ1233">
        <f t="shared" si="599"/>
        <v>0.49</v>
      </c>
      <c r="FU1233">
        <v>823476</v>
      </c>
      <c r="FX1233">
        <v>0.47</v>
      </c>
      <c r="FY1233">
        <f t="shared" si="600"/>
        <v>0.47</v>
      </c>
      <c r="GJ1233">
        <v>823476</v>
      </c>
      <c r="GM1233">
        <v>0.44</v>
      </c>
      <c r="GN1233">
        <f t="shared" si="601"/>
        <v>0.44</v>
      </c>
      <c r="GY1233">
        <v>823476</v>
      </c>
      <c r="HB1233">
        <v>0.45</v>
      </c>
      <c r="HC1233">
        <f t="shared" si="602"/>
        <v>0.45</v>
      </c>
      <c r="HN1233">
        <v>823476</v>
      </c>
      <c r="HQ1233">
        <v>0.38</v>
      </c>
      <c r="HR1233">
        <f t="shared" si="603"/>
        <v>0.38</v>
      </c>
      <c r="ID1233">
        <v>776198</v>
      </c>
      <c r="IG1233">
        <v>0.54</v>
      </c>
      <c r="IH1233">
        <f t="shared" si="604"/>
        <v>0.54</v>
      </c>
      <c r="IS1233">
        <v>776198</v>
      </c>
      <c r="IV1233">
        <v>0.56000000000000005</v>
      </c>
      <c r="IW1233">
        <f t="shared" si="605"/>
        <v>0.56000000000000005</v>
      </c>
      <c r="JH1233">
        <v>776198</v>
      </c>
      <c r="JK1233">
        <v>0.54</v>
      </c>
      <c r="JL1233">
        <f t="shared" si="606"/>
        <v>0.54</v>
      </c>
      <c r="JW1233">
        <v>776198</v>
      </c>
      <c r="JZ1233">
        <v>0.54</v>
      </c>
      <c r="KA1233">
        <f t="shared" si="607"/>
        <v>0.54</v>
      </c>
      <c r="KL1233">
        <v>776198</v>
      </c>
      <c r="KO1233">
        <v>0.48</v>
      </c>
      <c r="KP1233">
        <f t="shared" si="608"/>
        <v>0.48</v>
      </c>
      <c r="LA1233">
        <v>776198</v>
      </c>
      <c r="LD1233">
        <v>0.53</v>
      </c>
      <c r="LE1233">
        <f t="shared" si="609"/>
        <v>0.53</v>
      </c>
      <c r="LP1233">
        <v>776198</v>
      </c>
      <c r="LS1233">
        <v>0.53</v>
      </c>
      <c r="LT1233">
        <f t="shared" si="610"/>
        <v>0.53</v>
      </c>
      <c r="ME1233">
        <v>776198</v>
      </c>
      <c r="MH1233">
        <v>0.5</v>
      </c>
      <c r="MI1233">
        <f t="shared" si="611"/>
        <v>0.5</v>
      </c>
      <c r="MT1233">
        <v>776198</v>
      </c>
      <c r="MW1233">
        <v>0.45</v>
      </c>
      <c r="MX1233">
        <f t="shared" si="612"/>
        <v>0.45</v>
      </c>
      <c r="NI1233">
        <v>776198</v>
      </c>
      <c r="NL1233">
        <v>0.53</v>
      </c>
      <c r="NM1233">
        <f t="shared" si="613"/>
        <v>0.53</v>
      </c>
      <c r="NX1233">
        <v>776198</v>
      </c>
      <c r="OA1233">
        <v>0.52</v>
      </c>
      <c r="OB1233">
        <f t="shared" si="614"/>
        <v>0.52</v>
      </c>
      <c r="OM1233">
        <v>776198</v>
      </c>
      <c r="OP1233">
        <v>0.55000000000000004</v>
      </c>
      <c r="OQ1233">
        <f t="shared" si="615"/>
        <v>0.55000000000000004</v>
      </c>
      <c r="PB1233">
        <v>776198</v>
      </c>
      <c r="PE1233">
        <v>0.56000000000000005</v>
      </c>
      <c r="PF1233">
        <f t="shared" si="616"/>
        <v>0.56000000000000005</v>
      </c>
      <c r="PQ1233">
        <v>776198</v>
      </c>
      <c r="PT1233">
        <v>0.55000000000000004</v>
      </c>
      <c r="PU1233">
        <f t="shared" si="617"/>
        <v>0.55000000000000004</v>
      </c>
      <c r="QF1233">
        <v>776198</v>
      </c>
      <c r="QI1233">
        <v>0.53</v>
      </c>
      <c r="QJ1233">
        <f t="shared" si="618"/>
        <v>0.53</v>
      </c>
      <c r="QU1233">
        <v>776198</v>
      </c>
      <c r="QX1233">
        <v>0.56000000000000005</v>
      </c>
      <c r="QY1233">
        <f t="shared" si="619"/>
        <v>0.56000000000000005</v>
      </c>
    </row>
    <row r="1234" spans="12:467" x14ac:dyDescent="0.2">
      <c r="L1234">
        <v>823883</v>
      </c>
      <c r="O1234">
        <v>0.54</v>
      </c>
      <c r="P1234">
        <f t="shared" si="589"/>
        <v>0.54</v>
      </c>
      <c r="AA1234">
        <v>823883</v>
      </c>
      <c r="AD1234">
        <v>0.36</v>
      </c>
      <c r="AE1234">
        <f t="shared" si="590"/>
        <v>0.36</v>
      </c>
      <c r="AP1234">
        <v>823883</v>
      </c>
      <c r="AS1234">
        <v>0.47</v>
      </c>
      <c r="AT1234">
        <f t="shared" si="591"/>
        <v>0.47</v>
      </c>
      <c r="BE1234">
        <v>823883</v>
      </c>
      <c r="BH1234">
        <v>0.55000000000000004</v>
      </c>
      <c r="BI1234">
        <f t="shared" si="592"/>
        <v>0.55000000000000004</v>
      </c>
      <c r="BT1234">
        <v>823883</v>
      </c>
      <c r="BW1234">
        <v>0.49</v>
      </c>
      <c r="BX1234">
        <f t="shared" si="593"/>
        <v>0.49</v>
      </c>
      <c r="CI1234">
        <v>823883</v>
      </c>
      <c r="CL1234">
        <v>0.53</v>
      </c>
      <c r="CM1234">
        <f t="shared" si="594"/>
        <v>0.53</v>
      </c>
      <c r="CX1234">
        <v>823883</v>
      </c>
      <c r="DA1234">
        <v>0.49</v>
      </c>
      <c r="DB1234">
        <f t="shared" si="595"/>
        <v>0.49</v>
      </c>
      <c r="DM1234">
        <v>823883</v>
      </c>
      <c r="DP1234">
        <v>0.5</v>
      </c>
      <c r="DQ1234">
        <f t="shared" si="596"/>
        <v>0.5</v>
      </c>
      <c r="EB1234">
        <v>823883</v>
      </c>
      <c r="EE1234">
        <v>0.5</v>
      </c>
      <c r="EF1234">
        <f t="shared" si="597"/>
        <v>0.5</v>
      </c>
      <c r="EQ1234">
        <v>823883</v>
      </c>
      <c r="ET1234">
        <v>0.5</v>
      </c>
      <c r="EU1234">
        <f t="shared" si="598"/>
        <v>0.5</v>
      </c>
      <c r="FF1234">
        <v>823883</v>
      </c>
      <c r="FI1234">
        <v>0.53</v>
      </c>
      <c r="FJ1234">
        <f t="shared" si="599"/>
        <v>0.53</v>
      </c>
      <c r="FU1234">
        <v>823883</v>
      </c>
      <c r="FX1234">
        <v>0.53</v>
      </c>
      <c r="FY1234">
        <f t="shared" si="600"/>
        <v>0.53</v>
      </c>
      <c r="GJ1234">
        <v>823883</v>
      </c>
      <c r="GM1234">
        <v>0.49</v>
      </c>
      <c r="GN1234">
        <f t="shared" si="601"/>
        <v>0.49</v>
      </c>
      <c r="GY1234">
        <v>823883</v>
      </c>
      <c r="HB1234">
        <v>0.56999999999999995</v>
      </c>
      <c r="HC1234">
        <f t="shared" si="602"/>
        <v>0.56999999999999995</v>
      </c>
      <c r="HN1234">
        <v>823883</v>
      </c>
      <c r="HQ1234">
        <v>0.53</v>
      </c>
      <c r="HR1234">
        <f t="shared" si="603"/>
        <v>0.53</v>
      </c>
      <c r="ID1234">
        <v>776201</v>
      </c>
      <c r="IG1234">
        <v>0.53</v>
      </c>
      <c r="IH1234">
        <f t="shared" si="604"/>
        <v>0.53</v>
      </c>
      <c r="IS1234">
        <v>776201</v>
      </c>
      <c r="IV1234">
        <v>0.56000000000000005</v>
      </c>
      <c r="IW1234">
        <f t="shared" si="605"/>
        <v>0.56000000000000005</v>
      </c>
      <c r="JH1234">
        <v>776201</v>
      </c>
      <c r="JK1234">
        <v>0.57999999999999996</v>
      </c>
      <c r="JL1234">
        <f t="shared" si="606"/>
        <v>0.57999999999999996</v>
      </c>
      <c r="JW1234">
        <v>776201</v>
      </c>
      <c r="JZ1234">
        <v>0.56000000000000005</v>
      </c>
      <c r="KA1234">
        <f t="shared" si="607"/>
        <v>0.56000000000000005</v>
      </c>
      <c r="KL1234">
        <v>776201</v>
      </c>
      <c r="KO1234">
        <v>0.64</v>
      </c>
      <c r="KP1234">
        <f t="shared" si="608"/>
        <v>0.64</v>
      </c>
      <c r="LA1234">
        <v>776201</v>
      </c>
      <c r="LD1234">
        <v>0.54</v>
      </c>
      <c r="LE1234">
        <f t="shared" si="609"/>
        <v>0.54</v>
      </c>
      <c r="LP1234">
        <v>776201</v>
      </c>
      <c r="LS1234">
        <v>0.54</v>
      </c>
      <c r="LT1234">
        <f t="shared" si="610"/>
        <v>0.54</v>
      </c>
      <c r="ME1234">
        <v>776201</v>
      </c>
      <c r="MH1234">
        <v>0.57999999999999996</v>
      </c>
      <c r="MI1234">
        <f t="shared" si="611"/>
        <v>0.57999999999999996</v>
      </c>
      <c r="MT1234">
        <v>776201</v>
      </c>
      <c r="MW1234">
        <v>0.6</v>
      </c>
      <c r="MX1234">
        <f t="shared" si="612"/>
        <v>0.6</v>
      </c>
      <c r="NI1234">
        <v>776201</v>
      </c>
      <c r="NL1234">
        <v>0.54</v>
      </c>
      <c r="NM1234">
        <f t="shared" si="613"/>
        <v>0.54</v>
      </c>
      <c r="NX1234">
        <v>776201</v>
      </c>
      <c r="OA1234">
        <v>0.55000000000000004</v>
      </c>
      <c r="OB1234">
        <f t="shared" si="614"/>
        <v>0.55000000000000004</v>
      </c>
      <c r="OM1234">
        <v>776201</v>
      </c>
      <c r="OP1234">
        <v>0.55000000000000004</v>
      </c>
      <c r="OQ1234">
        <f t="shared" si="615"/>
        <v>0.55000000000000004</v>
      </c>
      <c r="PB1234">
        <v>776201</v>
      </c>
      <c r="PE1234">
        <v>0.57999999999999996</v>
      </c>
      <c r="PF1234">
        <f t="shared" si="616"/>
        <v>0.57999999999999996</v>
      </c>
      <c r="PQ1234">
        <v>776201</v>
      </c>
      <c r="PT1234">
        <v>0.56999999999999995</v>
      </c>
      <c r="PU1234">
        <f t="shared" si="617"/>
        <v>0.56999999999999995</v>
      </c>
      <c r="QF1234">
        <v>776201</v>
      </c>
      <c r="QI1234">
        <v>0.51</v>
      </c>
      <c r="QJ1234">
        <f t="shared" si="618"/>
        <v>0.51</v>
      </c>
      <c r="QU1234">
        <v>776201</v>
      </c>
      <c r="QX1234">
        <v>0.56000000000000005</v>
      </c>
      <c r="QY1234">
        <f t="shared" si="619"/>
        <v>0.56000000000000005</v>
      </c>
    </row>
    <row r="1235" spans="12:467" x14ac:dyDescent="0.2">
      <c r="L1235">
        <v>824048</v>
      </c>
      <c r="O1235">
        <v>0.53</v>
      </c>
      <c r="P1235">
        <f t="shared" si="589"/>
        <v>0.53</v>
      </c>
      <c r="AA1235">
        <v>824048</v>
      </c>
      <c r="AD1235">
        <v>0.57999999999999996</v>
      </c>
      <c r="AE1235">
        <f t="shared" si="590"/>
        <v>0.57999999999999996</v>
      </c>
      <c r="AP1235">
        <v>824048</v>
      </c>
      <c r="AS1235">
        <v>0.4</v>
      </c>
      <c r="AT1235">
        <f t="shared" si="591"/>
        <v>0.4</v>
      </c>
      <c r="BE1235">
        <v>824048</v>
      </c>
      <c r="BH1235">
        <v>0.5</v>
      </c>
      <c r="BI1235">
        <f t="shared" si="592"/>
        <v>0.5</v>
      </c>
      <c r="BT1235">
        <v>824048</v>
      </c>
      <c r="BW1235">
        <v>0.39</v>
      </c>
      <c r="BX1235">
        <f t="shared" si="593"/>
        <v>0.39</v>
      </c>
      <c r="CI1235">
        <v>824048</v>
      </c>
      <c r="CL1235">
        <v>0.54</v>
      </c>
      <c r="CM1235">
        <f t="shared" si="594"/>
        <v>0.54</v>
      </c>
      <c r="CX1235">
        <v>824048</v>
      </c>
      <c r="DA1235">
        <v>0.51</v>
      </c>
      <c r="DB1235">
        <f t="shared" si="595"/>
        <v>0.51</v>
      </c>
      <c r="DM1235">
        <v>824048</v>
      </c>
      <c r="DP1235">
        <v>0.55000000000000004</v>
      </c>
      <c r="DQ1235">
        <f t="shared" si="596"/>
        <v>0.55000000000000004</v>
      </c>
      <c r="EB1235">
        <v>824048</v>
      </c>
      <c r="EE1235">
        <v>0.51</v>
      </c>
      <c r="EF1235">
        <f t="shared" si="597"/>
        <v>0.51</v>
      </c>
      <c r="EQ1235">
        <v>824048</v>
      </c>
      <c r="ET1235">
        <v>0.51</v>
      </c>
      <c r="EU1235">
        <f t="shared" si="598"/>
        <v>0.51</v>
      </c>
      <c r="FF1235">
        <v>824048</v>
      </c>
      <c r="FI1235">
        <v>0.49</v>
      </c>
      <c r="FJ1235">
        <f t="shared" si="599"/>
        <v>0.49</v>
      </c>
      <c r="FU1235">
        <v>824048</v>
      </c>
      <c r="FX1235">
        <v>0.51</v>
      </c>
      <c r="FY1235">
        <f t="shared" si="600"/>
        <v>0.51</v>
      </c>
      <c r="GJ1235">
        <v>824048</v>
      </c>
      <c r="GM1235">
        <v>0.51</v>
      </c>
      <c r="GN1235">
        <f t="shared" si="601"/>
        <v>0.51</v>
      </c>
      <c r="GY1235">
        <v>824048</v>
      </c>
      <c r="HB1235">
        <v>0.55000000000000004</v>
      </c>
      <c r="HC1235">
        <f t="shared" si="602"/>
        <v>0.55000000000000004</v>
      </c>
      <c r="HN1235">
        <v>824048</v>
      </c>
      <c r="HQ1235">
        <v>0.53</v>
      </c>
      <c r="HR1235">
        <f t="shared" si="603"/>
        <v>0.53</v>
      </c>
      <c r="ID1235">
        <v>776202</v>
      </c>
      <c r="IG1235">
        <v>0.53</v>
      </c>
      <c r="IH1235">
        <f t="shared" si="604"/>
        <v>0.53</v>
      </c>
      <c r="IS1235">
        <v>776202</v>
      </c>
      <c r="IV1235">
        <v>0.51</v>
      </c>
      <c r="IW1235">
        <f t="shared" si="605"/>
        <v>0.51</v>
      </c>
      <c r="JH1235">
        <v>776202</v>
      </c>
      <c r="JK1235">
        <v>0.52</v>
      </c>
      <c r="JL1235">
        <f t="shared" si="606"/>
        <v>0.52</v>
      </c>
      <c r="JW1235">
        <v>776202</v>
      </c>
      <c r="JZ1235">
        <v>0.55000000000000004</v>
      </c>
      <c r="KA1235">
        <f t="shared" si="607"/>
        <v>0.55000000000000004</v>
      </c>
      <c r="KL1235">
        <v>776202</v>
      </c>
      <c r="KO1235">
        <v>0.53</v>
      </c>
      <c r="KP1235">
        <f t="shared" si="608"/>
        <v>0.53</v>
      </c>
      <c r="LA1235">
        <v>776202</v>
      </c>
      <c r="LD1235">
        <v>0.52</v>
      </c>
      <c r="LE1235">
        <f t="shared" si="609"/>
        <v>0.52</v>
      </c>
      <c r="LP1235">
        <v>776202</v>
      </c>
      <c r="LS1235">
        <v>0.52</v>
      </c>
      <c r="LT1235">
        <f t="shared" si="610"/>
        <v>0.52</v>
      </c>
      <c r="ME1235">
        <v>776202</v>
      </c>
      <c r="MH1235">
        <v>0.62</v>
      </c>
      <c r="MI1235">
        <f t="shared" si="611"/>
        <v>0.62</v>
      </c>
      <c r="MT1235">
        <v>776202</v>
      </c>
      <c r="MW1235">
        <v>0.56999999999999995</v>
      </c>
      <c r="MX1235">
        <f t="shared" si="612"/>
        <v>0.56999999999999995</v>
      </c>
      <c r="NI1235">
        <v>776202</v>
      </c>
      <c r="NL1235">
        <v>0.52</v>
      </c>
      <c r="NM1235">
        <f t="shared" si="613"/>
        <v>0.52</v>
      </c>
      <c r="NX1235">
        <v>776202</v>
      </c>
      <c r="OA1235">
        <v>0.5</v>
      </c>
      <c r="OB1235">
        <f t="shared" si="614"/>
        <v>0.5</v>
      </c>
      <c r="OM1235">
        <v>776202</v>
      </c>
      <c r="OP1235">
        <v>0.53</v>
      </c>
      <c r="OQ1235">
        <f t="shared" si="615"/>
        <v>0.53</v>
      </c>
      <c r="PB1235">
        <v>776202</v>
      </c>
      <c r="PE1235">
        <v>0.51</v>
      </c>
      <c r="PF1235">
        <f t="shared" si="616"/>
        <v>0.51</v>
      </c>
      <c r="PQ1235">
        <v>776202</v>
      </c>
      <c r="PT1235">
        <v>0.54</v>
      </c>
      <c r="PU1235">
        <f t="shared" si="617"/>
        <v>0.54</v>
      </c>
      <c r="QF1235">
        <v>776202</v>
      </c>
      <c r="QI1235">
        <v>0.49</v>
      </c>
      <c r="QJ1235">
        <f t="shared" si="618"/>
        <v>0.49</v>
      </c>
      <c r="QU1235">
        <v>776202</v>
      </c>
      <c r="QX1235">
        <v>0.52</v>
      </c>
      <c r="QY1235">
        <f t="shared" si="619"/>
        <v>0.52</v>
      </c>
    </row>
    <row r="1236" spans="12:467" x14ac:dyDescent="0.2">
      <c r="L1236">
        <v>824207</v>
      </c>
      <c r="O1236">
        <v>0.51</v>
      </c>
      <c r="P1236">
        <f t="shared" si="589"/>
        <v>0.51</v>
      </c>
      <c r="AA1236">
        <v>824207</v>
      </c>
      <c r="AD1236">
        <v>0.59</v>
      </c>
      <c r="AE1236">
        <f t="shared" si="590"/>
        <v>0.59</v>
      </c>
      <c r="AP1236">
        <v>824207</v>
      </c>
      <c r="AS1236">
        <v>0.62</v>
      </c>
      <c r="AT1236">
        <f t="shared" si="591"/>
        <v>0.62</v>
      </c>
      <c r="BE1236">
        <v>824207</v>
      </c>
      <c r="BH1236">
        <v>0.59</v>
      </c>
      <c r="BI1236">
        <f t="shared" si="592"/>
        <v>0.59</v>
      </c>
      <c r="BT1236">
        <v>824207</v>
      </c>
      <c r="BW1236">
        <v>0.71</v>
      </c>
      <c r="BX1236">
        <f t="shared" si="593"/>
        <v>0.71</v>
      </c>
      <c r="CI1236">
        <v>824207</v>
      </c>
      <c r="CL1236">
        <v>0.55000000000000004</v>
      </c>
      <c r="CM1236">
        <f t="shared" si="594"/>
        <v>0.55000000000000004</v>
      </c>
      <c r="CX1236">
        <v>824207</v>
      </c>
      <c r="DA1236">
        <v>0.51</v>
      </c>
      <c r="DB1236">
        <f t="shared" si="595"/>
        <v>0.51</v>
      </c>
      <c r="DM1236">
        <v>824207</v>
      </c>
      <c r="DP1236">
        <v>0.57999999999999996</v>
      </c>
      <c r="DQ1236">
        <f t="shared" si="596"/>
        <v>0.57999999999999996</v>
      </c>
      <c r="EB1236">
        <v>824207</v>
      </c>
      <c r="EE1236">
        <v>0.56999999999999995</v>
      </c>
      <c r="EF1236">
        <f t="shared" si="597"/>
        <v>0.56999999999999995</v>
      </c>
      <c r="EQ1236">
        <v>824207</v>
      </c>
      <c r="ET1236">
        <v>0.56999999999999995</v>
      </c>
      <c r="EU1236">
        <f t="shared" si="598"/>
        <v>0.56999999999999995</v>
      </c>
      <c r="FF1236">
        <v>824207</v>
      </c>
      <c r="FI1236">
        <v>0.56000000000000005</v>
      </c>
      <c r="FJ1236">
        <f t="shared" si="599"/>
        <v>0.56000000000000005</v>
      </c>
      <c r="FU1236">
        <v>824207</v>
      </c>
      <c r="FX1236">
        <v>0.54</v>
      </c>
      <c r="FY1236">
        <f t="shared" si="600"/>
        <v>0.54</v>
      </c>
      <c r="GJ1236">
        <v>824207</v>
      </c>
      <c r="GM1236">
        <v>0.51</v>
      </c>
      <c r="GN1236">
        <f t="shared" si="601"/>
        <v>0.51</v>
      </c>
      <c r="GY1236">
        <v>824207</v>
      </c>
      <c r="HB1236">
        <v>0.53</v>
      </c>
      <c r="HC1236">
        <f t="shared" si="602"/>
        <v>0.53</v>
      </c>
      <c r="HN1236">
        <v>824207</v>
      </c>
      <c r="HQ1236">
        <v>0.56000000000000005</v>
      </c>
      <c r="HR1236">
        <f t="shared" si="603"/>
        <v>0.56000000000000005</v>
      </c>
      <c r="ID1236">
        <v>776203</v>
      </c>
      <c r="IG1236">
        <v>0.5</v>
      </c>
      <c r="IH1236">
        <f t="shared" si="604"/>
        <v>0.5</v>
      </c>
      <c r="IS1236">
        <v>776203</v>
      </c>
      <c r="IV1236">
        <v>0.46</v>
      </c>
      <c r="IW1236">
        <f t="shared" si="605"/>
        <v>0.46</v>
      </c>
      <c r="JH1236">
        <v>776203</v>
      </c>
      <c r="JK1236">
        <v>0.49</v>
      </c>
      <c r="JL1236">
        <f t="shared" si="606"/>
        <v>0.49</v>
      </c>
      <c r="JW1236">
        <v>776203</v>
      </c>
      <c r="JZ1236">
        <v>0.52</v>
      </c>
      <c r="KA1236">
        <f t="shared" si="607"/>
        <v>0.52</v>
      </c>
      <c r="KL1236">
        <v>776203</v>
      </c>
      <c r="KO1236">
        <v>0.42</v>
      </c>
      <c r="KP1236">
        <f t="shared" si="608"/>
        <v>0.42</v>
      </c>
      <c r="LA1236">
        <v>776203</v>
      </c>
      <c r="LD1236">
        <v>0.48</v>
      </c>
      <c r="LE1236">
        <f t="shared" si="609"/>
        <v>0.48</v>
      </c>
      <c r="LP1236">
        <v>776203</v>
      </c>
      <c r="LS1236">
        <v>0.51</v>
      </c>
      <c r="LT1236">
        <f t="shared" si="610"/>
        <v>0.51</v>
      </c>
      <c r="ME1236">
        <v>776203</v>
      </c>
      <c r="MH1236">
        <v>0.48</v>
      </c>
      <c r="MI1236">
        <f t="shared" si="611"/>
        <v>0.48</v>
      </c>
      <c r="MT1236">
        <v>776203</v>
      </c>
      <c r="MW1236">
        <v>0.4</v>
      </c>
      <c r="MX1236">
        <f t="shared" si="612"/>
        <v>0.4</v>
      </c>
      <c r="NI1236">
        <v>776203</v>
      </c>
      <c r="NL1236">
        <v>0.49</v>
      </c>
      <c r="NM1236">
        <f t="shared" si="613"/>
        <v>0.49</v>
      </c>
      <c r="NX1236">
        <v>776203</v>
      </c>
      <c r="OA1236">
        <v>0.48</v>
      </c>
      <c r="OB1236">
        <f t="shared" si="614"/>
        <v>0.48</v>
      </c>
      <c r="OM1236">
        <v>776203</v>
      </c>
      <c r="OP1236">
        <v>0.49</v>
      </c>
      <c r="OQ1236">
        <f t="shared" si="615"/>
        <v>0.49</v>
      </c>
      <c r="PB1236">
        <v>776203</v>
      </c>
      <c r="PE1236">
        <v>0.47</v>
      </c>
      <c r="PF1236">
        <f t="shared" si="616"/>
        <v>0.47</v>
      </c>
      <c r="PQ1236">
        <v>776203</v>
      </c>
      <c r="PT1236">
        <v>0.49</v>
      </c>
      <c r="PU1236">
        <f t="shared" si="617"/>
        <v>0.49</v>
      </c>
      <c r="QF1236">
        <v>776203</v>
      </c>
      <c r="QI1236">
        <v>0.48</v>
      </c>
      <c r="QJ1236">
        <f t="shared" si="618"/>
        <v>0.48</v>
      </c>
      <c r="QU1236">
        <v>776203</v>
      </c>
      <c r="QX1236">
        <v>0.5</v>
      </c>
      <c r="QY1236">
        <f t="shared" si="619"/>
        <v>0.5</v>
      </c>
    </row>
    <row r="1237" spans="12:467" x14ac:dyDescent="0.2">
      <c r="L1237">
        <v>824454</v>
      </c>
      <c r="O1237">
        <v>0.56999999999999995</v>
      </c>
      <c r="P1237">
        <f t="shared" si="589"/>
        <v>0.56999999999999995</v>
      </c>
      <c r="AA1237">
        <v>824454</v>
      </c>
      <c r="AD1237">
        <v>0.67</v>
      </c>
      <c r="AE1237">
        <f t="shared" si="590"/>
        <v>0.67</v>
      </c>
      <c r="AP1237">
        <v>824454</v>
      </c>
      <c r="AS1237">
        <v>0.67</v>
      </c>
      <c r="AT1237">
        <f t="shared" si="591"/>
        <v>0.67</v>
      </c>
      <c r="BE1237">
        <v>824454</v>
      </c>
      <c r="BH1237">
        <v>0.55000000000000004</v>
      </c>
      <c r="BI1237">
        <f t="shared" si="592"/>
        <v>0.55000000000000004</v>
      </c>
      <c r="BT1237">
        <v>824454</v>
      </c>
      <c r="BW1237">
        <v>0.48</v>
      </c>
      <c r="BX1237">
        <f t="shared" si="593"/>
        <v>0.48</v>
      </c>
      <c r="CI1237">
        <v>824454</v>
      </c>
      <c r="CL1237">
        <v>0.56000000000000005</v>
      </c>
      <c r="CM1237">
        <f t="shared" si="594"/>
        <v>0.56000000000000005</v>
      </c>
      <c r="CX1237">
        <v>824454</v>
      </c>
      <c r="DA1237">
        <v>0.56000000000000005</v>
      </c>
      <c r="DB1237">
        <f t="shared" si="595"/>
        <v>0.56000000000000005</v>
      </c>
      <c r="DM1237">
        <v>824454</v>
      </c>
      <c r="DP1237">
        <v>0.56999999999999995</v>
      </c>
      <c r="DQ1237">
        <f t="shared" si="596"/>
        <v>0.56999999999999995</v>
      </c>
      <c r="EB1237">
        <v>824454</v>
      </c>
      <c r="EE1237">
        <v>0.54</v>
      </c>
      <c r="EF1237">
        <f t="shared" si="597"/>
        <v>0.54</v>
      </c>
      <c r="EQ1237">
        <v>824454</v>
      </c>
      <c r="ET1237">
        <v>0.54</v>
      </c>
      <c r="EU1237">
        <f t="shared" si="598"/>
        <v>0.54</v>
      </c>
      <c r="FF1237">
        <v>824454</v>
      </c>
      <c r="FI1237">
        <v>0.56000000000000005</v>
      </c>
      <c r="FJ1237">
        <f t="shared" si="599"/>
        <v>0.56000000000000005</v>
      </c>
      <c r="FU1237">
        <v>824454</v>
      </c>
      <c r="FX1237">
        <v>0.55000000000000004</v>
      </c>
      <c r="FY1237">
        <f t="shared" si="600"/>
        <v>0.55000000000000004</v>
      </c>
      <c r="GJ1237">
        <v>824454</v>
      </c>
      <c r="GM1237">
        <v>0.56000000000000005</v>
      </c>
      <c r="GN1237">
        <f t="shared" si="601"/>
        <v>0.56000000000000005</v>
      </c>
      <c r="GY1237">
        <v>824454</v>
      </c>
      <c r="HB1237">
        <v>0.59</v>
      </c>
      <c r="HC1237">
        <f t="shared" si="602"/>
        <v>0.59</v>
      </c>
      <c r="HN1237">
        <v>824454</v>
      </c>
      <c r="HQ1237">
        <v>0.5</v>
      </c>
      <c r="HR1237">
        <f t="shared" si="603"/>
        <v>0.5</v>
      </c>
      <c r="ID1237">
        <v>776204</v>
      </c>
      <c r="IG1237">
        <v>0.49</v>
      </c>
      <c r="IH1237">
        <f t="shared" si="604"/>
        <v>0.49</v>
      </c>
      <c r="IS1237">
        <v>776204</v>
      </c>
      <c r="IV1237">
        <v>0.5</v>
      </c>
      <c r="IW1237">
        <f t="shared" si="605"/>
        <v>0.5</v>
      </c>
      <c r="JH1237">
        <v>776204</v>
      </c>
      <c r="JK1237">
        <v>0.46</v>
      </c>
      <c r="JL1237">
        <f t="shared" si="606"/>
        <v>0.46</v>
      </c>
      <c r="JW1237">
        <v>776204</v>
      </c>
      <c r="JZ1237">
        <v>0.5</v>
      </c>
      <c r="KA1237">
        <f t="shared" si="607"/>
        <v>0.5</v>
      </c>
      <c r="KL1237">
        <v>776204</v>
      </c>
      <c r="KO1237">
        <v>0.42</v>
      </c>
      <c r="KP1237">
        <f t="shared" si="608"/>
        <v>0.42</v>
      </c>
      <c r="LA1237">
        <v>776204</v>
      </c>
      <c r="LD1237">
        <v>0.45</v>
      </c>
      <c r="LE1237">
        <f t="shared" si="609"/>
        <v>0.45</v>
      </c>
      <c r="LP1237">
        <v>776204</v>
      </c>
      <c r="LS1237">
        <v>0.5</v>
      </c>
      <c r="LT1237">
        <f t="shared" si="610"/>
        <v>0.5</v>
      </c>
      <c r="ME1237">
        <v>776204</v>
      </c>
      <c r="MH1237">
        <v>0.41</v>
      </c>
      <c r="MI1237">
        <f t="shared" si="611"/>
        <v>0.41</v>
      </c>
      <c r="MT1237">
        <v>776204</v>
      </c>
      <c r="MW1237">
        <v>0.4</v>
      </c>
      <c r="MX1237">
        <f t="shared" si="612"/>
        <v>0.4</v>
      </c>
      <c r="NI1237">
        <v>776204</v>
      </c>
      <c r="NL1237">
        <v>0.52</v>
      </c>
      <c r="NM1237">
        <f t="shared" si="613"/>
        <v>0.52</v>
      </c>
      <c r="NX1237">
        <v>776204</v>
      </c>
      <c r="OA1237">
        <v>0.47</v>
      </c>
      <c r="OB1237">
        <f t="shared" si="614"/>
        <v>0.47</v>
      </c>
      <c r="OM1237">
        <v>776204</v>
      </c>
      <c r="OP1237">
        <v>0.51</v>
      </c>
      <c r="OQ1237">
        <f t="shared" si="615"/>
        <v>0.51</v>
      </c>
      <c r="PB1237">
        <v>776204</v>
      </c>
      <c r="PE1237">
        <v>0.48</v>
      </c>
      <c r="PF1237">
        <f t="shared" si="616"/>
        <v>0.48</v>
      </c>
      <c r="PQ1237">
        <v>776204</v>
      </c>
      <c r="PT1237">
        <v>0.51</v>
      </c>
      <c r="PU1237">
        <f t="shared" si="617"/>
        <v>0.51</v>
      </c>
      <c r="QF1237">
        <v>776204</v>
      </c>
      <c r="QI1237">
        <v>0.48</v>
      </c>
      <c r="QJ1237">
        <f t="shared" si="618"/>
        <v>0.48</v>
      </c>
      <c r="QU1237">
        <v>776204</v>
      </c>
      <c r="QX1237">
        <v>0.51</v>
      </c>
      <c r="QY1237">
        <f t="shared" si="619"/>
        <v>0.51</v>
      </c>
    </row>
    <row r="1238" spans="12:467" x14ac:dyDescent="0.2">
      <c r="L1238">
        <v>824693</v>
      </c>
      <c r="O1238">
        <v>0.55000000000000004</v>
      </c>
      <c r="P1238">
        <f t="shared" si="589"/>
        <v>0.55000000000000004</v>
      </c>
      <c r="AA1238">
        <v>824693</v>
      </c>
      <c r="AD1238">
        <v>0.5</v>
      </c>
      <c r="AE1238">
        <f t="shared" si="590"/>
        <v>0.5</v>
      </c>
      <c r="AP1238">
        <v>824693</v>
      </c>
      <c r="AS1238">
        <v>0.48</v>
      </c>
      <c r="AT1238">
        <f t="shared" si="591"/>
        <v>0.48</v>
      </c>
      <c r="BE1238">
        <v>824693</v>
      </c>
      <c r="BH1238">
        <v>0.45</v>
      </c>
      <c r="BI1238">
        <f t="shared" si="592"/>
        <v>0.45</v>
      </c>
      <c r="BT1238">
        <v>824693</v>
      </c>
      <c r="BW1238">
        <v>0.45</v>
      </c>
      <c r="BX1238">
        <f t="shared" si="593"/>
        <v>0.45</v>
      </c>
      <c r="CI1238">
        <v>824693</v>
      </c>
      <c r="CL1238">
        <v>0.52</v>
      </c>
      <c r="CM1238">
        <f t="shared" si="594"/>
        <v>0.52</v>
      </c>
      <c r="CX1238">
        <v>824693</v>
      </c>
      <c r="DA1238">
        <v>0.55000000000000004</v>
      </c>
      <c r="DB1238">
        <f t="shared" si="595"/>
        <v>0.55000000000000004</v>
      </c>
      <c r="DM1238">
        <v>824693</v>
      </c>
      <c r="DP1238">
        <v>0.55000000000000004</v>
      </c>
      <c r="DQ1238">
        <f t="shared" si="596"/>
        <v>0.55000000000000004</v>
      </c>
      <c r="EB1238">
        <v>824693</v>
      </c>
      <c r="EE1238">
        <v>0.55000000000000004</v>
      </c>
      <c r="EF1238">
        <f t="shared" si="597"/>
        <v>0.55000000000000004</v>
      </c>
      <c r="EQ1238">
        <v>824693</v>
      </c>
      <c r="ET1238">
        <v>0.55000000000000004</v>
      </c>
      <c r="EU1238">
        <f t="shared" si="598"/>
        <v>0.55000000000000004</v>
      </c>
      <c r="FF1238">
        <v>824693</v>
      </c>
      <c r="FI1238">
        <v>0.56999999999999995</v>
      </c>
      <c r="FJ1238">
        <f t="shared" si="599"/>
        <v>0.56999999999999995</v>
      </c>
      <c r="FU1238">
        <v>824693</v>
      </c>
      <c r="FX1238">
        <v>0.57999999999999996</v>
      </c>
      <c r="FY1238">
        <f t="shared" si="600"/>
        <v>0.57999999999999996</v>
      </c>
      <c r="GJ1238">
        <v>824693</v>
      </c>
      <c r="GM1238">
        <v>0.55000000000000004</v>
      </c>
      <c r="GN1238">
        <f t="shared" si="601"/>
        <v>0.55000000000000004</v>
      </c>
      <c r="GY1238">
        <v>824693</v>
      </c>
      <c r="HB1238">
        <v>0.59</v>
      </c>
      <c r="HC1238">
        <f t="shared" si="602"/>
        <v>0.59</v>
      </c>
      <c r="HN1238">
        <v>824693</v>
      </c>
      <c r="HQ1238">
        <v>0.44</v>
      </c>
      <c r="HR1238">
        <f t="shared" si="603"/>
        <v>0.44</v>
      </c>
      <c r="ID1238">
        <v>776205</v>
      </c>
      <c r="IG1238">
        <v>0.54</v>
      </c>
      <c r="IH1238">
        <f t="shared" si="604"/>
        <v>0.54</v>
      </c>
      <c r="IS1238">
        <v>776205</v>
      </c>
      <c r="IV1238">
        <v>0.53</v>
      </c>
      <c r="IW1238">
        <f t="shared" si="605"/>
        <v>0.53</v>
      </c>
      <c r="JH1238">
        <v>776205</v>
      </c>
      <c r="JK1238">
        <v>0.56000000000000005</v>
      </c>
      <c r="JL1238">
        <f t="shared" si="606"/>
        <v>0.56000000000000005</v>
      </c>
      <c r="JW1238">
        <v>776205</v>
      </c>
      <c r="JZ1238">
        <v>0.56000000000000005</v>
      </c>
      <c r="KA1238">
        <f t="shared" si="607"/>
        <v>0.56000000000000005</v>
      </c>
      <c r="KL1238">
        <v>776205</v>
      </c>
      <c r="KO1238">
        <v>0.53</v>
      </c>
      <c r="KP1238">
        <f t="shared" si="608"/>
        <v>0.53</v>
      </c>
      <c r="LA1238">
        <v>776205</v>
      </c>
      <c r="LD1238">
        <v>0.56999999999999995</v>
      </c>
      <c r="LE1238">
        <f t="shared" si="609"/>
        <v>0.56999999999999995</v>
      </c>
      <c r="LP1238">
        <v>776205</v>
      </c>
      <c r="LS1238">
        <v>0.54</v>
      </c>
      <c r="LT1238">
        <f t="shared" si="610"/>
        <v>0.54</v>
      </c>
      <c r="ME1238">
        <v>776205</v>
      </c>
      <c r="MH1238">
        <v>0.56999999999999995</v>
      </c>
      <c r="MI1238">
        <f t="shared" si="611"/>
        <v>0.56999999999999995</v>
      </c>
      <c r="MT1238">
        <v>776205</v>
      </c>
      <c r="MW1238">
        <v>0.62</v>
      </c>
      <c r="MX1238">
        <f t="shared" si="612"/>
        <v>0.62</v>
      </c>
      <c r="NI1238">
        <v>776205</v>
      </c>
      <c r="NL1238">
        <v>0.52</v>
      </c>
      <c r="NM1238">
        <f t="shared" si="613"/>
        <v>0.52</v>
      </c>
      <c r="NX1238">
        <v>776205</v>
      </c>
      <c r="OA1238">
        <v>0.54</v>
      </c>
      <c r="OB1238">
        <f t="shared" si="614"/>
        <v>0.54</v>
      </c>
      <c r="OM1238">
        <v>776205</v>
      </c>
      <c r="OP1238">
        <v>0.54</v>
      </c>
      <c r="OQ1238">
        <f t="shared" si="615"/>
        <v>0.54</v>
      </c>
      <c r="PB1238">
        <v>776205</v>
      </c>
      <c r="PE1238">
        <v>0.54</v>
      </c>
      <c r="PF1238">
        <f t="shared" si="616"/>
        <v>0.54</v>
      </c>
      <c r="PQ1238">
        <v>776205</v>
      </c>
      <c r="PT1238">
        <v>0.52</v>
      </c>
      <c r="PU1238">
        <f t="shared" si="617"/>
        <v>0.52</v>
      </c>
      <c r="QF1238">
        <v>776205</v>
      </c>
      <c r="QI1238">
        <v>0.49</v>
      </c>
      <c r="QJ1238">
        <f t="shared" si="618"/>
        <v>0.49</v>
      </c>
      <c r="QU1238">
        <v>776205</v>
      </c>
      <c r="QX1238">
        <v>0.54</v>
      </c>
      <c r="QY1238">
        <f t="shared" si="619"/>
        <v>0.54</v>
      </c>
    </row>
    <row r="1239" spans="12:467" x14ac:dyDescent="0.2">
      <c r="L1239">
        <v>824778</v>
      </c>
      <c r="O1239">
        <v>0.45</v>
      </c>
      <c r="P1239">
        <f t="shared" si="589"/>
        <v>0.45</v>
      </c>
      <c r="AA1239">
        <v>824778</v>
      </c>
      <c r="AD1239">
        <v>0.5</v>
      </c>
      <c r="AE1239">
        <f t="shared" si="590"/>
        <v>0.5</v>
      </c>
      <c r="AP1239">
        <v>824778</v>
      </c>
      <c r="AS1239">
        <v>0.42</v>
      </c>
      <c r="AT1239">
        <f t="shared" si="591"/>
        <v>0.42</v>
      </c>
      <c r="BE1239">
        <v>824778</v>
      </c>
      <c r="BH1239">
        <v>0.49</v>
      </c>
      <c r="BI1239">
        <f t="shared" si="592"/>
        <v>0.49</v>
      </c>
      <c r="BT1239">
        <v>824778</v>
      </c>
      <c r="BW1239">
        <v>0.36</v>
      </c>
      <c r="BX1239">
        <f t="shared" si="593"/>
        <v>0.36</v>
      </c>
      <c r="CI1239">
        <v>824778</v>
      </c>
      <c r="CL1239">
        <v>0.45</v>
      </c>
      <c r="CM1239">
        <f t="shared" si="594"/>
        <v>0.45</v>
      </c>
      <c r="CX1239">
        <v>824778</v>
      </c>
      <c r="DA1239">
        <v>0.43</v>
      </c>
      <c r="DB1239">
        <f t="shared" si="595"/>
        <v>0.43</v>
      </c>
      <c r="DM1239">
        <v>824778</v>
      </c>
      <c r="DP1239">
        <v>0.47</v>
      </c>
      <c r="DQ1239">
        <f t="shared" si="596"/>
        <v>0.47</v>
      </c>
      <c r="EB1239">
        <v>824778</v>
      </c>
      <c r="EE1239">
        <v>0.47</v>
      </c>
      <c r="EF1239">
        <f t="shared" si="597"/>
        <v>0.47</v>
      </c>
      <c r="EQ1239">
        <v>824778</v>
      </c>
      <c r="ET1239">
        <v>0.47</v>
      </c>
      <c r="EU1239">
        <f t="shared" si="598"/>
        <v>0.47</v>
      </c>
      <c r="FF1239">
        <v>824778</v>
      </c>
      <c r="FI1239">
        <v>0.49</v>
      </c>
      <c r="FJ1239">
        <f t="shared" si="599"/>
        <v>0.49</v>
      </c>
      <c r="FU1239">
        <v>824778</v>
      </c>
      <c r="FX1239">
        <v>0.49</v>
      </c>
      <c r="FY1239">
        <f t="shared" si="600"/>
        <v>0.49</v>
      </c>
      <c r="GJ1239">
        <v>824778</v>
      </c>
      <c r="GM1239">
        <v>0.46</v>
      </c>
      <c r="GN1239">
        <f t="shared" si="601"/>
        <v>0.46</v>
      </c>
      <c r="GY1239">
        <v>824778</v>
      </c>
      <c r="HB1239">
        <v>0.52</v>
      </c>
      <c r="HC1239">
        <f t="shared" si="602"/>
        <v>0.52</v>
      </c>
      <c r="HN1239">
        <v>824778</v>
      </c>
      <c r="HQ1239">
        <v>0.46</v>
      </c>
      <c r="HR1239">
        <f t="shared" si="603"/>
        <v>0.46</v>
      </c>
      <c r="ID1239">
        <v>776206</v>
      </c>
      <c r="IG1239">
        <v>0.47</v>
      </c>
      <c r="IH1239">
        <f t="shared" si="604"/>
        <v>0.47</v>
      </c>
      <c r="IS1239">
        <v>776206</v>
      </c>
      <c r="IV1239">
        <v>0.43</v>
      </c>
      <c r="IW1239">
        <f t="shared" si="605"/>
        <v>0.43</v>
      </c>
      <c r="JH1239">
        <v>776206</v>
      </c>
      <c r="JK1239">
        <v>0.44</v>
      </c>
      <c r="JL1239">
        <f t="shared" si="606"/>
        <v>0.44</v>
      </c>
      <c r="JW1239">
        <v>776206</v>
      </c>
      <c r="JZ1239">
        <v>0.48</v>
      </c>
      <c r="KA1239">
        <f t="shared" si="607"/>
        <v>0.48</v>
      </c>
      <c r="KL1239">
        <v>776206</v>
      </c>
      <c r="KO1239">
        <v>0.44</v>
      </c>
      <c r="KP1239">
        <f t="shared" si="608"/>
        <v>0.44</v>
      </c>
      <c r="LA1239">
        <v>776206</v>
      </c>
      <c r="LD1239">
        <v>0.42</v>
      </c>
      <c r="LE1239">
        <f t="shared" si="609"/>
        <v>0.42</v>
      </c>
      <c r="LP1239">
        <v>776206</v>
      </c>
      <c r="LS1239">
        <v>0.45</v>
      </c>
      <c r="LT1239">
        <f t="shared" si="610"/>
        <v>0.45</v>
      </c>
      <c r="ME1239">
        <v>776206</v>
      </c>
      <c r="MH1239">
        <v>0.52</v>
      </c>
      <c r="MI1239">
        <f t="shared" si="611"/>
        <v>0.52</v>
      </c>
      <c r="MT1239">
        <v>776206</v>
      </c>
      <c r="MW1239">
        <v>0.49</v>
      </c>
      <c r="MX1239">
        <f t="shared" si="612"/>
        <v>0.49</v>
      </c>
      <c r="NI1239">
        <v>776206</v>
      </c>
      <c r="NL1239">
        <v>0.44</v>
      </c>
      <c r="NM1239">
        <f t="shared" si="613"/>
        <v>0.44</v>
      </c>
      <c r="NX1239">
        <v>776206</v>
      </c>
      <c r="OA1239">
        <v>0.39</v>
      </c>
      <c r="OB1239">
        <f t="shared" si="614"/>
        <v>0.39</v>
      </c>
      <c r="OM1239">
        <v>776206</v>
      </c>
      <c r="OP1239">
        <v>0.44</v>
      </c>
      <c r="OQ1239">
        <f t="shared" si="615"/>
        <v>0.44</v>
      </c>
      <c r="PB1239">
        <v>776206</v>
      </c>
      <c r="PE1239">
        <v>0.42</v>
      </c>
      <c r="PF1239">
        <f t="shared" si="616"/>
        <v>0.42</v>
      </c>
      <c r="PQ1239">
        <v>776206</v>
      </c>
      <c r="PT1239">
        <v>0.46</v>
      </c>
      <c r="PU1239">
        <f t="shared" si="617"/>
        <v>0.46</v>
      </c>
      <c r="QF1239">
        <v>776206</v>
      </c>
      <c r="QI1239">
        <v>0.42</v>
      </c>
      <c r="QJ1239">
        <f t="shared" si="618"/>
        <v>0.42</v>
      </c>
      <c r="QU1239">
        <v>776206</v>
      </c>
      <c r="QX1239">
        <v>0.45</v>
      </c>
      <c r="QY1239">
        <f t="shared" si="619"/>
        <v>0.45</v>
      </c>
    </row>
    <row r="1240" spans="12:467" x14ac:dyDescent="0.2">
      <c r="L1240">
        <v>825019</v>
      </c>
      <c r="O1240">
        <v>0.56999999999999995</v>
      </c>
      <c r="P1240">
        <f t="shared" si="589"/>
        <v>0.56999999999999995</v>
      </c>
      <c r="AA1240">
        <v>825019</v>
      </c>
      <c r="AD1240">
        <v>0.56000000000000005</v>
      </c>
      <c r="AE1240">
        <f t="shared" si="590"/>
        <v>0.56000000000000005</v>
      </c>
      <c r="AP1240">
        <v>825019</v>
      </c>
      <c r="AS1240">
        <v>0.61</v>
      </c>
      <c r="AT1240">
        <f t="shared" si="591"/>
        <v>0.61</v>
      </c>
      <c r="BE1240">
        <v>825019</v>
      </c>
      <c r="BH1240">
        <v>0.57999999999999996</v>
      </c>
      <c r="BI1240">
        <f t="shared" si="592"/>
        <v>0.57999999999999996</v>
      </c>
      <c r="BT1240">
        <v>825019</v>
      </c>
      <c r="BW1240">
        <v>0.62</v>
      </c>
      <c r="BX1240">
        <f t="shared" si="593"/>
        <v>0.62</v>
      </c>
      <c r="CI1240">
        <v>825019</v>
      </c>
      <c r="CL1240">
        <v>0.59</v>
      </c>
      <c r="CM1240">
        <f t="shared" si="594"/>
        <v>0.59</v>
      </c>
      <c r="CX1240">
        <v>825019</v>
      </c>
      <c r="DA1240">
        <v>0.56999999999999995</v>
      </c>
      <c r="DB1240">
        <f t="shared" si="595"/>
        <v>0.56999999999999995</v>
      </c>
      <c r="DM1240">
        <v>825019</v>
      </c>
      <c r="DP1240">
        <v>0.56999999999999995</v>
      </c>
      <c r="DQ1240">
        <f t="shared" si="596"/>
        <v>0.56999999999999995</v>
      </c>
      <c r="EB1240">
        <v>825019</v>
      </c>
      <c r="EE1240">
        <v>0.6</v>
      </c>
      <c r="EF1240">
        <f t="shared" si="597"/>
        <v>0.6</v>
      </c>
      <c r="EQ1240">
        <v>825019</v>
      </c>
      <c r="ET1240">
        <v>0.6</v>
      </c>
      <c r="EU1240">
        <f t="shared" si="598"/>
        <v>0.6</v>
      </c>
      <c r="FF1240">
        <v>825019</v>
      </c>
      <c r="FI1240">
        <v>0.56000000000000005</v>
      </c>
      <c r="FJ1240">
        <f t="shared" si="599"/>
        <v>0.56000000000000005</v>
      </c>
      <c r="FU1240">
        <v>825019</v>
      </c>
      <c r="FX1240">
        <v>0.54</v>
      </c>
      <c r="FY1240">
        <f t="shared" si="600"/>
        <v>0.54</v>
      </c>
      <c r="GJ1240">
        <v>825019</v>
      </c>
      <c r="GM1240">
        <v>0.57999999999999996</v>
      </c>
      <c r="GN1240">
        <f t="shared" si="601"/>
        <v>0.57999999999999996</v>
      </c>
      <c r="GY1240">
        <v>825019</v>
      </c>
      <c r="HB1240">
        <v>0.59</v>
      </c>
      <c r="HC1240">
        <f t="shared" si="602"/>
        <v>0.59</v>
      </c>
      <c r="HN1240">
        <v>825019</v>
      </c>
      <c r="HQ1240">
        <v>0.65</v>
      </c>
      <c r="HR1240">
        <f t="shared" si="603"/>
        <v>0.65</v>
      </c>
      <c r="ID1240">
        <v>776178</v>
      </c>
      <c r="IG1240">
        <v>0.44</v>
      </c>
      <c r="IH1240">
        <f t="shared" si="604"/>
        <v>0.44</v>
      </c>
      <c r="IS1240">
        <v>776178</v>
      </c>
      <c r="IV1240">
        <v>0.47</v>
      </c>
      <c r="IW1240">
        <f t="shared" si="605"/>
        <v>0.47</v>
      </c>
      <c r="JH1240">
        <v>776178</v>
      </c>
      <c r="JK1240">
        <v>0.42</v>
      </c>
      <c r="JL1240">
        <f t="shared" si="606"/>
        <v>0.42</v>
      </c>
      <c r="JW1240">
        <v>776178</v>
      </c>
      <c r="JZ1240">
        <v>0.46</v>
      </c>
      <c r="KA1240">
        <f t="shared" si="607"/>
        <v>0.46</v>
      </c>
      <c r="KL1240">
        <v>776178</v>
      </c>
      <c r="KO1240">
        <v>0.46</v>
      </c>
      <c r="KP1240">
        <f t="shared" si="608"/>
        <v>0.46</v>
      </c>
      <c r="LA1240">
        <v>776178</v>
      </c>
      <c r="LD1240">
        <v>0.42</v>
      </c>
      <c r="LE1240">
        <f t="shared" si="609"/>
        <v>0.42</v>
      </c>
      <c r="LP1240">
        <v>776178</v>
      </c>
      <c r="LS1240">
        <v>0.45</v>
      </c>
      <c r="LT1240">
        <f t="shared" si="610"/>
        <v>0.45</v>
      </c>
      <c r="ME1240">
        <v>776178</v>
      </c>
      <c r="MH1240">
        <v>0.42</v>
      </c>
      <c r="MI1240">
        <f t="shared" si="611"/>
        <v>0.42</v>
      </c>
      <c r="MT1240">
        <v>776178</v>
      </c>
      <c r="MW1240">
        <v>0.5</v>
      </c>
      <c r="MX1240">
        <f t="shared" si="612"/>
        <v>0.5</v>
      </c>
      <c r="NI1240">
        <v>776178</v>
      </c>
      <c r="NL1240">
        <v>0.46</v>
      </c>
      <c r="NM1240">
        <f t="shared" si="613"/>
        <v>0.46</v>
      </c>
      <c r="NX1240">
        <v>776178</v>
      </c>
      <c r="OA1240">
        <v>0.43</v>
      </c>
      <c r="OB1240">
        <f t="shared" si="614"/>
        <v>0.43</v>
      </c>
      <c r="OM1240">
        <v>776178</v>
      </c>
      <c r="OP1240">
        <v>0.44</v>
      </c>
      <c r="OQ1240">
        <f t="shared" si="615"/>
        <v>0.44</v>
      </c>
      <c r="PB1240">
        <v>776178</v>
      </c>
      <c r="PE1240">
        <v>0.46</v>
      </c>
      <c r="PF1240">
        <f t="shared" si="616"/>
        <v>0.46</v>
      </c>
      <c r="PQ1240">
        <v>776178</v>
      </c>
      <c r="PT1240">
        <v>0.45</v>
      </c>
      <c r="PU1240">
        <f t="shared" si="617"/>
        <v>0.45</v>
      </c>
      <c r="QF1240">
        <v>776178</v>
      </c>
      <c r="QI1240">
        <v>0.47</v>
      </c>
      <c r="QJ1240">
        <f t="shared" si="618"/>
        <v>0.47</v>
      </c>
      <c r="QU1240">
        <v>776178</v>
      </c>
      <c r="QX1240">
        <v>0.46</v>
      </c>
      <c r="QY1240">
        <f t="shared" si="619"/>
        <v>0.46</v>
      </c>
    </row>
    <row r="1241" spans="12:467" x14ac:dyDescent="0.2">
      <c r="L1241">
        <v>825101</v>
      </c>
      <c r="O1241">
        <v>0.49</v>
      </c>
      <c r="P1241">
        <f t="shared" si="589"/>
        <v>0.49</v>
      </c>
      <c r="AA1241">
        <v>825101</v>
      </c>
      <c r="AD1241">
        <v>0.65</v>
      </c>
      <c r="AE1241">
        <f t="shared" si="590"/>
        <v>0.65</v>
      </c>
      <c r="AP1241">
        <v>825101</v>
      </c>
      <c r="AS1241">
        <v>0.65</v>
      </c>
      <c r="AT1241">
        <f t="shared" si="591"/>
        <v>0.65</v>
      </c>
      <c r="BE1241">
        <v>825101</v>
      </c>
      <c r="BH1241">
        <v>0.61</v>
      </c>
      <c r="BI1241">
        <f t="shared" si="592"/>
        <v>0.61</v>
      </c>
      <c r="BT1241">
        <v>825101</v>
      </c>
      <c r="BW1241">
        <v>0.5</v>
      </c>
      <c r="BX1241">
        <f t="shared" si="593"/>
        <v>0.5</v>
      </c>
      <c r="CI1241">
        <v>825101</v>
      </c>
      <c r="CL1241">
        <v>0.54</v>
      </c>
      <c r="CM1241">
        <f t="shared" si="594"/>
        <v>0.54</v>
      </c>
      <c r="CX1241">
        <v>825101</v>
      </c>
      <c r="DA1241">
        <v>0.49</v>
      </c>
      <c r="DB1241">
        <f t="shared" si="595"/>
        <v>0.49</v>
      </c>
      <c r="DM1241">
        <v>825101</v>
      </c>
      <c r="DP1241">
        <v>0.52</v>
      </c>
      <c r="DQ1241">
        <f t="shared" si="596"/>
        <v>0.52</v>
      </c>
      <c r="EB1241">
        <v>825101</v>
      </c>
      <c r="EE1241">
        <v>0.51</v>
      </c>
      <c r="EF1241">
        <f t="shared" si="597"/>
        <v>0.51</v>
      </c>
      <c r="EQ1241">
        <v>825101</v>
      </c>
      <c r="ET1241">
        <v>0.51</v>
      </c>
      <c r="EU1241">
        <f t="shared" si="598"/>
        <v>0.51</v>
      </c>
      <c r="FF1241">
        <v>825101</v>
      </c>
      <c r="FI1241">
        <v>0.51</v>
      </c>
      <c r="FJ1241">
        <f t="shared" si="599"/>
        <v>0.51</v>
      </c>
      <c r="FU1241">
        <v>825101</v>
      </c>
      <c r="FX1241">
        <v>0.52</v>
      </c>
      <c r="FY1241">
        <f t="shared" si="600"/>
        <v>0.52</v>
      </c>
      <c r="GJ1241">
        <v>825101</v>
      </c>
      <c r="GM1241">
        <v>0.54</v>
      </c>
      <c r="GN1241">
        <f t="shared" si="601"/>
        <v>0.54</v>
      </c>
      <c r="GY1241">
        <v>825101</v>
      </c>
      <c r="HB1241">
        <v>0.56999999999999995</v>
      </c>
      <c r="HC1241">
        <f t="shared" si="602"/>
        <v>0.56999999999999995</v>
      </c>
      <c r="HN1241">
        <v>825101</v>
      </c>
      <c r="HQ1241">
        <v>0.49</v>
      </c>
      <c r="HR1241">
        <f t="shared" si="603"/>
        <v>0.49</v>
      </c>
      <c r="ID1241">
        <v>776182</v>
      </c>
      <c r="IG1241">
        <v>0.47</v>
      </c>
      <c r="IH1241">
        <f t="shared" si="604"/>
        <v>0.47</v>
      </c>
      <c r="IS1241">
        <v>776182</v>
      </c>
      <c r="IV1241">
        <v>0.49</v>
      </c>
      <c r="IW1241">
        <f t="shared" si="605"/>
        <v>0.49</v>
      </c>
      <c r="JH1241">
        <v>776182</v>
      </c>
      <c r="JK1241">
        <v>0.48</v>
      </c>
      <c r="JL1241">
        <f t="shared" si="606"/>
        <v>0.48</v>
      </c>
      <c r="JW1241">
        <v>776182</v>
      </c>
      <c r="JZ1241">
        <v>0.46</v>
      </c>
      <c r="KA1241">
        <f t="shared" si="607"/>
        <v>0.46</v>
      </c>
      <c r="KL1241">
        <v>776182</v>
      </c>
      <c r="KO1241">
        <v>0.47</v>
      </c>
      <c r="KP1241">
        <f t="shared" si="608"/>
        <v>0.47</v>
      </c>
      <c r="LA1241">
        <v>776182</v>
      </c>
      <c r="LD1241">
        <v>0.52</v>
      </c>
      <c r="LE1241">
        <f t="shared" si="609"/>
        <v>0.52</v>
      </c>
      <c r="LP1241">
        <v>776182</v>
      </c>
      <c r="LS1241">
        <v>0.47</v>
      </c>
      <c r="LT1241">
        <f t="shared" si="610"/>
        <v>0.47</v>
      </c>
      <c r="ME1241">
        <v>776182</v>
      </c>
      <c r="MH1241">
        <v>0.5</v>
      </c>
      <c r="MI1241">
        <f t="shared" si="611"/>
        <v>0.5</v>
      </c>
      <c r="MT1241">
        <v>776182</v>
      </c>
      <c r="MW1241">
        <v>0.56999999999999995</v>
      </c>
      <c r="MX1241">
        <f t="shared" si="612"/>
        <v>0.56999999999999995</v>
      </c>
      <c r="NI1241">
        <v>776182</v>
      </c>
      <c r="NL1241">
        <v>0.46</v>
      </c>
      <c r="NM1241">
        <f t="shared" si="613"/>
        <v>0.46</v>
      </c>
      <c r="NX1241">
        <v>776182</v>
      </c>
      <c r="OA1241">
        <v>0.47</v>
      </c>
      <c r="OB1241">
        <f t="shared" si="614"/>
        <v>0.47</v>
      </c>
      <c r="OM1241">
        <v>776182</v>
      </c>
      <c r="OP1241">
        <v>0.48</v>
      </c>
      <c r="OQ1241">
        <f t="shared" si="615"/>
        <v>0.48</v>
      </c>
      <c r="PB1241">
        <v>776182</v>
      </c>
      <c r="PE1241">
        <v>0.47</v>
      </c>
      <c r="PF1241">
        <f t="shared" si="616"/>
        <v>0.47</v>
      </c>
      <c r="PQ1241">
        <v>776182</v>
      </c>
      <c r="PT1241">
        <v>0.49</v>
      </c>
      <c r="PU1241">
        <f t="shared" si="617"/>
        <v>0.49</v>
      </c>
      <c r="QF1241">
        <v>776182</v>
      </c>
      <c r="QI1241">
        <v>0.48</v>
      </c>
      <c r="QJ1241">
        <f t="shared" si="618"/>
        <v>0.48</v>
      </c>
      <c r="QU1241">
        <v>776182</v>
      </c>
      <c r="QX1241">
        <v>0.47</v>
      </c>
      <c r="QY1241">
        <f t="shared" si="619"/>
        <v>0.47</v>
      </c>
    </row>
    <row r="1242" spans="12:467" x14ac:dyDescent="0.2">
      <c r="L1242">
        <v>822751</v>
      </c>
      <c r="O1242">
        <v>0.44</v>
      </c>
      <c r="P1242">
        <f t="shared" si="589"/>
        <v>0.44</v>
      </c>
      <c r="AA1242">
        <v>822751</v>
      </c>
      <c r="AD1242">
        <v>0.35</v>
      </c>
      <c r="AE1242">
        <f t="shared" si="590"/>
        <v>0.35</v>
      </c>
      <c r="AP1242">
        <v>822751</v>
      </c>
      <c r="AS1242">
        <v>0.56000000000000005</v>
      </c>
      <c r="AT1242">
        <f t="shared" si="591"/>
        <v>0.56000000000000005</v>
      </c>
      <c r="BE1242">
        <v>822751</v>
      </c>
      <c r="BH1242">
        <v>0.46</v>
      </c>
      <c r="BI1242">
        <f t="shared" si="592"/>
        <v>0.46</v>
      </c>
      <c r="BT1242">
        <v>822751</v>
      </c>
      <c r="BW1242">
        <v>0.55000000000000004</v>
      </c>
      <c r="BX1242">
        <f t="shared" si="593"/>
        <v>0.55000000000000004</v>
      </c>
      <c r="CI1242">
        <v>822751</v>
      </c>
      <c r="CL1242">
        <v>0.48</v>
      </c>
      <c r="CM1242">
        <f t="shared" si="594"/>
        <v>0.48</v>
      </c>
      <c r="CX1242">
        <v>822751</v>
      </c>
      <c r="DA1242">
        <v>0.47</v>
      </c>
      <c r="DB1242">
        <f t="shared" si="595"/>
        <v>0.47</v>
      </c>
      <c r="DM1242">
        <v>822751</v>
      </c>
      <c r="DP1242">
        <v>0.48</v>
      </c>
      <c r="DQ1242">
        <f t="shared" si="596"/>
        <v>0.48</v>
      </c>
      <c r="EB1242">
        <v>822751</v>
      </c>
      <c r="EE1242">
        <v>0.47</v>
      </c>
      <c r="EF1242">
        <f t="shared" si="597"/>
        <v>0.47</v>
      </c>
      <c r="EQ1242">
        <v>822751</v>
      </c>
      <c r="ET1242">
        <v>0.47</v>
      </c>
      <c r="EU1242">
        <f t="shared" si="598"/>
        <v>0.47</v>
      </c>
      <c r="FF1242">
        <v>822751</v>
      </c>
      <c r="FI1242">
        <v>0.47</v>
      </c>
      <c r="FJ1242">
        <f t="shared" si="599"/>
        <v>0.47</v>
      </c>
      <c r="FU1242">
        <v>822751</v>
      </c>
      <c r="FX1242">
        <v>0.49</v>
      </c>
      <c r="FY1242">
        <f t="shared" si="600"/>
        <v>0.49</v>
      </c>
      <c r="GJ1242">
        <v>822751</v>
      </c>
      <c r="GM1242">
        <v>0.46</v>
      </c>
      <c r="GN1242">
        <f t="shared" si="601"/>
        <v>0.46</v>
      </c>
      <c r="GY1242">
        <v>822751</v>
      </c>
      <c r="HB1242">
        <v>0.49</v>
      </c>
      <c r="HC1242">
        <f t="shared" si="602"/>
        <v>0.49</v>
      </c>
      <c r="HN1242">
        <v>822751</v>
      </c>
      <c r="HQ1242">
        <v>0.53</v>
      </c>
      <c r="HR1242">
        <f t="shared" si="603"/>
        <v>0.53</v>
      </c>
      <c r="ID1242">
        <v>776183</v>
      </c>
      <c r="IG1242">
        <v>0.53</v>
      </c>
      <c r="IH1242">
        <f t="shared" si="604"/>
        <v>0.53</v>
      </c>
      <c r="IS1242">
        <v>776183</v>
      </c>
      <c r="IV1242">
        <v>0.56000000000000005</v>
      </c>
      <c r="IW1242">
        <f t="shared" si="605"/>
        <v>0.56000000000000005</v>
      </c>
      <c r="JH1242">
        <v>776183</v>
      </c>
      <c r="JK1242">
        <v>0.55000000000000004</v>
      </c>
      <c r="JL1242">
        <f t="shared" si="606"/>
        <v>0.55000000000000004</v>
      </c>
      <c r="JW1242">
        <v>776183</v>
      </c>
      <c r="JZ1242">
        <v>0.59</v>
      </c>
      <c r="KA1242">
        <f t="shared" si="607"/>
        <v>0.59</v>
      </c>
      <c r="KL1242">
        <v>776183</v>
      </c>
      <c r="KO1242">
        <v>0.56999999999999995</v>
      </c>
      <c r="KP1242">
        <f t="shared" si="608"/>
        <v>0.56999999999999995</v>
      </c>
      <c r="LA1242">
        <v>776183</v>
      </c>
      <c r="LD1242">
        <v>0.56999999999999995</v>
      </c>
      <c r="LE1242">
        <f t="shared" si="609"/>
        <v>0.56999999999999995</v>
      </c>
      <c r="LP1242">
        <v>776183</v>
      </c>
      <c r="LS1242">
        <v>0.54</v>
      </c>
      <c r="LT1242">
        <f t="shared" si="610"/>
        <v>0.54</v>
      </c>
      <c r="ME1242">
        <v>776183</v>
      </c>
      <c r="MH1242">
        <v>0.63</v>
      </c>
      <c r="MI1242">
        <f t="shared" si="611"/>
        <v>0.63</v>
      </c>
      <c r="MT1242">
        <v>776183</v>
      </c>
      <c r="MW1242">
        <v>0.56000000000000005</v>
      </c>
      <c r="MX1242">
        <f t="shared" si="612"/>
        <v>0.56000000000000005</v>
      </c>
      <c r="NI1242">
        <v>776183</v>
      </c>
      <c r="NL1242">
        <v>0.55000000000000004</v>
      </c>
      <c r="NM1242">
        <f t="shared" si="613"/>
        <v>0.55000000000000004</v>
      </c>
      <c r="NX1242">
        <v>776183</v>
      </c>
      <c r="OA1242">
        <v>0.54</v>
      </c>
      <c r="OB1242">
        <f t="shared" si="614"/>
        <v>0.54</v>
      </c>
      <c r="OM1242">
        <v>776183</v>
      </c>
      <c r="OP1242">
        <v>0.55000000000000004</v>
      </c>
      <c r="OQ1242">
        <f t="shared" si="615"/>
        <v>0.55000000000000004</v>
      </c>
      <c r="PB1242">
        <v>776183</v>
      </c>
      <c r="PE1242">
        <v>0.56999999999999995</v>
      </c>
      <c r="PF1242">
        <f t="shared" si="616"/>
        <v>0.56999999999999995</v>
      </c>
      <c r="PQ1242">
        <v>776183</v>
      </c>
      <c r="PT1242">
        <v>0.56999999999999995</v>
      </c>
      <c r="PU1242">
        <f t="shared" si="617"/>
        <v>0.56999999999999995</v>
      </c>
      <c r="QF1242">
        <v>776183</v>
      </c>
      <c r="QI1242">
        <v>0.56999999999999995</v>
      </c>
      <c r="QJ1242">
        <f t="shared" si="618"/>
        <v>0.56999999999999995</v>
      </c>
      <c r="QU1242">
        <v>776183</v>
      </c>
      <c r="QX1242">
        <v>0.56000000000000005</v>
      </c>
      <c r="QY1242">
        <f t="shared" si="619"/>
        <v>0.56000000000000005</v>
      </c>
    </row>
    <row r="1243" spans="12:467" x14ac:dyDescent="0.2">
      <c r="L1243">
        <v>823151</v>
      </c>
      <c r="O1243">
        <v>0.55000000000000004</v>
      </c>
      <c r="P1243">
        <f t="shared" si="589"/>
        <v>0.55000000000000004</v>
      </c>
      <c r="AA1243">
        <v>823151</v>
      </c>
      <c r="AD1243">
        <v>0.5</v>
      </c>
      <c r="AE1243">
        <f t="shared" si="590"/>
        <v>0.5</v>
      </c>
      <c r="AP1243">
        <v>823151</v>
      </c>
      <c r="AS1243">
        <v>0.56999999999999995</v>
      </c>
      <c r="AT1243">
        <f t="shared" si="591"/>
        <v>0.56999999999999995</v>
      </c>
      <c r="BE1243">
        <v>823151</v>
      </c>
      <c r="BH1243">
        <v>0.56000000000000005</v>
      </c>
      <c r="BI1243">
        <f t="shared" si="592"/>
        <v>0.56000000000000005</v>
      </c>
      <c r="BT1243">
        <v>823151</v>
      </c>
      <c r="BW1243">
        <v>0.53</v>
      </c>
      <c r="BX1243">
        <f t="shared" si="593"/>
        <v>0.53</v>
      </c>
      <c r="CI1243">
        <v>823151</v>
      </c>
      <c r="CL1243">
        <v>0.55000000000000004</v>
      </c>
      <c r="CM1243">
        <f t="shared" si="594"/>
        <v>0.55000000000000004</v>
      </c>
      <c r="CX1243">
        <v>823151</v>
      </c>
      <c r="DA1243">
        <v>0.55000000000000004</v>
      </c>
      <c r="DB1243">
        <f t="shared" si="595"/>
        <v>0.55000000000000004</v>
      </c>
      <c r="DM1243">
        <v>823151</v>
      </c>
      <c r="DP1243">
        <v>0.54</v>
      </c>
      <c r="DQ1243">
        <f t="shared" si="596"/>
        <v>0.54</v>
      </c>
      <c r="EB1243">
        <v>823151</v>
      </c>
      <c r="EE1243">
        <v>0.56999999999999995</v>
      </c>
      <c r="EF1243">
        <f t="shared" si="597"/>
        <v>0.56999999999999995</v>
      </c>
      <c r="EQ1243">
        <v>823151</v>
      </c>
      <c r="ET1243">
        <v>0.56999999999999995</v>
      </c>
      <c r="EU1243">
        <f t="shared" si="598"/>
        <v>0.56999999999999995</v>
      </c>
      <c r="FF1243">
        <v>823151</v>
      </c>
      <c r="FI1243">
        <v>0.53</v>
      </c>
      <c r="FJ1243">
        <f t="shared" si="599"/>
        <v>0.53</v>
      </c>
      <c r="FU1243">
        <v>823151</v>
      </c>
      <c r="FX1243">
        <v>0.56000000000000005</v>
      </c>
      <c r="FY1243">
        <f t="shared" si="600"/>
        <v>0.56000000000000005</v>
      </c>
      <c r="GJ1243">
        <v>823151</v>
      </c>
      <c r="GM1243">
        <v>0.53</v>
      </c>
      <c r="GN1243">
        <f t="shared" si="601"/>
        <v>0.53</v>
      </c>
      <c r="GY1243">
        <v>823151</v>
      </c>
      <c r="HB1243">
        <v>0.59</v>
      </c>
      <c r="HC1243">
        <f t="shared" si="602"/>
        <v>0.59</v>
      </c>
      <c r="HN1243">
        <v>823151</v>
      </c>
      <c r="HQ1243">
        <v>0.5</v>
      </c>
      <c r="HR1243">
        <f t="shared" si="603"/>
        <v>0.5</v>
      </c>
      <c r="ID1243">
        <v>776185</v>
      </c>
      <c r="IG1243">
        <v>0.43</v>
      </c>
      <c r="IH1243">
        <f t="shared" si="604"/>
        <v>0.43</v>
      </c>
      <c r="IS1243">
        <v>776185</v>
      </c>
      <c r="IV1243">
        <v>0.4</v>
      </c>
      <c r="IW1243">
        <f t="shared" si="605"/>
        <v>0.4</v>
      </c>
      <c r="JH1243">
        <v>776185</v>
      </c>
      <c r="JK1243">
        <v>0.4</v>
      </c>
      <c r="JL1243">
        <f t="shared" si="606"/>
        <v>0.4</v>
      </c>
      <c r="JW1243">
        <v>776185</v>
      </c>
      <c r="JZ1243">
        <v>0.41</v>
      </c>
      <c r="KA1243">
        <f t="shared" si="607"/>
        <v>0.41</v>
      </c>
      <c r="KL1243">
        <v>776185</v>
      </c>
      <c r="KO1243">
        <v>0.4</v>
      </c>
      <c r="KP1243">
        <f t="shared" si="608"/>
        <v>0.4</v>
      </c>
      <c r="LA1243">
        <v>776185</v>
      </c>
      <c r="LD1243">
        <v>0.39</v>
      </c>
      <c r="LE1243">
        <f t="shared" si="609"/>
        <v>0.39</v>
      </c>
      <c r="LP1243">
        <v>776185</v>
      </c>
      <c r="LS1243">
        <v>0.41</v>
      </c>
      <c r="LT1243">
        <f t="shared" si="610"/>
        <v>0.41</v>
      </c>
      <c r="ME1243">
        <v>776185</v>
      </c>
      <c r="MH1243">
        <v>0.35</v>
      </c>
      <c r="MI1243">
        <f t="shared" si="611"/>
        <v>0.35</v>
      </c>
      <c r="MT1243">
        <v>776185</v>
      </c>
      <c r="MW1243">
        <v>0.48</v>
      </c>
      <c r="MX1243">
        <f t="shared" si="612"/>
        <v>0.48</v>
      </c>
      <c r="NI1243">
        <v>776185</v>
      </c>
      <c r="NL1243">
        <v>0.41</v>
      </c>
      <c r="NM1243">
        <f t="shared" si="613"/>
        <v>0.41</v>
      </c>
      <c r="NX1243">
        <v>776185</v>
      </c>
      <c r="OA1243">
        <v>0.43</v>
      </c>
      <c r="OB1243">
        <f t="shared" si="614"/>
        <v>0.43</v>
      </c>
      <c r="OM1243">
        <v>776185</v>
      </c>
      <c r="OP1243">
        <v>0.43</v>
      </c>
      <c r="OQ1243">
        <f t="shared" si="615"/>
        <v>0.43</v>
      </c>
      <c r="PB1243">
        <v>776185</v>
      </c>
      <c r="PE1243">
        <v>0.4</v>
      </c>
      <c r="PF1243">
        <f t="shared" si="616"/>
        <v>0.4</v>
      </c>
      <c r="PQ1243">
        <v>776185</v>
      </c>
      <c r="PT1243">
        <v>0.45</v>
      </c>
      <c r="PU1243">
        <f t="shared" si="617"/>
        <v>0.45</v>
      </c>
      <c r="QF1243">
        <v>776185</v>
      </c>
      <c r="QI1243">
        <v>0.42</v>
      </c>
      <c r="QJ1243">
        <f t="shared" si="618"/>
        <v>0.42</v>
      </c>
      <c r="QU1243">
        <v>776185</v>
      </c>
      <c r="QX1243">
        <v>0.39</v>
      </c>
      <c r="QY1243">
        <f t="shared" si="619"/>
        <v>0.39</v>
      </c>
    </row>
    <row r="1244" spans="12:467" x14ac:dyDescent="0.2">
      <c r="L1244">
        <v>823394</v>
      </c>
      <c r="O1244">
        <v>0.6</v>
      </c>
      <c r="P1244">
        <f t="shared" si="589"/>
        <v>0.6</v>
      </c>
      <c r="AA1244">
        <v>823394</v>
      </c>
      <c r="AD1244">
        <v>0.66</v>
      </c>
      <c r="AE1244">
        <f t="shared" si="590"/>
        <v>0.66</v>
      </c>
      <c r="AP1244">
        <v>823394</v>
      </c>
      <c r="AS1244">
        <v>0.52</v>
      </c>
      <c r="AT1244">
        <f t="shared" si="591"/>
        <v>0.52</v>
      </c>
      <c r="BE1244">
        <v>823394</v>
      </c>
      <c r="BH1244">
        <v>0.61</v>
      </c>
      <c r="BI1244">
        <f t="shared" si="592"/>
        <v>0.61</v>
      </c>
      <c r="BT1244">
        <v>823394</v>
      </c>
      <c r="BW1244">
        <v>0.57999999999999996</v>
      </c>
      <c r="BX1244">
        <f t="shared" si="593"/>
        <v>0.57999999999999996</v>
      </c>
      <c r="CI1244">
        <v>823394</v>
      </c>
      <c r="CL1244">
        <v>0.56000000000000005</v>
      </c>
      <c r="CM1244">
        <f t="shared" si="594"/>
        <v>0.56000000000000005</v>
      </c>
      <c r="CX1244">
        <v>823394</v>
      </c>
      <c r="DA1244">
        <v>0.56000000000000005</v>
      </c>
      <c r="DB1244">
        <f t="shared" si="595"/>
        <v>0.56000000000000005</v>
      </c>
      <c r="DM1244">
        <v>823394</v>
      </c>
      <c r="DP1244">
        <v>0.56000000000000005</v>
      </c>
      <c r="DQ1244">
        <f t="shared" si="596"/>
        <v>0.56000000000000005</v>
      </c>
      <c r="EB1244">
        <v>823394</v>
      </c>
      <c r="EE1244">
        <v>0.56999999999999995</v>
      </c>
      <c r="EF1244">
        <f t="shared" si="597"/>
        <v>0.56999999999999995</v>
      </c>
      <c r="EQ1244">
        <v>823394</v>
      </c>
      <c r="ET1244">
        <v>0.56999999999999995</v>
      </c>
      <c r="EU1244">
        <f t="shared" si="598"/>
        <v>0.56999999999999995</v>
      </c>
      <c r="FF1244">
        <v>823394</v>
      </c>
      <c r="FI1244">
        <v>0.56000000000000005</v>
      </c>
      <c r="FJ1244">
        <f t="shared" si="599"/>
        <v>0.56000000000000005</v>
      </c>
      <c r="FU1244">
        <v>823394</v>
      </c>
      <c r="FX1244">
        <v>0.53</v>
      </c>
      <c r="FY1244">
        <f t="shared" si="600"/>
        <v>0.53</v>
      </c>
      <c r="GJ1244">
        <v>823394</v>
      </c>
      <c r="GM1244">
        <v>0.56000000000000005</v>
      </c>
      <c r="GN1244">
        <f t="shared" si="601"/>
        <v>0.56000000000000005</v>
      </c>
      <c r="GY1244">
        <v>823394</v>
      </c>
      <c r="HB1244">
        <v>0.57999999999999996</v>
      </c>
      <c r="HC1244">
        <f t="shared" si="602"/>
        <v>0.57999999999999996</v>
      </c>
      <c r="HN1244">
        <v>823394</v>
      </c>
      <c r="HQ1244">
        <v>0.51</v>
      </c>
      <c r="HR1244">
        <f t="shared" si="603"/>
        <v>0.51</v>
      </c>
      <c r="ID1244">
        <v>776186</v>
      </c>
      <c r="IG1244">
        <v>0.54</v>
      </c>
      <c r="IH1244">
        <f t="shared" si="604"/>
        <v>0.54</v>
      </c>
      <c r="IS1244">
        <v>776186</v>
      </c>
      <c r="IV1244">
        <v>0.53</v>
      </c>
      <c r="IW1244">
        <f t="shared" si="605"/>
        <v>0.53</v>
      </c>
      <c r="JH1244">
        <v>776186</v>
      </c>
      <c r="JK1244">
        <v>0.52</v>
      </c>
      <c r="JL1244">
        <f t="shared" si="606"/>
        <v>0.52</v>
      </c>
      <c r="JW1244">
        <v>776186</v>
      </c>
      <c r="JZ1244">
        <v>0.54</v>
      </c>
      <c r="KA1244">
        <f t="shared" si="607"/>
        <v>0.54</v>
      </c>
      <c r="KL1244">
        <v>776186</v>
      </c>
      <c r="KO1244">
        <v>0.62</v>
      </c>
      <c r="KP1244">
        <f t="shared" si="608"/>
        <v>0.62</v>
      </c>
      <c r="LA1244">
        <v>776186</v>
      </c>
      <c r="LD1244">
        <v>0.52</v>
      </c>
      <c r="LE1244">
        <f t="shared" si="609"/>
        <v>0.52</v>
      </c>
      <c r="LP1244">
        <v>776186</v>
      </c>
      <c r="LS1244">
        <v>0.51</v>
      </c>
      <c r="LT1244">
        <f t="shared" si="610"/>
        <v>0.51</v>
      </c>
      <c r="ME1244">
        <v>776186</v>
      </c>
      <c r="MH1244">
        <v>0.56999999999999995</v>
      </c>
      <c r="MI1244">
        <f t="shared" si="611"/>
        <v>0.56999999999999995</v>
      </c>
      <c r="MT1244">
        <v>776186</v>
      </c>
      <c r="MW1244">
        <v>0.61</v>
      </c>
      <c r="MX1244">
        <f t="shared" si="612"/>
        <v>0.61</v>
      </c>
      <c r="NI1244">
        <v>776186</v>
      </c>
      <c r="NL1244">
        <v>0.53</v>
      </c>
      <c r="NM1244">
        <f t="shared" si="613"/>
        <v>0.53</v>
      </c>
      <c r="NX1244">
        <v>776186</v>
      </c>
      <c r="OA1244">
        <v>0.54</v>
      </c>
      <c r="OB1244">
        <f t="shared" si="614"/>
        <v>0.54</v>
      </c>
      <c r="OM1244">
        <v>776186</v>
      </c>
      <c r="OP1244">
        <v>0.52</v>
      </c>
      <c r="OQ1244">
        <f t="shared" si="615"/>
        <v>0.52</v>
      </c>
      <c r="PB1244">
        <v>776186</v>
      </c>
      <c r="PE1244">
        <v>0.51</v>
      </c>
      <c r="PF1244">
        <f t="shared" si="616"/>
        <v>0.51</v>
      </c>
      <c r="PQ1244">
        <v>776186</v>
      </c>
      <c r="PT1244">
        <v>0.51</v>
      </c>
      <c r="PU1244">
        <f t="shared" si="617"/>
        <v>0.51</v>
      </c>
      <c r="QF1244">
        <v>776186</v>
      </c>
      <c r="QI1244">
        <v>0.52</v>
      </c>
      <c r="QJ1244">
        <f t="shared" si="618"/>
        <v>0.52</v>
      </c>
      <c r="QU1244">
        <v>776186</v>
      </c>
      <c r="QX1244">
        <v>0.53</v>
      </c>
      <c r="QY1244">
        <f t="shared" si="619"/>
        <v>0.53</v>
      </c>
    </row>
    <row r="1245" spans="12:467" x14ac:dyDescent="0.2">
      <c r="L1245">
        <v>823474</v>
      </c>
      <c r="O1245">
        <v>0.48</v>
      </c>
      <c r="P1245">
        <f t="shared" si="589"/>
        <v>0.48</v>
      </c>
      <c r="AA1245">
        <v>823474</v>
      </c>
      <c r="AD1245">
        <v>0.31</v>
      </c>
      <c r="AE1245">
        <f t="shared" si="590"/>
        <v>0.31</v>
      </c>
      <c r="AP1245">
        <v>823474</v>
      </c>
      <c r="AS1245">
        <v>0.4</v>
      </c>
      <c r="AT1245">
        <f t="shared" si="591"/>
        <v>0.4</v>
      </c>
      <c r="BE1245">
        <v>823474</v>
      </c>
      <c r="BH1245">
        <v>0.33</v>
      </c>
      <c r="BI1245">
        <f t="shared" si="592"/>
        <v>0.33</v>
      </c>
      <c r="BT1245">
        <v>823474</v>
      </c>
      <c r="BW1245">
        <v>0.19</v>
      </c>
      <c r="BX1245">
        <f t="shared" si="593"/>
        <v>0.19</v>
      </c>
      <c r="CI1245">
        <v>823474</v>
      </c>
      <c r="CL1245">
        <v>0.43</v>
      </c>
      <c r="CM1245">
        <f t="shared" si="594"/>
        <v>0.43</v>
      </c>
      <c r="CX1245">
        <v>823474</v>
      </c>
      <c r="DA1245">
        <v>0.49</v>
      </c>
      <c r="DB1245">
        <f t="shared" si="595"/>
        <v>0.49</v>
      </c>
      <c r="DM1245">
        <v>823474</v>
      </c>
      <c r="DP1245">
        <v>0.46</v>
      </c>
      <c r="DQ1245">
        <f t="shared" si="596"/>
        <v>0.46</v>
      </c>
      <c r="EB1245">
        <v>823474</v>
      </c>
      <c r="EE1245">
        <v>0.45</v>
      </c>
      <c r="EF1245">
        <f t="shared" si="597"/>
        <v>0.45</v>
      </c>
      <c r="EQ1245">
        <v>823474</v>
      </c>
      <c r="ET1245">
        <v>0.45</v>
      </c>
      <c r="EU1245">
        <f t="shared" si="598"/>
        <v>0.45</v>
      </c>
      <c r="FF1245">
        <v>823474</v>
      </c>
      <c r="FI1245">
        <v>0.49</v>
      </c>
      <c r="FJ1245">
        <f t="shared" si="599"/>
        <v>0.49</v>
      </c>
      <c r="FU1245">
        <v>823474</v>
      </c>
      <c r="FX1245">
        <v>0.48</v>
      </c>
      <c r="FY1245">
        <f t="shared" si="600"/>
        <v>0.48</v>
      </c>
      <c r="GJ1245">
        <v>823474</v>
      </c>
      <c r="GM1245">
        <v>0.45</v>
      </c>
      <c r="GN1245">
        <f t="shared" si="601"/>
        <v>0.45</v>
      </c>
      <c r="GY1245">
        <v>823474</v>
      </c>
      <c r="HB1245">
        <v>0.52</v>
      </c>
      <c r="HC1245">
        <f t="shared" si="602"/>
        <v>0.52</v>
      </c>
      <c r="HN1245">
        <v>823474</v>
      </c>
      <c r="HQ1245">
        <v>0.39</v>
      </c>
      <c r="HR1245">
        <f t="shared" si="603"/>
        <v>0.39</v>
      </c>
      <c r="ID1245">
        <v>776187</v>
      </c>
      <c r="IG1245">
        <v>0.52</v>
      </c>
      <c r="IH1245">
        <f t="shared" si="604"/>
        <v>0.52</v>
      </c>
      <c r="IS1245">
        <v>776187</v>
      </c>
      <c r="IV1245">
        <v>0.5</v>
      </c>
      <c r="IW1245">
        <f t="shared" si="605"/>
        <v>0.5</v>
      </c>
      <c r="JH1245">
        <v>776187</v>
      </c>
      <c r="JK1245">
        <v>0.52</v>
      </c>
      <c r="JL1245">
        <f t="shared" si="606"/>
        <v>0.52</v>
      </c>
      <c r="JW1245">
        <v>776187</v>
      </c>
      <c r="JZ1245">
        <v>0.5</v>
      </c>
      <c r="KA1245">
        <f t="shared" si="607"/>
        <v>0.5</v>
      </c>
      <c r="KL1245">
        <v>776187</v>
      </c>
      <c r="KO1245">
        <v>0.48</v>
      </c>
      <c r="KP1245">
        <f t="shared" si="608"/>
        <v>0.48</v>
      </c>
      <c r="LA1245">
        <v>776187</v>
      </c>
      <c r="LD1245">
        <v>0.5</v>
      </c>
      <c r="LE1245">
        <f t="shared" si="609"/>
        <v>0.5</v>
      </c>
      <c r="LP1245">
        <v>776187</v>
      </c>
      <c r="LS1245">
        <v>0.47</v>
      </c>
      <c r="LT1245">
        <f t="shared" si="610"/>
        <v>0.47</v>
      </c>
      <c r="ME1245">
        <v>776187</v>
      </c>
      <c r="MH1245">
        <v>0.53</v>
      </c>
      <c r="MI1245">
        <f t="shared" si="611"/>
        <v>0.53</v>
      </c>
      <c r="MT1245">
        <v>776187</v>
      </c>
      <c r="MW1245">
        <v>0.6</v>
      </c>
      <c r="MX1245">
        <f t="shared" si="612"/>
        <v>0.6</v>
      </c>
      <c r="NI1245">
        <v>776187</v>
      </c>
      <c r="NL1245">
        <v>0.47</v>
      </c>
      <c r="NM1245">
        <f t="shared" si="613"/>
        <v>0.47</v>
      </c>
      <c r="NX1245">
        <v>776187</v>
      </c>
      <c r="OA1245">
        <v>0.47</v>
      </c>
      <c r="OB1245">
        <f t="shared" si="614"/>
        <v>0.47</v>
      </c>
      <c r="OM1245">
        <v>776187</v>
      </c>
      <c r="OP1245">
        <v>0.5</v>
      </c>
      <c r="OQ1245">
        <f t="shared" si="615"/>
        <v>0.5</v>
      </c>
      <c r="PB1245">
        <v>776187</v>
      </c>
      <c r="PE1245">
        <v>0.49</v>
      </c>
      <c r="PF1245">
        <f t="shared" si="616"/>
        <v>0.49</v>
      </c>
      <c r="PQ1245">
        <v>776187</v>
      </c>
      <c r="PT1245">
        <v>0.48</v>
      </c>
      <c r="PU1245">
        <f t="shared" si="617"/>
        <v>0.48</v>
      </c>
      <c r="QF1245">
        <v>776187</v>
      </c>
      <c r="QI1245">
        <v>0.52</v>
      </c>
      <c r="QJ1245">
        <f t="shared" si="618"/>
        <v>0.52</v>
      </c>
      <c r="QU1245">
        <v>776187</v>
      </c>
      <c r="QX1245">
        <v>0.48</v>
      </c>
      <c r="QY1245">
        <f t="shared" si="619"/>
        <v>0.48</v>
      </c>
    </row>
    <row r="1246" spans="12:467" x14ac:dyDescent="0.2">
      <c r="L1246">
        <v>823721</v>
      </c>
      <c r="O1246">
        <v>0.5</v>
      </c>
      <c r="P1246">
        <f t="shared" si="589"/>
        <v>0.5</v>
      </c>
      <c r="AA1246">
        <v>823721</v>
      </c>
      <c r="AD1246">
        <v>0.49</v>
      </c>
      <c r="AE1246">
        <f t="shared" si="590"/>
        <v>0.49</v>
      </c>
      <c r="AP1246">
        <v>823721</v>
      </c>
      <c r="AS1246">
        <v>0.32</v>
      </c>
      <c r="AT1246">
        <f t="shared" si="591"/>
        <v>0.32</v>
      </c>
      <c r="BE1246">
        <v>823721</v>
      </c>
      <c r="BH1246">
        <v>0.43</v>
      </c>
      <c r="BI1246">
        <f t="shared" si="592"/>
        <v>0.43</v>
      </c>
      <c r="BT1246">
        <v>823721</v>
      </c>
      <c r="BW1246">
        <v>0.49</v>
      </c>
      <c r="BX1246">
        <f t="shared" si="593"/>
        <v>0.49</v>
      </c>
      <c r="CI1246">
        <v>823721</v>
      </c>
      <c r="CL1246">
        <v>0.5</v>
      </c>
      <c r="CM1246">
        <f t="shared" si="594"/>
        <v>0.5</v>
      </c>
      <c r="CX1246">
        <v>823721</v>
      </c>
      <c r="DA1246">
        <v>0.52</v>
      </c>
      <c r="DB1246">
        <f t="shared" si="595"/>
        <v>0.52</v>
      </c>
      <c r="DM1246">
        <v>823721</v>
      </c>
      <c r="DP1246">
        <v>0.52</v>
      </c>
      <c r="DQ1246">
        <f t="shared" si="596"/>
        <v>0.52</v>
      </c>
      <c r="EB1246">
        <v>823721</v>
      </c>
      <c r="EE1246">
        <v>0.52</v>
      </c>
      <c r="EF1246">
        <f t="shared" si="597"/>
        <v>0.52</v>
      </c>
      <c r="EQ1246">
        <v>823721</v>
      </c>
      <c r="ET1246">
        <v>0.52</v>
      </c>
      <c r="EU1246">
        <f t="shared" si="598"/>
        <v>0.52</v>
      </c>
      <c r="FF1246">
        <v>823721</v>
      </c>
      <c r="FI1246">
        <v>0.53</v>
      </c>
      <c r="FJ1246">
        <f t="shared" si="599"/>
        <v>0.53</v>
      </c>
      <c r="FU1246">
        <v>823721</v>
      </c>
      <c r="FX1246">
        <v>0.5</v>
      </c>
      <c r="FY1246">
        <f t="shared" si="600"/>
        <v>0.5</v>
      </c>
      <c r="GJ1246">
        <v>823721</v>
      </c>
      <c r="GM1246">
        <v>0.5</v>
      </c>
      <c r="GN1246">
        <f t="shared" si="601"/>
        <v>0.5</v>
      </c>
      <c r="GY1246">
        <v>823721</v>
      </c>
      <c r="HB1246">
        <v>0.56000000000000005</v>
      </c>
      <c r="HC1246">
        <f t="shared" si="602"/>
        <v>0.56000000000000005</v>
      </c>
      <c r="HN1246">
        <v>823721</v>
      </c>
      <c r="HQ1246">
        <v>0.46</v>
      </c>
      <c r="HR1246">
        <f t="shared" si="603"/>
        <v>0.46</v>
      </c>
      <c r="ID1246">
        <v>776188</v>
      </c>
      <c r="IG1246">
        <v>0.56000000000000005</v>
      </c>
      <c r="IH1246">
        <f t="shared" si="604"/>
        <v>0.56000000000000005</v>
      </c>
      <c r="IS1246">
        <v>776188</v>
      </c>
      <c r="IV1246">
        <v>0.59</v>
      </c>
      <c r="IW1246">
        <f t="shared" si="605"/>
        <v>0.59</v>
      </c>
      <c r="JH1246">
        <v>776188</v>
      </c>
      <c r="JK1246">
        <v>0.56999999999999995</v>
      </c>
      <c r="JL1246">
        <f t="shared" si="606"/>
        <v>0.56999999999999995</v>
      </c>
      <c r="JW1246">
        <v>776188</v>
      </c>
      <c r="JZ1246">
        <v>0.57999999999999996</v>
      </c>
      <c r="KA1246">
        <f t="shared" si="607"/>
        <v>0.57999999999999996</v>
      </c>
      <c r="KL1246">
        <v>776188</v>
      </c>
      <c r="KO1246">
        <v>0.69</v>
      </c>
      <c r="KP1246">
        <f t="shared" si="608"/>
        <v>0.69</v>
      </c>
      <c r="LA1246">
        <v>776188</v>
      </c>
      <c r="LD1246">
        <v>0.59</v>
      </c>
      <c r="LE1246">
        <f t="shared" si="609"/>
        <v>0.59</v>
      </c>
      <c r="LP1246">
        <v>776188</v>
      </c>
      <c r="LS1246">
        <v>0.54</v>
      </c>
      <c r="LT1246">
        <f t="shared" si="610"/>
        <v>0.54</v>
      </c>
      <c r="ME1246">
        <v>776188</v>
      </c>
      <c r="MH1246">
        <v>0.61</v>
      </c>
      <c r="MI1246">
        <f t="shared" si="611"/>
        <v>0.61</v>
      </c>
      <c r="MT1246">
        <v>776188</v>
      </c>
      <c r="MW1246">
        <v>0.71</v>
      </c>
      <c r="MX1246">
        <f t="shared" si="612"/>
        <v>0.71</v>
      </c>
      <c r="NI1246">
        <v>776188</v>
      </c>
      <c r="NL1246">
        <v>0.54</v>
      </c>
      <c r="NM1246">
        <f t="shared" si="613"/>
        <v>0.54</v>
      </c>
      <c r="NX1246">
        <v>776188</v>
      </c>
      <c r="OA1246">
        <v>0.55000000000000004</v>
      </c>
      <c r="OB1246">
        <f t="shared" si="614"/>
        <v>0.55000000000000004</v>
      </c>
      <c r="OM1246">
        <v>776188</v>
      </c>
      <c r="OP1246">
        <v>0.56000000000000005</v>
      </c>
      <c r="OQ1246">
        <f t="shared" si="615"/>
        <v>0.56000000000000005</v>
      </c>
      <c r="PB1246">
        <v>776188</v>
      </c>
      <c r="PE1246">
        <v>0.59</v>
      </c>
      <c r="PF1246">
        <f t="shared" si="616"/>
        <v>0.59</v>
      </c>
      <c r="PQ1246">
        <v>776188</v>
      </c>
      <c r="PT1246">
        <v>0.57999999999999996</v>
      </c>
      <c r="PU1246">
        <f t="shared" si="617"/>
        <v>0.57999999999999996</v>
      </c>
      <c r="QF1246">
        <v>776188</v>
      </c>
      <c r="QI1246">
        <v>0.56000000000000005</v>
      </c>
      <c r="QJ1246">
        <f t="shared" si="618"/>
        <v>0.56000000000000005</v>
      </c>
      <c r="QU1246">
        <v>776188</v>
      </c>
      <c r="QX1246">
        <v>0.56000000000000005</v>
      </c>
      <c r="QY1246">
        <f t="shared" si="619"/>
        <v>0.56000000000000005</v>
      </c>
    </row>
    <row r="1247" spans="12:467" x14ac:dyDescent="0.2">
      <c r="L1247">
        <v>823882</v>
      </c>
      <c r="O1247">
        <v>0.52</v>
      </c>
      <c r="P1247">
        <f t="shared" si="589"/>
        <v>0.52</v>
      </c>
      <c r="AA1247">
        <v>823882</v>
      </c>
      <c r="AD1247">
        <v>0.37</v>
      </c>
      <c r="AE1247">
        <f t="shared" si="590"/>
        <v>0.37</v>
      </c>
      <c r="AP1247">
        <v>823882</v>
      </c>
      <c r="AS1247">
        <v>0.52</v>
      </c>
      <c r="AT1247">
        <f t="shared" si="591"/>
        <v>0.52</v>
      </c>
      <c r="BE1247">
        <v>823882</v>
      </c>
      <c r="BH1247">
        <v>0.44</v>
      </c>
      <c r="BI1247">
        <f t="shared" si="592"/>
        <v>0.44</v>
      </c>
      <c r="BT1247">
        <v>823882</v>
      </c>
      <c r="BW1247">
        <v>0.39</v>
      </c>
      <c r="BX1247">
        <f t="shared" si="593"/>
        <v>0.39</v>
      </c>
      <c r="CI1247">
        <v>823882</v>
      </c>
      <c r="CL1247">
        <v>0.52</v>
      </c>
      <c r="CM1247">
        <f t="shared" si="594"/>
        <v>0.52</v>
      </c>
      <c r="CX1247">
        <v>823882</v>
      </c>
      <c r="DA1247">
        <v>0.52</v>
      </c>
      <c r="DB1247">
        <f t="shared" si="595"/>
        <v>0.52</v>
      </c>
      <c r="DM1247">
        <v>823882</v>
      </c>
      <c r="DP1247">
        <v>0.53</v>
      </c>
      <c r="DQ1247">
        <f t="shared" si="596"/>
        <v>0.53</v>
      </c>
      <c r="EB1247">
        <v>823882</v>
      </c>
      <c r="EE1247">
        <v>0.52</v>
      </c>
      <c r="EF1247">
        <f t="shared" si="597"/>
        <v>0.52</v>
      </c>
      <c r="EQ1247">
        <v>823882</v>
      </c>
      <c r="ET1247">
        <v>0.52</v>
      </c>
      <c r="EU1247">
        <f t="shared" si="598"/>
        <v>0.52</v>
      </c>
      <c r="FF1247">
        <v>823882</v>
      </c>
      <c r="FI1247">
        <v>0.51</v>
      </c>
      <c r="FJ1247">
        <f t="shared" si="599"/>
        <v>0.51</v>
      </c>
      <c r="FU1247">
        <v>823882</v>
      </c>
      <c r="FX1247">
        <v>0.53</v>
      </c>
      <c r="FY1247">
        <f t="shared" si="600"/>
        <v>0.53</v>
      </c>
      <c r="GJ1247">
        <v>823882</v>
      </c>
      <c r="GM1247">
        <v>0.53</v>
      </c>
      <c r="GN1247">
        <f t="shared" si="601"/>
        <v>0.53</v>
      </c>
      <c r="GY1247">
        <v>823882</v>
      </c>
      <c r="HB1247">
        <v>0.55000000000000004</v>
      </c>
      <c r="HC1247">
        <f t="shared" si="602"/>
        <v>0.55000000000000004</v>
      </c>
      <c r="HN1247">
        <v>823882</v>
      </c>
      <c r="HQ1247">
        <v>0.43</v>
      </c>
      <c r="HR1247">
        <f t="shared" si="603"/>
        <v>0.43</v>
      </c>
      <c r="ID1247">
        <v>776191</v>
      </c>
      <c r="IG1247">
        <v>0.48</v>
      </c>
      <c r="IH1247">
        <f t="shared" si="604"/>
        <v>0.48</v>
      </c>
      <c r="IS1247">
        <v>776191</v>
      </c>
      <c r="IV1247">
        <v>0.49</v>
      </c>
      <c r="IW1247">
        <f t="shared" si="605"/>
        <v>0.49</v>
      </c>
      <c r="JH1247">
        <v>776191</v>
      </c>
      <c r="JK1247">
        <v>0.49</v>
      </c>
      <c r="JL1247">
        <f t="shared" si="606"/>
        <v>0.49</v>
      </c>
      <c r="JW1247">
        <v>776191</v>
      </c>
      <c r="JZ1247">
        <v>0.5</v>
      </c>
      <c r="KA1247">
        <f t="shared" si="607"/>
        <v>0.5</v>
      </c>
      <c r="KL1247">
        <v>776191</v>
      </c>
      <c r="KO1247">
        <v>0.47</v>
      </c>
      <c r="KP1247">
        <f t="shared" si="608"/>
        <v>0.47</v>
      </c>
      <c r="LA1247">
        <v>776191</v>
      </c>
      <c r="LD1247">
        <v>0.48</v>
      </c>
      <c r="LE1247">
        <f t="shared" si="609"/>
        <v>0.48</v>
      </c>
      <c r="LP1247">
        <v>776191</v>
      </c>
      <c r="LS1247">
        <v>0.47</v>
      </c>
      <c r="LT1247">
        <f t="shared" si="610"/>
        <v>0.47</v>
      </c>
      <c r="ME1247">
        <v>776191</v>
      </c>
      <c r="MH1247">
        <v>0.45</v>
      </c>
      <c r="MI1247">
        <f t="shared" si="611"/>
        <v>0.45</v>
      </c>
      <c r="MT1247">
        <v>776191</v>
      </c>
      <c r="MW1247">
        <v>0.55000000000000004</v>
      </c>
      <c r="MX1247">
        <f t="shared" si="612"/>
        <v>0.55000000000000004</v>
      </c>
      <c r="NI1247">
        <v>776191</v>
      </c>
      <c r="NL1247">
        <v>0.46</v>
      </c>
      <c r="NM1247">
        <f t="shared" si="613"/>
        <v>0.46</v>
      </c>
      <c r="NX1247">
        <v>776191</v>
      </c>
      <c r="OA1247">
        <v>0.48</v>
      </c>
      <c r="OB1247">
        <f t="shared" si="614"/>
        <v>0.48</v>
      </c>
      <c r="OM1247">
        <v>776191</v>
      </c>
      <c r="OP1247">
        <v>0.49</v>
      </c>
      <c r="OQ1247">
        <f t="shared" si="615"/>
        <v>0.49</v>
      </c>
      <c r="PB1247">
        <v>776191</v>
      </c>
      <c r="PE1247">
        <v>0.48</v>
      </c>
      <c r="PF1247">
        <f t="shared" si="616"/>
        <v>0.48</v>
      </c>
      <c r="PQ1247">
        <v>776191</v>
      </c>
      <c r="PT1247">
        <v>0.48</v>
      </c>
      <c r="PU1247">
        <f t="shared" si="617"/>
        <v>0.48</v>
      </c>
      <c r="QF1247">
        <v>776191</v>
      </c>
      <c r="QI1247">
        <v>0.47</v>
      </c>
      <c r="QJ1247">
        <f t="shared" si="618"/>
        <v>0.47</v>
      </c>
      <c r="QU1247">
        <v>776191</v>
      </c>
      <c r="QX1247">
        <v>0.47</v>
      </c>
      <c r="QY1247">
        <f t="shared" si="619"/>
        <v>0.47</v>
      </c>
    </row>
    <row r="1248" spans="12:467" x14ac:dyDescent="0.2">
      <c r="L1248">
        <v>824049</v>
      </c>
      <c r="O1248">
        <v>0.48</v>
      </c>
      <c r="P1248">
        <f t="shared" si="589"/>
        <v>0.48</v>
      </c>
      <c r="AA1248">
        <v>824049</v>
      </c>
      <c r="AD1248">
        <v>0.47</v>
      </c>
      <c r="AE1248">
        <f t="shared" si="590"/>
        <v>0.47</v>
      </c>
      <c r="AP1248">
        <v>824049</v>
      </c>
      <c r="AS1248">
        <v>0.39</v>
      </c>
      <c r="AT1248">
        <f t="shared" si="591"/>
        <v>0.39</v>
      </c>
      <c r="BE1248">
        <v>824049</v>
      </c>
      <c r="BH1248">
        <v>0.4</v>
      </c>
      <c r="BI1248">
        <f t="shared" si="592"/>
        <v>0.4</v>
      </c>
      <c r="BT1248">
        <v>824049</v>
      </c>
      <c r="BW1248">
        <v>0.32</v>
      </c>
      <c r="BX1248">
        <f t="shared" si="593"/>
        <v>0.32</v>
      </c>
      <c r="CI1248">
        <v>824049</v>
      </c>
      <c r="CL1248">
        <v>0.48</v>
      </c>
      <c r="CM1248">
        <f t="shared" si="594"/>
        <v>0.48</v>
      </c>
      <c r="CX1248">
        <v>824049</v>
      </c>
      <c r="DA1248">
        <v>0.5</v>
      </c>
      <c r="DB1248">
        <f t="shared" si="595"/>
        <v>0.5</v>
      </c>
      <c r="DM1248">
        <v>824049</v>
      </c>
      <c r="DP1248">
        <v>0.49</v>
      </c>
      <c r="DQ1248">
        <f t="shared" si="596"/>
        <v>0.49</v>
      </c>
      <c r="EB1248">
        <v>824049</v>
      </c>
      <c r="EE1248">
        <v>0.49</v>
      </c>
      <c r="EF1248">
        <f t="shared" si="597"/>
        <v>0.49</v>
      </c>
      <c r="EQ1248">
        <v>824049</v>
      </c>
      <c r="ET1248">
        <v>0.49</v>
      </c>
      <c r="EU1248">
        <f t="shared" si="598"/>
        <v>0.49</v>
      </c>
      <c r="FF1248">
        <v>824049</v>
      </c>
      <c r="FI1248">
        <v>0.49</v>
      </c>
      <c r="FJ1248">
        <f t="shared" si="599"/>
        <v>0.49</v>
      </c>
      <c r="FU1248">
        <v>824049</v>
      </c>
      <c r="FX1248">
        <v>0.48</v>
      </c>
      <c r="FY1248">
        <f t="shared" si="600"/>
        <v>0.48</v>
      </c>
      <c r="GJ1248">
        <v>824049</v>
      </c>
      <c r="GM1248">
        <v>0.47</v>
      </c>
      <c r="GN1248">
        <f t="shared" si="601"/>
        <v>0.47</v>
      </c>
      <c r="GY1248">
        <v>824049</v>
      </c>
      <c r="HB1248">
        <v>0.47</v>
      </c>
      <c r="HC1248">
        <f t="shared" si="602"/>
        <v>0.47</v>
      </c>
      <c r="HN1248">
        <v>824049</v>
      </c>
      <c r="HQ1248">
        <v>0.45</v>
      </c>
      <c r="HR1248">
        <f t="shared" si="603"/>
        <v>0.45</v>
      </c>
      <c r="ID1248">
        <v>776165</v>
      </c>
      <c r="IG1248">
        <v>0.52</v>
      </c>
      <c r="IH1248">
        <f t="shared" si="604"/>
        <v>0.52</v>
      </c>
      <c r="IS1248">
        <v>776165</v>
      </c>
      <c r="IV1248">
        <v>0.53</v>
      </c>
      <c r="IW1248">
        <f t="shared" si="605"/>
        <v>0.53</v>
      </c>
      <c r="JH1248">
        <v>776165</v>
      </c>
      <c r="JK1248">
        <v>0.54</v>
      </c>
      <c r="JL1248">
        <f t="shared" si="606"/>
        <v>0.54</v>
      </c>
      <c r="JW1248">
        <v>776165</v>
      </c>
      <c r="JZ1248">
        <v>0.52</v>
      </c>
      <c r="KA1248">
        <f t="shared" si="607"/>
        <v>0.52</v>
      </c>
      <c r="KL1248">
        <v>776165</v>
      </c>
      <c r="KO1248">
        <v>0.55000000000000004</v>
      </c>
      <c r="KP1248">
        <f t="shared" si="608"/>
        <v>0.55000000000000004</v>
      </c>
      <c r="LA1248">
        <v>776165</v>
      </c>
      <c r="LD1248">
        <v>0.53</v>
      </c>
      <c r="LE1248">
        <f t="shared" si="609"/>
        <v>0.53</v>
      </c>
      <c r="LP1248">
        <v>776165</v>
      </c>
      <c r="LS1248">
        <v>0.53</v>
      </c>
      <c r="LT1248">
        <f t="shared" si="610"/>
        <v>0.53</v>
      </c>
      <c r="ME1248">
        <v>776165</v>
      </c>
      <c r="MH1248">
        <v>0.56000000000000005</v>
      </c>
      <c r="MI1248">
        <f t="shared" si="611"/>
        <v>0.56000000000000005</v>
      </c>
      <c r="MT1248">
        <v>776165</v>
      </c>
      <c r="MW1248">
        <v>0.56000000000000005</v>
      </c>
      <c r="MX1248">
        <f t="shared" si="612"/>
        <v>0.56000000000000005</v>
      </c>
      <c r="NI1248">
        <v>776165</v>
      </c>
      <c r="NL1248">
        <v>0.5</v>
      </c>
      <c r="NM1248">
        <f t="shared" si="613"/>
        <v>0.5</v>
      </c>
      <c r="NX1248">
        <v>776165</v>
      </c>
      <c r="OA1248">
        <v>0.49</v>
      </c>
      <c r="OB1248">
        <f t="shared" si="614"/>
        <v>0.49</v>
      </c>
      <c r="OM1248">
        <v>776165</v>
      </c>
      <c r="OP1248">
        <v>0.52</v>
      </c>
      <c r="OQ1248">
        <f t="shared" si="615"/>
        <v>0.52</v>
      </c>
      <c r="PB1248">
        <v>776165</v>
      </c>
      <c r="PE1248">
        <v>0.51</v>
      </c>
      <c r="PF1248">
        <f t="shared" si="616"/>
        <v>0.51</v>
      </c>
      <c r="PQ1248">
        <v>776165</v>
      </c>
      <c r="PT1248">
        <v>0.53</v>
      </c>
      <c r="PU1248">
        <f t="shared" si="617"/>
        <v>0.53</v>
      </c>
      <c r="QF1248">
        <v>776165</v>
      </c>
      <c r="QI1248">
        <v>0.53</v>
      </c>
      <c r="QJ1248">
        <f t="shared" si="618"/>
        <v>0.53</v>
      </c>
      <c r="QU1248">
        <v>776165</v>
      </c>
      <c r="QX1248">
        <v>0.54</v>
      </c>
      <c r="QY1248">
        <f t="shared" si="619"/>
        <v>0.54</v>
      </c>
    </row>
    <row r="1249" spans="12:467" x14ac:dyDescent="0.2">
      <c r="L1249">
        <v>824206</v>
      </c>
      <c r="O1249">
        <v>0.54</v>
      </c>
      <c r="P1249">
        <f t="shared" si="589"/>
        <v>0.54</v>
      </c>
      <c r="AA1249">
        <v>824206</v>
      </c>
      <c r="AD1249">
        <v>0.63</v>
      </c>
      <c r="AE1249">
        <f t="shared" si="590"/>
        <v>0.63</v>
      </c>
      <c r="AP1249">
        <v>824206</v>
      </c>
      <c r="AS1249">
        <v>0.72</v>
      </c>
      <c r="AT1249">
        <f t="shared" si="591"/>
        <v>0.72</v>
      </c>
      <c r="BE1249">
        <v>824206</v>
      </c>
      <c r="BH1249">
        <v>0.66</v>
      </c>
      <c r="BI1249">
        <f t="shared" si="592"/>
        <v>0.66</v>
      </c>
      <c r="BT1249">
        <v>824206</v>
      </c>
      <c r="BW1249">
        <v>0.73</v>
      </c>
      <c r="BX1249">
        <f t="shared" si="593"/>
        <v>0.73</v>
      </c>
      <c r="CI1249">
        <v>824206</v>
      </c>
      <c r="CL1249">
        <v>0.57999999999999996</v>
      </c>
      <c r="CM1249">
        <f t="shared" si="594"/>
        <v>0.57999999999999996</v>
      </c>
      <c r="CX1249">
        <v>824206</v>
      </c>
      <c r="DA1249">
        <v>0.56000000000000005</v>
      </c>
      <c r="DB1249">
        <f t="shared" si="595"/>
        <v>0.56000000000000005</v>
      </c>
      <c r="DM1249">
        <v>824206</v>
      </c>
      <c r="DP1249">
        <v>0.59</v>
      </c>
      <c r="DQ1249">
        <f t="shared" si="596"/>
        <v>0.59</v>
      </c>
      <c r="EB1249">
        <v>824206</v>
      </c>
      <c r="EE1249">
        <v>0.56999999999999995</v>
      </c>
      <c r="EF1249">
        <f t="shared" si="597"/>
        <v>0.56999999999999995</v>
      </c>
      <c r="EQ1249">
        <v>824206</v>
      </c>
      <c r="ET1249">
        <v>0.56999999999999995</v>
      </c>
      <c r="EU1249">
        <f t="shared" si="598"/>
        <v>0.56999999999999995</v>
      </c>
      <c r="FF1249">
        <v>824206</v>
      </c>
      <c r="FI1249">
        <v>0.56999999999999995</v>
      </c>
      <c r="FJ1249">
        <f t="shared" si="599"/>
        <v>0.56999999999999995</v>
      </c>
      <c r="FU1249">
        <v>824206</v>
      </c>
      <c r="FX1249">
        <v>0.56000000000000005</v>
      </c>
      <c r="FY1249">
        <f t="shared" si="600"/>
        <v>0.56000000000000005</v>
      </c>
      <c r="GJ1249">
        <v>824206</v>
      </c>
      <c r="GM1249">
        <v>0.54</v>
      </c>
      <c r="GN1249">
        <f t="shared" si="601"/>
        <v>0.54</v>
      </c>
      <c r="GY1249">
        <v>824206</v>
      </c>
      <c r="HB1249">
        <v>0.57999999999999996</v>
      </c>
      <c r="HC1249">
        <f t="shared" si="602"/>
        <v>0.57999999999999996</v>
      </c>
      <c r="HN1249">
        <v>824206</v>
      </c>
      <c r="HQ1249">
        <v>0.55000000000000004</v>
      </c>
      <c r="HR1249">
        <f t="shared" si="603"/>
        <v>0.55000000000000004</v>
      </c>
      <c r="ID1249">
        <v>776168</v>
      </c>
      <c r="IG1249">
        <v>0.53</v>
      </c>
      <c r="IH1249">
        <f t="shared" si="604"/>
        <v>0.53</v>
      </c>
      <c r="IS1249">
        <v>776168</v>
      </c>
      <c r="IV1249">
        <v>0.53</v>
      </c>
      <c r="IW1249">
        <f t="shared" si="605"/>
        <v>0.53</v>
      </c>
      <c r="JH1249">
        <v>776168</v>
      </c>
      <c r="JK1249">
        <v>0.57999999999999996</v>
      </c>
      <c r="JL1249">
        <f t="shared" si="606"/>
        <v>0.57999999999999996</v>
      </c>
      <c r="JW1249">
        <v>776168</v>
      </c>
      <c r="JZ1249">
        <v>0.54</v>
      </c>
      <c r="KA1249">
        <f t="shared" si="607"/>
        <v>0.54</v>
      </c>
      <c r="KL1249">
        <v>776168</v>
      </c>
      <c r="KO1249">
        <v>0.54</v>
      </c>
      <c r="KP1249">
        <f t="shared" si="608"/>
        <v>0.54</v>
      </c>
      <c r="LA1249">
        <v>776168</v>
      </c>
      <c r="LD1249">
        <v>0.55000000000000004</v>
      </c>
      <c r="LE1249">
        <f t="shared" si="609"/>
        <v>0.55000000000000004</v>
      </c>
      <c r="LP1249">
        <v>776168</v>
      </c>
      <c r="LS1249">
        <v>0.55000000000000004</v>
      </c>
      <c r="LT1249">
        <f t="shared" si="610"/>
        <v>0.55000000000000004</v>
      </c>
      <c r="ME1249">
        <v>776168</v>
      </c>
      <c r="MH1249">
        <v>0.6</v>
      </c>
      <c r="MI1249">
        <f t="shared" si="611"/>
        <v>0.6</v>
      </c>
      <c r="MT1249">
        <v>776168</v>
      </c>
      <c r="MW1249">
        <v>0.49</v>
      </c>
      <c r="MX1249">
        <f t="shared" si="612"/>
        <v>0.49</v>
      </c>
      <c r="NI1249">
        <v>776168</v>
      </c>
      <c r="NL1249">
        <v>0.54</v>
      </c>
      <c r="NM1249">
        <f t="shared" si="613"/>
        <v>0.54</v>
      </c>
      <c r="NX1249">
        <v>776168</v>
      </c>
      <c r="OA1249">
        <v>0.56000000000000005</v>
      </c>
      <c r="OB1249">
        <f t="shared" si="614"/>
        <v>0.56000000000000005</v>
      </c>
      <c r="OM1249">
        <v>776168</v>
      </c>
      <c r="OP1249">
        <v>0.53</v>
      </c>
      <c r="OQ1249">
        <f t="shared" si="615"/>
        <v>0.53</v>
      </c>
      <c r="PB1249">
        <v>776168</v>
      </c>
      <c r="PE1249">
        <v>0.54</v>
      </c>
      <c r="PF1249">
        <f t="shared" si="616"/>
        <v>0.54</v>
      </c>
      <c r="PQ1249">
        <v>776168</v>
      </c>
      <c r="PT1249">
        <v>0.57999999999999996</v>
      </c>
      <c r="PU1249">
        <f t="shared" si="617"/>
        <v>0.57999999999999996</v>
      </c>
      <c r="QF1249">
        <v>776168</v>
      </c>
      <c r="QI1249">
        <v>0.56000000000000005</v>
      </c>
      <c r="QJ1249">
        <f t="shared" si="618"/>
        <v>0.56000000000000005</v>
      </c>
      <c r="QU1249">
        <v>776168</v>
      </c>
      <c r="QX1249">
        <v>0.54</v>
      </c>
      <c r="QY1249">
        <f t="shared" si="619"/>
        <v>0.54</v>
      </c>
    </row>
    <row r="1250" spans="12:467" x14ac:dyDescent="0.2">
      <c r="L1250">
        <v>824451</v>
      </c>
      <c r="O1250">
        <v>0.54</v>
      </c>
      <c r="P1250">
        <f t="shared" si="589"/>
        <v>0.54</v>
      </c>
      <c r="AA1250">
        <v>824451</v>
      </c>
      <c r="AD1250">
        <v>0.48</v>
      </c>
      <c r="AE1250">
        <f t="shared" si="590"/>
        <v>0.48</v>
      </c>
      <c r="AP1250">
        <v>824451</v>
      </c>
      <c r="AS1250">
        <v>0.38</v>
      </c>
      <c r="AT1250">
        <f t="shared" si="591"/>
        <v>0.38</v>
      </c>
      <c r="BE1250">
        <v>824451</v>
      </c>
      <c r="BH1250">
        <v>0.52</v>
      </c>
      <c r="BI1250">
        <f t="shared" si="592"/>
        <v>0.52</v>
      </c>
      <c r="BT1250">
        <v>824451</v>
      </c>
      <c r="BW1250">
        <v>0.54</v>
      </c>
      <c r="BX1250">
        <f t="shared" si="593"/>
        <v>0.54</v>
      </c>
      <c r="CI1250">
        <v>824451</v>
      </c>
      <c r="CL1250">
        <v>0.53</v>
      </c>
      <c r="CM1250">
        <f t="shared" si="594"/>
        <v>0.53</v>
      </c>
      <c r="CX1250">
        <v>824451</v>
      </c>
      <c r="DA1250">
        <v>0.56999999999999995</v>
      </c>
      <c r="DB1250">
        <f t="shared" si="595"/>
        <v>0.56999999999999995</v>
      </c>
      <c r="DM1250">
        <v>824451</v>
      </c>
      <c r="DP1250">
        <v>0.54</v>
      </c>
      <c r="DQ1250">
        <f t="shared" si="596"/>
        <v>0.54</v>
      </c>
      <c r="EB1250">
        <v>824451</v>
      </c>
      <c r="EE1250">
        <v>0.55000000000000004</v>
      </c>
      <c r="EF1250">
        <f t="shared" si="597"/>
        <v>0.55000000000000004</v>
      </c>
      <c r="EQ1250">
        <v>824451</v>
      </c>
      <c r="ET1250">
        <v>0.55000000000000004</v>
      </c>
      <c r="EU1250">
        <f t="shared" si="598"/>
        <v>0.55000000000000004</v>
      </c>
      <c r="FF1250">
        <v>824451</v>
      </c>
      <c r="FI1250">
        <v>0.56999999999999995</v>
      </c>
      <c r="FJ1250">
        <f t="shared" si="599"/>
        <v>0.56999999999999995</v>
      </c>
      <c r="FU1250">
        <v>824451</v>
      </c>
      <c r="FX1250">
        <v>0.56000000000000005</v>
      </c>
      <c r="FY1250">
        <f t="shared" si="600"/>
        <v>0.56000000000000005</v>
      </c>
      <c r="GJ1250">
        <v>824451</v>
      </c>
      <c r="GM1250">
        <v>0.54</v>
      </c>
      <c r="GN1250">
        <f t="shared" si="601"/>
        <v>0.54</v>
      </c>
      <c r="GY1250">
        <v>824451</v>
      </c>
      <c r="HB1250">
        <v>0.59</v>
      </c>
      <c r="HC1250">
        <f t="shared" si="602"/>
        <v>0.59</v>
      </c>
      <c r="HN1250">
        <v>824451</v>
      </c>
      <c r="HQ1250">
        <v>0.46</v>
      </c>
      <c r="HR1250">
        <f t="shared" si="603"/>
        <v>0.46</v>
      </c>
      <c r="ID1250">
        <v>776169</v>
      </c>
      <c r="IG1250">
        <v>0.44</v>
      </c>
      <c r="IH1250">
        <f t="shared" si="604"/>
        <v>0.44</v>
      </c>
      <c r="IS1250">
        <v>776169</v>
      </c>
      <c r="IV1250">
        <v>0.4</v>
      </c>
      <c r="IW1250">
        <f t="shared" si="605"/>
        <v>0.4</v>
      </c>
      <c r="JH1250">
        <v>776169</v>
      </c>
      <c r="JK1250">
        <v>0.44</v>
      </c>
      <c r="JL1250">
        <f t="shared" si="606"/>
        <v>0.44</v>
      </c>
      <c r="JW1250">
        <v>776169</v>
      </c>
      <c r="JZ1250">
        <v>0.43</v>
      </c>
      <c r="KA1250">
        <f t="shared" si="607"/>
        <v>0.43</v>
      </c>
      <c r="KL1250">
        <v>776169</v>
      </c>
      <c r="KO1250">
        <v>0.46</v>
      </c>
      <c r="KP1250">
        <f t="shared" si="608"/>
        <v>0.46</v>
      </c>
      <c r="LA1250">
        <v>776169</v>
      </c>
      <c r="LD1250">
        <v>0.44</v>
      </c>
      <c r="LE1250">
        <f t="shared" si="609"/>
        <v>0.44</v>
      </c>
      <c r="LP1250">
        <v>776169</v>
      </c>
      <c r="LS1250">
        <v>0.43</v>
      </c>
      <c r="LT1250">
        <f t="shared" si="610"/>
        <v>0.43</v>
      </c>
      <c r="ME1250">
        <v>776169</v>
      </c>
      <c r="MH1250">
        <v>0.36</v>
      </c>
      <c r="MI1250">
        <f t="shared" si="611"/>
        <v>0.36</v>
      </c>
      <c r="MT1250">
        <v>776169</v>
      </c>
      <c r="MW1250">
        <v>0.49</v>
      </c>
      <c r="MX1250">
        <f t="shared" si="612"/>
        <v>0.49</v>
      </c>
      <c r="NI1250">
        <v>776169</v>
      </c>
      <c r="NL1250">
        <v>0.4</v>
      </c>
      <c r="NM1250">
        <f t="shared" si="613"/>
        <v>0.4</v>
      </c>
      <c r="NX1250">
        <v>776169</v>
      </c>
      <c r="OA1250">
        <v>0.47</v>
      </c>
      <c r="OB1250">
        <f t="shared" si="614"/>
        <v>0.47</v>
      </c>
      <c r="OM1250">
        <v>776169</v>
      </c>
      <c r="OP1250">
        <v>0.4</v>
      </c>
      <c r="OQ1250">
        <f t="shared" si="615"/>
        <v>0.4</v>
      </c>
      <c r="PB1250">
        <v>776169</v>
      </c>
      <c r="PE1250">
        <v>0.42</v>
      </c>
      <c r="PF1250">
        <f t="shared" si="616"/>
        <v>0.42</v>
      </c>
      <c r="PQ1250">
        <v>776169</v>
      </c>
      <c r="PT1250">
        <v>0.43</v>
      </c>
      <c r="PU1250">
        <f t="shared" si="617"/>
        <v>0.43</v>
      </c>
      <c r="QF1250">
        <v>776169</v>
      </c>
      <c r="QI1250">
        <v>0.4</v>
      </c>
      <c r="QJ1250">
        <f t="shared" si="618"/>
        <v>0.4</v>
      </c>
      <c r="QU1250">
        <v>776169</v>
      </c>
      <c r="QX1250">
        <v>0.44</v>
      </c>
      <c r="QY1250">
        <f t="shared" si="619"/>
        <v>0.44</v>
      </c>
    </row>
    <row r="1251" spans="12:467" x14ac:dyDescent="0.2">
      <c r="L1251">
        <v>824694</v>
      </c>
      <c r="O1251">
        <v>0.51</v>
      </c>
      <c r="P1251">
        <f t="shared" si="589"/>
        <v>0.51</v>
      </c>
      <c r="AA1251">
        <v>824694</v>
      </c>
      <c r="AD1251">
        <v>0.53</v>
      </c>
      <c r="AE1251">
        <f t="shared" si="590"/>
        <v>0.53</v>
      </c>
      <c r="AP1251">
        <v>824694</v>
      </c>
      <c r="AS1251">
        <v>0.43</v>
      </c>
      <c r="AT1251">
        <f t="shared" si="591"/>
        <v>0.43</v>
      </c>
      <c r="BE1251">
        <v>824694</v>
      </c>
      <c r="BH1251">
        <v>0.41</v>
      </c>
      <c r="BI1251">
        <f t="shared" si="592"/>
        <v>0.41</v>
      </c>
      <c r="BT1251">
        <v>824694</v>
      </c>
      <c r="BW1251">
        <v>0.5</v>
      </c>
      <c r="BX1251">
        <f t="shared" si="593"/>
        <v>0.5</v>
      </c>
      <c r="CI1251">
        <v>824694</v>
      </c>
      <c r="CL1251">
        <v>0.55000000000000004</v>
      </c>
      <c r="CM1251">
        <f t="shared" si="594"/>
        <v>0.55000000000000004</v>
      </c>
      <c r="CX1251">
        <v>824694</v>
      </c>
      <c r="DA1251">
        <v>0.53</v>
      </c>
      <c r="DB1251">
        <f t="shared" si="595"/>
        <v>0.53</v>
      </c>
      <c r="DM1251">
        <v>824694</v>
      </c>
      <c r="DP1251">
        <v>0.53</v>
      </c>
      <c r="DQ1251">
        <f t="shared" si="596"/>
        <v>0.53</v>
      </c>
      <c r="EB1251">
        <v>824694</v>
      </c>
      <c r="EE1251">
        <v>0.52</v>
      </c>
      <c r="EF1251">
        <f t="shared" si="597"/>
        <v>0.52</v>
      </c>
      <c r="EQ1251">
        <v>824694</v>
      </c>
      <c r="ET1251">
        <v>0.52</v>
      </c>
      <c r="EU1251">
        <f t="shared" si="598"/>
        <v>0.52</v>
      </c>
      <c r="FF1251">
        <v>824694</v>
      </c>
      <c r="FI1251">
        <v>0.56000000000000005</v>
      </c>
      <c r="FJ1251">
        <f t="shared" si="599"/>
        <v>0.56000000000000005</v>
      </c>
      <c r="FU1251">
        <v>824694</v>
      </c>
      <c r="FX1251">
        <v>0.55000000000000004</v>
      </c>
      <c r="FY1251">
        <f t="shared" si="600"/>
        <v>0.55000000000000004</v>
      </c>
      <c r="GJ1251">
        <v>824694</v>
      </c>
      <c r="GM1251">
        <v>0.5</v>
      </c>
      <c r="GN1251">
        <f t="shared" si="601"/>
        <v>0.5</v>
      </c>
      <c r="GY1251">
        <v>824694</v>
      </c>
      <c r="HB1251">
        <v>0.56000000000000005</v>
      </c>
      <c r="HC1251">
        <f t="shared" si="602"/>
        <v>0.56000000000000005</v>
      </c>
      <c r="HN1251">
        <v>824694</v>
      </c>
      <c r="HQ1251">
        <v>0.55000000000000004</v>
      </c>
      <c r="HR1251">
        <f t="shared" si="603"/>
        <v>0.55000000000000004</v>
      </c>
      <c r="ID1251">
        <v>776170</v>
      </c>
      <c r="IG1251">
        <v>0.49</v>
      </c>
      <c r="IH1251">
        <f t="shared" si="604"/>
        <v>0.49</v>
      </c>
      <c r="IS1251">
        <v>776170</v>
      </c>
      <c r="IV1251">
        <v>0.5</v>
      </c>
      <c r="IW1251">
        <f t="shared" si="605"/>
        <v>0.5</v>
      </c>
      <c r="JH1251">
        <v>776170</v>
      </c>
      <c r="JK1251">
        <v>0.49</v>
      </c>
      <c r="JL1251">
        <f t="shared" si="606"/>
        <v>0.49</v>
      </c>
      <c r="JW1251">
        <v>776170</v>
      </c>
      <c r="JZ1251">
        <v>0.51</v>
      </c>
      <c r="KA1251">
        <f t="shared" si="607"/>
        <v>0.51</v>
      </c>
      <c r="KL1251">
        <v>776170</v>
      </c>
      <c r="KO1251">
        <v>0.5</v>
      </c>
      <c r="KP1251">
        <f t="shared" si="608"/>
        <v>0.5</v>
      </c>
      <c r="LA1251">
        <v>776170</v>
      </c>
      <c r="LD1251">
        <v>0.5</v>
      </c>
      <c r="LE1251">
        <f t="shared" si="609"/>
        <v>0.5</v>
      </c>
      <c r="LP1251">
        <v>776170</v>
      </c>
      <c r="LS1251">
        <v>0.52</v>
      </c>
      <c r="LT1251">
        <f t="shared" si="610"/>
        <v>0.52</v>
      </c>
      <c r="ME1251">
        <v>776170</v>
      </c>
      <c r="MH1251">
        <v>0.47</v>
      </c>
      <c r="MI1251">
        <f t="shared" si="611"/>
        <v>0.47</v>
      </c>
      <c r="MT1251">
        <v>776170</v>
      </c>
      <c r="MW1251">
        <v>0.55000000000000004</v>
      </c>
      <c r="MX1251">
        <f t="shared" si="612"/>
        <v>0.55000000000000004</v>
      </c>
      <c r="NI1251">
        <v>776170</v>
      </c>
      <c r="NL1251">
        <v>0.51</v>
      </c>
      <c r="NM1251">
        <f t="shared" si="613"/>
        <v>0.51</v>
      </c>
      <c r="NX1251">
        <v>776170</v>
      </c>
      <c r="OA1251">
        <v>0.53</v>
      </c>
      <c r="OB1251">
        <f t="shared" si="614"/>
        <v>0.53</v>
      </c>
      <c r="OM1251">
        <v>776170</v>
      </c>
      <c r="OP1251">
        <v>0.5</v>
      </c>
      <c r="OQ1251">
        <f t="shared" si="615"/>
        <v>0.5</v>
      </c>
      <c r="PB1251">
        <v>776170</v>
      </c>
      <c r="PE1251">
        <v>0.53</v>
      </c>
      <c r="PF1251">
        <f t="shared" si="616"/>
        <v>0.53</v>
      </c>
      <c r="PQ1251">
        <v>776170</v>
      </c>
      <c r="PT1251">
        <v>0.49</v>
      </c>
      <c r="PU1251">
        <f t="shared" si="617"/>
        <v>0.49</v>
      </c>
      <c r="QF1251">
        <v>776170</v>
      </c>
      <c r="QI1251">
        <v>0.53</v>
      </c>
      <c r="QJ1251">
        <f t="shared" si="618"/>
        <v>0.53</v>
      </c>
      <c r="QU1251">
        <v>776170</v>
      </c>
      <c r="QX1251">
        <v>0.52</v>
      </c>
      <c r="QY1251">
        <f t="shared" si="619"/>
        <v>0.52</v>
      </c>
    </row>
    <row r="1252" spans="12:467" x14ac:dyDescent="0.2">
      <c r="L1252">
        <v>824775</v>
      </c>
      <c r="O1252">
        <v>0.44</v>
      </c>
      <c r="P1252">
        <f t="shared" si="589"/>
        <v>0.44</v>
      </c>
      <c r="AA1252">
        <v>824775</v>
      </c>
      <c r="AD1252">
        <v>0.51</v>
      </c>
      <c r="AE1252">
        <f t="shared" si="590"/>
        <v>0.51</v>
      </c>
      <c r="AP1252">
        <v>824775</v>
      </c>
      <c r="AS1252">
        <v>0.74</v>
      </c>
      <c r="AT1252">
        <f t="shared" si="591"/>
        <v>0.74</v>
      </c>
      <c r="BE1252">
        <v>824775</v>
      </c>
      <c r="BH1252">
        <v>0.55000000000000004</v>
      </c>
      <c r="BI1252">
        <f t="shared" si="592"/>
        <v>0.55000000000000004</v>
      </c>
      <c r="BT1252">
        <v>824775</v>
      </c>
      <c r="BW1252">
        <v>0.66</v>
      </c>
      <c r="BX1252">
        <f t="shared" si="593"/>
        <v>0.66</v>
      </c>
      <c r="CI1252">
        <v>824775</v>
      </c>
      <c r="CL1252">
        <v>0.41</v>
      </c>
      <c r="CM1252">
        <f t="shared" si="594"/>
        <v>0.41</v>
      </c>
      <c r="CX1252">
        <v>824775</v>
      </c>
      <c r="DA1252">
        <v>0.46</v>
      </c>
      <c r="DB1252">
        <f t="shared" si="595"/>
        <v>0.46</v>
      </c>
      <c r="DM1252">
        <v>824775</v>
      </c>
      <c r="DP1252">
        <v>0.42</v>
      </c>
      <c r="DQ1252">
        <f t="shared" si="596"/>
        <v>0.42</v>
      </c>
      <c r="EB1252">
        <v>824775</v>
      </c>
      <c r="EE1252">
        <v>0.4</v>
      </c>
      <c r="EF1252">
        <f t="shared" si="597"/>
        <v>0.4</v>
      </c>
      <c r="EQ1252">
        <v>824775</v>
      </c>
      <c r="ET1252">
        <v>0.4</v>
      </c>
      <c r="EU1252">
        <f t="shared" si="598"/>
        <v>0.4</v>
      </c>
      <c r="FF1252">
        <v>824775</v>
      </c>
      <c r="FI1252">
        <v>0.44</v>
      </c>
      <c r="FJ1252">
        <f t="shared" si="599"/>
        <v>0.44</v>
      </c>
      <c r="FU1252">
        <v>824775</v>
      </c>
      <c r="FX1252">
        <v>0.46</v>
      </c>
      <c r="FY1252">
        <f t="shared" si="600"/>
        <v>0.46</v>
      </c>
      <c r="GJ1252">
        <v>824775</v>
      </c>
      <c r="GM1252">
        <v>0.43</v>
      </c>
      <c r="GN1252">
        <f t="shared" si="601"/>
        <v>0.43</v>
      </c>
      <c r="GY1252">
        <v>824775</v>
      </c>
      <c r="HB1252">
        <v>0.44</v>
      </c>
      <c r="HC1252">
        <f t="shared" si="602"/>
        <v>0.44</v>
      </c>
      <c r="HN1252">
        <v>824775</v>
      </c>
      <c r="HQ1252">
        <v>0.41</v>
      </c>
      <c r="HR1252">
        <f t="shared" si="603"/>
        <v>0.41</v>
      </c>
      <c r="ID1252">
        <v>776172</v>
      </c>
      <c r="IG1252">
        <v>0.43</v>
      </c>
      <c r="IH1252">
        <f t="shared" si="604"/>
        <v>0.43</v>
      </c>
      <c r="IS1252">
        <v>776172</v>
      </c>
      <c r="IV1252">
        <v>0.43</v>
      </c>
      <c r="IW1252">
        <f t="shared" si="605"/>
        <v>0.43</v>
      </c>
      <c r="JH1252">
        <v>776172</v>
      </c>
      <c r="JK1252">
        <v>0.39</v>
      </c>
      <c r="JL1252">
        <f t="shared" si="606"/>
        <v>0.39</v>
      </c>
      <c r="JW1252">
        <v>776172</v>
      </c>
      <c r="JZ1252">
        <v>0.44</v>
      </c>
      <c r="KA1252">
        <f t="shared" si="607"/>
        <v>0.44</v>
      </c>
      <c r="KL1252">
        <v>776172</v>
      </c>
      <c r="KO1252">
        <v>0.45</v>
      </c>
      <c r="KP1252">
        <f t="shared" si="608"/>
        <v>0.45</v>
      </c>
      <c r="LA1252">
        <v>776172</v>
      </c>
      <c r="LD1252">
        <v>0.4</v>
      </c>
      <c r="LE1252">
        <f t="shared" si="609"/>
        <v>0.4</v>
      </c>
      <c r="LP1252">
        <v>776172</v>
      </c>
      <c r="LS1252">
        <v>0.43</v>
      </c>
      <c r="LT1252">
        <f t="shared" si="610"/>
        <v>0.43</v>
      </c>
      <c r="ME1252">
        <v>776172</v>
      </c>
      <c r="MH1252">
        <v>0.38</v>
      </c>
      <c r="MI1252">
        <f t="shared" si="611"/>
        <v>0.38</v>
      </c>
      <c r="MT1252">
        <v>776172</v>
      </c>
      <c r="MW1252">
        <v>0.45</v>
      </c>
      <c r="MX1252">
        <f t="shared" si="612"/>
        <v>0.45</v>
      </c>
      <c r="NI1252">
        <v>776172</v>
      </c>
      <c r="NL1252">
        <v>0.45</v>
      </c>
      <c r="NM1252">
        <f t="shared" si="613"/>
        <v>0.45</v>
      </c>
      <c r="NX1252">
        <v>776172</v>
      </c>
      <c r="OA1252">
        <v>0.5</v>
      </c>
      <c r="OB1252">
        <f t="shared" si="614"/>
        <v>0.5</v>
      </c>
      <c r="OM1252">
        <v>776172</v>
      </c>
      <c r="OP1252">
        <v>0.43</v>
      </c>
      <c r="OQ1252">
        <f t="shared" si="615"/>
        <v>0.43</v>
      </c>
      <c r="PB1252">
        <v>776172</v>
      </c>
      <c r="PE1252">
        <v>0.41</v>
      </c>
      <c r="PF1252">
        <f t="shared" si="616"/>
        <v>0.41</v>
      </c>
      <c r="PQ1252">
        <v>776172</v>
      </c>
      <c r="PT1252">
        <v>0.44</v>
      </c>
      <c r="PU1252">
        <f t="shared" si="617"/>
        <v>0.44</v>
      </c>
      <c r="QF1252">
        <v>776172</v>
      </c>
      <c r="QI1252">
        <v>0.41</v>
      </c>
      <c r="QJ1252">
        <f t="shared" si="618"/>
        <v>0.41</v>
      </c>
      <c r="QU1252">
        <v>776172</v>
      </c>
      <c r="QX1252">
        <v>0.43</v>
      </c>
      <c r="QY1252">
        <f t="shared" si="619"/>
        <v>0.43</v>
      </c>
    </row>
    <row r="1253" spans="12:467" x14ac:dyDescent="0.2">
      <c r="L1253">
        <v>825020</v>
      </c>
      <c r="O1253">
        <v>0.6</v>
      </c>
      <c r="P1253">
        <f t="shared" si="589"/>
        <v>0.6</v>
      </c>
      <c r="AA1253">
        <v>825020</v>
      </c>
      <c r="AD1253">
        <v>0.66</v>
      </c>
      <c r="AE1253">
        <f t="shared" si="590"/>
        <v>0.66</v>
      </c>
      <c r="AP1253">
        <v>825020</v>
      </c>
      <c r="AS1253">
        <v>0.77</v>
      </c>
      <c r="AT1253">
        <f t="shared" si="591"/>
        <v>0.77</v>
      </c>
      <c r="BE1253">
        <v>825020</v>
      </c>
      <c r="BH1253">
        <v>0.68</v>
      </c>
      <c r="BI1253">
        <f t="shared" si="592"/>
        <v>0.68</v>
      </c>
      <c r="BT1253">
        <v>825020</v>
      </c>
      <c r="BW1253">
        <v>0.71</v>
      </c>
      <c r="BX1253">
        <f t="shared" si="593"/>
        <v>0.71</v>
      </c>
      <c r="CI1253">
        <v>825020</v>
      </c>
      <c r="CL1253">
        <v>0.6</v>
      </c>
      <c r="CM1253">
        <f t="shared" si="594"/>
        <v>0.6</v>
      </c>
      <c r="CX1253">
        <v>825020</v>
      </c>
      <c r="DA1253">
        <v>0.56000000000000005</v>
      </c>
      <c r="DB1253">
        <f t="shared" si="595"/>
        <v>0.56000000000000005</v>
      </c>
      <c r="DM1253">
        <v>825020</v>
      </c>
      <c r="DP1253">
        <v>0.56999999999999995</v>
      </c>
      <c r="DQ1253">
        <f t="shared" si="596"/>
        <v>0.56999999999999995</v>
      </c>
      <c r="EB1253">
        <v>825020</v>
      </c>
      <c r="EE1253">
        <v>0.61</v>
      </c>
      <c r="EF1253">
        <f t="shared" si="597"/>
        <v>0.61</v>
      </c>
      <c r="EQ1253">
        <v>825020</v>
      </c>
      <c r="ET1253">
        <v>0.61</v>
      </c>
      <c r="EU1253">
        <f t="shared" si="598"/>
        <v>0.61</v>
      </c>
      <c r="FF1253">
        <v>825020</v>
      </c>
      <c r="FI1253">
        <v>0.56999999999999995</v>
      </c>
      <c r="FJ1253">
        <f t="shared" si="599"/>
        <v>0.56999999999999995</v>
      </c>
      <c r="FU1253">
        <v>825020</v>
      </c>
      <c r="FX1253">
        <v>0.56000000000000005</v>
      </c>
      <c r="FY1253">
        <f t="shared" si="600"/>
        <v>0.56000000000000005</v>
      </c>
      <c r="GJ1253">
        <v>825020</v>
      </c>
      <c r="GM1253">
        <v>0.56999999999999995</v>
      </c>
      <c r="GN1253">
        <f t="shared" si="601"/>
        <v>0.56999999999999995</v>
      </c>
      <c r="GY1253">
        <v>825020</v>
      </c>
      <c r="HB1253">
        <v>0.59</v>
      </c>
      <c r="HC1253">
        <f t="shared" si="602"/>
        <v>0.59</v>
      </c>
      <c r="HN1253">
        <v>825020</v>
      </c>
      <c r="HQ1253">
        <v>0.62</v>
      </c>
      <c r="HR1253">
        <f t="shared" si="603"/>
        <v>0.62</v>
      </c>
      <c r="ID1253">
        <v>776173</v>
      </c>
      <c r="IG1253">
        <v>0.43</v>
      </c>
      <c r="IH1253">
        <f t="shared" si="604"/>
        <v>0.43</v>
      </c>
      <c r="IS1253">
        <v>776173</v>
      </c>
      <c r="IV1253">
        <v>0.39</v>
      </c>
      <c r="IW1253">
        <f t="shared" si="605"/>
        <v>0.39</v>
      </c>
      <c r="JH1253">
        <v>776173</v>
      </c>
      <c r="JK1253">
        <v>0.39</v>
      </c>
      <c r="JL1253">
        <f t="shared" si="606"/>
        <v>0.39</v>
      </c>
      <c r="JW1253">
        <v>776173</v>
      </c>
      <c r="JZ1253">
        <v>0.41</v>
      </c>
      <c r="KA1253">
        <f t="shared" si="607"/>
        <v>0.41</v>
      </c>
      <c r="KL1253">
        <v>776173</v>
      </c>
      <c r="KO1253">
        <v>0.35</v>
      </c>
      <c r="KP1253">
        <f t="shared" si="608"/>
        <v>0.35</v>
      </c>
      <c r="LA1253">
        <v>776173</v>
      </c>
      <c r="LD1253">
        <v>0.42</v>
      </c>
      <c r="LE1253">
        <f t="shared" si="609"/>
        <v>0.42</v>
      </c>
      <c r="LP1253">
        <v>776173</v>
      </c>
      <c r="LS1253">
        <v>0.42</v>
      </c>
      <c r="LT1253">
        <f t="shared" si="610"/>
        <v>0.42</v>
      </c>
      <c r="ME1253">
        <v>776173</v>
      </c>
      <c r="MH1253">
        <v>0.36</v>
      </c>
      <c r="MI1253">
        <f t="shared" si="611"/>
        <v>0.36</v>
      </c>
      <c r="MT1253">
        <v>776173</v>
      </c>
      <c r="MW1253">
        <v>0.39</v>
      </c>
      <c r="MX1253">
        <f t="shared" si="612"/>
        <v>0.39</v>
      </c>
      <c r="NI1253">
        <v>776173</v>
      </c>
      <c r="NL1253">
        <v>0.41</v>
      </c>
      <c r="NM1253">
        <f t="shared" si="613"/>
        <v>0.41</v>
      </c>
      <c r="NX1253">
        <v>776173</v>
      </c>
      <c r="OA1253">
        <v>0.44</v>
      </c>
      <c r="OB1253">
        <f t="shared" si="614"/>
        <v>0.44</v>
      </c>
      <c r="OM1253">
        <v>776173</v>
      </c>
      <c r="OP1253">
        <v>0.43</v>
      </c>
      <c r="OQ1253">
        <f t="shared" si="615"/>
        <v>0.43</v>
      </c>
      <c r="PB1253">
        <v>776173</v>
      </c>
      <c r="PE1253">
        <v>0.42</v>
      </c>
      <c r="PF1253">
        <f t="shared" si="616"/>
        <v>0.42</v>
      </c>
      <c r="PQ1253">
        <v>776173</v>
      </c>
      <c r="PT1253">
        <v>0.43</v>
      </c>
      <c r="PU1253">
        <f t="shared" si="617"/>
        <v>0.43</v>
      </c>
      <c r="QF1253">
        <v>776173</v>
      </c>
      <c r="QI1253">
        <v>0.4</v>
      </c>
      <c r="QJ1253">
        <f t="shared" si="618"/>
        <v>0.4</v>
      </c>
      <c r="QU1253">
        <v>776173</v>
      </c>
      <c r="QX1253">
        <v>0.4</v>
      </c>
      <c r="QY1253">
        <f t="shared" si="619"/>
        <v>0.4</v>
      </c>
    </row>
    <row r="1254" spans="12:467" x14ac:dyDescent="0.2">
      <c r="L1254">
        <v>825098</v>
      </c>
      <c r="O1254">
        <v>0.56999999999999995</v>
      </c>
      <c r="P1254">
        <f t="shared" si="589"/>
        <v>0.56999999999999995</v>
      </c>
      <c r="AA1254">
        <v>825098</v>
      </c>
      <c r="AD1254">
        <v>0.56999999999999995</v>
      </c>
      <c r="AE1254">
        <f t="shared" si="590"/>
        <v>0.56999999999999995</v>
      </c>
      <c r="AP1254">
        <v>825098</v>
      </c>
      <c r="AS1254">
        <v>0.57999999999999996</v>
      </c>
      <c r="AT1254">
        <f t="shared" si="591"/>
        <v>0.57999999999999996</v>
      </c>
      <c r="BE1254">
        <v>825098</v>
      </c>
      <c r="BH1254">
        <v>0.56999999999999995</v>
      </c>
      <c r="BI1254">
        <f t="shared" si="592"/>
        <v>0.56999999999999995</v>
      </c>
      <c r="BT1254">
        <v>825098</v>
      </c>
      <c r="BW1254">
        <v>0.49</v>
      </c>
      <c r="BX1254">
        <f t="shared" si="593"/>
        <v>0.49</v>
      </c>
      <c r="CI1254">
        <v>825098</v>
      </c>
      <c r="CL1254">
        <v>0.56000000000000005</v>
      </c>
      <c r="CM1254">
        <f t="shared" si="594"/>
        <v>0.56000000000000005</v>
      </c>
      <c r="CX1254">
        <v>825098</v>
      </c>
      <c r="DA1254">
        <v>0.54</v>
      </c>
      <c r="DB1254">
        <f t="shared" si="595"/>
        <v>0.54</v>
      </c>
      <c r="DM1254">
        <v>825098</v>
      </c>
      <c r="DP1254">
        <v>0.56999999999999995</v>
      </c>
      <c r="DQ1254">
        <f t="shared" si="596"/>
        <v>0.56999999999999995</v>
      </c>
      <c r="EB1254">
        <v>825098</v>
      </c>
      <c r="EE1254">
        <v>0.56999999999999995</v>
      </c>
      <c r="EF1254">
        <f t="shared" si="597"/>
        <v>0.56999999999999995</v>
      </c>
      <c r="EQ1254">
        <v>825098</v>
      </c>
      <c r="ET1254">
        <v>0.56999999999999995</v>
      </c>
      <c r="EU1254">
        <f t="shared" si="598"/>
        <v>0.56999999999999995</v>
      </c>
      <c r="FF1254">
        <v>825098</v>
      </c>
      <c r="FI1254">
        <v>0.55000000000000004</v>
      </c>
      <c r="FJ1254">
        <f t="shared" si="599"/>
        <v>0.55000000000000004</v>
      </c>
      <c r="FU1254">
        <v>825098</v>
      </c>
      <c r="FX1254">
        <v>0.51</v>
      </c>
      <c r="FY1254">
        <f t="shared" si="600"/>
        <v>0.51</v>
      </c>
      <c r="GJ1254">
        <v>825098</v>
      </c>
      <c r="GM1254">
        <v>0.55000000000000004</v>
      </c>
      <c r="GN1254">
        <f t="shared" si="601"/>
        <v>0.55000000000000004</v>
      </c>
      <c r="GY1254">
        <v>825098</v>
      </c>
      <c r="HB1254">
        <v>0.57999999999999996</v>
      </c>
      <c r="HC1254">
        <f t="shared" si="602"/>
        <v>0.57999999999999996</v>
      </c>
      <c r="HN1254">
        <v>825098</v>
      </c>
      <c r="HQ1254">
        <v>0.55000000000000004</v>
      </c>
      <c r="HR1254">
        <f t="shared" si="603"/>
        <v>0.55000000000000004</v>
      </c>
      <c r="ID1254">
        <v>776174</v>
      </c>
      <c r="IG1254">
        <v>0.52</v>
      </c>
      <c r="IH1254">
        <f t="shared" si="604"/>
        <v>0.52</v>
      </c>
      <c r="IS1254">
        <v>776174</v>
      </c>
      <c r="IV1254">
        <v>0.55000000000000004</v>
      </c>
      <c r="IW1254">
        <f t="shared" si="605"/>
        <v>0.55000000000000004</v>
      </c>
      <c r="JH1254">
        <v>776174</v>
      </c>
      <c r="JK1254">
        <v>0.56000000000000005</v>
      </c>
      <c r="JL1254">
        <f t="shared" si="606"/>
        <v>0.56000000000000005</v>
      </c>
      <c r="JW1254">
        <v>776174</v>
      </c>
      <c r="JZ1254">
        <v>0.53</v>
      </c>
      <c r="KA1254">
        <f t="shared" si="607"/>
        <v>0.53</v>
      </c>
      <c r="KL1254">
        <v>776174</v>
      </c>
      <c r="KO1254">
        <v>0.51</v>
      </c>
      <c r="KP1254">
        <f t="shared" si="608"/>
        <v>0.51</v>
      </c>
      <c r="LA1254">
        <v>776174</v>
      </c>
      <c r="LD1254">
        <v>0.53</v>
      </c>
      <c r="LE1254">
        <f t="shared" si="609"/>
        <v>0.53</v>
      </c>
      <c r="LP1254">
        <v>776174</v>
      </c>
      <c r="LS1254">
        <v>0.54</v>
      </c>
      <c r="LT1254">
        <f t="shared" si="610"/>
        <v>0.54</v>
      </c>
      <c r="ME1254">
        <v>776174</v>
      </c>
      <c r="MH1254">
        <v>0.52</v>
      </c>
      <c r="MI1254">
        <f t="shared" si="611"/>
        <v>0.52</v>
      </c>
      <c r="MT1254">
        <v>776174</v>
      </c>
      <c r="MW1254">
        <v>0.54</v>
      </c>
      <c r="MX1254">
        <f t="shared" si="612"/>
        <v>0.54</v>
      </c>
      <c r="NI1254">
        <v>776174</v>
      </c>
      <c r="NL1254">
        <v>0.54</v>
      </c>
      <c r="NM1254">
        <f t="shared" si="613"/>
        <v>0.54</v>
      </c>
      <c r="NX1254">
        <v>776174</v>
      </c>
      <c r="OA1254">
        <v>0.55000000000000004</v>
      </c>
      <c r="OB1254">
        <f t="shared" si="614"/>
        <v>0.55000000000000004</v>
      </c>
      <c r="OM1254">
        <v>776174</v>
      </c>
      <c r="OP1254">
        <v>0.53</v>
      </c>
      <c r="OQ1254">
        <f t="shared" si="615"/>
        <v>0.53</v>
      </c>
      <c r="PB1254">
        <v>776174</v>
      </c>
      <c r="PE1254">
        <v>0.54</v>
      </c>
      <c r="PF1254">
        <f t="shared" si="616"/>
        <v>0.54</v>
      </c>
      <c r="PQ1254">
        <v>776174</v>
      </c>
      <c r="PT1254">
        <v>0.54</v>
      </c>
      <c r="PU1254">
        <f t="shared" si="617"/>
        <v>0.54</v>
      </c>
      <c r="QF1254">
        <v>776174</v>
      </c>
      <c r="QI1254">
        <v>0.56000000000000005</v>
      </c>
      <c r="QJ1254">
        <f t="shared" si="618"/>
        <v>0.56000000000000005</v>
      </c>
      <c r="QU1254">
        <v>776174</v>
      </c>
      <c r="QX1254">
        <v>0.54</v>
      </c>
      <c r="QY1254">
        <f t="shared" si="619"/>
        <v>0.54</v>
      </c>
    </row>
    <row r="1255" spans="12:467" x14ac:dyDescent="0.2">
      <c r="L1255">
        <v>822750</v>
      </c>
      <c r="O1255">
        <v>0.4</v>
      </c>
      <c r="P1255">
        <f t="shared" si="589"/>
        <v>0.4</v>
      </c>
      <c r="AA1255">
        <v>822750</v>
      </c>
      <c r="AD1255">
        <v>0.36</v>
      </c>
      <c r="AE1255">
        <f t="shared" si="590"/>
        <v>0.36</v>
      </c>
      <c r="AP1255">
        <v>822750</v>
      </c>
      <c r="AS1255">
        <v>0.32</v>
      </c>
      <c r="AT1255">
        <f t="shared" si="591"/>
        <v>0.32</v>
      </c>
      <c r="BE1255">
        <v>822750</v>
      </c>
      <c r="BH1255">
        <v>0.35</v>
      </c>
      <c r="BI1255">
        <f t="shared" si="592"/>
        <v>0.35</v>
      </c>
      <c r="BT1255">
        <v>822750</v>
      </c>
      <c r="BW1255">
        <v>0.49</v>
      </c>
      <c r="BX1255">
        <f t="shared" si="593"/>
        <v>0.49</v>
      </c>
      <c r="CI1255">
        <v>822750</v>
      </c>
      <c r="CL1255">
        <v>0.38</v>
      </c>
      <c r="CM1255">
        <f t="shared" si="594"/>
        <v>0.38</v>
      </c>
      <c r="CX1255">
        <v>822750</v>
      </c>
      <c r="DA1255">
        <v>0.41</v>
      </c>
      <c r="DB1255">
        <f t="shared" si="595"/>
        <v>0.41</v>
      </c>
      <c r="DM1255">
        <v>822750</v>
      </c>
      <c r="DP1255">
        <v>0.38</v>
      </c>
      <c r="DQ1255">
        <f t="shared" si="596"/>
        <v>0.38</v>
      </c>
      <c r="EB1255">
        <v>822750</v>
      </c>
      <c r="EE1255">
        <v>0.43</v>
      </c>
      <c r="EF1255">
        <f t="shared" si="597"/>
        <v>0.43</v>
      </c>
      <c r="EQ1255">
        <v>822750</v>
      </c>
      <c r="ET1255">
        <v>0.43</v>
      </c>
      <c r="EU1255">
        <f t="shared" si="598"/>
        <v>0.43</v>
      </c>
      <c r="FF1255">
        <v>822750</v>
      </c>
      <c r="FI1255">
        <v>0.41</v>
      </c>
      <c r="FJ1255">
        <f t="shared" si="599"/>
        <v>0.41</v>
      </c>
      <c r="FU1255">
        <v>822750</v>
      </c>
      <c r="FX1255">
        <v>0.44</v>
      </c>
      <c r="FY1255">
        <f t="shared" si="600"/>
        <v>0.44</v>
      </c>
      <c r="GJ1255">
        <v>822750</v>
      </c>
      <c r="GM1255">
        <v>0.39</v>
      </c>
      <c r="GN1255">
        <f t="shared" si="601"/>
        <v>0.39</v>
      </c>
      <c r="GY1255">
        <v>822750</v>
      </c>
      <c r="HB1255">
        <v>0.43</v>
      </c>
      <c r="HC1255">
        <f t="shared" si="602"/>
        <v>0.43</v>
      </c>
      <c r="HN1255">
        <v>822750</v>
      </c>
      <c r="HQ1255">
        <v>0.39</v>
      </c>
      <c r="HR1255">
        <f t="shared" si="603"/>
        <v>0.39</v>
      </c>
      <c r="ID1255">
        <v>776175</v>
      </c>
      <c r="IG1255">
        <v>0.53</v>
      </c>
      <c r="IH1255">
        <f t="shared" si="604"/>
        <v>0.53</v>
      </c>
      <c r="IS1255">
        <v>776175</v>
      </c>
      <c r="IV1255">
        <v>0.54</v>
      </c>
      <c r="IW1255">
        <f t="shared" si="605"/>
        <v>0.54</v>
      </c>
      <c r="JH1255">
        <v>776175</v>
      </c>
      <c r="JK1255">
        <v>0.54</v>
      </c>
      <c r="JL1255">
        <f t="shared" si="606"/>
        <v>0.54</v>
      </c>
      <c r="JW1255">
        <v>776175</v>
      </c>
      <c r="JZ1255">
        <v>0.52</v>
      </c>
      <c r="KA1255">
        <f t="shared" si="607"/>
        <v>0.52</v>
      </c>
      <c r="KL1255">
        <v>776175</v>
      </c>
      <c r="KO1255">
        <v>0.43</v>
      </c>
      <c r="KP1255">
        <f t="shared" si="608"/>
        <v>0.43</v>
      </c>
      <c r="LA1255">
        <v>776175</v>
      </c>
      <c r="LD1255">
        <v>0.49</v>
      </c>
      <c r="LE1255">
        <f t="shared" si="609"/>
        <v>0.49</v>
      </c>
      <c r="LP1255">
        <v>776175</v>
      </c>
      <c r="LS1255">
        <v>0.53</v>
      </c>
      <c r="LT1255">
        <f t="shared" si="610"/>
        <v>0.53</v>
      </c>
      <c r="ME1255">
        <v>776175</v>
      </c>
      <c r="MH1255">
        <v>0.47</v>
      </c>
      <c r="MI1255">
        <f t="shared" si="611"/>
        <v>0.47</v>
      </c>
      <c r="MT1255">
        <v>776175</v>
      </c>
      <c r="MW1255">
        <v>0.41</v>
      </c>
      <c r="MX1255">
        <f t="shared" si="612"/>
        <v>0.41</v>
      </c>
      <c r="NI1255">
        <v>776175</v>
      </c>
      <c r="NL1255">
        <v>0.52</v>
      </c>
      <c r="NM1255">
        <f t="shared" si="613"/>
        <v>0.52</v>
      </c>
      <c r="NX1255">
        <v>776175</v>
      </c>
      <c r="OA1255">
        <v>0.48</v>
      </c>
      <c r="OB1255">
        <f t="shared" si="614"/>
        <v>0.48</v>
      </c>
      <c r="OM1255">
        <v>776175</v>
      </c>
      <c r="OP1255">
        <v>0.53</v>
      </c>
      <c r="OQ1255">
        <f t="shared" si="615"/>
        <v>0.53</v>
      </c>
      <c r="PB1255">
        <v>776175</v>
      </c>
      <c r="PE1255">
        <v>0.52</v>
      </c>
      <c r="PF1255">
        <f t="shared" si="616"/>
        <v>0.52</v>
      </c>
      <c r="PQ1255">
        <v>776175</v>
      </c>
      <c r="PT1255">
        <v>0.52</v>
      </c>
      <c r="PU1255">
        <f t="shared" si="617"/>
        <v>0.52</v>
      </c>
      <c r="QF1255">
        <v>776175</v>
      </c>
      <c r="QI1255">
        <v>0.5</v>
      </c>
      <c r="QJ1255">
        <f t="shared" si="618"/>
        <v>0.5</v>
      </c>
      <c r="QU1255">
        <v>776175</v>
      </c>
      <c r="QX1255">
        <v>0.54</v>
      </c>
      <c r="QY1255">
        <f t="shared" si="619"/>
        <v>0.54</v>
      </c>
    </row>
    <row r="1256" spans="12:467" x14ac:dyDescent="0.2">
      <c r="L1256">
        <v>823150</v>
      </c>
      <c r="O1256">
        <v>0.54</v>
      </c>
      <c r="P1256">
        <f t="shared" si="589"/>
        <v>0.54</v>
      </c>
      <c r="AA1256">
        <v>823150</v>
      </c>
      <c r="AD1256">
        <v>0.5</v>
      </c>
      <c r="AE1256">
        <f t="shared" si="590"/>
        <v>0.5</v>
      </c>
      <c r="AP1256">
        <v>823150</v>
      </c>
      <c r="AS1256">
        <v>0.42</v>
      </c>
      <c r="AT1256">
        <f t="shared" si="591"/>
        <v>0.42</v>
      </c>
      <c r="BE1256">
        <v>823150</v>
      </c>
      <c r="BH1256">
        <v>0.55000000000000004</v>
      </c>
      <c r="BI1256">
        <f t="shared" si="592"/>
        <v>0.55000000000000004</v>
      </c>
      <c r="BT1256">
        <v>823150</v>
      </c>
      <c r="BW1256">
        <v>0.51</v>
      </c>
      <c r="BX1256">
        <f t="shared" si="593"/>
        <v>0.51</v>
      </c>
      <c r="CI1256">
        <v>823150</v>
      </c>
      <c r="CL1256">
        <v>0.55000000000000004</v>
      </c>
      <c r="CM1256">
        <f t="shared" si="594"/>
        <v>0.55000000000000004</v>
      </c>
      <c r="CX1256">
        <v>823150</v>
      </c>
      <c r="DA1256">
        <v>0.54</v>
      </c>
      <c r="DB1256">
        <f t="shared" si="595"/>
        <v>0.54</v>
      </c>
      <c r="DM1256">
        <v>823150</v>
      </c>
      <c r="DP1256">
        <v>0.55000000000000004</v>
      </c>
      <c r="DQ1256">
        <f t="shared" si="596"/>
        <v>0.55000000000000004</v>
      </c>
      <c r="EB1256">
        <v>823150</v>
      </c>
      <c r="EE1256">
        <v>0.56999999999999995</v>
      </c>
      <c r="EF1256">
        <f t="shared" si="597"/>
        <v>0.56999999999999995</v>
      </c>
      <c r="EQ1256">
        <v>823150</v>
      </c>
      <c r="ET1256">
        <v>0.56999999999999995</v>
      </c>
      <c r="EU1256">
        <f t="shared" si="598"/>
        <v>0.56999999999999995</v>
      </c>
      <c r="FF1256">
        <v>823150</v>
      </c>
      <c r="FI1256">
        <v>0.55000000000000004</v>
      </c>
      <c r="FJ1256">
        <f t="shared" si="599"/>
        <v>0.55000000000000004</v>
      </c>
      <c r="FU1256">
        <v>823150</v>
      </c>
      <c r="FX1256">
        <v>0.56000000000000005</v>
      </c>
      <c r="FY1256">
        <f t="shared" si="600"/>
        <v>0.56000000000000005</v>
      </c>
      <c r="GJ1256">
        <v>823150</v>
      </c>
      <c r="GM1256">
        <v>0.53</v>
      </c>
      <c r="GN1256">
        <f t="shared" si="601"/>
        <v>0.53</v>
      </c>
      <c r="GY1256">
        <v>823150</v>
      </c>
      <c r="HB1256">
        <v>0.59</v>
      </c>
      <c r="HC1256">
        <f t="shared" si="602"/>
        <v>0.59</v>
      </c>
      <c r="HN1256">
        <v>823150</v>
      </c>
      <c r="HQ1256">
        <v>0.53</v>
      </c>
      <c r="HR1256">
        <f t="shared" si="603"/>
        <v>0.53</v>
      </c>
      <c r="ID1256">
        <v>776176</v>
      </c>
      <c r="IG1256">
        <v>0.56999999999999995</v>
      </c>
      <c r="IH1256">
        <f t="shared" si="604"/>
        <v>0.56999999999999995</v>
      </c>
      <c r="IS1256">
        <v>776176</v>
      </c>
      <c r="IV1256">
        <v>0.56999999999999995</v>
      </c>
      <c r="IW1256">
        <f t="shared" si="605"/>
        <v>0.56999999999999995</v>
      </c>
      <c r="JH1256">
        <v>776176</v>
      </c>
      <c r="JK1256">
        <v>0.57999999999999996</v>
      </c>
      <c r="JL1256">
        <f t="shared" si="606"/>
        <v>0.57999999999999996</v>
      </c>
      <c r="JW1256">
        <v>776176</v>
      </c>
      <c r="JZ1256">
        <v>0.57999999999999996</v>
      </c>
      <c r="KA1256">
        <f t="shared" si="607"/>
        <v>0.57999999999999996</v>
      </c>
      <c r="KL1256">
        <v>776176</v>
      </c>
      <c r="KO1256">
        <v>0.64</v>
      </c>
      <c r="KP1256">
        <f t="shared" si="608"/>
        <v>0.64</v>
      </c>
      <c r="LA1256">
        <v>776176</v>
      </c>
      <c r="LD1256">
        <v>0.56000000000000005</v>
      </c>
      <c r="LE1256">
        <f t="shared" si="609"/>
        <v>0.56000000000000005</v>
      </c>
      <c r="LP1256">
        <v>776176</v>
      </c>
      <c r="LS1256">
        <v>0.55000000000000004</v>
      </c>
      <c r="LT1256">
        <f t="shared" si="610"/>
        <v>0.55000000000000004</v>
      </c>
      <c r="ME1256">
        <v>776176</v>
      </c>
      <c r="MH1256">
        <v>0.62</v>
      </c>
      <c r="MI1256">
        <f t="shared" si="611"/>
        <v>0.62</v>
      </c>
      <c r="MT1256">
        <v>776176</v>
      </c>
      <c r="MW1256">
        <v>0.76</v>
      </c>
      <c r="MX1256">
        <f t="shared" si="612"/>
        <v>0.76</v>
      </c>
      <c r="NI1256">
        <v>776176</v>
      </c>
      <c r="NL1256">
        <v>0.55000000000000004</v>
      </c>
      <c r="NM1256">
        <f t="shared" si="613"/>
        <v>0.55000000000000004</v>
      </c>
      <c r="NX1256">
        <v>776176</v>
      </c>
      <c r="OA1256">
        <v>0.56999999999999995</v>
      </c>
      <c r="OB1256">
        <f t="shared" si="614"/>
        <v>0.56999999999999995</v>
      </c>
      <c r="OM1256">
        <v>776176</v>
      </c>
      <c r="OP1256">
        <v>0.56000000000000005</v>
      </c>
      <c r="OQ1256">
        <f t="shared" si="615"/>
        <v>0.56000000000000005</v>
      </c>
      <c r="PB1256">
        <v>776176</v>
      </c>
      <c r="PE1256">
        <v>0.56999999999999995</v>
      </c>
      <c r="PF1256">
        <f t="shared" si="616"/>
        <v>0.56999999999999995</v>
      </c>
      <c r="PQ1256">
        <v>776176</v>
      </c>
      <c r="PT1256">
        <v>0.56999999999999995</v>
      </c>
      <c r="PU1256">
        <f t="shared" si="617"/>
        <v>0.56999999999999995</v>
      </c>
      <c r="QF1256">
        <v>776176</v>
      </c>
      <c r="QI1256">
        <v>0.54</v>
      </c>
      <c r="QJ1256">
        <f t="shared" si="618"/>
        <v>0.54</v>
      </c>
      <c r="QU1256">
        <v>776176</v>
      </c>
      <c r="QX1256">
        <v>0.56000000000000005</v>
      </c>
      <c r="QY1256">
        <f t="shared" si="619"/>
        <v>0.56000000000000005</v>
      </c>
    </row>
    <row r="1257" spans="12:467" x14ac:dyDescent="0.2">
      <c r="L1257">
        <v>823393</v>
      </c>
      <c r="O1257">
        <v>0.52</v>
      </c>
      <c r="P1257">
        <f t="shared" si="589"/>
        <v>0.52</v>
      </c>
      <c r="AA1257">
        <v>823393</v>
      </c>
      <c r="AD1257">
        <v>0.56999999999999995</v>
      </c>
      <c r="AE1257">
        <f t="shared" si="590"/>
        <v>0.56999999999999995</v>
      </c>
      <c r="AP1257">
        <v>823393</v>
      </c>
      <c r="AS1257">
        <v>0.51</v>
      </c>
      <c r="AT1257">
        <f t="shared" si="591"/>
        <v>0.51</v>
      </c>
      <c r="BE1257">
        <v>823393</v>
      </c>
      <c r="BH1257">
        <v>0.53</v>
      </c>
      <c r="BI1257">
        <f t="shared" si="592"/>
        <v>0.53</v>
      </c>
      <c r="BT1257">
        <v>823393</v>
      </c>
      <c r="BW1257">
        <v>0.64</v>
      </c>
      <c r="BX1257">
        <f t="shared" si="593"/>
        <v>0.64</v>
      </c>
      <c r="CI1257">
        <v>823393</v>
      </c>
      <c r="CL1257">
        <v>0.51</v>
      </c>
      <c r="CM1257">
        <f t="shared" si="594"/>
        <v>0.51</v>
      </c>
      <c r="CX1257">
        <v>823393</v>
      </c>
      <c r="DA1257">
        <v>0.51</v>
      </c>
      <c r="DB1257">
        <f t="shared" si="595"/>
        <v>0.51</v>
      </c>
      <c r="DM1257">
        <v>823393</v>
      </c>
      <c r="DP1257">
        <v>0.5</v>
      </c>
      <c r="DQ1257">
        <f t="shared" si="596"/>
        <v>0.5</v>
      </c>
      <c r="EB1257">
        <v>823393</v>
      </c>
      <c r="EE1257">
        <v>0.51</v>
      </c>
      <c r="EF1257">
        <f t="shared" si="597"/>
        <v>0.51</v>
      </c>
      <c r="EQ1257">
        <v>823393</v>
      </c>
      <c r="ET1257">
        <v>0.51</v>
      </c>
      <c r="EU1257">
        <f t="shared" si="598"/>
        <v>0.51</v>
      </c>
      <c r="FF1257">
        <v>823393</v>
      </c>
      <c r="FI1257">
        <v>0.51</v>
      </c>
      <c r="FJ1257">
        <f t="shared" si="599"/>
        <v>0.51</v>
      </c>
      <c r="FU1257">
        <v>823393</v>
      </c>
      <c r="FX1257">
        <v>0.48</v>
      </c>
      <c r="FY1257">
        <f t="shared" si="600"/>
        <v>0.48</v>
      </c>
      <c r="GJ1257">
        <v>823393</v>
      </c>
      <c r="GM1257">
        <v>0.49</v>
      </c>
      <c r="GN1257">
        <f t="shared" si="601"/>
        <v>0.49</v>
      </c>
      <c r="GY1257">
        <v>823393</v>
      </c>
      <c r="HB1257">
        <v>0.46</v>
      </c>
      <c r="HC1257">
        <f t="shared" si="602"/>
        <v>0.46</v>
      </c>
      <c r="HN1257">
        <v>823393</v>
      </c>
      <c r="HQ1257">
        <v>0.44</v>
      </c>
      <c r="HR1257">
        <f t="shared" si="603"/>
        <v>0.44</v>
      </c>
      <c r="ID1257">
        <v>776181</v>
      </c>
      <c r="IG1257">
        <v>0.52</v>
      </c>
      <c r="IH1257">
        <f t="shared" si="604"/>
        <v>0.52</v>
      </c>
      <c r="IS1257">
        <v>776181</v>
      </c>
      <c r="IV1257">
        <v>0.52</v>
      </c>
      <c r="IW1257">
        <f t="shared" si="605"/>
        <v>0.52</v>
      </c>
      <c r="JH1257">
        <v>776181</v>
      </c>
      <c r="JK1257">
        <v>0.55000000000000004</v>
      </c>
      <c r="JL1257">
        <f t="shared" si="606"/>
        <v>0.55000000000000004</v>
      </c>
      <c r="JW1257">
        <v>776181</v>
      </c>
      <c r="JZ1257">
        <v>0.55000000000000004</v>
      </c>
      <c r="KA1257">
        <f t="shared" si="607"/>
        <v>0.55000000000000004</v>
      </c>
      <c r="KL1257">
        <v>776181</v>
      </c>
      <c r="KO1257">
        <v>0.56000000000000005</v>
      </c>
      <c r="KP1257">
        <f t="shared" si="608"/>
        <v>0.56000000000000005</v>
      </c>
      <c r="LA1257">
        <v>776181</v>
      </c>
      <c r="LD1257">
        <v>0.52</v>
      </c>
      <c r="LE1257">
        <f t="shared" si="609"/>
        <v>0.52</v>
      </c>
      <c r="LP1257">
        <v>776181</v>
      </c>
      <c r="LS1257">
        <v>0.53</v>
      </c>
      <c r="LT1257">
        <f t="shared" si="610"/>
        <v>0.53</v>
      </c>
      <c r="ME1257">
        <v>776181</v>
      </c>
      <c r="MH1257">
        <v>0.49</v>
      </c>
      <c r="MI1257">
        <f t="shared" si="611"/>
        <v>0.49</v>
      </c>
      <c r="MT1257">
        <v>776181</v>
      </c>
      <c r="MW1257">
        <v>0.51</v>
      </c>
      <c r="MX1257">
        <f t="shared" si="612"/>
        <v>0.51</v>
      </c>
      <c r="NI1257">
        <v>776181</v>
      </c>
      <c r="NL1257">
        <v>0.53</v>
      </c>
      <c r="NM1257">
        <f t="shared" si="613"/>
        <v>0.53</v>
      </c>
      <c r="NX1257">
        <v>776181</v>
      </c>
      <c r="OA1257">
        <v>0.49</v>
      </c>
      <c r="OB1257">
        <f t="shared" si="614"/>
        <v>0.49</v>
      </c>
      <c r="OM1257">
        <v>776181</v>
      </c>
      <c r="OP1257">
        <v>0.55000000000000004</v>
      </c>
      <c r="OQ1257">
        <f t="shared" si="615"/>
        <v>0.55000000000000004</v>
      </c>
      <c r="PB1257">
        <v>776181</v>
      </c>
      <c r="PE1257">
        <v>0.53</v>
      </c>
      <c r="PF1257">
        <f t="shared" si="616"/>
        <v>0.53</v>
      </c>
      <c r="PQ1257">
        <v>776181</v>
      </c>
      <c r="PT1257">
        <v>0.54</v>
      </c>
      <c r="PU1257">
        <f t="shared" si="617"/>
        <v>0.54</v>
      </c>
      <c r="QF1257">
        <v>776181</v>
      </c>
      <c r="QI1257">
        <v>0.53</v>
      </c>
      <c r="QJ1257">
        <f t="shared" si="618"/>
        <v>0.53</v>
      </c>
      <c r="QU1257">
        <v>776181</v>
      </c>
      <c r="QX1257">
        <v>0.54</v>
      </c>
      <c r="QY1257">
        <f t="shared" si="619"/>
        <v>0.54</v>
      </c>
    </row>
    <row r="1258" spans="12:467" x14ac:dyDescent="0.2">
      <c r="L1258">
        <v>823475</v>
      </c>
      <c r="O1258">
        <v>0.44</v>
      </c>
      <c r="P1258">
        <f t="shared" si="589"/>
        <v>0.44</v>
      </c>
      <c r="AA1258">
        <v>823475</v>
      </c>
      <c r="AD1258">
        <v>0.31</v>
      </c>
      <c r="AE1258">
        <f t="shared" si="590"/>
        <v>0.31</v>
      </c>
      <c r="AP1258">
        <v>823475</v>
      </c>
      <c r="AS1258">
        <v>0.38</v>
      </c>
      <c r="AT1258">
        <f t="shared" si="591"/>
        <v>0.38</v>
      </c>
      <c r="BE1258">
        <v>823475</v>
      </c>
      <c r="BH1258">
        <v>0.37</v>
      </c>
      <c r="BI1258">
        <f t="shared" si="592"/>
        <v>0.37</v>
      </c>
      <c r="BT1258">
        <v>823475</v>
      </c>
      <c r="BW1258">
        <v>0.28000000000000003</v>
      </c>
      <c r="BX1258">
        <f t="shared" si="593"/>
        <v>0.28000000000000003</v>
      </c>
      <c r="CI1258">
        <v>823475</v>
      </c>
      <c r="CL1258">
        <v>0.42</v>
      </c>
      <c r="CM1258">
        <f t="shared" si="594"/>
        <v>0.42</v>
      </c>
      <c r="CX1258">
        <v>823475</v>
      </c>
      <c r="DA1258">
        <v>0.49</v>
      </c>
      <c r="DB1258">
        <f t="shared" si="595"/>
        <v>0.49</v>
      </c>
      <c r="DM1258">
        <v>823475</v>
      </c>
      <c r="DP1258">
        <v>0.41</v>
      </c>
      <c r="DQ1258">
        <f t="shared" si="596"/>
        <v>0.41</v>
      </c>
      <c r="EB1258">
        <v>823475</v>
      </c>
      <c r="EE1258">
        <v>0.44</v>
      </c>
      <c r="EF1258">
        <f t="shared" si="597"/>
        <v>0.44</v>
      </c>
      <c r="EQ1258">
        <v>823475</v>
      </c>
      <c r="ET1258">
        <v>0.44</v>
      </c>
      <c r="EU1258">
        <f t="shared" si="598"/>
        <v>0.44</v>
      </c>
      <c r="FF1258">
        <v>823475</v>
      </c>
      <c r="FI1258">
        <v>0.47</v>
      </c>
      <c r="FJ1258">
        <f t="shared" si="599"/>
        <v>0.47</v>
      </c>
      <c r="FU1258">
        <v>823475</v>
      </c>
      <c r="FX1258">
        <v>0.48</v>
      </c>
      <c r="FY1258">
        <f t="shared" si="600"/>
        <v>0.48</v>
      </c>
      <c r="GJ1258">
        <v>823475</v>
      </c>
      <c r="GM1258">
        <v>0.43</v>
      </c>
      <c r="GN1258">
        <f t="shared" si="601"/>
        <v>0.43</v>
      </c>
      <c r="GY1258">
        <v>823475</v>
      </c>
      <c r="HB1258">
        <v>0.45</v>
      </c>
      <c r="HC1258">
        <f t="shared" si="602"/>
        <v>0.45</v>
      </c>
      <c r="HN1258">
        <v>823475</v>
      </c>
      <c r="HQ1258">
        <v>0.3</v>
      </c>
      <c r="HR1258">
        <f t="shared" si="603"/>
        <v>0.3</v>
      </c>
      <c r="ID1258">
        <v>776150</v>
      </c>
      <c r="IG1258">
        <v>0.53</v>
      </c>
      <c r="IH1258">
        <f t="shared" si="604"/>
        <v>0.53</v>
      </c>
      <c r="IS1258">
        <v>776150</v>
      </c>
      <c r="IV1258">
        <v>0.53</v>
      </c>
      <c r="IW1258">
        <f t="shared" si="605"/>
        <v>0.53</v>
      </c>
      <c r="JH1258">
        <v>776150</v>
      </c>
      <c r="JK1258">
        <v>0.53</v>
      </c>
      <c r="JL1258">
        <f t="shared" si="606"/>
        <v>0.53</v>
      </c>
      <c r="JW1258">
        <v>776150</v>
      </c>
      <c r="JZ1258">
        <v>0.56000000000000005</v>
      </c>
      <c r="KA1258">
        <f t="shared" si="607"/>
        <v>0.56000000000000005</v>
      </c>
      <c r="KL1258">
        <v>776150</v>
      </c>
      <c r="KO1258">
        <v>0.53</v>
      </c>
      <c r="KP1258">
        <f t="shared" si="608"/>
        <v>0.53</v>
      </c>
      <c r="LA1258">
        <v>776150</v>
      </c>
      <c r="LD1258">
        <v>0.53</v>
      </c>
      <c r="LE1258">
        <f t="shared" si="609"/>
        <v>0.53</v>
      </c>
      <c r="LP1258">
        <v>776150</v>
      </c>
      <c r="LS1258">
        <v>0.54</v>
      </c>
      <c r="LT1258">
        <f t="shared" si="610"/>
        <v>0.54</v>
      </c>
      <c r="ME1258">
        <v>776150</v>
      </c>
      <c r="MH1258">
        <v>0.56000000000000005</v>
      </c>
      <c r="MI1258">
        <f t="shared" si="611"/>
        <v>0.56000000000000005</v>
      </c>
      <c r="MT1258">
        <v>776150</v>
      </c>
      <c r="MW1258">
        <v>0.5</v>
      </c>
      <c r="MX1258">
        <f t="shared" si="612"/>
        <v>0.5</v>
      </c>
      <c r="NI1258">
        <v>776150</v>
      </c>
      <c r="NL1258">
        <v>0.53</v>
      </c>
      <c r="NM1258">
        <f t="shared" si="613"/>
        <v>0.53</v>
      </c>
      <c r="NX1258">
        <v>776150</v>
      </c>
      <c r="OA1258">
        <v>0.53</v>
      </c>
      <c r="OB1258">
        <f t="shared" si="614"/>
        <v>0.53</v>
      </c>
      <c r="OM1258">
        <v>776150</v>
      </c>
      <c r="OP1258">
        <v>0.54</v>
      </c>
      <c r="OQ1258">
        <f t="shared" si="615"/>
        <v>0.54</v>
      </c>
      <c r="PB1258">
        <v>776150</v>
      </c>
      <c r="PE1258">
        <v>0.55000000000000004</v>
      </c>
      <c r="PF1258">
        <f t="shared" si="616"/>
        <v>0.55000000000000004</v>
      </c>
      <c r="PQ1258">
        <v>776150</v>
      </c>
      <c r="PT1258">
        <v>0.55000000000000004</v>
      </c>
      <c r="PU1258">
        <f t="shared" si="617"/>
        <v>0.55000000000000004</v>
      </c>
      <c r="QF1258">
        <v>776150</v>
      </c>
      <c r="QI1258">
        <v>0.55000000000000004</v>
      </c>
      <c r="QJ1258">
        <f t="shared" si="618"/>
        <v>0.55000000000000004</v>
      </c>
      <c r="QU1258">
        <v>776150</v>
      </c>
      <c r="QX1258">
        <v>0.55000000000000004</v>
      </c>
      <c r="QY1258">
        <f t="shared" si="619"/>
        <v>0.55000000000000004</v>
      </c>
    </row>
    <row r="1259" spans="12:467" x14ac:dyDescent="0.2">
      <c r="L1259">
        <v>823556</v>
      </c>
      <c r="O1259">
        <v>0.55000000000000004</v>
      </c>
      <c r="P1259">
        <f t="shared" si="589"/>
        <v>0.55000000000000004</v>
      </c>
      <c r="AA1259">
        <v>823556</v>
      </c>
      <c r="AD1259">
        <v>0.46</v>
      </c>
      <c r="AE1259">
        <f t="shared" si="590"/>
        <v>0.46</v>
      </c>
      <c r="AP1259">
        <v>823556</v>
      </c>
      <c r="AS1259">
        <v>0.75</v>
      </c>
      <c r="AT1259">
        <f t="shared" si="591"/>
        <v>0.75</v>
      </c>
      <c r="BE1259">
        <v>823556</v>
      </c>
      <c r="BH1259">
        <v>0.63</v>
      </c>
      <c r="BI1259">
        <f t="shared" si="592"/>
        <v>0.63</v>
      </c>
      <c r="BT1259">
        <v>823556</v>
      </c>
      <c r="BW1259">
        <v>0.72</v>
      </c>
      <c r="BX1259">
        <f t="shared" si="593"/>
        <v>0.72</v>
      </c>
      <c r="CI1259">
        <v>823556</v>
      </c>
      <c r="CL1259">
        <v>0.54</v>
      </c>
      <c r="CM1259">
        <f t="shared" si="594"/>
        <v>0.54</v>
      </c>
      <c r="CX1259">
        <v>823556</v>
      </c>
      <c r="DA1259">
        <v>0.56999999999999995</v>
      </c>
      <c r="DB1259">
        <f t="shared" si="595"/>
        <v>0.56999999999999995</v>
      </c>
      <c r="DM1259">
        <v>823556</v>
      </c>
      <c r="DP1259">
        <v>0.56999999999999995</v>
      </c>
      <c r="DQ1259">
        <f t="shared" si="596"/>
        <v>0.56999999999999995</v>
      </c>
      <c r="EB1259">
        <v>823556</v>
      </c>
      <c r="EE1259">
        <v>0.57999999999999996</v>
      </c>
      <c r="EF1259">
        <f t="shared" si="597"/>
        <v>0.57999999999999996</v>
      </c>
      <c r="EQ1259">
        <v>823556</v>
      </c>
      <c r="ET1259">
        <v>0.57999999999999996</v>
      </c>
      <c r="EU1259">
        <f t="shared" si="598"/>
        <v>0.57999999999999996</v>
      </c>
      <c r="FF1259">
        <v>823556</v>
      </c>
      <c r="FI1259">
        <v>0.56999999999999995</v>
      </c>
      <c r="FJ1259">
        <f t="shared" si="599"/>
        <v>0.56999999999999995</v>
      </c>
      <c r="FU1259">
        <v>823556</v>
      </c>
      <c r="FX1259">
        <v>0.56999999999999995</v>
      </c>
      <c r="FY1259">
        <f t="shared" si="600"/>
        <v>0.56999999999999995</v>
      </c>
      <c r="GJ1259">
        <v>823556</v>
      </c>
      <c r="GM1259">
        <v>0.55000000000000004</v>
      </c>
      <c r="GN1259">
        <f t="shared" si="601"/>
        <v>0.55000000000000004</v>
      </c>
      <c r="GY1259">
        <v>823556</v>
      </c>
      <c r="HB1259">
        <v>0.59</v>
      </c>
      <c r="HC1259">
        <f t="shared" si="602"/>
        <v>0.59</v>
      </c>
      <c r="HN1259">
        <v>823556</v>
      </c>
      <c r="HQ1259">
        <v>0.54</v>
      </c>
      <c r="HR1259">
        <f t="shared" si="603"/>
        <v>0.54</v>
      </c>
      <c r="ID1259">
        <v>776153</v>
      </c>
      <c r="IG1259">
        <v>0.51</v>
      </c>
      <c r="IH1259">
        <f t="shared" si="604"/>
        <v>0.51</v>
      </c>
      <c r="IS1259">
        <v>776153</v>
      </c>
      <c r="IV1259">
        <v>0.49</v>
      </c>
      <c r="IW1259">
        <f t="shared" si="605"/>
        <v>0.49</v>
      </c>
      <c r="JH1259">
        <v>776153</v>
      </c>
      <c r="JK1259">
        <v>0.5</v>
      </c>
      <c r="JL1259">
        <f t="shared" si="606"/>
        <v>0.5</v>
      </c>
      <c r="JW1259">
        <v>776153</v>
      </c>
      <c r="JZ1259">
        <v>0.49</v>
      </c>
      <c r="KA1259">
        <f t="shared" si="607"/>
        <v>0.49</v>
      </c>
      <c r="KL1259">
        <v>776153</v>
      </c>
      <c r="KO1259">
        <v>0.53</v>
      </c>
      <c r="KP1259">
        <f t="shared" si="608"/>
        <v>0.53</v>
      </c>
      <c r="LA1259">
        <v>776153</v>
      </c>
      <c r="LD1259">
        <v>0.48</v>
      </c>
      <c r="LE1259">
        <f t="shared" si="609"/>
        <v>0.48</v>
      </c>
      <c r="LP1259">
        <v>776153</v>
      </c>
      <c r="LS1259">
        <v>0.51</v>
      </c>
      <c r="LT1259">
        <f t="shared" si="610"/>
        <v>0.51</v>
      </c>
      <c r="ME1259">
        <v>776153</v>
      </c>
      <c r="MH1259">
        <v>0.56000000000000005</v>
      </c>
      <c r="MI1259">
        <f t="shared" si="611"/>
        <v>0.56000000000000005</v>
      </c>
      <c r="MT1259">
        <v>776153</v>
      </c>
      <c r="MW1259">
        <v>0.62</v>
      </c>
      <c r="MX1259">
        <f t="shared" si="612"/>
        <v>0.62</v>
      </c>
      <c r="NI1259">
        <v>776153</v>
      </c>
      <c r="NL1259">
        <v>0.51</v>
      </c>
      <c r="NM1259">
        <f t="shared" si="613"/>
        <v>0.51</v>
      </c>
      <c r="NX1259">
        <v>776153</v>
      </c>
      <c r="OA1259">
        <v>0.52</v>
      </c>
      <c r="OB1259">
        <f t="shared" si="614"/>
        <v>0.52</v>
      </c>
      <c r="OM1259">
        <v>776153</v>
      </c>
      <c r="OP1259">
        <v>0.49</v>
      </c>
      <c r="OQ1259">
        <f t="shared" si="615"/>
        <v>0.49</v>
      </c>
      <c r="PB1259">
        <v>776153</v>
      </c>
      <c r="PE1259">
        <v>0.48</v>
      </c>
      <c r="PF1259">
        <f t="shared" si="616"/>
        <v>0.48</v>
      </c>
      <c r="PQ1259">
        <v>776153</v>
      </c>
      <c r="PT1259">
        <v>0.49</v>
      </c>
      <c r="PU1259">
        <f t="shared" si="617"/>
        <v>0.49</v>
      </c>
      <c r="QF1259">
        <v>776153</v>
      </c>
      <c r="QI1259">
        <v>0.5</v>
      </c>
      <c r="QJ1259">
        <f t="shared" si="618"/>
        <v>0.5</v>
      </c>
      <c r="QU1259">
        <v>776153</v>
      </c>
      <c r="QX1259">
        <v>0.52</v>
      </c>
      <c r="QY1259">
        <f t="shared" si="619"/>
        <v>0.52</v>
      </c>
    </row>
    <row r="1260" spans="12:467" x14ac:dyDescent="0.2">
      <c r="L1260">
        <v>823718</v>
      </c>
      <c r="O1260">
        <v>0.5</v>
      </c>
      <c r="P1260">
        <f t="shared" si="589"/>
        <v>0.5</v>
      </c>
      <c r="AA1260">
        <v>823718</v>
      </c>
      <c r="AD1260">
        <v>0.46</v>
      </c>
      <c r="AE1260">
        <f t="shared" si="590"/>
        <v>0.46</v>
      </c>
      <c r="AP1260">
        <v>823718</v>
      </c>
      <c r="AS1260">
        <v>0.37</v>
      </c>
      <c r="AT1260">
        <f t="shared" si="591"/>
        <v>0.37</v>
      </c>
      <c r="BE1260">
        <v>823718</v>
      </c>
      <c r="BH1260">
        <v>0.52</v>
      </c>
      <c r="BI1260">
        <f t="shared" si="592"/>
        <v>0.52</v>
      </c>
      <c r="BT1260">
        <v>823718</v>
      </c>
      <c r="BW1260">
        <v>0.65</v>
      </c>
      <c r="BX1260">
        <f t="shared" si="593"/>
        <v>0.65</v>
      </c>
      <c r="CI1260">
        <v>823718</v>
      </c>
      <c r="CL1260">
        <v>0.5</v>
      </c>
      <c r="CM1260">
        <f t="shared" si="594"/>
        <v>0.5</v>
      </c>
      <c r="CX1260">
        <v>823718</v>
      </c>
      <c r="DA1260">
        <v>0.5</v>
      </c>
      <c r="DB1260">
        <f t="shared" si="595"/>
        <v>0.5</v>
      </c>
      <c r="DM1260">
        <v>823718</v>
      </c>
      <c r="DP1260">
        <v>0.5</v>
      </c>
      <c r="DQ1260">
        <f t="shared" si="596"/>
        <v>0.5</v>
      </c>
      <c r="EB1260">
        <v>823718</v>
      </c>
      <c r="EE1260">
        <v>0.51</v>
      </c>
      <c r="EF1260">
        <f t="shared" si="597"/>
        <v>0.51</v>
      </c>
      <c r="EQ1260">
        <v>823718</v>
      </c>
      <c r="ET1260">
        <v>0.51</v>
      </c>
      <c r="EU1260">
        <f t="shared" si="598"/>
        <v>0.51</v>
      </c>
      <c r="FF1260">
        <v>823718</v>
      </c>
      <c r="FI1260">
        <v>0.5</v>
      </c>
      <c r="FJ1260">
        <f t="shared" si="599"/>
        <v>0.5</v>
      </c>
      <c r="FU1260">
        <v>823718</v>
      </c>
      <c r="FX1260">
        <v>0.52</v>
      </c>
      <c r="FY1260">
        <f t="shared" si="600"/>
        <v>0.52</v>
      </c>
      <c r="GJ1260">
        <v>823718</v>
      </c>
      <c r="GM1260">
        <v>0.48</v>
      </c>
      <c r="GN1260">
        <f t="shared" si="601"/>
        <v>0.48</v>
      </c>
      <c r="GY1260">
        <v>823718</v>
      </c>
      <c r="HB1260">
        <v>0.5</v>
      </c>
      <c r="HC1260">
        <f t="shared" si="602"/>
        <v>0.5</v>
      </c>
      <c r="HN1260">
        <v>823718</v>
      </c>
      <c r="HQ1260">
        <v>0.47</v>
      </c>
      <c r="HR1260">
        <f t="shared" si="603"/>
        <v>0.47</v>
      </c>
      <c r="ID1260">
        <v>776154</v>
      </c>
      <c r="IG1260">
        <v>0.5</v>
      </c>
      <c r="IH1260">
        <f t="shared" si="604"/>
        <v>0.5</v>
      </c>
      <c r="IS1260">
        <v>776154</v>
      </c>
      <c r="IV1260">
        <v>0.47</v>
      </c>
      <c r="IW1260">
        <f t="shared" si="605"/>
        <v>0.47</v>
      </c>
      <c r="JH1260">
        <v>776154</v>
      </c>
      <c r="JK1260">
        <v>0.46</v>
      </c>
      <c r="JL1260">
        <f t="shared" si="606"/>
        <v>0.46</v>
      </c>
      <c r="JW1260">
        <v>776154</v>
      </c>
      <c r="JZ1260">
        <v>0.49</v>
      </c>
      <c r="KA1260">
        <f t="shared" si="607"/>
        <v>0.49</v>
      </c>
      <c r="KL1260">
        <v>776154</v>
      </c>
      <c r="KO1260">
        <v>0.45</v>
      </c>
      <c r="KP1260">
        <f t="shared" si="608"/>
        <v>0.45</v>
      </c>
      <c r="LA1260">
        <v>776154</v>
      </c>
      <c r="LD1260">
        <v>0.49</v>
      </c>
      <c r="LE1260">
        <f t="shared" si="609"/>
        <v>0.49</v>
      </c>
      <c r="LP1260">
        <v>776154</v>
      </c>
      <c r="LS1260">
        <v>0.5</v>
      </c>
      <c r="LT1260">
        <f t="shared" si="610"/>
        <v>0.5</v>
      </c>
      <c r="ME1260">
        <v>776154</v>
      </c>
      <c r="MH1260">
        <v>0.47</v>
      </c>
      <c r="MI1260">
        <f t="shared" si="611"/>
        <v>0.47</v>
      </c>
      <c r="MT1260">
        <v>776154</v>
      </c>
      <c r="MW1260">
        <v>0.54</v>
      </c>
      <c r="MX1260">
        <f t="shared" si="612"/>
        <v>0.54</v>
      </c>
      <c r="NI1260">
        <v>776154</v>
      </c>
      <c r="NL1260">
        <v>0.5</v>
      </c>
      <c r="NM1260">
        <f t="shared" si="613"/>
        <v>0.5</v>
      </c>
      <c r="NX1260">
        <v>776154</v>
      </c>
      <c r="OA1260">
        <v>0.49</v>
      </c>
      <c r="OB1260">
        <f t="shared" si="614"/>
        <v>0.49</v>
      </c>
      <c r="OM1260">
        <v>776154</v>
      </c>
      <c r="OP1260">
        <v>0.5</v>
      </c>
      <c r="OQ1260">
        <f t="shared" si="615"/>
        <v>0.5</v>
      </c>
      <c r="PB1260">
        <v>776154</v>
      </c>
      <c r="PE1260">
        <v>0.49</v>
      </c>
      <c r="PF1260">
        <f t="shared" si="616"/>
        <v>0.49</v>
      </c>
      <c r="PQ1260">
        <v>776154</v>
      </c>
      <c r="PT1260">
        <v>0.5</v>
      </c>
      <c r="PU1260">
        <f t="shared" si="617"/>
        <v>0.5</v>
      </c>
      <c r="QF1260">
        <v>776154</v>
      </c>
      <c r="QI1260">
        <v>0.52</v>
      </c>
      <c r="QJ1260">
        <f t="shared" si="618"/>
        <v>0.52</v>
      </c>
      <c r="QU1260">
        <v>776154</v>
      </c>
      <c r="QX1260">
        <v>0.5</v>
      </c>
      <c r="QY1260">
        <f t="shared" si="619"/>
        <v>0.5</v>
      </c>
    </row>
    <row r="1261" spans="12:467" x14ac:dyDescent="0.2">
      <c r="L1261">
        <v>823881</v>
      </c>
      <c r="O1261">
        <v>0.51</v>
      </c>
      <c r="P1261">
        <f t="shared" si="589"/>
        <v>0.51</v>
      </c>
      <c r="AA1261">
        <v>823881</v>
      </c>
      <c r="AD1261">
        <v>0.48</v>
      </c>
      <c r="AE1261">
        <f t="shared" si="590"/>
        <v>0.48</v>
      </c>
      <c r="AP1261">
        <v>823881</v>
      </c>
      <c r="AS1261">
        <v>0.51</v>
      </c>
      <c r="AT1261">
        <f t="shared" si="591"/>
        <v>0.51</v>
      </c>
      <c r="BE1261">
        <v>823881</v>
      </c>
      <c r="BH1261">
        <v>0.51</v>
      </c>
      <c r="BI1261">
        <f t="shared" si="592"/>
        <v>0.51</v>
      </c>
      <c r="BT1261">
        <v>823881</v>
      </c>
      <c r="BW1261">
        <v>0.42</v>
      </c>
      <c r="BX1261">
        <f t="shared" si="593"/>
        <v>0.42</v>
      </c>
      <c r="CI1261">
        <v>823881</v>
      </c>
      <c r="CL1261">
        <v>0.51</v>
      </c>
      <c r="CM1261">
        <f t="shared" si="594"/>
        <v>0.51</v>
      </c>
      <c r="CX1261">
        <v>823881</v>
      </c>
      <c r="DA1261">
        <v>0.52</v>
      </c>
      <c r="DB1261">
        <f t="shared" si="595"/>
        <v>0.52</v>
      </c>
      <c r="DM1261">
        <v>823881</v>
      </c>
      <c r="DP1261">
        <v>0.53</v>
      </c>
      <c r="DQ1261">
        <f t="shared" si="596"/>
        <v>0.53</v>
      </c>
      <c r="EB1261">
        <v>823881</v>
      </c>
      <c r="EE1261">
        <v>0.51</v>
      </c>
      <c r="EF1261">
        <f t="shared" si="597"/>
        <v>0.51</v>
      </c>
      <c r="EQ1261">
        <v>823881</v>
      </c>
      <c r="ET1261">
        <v>0.51</v>
      </c>
      <c r="EU1261">
        <f t="shared" si="598"/>
        <v>0.51</v>
      </c>
      <c r="FF1261">
        <v>823881</v>
      </c>
      <c r="FI1261">
        <v>0.52</v>
      </c>
      <c r="FJ1261">
        <f t="shared" si="599"/>
        <v>0.52</v>
      </c>
      <c r="FU1261">
        <v>823881</v>
      </c>
      <c r="FX1261">
        <v>0.51</v>
      </c>
      <c r="FY1261">
        <f t="shared" si="600"/>
        <v>0.51</v>
      </c>
      <c r="GJ1261">
        <v>823881</v>
      </c>
      <c r="GM1261">
        <v>0.52</v>
      </c>
      <c r="GN1261">
        <f t="shared" si="601"/>
        <v>0.52</v>
      </c>
      <c r="GY1261">
        <v>823881</v>
      </c>
      <c r="HB1261">
        <v>0.55000000000000004</v>
      </c>
      <c r="HC1261">
        <f t="shared" si="602"/>
        <v>0.55000000000000004</v>
      </c>
      <c r="HN1261">
        <v>823881</v>
      </c>
      <c r="HQ1261">
        <v>0.41</v>
      </c>
      <c r="HR1261">
        <f t="shared" si="603"/>
        <v>0.41</v>
      </c>
      <c r="ID1261">
        <v>776155</v>
      </c>
      <c r="IG1261">
        <v>0.48</v>
      </c>
      <c r="IH1261">
        <f t="shared" si="604"/>
        <v>0.48</v>
      </c>
      <c r="IS1261">
        <v>776155</v>
      </c>
      <c r="IV1261">
        <v>0.39</v>
      </c>
      <c r="IW1261">
        <f t="shared" si="605"/>
        <v>0.39</v>
      </c>
      <c r="JH1261">
        <v>776155</v>
      </c>
      <c r="JK1261">
        <v>0.43</v>
      </c>
      <c r="JL1261">
        <f t="shared" si="606"/>
        <v>0.43</v>
      </c>
      <c r="JW1261">
        <v>776155</v>
      </c>
      <c r="JZ1261">
        <v>0.43</v>
      </c>
      <c r="KA1261">
        <f t="shared" si="607"/>
        <v>0.43</v>
      </c>
      <c r="KL1261">
        <v>776155</v>
      </c>
      <c r="KO1261">
        <v>0.39</v>
      </c>
      <c r="KP1261">
        <f t="shared" si="608"/>
        <v>0.39</v>
      </c>
      <c r="LA1261">
        <v>776155</v>
      </c>
      <c r="LD1261">
        <v>0.47</v>
      </c>
      <c r="LE1261">
        <f t="shared" si="609"/>
        <v>0.47</v>
      </c>
      <c r="LP1261">
        <v>776155</v>
      </c>
      <c r="LS1261">
        <v>0.43</v>
      </c>
      <c r="LT1261">
        <f t="shared" si="610"/>
        <v>0.43</v>
      </c>
      <c r="ME1261">
        <v>776155</v>
      </c>
      <c r="MH1261">
        <v>0.39</v>
      </c>
      <c r="MI1261">
        <f t="shared" si="611"/>
        <v>0.39</v>
      </c>
      <c r="MT1261">
        <v>776155</v>
      </c>
      <c r="MW1261">
        <v>0.42</v>
      </c>
      <c r="MX1261">
        <f t="shared" si="612"/>
        <v>0.42</v>
      </c>
      <c r="NI1261">
        <v>776155</v>
      </c>
      <c r="NL1261">
        <v>0.41</v>
      </c>
      <c r="NM1261">
        <f t="shared" si="613"/>
        <v>0.41</v>
      </c>
      <c r="NX1261">
        <v>776155</v>
      </c>
      <c r="OA1261">
        <v>0.46</v>
      </c>
      <c r="OB1261">
        <f t="shared" si="614"/>
        <v>0.46</v>
      </c>
      <c r="OM1261">
        <v>776155</v>
      </c>
      <c r="OP1261">
        <v>0.41</v>
      </c>
      <c r="OQ1261">
        <f t="shared" si="615"/>
        <v>0.41</v>
      </c>
      <c r="PB1261">
        <v>776155</v>
      </c>
      <c r="PE1261">
        <v>0.44</v>
      </c>
      <c r="PF1261">
        <f t="shared" si="616"/>
        <v>0.44</v>
      </c>
      <c r="PQ1261">
        <v>776155</v>
      </c>
      <c r="PT1261">
        <v>0.46</v>
      </c>
      <c r="PU1261">
        <f t="shared" si="617"/>
        <v>0.46</v>
      </c>
      <c r="QF1261">
        <v>776155</v>
      </c>
      <c r="QI1261">
        <v>0.37</v>
      </c>
      <c r="QJ1261">
        <f t="shared" si="618"/>
        <v>0.37</v>
      </c>
      <c r="QU1261">
        <v>776155</v>
      </c>
      <c r="QX1261">
        <v>0.43</v>
      </c>
      <c r="QY1261">
        <f t="shared" si="619"/>
        <v>0.43</v>
      </c>
    </row>
    <row r="1262" spans="12:467" x14ac:dyDescent="0.2">
      <c r="L1262">
        <v>824047</v>
      </c>
      <c r="O1262">
        <v>0.48</v>
      </c>
      <c r="P1262">
        <f t="shared" si="589"/>
        <v>0.48</v>
      </c>
      <c r="AA1262">
        <v>824047</v>
      </c>
      <c r="AD1262">
        <v>0.48</v>
      </c>
      <c r="AE1262">
        <f t="shared" si="590"/>
        <v>0.48</v>
      </c>
      <c r="AP1262">
        <v>824047</v>
      </c>
      <c r="AS1262">
        <v>0.43</v>
      </c>
      <c r="AT1262">
        <f t="shared" si="591"/>
        <v>0.43</v>
      </c>
      <c r="BE1262">
        <v>824047</v>
      </c>
      <c r="BH1262">
        <v>0.49</v>
      </c>
      <c r="BI1262">
        <f t="shared" si="592"/>
        <v>0.49</v>
      </c>
      <c r="BT1262">
        <v>824047</v>
      </c>
      <c r="BW1262">
        <v>0.4</v>
      </c>
      <c r="BX1262">
        <f t="shared" si="593"/>
        <v>0.4</v>
      </c>
      <c r="CI1262">
        <v>824047</v>
      </c>
      <c r="CL1262">
        <v>0.45</v>
      </c>
      <c r="CM1262">
        <f t="shared" si="594"/>
        <v>0.45</v>
      </c>
      <c r="CX1262">
        <v>824047</v>
      </c>
      <c r="DA1262">
        <v>0.49</v>
      </c>
      <c r="DB1262">
        <f t="shared" si="595"/>
        <v>0.49</v>
      </c>
      <c r="DM1262">
        <v>824047</v>
      </c>
      <c r="DP1262">
        <v>0.48</v>
      </c>
      <c r="DQ1262">
        <f t="shared" si="596"/>
        <v>0.48</v>
      </c>
      <c r="EB1262">
        <v>824047</v>
      </c>
      <c r="EE1262">
        <v>0.49</v>
      </c>
      <c r="EF1262">
        <f t="shared" si="597"/>
        <v>0.49</v>
      </c>
      <c r="EQ1262">
        <v>824047</v>
      </c>
      <c r="ET1262">
        <v>0.49</v>
      </c>
      <c r="EU1262">
        <f t="shared" si="598"/>
        <v>0.49</v>
      </c>
      <c r="FF1262">
        <v>824047</v>
      </c>
      <c r="FI1262">
        <v>0.46</v>
      </c>
      <c r="FJ1262">
        <f t="shared" si="599"/>
        <v>0.46</v>
      </c>
      <c r="FU1262">
        <v>824047</v>
      </c>
      <c r="FX1262">
        <v>0.47</v>
      </c>
      <c r="FY1262">
        <f t="shared" si="600"/>
        <v>0.47</v>
      </c>
      <c r="GJ1262">
        <v>824047</v>
      </c>
      <c r="GM1262">
        <v>0.46</v>
      </c>
      <c r="GN1262">
        <f t="shared" si="601"/>
        <v>0.46</v>
      </c>
      <c r="GY1262">
        <v>824047</v>
      </c>
      <c r="HB1262">
        <v>0.47</v>
      </c>
      <c r="HC1262">
        <f t="shared" si="602"/>
        <v>0.47</v>
      </c>
      <c r="HN1262">
        <v>824047</v>
      </c>
      <c r="HQ1262">
        <v>0.52</v>
      </c>
      <c r="HR1262">
        <f t="shared" si="603"/>
        <v>0.52</v>
      </c>
      <c r="ID1262">
        <v>776157</v>
      </c>
      <c r="IG1262">
        <v>0.54</v>
      </c>
      <c r="IH1262">
        <f t="shared" si="604"/>
        <v>0.54</v>
      </c>
      <c r="IS1262">
        <v>776157</v>
      </c>
      <c r="IV1262">
        <v>0.51</v>
      </c>
      <c r="IW1262">
        <f t="shared" si="605"/>
        <v>0.51</v>
      </c>
      <c r="JH1262">
        <v>776157</v>
      </c>
      <c r="JK1262">
        <v>0.54</v>
      </c>
      <c r="JL1262">
        <f t="shared" si="606"/>
        <v>0.54</v>
      </c>
      <c r="JW1262">
        <v>776157</v>
      </c>
      <c r="JZ1262">
        <v>0.55000000000000004</v>
      </c>
      <c r="KA1262">
        <f t="shared" si="607"/>
        <v>0.55000000000000004</v>
      </c>
      <c r="KL1262">
        <v>776157</v>
      </c>
      <c r="KO1262">
        <v>0.56000000000000005</v>
      </c>
      <c r="KP1262">
        <f t="shared" si="608"/>
        <v>0.56000000000000005</v>
      </c>
      <c r="LA1262">
        <v>776157</v>
      </c>
      <c r="LD1262">
        <v>0.52</v>
      </c>
      <c r="LE1262">
        <f t="shared" si="609"/>
        <v>0.52</v>
      </c>
      <c r="LP1262">
        <v>776157</v>
      </c>
      <c r="LS1262">
        <v>0.53</v>
      </c>
      <c r="LT1262">
        <f t="shared" si="610"/>
        <v>0.53</v>
      </c>
      <c r="ME1262">
        <v>776157</v>
      </c>
      <c r="MH1262">
        <v>0.52</v>
      </c>
      <c r="MI1262">
        <f t="shared" si="611"/>
        <v>0.52</v>
      </c>
      <c r="MT1262">
        <v>776157</v>
      </c>
      <c r="MW1262">
        <v>0.53</v>
      </c>
      <c r="MX1262">
        <f t="shared" si="612"/>
        <v>0.53</v>
      </c>
      <c r="NI1262">
        <v>776157</v>
      </c>
      <c r="NL1262">
        <v>0.53</v>
      </c>
      <c r="NM1262">
        <f t="shared" si="613"/>
        <v>0.53</v>
      </c>
      <c r="NX1262">
        <v>776157</v>
      </c>
      <c r="OA1262">
        <v>0.51</v>
      </c>
      <c r="OB1262">
        <f t="shared" si="614"/>
        <v>0.51</v>
      </c>
      <c r="OM1262">
        <v>776157</v>
      </c>
      <c r="OP1262">
        <v>0.53</v>
      </c>
      <c r="OQ1262">
        <f t="shared" si="615"/>
        <v>0.53</v>
      </c>
      <c r="PB1262">
        <v>776157</v>
      </c>
      <c r="PE1262">
        <v>0.51</v>
      </c>
      <c r="PF1262">
        <f t="shared" si="616"/>
        <v>0.51</v>
      </c>
      <c r="PQ1262">
        <v>776157</v>
      </c>
      <c r="PT1262">
        <v>0.53</v>
      </c>
      <c r="PU1262">
        <f t="shared" si="617"/>
        <v>0.53</v>
      </c>
      <c r="QF1262">
        <v>776157</v>
      </c>
      <c r="QI1262">
        <v>0.53</v>
      </c>
      <c r="QJ1262">
        <f t="shared" si="618"/>
        <v>0.53</v>
      </c>
      <c r="QU1262">
        <v>776157</v>
      </c>
      <c r="QX1262">
        <v>0.54</v>
      </c>
      <c r="QY1262">
        <f t="shared" si="619"/>
        <v>0.54</v>
      </c>
    </row>
    <row r="1263" spans="12:467" x14ac:dyDescent="0.2">
      <c r="L1263">
        <v>824205</v>
      </c>
      <c r="O1263">
        <v>0.56999999999999995</v>
      </c>
      <c r="P1263">
        <f t="shared" si="589"/>
        <v>0.56999999999999995</v>
      </c>
      <c r="AA1263">
        <v>824205</v>
      </c>
      <c r="AD1263">
        <v>0.54</v>
      </c>
      <c r="AE1263">
        <f t="shared" si="590"/>
        <v>0.54</v>
      </c>
      <c r="AP1263">
        <v>824205</v>
      </c>
      <c r="AS1263">
        <v>0.47</v>
      </c>
      <c r="AT1263">
        <f t="shared" si="591"/>
        <v>0.47</v>
      </c>
      <c r="BE1263">
        <v>824205</v>
      </c>
      <c r="BH1263">
        <v>0.61</v>
      </c>
      <c r="BI1263">
        <f t="shared" si="592"/>
        <v>0.61</v>
      </c>
      <c r="BT1263">
        <v>824205</v>
      </c>
      <c r="BW1263">
        <v>0.54</v>
      </c>
      <c r="BX1263">
        <f t="shared" si="593"/>
        <v>0.54</v>
      </c>
      <c r="CI1263">
        <v>824205</v>
      </c>
      <c r="CL1263">
        <v>0.56999999999999995</v>
      </c>
      <c r="CM1263">
        <f t="shared" si="594"/>
        <v>0.56999999999999995</v>
      </c>
      <c r="CX1263">
        <v>824205</v>
      </c>
      <c r="DA1263">
        <v>0.54</v>
      </c>
      <c r="DB1263">
        <f t="shared" si="595"/>
        <v>0.54</v>
      </c>
      <c r="DM1263">
        <v>824205</v>
      </c>
      <c r="DP1263">
        <v>0.56999999999999995</v>
      </c>
      <c r="DQ1263">
        <f t="shared" si="596"/>
        <v>0.56999999999999995</v>
      </c>
      <c r="EB1263">
        <v>824205</v>
      </c>
      <c r="EE1263">
        <v>0.56000000000000005</v>
      </c>
      <c r="EF1263">
        <f t="shared" si="597"/>
        <v>0.56000000000000005</v>
      </c>
      <c r="EQ1263">
        <v>824205</v>
      </c>
      <c r="ET1263">
        <v>0.56000000000000005</v>
      </c>
      <c r="EU1263">
        <f t="shared" si="598"/>
        <v>0.56000000000000005</v>
      </c>
      <c r="FF1263">
        <v>824205</v>
      </c>
      <c r="FI1263">
        <v>0.56000000000000005</v>
      </c>
      <c r="FJ1263">
        <f t="shared" si="599"/>
        <v>0.56000000000000005</v>
      </c>
      <c r="FU1263">
        <v>824205</v>
      </c>
      <c r="FX1263">
        <v>0.57999999999999996</v>
      </c>
      <c r="FY1263">
        <f t="shared" si="600"/>
        <v>0.57999999999999996</v>
      </c>
      <c r="GJ1263">
        <v>824205</v>
      </c>
      <c r="GM1263">
        <v>0.53</v>
      </c>
      <c r="GN1263">
        <f t="shared" si="601"/>
        <v>0.53</v>
      </c>
      <c r="GY1263">
        <v>824205</v>
      </c>
      <c r="HB1263">
        <v>0.56999999999999995</v>
      </c>
      <c r="HC1263">
        <f t="shared" si="602"/>
        <v>0.56999999999999995</v>
      </c>
      <c r="HN1263">
        <v>824205</v>
      </c>
      <c r="HQ1263">
        <v>0.59</v>
      </c>
      <c r="HR1263">
        <f t="shared" si="603"/>
        <v>0.59</v>
      </c>
      <c r="ID1263">
        <v>776158</v>
      </c>
      <c r="IG1263">
        <v>0.55000000000000004</v>
      </c>
      <c r="IH1263">
        <f t="shared" si="604"/>
        <v>0.55000000000000004</v>
      </c>
      <c r="IS1263">
        <v>776158</v>
      </c>
      <c r="IV1263">
        <v>0.53</v>
      </c>
      <c r="IW1263">
        <f t="shared" si="605"/>
        <v>0.53</v>
      </c>
      <c r="JH1263">
        <v>776158</v>
      </c>
      <c r="JK1263">
        <v>0.56000000000000005</v>
      </c>
      <c r="JL1263">
        <f t="shared" si="606"/>
        <v>0.56000000000000005</v>
      </c>
      <c r="JW1263">
        <v>776158</v>
      </c>
      <c r="JZ1263">
        <v>0.53</v>
      </c>
      <c r="KA1263">
        <f t="shared" si="607"/>
        <v>0.53</v>
      </c>
      <c r="KL1263">
        <v>776158</v>
      </c>
      <c r="KO1263">
        <v>0.59</v>
      </c>
      <c r="KP1263">
        <f t="shared" si="608"/>
        <v>0.59</v>
      </c>
      <c r="LA1263">
        <v>776158</v>
      </c>
      <c r="LD1263">
        <v>0.54</v>
      </c>
      <c r="LE1263">
        <f t="shared" si="609"/>
        <v>0.54</v>
      </c>
      <c r="LP1263">
        <v>776158</v>
      </c>
      <c r="LS1263">
        <v>0.54</v>
      </c>
      <c r="LT1263">
        <f t="shared" si="610"/>
        <v>0.54</v>
      </c>
      <c r="ME1263">
        <v>776158</v>
      </c>
      <c r="MH1263">
        <v>0.53</v>
      </c>
      <c r="MI1263">
        <f t="shared" si="611"/>
        <v>0.53</v>
      </c>
      <c r="MT1263">
        <v>776158</v>
      </c>
      <c r="MW1263">
        <v>0.49</v>
      </c>
      <c r="MX1263">
        <f t="shared" si="612"/>
        <v>0.49</v>
      </c>
      <c r="NI1263">
        <v>776158</v>
      </c>
      <c r="NL1263">
        <v>0.54</v>
      </c>
      <c r="NM1263">
        <f t="shared" si="613"/>
        <v>0.54</v>
      </c>
      <c r="NX1263">
        <v>776158</v>
      </c>
      <c r="OA1263">
        <v>0.52</v>
      </c>
      <c r="OB1263">
        <f t="shared" si="614"/>
        <v>0.52</v>
      </c>
      <c r="OM1263">
        <v>776158</v>
      </c>
      <c r="OP1263">
        <v>0.55000000000000004</v>
      </c>
      <c r="OQ1263">
        <f t="shared" si="615"/>
        <v>0.55000000000000004</v>
      </c>
      <c r="PB1263">
        <v>776158</v>
      </c>
      <c r="PE1263">
        <v>0.54</v>
      </c>
      <c r="PF1263">
        <f t="shared" si="616"/>
        <v>0.54</v>
      </c>
      <c r="PQ1263">
        <v>776158</v>
      </c>
      <c r="PT1263">
        <v>0.54</v>
      </c>
      <c r="PU1263">
        <f t="shared" si="617"/>
        <v>0.54</v>
      </c>
      <c r="QF1263">
        <v>776158</v>
      </c>
      <c r="QI1263">
        <v>0.54</v>
      </c>
      <c r="QJ1263">
        <f t="shared" si="618"/>
        <v>0.54</v>
      </c>
      <c r="QU1263">
        <v>776158</v>
      </c>
      <c r="QX1263">
        <v>0.55000000000000004</v>
      </c>
      <c r="QY1263">
        <f t="shared" si="619"/>
        <v>0.55000000000000004</v>
      </c>
    </row>
    <row r="1264" spans="12:467" x14ac:dyDescent="0.2">
      <c r="L1264">
        <v>824452</v>
      </c>
      <c r="O1264">
        <v>0.51</v>
      </c>
      <c r="P1264">
        <f t="shared" si="589"/>
        <v>0.51</v>
      </c>
      <c r="AA1264">
        <v>824452</v>
      </c>
      <c r="AD1264">
        <v>0.49</v>
      </c>
      <c r="AE1264">
        <f t="shared" si="590"/>
        <v>0.49</v>
      </c>
      <c r="AP1264">
        <v>824452</v>
      </c>
      <c r="AS1264">
        <v>0.41</v>
      </c>
      <c r="AT1264">
        <f t="shared" si="591"/>
        <v>0.41</v>
      </c>
      <c r="BE1264">
        <v>824452</v>
      </c>
      <c r="BH1264">
        <v>0.42</v>
      </c>
      <c r="BI1264">
        <f t="shared" si="592"/>
        <v>0.42</v>
      </c>
      <c r="BT1264">
        <v>824452</v>
      </c>
      <c r="BW1264">
        <v>0.47</v>
      </c>
      <c r="BX1264">
        <f t="shared" si="593"/>
        <v>0.47</v>
      </c>
      <c r="CI1264">
        <v>824452</v>
      </c>
      <c r="CL1264">
        <v>0.51</v>
      </c>
      <c r="CM1264">
        <f t="shared" si="594"/>
        <v>0.51</v>
      </c>
      <c r="CX1264">
        <v>824452</v>
      </c>
      <c r="DA1264">
        <v>0.54</v>
      </c>
      <c r="DB1264">
        <f t="shared" si="595"/>
        <v>0.54</v>
      </c>
      <c r="DM1264">
        <v>824452</v>
      </c>
      <c r="DP1264">
        <v>0.49</v>
      </c>
      <c r="DQ1264">
        <f t="shared" si="596"/>
        <v>0.49</v>
      </c>
      <c r="EB1264">
        <v>824452</v>
      </c>
      <c r="EE1264">
        <v>0.5</v>
      </c>
      <c r="EF1264">
        <f t="shared" si="597"/>
        <v>0.5</v>
      </c>
      <c r="EQ1264">
        <v>824452</v>
      </c>
      <c r="ET1264">
        <v>0.5</v>
      </c>
      <c r="EU1264">
        <f t="shared" si="598"/>
        <v>0.5</v>
      </c>
      <c r="FF1264">
        <v>824452</v>
      </c>
      <c r="FI1264">
        <v>0.54</v>
      </c>
      <c r="FJ1264">
        <f t="shared" si="599"/>
        <v>0.54</v>
      </c>
      <c r="FU1264">
        <v>824452</v>
      </c>
      <c r="FX1264">
        <v>0.51</v>
      </c>
      <c r="FY1264">
        <f t="shared" si="600"/>
        <v>0.51</v>
      </c>
      <c r="GJ1264">
        <v>824452</v>
      </c>
      <c r="GM1264">
        <v>0.51</v>
      </c>
      <c r="GN1264">
        <f t="shared" si="601"/>
        <v>0.51</v>
      </c>
      <c r="GY1264">
        <v>824452</v>
      </c>
      <c r="HB1264">
        <v>0.56000000000000005</v>
      </c>
      <c r="HC1264">
        <f t="shared" si="602"/>
        <v>0.56000000000000005</v>
      </c>
      <c r="HN1264">
        <v>824452</v>
      </c>
      <c r="HQ1264">
        <v>0.45</v>
      </c>
      <c r="HR1264">
        <f t="shared" si="603"/>
        <v>0.45</v>
      </c>
      <c r="ID1264">
        <v>776160</v>
      </c>
      <c r="IG1264">
        <v>0.53</v>
      </c>
      <c r="IH1264">
        <f t="shared" si="604"/>
        <v>0.53</v>
      </c>
      <c r="IS1264">
        <v>776160</v>
      </c>
      <c r="IV1264">
        <v>0.51</v>
      </c>
      <c r="IW1264">
        <f t="shared" si="605"/>
        <v>0.51</v>
      </c>
      <c r="JH1264">
        <v>776160</v>
      </c>
      <c r="JK1264">
        <v>0.55000000000000004</v>
      </c>
      <c r="JL1264">
        <f t="shared" si="606"/>
        <v>0.55000000000000004</v>
      </c>
      <c r="JW1264">
        <v>776160</v>
      </c>
      <c r="JZ1264">
        <v>0.52</v>
      </c>
      <c r="KA1264">
        <f t="shared" si="607"/>
        <v>0.52</v>
      </c>
      <c r="KL1264">
        <v>776160</v>
      </c>
      <c r="KO1264">
        <v>0.46</v>
      </c>
      <c r="KP1264">
        <f t="shared" si="608"/>
        <v>0.46</v>
      </c>
      <c r="LA1264">
        <v>776160</v>
      </c>
      <c r="LD1264">
        <v>0.49</v>
      </c>
      <c r="LE1264">
        <f t="shared" si="609"/>
        <v>0.49</v>
      </c>
      <c r="LP1264">
        <v>776160</v>
      </c>
      <c r="LS1264">
        <v>0.52</v>
      </c>
      <c r="LT1264">
        <f t="shared" si="610"/>
        <v>0.52</v>
      </c>
      <c r="ME1264">
        <v>776160</v>
      </c>
      <c r="MH1264">
        <v>0.51</v>
      </c>
      <c r="MI1264">
        <f t="shared" si="611"/>
        <v>0.51</v>
      </c>
      <c r="MT1264">
        <v>776160</v>
      </c>
      <c r="MW1264">
        <v>0.51</v>
      </c>
      <c r="MX1264">
        <f t="shared" si="612"/>
        <v>0.51</v>
      </c>
      <c r="NI1264">
        <v>776160</v>
      </c>
      <c r="NL1264">
        <v>0.51</v>
      </c>
      <c r="NM1264">
        <f t="shared" si="613"/>
        <v>0.51</v>
      </c>
      <c r="NX1264">
        <v>776160</v>
      </c>
      <c r="OA1264">
        <v>0.48</v>
      </c>
      <c r="OB1264">
        <f t="shared" si="614"/>
        <v>0.48</v>
      </c>
      <c r="OM1264">
        <v>776160</v>
      </c>
      <c r="OP1264">
        <v>0.48</v>
      </c>
      <c r="OQ1264">
        <f t="shared" si="615"/>
        <v>0.48</v>
      </c>
      <c r="PB1264">
        <v>776160</v>
      </c>
      <c r="PE1264">
        <v>0.53</v>
      </c>
      <c r="PF1264">
        <f t="shared" si="616"/>
        <v>0.53</v>
      </c>
      <c r="PQ1264">
        <v>776160</v>
      </c>
      <c r="PT1264">
        <v>0.53</v>
      </c>
      <c r="PU1264">
        <f t="shared" si="617"/>
        <v>0.53</v>
      </c>
      <c r="QF1264">
        <v>776160</v>
      </c>
      <c r="QI1264">
        <v>0.48</v>
      </c>
      <c r="QJ1264">
        <f t="shared" si="618"/>
        <v>0.48</v>
      </c>
      <c r="QU1264">
        <v>776160</v>
      </c>
      <c r="QX1264">
        <v>0.49</v>
      </c>
      <c r="QY1264">
        <f t="shared" si="619"/>
        <v>0.49</v>
      </c>
    </row>
    <row r="1265" spans="12:467" x14ac:dyDescent="0.2">
      <c r="L1265">
        <v>824691</v>
      </c>
      <c r="O1265">
        <v>0.53</v>
      </c>
      <c r="P1265">
        <f t="shared" si="589"/>
        <v>0.53</v>
      </c>
      <c r="AA1265">
        <v>824691</v>
      </c>
      <c r="AD1265">
        <v>0.49</v>
      </c>
      <c r="AE1265">
        <f t="shared" si="590"/>
        <v>0.49</v>
      </c>
      <c r="AP1265">
        <v>824691</v>
      </c>
      <c r="AS1265">
        <v>0.49</v>
      </c>
      <c r="AT1265">
        <f t="shared" si="591"/>
        <v>0.49</v>
      </c>
      <c r="BE1265">
        <v>824691</v>
      </c>
      <c r="BH1265">
        <v>0.41</v>
      </c>
      <c r="BI1265">
        <f t="shared" si="592"/>
        <v>0.41</v>
      </c>
      <c r="BT1265">
        <v>824691</v>
      </c>
      <c r="BW1265">
        <v>0.53</v>
      </c>
      <c r="BX1265">
        <f t="shared" si="593"/>
        <v>0.53</v>
      </c>
      <c r="CI1265">
        <v>824691</v>
      </c>
      <c r="CL1265">
        <v>0.54</v>
      </c>
      <c r="CM1265">
        <f t="shared" si="594"/>
        <v>0.54</v>
      </c>
      <c r="CX1265">
        <v>824691</v>
      </c>
      <c r="DA1265">
        <v>0.55000000000000004</v>
      </c>
      <c r="DB1265">
        <f t="shared" si="595"/>
        <v>0.55000000000000004</v>
      </c>
      <c r="DM1265">
        <v>824691</v>
      </c>
      <c r="DP1265">
        <v>0.55000000000000004</v>
      </c>
      <c r="DQ1265">
        <f t="shared" si="596"/>
        <v>0.55000000000000004</v>
      </c>
      <c r="EB1265">
        <v>824691</v>
      </c>
      <c r="EE1265">
        <v>0.53</v>
      </c>
      <c r="EF1265">
        <f t="shared" si="597"/>
        <v>0.53</v>
      </c>
      <c r="EQ1265">
        <v>824691</v>
      </c>
      <c r="ET1265">
        <v>0.53</v>
      </c>
      <c r="EU1265">
        <f t="shared" si="598"/>
        <v>0.53</v>
      </c>
      <c r="FF1265">
        <v>824691</v>
      </c>
      <c r="FI1265">
        <v>0.56000000000000005</v>
      </c>
      <c r="FJ1265">
        <f t="shared" si="599"/>
        <v>0.56000000000000005</v>
      </c>
      <c r="FU1265">
        <v>824691</v>
      </c>
      <c r="FX1265">
        <v>0.55000000000000004</v>
      </c>
      <c r="FY1265">
        <f t="shared" si="600"/>
        <v>0.55000000000000004</v>
      </c>
      <c r="GJ1265">
        <v>824691</v>
      </c>
      <c r="GM1265">
        <v>0.53</v>
      </c>
      <c r="GN1265">
        <f t="shared" si="601"/>
        <v>0.53</v>
      </c>
      <c r="GY1265">
        <v>824691</v>
      </c>
      <c r="HB1265">
        <v>0.59</v>
      </c>
      <c r="HC1265">
        <f t="shared" si="602"/>
        <v>0.59</v>
      </c>
      <c r="HN1265">
        <v>824691</v>
      </c>
      <c r="HQ1265">
        <v>0.55000000000000004</v>
      </c>
      <c r="HR1265">
        <f t="shared" si="603"/>
        <v>0.55000000000000004</v>
      </c>
      <c r="ID1265">
        <v>776161</v>
      </c>
      <c r="IG1265">
        <v>0.42</v>
      </c>
      <c r="IH1265">
        <f t="shared" si="604"/>
        <v>0.42</v>
      </c>
      <c r="IS1265">
        <v>776161</v>
      </c>
      <c r="IV1265">
        <v>0.4</v>
      </c>
      <c r="IW1265">
        <f t="shared" si="605"/>
        <v>0.4</v>
      </c>
      <c r="JH1265">
        <v>776161</v>
      </c>
      <c r="JK1265">
        <v>0.39</v>
      </c>
      <c r="JL1265">
        <f t="shared" si="606"/>
        <v>0.39</v>
      </c>
      <c r="JW1265">
        <v>776161</v>
      </c>
      <c r="JZ1265">
        <v>0.42</v>
      </c>
      <c r="KA1265">
        <f t="shared" si="607"/>
        <v>0.42</v>
      </c>
      <c r="KL1265">
        <v>776161</v>
      </c>
      <c r="KO1265">
        <v>0.39</v>
      </c>
      <c r="KP1265">
        <f t="shared" si="608"/>
        <v>0.39</v>
      </c>
      <c r="LA1265">
        <v>776161</v>
      </c>
      <c r="LD1265">
        <v>0.42</v>
      </c>
      <c r="LE1265">
        <f t="shared" si="609"/>
        <v>0.42</v>
      </c>
      <c r="LP1265">
        <v>776161</v>
      </c>
      <c r="LS1265">
        <v>0.43</v>
      </c>
      <c r="LT1265">
        <f t="shared" si="610"/>
        <v>0.43</v>
      </c>
      <c r="ME1265">
        <v>776161</v>
      </c>
      <c r="MH1265">
        <v>0.33</v>
      </c>
      <c r="MI1265">
        <f t="shared" si="611"/>
        <v>0.33</v>
      </c>
      <c r="MT1265">
        <v>776161</v>
      </c>
      <c r="MW1265">
        <v>0.35</v>
      </c>
      <c r="MX1265">
        <f t="shared" si="612"/>
        <v>0.35</v>
      </c>
      <c r="NI1265">
        <v>776161</v>
      </c>
      <c r="NL1265">
        <v>0.42</v>
      </c>
      <c r="NM1265">
        <f t="shared" si="613"/>
        <v>0.42</v>
      </c>
      <c r="NX1265">
        <v>776161</v>
      </c>
      <c r="OA1265">
        <v>0.38</v>
      </c>
      <c r="OB1265">
        <f t="shared" si="614"/>
        <v>0.38</v>
      </c>
      <c r="OM1265">
        <v>776161</v>
      </c>
      <c r="OP1265">
        <v>0.43</v>
      </c>
      <c r="OQ1265">
        <f t="shared" si="615"/>
        <v>0.43</v>
      </c>
      <c r="PB1265">
        <v>776161</v>
      </c>
      <c r="PE1265">
        <v>0.43</v>
      </c>
      <c r="PF1265">
        <f t="shared" si="616"/>
        <v>0.43</v>
      </c>
      <c r="PQ1265">
        <v>776161</v>
      </c>
      <c r="PT1265">
        <v>0.44</v>
      </c>
      <c r="PU1265">
        <f t="shared" si="617"/>
        <v>0.44</v>
      </c>
      <c r="QF1265">
        <v>776161</v>
      </c>
      <c r="QI1265">
        <v>0.42</v>
      </c>
      <c r="QJ1265">
        <f t="shared" si="618"/>
        <v>0.42</v>
      </c>
      <c r="QU1265">
        <v>776161</v>
      </c>
      <c r="QX1265">
        <v>0.42</v>
      </c>
      <c r="QY1265">
        <f t="shared" si="619"/>
        <v>0.42</v>
      </c>
    </row>
    <row r="1266" spans="12:467" x14ac:dyDescent="0.2">
      <c r="L1266">
        <v>824777</v>
      </c>
      <c r="O1266">
        <v>0.56999999999999995</v>
      </c>
      <c r="P1266">
        <f t="shared" si="589"/>
        <v>0.56999999999999995</v>
      </c>
      <c r="AA1266">
        <v>824777</v>
      </c>
      <c r="AD1266">
        <v>0.56000000000000005</v>
      </c>
      <c r="AE1266">
        <f t="shared" si="590"/>
        <v>0.56000000000000005</v>
      </c>
      <c r="AP1266">
        <v>824777</v>
      </c>
      <c r="AS1266">
        <v>0.44</v>
      </c>
      <c r="AT1266">
        <f t="shared" si="591"/>
        <v>0.44</v>
      </c>
      <c r="BE1266">
        <v>824777</v>
      </c>
      <c r="BH1266">
        <v>0.53</v>
      </c>
      <c r="BI1266">
        <f t="shared" si="592"/>
        <v>0.53</v>
      </c>
      <c r="BT1266">
        <v>824777</v>
      </c>
      <c r="BW1266">
        <v>0.56999999999999995</v>
      </c>
      <c r="BX1266">
        <f t="shared" si="593"/>
        <v>0.56999999999999995</v>
      </c>
      <c r="CI1266">
        <v>824777</v>
      </c>
      <c r="CL1266">
        <v>0.52</v>
      </c>
      <c r="CM1266">
        <f t="shared" si="594"/>
        <v>0.52</v>
      </c>
      <c r="CX1266">
        <v>824777</v>
      </c>
      <c r="DA1266">
        <v>0.54</v>
      </c>
      <c r="DB1266">
        <f t="shared" si="595"/>
        <v>0.54</v>
      </c>
      <c r="DM1266">
        <v>824777</v>
      </c>
      <c r="DP1266">
        <v>0.56000000000000005</v>
      </c>
      <c r="DQ1266">
        <f t="shared" si="596"/>
        <v>0.56000000000000005</v>
      </c>
      <c r="EB1266">
        <v>824777</v>
      </c>
      <c r="EE1266">
        <v>0.56000000000000005</v>
      </c>
      <c r="EF1266">
        <f t="shared" si="597"/>
        <v>0.56000000000000005</v>
      </c>
      <c r="EQ1266">
        <v>824777</v>
      </c>
      <c r="ET1266">
        <v>0.56000000000000005</v>
      </c>
      <c r="EU1266">
        <f t="shared" si="598"/>
        <v>0.56000000000000005</v>
      </c>
      <c r="FF1266">
        <v>824777</v>
      </c>
      <c r="FI1266">
        <v>0.53</v>
      </c>
      <c r="FJ1266">
        <f t="shared" si="599"/>
        <v>0.53</v>
      </c>
      <c r="FU1266">
        <v>824777</v>
      </c>
      <c r="FX1266">
        <v>0.53</v>
      </c>
      <c r="FY1266">
        <f t="shared" si="600"/>
        <v>0.53</v>
      </c>
      <c r="GJ1266">
        <v>824777</v>
      </c>
      <c r="GM1266">
        <v>0.51</v>
      </c>
      <c r="GN1266">
        <f t="shared" si="601"/>
        <v>0.51</v>
      </c>
      <c r="GY1266">
        <v>824777</v>
      </c>
      <c r="HB1266">
        <v>0.55000000000000004</v>
      </c>
      <c r="HC1266">
        <f t="shared" si="602"/>
        <v>0.55000000000000004</v>
      </c>
      <c r="HN1266">
        <v>824777</v>
      </c>
      <c r="HQ1266">
        <v>0.56000000000000005</v>
      </c>
      <c r="HR1266">
        <f t="shared" si="603"/>
        <v>0.56000000000000005</v>
      </c>
      <c r="ID1266">
        <v>776135</v>
      </c>
      <c r="IG1266">
        <v>0.48</v>
      </c>
      <c r="IH1266">
        <f t="shared" si="604"/>
        <v>0.48</v>
      </c>
      <c r="IS1266">
        <v>776135</v>
      </c>
      <c r="IV1266">
        <v>0.49</v>
      </c>
      <c r="IW1266">
        <f t="shared" si="605"/>
        <v>0.49</v>
      </c>
      <c r="JH1266">
        <v>776135</v>
      </c>
      <c r="JK1266">
        <v>0.48</v>
      </c>
      <c r="JL1266">
        <f t="shared" si="606"/>
        <v>0.48</v>
      </c>
      <c r="JW1266">
        <v>776135</v>
      </c>
      <c r="JZ1266">
        <v>0.49</v>
      </c>
      <c r="KA1266">
        <f t="shared" si="607"/>
        <v>0.49</v>
      </c>
      <c r="KL1266">
        <v>776135</v>
      </c>
      <c r="KO1266">
        <v>0.47</v>
      </c>
      <c r="KP1266">
        <f t="shared" si="608"/>
        <v>0.47</v>
      </c>
      <c r="LA1266">
        <v>776135</v>
      </c>
      <c r="LD1266">
        <v>0.49</v>
      </c>
      <c r="LE1266">
        <f t="shared" si="609"/>
        <v>0.49</v>
      </c>
      <c r="LP1266">
        <v>776135</v>
      </c>
      <c r="LS1266">
        <v>0.49</v>
      </c>
      <c r="LT1266">
        <f t="shared" si="610"/>
        <v>0.49</v>
      </c>
      <c r="ME1266">
        <v>776135</v>
      </c>
      <c r="MH1266">
        <v>0.41</v>
      </c>
      <c r="MI1266">
        <f t="shared" si="611"/>
        <v>0.41</v>
      </c>
      <c r="MT1266">
        <v>776135</v>
      </c>
      <c r="MW1266">
        <v>0.5</v>
      </c>
      <c r="MX1266">
        <f t="shared" si="612"/>
        <v>0.5</v>
      </c>
      <c r="NI1266">
        <v>776135</v>
      </c>
      <c r="NL1266">
        <v>0.46</v>
      </c>
      <c r="NM1266">
        <f t="shared" si="613"/>
        <v>0.46</v>
      </c>
      <c r="NX1266">
        <v>776135</v>
      </c>
      <c r="OA1266">
        <v>0.48</v>
      </c>
      <c r="OB1266">
        <f t="shared" si="614"/>
        <v>0.48</v>
      </c>
      <c r="OM1266">
        <v>776135</v>
      </c>
      <c r="OP1266">
        <v>0.48</v>
      </c>
      <c r="OQ1266">
        <f t="shared" si="615"/>
        <v>0.48</v>
      </c>
      <c r="PB1266">
        <v>776135</v>
      </c>
      <c r="PE1266">
        <v>0.46</v>
      </c>
      <c r="PF1266">
        <f t="shared" si="616"/>
        <v>0.46</v>
      </c>
      <c r="PQ1266">
        <v>776135</v>
      </c>
      <c r="PT1266">
        <v>0.49</v>
      </c>
      <c r="PU1266">
        <f t="shared" si="617"/>
        <v>0.49</v>
      </c>
      <c r="QF1266">
        <v>776135</v>
      </c>
      <c r="QI1266">
        <v>0.49</v>
      </c>
      <c r="QJ1266">
        <f t="shared" si="618"/>
        <v>0.49</v>
      </c>
      <c r="QU1266">
        <v>776135</v>
      </c>
      <c r="QX1266">
        <v>0.48</v>
      </c>
      <c r="QY1266">
        <f t="shared" si="619"/>
        <v>0.48</v>
      </c>
    </row>
    <row r="1267" spans="12:467" x14ac:dyDescent="0.2">
      <c r="L1267">
        <v>825100</v>
      </c>
      <c r="O1267">
        <v>0.5</v>
      </c>
      <c r="P1267">
        <f t="shared" si="589"/>
        <v>0.5</v>
      </c>
      <c r="AA1267">
        <v>825100</v>
      </c>
      <c r="AD1267">
        <v>0.53</v>
      </c>
      <c r="AE1267">
        <f t="shared" si="590"/>
        <v>0.53</v>
      </c>
      <c r="AP1267">
        <v>825100</v>
      </c>
      <c r="AS1267">
        <v>0.59</v>
      </c>
      <c r="AT1267">
        <f t="shared" si="591"/>
        <v>0.59</v>
      </c>
      <c r="BE1267">
        <v>825100</v>
      </c>
      <c r="BH1267">
        <v>0.5</v>
      </c>
      <c r="BI1267">
        <f t="shared" si="592"/>
        <v>0.5</v>
      </c>
      <c r="BT1267">
        <v>825100</v>
      </c>
      <c r="BW1267">
        <v>0.55000000000000004</v>
      </c>
      <c r="BX1267">
        <f t="shared" si="593"/>
        <v>0.55000000000000004</v>
      </c>
      <c r="CI1267">
        <v>825100</v>
      </c>
      <c r="CL1267">
        <v>0.49</v>
      </c>
      <c r="CM1267">
        <f t="shared" si="594"/>
        <v>0.49</v>
      </c>
      <c r="CX1267">
        <v>825100</v>
      </c>
      <c r="DA1267">
        <v>0.47</v>
      </c>
      <c r="DB1267">
        <f t="shared" si="595"/>
        <v>0.47</v>
      </c>
      <c r="DM1267">
        <v>825100</v>
      </c>
      <c r="DP1267">
        <v>0.49</v>
      </c>
      <c r="DQ1267">
        <f t="shared" si="596"/>
        <v>0.49</v>
      </c>
      <c r="EB1267">
        <v>825100</v>
      </c>
      <c r="EE1267">
        <v>0.49</v>
      </c>
      <c r="EF1267">
        <f t="shared" si="597"/>
        <v>0.49</v>
      </c>
      <c r="EQ1267">
        <v>825100</v>
      </c>
      <c r="ET1267">
        <v>0.49</v>
      </c>
      <c r="EU1267">
        <f t="shared" si="598"/>
        <v>0.49</v>
      </c>
      <c r="FF1267">
        <v>825100</v>
      </c>
      <c r="FI1267">
        <v>0.49</v>
      </c>
      <c r="FJ1267">
        <f t="shared" si="599"/>
        <v>0.49</v>
      </c>
      <c r="FU1267">
        <v>825100</v>
      </c>
      <c r="FX1267">
        <v>0.47</v>
      </c>
      <c r="FY1267">
        <f t="shared" si="600"/>
        <v>0.47</v>
      </c>
      <c r="GJ1267">
        <v>825100</v>
      </c>
      <c r="GM1267">
        <v>0.48</v>
      </c>
      <c r="GN1267">
        <f t="shared" si="601"/>
        <v>0.48</v>
      </c>
      <c r="GY1267">
        <v>825100</v>
      </c>
      <c r="HB1267">
        <v>0.46</v>
      </c>
      <c r="HC1267">
        <f t="shared" si="602"/>
        <v>0.46</v>
      </c>
      <c r="HN1267">
        <v>825100</v>
      </c>
      <c r="HQ1267">
        <v>0.45</v>
      </c>
      <c r="HR1267">
        <f t="shared" si="603"/>
        <v>0.45</v>
      </c>
      <c r="ID1267">
        <v>776136</v>
      </c>
      <c r="IG1267">
        <v>0.52</v>
      </c>
      <c r="IH1267">
        <f t="shared" si="604"/>
        <v>0.52</v>
      </c>
      <c r="IS1267">
        <v>776136</v>
      </c>
      <c r="IV1267">
        <v>0.55000000000000004</v>
      </c>
      <c r="IW1267">
        <f t="shared" si="605"/>
        <v>0.55000000000000004</v>
      </c>
      <c r="JH1267">
        <v>776136</v>
      </c>
      <c r="JK1267">
        <v>0.57999999999999996</v>
      </c>
      <c r="JL1267">
        <f t="shared" si="606"/>
        <v>0.57999999999999996</v>
      </c>
      <c r="JW1267">
        <v>776136</v>
      </c>
      <c r="JZ1267">
        <v>0.56000000000000005</v>
      </c>
      <c r="KA1267">
        <f t="shared" si="607"/>
        <v>0.56000000000000005</v>
      </c>
      <c r="KL1267">
        <v>776136</v>
      </c>
      <c r="KO1267">
        <v>0.57999999999999996</v>
      </c>
      <c r="KP1267">
        <f t="shared" si="608"/>
        <v>0.57999999999999996</v>
      </c>
      <c r="LA1267">
        <v>776136</v>
      </c>
      <c r="LD1267">
        <v>0.55000000000000004</v>
      </c>
      <c r="LE1267">
        <f t="shared" si="609"/>
        <v>0.55000000000000004</v>
      </c>
      <c r="LP1267">
        <v>776136</v>
      </c>
      <c r="LS1267">
        <v>0.54</v>
      </c>
      <c r="LT1267">
        <f t="shared" si="610"/>
        <v>0.54</v>
      </c>
      <c r="ME1267">
        <v>776136</v>
      </c>
      <c r="MH1267">
        <v>0.5</v>
      </c>
      <c r="MI1267">
        <f t="shared" si="611"/>
        <v>0.5</v>
      </c>
      <c r="MT1267">
        <v>776136</v>
      </c>
      <c r="MW1267">
        <v>0.49</v>
      </c>
      <c r="MX1267">
        <f t="shared" si="612"/>
        <v>0.49</v>
      </c>
      <c r="NI1267">
        <v>776136</v>
      </c>
      <c r="NL1267">
        <v>0.54</v>
      </c>
      <c r="NM1267">
        <f t="shared" si="613"/>
        <v>0.54</v>
      </c>
      <c r="NX1267">
        <v>776136</v>
      </c>
      <c r="OA1267">
        <v>0.49</v>
      </c>
      <c r="OB1267">
        <f t="shared" si="614"/>
        <v>0.49</v>
      </c>
      <c r="OM1267">
        <v>776136</v>
      </c>
      <c r="OP1267">
        <v>0.55000000000000004</v>
      </c>
      <c r="OQ1267">
        <f t="shared" si="615"/>
        <v>0.55000000000000004</v>
      </c>
      <c r="PB1267">
        <v>776136</v>
      </c>
      <c r="PE1267">
        <v>0.55000000000000004</v>
      </c>
      <c r="PF1267">
        <f t="shared" si="616"/>
        <v>0.55000000000000004</v>
      </c>
      <c r="PQ1267">
        <v>776136</v>
      </c>
      <c r="PT1267">
        <v>0.54</v>
      </c>
      <c r="PU1267">
        <f t="shared" si="617"/>
        <v>0.54</v>
      </c>
      <c r="QF1267">
        <v>776136</v>
      </c>
      <c r="QI1267">
        <v>0.56000000000000005</v>
      </c>
      <c r="QJ1267">
        <f t="shared" si="618"/>
        <v>0.56000000000000005</v>
      </c>
      <c r="QU1267">
        <v>776136</v>
      </c>
      <c r="QX1267">
        <v>0.55000000000000004</v>
      </c>
      <c r="QY1267">
        <f t="shared" si="619"/>
        <v>0.55000000000000004</v>
      </c>
    </row>
    <row r="1268" spans="12:467" x14ac:dyDescent="0.2">
      <c r="L1268">
        <v>822749</v>
      </c>
      <c r="O1268">
        <v>0.33</v>
      </c>
      <c r="P1268">
        <f t="shared" si="589"/>
        <v>0.33</v>
      </c>
      <c r="AA1268">
        <v>822749</v>
      </c>
      <c r="AD1268">
        <v>0.32</v>
      </c>
      <c r="AE1268">
        <f t="shared" si="590"/>
        <v>0.32</v>
      </c>
      <c r="AP1268">
        <v>822749</v>
      </c>
      <c r="AS1268">
        <v>0.38</v>
      </c>
      <c r="AT1268">
        <f t="shared" si="591"/>
        <v>0.38</v>
      </c>
      <c r="BE1268">
        <v>822749</v>
      </c>
      <c r="BH1268">
        <v>0.39</v>
      </c>
      <c r="BI1268">
        <f t="shared" si="592"/>
        <v>0.39</v>
      </c>
      <c r="BT1268">
        <v>822749</v>
      </c>
      <c r="BW1268">
        <v>0.32</v>
      </c>
      <c r="BX1268">
        <f t="shared" si="593"/>
        <v>0.32</v>
      </c>
      <c r="CI1268">
        <v>822749</v>
      </c>
      <c r="CL1268">
        <v>0.41</v>
      </c>
      <c r="CM1268">
        <f t="shared" si="594"/>
        <v>0.41</v>
      </c>
      <c r="CX1268">
        <v>822749</v>
      </c>
      <c r="DA1268">
        <v>0.43</v>
      </c>
      <c r="DB1268">
        <f t="shared" si="595"/>
        <v>0.43</v>
      </c>
      <c r="DM1268">
        <v>822749</v>
      </c>
      <c r="DP1268">
        <v>0.39</v>
      </c>
      <c r="DQ1268">
        <f t="shared" si="596"/>
        <v>0.39</v>
      </c>
      <c r="EB1268">
        <v>822749</v>
      </c>
      <c r="EE1268">
        <v>0.37</v>
      </c>
      <c r="EF1268">
        <f t="shared" si="597"/>
        <v>0.37</v>
      </c>
      <c r="EQ1268">
        <v>822749</v>
      </c>
      <c r="ET1268">
        <v>0.37</v>
      </c>
      <c r="EU1268">
        <f t="shared" si="598"/>
        <v>0.37</v>
      </c>
      <c r="FF1268">
        <v>822749</v>
      </c>
      <c r="FI1268">
        <v>0.4</v>
      </c>
      <c r="FJ1268">
        <f t="shared" si="599"/>
        <v>0.4</v>
      </c>
      <c r="FU1268">
        <v>822749</v>
      </c>
      <c r="FX1268">
        <v>0.4</v>
      </c>
      <c r="FY1268">
        <f t="shared" si="600"/>
        <v>0.4</v>
      </c>
      <c r="GJ1268">
        <v>822749</v>
      </c>
      <c r="GM1268">
        <v>0.39</v>
      </c>
      <c r="GN1268">
        <f t="shared" si="601"/>
        <v>0.39</v>
      </c>
      <c r="GY1268">
        <v>822749</v>
      </c>
      <c r="HB1268">
        <v>0.41</v>
      </c>
      <c r="HC1268">
        <f t="shared" si="602"/>
        <v>0.41</v>
      </c>
      <c r="HN1268">
        <v>822749</v>
      </c>
      <c r="HQ1268">
        <v>0.34</v>
      </c>
      <c r="HR1268">
        <f t="shared" si="603"/>
        <v>0.34</v>
      </c>
      <c r="ID1268">
        <v>776138</v>
      </c>
      <c r="IG1268">
        <v>0.43</v>
      </c>
      <c r="IH1268">
        <f t="shared" si="604"/>
        <v>0.43</v>
      </c>
      <c r="IS1268">
        <v>776138</v>
      </c>
      <c r="IV1268">
        <v>0.41</v>
      </c>
      <c r="IW1268">
        <f t="shared" si="605"/>
        <v>0.41</v>
      </c>
      <c r="JH1268">
        <v>776138</v>
      </c>
      <c r="JK1268">
        <v>0.39</v>
      </c>
      <c r="JL1268">
        <f t="shared" si="606"/>
        <v>0.39</v>
      </c>
      <c r="JW1268">
        <v>776138</v>
      </c>
      <c r="JZ1268">
        <v>0.39</v>
      </c>
      <c r="KA1268">
        <f t="shared" si="607"/>
        <v>0.39</v>
      </c>
      <c r="KL1268">
        <v>776138</v>
      </c>
      <c r="KO1268">
        <v>0.39</v>
      </c>
      <c r="KP1268">
        <f t="shared" si="608"/>
        <v>0.39</v>
      </c>
      <c r="LA1268">
        <v>776138</v>
      </c>
      <c r="LD1268">
        <v>0.42</v>
      </c>
      <c r="LE1268">
        <f t="shared" si="609"/>
        <v>0.42</v>
      </c>
      <c r="LP1268">
        <v>776138</v>
      </c>
      <c r="LS1268">
        <v>0.42</v>
      </c>
      <c r="LT1268">
        <f t="shared" si="610"/>
        <v>0.42</v>
      </c>
      <c r="ME1268">
        <v>776138</v>
      </c>
      <c r="MH1268">
        <v>0.5</v>
      </c>
      <c r="MI1268">
        <f t="shared" si="611"/>
        <v>0.5</v>
      </c>
      <c r="MT1268">
        <v>776138</v>
      </c>
      <c r="MW1268">
        <v>0.5</v>
      </c>
      <c r="MX1268">
        <f t="shared" si="612"/>
        <v>0.5</v>
      </c>
      <c r="NI1268">
        <v>776138</v>
      </c>
      <c r="NL1268">
        <v>0.41</v>
      </c>
      <c r="NM1268">
        <f t="shared" si="613"/>
        <v>0.41</v>
      </c>
      <c r="NX1268">
        <v>776138</v>
      </c>
      <c r="OA1268">
        <v>0.41</v>
      </c>
      <c r="OB1268">
        <f t="shared" si="614"/>
        <v>0.41</v>
      </c>
      <c r="OM1268">
        <v>776138</v>
      </c>
      <c r="OP1268">
        <v>0.41</v>
      </c>
      <c r="OQ1268">
        <f t="shared" si="615"/>
        <v>0.41</v>
      </c>
      <c r="PB1268">
        <v>776138</v>
      </c>
      <c r="PE1268">
        <v>0.42</v>
      </c>
      <c r="PF1268">
        <f t="shared" si="616"/>
        <v>0.42</v>
      </c>
      <c r="PQ1268">
        <v>776138</v>
      </c>
      <c r="PT1268">
        <v>0.42</v>
      </c>
      <c r="PU1268">
        <f t="shared" si="617"/>
        <v>0.42</v>
      </c>
      <c r="QF1268">
        <v>776138</v>
      </c>
      <c r="QI1268">
        <v>0.41</v>
      </c>
      <c r="QJ1268">
        <f t="shared" si="618"/>
        <v>0.41</v>
      </c>
      <c r="QU1268">
        <v>776138</v>
      </c>
      <c r="QX1268">
        <v>0.41</v>
      </c>
      <c r="QY1268">
        <f t="shared" si="619"/>
        <v>0.41</v>
      </c>
    </row>
    <row r="1269" spans="12:467" x14ac:dyDescent="0.2">
      <c r="L1269">
        <v>822994</v>
      </c>
      <c r="O1269">
        <v>0.51</v>
      </c>
      <c r="P1269">
        <f t="shared" si="589"/>
        <v>0.51</v>
      </c>
      <c r="AA1269">
        <v>822994</v>
      </c>
      <c r="AD1269">
        <v>0.49</v>
      </c>
      <c r="AE1269">
        <f t="shared" si="590"/>
        <v>0.49</v>
      </c>
      <c r="AP1269">
        <v>822994</v>
      </c>
      <c r="AS1269">
        <v>0.2</v>
      </c>
      <c r="AT1269">
        <f t="shared" si="591"/>
        <v>0.2</v>
      </c>
      <c r="BE1269">
        <v>822994</v>
      </c>
      <c r="BH1269">
        <v>0.49</v>
      </c>
      <c r="BI1269">
        <f t="shared" si="592"/>
        <v>0.49</v>
      </c>
      <c r="BT1269">
        <v>822994</v>
      </c>
      <c r="BW1269">
        <v>0.46</v>
      </c>
      <c r="BX1269">
        <f t="shared" si="593"/>
        <v>0.46</v>
      </c>
      <c r="CI1269">
        <v>822994</v>
      </c>
      <c r="CL1269">
        <v>0.53</v>
      </c>
      <c r="CM1269">
        <f t="shared" si="594"/>
        <v>0.53</v>
      </c>
      <c r="CX1269">
        <v>822994</v>
      </c>
      <c r="DA1269">
        <v>0.54</v>
      </c>
      <c r="DB1269">
        <f t="shared" si="595"/>
        <v>0.54</v>
      </c>
      <c r="DM1269">
        <v>822994</v>
      </c>
      <c r="DP1269">
        <v>0.53</v>
      </c>
      <c r="DQ1269">
        <f t="shared" si="596"/>
        <v>0.53</v>
      </c>
      <c r="EB1269">
        <v>822994</v>
      </c>
      <c r="EE1269">
        <v>0.52</v>
      </c>
      <c r="EF1269">
        <f t="shared" si="597"/>
        <v>0.52</v>
      </c>
      <c r="EQ1269">
        <v>822994</v>
      </c>
      <c r="ET1269">
        <v>0.52</v>
      </c>
      <c r="EU1269">
        <f t="shared" si="598"/>
        <v>0.52</v>
      </c>
      <c r="FF1269">
        <v>822994</v>
      </c>
      <c r="FI1269">
        <v>0.54</v>
      </c>
      <c r="FJ1269">
        <f t="shared" si="599"/>
        <v>0.54</v>
      </c>
      <c r="FU1269">
        <v>822994</v>
      </c>
      <c r="FX1269">
        <v>0.55000000000000004</v>
      </c>
      <c r="FY1269">
        <f t="shared" si="600"/>
        <v>0.55000000000000004</v>
      </c>
      <c r="GJ1269">
        <v>822994</v>
      </c>
      <c r="GM1269">
        <v>0.52</v>
      </c>
      <c r="GN1269">
        <f t="shared" si="601"/>
        <v>0.52</v>
      </c>
      <c r="GY1269">
        <v>822994</v>
      </c>
      <c r="HB1269">
        <v>0.56000000000000005</v>
      </c>
      <c r="HC1269">
        <f t="shared" si="602"/>
        <v>0.56000000000000005</v>
      </c>
      <c r="HN1269">
        <v>822994</v>
      </c>
      <c r="HQ1269">
        <v>0.51</v>
      </c>
      <c r="HR1269">
        <f t="shared" si="603"/>
        <v>0.51</v>
      </c>
      <c r="ID1269">
        <v>776139</v>
      </c>
      <c r="IG1269">
        <v>0.46</v>
      </c>
      <c r="IH1269">
        <f t="shared" si="604"/>
        <v>0.46</v>
      </c>
      <c r="IS1269">
        <v>776139</v>
      </c>
      <c r="IV1269">
        <v>0.46</v>
      </c>
      <c r="IW1269">
        <f t="shared" si="605"/>
        <v>0.46</v>
      </c>
      <c r="JH1269">
        <v>776139</v>
      </c>
      <c r="JK1269">
        <v>0.44</v>
      </c>
      <c r="JL1269">
        <f t="shared" si="606"/>
        <v>0.44</v>
      </c>
      <c r="JW1269">
        <v>776139</v>
      </c>
      <c r="JZ1269">
        <v>0.43</v>
      </c>
      <c r="KA1269">
        <f t="shared" si="607"/>
        <v>0.43</v>
      </c>
      <c r="KL1269">
        <v>776139</v>
      </c>
      <c r="KO1269">
        <v>0.38</v>
      </c>
      <c r="KP1269">
        <f t="shared" si="608"/>
        <v>0.38</v>
      </c>
      <c r="LA1269">
        <v>776139</v>
      </c>
      <c r="LD1269">
        <v>0.48</v>
      </c>
      <c r="LE1269">
        <f t="shared" si="609"/>
        <v>0.48</v>
      </c>
      <c r="LP1269">
        <v>776139</v>
      </c>
      <c r="LS1269">
        <v>0.43</v>
      </c>
      <c r="LT1269">
        <f t="shared" si="610"/>
        <v>0.43</v>
      </c>
      <c r="ME1269">
        <v>776139</v>
      </c>
      <c r="MH1269">
        <v>0.46</v>
      </c>
      <c r="MI1269">
        <f t="shared" si="611"/>
        <v>0.46</v>
      </c>
      <c r="MT1269">
        <v>776139</v>
      </c>
      <c r="MW1269">
        <v>0.4</v>
      </c>
      <c r="MX1269">
        <f t="shared" si="612"/>
        <v>0.4</v>
      </c>
      <c r="NI1269">
        <v>776139</v>
      </c>
      <c r="NL1269">
        <v>0.43</v>
      </c>
      <c r="NM1269">
        <f t="shared" si="613"/>
        <v>0.43</v>
      </c>
      <c r="NX1269">
        <v>776139</v>
      </c>
      <c r="OA1269">
        <v>0.4</v>
      </c>
      <c r="OB1269">
        <f t="shared" si="614"/>
        <v>0.4</v>
      </c>
      <c r="OM1269">
        <v>776139</v>
      </c>
      <c r="OP1269">
        <v>0.46</v>
      </c>
      <c r="OQ1269">
        <f t="shared" si="615"/>
        <v>0.46</v>
      </c>
      <c r="PB1269">
        <v>776139</v>
      </c>
      <c r="PE1269">
        <v>0.47</v>
      </c>
      <c r="PF1269">
        <f t="shared" si="616"/>
        <v>0.47</v>
      </c>
      <c r="PQ1269">
        <v>776139</v>
      </c>
      <c r="PT1269">
        <v>0.49</v>
      </c>
      <c r="PU1269">
        <f t="shared" si="617"/>
        <v>0.49</v>
      </c>
      <c r="QF1269">
        <v>776139</v>
      </c>
      <c r="QI1269">
        <v>0.42</v>
      </c>
      <c r="QJ1269">
        <f t="shared" si="618"/>
        <v>0.42</v>
      </c>
      <c r="QU1269">
        <v>776139</v>
      </c>
      <c r="QX1269">
        <v>0.44</v>
      </c>
      <c r="QY1269">
        <f t="shared" si="619"/>
        <v>0.44</v>
      </c>
    </row>
    <row r="1270" spans="12:467" x14ac:dyDescent="0.2">
      <c r="L1270">
        <v>823149</v>
      </c>
      <c r="O1270">
        <v>0.56000000000000005</v>
      </c>
      <c r="P1270">
        <f t="shared" si="589"/>
        <v>0.56000000000000005</v>
      </c>
      <c r="AA1270">
        <v>823149</v>
      </c>
      <c r="AD1270">
        <v>0.47</v>
      </c>
      <c r="AE1270">
        <f t="shared" si="590"/>
        <v>0.47</v>
      </c>
      <c r="AP1270">
        <v>823149</v>
      </c>
      <c r="AS1270">
        <v>0.47</v>
      </c>
      <c r="AT1270">
        <f t="shared" si="591"/>
        <v>0.47</v>
      </c>
      <c r="BE1270">
        <v>823149</v>
      </c>
      <c r="BH1270">
        <v>0.49</v>
      </c>
      <c r="BI1270">
        <f t="shared" si="592"/>
        <v>0.49</v>
      </c>
      <c r="BT1270">
        <v>823149</v>
      </c>
      <c r="BW1270">
        <v>0.37</v>
      </c>
      <c r="BX1270">
        <f t="shared" si="593"/>
        <v>0.37</v>
      </c>
      <c r="CI1270">
        <v>823149</v>
      </c>
      <c r="CL1270">
        <v>0.56000000000000005</v>
      </c>
      <c r="CM1270">
        <f t="shared" si="594"/>
        <v>0.56000000000000005</v>
      </c>
      <c r="CX1270">
        <v>823149</v>
      </c>
      <c r="DA1270">
        <v>0.56000000000000005</v>
      </c>
      <c r="DB1270">
        <f t="shared" si="595"/>
        <v>0.56000000000000005</v>
      </c>
      <c r="DM1270">
        <v>823149</v>
      </c>
      <c r="DP1270">
        <v>0.55000000000000004</v>
      </c>
      <c r="DQ1270">
        <f t="shared" si="596"/>
        <v>0.55000000000000004</v>
      </c>
      <c r="EB1270">
        <v>823149</v>
      </c>
      <c r="EE1270">
        <v>0.56000000000000005</v>
      </c>
      <c r="EF1270">
        <f t="shared" si="597"/>
        <v>0.56000000000000005</v>
      </c>
      <c r="EQ1270">
        <v>823149</v>
      </c>
      <c r="ET1270">
        <v>0.56000000000000005</v>
      </c>
      <c r="EU1270">
        <f t="shared" si="598"/>
        <v>0.56000000000000005</v>
      </c>
      <c r="FF1270">
        <v>823149</v>
      </c>
      <c r="FI1270">
        <v>0.56000000000000005</v>
      </c>
      <c r="FJ1270">
        <f t="shared" si="599"/>
        <v>0.56000000000000005</v>
      </c>
      <c r="FU1270">
        <v>823149</v>
      </c>
      <c r="FX1270">
        <v>0.55000000000000004</v>
      </c>
      <c r="FY1270">
        <f t="shared" si="600"/>
        <v>0.55000000000000004</v>
      </c>
      <c r="GJ1270">
        <v>823149</v>
      </c>
      <c r="GM1270">
        <v>0.54</v>
      </c>
      <c r="GN1270">
        <f t="shared" si="601"/>
        <v>0.54</v>
      </c>
      <c r="GY1270">
        <v>823149</v>
      </c>
      <c r="HB1270">
        <v>0.59</v>
      </c>
      <c r="HC1270">
        <f t="shared" si="602"/>
        <v>0.59</v>
      </c>
      <c r="HN1270">
        <v>823149</v>
      </c>
      <c r="HQ1270">
        <v>0.45</v>
      </c>
      <c r="HR1270">
        <f t="shared" si="603"/>
        <v>0.45</v>
      </c>
      <c r="ID1270">
        <v>776143</v>
      </c>
      <c r="IG1270">
        <v>0.53</v>
      </c>
      <c r="IH1270">
        <f t="shared" si="604"/>
        <v>0.53</v>
      </c>
      <c r="IS1270">
        <v>776143</v>
      </c>
      <c r="IV1270">
        <v>0.54</v>
      </c>
      <c r="IW1270">
        <f t="shared" si="605"/>
        <v>0.54</v>
      </c>
      <c r="JH1270">
        <v>776143</v>
      </c>
      <c r="JK1270">
        <v>0.54</v>
      </c>
      <c r="JL1270">
        <f t="shared" si="606"/>
        <v>0.54</v>
      </c>
      <c r="JW1270">
        <v>776143</v>
      </c>
      <c r="JZ1270">
        <v>0.54</v>
      </c>
      <c r="KA1270">
        <f t="shared" si="607"/>
        <v>0.54</v>
      </c>
      <c r="KL1270">
        <v>776143</v>
      </c>
      <c r="KO1270">
        <v>0.55000000000000004</v>
      </c>
      <c r="KP1270">
        <f t="shared" si="608"/>
        <v>0.55000000000000004</v>
      </c>
      <c r="LA1270">
        <v>776143</v>
      </c>
      <c r="LD1270">
        <v>0.55000000000000004</v>
      </c>
      <c r="LE1270">
        <f t="shared" si="609"/>
        <v>0.55000000000000004</v>
      </c>
      <c r="LP1270">
        <v>776143</v>
      </c>
      <c r="LS1270">
        <v>0.53</v>
      </c>
      <c r="LT1270">
        <f t="shared" si="610"/>
        <v>0.53</v>
      </c>
      <c r="ME1270">
        <v>776143</v>
      </c>
      <c r="MH1270">
        <v>0.56000000000000005</v>
      </c>
      <c r="MI1270">
        <f t="shared" si="611"/>
        <v>0.56000000000000005</v>
      </c>
      <c r="MT1270">
        <v>776143</v>
      </c>
      <c r="MW1270">
        <v>0.59</v>
      </c>
      <c r="MX1270">
        <f t="shared" si="612"/>
        <v>0.59</v>
      </c>
      <c r="NI1270">
        <v>776143</v>
      </c>
      <c r="NL1270">
        <v>0.51</v>
      </c>
      <c r="NM1270">
        <f t="shared" si="613"/>
        <v>0.51</v>
      </c>
      <c r="NX1270">
        <v>776143</v>
      </c>
      <c r="OA1270">
        <v>0.49</v>
      </c>
      <c r="OB1270">
        <f t="shared" si="614"/>
        <v>0.49</v>
      </c>
      <c r="OM1270">
        <v>776143</v>
      </c>
      <c r="OP1270">
        <v>0.54</v>
      </c>
      <c r="OQ1270">
        <f t="shared" si="615"/>
        <v>0.54</v>
      </c>
      <c r="PB1270">
        <v>776143</v>
      </c>
      <c r="PE1270">
        <v>0.53</v>
      </c>
      <c r="PF1270">
        <f t="shared" si="616"/>
        <v>0.53</v>
      </c>
      <c r="PQ1270">
        <v>776143</v>
      </c>
      <c r="PT1270">
        <v>0.55000000000000004</v>
      </c>
      <c r="PU1270">
        <f t="shared" si="617"/>
        <v>0.55000000000000004</v>
      </c>
      <c r="QF1270">
        <v>776143</v>
      </c>
      <c r="QI1270">
        <v>0.51</v>
      </c>
      <c r="QJ1270">
        <f t="shared" si="618"/>
        <v>0.51</v>
      </c>
      <c r="QU1270">
        <v>776143</v>
      </c>
      <c r="QX1270">
        <v>0.54</v>
      </c>
      <c r="QY1270">
        <f t="shared" si="619"/>
        <v>0.54</v>
      </c>
    </row>
    <row r="1271" spans="12:467" x14ac:dyDescent="0.2">
      <c r="L1271">
        <v>823879</v>
      </c>
      <c r="O1271">
        <v>0.55000000000000004</v>
      </c>
      <c r="P1271">
        <f t="shared" si="589"/>
        <v>0.55000000000000004</v>
      </c>
      <c r="AA1271">
        <v>823879</v>
      </c>
      <c r="AD1271">
        <v>0.67</v>
      </c>
      <c r="AE1271">
        <f t="shared" si="590"/>
        <v>0.67</v>
      </c>
      <c r="AP1271">
        <v>823879</v>
      </c>
      <c r="AS1271">
        <v>0.49</v>
      </c>
      <c r="AT1271">
        <f t="shared" si="591"/>
        <v>0.49</v>
      </c>
      <c r="BE1271">
        <v>823879</v>
      </c>
      <c r="BH1271">
        <v>0.56999999999999995</v>
      </c>
      <c r="BI1271">
        <f t="shared" si="592"/>
        <v>0.56999999999999995</v>
      </c>
      <c r="BT1271">
        <v>823879</v>
      </c>
      <c r="BW1271">
        <v>0.57999999999999996</v>
      </c>
      <c r="BX1271">
        <f t="shared" si="593"/>
        <v>0.57999999999999996</v>
      </c>
      <c r="CI1271">
        <v>823879</v>
      </c>
      <c r="CL1271">
        <v>0.56000000000000005</v>
      </c>
      <c r="CM1271">
        <f t="shared" si="594"/>
        <v>0.56000000000000005</v>
      </c>
      <c r="CX1271">
        <v>823879</v>
      </c>
      <c r="DA1271">
        <v>0.56999999999999995</v>
      </c>
      <c r="DB1271">
        <f t="shared" si="595"/>
        <v>0.56999999999999995</v>
      </c>
      <c r="DM1271">
        <v>823879</v>
      </c>
      <c r="DP1271">
        <v>0.59</v>
      </c>
      <c r="DQ1271">
        <f t="shared" si="596"/>
        <v>0.59</v>
      </c>
      <c r="EB1271">
        <v>823879</v>
      </c>
      <c r="EE1271">
        <v>0.56000000000000005</v>
      </c>
      <c r="EF1271">
        <f t="shared" si="597"/>
        <v>0.56000000000000005</v>
      </c>
      <c r="EQ1271">
        <v>823879</v>
      </c>
      <c r="ET1271">
        <v>0.56000000000000005</v>
      </c>
      <c r="EU1271">
        <f t="shared" si="598"/>
        <v>0.56000000000000005</v>
      </c>
      <c r="FF1271">
        <v>823879</v>
      </c>
      <c r="FI1271">
        <v>0.57999999999999996</v>
      </c>
      <c r="FJ1271">
        <f t="shared" si="599"/>
        <v>0.57999999999999996</v>
      </c>
      <c r="FU1271">
        <v>823879</v>
      </c>
      <c r="FX1271">
        <v>0.56999999999999995</v>
      </c>
      <c r="FY1271">
        <f t="shared" si="600"/>
        <v>0.56999999999999995</v>
      </c>
      <c r="GJ1271">
        <v>823879</v>
      </c>
      <c r="GM1271">
        <v>0.56999999999999995</v>
      </c>
      <c r="GN1271">
        <f t="shared" si="601"/>
        <v>0.56999999999999995</v>
      </c>
      <c r="GY1271">
        <v>823879</v>
      </c>
      <c r="HB1271">
        <v>0.59</v>
      </c>
      <c r="HC1271">
        <f t="shared" si="602"/>
        <v>0.59</v>
      </c>
      <c r="HN1271">
        <v>823879</v>
      </c>
      <c r="HQ1271">
        <v>0.56000000000000005</v>
      </c>
      <c r="HR1271">
        <f t="shared" si="603"/>
        <v>0.56000000000000005</v>
      </c>
      <c r="ID1271">
        <v>776144</v>
      </c>
      <c r="IG1271">
        <v>0.54</v>
      </c>
      <c r="IH1271">
        <f t="shared" si="604"/>
        <v>0.54</v>
      </c>
      <c r="IS1271">
        <v>776144</v>
      </c>
      <c r="IV1271">
        <v>0.56000000000000005</v>
      </c>
      <c r="IW1271">
        <f t="shared" si="605"/>
        <v>0.56000000000000005</v>
      </c>
      <c r="JH1271">
        <v>776144</v>
      </c>
      <c r="JK1271">
        <v>0.53</v>
      </c>
      <c r="JL1271">
        <f t="shared" si="606"/>
        <v>0.53</v>
      </c>
      <c r="JW1271">
        <v>776144</v>
      </c>
      <c r="JZ1271">
        <v>0.55000000000000004</v>
      </c>
      <c r="KA1271">
        <f t="shared" si="607"/>
        <v>0.55000000000000004</v>
      </c>
      <c r="KL1271">
        <v>776144</v>
      </c>
      <c r="KO1271">
        <v>0.55000000000000004</v>
      </c>
      <c r="KP1271">
        <f t="shared" si="608"/>
        <v>0.55000000000000004</v>
      </c>
      <c r="LA1271">
        <v>776144</v>
      </c>
      <c r="LD1271">
        <v>0.53</v>
      </c>
      <c r="LE1271">
        <f t="shared" si="609"/>
        <v>0.53</v>
      </c>
      <c r="LP1271">
        <v>776144</v>
      </c>
      <c r="LS1271">
        <v>0.53</v>
      </c>
      <c r="LT1271">
        <f t="shared" si="610"/>
        <v>0.53</v>
      </c>
      <c r="ME1271">
        <v>776144</v>
      </c>
      <c r="MH1271">
        <v>0.55000000000000004</v>
      </c>
      <c r="MI1271">
        <f t="shared" si="611"/>
        <v>0.55000000000000004</v>
      </c>
      <c r="MT1271">
        <v>776144</v>
      </c>
      <c r="MW1271">
        <v>0.6</v>
      </c>
      <c r="MX1271">
        <f t="shared" si="612"/>
        <v>0.6</v>
      </c>
      <c r="NI1271">
        <v>776144</v>
      </c>
      <c r="NL1271">
        <v>0.54</v>
      </c>
      <c r="NM1271">
        <f t="shared" si="613"/>
        <v>0.54</v>
      </c>
      <c r="NX1271">
        <v>776144</v>
      </c>
      <c r="OA1271">
        <v>0.53</v>
      </c>
      <c r="OB1271">
        <f t="shared" si="614"/>
        <v>0.53</v>
      </c>
      <c r="OM1271">
        <v>776144</v>
      </c>
      <c r="OP1271">
        <v>0.56000000000000005</v>
      </c>
      <c r="OQ1271">
        <f t="shared" si="615"/>
        <v>0.56000000000000005</v>
      </c>
      <c r="PB1271">
        <v>776144</v>
      </c>
      <c r="PE1271">
        <v>0.52</v>
      </c>
      <c r="PF1271">
        <f t="shared" si="616"/>
        <v>0.52</v>
      </c>
      <c r="PQ1271">
        <v>776144</v>
      </c>
      <c r="PT1271">
        <v>0.56000000000000005</v>
      </c>
      <c r="PU1271">
        <f t="shared" si="617"/>
        <v>0.56000000000000005</v>
      </c>
      <c r="QF1271">
        <v>776144</v>
      </c>
      <c r="QI1271">
        <v>0.56000000000000005</v>
      </c>
      <c r="QJ1271">
        <f t="shared" si="618"/>
        <v>0.56000000000000005</v>
      </c>
      <c r="QU1271">
        <v>776144</v>
      </c>
      <c r="QX1271">
        <v>0.55000000000000004</v>
      </c>
      <c r="QY1271">
        <f t="shared" si="619"/>
        <v>0.55000000000000004</v>
      </c>
    </row>
    <row r="1272" spans="12:467" x14ac:dyDescent="0.2">
      <c r="L1272">
        <v>824046</v>
      </c>
      <c r="O1272">
        <v>0.49</v>
      </c>
      <c r="P1272">
        <f t="shared" si="589"/>
        <v>0.49</v>
      </c>
      <c r="AA1272">
        <v>824046</v>
      </c>
      <c r="AD1272">
        <v>0.5</v>
      </c>
      <c r="AE1272">
        <f t="shared" si="590"/>
        <v>0.5</v>
      </c>
      <c r="AP1272">
        <v>824046</v>
      </c>
      <c r="AS1272">
        <v>0.45</v>
      </c>
      <c r="AT1272">
        <f t="shared" si="591"/>
        <v>0.45</v>
      </c>
      <c r="BE1272">
        <v>824046</v>
      </c>
      <c r="BH1272">
        <v>0.45</v>
      </c>
      <c r="BI1272">
        <f t="shared" si="592"/>
        <v>0.45</v>
      </c>
      <c r="BT1272">
        <v>824046</v>
      </c>
      <c r="BW1272">
        <v>0.44</v>
      </c>
      <c r="BX1272">
        <f t="shared" si="593"/>
        <v>0.44</v>
      </c>
      <c r="CI1272">
        <v>824046</v>
      </c>
      <c r="CL1272">
        <v>0.48</v>
      </c>
      <c r="CM1272">
        <f t="shared" si="594"/>
        <v>0.48</v>
      </c>
      <c r="CX1272">
        <v>824046</v>
      </c>
      <c r="DA1272">
        <v>0.49</v>
      </c>
      <c r="DB1272">
        <f t="shared" si="595"/>
        <v>0.49</v>
      </c>
      <c r="DM1272">
        <v>824046</v>
      </c>
      <c r="DP1272">
        <v>0.46</v>
      </c>
      <c r="DQ1272">
        <f t="shared" si="596"/>
        <v>0.46</v>
      </c>
      <c r="EB1272">
        <v>824046</v>
      </c>
      <c r="EE1272">
        <v>0.48</v>
      </c>
      <c r="EF1272">
        <f t="shared" si="597"/>
        <v>0.48</v>
      </c>
      <c r="EQ1272">
        <v>824046</v>
      </c>
      <c r="ET1272">
        <v>0.48</v>
      </c>
      <c r="EU1272">
        <f t="shared" si="598"/>
        <v>0.48</v>
      </c>
      <c r="FF1272">
        <v>824046</v>
      </c>
      <c r="FI1272">
        <v>0.49</v>
      </c>
      <c r="FJ1272">
        <f t="shared" si="599"/>
        <v>0.49</v>
      </c>
      <c r="FU1272">
        <v>824046</v>
      </c>
      <c r="FX1272">
        <v>0.5</v>
      </c>
      <c r="FY1272">
        <f t="shared" si="600"/>
        <v>0.5</v>
      </c>
      <c r="GJ1272">
        <v>824046</v>
      </c>
      <c r="GM1272">
        <v>0.51</v>
      </c>
      <c r="GN1272">
        <f t="shared" si="601"/>
        <v>0.51</v>
      </c>
      <c r="GY1272">
        <v>824046</v>
      </c>
      <c r="HB1272">
        <v>0.5</v>
      </c>
      <c r="HC1272">
        <f t="shared" si="602"/>
        <v>0.5</v>
      </c>
      <c r="HN1272">
        <v>824046</v>
      </c>
      <c r="HQ1272">
        <v>0.52</v>
      </c>
      <c r="HR1272">
        <f t="shared" si="603"/>
        <v>0.52</v>
      </c>
      <c r="ID1272">
        <v>776147</v>
      </c>
      <c r="IG1272">
        <v>0.5</v>
      </c>
      <c r="IH1272">
        <f t="shared" si="604"/>
        <v>0.5</v>
      </c>
      <c r="IS1272">
        <v>776147</v>
      </c>
      <c r="IV1272">
        <v>0.52</v>
      </c>
      <c r="IW1272">
        <f t="shared" si="605"/>
        <v>0.52</v>
      </c>
      <c r="JH1272">
        <v>776147</v>
      </c>
      <c r="JK1272">
        <v>0.51</v>
      </c>
      <c r="JL1272">
        <f t="shared" si="606"/>
        <v>0.51</v>
      </c>
      <c r="JW1272">
        <v>776147</v>
      </c>
      <c r="JZ1272">
        <v>0.51</v>
      </c>
      <c r="KA1272">
        <f t="shared" si="607"/>
        <v>0.51</v>
      </c>
      <c r="KL1272">
        <v>776147</v>
      </c>
      <c r="KO1272">
        <v>0.5</v>
      </c>
      <c r="KP1272">
        <f t="shared" si="608"/>
        <v>0.5</v>
      </c>
      <c r="LA1272">
        <v>776147</v>
      </c>
      <c r="LD1272">
        <v>0.5</v>
      </c>
      <c r="LE1272">
        <f t="shared" si="609"/>
        <v>0.5</v>
      </c>
      <c r="LP1272">
        <v>776147</v>
      </c>
      <c r="LS1272">
        <v>0.52</v>
      </c>
      <c r="LT1272">
        <f t="shared" si="610"/>
        <v>0.52</v>
      </c>
      <c r="ME1272">
        <v>776147</v>
      </c>
      <c r="MH1272">
        <v>0.49</v>
      </c>
      <c r="MI1272">
        <f t="shared" si="611"/>
        <v>0.49</v>
      </c>
      <c r="MT1272">
        <v>776147</v>
      </c>
      <c r="MW1272">
        <v>0.45</v>
      </c>
      <c r="MX1272">
        <f t="shared" si="612"/>
        <v>0.45</v>
      </c>
      <c r="NI1272">
        <v>776147</v>
      </c>
      <c r="NL1272">
        <v>0.52</v>
      </c>
      <c r="NM1272">
        <f t="shared" si="613"/>
        <v>0.52</v>
      </c>
      <c r="NX1272">
        <v>776147</v>
      </c>
      <c r="OA1272">
        <v>0.53</v>
      </c>
      <c r="OB1272">
        <f t="shared" si="614"/>
        <v>0.53</v>
      </c>
      <c r="OM1272">
        <v>776147</v>
      </c>
      <c r="OP1272">
        <v>0.51</v>
      </c>
      <c r="OQ1272">
        <f t="shared" si="615"/>
        <v>0.51</v>
      </c>
      <c r="PB1272">
        <v>776147</v>
      </c>
      <c r="PE1272">
        <v>0.51</v>
      </c>
      <c r="PF1272">
        <f t="shared" si="616"/>
        <v>0.51</v>
      </c>
      <c r="PQ1272">
        <v>776147</v>
      </c>
      <c r="PT1272">
        <v>0.5</v>
      </c>
      <c r="PU1272">
        <f t="shared" si="617"/>
        <v>0.5</v>
      </c>
      <c r="QF1272">
        <v>776147</v>
      </c>
      <c r="QI1272">
        <v>0.55000000000000004</v>
      </c>
      <c r="QJ1272">
        <f t="shared" si="618"/>
        <v>0.55000000000000004</v>
      </c>
      <c r="QU1272">
        <v>776147</v>
      </c>
      <c r="QX1272">
        <v>0.53</v>
      </c>
      <c r="QY1272">
        <f t="shared" si="619"/>
        <v>0.53</v>
      </c>
    </row>
    <row r="1273" spans="12:467" x14ac:dyDescent="0.2">
      <c r="L1273">
        <v>824125</v>
      </c>
      <c r="O1273">
        <v>0.47</v>
      </c>
      <c r="P1273">
        <f t="shared" si="589"/>
        <v>0.47</v>
      </c>
      <c r="AA1273">
        <v>824125</v>
      </c>
      <c r="AD1273">
        <v>0.41</v>
      </c>
      <c r="AE1273">
        <f t="shared" si="590"/>
        <v>0.41</v>
      </c>
      <c r="AP1273">
        <v>824125</v>
      </c>
      <c r="AS1273">
        <v>0.47</v>
      </c>
      <c r="AT1273">
        <f t="shared" si="591"/>
        <v>0.47</v>
      </c>
      <c r="BE1273">
        <v>824125</v>
      </c>
      <c r="BH1273">
        <v>0.44</v>
      </c>
      <c r="BI1273">
        <f t="shared" si="592"/>
        <v>0.44</v>
      </c>
      <c r="BT1273">
        <v>824125</v>
      </c>
      <c r="BW1273">
        <v>0.45</v>
      </c>
      <c r="BX1273">
        <f t="shared" si="593"/>
        <v>0.45</v>
      </c>
      <c r="CI1273">
        <v>824125</v>
      </c>
      <c r="CL1273">
        <v>0.45</v>
      </c>
      <c r="CM1273">
        <f t="shared" si="594"/>
        <v>0.45</v>
      </c>
      <c r="CX1273">
        <v>824125</v>
      </c>
      <c r="DA1273">
        <v>0.48</v>
      </c>
      <c r="DB1273">
        <f t="shared" si="595"/>
        <v>0.48</v>
      </c>
      <c r="DM1273">
        <v>824125</v>
      </c>
      <c r="DP1273">
        <v>0.44</v>
      </c>
      <c r="DQ1273">
        <f t="shared" si="596"/>
        <v>0.44</v>
      </c>
      <c r="EB1273">
        <v>824125</v>
      </c>
      <c r="EE1273">
        <v>0.47</v>
      </c>
      <c r="EF1273">
        <f t="shared" si="597"/>
        <v>0.47</v>
      </c>
      <c r="EQ1273">
        <v>824125</v>
      </c>
      <c r="ET1273">
        <v>0.47</v>
      </c>
      <c r="EU1273">
        <f t="shared" si="598"/>
        <v>0.47</v>
      </c>
      <c r="FF1273">
        <v>824125</v>
      </c>
      <c r="FI1273">
        <v>0.47</v>
      </c>
      <c r="FJ1273">
        <f t="shared" si="599"/>
        <v>0.47</v>
      </c>
      <c r="FU1273">
        <v>824125</v>
      </c>
      <c r="FX1273">
        <v>0.48</v>
      </c>
      <c r="FY1273">
        <f t="shared" si="600"/>
        <v>0.48</v>
      </c>
      <c r="GJ1273">
        <v>824125</v>
      </c>
      <c r="GM1273">
        <v>0.45</v>
      </c>
      <c r="GN1273">
        <f t="shared" si="601"/>
        <v>0.45</v>
      </c>
      <c r="GY1273">
        <v>824125</v>
      </c>
      <c r="HB1273">
        <v>0.46</v>
      </c>
      <c r="HC1273">
        <f t="shared" si="602"/>
        <v>0.46</v>
      </c>
      <c r="HN1273">
        <v>824125</v>
      </c>
      <c r="HQ1273">
        <v>0.38</v>
      </c>
      <c r="HR1273">
        <f t="shared" si="603"/>
        <v>0.38</v>
      </c>
      <c r="ID1273">
        <v>776148</v>
      </c>
      <c r="IG1273">
        <v>0.43</v>
      </c>
      <c r="IH1273">
        <f t="shared" si="604"/>
        <v>0.43</v>
      </c>
      <c r="IS1273">
        <v>776148</v>
      </c>
      <c r="IV1273">
        <v>0.4</v>
      </c>
      <c r="IW1273">
        <f t="shared" si="605"/>
        <v>0.4</v>
      </c>
      <c r="JH1273">
        <v>776148</v>
      </c>
      <c r="JK1273">
        <v>0.44</v>
      </c>
      <c r="JL1273">
        <f t="shared" si="606"/>
        <v>0.44</v>
      </c>
      <c r="JW1273">
        <v>776148</v>
      </c>
      <c r="JZ1273">
        <v>0.42</v>
      </c>
      <c r="KA1273">
        <f t="shared" si="607"/>
        <v>0.42</v>
      </c>
      <c r="KL1273">
        <v>776148</v>
      </c>
      <c r="KO1273">
        <v>0.37</v>
      </c>
      <c r="KP1273">
        <f t="shared" si="608"/>
        <v>0.37</v>
      </c>
      <c r="LA1273">
        <v>776148</v>
      </c>
      <c r="LD1273">
        <v>0.42</v>
      </c>
      <c r="LE1273">
        <f t="shared" si="609"/>
        <v>0.42</v>
      </c>
      <c r="LP1273">
        <v>776148</v>
      </c>
      <c r="LS1273">
        <v>0.42</v>
      </c>
      <c r="LT1273">
        <f t="shared" si="610"/>
        <v>0.42</v>
      </c>
      <c r="ME1273">
        <v>776148</v>
      </c>
      <c r="MH1273">
        <v>0.39</v>
      </c>
      <c r="MI1273">
        <f t="shared" si="611"/>
        <v>0.39</v>
      </c>
      <c r="MT1273">
        <v>776148</v>
      </c>
      <c r="MW1273">
        <v>0.37</v>
      </c>
      <c r="MX1273">
        <f t="shared" si="612"/>
        <v>0.37</v>
      </c>
      <c r="NI1273">
        <v>776148</v>
      </c>
      <c r="NL1273">
        <v>0.42</v>
      </c>
      <c r="NM1273">
        <f t="shared" si="613"/>
        <v>0.42</v>
      </c>
      <c r="NX1273">
        <v>776148</v>
      </c>
      <c r="OA1273">
        <v>0.46</v>
      </c>
      <c r="OB1273">
        <f t="shared" si="614"/>
        <v>0.46</v>
      </c>
      <c r="OM1273">
        <v>776148</v>
      </c>
      <c r="OP1273">
        <v>0.42</v>
      </c>
      <c r="OQ1273">
        <f t="shared" si="615"/>
        <v>0.42</v>
      </c>
      <c r="PB1273">
        <v>776148</v>
      </c>
      <c r="PE1273">
        <v>0.41</v>
      </c>
      <c r="PF1273">
        <f t="shared" si="616"/>
        <v>0.41</v>
      </c>
      <c r="PQ1273">
        <v>776148</v>
      </c>
      <c r="PT1273">
        <v>0.47</v>
      </c>
      <c r="PU1273">
        <f t="shared" si="617"/>
        <v>0.47</v>
      </c>
      <c r="QF1273">
        <v>776148</v>
      </c>
      <c r="QI1273">
        <v>0.4</v>
      </c>
      <c r="QJ1273">
        <f t="shared" si="618"/>
        <v>0.4</v>
      </c>
      <c r="QU1273">
        <v>776148</v>
      </c>
      <c r="QX1273">
        <v>0.41</v>
      </c>
      <c r="QY1273">
        <f t="shared" si="619"/>
        <v>0.41</v>
      </c>
    </row>
    <row r="1274" spans="12:467" x14ac:dyDescent="0.2">
      <c r="L1274">
        <v>824450</v>
      </c>
      <c r="O1274">
        <v>0.56999999999999995</v>
      </c>
      <c r="P1274">
        <f t="shared" si="589"/>
        <v>0.56999999999999995</v>
      </c>
      <c r="AA1274">
        <v>824450</v>
      </c>
      <c r="AD1274">
        <v>0.59</v>
      </c>
      <c r="AE1274">
        <f t="shared" si="590"/>
        <v>0.59</v>
      </c>
      <c r="AP1274">
        <v>824450</v>
      </c>
      <c r="AS1274">
        <v>0.42</v>
      </c>
      <c r="AT1274">
        <f t="shared" si="591"/>
        <v>0.42</v>
      </c>
      <c r="BE1274">
        <v>824450</v>
      </c>
      <c r="BH1274">
        <v>0.57999999999999996</v>
      </c>
      <c r="BI1274">
        <f t="shared" si="592"/>
        <v>0.57999999999999996</v>
      </c>
      <c r="BT1274">
        <v>824450</v>
      </c>
      <c r="BW1274">
        <v>0.56000000000000005</v>
      </c>
      <c r="BX1274">
        <f t="shared" si="593"/>
        <v>0.56000000000000005</v>
      </c>
      <c r="CI1274">
        <v>824450</v>
      </c>
      <c r="CL1274">
        <v>0.56000000000000005</v>
      </c>
      <c r="CM1274">
        <f t="shared" si="594"/>
        <v>0.56000000000000005</v>
      </c>
      <c r="CX1274">
        <v>824450</v>
      </c>
      <c r="DA1274">
        <v>0.56000000000000005</v>
      </c>
      <c r="DB1274">
        <f t="shared" si="595"/>
        <v>0.56000000000000005</v>
      </c>
      <c r="DM1274">
        <v>824450</v>
      </c>
      <c r="DP1274">
        <v>0.53</v>
      </c>
      <c r="DQ1274">
        <f t="shared" si="596"/>
        <v>0.53</v>
      </c>
      <c r="EB1274">
        <v>824450</v>
      </c>
      <c r="EE1274">
        <v>0.56999999999999995</v>
      </c>
      <c r="EF1274">
        <f t="shared" si="597"/>
        <v>0.56999999999999995</v>
      </c>
      <c r="EQ1274">
        <v>824450</v>
      </c>
      <c r="ET1274">
        <v>0.56999999999999995</v>
      </c>
      <c r="EU1274">
        <f t="shared" si="598"/>
        <v>0.56999999999999995</v>
      </c>
      <c r="FF1274">
        <v>824450</v>
      </c>
      <c r="FI1274">
        <v>0.55000000000000004</v>
      </c>
      <c r="FJ1274">
        <f t="shared" si="599"/>
        <v>0.55000000000000004</v>
      </c>
      <c r="FU1274">
        <v>824450</v>
      </c>
      <c r="FX1274">
        <v>0.53</v>
      </c>
      <c r="FY1274">
        <f t="shared" si="600"/>
        <v>0.53</v>
      </c>
      <c r="GJ1274">
        <v>824450</v>
      </c>
      <c r="GM1274">
        <v>0.55000000000000004</v>
      </c>
      <c r="GN1274">
        <f t="shared" si="601"/>
        <v>0.55000000000000004</v>
      </c>
      <c r="GY1274">
        <v>824450</v>
      </c>
      <c r="HB1274">
        <v>0.56999999999999995</v>
      </c>
      <c r="HC1274">
        <f t="shared" si="602"/>
        <v>0.56999999999999995</v>
      </c>
      <c r="HN1274">
        <v>824450</v>
      </c>
      <c r="HQ1274">
        <v>0.52</v>
      </c>
      <c r="HR1274">
        <f t="shared" si="603"/>
        <v>0.52</v>
      </c>
      <c r="ID1274">
        <v>776151</v>
      </c>
      <c r="IG1274">
        <v>0.5</v>
      </c>
      <c r="IH1274">
        <f t="shared" si="604"/>
        <v>0.5</v>
      </c>
      <c r="IS1274">
        <v>776151</v>
      </c>
      <c r="IV1274">
        <v>0.51</v>
      </c>
      <c r="IW1274">
        <f t="shared" si="605"/>
        <v>0.51</v>
      </c>
      <c r="JH1274">
        <v>776151</v>
      </c>
      <c r="JK1274">
        <v>0.51</v>
      </c>
      <c r="JL1274">
        <f t="shared" si="606"/>
        <v>0.51</v>
      </c>
      <c r="JW1274">
        <v>776151</v>
      </c>
      <c r="JZ1274">
        <v>0.5</v>
      </c>
      <c r="KA1274">
        <f t="shared" si="607"/>
        <v>0.5</v>
      </c>
      <c r="KL1274">
        <v>776151</v>
      </c>
      <c r="KO1274">
        <v>0.51</v>
      </c>
      <c r="KP1274">
        <f t="shared" si="608"/>
        <v>0.51</v>
      </c>
      <c r="LA1274">
        <v>776151</v>
      </c>
      <c r="LD1274">
        <v>0.49</v>
      </c>
      <c r="LE1274">
        <f t="shared" si="609"/>
        <v>0.49</v>
      </c>
      <c r="LP1274">
        <v>776151</v>
      </c>
      <c r="LS1274">
        <v>0.5</v>
      </c>
      <c r="LT1274">
        <f t="shared" si="610"/>
        <v>0.5</v>
      </c>
      <c r="ME1274">
        <v>776151</v>
      </c>
      <c r="MH1274">
        <v>0.49</v>
      </c>
      <c r="MI1274">
        <f t="shared" si="611"/>
        <v>0.49</v>
      </c>
      <c r="MT1274">
        <v>776151</v>
      </c>
      <c r="MW1274">
        <v>0.43</v>
      </c>
      <c r="MX1274">
        <f t="shared" si="612"/>
        <v>0.43</v>
      </c>
      <c r="NI1274">
        <v>776151</v>
      </c>
      <c r="NL1274">
        <v>0.51</v>
      </c>
      <c r="NM1274">
        <f t="shared" si="613"/>
        <v>0.51</v>
      </c>
      <c r="NX1274">
        <v>776151</v>
      </c>
      <c r="OA1274">
        <v>0.5</v>
      </c>
      <c r="OB1274">
        <f t="shared" si="614"/>
        <v>0.5</v>
      </c>
      <c r="OM1274">
        <v>776151</v>
      </c>
      <c r="OP1274">
        <v>0.52</v>
      </c>
      <c r="OQ1274">
        <f t="shared" si="615"/>
        <v>0.52</v>
      </c>
      <c r="PB1274">
        <v>776151</v>
      </c>
      <c r="PE1274">
        <v>0.5</v>
      </c>
      <c r="PF1274">
        <f t="shared" si="616"/>
        <v>0.5</v>
      </c>
      <c r="PQ1274">
        <v>776151</v>
      </c>
      <c r="PT1274">
        <v>0.5</v>
      </c>
      <c r="PU1274">
        <f t="shared" si="617"/>
        <v>0.5</v>
      </c>
      <c r="QF1274">
        <v>776151</v>
      </c>
      <c r="QI1274">
        <v>0.51</v>
      </c>
      <c r="QJ1274">
        <f t="shared" si="618"/>
        <v>0.51</v>
      </c>
      <c r="QU1274">
        <v>776151</v>
      </c>
      <c r="QX1274">
        <v>0.48</v>
      </c>
      <c r="QY1274">
        <f t="shared" si="619"/>
        <v>0.48</v>
      </c>
    </row>
    <row r="1275" spans="12:467" x14ac:dyDescent="0.2">
      <c r="L1275">
        <v>824692</v>
      </c>
      <c r="O1275">
        <v>0.5</v>
      </c>
      <c r="P1275">
        <f t="shared" si="589"/>
        <v>0.5</v>
      </c>
      <c r="AA1275">
        <v>824692</v>
      </c>
      <c r="AD1275">
        <v>0.47</v>
      </c>
      <c r="AE1275">
        <f t="shared" si="590"/>
        <v>0.47</v>
      </c>
      <c r="AP1275">
        <v>824692</v>
      </c>
      <c r="AS1275">
        <v>0.43</v>
      </c>
      <c r="AT1275">
        <f t="shared" si="591"/>
        <v>0.43</v>
      </c>
      <c r="BE1275">
        <v>824692</v>
      </c>
      <c r="BH1275">
        <v>0.54</v>
      </c>
      <c r="BI1275">
        <f t="shared" si="592"/>
        <v>0.54</v>
      </c>
      <c r="BT1275">
        <v>824692</v>
      </c>
      <c r="BW1275">
        <v>0.57999999999999996</v>
      </c>
      <c r="BX1275">
        <f t="shared" si="593"/>
        <v>0.57999999999999996</v>
      </c>
      <c r="CI1275">
        <v>824692</v>
      </c>
      <c r="CL1275">
        <v>0.53</v>
      </c>
      <c r="CM1275">
        <f t="shared" si="594"/>
        <v>0.53</v>
      </c>
      <c r="CX1275">
        <v>824692</v>
      </c>
      <c r="DA1275">
        <v>0.52</v>
      </c>
      <c r="DB1275">
        <f t="shared" si="595"/>
        <v>0.52</v>
      </c>
      <c r="DM1275">
        <v>824692</v>
      </c>
      <c r="DP1275">
        <v>0.52</v>
      </c>
      <c r="DQ1275">
        <f t="shared" si="596"/>
        <v>0.52</v>
      </c>
      <c r="EB1275">
        <v>824692</v>
      </c>
      <c r="EE1275">
        <v>0.52</v>
      </c>
      <c r="EF1275">
        <f t="shared" si="597"/>
        <v>0.52</v>
      </c>
      <c r="EQ1275">
        <v>824692</v>
      </c>
      <c r="ET1275">
        <v>0.52</v>
      </c>
      <c r="EU1275">
        <f t="shared" si="598"/>
        <v>0.52</v>
      </c>
      <c r="FF1275">
        <v>824692</v>
      </c>
      <c r="FI1275">
        <v>0.51</v>
      </c>
      <c r="FJ1275">
        <f t="shared" si="599"/>
        <v>0.51</v>
      </c>
      <c r="FU1275">
        <v>824692</v>
      </c>
      <c r="FX1275">
        <v>0.5</v>
      </c>
      <c r="FY1275">
        <f t="shared" si="600"/>
        <v>0.5</v>
      </c>
      <c r="GJ1275">
        <v>824692</v>
      </c>
      <c r="GM1275">
        <v>0.5</v>
      </c>
      <c r="GN1275">
        <f t="shared" si="601"/>
        <v>0.5</v>
      </c>
      <c r="GY1275">
        <v>824692</v>
      </c>
      <c r="HB1275">
        <v>0.56000000000000005</v>
      </c>
      <c r="HC1275">
        <f t="shared" si="602"/>
        <v>0.56000000000000005</v>
      </c>
      <c r="HN1275">
        <v>824692</v>
      </c>
      <c r="HQ1275">
        <v>0.53</v>
      </c>
      <c r="HR1275">
        <f t="shared" si="603"/>
        <v>0.53</v>
      </c>
      <c r="ID1275">
        <v>813066</v>
      </c>
      <c r="IG1275">
        <v>0.5</v>
      </c>
      <c r="IH1275">
        <f t="shared" si="604"/>
        <v>0.5</v>
      </c>
      <c r="IS1275">
        <v>813066</v>
      </c>
      <c r="IV1275">
        <v>0.56000000000000005</v>
      </c>
      <c r="IW1275">
        <f t="shared" si="605"/>
        <v>0.56000000000000005</v>
      </c>
      <c r="JH1275">
        <v>813066</v>
      </c>
      <c r="JK1275">
        <v>0.57999999999999996</v>
      </c>
      <c r="JL1275">
        <f t="shared" si="606"/>
        <v>0.57999999999999996</v>
      </c>
      <c r="JW1275">
        <v>813066</v>
      </c>
      <c r="JZ1275">
        <v>0.54</v>
      </c>
      <c r="KA1275">
        <f t="shared" si="607"/>
        <v>0.54</v>
      </c>
      <c r="KL1275">
        <v>813066</v>
      </c>
      <c r="KO1275">
        <v>0.56999999999999995</v>
      </c>
      <c r="KP1275">
        <f t="shared" si="608"/>
        <v>0.56999999999999995</v>
      </c>
      <c r="LA1275">
        <v>813066</v>
      </c>
      <c r="LD1275">
        <v>0.56000000000000005</v>
      </c>
      <c r="LE1275">
        <f t="shared" si="609"/>
        <v>0.56000000000000005</v>
      </c>
      <c r="LP1275">
        <v>813066</v>
      </c>
      <c r="LS1275">
        <v>0.54</v>
      </c>
      <c r="LT1275">
        <f t="shared" si="610"/>
        <v>0.54</v>
      </c>
      <c r="ME1275">
        <v>813066</v>
      </c>
      <c r="MH1275">
        <v>0.66</v>
      </c>
      <c r="MI1275">
        <f t="shared" si="611"/>
        <v>0.66</v>
      </c>
      <c r="MT1275">
        <v>813066</v>
      </c>
      <c r="MW1275">
        <v>0.64</v>
      </c>
      <c r="MX1275">
        <f t="shared" si="612"/>
        <v>0.64</v>
      </c>
      <c r="NI1275">
        <v>813066</v>
      </c>
      <c r="NL1275">
        <v>0.53</v>
      </c>
      <c r="NM1275">
        <f t="shared" si="613"/>
        <v>0.53</v>
      </c>
      <c r="NX1275">
        <v>813066</v>
      </c>
      <c r="OA1275">
        <v>0.53</v>
      </c>
      <c r="OB1275">
        <f t="shared" si="614"/>
        <v>0.53</v>
      </c>
      <c r="OM1275">
        <v>813066</v>
      </c>
      <c r="OP1275">
        <v>0.54</v>
      </c>
      <c r="OQ1275">
        <f t="shared" si="615"/>
        <v>0.54</v>
      </c>
      <c r="PB1275">
        <v>813066</v>
      </c>
      <c r="PE1275">
        <v>0.54</v>
      </c>
      <c r="PF1275">
        <f t="shared" si="616"/>
        <v>0.54</v>
      </c>
      <c r="PQ1275">
        <v>813066</v>
      </c>
      <c r="PT1275">
        <v>0.56000000000000005</v>
      </c>
      <c r="PU1275">
        <f t="shared" si="617"/>
        <v>0.56000000000000005</v>
      </c>
      <c r="QF1275">
        <v>813066</v>
      </c>
      <c r="QI1275">
        <v>0.56000000000000005</v>
      </c>
      <c r="QJ1275">
        <f t="shared" si="618"/>
        <v>0.56000000000000005</v>
      </c>
      <c r="QU1275">
        <v>813066</v>
      </c>
      <c r="QX1275">
        <v>0.53</v>
      </c>
      <c r="QY1275">
        <f t="shared" si="619"/>
        <v>0.53</v>
      </c>
    </row>
    <row r="1276" spans="12:467" x14ac:dyDescent="0.2">
      <c r="L1276">
        <v>824776</v>
      </c>
      <c r="O1276">
        <v>0.55000000000000004</v>
      </c>
      <c r="P1276">
        <f t="shared" si="589"/>
        <v>0.55000000000000004</v>
      </c>
      <c r="AA1276">
        <v>824776</v>
      </c>
      <c r="AD1276">
        <v>0.44</v>
      </c>
      <c r="AE1276">
        <f t="shared" si="590"/>
        <v>0.44</v>
      </c>
      <c r="AP1276">
        <v>824776</v>
      </c>
      <c r="AS1276">
        <v>0.6</v>
      </c>
      <c r="AT1276">
        <f t="shared" si="591"/>
        <v>0.6</v>
      </c>
      <c r="BE1276">
        <v>824776</v>
      </c>
      <c r="BH1276">
        <v>0.57999999999999996</v>
      </c>
      <c r="BI1276">
        <f t="shared" si="592"/>
        <v>0.57999999999999996</v>
      </c>
      <c r="BT1276">
        <v>824776</v>
      </c>
      <c r="BW1276">
        <v>0.4</v>
      </c>
      <c r="BX1276">
        <f t="shared" si="593"/>
        <v>0.4</v>
      </c>
      <c r="CI1276">
        <v>824776</v>
      </c>
      <c r="CL1276">
        <v>0.49</v>
      </c>
      <c r="CM1276">
        <f t="shared" si="594"/>
        <v>0.49</v>
      </c>
      <c r="CX1276">
        <v>824776</v>
      </c>
      <c r="DA1276">
        <v>0.51</v>
      </c>
      <c r="DB1276">
        <f t="shared" si="595"/>
        <v>0.51</v>
      </c>
      <c r="DM1276">
        <v>824776</v>
      </c>
      <c r="DP1276">
        <v>0.52</v>
      </c>
      <c r="DQ1276">
        <f t="shared" si="596"/>
        <v>0.52</v>
      </c>
      <c r="EB1276">
        <v>824776</v>
      </c>
      <c r="EE1276">
        <v>0.5</v>
      </c>
      <c r="EF1276">
        <f t="shared" si="597"/>
        <v>0.5</v>
      </c>
      <c r="EQ1276">
        <v>824776</v>
      </c>
      <c r="ET1276">
        <v>0.5</v>
      </c>
      <c r="EU1276">
        <f t="shared" si="598"/>
        <v>0.5</v>
      </c>
      <c r="FF1276">
        <v>824776</v>
      </c>
      <c r="FI1276">
        <v>0.51</v>
      </c>
      <c r="FJ1276">
        <f t="shared" si="599"/>
        <v>0.51</v>
      </c>
      <c r="FU1276">
        <v>824776</v>
      </c>
      <c r="FX1276">
        <v>0.51</v>
      </c>
      <c r="FY1276">
        <f t="shared" si="600"/>
        <v>0.51</v>
      </c>
      <c r="GJ1276">
        <v>824776</v>
      </c>
      <c r="GM1276">
        <v>0.49</v>
      </c>
      <c r="GN1276">
        <f t="shared" si="601"/>
        <v>0.49</v>
      </c>
      <c r="GY1276">
        <v>824776</v>
      </c>
      <c r="HB1276">
        <v>0.55000000000000004</v>
      </c>
      <c r="HC1276">
        <f t="shared" si="602"/>
        <v>0.55000000000000004</v>
      </c>
      <c r="HN1276">
        <v>824776</v>
      </c>
      <c r="HQ1276">
        <v>0.47</v>
      </c>
      <c r="HR1276">
        <f t="shared" si="603"/>
        <v>0.47</v>
      </c>
      <c r="ID1276">
        <v>813072</v>
      </c>
      <c r="IG1276">
        <v>0.45</v>
      </c>
      <c r="IH1276">
        <f t="shared" si="604"/>
        <v>0.45</v>
      </c>
      <c r="IS1276">
        <v>813072</v>
      </c>
      <c r="IV1276">
        <v>0.42</v>
      </c>
      <c r="IW1276">
        <f t="shared" si="605"/>
        <v>0.42</v>
      </c>
      <c r="JH1276">
        <v>813072</v>
      </c>
      <c r="JK1276">
        <v>0.45</v>
      </c>
      <c r="JL1276">
        <f t="shared" si="606"/>
        <v>0.45</v>
      </c>
      <c r="JW1276">
        <v>813072</v>
      </c>
      <c r="JZ1276">
        <v>0.47</v>
      </c>
      <c r="KA1276">
        <f t="shared" si="607"/>
        <v>0.47</v>
      </c>
      <c r="KL1276">
        <v>813072</v>
      </c>
      <c r="KO1276">
        <v>0.54</v>
      </c>
      <c r="KP1276">
        <f t="shared" si="608"/>
        <v>0.54</v>
      </c>
      <c r="LA1276">
        <v>813072</v>
      </c>
      <c r="LD1276">
        <v>0.44</v>
      </c>
      <c r="LE1276">
        <f t="shared" si="609"/>
        <v>0.44</v>
      </c>
      <c r="LP1276">
        <v>813072</v>
      </c>
      <c r="LS1276">
        <v>0.44</v>
      </c>
      <c r="LT1276">
        <f t="shared" si="610"/>
        <v>0.44</v>
      </c>
      <c r="ME1276">
        <v>813072</v>
      </c>
      <c r="MH1276">
        <v>0.44</v>
      </c>
      <c r="MI1276">
        <f t="shared" si="611"/>
        <v>0.44</v>
      </c>
      <c r="MT1276">
        <v>813072</v>
      </c>
      <c r="MW1276">
        <v>0.52</v>
      </c>
      <c r="MX1276">
        <f t="shared" si="612"/>
        <v>0.52</v>
      </c>
      <c r="NI1276">
        <v>813072</v>
      </c>
      <c r="NL1276">
        <v>0.43</v>
      </c>
      <c r="NM1276">
        <f t="shared" si="613"/>
        <v>0.43</v>
      </c>
      <c r="NX1276">
        <v>813072</v>
      </c>
      <c r="OA1276">
        <v>0.47</v>
      </c>
      <c r="OB1276">
        <f t="shared" si="614"/>
        <v>0.47</v>
      </c>
      <c r="OM1276">
        <v>813072</v>
      </c>
      <c r="OP1276">
        <v>0.45</v>
      </c>
      <c r="OQ1276">
        <f t="shared" si="615"/>
        <v>0.45</v>
      </c>
      <c r="PB1276">
        <v>813072</v>
      </c>
      <c r="PE1276">
        <v>0.47</v>
      </c>
      <c r="PF1276">
        <f t="shared" si="616"/>
        <v>0.47</v>
      </c>
      <c r="PQ1276">
        <v>813072</v>
      </c>
      <c r="PT1276">
        <v>0.49</v>
      </c>
      <c r="PU1276">
        <f t="shared" si="617"/>
        <v>0.49</v>
      </c>
      <c r="QF1276">
        <v>813072</v>
      </c>
      <c r="QI1276">
        <v>0.43</v>
      </c>
      <c r="QJ1276">
        <f t="shared" si="618"/>
        <v>0.43</v>
      </c>
      <c r="QU1276">
        <v>813072</v>
      </c>
      <c r="QX1276">
        <v>0.49</v>
      </c>
      <c r="QY1276">
        <f t="shared" si="619"/>
        <v>0.49</v>
      </c>
    </row>
    <row r="1277" spans="12:467" x14ac:dyDescent="0.2">
      <c r="L1277">
        <v>822747</v>
      </c>
      <c r="O1277">
        <v>0.34</v>
      </c>
      <c r="P1277">
        <f t="shared" si="589"/>
        <v>0.34</v>
      </c>
      <c r="AA1277">
        <v>822747</v>
      </c>
      <c r="AD1277">
        <v>0.48</v>
      </c>
      <c r="AE1277">
        <f t="shared" si="590"/>
        <v>0.48</v>
      </c>
      <c r="AP1277">
        <v>822747</v>
      </c>
      <c r="AS1277">
        <v>0.65</v>
      </c>
      <c r="AT1277">
        <f t="shared" si="591"/>
        <v>0.65</v>
      </c>
      <c r="BE1277">
        <v>822747</v>
      </c>
      <c r="BH1277">
        <v>0.45</v>
      </c>
      <c r="BI1277">
        <f t="shared" si="592"/>
        <v>0.45</v>
      </c>
      <c r="BT1277">
        <v>822747</v>
      </c>
      <c r="BW1277">
        <v>0.45</v>
      </c>
      <c r="BX1277">
        <f t="shared" si="593"/>
        <v>0.45</v>
      </c>
      <c r="CI1277">
        <v>822747</v>
      </c>
      <c r="CL1277">
        <v>0.44</v>
      </c>
      <c r="CM1277">
        <f t="shared" si="594"/>
        <v>0.44</v>
      </c>
      <c r="CX1277">
        <v>822747</v>
      </c>
      <c r="DA1277">
        <v>0.44</v>
      </c>
      <c r="DB1277">
        <f t="shared" si="595"/>
        <v>0.44</v>
      </c>
      <c r="DM1277">
        <v>822747</v>
      </c>
      <c r="DP1277">
        <v>0.39</v>
      </c>
      <c r="DQ1277">
        <f t="shared" si="596"/>
        <v>0.39</v>
      </c>
      <c r="EB1277">
        <v>822747</v>
      </c>
      <c r="EE1277">
        <v>0.4</v>
      </c>
      <c r="EF1277">
        <f t="shared" si="597"/>
        <v>0.4</v>
      </c>
      <c r="EQ1277">
        <v>822747</v>
      </c>
      <c r="ET1277">
        <v>0.4</v>
      </c>
      <c r="EU1277">
        <f t="shared" si="598"/>
        <v>0.4</v>
      </c>
      <c r="FF1277">
        <v>822747</v>
      </c>
      <c r="FI1277">
        <v>0.41</v>
      </c>
      <c r="FJ1277">
        <f t="shared" si="599"/>
        <v>0.41</v>
      </c>
      <c r="FU1277">
        <v>822747</v>
      </c>
      <c r="FX1277">
        <v>0.43</v>
      </c>
      <c r="FY1277">
        <f t="shared" si="600"/>
        <v>0.43</v>
      </c>
      <c r="GJ1277">
        <v>822747</v>
      </c>
      <c r="GM1277">
        <v>0.39</v>
      </c>
      <c r="GN1277">
        <f t="shared" si="601"/>
        <v>0.39</v>
      </c>
      <c r="GY1277">
        <v>822747</v>
      </c>
      <c r="HB1277">
        <v>0.41</v>
      </c>
      <c r="HC1277">
        <f t="shared" si="602"/>
        <v>0.41</v>
      </c>
      <c r="HN1277">
        <v>822747</v>
      </c>
      <c r="HQ1277">
        <v>0.46</v>
      </c>
      <c r="HR1277">
        <f t="shared" si="603"/>
        <v>0.46</v>
      </c>
      <c r="ID1277">
        <v>813074</v>
      </c>
      <c r="IG1277">
        <v>0.52</v>
      </c>
      <c r="IH1277">
        <f t="shared" si="604"/>
        <v>0.52</v>
      </c>
      <c r="IS1277">
        <v>813074</v>
      </c>
      <c r="IV1277">
        <v>0.49</v>
      </c>
      <c r="IW1277">
        <f t="shared" si="605"/>
        <v>0.49</v>
      </c>
      <c r="JH1277">
        <v>813074</v>
      </c>
      <c r="JK1277">
        <v>0.53</v>
      </c>
      <c r="JL1277">
        <f t="shared" si="606"/>
        <v>0.53</v>
      </c>
      <c r="JW1277">
        <v>813074</v>
      </c>
      <c r="JZ1277">
        <v>0.52</v>
      </c>
      <c r="KA1277">
        <f t="shared" si="607"/>
        <v>0.52</v>
      </c>
      <c r="KL1277">
        <v>813074</v>
      </c>
      <c r="KO1277">
        <v>0.53</v>
      </c>
      <c r="KP1277">
        <f t="shared" si="608"/>
        <v>0.53</v>
      </c>
      <c r="LA1277">
        <v>813074</v>
      </c>
      <c r="LD1277">
        <v>0.52</v>
      </c>
      <c r="LE1277">
        <f t="shared" si="609"/>
        <v>0.52</v>
      </c>
      <c r="LP1277">
        <v>813074</v>
      </c>
      <c r="LS1277">
        <v>0.52</v>
      </c>
      <c r="LT1277">
        <f t="shared" si="610"/>
        <v>0.52</v>
      </c>
      <c r="ME1277">
        <v>813074</v>
      </c>
      <c r="MH1277">
        <v>0.52</v>
      </c>
      <c r="MI1277">
        <f t="shared" si="611"/>
        <v>0.52</v>
      </c>
      <c r="MT1277">
        <v>813074</v>
      </c>
      <c r="MW1277">
        <v>0.52</v>
      </c>
      <c r="MX1277">
        <f t="shared" si="612"/>
        <v>0.52</v>
      </c>
      <c r="NI1277">
        <v>813074</v>
      </c>
      <c r="NL1277">
        <v>0.52</v>
      </c>
      <c r="NM1277">
        <f t="shared" si="613"/>
        <v>0.52</v>
      </c>
      <c r="NX1277">
        <v>813074</v>
      </c>
      <c r="OA1277">
        <v>0.5</v>
      </c>
      <c r="OB1277">
        <f t="shared" si="614"/>
        <v>0.5</v>
      </c>
      <c r="OM1277">
        <v>813074</v>
      </c>
      <c r="OP1277">
        <v>0.51</v>
      </c>
      <c r="OQ1277">
        <f t="shared" si="615"/>
        <v>0.51</v>
      </c>
      <c r="PB1277">
        <v>813074</v>
      </c>
      <c r="PE1277">
        <v>0.51</v>
      </c>
      <c r="PF1277">
        <f t="shared" si="616"/>
        <v>0.51</v>
      </c>
      <c r="PQ1277">
        <v>813074</v>
      </c>
      <c r="PT1277">
        <v>0.53</v>
      </c>
      <c r="PU1277">
        <f t="shared" si="617"/>
        <v>0.53</v>
      </c>
      <c r="QF1277">
        <v>813074</v>
      </c>
      <c r="QI1277">
        <v>0.53</v>
      </c>
      <c r="QJ1277">
        <f t="shared" si="618"/>
        <v>0.53</v>
      </c>
      <c r="QU1277">
        <v>813074</v>
      </c>
      <c r="QX1277">
        <v>0.52</v>
      </c>
      <c r="QY1277">
        <f t="shared" si="619"/>
        <v>0.52</v>
      </c>
    </row>
    <row r="1278" spans="12:467" x14ac:dyDescent="0.2">
      <c r="L1278">
        <v>822914</v>
      </c>
      <c r="O1278">
        <v>0.48</v>
      </c>
      <c r="P1278">
        <f t="shared" si="589"/>
        <v>0.48</v>
      </c>
      <c r="AA1278">
        <v>822914</v>
      </c>
      <c r="AD1278">
        <v>0.51</v>
      </c>
      <c r="AE1278">
        <f t="shared" si="590"/>
        <v>0.51</v>
      </c>
      <c r="AP1278">
        <v>822914</v>
      </c>
      <c r="AS1278">
        <v>0.36</v>
      </c>
      <c r="AT1278">
        <f t="shared" si="591"/>
        <v>0.36</v>
      </c>
      <c r="BE1278">
        <v>822914</v>
      </c>
      <c r="BH1278">
        <v>0.54</v>
      </c>
      <c r="BI1278">
        <f t="shared" si="592"/>
        <v>0.54</v>
      </c>
      <c r="BT1278">
        <v>822914</v>
      </c>
      <c r="BW1278">
        <v>0.55000000000000004</v>
      </c>
      <c r="BX1278">
        <f t="shared" si="593"/>
        <v>0.55000000000000004</v>
      </c>
      <c r="CI1278">
        <v>822914</v>
      </c>
      <c r="CL1278">
        <v>0.5</v>
      </c>
      <c r="CM1278">
        <f t="shared" si="594"/>
        <v>0.5</v>
      </c>
      <c r="CX1278">
        <v>822914</v>
      </c>
      <c r="DA1278">
        <v>0.5</v>
      </c>
      <c r="DB1278">
        <f t="shared" si="595"/>
        <v>0.5</v>
      </c>
      <c r="DM1278">
        <v>822914</v>
      </c>
      <c r="DP1278">
        <v>0.5</v>
      </c>
      <c r="DQ1278">
        <f t="shared" si="596"/>
        <v>0.5</v>
      </c>
      <c r="EB1278">
        <v>822914</v>
      </c>
      <c r="EE1278">
        <v>0.49</v>
      </c>
      <c r="EF1278">
        <f t="shared" si="597"/>
        <v>0.49</v>
      </c>
      <c r="EQ1278">
        <v>822914</v>
      </c>
      <c r="ET1278">
        <v>0.49</v>
      </c>
      <c r="EU1278">
        <f t="shared" si="598"/>
        <v>0.49</v>
      </c>
      <c r="FF1278">
        <v>822914</v>
      </c>
      <c r="FI1278">
        <v>0.5</v>
      </c>
      <c r="FJ1278">
        <f t="shared" si="599"/>
        <v>0.5</v>
      </c>
      <c r="FU1278">
        <v>822914</v>
      </c>
      <c r="FX1278">
        <v>0.52</v>
      </c>
      <c r="FY1278">
        <f t="shared" si="600"/>
        <v>0.52</v>
      </c>
      <c r="GJ1278">
        <v>822914</v>
      </c>
      <c r="GM1278">
        <v>0.46</v>
      </c>
      <c r="GN1278">
        <f t="shared" si="601"/>
        <v>0.46</v>
      </c>
      <c r="GY1278">
        <v>822914</v>
      </c>
      <c r="HB1278">
        <v>0.48</v>
      </c>
      <c r="HC1278">
        <f t="shared" si="602"/>
        <v>0.48</v>
      </c>
      <c r="HN1278">
        <v>822914</v>
      </c>
      <c r="HQ1278">
        <v>0.43</v>
      </c>
      <c r="HR1278">
        <f t="shared" si="603"/>
        <v>0.43</v>
      </c>
      <c r="ID1278">
        <v>813064</v>
      </c>
      <c r="IG1278">
        <v>0.51</v>
      </c>
      <c r="IH1278">
        <f t="shared" si="604"/>
        <v>0.51</v>
      </c>
      <c r="IS1278">
        <v>813064</v>
      </c>
      <c r="IV1278">
        <v>0.51</v>
      </c>
      <c r="IW1278">
        <f t="shared" si="605"/>
        <v>0.51</v>
      </c>
      <c r="JH1278">
        <v>813064</v>
      </c>
      <c r="JK1278">
        <v>0.54</v>
      </c>
      <c r="JL1278">
        <f t="shared" si="606"/>
        <v>0.54</v>
      </c>
      <c r="JW1278">
        <v>813064</v>
      </c>
      <c r="JZ1278">
        <v>0.53</v>
      </c>
      <c r="KA1278">
        <f t="shared" si="607"/>
        <v>0.53</v>
      </c>
      <c r="KL1278">
        <v>813064</v>
      </c>
      <c r="KO1278">
        <v>0.51</v>
      </c>
      <c r="KP1278">
        <f t="shared" si="608"/>
        <v>0.51</v>
      </c>
      <c r="LA1278">
        <v>813064</v>
      </c>
      <c r="LD1278">
        <v>0.52</v>
      </c>
      <c r="LE1278">
        <f t="shared" si="609"/>
        <v>0.52</v>
      </c>
      <c r="LP1278">
        <v>813064</v>
      </c>
      <c r="LS1278">
        <v>0.52</v>
      </c>
      <c r="LT1278">
        <f t="shared" si="610"/>
        <v>0.52</v>
      </c>
      <c r="ME1278">
        <v>813064</v>
      </c>
      <c r="MH1278">
        <v>0.59</v>
      </c>
      <c r="MI1278">
        <f t="shared" si="611"/>
        <v>0.59</v>
      </c>
      <c r="MT1278">
        <v>813064</v>
      </c>
      <c r="MW1278">
        <v>0.59</v>
      </c>
      <c r="MX1278">
        <f t="shared" si="612"/>
        <v>0.59</v>
      </c>
      <c r="NI1278">
        <v>813064</v>
      </c>
      <c r="NL1278">
        <v>0.51</v>
      </c>
      <c r="NM1278">
        <f t="shared" si="613"/>
        <v>0.51</v>
      </c>
      <c r="NX1278">
        <v>813064</v>
      </c>
      <c r="OA1278">
        <v>0.51</v>
      </c>
      <c r="OB1278">
        <f t="shared" si="614"/>
        <v>0.51</v>
      </c>
      <c r="OM1278">
        <v>813064</v>
      </c>
      <c r="OP1278">
        <v>0.51</v>
      </c>
      <c r="OQ1278">
        <f t="shared" si="615"/>
        <v>0.51</v>
      </c>
      <c r="PB1278">
        <v>813064</v>
      </c>
      <c r="PE1278">
        <v>0.5</v>
      </c>
      <c r="PF1278">
        <f t="shared" si="616"/>
        <v>0.5</v>
      </c>
      <c r="PQ1278">
        <v>813064</v>
      </c>
      <c r="PT1278">
        <v>0.51</v>
      </c>
      <c r="PU1278">
        <f t="shared" si="617"/>
        <v>0.51</v>
      </c>
      <c r="QF1278">
        <v>813064</v>
      </c>
      <c r="QI1278">
        <v>0.54</v>
      </c>
      <c r="QJ1278">
        <f t="shared" si="618"/>
        <v>0.54</v>
      </c>
      <c r="QU1278">
        <v>813064</v>
      </c>
      <c r="QX1278">
        <v>0.52</v>
      </c>
      <c r="QY1278">
        <f t="shared" si="619"/>
        <v>0.52</v>
      </c>
    </row>
    <row r="1279" spans="12:467" x14ac:dyDescent="0.2">
      <c r="L1279">
        <v>822995</v>
      </c>
      <c r="O1279">
        <v>0.47</v>
      </c>
      <c r="P1279">
        <f t="shared" si="589"/>
        <v>0.47</v>
      </c>
      <c r="AA1279">
        <v>822995</v>
      </c>
      <c r="AD1279">
        <v>0.44</v>
      </c>
      <c r="AE1279">
        <f t="shared" si="590"/>
        <v>0.44</v>
      </c>
      <c r="AP1279">
        <v>822995</v>
      </c>
      <c r="AS1279">
        <v>0.33</v>
      </c>
      <c r="AT1279">
        <f t="shared" si="591"/>
        <v>0.33</v>
      </c>
      <c r="BE1279">
        <v>822995</v>
      </c>
      <c r="BH1279">
        <v>0.37</v>
      </c>
      <c r="BI1279">
        <f t="shared" si="592"/>
        <v>0.37</v>
      </c>
      <c r="BT1279">
        <v>822995</v>
      </c>
      <c r="BW1279">
        <v>0.33</v>
      </c>
      <c r="BX1279">
        <f t="shared" si="593"/>
        <v>0.33</v>
      </c>
      <c r="CI1279">
        <v>822995</v>
      </c>
      <c r="CL1279">
        <v>0.47</v>
      </c>
      <c r="CM1279">
        <f t="shared" si="594"/>
        <v>0.47</v>
      </c>
      <c r="CX1279">
        <v>822995</v>
      </c>
      <c r="DA1279">
        <v>0.5</v>
      </c>
      <c r="DB1279">
        <f t="shared" si="595"/>
        <v>0.5</v>
      </c>
      <c r="DM1279">
        <v>822995</v>
      </c>
      <c r="DP1279">
        <v>0.48</v>
      </c>
      <c r="DQ1279">
        <f t="shared" si="596"/>
        <v>0.48</v>
      </c>
      <c r="EB1279">
        <v>822995</v>
      </c>
      <c r="EE1279">
        <v>0.49</v>
      </c>
      <c r="EF1279">
        <f t="shared" si="597"/>
        <v>0.49</v>
      </c>
      <c r="EQ1279">
        <v>822995</v>
      </c>
      <c r="ET1279">
        <v>0.49</v>
      </c>
      <c r="EU1279">
        <f t="shared" si="598"/>
        <v>0.49</v>
      </c>
      <c r="FF1279">
        <v>822995</v>
      </c>
      <c r="FI1279">
        <v>0.49</v>
      </c>
      <c r="FJ1279">
        <f t="shared" si="599"/>
        <v>0.49</v>
      </c>
      <c r="FU1279">
        <v>822995</v>
      </c>
      <c r="FX1279">
        <v>0.5</v>
      </c>
      <c r="FY1279">
        <f t="shared" si="600"/>
        <v>0.5</v>
      </c>
      <c r="GJ1279">
        <v>822995</v>
      </c>
      <c r="GM1279">
        <v>0.48</v>
      </c>
      <c r="GN1279">
        <f t="shared" si="601"/>
        <v>0.48</v>
      </c>
      <c r="GY1279">
        <v>822995</v>
      </c>
      <c r="HB1279">
        <v>0.47</v>
      </c>
      <c r="HC1279">
        <f t="shared" si="602"/>
        <v>0.47</v>
      </c>
      <c r="HN1279">
        <v>822995</v>
      </c>
      <c r="HQ1279">
        <v>0.44</v>
      </c>
      <c r="HR1279">
        <f t="shared" si="603"/>
        <v>0.44</v>
      </c>
      <c r="ID1279">
        <v>813071</v>
      </c>
      <c r="IG1279">
        <v>0.49</v>
      </c>
      <c r="IH1279">
        <f t="shared" si="604"/>
        <v>0.49</v>
      </c>
      <c r="IS1279">
        <v>813071</v>
      </c>
      <c r="IV1279">
        <v>0.49</v>
      </c>
      <c r="IW1279">
        <f t="shared" si="605"/>
        <v>0.49</v>
      </c>
      <c r="JH1279">
        <v>813071</v>
      </c>
      <c r="JK1279">
        <v>0.48</v>
      </c>
      <c r="JL1279">
        <f t="shared" si="606"/>
        <v>0.48</v>
      </c>
      <c r="JW1279">
        <v>813071</v>
      </c>
      <c r="JZ1279">
        <v>0.51</v>
      </c>
      <c r="KA1279">
        <f t="shared" si="607"/>
        <v>0.51</v>
      </c>
      <c r="KL1279">
        <v>813071</v>
      </c>
      <c r="KO1279">
        <v>0.55000000000000004</v>
      </c>
      <c r="KP1279">
        <f t="shared" si="608"/>
        <v>0.55000000000000004</v>
      </c>
      <c r="LA1279">
        <v>813071</v>
      </c>
      <c r="LD1279">
        <v>0.49</v>
      </c>
      <c r="LE1279">
        <f t="shared" si="609"/>
        <v>0.49</v>
      </c>
      <c r="LP1279">
        <v>813071</v>
      </c>
      <c r="LS1279">
        <v>0.52</v>
      </c>
      <c r="LT1279">
        <f t="shared" si="610"/>
        <v>0.52</v>
      </c>
      <c r="ME1279">
        <v>813071</v>
      </c>
      <c r="MH1279">
        <v>0.44</v>
      </c>
      <c r="MI1279">
        <f t="shared" si="611"/>
        <v>0.44</v>
      </c>
      <c r="MT1279">
        <v>813071</v>
      </c>
      <c r="MW1279">
        <v>0.49</v>
      </c>
      <c r="MX1279">
        <f t="shared" si="612"/>
        <v>0.49</v>
      </c>
      <c r="NI1279">
        <v>813071</v>
      </c>
      <c r="NL1279">
        <v>0.51</v>
      </c>
      <c r="NM1279">
        <f t="shared" si="613"/>
        <v>0.51</v>
      </c>
      <c r="NX1279">
        <v>813071</v>
      </c>
      <c r="OA1279">
        <v>0.52</v>
      </c>
      <c r="OB1279">
        <f t="shared" si="614"/>
        <v>0.52</v>
      </c>
      <c r="OM1279">
        <v>813071</v>
      </c>
      <c r="OP1279">
        <v>0.51</v>
      </c>
      <c r="OQ1279">
        <f t="shared" si="615"/>
        <v>0.51</v>
      </c>
      <c r="PB1279">
        <v>813071</v>
      </c>
      <c r="PE1279">
        <v>0.52</v>
      </c>
      <c r="PF1279">
        <f t="shared" si="616"/>
        <v>0.52</v>
      </c>
      <c r="PQ1279">
        <v>813071</v>
      </c>
      <c r="PT1279">
        <v>0.52</v>
      </c>
      <c r="PU1279">
        <f t="shared" si="617"/>
        <v>0.52</v>
      </c>
      <c r="QF1279">
        <v>813071</v>
      </c>
      <c r="QI1279">
        <v>0.51</v>
      </c>
      <c r="QJ1279">
        <f t="shared" si="618"/>
        <v>0.51</v>
      </c>
      <c r="QU1279">
        <v>813071</v>
      </c>
      <c r="QX1279">
        <v>0.51</v>
      </c>
      <c r="QY1279">
        <f t="shared" si="619"/>
        <v>0.51</v>
      </c>
    </row>
    <row r="1280" spans="12:467" x14ac:dyDescent="0.2">
      <c r="L1280">
        <v>823148</v>
      </c>
      <c r="O1280">
        <v>0.54</v>
      </c>
      <c r="P1280">
        <f t="shared" si="589"/>
        <v>0.54</v>
      </c>
      <c r="AA1280">
        <v>823148</v>
      </c>
      <c r="AD1280">
        <v>0.44</v>
      </c>
      <c r="AE1280">
        <f t="shared" si="590"/>
        <v>0.44</v>
      </c>
      <c r="AP1280">
        <v>823148</v>
      </c>
      <c r="AS1280">
        <v>0.36</v>
      </c>
      <c r="AT1280">
        <f t="shared" si="591"/>
        <v>0.36</v>
      </c>
      <c r="BE1280">
        <v>823148</v>
      </c>
      <c r="BH1280">
        <v>0.5</v>
      </c>
      <c r="BI1280">
        <f t="shared" si="592"/>
        <v>0.5</v>
      </c>
      <c r="BT1280">
        <v>823148</v>
      </c>
      <c r="BW1280">
        <v>0.42</v>
      </c>
      <c r="BX1280">
        <f t="shared" si="593"/>
        <v>0.42</v>
      </c>
      <c r="CI1280">
        <v>823148</v>
      </c>
      <c r="CL1280">
        <v>0.55000000000000004</v>
      </c>
      <c r="CM1280">
        <f t="shared" si="594"/>
        <v>0.55000000000000004</v>
      </c>
      <c r="CX1280">
        <v>823148</v>
      </c>
      <c r="DA1280">
        <v>0.55000000000000004</v>
      </c>
      <c r="DB1280">
        <f t="shared" si="595"/>
        <v>0.55000000000000004</v>
      </c>
      <c r="DM1280">
        <v>823148</v>
      </c>
      <c r="DP1280">
        <v>0.53</v>
      </c>
      <c r="DQ1280">
        <f t="shared" si="596"/>
        <v>0.53</v>
      </c>
      <c r="EB1280">
        <v>823148</v>
      </c>
      <c r="EE1280">
        <v>0.56000000000000005</v>
      </c>
      <c r="EF1280">
        <f t="shared" si="597"/>
        <v>0.56000000000000005</v>
      </c>
      <c r="EQ1280">
        <v>823148</v>
      </c>
      <c r="ET1280">
        <v>0.56000000000000005</v>
      </c>
      <c r="EU1280">
        <f t="shared" si="598"/>
        <v>0.56000000000000005</v>
      </c>
      <c r="FF1280">
        <v>823148</v>
      </c>
      <c r="FI1280">
        <v>0.56000000000000005</v>
      </c>
      <c r="FJ1280">
        <f t="shared" si="599"/>
        <v>0.56000000000000005</v>
      </c>
      <c r="FU1280">
        <v>823148</v>
      </c>
      <c r="FX1280">
        <v>0.56999999999999995</v>
      </c>
      <c r="FY1280">
        <f t="shared" si="600"/>
        <v>0.56999999999999995</v>
      </c>
      <c r="GJ1280">
        <v>823148</v>
      </c>
      <c r="GM1280">
        <v>0.53</v>
      </c>
      <c r="GN1280">
        <f t="shared" si="601"/>
        <v>0.53</v>
      </c>
      <c r="GY1280">
        <v>823148</v>
      </c>
      <c r="HB1280">
        <v>0.59</v>
      </c>
      <c r="HC1280">
        <f t="shared" si="602"/>
        <v>0.59</v>
      </c>
      <c r="HN1280">
        <v>823148</v>
      </c>
      <c r="HQ1280">
        <v>0.48</v>
      </c>
      <c r="HR1280">
        <f t="shared" si="603"/>
        <v>0.48</v>
      </c>
      <c r="ID1280">
        <v>813059</v>
      </c>
      <c r="IG1280">
        <v>0.54</v>
      </c>
      <c r="IH1280">
        <f t="shared" si="604"/>
        <v>0.54</v>
      </c>
      <c r="IS1280">
        <v>813059</v>
      </c>
      <c r="IV1280">
        <v>0.52</v>
      </c>
      <c r="IW1280">
        <f t="shared" si="605"/>
        <v>0.52</v>
      </c>
      <c r="JH1280">
        <v>813059</v>
      </c>
      <c r="JK1280">
        <v>0.53</v>
      </c>
      <c r="JL1280">
        <f t="shared" si="606"/>
        <v>0.53</v>
      </c>
      <c r="JW1280">
        <v>813059</v>
      </c>
      <c r="JZ1280">
        <v>0.55000000000000004</v>
      </c>
      <c r="KA1280">
        <f t="shared" si="607"/>
        <v>0.55000000000000004</v>
      </c>
      <c r="KL1280">
        <v>813059</v>
      </c>
      <c r="KO1280">
        <v>0.56000000000000005</v>
      </c>
      <c r="KP1280">
        <f t="shared" si="608"/>
        <v>0.56000000000000005</v>
      </c>
      <c r="LA1280">
        <v>813059</v>
      </c>
      <c r="LD1280">
        <v>0.55000000000000004</v>
      </c>
      <c r="LE1280">
        <f t="shared" si="609"/>
        <v>0.55000000000000004</v>
      </c>
      <c r="LP1280">
        <v>813059</v>
      </c>
      <c r="LS1280">
        <v>0.53</v>
      </c>
      <c r="LT1280">
        <f t="shared" si="610"/>
        <v>0.53</v>
      </c>
      <c r="ME1280">
        <v>813059</v>
      </c>
      <c r="MH1280">
        <v>0.59</v>
      </c>
      <c r="MI1280">
        <f t="shared" si="611"/>
        <v>0.59</v>
      </c>
      <c r="MT1280">
        <v>813059</v>
      </c>
      <c r="MW1280">
        <v>0.51</v>
      </c>
      <c r="MX1280">
        <f t="shared" si="612"/>
        <v>0.51</v>
      </c>
      <c r="NI1280">
        <v>813059</v>
      </c>
      <c r="NL1280">
        <v>0.52</v>
      </c>
      <c r="NM1280">
        <f t="shared" si="613"/>
        <v>0.52</v>
      </c>
      <c r="NX1280">
        <v>813059</v>
      </c>
      <c r="OA1280">
        <v>0.51</v>
      </c>
      <c r="OB1280">
        <f t="shared" si="614"/>
        <v>0.51</v>
      </c>
      <c r="OM1280">
        <v>813059</v>
      </c>
      <c r="OP1280">
        <v>0.55000000000000004</v>
      </c>
      <c r="OQ1280">
        <f t="shared" si="615"/>
        <v>0.55000000000000004</v>
      </c>
      <c r="PB1280">
        <v>813059</v>
      </c>
      <c r="PE1280">
        <v>0.53</v>
      </c>
      <c r="PF1280">
        <f t="shared" si="616"/>
        <v>0.53</v>
      </c>
      <c r="PQ1280">
        <v>813059</v>
      </c>
      <c r="PT1280">
        <v>0.56999999999999995</v>
      </c>
      <c r="PU1280">
        <f t="shared" si="617"/>
        <v>0.56999999999999995</v>
      </c>
      <c r="QF1280">
        <v>813059</v>
      </c>
      <c r="QI1280">
        <v>0.52</v>
      </c>
      <c r="QJ1280">
        <f t="shared" si="618"/>
        <v>0.52</v>
      </c>
      <c r="QU1280">
        <v>813059</v>
      </c>
      <c r="QX1280">
        <v>0.51</v>
      </c>
      <c r="QY1280">
        <f t="shared" si="619"/>
        <v>0.51</v>
      </c>
    </row>
    <row r="1281" spans="12:467" x14ac:dyDescent="0.2">
      <c r="L1281">
        <v>823880</v>
      </c>
      <c r="O1281">
        <v>0.55000000000000004</v>
      </c>
      <c r="P1281">
        <f t="shared" si="589"/>
        <v>0.55000000000000004</v>
      </c>
      <c r="AA1281">
        <v>823880</v>
      </c>
      <c r="AD1281">
        <v>0.61</v>
      </c>
      <c r="AE1281">
        <f t="shared" si="590"/>
        <v>0.61</v>
      </c>
      <c r="AP1281">
        <v>823880</v>
      </c>
      <c r="AS1281">
        <v>0.42</v>
      </c>
      <c r="AT1281">
        <f t="shared" si="591"/>
        <v>0.42</v>
      </c>
      <c r="BE1281">
        <v>823880</v>
      </c>
      <c r="BH1281">
        <v>0.57999999999999996</v>
      </c>
      <c r="BI1281">
        <f t="shared" si="592"/>
        <v>0.57999999999999996</v>
      </c>
      <c r="BT1281">
        <v>823880</v>
      </c>
      <c r="BW1281">
        <v>0.56000000000000005</v>
      </c>
      <c r="BX1281">
        <f t="shared" si="593"/>
        <v>0.56000000000000005</v>
      </c>
      <c r="CI1281">
        <v>823880</v>
      </c>
      <c r="CL1281">
        <v>0.56000000000000005</v>
      </c>
      <c r="CM1281">
        <f t="shared" si="594"/>
        <v>0.56000000000000005</v>
      </c>
      <c r="CX1281">
        <v>823880</v>
      </c>
      <c r="DA1281">
        <v>0.55000000000000004</v>
      </c>
      <c r="DB1281">
        <f t="shared" si="595"/>
        <v>0.55000000000000004</v>
      </c>
      <c r="DM1281">
        <v>823880</v>
      </c>
      <c r="DP1281">
        <v>0.54</v>
      </c>
      <c r="DQ1281">
        <f t="shared" si="596"/>
        <v>0.54</v>
      </c>
      <c r="EB1281">
        <v>823880</v>
      </c>
      <c r="EE1281">
        <v>0.55000000000000004</v>
      </c>
      <c r="EF1281">
        <f t="shared" si="597"/>
        <v>0.55000000000000004</v>
      </c>
      <c r="EQ1281">
        <v>823880</v>
      </c>
      <c r="ET1281">
        <v>0.55000000000000004</v>
      </c>
      <c r="EU1281">
        <f t="shared" si="598"/>
        <v>0.55000000000000004</v>
      </c>
      <c r="FF1281">
        <v>823880</v>
      </c>
      <c r="FI1281">
        <v>0.55000000000000004</v>
      </c>
      <c r="FJ1281">
        <f t="shared" si="599"/>
        <v>0.55000000000000004</v>
      </c>
      <c r="FU1281">
        <v>823880</v>
      </c>
      <c r="FX1281">
        <v>0.55000000000000004</v>
      </c>
      <c r="FY1281">
        <f t="shared" si="600"/>
        <v>0.55000000000000004</v>
      </c>
      <c r="GJ1281">
        <v>823880</v>
      </c>
      <c r="GM1281">
        <v>0.53</v>
      </c>
      <c r="GN1281">
        <f t="shared" si="601"/>
        <v>0.53</v>
      </c>
      <c r="GY1281">
        <v>823880</v>
      </c>
      <c r="HB1281">
        <v>0.56000000000000005</v>
      </c>
      <c r="HC1281">
        <f t="shared" si="602"/>
        <v>0.56000000000000005</v>
      </c>
      <c r="HN1281">
        <v>823880</v>
      </c>
      <c r="HQ1281">
        <v>0.49</v>
      </c>
      <c r="HR1281">
        <f t="shared" si="603"/>
        <v>0.49</v>
      </c>
      <c r="ID1281">
        <v>813065</v>
      </c>
      <c r="IG1281">
        <v>0.52</v>
      </c>
      <c r="IH1281">
        <f t="shared" si="604"/>
        <v>0.52</v>
      </c>
      <c r="IS1281">
        <v>813065</v>
      </c>
      <c r="IV1281">
        <v>0.57999999999999996</v>
      </c>
      <c r="IW1281">
        <f t="shared" si="605"/>
        <v>0.57999999999999996</v>
      </c>
      <c r="JH1281">
        <v>813065</v>
      </c>
      <c r="JK1281">
        <v>0.57999999999999996</v>
      </c>
      <c r="JL1281">
        <f t="shared" si="606"/>
        <v>0.57999999999999996</v>
      </c>
      <c r="JW1281">
        <v>813065</v>
      </c>
      <c r="JZ1281">
        <v>0.55000000000000004</v>
      </c>
      <c r="KA1281">
        <f t="shared" si="607"/>
        <v>0.55000000000000004</v>
      </c>
      <c r="KL1281">
        <v>813065</v>
      </c>
      <c r="KO1281">
        <v>0.61</v>
      </c>
      <c r="KP1281">
        <f t="shared" si="608"/>
        <v>0.61</v>
      </c>
      <c r="LA1281">
        <v>813065</v>
      </c>
      <c r="LD1281">
        <v>0.57999999999999996</v>
      </c>
      <c r="LE1281">
        <f t="shared" si="609"/>
        <v>0.57999999999999996</v>
      </c>
      <c r="LP1281">
        <v>813065</v>
      </c>
      <c r="LS1281">
        <v>0.55000000000000004</v>
      </c>
      <c r="LT1281">
        <f t="shared" si="610"/>
        <v>0.55000000000000004</v>
      </c>
      <c r="ME1281">
        <v>813065</v>
      </c>
      <c r="MH1281">
        <v>0.61</v>
      </c>
      <c r="MI1281">
        <f t="shared" si="611"/>
        <v>0.61</v>
      </c>
      <c r="MT1281">
        <v>813065</v>
      </c>
      <c r="MW1281">
        <v>0.54</v>
      </c>
      <c r="MX1281">
        <f t="shared" si="612"/>
        <v>0.54</v>
      </c>
      <c r="NI1281">
        <v>813065</v>
      </c>
      <c r="NL1281">
        <v>0.54</v>
      </c>
      <c r="NM1281">
        <f t="shared" si="613"/>
        <v>0.54</v>
      </c>
      <c r="NX1281">
        <v>813065</v>
      </c>
      <c r="OA1281">
        <v>0.54</v>
      </c>
      <c r="OB1281">
        <f t="shared" si="614"/>
        <v>0.54</v>
      </c>
      <c r="OM1281">
        <v>813065</v>
      </c>
      <c r="OP1281">
        <v>0.56000000000000005</v>
      </c>
      <c r="OQ1281">
        <f t="shared" si="615"/>
        <v>0.56000000000000005</v>
      </c>
      <c r="PB1281">
        <v>813065</v>
      </c>
      <c r="PE1281">
        <v>0.57999999999999996</v>
      </c>
      <c r="PF1281">
        <f t="shared" si="616"/>
        <v>0.57999999999999996</v>
      </c>
      <c r="PQ1281">
        <v>813065</v>
      </c>
      <c r="PT1281">
        <v>0.56000000000000005</v>
      </c>
      <c r="PU1281">
        <f t="shared" si="617"/>
        <v>0.56000000000000005</v>
      </c>
      <c r="QF1281">
        <v>813065</v>
      </c>
      <c r="QI1281">
        <v>0.57999999999999996</v>
      </c>
      <c r="QJ1281">
        <f t="shared" si="618"/>
        <v>0.57999999999999996</v>
      </c>
      <c r="QU1281">
        <v>813065</v>
      </c>
      <c r="QX1281">
        <v>0.56000000000000005</v>
      </c>
      <c r="QY1281">
        <f t="shared" si="619"/>
        <v>0.56000000000000005</v>
      </c>
    </row>
    <row r="1282" spans="12:467" x14ac:dyDescent="0.2">
      <c r="L1282">
        <v>824045</v>
      </c>
      <c r="O1282">
        <v>0.5</v>
      </c>
      <c r="P1282">
        <f t="shared" si="589"/>
        <v>0.5</v>
      </c>
      <c r="AA1282">
        <v>824045</v>
      </c>
      <c r="AD1282">
        <v>0.49</v>
      </c>
      <c r="AE1282">
        <f t="shared" si="590"/>
        <v>0.49</v>
      </c>
      <c r="AP1282">
        <v>824045</v>
      </c>
      <c r="AS1282">
        <v>0.49</v>
      </c>
      <c r="AT1282">
        <f t="shared" si="591"/>
        <v>0.49</v>
      </c>
      <c r="BE1282">
        <v>824045</v>
      </c>
      <c r="BH1282">
        <v>0.5</v>
      </c>
      <c r="BI1282">
        <f t="shared" si="592"/>
        <v>0.5</v>
      </c>
      <c r="BT1282">
        <v>824045</v>
      </c>
      <c r="BW1282">
        <v>0.57999999999999996</v>
      </c>
      <c r="BX1282">
        <f t="shared" si="593"/>
        <v>0.57999999999999996</v>
      </c>
      <c r="CI1282">
        <v>824045</v>
      </c>
      <c r="CL1282">
        <v>0.5</v>
      </c>
      <c r="CM1282">
        <f t="shared" si="594"/>
        <v>0.5</v>
      </c>
      <c r="CX1282">
        <v>824045</v>
      </c>
      <c r="DA1282">
        <v>0.49</v>
      </c>
      <c r="DB1282">
        <f t="shared" si="595"/>
        <v>0.49</v>
      </c>
      <c r="DM1282">
        <v>824045</v>
      </c>
      <c r="DP1282">
        <v>0.49</v>
      </c>
      <c r="DQ1282">
        <f t="shared" si="596"/>
        <v>0.49</v>
      </c>
      <c r="EB1282">
        <v>824045</v>
      </c>
      <c r="EE1282">
        <v>0.51</v>
      </c>
      <c r="EF1282">
        <f t="shared" si="597"/>
        <v>0.51</v>
      </c>
      <c r="EQ1282">
        <v>824045</v>
      </c>
      <c r="ET1282">
        <v>0.51</v>
      </c>
      <c r="EU1282">
        <f t="shared" si="598"/>
        <v>0.51</v>
      </c>
      <c r="FF1282">
        <v>824045</v>
      </c>
      <c r="FI1282">
        <v>0.49</v>
      </c>
      <c r="FJ1282">
        <f t="shared" si="599"/>
        <v>0.49</v>
      </c>
      <c r="FU1282">
        <v>824045</v>
      </c>
      <c r="FX1282">
        <v>0.48</v>
      </c>
      <c r="FY1282">
        <f t="shared" si="600"/>
        <v>0.48</v>
      </c>
      <c r="GJ1282">
        <v>824045</v>
      </c>
      <c r="GM1282">
        <v>0.5</v>
      </c>
      <c r="GN1282">
        <f t="shared" si="601"/>
        <v>0.5</v>
      </c>
      <c r="GY1282">
        <v>824045</v>
      </c>
      <c r="HB1282">
        <v>0.5</v>
      </c>
      <c r="HC1282">
        <f t="shared" si="602"/>
        <v>0.5</v>
      </c>
      <c r="HN1282">
        <v>824045</v>
      </c>
      <c r="HQ1282">
        <v>0.47</v>
      </c>
      <c r="HR1282">
        <f t="shared" si="603"/>
        <v>0.47</v>
      </c>
      <c r="ID1282">
        <v>813073</v>
      </c>
      <c r="IG1282">
        <v>0.51</v>
      </c>
      <c r="IH1282">
        <f t="shared" si="604"/>
        <v>0.51</v>
      </c>
      <c r="IS1282">
        <v>813073</v>
      </c>
      <c r="IV1282">
        <v>0.5</v>
      </c>
      <c r="IW1282">
        <f t="shared" si="605"/>
        <v>0.5</v>
      </c>
      <c r="JH1282">
        <v>813073</v>
      </c>
      <c r="JK1282">
        <v>0.49</v>
      </c>
      <c r="JL1282">
        <f t="shared" si="606"/>
        <v>0.49</v>
      </c>
      <c r="JW1282">
        <v>813073</v>
      </c>
      <c r="JZ1282">
        <v>0.53</v>
      </c>
      <c r="KA1282">
        <f t="shared" si="607"/>
        <v>0.53</v>
      </c>
      <c r="KL1282">
        <v>813073</v>
      </c>
      <c r="KO1282">
        <v>0.47</v>
      </c>
      <c r="KP1282">
        <f t="shared" si="608"/>
        <v>0.47</v>
      </c>
      <c r="LA1282">
        <v>813073</v>
      </c>
      <c r="LD1282">
        <v>0.5</v>
      </c>
      <c r="LE1282">
        <f t="shared" si="609"/>
        <v>0.5</v>
      </c>
      <c r="LP1282">
        <v>813073</v>
      </c>
      <c r="LS1282">
        <v>0.52</v>
      </c>
      <c r="LT1282">
        <f t="shared" si="610"/>
        <v>0.52</v>
      </c>
      <c r="ME1282">
        <v>813073</v>
      </c>
      <c r="MH1282">
        <v>0.45</v>
      </c>
      <c r="MI1282">
        <f t="shared" si="611"/>
        <v>0.45</v>
      </c>
      <c r="MT1282">
        <v>813073</v>
      </c>
      <c r="MW1282">
        <v>0.47</v>
      </c>
      <c r="MX1282">
        <f t="shared" si="612"/>
        <v>0.47</v>
      </c>
      <c r="NI1282">
        <v>813073</v>
      </c>
      <c r="NL1282">
        <v>0.51</v>
      </c>
      <c r="NM1282">
        <f t="shared" si="613"/>
        <v>0.51</v>
      </c>
      <c r="NX1282">
        <v>813073</v>
      </c>
      <c r="OA1282">
        <v>0.51</v>
      </c>
      <c r="OB1282">
        <f t="shared" si="614"/>
        <v>0.51</v>
      </c>
      <c r="OM1282">
        <v>813073</v>
      </c>
      <c r="OP1282">
        <v>0.52</v>
      </c>
      <c r="OQ1282">
        <f t="shared" si="615"/>
        <v>0.52</v>
      </c>
      <c r="PB1282">
        <v>813073</v>
      </c>
      <c r="PE1282">
        <v>0.5</v>
      </c>
      <c r="PF1282">
        <f t="shared" si="616"/>
        <v>0.5</v>
      </c>
      <c r="PQ1282">
        <v>813073</v>
      </c>
      <c r="PT1282">
        <v>0.53</v>
      </c>
      <c r="PU1282">
        <f t="shared" si="617"/>
        <v>0.53</v>
      </c>
      <c r="QF1282">
        <v>813073</v>
      </c>
      <c r="QI1282">
        <v>0.48</v>
      </c>
      <c r="QJ1282">
        <f t="shared" si="618"/>
        <v>0.48</v>
      </c>
      <c r="QU1282">
        <v>813073</v>
      </c>
      <c r="QX1282">
        <v>0.52</v>
      </c>
      <c r="QY1282">
        <f t="shared" si="619"/>
        <v>0.52</v>
      </c>
    </row>
    <row r="1283" spans="12:467" x14ac:dyDescent="0.2">
      <c r="L1283">
        <v>824127</v>
      </c>
      <c r="O1283">
        <v>0.52</v>
      </c>
      <c r="P1283">
        <f t="shared" ref="P1283:P1346" si="620">IF(O1283=0,0.1,IF(O1283=1,0.9,O1283))</f>
        <v>0.52</v>
      </c>
      <c r="AA1283">
        <v>824127</v>
      </c>
      <c r="AD1283">
        <v>0.4</v>
      </c>
      <c r="AE1283">
        <f t="shared" ref="AE1283:AE1346" si="621">IF(AD1283=0,0.1,IF(AD1283=1,0.9,AD1283))</f>
        <v>0.4</v>
      </c>
      <c r="AP1283">
        <v>824127</v>
      </c>
      <c r="AS1283">
        <v>0.46</v>
      </c>
      <c r="AT1283">
        <f t="shared" ref="AT1283:AT1346" si="622">IF(AS1283=0,0.1,IF(AS1283=1,0.9,AS1283))</f>
        <v>0.46</v>
      </c>
      <c r="BE1283">
        <v>824127</v>
      </c>
      <c r="BH1283">
        <v>0.45</v>
      </c>
      <c r="BI1283">
        <f t="shared" ref="BI1283:BI1346" si="623">IF(BH1283=0,0.1,IF(BH1283=1,0.9,BH1283))</f>
        <v>0.45</v>
      </c>
      <c r="BT1283">
        <v>824127</v>
      </c>
      <c r="BW1283">
        <v>0.45</v>
      </c>
      <c r="BX1283">
        <f t="shared" ref="BX1283:BX1346" si="624">IF(BW1283=0,0.1,IF(BW1283=1,0.9,BW1283))</f>
        <v>0.45</v>
      </c>
      <c r="CI1283">
        <v>824127</v>
      </c>
      <c r="CL1283">
        <v>0.5</v>
      </c>
      <c r="CM1283">
        <f t="shared" ref="CM1283:CM1346" si="625">IF(CL1283=0,0.1,IF(CL1283=1,0.9,CL1283))</f>
        <v>0.5</v>
      </c>
      <c r="CX1283">
        <v>824127</v>
      </c>
      <c r="DA1283">
        <v>0.53</v>
      </c>
      <c r="DB1283">
        <f t="shared" ref="DB1283:DB1346" si="626">IF(DA1283=0,0.1,IF(DA1283=1,0.9,DA1283))</f>
        <v>0.53</v>
      </c>
      <c r="DM1283">
        <v>824127</v>
      </c>
      <c r="DP1283">
        <v>0.5</v>
      </c>
      <c r="DQ1283">
        <f t="shared" ref="DQ1283:DQ1346" si="627">IF(DP1283=0,0.1,IF(DP1283=1,0.9,DP1283))</f>
        <v>0.5</v>
      </c>
      <c r="EB1283">
        <v>824127</v>
      </c>
      <c r="EE1283">
        <v>0.49</v>
      </c>
      <c r="EF1283">
        <f t="shared" ref="EF1283:EF1346" si="628">IF(EE1283=0,0.1,IF(EE1283=1,0.9,EE1283))</f>
        <v>0.49</v>
      </c>
      <c r="EQ1283">
        <v>824127</v>
      </c>
      <c r="ET1283">
        <v>0.49</v>
      </c>
      <c r="EU1283">
        <f t="shared" ref="EU1283:EU1346" si="629">IF(ET1283=0,0.1,IF(ET1283=1,0.9,ET1283))</f>
        <v>0.49</v>
      </c>
      <c r="FF1283">
        <v>824127</v>
      </c>
      <c r="FI1283">
        <v>0.53</v>
      </c>
      <c r="FJ1283">
        <f t="shared" ref="FJ1283:FJ1346" si="630">IF(FI1283=0,0.1,IF(FI1283=1,0.9,FI1283))</f>
        <v>0.53</v>
      </c>
      <c r="FU1283">
        <v>824127</v>
      </c>
      <c r="FX1283">
        <v>0.52</v>
      </c>
      <c r="FY1283">
        <f t="shared" ref="FY1283:FY1346" si="631">IF(FX1283=0,0.1,IF(FX1283=1,0.9,FX1283))</f>
        <v>0.52</v>
      </c>
      <c r="GJ1283">
        <v>824127</v>
      </c>
      <c r="GM1283">
        <v>0.5</v>
      </c>
      <c r="GN1283">
        <f t="shared" ref="GN1283:GN1346" si="632">IF(GM1283=0,0.1,IF(GM1283=1,0.9,GM1283))</f>
        <v>0.5</v>
      </c>
      <c r="GY1283">
        <v>824127</v>
      </c>
      <c r="HB1283">
        <v>0.51</v>
      </c>
      <c r="HC1283">
        <f t="shared" ref="HC1283:HC1346" si="633">IF(HB1283=0,0.1,IF(HB1283=1,0.9,HB1283))</f>
        <v>0.51</v>
      </c>
      <c r="HN1283">
        <v>824127</v>
      </c>
      <c r="HQ1283">
        <v>0.43</v>
      </c>
      <c r="HR1283">
        <f t="shared" ref="HR1283:HR1346" si="634">IF(HQ1283=0,0.1,IF(HQ1283=1,0.9,HQ1283))</f>
        <v>0.43</v>
      </c>
      <c r="ID1283">
        <v>813047</v>
      </c>
      <c r="IG1283">
        <v>0.5</v>
      </c>
      <c r="IH1283">
        <f t="shared" ref="IH1283:IH1346" si="635">IF(IG1283=0,0.1,IF(IG1283=1,0.9,IG1283))</f>
        <v>0.5</v>
      </c>
      <c r="IS1283">
        <v>813047</v>
      </c>
      <c r="IV1283">
        <v>0.49</v>
      </c>
      <c r="IW1283">
        <f t="shared" ref="IW1283:IW1346" si="636">IF(IV1283=0,0.1,IF(IV1283=1,0.9,IV1283))</f>
        <v>0.49</v>
      </c>
      <c r="JH1283">
        <v>813047</v>
      </c>
      <c r="JK1283">
        <v>0.49</v>
      </c>
      <c r="JL1283">
        <f t="shared" ref="JL1283:JL1346" si="637">IF(JK1283=0,0.1,IF(JK1283=1,0.9,JK1283))</f>
        <v>0.49</v>
      </c>
      <c r="JW1283">
        <v>813047</v>
      </c>
      <c r="JZ1283">
        <v>0.51</v>
      </c>
      <c r="KA1283">
        <f t="shared" ref="KA1283:KA1346" si="638">IF(JZ1283=0,0.1,IF(JZ1283=1,0.9,JZ1283))</f>
        <v>0.51</v>
      </c>
      <c r="KL1283">
        <v>813047</v>
      </c>
      <c r="KO1283">
        <v>0.53</v>
      </c>
      <c r="KP1283">
        <f t="shared" ref="KP1283:KP1346" si="639">IF(KO1283=0,0.1,IF(KO1283=1,0.9,KO1283))</f>
        <v>0.53</v>
      </c>
      <c r="LA1283">
        <v>813047</v>
      </c>
      <c r="LD1283">
        <v>0.48</v>
      </c>
      <c r="LE1283">
        <f t="shared" ref="LE1283:LE1346" si="640">IF(LD1283=0,0.1,IF(LD1283=1,0.9,LD1283))</f>
        <v>0.48</v>
      </c>
      <c r="LP1283">
        <v>813047</v>
      </c>
      <c r="LS1283">
        <v>0.51</v>
      </c>
      <c r="LT1283">
        <f t="shared" ref="LT1283:LT1346" si="641">IF(LS1283=0,0.1,IF(LS1283=1,0.9,LS1283))</f>
        <v>0.51</v>
      </c>
      <c r="ME1283">
        <v>813047</v>
      </c>
      <c r="MH1283">
        <v>0.56000000000000005</v>
      </c>
      <c r="MI1283">
        <f t="shared" ref="MI1283:MI1346" si="642">IF(MH1283=0,0.1,IF(MH1283=1,0.9,MH1283))</f>
        <v>0.56000000000000005</v>
      </c>
      <c r="MT1283">
        <v>813047</v>
      </c>
      <c r="MW1283">
        <v>0.55000000000000004</v>
      </c>
      <c r="MX1283">
        <f t="shared" ref="MX1283:MX1346" si="643">IF(MW1283=0,0.1,IF(MW1283=1,0.9,MW1283))</f>
        <v>0.55000000000000004</v>
      </c>
      <c r="NI1283">
        <v>813047</v>
      </c>
      <c r="NL1283">
        <v>0.51</v>
      </c>
      <c r="NM1283">
        <f t="shared" ref="NM1283:NM1346" si="644">IF(NL1283=0,0.1,IF(NL1283=1,0.9,NL1283))</f>
        <v>0.51</v>
      </c>
      <c r="NX1283">
        <v>813047</v>
      </c>
      <c r="OA1283">
        <v>0.51</v>
      </c>
      <c r="OB1283">
        <f t="shared" ref="OB1283:OB1346" si="645">IF(OA1283=0,0.1,IF(OA1283=1,0.9,OA1283))</f>
        <v>0.51</v>
      </c>
      <c r="OM1283">
        <v>813047</v>
      </c>
      <c r="OP1283">
        <v>0.52</v>
      </c>
      <c r="OQ1283">
        <f t="shared" ref="OQ1283:OQ1346" si="646">IF(OP1283=0,0.1,IF(OP1283=1,0.9,OP1283))</f>
        <v>0.52</v>
      </c>
      <c r="PB1283">
        <v>813047</v>
      </c>
      <c r="PE1283">
        <v>0.51</v>
      </c>
      <c r="PF1283">
        <f t="shared" ref="PF1283:PF1346" si="647">IF(PE1283=0,0.1,IF(PE1283=1,0.9,PE1283))</f>
        <v>0.51</v>
      </c>
      <c r="PQ1283">
        <v>813047</v>
      </c>
      <c r="PT1283">
        <v>0.52</v>
      </c>
      <c r="PU1283">
        <f t="shared" ref="PU1283:PU1346" si="648">IF(PT1283=0,0.1,IF(PT1283=1,0.9,PT1283))</f>
        <v>0.52</v>
      </c>
      <c r="QF1283">
        <v>813047</v>
      </c>
      <c r="QI1283">
        <v>0.52</v>
      </c>
      <c r="QJ1283">
        <f t="shared" ref="QJ1283:QJ1346" si="649">IF(QI1283=0,0.1,IF(QI1283=1,0.9,QI1283))</f>
        <v>0.52</v>
      </c>
      <c r="QU1283">
        <v>813047</v>
      </c>
      <c r="QX1283">
        <v>0.52</v>
      </c>
      <c r="QY1283">
        <f t="shared" ref="QY1283:QY1346" si="650">IF(QX1283=0,0.1,IF(QX1283=1,0.9,QX1283))</f>
        <v>0.52</v>
      </c>
    </row>
    <row r="1284" spans="12:467" x14ac:dyDescent="0.2">
      <c r="L1284">
        <v>824290</v>
      </c>
      <c r="O1284">
        <v>0.46</v>
      </c>
      <c r="P1284">
        <f t="shared" si="620"/>
        <v>0.46</v>
      </c>
      <c r="AA1284">
        <v>824290</v>
      </c>
      <c r="AD1284">
        <v>0.51</v>
      </c>
      <c r="AE1284">
        <f t="shared" si="621"/>
        <v>0.51</v>
      </c>
      <c r="AP1284">
        <v>824290</v>
      </c>
      <c r="AS1284">
        <v>0.67</v>
      </c>
      <c r="AT1284">
        <f t="shared" si="622"/>
        <v>0.67</v>
      </c>
      <c r="BE1284">
        <v>824290</v>
      </c>
      <c r="BH1284">
        <v>0.54</v>
      </c>
      <c r="BI1284">
        <f t="shared" si="623"/>
        <v>0.54</v>
      </c>
      <c r="BT1284">
        <v>824290</v>
      </c>
      <c r="BW1284">
        <v>0.35</v>
      </c>
      <c r="BX1284">
        <f t="shared" si="624"/>
        <v>0.35</v>
      </c>
      <c r="CI1284">
        <v>824290</v>
      </c>
      <c r="CL1284">
        <v>0.45</v>
      </c>
      <c r="CM1284">
        <f t="shared" si="625"/>
        <v>0.45</v>
      </c>
      <c r="CX1284">
        <v>824290</v>
      </c>
      <c r="DA1284">
        <v>0.48</v>
      </c>
      <c r="DB1284">
        <f t="shared" si="626"/>
        <v>0.48</v>
      </c>
      <c r="DM1284">
        <v>824290</v>
      </c>
      <c r="DP1284">
        <v>0.49</v>
      </c>
      <c r="DQ1284">
        <f t="shared" si="627"/>
        <v>0.49</v>
      </c>
      <c r="EB1284">
        <v>824290</v>
      </c>
      <c r="EE1284">
        <v>0.46</v>
      </c>
      <c r="EF1284">
        <f t="shared" si="628"/>
        <v>0.46</v>
      </c>
      <c r="EQ1284">
        <v>824290</v>
      </c>
      <c r="ET1284">
        <v>0.46</v>
      </c>
      <c r="EU1284">
        <f t="shared" si="629"/>
        <v>0.46</v>
      </c>
      <c r="FF1284">
        <v>824290</v>
      </c>
      <c r="FI1284">
        <v>0.47</v>
      </c>
      <c r="FJ1284">
        <f t="shared" si="630"/>
        <v>0.47</v>
      </c>
      <c r="FU1284">
        <v>824290</v>
      </c>
      <c r="FX1284">
        <v>0.49</v>
      </c>
      <c r="FY1284">
        <f t="shared" si="631"/>
        <v>0.49</v>
      </c>
      <c r="GJ1284">
        <v>824290</v>
      </c>
      <c r="GM1284">
        <v>0.46</v>
      </c>
      <c r="GN1284">
        <f t="shared" si="632"/>
        <v>0.46</v>
      </c>
      <c r="GY1284">
        <v>824290</v>
      </c>
      <c r="HB1284">
        <v>0.5</v>
      </c>
      <c r="HC1284">
        <f t="shared" si="633"/>
        <v>0.5</v>
      </c>
      <c r="HN1284">
        <v>824290</v>
      </c>
      <c r="HQ1284">
        <v>0.44</v>
      </c>
      <c r="HR1284">
        <f t="shared" si="634"/>
        <v>0.44</v>
      </c>
      <c r="ID1284">
        <v>813051</v>
      </c>
      <c r="IG1284">
        <v>0.52</v>
      </c>
      <c r="IH1284">
        <f t="shared" si="635"/>
        <v>0.52</v>
      </c>
      <c r="IS1284">
        <v>813051</v>
      </c>
      <c r="IV1284">
        <v>0.51</v>
      </c>
      <c r="IW1284">
        <f t="shared" si="636"/>
        <v>0.51</v>
      </c>
      <c r="JH1284">
        <v>813051</v>
      </c>
      <c r="JK1284">
        <v>0.51</v>
      </c>
      <c r="JL1284">
        <f t="shared" si="637"/>
        <v>0.51</v>
      </c>
      <c r="JW1284">
        <v>813051</v>
      </c>
      <c r="JZ1284">
        <v>0.52</v>
      </c>
      <c r="KA1284">
        <f t="shared" si="638"/>
        <v>0.52</v>
      </c>
      <c r="KL1284">
        <v>813051</v>
      </c>
      <c r="KO1284">
        <v>0.54</v>
      </c>
      <c r="KP1284">
        <f t="shared" si="639"/>
        <v>0.54</v>
      </c>
      <c r="LA1284">
        <v>813051</v>
      </c>
      <c r="LD1284">
        <v>0.51</v>
      </c>
      <c r="LE1284">
        <f t="shared" si="640"/>
        <v>0.51</v>
      </c>
      <c r="LP1284">
        <v>813051</v>
      </c>
      <c r="LS1284">
        <v>0.52</v>
      </c>
      <c r="LT1284">
        <f t="shared" si="641"/>
        <v>0.52</v>
      </c>
      <c r="ME1284">
        <v>813051</v>
      </c>
      <c r="MH1284">
        <v>0.53</v>
      </c>
      <c r="MI1284">
        <f t="shared" si="642"/>
        <v>0.53</v>
      </c>
      <c r="MT1284">
        <v>813051</v>
      </c>
      <c r="MW1284">
        <v>0.41</v>
      </c>
      <c r="MX1284">
        <f t="shared" si="643"/>
        <v>0.41</v>
      </c>
      <c r="NI1284">
        <v>813051</v>
      </c>
      <c r="NL1284">
        <v>0.51</v>
      </c>
      <c r="NM1284">
        <f t="shared" si="644"/>
        <v>0.51</v>
      </c>
      <c r="NX1284">
        <v>813051</v>
      </c>
      <c r="OA1284">
        <v>0.52</v>
      </c>
      <c r="OB1284">
        <f t="shared" si="645"/>
        <v>0.52</v>
      </c>
      <c r="OM1284">
        <v>813051</v>
      </c>
      <c r="OP1284">
        <v>0.52</v>
      </c>
      <c r="OQ1284">
        <f t="shared" si="646"/>
        <v>0.52</v>
      </c>
      <c r="PB1284">
        <v>813051</v>
      </c>
      <c r="PE1284">
        <v>0.54</v>
      </c>
      <c r="PF1284">
        <f t="shared" si="647"/>
        <v>0.54</v>
      </c>
      <c r="PQ1284">
        <v>813051</v>
      </c>
      <c r="PT1284">
        <v>0.5</v>
      </c>
      <c r="PU1284">
        <f t="shared" si="648"/>
        <v>0.5</v>
      </c>
      <c r="QF1284">
        <v>813051</v>
      </c>
      <c r="QI1284">
        <v>0.51</v>
      </c>
      <c r="QJ1284">
        <f t="shared" si="649"/>
        <v>0.51</v>
      </c>
      <c r="QU1284">
        <v>813051</v>
      </c>
      <c r="QX1284">
        <v>0.54</v>
      </c>
      <c r="QY1284">
        <f t="shared" si="650"/>
        <v>0.54</v>
      </c>
    </row>
    <row r="1285" spans="12:467" x14ac:dyDescent="0.2">
      <c r="L1285">
        <v>824369</v>
      </c>
      <c r="O1285">
        <v>0.4</v>
      </c>
      <c r="P1285">
        <f t="shared" si="620"/>
        <v>0.4</v>
      </c>
      <c r="AA1285">
        <v>824369</v>
      </c>
      <c r="AD1285">
        <v>0.34</v>
      </c>
      <c r="AE1285">
        <f t="shared" si="621"/>
        <v>0.34</v>
      </c>
      <c r="AP1285">
        <v>824369</v>
      </c>
      <c r="AS1285">
        <v>0.25</v>
      </c>
      <c r="AT1285">
        <f t="shared" si="622"/>
        <v>0.25</v>
      </c>
      <c r="BE1285">
        <v>824369</v>
      </c>
      <c r="BH1285">
        <v>0.31</v>
      </c>
      <c r="BI1285">
        <f t="shared" si="623"/>
        <v>0.31</v>
      </c>
      <c r="BT1285">
        <v>824369</v>
      </c>
      <c r="BW1285">
        <v>0.34</v>
      </c>
      <c r="BX1285">
        <f t="shared" si="624"/>
        <v>0.34</v>
      </c>
      <c r="CI1285">
        <v>824369</v>
      </c>
      <c r="CL1285">
        <v>0.36</v>
      </c>
      <c r="CM1285">
        <f t="shared" si="625"/>
        <v>0.36</v>
      </c>
      <c r="CX1285">
        <v>824369</v>
      </c>
      <c r="DA1285">
        <v>0.43</v>
      </c>
      <c r="DB1285">
        <f t="shared" si="626"/>
        <v>0.43</v>
      </c>
      <c r="DM1285">
        <v>824369</v>
      </c>
      <c r="DP1285">
        <v>0.4</v>
      </c>
      <c r="DQ1285">
        <f t="shared" si="627"/>
        <v>0.4</v>
      </c>
      <c r="EB1285">
        <v>824369</v>
      </c>
      <c r="EE1285">
        <v>0.39</v>
      </c>
      <c r="EF1285">
        <f t="shared" si="628"/>
        <v>0.39</v>
      </c>
      <c r="EQ1285">
        <v>824369</v>
      </c>
      <c r="ET1285">
        <v>0.39</v>
      </c>
      <c r="EU1285">
        <f t="shared" si="629"/>
        <v>0.39</v>
      </c>
      <c r="FF1285">
        <v>824369</v>
      </c>
      <c r="FI1285">
        <v>0.43</v>
      </c>
      <c r="FJ1285">
        <f t="shared" si="630"/>
        <v>0.43</v>
      </c>
      <c r="FU1285">
        <v>824369</v>
      </c>
      <c r="FX1285">
        <v>0.42</v>
      </c>
      <c r="FY1285">
        <f t="shared" si="631"/>
        <v>0.42</v>
      </c>
      <c r="GJ1285">
        <v>824369</v>
      </c>
      <c r="GM1285">
        <v>0.39</v>
      </c>
      <c r="GN1285">
        <f t="shared" si="632"/>
        <v>0.39</v>
      </c>
      <c r="GY1285">
        <v>824369</v>
      </c>
      <c r="HB1285">
        <v>0.35</v>
      </c>
      <c r="HC1285">
        <f t="shared" si="633"/>
        <v>0.35</v>
      </c>
      <c r="HN1285">
        <v>824369</v>
      </c>
      <c r="HQ1285">
        <v>0.35</v>
      </c>
      <c r="HR1285">
        <f t="shared" si="634"/>
        <v>0.35</v>
      </c>
      <c r="ID1285">
        <v>813063</v>
      </c>
      <c r="IG1285">
        <v>0.54</v>
      </c>
      <c r="IH1285">
        <f t="shared" si="635"/>
        <v>0.54</v>
      </c>
      <c r="IS1285">
        <v>813063</v>
      </c>
      <c r="IV1285">
        <v>0.48</v>
      </c>
      <c r="IW1285">
        <f t="shared" si="636"/>
        <v>0.48</v>
      </c>
      <c r="JH1285">
        <v>813063</v>
      </c>
      <c r="JK1285">
        <v>0.48</v>
      </c>
      <c r="JL1285">
        <f t="shared" si="637"/>
        <v>0.48</v>
      </c>
      <c r="JW1285">
        <v>813063</v>
      </c>
      <c r="JZ1285">
        <v>0.48</v>
      </c>
      <c r="KA1285">
        <f t="shared" si="638"/>
        <v>0.48</v>
      </c>
      <c r="KL1285">
        <v>813063</v>
      </c>
      <c r="KO1285">
        <v>0.61</v>
      </c>
      <c r="KP1285">
        <f t="shared" si="639"/>
        <v>0.61</v>
      </c>
      <c r="LA1285">
        <v>813063</v>
      </c>
      <c r="LD1285">
        <v>0.51</v>
      </c>
      <c r="LE1285">
        <f t="shared" si="640"/>
        <v>0.51</v>
      </c>
      <c r="LP1285">
        <v>813063</v>
      </c>
      <c r="LS1285">
        <v>0.5</v>
      </c>
      <c r="LT1285">
        <f t="shared" si="641"/>
        <v>0.5</v>
      </c>
      <c r="ME1285">
        <v>813063</v>
      </c>
      <c r="MH1285">
        <v>0.53</v>
      </c>
      <c r="MI1285">
        <f t="shared" si="642"/>
        <v>0.53</v>
      </c>
      <c r="MT1285">
        <v>813063</v>
      </c>
      <c r="MW1285">
        <v>0.56000000000000005</v>
      </c>
      <c r="MX1285">
        <f t="shared" si="643"/>
        <v>0.56000000000000005</v>
      </c>
      <c r="NI1285">
        <v>813063</v>
      </c>
      <c r="NL1285">
        <v>0.49</v>
      </c>
      <c r="NM1285">
        <f t="shared" si="644"/>
        <v>0.49</v>
      </c>
      <c r="NX1285">
        <v>813063</v>
      </c>
      <c r="OA1285">
        <v>0.54</v>
      </c>
      <c r="OB1285">
        <f t="shared" si="645"/>
        <v>0.54</v>
      </c>
      <c r="OM1285">
        <v>813063</v>
      </c>
      <c r="OP1285">
        <v>0.5</v>
      </c>
      <c r="OQ1285">
        <f t="shared" si="646"/>
        <v>0.5</v>
      </c>
      <c r="PB1285">
        <v>813063</v>
      </c>
      <c r="PE1285">
        <v>0.5</v>
      </c>
      <c r="PF1285">
        <f t="shared" si="647"/>
        <v>0.5</v>
      </c>
      <c r="PQ1285">
        <v>813063</v>
      </c>
      <c r="PT1285">
        <v>0.51</v>
      </c>
      <c r="PU1285">
        <f t="shared" si="648"/>
        <v>0.51</v>
      </c>
      <c r="QF1285">
        <v>813063</v>
      </c>
      <c r="QI1285">
        <v>0.48</v>
      </c>
      <c r="QJ1285">
        <f t="shared" si="649"/>
        <v>0.48</v>
      </c>
      <c r="QU1285">
        <v>813063</v>
      </c>
      <c r="QX1285">
        <v>0.52</v>
      </c>
      <c r="QY1285">
        <f t="shared" si="650"/>
        <v>0.52</v>
      </c>
    </row>
    <row r="1286" spans="12:467" x14ac:dyDescent="0.2">
      <c r="L1286">
        <v>824448</v>
      </c>
      <c r="O1286">
        <v>0.55000000000000004</v>
      </c>
      <c r="P1286">
        <f t="shared" si="620"/>
        <v>0.55000000000000004</v>
      </c>
      <c r="AA1286">
        <v>824448</v>
      </c>
      <c r="AD1286">
        <v>0.59</v>
      </c>
      <c r="AE1286">
        <f t="shared" si="621"/>
        <v>0.59</v>
      </c>
      <c r="AP1286">
        <v>824448</v>
      </c>
      <c r="AS1286">
        <v>0.47</v>
      </c>
      <c r="AT1286">
        <f t="shared" si="622"/>
        <v>0.47</v>
      </c>
      <c r="BE1286">
        <v>824448</v>
      </c>
      <c r="BH1286">
        <v>0.53</v>
      </c>
      <c r="BI1286">
        <f t="shared" si="623"/>
        <v>0.53</v>
      </c>
      <c r="BT1286">
        <v>824448</v>
      </c>
      <c r="BW1286">
        <v>0.37</v>
      </c>
      <c r="BX1286">
        <f t="shared" si="624"/>
        <v>0.37</v>
      </c>
      <c r="CI1286">
        <v>824448</v>
      </c>
      <c r="CL1286">
        <v>0.56999999999999995</v>
      </c>
      <c r="CM1286">
        <f t="shared" si="625"/>
        <v>0.56999999999999995</v>
      </c>
      <c r="CX1286">
        <v>824448</v>
      </c>
      <c r="DA1286">
        <v>0.56999999999999995</v>
      </c>
      <c r="DB1286">
        <f t="shared" si="626"/>
        <v>0.56999999999999995</v>
      </c>
      <c r="DM1286">
        <v>824448</v>
      </c>
      <c r="DP1286">
        <v>0.56999999999999995</v>
      </c>
      <c r="DQ1286">
        <f t="shared" si="627"/>
        <v>0.56999999999999995</v>
      </c>
      <c r="EB1286">
        <v>824448</v>
      </c>
      <c r="EE1286">
        <v>0.56999999999999995</v>
      </c>
      <c r="EF1286">
        <f t="shared" si="628"/>
        <v>0.56999999999999995</v>
      </c>
      <c r="EQ1286">
        <v>824448</v>
      </c>
      <c r="ET1286">
        <v>0.56999999999999995</v>
      </c>
      <c r="EU1286">
        <f t="shared" si="629"/>
        <v>0.56999999999999995</v>
      </c>
      <c r="FF1286">
        <v>824448</v>
      </c>
      <c r="FI1286">
        <v>0.56999999999999995</v>
      </c>
      <c r="FJ1286">
        <f t="shared" si="630"/>
        <v>0.56999999999999995</v>
      </c>
      <c r="FU1286">
        <v>824448</v>
      </c>
      <c r="FX1286">
        <v>0.54</v>
      </c>
      <c r="FY1286">
        <f t="shared" si="631"/>
        <v>0.54</v>
      </c>
      <c r="GJ1286">
        <v>824448</v>
      </c>
      <c r="GM1286">
        <v>0.57999999999999996</v>
      </c>
      <c r="GN1286">
        <f t="shared" si="632"/>
        <v>0.57999999999999996</v>
      </c>
      <c r="GY1286">
        <v>824448</v>
      </c>
      <c r="HB1286">
        <v>0.59</v>
      </c>
      <c r="HC1286">
        <f t="shared" si="633"/>
        <v>0.59</v>
      </c>
      <c r="HN1286">
        <v>824448</v>
      </c>
      <c r="HQ1286">
        <v>0.56000000000000005</v>
      </c>
      <c r="HR1286">
        <f t="shared" si="634"/>
        <v>0.56000000000000005</v>
      </c>
      <c r="ID1286">
        <v>813057</v>
      </c>
      <c r="IG1286">
        <v>0.5</v>
      </c>
      <c r="IH1286">
        <f t="shared" si="635"/>
        <v>0.5</v>
      </c>
      <c r="IS1286">
        <v>813057</v>
      </c>
      <c r="IV1286">
        <v>0.5</v>
      </c>
      <c r="IW1286">
        <f t="shared" si="636"/>
        <v>0.5</v>
      </c>
      <c r="JH1286">
        <v>813057</v>
      </c>
      <c r="JK1286">
        <v>0.56000000000000005</v>
      </c>
      <c r="JL1286">
        <f t="shared" si="637"/>
        <v>0.56000000000000005</v>
      </c>
      <c r="JW1286">
        <v>813057</v>
      </c>
      <c r="JZ1286">
        <v>0.52</v>
      </c>
      <c r="KA1286">
        <f t="shared" si="638"/>
        <v>0.52</v>
      </c>
      <c r="KL1286">
        <v>813057</v>
      </c>
      <c r="KO1286">
        <v>0.57999999999999996</v>
      </c>
      <c r="KP1286">
        <f t="shared" si="639"/>
        <v>0.57999999999999996</v>
      </c>
      <c r="LA1286">
        <v>813057</v>
      </c>
      <c r="LD1286">
        <v>0.52</v>
      </c>
      <c r="LE1286">
        <f t="shared" si="640"/>
        <v>0.52</v>
      </c>
      <c r="LP1286">
        <v>813057</v>
      </c>
      <c r="LS1286">
        <v>0.48</v>
      </c>
      <c r="LT1286">
        <f t="shared" si="641"/>
        <v>0.48</v>
      </c>
      <c r="ME1286">
        <v>813057</v>
      </c>
      <c r="MH1286">
        <v>0.54</v>
      </c>
      <c r="MI1286">
        <f t="shared" si="642"/>
        <v>0.54</v>
      </c>
      <c r="MT1286">
        <v>813057</v>
      </c>
      <c r="MW1286">
        <v>0.52</v>
      </c>
      <c r="MX1286">
        <f t="shared" si="643"/>
        <v>0.52</v>
      </c>
      <c r="NI1286">
        <v>813057</v>
      </c>
      <c r="NL1286">
        <v>0.46</v>
      </c>
      <c r="NM1286">
        <f t="shared" si="644"/>
        <v>0.46</v>
      </c>
      <c r="NX1286">
        <v>813057</v>
      </c>
      <c r="OA1286">
        <v>0.52</v>
      </c>
      <c r="OB1286">
        <f t="shared" si="645"/>
        <v>0.52</v>
      </c>
      <c r="OM1286">
        <v>813057</v>
      </c>
      <c r="OP1286">
        <v>0.5</v>
      </c>
      <c r="OQ1286">
        <f t="shared" si="646"/>
        <v>0.5</v>
      </c>
      <c r="PB1286">
        <v>813057</v>
      </c>
      <c r="PE1286">
        <v>0.5</v>
      </c>
      <c r="PF1286">
        <f t="shared" si="647"/>
        <v>0.5</v>
      </c>
      <c r="PQ1286">
        <v>813057</v>
      </c>
      <c r="PT1286">
        <v>0.52</v>
      </c>
      <c r="PU1286">
        <f t="shared" si="648"/>
        <v>0.52</v>
      </c>
      <c r="QF1286">
        <v>813057</v>
      </c>
      <c r="QI1286">
        <v>0.47</v>
      </c>
      <c r="QJ1286">
        <f t="shared" si="649"/>
        <v>0.47</v>
      </c>
      <c r="QU1286">
        <v>813057</v>
      </c>
      <c r="QX1286">
        <v>0.54</v>
      </c>
      <c r="QY1286">
        <f t="shared" si="650"/>
        <v>0.54</v>
      </c>
    </row>
    <row r="1287" spans="12:467" x14ac:dyDescent="0.2">
      <c r="L1287">
        <v>824690</v>
      </c>
      <c r="O1287">
        <v>0.53</v>
      </c>
      <c r="P1287">
        <f t="shared" si="620"/>
        <v>0.53</v>
      </c>
      <c r="AA1287">
        <v>824690</v>
      </c>
      <c r="AD1287">
        <v>0.53</v>
      </c>
      <c r="AE1287">
        <f t="shared" si="621"/>
        <v>0.53</v>
      </c>
      <c r="AP1287">
        <v>824690</v>
      </c>
      <c r="AS1287">
        <v>0.37</v>
      </c>
      <c r="AT1287">
        <f t="shared" si="622"/>
        <v>0.37</v>
      </c>
      <c r="BE1287">
        <v>824690</v>
      </c>
      <c r="BH1287">
        <v>0.52</v>
      </c>
      <c r="BI1287">
        <f t="shared" si="623"/>
        <v>0.52</v>
      </c>
      <c r="BT1287">
        <v>824690</v>
      </c>
      <c r="BW1287">
        <v>0.45</v>
      </c>
      <c r="BX1287">
        <f t="shared" si="624"/>
        <v>0.45</v>
      </c>
      <c r="CI1287">
        <v>824690</v>
      </c>
      <c r="CL1287">
        <v>0.56999999999999995</v>
      </c>
      <c r="CM1287">
        <f t="shared" si="625"/>
        <v>0.56999999999999995</v>
      </c>
      <c r="CX1287">
        <v>824690</v>
      </c>
      <c r="DA1287">
        <v>0.52</v>
      </c>
      <c r="DB1287">
        <f t="shared" si="626"/>
        <v>0.52</v>
      </c>
      <c r="DM1287">
        <v>824690</v>
      </c>
      <c r="DP1287">
        <v>0.55000000000000004</v>
      </c>
      <c r="DQ1287">
        <f t="shared" si="627"/>
        <v>0.55000000000000004</v>
      </c>
      <c r="EB1287">
        <v>824690</v>
      </c>
      <c r="EE1287">
        <v>0.56000000000000005</v>
      </c>
      <c r="EF1287">
        <f t="shared" si="628"/>
        <v>0.56000000000000005</v>
      </c>
      <c r="EQ1287">
        <v>824690</v>
      </c>
      <c r="ET1287">
        <v>0.56000000000000005</v>
      </c>
      <c r="EU1287">
        <f t="shared" si="629"/>
        <v>0.56000000000000005</v>
      </c>
      <c r="FF1287">
        <v>824690</v>
      </c>
      <c r="FI1287">
        <v>0.54</v>
      </c>
      <c r="FJ1287">
        <f t="shared" si="630"/>
        <v>0.54</v>
      </c>
      <c r="FU1287">
        <v>824690</v>
      </c>
      <c r="FX1287">
        <v>0.53</v>
      </c>
      <c r="FY1287">
        <f t="shared" si="631"/>
        <v>0.53</v>
      </c>
      <c r="GJ1287">
        <v>824690</v>
      </c>
      <c r="GM1287">
        <v>0.51</v>
      </c>
      <c r="GN1287">
        <f t="shared" si="632"/>
        <v>0.51</v>
      </c>
      <c r="GY1287">
        <v>824690</v>
      </c>
      <c r="HB1287">
        <v>0.52</v>
      </c>
      <c r="HC1287">
        <f t="shared" si="633"/>
        <v>0.52</v>
      </c>
      <c r="HN1287">
        <v>824690</v>
      </c>
      <c r="HQ1287">
        <v>0.56999999999999995</v>
      </c>
      <c r="HR1287">
        <f t="shared" si="634"/>
        <v>0.56999999999999995</v>
      </c>
      <c r="ID1287">
        <v>813062</v>
      </c>
      <c r="IG1287">
        <v>0.47</v>
      </c>
      <c r="IH1287">
        <f t="shared" si="635"/>
        <v>0.47</v>
      </c>
      <c r="IS1287">
        <v>813062</v>
      </c>
      <c r="IV1287">
        <v>0.41</v>
      </c>
      <c r="IW1287">
        <f t="shared" si="636"/>
        <v>0.41</v>
      </c>
      <c r="JH1287">
        <v>813062</v>
      </c>
      <c r="JK1287">
        <v>0.46</v>
      </c>
      <c r="JL1287">
        <f t="shared" si="637"/>
        <v>0.46</v>
      </c>
      <c r="JW1287">
        <v>813062</v>
      </c>
      <c r="JZ1287">
        <v>0.44</v>
      </c>
      <c r="KA1287">
        <f t="shared" si="638"/>
        <v>0.44</v>
      </c>
      <c r="KL1287">
        <v>813062</v>
      </c>
      <c r="KO1287">
        <v>0.5</v>
      </c>
      <c r="KP1287">
        <f t="shared" si="639"/>
        <v>0.5</v>
      </c>
      <c r="LA1287">
        <v>813062</v>
      </c>
      <c r="LD1287">
        <v>0.44</v>
      </c>
      <c r="LE1287">
        <f t="shared" si="640"/>
        <v>0.44</v>
      </c>
      <c r="LP1287">
        <v>813062</v>
      </c>
      <c r="LS1287">
        <v>0.44</v>
      </c>
      <c r="LT1287">
        <f t="shared" si="641"/>
        <v>0.44</v>
      </c>
      <c r="ME1287">
        <v>813062</v>
      </c>
      <c r="MH1287">
        <v>0.46</v>
      </c>
      <c r="MI1287">
        <f t="shared" si="642"/>
        <v>0.46</v>
      </c>
      <c r="MT1287">
        <v>813062</v>
      </c>
      <c r="MW1287">
        <v>0.52</v>
      </c>
      <c r="MX1287">
        <f t="shared" si="643"/>
        <v>0.52</v>
      </c>
      <c r="NI1287">
        <v>813062</v>
      </c>
      <c r="NL1287">
        <v>0.41</v>
      </c>
      <c r="NM1287">
        <f t="shared" si="644"/>
        <v>0.41</v>
      </c>
      <c r="NX1287">
        <v>813062</v>
      </c>
      <c r="OA1287">
        <v>0.51</v>
      </c>
      <c r="OB1287">
        <f t="shared" si="645"/>
        <v>0.51</v>
      </c>
      <c r="OM1287">
        <v>813062</v>
      </c>
      <c r="OP1287">
        <v>0.43</v>
      </c>
      <c r="OQ1287">
        <f t="shared" si="646"/>
        <v>0.43</v>
      </c>
      <c r="PB1287">
        <v>813062</v>
      </c>
      <c r="PE1287">
        <v>0.42</v>
      </c>
      <c r="PF1287">
        <f t="shared" si="647"/>
        <v>0.42</v>
      </c>
      <c r="PQ1287">
        <v>813062</v>
      </c>
      <c r="PT1287">
        <v>0.49</v>
      </c>
      <c r="PU1287">
        <f t="shared" si="648"/>
        <v>0.49</v>
      </c>
      <c r="QF1287">
        <v>813062</v>
      </c>
      <c r="QI1287">
        <v>0.42</v>
      </c>
      <c r="QJ1287">
        <f t="shared" si="649"/>
        <v>0.42</v>
      </c>
      <c r="QU1287">
        <v>813062</v>
      </c>
      <c r="QX1287">
        <v>0.43</v>
      </c>
      <c r="QY1287">
        <f t="shared" si="650"/>
        <v>0.43</v>
      </c>
    </row>
    <row r="1288" spans="12:467" x14ac:dyDescent="0.2">
      <c r="L1288">
        <v>824773</v>
      </c>
      <c r="O1288">
        <v>0.52</v>
      </c>
      <c r="P1288">
        <f t="shared" si="620"/>
        <v>0.52</v>
      </c>
      <c r="AA1288">
        <v>824773</v>
      </c>
      <c r="AD1288">
        <v>0.56999999999999995</v>
      </c>
      <c r="AE1288">
        <f t="shared" si="621"/>
        <v>0.56999999999999995</v>
      </c>
      <c r="AP1288">
        <v>824773</v>
      </c>
      <c r="AS1288">
        <v>0.47</v>
      </c>
      <c r="AT1288">
        <f t="shared" si="622"/>
        <v>0.47</v>
      </c>
      <c r="BE1288">
        <v>824773</v>
      </c>
      <c r="BH1288">
        <v>0.57999999999999996</v>
      </c>
      <c r="BI1288">
        <f t="shared" si="623"/>
        <v>0.57999999999999996</v>
      </c>
      <c r="BT1288">
        <v>824773</v>
      </c>
      <c r="BW1288">
        <v>0.54</v>
      </c>
      <c r="BX1288">
        <f t="shared" si="624"/>
        <v>0.54</v>
      </c>
      <c r="CI1288">
        <v>824773</v>
      </c>
      <c r="CL1288">
        <v>0.51</v>
      </c>
      <c r="CM1288">
        <f t="shared" si="625"/>
        <v>0.51</v>
      </c>
      <c r="CX1288">
        <v>824773</v>
      </c>
      <c r="DA1288">
        <v>0.49</v>
      </c>
      <c r="DB1288">
        <f t="shared" si="626"/>
        <v>0.49</v>
      </c>
      <c r="DM1288">
        <v>824773</v>
      </c>
      <c r="DP1288">
        <v>0.53</v>
      </c>
      <c r="DQ1288">
        <f t="shared" si="627"/>
        <v>0.53</v>
      </c>
      <c r="EB1288">
        <v>824773</v>
      </c>
      <c r="EE1288">
        <v>0.5</v>
      </c>
      <c r="EF1288">
        <f t="shared" si="628"/>
        <v>0.5</v>
      </c>
      <c r="EQ1288">
        <v>824773</v>
      </c>
      <c r="ET1288">
        <v>0.5</v>
      </c>
      <c r="EU1288">
        <f t="shared" si="629"/>
        <v>0.5</v>
      </c>
      <c r="FF1288">
        <v>824773</v>
      </c>
      <c r="FI1288">
        <v>0.5</v>
      </c>
      <c r="FJ1288">
        <f t="shared" si="630"/>
        <v>0.5</v>
      </c>
      <c r="FU1288">
        <v>824773</v>
      </c>
      <c r="FX1288">
        <v>0.52</v>
      </c>
      <c r="FY1288">
        <f t="shared" si="631"/>
        <v>0.52</v>
      </c>
      <c r="GJ1288">
        <v>824773</v>
      </c>
      <c r="GM1288">
        <v>0.51</v>
      </c>
      <c r="GN1288">
        <f t="shared" si="632"/>
        <v>0.51</v>
      </c>
      <c r="GY1288">
        <v>824773</v>
      </c>
      <c r="HB1288">
        <v>0.54</v>
      </c>
      <c r="HC1288">
        <f t="shared" si="633"/>
        <v>0.54</v>
      </c>
      <c r="HN1288">
        <v>824773</v>
      </c>
      <c r="HQ1288">
        <v>0.52</v>
      </c>
      <c r="HR1288">
        <f t="shared" si="634"/>
        <v>0.52</v>
      </c>
      <c r="ID1288">
        <v>813048</v>
      </c>
      <c r="IG1288">
        <v>0.51</v>
      </c>
      <c r="IH1288">
        <f t="shared" si="635"/>
        <v>0.51</v>
      </c>
      <c r="IS1288">
        <v>813048</v>
      </c>
      <c r="IV1288">
        <v>0.52</v>
      </c>
      <c r="IW1288">
        <f t="shared" si="636"/>
        <v>0.52</v>
      </c>
      <c r="JH1288">
        <v>813048</v>
      </c>
      <c r="JK1288">
        <v>0.53</v>
      </c>
      <c r="JL1288">
        <f t="shared" si="637"/>
        <v>0.53</v>
      </c>
      <c r="JW1288">
        <v>813048</v>
      </c>
      <c r="JZ1288">
        <v>0.54</v>
      </c>
      <c r="KA1288">
        <f t="shared" si="638"/>
        <v>0.54</v>
      </c>
      <c r="KL1288">
        <v>813048</v>
      </c>
      <c r="KO1288">
        <v>0.5</v>
      </c>
      <c r="KP1288">
        <f t="shared" si="639"/>
        <v>0.5</v>
      </c>
      <c r="LA1288">
        <v>813048</v>
      </c>
      <c r="LD1288">
        <v>0.5</v>
      </c>
      <c r="LE1288">
        <f t="shared" si="640"/>
        <v>0.5</v>
      </c>
      <c r="LP1288">
        <v>813048</v>
      </c>
      <c r="LS1288">
        <v>0.51</v>
      </c>
      <c r="LT1288">
        <f t="shared" si="641"/>
        <v>0.51</v>
      </c>
      <c r="ME1288">
        <v>813048</v>
      </c>
      <c r="MH1288">
        <v>0.49</v>
      </c>
      <c r="MI1288">
        <f t="shared" si="642"/>
        <v>0.49</v>
      </c>
      <c r="MT1288">
        <v>813048</v>
      </c>
      <c r="MW1288">
        <v>0.55000000000000004</v>
      </c>
      <c r="MX1288">
        <f t="shared" si="643"/>
        <v>0.55000000000000004</v>
      </c>
      <c r="NI1288">
        <v>813048</v>
      </c>
      <c r="NL1288">
        <v>0.53</v>
      </c>
      <c r="NM1288">
        <f t="shared" si="644"/>
        <v>0.53</v>
      </c>
      <c r="NX1288">
        <v>813048</v>
      </c>
      <c r="OA1288">
        <v>0.5</v>
      </c>
      <c r="OB1288">
        <f t="shared" si="645"/>
        <v>0.5</v>
      </c>
      <c r="OM1288">
        <v>813048</v>
      </c>
      <c r="OP1288">
        <v>0.52</v>
      </c>
      <c r="OQ1288">
        <f t="shared" si="646"/>
        <v>0.52</v>
      </c>
      <c r="PB1288">
        <v>813048</v>
      </c>
      <c r="PE1288">
        <v>0.49</v>
      </c>
      <c r="PF1288">
        <f t="shared" si="647"/>
        <v>0.49</v>
      </c>
      <c r="PQ1288">
        <v>813048</v>
      </c>
      <c r="PT1288">
        <v>0.54</v>
      </c>
      <c r="PU1288">
        <f t="shared" si="648"/>
        <v>0.54</v>
      </c>
      <c r="QF1288">
        <v>813048</v>
      </c>
      <c r="QI1288">
        <v>0.51</v>
      </c>
      <c r="QJ1288">
        <f t="shared" si="649"/>
        <v>0.51</v>
      </c>
      <c r="QU1288">
        <v>813048</v>
      </c>
      <c r="QX1288">
        <v>0.52</v>
      </c>
      <c r="QY1288">
        <f t="shared" si="650"/>
        <v>0.52</v>
      </c>
    </row>
    <row r="1289" spans="12:467" x14ac:dyDescent="0.2">
      <c r="L1289">
        <v>825099</v>
      </c>
      <c r="O1289">
        <v>0.57999999999999996</v>
      </c>
      <c r="P1289">
        <f t="shared" si="620"/>
        <v>0.57999999999999996</v>
      </c>
      <c r="AA1289">
        <v>825099</v>
      </c>
      <c r="AD1289">
        <v>0.61</v>
      </c>
      <c r="AE1289">
        <f t="shared" si="621"/>
        <v>0.61</v>
      </c>
      <c r="AP1289">
        <v>825099</v>
      </c>
      <c r="AS1289">
        <v>0.77</v>
      </c>
      <c r="AT1289">
        <f t="shared" si="622"/>
        <v>0.77</v>
      </c>
      <c r="BE1289">
        <v>825099</v>
      </c>
      <c r="BH1289">
        <v>0.56000000000000005</v>
      </c>
      <c r="BI1289">
        <f t="shared" si="623"/>
        <v>0.56000000000000005</v>
      </c>
      <c r="BT1289">
        <v>825099</v>
      </c>
      <c r="BW1289">
        <v>0.62</v>
      </c>
      <c r="BX1289">
        <f t="shared" si="624"/>
        <v>0.62</v>
      </c>
      <c r="CI1289">
        <v>825099</v>
      </c>
      <c r="CL1289">
        <v>0.59</v>
      </c>
      <c r="CM1289">
        <f t="shared" si="625"/>
        <v>0.59</v>
      </c>
      <c r="CX1289">
        <v>825099</v>
      </c>
      <c r="DA1289">
        <v>0.56999999999999995</v>
      </c>
      <c r="DB1289">
        <f t="shared" si="626"/>
        <v>0.56999999999999995</v>
      </c>
      <c r="DM1289">
        <v>825099</v>
      </c>
      <c r="DP1289">
        <v>0.56999999999999995</v>
      </c>
      <c r="DQ1289">
        <f t="shared" si="627"/>
        <v>0.56999999999999995</v>
      </c>
      <c r="EB1289">
        <v>825099</v>
      </c>
      <c r="EE1289">
        <v>0.56000000000000005</v>
      </c>
      <c r="EF1289">
        <f t="shared" si="628"/>
        <v>0.56000000000000005</v>
      </c>
      <c r="EQ1289">
        <v>825099</v>
      </c>
      <c r="ET1289">
        <v>0.56000000000000005</v>
      </c>
      <c r="EU1289">
        <f t="shared" si="629"/>
        <v>0.56000000000000005</v>
      </c>
      <c r="FF1289">
        <v>825099</v>
      </c>
      <c r="FI1289">
        <v>0.57999999999999996</v>
      </c>
      <c r="FJ1289">
        <f t="shared" si="630"/>
        <v>0.57999999999999996</v>
      </c>
      <c r="FU1289">
        <v>825099</v>
      </c>
      <c r="FX1289">
        <v>0.56999999999999995</v>
      </c>
      <c r="FY1289">
        <f t="shared" si="631"/>
        <v>0.56999999999999995</v>
      </c>
      <c r="GJ1289">
        <v>825099</v>
      </c>
      <c r="GM1289">
        <v>0.55000000000000004</v>
      </c>
      <c r="GN1289">
        <f t="shared" si="632"/>
        <v>0.55000000000000004</v>
      </c>
      <c r="GY1289">
        <v>825099</v>
      </c>
      <c r="HB1289">
        <v>0.59</v>
      </c>
      <c r="HC1289">
        <f t="shared" si="633"/>
        <v>0.59</v>
      </c>
      <c r="HN1289">
        <v>825099</v>
      </c>
      <c r="HQ1289">
        <v>0.59</v>
      </c>
      <c r="HR1289">
        <f t="shared" si="634"/>
        <v>0.59</v>
      </c>
      <c r="ID1289">
        <v>813052</v>
      </c>
      <c r="IG1289">
        <v>0.51</v>
      </c>
      <c r="IH1289">
        <f t="shared" si="635"/>
        <v>0.51</v>
      </c>
      <c r="IS1289">
        <v>813052</v>
      </c>
      <c r="IV1289">
        <v>0.47</v>
      </c>
      <c r="IW1289">
        <f t="shared" si="636"/>
        <v>0.47</v>
      </c>
      <c r="JH1289">
        <v>813052</v>
      </c>
      <c r="JK1289">
        <v>0.54</v>
      </c>
      <c r="JL1289">
        <f t="shared" si="637"/>
        <v>0.54</v>
      </c>
      <c r="JW1289">
        <v>813052</v>
      </c>
      <c r="JZ1289">
        <v>0.5</v>
      </c>
      <c r="KA1289">
        <f t="shared" si="638"/>
        <v>0.5</v>
      </c>
      <c r="KL1289">
        <v>813052</v>
      </c>
      <c r="KO1289">
        <v>0.57999999999999996</v>
      </c>
      <c r="KP1289">
        <f t="shared" si="639"/>
        <v>0.57999999999999996</v>
      </c>
      <c r="LA1289">
        <v>813052</v>
      </c>
      <c r="LD1289">
        <v>0.52</v>
      </c>
      <c r="LE1289">
        <f t="shared" si="640"/>
        <v>0.52</v>
      </c>
      <c r="LP1289">
        <v>813052</v>
      </c>
      <c r="LS1289">
        <v>0.49</v>
      </c>
      <c r="LT1289">
        <f t="shared" si="641"/>
        <v>0.49</v>
      </c>
      <c r="ME1289">
        <v>813052</v>
      </c>
      <c r="MH1289">
        <v>0.53</v>
      </c>
      <c r="MI1289">
        <f t="shared" si="642"/>
        <v>0.53</v>
      </c>
      <c r="MT1289">
        <v>813052</v>
      </c>
      <c r="MW1289">
        <v>0.52</v>
      </c>
      <c r="MX1289">
        <f t="shared" si="643"/>
        <v>0.52</v>
      </c>
      <c r="NI1289">
        <v>813052</v>
      </c>
      <c r="NL1289">
        <v>0.49</v>
      </c>
      <c r="NM1289">
        <f t="shared" si="644"/>
        <v>0.49</v>
      </c>
      <c r="NX1289">
        <v>813052</v>
      </c>
      <c r="OA1289">
        <v>0.54</v>
      </c>
      <c r="OB1289">
        <f t="shared" si="645"/>
        <v>0.54</v>
      </c>
      <c r="OM1289">
        <v>813052</v>
      </c>
      <c r="OP1289">
        <v>0.51</v>
      </c>
      <c r="OQ1289">
        <f t="shared" si="646"/>
        <v>0.51</v>
      </c>
      <c r="PB1289">
        <v>813052</v>
      </c>
      <c r="PE1289">
        <v>0.52</v>
      </c>
      <c r="PF1289">
        <f t="shared" si="647"/>
        <v>0.52</v>
      </c>
      <c r="PQ1289">
        <v>813052</v>
      </c>
      <c r="PT1289">
        <v>0.51</v>
      </c>
      <c r="PU1289">
        <f t="shared" si="648"/>
        <v>0.51</v>
      </c>
      <c r="QF1289">
        <v>813052</v>
      </c>
      <c r="QI1289">
        <v>0.52</v>
      </c>
      <c r="QJ1289">
        <f t="shared" si="649"/>
        <v>0.52</v>
      </c>
      <c r="QU1289">
        <v>813052</v>
      </c>
      <c r="QX1289">
        <v>0.5</v>
      </c>
      <c r="QY1289">
        <f t="shared" si="650"/>
        <v>0.5</v>
      </c>
    </row>
    <row r="1290" spans="12:467" x14ac:dyDescent="0.2">
      <c r="L1290">
        <v>822748</v>
      </c>
      <c r="O1290">
        <v>0.38</v>
      </c>
      <c r="P1290">
        <f t="shared" si="620"/>
        <v>0.38</v>
      </c>
      <c r="AA1290">
        <v>822748</v>
      </c>
      <c r="AD1290">
        <v>0.36</v>
      </c>
      <c r="AE1290">
        <f t="shared" si="621"/>
        <v>0.36</v>
      </c>
      <c r="AP1290">
        <v>822748</v>
      </c>
      <c r="AS1290">
        <v>0.23</v>
      </c>
      <c r="AT1290">
        <f t="shared" si="622"/>
        <v>0.23</v>
      </c>
      <c r="BE1290">
        <v>822748</v>
      </c>
      <c r="BH1290">
        <v>0.37</v>
      </c>
      <c r="BI1290">
        <f t="shared" si="623"/>
        <v>0.37</v>
      </c>
      <c r="BT1290">
        <v>822748</v>
      </c>
      <c r="BW1290">
        <v>0.34</v>
      </c>
      <c r="BX1290">
        <f t="shared" si="624"/>
        <v>0.34</v>
      </c>
      <c r="CI1290">
        <v>822748</v>
      </c>
      <c r="CL1290">
        <v>0.43</v>
      </c>
      <c r="CM1290">
        <f t="shared" si="625"/>
        <v>0.43</v>
      </c>
      <c r="CX1290">
        <v>822748</v>
      </c>
      <c r="DA1290">
        <v>0.43</v>
      </c>
      <c r="DB1290">
        <f t="shared" si="626"/>
        <v>0.43</v>
      </c>
      <c r="DM1290">
        <v>822748</v>
      </c>
      <c r="DP1290">
        <v>0.39</v>
      </c>
      <c r="DQ1290">
        <f t="shared" si="627"/>
        <v>0.39</v>
      </c>
      <c r="EB1290">
        <v>822748</v>
      </c>
      <c r="EE1290">
        <v>0.38</v>
      </c>
      <c r="EF1290">
        <f t="shared" si="628"/>
        <v>0.38</v>
      </c>
      <c r="EQ1290">
        <v>822748</v>
      </c>
      <c r="ET1290">
        <v>0.38</v>
      </c>
      <c r="EU1290">
        <f t="shared" si="629"/>
        <v>0.38</v>
      </c>
      <c r="FF1290">
        <v>822748</v>
      </c>
      <c r="FI1290">
        <v>0.42</v>
      </c>
      <c r="FJ1290">
        <f t="shared" si="630"/>
        <v>0.42</v>
      </c>
      <c r="FU1290">
        <v>822748</v>
      </c>
      <c r="FX1290">
        <v>0.42</v>
      </c>
      <c r="FY1290">
        <f t="shared" si="631"/>
        <v>0.42</v>
      </c>
      <c r="GJ1290">
        <v>822748</v>
      </c>
      <c r="GM1290">
        <v>0.39</v>
      </c>
      <c r="GN1290">
        <f t="shared" si="632"/>
        <v>0.39</v>
      </c>
      <c r="GY1290">
        <v>822748</v>
      </c>
      <c r="HB1290">
        <v>0.43</v>
      </c>
      <c r="HC1290">
        <f t="shared" si="633"/>
        <v>0.43</v>
      </c>
      <c r="HN1290">
        <v>822748</v>
      </c>
      <c r="HQ1290">
        <v>0.4</v>
      </c>
      <c r="HR1290">
        <f t="shared" si="634"/>
        <v>0.4</v>
      </c>
      <c r="ID1290">
        <v>813056</v>
      </c>
      <c r="IG1290">
        <v>0.41</v>
      </c>
      <c r="IH1290">
        <f t="shared" si="635"/>
        <v>0.41</v>
      </c>
      <c r="IS1290">
        <v>813056</v>
      </c>
      <c r="IV1290">
        <v>0.44</v>
      </c>
      <c r="IW1290">
        <f t="shared" si="636"/>
        <v>0.44</v>
      </c>
      <c r="JH1290">
        <v>813056</v>
      </c>
      <c r="JK1290">
        <v>0.39</v>
      </c>
      <c r="JL1290">
        <f t="shared" si="637"/>
        <v>0.39</v>
      </c>
      <c r="JW1290">
        <v>813056</v>
      </c>
      <c r="JZ1290">
        <v>0.43</v>
      </c>
      <c r="KA1290">
        <f t="shared" si="638"/>
        <v>0.43</v>
      </c>
      <c r="KL1290">
        <v>813056</v>
      </c>
      <c r="KO1290">
        <v>0.32</v>
      </c>
      <c r="KP1290">
        <f t="shared" si="639"/>
        <v>0.32</v>
      </c>
      <c r="LA1290">
        <v>813056</v>
      </c>
      <c r="LD1290">
        <v>0.4</v>
      </c>
      <c r="LE1290">
        <f t="shared" si="640"/>
        <v>0.4</v>
      </c>
      <c r="LP1290">
        <v>813056</v>
      </c>
      <c r="LS1290">
        <v>0.41</v>
      </c>
      <c r="LT1290">
        <f t="shared" si="641"/>
        <v>0.41</v>
      </c>
      <c r="ME1290">
        <v>813056</v>
      </c>
      <c r="MH1290">
        <v>0.33</v>
      </c>
      <c r="MI1290">
        <f t="shared" si="642"/>
        <v>0.33</v>
      </c>
      <c r="MT1290">
        <v>813056</v>
      </c>
      <c r="MW1290">
        <v>0.24</v>
      </c>
      <c r="MX1290">
        <f t="shared" si="643"/>
        <v>0.24</v>
      </c>
      <c r="NI1290">
        <v>813056</v>
      </c>
      <c r="NL1290">
        <v>0.42</v>
      </c>
      <c r="NM1290">
        <f t="shared" si="644"/>
        <v>0.42</v>
      </c>
      <c r="NX1290">
        <v>813056</v>
      </c>
      <c r="OA1290">
        <v>0.41</v>
      </c>
      <c r="OB1290">
        <f t="shared" si="645"/>
        <v>0.41</v>
      </c>
      <c r="OM1290">
        <v>813056</v>
      </c>
      <c r="OP1290">
        <v>0.4</v>
      </c>
      <c r="OQ1290">
        <f t="shared" si="646"/>
        <v>0.4</v>
      </c>
      <c r="PB1290">
        <v>813056</v>
      </c>
      <c r="PE1290">
        <v>0.42</v>
      </c>
      <c r="PF1290">
        <f t="shared" si="647"/>
        <v>0.42</v>
      </c>
      <c r="PQ1290">
        <v>813056</v>
      </c>
      <c r="PT1290">
        <v>0.43</v>
      </c>
      <c r="PU1290">
        <f t="shared" si="648"/>
        <v>0.43</v>
      </c>
      <c r="QF1290">
        <v>813056</v>
      </c>
      <c r="QI1290">
        <v>0.42</v>
      </c>
      <c r="QJ1290">
        <f t="shared" si="649"/>
        <v>0.42</v>
      </c>
      <c r="QU1290">
        <v>813056</v>
      </c>
      <c r="QX1290">
        <v>0.42</v>
      </c>
      <c r="QY1290">
        <f t="shared" si="650"/>
        <v>0.42</v>
      </c>
    </row>
    <row r="1291" spans="12:467" x14ac:dyDescent="0.2">
      <c r="L1291">
        <v>822913</v>
      </c>
      <c r="O1291">
        <v>0.47</v>
      </c>
      <c r="P1291">
        <f t="shared" si="620"/>
        <v>0.47</v>
      </c>
      <c r="AA1291">
        <v>822913</v>
      </c>
      <c r="AD1291">
        <v>0.51</v>
      </c>
      <c r="AE1291">
        <f t="shared" si="621"/>
        <v>0.51</v>
      </c>
      <c r="AP1291">
        <v>822913</v>
      </c>
      <c r="AS1291">
        <v>0.41</v>
      </c>
      <c r="AT1291">
        <f t="shared" si="622"/>
        <v>0.41</v>
      </c>
      <c r="BE1291">
        <v>822913</v>
      </c>
      <c r="BH1291">
        <v>0.54</v>
      </c>
      <c r="BI1291">
        <f t="shared" si="623"/>
        <v>0.54</v>
      </c>
      <c r="BT1291">
        <v>822913</v>
      </c>
      <c r="BW1291">
        <v>0.53</v>
      </c>
      <c r="BX1291">
        <f t="shared" si="624"/>
        <v>0.53</v>
      </c>
      <c r="CI1291">
        <v>822913</v>
      </c>
      <c r="CL1291">
        <v>0.49</v>
      </c>
      <c r="CM1291">
        <f t="shared" si="625"/>
        <v>0.49</v>
      </c>
      <c r="CX1291">
        <v>822913</v>
      </c>
      <c r="DA1291">
        <v>0.48</v>
      </c>
      <c r="DB1291">
        <f t="shared" si="626"/>
        <v>0.48</v>
      </c>
      <c r="DM1291">
        <v>822913</v>
      </c>
      <c r="DP1291">
        <v>0.48</v>
      </c>
      <c r="DQ1291">
        <f t="shared" si="627"/>
        <v>0.48</v>
      </c>
      <c r="EB1291">
        <v>822913</v>
      </c>
      <c r="EE1291">
        <v>0.48</v>
      </c>
      <c r="EF1291">
        <f t="shared" si="628"/>
        <v>0.48</v>
      </c>
      <c r="EQ1291">
        <v>822913</v>
      </c>
      <c r="ET1291">
        <v>0.48</v>
      </c>
      <c r="EU1291">
        <f t="shared" si="629"/>
        <v>0.48</v>
      </c>
      <c r="FF1291">
        <v>822913</v>
      </c>
      <c r="FI1291">
        <v>0.5</v>
      </c>
      <c r="FJ1291">
        <f t="shared" si="630"/>
        <v>0.5</v>
      </c>
      <c r="FU1291">
        <v>822913</v>
      </c>
      <c r="FX1291">
        <v>0.52</v>
      </c>
      <c r="FY1291">
        <f t="shared" si="631"/>
        <v>0.52</v>
      </c>
      <c r="GJ1291">
        <v>822913</v>
      </c>
      <c r="GM1291">
        <v>0.47</v>
      </c>
      <c r="GN1291">
        <f t="shared" si="632"/>
        <v>0.47</v>
      </c>
      <c r="GY1291">
        <v>822913</v>
      </c>
      <c r="HB1291">
        <v>0.48</v>
      </c>
      <c r="HC1291">
        <f t="shared" si="633"/>
        <v>0.48</v>
      </c>
      <c r="HN1291">
        <v>822913</v>
      </c>
      <c r="HQ1291">
        <v>0.45</v>
      </c>
      <c r="HR1291">
        <f t="shared" si="634"/>
        <v>0.45</v>
      </c>
      <c r="ID1291">
        <v>813061</v>
      </c>
      <c r="IG1291">
        <v>0.57999999999999996</v>
      </c>
      <c r="IH1291">
        <f t="shared" si="635"/>
        <v>0.57999999999999996</v>
      </c>
      <c r="IS1291">
        <v>813061</v>
      </c>
      <c r="IV1291">
        <v>0.56999999999999995</v>
      </c>
      <c r="IW1291">
        <f t="shared" si="636"/>
        <v>0.56999999999999995</v>
      </c>
      <c r="JH1291">
        <v>813061</v>
      </c>
      <c r="JK1291">
        <v>0.6</v>
      </c>
      <c r="JL1291">
        <f t="shared" si="637"/>
        <v>0.6</v>
      </c>
      <c r="JW1291">
        <v>813061</v>
      </c>
      <c r="JZ1291">
        <v>0.56000000000000005</v>
      </c>
      <c r="KA1291">
        <f t="shared" si="638"/>
        <v>0.56000000000000005</v>
      </c>
      <c r="KL1291">
        <v>813061</v>
      </c>
      <c r="KO1291">
        <v>0.61</v>
      </c>
      <c r="KP1291">
        <f t="shared" si="639"/>
        <v>0.61</v>
      </c>
      <c r="LA1291">
        <v>813061</v>
      </c>
      <c r="LD1291">
        <v>0.59</v>
      </c>
      <c r="LE1291">
        <f t="shared" si="640"/>
        <v>0.59</v>
      </c>
      <c r="LP1291">
        <v>813061</v>
      </c>
      <c r="LS1291">
        <v>0.55000000000000004</v>
      </c>
      <c r="LT1291">
        <f t="shared" si="641"/>
        <v>0.55000000000000004</v>
      </c>
      <c r="ME1291">
        <v>813061</v>
      </c>
      <c r="MH1291">
        <v>0.62</v>
      </c>
      <c r="MI1291">
        <f t="shared" si="642"/>
        <v>0.62</v>
      </c>
      <c r="MT1291">
        <v>813061</v>
      </c>
      <c r="MW1291">
        <v>0.61</v>
      </c>
      <c r="MX1291">
        <f t="shared" si="643"/>
        <v>0.61</v>
      </c>
      <c r="NI1291">
        <v>813061</v>
      </c>
      <c r="NL1291">
        <v>0.54</v>
      </c>
      <c r="NM1291">
        <f t="shared" si="644"/>
        <v>0.54</v>
      </c>
      <c r="NX1291">
        <v>813061</v>
      </c>
      <c r="OA1291">
        <v>0.57999999999999996</v>
      </c>
      <c r="OB1291">
        <f t="shared" si="645"/>
        <v>0.57999999999999996</v>
      </c>
      <c r="OM1291">
        <v>813061</v>
      </c>
      <c r="OP1291">
        <v>0.56000000000000005</v>
      </c>
      <c r="OQ1291">
        <f t="shared" si="646"/>
        <v>0.56000000000000005</v>
      </c>
      <c r="PB1291">
        <v>813061</v>
      </c>
      <c r="PE1291">
        <v>0.56000000000000005</v>
      </c>
      <c r="PF1291">
        <f t="shared" si="647"/>
        <v>0.56000000000000005</v>
      </c>
      <c r="PQ1291">
        <v>813061</v>
      </c>
      <c r="PT1291">
        <v>0.59</v>
      </c>
      <c r="PU1291">
        <f t="shared" si="648"/>
        <v>0.59</v>
      </c>
      <c r="QF1291">
        <v>813061</v>
      </c>
      <c r="QI1291">
        <v>0.55000000000000004</v>
      </c>
      <c r="QJ1291">
        <f t="shared" si="649"/>
        <v>0.55000000000000004</v>
      </c>
      <c r="QU1291">
        <v>813061</v>
      </c>
      <c r="QX1291">
        <v>0.56000000000000005</v>
      </c>
      <c r="QY1291">
        <f t="shared" si="650"/>
        <v>0.56000000000000005</v>
      </c>
    </row>
    <row r="1292" spans="12:467" x14ac:dyDescent="0.2">
      <c r="L1292">
        <v>822993</v>
      </c>
      <c r="O1292">
        <v>0.56999999999999995</v>
      </c>
      <c r="P1292">
        <f t="shared" si="620"/>
        <v>0.56999999999999995</v>
      </c>
      <c r="AA1292">
        <v>822993</v>
      </c>
      <c r="AD1292">
        <v>0.57999999999999996</v>
      </c>
      <c r="AE1292">
        <f t="shared" si="621"/>
        <v>0.57999999999999996</v>
      </c>
      <c r="AP1292">
        <v>822993</v>
      </c>
      <c r="AS1292">
        <v>0.81</v>
      </c>
      <c r="AT1292">
        <f t="shared" si="622"/>
        <v>0.81</v>
      </c>
      <c r="BE1292">
        <v>822993</v>
      </c>
      <c r="BH1292">
        <v>0.72</v>
      </c>
      <c r="BI1292">
        <f t="shared" si="623"/>
        <v>0.72</v>
      </c>
      <c r="BT1292">
        <v>822993</v>
      </c>
      <c r="BW1292">
        <v>0.75</v>
      </c>
      <c r="BX1292">
        <f t="shared" si="624"/>
        <v>0.75</v>
      </c>
      <c r="CI1292">
        <v>822993</v>
      </c>
      <c r="CL1292">
        <v>0.53</v>
      </c>
      <c r="CM1292">
        <f t="shared" si="625"/>
        <v>0.53</v>
      </c>
      <c r="CX1292">
        <v>822993</v>
      </c>
      <c r="DA1292">
        <v>0.56999999999999995</v>
      </c>
      <c r="DB1292">
        <f t="shared" si="626"/>
        <v>0.56999999999999995</v>
      </c>
      <c r="DM1292">
        <v>822993</v>
      </c>
      <c r="DP1292">
        <v>0.56000000000000005</v>
      </c>
      <c r="DQ1292">
        <f t="shared" si="627"/>
        <v>0.56000000000000005</v>
      </c>
      <c r="EB1292">
        <v>822993</v>
      </c>
      <c r="EE1292">
        <v>0.56000000000000005</v>
      </c>
      <c r="EF1292">
        <f t="shared" si="628"/>
        <v>0.56000000000000005</v>
      </c>
      <c r="EQ1292">
        <v>822993</v>
      </c>
      <c r="ET1292">
        <v>0.56000000000000005</v>
      </c>
      <c r="EU1292">
        <f t="shared" si="629"/>
        <v>0.56000000000000005</v>
      </c>
      <c r="FF1292">
        <v>822993</v>
      </c>
      <c r="FI1292">
        <v>0.57999999999999996</v>
      </c>
      <c r="FJ1292">
        <f t="shared" si="630"/>
        <v>0.57999999999999996</v>
      </c>
      <c r="FU1292">
        <v>822993</v>
      </c>
      <c r="FX1292">
        <v>0.57999999999999996</v>
      </c>
      <c r="FY1292">
        <f t="shared" si="631"/>
        <v>0.57999999999999996</v>
      </c>
      <c r="GJ1292">
        <v>822993</v>
      </c>
      <c r="GM1292">
        <v>0.54</v>
      </c>
      <c r="GN1292">
        <f t="shared" si="632"/>
        <v>0.54</v>
      </c>
      <c r="GY1292">
        <v>822993</v>
      </c>
      <c r="HB1292">
        <v>0.59</v>
      </c>
      <c r="HC1292">
        <f t="shared" si="633"/>
        <v>0.59</v>
      </c>
      <c r="HN1292">
        <v>822993</v>
      </c>
      <c r="HQ1292">
        <v>0.56000000000000005</v>
      </c>
      <c r="HR1292">
        <f t="shared" si="634"/>
        <v>0.56000000000000005</v>
      </c>
      <c r="ID1292">
        <v>813049</v>
      </c>
      <c r="IG1292">
        <v>0.52</v>
      </c>
      <c r="IH1292">
        <f t="shared" si="635"/>
        <v>0.52</v>
      </c>
      <c r="IS1292">
        <v>813049</v>
      </c>
      <c r="IV1292">
        <v>0.51</v>
      </c>
      <c r="IW1292">
        <f t="shared" si="636"/>
        <v>0.51</v>
      </c>
      <c r="JH1292">
        <v>813049</v>
      </c>
      <c r="JK1292">
        <v>0.52</v>
      </c>
      <c r="JL1292">
        <f t="shared" si="637"/>
        <v>0.52</v>
      </c>
      <c r="JW1292">
        <v>813049</v>
      </c>
      <c r="JZ1292">
        <v>0.53</v>
      </c>
      <c r="KA1292">
        <f t="shared" si="638"/>
        <v>0.53</v>
      </c>
      <c r="KL1292">
        <v>813049</v>
      </c>
      <c r="KO1292">
        <v>0.55000000000000004</v>
      </c>
      <c r="KP1292">
        <f t="shared" si="639"/>
        <v>0.55000000000000004</v>
      </c>
      <c r="LA1292">
        <v>813049</v>
      </c>
      <c r="LD1292">
        <v>0.55000000000000004</v>
      </c>
      <c r="LE1292">
        <f t="shared" si="640"/>
        <v>0.55000000000000004</v>
      </c>
      <c r="LP1292">
        <v>813049</v>
      </c>
      <c r="LS1292">
        <v>0.53</v>
      </c>
      <c r="LT1292">
        <f t="shared" si="641"/>
        <v>0.53</v>
      </c>
      <c r="ME1292">
        <v>813049</v>
      </c>
      <c r="MH1292">
        <v>0.49</v>
      </c>
      <c r="MI1292">
        <f t="shared" si="642"/>
        <v>0.49</v>
      </c>
      <c r="MT1292">
        <v>813049</v>
      </c>
      <c r="MW1292">
        <v>0.55000000000000004</v>
      </c>
      <c r="MX1292">
        <f t="shared" si="643"/>
        <v>0.55000000000000004</v>
      </c>
      <c r="NI1292">
        <v>813049</v>
      </c>
      <c r="NL1292">
        <v>0.5</v>
      </c>
      <c r="NM1292">
        <f t="shared" si="644"/>
        <v>0.5</v>
      </c>
      <c r="NX1292">
        <v>813049</v>
      </c>
      <c r="OA1292">
        <v>0.5</v>
      </c>
      <c r="OB1292">
        <f t="shared" si="645"/>
        <v>0.5</v>
      </c>
      <c r="OM1292">
        <v>813049</v>
      </c>
      <c r="OP1292">
        <v>0.52</v>
      </c>
      <c r="OQ1292">
        <f t="shared" si="646"/>
        <v>0.52</v>
      </c>
      <c r="PB1292">
        <v>813049</v>
      </c>
      <c r="PE1292">
        <v>0.53</v>
      </c>
      <c r="PF1292">
        <f t="shared" si="647"/>
        <v>0.53</v>
      </c>
      <c r="PQ1292">
        <v>813049</v>
      </c>
      <c r="PT1292">
        <v>0.51</v>
      </c>
      <c r="PU1292">
        <f t="shared" si="648"/>
        <v>0.51</v>
      </c>
      <c r="QF1292">
        <v>813049</v>
      </c>
      <c r="QI1292">
        <v>0.5</v>
      </c>
      <c r="QJ1292">
        <f t="shared" si="649"/>
        <v>0.5</v>
      </c>
      <c r="QU1292">
        <v>813049</v>
      </c>
      <c r="QX1292">
        <v>0.53</v>
      </c>
      <c r="QY1292">
        <f t="shared" si="650"/>
        <v>0.53</v>
      </c>
    </row>
    <row r="1293" spans="12:467" x14ac:dyDescent="0.2">
      <c r="L1293">
        <v>823878</v>
      </c>
      <c r="O1293">
        <v>0.59</v>
      </c>
      <c r="P1293">
        <f t="shared" si="620"/>
        <v>0.59</v>
      </c>
      <c r="AA1293">
        <v>823878</v>
      </c>
      <c r="AD1293">
        <v>0.71</v>
      </c>
      <c r="AE1293">
        <f t="shared" si="621"/>
        <v>0.71</v>
      </c>
      <c r="AP1293">
        <v>823878</v>
      </c>
      <c r="AS1293">
        <v>0.77</v>
      </c>
      <c r="AT1293">
        <f t="shared" si="622"/>
        <v>0.77</v>
      </c>
      <c r="BE1293">
        <v>823878</v>
      </c>
      <c r="BH1293">
        <v>0.66</v>
      </c>
      <c r="BI1293">
        <f t="shared" si="623"/>
        <v>0.66</v>
      </c>
      <c r="BT1293">
        <v>823878</v>
      </c>
      <c r="BW1293">
        <v>0.48</v>
      </c>
      <c r="BX1293">
        <f t="shared" si="624"/>
        <v>0.48</v>
      </c>
      <c r="CI1293">
        <v>823878</v>
      </c>
      <c r="CL1293">
        <v>0.57999999999999996</v>
      </c>
      <c r="CM1293">
        <f t="shared" si="625"/>
        <v>0.57999999999999996</v>
      </c>
      <c r="CX1293">
        <v>823878</v>
      </c>
      <c r="DA1293">
        <v>0.59</v>
      </c>
      <c r="DB1293">
        <f t="shared" si="626"/>
        <v>0.59</v>
      </c>
      <c r="DM1293">
        <v>823878</v>
      </c>
      <c r="DP1293">
        <v>0.6</v>
      </c>
      <c r="DQ1293">
        <f t="shared" si="627"/>
        <v>0.6</v>
      </c>
      <c r="EB1293">
        <v>823878</v>
      </c>
      <c r="EE1293">
        <v>0.56000000000000005</v>
      </c>
      <c r="EF1293">
        <f t="shared" si="628"/>
        <v>0.56000000000000005</v>
      </c>
      <c r="EQ1293">
        <v>823878</v>
      </c>
      <c r="ET1293">
        <v>0.56000000000000005</v>
      </c>
      <c r="EU1293">
        <f t="shared" si="629"/>
        <v>0.56000000000000005</v>
      </c>
      <c r="FF1293">
        <v>823878</v>
      </c>
      <c r="FI1293">
        <v>0.59</v>
      </c>
      <c r="FJ1293">
        <f t="shared" si="630"/>
        <v>0.59</v>
      </c>
      <c r="FU1293">
        <v>823878</v>
      </c>
      <c r="FX1293">
        <v>0.59</v>
      </c>
      <c r="FY1293">
        <f t="shared" si="631"/>
        <v>0.59</v>
      </c>
      <c r="GJ1293">
        <v>823878</v>
      </c>
      <c r="GM1293">
        <v>0.57999999999999996</v>
      </c>
      <c r="GN1293">
        <f t="shared" si="632"/>
        <v>0.57999999999999996</v>
      </c>
      <c r="GY1293">
        <v>823878</v>
      </c>
      <c r="HB1293">
        <v>0.59</v>
      </c>
      <c r="HC1293">
        <f t="shared" si="633"/>
        <v>0.59</v>
      </c>
      <c r="HN1293">
        <v>823878</v>
      </c>
      <c r="HQ1293">
        <v>0.56000000000000005</v>
      </c>
      <c r="HR1293">
        <f t="shared" si="634"/>
        <v>0.56000000000000005</v>
      </c>
      <c r="ID1293">
        <v>813055</v>
      </c>
      <c r="IG1293">
        <v>0.44</v>
      </c>
      <c r="IH1293">
        <f t="shared" si="635"/>
        <v>0.44</v>
      </c>
      <c r="IS1293">
        <v>813055</v>
      </c>
      <c r="IV1293">
        <v>0.47</v>
      </c>
      <c r="IW1293">
        <f t="shared" si="636"/>
        <v>0.47</v>
      </c>
      <c r="JH1293">
        <v>813055</v>
      </c>
      <c r="JK1293">
        <v>0.38</v>
      </c>
      <c r="JL1293">
        <f t="shared" si="637"/>
        <v>0.38</v>
      </c>
      <c r="JW1293">
        <v>813055</v>
      </c>
      <c r="JZ1293">
        <v>0.45</v>
      </c>
      <c r="KA1293">
        <f t="shared" si="638"/>
        <v>0.45</v>
      </c>
      <c r="KL1293">
        <v>813055</v>
      </c>
      <c r="KO1293">
        <v>0.36</v>
      </c>
      <c r="KP1293">
        <f t="shared" si="639"/>
        <v>0.36</v>
      </c>
      <c r="LA1293">
        <v>813055</v>
      </c>
      <c r="LD1293">
        <v>0.41</v>
      </c>
      <c r="LE1293">
        <f t="shared" si="640"/>
        <v>0.41</v>
      </c>
      <c r="LP1293">
        <v>813055</v>
      </c>
      <c r="LS1293">
        <v>0.45</v>
      </c>
      <c r="LT1293">
        <f t="shared" si="641"/>
        <v>0.45</v>
      </c>
      <c r="ME1293">
        <v>813055</v>
      </c>
      <c r="MH1293">
        <v>0.39</v>
      </c>
      <c r="MI1293">
        <f t="shared" si="642"/>
        <v>0.39</v>
      </c>
      <c r="MT1293">
        <v>813055</v>
      </c>
      <c r="MW1293">
        <v>0.31</v>
      </c>
      <c r="MX1293">
        <f t="shared" si="643"/>
        <v>0.31</v>
      </c>
      <c r="NI1293">
        <v>813055</v>
      </c>
      <c r="NL1293">
        <v>0.49</v>
      </c>
      <c r="NM1293">
        <f t="shared" si="644"/>
        <v>0.49</v>
      </c>
      <c r="NX1293">
        <v>813055</v>
      </c>
      <c r="OA1293">
        <v>0.44</v>
      </c>
      <c r="OB1293">
        <f t="shared" si="645"/>
        <v>0.44</v>
      </c>
      <c r="OM1293">
        <v>813055</v>
      </c>
      <c r="OP1293">
        <v>0.45</v>
      </c>
      <c r="OQ1293">
        <f t="shared" si="646"/>
        <v>0.45</v>
      </c>
      <c r="PB1293">
        <v>813055</v>
      </c>
      <c r="PE1293">
        <v>0.47</v>
      </c>
      <c r="PF1293">
        <f t="shared" si="647"/>
        <v>0.47</v>
      </c>
      <c r="PQ1293">
        <v>813055</v>
      </c>
      <c r="PT1293">
        <v>0.45</v>
      </c>
      <c r="PU1293">
        <f t="shared" si="648"/>
        <v>0.45</v>
      </c>
      <c r="QF1293">
        <v>813055</v>
      </c>
      <c r="QI1293">
        <v>0.47</v>
      </c>
      <c r="QJ1293">
        <f t="shared" si="649"/>
        <v>0.47</v>
      </c>
      <c r="QU1293">
        <v>813055</v>
      </c>
      <c r="QX1293">
        <v>0.45</v>
      </c>
      <c r="QY1293">
        <f t="shared" si="650"/>
        <v>0.45</v>
      </c>
    </row>
    <row r="1294" spans="12:467" x14ac:dyDescent="0.2">
      <c r="L1294">
        <v>824044</v>
      </c>
      <c r="O1294">
        <v>0.55000000000000004</v>
      </c>
      <c r="P1294">
        <f t="shared" si="620"/>
        <v>0.55000000000000004</v>
      </c>
      <c r="AA1294">
        <v>824044</v>
      </c>
      <c r="AD1294">
        <v>0.52</v>
      </c>
      <c r="AE1294">
        <f t="shared" si="621"/>
        <v>0.52</v>
      </c>
      <c r="AP1294">
        <v>824044</v>
      </c>
      <c r="AS1294">
        <v>0.62</v>
      </c>
      <c r="AT1294">
        <f t="shared" si="622"/>
        <v>0.62</v>
      </c>
      <c r="BE1294">
        <v>824044</v>
      </c>
      <c r="BH1294">
        <v>0.59</v>
      </c>
      <c r="BI1294">
        <f t="shared" si="623"/>
        <v>0.59</v>
      </c>
      <c r="BT1294">
        <v>824044</v>
      </c>
      <c r="BW1294">
        <v>0.63</v>
      </c>
      <c r="BX1294">
        <f t="shared" si="624"/>
        <v>0.63</v>
      </c>
      <c r="CI1294">
        <v>824044</v>
      </c>
      <c r="CL1294">
        <v>0.56000000000000005</v>
      </c>
      <c r="CM1294">
        <f t="shared" si="625"/>
        <v>0.56000000000000005</v>
      </c>
      <c r="CX1294">
        <v>824044</v>
      </c>
      <c r="DA1294">
        <v>0.53</v>
      </c>
      <c r="DB1294">
        <f t="shared" si="626"/>
        <v>0.53</v>
      </c>
      <c r="DM1294">
        <v>824044</v>
      </c>
      <c r="DP1294">
        <v>0.56000000000000005</v>
      </c>
      <c r="DQ1294">
        <f t="shared" si="627"/>
        <v>0.56000000000000005</v>
      </c>
      <c r="EB1294">
        <v>824044</v>
      </c>
      <c r="EE1294">
        <v>0.55000000000000004</v>
      </c>
      <c r="EF1294">
        <f t="shared" si="628"/>
        <v>0.55000000000000004</v>
      </c>
      <c r="EQ1294">
        <v>824044</v>
      </c>
      <c r="ET1294">
        <v>0.55000000000000004</v>
      </c>
      <c r="EU1294">
        <f t="shared" si="629"/>
        <v>0.55000000000000004</v>
      </c>
      <c r="FF1294">
        <v>824044</v>
      </c>
      <c r="FI1294">
        <v>0.54</v>
      </c>
      <c r="FJ1294">
        <f t="shared" si="630"/>
        <v>0.54</v>
      </c>
      <c r="FU1294">
        <v>824044</v>
      </c>
      <c r="FX1294">
        <v>0.53</v>
      </c>
      <c r="FY1294">
        <f t="shared" si="631"/>
        <v>0.53</v>
      </c>
      <c r="GJ1294">
        <v>824044</v>
      </c>
      <c r="GM1294">
        <v>0.56000000000000005</v>
      </c>
      <c r="GN1294">
        <f t="shared" si="632"/>
        <v>0.56000000000000005</v>
      </c>
      <c r="GY1294">
        <v>824044</v>
      </c>
      <c r="HB1294">
        <v>0.57999999999999996</v>
      </c>
      <c r="HC1294">
        <f t="shared" si="633"/>
        <v>0.57999999999999996</v>
      </c>
      <c r="HN1294">
        <v>824044</v>
      </c>
      <c r="HQ1294">
        <v>0.51</v>
      </c>
      <c r="HR1294">
        <f t="shared" si="634"/>
        <v>0.51</v>
      </c>
      <c r="ID1294">
        <v>813042</v>
      </c>
      <c r="IG1294">
        <v>0.53</v>
      </c>
      <c r="IH1294">
        <f t="shared" si="635"/>
        <v>0.53</v>
      </c>
      <c r="IS1294">
        <v>813042</v>
      </c>
      <c r="IV1294">
        <v>0.55000000000000004</v>
      </c>
      <c r="IW1294">
        <f t="shared" si="636"/>
        <v>0.55000000000000004</v>
      </c>
      <c r="JH1294">
        <v>813042</v>
      </c>
      <c r="JK1294">
        <v>0.59</v>
      </c>
      <c r="JL1294">
        <f t="shared" si="637"/>
        <v>0.59</v>
      </c>
      <c r="JW1294">
        <v>813042</v>
      </c>
      <c r="JZ1294">
        <v>0.54</v>
      </c>
      <c r="KA1294">
        <f t="shared" si="638"/>
        <v>0.54</v>
      </c>
      <c r="KL1294">
        <v>813042</v>
      </c>
      <c r="KO1294">
        <v>0.55000000000000004</v>
      </c>
      <c r="KP1294">
        <f t="shared" si="639"/>
        <v>0.55000000000000004</v>
      </c>
      <c r="LA1294">
        <v>813042</v>
      </c>
      <c r="LD1294">
        <v>0.53</v>
      </c>
      <c r="LE1294">
        <f t="shared" si="640"/>
        <v>0.53</v>
      </c>
      <c r="LP1294">
        <v>813042</v>
      </c>
      <c r="LS1294">
        <v>0.53</v>
      </c>
      <c r="LT1294">
        <f t="shared" si="641"/>
        <v>0.53</v>
      </c>
      <c r="ME1294">
        <v>813042</v>
      </c>
      <c r="MH1294">
        <v>0.56000000000000005</v>
      </c>
      <c r="MI1294">
        <f t="shared" si="642"/>
        <v>0.56000000000000005</v>
      </c>
      <c r="MT1294">
        <v>813042</v>
      </c>
      <c r="MW1294">
        <v>0.49</v>
      </c>
      <c r="MX1294">
        <f t="shared" si="643"/>
        <v>0.49</v>
      </c>
      <c r="NI1294">
        <v>813042</v>
      </c>
      <c r="NL1294">
        <v>0.54</v>
      </c>
      <c r="NM1294">
        <f t="shared" si="644"/>
        <v>0.54</v>
      </c>
      <c r="NX1294">
        <v>813042</v>
      </c>
      <c r="OA1294">
        <v>0.6</v>
      </c>
      <c r="OB1294">
        <f t="shared" si="645"/>
        <v>0.6</v>
      </c>
      <c r="OM1294">
        <v>813042</v>
      </c>
      <c r="OP1294">
        <v>0.51</v>
      </c>
      <c r="OQ1294">
        <f t="shared" si="646"/>
        <v>0.51</v>
      </c>
      <c r="PB1294">
        <v>813042</v>
      </c>
      <c r="PE1294">
        <v>0.53</v>
      </c>
      <c r="PF1294">
        <f t="shared" si="647"/>
        <v>0.53</v>
      </c>
      <c r="PQ1294">
        <v>813042</v>
      </c>
      <c r="PT1294">
        <v>0.54</v>
      </c>
      <c r="PU1294">
        <f t="shared" si="648"/>
        <v>0.54</v>
      </c>
      <c r="QF1294">
        <v>813042</v>
      </c>
      <c r="QI1294">
        <v>0.54</v>
      </c>
      <c r="QJ1294">
        <f t="shared" si="649"/>
        <v>0.54</v>
      </c>
      <c r="QU1294">
        <v>813042</v>
      </c>
      <c r="QX1294">
        <v>0.55000000000000004</v>
      </c>
      <c r="QY1294">
        <f t="shared" si="650"/>
        <v>0.55000000000000004</v>
      </c>
    </row>
    <row r="1295" spans="12:467" x14ac:dyDescent="0.2">
      <c r="L1295">
        <v>824123</v>
      </c>
      <c r="O1295">
        <v>0.56000000000000005</v>
      </c>
      <c r="P1295">
        <f t="shared" si="620"/>
        <v>0.56000000000000005</v>
      </c>
      <c r="AA1295">
        <v>824123</v>
      </c>
      <c r="AD1295">
        <v>0.51</v>
      </c>
      <c r="AE1295">
        <f t="shared" si="621"/>
        <v>0.51</v>
      </c>
      <c r="AP1295">
        <v>824123</v>
      </c>
      <c r="AS1295">
        <v>0.55000000000000004</v>
      </c>
      <c r="AT1295">
        <f t="shared" si="622"/>
        <v>0.55000000000000004</v>
      </c>
      <c r="BE1295">
        <v>824123</v>
      </c>
      <c r="BH1295">
        <v>0.51</v>
      </c>
      <c r="BI1295">
        <f t="shared" si="623"/>
        <v>0.51</v>
      </c>
      <c r="BT1295">
        <v>824123</v>
      </c>
      <c r="BW1295">
        <v>0.47</v>
      </c>
      <c r="BX1295">
        <f t="shared" si="624"/>
        <v>0.47</v>
      </c>
      <c r="CI1295">
        <v>824123</v>
      </c>
      <c r="CL1295">
        <v>0.54</v>
      </c>
      <c r="CM1295">
        <f t="shared" si="625"/>
        <v>0.54</v>
      </c>
      <c r="CX1295">
        <v>824123</v>
      </c>
      <c r="DA1295">
        <v>0.55000000000000004</v>
      </c>
      <c r="DB1295">
        <f t="shared" si="626"/>
        <v>0.55000000000000004</v>
      </c>
      <c r="DM1295">
        <v>824123</v>
      </c>
      <c r="DP1295">
        <v>0.55000000000000004</v>
      </c>
      <c r="DQ1295">
        <f t="shared" si="627"/>
        <v>0.55000000000000004</v>
      </c>
      <c r="EB1295">
        <v>824123</v>
      </c>
      <c r="EE1295">
        <v>0.51</v>
      </c>
      <c r="EF1295">
        <f t="shared" si="628"/>
        <v>0.51</v>
      </c>
      <c r="EQ1295">
        <v>824123</v>
      </c>
      <c r="ET1295">
        <v>0.51</v>
      </c>
      <c r="EU1295">
        <f t="shared" si="629"/>
        <v>0.51</v>
      </c>
      <c r="FF1295">
        <v>824123</v>
      </c>
      <c r="FI1295">
        <v>0.55000000000000004</v>
      </c>
      <c r="FJ1295">
        <f t="shared" si="630"/>
        <v>0.55000000000000004</v>
      </c>
      <c r="FU1295">
        <v>824123</v>
      </c>
      <c r="FX1295">
        <v>0.56000000000000005</v>
      </c>
      <c r="FY1295">
        <f t="shared" si="631"/>
        <v>0.56000000000000005</v>
      </c>
      <c r="GJ1295">
        <v>824123</v>
      </c>
      <c r="GM1295">
        <v>0.53</v>
      </c>
      <c r="GN1295">
        <f t="shared" si="632"/>
        <v>0.53</v>
      </c>
      <c r="GY1295">
        <v>824123</v>
      </c>
      <c r="HB1295">
        <v>0.59</v>
      </c>
      <c r="HC1295">
        <f t="shared" si="633"/>
        <v>0.59</v>
      </c>
      <c r="HN1295">
        <v>824123</v>
      </c>
      <c r="HQ1295">
        <v>0.43</v>
      </c>
      <c r="HR1295">
        <f t="shared" si="634"/>
        <v>0.43</v>
      </c>
      <c r="ID1295">
        <v>813050</v>
      </c>
      <c r="IG1295">
        <v>0.52</v>
      </c>
      <c r="IH1295">
        <f t="shared" si="635"/>
        <v>0.52</v>
      </c>
      <c r="IS1295">
        <v>813050</v>
      </c>
      <c r="IV1295">
        <v>0.52</v>
      </c>
      <c r="IW1295">
        <f t="shared" si="636"/>
        <v>0.52</v>
      </c>
      <c r="JH1295">
        <v>813050</v>
      </c>
      <c r="JK1295">
        <v>0.52</v>
      </c>
      <c r="JL1295">
        <f t="shared" si="637"/>
        <v>0.52</v>
      </c>
      <c r="JW1295">
        <v>813050</v>
      </c>
      <c r="JZ1295">
        <v>0.51</v>
      </c>
      <c r="KA1295">
        <f t="shared" si="638"/>
        <v>0.51</v>
      </c>
      <c r="KL1295">
        <v>813050</v>
      </c>
      <c r="KO1295">
        <v>0.55000000000000004</v>
      </c>
      <c r="KP1295">
        <f t="shared" si="639"/>
        <v>0.55000000000000004</v>
      </c>
      <c r="LA1295">
        <v>813050</v>
      </c>
      <c r="LD1295">
        <v>0.51</v>
      </c>
      <c r="LE1295">
        <f t="shared" si="640"/>
        <v>0.51</v>
      </c>
      <c r="LP1295">
        <v>813050</v>
      </c>
      <c r="LS1295">
        <v>0.49</v>
      </c>
      <c r="LT1295">
        <f t="shared" si="641"/>
        <v>0.49</v>
      </c>
      <c r="ME1295">
        <v>813050</v>
      </c>
      <c r="MH1295">
        <v>0.57999999999999996</v>
      </c>
      <c r="MI1295">
        <f t="shared" si="642"/>
        <v>0.57999999999999996</v>
      </c>
      <c r="MT1295">
        <v>813050</v>
      </c>
      <c r="MW1295">
        <v>0.48</v>
      </c>
      <c r="MX1295">
        <f t="shared" si="643"/>
        <v>0.48</v>
      </c>
      <c r="NI1295">
        <v>813050</v>
      </c>
      <c r="NL1295">
        <v>0.47</v>
      </c>
      <c r="NM1295">
        <f t="shared" si="644"/>
        <v>0.47</v>
      </c>
      <c r="NX1295">
        <v>813050</v>
      </c>
      <c r="OA1295">
        <v>0.45</v>
      </c>
      <c r="OB1295">
        <f t="shared" si="645"/>
        <v>0.45</v>
      </c>
      <c r="OM1295">
        <v>813050</v>
      </c>
      <c r="OP1295">
        <v>0.5</v>
      </c>
      <c r="OQ1295">
        <f t="shared" si="646"/>
        <v>0.5</v>
      </c>
      <c r="PB1295">
        <v>813050</v>
      </c>
      <c r="PE1295">
        <v>0.45</v>
      </c>
      <c r="PF1295">
        <f t="shared" si="647"/>
        <v>0.45</v>
      </c>
      <c r="PQ1295">
        <v>813050</v>
      </c>
      <c r="PT1295">
        <v>0.48</v>
      </c>
      <c r="PU1295">
        <f t="shared" si="648"/>
        <v>0.48</v>
      </c>
      <c r="QF1295">
        <v>813050</v>
      </c>
      <c r="QI1295">
        <v>0.49</v>
      </c>
      <c r="QJ1295">
        <f t="shared" si="649"/>
        <v>0.49</v>
      </c>
      <c r="QU1295">
        <v>813050</v>
      </c>
      <c r="QX1295">
        <v>0.48</v>
      </c>
      <c r="QY1295">
        <f t="shared" si="650"/>
        <v>0.48</v>
      </c>
    </row>
    <row r="1296" spans="12:467" x14ac:dyDescent="0.2">
      <c r="L1296">
        <v>824286</v>
      </c>
      <c r="O1296">
        <v>0.6</v>
      </c>
      <c r="P1296">
        <f t="shared" si="620"/>
        <v>0.6</v>
      </c>
      <c r="AA1296">
        <v>824286</v>
      </c>
      <c r="AD1296">
        <v>0.65</v>
      </c>
      <c r="AE1296">
        <f t="shared" si="621"/>
        <v>0.65</v>
      </c>
      <c r="AP1296">
        <v>824286</v>
      </c>
      <c r="AS1296">
        <v>0.64</v>
      </c>
      <c r="AT1296">
        <f t="shared" si="622"/>
        <v>0.64</v>
      </c>
      <c r="BE1296">
        <v>824286</v>
      </c>
      <c r="BH1296">
        <v>0.65</v>
      </c>
      <c r="BI1296">
        <f t="shared" si="623"/>
        <v>0.65</v>
      </c>
      <c r="BT1296">
        <v>824286</v>
      </c>
      <c r="BW1296">
        <v>0.71</v>
      </c>
      <c r="BX1296">
        <f t="shared" si="624"/>
        <v>0.71</v>
      </c>
      <c r="CI1296">
        <v>824286</v>
      </c>
      <c r="CL1296">
        <v>0.59</v>
      </c>
      <c r="CM1296">
        <f t="shared" si="625"/>
        <v>0.59</v>
      </c>
      <c r="CX1296">
        <v>824286</v>
      </c>
      <c r="DA1296">
        <v>0.55000000000000004</v>
      </c>
      <c r="DB1296">
        <f t="shared" si="626"/>
        <v>0.55000000000000004</v>
      </c>
      <c r="DM1296">
        <v>824286</v>
      </c>
      <c r="DP1296">
        <v>0.59</v>
      </c>
      <c r="DQ1296">
        <f t="shared" si="627"/>
        <v>0.59</v>
      </c>
      <c r="EB1296">
        <v>824286</v>
      </c>
      <c r="EE1296">
        <v>0.56999999999999995</v>
      </c>
      <c r="EF1296">
        <f t="shared" si="628"/>
        <v>0.56999999999999995</v>
      </c>
      <c r="EQ1296">
        <v>824286</v>
      </c>
      <c r="ET1296">
        <v>0.56999999999999995</v>
      </c>
      <c r="EU1296">
        <f t="shared" si="629"/>
        <v>0.56999999999999995</v>
      </c>
      <c r="FF1296">
        <v>824286</v>
      </c>
      <c r="FI1296">
        <v>0.56999999999999995</v>
      </c>
      <c r="FJ1296">
        <f t="shared" si="630"/>
        <v>0.56999999999999995</v>
      </c>
      <c r="FU1296">
        <v>824286</v>
      </c>
      <c r="FX1296">
        <v>0.54</v>
      </c>
      <c r="FY1296">
        <f t="shared" si="631"/>
        <v>0.54</v>
      </c>
      <c r="GJ1296">
        <v>824286</v>
      </c>
      <c r="GM1296">
        <v>0.55000000000000004</v>
      </c>
      <c r="GN1296">
        <f t="shared" si="632"/>
        <v>0.55000000000000004</v>
      </c>
      <c r="GY1296">
        <v>824286</v>
      </c>
      <c r="HB1296">
        <v>0.59</v>
      </c>
      <c r="HC1296">
        <f t="shared" si="633"/>
        <v>0.59</v>
      </c>
      <c r="HN1296">
        <v>824286</v>
      </c>
      <c r="HQ1296">
        <v>0.52</v>
      </c>
      <c r="HR1296">
        <f t="shared" si="634"/>
        <v>0.52</v>
      </c>
      <c r="ID1296">
        <v>813054</v>
      </c>
      <c r="IG1296">
        <v>0.51</v>
      </c>
      <c r="IH1296">
        <f t="shared" si="635"/>
        <v>0.51</v>
      </c>
      <c r="IS1296">
        <v>813054</v>
      </c>
      <c r="IV1296">
        <v>0.47</v>
      </c>
      <c r="IW1296">
        <f t="shared" si="636"/>
        <v>0.47</v>
      </c>
      <c r="JH1296">
        <v>813054</v>
      </c>
      <c r="JK1296">
        <v>0.54</v>
      </c>
      <c r="JL1296">
        <f t="shared" si="637"/>
        <v>0.54</v>
      </c>
      <c r="JW1296">
        <v>813054</v>
      </c>
      <c r="JZ1296">
        <v>0.5</v>
      </c>
      <c r="KA1296">
        <f t="shared" si="638"/>
        <v>0.5</v>
      </c>
      <c r="KL1296">
        <v>813054</v>
      </c>
      <c r="KO1296">
        <v>0.62</v>
      </c>
      <c r="KP1296">
        <f t="shared" si="639"/>
        <v>0.62</v>
      </c>
      <c r="LA1296">
        <v>813054</v>
      </c>
      <c r="LD1296">
        <v>0.51</v>
      </c>
      <c r="LE1296">
        <f t="shared" si="640"/>
        <v>0.51</v>
      </c>
      <c r="LP1296">
        <v>813054</v>
      </c>
      <c r="LS1296">
        <v>0.48</v>
      </c>
      <c r="LT1296">
        <f t="shared" si="641"/>
        <v>0.48</v>
      </c>
      <c r="ME1296">
        <v>813054</v>
      </c>
      <c r="MH1296">
        <v>0.57999999999999996</v>
      </c>
      <c r="MI1296">
        <f t="shared" si="642"/>
        <v>0.57999999999999996</v>
      </c>
      <c r="MT1296">
        <v>813054</v>
      </c>
      <c r="MW1296">
        <v>0.6</v>
      </c>
      <c r="MX1296">
        <f t="shared" si="643"/>
        <v>0.6</v>
      </c>
      <c r="NI1296">
        <v>813054</v>
      </c>
      <c r="NL1296">
        <v>0.47</v>
      </c>
      <c r="NM1296">
        <f t="shared" si="644"/>
        <v>0.47</v>
      </c>
      <c r="NX1296">
        <v>813054</v>
      </c>
      <c r="OA1296">
        <v>0.46</v>
      </c>
      <c r="OB1296">
        <f t="shared" si="645"/>
        <v>0.46</v>
      </c>
      <c r="OM1296">
        <v>813054</v>
      </c>
      <c r="OP1296">
        <v>0.51</v>
      </c>
      <c r="OQ1296">
        <f t="shared" si="646"/>
        <v>0.51</v>
      </c>
      <c r="PB1296">
        <v>813054</v>
      </c>
      <c r="PE1296">
        <v>0.5</v>
      </c>
      <c r="PF1296">
        <f t="shared" si="647"/>
        <v>0.5</v>
      </c>
      <c r="PQ1296">
        <v>813054</v>
      </c>
      <c r="PT1296">
        <v>0.49</v>
      </c>
      <c r="PU1296">
        <f t="shared" si="648"/>
        <v>0.49</v>
      </c>
      <c r="QF1296">
        <v>813054</v>
      </c>
      <c r="QI1296">
        <v>0.49</v>
      </c>
      <c r="QJ1296">
        <f t="shared" si="649"/>
        <v>0.49</v>
      </c>
      <c r="QU1296">
        <v>813054</v>
      </c>
      <c r="QX1296">
        <v>0.48</v>
      </c>
      <c r="QY1296">
        <f t="shared" si="650"/>
        <v>0.48</v>
      </c>
    </row>
    <row r="1297" spans="12:467" x14ac:dyDescent="0.2">
      <c r="L1297">
        <v>824367</v>
      </c>
      <c r="O1297">
        <v>0.48</v>
      </c>
      <c r="P1297">
        <f t="shared" si="620"/>
        <v>0.48</v>
      </c>
      <c r="AA1297">
        <v>824367</v>
      </c>
      <c r="AD1297">
        <v>0.41</v>
      </c>
      <c r="AE1297">
        <f t="shared" si="621"/>
        <v>0.41</v>
      </c>
      <c r="AP1297">
        <v>824367</v>
      </c>
      <c r="AS1297">
        <v>0.54</v>
      </c>
      <c r="AT1297">
        <f t="shared" si="622"/>
        <v>0.54</v>
      </c>
      <c r="BE1297">
        <v>824367</v>
      </c>
      <c r="BH1297">
        <v>0.31</v>
      </c>
      <c r="BI1297">
        <f t="shared" si="623"/>
        <v>0.31</v>
      </c>
      <c r="BT1297">
        <v>824367</v>
      </c>
      <c r="BW1297">
        <v>0.22</v>
      </c>
      <c r="BX1297">
        <f t="shared" si="624"/>
        <v>0.22</v>
      </c>
      <c r="CI1297">
        <v>824367</v>
      </c>
      <c r="CL1297">
        <v>0.43</v>
      </c>
      <c r="CM1297">
        <f t="shared" si="625"/>
        <v>0.43</v>
      </c>
      <c r="CX1297">
        <v>824367</v>
      </c>
      <c r="DA1297">
        <v>0.45</v>
      </c>
      <c r="DB1297">
        <f t="shared" si="626"/>
        <v>0.45</v>
      </c>
      <c r="DM1297">
        <v>824367</v>
      </c>
      <c r="DP1297">
        <v>0.44</v>
      </c>
      <c r="DQ1297">
        <f t="shared" si="627"/>
        <v>0.44</v>
      </c>
      <c r="EB1297">
        <v>824367</v>
      </c>
      <c r="EE1297">
        <v>0.4</v>
      </c>
      <c r="EF1297">
        <f t="shared" si="628"/>
        <v>0.4</v>
      </c>
      <c r="EQ1297">
        <v>824367</v>
      </c>
      <c r="ET1297">
        <v>0.4</v>
      </c>
      <c r="EU1297">
        <f t="shared" si="629"/>
        <v>0.4</v>
      </c>
      <c r="FF1297">
        <v>824367</v>
      </c>
      <c r="FI1297">
        <v>0.45</v>
      </c>
      <c r="FJ1297">
        <f t="shared" si="630"/>
        <v>0.45</v>
      </c>
      <c r="FU1297">
        <v>824367</v>
      </c>
      <c r="FX1297">
        <v>0.44</v>
      </c>
      <c r="FY1297">
        <f t="shared" si="631"/>
        <v>0.44</v>
      </c>
      <c r="GJ1297">
        <v>824367</v>
      </c>
      <c r="GM1297">
        <v>0.42</v>
      </c>
      <c r="GN1297">
        <f t="shared" si="632"/>
        <v>0.42</v>
      </c>
      <c r="GY1297">
        <v>824367</v>
      </c>
      <c r="HB1297">
        <v>0.42</v>
      </c>
      <c r="HC1297">
        <f t="shared" si="633"/>
        <v>0.42</v>
      </c>
      <c r="HN1297">
        <v>824367</v>
      </c>
      <c r="HQ1297">
        <v>0.42</v>
      </c>
      <c r="HR1297">
        <f t="shared" si="634"/>
        <v>0.42</v>
      </c>
      <c r="ID1297">
        <v>813046</v>
      </c>
      <c r="IG1297">
        <v>0.56000000000000005</v>
      </c>
      <c r="IH1297">
        <f t="shared" si="635"/>
        <v>0.56000000000000005</v>
      </c>
      <c r="IS1297">
        <v>813046</v>
      </c>
      <c r="IV1297">
        <v>0.54</v>
      </c>
      <c r="IW1297">
        <f t="shared" si="636"/>
        <v>0.54</v>
      </c>
      <c r="JH1297">
        <v>813046</v>
      </c>
      <c r="JK1297">
        <v>0.56999999999999995</v>
      </c>
      <c r="JL1297">
        <f t="shared" si="637"/>
        <v>0.56999999999999995</v>
      </c>
      <c r="JW1297">
        <v>813046</v>
      </c>
      <c r="JZ1297">
        <v>0.56000000000000005</v>
      </c>
      <c r="KA1297">
        <f t="shared" si="638"/>
        <v>0.56000000000000005</v>
      </c>
      <c r="KL1297">
        <v>813046</v>
      </c>
      <c r="KO1297">
        <v>0.54</v>
      </c>
      <c r="KP1297">
        <f t="shared" si="639"/>
        <v>0.54</v>
      </c>
      <c r="LA1297">
        <v>813046</v>
      </c>
      <c r="LD1297">
        <v>0.53</v>
      </c>
      <c r="LE1297">
        <f t="shared" si="640"/>
        <v>0.53</v>
      </c>
      <c r="LP1297">
        <v>813046</v>
      </c>
      <c r="LS1297">
        <v>0.53</v>
      </c>
      <c r="LT1297">
        <f t="shared" si="641"/>
        <v>0.53</v>
      </c>
      <c r="ME1297">
        <v>813046</v>
      </c>
      <c r="MH1297">
        <v>0.55000000000000004</v>
      </c>
      <c r="MI1297">
        <f t="shared" si="642"/>
        <v>0.55000000000000004</v>
      </c>
      <c r="MT1297">
        <v>813046</v>
      </c>
      <c r="MW1297">
        <v>0.62</v>
      </c>
      <c r="MX1297">
        <f t="shared" si="643"/>
        <v>0.62</v>
      </c>
      <c r="NI1297">
        <v>813046</v>
      </c>
      <c r="NL1297">
        <v>0.54</v>
      </c>
      <c r="NM1297">
        <f t="shared" si="644"/>
        <v>0.54</v>
      </c>
      <c r="NX1297">
        <v>813046</v>
      </c>
      <c r="OA1297">
        <v>0.51</v>
      </c>
      <c r="OB1297">
        <f t="shared" si="645"/>
        <v>0.51</v>
      </c>
      <c r="OM1297">
        <v>813046</v>
      </c>
      <c r="OP1297">
        <v>0.55000000000000004</v>
      </c>
      <c r="OQ1297">
        <f t="shared" si="646"/>
        <v>0.55000000000000004</v>
      </c>
      <c r="PB1297">
        <v>813046</v>
      </c>
      <c r="PE1297">
        <v>0.56000000000000005</v>
      </c>
      <c r="PF1297">
        <f t="shared" si="647"/>
        <v>0.56000000000000005</v>
      </c>
      <c r="PQ1297">
        <v>813046</v>
      </c>
      <c r="PT1297">
        <v>0.57999999999999996</v>
      </c>
      <c r="PU1297">
        <f t="shared" si="648"/>
        <v>0.57999999999999996</v>
      </c>
      <c r="QF1297">
        <v>813046</v>
      </c>
      <c r="QI1297">
        <v>0.53</v>
      </c>
      <c r="QJ1297">
        <f t="shared" si="649"/>
        <v>0.53</v>
      </c>
      <c r="QU1297">
        <v>813046</v>
      </c>
      <c r="QX1297">
        <v>0.55000000000000004</v>
      </c>
      <c r="QY1297">
        <f t="shared" si="650"/>
        <v>0.55000000000000004</v>
      </c>
    </row>
    <row r="1298" spans="12:467" x14ac:dyDescent="0.2">
      <c r="L1298">
        <v>824774</v>
      </c>
      <c r="O1298">
        <v>0.44</v>
      </c>
      <c r="P1298">
        <f t="shared" si="620"/>
        <v>0.44</v>
      </c>
      <c r="AA1298">
        <v>824774</v>
      </c>
      <c r="AD1298">
        <v>0.39</v>
      </c>
      <c r="AE1298">
        <f t="shared" si="621"/>
        <v>0.39</v>
      </c>
      <c r="AP1298">
        <v>824774</v>
      </c>
      <c r="AS1298">
        <v>0.35</v>
      </c>
      <c r="AT1298">
        <f t="shared" si="622"/>
        <v>0.35</v>
      </c>
      <c r="BE1298">
        <v>824774</v>
      </c>
      <c r="BH1298">
        <v>0.43</v>
      </c>
      <c r="BI1298">
        <f t="shared" si="623"/>
        <v>0.43</v>
      </c>
      <c r="BT1298">
        <v>824774</v>
      </c>
      <c r="BW1298">
        <v>0.5</v>
      </c>
      <c r="BX1298">
        <f t="shared" si="624"/>
        <v>0.5</v>
      </c>
      <c r="CI1298">
        <v>824774</v>
      </c>
      <c r="CL1298">
        <v>0.44</v>
      </c>
      <c r="CM1298">
        <f t="shared" si="625"/>
        <v>0.44</v>
      </c>
      <c r="CX1298">
        <v>824774</v>
      </c>
      <c r="DA1298">
        <v>0.45</v>
      </c>
      <c r="DB1298">
        <f t="shared" si="626"/>
        <v>0.45</v>
      </c>
      <c r="DM1298">
        <v>824774</v>
      </c>
      <c r="DP1298">
        <v>0.44</v>
      </c>
      <c r="DQ1298">
        <f t="shared" si="627"/>
        <v>0.44</v>
      </c>
      <c r="EB1298">
        <v>824774</v>
      </c>
      <c r="EE1298">
        <v>0.44</v>
      </c>
      <c r="EF1298">
        <f t="shared" si="628"/>
        <v>0.44</v>
      </c>
      <c r="EQ1298">
        <v>824774</v>
      </c>
      <c r="ET1298">
        <v>0.44</v>
      </c>
      <c r="EU1298">
        <f t="shared" si="629"/>
        <v>0.44</v>
      </c>
      <c r="FF1298">
        <v>824774</v>
      </c>
      <c r="FI1298">
        <v>0.44</v>
      </c>
      <c r="FJ1298">
        <f t="shared" si="630"/>
        <v>0.44</v>
      </c>
      <c r="FU1298">
        <v>824774</v>
      </c>
      <c r="FX1298">
        <v>0.45</v>
      </c>
      <c r="FY1298">
        <f t="shared" si="631"/>
        <v>0.45</v>
      </c>
      <c r="GJ1298">
        <v>824774</v>
      </c>
      <c r="GM1298">
        <v>0.44</v>
      </c>
      <c r="GN1298">
        <f t="shared" si="632"/>
        <v>0.44</v>
      </c>
      <c r="GY1298">
        <v>824774</v>
      </c>
      <c r="HB1298">
        <v>0.48</v>
      </c>
      <c r="HC1298">
        <f t="shared" si="633"/>
        <v>0.48</v>
      </c>
      <c r="HN1298">
        <v>824774</v>
      </c>
      <c r="HQ1298">
        <v>0.44</v>
      </c>
      <c r="HR1298">
        <f t="shared" si="634"/>
        <v>0.44</v>
      </c>
      <c r="ID1298">
        <v>813036</v>
      </c>
      <c r="IG1298">
        <v>0.44</v>
      </c>
      <c r="IH1298">
        <f t="shared" si="635"/>
        <v>0.44</v>
      </c>
      <c r="IS1298">
        <v>813036</v>
      </c>
      <c r="IV1298">
        <v>0.44</v>
      </c>
      <c r="IW1298">
        <f t="shared" si="636"/>
        <v>0.44</v>
      </c>
      <c r="JH1298">
        <v>813036</v>
      </c>
      <c r="JK1298">
        <v>0.44</v>
      </c>
      <c r="JL1298">
        <f t="shared" si="637"/>
        <v>0.44</v>
      </c>
      <c r="JW1298">
        <v>813036</v>
      </c>
      <c r="JZ1298">
        <v>0.43</v>
      </c>
      <c r="KA1298">
        <f t="shared" si="638"/>
        <v>0.43</v>
      </c>
      <c r="KL1298">
        <v>813036</v>
      </c>
      <c r="KO1298">
        <v>0.38</v>
      </c>
      <c r="KP1298">
        <f t="shared" si="639"/>
        <v>0.38</v>
      </c>
      <c r="LA1298">
        <v>813036</v>
      </c>
      <c r="LD1298">
        <v>0.42</v>
      </c>
      <c r="LE1298">
        <f t="shared" si="640"/>
        <v>0.42</v>
      </c>
      <c r="LP1298">
        <v>813036</v>
      </c>
      <c r="LS1298">
        <v>0.43</v>
      </c>
      <c r="LT1298">
        <f t="shared" si="641"/>
        <v>0.43</v>
      </c>
      <c r="ME1298">
        <v>813036</v>
      </c>
      <c r="MH1298">
        <v>0.43</v>
      </c>
      <c r="MI1298">
        <f t="shared" si="642"/>
        <v>0.43</v>
      </c>
      <c r="MT1298">
        <v>813036</v>
      </c>
      <c r="MW1298">
        <v>0.4</v>
      </c>
      <c r="MX1298">
        <f t="shared" si="643"/>
        <v>0.4</v>
      </c>
      <c r="NI1298">
        <v>813036</v>
      </c>
      <c r="NL1298">
        <v>0.43</v>
      </c>
      <c r="NM1298">
        <f t="shared" si="644"/>
        <v>0.43</v>
      </c>
      <c r="NX1298">
        <v>813036</v>
      </c>
      <c r="OA1298">
        <v>0.45</v>
      </c>
      <c r="OB1298">
        <f t="shared" si="645"/>
        <v>0.45</v>
      </c>
      <c r="OM1298">
        <v>813036</v>
      </c>
      <c r="OP1298">
        <v>0.43</v>
      </c>
      <c r="OQ1298">
        <f t="shared" si="646"/>
        <v>0.43</v>
      </c>
      <c r="PB1298">
        <v>813036</v>
      </c>
      <c r="PE1298">
        <v>0.41</v>
      </c>
      <c r="PF1298">
        <f t="shared" si="647"/>
        <v>0.41</v>
      </c>
      <c r="PQ1298">
        <v>813036</v>
      </c>
      <c r="PT1298">
        <v>0.43</v>
      </c>
      <c r="PU1298">
        <f t="shared" si="648"/>
        <v>0.43</v>
      </c>
      <c r="QF1298">
        <v>813036</v>
      </c>
      <c r="QI1298">
        <v>0.46</v>
      </c>
      <c r="QJ1298">
        <f t="shared" si="649"/>
        <v>0.46</v>
      </c>
      <c r="QU1298">
        <v>813036</v>
      </c>
      <c r="QX1298">
        <v>0.41</v>
      </c>
      <c r="QY1298">
        <f t="shared" si="650"/>
        <v>0.41</v>
      </c>
    </row>
    <row r="1299" spans="12:467" x14ac:dyDescent="0.2">
      <c r="L1299">
        <v>825097</v>
      </c>
      <c r="O1299">
        <v>0.56000000000000005</v>
      </c>
      <c r="P1299">
        <f t="shared" si="620"/>
        <v>0.56000000000000005</v>
      </c>
      <c r="AA1299">
        <v>825097</v>
      </c>
      <c r="AD1299">
        <v>0.48</v>
      </c>
      <c r="AE1299">
        <f t="shared" si="621"/>
        <v>0.48</v>
      </c>
      <c r="AP1299">
        <v>825097</v>
      </c>
      <c r="AS1299">
        <v>0.55000000000000004</v>
      </c>
      <c r="AT1299">
        <f t="shared" si="622"/>
        <v>0.55000000000000004</v>
      </c>
      <c r="BE1299">
        <v>825097</v>
      </c>
      <c r="BH1299">
        <v>0.45</v>
      </c>
      <c r="BI1299">
        <f t="shared" si="623"/>
        <v>0.45</v>
      </c>
      <c r="BT1299">
        <v>825097</v>
      </c>
      <c r="BW1299">
        <v>0.45</v>
      </c>
      <c r="BX1299">
        <f t="shared" si="624"/>
        <v>0.45</v>
      </c>
      <c r="CI1299">
        <v>825097</v>
      </c>
      <c r="CL1299">
        <v>0.56999999999999995</v>
      </c>
      <c r="CM1299">
        <f t="shared" si="625"/>
        <v>0.56999999999999995</v>
      </c>
      <c r="CX1299">
        <v>825097</v>
      </c>
      <c r="DA1299">
        <v>0.55000000000000004</v>
      </c>
      <c r="DB1299">
        <f t="shared" si="626"/>
        <v>0.55000000000000004</v>
      </c>
      <c r="DM1299">
        <v>825097</v>
      </c>
      <c r="DP1299">
        <v>0.55000000000000004</v>
      </c>
      <c r="DQ1299">
        <f t="shared" si="627"/>
        <v>0.55000000000000004</v>
      </c>
      <c r="EB1299">
        <v>825097</v>
      </c>
      <c r="EE1299">
        <v>0.56000000000000005</v>
      </c>
      <c r="EF1299">
        <f t="shared" si="628"/>
        <v>0.56000000000000005</v>
      </c>
      <c r="EQ1299">
        <v>825097</v>
      </c>
      <c r="ET1299">
        <v>0.56000000000000005</v>
      </c>
      <c r="EU1299">
        <f t="shared" si="629"/>
        <v>0.56000000000000005</v>
      </c>
      <c r="FF1299">
        <v>825097</v>
      </c>
      <c r="FI1299">
        <v>0.56999999999999995</v>
      </c>
      <c r="FJ1299">
        <f t="shared" si="630"/>
        <v>0.56999999999999995</v>
      </c>
      <c r="FU1299">
        <v>825097</v>
      </c>
      <c r="FX1299">
        <v>0.56000000000000005</v>
      </c>
      <c r="FY1299">
        <f t="shared" si="631"/>
        <v>0.56000000000000005</v>
      </c>
      <c r="GJ1299">
        <v>825097</v>
      </c>
      <c r="GM1299">
        <v>0.54</v>
      </c>
      <c r="GN1299">
        <f t="shared" si="632"/>
        <v>0.54</v>
      </c>
      <c r="GY1299">
        <v>825097</v>
      </c>
      <c r="HB1299">
        <v>0.59</v>
      </c>
      <c r="HC1299">
        <f t="shared" si="633"/>
        <v>0.59</v>
      </c>
      <c r="HN1299">
        <v>825097</v>
      </c>
      <c r="HQ1299">
        <v>0.5</v>
      </c>
      <c r="HR1299">
        <f t="shared" si="634"/>
        <v>0.5</v>
      </c>
      <c r="ID1299">
        <v>813044</v>
      </c>
      <c r="IG1299">
        <v>0.48</v>
      </c>
      <c r="IH1299">
        <f t="shared" si="635"/>
        <v>0.48</v>
      </c>
      <c r="IS1299">
        <v>813044</v>
      </c>
      <c r="IV1299">
        <v>0.51</v>
      </c>
      <c r="IW1299">
        <f t="shared" si="636"/>
        <v>0.51</v>
      </c>
      <c r="JH1299">
        <v>813044</v>
      </c>
      <c r="JK1299">
        <v>0.49</v>
      </c>
      <c r="JL1299">
        <f t="shared" si="637"/>
        <v>0.49</v>
      </c>
      <c r="JW1299">
        <v>813044</v>
      </c>
      <c r="JZ1299">
        <v>0.47</v>
      </c>
      <c r="KA1299">
        <f t="shared" si="638"/>
        <v>0.47</v>
      </c>
      <c r="KL1299">
        <v>813044</v>
      </c>
      <c r="KO1299">
        <v>0.45</v>
      </c>
      <c r="KP1299">
        <f t="shared" si="639"/>
        <v>0.45</v>
      </c>
      <c r="LA1299">
        <v>813044</v>
      </c>
      <c r="LD1299">
        <v>0.49</v>
      </c>
      <c r="LE1299">
        <f t="shared" si="640"/>
        <v>0.49</v>
      </c>
      <c r="LP1299">
        <v>813044</v>
      </c>
      <c r="LS1299">
        <v>0.49</v>
      </c>
      <c r="LT1299">
        <f t="shared" si="641"/>
        <v>0.49</v>
      </c>
      <c r="ME1299">
        <v>813044</v>
      </c>
      <c r="MH1299">
        <v>0.45</v>
      </c>
      <c r="MI1299">
        <f t="shared" si="642"/>
        <v>0.45</v>
      </c>
      <c r="MT1299">
        <v>813044</v>
      </c>
      <c r="MW1299">
        <v>0.4</v>
      </c>
      <c r="MX1299">
        <f t="shared" si="643"/>
        <v>0.4</v>
      </c>
      <c r="NI1299">
        <v>813044</v>
      </c>
      <c r="NL1299">
        <v>0.51</v>
      </c>
      <c r="NM1299">
        <f t="shared" si="644"/>
        <v>0.51</v>
      </c>
      <c r="NX1299">
        <v>813044</v>
      </c>
      <c r="OA1299">
        <v>0.46</v>
      </c>
      <c r="OB1299">
        <f t="shared" si="645"/>
        <v>0.46</v>
      </c>
      <c r="OM1299">
        <v>813044</v>
      </c>
      <c r="OP1299">
        <v>0.51</v>
      </c>
      <c r="OQ1299">
        <f t="shared" si="646"/>
        <v>0.51</v>
      </c>
      <c r="PB1299">
        <v>813044</v>
      </c>
      <c r="PE1299">
        <v>0.5</v>
      </c>
      <c r="PF1299">
        <f t="shared" si="647"/>
        <v>0.5</v>
      </c>
      <c r="PQ1299">
        <v>813044</v>
      </c>
      <c r="PT1299">
        <v>0.5</v>
      </c>
      <c r="PU1299">
        <f t="shared" si="648"/>
        <v>0.5</v>
      </c>
      <c r="QF1299">
        <v>813044</v>
      </c>
      <c r="QI1299">
        <v>0.55000000000000004</v>
      </c>
      <c r="QJ1299">
        <f t="shared" si="649"/>
        <v>0.55000000000000004</v>
      </c>
      <c r="QU1299">
        <v>813044</v>
      </c>
      <c r="QX1299">
        <v>0.5</v>
      </c>
      <c r="QY1299">
        <f t="shared" si="650"/>
        <v>0.5</v>
      </c>
    </row>
    <row r="1300" spans="12:467" x14ac:dyDescent="0.2">
      <c r="L1300">
        <v>822745</v>
      </c>
      <c r="O1300">
        <v>0.37</v>
      </c>
      <c r="P1300">
        <f t="shared" si="620"/>
        <v>0.37</v>
      </c>
      <c r="AA1300">
        <v>822745</v>
      </c>
      <c r="AD1300">
        <v>0.35</v>
      </c>
      <c r="AE1300">
        <f t="shared" si="621"/>
        <v>0.35</v>
      </c>
      <c r="AP1300">
        <v>822745</v>
      </c>
      <c r="AS1300">
        <v>0.49</v>
      </c>
      <c r="AT1300">
        <f t="shared" si="622"/>
        <v>0.49</v>
      </c>
      <c r="BE1300">
        <v>822745</v>
      </c>
      <c r="BH1300">
        <v>0.45</v>
      </c>
      <c r="BI1300">
        <f t="shared" si="623"/>
        <v>0.45</v>
      </c>
      <c r="BT1300">
        <v>822745</v>
      </c>
      <c r="BW1300">
        <v>0.38</v>
      </c>
      <c r="BX1300">
        <f t="shared" si="624"/>
        <v>0.38</v>
      </c>
      <c r="CI1300">
        <v>822745</v>
      </c>
      <c r="CL1300">
        <v>0.44</v>
      </c>
      <c r="CM1300">
        <f t="shared" si="625"/>
        <v>0.44</v>
      </c>
      <c r="CX1300">
        <v>822745</v>
      </c>
      <c r="DA1300">
        <v>0.43</v>
      </c>
      <c r="DB1300">
        <f t="shared" si="626"/>
        <v>0.43</v>
      </c>
      <c r="DM1300">
        <v>822745</v>
      </c>
      <c r="DP1300">
        <v>0.41</v>
      </c>
      <c r="DQ1300">
        <f t="shared" si="627"/>
        <v>0.41</v>
      </c>
      <c r="EB1300">
        <v>822745</v>
      </c>
      <c r="EE1300">
        <v>0.4</v>
      </c>
      <c r="EF1300">
        <f t="shared" si="628"/>
        <v>0.4</v>
      </c>
      <c r="EQ1300">
        <v>822745</v>
      </c>
      <c r="ET1300">
        <v>0.4</v>
      </c>
      <c r="EU1300">
        <f t="shared" si="629"/>
        <v>0.4</v>
      </c>
      <c r="FF1300">
        <v>822745</v>
      </c>
      <c r="FI1300">
        <v>0.42</v>
      </c>
      <c r="FJ1300">
        <f t="shared" si="630"/>
        <v>0.42</v>
      </c>
      <c r="FU1300">
        <v>822745</v>
      </c>
      <c r="FX1300">
        <v>0.45</v>
      </c>
      <c r="FY1300">
        <f t="shared" si="631"/>
        <v>0.45</v>
      </c>
      <c r="GJ1300">
        <v>822745</v>
      </c>
      <c r="GM1300">
        <v>0.39</v>
      </c>
      <c r="GN1300">
        <f t="shared" si="632"/>
        <v>0.39</v>
      </c>
      <c r="GY1300">
        <v>822745</v>
      </c>
      <c r="HB1300">
        <v>0.5</v>
      </c>
      <c r="HC1300">
        <f t="shared" si="633"/>
        <v>0.5</v>
      </c>
      <c r="HN1300">
        <v>822745</v>
      </c>
      <c r="HQ1300">
        <v>0.43</v>
      </c>
      <c r="HR1300">
        <f t="shared" si="634"/>
        <v>0.43</v>
      </c>
      <c r="ID1300">
        <v>813034</v>
      </c>
      <c r="IG1300">
        <v>0.49</v>
      </c>
      <c r="IH1300">
        <f t="shared" si="635"/>
        <v>0.49</v>
      </c>
      <c r="IS1300">
        <v>813034</v>
      </c>
      <c r="IV1300">
        <v>0.46</v>
      </c>
      <c r="IW1300">
        <f t="shared" si="636"/>
        <v>0.46</v>
      </c>
      <c r="JH1300">
        <v>813034</v>
      </c>
      <c r="JK1300">
        <v>0.51</v>
      </c>
      <c r="JL1300">
        <f t="shared" si="637"/>
        <v>0.51</v>
      </c>
      <c r="JW1300">
        <v>813034</v>
      </c>
      <c r="JZ1300">
        <v>0.47</v>
      </c>
      <c r="KA1300">
        <f t="shared" si="638"/>
        <v>0.47</v>
      </c>
      <c r="KL1300">
        <v>813034</v>
      </c>
      <c r="KO1300">
        <v>0.62</v>
      </c>
      <c r="KP1300">
        <f t="shared" si="639"/>
        <v>0.62</v>
      </c>
      <c r="LA1300">
        <v>813034</v>
      </c>
      <c r="LD1300">
        <v>0.51</v>
      </c>
      <c r="LE1300">
        <f t="shared" si="640"/>
        <v>0.51</v>
      </c>
      <c r="LP1300">
        <v>813034</v>
      </c>
      <c r="LS1300">
        <v>0.48</v>
      </c>
      <c r="LT1300">
        <f t="shared" si="641"/>
        <v>0.48</v>
      </c>
      <c r="ME1300">
        <v>813034</v>
      </c>
      <c r="MH1300">
        <v>0.55000000000000004</v>
      </c>
      <c r="MI1300">
        <f t="shared" si="642"/>
        <v>0.55000000000000004</v>
      </c>
      <c r="MT1300">
        <v>813034</v>
      </c>
      <c r="MW1300">
        <v>0.6</v>
      </c>
      <c r="MX1300">
        <f t="shared" si="643"/>
        <v>0.6</v>
      </c>
      <c r="NI1300">
        <v>813034</v>
      </c>
      <c r="NL1300">
        <v>0.47</v>
      </c>
      <c r="NM1300">
        <f t="shared" si="644"/>
        <v>0.47</v>
      </c>
      <c r="NX1300">
        <v>813034</v>
      </c>
      <c r="OA1300">
        <v>0.53</v>
      </c>
      <c r="OB1300">
        <f t="shared" si="645"/>
        <v>0.53</v>
      </c>
      <c r="OM1300">
        <v>813034</v>
      </c>
      <c r="OP1300">
        <v>0.49</v>
      </c>
      <c r="OQ1300">
        <f t="shared" si="646"/>
        <v>0.49</v>
      </c>
      <c r="PB1300">
        <v>813034</v>
      </c>
      <c r="PE1300">
        <v>0.5</v>
      </c>
      <c r="PF1300">
        <f t="shared" si="647"/>
        <v>0.5</v>
      </c>
      <c r="PQ1300">
        <v>813034</v>
      </c>
      <c r="PT1300">
        <v>0.49</v>
      </c>
      <c r="PU1300">
        <f t="shared" si="648"/>
        <v>0.49</v>
      </c>
      <c r="QF1300">
        <v>813034</v>
      </c>
      <c r="QI1300">
        <v>0.49</v>
      </c>
      <c r="QJ1300">
        <f t="shared" si="649"/>
        <v>0.49</v>
      </c>
      <c r="QU1300">
        <v>813034</v>
      </c>
      <c r="QX1300">
        <v>0.46</v>
      </c>
      <c r="QY1300">
        <f t="shared" si="650"/>
        <v>0.46</v>
      </c>
    </row>
    <row r="1301" spans="12:467" x14ac:dyDescent="0.2">
      <c r="L1301">
        <v>822912</v>
      </c>
      <c r="O1301">
        <v>0.56999999999999995</v>
      </c>
      <c r="P1301">
        <f t="shared" si="620"/>
        <v>0.56999999999999995</v>
      </c>
      <c r="AA1301">
        <v>822912</v>
      </c>
      <c r="AD1301">
        <v>0.67</v>
      </c>
      <c r="AE1301">
        <f t="shared" si="621"/>
        <v>0.67</v>
      </c>
      <c r="AP1301">
        <v>822912</v>
      </c>
      <c r="AS1301">
        <v>0.54</v>
      </c>
      <c r="AT1301">
        <f t="shared" si="622"/>
        <v>0.54</v>
      </c>
      <c r="BE1301">
        <v>822912</v>
      </c>
      <c r="BH1301">
        <v>0.63</v>
      </c>
      <c r="BI1301">
        <f t="shared" si="623"/>
        <v>0.63</v>
      </c>
      <c r="BT1301">
        <v>822912</v>
      </c>
      <c r="BW1301">
        <v>0.52</v>
      </c>
      <c r="BX1301">
        <f t="shared" si="624"/>
        <v>0.52</v>
      </c>
      <c r="CI1301">
        <v>822912</v>
      </c>
      <c r="CL1301">
        <v>0.56000000000000005</v>
      </c>
      <c r="CM1301">
        <f t="shared" si="625"/>
        <v>0.56000000000000005</v>
      </c>
      <c r="CX1301">
        <v>822912</v>
      </c>
      <c r="DA1301">
        <v>0.56999999999999995</v>
      </c>
      <c r="DB1301">
        <f t="shared" si="626"/>
        <v>0.56999999999999995</v>
      </c>
      <c r="DM1301">
        <v>822912</v>
      </c>
      <c r="DP1301">
        <v>0.56000000000000005</v>
      </c>
      <c r="DQ1301">
        <f t="shared" si="627"/>
        <v>0.56000000000000005</v>
      </c>
      <c r="EB1301">
        <v>822912</v>
      </c>
      <c r="EE1301">
        <v>0.55000000000000004</v>
      </c>
      <c r="EF1301">
        <f t="shared" si="628"/>
        <v>0.55000000000000004</v>
      </c>
      <c r="EQ1301">
        <v>822912</v>
      </c>
      <c r="ET1301">
        <v>0.55000000000000004</v>
      </c>
      <c r="EU1301">
        <f t="shared" si="629"/>
        <v>0.55000000000000004</v>
      </c>
      <c r="FF1301">
        <v>822912</v>
      </c>
      <c r="FI1301">
        <v>0.56000000000000005</v>
      </c>
      <c r="FJ1301">
        <f t="shared" si="630"/>
        <v>0.56000000000000005</v>
      </c>
      <c r="FU1301">
        <v>822912</v>
      </c>
      <c r="FX1301">
        <v>0.57999999999999996</v>
      </c>
      <c r="FY1301">
        <f t="shared" si="631"/>
        <v>0.57999999999999996</v>
      </c>
      <c r="GJ1301">
        <v>822912</v>
      </c>
      <c r="GM1301">
        <v>0.54</v>
      </c>
      <c r="GN1301">
        <f t="shared" si="632"/>
        <v>0.54</v>
      </c>
      <c r="GY1301">
        <v>822912</v>
      </c>
      <c r="HB1301">
        <v>0.59</v>
      </c>
      <c r="HC1301">
        <f t="shared" si="633"/>
        <v>0.59</v>
      </c>
      <c r="HN1301">
        <v>822912</v>
      </c>
      <c r="HQ1301">
        <v>0.56999999999999995</v>
      </c>
      <c r="HR1301">
        <f t="shared" si="634"/>
        <v>0.56999999999999995</v>
      </c>
      <c r="ID1301">
        <v>813043</v>
      </c>
      <c r="IG1301">
        <v>0.53</v>
      </c>
      <c r="IH1301">
        <f t="shared" si="635"/>
        <v>0.53</v>
      </c>
      <c r="IS1301">
        <v>813043</v>
      </c>
      <c r="IV1301">
        <v>0.53</v>
      </c>
      <c r="IW1301">
        <f t="shared" si="636"/>
        <v>0.53</v>
      </c>
      <c r="JH1301">
        <v>813043</v>
      </c>
      <c r="JK1301">
        <v>0.56999999999999995</v>
      </c>
      <c r="JL1301">
        <f t="shared" si="637"/>
        <v>0.56999999999999995</v>
      </c>
      <c r="JW1301">
        <v>813043</v>
      </c>
      <c r="JZ1301">
        <v>0.53</v>
      </c>
      <c r="KA1301">
        <f t="shared" si="638"/>
        <v>0.53</v>
      </c>
      <c r="KL1301">
        <v>813043</v>
      </c>
      <c r="KO1301">
        <v>0.61</v>
      </c>
      <c r="KP1301">
        <f t="shared" si="639"/>
        <v>0.61</v>
      </c>
      <c r="LA1301">
        <v>813043</v>
      </c>
      <c r="LD1301">
        <v>0.54</v>
      </c>
      <c r="LE1301">
        <f t="shared" si="640"/>
        <v>0.54</v>
      </c>
      <c r="LP1301">
        <v>813043</v>
      </c>
      <c r="LS1301">
        <v>0.53</v>
      </c>
      <c r="LT1301">
        <f t="shared" si="641"/>
        <v>0.53</v>
      </c>
      <c r="ME1301">
        <v>813043</v>
      </c>
      <c r="MH1301">
        <v>0.56999999999999995</v>
      </c>
      <c r="MI1301">
        <f t="shared" si="642"/>
        <v>0.56999999999999995</v>
      </c>
      <c r="MT1301">
        <v>813043</v>
      </c>
      <c r="MW1301">
        <v>0.47</v>
      </c>
      <c r="MX1301">
        <f t="shared" si="643"/>
        <v>0.47</v>
      </c>
      <c r="NI1301">
        <v>813043</v>
      </c>
      <c r="NL1301">
        <v>0.55000000000000004</v>
      </c>
      <c r="NM1301">
        <f t="shared" si="644"/>
        <v>0.55000000000000004</v>
      </c>
      <c r="NX1301">
        <v>813043</v>
      </c>
      <c r="OA1301">
        <v>0.56000000000000005</v>
      </c>
      <c r="OB1301">
        <f t="shared" si="645"/>
        <v>0.56000000000000005</v>
      </c>
      <c r="OM1301">
        <v>813043</v>
      </c>
      <c r="OP1301">
        <v>0.56000000000000005</v>
      </c>
      <c r="OQ1301">
        <f t="shared" si="646"/>
        <v>0.56000000000000005</v>
      </c>
      <c r="PB1301">
        <v>813043</v>
      </c>
      <c r="PE1301">
        <v>0.54</v>
      </c>
      <c r="PF1301">
        <f t="shared" si="647"/>
        <v>0.54</v>
      </c>
      <c r="PQ1301">
        <v>813043</v>
      </c>
      <c r="PT1301">
        <v>0.53</v>
      </c>
      <c r="PU1301">
        <f t="shared" si="648"/>
        <v>0.53</v>
      </c>
      <c r="QF1301">
        <v>813043</v>
      </c>
      <c r="QI1301">
        <v>0.53</v>
      </c>
      <c r="QJ1301">
        <f t="shared" si="649"/>
        <v>0.53</v>
      </c>
      <c r="QU1301">
        <v>813043</v>
      </c>
      <c r="QX1301">
        <v>0.54</v>
      </c>
      <c r="QY1301">
        <f t="shared" si="650"/>
        <v>0.54</v>
      </c>
    </row>
    <row r="1302" spans="12:467" x14ac:dyDescent="0.2">
      <c r="L1302">
        <v>823233</v>
      </c>
      <c r="O1302">
        <v>0.4</v>
      </c>
      <c r="P1302">
        <f t="shared" si="620"/>
        <v>0.4</v>
      </c>
      <c r="AA1302">
        <v>823233</v>
      </c>
      <c r="AD1302">
        <v>0.22</v>
      </c>
      <c r="AE1302">
        <f t="shared" si="621"/>
        <v>0.22</v>
      </c>
      <c r="AP1302">
        <v>823233</v>
      </c>
      <c r="AS1302">
        <v>0.35</v>
      </c>
      <c r="AT1302">
        <f t="shared" si="622"/>
        <v>0.35</v>
      </c>
      <c r="BE1302">
        <v>823233</v>
      </c>
      <c r="BH1302">
        <v>0.33</v>
      </c>
      <c r="BI1302">
        <f t="shared" si="623"/>
        <v>0.33</v>
      </c>
      <c r="BT1302">
        <v>823233</v>
      </c>
      <c r="BW1302">
        <v>0.41</v>
      </c>
      <c r="BX1302">
        <f t="shared" si="624"/>
        <v>0.41</v>
      </c>
      <c r="CI1302">
        <v>823233</v>
      </c>
      <c r="CL1302">
        <v>0.41</v>
      </c>
      <c r="CM1302">
        <f t="shared" si="625"/>
        <v>0.41</v>
      </c>
      <c r="CX1302">
        <v>823233</v>
      </c>
      <c r="DA1302">
        <v>0.42</v>
      </c>
      <c r="DB1302">
        <f t="shared" si="626"/>
        <v>0.42</v>
      </c>
      <c r="DM1302">
        <v>823233</v>
      </c>
      <c r="DP1302">
        <v>0.42</v>
      </c>
      <c r="DQ1302">
        <f t="shared" si="627"/>
        <v>0.42</v>
      </c>
      <c r="EB1302">
        <v>823233</v>
      </c>
      <c r="EE1302">
        <v>0.39</v>
      </c>
      <c r="EF1302">
        <f t="shared" si="628"/>
        <v>0.39</v>
      </c>
      <c r="EQ1302">
        <v>823233</v>
      </c>
      <c r="ET1302">
        <v>0.39</v>
      </c>
      <c r="EU1302">
        <f t="shared" si="629"/>
        <v>0.39</v>
      </c>
      <c r="FF1302">
        <v>823233</v>
      </c>
      <c r="FI1302">
        <v>0.47</v>
      </c>
      <c r="FJ1302">
        <f t="shared" si="630"/>
        <v>0.47</v>
      </c>
      <c r="FU1302">
        <v>823233</v>
      </c>
      <c r="FX1302">
        <v>0.42</v>
      </c>
      <c r="FY1302">
        <f t="shared" si="631"/>
        <v>0.42</v>
      </c>
      <c r="GJ1302">
        <v>823233</v>
      </c>
      <c r="GM1302">
        <v>0.39</v>
      </c>
      <c r="GN1302">
        <f t="shared" si="632"/>
        <v>0.39</v>
      </c>
      <c r="GY1302">
        <v>823233</v>
      </c>
      <c r="HB1302">
        <v>0.46</v>
      </c>
      <c r="HC1302">
        <f t="shared" si="633"/>
        <v>0.46</v>
      </c>
      <c r="HN1302">
        <v>823233</v>
      </c>
      <c r="HQ1302">
        <v>0.38</v>
      </c>
      <c r="HR1302">
        <f t="shared" si="634"/>
        <v>0.38</v>
      </c>
      <c r="ID1302">
        <v>813035</v>
      </c>
      <c r="IG1302">
        <v>0.51</v>
      </c>
      <c r="IH1302">
        <f t="shared" si="635"/>
        <v>0.51</v>
      </c>
      <c r="IS1302">
        <v>813035</v>
      </c>
      <c r="IV1302">
        <v>0.51</v>
      </c>
      <c r="IW1302">
        <f t="shared" si="636"/>
        <v>0.51</v>
      </c>
      <c r="JH1302">
        <v>813035</v>
      </c>
      <c r="JK1302">
        <v>0.52</v>
      </c>
      <c r="JL1302">
        <f t="shared" si="637"/>
        <v>0.52</v>
      </c>
      <c r="JW1302">
        <v>813035</v>
      </c>
      <c r="JZ1302">
        <v>0.56999999999999995</v>
      </c>
      <c r="KA1302">
        <f t="shared" si="638"/>
        <v>0.56999999999999995</v>
      </c>
      <c r="KL1302">
        <v>813035</v>
      </c>
      <c r="KO1302">
        <v>0.5</v>
      </c>
      <c r="KP1302">
        <f t="shared" si="639"/>
        <v>0.5</v>
      </c>
      <c r="LA1302">
        <v>813035</v>
      </c>
      <c r="LD1302">
        <v>0.53</v>
      </c>
      <c r="LE1302">
        <f t="shared" si="640"/>
        <v>0.53</v>
      </c>
      <c r="LP1302">
        <v>813035</v>
      </c>
      <c r="LS1302">
        <v>0.53</v>
      </c>
      <c r="LT1302">
        <f t="shared" si="641"/>
        <v>0.53</v>
      </c>
      <c r="ME1302">
        <v>813035</v>
      </c>
      <c r="MH1302">
        <v>0.56999999999999995</v>
      </c>
      <c r="MI1302">
        <f t="shared" si="642"/>
        <v>0.56999999999999995</v>
      </c>
      <c r="MT1302">
        <v>813035</v>
      </c>
      <c r="MW1302">
        <v>0.5</v>
      </c>
      <c r="MX1302">
        <f t="shared" si="643"/>
        <v>0.5</v>
      </c>
      <c r="NI1302">
        <v>813035</v>
      </c>
      <c r="NL1302">
        <v>0.52</v>
      </c>
      <c r="NM1302">
        <f t="shared" si="644"/>
        <v>0.52</v>
      </c>
      <c r="NX1302">
        <v>813035</v>
      </c>
      <c r="OA1302">
        <v>0.51</v>
      </c>
      <c r="OB1302">
        <f t="shared" si="645"/>
        <v>0.51</v>
      </c>
      <c r="OM1302">
        <v>813035</v>
      </c>
      <c r="OP1302">
        <v>0.54</v>
      </c>
      <c r="OQ1302">
        <f t="shared" si="646"/>
        <v>0.54</v>
      </c>
      <c r="PB1302">
        <v>813035</v>
      </c>
      <c r="PE1302">
        <v>0.52</v>
      </c>
      <c r="PF1302">
        <f t="shared" si="647"/>
        <v>0.52</v>
      </c>
      <c r="PQ1302">
        <v>813035</v>
      </c>
      <c r="PT1302">
        <v>0.54</v>
      </c>
      <c r="PU1302">
        <f t="shared" si="648"/>
        <v>0.54</v>
      </c>
      <c r="QF1302">
        <v>813035</v>
      </c>
      <c r="QI1302">
        <v>0.56000000000000005</v>
      </c>
      <c r="QJ1302">
        <f t="shared" si="649"/>
        <v>0.56000000000000005</v>
      </c>
      <c r="QU1302">
        <v>813035</v>
      </c>
      <c r="QX1302">
        <v>0.53</v>
      </c>
      <c r="QY1302">
        <f t="shared" si="650"/>
        <v>0.53</v>
      </c>
    </row>
    <row r="1303" spans="12:467" x14ac:dyDescent="0.2">
      <c r="L1303">
        <v>823639</v>
      </c>
      <c r="O1303">
        <v>0.48</v>
      </c>
      <c r="P1303">
        <f t="shared" si="620"/>
        <v>0.48</v>
      </c>
      <c r="AA1303">
        <v>823639</v>
      </c>
      <c r="AD1303">
        <v>0.57999999999999996</v>
      </c>
      <c r="AE1303">
        <f t="shared" si="621"/>
        <v>0.57999999999999996</v>
      </c>
      <c r="AP1303">
        <v>823639</v>
      </c>
      <c r="AS1303">
        <v>0.67</v>
      </c>
      <c r="AT1303">
        <f t="shared" si="622"/>
        <v>0.67</v>
      </c>
      <c r="BE1303">
        <v>823639</v>
      </c>
      <c r="BH1303">
        <v>0.53</v>
      </c>
      <c r="BI1303">
        <f t="shared" si="623"/>
        <v>0.53</v>
      </c>
      <c r="BT1303">
        <v>823639</v>
      </c>
      <c r="BW1303">
        <v>0.63</v>
      </c>
      <c r="BX1303">
        <f t="shared" si="624"/>
        <v>0.63</v>
      </c>
      <c r="CI1303">
        <v>823639</v>
      </c>
      <c r="CL1303">
        <v>0.5</v>
      </c>
      <c r="CM1303">
        <f t="shared" si="625"/>
        <v>0.5</v>
      </c>
      <c r="CX1303">
        <v>823639</v>
      </c>
      <c r="DA1303">
        <v>0.5</v>
      </c>
      <c r="DB1303">
        <f t="shared" si="626"/>
        <v>0.5</v>
      </c>
      <c r="DM1303">
        <v>823639</v>
      </c>
      <c r="DP1303">
        <v>0.48</v>
      </c>
      <c r="DQ1303">
        <f t="shared" si="627"/>
        <v>0.48</v>
      </c>
      <c r="EB1303">
        <v>823639</v>
      </c>
      <c r="EE1303">
        <v>0.49</v>
      </c>
      <c r="EF1303">
        <f t="shared" si="628"/>
        <v>0.49</v>
      </c>
      <c r="EQ1303">
        <v>823639</v>
      </c>
      <c r="ET1303">
        <v>0.49</v>
      </c>
      <c r="EU1303">
        <f t="shared" si="629"/>
        <v>0.49</v>
      </c>
      <c r="FF1303">
        <v>823639</v>
      </c>
      <c r="FI1303">
        <v>0.5</v>
      </c>
      <c r="FJ1303">
        <f t="shared" si="630"/>
        <v>0.5</v>
      </c>
      <c r="FU1303">
        <v>823639</v>
      </c>
      <c r="FX1303">
        <v>0.53</v>
      </c>
      <c r="FY1303">
        <f t="shared" si="631"/>
        <v>0.53</v>
      </c>
      <c r="GJ1303">
        <v>823639</v>
      </c>
      <c r="GM1303">
        <v>0.48</v>
      </c>
      <c r="GN1303">
        <f t="shared" si="632"/>
        <v>0.48</v>
      </c>
      <c r="GY1303">
        <v>823639</v>
      </c>
      <c r="HB1303">
        <v>0.48</v>
      </c>
      <c r="HC1303">
        <f t="shared" si="633"/>
        <v>0.48</v>
      </c>
      <c r="HN1303">
        <v>823639</v>
      </c>
      <c r="HQ1303">
        <v>0.48</v>
      </c>
      <c r="HR1303">
        <f t="shared" si="634"/>
        <v>0.48</v>
      </c>
      <c r="ID1303">
        <v>813039</v>
      </c>
      <c r="IG1303">
        <v>0.5</v>
      </c>
      <c r="IH1303">
        <f t="shared" si="635"/>
        <v>0.5</v>
      </c>
      <c r="IS1303">
        <v>813039</v>
      </c>
      <c r="IV1303">
        <v>0.48</v>
      </c>
      <c r="IW1303">
        <f t="shared" si="636"/>
        <v>0.48</v>
      </c>
      <c r="JH1303">
        <v>813039</v>
      </c>
      <c r="JK1303">
        <v>0.53</v>
      </c>
      <c r="JL1303">
        <f t="shared" si="637"/>
        <v>0.53</v>
      </c>
      <c r="JW1303">
        <v>813039</v>
      </c>
      <c r="JZ1303">
        <v>0.53</v>
      </c>
      <c r="KA1303">
        <f t="shared" si="638"/>
        <v>0.53</v>
      </c>
      <c r="KL1303">
        <v>813039</v>
      </c>
      <c r="KO1303">
        <v>0.51</v>
      </c>
      <c r="KP1303">
        <f t="shared" si="639"/>
        <v>0.51</v>
      </c>
      <c r="LA1303">
        <v>813039</v>
      </c>
      <c r="LD1303">
        <v>0.5</v>
      </c>
      <c r="LE1303">
        <f t="shared" si="640"/>
        <v>0.5</v>
      </c>
      <c r="LP1303">
        <v>813039</v>
      </c>
      <c r="LS1303">
        <v>0.48</v>
      </c>
      <c r="LT1303">
        <f t="shared" si="641"/>
        <v>0.48</v>
      </c>
      <c r="ME1303">
        <v>813039</v>
      </c>
      <c r="MH1303">
        <v>0.52</v>
      </c>
      <c r="MI1303">
        <f t="shared" si="642"/>
        <v>0.52</v>
      </c>
      <c r="MT1303">
        <v>813039</v>
      </c>
      <c r="MW1303">
        <v>0.63</v>
      </c>
      <c r="MX1303">
        <f t="shared" si="643"/>
        <v>0.63</v>
      </c>
      <c r="NI1303">
        <v>813039</v>
      </c>
      <c r="NL1303">
        <v>0.49</v>
      </c>
      <c r="NM1303">
        <f t="shared" si="644"/>
        <v>0.49</v>
      </c>
      <c r="NX1303">
        <v>813039</v>
      </c>
      <c r="OA1303">
        <v>0.53</v>
      </c>
      <c r="OB1303">
        <f t="shared" si="645"/>
        <v>0.53</v>
      </c>
      <c r="OM1303">
        <v>813039</v>
      </c>
      <c r="OP1303">
        <v>0.51</v>
      </c>
      <c r="OQ1303">
        <f t="shared" si="646"/>
        <v>0.51</v>
      </c>
      <c r="PB1303">
        <v>813039</v>
      </c>
      <c r="PE1303">
        <v>0.5</v>
      </c>
      <c r="PF1303">
        <f t="shared" si="647"/>
        <v>0.5</v>
      </c>
      <c r="PQ1303">
        <v>813039</v>
      </c>
      <c r="PT1303">
        <v>0.51</v>
      </c>
      <c r="PU1303">
        <f t="shared" si="648"/>
        <v>0.51</v>
      </c>
      <c r="QF1303">
        <v>813039</v>
      </c>
      <c r="QI1303">
        <v>0.5</v>
      </c>
      <c r="QJ1303">
        <f t="shared" si="649"/>
        <v>0.5</v>
      </c>
      <c r="QU1303">
        <v>813039</v>
      </c>
      <c r="QX1303">
        <v>0.48</v>
      </c>
      <c r="QY1303">
        <f t="shared" si="650"/>
        <v>0.48</v>
      </c>
    </row>
    <row r="1304" spans="12:467" x14ac:dyDescent="0.2">
      <c r="L1304">
        <v>824368</v>
      </c>
      <c r="O1304">
        <v>0.49</v>
      </c>
      <c r="P1304">
        <f t="shared" si="620"/>
        <v>0.49</v>
      </c>
      <c r="AA1304">
        <v>824368</v>
      </c>
      <c r="AD1304">
        <v>0.3</v>
      </c>
      <c r="AE1304">
        <f t="shared" si="621"/>
        <v>0.3</v>
      </c>
      <c r="AP1304">
        <v>824368</v>
      </c>
      <c r="AS1304">
        <v>0.51</v>
      </c>
      <c r="AT1304">
        <f t="shared" si="622"/>
        <v>0.51</v>
      </c>
      <c r="BE1304">
        <v>824368</v>
      </c>
      <c r="BH1304">
        <v>0.34</v>
      </c>
      <c r="BI1304">
        <f t="shared" si="623"/>
        <v>0.34</v>
      </c>
      <c r="BT1304">
        <v>824368</v>
      </c>
      <c r="BW1304">
        <v>0.2</v>
      </c>
      <c r="BX1304">
        <f t="shared" si="624"/>
        <v>0.2</v>
      </c>
      <c r="CI1304">
        <v>824368</v>
      </c>
      <c r="CL1304">
        <v>0.41</v>
      </c>
      <c r="CM1304">
        <f t="shared" si="625"/>
        <v>0.41</v>
      </c>
      <c r="CX1304">
        <v>824368</v>
      </c>
      <c r="DA1304">
        <v>0.45</v>
      </c>
      <c r="DB1304">
        <f t="shared" si="626"/>
        <v>0.45</v>
      </c>
      <c r="DM1304">
        <v>824368</v>
      </c>
      <c r="DP1304">
        <v>0.45</v>
      </c>
      <c r="DQ1304">
        <f t="shared" si="627"/>
        <v>0.45</v>
      </c>
      <c r="EB1304">
        <v>824368</v>
      </c>
      <c r="EE1304">
        <v>0.41</v>
      </c>
      <c r="EF1304">
        <f t="shared" si="628"/>
        <v>0.41</v>
      </c>
      <c r="EQ1304">
        <v>824368</v>
      </c>
      <c r="ET1304">
        <v>0.41</v>
      </c>
      <c r="EU1304">
        <f t="shared" si="629"/>
        <v>0.41</v>
      </c>
      <c r="FF1304">
        <v>824368</v>
      </c>
      <c r="FI1304">
        <v>0.43</v>
      </c>
      <c r="FJ1304">
        <f t="shared" si="630"/>
        <v>0.43</v>
      </c>
      <c r="FU1304">
        <v>824368</v>
      </c>
      <c r="FX1304">
        <v>0.45</v>
      </c>
      <c r="FY1304">
        <f t="shared" si="631"/>
        <v>0.45</v>
      </c>
      <c r="GJ1304">
        <v>824368</v>
      </c>
      <c r="GM1304">
        <v>0.41</v>
      </c>
      <c r="GN1304">
        <f t="shared" si="632"/>
        <v>0.41</v>
      </c>
      <c r="GY1304">
        <v>824368</v>
      </c>
      <c r="HB1304">
        <v>0.44</v>
      </c>
      <c r="HC1304">
        <f t="shared" si="633"/>
        <v>0.44</v>
      </c>
      <c r="HN1304">
        <v>824368</v>
      </c>
      <c r="HQ1304">
        <v>0.47</v>
      </c>
      <c r="HR1304">
        <f t="shared" si="634"/>
        <v>0.47</v>
      </c>
      <c r="ID1304">
        <v>813038</v>
      </c>
      <c r="IG1304">
        <v>0.51</v>
      </c>
      <c r="IH1304">
        <f t="shared" si="635"/>
        <v>0.51</v>
      </c>
      <c r="IS1304">
        <v>813038</v>
      </c>
      <c r="IV1304">
        <v>0.49</v>
      </c>
      <c r="IW1304">
        <f t="shared" si="636"/>
        <v>0.49</v>
      </c>
      <c r="JH1304">
        <v>813038</v>
      </c>
      <c r="JK1304">
        <v>0.49</v>
      </c>
      <c r="JL1304">
        <f t="shared" si="637"/>
        <v>0.49</v>
      </c>
      <c r="JW1304">
        <v>813038</v>
      </c>
      <c r="JZ1304">
        <v>0.49</v>
      </c>
      <c r="KA1304">
        <f t="shared" si="638"/>
        <v>0.49</v>
      </c>
      <c r="KL1304">
        <v>813038</v>
      </c>
      <c r="KO1304">
        <v>0.55000000000000004</v>
      </c>
      <c r="KP1304">
        <f t="shared" si="639"/>
        <v>0.55000000000000004</v>
      </c>
      <c r="LA1304">
        <v>813038</v>
      </c>
      <c r="LD1304">
        <v>0.5</v>
      </c>
      <c r="LE1304">
        <f t="shared" si="640"/>
        <v>0.5</v>
      </c>
      <c r="LP1304">
        <v>813038</v>
      </c>
      <c r="LS1304">
        <v>0.49</v>
      </c>
      <c r="LT1304">
        <f t="shared" si="641"/>
        <v>0.49</v>
      </c>
      <c r="ME1304">
        <v>813038</v>
      </c>
      <c r="MH1304">
        <v>0.48</v>
      </c>
      <c r="MI1304">
        <f t="shared" si="642"/>
        <v>0.48</v>
      </c>
      <c r="MT1304">
        <v>813038</v>
      </c>
      <c r="MW1304">
        <v>0.36</v>
      </c>
      <c r="MX1304">
        <f t="shared" si="643"/>
        <v>0.36</v>
      </c>
      <c r="NI1304">
        <v>813038</v>
      </c>
      <c r="NL1304">
        <v>0.51</v>
      </c>
      <c r="NM1304">
        <f t="shared" si="644"/>
        <v>0.51</v>
      </c>
      <c r="NX1304">
        <v>813038</v>
      </c>
      <c r="OA1304">
        <v>0.47</v>
      </c>
      <c r="OB1304">
        <f t="shared" si="645"/>
        <v>0.47</v>
      </c>
      <c r="OM1304">
        <v>813038</v>
      </c>
      <c r="OP1304">
        <v>0.49</v>
      </c>
      <c r="OQ1304">
        <f t="shared" si="646"/>
        <v>0.49</v>
      </c>
      <c r="PB1304">
        <v>813038</v>
      </c>
      <c r="PE1304">
        <v>0.5</v>
      </c>
      <c r="PF1304">
        <f t="shared" si="647"/>
        <v>0.5</v>
      </c>
      <c r="PQ1304">
        <v>813038</v>
      </c>
      <c r="PT1304">
        <v>0.52</v>
      </c>
      <c r="PU1304">
        <f t="shared" si="648"/>
        <v>0.52</v>
      </c>
      <c r="QF1304">
        <v>813038</v>
      </c>
      <c r="QI1304">
        <v>0.51</v>
      </c>
      <c r="QJ1304">
        <f t="shared" si="649"/>
        <v>0.51</v>
      </c>
      <c r="QU1304">
        <v>813038</v>
      </c>
      <c r="QX1304">
        <v>0.5</v>
      </c>
      <c r="QY1304">
        <f t="shared" si="650"/>
        <v>0.5</v>
      </c>
    </row>
    <row r="1305" spans="12:467" x14ac:dyDescent="0.2">
      <c r="L1305">
        <v>824689</v>
      </c>
      <c r="O1305">
        <v>0.46</v>
      </c>
      <c r="P1305">
        <f t="shared" si="620"/>
        <v>0.46</v>
      </c>
      <c r="AA1305">
        <v>824689</v>
      </c>
      <c r="AD1305">
        <v>0.45</v>
      </c>
      <c r="AE1305">
        <f t="shared" si="621"/>
        <v>0.45</v>
      </c>
      <c r="AP1305">
        <v>824689</v>
      </c>
      <c r="AS1305">
        <v>0.27</v>
      </c>
      <c r="AT1305">
        <f t="shared" si="622"/>
        <v>0.27</v>
      </c>
      <c r="BE1305">
        <v>824689</v>
      </c>
      <c r="BH1305">
        <v>0.45</v>
      </c>
      <c r="BI1305">
        <f t="shared" si="623"/>
        <v>0.45</v>
      </c>
      <c r="BT1305">
        <v>824689</v>
      </c>
      <c r="BW1305">
        <v>0.53</v>
      </c>
      <c r="BX1305">
        <f t="shared" si="624"/>
        <v>0.53</v>
      </c>
      <c r="CI1305">
        <v>824689</v>
      </c>
      <c r="CL1305">
        <v>0.51</v>
      </c>
      <c r="CM1305">
        <f t="shared" si="625"/>
        <v>0.51</v>
      </c>
      <c r="CX1305">
        <v>824689</v>
      </c>
      <c r="DA1305">
        <v>0.49</v>
      </c>
      <c r="DB1305">
        <f t="shared" si="626"/>
        <v>0.49</v>
      </c>
      <c r="DM1305">
        <v>824689</v>
      </c>
      <c r="DP1305">
        <v>0.52</v>
      </c>
      <c r="DQ1305">
        <f t="shared" si="627"/>
        <v>0.52</v>
      </c>
      <c r="EB1305">
        <v>824689</v>
      </c>
      <c r="EE1305">
        <v>0.5</v>
      </c>
      <c r="EF1305">
        <f t="shared" si="628"/>
        <v>0.5</v>
      </c>
      <c r="EQ1305">
        <v>824689</v>
      </c>
      <c r="ET1305">
        <v>0.5</v>
      </c>
      <c r="EU1305">
        <f t="shared" si="629"/>
        <v>0.5</v>
      </c>
      <c r="FF1305">
        <v>824689</v>
      </c>
      <c r="FI1305">
        <v>0.52</v>
      </c>
      <c r="FJ1305">
        <f t="shared" si="630"/>
        <v>0.52</v>
      </c>
      <c r="FU1305">
        <v>824689</v>
      </c>
      <c r="FX1305">
        <v>0.51</v>
      </c>
      <c r="FY1305">
        <f t="shared" si="631"/>
        <v>0.51</v>
      </c>
      <c r="GJ1305">
        <v>824689</v>
      </c>
      <c r="GM1305">
        <v>0.49</v>
      </c>
      <c r="GN1305">
        <f t="shared" si="632"/>
        <v>0.49</v>
      </c>
      <c r="GY1305">
        <v>824689</v>
      </c>
      <c r="HB1305">
        <v>0.51</v>
      </c>
      <c r="HC1305">
        <f t="shared" si="633"/>
        <v>0.51</v>
      </c>
      <c r="HN1305">
        <v>824689</v>
      </c>
      <c r="HQ1305">
        <v>0.53</v>
      </c>
      <c r="HR1305">
        <f t="shared" si="634"/>
        <v>0.53</v>
      </c>
      <c r="ID1305">
        <v>813037</v>
      </c>
      <c r="IG1305">
        <v>0.52</v>
      </c>
      <c r="IH1305">
        <f t="shared" si="635"/>
        <v>0.52</v>
      </c>
      <c r="IS1305">
        <v>813037</v>
      </c>
      <c r="IV1305">
        <v>0.49</v>
      </c>
      <c r="IW1305">
        <f t="shared" si="636"/>
        <v>0.49</v>
      </c>
      <c r="JH1305">
        <v>813037</v>
      </c>
      <c r="JK1305">
        <v>0.47</v>
      </c>
      <c r="JL1305">
        <f t="shared" si="637"/>
        <v>0.47</v>
      </c>
      <c r="JW1305">
        <v>813037</v>
      </c>
      <c r="JZ1305">
        <v>0.51</v>
      </c>
      <c r="KA1305">
        <f t="shared" si="638"/>
        <v>0.51</v>
      </c>
      <c r="KL1305">
        <v>813037</v>
      </c>
      <c r="KO1305">
        <v>0.51</v>
      </c>
      <c r="KP1305">
        <f t="shared" si="639"/>
        <v>0.51</v>
      </c>
      <c r="LA1305">
        <v>813037</v>
      </c>
      <c r="LD1305">
        <v>0.49</v>
      </c>
      <c r="LE1305">
        <f t="shared" si="640"/>
        <v>0.49</v>
      </c>
      <c r="LP1305">
        <v>813037</v>
      </c>
      <c r="LS1305">
        <v>0.5</v>
      </c>
      <c r="LT1305">
        <f t="shared" si="641"/>
        <v>0.5</v>
      </c>
      <c r="ME1305">
        <v>813037</v>
      </c>
      <c r="MH1305">
        <v>0.5</v>
      </c>
      <c r="MI1305">
        <f t="shared" si="642"/>
        <v>0.5</v>
      </c>
      <c r="MT1305">
        <v>813037</v>
      </c>
      <c r="MW1305">
        <v>0.49</v>
      </c>
      <c r="MX1305">
        <f t="shared" si="643"/>
        <v>0.49</v>
      </c>
      <c r="NI1305">
        <v>813037</v>
      </c>
      <c r="NL1305">
        <v>0.51</v>
      </c>
      <c r="NM1305">
        <f t="shared" si="644"/>
        <v>0.51</v>
      </c>
      <c r="NX1305">
        <v>813037</v>
      </c>
      <c r="OA1305">
        <v>0.45</v>
      </c>
      <c r="OB1305">
        <f t="shared" si="645"/>
        <v>0.45</v>
      </c>
      <c r="OM1305">
        <v>813037</v>
      </c>
      <c r="OP1305">
        <v>0.5</v>
      </c>
      <c r="OQ1305">
        <f t="shared" si="646"/>
        <v>0.5</v>
      </c>
      <c r="PB1305">
        <v>813037</v>
      </c>
      <c r="PE1305">
        <v>0.5</v>
      </c>
      <c r="PF1305">
        <f t="shared" si="647"/>
        <v>0.5</v>
      </c>
      <c r="PQ1305">
        <v>813037</v>
      </c>
      <c r="PT1305">
        <v>0.5</v>
      </c>
      <c r="PU1305">
        <f t="shared" si="648"/>
        <v>0.5</v>
      </c>
      <c r="QF1305">
        <v>813037</v>
      </c>
      <c r="QI1305">
        <v>0.52</v>
      </c>
      <c r="QJ1305">
        <f t="shared" si="649"/>
        <v>0.52</v>
      </c>
      <c r="QU1305">
        <v>813037</v>
      </c>
      <c r="QX1305">
        <v>0.51</v>
      </c>
      <c r="QY1305">
        <f t="shared" si="650"/>
        <v>0.51</v>
      </c>
    </row>
    <row r="1306" spans="12:467" x14ac:dyDescent="0.2">
      <c r="L1306">
        <v>824770</v>
      </c>
      <c r="O1306">
        <v>0.43</v>
      </c>
      <c r="P1306">
        <f t="shared" si="620"/>
        <v>0.43</v>
      </c>
      <c r="AA1306">
        <v>824770</v>
      </c>
      <c r="AD1306">
        <v>0.39</v>
      </c>
      <c r="AE1306">
        <f t="shared" si="621"/>
        <v>0.39</v>
      </c>
      <c r="AP1306">
        <v>824770</v>
      </c>
      <c r="AS1306">
        <v>0.36</v>
      </c>
      <c r="AT1306">
        <f t="shared" si="622"/>
        <v>0.36</v>
      </c>
      <c r="BE1306">
        <v>824770</v>
      </c>
      <c r="BH1306">
        <v>0.4</v>
      </c>
      <c r="BI1306">
        <f t="shared" si="623"/>
        <v>0.4</v>
      </c>
      <c r="BT1306">
        <v>824770</v>
      </c>
      <c r="BW1306">
        <v>0.43</v>
      </c>
      <c r="BX1306">
        <f t="shared" si="624"/>
        <v>0.43</v>
      </c>
      <c r="CI1306">
        <v>824770</v>
      </c>
      <c r="CL1306">
        <v>0.4</v>
      </c>
      <c r="CM1306">
        <f t="shared" si="625"/>
        <v>0.4</v>
      </c>
      <c r="CX1306">
        <v>824770</v>
      </c>
      <c r="DA1306">
        <v>0.43</v>
      </c>
      <c r="DB1306">
        <f t="shared" si="626"/>
        <v>0.43</v>
      </c>
      <c r="DM1306">
        <v>824770</v>
      </c>
      <c r="DP1306">
        <v>0.4</v>
      </c>
      <c r="DQ1306">
        <f t="shared" si="627"/>
        <v>0.4</v>
      </c>
      <c r="EB1306">
        <v>824770</v>
      </c>
      <c r="EE1306">
        <v>0.39</v>
      </c>
      <c r="EF1306">
        <f t="shared" si="628"/>
        <v>0.39</v>
      </c>
      <c r="EQ1306">
        <v>824770</v>
      </c>
      <c r="ET1306">
        <v>0.39</v>
      </c>
      <c r="EU1306">
        <f t="shared" si="629"/>
        <v>0.39</v>
      </c>
      <c r="FF1306">
        <v>824770</v>
      </c>
      <c r="FI1306">
        <v>0.41</v>
      </c>
      <c r="FJ1306">
        <f t="shared" si="630"/>
        <v>0.41</v>
      </c>
      <c r="FU1306">
        <v>824770</v>
      </c>
      <c r="FX1306">
        <v>0.43</v>
      </c>
      <c r="FY1306">
        <f t="shared" si="631"/>
        <v>0.43</v>
      </c>
      <c r="GJ1306">
        <v>824770</v>
      </c>
      <c r="GM1306">
        <v>0.41</v>
      </c>
      <c r="GN1306">
        <f t="shared" si="632"/>
        <v>0.41</v>
      </c>
      <c r="GY1306">
        <v>824770</v>
      </c>
      <c r="HB1306">
        <v>0.43</v>
      </c>
      <c r="HC1306">
        <f t="shared" si="633"/>
        <v>0.43</v>
      </c>
      <c r="HN1306">
        <v>824770</v>
      </c>
      <c r="HQ1306">
        <v>0.4</v>
      </c>
      <c r="HR1306">
        <f t="shared" si="634"/>
        <v>0.4</v>
      </c>
      <c r="ID1306">
        <v>813027</v>
      </c>
      <c r="IG1306">
        <v>0.45</v>
      </c>
      <c r="IH1306">
        <f t="shared" si="635"/>
        <v>0.45</v>
      </c>
      <c r="IS1306">
        <v>813027</v>
      </c>
      <c r="IV1306">
        <v>0.46</v>
      </c>
      <c r="IW1306">
        <f t="shared" si="636"/>
        <v>0.46</v>
      </c>
      <c r="JH1306">
        <v>813027</v>
      </c>
      <c r="JK1306">
        <v>0.45</v>
      </c>
      <c r="JL1306">
        <f t="shared" si="637"/>
        <v>0.45</v>
      </c>
      <c r="JW1306">
        <v>813027</v>
      </c>
      <c r="JZ1306">
        <v>0.44</v>
      </c>
      <c r="KA1306">
        <f t="shared" si="638"/>
        <v>0.44</v>
      </c>
      <c r="KL1306">
        <v>813027</v>
      </c>
      <c r="KO1306">
        <v>0.42</v>
      </c>
      <c r="KP1306">
        <f t="shared" si="639"/>
        <v>0.42</v>
      </c>
      <c r="LA1306">
        <v>813027</v>
      </c>
      <c r="LD1306">
        <v>0.42</v>
      </c>
      <c r="LE1306">
        <f t="shared" si="640"/>
        <v>0.42</v>
      </c>
      <c r="LP1306">
        <v>813027</v>
      </c>
      <c r="LS1306">
        <v>0.42</v>
      </c>
      <c r="LT1306">
        <f t="shared" si="641"/>
        <v>0.42</v>
      </c>
      <c r="ME1306">
        <v>813027</v>
      </c>
      <c r="MH1306">
        <v>0.48</v>
      </c>
      <c r="MI1306">
        <f t="shared" si="642"/>
        <v>0.48</v>
      </c>
      <c r="MT1306">
        <v>813027</v>
      </c>
      <c r="MW1306">
        <v>0.53</v>
      </c>
      <c r="MX1306">
        <f t="shared" si="643"/>
        <v>0.53</v>
      </c>
      <c r="NI1306">
        <v>813027</v>
      </c>
      <c r="NL1306">
        <v>0.42</v>
      </c>
      <c r="NM1306">
        <f t="shared" si="644"/>
        <v>0.42</v>
      </c>
      <c r="NX1306">
        <v>813027</v>
      </c>
      <c r="OA1306">
        <v>0.43</v>
      </c>
      <c r="OB1306">
        <f t="shared" si="645"/>
        <v>0.43</v>
      </c>
      <c r="OM1306">
        <v>813027</v>
      </c>
      <c r="OP1306">
        <v>0.43</v>
      </c>
      <c r="OQ1306">
        <f t="shared" si="646"/>
        <v>0.43</v>
      </c>
      <c r="PB1306">
        <v>813027</v>
      </c>
      <c r="PE1306">
        <v>0.45</v>
      </c>
      <c r="PF1306">
        <f t="shared" si="647"/>
        <v>0.45</v>
      </c>
      <c r="PQ1306">
        <v>813027</v>
      </c>
      <c r="PT1306">
        <v>0.46</v>
      </c>
      <c r="PU1306">
        <f t="shared" si="648"/>
        <v>0.46</v>
      </c>
      <c r="QF1306">
        <v>813027</v>
      </c>
      <c r="QI1306">
        <v>0.44</v>
      </c>
      <c r="QJ1306">
        <f t="shared" si="649"/>
        <v>0.44</v>
      </c>
      <c r="QU1306">
        <v>813027</v>
      </c>
      <c r="QX1306">
        <v>0.41</v>
      </c>
      <c r="QY1306">
        <f t="shared" si="650"/>
        <v>0.41</v>
      </c>
    </row>
    <row r="1307" spans="12:467" x14ac:dyDescent="0.2">
      <c r="L1307">
        <v>825096</v>
      </c>
      <c r="O1307">
        <v>0.57999999999999996</v>
      </c>
      <c r="P1307">
        <f t="shared" si="620"/>
        <v>0.57999999999999996</v>
      </c>
      <c r="AA1307">
        <v>825096</v>
      </c>
      <c r="AD1307">
        <v>0.59</v>
      </c>
      <c r="AE1307">
        <f t="shared" si="621"/>
        <v>0.59</v>
      </c>
      <c r="AP1307">
        <v>825096</v>
      </c>
      <c r="AS1307">
        <v>0.73</v>
      </c>
      <c r="AT1307">
        <f t="shared" si="622"/>
        <v>0.73</v>
      </c>
      <c r="BE1307">
        <v>825096</v>
      </c>
      <c r="BH1307">
        <v>0.56000000000000005</v>
      </c>
      <c r="BI1307">
        <f t="shared" si="623"/>
        <v>0.56000000000000005</v>
      </c>
      <c r="BT1307">
        <v>825096</v>
      </c>
      <c r="BW1307">
        <v>0.66</v>
      </c>
      <c r="BX1307">
        <f t="shared" si="624"/>
        <v>0.66</v>
      </c>
      <c r="CI1307">
        <v>825096</v>
      </c>
      <c r="CL1307">
        <v>0.6</v>
      </c>
      <c r="CM1307">
        <f t="shared" si="625"/>
        <v>0.6</v>
      </c>
      <c r="CX1307">
        <v>825096</v>
      </c>
      <c r="DA1307">
        <v>0.56000000000000005</v>
      </c>
      <c r="DB1307">
        <f t="shared" si="626"/>
        <v>0.56000000000000005</v>
      </c>
      <c r="DM1307">
        <v>825096</v>
      </c>
      <c r="DP1307">
        <v>0.56999999999999995</v>
      </c>
      <c r="DQ1307">
        <f t="shared" si="627"/>
        <v>0.56999999999999995</v>
      </c>
      <c r="EB1307">
        <v>825096</v>
      </c>
      <c r="EE1307">
        <v>0.57999999999999996</v>
      </c>
      <c r="EF1307">
        <f t="shared" si="628"/>
        <v>0.57999999999999996</v>
      </c>
      <c r="EQ1307">
        <v>825096</v>
      </c>
      <c r="ET1307">
        <v>0.57999999999999996</v>
      </c>
      <c r="EU1307">
        <f t="shared" si="629"/>
        <v>0.57999999999999996</v>
      </c>
      <c r="FF1307">
        <v>825096</v>
      </c>
      <c r="FI1307">
        <v>0.59</v>
      </c>
      <c r="FJ1307">
        <f t="shared" si="630"/>
        <v>0.59</v>
      </c>
      <c r="FU1307">
        <v>825096</v>
      </c>
      <c r="FX1307">
        <v>0.56999999999999995</v>
      </c>
      <c r="FY1307">
        <f t="shared" si="631"/>
        <v>0.56999999999999995</v>
      </c>
      <c r="GJ1307">
        <v>825096</v>
      </c>
      <c r="GM1307">
        <v>0.56000000000000005</v>
      </c>
      <c r="GN1307">
        <f t="shared" si="632"/>
        <v>0.56000000000000005</v>
      </c>
      <c r="GY1307">
        <v>825096</v>
      </c>
      <c r="HB1307">
        <v>0.59</v>
      </c>
      <c r="HC1307">
        <f t="shared" si="633"/>
        <v>0.59</v>
      </c>
      <c r="HN1307">
        <v>825096</v>
      </c>
      <c r="HQ1307">
        <v>0.61</v>
      </c>
      <c r="HR1307">
        <f t="shared" si="634"/>
        <v>0.61</v>
      </c>
      <c r="ID1307">
        <v>813026</v>
      </c>
      <c r="IG1307">
        <v>0.46</v>
      </c>
      <c r="IH1307">
        <f t="shared" si="635"/>
        <v>0.46</v>
      </c>
      <c r="IS1307">
        <v>813026</v>
      </c>
      <c r="IV1307">
        <v>0.46</v>
      </c>
      <c r="IW1307">
        <f t="shared" si="636"/>
        <v>0.46</v>
      </c>
      <c r="JH1307">
        <v>813026</v>
      </c>
      <c r="JK1307">
        <v>0.46</v>
      </c>
      <c r="JL1307">
        <f t="shared" si="637"/>
        <v>0.46</v>
      </c>
      <c r="JW1307">
        <v>813026</v>
      </c>
      <c r="JZ1307">
        <v>0.44</v>
      </c>
      <c r="KA1307">
        <f t="shared" si="638"/>
        <v>0.44</v>
      </c>
      <c r="KL1307">
        <v>813026</v>
      </c>
      <c r="KO1307">
        <v>0.42</v>
      </c>
      <c r="KP1307">
        <f t="shared" si="639"/>
        <v>0.42</v>
      </c>
      <c r="LA1307">
        <v>813026</v>
      </c>
      <c r="LD1307">
        <v>0.43</v>
      </c>
      <c r="LE1307">
        <f t="shared" si="640"/>
        <v>0.43</v>
      </c>
      <c r="LP1307">
        <v>813026</v>
      </c>
      <c r="LS1307">
        <v>0.43</v>
      </c>
      <c r="LT1307">
        <f t="shared" si="641"/>
        <v>0.43</v>
      </c>
      <c r="ME1307">
        <v>813026</v>
      </c>
      <c r="MH1307">
        <v>0.44</v>
      </c>
      <c r="MI1307">
        <f t="shared" si="642"/>
        <v>0.44</v>
      </c>
      <c r="MT1307">
        <v>813026</v>
      </c>
      <c r="MW1307">
        <v>0.48</v>
      </c>
      <c r="MX1307">
        <f t="shared" si="643"/>
        <v>0.48</v>
      </c>
      <c r="NI1307">
        <v>813026</v>
      </c>
      <c r="NL1307">
        <v>0.43</v>
      </c>
      <c r="NM1307">
        <f t="shared" si="644"/>
        <v>0.43</v>
      </c>
      <c r="NX1307">
        <v>813026</v>
      </c>
      <c r="OA1307">
        <v>0.47</v>
      </c>
      <c r="OB1307">
        <f t="shared" si="645"/>
        <v>0.47</v>
      </c>
      <c r="OM1307">
        <v>813026</v>
      </c>
      <c r="OP1307">
        <v>0.44</v>
      </c>
      <c r="OQ1307">
        <f t="shared" si="646"/>
        <v>0.44</v>
      </c>
      <c r="PB1307">
        <v>813026</v>
      </c>
      <c r="PE1307">
        <v>0.47</v>
      </c>
      <c r="PF1307">
        <f t="shared" si="647"/>
        <v>0.47</v>
      </c>
      <c r="PQ1307">
        <v>813026</v>
      </c>
      <c r="PT1307">
        <v>0.46</v>
      </c>
      <c r="PU1307">
        <f t="shared" si="648"/>
        <v>0.46</v>
      </c>
      <c r="QF1307">
        <v>813026</v>
      </c>
      <c r="QI1307">
        <v>0.45</v>
      </c>
      <c r="QJ1307">
        <f t="shared" si="649"/>
        <v>0.45</v>
      </c>
      <c r="QU1307">
        <v>813026</v>
      </c>
      <c r="QX1307">
        <v>0.43</v>
      </c>
      <c r="QY1307">
        <f t="shared" si="650"/>
        <v>0.43</v>
      </c>
    </row>
    <row r="1308" spans="12:467" x14ac:dyDescent="0.2">
      <c r="L1308">
        <v>822827</v>
      </c>
      <c r="O1308">
        <v>0.51</v>
      </c>
      <c r="P1308">
        <f t="shared" si="620"/>
        <v>0.51</v>
      </c>
      <c r="AA1308">
        <v>822827</v>
      </c>
      <c r="AD1308">
        <v>0.6</v>
      </c>
      <c r="AE1308">
        <f t="shared" si="621"/>
        <v>0.6</v>
      </c>
      <c r="AP1308">
        <v>822827</v>
      </c>
      <c r="AS1308">
        <v>0.67</v>
      </c>
      <c r="AT1308">
        <f t="shared" si="622"/>
        <v>0.67</v>
      </c>
      <c r="BE1308">
        <v>822827</v>
      </c>
      <c r="BH1308">
        <v>0.57999999999999996</v>
      </c>
      <c r="BI1308">
        <f t="shared" si="623"/>
        <v>0.57999999999999996</v>
      </c>
      <c r="BT1308">
        <v>822827</v>
      </c>
      <c r="BW1308">
        <v>0.52</v>
      </c>
      <c r="BX1308">
        <f t="shared" si="624"/>
        <v>0.52</v>
      </c>
      <c r="CI1308">
        <v>822827</v>
      </c>
      <c r="CL1308">
        <v>0.5</v>
      </c>
      <c r="CM1308">
        <f t="shared" si="625"/>
        <v>0.5</v>
      </c>
      <c r="CX1308">
        <v>822827</v>
      </c>
      <c r="DA1308">
        <v>0.5</v>
      </c>
      <c r="DB1308">
        <f t="shared" si="626"/>
        <v>0.5</v>
      </c>
      <c r="DM1308">
        <v>822827</v>
      </c>
      <c r="DP1308">
        <v>0.48</v>
      </c>
      <c r="DQ1308">
        <f t="shared" si="627"/>
        <v>0.48</v>
      </c>
      <c r="EB1308">
        <v>822827</v>
      </c>
      <c r="EE1308">
        <v>0.5</v>
      </c>
      <c r="EF1308">
        <f t="shared" si="628"/>
        <v>0.5</v>
      </c>
      <c r="EQ1308">
        <v>822827</v>
      </c>
      <c r="ET1308">
        <v>0.5</v>
      </c>
      <c r="EU1308">
        <f t="shared" si="629"/>
        <v>0.5</v>
      </c>
      <c r="FF1308">
        <v>822827</v>
      </c>
      <c r="FI1308">
        <v>0.51</v>
      </c>
      <c r="FJ1308">
        <f t="shared" si="630"/>
        <v>0.51</v>
      </c>
      <c r="FU1308">
        <v>822827</v>
      </c>
      <c r="FX1308">
        <v>0.48</v>
      </c>
      <c r="FY1308">
        <f t="shared" si="631"/>
        <v>0.48</v>
      </c>
      <c r="GJ1308">
        <v>822827</v>
      </c>
      <c r="GM1308">
        <v>0.47</v>
      </c>
      <c r="GN1308">
        <f t="shared" si="632"/>
        <v>0.47</v>
      </c>
      <c r="GY1308">
        <v>822827</v>
      </c>
      <c r="HB1308">
        <v>0.49</v>
      </c>
      <c r="HC1308">
        <f t="shared" si="633"/>
        <v>0.49</v>
      </c>
      <c r="HN1308">
        <v>822827</v>
      </c>
      <c r="HQ1308">
        <v>0.49</v>
      </c>
      <c r="HR1308">
        <f t="shared" si="634"/>
        <v>0.49</v>
      </c>
      <c r="ID1308">
        <v>813025</v>
      </c>
      <c r="IG1308">
        <v>0.46</v>
      </c>
      <c r="IH1308">
        <f t="shared" si="635"/>
        <v>0.46</v>
      </c>
      <c r="IS1308">
        <v>813025</v>
      </c>
      <c r="IV1308">
        <v>0.48</v>
      </c>
      <c r="IW1308">
        <f t="shared" si="636"/>
        <v>0.48</v>
      </c>
      <c r="JH1308">
        <v>813025</v>
      </c>
      <c r="JK1308">
        <v>0.47</v>
      </c>
      <c r="JL1308">
        <f t="shared" si="637"/>
        <v>0.47</v>
      </c>
      <c r="JW1308">
        <v>813025</v>
      </c>
      <c r="JZ1308">
        <v>0.43</v>
      </c>
      <c r="KA1308">
        <f t="shared" si="638"/>
        <v>0.43</v>
      </c>
      <c r="KL1308">
        <v>813025</v>
      </c>
      <c r="KO1308">
        <v>0.38</v>
      </c>
      <c r="KP1308">
        <f t="shared" si="639"/>
        <v>0.38</v>
      </c>
      <c r="LA1308">
        <v>813025</v>
      </c>
      <c r="LD1308">
        <v>0.44</v>
      </c>
      <c r="LE1308">
        <f t="shared" si="640"/>
        <v>0.44</v>
      </c>
      <c r="LP1308">
        <v>813025</v>
      </c>
      <c r="LS1308">
        <v>0.42</v>
      </c>
      <c r="LT1308">
        <f t="shared" si="641"/>
        <v>0.42</v>
      </c>
      <c r="ME1308">
        <v>813025</v>
      </c>
      <c r="MH1308">
        <v>0.45</v>
      </c>
      <c r="MI1308">
        <f t="shared" si="642"/>
        <v>0.45</v>
      </c>
      <c r="MT1308">
        <v>813025</v>
      </c>
      <c r="MW1308">
        <v>0.46</v>
      </c>
      <c r="MX1308">
        <f t="shared" si="643"/>
        <v>0.46</v>
      </c>
      <c r="NI1308">
        <v>813025</v>
      </c>
      <c r="NL1308">
        <v>0.43</v>
      </c>
      <c r="NM1308">
        <f t="shared" si="644"/>
        <v>0.43</v>
      </c>
      <c r="NX1308">
        <v>813025</v>
      </c>
      <c r="OA1308">
        <v>0.46</v>
      </c>
      <c r="OB1308">
        <f t="shared" si="645"/>
        <v>0.46</v>
      </c>
      <c r="OM1308">
        <v>813025</v>
      </c>
      <c r="OP1308">
        <v>0.44</v>
      </c>
      <c r="OQ1308">
        <f t="shared" si="646"/>
        <v>0.44</v>
      </c>
      <c r="PB1308">
        <v>813025</v>
      </c>
      <c r="PE1308">
        <v>0.45</v>
      </c>
      <c r="PF1308">
        <f t="shared" si="647"/>
        <v>0.45</v>
      </c>
      <c r="PQ1308">
        <v>813025</v>
      </c>
      <c r="PT1308">
        <v>0.47</v>
      </c>
      <c r="PU1308">
        <f t="shared" si="648"/>
        <v>0.47</v>
      </c>
      <c r="QF1308">
        <v>813025</v>
      </c>
      <c r="QI1308">
        <v>0.46</v>
      </c>
      <c r="QJ1308">
        <f t="shared" si="649"/>
        <v>0.46</v>
      </c>
      <c r="QU1308">
        <v>813025</v>
      </c>
      <c r="QX1308">
        <v>0.43</v>
      </c>
      <c r="QY1308">
        <f t="shared" si="650"/>
        <v>0.43</v>
      </c>
    </row>
    <row r="1309" spans="12:467" x14ac:dyDescent="0.2">
      <c r="L1309">
        <v>822909</v>
      </c>
      <c r="O1309">
        <v>0.53</v>
      </c>
      <c r="P1309">
        <f t="shared" si="620"/>
        <v>0.53</v>
      </c>
      <c r="AA1309">
        <v>822909</v>
      </c>
      <c r="AD1309">
        <v>0.65</v>
      </c>
      <c r="AE1309">
        <f t="shared" si="621"/>
        <v>0.65</v>
      </c>
      <c r="AP1309">
        <v>822909</v>
      </c>
      <c r="AS1309">
        <v>0.49</v>
      </c>
      <c r="AT1309">
        <f t="shared" si="622"/>
        <v>0.49</v>
      </c>
      <c r="BE1309">
        <v>822909</v>
      </c>
      <c r="BH1309">
        <v>0.54</v>
      </c>
      <c r="BI1309">
        <f t="shared" si="623"/>
        <v>0.54</v>
      </c>
      <c r="BT1309">
        <v>822909</v>
      </c>
      <c r="BW1309">
        <v>0.67</v>
      </c>
      <c r="BX1309">
        <f t="shared" si="624"/>
        <v>0.67</v>
      </c>
      <c r="CI1309">
        <v>822909</v>
      </c>
      <c r="CL1309">
        <v>0.51</v>
      </c>
      <c r="CM1309">
        <f t="shared" si="625"/>
        <v>0.51</v>
      </c>
      <c r="CX1309">
        <v>822909</v>
      </c>
      <c r="DA1309">
        <v>0.5</v>
      </c>
      <c r="DB1309">
        <f t="shared" si="626"/>
        <v>0.5</v>
      </c>
      <c r="DM1309">
        <v>822909</v>
      </c>
      <c r="DP1309">
        <v>0.52</v>
      </c>
      <c r="DQ1309">
        <f t="shared" si="627"/>
        <v>0.52</v>
      </c>
      <c r="EB1309">
        <v>822909</v>
      </c>
      <c r="EE1309">
        <v>0.52</v>
      </c>
      <c r="EF1309">
        <f t="shared" si="628"/>
        <v>0.52</v>
      </c>
      <c r="EQ1309">
        <v>822909</v>
      </c>
      <c r="ET1309">
        <v>0.52</v>
      </c>
      <c r="EU1309">
        <f t="shared" si="629"/>
        <v>0.52</v>
      </c>
      <c r="FF1309">
        <v>822909</v>
      </c>
      <c r="FI1309">
        <v>0.55000000000000004</v>
      </c>
      <c r="FJ1309">
        <f t="shared" si="630"/>
        <v>0.55000000000000004</v>
      </c>
      <c r="FU1309">
        <v>822909</v>
      </c>
      <c r="FX1309">
        <v>0.51</v>
      </c>
      <c r="FY1309">
        <f t="shared" si="631"/>
        <v>0.51</v>
      </c>
      <c r="GJ1309">
        <v>822909</v>
      </c>
      <c r="GM1309">
        <v>0.51</v>
      </c>
      <c r="GN1309">
        <f t="shared" si="632"/>
        <v>0.51</v>
      </c>
      <c r="GY1309">
        <v>822909</v>
      </c>
      <c r="HB1309">
        <v>0.46</v>
      </c>
      <c r="HC1309">
        <f t="shared" si="633"/>
        <v>0.46</v>
      </c>
      <c r="HN1309">
        <v>822909</v>
      </c>
      <c r="HQ1309">
        <v>0.51</v>
      </c>
      <c r="HR1309">
        <f t="shared" si="634"/>
        <v>0.51</v>
      </c>
      <c r="ID1309">
        <v>813024</v>
      </c>
      <c r="IG1309">
        <v>0.46</v>
      </c>
      <c r="IH1309">
        <f t="shared" si="635"/>
        <v>0.46</v>
      </c>
      <c r="IS1309">
        <v>813024</v>
      </c>
      <c r="IV1309">
        <v>0.46</v>
      </c>
      <c r="IW1309">
        <f t="shared" si="636"/>
        <v>0.46</v>
      </c>
      <c r="JH1309">
        <v>813024</v>
      </c>
      <c r="JK1309">
        <v>0.44</v>
      </c>
      <c r="JL1309">
        <f t="shared" si="637"/>
        <v>0.44</v>
      </c>
      <c r="JW1309">
        <v>813024</v>
      </c>
      <c r="JZ1309">
        <v>0.43</v>
      </c>
      <c r="KA1309">
        <f t="shared" si="638"/>
        <v>0.43</v>
      </c>
      <c r="KL1309">
        <v>813024</v>
      </c>
      <c r="KO1309">
        <v>0.37</v>
      </c>
      <c r="KP1309">
        <f t="shared" si="639"/>
        <v>0.37</v>
      </c>
      <c r="LA1309">
        <v>813024</v>
      </c>
      <c r="LD1309">
        <v>0.4</v>
      </c>
      <c r="LE1309">
        <f t="shared" si="640"/>
        <v>0.4</v>
      </c>
      <c r="LP1309">
        <v>813024</v>
      </c>
      <c r="LS1309">
        <v>0.42</v>
      </c>
      <c r="LT1309">
        <f t="shared" si="641"/>
        <v>0.42</v>
      </c>
      <c r="ME1309">
        <v>813024</v>
      </c>
      <c r="MH1309">
        <v>0.44</v>
      </c>
      <c r="MI1309">
        <f t="shared" si="642"/>
        <v>0.44</v>
      </c>
      <c r="MT1309">
        <v>813024</v>
      </c>
      <c r="MW1309">
        <v>0.31</v>
      </c>
      <c r="MX1309">
        <f t="shared" si="643"/>
        <v>0.31</v>
      </c>
      <c r="NI1309">
        <v>813024</v>
      </c>
      <c r="NL1309">
        <v>0.43</v>
      </c>
      <c r="NM1309">
        <f t="shared" si="644"/>
        <v>0.43</v>
      </c>
      <c r="NX1309">
        <v>813024</v>
      </c>
      <c r="OA1309">
        <v>0.44</v>
      </c>
      <c r="OB1309">
        <f t="shared" si="645"/>
        <v>0.44</v>
      </c>
      <c r="OM1309">
        <v>813024</v>
      </c>
      <c r="OP1309">
        <v>0.45</v>
      </c>
      <c r="OQ1309">
        <f t="shared" si="646"/>
        <v>0.45</v>
      </c>
      <c r="PB1309">
        <v>813024</v>
      </c>
      <c r="PE1309">
        <v>0.48</v>
      </c>
      <c r="PF1309">
        <f t="shared" si="647"/>
        <v>0.48</v>
      </c>
      <c r="PQ1309">
        <v>813024</v>
      </c>
      <c r="PT1309">
        <v>0.47</v>
      </c>
      <c r="PU1309">
        <f t="shared" si="648"/>
        <v>0.47</v>
      </c>
      <c r="QF1309">
        <v>813024</v>
      </c>
      <c r="QI1309">
        <v>0.45</v>
      </c>
      <c r="QJ1309">
        <f t="shared" si="649"/>
        <v>0.45</v>
      </c>
      <c r="QU1309">
        <v>813024</v>
      </c>
      <c r="QX1309">
        <v>0.44</v>
      </c>
      <c r="QY1309">
        <f t="shared" si="650"/>
        <v>0.44</v>
      </c>
    </row>
    <row r="1310" spans="12:467" x14ac:dyDescent="0.2">
      <c r="L1310">
        <v>822992</v>
      </c>
      <c r="O1310">
        <v>0.43</v>
      </c>
      <c r="P1310">
        <f t="shared" si="620"/>
        <v>0.43</v>
      </c>
      <c r="AA1310">
        <v>822992</v>
      </c>
      <c r="AD1310">
        <v>0.46</v>
      </c>
      <c r="AE1310">
        <f t="shared" si="621"/>
        <v>0.46</v>
      </c>
      <c r="AP1310">
        <v>822992</v>
      </c>
      <c r="AS1310">
        <v>0.74</v>
      </c>
      <c r="AT1310">
        <f t="shared" si="622"/>
        <v>0.74</v>
      </c>
      <c r="BE1310">
        <v>822992</v>
      </c>
      <c r="BH1310">
        <v>0.52</v>
      </c>
      <c r="BI1310">
        <f t="shared" si="623"/>
        <v>0.52</v>
      </c>
      <c r="BT1310">
        <v>822992</v>
      </c>
      <c r="BW1310">
        <v>0.35</v>
      </c>
      <c r="BX1310">
        <f t="shared" si="624"/>
        <v>0.35</v>
      </c>
      <c r="CI1310">
        <v>822992</v>
      </c>
      <c r="CL1310">
        <v>0.46</v>
      </c>
      <c r="CM1310">
        <f t="shared" si="625"/>
        <v>0.46</v>
      </c>
      <c r="CX1310">
        <v>822992</v>
      </c>
      <c r="DA1310">
        <v>0.46</v>
      </c>
      <c r="DB1310">
        <f t="shared" si="626"/>
        <v>0.46</v>
      </c>
      <c r="DM1310">
        <v>822992</v>
      </c>
      <c r="DP1310">
        <v>0.48</v>
      </c>
      <c r="DQ1310">
        <f t="shared" si="627"/>
        <v>0.48</v>
      </c>
      <c r="EB1310">
        <v>822992</v>
      </c>
      <c r="EE1310">
        <v>0.47</v>
      </c>
      <c r="EF1310">
        <f t="shared" si="628"/>
        <v>0.47</v>
      </c>
      <c r="EQ1310">
        <v>822992</v>
      </c>
      <c r="ET1310">
        <v>0.47</v>
      </c>
      <c r="EU1310">
        <f t="shared" si="629"/>
        <v>0.47</v>
      </c>
      <c r="FF1310">
        <v>822992</v>
      </c>
      <c r="FI1310">
        <v>0.5</v>
      </c>
      <c r="FJ1310">
        <f t="shared" si="630"/>
        <v>0.5</v>
      </c>
      <c r="FU1310">
        <v>822992</v>
      </c>
      <c r="FX1310">
        <v>0.49</v>
      </c>
      <c r="FY1310">
        <f t="shared" si="631"/>
        <v>0.49</v>
      </c>
      <c r="GJ1310">
        <v>822992</v>
      </c>
      <c r="GM1310">
        <v>0.47</v>
      </c>
      <c r="GN1310">
        <f t="shared" si="632"/>
        <v>0.47</v>
      </c>
      <c r="GY1310">
        <v>822992</v>
      </c>
      <c r="HB1310">
        <v>0.54</v>
      </c>
      <c r="HC1310">
        <f t="shared" si="633"/>
        <v>0.54</v>
      </c>
      <c r="HN1310">
        <v>822992</v>
      </c>
      <c r="HQ1310">
        <v>0.46</v>
      </c>
      <c r="HR1310">
        <f t="shared" si="634"/>
        <v>0.46</v>
      </c>
      <c r="ID1310">
        <v>823244</v>
      </c>
      <c r="IG1310">
        <v>0.51</v>
      </c>
      <c r="IH1310">
        <f t="shared" si="635"/>
        <v>0.51</v>
      </c>
      <c r="IS1310">
        <v>823244</v>
      </c>
      <c r="IV1310">
        <v>0.47</v>
      </c>
      <c r="IW1310">
        <f t="shared" si="636"/>
        <v>0.47</v>
      </c>
      <c r="JH1310">
        <v>823244</v>
      </c>
      <c r="JK1310">
        <v>0.52</v>
      </c>
      <c r="JL1310">
        <f t="shared" si="637"/>
        <v>0.52</v>
      </c>
      <c r="JW1310">
        <v>823244</v>
      </c>
      <c r="JZ1310">
        <v>0.5</v>
      </c>
      <c r="KA1310">
        <f t="shared" si="638"/>
        <v>0.5</v>
      </c>
      <c r="KL1310">
        <v>823244</v>
      </c>
      <c r="KO1310">
        <v>0.61</v>
      </c>
      <c r="KP1310">
        <f t="shared" si="639"/>
        <v>0.61</v>
      </c>
      <c r="LA1310">
        <v>823244</v>
      </c>
      <c r="LD1310">
        <v>0.51</v>
      </c>
      <c r="LE1310">
        <f t="shared" si="640"/>
        <v>0.51</v>
      </c>
      <c r="LP1310">
        <v>823244</v>
      </c>
      <c r="LS1310">
        <v>0.49</v>
      </c>
      <c r="LT1310">
        <f t="shared" si="641"/>
        <v>0.49</v>
      </c>
      <c r="ME1310">
        <v>823244</v>
      </c>
      <c r="MH1310">
        <v>0.53</v>
      </c>
      <c r="MI1310">
        <f t="shared" si="642"/>
        <v>0.53</v>
      </c>
      <c r="MT1310">
        <v>823244</v>
      </c>
      <c r="MW1310">
        <v>0.51</v>
      </c>
      <c r="MX1310">
        <f t="shared" si="643"/>
        <v>0.51</v>
      </c>
      <c r="NI1310">
        <v>823244</v>
      </c>
      <c r="NL1310">
        <v>0.47</v>
      </c>
      <c r="NM1310">
        <f t="shared" si="644"/>
        <v>0.47</v>
      </c>
      <c r="NX1310">
        <v>823244</v>
      </c>
      <c r="OA1310">
        <v>0.5</v>
      </c>
      <c r="OB1310">
        <f t="shared" si="645"/>
        <v>0.5</v>
      </c>
      <c r="OM1310">
        <v>823244</v>
      </c>
      <c r="OP1310">
        <v>0.51</v>
      </c>
      <c r="OQ1310">
        <f t="shared" si="646"/>
        <v>0.51</v>
      </c>
      <c r="PB1310">
        <v>823244</v>
      </c>
      <c r="PE1310">
        <v>0.51</v>
      </c>
      <c r="PF1310">
        <f t="shared" si="647"/>
        <v>0.51</v>
      </c>
      <c r="PQ1310">
        <v>823244</v>
      </c>
      <c r="PT1310">
        <v>0.51</v>
      </c>
      <c r="PU1310">
        <f t="shared" si="648"/>
        <v>0.51</v>
      </c>
      <c r="QF1310">
        <v>823244</v>
      </c>
      <c r="QI1310">
        <v>0.45</v>
      </c>
      <c r="QJ1310">
        <f t="shared" si="649"/>
        <v>0.45</v>
      </c>
      <c r="QU1310">
        <v>823244</v>
      </c>
      <c r="QX1310">
        <v>0.48</v>
      </c>
      <c r="QY1310">
        <f t="shared" si="650"/>
        <v>0.48</v>
      </c>
    </row>
    <row r="1311" spans="12:467" x14ac:dyDescent="0.2">
      <c r="L1311">
        <v>823069</v>
      </c>
      <c r="O1311">
        <v>0.4</v>
      </c>
      <c r="P1311">
        <f t="shared" si="620"/>
        <v>0.4</v>
      </c>
      <c r="AA1311">
        <v>823069</v>
      </c>
      <c r="AD1311">
        <v>0.52</v>
      </c>
      <c r="AE1311">
        <f t="shared" si="621"/>
        <v>0.52</v>
      </c>
      <c r="AP1311">
        <v>823069</v>
      </c>
      <c r="AS1311">
        <v>0.33</v>
      </c>
      <c r="AT1311">
        <f t="shared" si="622"/>
        <v>0.33</v>
      </c>
      <c r="BE1311">
        <v>823069</v>
      </c>
      <c r="BH1311">
        <v>0.44</v>
      </c>
      <c r="BI1311">
        <f t="shared" si="623"/>
        <v>0.44</v>
      </c>
      <c r="BT1311">
        <v>823069</v>
      </c>
      <c r="BW1311">
        <v>0.55000000000000004</v>
      </c>
      <c r="BX1311">
        <f t="shared" si="624"/>
        <v>0.55000000000000004</v>
      </c>
      <c r="CI1311">
        <v>823069</v>
      </c>
      <c r="CL1311">
        <v>0.43</v>
      </c>
      <c r="CM1311">
        <f t="shared" si="625"/>
        <v>0.43</v>
      </c>
      <c r="CX1311">
        <v>823069</v>
      </c>
      <c r="DA1311">
        <v>0.41</v>
      </c>
      <c r="DB1311">
        <f t="shared" si="626"/>
        <v>0.41</v>
      </c>
      <c r="DM1311">
        <v>823069</v>
      </c>
      <c r="DP1311">
        <v>0.41</v>
      </c>
      <c r="DQ1311">
        <f t="shared" si="627"/>
        <v>0.41</v>
      </c>
      <c r="EB1311">
        <v>823069</v>
      </c>
      <c r="EE1311">
        <v>0.41</v>
      </c>
      <c r="EF1311">
        <f t="shared" si="628"/>
        <v>0.41</v>
      </c>
      <c r="EQ1311">
        <v>823069</v>
      </c>
      <c r="ET1311">
        <v>0.41</v>
      </c>
      <c r="EU1311">
        <f t="shared" si="629"/>
        <v>0.41</v>
      </c>
      <c r="FF1311">
        <v>823069</v>
      </c>
      <c r="FI1311">
        <v>0.41</v>
      </c>
      <c r="FJ1311">
        <f t="shared" si="630"/>
        <v>0.41</v>
      </c>
      <c r="FU1311">
        <v>823069</v>
      </c>
      <c r="FX1311">
        <v>0.4</v>
      </c>
      <c r="FY1311">
        <f t="shared" si="631"/>
        <v>0.4</v>
      </c>
      <c r="GJ1311">
        <v>823069</v>
      </c>
      <c r="GM1311">
        <v>0.42</v>
      </c>
      <c r="GN1311">
        <f t="shared" si="632"/>
        <v>0.42</v>
      </c>
      <c r="GY1311">
        <v>823069</v>
      </c>
      <c r="HB1311">
        <v>0.42</v>
      </c>
      <c r="HC1311">
        <f t="shared" si="633"/>
        <v>0.42</v>
      </c>
      <c r="HN1311">
        <v>823069</v>
      </c>
      <c r="HQ1311">
        <v>0.49</v>
      </c>
      <c r="HR1311">
        <f t="shared" si="634"/>
        <v>0.49</v>
      </c>
      <c r="ID1311">
        <v>823081</v>
      </c>
      <c r="IG1311">
        <v>0.48</v>
      </c>
      <c r="IH1311">
        <f t="shared" si="635"/>
        <v>0.48</v>
      </c>
      <c r="IS1311">
        <v>823081</v>
      </c>
      <c r="IV1311">
        <v>0.47</v>
      </c>
      <c r="IW1311">
        <f t="shared" si="636"/>
        <v>0.47</v>
      </c>
      <c r="JH1311">
        <v>823081</v>
      </c>
      <c r="JK1311">
        <v>0.46</v>
      </c>
      <c r="JL1311">
        <f t="shared" si="637"/>
        <v>0.46</v>
      </c>
      <c r="JW1311">
        <v>823081</v>
      </c>
      <c r="JZ1311">
        <v>0.48</v>
      </c>
      <c r="KA1311">
        <f t="shared" si="638"/>
        <v>0.48</v>
      </c>
      <c r="KL1311">
        <v>823081</v>
      </c>
      <c r="KO1311">
        <v>0.53</v>
      </c>
      <c r="KP1311">
        <f t="shared" si="639"/>
        <v>0.53</v>
      </c>
      <c r="LA1311">
        <v>823081</v>
      </c>
      <c r="LD1311">
        <v>0.48</v>
      </c>
      <c r="LE1311">
        <f t="shared" si="640"/>
        <v>0.48</v>
      </c>
      <c r="LP1311">
        <v>823081</v>
      </c>
      <c r="LS1311">
        <v>0.47</v>
      </c>
      <c r="LT1311">
        <f t="shared" si="641"/>
        <v>0.47</v>
      </c>
      <c r="ME1311">
        <v>823081</v>
      </c>
      <c r="MH1311">
        <v>0.5</v>
      </c>
      <c r="MI1311">
        <f t="shared" si="642"/>
        <v>0.5</v>
      </c>
      <c r="MT1311">
        <v>823081</v>
      </c>
      <c r="MW1311">
        <v>0.54</v>
      </c>
      <c r="MX1311">
        <f t="shared" si="643"/>
        <v>0.54</v>
      </c>
      <c r="NI1311">
        <v>823081</v>
      </c>
      <c r="NL1311">
        <v>0.44</v>
      </c>
      <c r="NM1311">
        <f t="shared" si="644"/>
        <v>0.44</v>
      </c>
      <c r="NX1311">
        <v>823081</v>
      </c>
      <c r="OA1311">
        <v>0.49</v>
      </c>
      <c r="OB1311">
        <f t="shared" si="645"/>
        <v>0.49</v>
      </c>
      <c r="OM1311">
        <v>823081</v>
      </c>
      <c r="OP1311">
        <v>0.47</v>
      </c>
      <c r="OQ1311">
        <f t="shared" si="646"/>
        <v>0.47</v>
      </c>
      <c r="PB1311">
        <v>823081</v>
      </c>
      <c r="PE1311">
        <v>0.48</v>
      </c>
      <c r="PF1311">
        <f t="shared" si="647"/>
        <v>0.48</v>
      </c>
      <c r="PQ1311">
        <v>823081</v>
      </c>
      <c r="PT1311">
        <v>0.49</v>
      </c>
      <c r="PU1311">
        <f t="shared" si="648"/>
        <v>0.49</v>
      </c>
      <c r="QF1311">
        <v>823081</v>
      </c>
      <c r="QI1311">
        <v>0.51</v>
      </c>
      <c r="QJ1311">
        <f t="shared" si="649"/>
        <v>0.51</v>
      </c>
      <c r="QU1311">
        <v>823081</v>
      </c>
      <c r="QX1311">
        <v>0.47</v>
      </c>
      <c r="QY1311">
        <f t="shared" si="650"/>
        <v>0.47</v>
      </c>
    </row>
    <row r="1312" spans="12:467" x14ac:dyDescent="0.2">
      <c r="L1312">
        <v>823232</v>
      </c>
      <c r="O1312">
        <v>0.48</v>
      </c>
      <c r="P1312">
        <f t="shared" si="620"/>
        <v>0.48</v>
      </c>
      <c r="AA1312">
        <v>823232</v>
      </c>
      <c r="AD1312">
        <v>0.55000000000000004</v>
      </c>
      <c r="AE1312">
        <f t="shared" si="621"/>
        <v>0.55000000000000004</v>
      </c>
      <c r="AP1312">
        <v>823232</v>
      </c>
      <c r="AS1312">
        <v>0.56999999999999995</v>
      </c>
      <c r="AT1312">
        <f t="shared" si="622"/>
        <v>0.56999999999999995</v>
      </c>
      <c r="BE1312">
        <v>823232</v>
      </c>
      <c r="BH1312">
        <v>0.6</v>
      </c>
      <c r="BI1312">
        <f t="shared" si="623"/>
        <v>0.6</v>
      </c>
      <c r="BT1312">
        <v>823232</v>
      </c>
      <c r="BW1312">
        <v>0.65</v>
      </c>
      <c r="BX1312">
        <f t="shared" si="624"/>
        <v>0.65</v>
      </c>
      <c r="CI1312">
        <v>823232</v>
      </c>
      <c r="CL1312">
        <v>0.48</v>
      </c>
      <c r="CM1312">
        <f t="shared" si="625"/>
        <v>0.48</v>
      </c>
      <c r="CX1312">
        <v>823232</v>
      </c>
      <c r="DA1312">
        <v>0.47</v>
      </c>
      <c r="DB1312">
        <f t="shared" si="626"/>
        <v>0.47</v>
      </c>
      <c r="DM1312">
        <v>823232</v>
      </c>
      <c r="DP1312">
        <v>0.49</v>
      </c>
      <c r="DQ1312">
        <f t="shared" si="627"/>
        <v>0.49</v>
      </c>
      <c r="EB1312">
        <v>823232</v>
      </c>
      <c r="EE1312">
        <v>0.45</v>
      </c>
      <c r="EF1312">
        <f t="shared" si="628"/>
        <v>0.45</v>
      </c>
      <c r="EQ1312">
        <v>823232</v>
      </c>
      <c r="ET1312">
        <v>0.45</v>
      </c>
      <c r="EU1312">
        <f t="shared" si="629"/>
        <v>0.45</v>
      </c>
      <c r="FF1312">
        <v>823232</v>
      </c>
      <c r="FI1312">
        <v>0.46</v>
      </c>
      <c r="FJ1312">
        <f t="shared" si="630"/>
        <v>0.46</v>
      </c>
      <c r="FU1312">
        <v>823232</v>
      </c>
      <c r="FX1312">
        <v>0.48</v>
      </c>
      <c r="FY1312">
        <f t="shared" si="631"/>
        <v>0.48</v>
      </c>
      <c r="GJ1312">
        <v>823232</v>
      </c>
      <c r="GM1312">
        <v>0.47</v>
      </c>
      <c r="GN1312">
        <f t="shared" si="632"/>
        <v>0.47</v>
      </c>
      <c r="GY1312">
        <v>823232</v>
      </c>
      <c r="HB1312">
        <v>0.44</v>
      </c>
      <c r="HC1312">
        <f t="shared" si="633"/>
        <v>0.44</v>
      </c>
      <c r="HN1312">
        <v>823232</v>
      </c>
      <c r="HQ1312">
        <v>0.57999999999999996</v>
      </c>
      <c r="HR1312">
        <f t="shared" si="634"/>
        <v>0.57999999999999996</v>
      </c>
      <c r="ID1312">
        <v>823325</v>
      </c>
      <c r="IG1312">
        <v>0.47</v>
      </c>
      <c r="IH1312">
        <f t="shared" si="635"/>
        <v>0.47</v>
      </c>
      <c r="IS1312">
        <v>823325</v>
      </c>
      <c r="IV1312">
        <v>0.49</v>
      </c>
      <c r="IW1312">
        <f t="shared" si="636"/>
        <v>0.49</v>
      </c>
      <c r="JH1312">
        <v>823325</v>
      </c>
      <c r="JK1312">
        <v>0.52</v>
      </c>
      <c r="JL1312">
        <f t="shared" si="637"/>
        <v>0.52</v>
      </c>
      <c r="JW1312">
        <v>823325</v>
      </c>
      <c r="JZ1312">
        <v>0.47</v>
      </c>
      <c r="KA1312">
        <f t="shared" si="638"/>
        <v>0.47</v>
      </c>
      <c r="KL1312">
        <v>823325</v>
      </c>
      <c r="KO1312">
        <v>0.45</v>
      </c>
      <c r="KP1312">
        <f t="shared" si="639"/>
        <v>0.45</v>
      </c>
      <c r="LA1312">
        <v>823325</v>
      </c>
      <c r="LD1312">
        <v>0.47</v>
      </c>
      <c r="LE1312">
        <f t="shared" si="640"/>
        <v>0.47</v>
      </c>
      <c r="LP1312">
        <v>823325</v>
      </c>
      <c r="LS1312">
        <v>0.49</v>
      </c>
      <c r="LT1312">
        <f t="shared" si="641"/>
        <v>0.49</v>
      </c>
      <c r="ME1312">
        <v>823325</v>
      </c>
      <c r="MH1312">
        <v>0.53</v>
      </c>
      <c r="MI1312">
        <f t="shared" si="642"/>
        <v>0.53</v>
      </c>
      <c r="MT1312">
        <v>823325</v>
      </c>
      <c r="MW1312">
        <v>0.48</v>
      </c>
      <c r="MX1312">
        <f t="shared" si="643"/>
        <v>0.48</v>
      </c>
      <c r="NI1312">
        <v>823325</v>
      </c>
      <c r="NL1312">
        <v>0.46</v>
      </c>
      <c r="NM1312">
        <f t="shared" si="644"/>
        <v>0.46</v>
      </c>
      <c r="NX1312">
        <v>823325</v>
      </c>
      <c r="OA1312">
        <v>0.47</v>
      </c>
      <c r="OB1312">
        <f t="shared" si="645"/>
        <v>0.47</v>
      </c>
      <c r="OM1312">
        <v>823325</v>
      </c>
      <c r="OP1312">
        <v>0.48</v>
      </c>
      <c r="OQ1312">
        <f t="shared" si="646"/>
        <v>0.48</v>
      </c>
      <c r="PB1312">
        <v>823325</v>
      </c>
      <c r="PE1312">
        <v>0.46</v>
      </c>
      <c r="PF1312">
        <f t="shared" si="647"/>
        <v>0.46</v>
      </c>
      <c r="PQ1312">
        <v>823325</v>
      </c>
      <c r="PT1312">
        <v>0.5</v>
      </c>
      <c r="PU1312">
        <f t="shared" si="648"/>
        <v>0.5</v>
      </c>
      <c r="QF1312">
        <v>823325</v>
      </c>
      <c r="QI1312">
        <v>0.47</v>
      </c>
      <c r="QJ1312">
        <f t="shared" si="649"/>
        <v>0.47</v>
      </c>
      <c r="QU1312">
        <v>823325</v>
      </c>
      <c r="QX1312">
        <v>0.45</v>
      </c>
      <c r="QY1312">
        <f t="shared" si="650"/>
        <v>0.45</v>
      </c>
    </row>
    <row r="1313" spans="12:467" x14ac:dyDescent="0.2">
      <c r="L1313">
        <v>823800</v>
      </c>
      <c r="O1313">
        <v>0.47</v>
      </c>
      <c r="P1313">
        <f t="shared" si="620"/>
        <v>0.47</v>
      </c>
      <c r="AA1313">
        <v>823800</v>
      </c>
      <c r="AD1313">
        <v>0.61</v>
      </c>
      <c r="AE1313">
        <f t="shared" si="621"/>
        <v>0.61</v>
      </c>
      <c r="AP1313">
        <v>823800</v>
      </c>
      <c r="AS1313">
        <v>0.66</v>
      </c>
      <c r="AT1313">
        <f t="shared" si="622"/>
        <v>0.66</v>
      </c>
      <c r="BE1313">
        <v>823800</v>
      </c>
      <c r="BH1313">
        <v>0.55000000000000004</v>
      </c>
      <c r="BI1313">
        <f t="shared" si="623"/>
        <v>0.55000000000000004</v>
      </c>
      <c r="BT1313">
        <v>823800</v>
      </c>
      <c r="BW1313">
        <v>0.51</v>
      </c>
      <c r="BX1313">
        <f t="shared" si="624"/>
        <v>0.51</v>
      </c>
      <c r="CI1313">
        <v>823800</v>
      </c>
      <c r="CL1313">
        <v>0.5</v>
      </c>
      <c r="CM1313">
        <f t="shared" si="625"/>
        <v>0.5</v>
      </c>
      <c r="CX1313">
        <v>823800</v>
      </c>
      <c r="DA1313">
        <v>0.51</v>
      </c>
      <c r="DB1313">
        <f t="shared" si="626"/>
        <v>0.51</v>
      </c>
      <c r="DM1313">
        <v>823800</v>
      </c>
      <c r="DP1313">
        <v>0.5</v>
      </c>
      <c r="DQ1313">
        <f t="shared" si="627"/>
        <v>0.5</v>
      </c>
      <c r="EB1313">
        <v>823800</v>
      </c>
      <c r="EE1313">
        <v>0.48</v>
      </c>
      <c r="EF1313">
        <f t="shared" si="628"/>
        <v>0.48</v>
      </c>
      <c r="EQ1313">
        <v>823800</v>
      </c>
      <c r="ET1313">
        <v>0.48</v>
      </c>
      <c r="EU1313">
        <f t="shared" si="629"/>
        <v>0.48</v>
      </c>
      <c r="FF1313">
        <v>823800</v>
      </c>
      <c r="FI1313">
        <v>0.49</v>
      </c>
      <c r="FJ1313">
        <f t="shared" si="630"/>
        <v>0.49</v>
      </c>
      <c r="FU1313">
        <v>823800</v>
      </c>
      <c r="FX1313">
        <v>0.51</v>
      </c>
      <c r="FY1313">
        <f t="shared" si="631"/>
        <v>0.51</v>
      </c>
      <c r="GJ1313">
        <v>823800</v>
      </c>
      <c r="GM1313">
        <v>0.48</v>
      </c>
      <c r="GN1313">
        <f t="shared" si="632"/>
        <v>0.48</v>
      </c>
      <c r="GY1313">
        <v>823800</v>
      </c>
      <c r="HB1313">
        <v>0.49</v>
      </c>
      <c r="HC1313">
        <f t="shared" si="633"/>
        <v>0.49</v>
      </c>
      <c r="HN1313">
        <v>823800</v>
      </c>
      <c r="HQ1313">
        <v>0.47</v>
      </c>
      <c r="HR1313">
        <f t="shared" si="634"/>
        <v>0.47</v>
      </c>
      <c r="ID1313">
        <v>823649</v>
      </c>
      <c r="IG1313">
        <v>0.5</v>
      </c>
      <c r="IH1313">
        <f t="shared" si="635"/>
        <v>0.5</v>
      </c>
      <c r="IS1313">
        <v>823649</v>
      </c>
      <c r="IV1313">
        <v>0.49</v>
      </c>
      <c r="IW1313">
        <f t="shared" si="636"/>
        <v>0.49</v>
      </c>
      <c r="JH1313">
        <v>823649</v>
      </c>
      <c r="JK1313">
        <v>0.47</v>
      </c>
      <c r="JL1313">
        <f t="shared" si="637"/>
        <v>0.47</v>
      </c>
      <c r="JW1313">
        <v>823649</v>
      </c>
      <c r="JZ1313">
        <v>0.51</v>
      </c>
      <c r="KA1313">
        <f t="shared" si="638"/>
        <v>0.51</v>
      </c>
      <c r="KL1313">
        <v>823649</v>
      </c>
      <c r="KO1313">
        <v>0.41</v>
      </c>
      <c r="KP1313">
        <f t="shared" si="639"/>
        <v>0.41</v>
      </c>
      <c r="LA1313">
        <v>823649</v>
      </c>
      <c r="LD1313">
        <v>0.46</v>
      </c>
      <c r="LE1313">
        <f t="shared" si="640"/>
        <v>0.46</v>
      </c>
      <c r="LP1313">
        <v>823649</v>
      </c>
      <c r="LS1313">
        <v>0.5</v>
      </c>
      <c r="LT1313">
        <f t="shared" si="641"/>
        <v>0.5</v>
      </c>
      <c r="ME1313">
        <v>823649</v>
      </c>
      <c r="MH1313">
        <v>0.48</v>
      </c>
      <c r="MI1313">
        <f t="shared" si="642"/>
        <v>0.48</v>
      </c>
      <c r="MT1313">
        <v>823649</v>
      </c>
      <c r="MW1313">
        <v>0.47</v>
      </c>
      <c r="MX1313">
        <f t="shared" si="643"/>
        <v>0.47</v>
      </c>
      <c r="NI1313">
        <v>823649</v>
      </c>
      <c r="NL1313">
        <v>0.5</v>
      </c>
      <c r="NM1313">
        <f t="shared" si="644"/>
        <v>0.5</v>
      </c>
      <c r="NX1313">
        <v>823649</v>
      </c>
      <c r="OA1313">
        <v>0.49</v>
      </c>
      <c r="OB1313">
        <f t="shared" si="645"/>
        <v>0.49</v>
      </c>
      <c r="OM1313">
        <v>823649</v>
      </c>
      <c r="OP1313">
        <v>0.48</v>
      </c>
      <c r="OQ1313">
        <f t="shared" si="646"/>
        <v>0.48</v>
      </c>
      <c r="PB1313">
        <v>823649</v>
      </c>
      <c r="PE1313">
        <v>0.48</v>
      </c>
      <c r="PF1313">
        <f t="shared" si="647"/>
        <v>0.48</v>
      </c>
      <c r="PQ1313">
        <v>823649</v>
      </c>
      <c r="PT1313">
        <v>0.49</v>
      </c>
      <c r="PU1313">
        <f t="shared" si="648"/>
        <v>0.49</v>
      </c>
      <c r="QF1313">
        <v>823649</v>
      </c>
      <c r="QI1313">
        <v>0.46</v>
      </c>
      <c r="QJ1313">
        <f t="shared" si="649"/>
        <v>0.46</v>
      </c>
      <c r="QU1313">
        <v>823649</v>
      </c>
      <c r="QX1313">
        <v>0.49</v>
      </c>
      <c r="QY1313">
        <f t="shared" si="650"/>
        <v>0.49</v>
      </c>
    </row>
    <row r="1314" spans="12:467" x14ac:dyDescent="0.2">
      <c r="L1314">
        <v>823962</v>
      </c>
      <c r="O1314">
        <v>0.54</v>
      </c>
      <c r="P1314">
        <f t="shared" si="620"/>
        <v>0.54</v>
      </c>
      <c r="AA1314">
        <v>823962</v>
      </c>
      <c r="AD1314">
        <v>0.6</v>
      </c>
      <c r="AE1314">
        <f t="shared" si="621"/>
        <v>0.6</v>
      </c>
      <c r="AP1314">
        <v>823962</v>
      </c>
      <c r="AS1314">
        <v>0.44</v>
      </c>
      <c r="AT1314">
        <f t="shared" si="622"/>
        <v>0.44</v>
      </c>
      <c r="BE1314">
        <v>823962</v>
      </c>
      <c r="BH1314">
        <v>0.47</v>
      </c>
      <c r="BI1314">
        <f t="shared" si="623"/>
        <v>0.47</v>
      </c>
      <c r="BT1314">
        <v>823962</v>
      </c>
      <c r="BW1314">
        <v>0.5</v>
      </c>
      <c r="BX1314">
        <f t="shared" si="624"/>
        <v>0.5</v>
      </c>
      <c r="CI1314">
        <v>823962</v>
      </c>
      <c r="CL1314">
        <v>0.55000000000000004</v>
      </c>
      <c r="CM1314">
        <f t="shared" si="625"/>
        <v>0.55000000000000004</v>
      </c>
      <c r="CX1314">
        <v>823962</v>
      </c>
      <c r="DA1314">
        <v>0.55000000000000004</v>
      </c>
      <c r="DB1314">
        <f t="shared" si="626"/>
        <v>0.55000000000000004</v>
      </c>
      <c r="DM1314">
        <v>823962</v>
      </c>
      <c r="DP1314">
        <v>0.56000000000000005</v>
      </c>
      <c r="DQ1314">
        <f t="shared" si="627"/>
        <v>0.56000000000000005</v>
      </c>
      <c r="EB1314">
        <v>823962</v>
      </c>
      <c r="EE1314">
        <v>0.56000000000000005</v>
      </c>
      <c r="EF1314">
        <f t="shared" si="628"/>
        <v>0.56000000000000005</v>
      </c>
      <c r="EQ1314">
        <v>823962</v>
      </c>
      <c r="ET1314">
        <v>0.56000000000000005</v>
      </c>
      <c r="EU1314">
        <f t="shared" si="629"/>
        <v>0.56000000000000005</v>
      </c>
      <c r="FF1314">
        <v>823962</v>
      </c>
      <c r="FI1314">
        <v>0.56000000000000005</v>
      </c>
      <c r="FJ1314">
        <f t="shared" si="630"/>
        <v>0.56000000000000005</v>
      </c>
      <c r="FU1314">
        <v>823962</v>
      </c>
      <c r="FX1314">
        <v>0.56000000000000005</v>
      </c>
      <c r="FY1314">
        <f t="shared" si="631"/>
        <v>0.56000000000000005</v>
      </c>
      <c r="GJ1314">
        <v>823962</v>
      </c>
      <c r="GM1314">
        <v>0.53</v>
      </c>
      <c r="GN1314">
        <f t="shared" si="632"/>
        <v>0.53</v>
      </c>
      <c r="GY1314">
        <v>823962</v>
      </c>
      <c r="HB1314">
        <v>0.56999999999999995</v>
      </c>
      <c r="HC1314">
        <f t="shared" si="633"/>
        <v>0.56999999999999995</v>
      </c>
      <c r="HN1314">
        <v>823962</v>
      </c>
      <c r="HQ1314">
        <v>0.61</v>
      </c>
      <c r="HR1314">
        <f t="shared" si="634"/>
        <v>0.61</v>
      </c>
      <c r="ID1314">
        <v>824541</v>
      </c>
      <c r="IG1314">
        <v>0.4</v>
      </c>
      <c r="IH1314">
        <f t="shared" si="635"/>
        <v>0.4</v>
      </c>
      <c r="IS1314">
        <v>824541</v>
      </c>
      <c r="IV1314">
        <v>0.39</v>
      </c>
      <c r="IW1314">
        <f t="shared" si="636"/>
        <v>0.39</v>
      </c>
      <c r="JH1314">
        <v>824541</v>
      </c>
      <c r="JK1314">
        <v>0.44</v>
      </c>
      <c r="JL1314">
        <f t="shared" si="637"/>
        <v>0.44</v>
      </c>
      <c r="JW1314">
        <v>824541</v>
      </c>
      <c r="JZ1314">
        <v>0.42</v>
      </c>
      <c r="KA1314">
        <f t="shared" si="638"/>
        <v>0.42</v>
      </c>
      <c r="KL1314">
        <v>824541</v>
      </c>
      <c r="KO1314">
        <v>0.41</v>
      </c>
      <c r="KP1314">
        <f t="shared" si="639"/>
        <v>0.41</v>
      </c>
      <c r="LA1314">
        <v>824541</v>
      </c>
      <c r="LD1314">
        <v>0.42</v>
      </c>
      <c r="LE1314">
        <f t="shared" si="640"/>
        <v>0.42</v>
      </c>
      <c r="LP1314">
        <v>824541</v>
      </c>
      <c r="LS1314">
        <v>0.43</v>
      </c>
      <c r="LT1314">
        <f t="shared" si="641"/>
        <v>0.43</v>
      </c>
      <c r="ME1314">
        <v>824541</v>
      </c>
      <c r="MH1314">
        <v>0.45</v>
      </c>
      <c r="MI1314">
        <f t="shared" si="642"/>
        <v>0.45</v>
      </c>
      <c r="MT1314">
        <v>824541</v>
      </c>
      <c r="MW1314">
        <v>0.49</v>
      </c>
      <c r="MX1314">
        <f t="shared" si="643"/>
        <v>0.49</v>
      </c>
      <c r="NI1314">
        <v>824541</v>
      </c>
      <c r="NL1314">
        <v>0.41</v>
      </c>
      <c r="NM1314">
        <f t="shared" si="644"/>
        <v>0.41</v>
      </c>
      <c r="NX1314">
        <v>824541</v>
      </c>
      <c r="OA1314">
        <v>0.39</v>
      </c>
      <c r="OB1314">
        <f t="shared" si="645"/>
        <v>0.39</v>
      </c>
      <c r="OM1314">
        <v>824541</v>
      </c>
      <c r="OP1314">
        <v>0.42</v>
      </c>
      <c r="OQ1314">
        <f t="shared" si="646"/>
        <v>0.42</v>
      </c>
      <c r="PB1314">
        <v>824541</v>
      </c>
      <c r="PE1314">
        <v>0.39</v>
      </c>
      <c r="PF1314">
        <f t="shared" si="647"/>
        <v>0.39</v>
      </c>
      <c r="PQ1314">
        <v>824541</v>
      </c>
      <c r="PT1314">
        <v>0.43</v>
      </c>
      <c r="PU1314">
        <f t="shared" si="648"/>
        <v>0.43</v>
      </c>
      <c r="QF1314">
        <v>824541</v>
      </c>
      <c r="QI1314">
        <v>0.4</v>
      </c>
      <c r="QJ1314">
        <f t="shared" si="649"/>
        <v>0.4</v>
      </c>
      <c r="QU1314">
        <v>824541</v>
      </c>
      <c r="QX1314">
        <v>0.42</v>
      </c>
      <c r="QY1314">
        <f t="shared" si="650"/>
        <v>0.42</v>
      </c>
    </row>
    <row r="1315" spans="12:467" x14ac:dyDescent="0.2">
      <c r="L1315">
        <v>824124</v>
      </c>
      <c r="O1315">
        <v>0.47</v>
      </c>
      <c r="P1315">
        <f t="shared" si="620"/>
        <v>0.47</v>
      </c>
      <c r="AA1315">
        <v>824124</v>
      </c>
      <c r="AD1315">
        <v>0.37</v>
      </c>
      <c r="AE1315">
        <f t="shared" si="621"/>
        <v>0.37</v>
      </c>
      <c r="AP1315">
        <v>824124</v>
      </c>
      <c r="AS1315">
        <v>0.37</v>
      </c>
      <c r="AT1315">
        <f t="shared" si="622"/>
        <v>0.37</v>
      </c>
      <c r="BE1315">
        <v>824124</v>
      </c>
      <c r="BH1315">
        <v>0.47</v>
      </c>
      <c r="BI1315">
        <f t="shared" si="623"/>
        <v>0.47</v>
      </c>
      <c r="BT1315">
        <v>824124</v>
      </c>
      <c r="BW1315">
        <v>0.41</v>
      </c>
      <c r="BX1315">
        <f t="shared" si="624"/>
        <v>0.41</v>
      </c>
      <c r="CI1315">
        <v>824124</v>
      </c>
      <c r="CL1315">
        <v>0.5</v>
      </c>
      <c r="CM1315">
        <f t="shared" si="625"/>
        <v>0.5</v>
      </c>
      <c r="CX1315">
        <v>824124</v>
      </c>
      <c r="DA1315">
        <v>0.49</v>
      </c>
      <c r="DB1315">
        <f t="shared" si="626"/>
        <v>0.49</v>
      </c>
      <c r="DM1315">
        <v>824124</v>
      </c>
      <c r="DP1315">
        <v>0.46</v>
      </c>
      <c r="DQ1315">
        <f t="shared" si="627"/>
        <v>0.46</v>
      </c>
      <c r="EB1315">
        <v>824124</v>
      </c>
      <c r="EE1315">
        <v>0.47</v>
      </c>
      <c r="EF1315">
        <f t="shared" si="628"/>
        <v>0.47</v>
      </c>
      <c r="EQ1315">
        <v>824124</v>
      </c>
      <c r="ET1315">
        <v>0.47</v>
      </c>
      <c r="EU1315">
        <f t="shared" si="629"/>
        <v>0.47</v>
      </c>
      <c r="FF1315">
        <v>824124</v>
      </c>
      <c r="FI1315">
        <v>0.49</v>
      </c>
      <c r="FJ1315">
        <f t="shared" si="630"/>
        <v>0.49</v>
      </c>
      <c r="FU1315">
        <v>824124</v>
      </c>
      <c r="FX1315">
        <v>0.49</v>
      </c>
      <c r="FY1315">
        <f t="shared" si="631"/>
        <v>0.49</v>
      </c>
      <c r="GJ1315">
        <v>824124</v>
      </c>
      <c r="GM1315">
        <v>0.46</v>
      </c>
      <c r="GN1315">
        <f t="shared" si="632"/>
        <v>0.46</v>
      </c>
      <c r="GY1315">
        <v>824124</v>
      </c>
      <c r="HB1315">
        <v>0.5</v>
      </c>
      <c r="HC1315">
        <f t="shared" si="633"/>
        <v>0.5</v>
      </c>
      <c r="HN1315">
        <v>824124</v>
      </c>
      <c r="HQ1315">
        <v>0.36</v>
      </c>
      <c r="HR1315">
        <f t="shared" si="634"/>
        <v>0.36</v>
      </c>
      <c r="ID1315">
        <v>824865</v>
      </c>
      <c r="IG1315">
        <v>0.53</v>
      </c>
      <c r="IH1315">
        <f t="shared" si="635"/>
        <v>0.53</v>
      </c>
      <c r="IS1315">
        <v>824865</v>
      </c>
      <c r="IV1315">
        <v>0.54</v>
      </c>
      <c r="IW1315">
        <f t="shared" si="636"/>
        <v>0.54</v>
      </c>
      <c r="JH1315">
        <v>824865</v>
      </c>
      <c r="JK1315">
        <v>0.54</v>
      </c>
      <c r="JL1315">
        <f t="shared" si="637"/>
        <v>0.54</v>
      </c>
      <c r="JW1315">
        <v>824865</v>
      </c>
      <c r="JZ1315">
        <v>0.55000000000000004</v>
      </c>
      <c r="KA1315">
        <f t="shared" si="638"/>
        <v>0.55000000000000004</v>
      </c>
      <c r="KL1315">
        <v>824865</v>
      </c>
      <c r="KO1315">
        <v>0.53</v>
      </c>
      <c r="KP1315">
        <f t="shared" si="639"/>
        <v>0.53</v>
      </c>
      <c r="LA1315">
        <v>824865</v>
      </c>
      <c r="LD1315">
        <v>0.53</v>
      </c>
      <c r="LE1315">
        <f t="shared" si="640"/>
        <v>0.53</v>
      </c>
      <c r="LP1315">
        <v>824865</v>
      </c>
      <c r="LS1315">
        <v>0.53</v>
      </c>
      <c r="LT1315">
        <f t="shared" si="641"/>
        <v>0.53</v>
      </c>
      <c r="ME1315">
        <v>824865</v>
      </c>
      <c r="MH1315">
        <v>0.56000000000000005</v>
      </c>
      <c r="MI1315">
        <f t="shared" si="642"/>
        <v>0.56000000000000005</v>
      </c>
      <c r="MT1315">
        <v>824865</v>
      </c>
      <c r="MW1315">
        <v>0.57999999999999996</v>
      </c>
      <c r="MX1315">
        <f t="shared" si="643"/>
        <v>0.57999999999999996</v>
      </c>
      <c r="NI1315">
        <v>824865</v>
      </c>
      <c r="NL1315">
        <v>0.51</v>
      </c>
      <c r="NM1315">
        <f t="shared" si="644"/>
        <v>0.51</v>
      </c>
      <c r="NX1315">
        <v>824865</v>
      </c>
      <c r="OA1315">
        <v>0.5</v>
      </c>
      <c r="OB1315">
        <f t="shared" si="645"/>
        <v>0.5</v>
      </c>
      <c r="OM1315">
        <v>824865</v>
      </c>
      <c r="OP1315">
        <v>0.52</v>
      </c>
      <c r="OQ1315">
        <f t="shared" si="646"/>
        <v>0.52</v>
      </c>
      <c r="PB1315">
        <v>824865</v>
      </c>
      <c r="PE1315">
        <v>0.52</v>
      </c>
      <c r="PF1315">
        <f t="shared" si="647"/>
        <v>0.52</v>
      </c>
      <c r="PQ1315">
        <v>824865</v>
      </c>
      <c r="PT1315">
        <v>0.52</v>
      </c>
      <c r="PU1315">
        <f t="shared" si="648"/>
        <v>0.52</v>
      </c>
      <c r="QF1315">
        <v>824865</v>
      </c>
      <c r="QI1315">
        <v>0.49</v>
      </c>
      <c r="QJ1315">
        <f t="shared" si="649"/>
        <v>0.49</v>
      </c>
      <c r="QU1315">
        <v>824865</v>
      </c>
      <c r="QX1315">
        <v>0.55000000000000004</v>
      </c>
      <c r="QY1315">
        <f t="shared" si="650"/>
        <v>0.55000000000000004</v>
      </c>
    </row>
    <row r="1316" spans="12:467" x14ac:dyDescent="0.2">
      <c r="L1316">
        <v>824204</v>
      </c>
      <c r="O1316">
        <v>0.37</v>
      </c>
      <c r="P1316">
        <f t="shared" si="620"/>
        <v>0.37</v>
      </c>
      <c r="AA1316">
        <v>824204</v>
      </c>
      <c r="AD1316">
        <v>0.33</v>
      </c>
      <c r="AE1316">
        <f t="shared" si="621"/>
        <v>0.33</v>
      </c>
      <c r="AP1316">
        <v>824204</v>
      </c>
      <c r="AS1316">
        <v>0.26</v>
      </c>
      <c r="AT1316">
        <f t="shared" si="622"/>
        <v>0.26</v>
      </c>
      <c r="BE1316">
        <v>824204</v>
      </c>
      <c r="BH1316">
        <v>0.38</v>
      </c>
      <c r="BI1316">
        <f t="shared" si="623"/>
        <v>0.38</v>
      </c>
      <c r="BT1316">
        <v>824204</v>
      </c>
      <c r="BW1316">
        <v>0.42</v>
      </c>
      <c r="BX1316">
        <f t="shared" si="624"/>
        <v>0.42</v>
      </c>
      <c r="CI1316">
        <v>824204</v>
      </c>
      <c r="CL1316">
        <v>0.42</v>
      </c>
      <c r="CM1316">
        <f t="shared" si="625"/>
        <v>0.42</v>
      </c>
      <c r="CX1316">
        <v>824204</v>
      </c>
      <c r="DA1316">
        <v>0.39</v>
      </c>
      <c r="DB1316">
        <f t="shared" si="626"/>
        <v>0.39</v>
      </c>
      <c r="DM1316">
        <v>824204</v>
      </c>
      <c r="DP1316">
        <v>0.36</v>
      </c>
      <c r="DQ1316">
        <f t="shared" si="627"/>
        <v>0.36</v>
      </c>
      <c r="EB1316">
        <v>824204</v>
      </c>
      <c r="EE1316">
        <v>0.39</v>
      </c>
      <c r="EF1316">
        <f t="shared" si="628"/>
        <v>0.39</v>
      </c>
      <c r="EQ1316">
        <v>824204</v>
      </c>
      <c r="ET1316">
        <v>0.39</v>
      </c>
      <c r="EU1316">
        <f t="shared" si="629"/>
        <v>0.39</v>
      </c>
      <c r="FF1316">
        <v>824204</v>
      </c>
      <c r="FI1316">
        <v>0.43</v>
      </c>
      <c r="FJ1316">
        <f t="shared" si="630"/>
        <v>0.43</v>
      </c>
      <c r="FU1316">
        <v>824204</v>
      </c>
      <c r="FX1316">
        <v>0.41</v>
      </c>
      <c r="FY1316">
        <f t="shared" si="631"/>
        <v>0.41</v>
      </c>
      <c r="GJ1316">
        <v>824204</v>
      </c>
      <c r="GM1316">
        <v>0.37</v>
      </c>
      <c r="GN1316">
        <f t="shared" si="632"/>
        <v>0.37</v>
      </c>
      <c r="GY1316">
        <v>824204</v>
      </c>
      <c r="HB1316">
        <v>0.41</v>
      </c>
      <c r="HC1316">
        <f t="shared" si="633"/>
        <v>0.41</v>
      </c>
      <c r="HN1316">
        <v>824204</v>
      </c>
      <c r="HQ1316">
        <v>0.34</v>
      </c>
      <c r="HR1316">
        <f t="shared" si="634"/>
        <v>0.34</v>
      </c>
      <c r="ID1316">
        <v>823243</v>
      </c>
      <c r="IG1316">
        <v>0.47</v>
      </c>
      <c r="IH1316">
        <f t="shared" si="635"/>
        <v>0.47</v>
      </c>
      <c r="IS1316">
        <v>823243</v>
      </c>
      <c r="IV1316">
        <v>0.43</v>
      </c>
      <c r="IW1316">
        <f t="shared" si="636"/>
        <v>0.43</v>
      </c>
      <c r="JH1316">
        <v>823243</v>
      </c>
      <c r="JK1316">
        <v>0.46</v>
      </c>
      <c r="JL1316">
        <f t="shared" si="637"/>
        <v>0.46</v>
      </c>
      <c r="JW1316">
        <v>823243</v>
      </c>
      <c r="JZ1316">
        <v>0.47</v>
      </c>
      <c r="KA1316">
        <f t="shared" si="638"/>
        <v>0.47</v>
      </c>
      <c r="KL1316">
        <v>823243</v>
      </c>
      <c r="KO1316">
        <v>0.51</v>
      </c>
      <c r="KP1316">
        <f t="shared" si="639"/>
        <v>0.51</v>
      </c>
      <c r="LA1316">
        <v>823243</v>
      </c>
      <c r="LD1316">
        <v>0.45</v>
      </c>
      <c r="LE1316">
        <f t="shared" si="640"/>
        <v>0.45</v>
      </c>
      <c r="LP1316">
        <v>823243</v>
      </c>
      <c r="LS1316">
        <v>0.45</v>
      </c>
      <c r="LT1316">
        <f t="shared" si="641"/>
        <v>0.45</v>
      </c>
      <c r="ME1316">
        <v>823243</v>
      </c>
      <c r="MH1316">
        <v>0.46</v>
      </c>
      <c r="MI1316">
        <f t="shared" si="642"/>
        <v>0.46</v>
      </c>
      <c r="MT1316">
        <v>823243</v>
      </c>
      <c r="MW1316">
        <v>0.52</v>
      </c>
      <c r="MX1316">
        <f t="shared" si="643"/>
        <v>0.52</v>
      </c>
      <c r="NI1316">
        <v>823243</v>
      </c>
      <c r="NL1316">
        <v>0.43</v>
      </c>
      <c r="NM1316">
        <f t="shared" si="644"/>
        <v>0.43</v>
      </c>
      <c r="NX1316">
        <v>823243</v>
      </c>
      <c r="OA1316">
        <v>0.48</v>
      </c>
      <c r="OB1316">
        <f t="shared" si="645"/>
        <v>0.48</v>
      </c>
      <c r="OM1316">
        <v>823243</v>
      </c>
      <c r="OP1316">
        <v>0.47</v>
      </c>
      <c r="OQ1316">
        <f t="shared" si="646"/>
        <v>0.47</v>
      </c>
      <c r="PB1316">
        <v>823243</v>
      </c>
      <c r="PE1316">
        <v>0.48</v>
      </c>
      <c r="PF1316">
        <f t="shared" si="647"/>
        <v>0.48</v>
      </c>
      <c r="PQ1316">
        <v>823243</v>
      </c>
      <c r="PT1316">
        <v>0.46</v>
      </c>
      <c r="PU1316">
        <f t="shared" si="648"/>
        <v>0.46</v>
      </c>
      <c r="QF1316">
        <v>823243</v>
      </c>
      <c r="QI1316">
        <v>0.47</v>
      </c>
      <c r="QJ1316">
        <f t="shared" si="649"/>
        <v>0.47</v>
      </c>
      <c r="QU1316">
        <v>823243</v>
      </c>
      <c r="QX1316">
        <v>0.46</v>
      </c>
      <c r="QY1316">
        <f t="shared" si="650"/>
        <v>0.46</v>
      </c>
    </row>
    <row r="1317" spans="12:467" x14ac:dyDescent="0.2">
      <c r="L1317">
        <v>824529</v>
      </c>
      <c r="O1317">
        <v>0.46</v>
      </c>
      <c r="P1317">
        <f t="shared" si="620"/>
        <v>0.46</v>
      </c>
      <c r="AA1317">
        <v>824529</v>
      </c>
      <c r="AD1317">
        <v>0.52</v>
      </c>
      <c r="AE1317">
        <f t="shared" si="621"/>
        <v>0.52</v>
      </c>
      <c r="AP1317">
        <v>824529</v>
      </c>
      <c r="AS1317">
        <v>0.56000000000000005</v>
      </c>
      <c r="AT1317">
        <f t="shared" si="622"/>
        <v>0.56000000000000005</v>
      </c>
      <c r="BE1317">
        <v>824529</v>
      </c>
      <c r="BH1317">
        <v>0.57999999999999996</v>
      </c>
      <c r="BI1317">
        <f t="shared" si="623"/>
        <v>0.57999999999999996</v>
      </c>
      <c r="BT1317">
        <v>824529</v>
      </c>
      <c r="BW1317">
        <v>0.62</v>
      </c>
      <c r="BX1317">
        <f t="shared" si="624"/>
        <v>0.62</v>
      </c>
      <c r="CI1317">
        <v>824529</v>
      </c>
      <c r="CL1317">
        <v>0.48</v>
      </c>
      <c r="CM1317">
        <f t="shared" si="625"/>
        <v>0.48</v>
      </c>
      <c r="CX1317">
        <v>824529</v>
      </c>
      <c r="DA1317">
        <v>0.47</v>
      </c>
      <c r="DB1317">
        <f t="shared" si="626"/>
        <v>0.47</v>
      </c>
      <c r="DM1317">
        <v>824529</v>
      </c>
      <c r="DP1317">
        <v>0.47</v>
      </c>
      <c r="DQ1317">
        <f t="shared" si="627"/>
        <v>0.47</v>
      </c>
      <c r="EB1317">
        <v>824529</v>
      </c>
      <c r="EE1317">
        <v>0.5</v>
      </c>
      <c r="EF1317">
        <f t="shared" si="628"/>
        <v>0.5</v>
      </c>
      <c r="EQ1317">
        <v>824529</v>
      </c>
      <c r="ET1317">
        <v>0.5</v>
      </c>
      <c r="EU1317">
        <f t="shared" si="629"/>
        <v>0.5</v>
      </c>
      <c r="FF1317">
        <v>824529</v>
      </c>
      <c r="FI1317">
        <v>0.49</v>
      </c>
      <c r="FJ1317">
        <f t="shared" si="630"/>
        <v>0.49</v>
      </c>
      <c r="FU1317">
        <v>824529</v>
      </c>
      <c r="FX1317">
        <v>0.47</v>
      </c>
      <c r="FY1317">
        <f t="shared" si="631"/>
        <v>0.47</v>
      </c>
      <c r="GJ1317">
        <v>824529</v>
      </c>
      <c r="GM1317">
        <v>0.48</v>
      </c>
      <c r="GN1317">
        <f t="shared" si="632"/>
        <v>0.48</v>
      </c>
      <c r="GY1317">
        <v>824529</v>
      </c>
      <c r="HB1317">
        <v>0.45</v>
      </c>
      <c r="HC1317">
        <f t="shared" si="633"/>
        <v>0.45</v>
      </c>
      <c r="HN1317">
        <v>824529</v>
      </c>
      <c r="HQ1317">
        <v>0.46</v>
      </c>
      <c r="HR1317">
        <f t="shared" si="634"/>
        <v>0.46</v>
      </c>
      <c r="ID1317">
        <v>823324</v>
      </c>
      <c r="IG1317">
        <v>0.51</v>
      </c>
      <c r="IH1317">
        <f t="shared" si="635"/>
        <v>0.51</v>
      </c>
      <c r="IS1317">
        <v>823324</v>
      </c>
      <c r="IV1317">
        <v>0.55000000000000004</v>
      </c>
      <c r="IW1317">
        <f t="shared" si="636"/>
        <v>0.55000000000000004</v>
      </c>
      <c r="JH1317">
        <v>823324</v>
      </c>
      <c r="JK1317">
        <v>0.59</v>
      </c>
      <c r="JL1317">
        <f t="shared" si="637"/>
        <v>0.59</v>
      </c>
      <c r="JW1317">
        <v>823324</v>
      </c>
      <c r="JZ1317">
        <v>0.54</v>
      </c>
      <c r="KA1317">
        <f t="shared" si="638"/>
        <v>0.54</v>
      </c>
      <c r="KL1317">
        <v>823324</v>
      </c>
      <c r="KO1317">
        <v>0.54</v>
      </c>
      <c r="KP1317">
        <f t="shared" si="639"/>
        <v>0.54</v>
      </c>
      <c r="LA1317">
        <v>823324</v>
      </c>
      <c r="LD1317">
        <v>0.56000000000000005</v>
      </c>
      <c r="LE1317">
        <f t="shared" si="640"/>
        <v>0.56000000000000005</v>
      </c>
      <c r="LP1317">
        <v>823324</v>
      </c>
      <c r="LS1317">
        <v>0.54</v>
      </c>
      <c r="LT1317">
        <f t="shared" si="641"/>
        <v>0.54</v>
      </c>
      <c r="ME1317">
        <v>823324</v>
      </c>
      <c r="MH1317">
        <v>0.54</v>
      </c>
      <c r="MI1317">
        <f t="shared" si="642"/>
        <v>0.54</v>
      </c>
      <c r="MT1317">
        <v>823324</v>
      </c>
      <c r="MW1317">
        <v>0.54</v>
      </c>
      <c r="MX1317">
        <f t="shared" si="643"/>
        <v>0.54</v>
      </c>
      <c r="NI1317">
        <v>823324</v>
      </c>
      <c r="NL1317">
        <v>0.54</v>
      </c>
      <c r="NM1317">
        <f t="shared" si="644"/>
        <v>0.54</v>
      </c>
      <c r="NX1317">
        <v>823324</v>
      </c>
      <c r="OA1317">
        <v>0.53</v>
      </c>
      <c r="OB1317">
        <f t="shared" si="645"/>
        <v>0.53</v>
      </c>
      <c r="OM1317">
        <v>823324</v>
      </c>
      <c r="OP1317">
        <v>0.53</v>
      </c>
      <c r="OQ1317">
        <f t="shared" si="646"/>
        <v>0.53</v>
      </c>
      <c r="PB1317">
        <v>823324</v>
      </c>
      <c r="PE1317">
        <v>0.54</v>
      </c>
      <c r="PF1317">
        <f t="shared" si="647"/>
        <v>0.54</v>
      </c>
      <c r="PQ1317">
        <v>823324</v>
      </c>
      <c r="PT1317">
        <v>0.54</v>
      </c>
      <c r="PU1317">
        <f t="shared" si="648"/>
        <v>0.54</v>
      </c>
      <c r="QF1317">
        <v>823324</v>
      </c>
      <c r="QI1317">
        <v>0.55000000000000004</v>
      </c>
      <c r="QJ1317">
        <f t="shared" si="649"/>
        <v>0.55000000000000004</v>
      </c>
      <c r="QU1317">
        <v>823324</v>
      </c>
      <c r="QX1317">
        <v>0.55000000000000004</v>
      </c>
      <c r="QY1317">
        <f t="shared" si="650"/>
        <v>0.55000000000000004</v>
      </c>
    </row>
    <row r="1318" spans="12:467" x14ac:dyDescent="0.2">
      <c r="L1318">
        <v>824611</v>
      </c>
      <c r="O1318">
        <v>0.56000000000000005</v>
      </c>
      <c r="P1318">
        <f t="shared" si="620"/>
        <v>0.56000000000000005</v>
      </c>
      <c r="AA1318">
        <v>824611</v>
      </c>
      <c r="AD1318">
        <v>0.47</v>
      </c>
      <c r="AE1318">
        <f t="shared" si="621"/>
        <v>0.47</v>
      </c>
      <c r="AP1318">
        <v>824611</v>
      </c>
      <c r="AS1318">
        <v>0.4</v>
      </c>
      <c r="AT1318">
        <f t="shared" si="622"/>
        <v>0.4</v>
      </c>
      <c r="BE1318">
        <v>824611</v>
      </c>
      <c r="BH1318">
        <v>0.55000000000000004</v>
      </c>
      <c r="BI1318">
        <f t="shared" si="623"/>
        <v>0.55000000000000004</v>
      </c>
      <c r="BT1318">
        <v>824611</v>
      </c>
      <c r="BW1318">
        <v>0.57999999999999996</v>
      </c>
      <c r="BX1318">
        <f t="shared" si="624"/>
        <v>0.57999999999999996</v>
      </c>
      <c r="CI1318">
        <v>824611</v>
      </c>
      <c r="CL1318">
        <v>0.54</v>
      </c>
      <c r="CM1318">
        <f t="shared" si="625"/>
        <v>0.54</v>
      </c>
      <c r="CX1318">
        <v>824611</v>
      </c>
      <c r="DA1318">
        <v>0.53</v>
      </c>
      <c r="DB1318">
        <f t="shared" si="626"/>
        <v>0.53</v>
      </c>
      <c r="DM1318">
        <v>824611</v>
      </c>
      <c r="DP1318">
        <v>0.57999999999999996</v>
      </c>
      <c r="DQ1318">
        <f t="shared" si="627"/>
        <v>0.57999999999999996</v>
      </c>
      <c r="EB1318">
        <v>824611</v>
      </c>
      <c r="EE1318">
        <v>0.55000000000000004</v>
      </c>
      <c r="EF1318">
        <f t="shared" si="628"/>
        <v>0.55000000000000004</v>
      </c>
      <c r="EQ1318">
        <v>824611</v>
      </c>
      <c r="ET1318">
        <v>0.55000000000000004</v>
      </c>
      <c r="EU1318">
        <f t="shared" si="629"/>
        <v>0.55000000000000004</v>
      </c>
      <c r="FF1318">
        <v>824611</v>
      </c>
      <c r="FI1318">
        <v>0.56000000000000005</v>
      </c>
      <c r="FJ1318">
        <f t="shared" si="630"/>
        <v>0.56000000000000005</v>
      </c>
      <c r="FU1318">
        <v>824611</v>
      </c>
      <c r="FX1318">
        <v>0.54</v>
      </c>
      <c r="FY1318">
        <f t="shared" si="631"/>
        <v>0.54</v>
      </c>
      <c r="GJ1318">
        <v>824611</v>
      </c>
      <c r="GM1318">
        <v>0.54</v>
      </c>
      <c r="GN1318">
        <f t="shared" si="632"/>
        <v>0.54</v>
      </c>
      <c r="GY1318">
        <v>824611</v>
      </c>
      <c r="HB1318">
        <v>0.59</v>
      </c>
      <c r="HC1318">
        <f t="shared" si="633"/>
        <v>0.59</v>
      </c>
      <c r="HN1318">
        <v>824611</v>
      </c>
      <c r="HQ1318">
        <v>0.46</v>
      </c>
      <c r="HR1318">
        <f t="shared" si="634"/>
        <v>0.46</v>
      </c>
      <c r="ID1318">
        <v>824946</v>
      </c>
      <c r="IG1318">
        <v>0.56999999999999995</v>
      </c>
      <c r="IH1318">
        <f t="shared" si="635"/>
        <v>0.56999999999999995</v>
      </c>
      <c r="IS1318">
        <v>824946</v>
      </c>
      <c r="IV1318">
        <v>0.56999999999999995</v>
      </c>
      <c r="IW1318">
        <f t="shared" si="636"/>
        <v>0.56999999999999995</v>
      </c>
      <c r="JH1318">
        <v>824946</v>
      </c>
      <c r="JK1318">
        <v>0.59</v>
      </c>
      <c r="JL1318">
        <f t="shared" si="637"/>
        <v>0.59</v>
      </c>
      <c r="JW1318">
        <v>824946</v>
      </c>
      <c r="JZ1318">
        <v>0.59</v>
      </c>
      <c r="KA1318">
        <f t="shared" si="638"/>
        <v>0.59</v>
      </c>
      <c r="KL1318">
        <v>824946</v>
      </c>
      <c r="KO1318">
        <v>0.63</v>
      </c>
      <c r="KP1318">
        <f t="shared" si="639"/>
        <v>0.63</v>
      </c>
      <c r="LA1318">
        <v>824946</v>
      </c>
      <c r="LD1318">
        <v>0.56999999999999995</v>
      </c>
      <c r="LE1318">
        <f t="shared" si="640"/>
        <v>0.56999999999999995</v>
      </c>
      <c r="LP1318">
        <v>824946</v>
      </c>
      <c r="LS1318">
        <v>0.55000000000000004</v>
      </c>
      <c r="LT1318">
        <f t="shared" si="641"/>
        <v>0.55000000000000004</v>
      </c>
      <c r="ME1318">
        <v>824946</v>
      </c>
      <c r="MH1318">
        <v>0.64</v>
      </c>
      <c r="MI1318">
        <f t="shared" si="642"/>
        <v>0.64</v>
      </c>
      <c r="MT1318">
        <v>824946</v>
      </c>
      <c r="MW1318">
        <v>0.73</v>
      </c>
      <c r="MX1318">
        <f t="shared" si="643"/>
        <v>0.73</v>
      </c>
      <c r="NI1318">
        <v>824946</v>
      </c>
      <c r="NL1318">
        <v>0.54</v>
      </c>
      <c r="NM1318">
        <f t="shared" si="644"/>
        <v>0.54</v>
      </c>
      <c r="NX1318">
        <v>824946</v>
      </c>
      <c r="OA1318">
        <v>0.55000000000000004</v>
      </c>
      <c r="OB1318">
        <f t="shared" si="645"/>
        <v>0.55000000000000004</v>
      </c>
      <c r="OM1318">
        <v>824946</v>
      </c>
      <c r="OP1318">
        <v>0.56000000000000005</v>
      </c>
      <c r="OQ1318">
        <f t="shared" si="646"/>
        <v>0.56000000000000005</v>
      </c>
      <c r="PB1318">
        <v>824946</v>
      </c>
      <c r="PE1318">
        <v>0.56000000000000005</v>
      </c>
      <c r="PF1318">
        <f t="shared" si="647"/>
        <v>0.56000000000000005</v>
      </c>
      <c r="PQ1318">
        <v>824946</v>
      </c>
      <c r="PT1318">
        <v>0.59</v>
      </c>
      <c r="PU1318">
        <f t="shared" si="648"/>
        <v>0.59</v>
      </c>
      <c r="QF1318">
        <v>824946</v>
      </c>
      <c r="QI1318">
        <v>0.53</v>
      </c>
      <c r="QJ1318">
        <f t="shared" si="649"/>
        <v>0.53</v>
      </c>
      <c r="QU1318">
        <v>824946</v>
      </c>
      <c r="QX1318">
        <v>0.55000000000000004</v>
      </c>
      <c r="QY1318">
        <f t="shared" si="650"/>
        <v>0.55000000000000004</v>
      </c>
    </row>
    <row r="1319" spans="12:467" x14ac:dyDescent="0.2">
      <c r="L1319">
        <v>824854</v>
      </c>
      <c r="O1319">
        <v>0.5</v>
      </c>
      <c r="P1319">
        <f t="shared" si="620"/>
        <v>0.5</v>
      </c>
      <c r="AA1319">
        <v>824854</v>
      </c>
      <c r="AD1319">
        <v>0.51</v>
      </c>
      <c r="AE1319">
        <f t="shared" si="621"/>
        <v>0.51</v>
      </c>
      <c r="AP1319">
        <v>824854</v>
      </c>
      <c r="AS1319">
        <v>0.4</v>
      </c>
      <c r="AT1319">
        <f t="shared" si="622"/>
        <v>0.4</v>
      </c>
      <c r="BE1319">
        <v>824854</v>
      </c>
      <c r="BH1319">
        <v>0.56999999999999995</v>
      </c>
      <c r="BI1319">
        <f t="shared" si="623"/>
        <v>0.56999999999999995</v>
      </c>
      <c r="BT1319">
        <v>824854</v>
      </c>
      <c r="BW1319">
        <v>0.56000000000000005</v>
      </c>
      <c r="BX1319">
        <f t="shared" si="624"/>
        <v>0.56000000000000005</v>
      </c>
      <c r="CI1319">
        <v>824854</v>
      </c>
      <c r="CL1319">
        <v>0.5</v>
      </c>
      <c r="CM1319">
        <f t="shared" si="625"/>
        <v>0.5</v>
      </c>
      <c r="CX1319">
        <v>824854</v>
      </c>
      <c r="DA1319">
        <v>0.46</v>
      </c>
      <c r="DB1319">
        <f t="shared" si="626"/>
        <v>0.46</v>
      </c>
      <c r="DM1319">
        <v>824854</v>
      </c>
      <c r="DP1319">
        <v>0.49</v>
      </c>
      <c r="DQ1319">
        <f t="shared" si="627"/>
        <v>0.49</v>
      </c>
      <c r="EB1319">
        <v>824854</v>
      </c>
      <c r="EE1319">
        <v>0.49</v>
      </c>
      <c r="EF1319">
        <f t="shared" si="628"/>
        <v>0.49</v>
      </c>
      <c r="EQ1319">
        <v>824854</v>
      </c>
      <c r="ET1319">
        <v>0.49</v>
      </c>
      <c r="EU1319">
        <f t="shared" si="629"/>
        <v>0.49</v>
      </c>
      <c r="FF1319">
        <v>824854</v>
      </c>
      <c r="FI1319">
        <v>0.5</v>
      </c>
      <c r="FJ1319">
        <f t="shared" si="630"/>
        <v>0.5</v>
      </c>
      <c r="FU1319">
        <v>824854</v>
      </c>
      <c r="FX1319">
        <v>0.49</v>
      </c>
      <c r="FY1319">
        <f t="shared" si="631"/>
        <v>0.49</v>
      </c>
      <c r="GJ1319">
        <v>824854</v>
      </c>
      <c r="GM1319">
        <v>0.5</v>
      </c>
      <c r="GN1319">
        <f t="shared" si="632"/>
        <v>0.5</v>
      </c>
      <c r="GY1319">
        <v>824854</v>
      </c>
      <c r="HB1319">
        <v>0.55000000000000004</v>
      </c>
      <c r="HC1319">
        <f t="shared" si="633"/>
        <v>0.55000000000000004</v>
      </c>
      <c r="HN1319">
        <v>824854</v>
      </c>
      <c r="HQ1319">
        <v>0.45</v>
      </c>
      <c r="HR1319">
        <f t="shared" si="634"/>
        <v>0.45</v>
      </c>
      <c r="ID1319">
        <v>823082</v>
      </c>
      <c r="IG1319">
        <v>0.49</v>
      </c>
      <c r="IH1319">
        <f t="shared" si="635"/>
        <v>0.49</v>
      </c>
      <c r="IS1319">
        <v>823082</v>
      </c>
      <c r="IV1319">
        <v>0.5</v>
      </c>
      <c r="IW1319">
        <f t="shared" si="636"/>
        <v>0.5</v>
      </c>
      <c r="JH1319">
        <v>823082</v>
      </c>
      <c r="JK1319">
        <v>0.5</v>
      </c>
      <c r="JL1319">
        <f t="shared" si="637"/>
        <v>0.5</v>
      </c>
      <c r="JW1319">
        <v>823082</v>
      </c>
      <c r="JZ1319">
        <v>0.49</v>
      </c>
      <c r="KA1319">
        <f t="shared" si="638"/>
        <v>0.49</v>
      </c>
      <c r="KL1319">
        <v>823082</v>
      </c>
      <c r="KO1319">
        <v>0.51</v>
      </c>
      <c r="KP1319">
        <f t="shared" si="639"/>
        <v>0.51</v>
      </c>
      <c r="LA1319">
        <v>823082</v>
      </c>
      <c r="LD1319">
        <v>0.49</v>
      </c>
      <c r="LE1319">
        <f t="shared" si="640"/>
        <v>0.49</v>
      </c>
      <c r="LP1319">
        <v>823082</v>
      </c>
      <c r="LS1319">
        <v>0.48</v>
      </c>
      <c r="LT1319">
        <f t="shared" si="641"/>
        <v>0.48</v>
      </c>
      <c r="ME1319">
        <v>823082</v>
      </c>
      <c r="MH1319">
        <v>0.49</v>
      </c>
      <c r="MI1319">
        <f t="shared" si="642"/>
        <v>0.49</v>
      </c>
      <c r="MT1319">
        <v>823082</v>
      </c>
      <c r="MW1319">
        <v>0.5</v>
      </c>
      <c r="MX1319">
        <f t="shared" si="643"/>
        <v>0.5</v>
      </c>
      <c r="NI1319">
        <v>823082</v>
      </c>
      <c r="NL1319">
        <v>0.48</v>
      </c>
      <c r="NM1319">
        <f t="shared" si="644"/>
        <v>0.48</v>
      </c>
      <c r="NX1319">
        <v>823082</v>
      </c>
      <c r="OA1319">
        <v>0.5</v>
      </c>
      <c r="OB1319">
        <f t="shared" si="645"/>
        <v>0.5</v>
      </c>
      <c r="OM1319">
        <v>823082</v>
      </c>
      <c r="OP1319">
        <v>0.47</v>
      </c>
      <c r="OQ1319">
        <f t="shared" si="646"/>
        <v>0.47</v>
      </c>
      <c r="PB1319">
        <v>823082</v>
      </c>
      <c r="PE1319">
        <v>0.5</v>
      </c>
      <c r="PF1319">
        <f t="shared" si="647"/>
        <v>0.5</v>
      </c>
      <c r="PQ1319">
        <v>823082</v>
      </c>
      <c r="PT1319">
        <v>0.5</v>
      </c>
      <c r="PU1319">
        <f t="shared" si="648"/>
        <v>0.5</v>
      </c>
      <c r="QF1319">
        <v>823082</v>
      </c>
      <c r="QI1319">
        <v>0.5</v>
      </c>
      <c r="QJ1319">
        <f t="shared" si="649"/>
        <v>0.5</v>
      </c>
      <c r="QU1319">
        <v>823082</v>
      </c>
      <c r="QX1319">
        <v>0.49</v>
      </c>
      <c r="QY1319">
        <f t="shared" si="650"/>
        <v>0.49</v>
      </c>
    </row>
    <row r="1320" spans="12:467" x14ac:dyDescent="0.2">
      <c r="L1320">
        <v>822826</v>
      </c>
      <c r="O1320">
        <v>0.56000000000000005</v>
      </c>
      <c r="P1320">
        <f t="shared" si="620"/>
        <v>0.56000000000000005</v>
      </c>
      <c r="AA1320">
        <v>822826</v>
      </c>
      <c r="AD1320">
        <v>0.64</v>
      </c>
      <c r="AE1320">
        <f t="shared" si="621"/>
        <v>0.64</v>
      </c>
      <c r="AP1320">
        <v>822826</v>
      </c>
      <c r="AS1320">
        <v>0.66</v>
      </c>
      <c r="AT1320">
        <f t="shared" si="622"/>
        <v>0.66</v>
      </c>
      <c r="BE1320">
        <v>822826</v>
      </c>
      <c r="BH1320">
        <v>0.62</v>
      </c>
      <c r="BI1320">
        <f t="shared" si="623"/>
        <v>0.62</v>
      </c>
      <c r="BT1320">
        <v>822826</v>
      </c>
      <c r="BW1320">
        <v>0.59</v>
      </c>
      <c r="BX1320">
        <f t="shared" si="624"/>
        <v>0.59</v>
      </c>
      <c r="CI1320">
        <v>822826</v>
      </c>
      <c r="CL1320">
        <v>0.56000000000000005</v>
      </c>
      <c r="CM1320">
        <f t="shared" si="625"/>
        <v>0.56000000000000005</v>
      </c>
      <c r="CX1320">
        <v>822826</v>
      </c>
      <c r="DA1320">
        <v>0.54</v>
      </c>
      <c r="DB1320">
        <f t="shared" si="626"/>
        <v>0.54</v>
      </c>
      <c r="DM1320">
        <v>822826</v>
      </c>
      <c r="DP1320">
        <v>0.54</v>
      </c>
      <c r="DQ1320">
        <f t="shared" si="627"/>
        <v>0.54</v>
      </c>
      <c r="EB1320">
        <v>822826</v>
      </c>
      <c r="EE1320">
        <v>0.56000000000000005</v>
      </c>
      <c r="EF1320">
        <f t="shared" si="628"/>
        <v>0.56000000000000005</v>
      </c>
      <c r="EQ1320">
        <v>822826</v>
      </c>
      <c r="ET1320">
        <v>0.56000000000000005</v>
      </c>
      <c r="EU1320">
        <f t="shared" si="629"/>
        <v>0.56000000000000005</v>
      </c>
      <c r="FF1320">
        <v>822826</v>
      </c>
      <c r="FI1320">
        <v>0.55000000000000004</v>
      </c>
      <c r="FJ1320">
        <f t="shared" si="630"/>
        <v>0.55000000000000004</v>
      </c>
      <c r="FU1320">
        <v>822826</v>
      </c>
      <c r="FX1320">
        <v>0.54</v>
      </c>
      <c r="FY1320">
        <f t="shared" si="631"/>
        <v>0.54</v>
      </c>
      <c r="GJ1320">
        <v>822826</v>
      </c>
      <c r="GM1320">
        <v>0.53</v>
      </c>
      <c r="GN1320">
        <f t="shared" si="632"/>
        <v>0.53</v>
      </c>
      <c r="GY1320">
        <v>822826</v>
      </c>
      <c r="HB1320">
        <v>0.59</v>
      </c>
      <c r="HC1320">
        <f t="shared" si="633"/>
        <v>0.59</v>
      </c>
      <c r="HN1320">
        <v>822826</v>
      </c>
      <c r="HQ1320">
        <v>0.55000000000000004</v>
      </c>
      <c r="HR1320">
        <f t="shared" si="634"/>
        <v>0.55000000000000004</v>
      </c>
      <c r="ID1320">
        <v>823241</v>
      </c>
      <c r="IG1320">
        <v>0.48</v>
      </c>
      <c r="IH1320">
        <f t="shared" si="635"/>
        <v>0.48</v>
      </c>
      <c r="IS1320">
        <v>823241</v>
      </c>
      <c r="IV1320">
        <v>0.45</v>
      </c>
      <c r="IW1320">
        <f t="shared" si="636"/>
        <v>0.45</v>
      </c>
      <c r="JH1320">
        <v>823241</v>
      </c>
      <c r="JK1320">
        <v>0.48</v>
      </c>
      <c r="JL1320">
        <f t="shared" si="637"/>
        <v>0.48</v>
      </c>
      <c r="JW1320">
        <v>823241</v>
      </c>
      <c r="JZ1320">
        <v>0.5</v>
      </c>
      <c r="KA1320">
        <f t="shared" si="638"/>
        <v>0.5</v>
      </c>
      <c r="KL1320">
        <v>823241</v>
      </c>
      <c r="KO1320">
        <v>0.54</v>
      </c>
      <c r="KP1320">
        <f t="shared" si="639"/>
        <v>0.54</v>
      </c>
      <c r="LA1320">
        <v>823241</v>
      </c>
      <c r="LD1320">
        <v>0.49</v>
      </c>
      <c r="LE1320">
        <f t="shared" si="640"/>
        <v>0.49</v>
      </c>
      <c r="LP1320">
        <v>823241</v>
      </c>
      <c r="LS1320">
        <v>0.47</v>
      </c>
      <c r="LT1320">
        <f t="shared" si="641"/>
        <v>0.47</v>
      </c>
      <c r="ME1320">
        <v>823241</v>
      </c>
      <c r="MH1320">
        <v>0.52</v>
      </c>
      <c r="MI1320">
        <f t="shared" si="642"/>
        <v>0.52</v>
      </c>
      <c r="MT1320">
        <v>823241</v>
      </c>
      <c r="MW1320">
        <v>0.53</v>
      </c>
      <c r="MX1320">
        <f t="shared" si="643"/>
        <v>0.53</v>
      </c>
      <c r="NI1320">
        <v>823241</v>
      </c>
      <c r="NL1320">
        <v>0.46</v>
      </c>
      <c r="NM1320">
        <f t="shared" si="644"/>
        <v>0.46</v>
      </c>
      <c r="NX1320">
        <v>823241</v>
      </c>
      <c r="OA1320">
        <v>0.48</v>
      </c>
      <c r="OB1320">
        <f t="shared" si="645"/>
        <v>0.48</v>
      </c>
      <c r="OM1320">
        <v>823241</v>
      </c>
      <c r="OP1320">
        <v>0.5</v>
      </c>
      <c r="OQ1320">
        <f t="shared" si="646"/>
        <v>0.5</v>
      </c>
      <c r="PB1320">
        <v>823241</v>
      </c>
      <c r="PE1320">
        <v>0.52</v>
      </c>
      <c r="PF1320">
        <f t="shared" si="647"/>
        <v>0.52</v>
      </c>
      <c r="PQ1320">
        <v>823241</v>
      </c>
      <c r="PT1320">
        <v>0.45</v>
      </c>
      <c r="PU1320">
        <f t="shared" si="648"/>
        <v>0.45</v>
      </c>
      <c r="QF1320">
        <v>823241</v>
      </c>
      <c r="QI1320">
        <v>0.48</v>
      </c>
      <c r="QJ1320">
        <f t="shared" si="649"/>
        <v>0.48</v>
      </c>
      <c r="QU1320">
        <v>823241</v>
      </c>
      <c r="QX1320">
        <v>0.47</v>
      </c>
      <c r="QY1320">
        <f t="shared" si="650"/>
        <v>0.47</v>
      </c>
    </row>
    <row r="1321" spans="12:467" x14ac:dyDescent="0.2">
      <c r="L1321">
        <v>822910</v>
      </c>
      <c r="O1321">
        <v>0.53</v>
      </c>
      <c r="P1321">
        <f t="shared" si="620"/>
        <v>0.53</v>
      </c>
      <c r="AA1321">
        <v>822910</v>
      </c>
      <c r="AD1321">
        <v>0.68</v>
      </c>
      <c r="AE1321">
        <f t="shared" si="621"/>
        <v>0.68</v>
      </c>
      <c r="AP1321">
        <v>822910</v>
      </c>
      <c r="AS1321">
        <v>0.71</v>
      </c>
      <c r="AT1321">
        <f t="shared" si="622"/>
        <v>0.71</v>
      </c>
      <c r="BE1321">
        <v>822910</v>
      </c>
      <c r="BH1321">
        <v>0.6</v>
      </c>
      <c r="BI1321">
        <f t="shared" si="623"/>
        <v>0.6</v>
      </c>
      <c r="BT1321">
        <v>822910</v>
      </c>
      <c r="BW1321">
        <v>0.57999999999999996</v>
      </c>
      <c r="BX1321">
        <f t="shared" si="624"/>
        <v>0.57999999999999996</v>
      </c>
      <c r="CI1321">
        <v>822910</v>
      </c>
      <c r="CL1321">
        <v>0.56999999999999995</v>
      </c>
      <c r="CM1321">
        <f t="shared" si="625"/>
        <v>0.56999999999999995</v>
      </c>
      <c r="CX1321">
        <v>822910</v>
      </c>
      <c r="DA1321">
        <v>0.54</v>
      </c>
      <c r="DB1321">
        <f t="shared" si="626"/>
        <v>0.54</v>
      </c>
      <c r="DM1321">
        <v>822910</v>
      </c>
      <c r="DP1321">
        <v>0.54</v>
      </c>
      <c r="DQ1321">
        <f t="shared" si="627"/>
        <v>0.54</v>
      </c>
      <c r="EB1321">
        <v>822910</v>
      </c>
      <c r="EE1321">
        <v>0.52</v>
      </c>
      <c r="EF1321">
        <f t="shared" si="628"/>
        <v>0.52</v>
      </c>
      <c r="EQ1321">
        <v>822910</v>
      </c>
      <c r="ET1321">
        <v>0.52</v>
      </c>
      <c r="EU1321">
        <f t="shared" si="629"/>
        <v>0.52</v>
      </c>
      <c r="FF1321">
        <v>822910</v>
      </c>
      <c r="FI1321">
        <v>0.56000000000000005</v>
      </c>
      <c r="FJ1321">
        <f t="shared" si="630"/>
        <v>0.56000000000000005</v>
      </c>
      <c r="FU1321">
        <v>822910</v>
      </c>
      <c r="FX1321">
        <v>0.56000000000000005</v>
      </c>
      <c r="FY1321">
        <f t="shared" si="631"/>
        <v>0.56000000000000005</v>
      </c>
      <c r="GJ1321">
        <v>822910</v>
      </c>
      <c r="GM1321">
        <v>0.53</v>
      </c>
      <c r="GN1321">
        <f t="shared" si="632"/>
        <v>0.53</v>
      </c>
      <c r="GY1321">
        <v>822910</v>
      </c>
      <c r="HB1321">
        <v>0.56000000000000005</v>
      </c>
      <c r="HC1321">
        <f t="shared" si="633"/>
        <v>0.56000000000000005</v>
      </c>
      <c r="HN1321">
        <v>822910</v>
      </c>
      <c r="HQ1321">
        <v>0.5</v>
      </c>
      <c r="HR1321">
        <f t="shared" si="634"/>
        <v>0.5</v>
      </c>
      <c r="ID1321">
        <v>823323</v>
      </c>
      <c r="IG1321">
        <v>0.5</v>
      </c>
      <c r="IH1321">
        <f t="shared" si="635"/>
        <v>0.5</v>
      </c>
      <c r="IS1321">
        <v>823323</v>
      </c>
      <c r="IV1321">
        <v>0.48</v>
      </c>
      <c r="IW1321">
        <f t="shared" si="636"/>
        <v>0.48</v>
      </c>
      <c r="JH1321">
        <v>823323</v>
      </c>
      <c r="JK1321">
        <v>0.55000000000000004</v>
      </c>
      <c r="JL1321">
        <f t="shared" si="637"/>
        <v>0.55000000000000004</v>
      </c>
      <c r="JW1321">
        <v>823323</v>
      </c>
      <c r="JZ1321">
        <v>0.52</v>
      </c>
      <c r="KA1321">
        <f t="shared" si="638"/>
        <v>0.52</v>
      </c>
      <c r="KL1321">
        <v>823323</v>
      </c>
      <c r="KO1321">
        <v>0.52</v>
      </c>
      <c r="KP1321">
        <f t="shared" si="639"/>
        <v>0.52</v>
      </c>
      <c r="LA1321">
        <v>823323</v>
      </c>
      <c r="LD1321">
        <v>0.54</v>
      </c>
      <c r="LE1321">
        <f t="shared" si="640"/>
        <v>0.54</v>
      </c>
      <c r="LP1321">
        <v>823323</v>
      </c>
      <c r="LS1321">
        <v>0.5</v>
      </c>
      <c r="LT1321">
        <f t="shared" si="641"/>
        <v>0.5</v>
      </c>
      <c r="ME1321">
        <v>823323</v>
      </c>
      <c r="MH1321">
        <v>0.5</v>
      </c>
      <c r="MI1321">
        <f t="shared" si="642"/>
        <v>0.5</v>
      </c>
      <c r="MT1321">
        <v>823323</v>
      </c>
      <c r="MW1321">
        <v>0.46</v>
      </c>
      <c r="MX1321">
        <f t="shared" si="643"/>
        <v>0.46</v>
      </c>
      <c r="NI1321">
        <v>823323</v>
      </c>
      <c r="NL1321">
        <v>0.5</v>
      </c>
      <c r="NM1321">
        <f t="shared" si="644"/>
        <v>0.5</v>
      </c>
      <c r="NX1321">
        <v>823323</v>
      </c>
      <c r="OA1321">
        <v>0.54</v>
      </c>
      <c r="OB1321">
        <f t="shared" si="645"/>
        <v>0.54</v>
      </c>
      <c r="OM1321">
        <v>823323</v>
      </c>
      <c r="OP1321">
        <v>0.5</v>
      </c>
      <c r="OQ1321">
        <f t="shared" si="646"/>
        <v>0.5</v>
      </c>
      <c r="PB1321">
        <v>823323</v>
      </c>
      <c r="PE1321">
        <v>0.51</v>
      </c>
      <c r="PF1321">
        <f t="shared" si="647"/>
        <v>0.51</v>
      </c>
      <c r="PQ1321">
        <v>823323</v>
      </c>
      <c r="PT1321">
        <v>0.54</v>
      </c>
      <c r="PU1321">
        <f t="shared" si="648"/>
        <v>0.54</v>
      </c>
      <c r="QF1321">
        <v>823323</v>
      </c>
      <c r="QI1321">
        <v>0.51</v>
      </c>
      <c r="QJ1321">
        <f t="shared" si="649"/>
        <v>0.51</v>
      </c>
      <c r="QU1321">
        <v>823323</v>
      </c>
      <c r="QX1321">
        <v>0.49</v>
      </c>
      <c r="QY1321">
        <f t="shared" si="650"/>
        <v>0.49</v>
      </c>
    </row>
    <row r="1322" spans="12:467" x14ac:dyDescent="0.2">
      <c r="L1322">
        <v>822989</v>
      </c>
      <c r="O1322">
        <v>0.55000000000000004</v>
      </c>
      <c r="P1322">
        <f t="shared" si="620"/>
        <v>0.55000000000000004</v>
      </c>
      <c r="AA1322">
        <v>822989</v>
      </c>
      <c r="AD1322">
        <v>0.56999999999999995</v>
      </c>
      <c r="AE1322">
        <f t="shared" si="621"/>
        <v>0.56999999999999995</v>
      </c>
      <c r="AP1322">
        <v>822989</v>
      </c>
      <c r="AS1322">
        <v>0.62</v>
      </c>
      <c r="AT1322">
        <f t="shared" si="622"/>
        <v>0.62</v>
      </c>
      <c r="BE1322">
        <v>822989</v>
      </c>
      <c r="BH1322">
        <v>0.56999999999999995</v>
      </c>
      <c r="BI1322">
        <f t="shared" si="623"/>
        <v>0.56999999999999995</v>
      </c>
      <c r="BT1322">
        <v>822989</v>
      </c>
      <c r="BW1322">
        <v>0.69</v>
      </c>
      <c r="BX1322">
        <f t="shared" si="624"/>
        <v>0.69</v>
      </c>
      <c r="CI1322">
        <v>822989</v>
      </c>
      <c r="CL1322">
        <v>0.53</v>
      </c>
      <c r="CM1322">
        <f t="shared" si="625"/>
        <v>0.53</v>
      </c>
      <c r="CX1322">
        <v>822989</v>
      </c>
      <c r="DA1322">
        <v>0.54</v>
      </c>
      <c r="DB1322">
        <f t="shared" si="626"/>
        <v>0.54</v>
      </c>
      <c r="DM1322">
        <v>822989</v>
      </c>
      <c r="DP1322">
        <v>0.53</v>
      </c>
      <c r="DQ1322">
        <f t="shared" si="627"/>
        <v>0.53</v>
      </c>
      <c r="EB1322">
        <v>822989</v>
      </c>
      <c r="EE1322">
        <v>0.53</v>
      </c>
      <c r="EF1322">
        <f t="shared" si="628"/>
        <v>0.53</v>
      </c>
      <c r="EQ1322">
        <v>822989</v>
      </c>
      <c r="ET1322">
        <v>0.53</v>
      </c>
      <c r="EU1322">
        <f t="shared" si="629"/>
        <v>0.53</v>
      </c>
      <c r="FF1322">
        <v>822989</v>
      </c>
      <c r="FI1322">
        <v>0.54</v>
      </c>
      <c r="FJ1322">
        <f t="shared" si="630"/>
        <v>0.54</v>
      </c>
      <c r="FU1322">
        <v>822989</v>
      </c>
      <c r="FX1322">
        <v>0.53</v>
      </c>
      <c r="FY1322">
        <f t="shared" si="631"/>
        <v>0.53</v>
      </c>
      <c r="GJ1322">
        <v>822989</v>
      </c>
      <c r="GM1322">
        <v>0.52</v>
      </c>
      <c r="GN1322">
        <f t="shared" si="632"/>
        <v>0.52</v>
      </c>
      <c r="GY1322">
        <v>822989</v>
      </c>
      <c r="HB1322">
        <v>0.57999999999999996</v>
      </c>
      <c r="HC1322">
        <f t="shared" si="633"/>
        <v>0.57999999999999996</v>
      </c>
      <c r="HN1322">
        <v>822989</v>
      </c>
      <c r="HQ1322">
        <v>0.54</v>
      </c>
      <c r="HR1322">
        <f t="shared" si="634"/>
        <v>0.54</v>
      </c>
      <c r="ID1322">
        <v>823488</v>
      </c>
      <c r="IG1322">
        <v>0.54</v>
      </c>
      <c r="IH1322">
        <f t="shared" si="635"/>
        <v>0.54</v>
      </c>
      <c r="IS1322">
        <v>823488</v>
      </c>
      <c r="IV1322">
        <v>0.55000000000000004</v>
      </c>
      <c r="IW1322">
        <f t="shared" si="636"/>
        <v>0.55000000000000004</v>
      </c>
      <c r="JH1322">
        <v>823488</v>
      </c>
      <c r="JK1322">
        <v>0.53</v>
      </c>
      <c r="JL1322">
        <f t="shared" si="637"/>
        <v>0.53</v>
      </c>
      <c r="JW1322">
        <v>823488</v>
      </c>
      <c r="JZ1322">
        <v>0.56000000000000005</v>
      </c>
      <c r="KA1322">
        <f t="shared" si="638"/>
        <v>0.56000000000000005</v>
      </c>
      <c r="KL1322">
        <v>823488</v>
      </c>
      <c r="KO1322">
        <v>0.57999999999999996</v>
      </c>
      <c r="KP1322">
        <f t="shared" si="639"/>
        <v>0.57999999999999996</v>
      </c>
      <c r="LA1322">
        <v>823488</v>
      </c>
      <c r="LD1322">
        <v>0.55000000000000004</v>
      </c>
      <c r="LE1322">
        <f t="shared" si="640"/>
        <v>0.55000000000000004</v>
      </c>
      <c r="LP1322">
        <v>823488</v>
      </c>
      <c r="LS1322">
        <v>0.55000000000000004</v>
      </c>
      <c r="LT1322">
        <f t="shared" si="641"/>
        <v>0.55000000000000004</v>
      </c>
      <c r="ME1322">
        <v>823488</v>
      </c>
      <c r="MH1322">
        <v>0.56999999999999995</v>
      </c>
      <c r="MI1322">
        <f t="shared" si="642"/>
        <v>0.56999999999999995</v>
      </c>
      <c r="MT1322">
        <v>823488</v>
      </c>
      <c r="MW1322">
        <v>0.54</v>
      </c>
      <c r="MX1322">
        <f t="shared" si="643"/>
        <v>0.54</v>
      </c>
      <c r="NI1322">
        <v>823488</v>
      </c>
      <c r="NL1322">
        <v>0.55000000000000004</v>
      </c>
      <c r="NM1322">
        <f t="shared" si="644"/>
        <v>0.55000000000000004</v>
      </c>
      <c r="NX1322">
        <v>823488</v>
      </c>
      <c r="OA1322">
        <v>0.48</v>
      </c>
      <c r="OB1322">
        <f t="shared" si="645"/>
        <v>0.48</v>
      </c>
      <c r="OM1322">
        <v>823488</v>
      </c>
      <c r="OP1322">
        <v>0.55000000000000004</v>
      </c>
      <c r="OQ1322">
        <f t="shared" si="646"/>
        <v>0.55000000000000004</v>
      </c>
      <c r="PB1322">
        <v>823488</v>
      </c>
      <c r="PE1322">
        <v>0.55000000000000004</v>
      </c>
      <c r="PF1322">
        <f t="shared" si="647"/>
        <v>0.55000000000000004</v>
      </c>
      <c r="PQ1322">
        <v>823488</v>
      </c>
      <c r="PT1322">
        <v>0.54</v>
      </c>
      <c r="PU1322">
        <f t="shared" si="648"/>
        <v>0.54</v>
      </c>
      <c r="QF1322">
        <v>823488</v>
      </c>
      <c r="QI1322">
        <v>0.56999999999999995</v>
      </c>
      <c r="QJ1322">
        <f t="shared" si="649"/>
        <v>0.56999999999999995</v>
      </c>
      <c r="QU1322">
        <v>823488</v>
      </c>
      <c r="QX1322">
        <v>0.56000000000000005</v>
      </c>
      <c r="QY1322">
        <f t="shared" si="650"/>
        <v>0.56000000000000005</v>
      </c>
    </row>
    <row r="1323" spans="12:467" x14ac:dyDescent="0.2">
      <c r="L1323">
        <v>823070</v>
      </c>
      <c r="O1323">
        <v>0.39</v>
      </c>
      <c r="P1323">
        <f t="shared" si="620"/>
        <v>0.39</v>
      </c>
      <c r="AA1323">
        <v>823070</v>
      </c>
      <c r="AD1323">
        <v>0.56999999999999995</v>
      </c>
      <c r="AE1323">
        <f t="shared" si="621"/>
        <v>0.56999999999999995</v>
      </c>
      <c r="AP1323">
        <v>823070</v>
      </c>
      <c r="AS1323">
        <v>0.56999999999999995</v>
      </c>
      <c r="AT1323">
        <f t="shared" si="622"/>
        <v>0.56999999999999995</v>
      </c>
      <c r="BE1323">
        <v>823070</v>
      </c>
      <c r="BH1323">
        <v>0.45</v>
      </c>
      <c r="BI1323">
        <f t="shared" si="623"/>
        <v>0.45</v>
      </c>
      <c r="BT1323">
        <v>823070</v>
      </c>
      <c r="BW1323">
        <v>0.56999999999999995</v>
      </c>
      <c r="BX1323">
        <f t="shared" si="624"/>
        <v>0.56999999999999995</v>
      </c>
      <c r="CI1323">
        <v>823070</v>
      </c>
      <c r="CL1323">
        <v>0.41</v>
      </c>
      <c r="CM1323">
        <f t="shared" si="625"/>
        <v>0.41</v>
      </c>
      <c r="CX1323">
        <v>823070</v>
      </c>
      <c r="DA1323">
        <v>0.43</v>
      </c>
      <c r="DB1323">
        <f t="shared" si="626"/>
        <v>0.43</v>
      </c>
      <c r="DM1323">
        <v>823070</v>
      </c>
      <c r="DP1323">
        <v>0.41</v>
      </c>
      <c r="DQ1323">
        <f t="shared" si="627"/>
        <v>0.41</v>
      </c>
      <c r="EB1323">
        <v>823070</v>
      </c>
      <c r="EE1323">
        <v>0.4</v>
      </c>
      <c r="EF1323">
        <f t="shared" si="628"/>
        <v>0.4</v>
      </c>
      <c r="EQ1323">
        <v>823070</v>
      </c>
      <c r="ET1323">
        <v>0.4</v>
      </c>
      <c r="EU1323">
        <f t="shared" si="629"/>
        <v>0.4</v>
      </c>
      <c r="FF1323">
        <v>823070</v>
      </c>
      <c r="FI1323">
        <v>0.41</v>
      </c>
      <c r="FJ1323">
        <f t="shared" si="630"/>
        <v>0.41</v>
      </c>
      <c r="FU1323">
        <v>823070</v>
      </c>
      <c r="FX1323">
        <v>0.39</v>
      </c>
      <c r="FY1323">
        <f t="shared" si="631"/>
        <v>0.39</v>
      </c>
      <c r="GJ1323">
        <v>823070</v>
      </c>
      <c r="GM1323">
        <v>0.41</v>
      </c>
      <c r="GN1323">
        <f t="shared" si="632"/>
        <v>0.41</v>
      </c>
      <c r="GY1323">
        <v>823070</v>
      </c>
      <c r="HB1323">
        <v>0.41</v>
      </c>
      <c r="HC1323">
        <f t="shared" si="633"/>
        <v>0.41</v>
      </c>
      <c r="HN1323">
        <v>823070</v>
      </c>
      <c r="HQ1323">
        <v>0.44</v>
      </c>
      <c r="HR1323">
        <f t="shared" si="634"/>
        <v>0.44</v>
      </c>
      <c r="ID1323">
        <v>824213</v>
      </c>
      <c r="IG1323">
        <v>0.56999999999999995</v>
      </c>
      <c r="IH1323">
        <f t="shared" si="635"/>
        <v>0.56999999999999995</v>
      </c>
      <c r="IS1323">
        <v>824213</v>
      </c>
      <c r="IV1323">
        <v>0.56999999999999995</v>
      </c>
      <c r="IW1323">
        <f t="shared" si="636"/>
        <v>0.56999999999999995</v>
      </c>
      <c r="JH1323">
        <v>824213</v>
      </c>
      <c r="JK1323">
        <v>0.56999999999999995</v>
      </c>
      <c r="JL1323">
        <f t="shared" si="637"/>
        <v>0.56999999999999995</v>
      </c>
      <c r="JW1323">
        <v>824213</v>
      </c>
      <c r="JZ1323">
        <v>0.57999999999999996</v>
      </c>
      <c r="KA1323">
        <f t="shared" si="638"/>
        <v>0.57999999999999996</v>
      </c>
      <c r="KL1323">
        <v>824213</v>
      </c>
      <c r="KO1323">
        <v>0.52</v>
      </c>
      <c r="KP1323">
        <f t="shared" si="639"/>
        <v>0.52</v>
      </c>
      <c r="LA1323">
        <v>824213</v>
      </c>
      <c r="LD1323">
        <v>0.54</v>
      </c>
      <c r="LE1323">
        <f t="shared" si="640"/>
        <v>0.54</v>
      </c>
      <c r="LP1323">
        <v>824213</v>
      </c>
      <c r="LS1323">
        <v>0.55000000000000004</v>
      </c>
      <c r="LT1323">
        <f t="shared" si="641"/>
        <v>0.55000000000000004</v>
      </c>
      <c r="ME1323">
        <v>824213</v>
      </c>
      <c r="MH1323">
        <v>0.56999999999999995</v>
      </c>
      <c r="MI1323">
        <f t="shared" si="642"/>
        <v>0.56999999999999995</v>
      </c>
      <c r="MT1323">
        <v>824213</v>
      </c>
      <c r="MW1323">
        <v>0.61</v>
      </c>
      <c r="MX1323">
        <f t="shared" si="643"/>
        <v>0.61</v>
      </c>
      <c r="NI1323">
        <v>824213</v>
      </c>
      <c r="NL1323">
        <v>0.55000000000000004</v>
      </c>
      <c r="NM1323">
        <f t="shared" si="644"/>
        <v>0.55000000000000004</v>
      </c>
      <c r="NX1323">
        <v>824213</v>
      </c>
      <c r="OA1323">
        <v>0.57999999999999996</v>
      </c>
      <c r="OB1323">
        <f t="shared" si="645"/>
        <v>0.57999999999999996</v>
      </c>
      <c r="OM1323">
        <v>824213</v>
      </c>
      <c r="OP1323">
        <v>0.56000000000000005</v>
      </c>
      <c r="OQ1323">
        <f t="shared" si="646"/>
        <v>0.56000000000000005</v>
      </c>
      <c r="PB1323">
        <v>824213</v>
      </c>
      <c r="PE1323">
        <v>0.56999999999999995</v>
      </c>
      <c r="PF1323">
        <f t="shared" si="647"/>
        <v>0.56999999999999995</v>
      </c>
      <c r="PQ1323">
        <v>824213</v>
      </c>
      <c r="PT1323">
        <v>0.56000000000000005</v>
      </c>
      <c r="PU1323">
        <f t="shared" si="648"/>
        <v>0.56000000000000005</v>
      </c>
      <c r="QF1323">
        <v>824213</v>
      </c>
      <c r="QI1323">
        <v>0.55000000000000004</v>
      </c>
      <c r="QJ1323">
        <f t="shared" si="649"/>
        <v>0.55000000000000004</v>
      </c>
      <c r="QU1323">
        <v>824213</v>
      </c>
      <c r="QX1323">
        <v>0.56000000000000005</v>
      </c>
      <c r="QY1323">
        <f t="shared" si="650"/>
        <v>0.56000000000000005</v>
      </c>
    </row>
    <row r="1324" spans="12:467" x14ac:dyDescent="0.2">
      <c r="L1324">
        <v>823229</v>
      </c>
      <c r="O1324">
        <v>0.51</v>
      </c>
      <c r="P1324">
        <f t="shared" si="620"/>
        <v>0.51</v>
      </c>
      <c r="AA1324">
        <v>823229</v>
      </c>
      <c r="AD1324">
        <v>0.56999999999999995</v>
      </c>
      <c r="AE1324">
        <f t="shared" si="621"/>
        <v>0.56999999999999995</v>
      </c>
      <c r="AP1324">
        <v>823229</v>
      </c>
      <c r="AS1324">
        <v>0.72</v>
      </c>
      <c r="AT1324">
        <f t="shared" si="622"/>
        <v>0.72</v>
      </c>
      <c r="BE1324">
        <v>823229</v>
      </c>
      <c r="BH1324">
        <v>0.66</v>
      </c>
      <c r="BI1324">
        <f t="shared" si="623"/>
        <v>0.66</v>
      </c>
      <c r="BT1324">
        <v>823229</v>
      </c>
      <c r="BW1324">
        <v>0.79</v>
      </c>
      <c r="BX1324">
        <f t="shared" si="624"/>
        <v>0.79</v>
      </c>
      <c r="CI1324">
        <v>823229</v>
      </c>
      <c r="CL1324">
        <v>0.51</v>
      </c>
      <c r="CM1324">
        <f t="shared" si="625"/>
        <v>0.51</v>
      </c>
      <c r="CX1324">
        <v>823229</v>
      </c>
      <c r="DA1324">
        <v>0.52</v>
      </c>
      <c r="DB1324">
        <f t="shared" si="626"/>
        <v>0.52</v>
      </c>
      <c r="DM1324">
        <v>823229</v>
      </c>
      <c r="DP1324">
        <v>0.5</v>
      </c>
      <c r="DQ1324">
        <f t="shared" si="627"/>
        <v>0.5</v>
      </c>
      <c r="EB1324">
        <v>823229</v>
      </c>
      <c r="EE1324">
        <v>0.52</v>
      </c>
      <c r="EF1324">
        <f t="shared" si="628"/>
        <v>0.52</v>
      </c>
      <c r="EQ1324">
        <v>823229</v>
      </c>
      <c r="ET1324">
        <v>0.52</v>
      </c>
      <c r="EU1324">
        <f t="shared" si="629"/>
        <v>0.52</v>
      </c>
      <c r="FF1324">
        <v>823229</v>
      </c>
      <c r="FI1324">
        <v>0.51</v>
      </c>
      <c r="FJ1324">
        <f t="shared" si="630"/>
        <v>0.51</v>
      </c>
      <c r="FU1324">
        <v>823229</v>
      </c>
      <c r="FX1324">
        <v>0.52</v>
      </c>
      <c r="FY1324">
        <f t="shared" si="631"/>
        <v>0.52</v>
      </c>
      <c r="GJ1324">
        <v>823229</v>
      </c>
      <c r="GM1324">
        <v>0.49</v>
      </c>
      <c r="GN1324">
        <f t="shared" si="632"/>
        <v>0.49</v>
      </c>
      <c r="GY1324">
        <v>823229</v>
      </c>
      <c r="HB1324">
        <v>0.46</v>
      </c>
      <c r="HC1324">
        <f t="shared" si="633"/>
        <v>0.46</v>
      </c>
      <c r="HN1324">
        <v>823229</v>
      </c>
      <c r="HQ1324">
        <v>0.56999999999999995</v>
      </c>
      <c r="HR1324">
        <f t="shared" si="634"/>
        <v>0.56999999999999995</v>
      </c>
      <c r="ID1324">
        <v>824540</v>
      </c>
      <c r="IG1324">
        <v>0.46</v>
      </c>
      <c r="IH1324">
        <f t="shared" si="635"/>
        <v>0.46</v>
      </c>
      <c r="IS1324">
        <v>824540</v>
      </c>
      <c r="IV1324">
        <v>0.46</v>
      </c>
      <c r="IW1324">
        <f t="shared" si="636"/>
        <v>0.46</v>
      </c>
      <c r="JH1324">
        <v>824540</v>
      </c>
      <c r="JK1324">
        <v>0.48</v>
      </c>
      <c r="JL1324">
        <f t="shared" si="637"/>
        <v>0.48</v>
      </c>
      <c r="JW1324">
        <v>824540</v>
      </c>
      <c r="JZ1324">
        <v>0.46</v>
      </c>
      <c r="KA1324">
        <f t="shared" si="638"/>
        <v>0.46</v>
      </c>
      <c r="KL1324">
        <v>824540</v>
      </c>
      <c r="KO1324">
        <v>0.49</v>
      </c>
      <c r="KP1324">
        <f t="shared" si="639"/>
        <v>0.49</v>
      </c>
      <c r="LA1324">
        <v>824540</v>
      </c>
      <c r="LD1324">
        <v>0.49</v>
      </c>
      <c r="LE1324">
        <f t="shared" si="640"/>
        <v>0.49</v>
      </c>
      <c r="LP1324">
        <v>824540</v>
      </c>
      <c r="LS1324">
        <v>0.46</v>
      </c>
      <c r="LT1324">
        <f t="shared" si="641"/>
        <v>0.46</v>
      </c>
      <c r="ME1324">
        <v>824540</v>
      </c>
      <c r="MH1324">
        <v>0.49</v>
      </c>
      <c r="MI1324">
        <f t="shared" si="642"/>
        <v>0.49</v>
      </c>
      <c r="MT1324">
        <v>824540</v>
      </c>
      <c r="MW1324">
        <v>0.56000000000000005</v>
      </c>
      <c r="MX1324">
        <f t="shared" si="643"/>
        <v>0.56000000000000005</v>
      </c>
      <c r="NI1324">
        <v>824540</v>
      </c>
      <c r="NL1324">
        <v>0.44</v>
      </c>
      <c r="NM1324">
        <f t="shared" si="644"/>
        <v>0.44</v>
      </c>
      <c r="NX1324">
        <v>824540</v>
      </c>
      <c r="OA1324">
        <v>0.49</v>
      </c>
      <c r="OB1324">
        <f t="shared" si="645"/>
        <v>0.49</v>
      </c>
      <c r="OM1324">
        <v>824540</v>
      </c>
      <c r="OP1324">
        <v>0.49</v>
      </c>
      <c r="OQ1324">
        <f t="shared" si="646"/>
        <v>0.49</v>
      </c>
      <c r="PB1324">
        <v>824540</v>
      </c>
      <c r="PE1324">
        <v>0.48</v>
      </c>
      <c r="PF1324">
        <f t="shared" si="647"/>
        <v>0.48</v>
      </c>
      <c r="PQ1324">
        <v>824540</v>
      </c>
      <c r="PT1324">
        <v>0.5</v>
      </c>
      <c r="PU1324">
        <f t="shared" si="648"/>
        <v>0.5</v>
      </c>
      <c r="QF1324">
        <v>824540</v>
      </c>
      <c r="QI1324">
        <v>0.46</v>
      </c>
      <c r="QJ1324">
        <f t="shared" si="649"/>
        <v>0.46</v>
      </c>
      <c r="QU1324">
        <v>824540</v>
      </c>
      <c r="QX1324">
        <v>0.47</v>
      </c>
      <c r="QY1324">
        <f t="shared" si="650"/>
        <v>0.47</v>
      </c>
    </row>
    <row r="1325" spans="12:467" x14ac:dyDescent="0.2">
      <c r="L1325">
        <v>823799</v>
      </c>
      <c r="O1325">
        <v>0.54</v>
      </c>
      <c r="P1325">
        <f t="shared" si="620"/>
        <v>0.54</v>
      </c>
      <c r="AA1325">
        <v>823799</v>
      </c>
      <c r="AD1325">
        <v>0.51</v>
      </c>
      <c r="AE1325">
        <f t="shared" si="621"/>
        <v>0.51</v>
      </c>
      <c r="AP1325">
        <v>823799</v>
      </c>
      <c r="AS1325">
        <v>0.65</v>
      </c>
      <c r="AT1325">
        <f t="shared" si="622"/>
        <v>0.65</v>
      </c>
      <c r="BE1325">
        <v>823799</v>
      </c>
      <c r="BH1325">
        <v>0.53</v>
      </c>
      <c r="BI1325">
        <f t="shared" si="623"/>
        <v>0.53</v>
      </c>
      <c r="BT1325">
        <v>823799</v>
      </c>
      <c r="BW1325">
        <v>0.65</v>
      </c>
      <c r="BX1325">
        <f t="shared" si="624"/>
        <v>0.65</v>
      </c>
      <c r="CI1325">
        <v>823799</v>
      </c>
      <c r="CL1325">
        <v>0.54</v>
      </c>
      <c r="CM1325">
        <f t="shared" si="625"/>
        <v>0.54</v>
      </c>
      <c r="CX1325">
        <v>823799</v>
      </c>
      <c r="DA1325">
        <v>0.55000000000000004</v>
      </c>
      <c r="DB1325">
        <f t="shared" si="626"/>
        <v>0.55000000000000004</v>
      </c>
      <c r="DM1325">
        <v>823799</v>
      </c>
      <c r="DP1325">
        <v>0.55000000000000004</v>
      </c>
      <c r="DQ1325">
        <f t="shared" si="627"/>
        <v>0.55000000000000004</v>
      </c>
      <c r="EB1325">
        <v>823799</v>
      </c>
      <c r="EE1325">
        <v>0.54</v>
      </c>
      <c r="EF1325">
        <f t="shared" si="628"/>
        <v>0.54</v>
      </c>
      <c r="EQ1325">
        <v>823799</v>
      </c>
      <c r="ET1325">
        <v>0.54</v>
      </c>
      <c r="EU1325">
        <f t="shared" si="629"/>
        <v>0.54</v>
      </c>
      <c r="FF1325">
        <v>823799</v>
      </c>
      <c r="FI1325">
        <v>0.55000000000000004</v>
      </c>
      <c r="FJ1325">
        <f t="shared" si="630"/>
        <v>0.55000000000000004</v>
      </c>
      <c r="FU1325">
        <v>823799</v>
      </c>
      <c r="FX1325">
        <v>0.55000000000000004</v>
      </c>
      <c r="FY1325">
        <f t="shared" si="631"/>
        <v>0.55000000000000004</v>
      </c>
      <c r="GJ1325">
        <v>823799</v>
      </c>
      <c r="GM1325">
        <v>0.53</v>
      </c>
      <c r="GN1325">
        <f t="shared" si="632"/>
        <v>0.53</v>
      </c>
      <c r="GY1325">
        <v>823799</v>
      </c>
      <c r="HB1325">
        <v>0.59</v>
      </c>
      <c r="HC1325">
        <f t="shared" si="633"/>
        <v>0.59</v>
      </c>
      <c r="HN1325">
        <v>823799</v>
      </c>
      <c r="HQ1325">
        <v>0.55000000000000004</v>
      </c>
      <c r="HR1325">
        <f t="shared" si="634"/>
        <v>0.55000000000000004</v>
      </c>
      <c r="ID1325">
        <v>824945</v>
      </c>
      <c r="IG1325">
        <v>0.56999999999999995</v>
      </c>
      <c r="IH1325">
        <f t="shared" si="635"/>
        <v>0.56999999999999995</v>
      </c>
      <c r="IS1325">
        <v>824945</v>
      </c>
      <c r="IV1325">
        <v>0.57999999999999996</v>
      </c>
      <c r="IW1325">
        <f t="shared" si="636"/>
        <v>0.57999999999999996</v>
      </c>
      <c r="JH1325">
        <v>824945</v>
      </c>
      <c r="JK1325">
        <v>0.6</v>
      </c>
      <c r="JL1325">
        <f t="shared" si="637"/>
        <v>0.6</v>
      </c>
      <c r="JW1325">
        <v>824945</v>
      </c>
      <c r="JZ1325">
        <v>0.56999999999999995</v>
      </c>
      <c r="KA1325">
        <f t="shared" si="638"/>
        <v>0.56999999999999995</v>
      </c>
      <c r="KL1325">
        <v>824945</v>
      </c>
      <c r="KO1325">
        <v>0.69</v>
      </c>
      <c r="KP1325">
        <f t="shared" si="639"/>
        <v>0.69</v>
      </c>
      <c r="LA1325">
        <v>824945</v>
      </c>
      <c r="LD1325">
        <v>0.59</v>
      </c>
      <c r="LE1325">
        <f t="shared" si="640"/>
        <v>0.59</v>
      </c>
      <c r="LP1325">
        <v>824945</v>
      </c>
      <c r="LS1325">
        <v>0.54</v>
      </c>
      <c r="LT1325">
        <f t="shared" si="641"/>
        <v>0.54</v>
      </c>
      <c r="ME1325">
        <v>824945</v>
      </c>
      <c r="MH1325">
        <v>0.62</v>
      </c>
      <c r="MI1325">
        <f t="shared" si="642"/>
        <v>0.62</v>
      </c>
      <c r="MT1325">
        <v>824945</v>
      </c>
      <c r="MW1325">
        <v>0.74</v>
      </c>
      <c r="MX1325">
        <f t="shared" si="643"/>
        <v>0.74</v>
      </c>
      <c r="NI1325">
        <v>824945</v>
      </c>
      <c r="NL1325">
        <v>0.53</v>
      </c>
      <c r="NM1325">
        <f t="shared" si="644"/>
        <v>0.53</v>
      </c>
      <c r="NX1325">
        <v>824945</v>
      </c>
      <c r="OA1325">
        <v>0.57999999999999996</v>
      </c>
      <c r="OB1325">
        <f t="shared" si="645"/>
        <v>0.57999999999999996</v>
      </c>
      <c r="OM1325">
        <v>824945</v>
      </c>
      <c r="OP1325">
        <v>0.55000000000000004</v>
      </c>
      <c r="OQ1325">
        <f t="shared" si="646"/>
        <v>0.55000000000000004</v>
      </c>
      <c r="PB1325">
        <v>824945</v>
      </c>
      <c r="PE1325">
        <v>0.59</v>
      </c>
      <c r="PF1325">
        <f t="shared" si="647"/>
        <v>0.59</v>
      </c>
      <c r="PQ1325">
        <v>824945</v>
      </c>
      <c r="PT1325">
        <v>0.56999999999999995</v>
      </c>
      <c r="PU1325">
        <f t="shared" si="648"/>
        <v>0.56999999999999995</v>
      </c>
      <c r="QF1325">
        <v>824945</v>
      </c>
      <c r="QI1325">
        <v>0.53</v>
      </c>
      <c r="QJ1325">
        <f t="shared" si="649"/>
        <v>0.53</v>
      </c>
      <c r="QU1325">
        <v>824945</v>
      </c>
      <c r="QX1325">
        <v>0.55000000000000004</v>
      </c>
      <c r="QY1325">
        <f t="shared" si="650"/>
        <v>0.55000000000000004</v>
      </c>
    </row>
    <row r="1326" spans="12:467" x14ac:dyDescent="0.2">
      <c r="L1326">
        <v>823960</v>
      </c>
      <c r="O1326">
        <v>0.5</v>
      </c>
      <c r="P1326">
        <f t="shared" si="620"/>
        <v>0.5</v>
      </c>
      <c r="AA1326">
        <v>823960</v>
      </c>
      <c r="AD1326">
        <v>0.52</v>
      </c>
      <c r="AE1326">
        <f t="shared" si="621"/>
        <v>0.52</v>
      </c>
      <c r="AP1326">
        <v>823960</v>
      </c>
      <c r="AS1326">
        <v>0.64</v>
      </c>
      <c r="AT1326">
        <f t="shared" si="622"/>
        <v>0.64</v>
      </c>
      <c r="BE1326">
        <v>823960</v>
      </c>
      <c r="BH1326">
        <v>0.55000000000000004</v>
      </c>
      <c r="BI1326">
        <f t="shared" si="623"/>
        <v>0.55000000000000004</v>
      </c>
      <c r="BT1326">
        <v>823960</v>
      </c>
      <c r="BW1326">
        <v>0.51</v>
      </c>
      <c r="BX1326">
        <f t="shared" si="624"/>
        <v>0.51</v>
      </c>
      <c r="CI1326">
        <v>823960</v>
      </c>
      <c r="CL1326">
        <v>0.52</v>
      </c>
      <c r="CM1326">
        <f t="shared" si="625"/>
        <v>0.52</v>
      </c>
      <c r="CX1326">
        <v>823960</v>
      </c>
      <c r="DA1326">
        <v>0.51</v>
      </c>
      <c r="DB1326">
        <f t="shared" si="626"/>
        <v>0.51</v>
      </c>
      <c r="DM1326">
        <v>823960</v>
      </c>
      <c r="DP1326">
        <v>0.53</v>
      </c>
      <c r="DQ1326">
        <f t="shared" si="627"/>
        <v>0.53</v>
      </c>
      <c r="EB1326">
        <v>823960</v>
      </c>
      <c r="EE1326">
        <v>0.51</v>
      </c>
      <c r="EF1326">
        <f t="shared" si="628"/>
        <v>0.51</v>
      </c>
      <c r="EQ1326">
        <v>823960</v>
      </c>
      <c r="ET1326">
        <v>0.51</v>
      </c>
      <c r="EU1326">
        <f t="shared" si="629"/>
        <v>0.51</v>
      </c>
      <c r="FF1326">
        <v>823960</v>
      </c>
      <c r="FI1326">
        <v>0.53</v>
      </c>
      <c r="FJ1326">
        <f t="shared" si="630"/>
        <v>0.53</v>
      </c>
      <c r="FU1326">
        <v>823960</v>
      </c>
      <c r="FX1326">
        <v>0.51</v>
      </c>
      <c r="FY1326">
        <f t="shared" si="631"/>
        <v>0.51</v>
      </c>
      <c r="GJ1326">
        <v>823960</v>
      </c>
      <c r="GM1326">
        <v>0.51</v>
      </c>
      <c r="GN1326">
        <f t="shared" si="632"/>
        <v>0.51</v>
      </c>
      <c r="GY1326">
        <v>823960</v>
      </c>
      <c r="HB1326">
        <v>0.52</v>
      </c>
      <c r="HC1326">
        <f t="shared" si="633"/>
        <v>0.52</v>
      </c>
      <c r="HN1326">
        <v>823960</v>
      </c>
      <c r="HQ1326">
        <v>0.52</v>
      </c>
      <c r="HR1326">
        <f t="shared" si="634"/>
        <v>0.52</v>
      </c>
      <c r="ID1326">
        <v>823079</v>
      </c>
      <c r="IG1326">
        <v>0.51</v>
      </c>
      <c r="IH1326">
        <f t="shared" si="635"/>
        <v>0.51</v>
      </c>
      <c r="IS1326">
        <v>823079</v>
      </c>
      <c r="IV1326">
        <v>0.47</v>
      </c>
      <c r="IW1326">
        <f t="shared" si="636"/>
        <v>0.47</v>
      </c>
      <c r="JH1326">
        <v>823079</v>
      </c>
      <c r="JK1326">
        <v>0.5</v>
      </c>
      <c r="JL1326">
        <f t="shared" si="637"/>
        <v>0.5</v>
      </c>
      <c r="JW1326">
        <v>823079</v>
      </c>
      <c r="JZ1326">
        <v>0.49</v>
      </c>
      <c r="KA1326">
        <f t="shared" si="638"/>
        <v>0.49</v>
      </c>
      <c r="KL1326">
        <v>823079</v>
      </c>
      <c r="KO1326">
        <v>0.6</v>
      </c>
      <c r="KP1326">
        <f t="shared" si="639"/>
        <v>0.6</v>
      </c>
      <c r="LA1326">
        <v>823079</v>
      </c>
      <c r="LD1326">
        <v>0.5</v>
      </c>
      <c r="LE1326">
        <f t="shared" si="640"/>
        <v>0.5</v>
      </c>
      <c r="LP1326">
        <v>823079</v>
      </c>
      <c r="LS1326">
        <v>0.46</v>
      </c>
      <c r="LT1326">
        <f t="shared" si="641"/>
        <v>0.46</v>
      </c>
      <c r="ME1326">
        <v>823079</v>
      </c>
      <c r="MH1326">
        <v>0.49</v>
      </c>
      <c r="MI1326">
        <f t="shared" si="642"/>
        <v>0.49</v>
      </c>
      <c r="MT1326">
        <v>823079</v>
      </c>
      <c r="MW1326">
        <v>0.53</v>
      </c>
      <c r="MX1326">
        <f t="shared" si="643"/>
        <v>0.53</v>
      </c>
      <c r="NI1326">
        <v>823079</v>
      </c>
      <c r="NL1326">
        <v>0.48</v>
      </c>
      <c r="NM1326">
        <f t="shared" si="644"/>
        <v>0.48</v>
      </c>
      <c r="NX1326">
        <v>823079</v>
      </c>
      <c r="OA1326">
        <v>0.53</v>
      </c>
      <c r="OB1326">
        <f t="shared" si="645"/>
        <v>0.53</v>
      </c>
      <c r="OM1326">
        <v>823079</v>
      </c>
      <c r="OP1326">
        <v>0.47</v>
      </c>
      <c r="OQ1326">
        <f t="shared" si="646"/>
        <v>0.47</v>
      </c>
      <c r="PB1326">
        <v>823079</v>
      </c>
      <c r="PE1326">
        <v>0.49</v>
      </c>
      <c r="PF1326">
        <f t="shared" si="647"/>
        <v>0.49</v>
      </c>
      <c r="PQ1326">
        <v>823079</v>
      </c>
      <c r="PT1326">
        <v>0.49</v>
      </c>
      <c r="PU1326">
        <f t="shared" si="648"/>
        <v>0.49</v>
      </c>
      <c r="QF1326">
        <v>823079</v>
      </c>
      <c r="QI1326">
        <v>0.52</v>
      </c>
      <c r="QJ1326">
        <f t="shared" si="649"/>
        <v>0.52</v>
      </c>
      <c r="QU1326">
        <v>823079</v>
      </c>
      <c r="QX1326">
        <v>0.49</v>
      </c>
      <c r="QY1326">
        <f t="shared" si="650"/>
        <v>0.49</v>
      </c>
    </row>
    <row r="1327" spans="12:467" x14ac:dyDescent="0.2">
      <c r="L1327">
        <v>824121</v>
      </c>
      <c r="O1327">
        <v>0.55000000000000004</v>
      </c>
      <c r="P1327">
        <f t="shared" si="620"/>
        <v>0.55000000000000004</v>
      </c>
      <c r="AA1327">
        <v>824121</v>
      </c>
      <c r="AD1327">
        <v>0.34</v>
      </c>
      <c r="AE1327">
        <f t="shared" si="621"/>
        <v>0.34</v>
      </c>
      <c r="AP1327">
        <v>824121</v>
      </c>
      <c r="AS1327">
        <v>0.19</v>
      </c>
      <c r="AT1327">
        <f t="shared" si="622"/>
        <v>0.19</v>
      </c>
      <c r="BE1327">
        <v>824121</v>
      </c>
      <c r="BH1327">
        <v>0.36</v>
      </c>
      <c r="BI1327">
        <f t="shared" si="623"/>
        <v>0.36</v>
      </c>
      <c r="BT1327">
        <v>824121</v>
      </c>
      <c r="BW1327">
        <v>0.53</v>
      </c>
      <c r="BX1327">
        <f t="shared" si="624"/>
        <v>0.53</v>
      </c>
      <c r="CI1327">
        <v>824121</v>
      </c>
      <c r="CL1327">
        <v>0.47</v>
      </c>
      <c r="CM1327">
        <f t="shared" si="625"/>
        <v>0.47</v>
      </c>
      <c r="CX1327">
        <v>824121</v>
      </c>
      <c r="DA1327">
        <v>0.5</v>
      </c>
      <c r="DB1327">
        <f t="shared" si="626"/>
        <v>0.5</v>
      </c>
      <c r="DM1327">
        <v>824121</v>
      </c>
      <c r="DP1327">
        <v>0.49</v>
      </c>
      <c r="DQ1327">
        <f t="shared" si="627"/>
        <v>0.49</v>
      </c>
      <c r="EB1327">
        <v>824121</v>
      </c>
      <c r="EE1327">
        <v>0.51</v>
      </c>
      <c r="EF1327">
        <f t="shared" si="628"/>
        <v>0.51</v>
      </c>
      <c r="EQ1327">
        <v>824121</v>
      </c>
      <c r="ET1327">
        <v>0.51</v>
      </c>
      <c r="EU1327">
        <f t="shared" si="629"/>
        <v>0.51</v>
      </c>
      <c r="FF1327">
        <v>824121</v>
      </c>
      <c r="FI1327">
        <v>0.51</v>
      </c>
      <c r="FJ1327">
        <f t="shared" si="630"/>
        <v>0.51</v>
      </c>
      <c r="FU1327">
        <v>824121</v>
      </c>
      <c r="FX1327">
        <v>0.49</v>
      </c>
      <c r="FY1327">
        <f t="shared" si="631"/>
        <v>0.49</v>
      </c>
      <c r="GJ1327">
        <v>824121</v>
      </c>
      <c r="GM1327">
        <v>0.5</v>
      </c>
      <c r="GN1327">
        <f t="shared" si="632"/>
        <v>0.5</v>
      </c>
      <c r="GY1327">
        <v>824121</v>
      </c>
      <c r="HB1327">
        <v>0.56000000000000005</v>
      </c>
      <c r="HC1327">
        <f t="shared" si="633"/>
        <v>0.56000000000000005</v>
      </c>
      <c r="HN1327">
        <v>824121</v>
      </c>
      <c r="HQ1327">
        <v>0.45</v>
      </c>
      <c r="HR1327">
        <f t="shared" si="634"/>
        <v>0.45</v>
      </c>
      <c r="ID1327">
        <v>823160</v>
      </c>
      <c r="IG1327">
        <v>0.54</v>
      </c>
      <c r="IH1327">
        <f t="shared" si="635"/>
        <v>0.54</v>
      </c>
      <c r="IS1327">
        <v>823160</v>
      </c>
      <c r="IV1327">
        <v>0.53</v>
      </c>
      <c r="IW1327">
        <f t="shared" si="636"/>
        <v>0.53</v>
      </c>
      <c r="JH1327">
        <v>823160</v>
      </c>
      <c r="JK1327">
        <v>0.5</v>
      </c>
      <c r="JL1327">
        <f t="shared" si="637"/>
        <v>0.5</v>
      </c>
      <c r="JW1327">
        <v>823160</v>
      </c>
      <c r="JZ1327">
        <v>0.56000000000000005</v>
      </c>
      <c r="KA1327">
        <f t="shared" si="638"/>
        <v>0.56000000000000005</v>
      </c>
      <c r="KL1327">
        <v>823160</v>
      </c>
      <c r="KO1327">
        <v>0.44</v>
      </c>
      <c r="KP1327">
        <f t="shared" si="639"/>
        <v>0.44</v>
      </c>
      <c r="LA1327">
        <v>823160</v>
      </c>
      <c r="LD1327">
        <v>0.51</v>
      </c>
      <c r="LE1327">
        <f t="shared" si="640"/>
        <v>0.51</v>
      </c>
      <c r="LP1327">
        <v>823160</v>
      </c>
      <c r="LS1327">
        <v>0.53</v>
      </c>
      <c r="LT1327">
        <f t="shared" si="641"/>
        <v>0.53</v>
      </c>
      <c r="ME1327">
        <v>823160</v>
      </c>
      <c r="MH1327">
        <v>0.5</v>
      </c>
      <c r="MI1327">
        <f t="shared" si="642"/>
        <v>0.5</v>
      </c>
      <c r="MT1327">
        <v>823160</v>
      </c>
      <c r="MW1327">
        <v>0.52</v>
      </c>
      <c r="MX1327">
        <f t="shared" si="643"/>
        <v>0.52</v>
      </c>
      <c r="NI1327">
        <v>823160</v>
      </c>
      <c r="NL1327">
        <v>0.53</v>
      </c>
      <c r="NM1327">
        <f t="shared" si="644"/>
        <v>0.53</v>
      </c>
      <c r="NX1327">
        <v>823160</v>
      </c>
      <c r="OA1327">
        <v>0.49</v>
      </c>
      <c r="OB1327">
        <f t="shared" si="645"/>
        <v>0.49</v>
      </c>
      <c r="OM1327">
        <v>823160</v>
      </c>
      <c r="OP1327">
        <v>0.52</v>
      </c>
      <c r="OQ1327">
        <f t="shared" si="646"/>
        <v>0.52</v>
      </c>
      <c r="PB1327">
        <v>823160</v>
      </c>
      <c r="PE1327">
        <v>0.52</v>
      </c>
      <c r="PF1327">
        <f t="shared" si="647"/>
        <v>0.52</v>
      </c>
      <c r="PQ1327">
        <v>823160</v>
      </c>
      <c r="PT1327">
        <v>0.54</v>
      </c>
      <c r="PU1327">
        <f t="shared" si="648"/>
        <v>0.54</v>
      </c>
      <c r="QF1327">
        <v>823160</v>
      </c>
      <c r="QI1327">
        <v>0.51</v>
      </c>
      <c r="QJ1327">
        <f t="shared" si="649"/>
        <v>0.51</v>
      </c>
      <c r="QU1327">
        <v>823160</v>
      </c>
      <c r="QX1327">
        <v>0.55000000000000004</v>
      </c>
      <c r="QY1327">
        <f t="shared" si="650"/>
        <v>0.55000000000000004</v>
      </c>
    </row>
    <row r="1328" spans="12:467" x14ac:dyDescent="0.2">
      <c r="L1328">
        <v>824203</v>
      </c>
      <c r="O1328">
        <v>0.42</v>
      </c>
      <c r="P1328">
        <f t="shared" si="620"/>
        <v>0.42</v>
      </c>
      <c r="AA1328">
        <v>824203</v>
      </c>
      <c r="AD1328">
        <v>0.36</v>
      </c>
      <c r="AE1328">
        <f t="shared" si="621"/>
        <v>0.36</v>
      </c>
      <c r="AP1328">
        <v>824203</v>
      </c>
      <c r="AS1328">
        <v>0.39</v>
      </c>
      <c r="AT1328">
        <f t="shared" si="622"/>
        <v>0.39</v>
      </c>
      <c r="BE1328">
        <v>824203</v>
      </c>
      <c r="BH1328">
        <v>0.46</v>
      </c>
      <c r="BI1328">
        <f t="shared" si="623"/>
        <v>0.46</v>
      </c>
      <c r="BT1328">
        <v>824203</v>
      </c>
      <c r="BW1328">
        <v>0.25</v>
      </c>
      <c r="BX1328">
        <f t="shared" si="624"/>
        <v>0.25</v>
      </c>
      <c r="CI1328">
        <v>824203</v>
      </c>
      <c r="CL1328">
        <v>0.39</v>
      </c>
      <c r="CM1328">
        <f t="shared" si="625"/>
        <v>0.39</v>
      </c>
      <c r="CX1328">
        <v>824203</v>
      </c>
      <c r="DA1328">
        <v>0.41</v>
      </c>
      <c r="DB1328">
        <f t="shared" si="626"/>
        <v>0.41</v>
      </c>
      <c r="DM1328">
        <v>824203</v>
      </c>
      <c r="DP1328">
        <v>0.38</v>
      </c>
      <c r="DQ1328">
        <f t="shared" si="627"/>
        <v>0.38</v>
      </c>
      <c r="EB1328">
        <v>824203</v>
      </c>
      <c r="EE1328">
        <v>0.39</v>
      </c>
      <c r="EF1328">
        <f t="shared" si="628"/>
        <v>0.39</v>
      </c>
      <c r="EQ1328">
        <v>824203</v>
      </c>
      <c r="ET1328">
        <v>0.39</v>
      </c>
      <c r="EU1328">
        <f t="shared" si="629"/>
        <v>0.39</v>
      </c>
      <c r="FF1328">
        <v>824203</v>
      </c>
      <c r="FI1328">
        <v>0.43</v>
      </c>
      <c r="FJ1328">
        <f t="shared" si="630"/>
        <v>0.43</v>
      </c>
      <c r="FU1328">
        <v>824203</v>
      </c>
      <c r="FX1328">
        <v>0.4</v>
      </c>
      <c r="FY1328">
        <f t="shared" si="631"/>
        <v>0.4</v>
      </c>
      <c r="GJ1328">
        <v>824203</v>
      </c>
      <c r="GM1328">
        <v>0.39</v>
      </c>
      <c r="GN1328">
        <f t="shared" si="632"/>
        <v>0.39</v>
      </c>
      <c r="GY1328">
        <v>824203</v>
      </c>
      <c r="HB1328">
        <v>0.41</v>
      </c>
      <c r="HC1328">
        <f t="shared" si="633"/>
        <v>0.41</v>
      </c>
      <c r="HN1328">
        <v>824203</v>
      </c>
      <c r="HQ1328">
        <v>0.37</v>
      </c>
      <c r="HR1328">
        <f t="shared" si="634"/>
        <v>0.37</v>
      </c>
      <c r="ID1328">
        <v>824538</v>
      </c>
      <c r="IG1328">
        <v>0.41</v>
      </c>
      <c r="IH1328">
        <f t="shared" si="635"/>
        <v>0.41</v>
      </c>
      <c r="IS1328">
        <v>824538</v>
      </c>
      <c r="IV1328">
        <v>0.43</v>
      </c>
      <c r="IW1328">
        <f t="shared" si="636"/>
        <v>0.43</v>
      </c>
      <c r="JH1328">
        <v>824538</v>
      </c>
      <c r="JK1328">
        <v>0.43</v>
      </c>
      <c r="JL1328">
        <f t="shared" si="637"/>
        <v>0.43</v>
      </c>
      <c r="JW1328">
        <v>824538</v>
      </c>
      <c r="JZ1328">
        <v>0.44</v>
      </c>
      <c r="KA1328">
        <f t="shared" si="638"/>
        <v>0.44</v>
      </c>
      <c r="KL1328">
        <v>824538</v>
      </c>
      <c r="KO1328">
        <v>0.42</v>
      </c>
      <c r="KP1328">
        <f t="shared" si="639"/>
        <v>0.42</v>
      </c>
      <c r="LA1328">
        <v>824538</v>
      </c>
      <c r="LD1328">
        <v>0.44</v>
      </c>
      <c r="LE1328">
        <f t="shared" si="640"/>
        <v>0.44</v>
      </c>
      <c r="LP1328">
        <v>824538</v>
      </c>
      <c r="LS1328">
        <v>0.45</v>
      </c>
      <c r="LT1328">
        <f t="shared" si="641"/>
        <v>0.45</v>
      </c>
      <c r="ME1328">
        <v>824538</v>
      </c>
      <c r="MH1328">
        <v>0.46</v>
      </c>
      <c r="MI1328">
        <f t="shared" si="642"/>
        <v>0.46</v>
      </c>
      <c r="MT1328">
        <v>824538</v>
      </c>
      <c r="MW1328">
        <v>0.39</v>
      </c>
      <c r="MX1328">
        <f t="shared" si="643"/>
        <v>0.39</v>
      </c>
      <c r="NI1328">
        <v>824538</v>
      </c>
      <c r="NL1328">
        <v>0.42</v>
      </c>
      <c r="NM1328">
        <f t="shared" si="644"/>
        <v>0.42</v>
      </c>
      <c r="NX1328">
        <v>824538</v>
      </c>
      <c r="OA1328">
        <v>0.42</v>
      </c>
      <c r="OB1328">
        <f t="shared" si="645"/>
        <v>0.42</v>
      </c>
      <c r="OM1328">
        <v>824538</v>
      </c>
      <c r="OP1328">
        <v>0.43</v>
      </c>
      <c r="OQ1328">
        <f t="shared" si="646"/>
        <v>0.43</v>
      </c>
      <c r="PB1328">
        <v>824538</v>
      </c>
      <c r="PE1328">
        <v>0.43</v>
      </c>
      <c r="PF1328">
        <f t="shared" si="647"/>
        <v>0.43</v>
      </c>
      <c r="PQ1328">
        <v>824538</v>
      </c>
      <c r="PT1328">
        <v>0.43</v>
      </c>
      <c r="PU1328">
        <f t="shared" si="648"/>
        <v>0.43</v>
      </c>
      <c r="QF1328">
        <v>824538</v>
      </c>
      <c r="QI1328">
        <v>0.41</v>
      </c>
      <c r="QJ1328">
        <f t="shared" si="649"/>
        <v>0.41</v>
      </c>
      <c r="QU1328">
        <v>824538</v>
      </c>
      <c r="QX1328">
        <v>0.42</v>
      </c>
      <c r="QY1328">
        <f t="shared" si="650"/>
        <v>0.42</v>
      </c>
    </row>
    <row r="1329" spans="12:467" x14ac:dyDescent="0.2">
      <c r="L1329">
        <v>824527</v>
      </c>
      <c r="O1329">
        <v>0.47</v>
      </c>
      <c r="P1329">
        <f t="shared" si="620"/>
        <v>0.47</v>
      </c>
      <c r="AA1329">
        <v>824527</v>
      </c>
      <c r="AD1329">
        <v>0.44</v>
      </c>
      <c r="AE1329">
        <f t="shared" si="621"/>
        <v>0.44</v>
      </c>
      <c r="AP1329">
        <v>824527</v>
      </c>
      <c r="AS1329">
        <v>0.68</v>
      </c>
      <c r="AT1329">
        <f t="shared" si="622"/>
        <v>0.68</v>
      </c>
      <c r="BE1329">
        <v>824527</v>
      </c>
      <c r="BH1329">
        <v>0.5</v>
      </c>
      <c r="BI1329">
        <f t="shared" si="623"/>
        <v>0.5</v>
      </c>
      <c r="BT1329">
        <v>824527</v>
      </c>
      <c r="BW1329">
        <v>0.44</v>
      </c>
      <c r="BX1329">
        <f t="shared" si="624"/>
        <v>0.44</v>
      </c>
      <c r="CI1329">
        <v>824527</v>
      </c>
      <c r="CL1329">
        <v>0.47</v>
      </c>
      <c r="CM1329">
        <f t="shared" si="625"/>
        <v>0.47</v>
      </c>
      <c r="CX1329">
        <v>824527</v>
      </c>
      <c r="DA1329">
        <v>0.47</v>
      </c>
      <c r="DB1329">
        <f t="shared" si="626"/>
        <v>0.47</v>
      </c>
      <c r="DM1329">
        <v>824527</v>
      </c>
      <c r="DP1329">
        <v>0.47</v>
      </c>
      <c r="DQ1329">
        <f t="shared" si="627"/>
        <v>0.47</v>
      </c>
      <c r="EB1329">
        <v>824527</v>
      </c>
      <c r="EE1329">
        <v>0.47</v>
      </c>
      <c r="EF1329">
        <f t="shared" si="628"/>
        <v>0.47</v>
      </c>
      <c r="EQ1329">
        <v>824527</v>
      </c>
      <c r="ET1329">
        <v>0.47</v>
      </c>
      <c r="EU1329">
        <f t="shared" si="629"/>
        <v>0.47</v>
      </c>
      <c r="FF1329">
        <v>824527</v>
      </c>
      <c r="FI1329">
        <v>0.46</v>
      </c>
      <c r="FJ1329">
        <f t="shared" si="630"/>
        <v>0.46</v>
      </c>
      <c r="FU1329">
        <v>824527</v>
      </c>
      <c r="FX1329">
        <v>0.46</v>
      </c>
      <c r="FY1329">
        <f t="shared" si="631"/>
        <v>0.46</v>
      </c>
      <c r="GJ1329">
        <v>824527</v>
      </c>
      <c r="GM1329">
        <v>0.47</v>
      </c>
      <c r="GN1329">
        <f t="shared" si="632"/>
        <v>0.47</v>
      </c>
      <c r="GY1329">
        <v>824527</v>
      </c>
      <c r="HB1329">
        <v>0.45</v>
      </c>
      <c r="HC1329">
        <f t="shared" si="633"/>
        <v>0.45</v>
      </c>
      <c r="HN1329">
        <v>824527</v>
      </c>
      <c r="HQ1329">
        <v>0.46</v>
      </c>
      <c r="HR1329">
        <f t="shared" si="634"/>
        <v>0.46</v>
      </c>
      <c r="ID1329">
        <v>823080</v>
      </c>
      <c r="IG1329">
        <v>0.43</v>
      </c>
      <c r="IH1329">
        <f t="shared" si="635"/>
        <v>0.43</v>
      </c>
      <c r="IS1329">
        <v>823080</v>
      </c>
      <c r="IV1329">
        <v>0.39</v>
      </c>
      <c r="IW1329">
        <f t="shared" si="636"/>
        <v>0.39</v>
      </c>
      <c r="JH1329">
        <v>823080</v>
      </c>
      <c r="JK1329">
        <v>0.41</v>
      </c>
      <c r="JL1329">
        <f t="shared" si="637"/>
        <v>0.41</v>
      </c>
      <c r="JW1329">
        <v>823080</v>
      </c>
      <c r="JZ1329">
        <v>0.4</v>
      </c>
      <c r="KA1329">
        <f t="shared" si="638"/>
        <v>0.4</v>
      </c>
      <c r="KL1329">
        <v>823080</v>
      </c>
      <c r="KO1329">
        <v>0.43</v>
      </c>
      <c r="KP1329">
        <f t="shared" si="639"/>
        <v>0.43</v>
      </c>
      <c r="LA1329">
        <v>823080</v>
      </c>
      <c r="LD1329">
        <v>0.38</v>
      </c>
      <c r="LE1329">
        <f t="shared" si="640"/>
        <v>0.38</v>
      </c>
      <c r="LP1329">
        <v>823080</v>
      </c>
      <c r="LS1329">
        <v>0.41</v>
      </c>
      <c r="LT1329">
        <f t="shared" si="641"/>
        <v>0.41</v>
      </c>
      <c r="ME1329">
        <v>823080</v>
      </c>
      <c r="MH1329">
        <v>0.39</v>
      </c>
      <c r="MI1329">
        <f t="shared" si="642"/>
        <v>0.39</v>
      </c>
      <c r="MT1329">
        <v>823080</v>
      </c>
      <c r="MW1329">
        <v>0.42</v>
      </c>
      <c r="MX1329">
        <f t="shared" si="643"/>
        <v>0.42</v>
      </c>
      <c r="NI1329">
        <v>823080</v>
      </c>
      <c r="NL1329">
        <v>0.41</v>
      </c>
      <c r="NM1329">
        <f t="shared" si="644"/>
        <v>0.41</v>
      </c>
      <c r="NX1329">
        <v>823080</v>
      </c>
      <c r="OA1329">
        <v>0.41</v>
      </c>
      <c r="OB1329">
        <f t="shared" si="645"/>
        <v>0.41</v>
      </c>
      <c r="OM1329">
        <v>823080</v>
      </c>
      <c r="OP1329">
        <v>0.41</v>
      </c>
      <c r="OQ1329">
        <f t="shared" si="646"/>
        <v>0.41</v>
      </c>
      <c r="PB1329">
        <v>823080</v>
      </c>
      <c r="PE1329">
        <v>0.39</v>
      </c>
      <c r="PF1329">
        <f t="shared" si="647"/>
        <v>0.39</v>
      </c>
      <c r="PQ1329">
        <v>823080</v>
      </c>
      <c r="PT1329">
        <v>0.39</v>
      </c>
      <c r="PU1329">
        <f t="shared" si="648"/>
        <v>0.39</v>
      </c>
      <c r="QF1329">
        <v>823080</v>
      </c>
      <c r="QI1329">
        <v>0.41</v>
      </c>
      <c r="QJ1329">
        <f t="shared" si="649"/>
        <v>0.41</v>
      </c>
      <c r="QU1329">
        <v>823080</v>
      </c>
      <c r="QX1329">
        <v>0.4</v>
      </c>
      <c r="QY1329">
        <f t="shared" si="650"/>
        <v>0.4</v>
      </c>
    </row>
    <row r="1330" spans="12:467" x14ac:dyDescent="0.2">
      <c r="L1330">
        <v>824613</v>
      </c>
      <c r="O1330">
        <v>0.56000000000000005</v>
      </c>
      <c r="P1330">
        <f t="shared" si="620"/>
        <v>0.56000000000000005</v>
      </c>
      <c r="AA1330">
        <v>824613</v>
      </c>
      <c r="AD1330">
        <v>0.53</v>
      </c>
      <c r="AE1330">
        <f t="shared" si="621"/>
        <v>0.53</v>
      </c>
      <c r="AP1330">
        <v>824613</v>
      </c>
      <c r="AS1330">
        <v>0.7</v>
      </c>
      <c r="AT1330">
        <f t="shared" si="622"/>
        <v>0.7</v>
      </c>
      <c r="BE1330">
        <v>824613</v>
      </c>
      <c r="BH1330">
        <v>0.6</v>
      </c>
      <c r="BI1330">
        <f t="shared" si="623"/>
        <v>0.6</v>
      </c>
      <c r="BT1330">
        <v>824613</v>
      </c>
      <c r="BW1330">
        <v>0.65</v>
      </c>
      <c r="BX1330">
        <f t="shared" si="624"/>
        <v>0.65</v>
      </c>
      <c r="CI1330">
        <v>824613</v>
      </c>
      <c r="CL1330">
        <v>0.56000000000000005</v>
      </c>
      <c r="CM1330">
        <f t="shared" si="625"/>
        <v>0.56000000000000005</v>
      </c>
      <c r="CX1330">
        <v>824613</v>
      </c>
      <c r="DA1330">
        <v>0.56000000000000005</v>
      </c>
      <c r="DB1330">
        <f t="shared" si="626"/>
        <v>0.56000000000000005</v>
      </c>
      <c r="DM1330">
        <v>824613</v>
      </c>
      <c r="DP1330">
        <v>0.56999999999999995</v>
      </c>
      <c r="DQ1330">
        <f t="shared" si="627"/>
        <v>0.56999999999999995</v>
      </c>
      <c r="EB1330">
        <v>824613</v>
      </c>
      <c r="EE1330">
        <v>0.56999999999999995</v>
      </c>
      <c r="EF1330">
        <f t="shared" si="628"/>
        <v>0.56999999999999995</v>
      </c>
      <c r="EQ1330">
        <v>824613</v>
      </c>
      <c r="ET1330">
        <v>0.56999999999999995</v>
      </c>
      <c r="EU1330">
        <f t="shared" si="629"/>
        <v>0.56999999999999995</v>
      </c>
      <c r="FF1330">
        <v>824613</v>
      </c>
      <c r="FI1330">
        <v>0.56000000000000005</v>
      </c>
      <c r="FJ1330">
        <f t="shared" si="630"/>
        <v>0.56000000000000005</v>
      </c>
      <c r="FU1330">
        <v>824613</v>
      </c>
      <c r="FX1330">
        <v>0.57999999999999996</v>
      </c>
      <c r="FY1330">
        <f t="shared" si="631"/>
        <v>0.57999999999999996</v>
      </c>
      <c r="GJ1330">
        <v>824613</v>
      </c>
      <c r="GM1330">
        <v>0.56999999999999995</v>
      </c>
      <c r="GN1330">
        <f t="shared" si="632"/>
        <v>0.56999999999999995</v>
      </c>
      <c r="GY1330">
        <v>824613</v>
      </c>
      <c r="HB1330">
        <v>0.59</v>
      </c>
      <c r="HC1330">
        <f t="shared" si="633"/>
        <v>0.59</v>
      </c>
      <c r="HN1330">
        <v>824613</v>
      </c>
      <c r="HQ1330">
        <v>0.56999999999999995</v>
      </c>
      <c r="HR1330">
        <f t="shared" si="634"/>
        <v>0.56999999999999995</v>
      </c>
      <c r="ID1330">
        <v>823159</v>
      </c>
      <c r="IG1330">
        <v>0.5</v>
      </c>
      <c r="IH1330">
        <f t="shared" si="635"/>
        <v>0.5</v>
      </c>
      <c r="IS1330">
        <v>823159</v>
      </c>
      <c r="IV1330">
        <v>0.51</v>
      </c>
      <c r="IW1330">
        <f t="shared" si="636"/>
        <v>0.51</v>
      </c>
      <c r="JH1330">
        <v>823159</v>
      </c>
      <c r="JK1330">
        <v>0.51</v>
      </c>
      <c r="JL1330">
        <f t="shared" si="637"/>
        <v>0.51</v>
      </c>
      <c r="JW1330">
        <v>823159</v>
      </c>
      <c r="JZ1330">
        <v>0.51</v>
      </c>
      <c r="KA1330">
        <f t="shared" si="638"/>
        <v>0.51</v>
      </c>
      <c r="KL1330">
        <v>823159</v>
      </c>
      <c r="KO1330">
        <v>0.52</v>
      </c>
      <c r="KP1330">
        <f t="shared" si="639"/>
        <v>0.52</v>
      </c>
      <c r="LA1330">
        <v>823159</v>
      </c>
      <c r="LD1330">
        <v>0.53</v>
      </c>
      <c r="LE1330">
        <f t="shared" si="640"/>
        <v>0.53</v>
      </c>
      <c r="LP1330">
        <v>823159</v>
      </c>
      <c r="LS1330">
        <v>0.48</v>
      </c>
      <c r="LT1330">
        <f t="shared" si="641"/>
        <v>0.48</v>
      </c>
      <c r="ME1330">
        <v>823159</v>
      </c>
      <c r="MH1330">
        <v>0.55000000000000004</v>
      </c>
      <c r="MI1330">
        <f t="shared" si="642"/>
        <v>0.55000000000000004</v>
      </c>
      <c r="MT1330">
        <v>823159</v>
      </c>
      <c r="MW1330">
        <v>0.56999999999999995</v>
      </c>
      <c r="MX1330">
        <f t="shared" si="643"/>
        <v>0.56999999999999995</v>
      </c>
      <c r="NI1330">
        <v>823159</v>
      </c>
      <c r="NL1330">
        <v>0.49</v>
      </c>
      <c r="NM1330">
        <f t="shared" si="644"/>
        <v>0.49</v>
      </c>
      <c r="NX1330">
        <v>823159</v>
      </c>
      <c r="OA1330">
        <v>0.55000000000000004</v>
      </c>
      <c r="OB1330">
        <f t="shared" si="645"/>
        <v>0.55000000000000004</v>
      </c>
      <c r="OM1330">
        <v>823159</v>
      </c>
      <c r="OP1330">
        <v>0.51</v>
      </c>
      <c r="OQ1330">
        <f t="shared" si="646"/>
        <v>0.51</v>
      </c>
      <c r="PB1330">
        <v>823159</v>
      </c>
      <c r="PE1330">
        <v>0.52</v>
      </c>
      <c r="PF1330">
        <f t="shared" si="647"/>
        <v>0.52</v>
      </c>
      <c r="PQ1330">
        <v>823159</v>
      </c>
      <c r="PT1330">
        <v>0.51</v>
      </c>
      <c r="PU1330">
        <f t="shared" si="648"/>
        <v>0.51</v>
      </c>
      <c r="QF1330">
        <v>823159</v>
      </c>
      <c r="QI1330">
        <v>0.52</v>
      </c>
      <c r="QJ1330">
        <f t="shared" si="649"/>
        <v>0.52</v>
      </c>
      <c r="QU1330">
        <v>823159</v>
      </c>
      <c r="QX1330">
        <v>0.5</v>
      </c>
      <c r="QY1330">
        <f t="shared" si="650"/>
        <v>0.5</v>
      </c>
    </row>
    <row r="1331" spans="12:467" x14ac:dyDescent="0.2">
      <c r="L1331">
        <v>824851</v>
      </c>
      <c r="O1331">
        <v>0.5</v>
      </c>
      <c r="P1331">
        <f t="shared" si="620"/>
        <v>0.5</v>
      </c>
      <c r="AA1331">
        <v>824851</v>
      </c>
      <c r="AD1331">
        <v>0.44</v>
      </c>
      <c r="AE1331">
        <f t="shared" si="621"/>
        <v>0.44</v>
      </c>
      <c r="AP1331">
        <v>824851</v>
      </c>
      <c r="AS1331">
        <v>0.28000000000000003</v>
      </c>
      <c r="AT1331">
        <f t="shared" si="622"/>
        <v>0.28000000000000003</v>
      </c>
      <c r="BE1331">
        <v>824851</v>
      </c>
      <c r="BH1331">
        <v>0.43</v>
      </c>
      <c r="BI1331">
        <f t="shared" si="623"/>
        <v>0.43</v>
      </c>
      <c r="BT1331">
        <v>824851</v>
      </c>
      <c r="BW1331">
        <v>0.39</v>
      </c>
      <c r="BX1331">
        <f t="shared" si="624"/>
        <v>0.39</v>
      </c>
      <c r="CI1331">
        <v>824851</v>
      </c>
      <c r="CL1331">
        <v>0.48</v>
      </c>
      <c r="CM1331">
        <f t="shared" si="625"/>
        <v>0.48</v>
      </c>
      <c r="CX1331">
        <v>824851</v>
      </c>
      <c r="DA1331">
        <v>0.51</v>
      </c>
      <c r="DB1331">
        <f t="shared" si="626"/>
        <v>0.51</v>
      </c>
      <c r="DM1331">
        <v>824851</v>
      </c>
      <c r="DP1331">
        <v>0.49</v>
      </c>
      <c r="DQ1331">
        <f t="shared" si="627"/>
        <v>0.49</v>
      </c>
      <c r="EB1331">
        <v>824851</v>
      </c>
      <c r="EE1331">
        <v>0.48</v>
      </c>
      <c r="EF1331">
        <f t="shared" si="628"/>
        <v>0.48</v>
      </c>
      <c r="EQ1331">
        <v>824851</v>
      </c>
      <c r="ET1331">
        <v>0.48</v>
      </c>
      <c r="EU1331">
        <f t="shared" si="629"/>
        <v>0.48</v>
      </c>
      <c r="FF1331">
        <v>824851</v>
      </c>
      <c r="FI1331">
        <v>0.52</v>
      </c>
      <c r="FJ1331">
        <f t="shared" si="630"/>
        <v>0.52</v>
      </c>
      <c r="FU1331">
        <v>824851</v>
      </c>
      <c r="FX1331">
        <v>0.49</v>
      </c>
      <c r="FY1331">
        <f t="shared" si="631"/>
        <v>0.49</v>
      </c>
      <c r="GJ1331">
        <v>824851</v>
      </c>
      <c r="GM1331">
        <v>0.5</v>
      </c>
      <c r="GN1331">
        <f t="shared" si="632"/>
        <v>0.5</v>
      </c>
      <c r="GY1331">
        <v>824851</v>
      </c>
      <c r="HB1331">
        <v>0.55000000000000004</v>
      </c>
      <c r="HC1331">
        <f t="shared" si="633"/>
        <v>0.55000000000000004</v>
      </c>
      <c r="HN1331">
        <v>824851</v>
      </c>
      <c r="HQ1331">
        <v>0.42</v>
      </c>
      <c r="HR1331">
        <f t="shared" si="634"/>
        <v>0.42</v>
      </c>
      <c r="ID1331">
        <v>823320</v>
      </c>
      <c r="IG1331">
        <v>0.53</v>
      </c>
      <c r="IH1331">
        <f t="shared" si="635"/>
        <v>0.53</v>
      </c>
      <c r="IS1331">
        <v>823320</v>
      </c>
      <c r="IV1331">
        <v>0.52</v>
      </c>
      <c r="IW1331">
        <f t="shared" si="636"/>
        <v>0.52</v>
      </c>
      <c r="JH1331">
        <v>823320</v>
      </c>
      <c r="JK1331">
        <v>0.51</v>
      </c>
      <c r="JL1331">
        <f t="shared" si="637"/>
        <v>0.51</v>
      </c>
      <c r="JW1331">
        <v>823320</v>
      </c>
      <c r="JZ1331">
        <v>0.52</v>
      </c>
      <c r="KA1331">
        <f t="shared" si="638"/>
        <v>0.52</v>
      </c>
      <c r="KL1331">
        <v>823320</v>
      </c>
      <c r="KO1331">
        <v>0.53</v>
      </c>
      <c r="KP1331">
        <f t="shared" si="639"/>
        <v>0.53</v>
      </c>
      <c r="LA1331">
        <v>823320</v>
      </c>
      <c r="LD1331">
        <v>0.53</v>
      </c>
      <c r="LE1331">
        <f t="shared" si="640"/>
        <v>0.53</v>
      </c>
      <c r="LP1331">
        <v>823320</v>
      </c>
      <c r="LS1331">
        <v>0.53</v>
      </c>
      <c r="LT1331">
        <f t="shared" si="641"/>
        <v>0.53</v>
      </c>
      <c r="ME1331">
        <v>823320</v>
      </c>
      <c r="MH1331">
        <v>0.46</v>
      </c>
      <c r="MI1331">
        <f t="shared" si="642"/>
        <v>0.46</v>
      </c>
      <c r="MT1331">
        <v>823320</v>
      </c>
      <c r="MW1331">
        <v>0.57999999999999996</v>
      </c>
      <c r="MX1331">
        <f t="shared" si="643"/>
        <v>0.57999999999999996</v>
      </c>
      <c r="NI1331">
        <v>823320</v>
      </c>
      <c r="NL1331">
        <v>0.53</v>
      </c>
      <c r="NM1331">
        <f t="shared" si="644"/>
        <v>0.53</v>
      </c>
      <c r="NX1331">
        <v>823320</v>
      </c>
      <c r="OA1331">
        <v>0.52</v>
      </c>
      <c r="OB1331">
        <f t="shared" si="645"/>
        <v>0.52</v>
      </c>
      <c r="OM1331">
        <v>823320</v>
      </c>
      <c r="OP1331">
        <v>0.52</v>
      </c>
      <c r="OQ1331">
        <f t="shared" si="646"/>
        <v>0.52</v>
      </c>
      <c r="PB1331">
        <v>823320</v>
      </c>
      <c r="PE1331">
        <v>0.52</v>
      </c>
      <c r="PF1331">
        <f t="shared" si="647"/>
        <v>0.52</v>
      </c>
      <c r="PQ1331">
        <v>823320</v>
      </c>
      <c r="PT1331">
        <v>0.5</v>
      </c>
      <c r="PU1331">
        <f t="shared" si="648"/>
        <v>0.5</v>
      </c>
      <c r="QF1331">
        <v>823320</v>
      </c>
      <c r="QI1331">
        <v>0.49</v>
      </c>
      <c r="QJ1331">
        <f t="shared" si="649"/>
        <v>0.49</v>
      </c>
      <c r="QU1331">
        <v>823320</v>
      </c>
      <c r="QX1331">
        <v>0.54</v>
      </c>
      <c r="QY1331">
        <f t="shared" si="650"/>
        <v>0.54</v>
      </c>
    </row>
    <row r="1332" spans="12:467" x14ac:dyDescent="0.2">
      <c r="L1332">
        <v>824933</v>
      </c>
      <c r="O1332">
        <v>0.51</v>
      </c>
      <c r="P1332">
        <f t="shared" si="620"/>
        <v>0.51</v>
      </c>
      <c r="AA1332">
        <v>824933</v>
      </c>
      <c r="AD1332">
        <v>0.7</v>
      </c>
      <c r="AE1332">
        <f t="shared" si="621"/>
        <v>0.7</v>
      </c>
      <c r="AP1332">
        <v>824933</v>
      </c>
      <c r="AS1332">
        <v>0.71</v>
      </c>
      <c r="AT1332">
        <f t="shared" si="622"/>
        <v>0.71</v>
      </c>
      <c r="BE1332">
        <v>824933</v>
      </c>
      <c r="BH1332">
        <v>0.6</v>
      </c>
      <c r="BI1332">
        <f t="shared" si="623"/>
        <v>0.6</v>
      </c>
      <c r="BT1332">
        <v>824933</v>
      </c>
      <c r="BW1332">
        <v>0.78</v>
      </c>
      <c r="BX1332">
        <f t="shared" si="624"/>
        <v>0.78</v>
      </c>
      <c r="CI1332">
        <v>824933</v>
      </c>
      <c r="CL1332">
        <v>0.55000000000000004</v>
      </c>
      <c r="CM1332">
        <f t="shared" si="625"/>
        <v>0.55000000000000004</v>
      </c>
      <c r="CX1332">
        <v>824933</v>
      </c>
      <c r="DA1332">
        <v>0.53</v>
      </c>
      <c r="DB1332">
        <f t="shared" si="626"/>
        <v>0.53</v>
      </c>
      <c r="DM1332">
        <v>824933</v>
      </c>
      <c r="DP1332">
        <v>0.53</v>
      </c>
      <c r="DQ1332">
        <f t="shared" si="627"/>
        <v>0.53</v>
      </c>
      <c r="EB1332">
        <v>824933</v>
      </c>
      <c r="EE1332">
        <v>0.55000000000000004</v>
      </c>
      <c r="EF1332">
        <f t="shared" si="628"/>
        <v>0.55000000000000004</v>
      </c>
      <c r="EQ1332">
        <v>824933</v>
      </c>
      <c r="ET1332">
        <v>0.55000000000000004</v>
      </c>
      <c r="EU1332">
        <f t="shared" si="629"/>
        <v>0.55000000000000004</v>
      </c>
      <c r="FF1332">
        <v>824933</v>
      </c>
      <c r="FI1332">
        <v>0.54</v>
      </c>
      <c r="FJ1332">
        <f t="shared" si="630"/>
        <v>0.54</v>
      </c>
      <c r="FU1332">
        <v>824933</v>
      </c>
      <c r="FX1332">
        <v>0.55000000000000004</v>
      </c>
      <c r="FY1332">
        <f t="shared" si="631"/>
        <v>0.55000000000000004</v>
      </c>
      <c r="GJ1332">
        <v>824933</v>
      </c>
      <c r="GM1332">
        <v>0.52</v>
      </c>
      <c r="GN1332">
        <f t="shared" si="632"/>
        <v>0.52</v>
      </c>
      <c r="GY1332">
        <v>824933</v>
      </c>
      <c r="HB1332">
        <v>0.56000000000000005</v>
      </c>
      <c r="HC1332">
        <f t="shared" si="633"/>
        <v>0.56000000000000005</v>
      </c>
      <c r="HN1332">
        <v>824933</v>
      </c>
      <c r="HQ1332">
        <v>0.55000000000000004</v>
      </c>
      <c r="HR1332">
        <f t="shared" si="634"/>
        <v>0.55000000000000004</v>
      </c>
      <c r="ID1332">
        <v>823890</v>
      </c>
      <c r="IG1332">
        <v>0.59</v>
      </c>
      <c r="IH1332">
        <f t="shared" si="635"/>
        <v>0.59</v>
      </c>
      <c r="IS1332">
        <v>823890</v>
      </c>
      <c r="IV1332">
        <v>0.52</v>
      </c>
      <c r="IW1332">
        <f t="shared" si="636"/>
        <v>0.52</v>
      </c>
      <c r="JH1332">
        <v>823890</v>
      </c>
      <c r="JK1332">
        <v>0.53</v>
      </c>
      <c r="JL1332">
        <f t="shared" si="637"/>
        <v>0.53</v>
      </c>
      <c r="JW1332">
        <v>823890</v>
      </c>
      <c r="JZ1332">
        <v>0.56000000000000005</v>
      </c>
      <c r="KA1332">
        <f t="shared" si="638"/>
        <v>0.56000000000000005</v>
      </c>
      <c r="KL1332">
        <v>823890</v>
      </c>
      <c r="KO1332">
        <v>0.57999999999999996</v>
      </c>
      <c r="KP1332">
        <f t="shared" si="639"/>
        <v>0.57999999999999996</v>
      </c>
      <c r="LA1332">
        <v>823890</v>
      </c>
      <c r="LD1332">
        <v>0.55000000000000004</v>
      </c>
      <c r="LE1332">
        <f t="shared" si="640"/>
        <v>0.55000000000000004</v>
      </c>
      <c r="LP1332">
        <v>823890</v>
      </c>
      <c r="LS1332">
        <v>0.55000000000000004</v>
      </c>
      <c r="LT1332">
        <f t="shared" si="641"/>
        <v>0.55000000000000004</v>
      </c>
      <c r="ME1332">
        <v>823890</v>
      </c>
      <c r="MH1332">
        <v>0.57999999999999996</v>
      </c>
      <c r="MI1332">
        <f t="shared" si="642"/>
        <v>0.57999999999999996</v>
      </c>
      <c r="MT1332">
        <v>823890</v>
      </c>
      <c r="MW1332">
        <v>0.63</v>
      </c>
      <c r="MX1332">
        <f t="shared" si="643"/>
        <v>0.63</v>
      </c>
      <c r="NI1332">
        <v>823890</v>
      </c>
      <c r="NL1332">
        <v>0.55000000000000004</v>
      </c>
      <c r="NM1332">
        <f t="shared" si="644"/>
        <v>0.55000000000000004</v>
      </c>
      <c r="NX1332">
        <v>823890</v>
      </c>
      <c r="OA1332">
        <v>0.53</v>
      </c>
      <c r="OB1332">
        <f t="shared" si="645"/>
        <v>0.53</v>
      </c>
      <c r="OM1332">
        <v>823890</v>
      </c>
      <c r="OP1332">
        <v>0.56000000000000005</v>
      </c>
      <c r="OQ1332">
        <f t="shared" si="646"/>
        <v>0.56000000000000005</v>
      </c>
      <c r="PB1332">
        <v>823890</v>
      </c>
      <c r="PE1332">
        <v>0.55000000000000004</v>
      </c>
      <c r="PF1332">
        <f t="shared" si="647"/>
        <v>0.55000000000000004</v>
      </c>
      <c r="PQ1332">
        <v>823890</v>
      </c>
      <c r="PT1332">
        <v>0.56000000000000005</v>
      </c>
      <c r="PU1332">
        <f t="shared" si="648"/>
        <v>0.56000000000000005</v>
      </c>
      <c r="QF1332">
        <v>823890</v>
      </c>
      <c r="QI1332">
        <v>0.53</v>
      </c>
      <c r="QJ1332">
        <f t="shared" si="649"/>
        <v>0.53</v>
      </c>
      <c r="QU1332">
        <v>823890</v>
      </c>
      <c r="QX1332">
        <v>0.56000000000000005</v>
      </c>
      <c r="QY1332">
        <f t="shared" si="650"/>
        <v>0.56000000000000005</v>
      </c>
    </row>
    <row r="1333" spans="12:467" x14ac:dyDescent="0.2">
      <c r="L1333">
        <v>825093</v>
      </c>
      <c r="O1333">
        <v>0.48</v>
      </c>
      <c r="P1333">
        <f t="shared" si="620"/>
        <v>0.48</v>
      </c>
      <c r="AA1333">
        <v>825093</v>
      </c>
      <c r="AD1333">
        <v>0.53</v>
      </c>
      <c r="AE1333">
        <f t="shared" si="621"/>
        <v>0.53</v>
      </c>
      <c r="AP1333">
        <v>825093</v>
      </c>
      <c r="AS1333">
        <v>0.53</v>
      </c>
      <c r="AT1333">
        <f t="shared" si="622"/>
        <v>0.53</v>
      </c>
      <c r="BE1333">
        <v>825093</v>
      </c>
      <c r="BH1333">
        <v>0.56000000000000005</v>
      </c>
      <c r="BI1333">
        <f t="shared" si="623"/>
        <v>0.56000000000000005</v>
      </c>
      <c r="BT1333">
        <v>825093</v>
      </c>
      <c r="BW1333">
        <v>0.43</v>
      </c>
      <c r="BX1333">
        <f t="shared" si="624"/>
        <v>0.43</v>
      </c>
      <c r="CI1333">
        <v>825093</v>
      </c>
      <c r="CL1333">
        <v>0.52</v>
      </c>
      <c r="CM1333">
        <f t="shared" si="625"/>
        <v>0.52</v>
      </c>
      <c r="CX1333">
        <v>825093</v>
      </c>
      <c r="DA1333">
        <v>0.48</v>
      </c>
      <c r="DB1333">
        <f t="shared" si="626"/>
        <v>0.48</v>
      </c>
      <c r="DM1333">
        <v>825093</v>
      </c>
      <c r="DP1333">
        <v>0.53</v>
      </c>
      <c r="DQ1333">
        <f t="shared" si="627"/>
        <v>0.53</v>
      </c>
      <c r="EB1333">
        <v>825093</v>
      </c>
      <c r="EE1333">
        <v>0.51</v>
      </c>
      <c r="EF1333">
        <f t="shared" si="628"/>
        <v>0.51</v>
      </c>
      <c r="EQ1333">
        <v>825093</v>
      </c>
      <c r="ET1333">
        <v>0.51</v>
      </c>
      <c r="EU1333">
        <f t="shared" si="629"/>
        <v>0.51</v>
      </c>
      <c r="FF1333">
        <v>825093</v>
      </c>
      <c r="FI1333">
        <v>0.49</v>
      </c>
      <c r="FJ1333">
        <f t="shared" si="630"/>
        <v>0.49</v>
      </c>
      <c r="FU1333">
        <v>825093</v>
      </c>
      <c r="FX1333">
        <v>0.49</v>
      </c>
      <c r="FY1333">
        <f t="shared" si="631"/>
        <v>0.49</v>
      </c>
      <c r="GJ1333">
        <v>825093</v>
      </c>
      <c r="GM1333">
        <v>0.49</v>
      </c>
      <c r="GN1333">
        <f t="shared" si="632"/>
        <v>0.49</v>
      </c>
      <c r="GY1333">
        <v>825093</v>
      </c>
      <c r="HB1333">
        <v>0.49</v>
      </c>
      <c r="HC1333">
        <f t="shared" si="633"/>
        <v>0.49</v>
      </c>
      <c r="HN1333">
        <v>825093</v>
      </c>
      <c r="HQ1333">
        <v>0.49</v>
      </c>
      <c r="HR1333">
        <f t="shared" si="634"/>
        <v>0.49</v>
      </c>
      <c r="ID1333">
        <v>824214</v>
      </c>
      <c r="IG1333">
        <v>0.42</v>
      </c>
      <c r="IH1333">
        <f t="shared" si="635"/>
        <v>0.42</v>
      </c>
      <c r="IS1333">
        <v>824214</v>
      </c>
      <c r="IV1333">
        <v>0.42</v>
      </c>
      <c r="IW1333">
        <f t="shared" si="636"/>
        <v>0.42</v>
      </c>
      <c r="JH1333">
        <v>824214</v>
      </c>
      <c r="JK1333">
        <v>0.42</v>
      </c>
      <c r="JL1333">
        <f t="shared" si="637"/>
        <v>0.42</v>
      </c>
      <c r="JW1333">
        <v>824214</v>
      </c>
      <c r="JZ1333">
        <v>0.42</v>
      </c>
      <c r="KA1333">
        <f t="shared" si="638"/>
        <v>0.42</v>
      </c>
      <c r="KL1333">
        <v>824214</v>
      </c>
      <c r="KO1333">
        <v>0.45</v>
      </c>
      <c r="KP1333">
        <f t="shared" si="639"/>
        <v>0.45</v>
      </c>
      <c r="LA1333">
        <v>824214</v>
      </c>
      <c r="LD1333">
        <v>0.42</v>
      </c>
      <c r="LE1333">
        <f t="shared" si="640"/>
        <v>0.42</v>
      </c>
      <c r="LP1333">
        <v>824214</v>
      </c>
      <c r="LS1333">
        <v>0.44</v>
      </c>
      <c r="LT1333">
        <f t="shared" si="641"/>
        <v>0.44</v>
      </c>
      <c r="ME1333">
        <v>824214</v>
      </c>
      <c r="MH1333">
        <v>0.36</v>
      </c>
      <c r="MI1333">
        <f t="shared" si="642"/>
        <v>0.36</v>
      </c>
      <c r="MT1333">
        <v>824214</v>
      </c>
      <c r="MW1333">
        <v>0.37</v>
      </c>
      <c r="MX1333">
        <f t="shared" si="643"/>
        <v>0.37</v>
      </c>
      <c r="NI1333">
        <v>824214</v>
      </c>
      <c r="NL1333">
        <v>0.45</v>
      </c>
      <c r="NM1333">
        <f t="shared" si="644"/>
        <v>0.45</v>
      </c>
      <c r="NX1333">
        <v>824214</v>
      </c>
      <c r="OA1333">
        <v>0.44</v>
      </c>
      <c r="OB1333">
        <f t="shared" si="645"/>
        <v>0.44</v>
      </c>
      <c r="OM1333">
        <v>824214</v>
      </c>
      <c r="OP1333">
        <v>0.46</v>
      </c>
      <c r="OQ1333">
        <f t="shared" si="646"/>
        <v>0.46</v>
      </c>
      <c r="PB1333">
        <v>824214</v>
      </c>
      <c r="PE1333">
        <v>0.45</v>
      </c>
      <c r="PF1333">
        <f t="shared" si="647"/>
        <v>0.45</v>
      </c>
      <c r="PQ1333">
        <v>824214</v>
      </c>
      <c r="PT1333">
        <v>0.42</v>
      </c>
      <c r="PU1333">
        <f t="shared" si="648"/>
        <v>0.42</v>
      </c>
      <c r="QF1333">
        <v>824214</v>
      </c>
      <c r="QI1333">
        <v>0.45</v>
      </c>
      <c r="QJ1333">
        <f t="shared" si="649"/>
        <v>0.45</v>
      </c>
      <c r="QU1333">
        <v>824214</v>
      </c>
      <c r="QX1333">
        <v>0.44</v>
      </c>
      <c r="QY1333">
        <f t="shared" si="650"/>
        <v>0.44</v>
      </c>
    </row>
    <row r="1334" spans="12:467" x14ac:dyDescent="0.2">
      <c r="L1334">
        <v>822824</v>
      </c>
      <c r="O1334">
        <v>0.5</v>
      </c>
      <c r="P1334">
        <f t="shared" si="620"/>
        <v>0.5</v>
      </c>
      <c r="AA1334">
        <v>822824</v>
      </c>
      <c r="AD1334">
        <v>0.63</v>
      </c>
      <c r="AE1334">
        <f t="shared" si="621"/>
        <v>0.63</v>
      </c>
      <c r="AP1334">
        <v>822824</v>
      </c>
      <c r="AS1334">
        <v>0.79</v>
      </c>
      <c r="AT1334">
        <f t="shared" si="622"/>
        <v>0.79</v>
      </c>
      <c r="BE1334">
        <v>822824</v>
      </c>
      <c r="BH1334">
        <v>0.59</v>
      </c>
      <c r="BI1334">
        <f t="shared" si="623"/>
        <v>0.59</v>
      </c>
      <c r="BT1334">
        <v>822824</v>
      </c>
      <c r="BW1334">
        <v>0.62</v>
      </c>
      <c r="BX1334">
        <f t="shared" si="624"/>
        <v>0.62</v>
      </c>
      <c r="CI1334">
        <v>822824</v>
      </c>
      <c r="CL1334">
        <v>0.52</v>
      </c>
      <c r="CM1334">
        <f t="shared" si="625"/>
        <v>0.52</v>
      </c>
      <c r="CX1334">
        <v>822824</v>
      </c>
      <c r="DA1334">
        <v>0.53</v>
      </c>
      <c r="DB1334">
        <f t="shared" si="626"/>
        <v>0.53</v>
      </c>
      <c r="DM1334">
        <v>822824</v>
      </c>
      <c r="DP1334">
        <v>0.51</v>
      </c>
      <c r="DQ1334">
        <f t="shared" si="627"/>
        <v>0.51</v>
      </c>
      <c r="EB1334">
        <v>822824</v>
      </c>
      <c r="EE1334">
        <v>0.5</v>
      </c>
      <c r="EF1334">
        <f t="shared" si="628"/>
        <v>0.5</v>
      </c>
      <c r="EQ1334">
        <v>822824</v>
      </c>
      <c r="ET1334">
        <v>0.5</v>
      </c>
      <c r="EU1334">
        <f t="shared" si="629"/>
        <v>0.5</v>
      </c>
      <c r="FF1334">
        <v>822824</v>
      </c>
      <c r="FI1334">
        <v>0.53</v>
      </c>
      <c r="FJ1334">
        <f t="shared" si="630"/>
        <v>0.53</v>
      </c>
      <c r="FU1334">
        <v>822824</v>
      </c>
      <c r="FX1334">
        <v>0.5</v>
      </c>
      <c r="FY1334">
        <f t="shared" si="631"/>
        <v>0.5</v>
      </c>
      <c r="GJ1334">
        <v>822824</v>
      </c>
      <c r="GM1334">
        <v>0.5</v>
      </c>
      <c r="GN1334">
        <f t="shared" si="632"/>
        <v>0.5</v>
      </c>
      <c r="GY1334">
        <v>822824</v>
      </c>
      <c r="HB1334">
        <v>0.54</v>
      </c>
      <c r="HC1334">
        <f t="shared" si="633"/>
        <v>0.54</v>
      </c>
      <c r="HN1334">
        <v>822824</v>
      </c>
      <c r="HQ1334">
        <v>0.48</v>
      </c>
      <c r="HR1334">
        <f t="shared" si="634"/>
        <v>0.48</v>
      </c>
      <c r="ID1334">
        <v>824539</v>
      </c>
      <c r="IG1334">
        <v>0.55000000000000004</v>
      </c>
      <c r="IH1334">
        <f t="shared" si="635"/>
        <v>0.55000000000000004</v>
      </c>
      <c r="IS1334">
        <v>824539</v>
      </c>
      <c r="IV1334">
        <v>0.56000000000000005</v>
      </c>
      <c r="IW1334">
        <f t="shared" si="636"/>
        <v>0.56000000000000005</v>
      </c>
      <c r="JH1334">
        <v>824539</v>
      </c>
      <c r="JK1334">
        <v>0.54</v>
      </c>
      <c r="JL1334">
        <f t="shared" si="637"/>
        <v>0.54</v>
      </c>
      <c r="JW1334">
        <v>824539</v>
      </c>
      <c r="JZ1334">
        <v>0.56999999999999995</v>
      </c>
      <c r="KA1334">
        <f t="shared" si="638"/>
        <v>0.56999999999999995</v>
      </c>
      <c r="KL1334">
        <v>824539</v>
      </c>
      <c r="KO1334">
        <v>0.52</v>
      </c>
      <c r="KP1334">
        <f t="shared" si="639"/>
        <v>0.52</v>
      </c>
      <c r="LA1334">
        <v>824539</v>
      </c>
      <c r="LD1334">
        <v>0.55000000000000004</v>
      </c>
      <c r="LE1334">
        <f t="shared" si="640"/>
        <v>0.55000000000000004</v>
      </c>
      <c r="LP1334">
        <v>824539</v>
      </c>
      <c r="LS1334">
        <v>0.54</v>
      </c>
      <c r="LT1334">
        <f t="shared" si="641"/>
        <v>0.54</v>
      </c>
      <c r="ME1334">
        <v>824539</v>
      </c>
      <c r="MH1334">
        <v>0.57999999999999996</v>
      </c>
      <c r="MI1334">
        <f t="shared" si="642"/>
        <v>0.57999999999999996</v>
      </c>
      <c r="MT1334">
        <v>824539</v>
      </c>
      <c r="MW1334">
        <v>0.54</v>
      </c>
      <c r="MX1334">
        <f t="shared" si="643"/>
        <v>0.54</v>
      </c>
      <c r="NI1334">
        <v>824539</v>
      </c>
      <c r="NL1334">
        <v>0.54</v>
      </c>
      <c r="NM1334">
        <f t="shared" si="644"/>
        <v>0.54</v>
      </c>
      <c r="NX1334">
        <v>824539</v>
      </c>
      <c r="OA1334">
        <v>0.55000000000000004</v>
      </c>
      <c r="OB1334">
        <f t="shared" si="645"/>
        <v>0.55000000000000004</v>
      </c>
      <c r="OM1334">
        <v>824539</v>
      </c>
      <c r="OP1334">
        <v>0.56000000000000005</v>
      </c>
      <c r="OQ1334">
        <f t="shared" si="646"/>
        <v>0.56000000000000005</v>
      </c>
      <c r="PB1334">
        <v>824539</v>
      </c>
      <c r="PE1334">
        <v>0.55000000000000004</v>
      </c>
      <c r="PF1334">
        <f t="shared" si="647"/>
        <v>0.55000000000000004</v>
      </c>
      <c r="PQ1334">
        <v>824539</v>
      </c>
      <c r="PT1334">
        <v>0.56999999999999995</v>
      </c>
      <c r="PU1334">
        <f t="shared" si="648"/>
        <v>0.56999999999999995</v>
      </c>
      <c r="QF1334">
        <v>824539</v>
      </c>
      <c r="QI1334">
        <v>0.56000000000000005</v>
      </c>
      <c r="QJ1334">
        <f t="shared" si="649"/>
        <v>0.56000000000000005</v>
      </c>
      <c r="QU1334">
        <v>824539</v>
      </c>
      <c r="QX1334">
        <v>0.56000000000000005</v>
      </c>
      <c r="QY1334">
        <f t="shared" si="650"/>
        <v>0.56000000000000005</v>
      </c>
    </row>
    <row r="1335" spans="12:467" x14ac:dyDescent="0.2">
      <c r="L1335">
        <v>822911</v>
      </c>
      <c r="O1335">
        <v>0.51</v>
      </c>
      <c r="P1335">
        <f t="shared" si="620"/>
        <v>0.51</v>
      </c>
      <c r="AA1335">
        <v>822911</v>
      </c>
      <c r="AD1335">
        <v>0.62</v>
      </c>
      <c r="AE1335">
        <f t="shared" si="621"/>
        <v>0.62</v>
      </c>
      <c r="AP1335">
        <v>822911</v>
      </c>
      <c r="AS1335">
        <v>0.57999999999999996</v>
      </c>
      <c r="AT1335">
        <f t="shared" si="622"/>
        <v>0.57999999999999996</v>
      </c>
      <c r="BE1335">
        <v>822911</v>
      </c>
      <c r="BH1335">
        <v>0.61</v>
      </c>
      <c r="BI1335">
        <f t="shared" si="623"/>
        <v>0.61</v>
      </c>
      <c r="BT1335">
        <v>822911</v>
      </c>
      <c r="BW1335">
        <v>0.65</v>
      </c>
      <c r="BX1335">
        <f t="shared" si="624"/>
        <v>0.65</v>
      </c>
      <c r="CI1335">
        <v>822911</v>
      </c>
      <c r="CL1335">
        <v>0.52</v>
      </c>
      <c r="CM1335">
        <f t="shared" si="625"/>
        <v>0.52</v>
      </c>
      <c r="CX1335">
        <v>822911</v>
      </c>
      <c r="DA1335">
        <v>0.53</v>
      </c>
      <c r="DB1335">
        <f t="shared" si="626"/>
        <v>0.53</v>
      </c>
      <c r="DM1335">
        <v>822911</v>
      </c>
      <c r="DP1335">
        <v>0.5</v>
      </c>
      <c r="DQ1335">
        <f t="shared" si="627"/>
        <v>0.5</v>
      </c>
      <c r="EB1335">
        <v>822911</v>
      </c>
      <c r="EE1335">
        <v>0.5</v>
      </c>
      <c r="EF1335">
        <f t="shared" si="628"/>
        <v>0.5</v>
      </c>
      <c r="EQ1335">
        <v>822911</v>
      </c>
      <c r="ET1335">
        <v>0.5</v>
      </c>
      <c r="EU1335">
        <f t="shared" si="629"/>
        <v>0.5</v>
      </c>
      <c r="FF1335">
        <v>822911</v>
      </c>
      <c r="FI1335">
        <v>0.54</v>
      </c>
      <c r="FJ1335">
        <f t="shared" si="630"/>
        <v>0.54</v>
      </c>
      <c r="FU1335">
        <v>822911</v>
      </c>
      <c r="FX1335">
        <v>0.53</v>
      </c>
      <c r="FY1335">
        <f t="shared" si="631"/>
        <v>0.53</v>
      </c>
      <c r="GJ1335">
        <v>822911</v>
      </c>
      <c r="GM1335">
        <v>0.49</v>
      </c>
      <c r="GN1335">
        <f t="shared" si="632"/>
        <v>0.49</v>
      </c>
      <c r="GY1335">
        <v>822911</v>
      </c>
      <c r="HB1335">
        <v>0.47</v>
      </c>
      <c r="HC1335">
        <f t="shared" si="633"/>
        <v>0.47</v>
      </c>
      <c r="HN1335">
        <v>822911</v>
      </c>
      <c r="HQ1335">
        <v>0.45</v>
      </c>
      <c r="HR1335">
        <f t="shared" si="634"/>
        <v>0.45</v>
      </c>
      <c r="ID1335">
        <v>824863</v>
      </c>
      <c r="IG1335">
        <v>0.53</v>
      </c>
      <c r="IH1335">
        <f t="shared" si="635"/>
        <v>0.53</v>
      </c>
      <c r="IS1335">
        <v>824863</v>
      </c>
      <c r="IV1335">
        <v>0.54</v>
      </c>
      <c r="IW1335">
        <f t="shared" si="636"/>
        <v>0.54</v>
      </c>
      <c r="JH1335">
        <v>824863</v>
      </c>
      <c r="JK1335">
        <v>0.55000000000000004</v>
      </c>
      <c r="JL1335">
        <f t="shared" si="637"/>
        <v>0.55000000000000004</v>
      </c>
      <c r="JW1335">
        <v>824863</v>
      </c>
      <c r="JZ1335">
        <v>0.51</v>
      </c>
      <c r="KA1335">
        <f t="shared" si="638"/>
        <v>0.51</v>
      </c>
      <c r="KL1335">
        <v>824863</v>
      </c>
      <c r="KO1335">
        <v>0.54</v>
      </c>
      <c r="KP1335">
        <f t="shared" si="639"/>
        <v>0.54</v>
      </c>
      <c r="LA1335">
        <v>824863</v>
      </c>
      <c r="LD1335">
        <v>0.53</v>
      </c>
      <c r="LE1335">
        <f t="shared" si="640"/>
        <v>0.53</v>
      </c>
      <c r="LP1335">
        <v>824863</v>
      </c>
      <c r="LS1335">
        <v>0.52</v>
      </c>
      <c r="LT1335">
        <f t="shared" si="641"/>
        <v>0.52</v>
      </c>
      <c r="ME1335">
        <v>824863</v>
      </c>
      <c r="MH1335">
        <v>0.51</v>
      </c>
      <c r="MI1335">
        <f t="shared" si="642"/>
        <v>0.51</v>
      </c>
      <c r="MT1335">
        <v>824863</v>
      </c>
      <c r="MW1335">
        <v>0.56000000000000005</v>
      </c>
      <c r="MX1335">
        <f t="shared" si="643"/>
        <v>0.56000000000000005</v>
      </c>
      <c r="NI1335">
        <v>824863</v>
      </c>
      <c r="NL1335">
        <v>0.5</v>
      </c>
      <c r="NM1335">
        <f t="shared" si="644"/>
        <v>0.5</v>
      </c>
      <c r="NX1335">
        <v>824863</v>
      </c>
      <c r="OA1335">
        <v>0.52</v>
      </c>
      <c r="OB1335">
        <f t="shared" si="645"/>
        <v>0.52</v>
      </c>
      <c r="OM1335">
        <v>824863</v>
      </c>
      <c r="OP1335">
        <v>0.49</v>
      </c>
      <c r="OQ1335">
        <f t="shared" si="646"/>
        <v>0.49</v>
      </c>
      <c r="PB1335">
        <v>824863</v>
      </c>
      <c r="PE1335">
        <v>0.52</v>
      </c>
      <c r="PF1335">
        <f t="shared" si="647"/>
        <v>0.52</v>
      </c>
      <c r="PQ1335">
        <v>824863</v>
      </c>
      <c r="PT1335">
        <v>0.53</v>
      </c>
      <c r="PU1335">
        <f t="shared" si="648"/>
        <v>0.53</v>
      </c>
      <c r="QF1335">
        <v>824863</v>
      </c>
      <c r="QI1335">
        <v>0.51</v>
      </c>
      <c r="QJ1335">
        <f t="shared" si="649"/>
        <v>0.51</v>
      </c>
      <c r="QU1335">
        <v>824863</v>
      </c>
      <c r="QX1335">
        <v>0.51</v>
      </c>
      <c r="QY1335">
        <f t="shared" si="650"/>
        <v>0.51</v>
      </c>
    </row>
    <row r="1336" spans="12:467" x14ac:dyDescent="0.2">
      <c r="L1336">
        <v>822991</v>
      </c>
      <c r="O1336">
        <v>0.53</v>
      </c>
      <c r="P1336">
        <f t="shared" si="620"/>
        <v>0.53</v>
      </c>
      <c r="AA1336">
        <v>822991</v>
      </c>
      <c r="AD1336">
        <v>0.62</v>
      </c>
      <c r="AE1336">
        <f t="shared" si="621"/>
        <v>0.62</v>
      </c>
      <c r="AP1336">
        <v>822991</v>
      </c>
      <c r="AS1336">
        <v>0.46</v>
      </c>
      <c r="AT1336">
        <f t="shared" si="622"/>
        <v>0.46</v>
      </c>
      <c r="BE1336">
        <v>822991</v>
      </c>
      <c r="BH1336">
        <v>0.56000000000000005</v>
      </c>
      <c r="BI1336">
        <f t="shared" si="623"/>
        <v>0.56000000000000005</v>
      </c>
      <c r="BT1336">
        <v>822991</v>
      </c>
      <c r="BW1336">
        <v>0.37</v>
      </c>
      <c r="BX1336">
        <f t="shared" si="624"/>
        <v>0.37</v>
      </c>
      <c r="CI1336">
        <v>822991</v>
      </c>
      <c r="CL1336">
        <v>0.56000000000000005</v>
      </c>
      <c r="CM1336">
        <f t="shared" si="625"/>
        <v>0.56000000000000005</v>
      </c>
      <c r="CX1336">
        <v>822991</v>
      </c>
      <c r="DA1336">
        <v>0.55000000000000004</v>
      </c>
      <c r="DB1336">
        <f t="shared" si="626"/>
        <v>0.55000000000000004</v>
      </c>
      <c r="DM1336">
        <v>822991</v>
      </c>
      <c r="DP1336">
        <v>0.54</v>
      </c>
      <c r="DQ1336">
        <f t="shared" si="627"/>
        <v>0.54</v>
      </c>
      <c r="EB1336">
        <v>822991</v>
      </c>
      <c r="EE1336">
        <v>0.54</v>
      </c>
      <c r="EF1336">
        <f t="shared" si="628"/>
        <v>0.54</v>
      </c>
      <c r="EQ1336">
        <v>822991</v>
      </c>
      <c r="ET1336">
        <v>0.54</v>
      </c>
      <c r="EU1336">
        <f t="shared" si="629"/>
        <v>0.54</v>
      </c>
      <c r="FF1336">
        <v>822991</v>
      </c>
      <c r="FI1336">
        <v>0.55000000000000004</v>
      </c>
      <c r="FJ1336">
        <f t="shared" si="630"/>
        <v>0.55000000000000004</v>
      </c>
      <c r="FU1336">
        <v>822991</v>
      </c>
      <c r="FX1336">
        <v>0.54</v>
      </c>
      <c r="FY1336">
        <f t="shared" si="631"/>
        <v>0.54</v>
      </c>
      <c r="GJ1336">
        <v>822991</v>
      </c>
      <c r="GM1336">
        <v>0.53</v>
      </c>
      <c r="GN1336">
        <f t="shared" si="632"/>
        <v>0.53</v>
      </c>
      <c r="GY1336">
        <v>822991</v>
      </c>
      <c r="HB1336">
        <v>0.57999999999999996</v>
      </c>
      <c r="HC1336">
        <f t="shared" si="633"/>
        <v>0.57999999999999996</v>
      </c>
      <c r="HN1336">
        <v>822991</v>
      </c>
      <c r="HQ1336">
        <v>0.52</v>
      </c>
      <c r="HR1336">
        <f t="shared" si="634"/>
        <v>0.52</v>
      </c>
      <c r="ID1336">
        <v>824943</v>
      </c>
      <c r="IG1336">
        <v>0.54</v>
      </c>
      <c r="IH1336">
        <f t="shared" si="635"/>
        <v>0.54</v>
      </c>
      <c r="IS1336">
        <v>824943</v>
      </c>
      <c r="IV1336">
        <v>0.56000000000000005</v>
      </c>
      <c r="IW1336">
        <f t="shared" si="636"/>
        <v>0.56000000000000005</v>
      </c>
      <c r="JH1336">
        <v>824943</v>
      </c>
      <c r="JK1336">
        <v>0.57999999999999996</v>
      </c>
      <c r="JL1336">
        <f t="shared" si="637"/>
        <v>0.57999999999999996</v>
      </c>
      <c r="JW1336">
        <v>824943</v>
      </c>
      <c r="JZ1336">
        <v>0.54</v>
      </c>
      <c r="KA1336">
        <f t="shared" si="638"/>
        <v>0.54</v>
      </c>
      <c r="KL1336">
        <v>824943</v>
      </c>
      <c r="KO1336">
        <v>0.59</v>
      </c>
      <c r="KP1336">
        <f t="shared" si="639"/>
        <v>0.59</v>
      </c>
      <c r="LA1336">
        <v>824943</v>
      </c>
      <c r="LD1336">
        <v>0.56000000000000005</v>
      </c>
      <c r="LE1336">
        <f t="shared" si="640"/>
        <v>0.56000000000000005</v>
      </c>
      <c r="LP1336">
        <v>824943</v>
      </c>
      <c r="LS1336">
        <v>0.54</v>
      </c>
      <c r="LT1336">
        <f t="shared" si="641"/>
        <v>0.54</v>
      </c>
      <c r="ME1336">
        <v>824943</v>
      </c>
      <c r="MH1336">
        <v>0.5</v>
      </c>
      <c r="MI1336">
        <f t="shared" si="642"/>
        <v>0.5</v>
      </c>
      <c r="MT1336">
        <v>824943</v>
      </c>
      <c r="MW1336">
        <v>0.66</v>
      </c>
      <c r="MX1336">
        <f t="shared" si="643"/>
        <v>0.66</v>
      </c>
      <c r="NI1336">
        <v>824943</v>
      </c>
      <c r="NL1336">
        <v>0.54</v>
      </c>
      <c r="NM1336">
        <f t="shared" si="644"/>
        <v>0.54</v>
      </c>
      <c r="NX1336">
        <v>824943</v>
      </c>
      <c r="OA1336">
        <v>0.56000000000000005</v>
      </c>
      <c r="OB1336">
        <f t="shared" si="645"/>
        <v>0.56000000000000005</v>
      </c>
      <c r="OM1336">
        <v>824943</v>
      </c>
      <c r="OP1336">
        <v>0.56000000000000005</v>
      </c>
      <c r="OQ1336">
        <f t="shared" si="646"/>
        <v>0.56000000000000005</v>
      </c>
      <c r="PB1336">
        <v>824943</v>
      </c>
      <c r="PE1336">
        <v>0.56000000000000005</v>
      </c>
      <c r="PF1336">
        <f t="shared" si="647"/>
        <v>0.56000000000000005</v>
      </c>
      <c r="PQ1336">
        <v>824943</v>
      </c>
      <c r="PT1336">
        <v>0.54</v>
      </c>
      <c r="PU1336">
        <f t="shared" si="648"/>
        <v>0.54</v>
      </c>
      <c r="QF1336">
        <v>824943</v>
      </c>
      <c r="QI1336">
        <v>0.56000000000000005</v>
      </c>
      <c r="QJ1336">
        <f t="shared" si="649"/>
        <v>0.56000000000000005</v>
      </c>
      <c r="QU1336">
        <v>824943</v>
      </c>
      <c r="QX1336">
        <v>0.56000000000000005</v>
      </c>
      <c r="QY1336">
        <f t="shared" si="650"/>
        <v>0.56000000000000005</v>
      </c>
    </row>
    <row r="1337" spans="12:467" x14ac:dyDescent="0.2">
      <c r="L1337">
        <v>823068</v>
      </c>
      <c r="O1337">
        <v>0.43</v>
      </c>
      <c r="P1337">
        <f t="shared" si="620"/>
        <v>0.43</v>
      </c>
      <c r="AA1337">
        <v>823068</v>
      </c>
      <c r="AD1337">
        <v>0.49</v>
      </c>
      <c r="AE1337">
        <f t="shared" si="621"/>
        <v>0.49</v>
      </c>
      <c r="AP1337">
        <v>823068</v>
      </c>
      <c r="AS1337">
        <v>0.35</v>
      </c>
      <c r="AT1337">
        <f t="shared" si="622"/>
        <v>0.35</v>
      </c>
      <c r="BE1337">
        <v>823068</v>
      </c>
      <c r="BH1337">
        <v>0.53</v>
      </c>
      <c r="BI1337">
        <f t="shared" si="623"/>
        <v>0.53</v>
      </c>
      <c r="BT1337">
        <v>823068</v>
      </c>
      <c r="BW1337">
        <v>0.49</v>
      </c>
      <c r="BX1337">
        <f t="shared" si="624"/>
        <v>0.49</v>
      </c>
      <c r="CI1337">
        <v>823068</v>
      </c>
      <c r="CL1337">
        <v>0.46</v>
      </c>
      <c r="CM1337">
        <f t="shared" si="625"/>
        <v>0.46</v>
      </c>
      <c r="CX1337">
        <v>823068</v>
      </c>
      <c r="DA1337">
        <v>0.47</v>
      </c>
      <c r="DB1337">
        <f t="shared" si="626"/>
        <v>0.47</v>
      </c>
      <c r="DM1337">
        <v>823068</v>
      </c>
      <c r="DP1337">
        <v>0.43</v>
      </c>
      <c r="DQ1337">
        <f t="shared" si="627"/>
        <v>0.43</v>
      </c>
      <c r="EB1337">
        <v>823068</v>
      </c>
      <c r="EE1337">
        <v>0.42</v>
      </c>
      <c r="EF1337">
        <f t="shared" si="628"/>
        <v>0.42</v>
      </c>
      <c r="EQ1337">
        <v>823068</v>
      </c>
      <c r="ET1337">
        <v>0.42</v>
      </c>
      <c r="EU1337">
        <f t="shared" si="629"/>
        <v>0.42</v>
      </c>
      <c r="FF1337">
        <v>823068</v>
      </c>
      <c r="FI1337">
        <v>0.45</v>
      </c>
      <c r="FJ1337">
        <f t="shared" si="630"/>
        <v>0.45</v>
      </c>
      <c r="FU1337">
        <v>823068</v>
      </c>
      <c r="FX1337">
        <v>0.46</v>
      </c>
      <c r="FY1337">
        <f t="shared" si="631"/>
        <v>0.46</v>
      </c>
      <c r="GJ1337">
        <v>823068</v>
      </c>
      <c r="GM1337">
        <v>0.45</v>
      </c>
      <c r="GN1337">
        <f t="shared" si="632"/>
        <v>0.45</v>
      </c>
      <c r="GY1337">
        <v>823068</v>
      </c>
      <c r="HB1337">
        <v>0.48</v>
      </c>
      <c r="HC1337">
        <f t="shared" si="633"/>
        <v>0.48</v>
      </c>
      <c r="HN1337">
        <v>823068</v>
      </c>
      <c r="HQ1337">
        <v>0.43</v>
      </c>
      <c r="HR1337">
        <f t="shared" si="634"/>
        <v>0.43</v>
      </c>
      <c r="ID1337">
        <v>825108</v>
      </c>
      <c r="IG1337">
        <v>0.52</v>
      </c>
      <c r="IH1337">
        <f t="shared" si="635"/>
        <v>0.52</v>
      </c>
      <c r="IS1337">
        <v>825108</v>
      </c>
      <c r="IV1337">
        <v>0.51</v>
      </c>
      <c r="IW1337">
        <f t="shared" si="636"/>
        <v>0.51</v>
      </c>
      <c r="JH1337">
        <v>825108</v>
      </c>
      <c r="JK1337">
        <v>0.56000000000000005</v>
      </c>
      <c r="JL1337">
        <f t="shared" si="637"/>
        <v>0.56000000000000005</v>
      </c>
      <c r="JW1337">
        <v>825108</v>
      </c>
      <c r="JZ1337">
        <v>0.54</v>
      </c>
      <c r="KA1337">
        <f t="shared" si="638"/>
        <v>0.54</v>
      </c>
      <c r="KL1337">
        <v>825108</v>
      </c>
      <c r="KO1337">
        <v>0.57999999999999996</v>
      </c>
      <c r="KP1337">
        <f t="shared" si="639"/>
        <v>0.57999999999999996</v>
      </c>
      <c r="LA1337">
        <v>825108</v>
      </c>
      <c r="LD1337">
        <v>0.52</v>
      </c>
      <c r="LE1337">
        <f t="shared" si="640"/>
        <v>0.52</v>
      </c>
      <c r="LP1337">
        <v>825108</v>
      </c>
      <c r="LS1337">
        <v>0.51</v>
      </c>
      <c r="LT1337">
        <f t="shared" si="641"/>
        <v>0.51</v>
      </c>
      <c r="ME1337">
        <v>825108</v>
      </c>
      <c r="MH1337">
        <v>0.48</v>
      </c>
      <c r="MI1337">
        <f t="shared" si="642"/>
        <v>0.48</v>
      </c>
      <c r="MT1337">
        <v>825108</v>
      </c>
      <c r="MW1337">
        <v>0.62</v>
      </c>
      <c r="MX1337">
        <f t="shared" si="643"/>
        <v>0.62</v>
      </c>
      <c r="NI1337">
        <v>825108</v>
      </c>
      <c r="NL1337">
        <v>0.51</v>
      </c>
      <c r="NM1337">
        <f t="shared" si="644"/>
        <v>0.51</v>
      </c>
      <c r="NX1337">
        <v>825108</v>
      </c>
      <c r="OA1337">
        <v>0.53</v>
      </c>
      <c r="OB1337">
        <f t="shared" si="645"/>
        <v>0.53</v>
      </c>
      <c r="OM1337">
        <v>825108</v>
      </c>
      <c r="OP1337">
        <v>0.52</v>
      </c>
      <c r="OQ1337">
        <f t="shared" si="646"/>
        <v>0.52</v>
      </c>
      <c r="PB1337">
        <v>825108</v>
      </c>
      <c r="PE1337">
        <v>0.48</v>
      </c>
      <c r="PF1337">
        <f t="shared" si="647"/>
        <v>0.48</v>
      </c>
      <c r="PQ1337">
        <v>825108</v>
      </c>
      <c r="PT1337">
        <v>0.55000000000000004</v>
      </c>
      <c r="PU1337">
        <f t="shared" si="648"/>
        <v>0.55000000000000004</v>
      </c>
      <c r="QF1337">
        <v>825108</v>
      </c>
      <c r="QI1337">
        <v>0.54</v>
      </c>
      <c r="QJ1337">
        <f t="shared" si="649"/>
        <v>0.54</v>
      </c>
      <c r="QU1337">
        <v>825108</v>
      </c>
      <c r="QX1337">
        <v>0.53</v>
      </c>
      <c r="QY1337">
        <f t="shared" si="650"/>
        <v>0.53</v>
      </c>
    </row>
    <row r="1338" spans="12:467" x14ac:dyDescent="0.2">
      <c r="L1338">
        <v>823230</v>
      </c>
      <c r="O1338">
        <v>0.52</v>
      </c>
      <c r="P1338">
        <f t="shared" si="620"/>
        <v>0.52</v>
      </c>
      <c r="AA1338">
        <v>823230</v>
      </c>
      <c r="AD1338">
        <v>0.57999999999999996</v>
      </c>
      <c r="AE1338">
        <f t="shared" si="621"/>
        <v>0.57999999999999996</v>
      </c>
      <c r="AP1338">
        <v>823230</v>
      </c>
      <c r="AS1338">
        <v>0.8</v>
      </c>
      <c r="AT1338">
        <f t="shared" si="622"/>
        <v>0.8</v>
      </c>
      <c r="BE1338">
        <v>823230</v>
      </c>
      <c r="BH1338">
        <v>0.59</v>
      </c>
      <c r="BI1338">
        <f t="shared" si="623"/>
        <v>0.59</v>
      </c>
      <c r="BT1338">
        <v>823230</v>
      </c>
      <c r="BW1338">
        <v>0.69</v>
      </c>
      <c r="BX1338">
        <f t="shared" si="624"/>
        <v>0.69</v>
      </c>
      <c r="CI1338">
        <v>823230</v>
      </c>
      <c r="CL1338">
        <v>0.52</v>
      </c>
      <c r="CM1338">
        <f t="shared" si="625"/>
        <v>0.52</v>
      </c>
      <c r="CX1338">
        <v>823230</v>
      </c>
      <c r="DA1338">
        <v>0.5</v>
      </c>
      <c r="DB1338">
        <f t="shared" si="626"/>
        <v>0.5</v>
      </c>
      <c r="DM1338">
        <v>823230</v>
      </c>
      <c r="DP1338">
        <v>0.51</v>
      </c>
      <c r="DQ1338">
        <f t="shared" si="627"/>
        <v>0.51</v>
      </c>
      <c r="EB1338">
        <v>823230</v>
      </c>
      <c r="EE1338">
        <v>0.51</v>
      </c>
      <c r="EF1338">
        <f t="shared" si="628"/>
        <v>0.51</v>
      </c>
      <c r="EQ1338">
        <v>823230</v>
      </c>
      <c r="ET1338">
        <v>0.51</v>
      </c>
      <c r="EU1338">
        <f t="shared" si="629"/>
        <v>0.51</v>
      </c>
      <c r="FF1338">
        <v>823230</v>
      </c>
      <c r="FI1338">
        <v>0.51</v>
      </c>
      <c r="FJ1338">
        <f t="shared" si="630"/>
        <v>0.51</v>
      </c>
      <c r="FU1338">
        <v>823230</v>
      </c>
      <c r="FX1338">
        <v>0.52</v>
      </c>
      <c r="FY1338">
        <f t="shared" si="631"/>
        <v>0.52</v>
      </c>
      <c r="GJ1338">
        <v>823230</v>
      </c>
      <c r="GM1338">
        <v>0.5</v>
      </c>
      <c r="GN1338">
        <f t="shared" si="632"/>
        <v>0.5</v>
      </c>
      <c r="GY1338">
        <v>823230</v>
      </c>
      <c r="HB1338">
        <v>0.55000000000000004</v>
      </c>
      <c r="HC1338">
        <f t="shared" si="633"/>
        <v>0.55000000000000004</v>
      </c>
      <c r="HN1338">
        <v>823230</v>
      </c>
      <c r="HQ1338">
        <v>0.46</v>
      </c>
      <c r="HR1338">
        <f t="shared" si="634"/>
        <v>0.46</v>
      </c>
      <c r="ID1338">
        <v>823077</v>
      </c>
      <c r="IG1338">
        <v>0.45</v>
      </c>
      <c r="IH1338">
        <f t="shared" si="635"/>
        <v>0.45</v>
      </c>
      <c r="IS1338">
        <v>823077</v>
      </c>
      <c r="IV1338">
        <v>0.4</v>
      </c>
      <c r="IW1338">
        <f t="shared" si="636"/>
        <v>0.4</v>
      </c>
      <c r="JH1338">
        <v>823077</v>
      </c>
      <c r="JK1338">
        <v>0.45</v>
      </c>
      <c r="JL1338">
        <f t="shared" si="637"/>
        <v>0.45</v>
      </c>
      <c r="JW1338">
        <v>823077</v>
      </c>
      <c r="JZ1338">
        <v>0.41</v>
      </c>
      <c r="KA1338">
        <f t="shared" si="638"/>
        <v>0.41</v>
      </c>
      <c r="KL1338">
        <v>823077</v>
      </c>
      <c r="KO1338">
        <v>0.54</v>
      </c>
      <c r="KP1338">
        <f t="shared" si="639"/>
        <v>0.54</v>
      </c>
      <c r="LA1338">
        <v>823077</v>
      </c>
      <c r="LD1338">
        <v>0.46</v>
      </c>
      <c r="LE1338">
        <f t="shared" si="640"/>
        <v>0.46</v>
      </c>
      <c r="LP1338">
        <v>823077</v>
      </c>
      <c r="LS1338">
        <v>0.44</v>
      </c>
      <c r="LT1338">
        <f t="shared" si="641"/>
        <v>0.44</v>
      </c>
      <c r="ME1338">
        <v>823077</v>
      </c>
      <c r="MH1338">
        <v>0.49</v>
      </c>
      <c r="MI1338">
        <f t="shared" si="642"/>
        <v>0.49</v>
      </c>
      <c r="MT1338">
        <v>823077</v>
      </c>
      <c r="MW1338">
        <v>0.56000000000000005</v>
      </c>
      <c r="MX1338">
        <f t="shared" si="643"/>
        <v>0.56000000000000005</v>
      </c>
      <c r="NI1338">
        <v>823077</v>
      </c>
      <c r="NL1338">
        <v>0.41</v>
      </c>
      <c r="NM1338">
        <f t="shared" si="644"/>
        <v>0.41</v>
      </c>
      <c r="NX1338">
        <v>823077</v>
      </c>
      <c r="OA1338">
        <v>0.48</v>
      </c>
      <c r="OB1338">
        <f t="shared" si="645"/>
        <v>0.48</v>
      </c>
      <c r="OM1338">
        <v>823077</v>
      </c>
      <c r="OP1338">
        <v>0.42</v>
      </c>
      <c r="OQ1338">
        <f t="shared" si="646"/>
        <v>0.42</v>
      </c>
      <c r="PB1338">
        <v>823077</v>
      </c>
      <c r="PE1338">
        <v>0.42</v>
      </c>
      <c r="PF1338">
        <f t="shared" si="647"/>
        <v>0.42</v>
      </c>
      <c r="PQ1338">
        <v>823077</v>
      </c>
      <c r="PT1338">
        <v>0.47</v>
      </c>
      <c r="PU1338">
        <f t="shared" si="648"/>
        <v>0.47</v>
      </c>
      <c r="QF1338">
        <v>823077</v>
      </c>
      <c r="QI1338">
        <v>0.4</v>
      </c>
      <c r="QJ1338">
        <f t="shared" si="649"/>
        <v>0.4</v>
      </c>
      <c r="QU1338">
        <v>823077</v>
      </c>
      <c r="QX1338">
        <v>0.43</v>
      </c>
      <c r="QY1338">
        <f t="shared" si="650"/>
        <v>0.43</v>
      </c>
    </row>
    <row r="1339" spans="12:467" x14ac:dyDescent="0.2">
      <c r="L1339">
        <v>823797</v>
      </c>
      <c r="O1339">
        <v>0.54</v>
      </c>
      <c r="P1339">
        <f t="shared" si="620"/>
        <v>0.54</v>
      </c>
      <c r="AA1339">
        <v>823797</v>
      </c>
      <c r="AD1339">
        <v>0.62</v>
      </c>
      <c r="AE1339">
        <f t="shared" si="621"/>
        <v>0.62</v>
      </c>
      <c r="AP1339">
        <v>823797</v>
      </c>
      <c r="AS1339">
        <v>0.79</v>
      </c>
      <c r="AT1339">
        <f t="shared" si="622"/>
        <v>0.79</v>
      </c>
      <c r="BE1339">
        <v>823797</v>
      </c>
      <c r="BH1339">
        <v>0.59</v>
      </c>
      <c r="BI1339">
        <f t="shared" si="623"/>
        <v>0.59</v>
      </c>
      <c r="BT1339">
        <v>823797</v>
      </c>
      <c r="BW1339">
        <v>0.75</v>
      </c>
      <c r="BX1339">
        <f t="shared" si="624"/>
        <v>0.75</v>
      </c>
      <c r="CI1339">
        <v>823797</v>
      </c>
      <c r="CL1339">
        <v>0.52</v>
      </c>
      <c r="CM1339">
        <f t="shared" si="625"/>
        <v>0.52</v>
      </c>
      <c r="CX1339">
        <v>823797</v>
      </c>
      <c r="DA1339">
        <v>0.54</v>
      </c>
      <c r="DB1339">
        <f t="shared" si="626"/>
        <v>0.54</v>
      </c>
      <c r="DM1339">
        <v>823797</v>
      </c>
      <c r="DP1339">
        <v>0.54</v>
      </c>
      <c r="DQ1339">
        <f t="shared" si="627"/>
        <v>0.54</v>
      </c>
      <c r="EB1339">
        <v>823797</v>
      </c>
      <c r="EE1339">
        <v>0.54</v>
      </c>
      <c r="EF1339">
        <f t="shared" si="628"/>
        <v>0.54</v>
      </c>
      <c r="EQ1339">
        <v>823797</v>
      </c>
      <c r="ET1339">
        <v>0.54</v>
      </c>
      <c r="EU1339">
        <f t="shared" si="629"/>
        <v>0.54</v>
      </c>
      <c r="FF1339">
        <v>823797</v>
      </c>
      <c r="FI1339">
        <v>0.53</v>
      </c>
      <c r="FJ1339">
        <f t="shared" si="630"/>
        <v>0.53</v>
      </c>
      <c r="FU1339">
        <v>823797</v>
      </c>
      <c r="FX1339">
        <v>0.54</v>
      </c>
      <c r="FY1339">
        <f t="shared" si="631"/>
        <v>0.54</v>
      </c>
      <c r="GJ1339">
        <v>823797</v>
      </c>
      <c r="GM1339">
        <v>0.5</v>
      </c>
      <c r="GN1339">
        <f t="shared" si="632"/>
        <v>0.5</v>
      </c>
      <c r="GY1339">
        <v>823797</v>
      </c>
      <c r="HB1339">
        <v>0.52</v>
      </c>
      <c r="HC1339">
        <f t="shared" si="633"/>
        <v>0.52</v>
      </c>
      <c r="HN1339">
        <v>823797</v>
      </c>
      <c r="HQ1339">
        <v>0.53</v>
      </c>
      <c r="HR1339">
        <f t="shared" si="634"/>
        <v>0.53</v>
      </c>
      <c r="ID1339">
        <v>823158</v>
      </c>
      <c r="IG1339">
        <v>0.5</v>
      </c>
      <c r="IH1339">
        <f t="shared" si="635"/>
        <v>0.5</v>
      </c>
      <c r="IS1339">
        <v>823158</v>
      </c>
      <c r="IV1339">
        <v>0.49</v>
      </c>
      <c r="IW1339">
        <f t="shared" si="636"/>
        <v>0.49</v>
      </c>
      <c r="JH1339">
        <v>823158</v>
      </c>
      <c r="JK1339">
        <v>0.53</v>
      </c>
      <c r="JL1339">
        <f t="shared" si="637"/>
        <v>0.53</v>
      </c>
      <c r="JW1339">
        <v>823158</v>
      </c>
      <c r="JZ1339">
        <v>0.53</v>
      </c>
      <c r="KA1339">
        <f t="shared" si="638"/>
        <v>0.53</v>
      </c>
      <c r="KL1339">
        <v>823158</v>
      </c>
      <c r="KO1339">
        <v>0.57999999999999996</v>
      </c>
      <c r="KP1339">
        <f t="shared" si="639"/>
        <v>0.57999999999999996</v>
      </c>
      <c r="LA1339">
        <v>823158</v>
      </c>
      <c r="LD1339">
        <v>0.54</v>
      </c>
      <c r="LE1339">
        <f t="shared" si="640"/>
        <v>0.54</v>
      </c>
      <c r="LP1339">
        <v>823158</v>
      </c>
      <c r="LS1339">
        <v>0.5</v>
      </c>
      <c r="LT1339">
        <f t="shared" si="641"/>
        <v>0.5</v>
      </c>
      <c r="ME1339">
        <v>823158</v>
      </c>
      <c r="MH1339">
        <v>0.51</v>
      </c>
      <c r="MI1339">
        <f t="shared" si="642"/>
        <v>0.51</v>
      </c>
      <c r="MT1339">
        <v>823158</v>
      </c>
      <c r="MW1339">
        <v>0.56000000000000005</v>
      </c>
      <c r="MX1339">
        <f t="shared" si="643"/>
        <v>0.56000000000000005</v>
      </c>
      <c r="NI1339">
        <v>823158</v>
      </c>
      <c r="NL1339">
        <v>0.49</v>
      </c>
      <c r="NM1339">
        <f t="shared" si="644"/>
        <v>0.49</v>
      </c>
      <c r="NX1339">
        <v>823158</v>
      </c>
      <c r="OA1339">
        <v>0.51</v>
      </c>
      <c r="OB1339">
        <f t="shared" si="645"/>
        <v>0.51</v>
      </c>
      <c r="OM1339">
        <v>823158</v>
      </c>
      <c r="OP1339">
        <v>0.52</v>
      </c>
      <c r="OQ1339">
        <f t="shared" si="646"/>
        <v>0.52</v>
      </c>
      <c r="PB1339">
        <v>823158</v>
      </c>
      <c r="PE1339">
        <v>0.5</v>
      </c>
      <c r="PF1339">
        <f t="shared" si="647"/>
        <v>0.5</v>
      </c>
      <c r="PQ1339">
        <v>823158</v>
      </c>
      <c r="PT1339">
        <v>0.49</v>
      </c>
      <c r="PU1339">
        <f t="shared" si="648"/>
        <v>0.49</v>
      </c>
      <c r="QF1339">
        <v>823158</v>
      </c>
      <c r="QI1339">
        <v>0.49</v>
      </c>
      <c r="QJ1339">
        <f t="shared" si="649"/>
        <v>0.49</v>
      </c>
      <c r="QU1339">
        <v>823158</v>
      </c>
      <c r="QX1339">
        <v>0.5</v>
      </c>
      <c r="QY1339">
        <f t="shared" si="650"/>
        <v>0.5</v>
      </c>
    </row>
    <row r="1340" spans="12:467" x14ac:dyDescent="0.2">
      <c r="L1340">
        <v>823959</v>
      </c>
      <c r="O1340">
        <v>0.5</v>
      </c>
      <c r="P1340">
        <f t="shared" si="620"/>
        <v>0.5</v>
      </c>
      <c r="AA1340">
        <v>823959</v>
      </c>
      <c r="AD1340">
        <v>0.62</v>
      </c>
      <c r="AE1340">
        <f t="shared" si="621"/>
        <v>0.62</v>
      </c>
      <c r="AP1340">
        <v>823959</v>
      </c>
      <c r="AS1340">
        <v>0.52</v>
      </c>
      <c r="AT1340">
        <f t="shared" si="622"/>
        <v>0.52</v>
      </c>
      <c r="BE1340">
        <v>823959</v>
      </c>
      <c r="BH1340">
        <v>0.45</v>
      </c>
      <c r="BI1340">
        <f t="shared" si="623"/>
        <v>0.45</v>
      </c>
      <c r="BT1340">
        <v>823959</v>
      </c>
      <c r="BW1340">
        <v>0.49</v>
      </c>
      <c r="BX1340">
        <f t="shared" si="624"/>
        <v>0.49</v>
      </c>
      <c r="CI1340">
        <v>823959</v>
      </c>
      <c r="CL1340">
        <v>0.54</v>
      </c>
      <c r="CM1340">
        <f t="shared" si="625"/>
        <v>0.54</v>
      </c>
      <c r="CX1340">
        <v>823959</v>
      </c>
      <c r="DA1340">
        <v>0.53</v>
      </c>
      <c r="DB1340">
        <f t="shared" si="626"/>
        <v>0.53</v>
      </c>
      <c r="DM1340">
        <v>823959</v>
      </c>
      <c r="DP1340">
        <v>0.52</v>
      </c>
      <c r="DQ1340">
        <f t="shared" si="627"/>
        <v>0.52</v>
      </c>
      <c r="EB1340">
        <v>823959</v>
      </c>
      <c r="EE1340">
        <v>0.49</v>
      </c>
      <c r="EF1340">
        <f t="shared" si="628"/>
        <v>0.49</v>
      </c>
      <c r="EQ1340">
        <v>823959</v>
      </c>
      <c r="ET1340">
        <v>0.49</v>
      </c>
      <c r="EU1340">
        <f t="shared" si="629"/>
        <v>0.49</v>
      </c>
      <c r="FF1340">
        <v>823959</v>
      </c>
      <c r="FI1340">
        <v>0.52</v>
      </c>
      <c r="FJ1340">
        <f t="shared" si="630"/>
        <v>0.52</v>
      </c>
      <c r="FU1340">
        <v>823959</v>
      </c>
      <c r="FX1340">
        <v>0.54</v>
      </c>
      <c r="FY1340">
        <f t="shared" si="631"/>
        <v>0.54</v>
      </c>
      <c r="GJ1340">
        <v>823959</v>
      </c>
      <c r="GM1340">
        <v>0.51</v>
      </c>
      <c r="GN1340">
        <f t="shared" si="632"/>
        <v>0.51</v>
      </c>
      <c r="GY1340">
        <v>823959</v>
      </c>
      <c r="HB1340">
        <v>0.51</v>
      </c>
      <c r="HC1340">
        <f t="shared" si="633"/>
        <v>0.51</v>
      </c>
      <c r="HN1340">
        <v>823959</v>
      </c>
      <c r="HQ1340">
        <v>0.49</v>
      </c>
      <c r="HR1340">
        <f t="shared" si="634"/>
        <v>0.49</v>
      </c>
      <c r="ID1340">
        <v>823322</v>
      </c>
      <c r="IG1340">
        <v>0.5</v>
      </c>
      <c r="IH1340">
        <f t="shared" si="635"/>
        <v>0.5</v>
      </c>
      <c r="IS1340">
        <v>823322</v>
      </c>
      <c r="IV1340">
        <v>0.47</v>
      </c>
      <c r="IW1340">
        <f t="shared" si="636"/>
        <v>0.47</v>
      </c>
      <c r="JH1340">
        <v>823322</v>
      </c>
      <c r="JK1340">
        <v>0.43</v>
      </c>
      <c r="JL1340">
        <f t="shared" si="637"/>
        <v>0.43</v>
      </c>
      <c r="JW1340">
        <v>823322</v>
      </c>
      <c r="JZ1340">
        <v>0.42</v>
      </c>
      <c r="KA1340">
        <f t="shared" si="638"/>
        <v>0.42</v>
      </c>
      <c r="KL1340">
        <v>823322</v>
      </c>
      <c r="KO1340">
        <v>0.41</v>
      </c>
      <c r="KP1340">
        <f t="shared" si="639"/>
        <v>0.41</v>
      </c>
      <c r="LA1340">
        <v>823322</v>
      </c>
      <c r="LD1340">
        <v>0.45</v>
      </c>
      <c r="LE1340">
        <f t="shared" si="640"/>
        <v>0.45</v>
      </c>
      <c r="LP1340">
        <v>823322</v>
      </c>
      <c r="LS1340">
        <v>0.44</v>
      </c>
      <c r="LT1340">
        <f t="shared" si="641"/>
        <v>0.44</v>
      </c>
      <c r="ME1340">
        <v>823322</v>
      </c>
      <c r="MH1340">
        <v>0.41</v>
      </c>
      <c r="MI1340">
        <f t="shared" si="642"/>
        <v>0.41</v>
      </c>
      <c r="MT1340">
        <v>823322</v>
      </c>
      <c r="MW1340">
        <v>0.37</v>
      </c>
      <c r="MX1340">
        <f t="shared" si="643"/>
        <v>0.37</v>
      </c>
      <c r="NI1340">
        <v>823322</v>
      </c>
      <c r="NL1340">
        <v>0.44</v>
      </c>
      <c r="NM1340">
        <f t="shared" si="644"/>
        <v>0.44</v>
      </c>
      <c r="NX1340">
        <v>823322</v>
      </c>
      <c r="OA1340">
        <v>0.41</v>
      </c>
      <c r="OB1340">
        <f t="shared" si="645"/>
        <v>0.41</v>
      </c>
      <c r="OM1340">
        <v>823322</v>
      </c>
      <c r="OP1340">
        <v>0.45</v>
      </c>
      <c r="OQ1340">
        <f t="shared" si="646"/>
        <v>0.45</v>
      </c>
      <c r="PB1340">
        <v>823322</v>
      </c>
      <c r="PE1340">
        <v>0.49</v>
      </c>
      <c r="PF1340">
        <f t="shared" si="647"/>
        <v>0.49</v>
      </c>
      <c r="PQ1340">
        <v>823322</v>
      </c>
      <c r="PT1340">
        <v>0.45</v>
      </c>
      <c r="PU1340">
        <f t="shared" si="648"/>
        <v>0.45</v>
      </c>
      <c r="QF1340">
        <v>823322</v>
      </c>
      <c r="QI1340">
        <v>0.47</v>
      </c>
      <c r="QJ1340">
        <f t="shared" si="649"/>
        <v>0.47</v>
      </c>
      <c r="QU1340">
        <v>823322</v>
      </c>
      <c r="QX1340">
        <v>0.47</v>
      </c>
      <c r="QY1340">
        <f t="shared" si="650"/>
        <v>0.47</v>
      </c>
    </row>
    <row r="1341" spans="12:467" x14ac:dyDescent="0.2">
      <c r="L1341">
        <v>824122</v>
      </c>
      <c r="O1341">
        <v>0.49</v>
      </c>
      <c r="P1341">
        <f t="shared" si="620"/>
        <v>0.49</v>
      </c>
      <c r="AA1341">
        <v>824122</v>
      </c>
      <c r="AD1341">
        <v>0.45</v>
      </c>
      <c r="AE1341">
        <f t="shared" si="621"/>
        <v>0.45</v>
      </c>
      <c r="AP1341">
        <v>824122</v>
      </c>
      <c r="AS1341">
        <v>0.39</v>
      </c>
      <c r="AT1341">
        <f t="shared" si="622"/>
        <v>0.39</v>
      </c>
      <c r="BE1341">
        <v>824122</v>
      </c>
      <c r="BH1341">
        <v>0.34</v>
      </c>
      <c r="BI1341">
        <f t="shared" si="623"/>
        <v>0.34</v>
      </c>
      <c r="BT1341">
        <v>824122</v>
      </c>
      <c r="BW1341">
        <v>0.34</v>
      </c>
      <c r="BX1341">
        <f t="shared" si="624"/>
        <v>0.34</v>
      </c>
      <c r="CI1341">
        <v>824122</v>
      </c>
      <c r="CL1341">
        <v>0.48</v>
      </c>
      <c r="CM1341">
        <f t="shared" si="625"/>
        <v>0.48</v>
      </c>
      <c r="CX1341">
        <v>824122</v>
      </c>
      <c r="DA1341">
        <v>0.49</v>
      </c>
      <c r="DB1341">
        <f t="shared" si="626"/>
        <v>0.49</v>
      </c>
      <c r="DM1341">
        <v>824122</v>
      </c>
      <c r="DP1341">
        <v>0.48</v>
      </c>
      <c r="DQ1341">
        <f t="shared" si="627"/>
        <v>0.48</v>
      </c>
      <c r="EB1341">
        <v>824122</v>
      </c>
      <c r="EE1341">
        <v>0.48</v>
      </c>
      <c r="EF1341">
        <f t="shared" si="628"/>
        <v>0.48</v>
      </c>
      <c r="EQ1341">
        <v>824122</v>
      </c>
      <c r="ET1341">
        <v>0.48</v>
      </c>
      <c r="EU1341">
        <f t="shared" si="629"/>
        <v>0.48</v>
      </c>
      <c r="FF1341">
        <v>824122</v>
      </c>
      <c r="FI1341">
        <v>0.49</v>
      </c>
      <c r="FJ1341">
        <f t="shared" si="630"/>
        <v>0.49</v>
      </c>
      <c r="FU1341">
        <v>824122</v>
      </c>
      <c r="FX1341">
        <v>0.48</v>
      </c>
      <c r="FY1341">
        <f t="shared" si="631"/>
        <v>0.48</v>
      </c>
      <c r="GJ1341">
        <v>824122</v>
      </c>
      <c r="GM1341">
        <v>0.5</v>
      </c>
      <c r="GN1341">
        <f t="shared" si="632"/>
        <v>0.5</v>
      </c>
      <c r="GY1341">
        <v>824122</v>
      </c>
      <c r="HB1341">
        <v>0.56000000000000005</v>
      </c>
      <c r="HC1341">
        <f t="shared" si="633"/>
        <v>0.56000000000000005</v>
      </c>
      <c r="HN1341">
        <v>824122</v>
      </c>
      <c r="HQ1341">
        <v>0.4</v>
      </c>
      <c r="HR1341">
        <f t="shared" si="634"/>
        <v>0.4</v>
      </c>
      <c r="ID1341">
        <v>823807</v>
      </c>
      <c r="IG1341">
        <v>0.52</v>
      </c>
      <c r="IH1341">
        <f t="shared" si="635"/>
        <v>0.52</v>
      </c>
      <c r="IS1341">
        <v>823807</v>
      </c>
      <c r="IV1341">
        <v>0.52</v>
      </c>
      <c r="IW1341">
        <f t="shared" si="636"/>
        <v>0.52</v>
      </c>
      <c r="JH1341">
        <v>823807</v>
      </c>
      <c r="JK1341">
        <v>0.55000000000000004</v>
      </c>
      <c r="JL1341">
        <f t="shared" si="637"/>
        <v>0.55000000000000004</v>
      </c>
      <c r="JW1341">
        <v>823807</v>
      </c>
      <c r="JZ1341">
        <v>0.55000000000000004</v>
      </c>
      <c r="KA1341">
        <f t="shared" si="638"/>
        <v>0.55000000000000004</v>
      </c>
      <c r="KL1341">
        <v>823807</v>
      </c>
      <c r="KO1341">
        <v>0.56999999999999995</v>
      </c>
      <c r="KP1341">
        <f t="shared" si="639"/>
        <v>0.56999999999999995</v>
      </c>
      <c r="LA1341">
        <v>823807</v>
      </c>
      <c r="LD1341">
        <v>0.54</v>
      </c>
      <c r="LE1341">
        <f t="shared" si="640"/>
        <v>0.54</v>
      </c>
      <c r="LP1341">
        <v>823807</v>
      </c>
      <c r="LS1341">
        <v>0.55000000000000004</v>
      </c>
      <c r="LT1341">
        <f t="shared" si="641"/>
        <v>0.55000000000000004</v>
      </c>
      <c r="ME1341">
        <v>823807</v>
      </c>
      <c r="MH1341">
        <v>0.52</v>
      </c>
      <c r="MI1341">
        <f t="shared" si="642"/>
        <v>0.52</v>
      </c>
      <c r="MT1341">
        <v>823807</v>
      </c>
      <c r="MW1341">
        <v>0.65</v>
      </c>
      <c r="MX1341">
        <f t="shared" si="643"/>
        <v>0.65</v>
      </c>
      <c r="NI1341">
        <v>823807</v>
      </c>
      <c r="NL1341">
        <v>0.53</v>
      </c>
      <c r="NM1341">
        <f t="shared" si="644"/>
        <v>0.53</v>
      </c>
      <c r="NX1341">
        <v>823807</v>
      </c>
      <c r="OA1341">
        <v>0.55000000000000004</v>
      </c>
      <c r="OB1341">
        <f t="shared" si="645"/>
        <v>0.55000000000000004</v>
      </c>
      <c r="OM1341">
        <v>823807</v>
      </c>
      <c r="OP1341">
        <v>0.55000000000000004</v>
      </c>
      <c r="OQ1341">
        <f t="shared" si="646"/>
        <v>0.55000000000000004</v>
      </c>
      <c r="PB1341">
        <v>823807</v>
      </c>
      <c r="PE1341">
        <v>0.53</v>
      </c>
      <c r="PF1341">
        <f t="shared" si="647"/>
        <v>0.53</v>
      </c>
      <c r="PQ1341">
        <v>823807</v>
      </c>
      <c r="PT1341">
        <v>0.55000000000000004</v>
      </c>
      <c r="PU1341">
        <f t="shared" si="648"/>
        <v>0.55000000000000004</v>
      </c>
      <c r="QF1341">
        <v>823807</v>
      </c>
      <c r="QI1341">
        <v>0.55000000000000004</v>
      </c>
      <c r="QJ1341">
        <f t="shared" si="649"/>
        <v>0.55000000000000004</v>
      </c>
      <c r="QU1341">
        <v>823807</v>
      </c>
      <c r="QX1341">
        <v>0.54</v>
      </c>
      <c r="QY1341">
        <f t="shared" si="650"/>
        <v>0.54</v>
      </c>
    </row>
    <row r="1342" spans="12:467" x14ac:dyDescent="0.2">
      <c r="L1342">
        <v>824202</v>
      </c>
      <c r="O1342">
        <v>0.46</v>
      </c>
      <c r="P1342">
        <f t="shared" si="620"/>
        <v>0.46</v>
      </c>
      <c r="AA1342">
        <v>824202</v>
      </c>
      <c r="AD1342">
        <v>0.43</v>
      </c>
      <c r="AE1342">
        <f t="shared" si="621"/>
        <v>0.43</v>
      </c>
      <c r="AP1342">
        <v>824202</v>
      </c>
      <c r="AS1342">
        <v>0.65</v>
      </c>
      <c r="AT1342">
        <f t="shared" si="622"/>
        <v>0.65</v>
      </c>
      <c r="BE1342">
        <v>824202</v>
      </c>
      <c r="BH1342">
        <v>0.44</v>
      </c>
      <c r="BI1342">
        <f t="shared" si="623"/>
        <v>0.44</v>
      </c>
      <c r="BT1342">
        <v>824202</v>
      </c>
      <c r="BW1342">
        <v>0.42</v>
      </c>
      <c r="BX1342">
        <f t="shared" si="624"/>
        <v>0.42</v>
      </c>
      <c r="CI1342">
        <v>824202</v>
      </c>
      <c r="CL1342">
        <v>0.43</v>
      </c>
      <c r="CM1342">
        <f t="shared" si="625"/>
        <v>0.43</v>
      </c>
      <c r="CX1342">
        <v>824202</v>
      </c>
      <c r="DA1342">
        <v>0.43</v>
      </c>
      <c r="DB1342">
        <f t="shared" si="626"/>
        <v>0.43</v>
      </c>
      <c r="DM1342">
        <v>824202</v>
      </c>
      <c r="DP1342">
        <v>0.4</v>
      </c>
      <c r="DQ1342">
        <f t="shared" si="627"/>
        <v>0.4</v>
      </c>
      <c r="EB1342">
        <v>824202</v>
      </c>
      <c r="EE1342">
        <v>0.42</v>
      </c>
      <c r="EF1342">
        <f t="shared" si="628"/>
        <v>0.42</v>
      </c>
      <c r="EQ1342">
        <v>824202</v>
      </c>
      <c r="ET1342">
        <v>0.42</v>
      </c>
      <c r="EU1342">
        <f t="shared" si="629"/>
        <v>0.42</v>
      </c>
      <c r="FF1342">
        <v>824202</v>
      </c>
      <c r="FI1342">
        <v>0.44</v>
      </c>
      <c r="FJ1342">
        <f t="shared" si="630"/>
        <v>0.44</v>
      </c>
      <c r="FU1342">
        <v>824202</v>
      </c>
      <c r="FX1342">
        <v>0.47</v>
      </c>
      <c r="FY1342">
        <f t="shared" si="631"/>
        <v>0.47</v>
      </c>
      <c r="GJ1342">
        <v>824202</v>
      </c>
      <c r="GM1342">
        <v>0.4</v>
      </c>
      <c r="GN1342">
        <f t="shared" si="632"/>
        <v>0.4</v>
      </c>
      <c r="GY1342">
        <v>824202</v>
      </c>
      <c r="HB1342">
        <v>0.51</v>
      </c>
      <c r="HC1342">
        <f t="shared" si="633"/>
        <v>0.51</v>
      </c>
      <c r="HN1342">
        <v>824202</v>
      </c>
      <c r="HQ1342">
        <v>0.37</v>
      </c>
      <c r="HR1342">
        <f t="shared" si="634"/>
        <v>0.37</v>
      </c>
      <c r="ID1342">
        <v>824212</v>
      </c>
      <c r="IG1342">
        <v>0.54</v>
      </c>
      <c r="IH1342">
        <f t="shared" si="635"/>
        <v>0.54</v>
      </c>
      <c r="IS1342">
        <v>824212</v>
      </c>
      <c r="IV1342">
        <v>0.53</v>
      </c>
      <c r="IW1342">
        <f t="shared" si="636"/>
        <v>0.53</v>
      </c>
      <c r="JH1342">
        <v>824212</v>
      </c>
      <c r="JK1342">
        <v>0.56000000000000005</v>
      </c>
      <c r="JL1342">
        <f t="shared" si="637"/>
        <v>0.56000000000000005</v>
      </c>
      <c r="JW1342">
        <v>824212</v>
      </c>
      <c r="JZ1342">
        <v>0.54</v>
      </c>
      <c r="KA1342">
        <f t="shared" si="638"/>
        <v>0.54</v>
      </c>
      <c r="KL1342">
        <v>824212</v>
      </c>
      <c r="KO1342">
        <v>0.52</v>
      </c>
      <c r="KP1342">
        <f t="shared" si="639"/>
        <v>0.52</v>
      </c>
      <c r="LA1342">
        <v>824212</v>
      </c>
      <c r="LD1342">
        <v>0.52</v>
      </c>
      <c r="LE1342">
        <f t="shared" si="640"/>
        <v>0.52</v>
      </c>
      <c r="LP1342">
        <v>824212</v>
      </c>
      <c r="LS1342">
        <v>0.54</v>
      </c>
      <c r="LT1342">
        <f t="shared" si="641"/>
        <v>0.54</v>
      </c>
      <c r="ME1342">
        <v>824212</v>
      </c>
      <c r="MH1342">
        <v>0.55000000000000004</v>
      </c>
      <c r="MI1342">
        <f t="shared" si="642"/>
        <v>0.55000000000000004</v>
      </c>
      <c r="MT1342">
        <v>824212</v>
      </c>
      <c r="MW1342">
        <v>0.56999999999999995</v>
      </c>
      <c r="MX1342">
        <f t="shared" si="643"/>
        <v>0.56999999999999995</v>
      </c>
      <c r="NI1342">
        <v>824212</v>
      </c>
      <c r="NL1342">
        <v>0.53</v>
      </c>
      <c r="NM1342">
        <f t="shared" si="644"/>
        <v>0.53</v>
      </c>
      <c r="NX1342">
        <v>824212</v>
      </c>
      <c r="OA1342">
        <v>0.52</v>
      </c>
      <c r="OB1342">
        <f t="shared" si="645"/>
        <v>0.52</v>
      </c>
      <c r="OM1342">
        <v>824212</v>
      </c>
      <c r="OP1342">
        <v>0.54</v>
      </c>
      <c r="OQ1342">
        <f t="shared" si="646"/>
        <v>0.54</v>
      </c>
      <c r="PB1342">
        <v>824212</v>
      </c>
      <c r="PE1342">
        <v>0.55000000000000004</v>
      </c>
      <c r="PF1342">
        <f t="shared" si="647"/>
        <v>0.55000000000000004</v>
      </c>
      <c r="PQ1342">
        <v>824212</v>
      </c>
      <c r="PT1342">
        <v>0.52</v>
      </c>
      <c r="PU1342">
        <f t="shared" si="648"/>
        <v>0.52</v>
      </c>
      <c r="QF1342">
        <v>824212</v>
      </c>
      <c r="QI1342">
        <v>0.55000000000000004</v>
      </c>
      <c r="QJ1342">
        <f t="shared" si="649"/>
        <v>0.55000000000000004</v>
      </c>
      <c r="QU1342">
        <v>824212</v>
      </c>
      <c r="QX1342">
        <v>0.55000000000000004</v>
      </c>
      <c r="QY1342">
        <f t="shared" si="650"/>
        <v>0.55000000000000004</v>
      </c>
    </row>
    <row r="1343" spans="12:467" x14ac:dyDescent="0.2">
      <c r="L1343">
        <v>824528</v>
      </c>
      <c r="O1343">
        <v>0.48</v>
      </c>
      <c r="P1343">
        <f t="shared" si="620"/>
        <v>0.48</v>
      </c>
      <c r="AA1343">
        <v>824528</v>
      </c>
      <c r="AD1343">
        <v>0.51</v>
      </c>
      <c r="AE1343">
        <f t="shared" si="621"/>
        <v>0.51</v>
      </c>
      <c r="AP1343">
        <v>824528</v>
      </c>
      <c r="AS1343">
        <v>0.59</v>
      </c>
      <c r="AT1343">
        <f t="shared" si="622"/>
        <v>0.59</v>
      </c>
      <c r="BE1343">
        <v>824528</v>
      </c>
      <c r="BH1343">
        <v>0.49</v>
      </c>
      <c r="BI1343">
        <f t="shared" si="623"/>
        <v>0.49</v>
      </c>
      <c r="BT1343">
        <v>824528</v>
      </c>
      <c r="BW1343">
        <v>0.57999999999999996</v>
      </c>
      <c r="BX1343">
        <f t="shared" si="624"/>
        <v>0.57999999999999996</v>
      </c>
      <c r="CI1343">
        <v>824528</v>
      </c>
      <c r="CL1343">
        <v>0.49</v>
      </c>
      <c r="CM1343">
        <f t="shared" si="625"/>
        <v>0.49</v>
      </c>
      <c r="CX1343">
        <v>824528</v>
      </c>
      <c r="DA1343">
        <v>0.49</v>
      </c>
      <c r="DB1343">
        <f t="shared" si="626"/>
        <v>0.49</v>
      </c>
      <c r="DM1343">
        <v>824528</v>
      </c>
      <c r="DP1343">
        <v>0.5</v>
      </c>
      <c r="DQ1343">
        <f t="shared" si="627"/>
        <v>0.5</v>
      </c>
      <c r="EB1343">
        <v>824528</v>
      </c>
      <c r="EE1343">
        <v>0.48</v>
      </c>
      <c r="EF1343">
        <f t="shared" si="628"/>
        <v>0.48</v>
      </c>
      <c r="EQ1343">
        <v>824528</v>
      </c>
      <c r="ET1343">
        <v>0.48</v>
      </c>
      <c r="EU1343">
        <f t="shared" si="629"/>
        <v>0.48</v>
      </c>
      <c r="FF1343">
        <v>824528</v>
      </c>
      <c r="FI1343">
        <v>0.46</v>
      </c>
      <c r="FJ1343">
        <f t="shared" si="630"/>
        <v>0.46</v>
      </c>
      <c r="FU1343">
        <v>824528</v>
      </c>
      <c r="FX1343">
        <v>0.5</v>
      </c>
      <c r="FY1343">
        <f t="shared" si="631"/>
        <v>0.5</v>
      </c>
      <c r="GJ1343">
        <v>824528</v>
      </c>
      <c r="GM1343">
        <v>0.48</v>
      </c>
      <c r="GN1343">
        <f t="shared" si="632"/>
        <v>0.48</v>
      </c>
      <c r="GY1343">
        <v>824528</v>
      </c>
      <c r="HB1343">
        <v>0.45</v>
      </c>
      <c r="HC1343">
        <f t="shared" si="633"/>
        <v>0.45</v>
      </c>
      <c r="HN1343">
        <v>824528</v>
      </c>
      <c r="HQ1343">
        <v>0.47</v>
      </c>
      <c r="HR1343">
        <f t="shared" si="634"/>
        <v>0.47</v>
      </c>
      <c r="ID1343">
        <v>824537</v>
      </c>
      <c r="IG1343">
        <v>0.48</v>
      </c>
      <c r="IH1343">
        <f t="shared" si="635"/>
        <v>0.48</v>
      </c>
      <c r="IS1343">
        <v>824537</v>
      </c>
      <c r="IV1343">
        <v>0.49</v>
      </c>
      <c r="IW1343">
        <f t="shared" si="636"/>
        <v>0.49</v>
      </c>
      <c r="JH1343">
        <v>824537</v>
      </c>
      <c r="JK1343">
        <v>0.51</v>
      </c>
      <c r="JL1343">
        <f t="shared" si="637"/>
        <v>0.51</v>
      </c>
      <c r="JW1343">
        <v>824537</v>
      </c>
      <c r="JZ1343">
        <v>0.52</v>
      </c>
      <c r="KA1343">
        <f t="shared" si="638"/>
        <v>0.52</v>
      </c>
      <c r="KL1343">
        <v>824537</v>
      </c>
      <c r="KO1343">
        <v>0.45</v>
      </c>
      <c r="KP1343">
        <f t="shared" si="639"/>
        <v>0.45</v>
      </c>
      <c r="LA1343">
        <v>824537</v>
      </c>
      <c r="LD1343">
        <v>0.49</v>
      </c>
      <c r="LE1343">
        <f t="shared" si="640"/>
        <v>0.49</v>
      </c>
      <c r="LP1343">
        <v>824537</v>
      </c>
      <c r="LS1343">
        <v>0.47</v>
      </c>
      <c r="LT1343">
        <f t="shared" si="641"/>
        <v>0.47</v>
      </c>
      <c r="ME1343">
        <v>824537</v>
      </c>
      <c r="MH1343">
        <v>0.56999999999999995</v>
      </c>
      <c r="MI1343">
        <f t="shared" si="642"/>
        <v>0.56999999999999995</v>
      </c>
      <c r="MT1343">
        <v>824537</v>
      </c>
      <c r="MW1343">
        <v>0.52</v>
      </c>
      <c r="MX1343">
        <f t="shared" si="643"/>
        <v>0.52</v>
      </c>
      <c r="NI1343">
        <v>824537</v>
      </c>
      <c r="NL1343">
        <v>0.5</v>
      </c>
      <c r="NM1343">
        <f t="shared" si="644"/>
        <v>0.5</v>
      </c>
      <c r="NX1343">
        <v>824537</v>
      </c>
      <c r="OA1343">
        <v>0.52</v>
      </c>
      <c r="OB1343">
        <f t="shared" si="645"/>
        <v>0.52</v>
      </c>
      <c r="OM1343">
        <v>824537</v>
      </c>
      <c r="OP1343">
        <v>0.48</v>
      </c>
      <c r="OQ1343">
        <f t="shared" si="646"/>
        <v>0.48</v>
      </c>
      <c r="PB1343">
        <v>824537</v>
      </c>
      <c r="PE1343">
        <v>0.52</v>
      </c>
      <c r="PF1343">
        <f t="shared" si="647"/>
        <v>0.52</v>
      </c>
      <c r="PQ1343">
        <v>824537</v>
      </c>
      <c r="PT1343">
        <v>0.47</v>
      </c>
      <c r="PU1343">
        <f t="shared" si="648"/>
        <v>0.47</v>
      </c>
      <c r="QF1343">
        <v>824537</v>
      </c>
      <c r="QI1343">
        <v>0.51</v>
      </c>
      <c r="QJ1343">
        <f t="shared" si="649"/>
        <v>0.51</v>
      </c>
      <c r="QU1343">
        <v>824537</v>
      </c>
      <c r="QX1343">
        <v>0.49</v>
      </c>
      <c r="QY1343">
        <f t="shared" si="650"/>
        <v>0.49</v>
      </c>
    </row>
    <row r="1344" spans="12:467" x14ac:dyDescent="0.2">
      <c r="L1344">
        <v>824612</v>
      </c>
      <c r="O1344">
        <v>0.49</v>
      </c>
      <c r="P1344">
        <f t="shared" si="620"/>
        <v>0.49</v>
      </c>
      <c r="AA1344">
        <v>824612</v>
      </c>
      <c r="AD1344">
        <v>0.5</v>
      </c>
      <c r="AE1344">
        <f t="shared" si="621"/>
        <v>0.5</v>
      </c>
      <c r="AP1344">
        <v>824612</v>
      </c>
      <c r="AS1344">
        <v>0.32</v>
      </c>
      <c r="AT1344">
        <f t="shared" si="622"/>
        <v>0.32</v>
      </c>
      <c r="BE1344">
        <v>824612</v>
      </c>
      <c r="BH1344">
        <v>0.47</v>
      </c>
      <c r="BI1344">
        <f t="shared" si="623"/>
        <v>0.47</v>
      </c>
      <c r="BT1344">
        <v>824612</v>
      </c>
      <c r="BW1344">
        <v>0.46</v>
      </c>
      <c r="BX1344">
        <f t="shared" si="624"/>
        <v>0.46</v>
      </c>
      <c r="CI1344">
        <v>824612</v>
      </c>
      <c r="CL1344">
        <v>0.5</v>
      </c>
      <c r="CM1344">
        <f t="shared" si="625"/>
        <v>0.5</v>
      </c>
      <c r="CX1344">
        <v>824612</v>
      </c>
      <c r="DA1344">
        <v>0.51</v>
      </c>
      <c r="DB1344">
        <f t="shared" si="626"/>
        <v>0.51</v>
      </c>
      <c r="DM1344">
        <v>824612</v>
      </c>
      <c r="DP1344">
        <v>0.5</v>
      </c>
      <c r="DQ1344">
        <f t="shared" si="627"/>
        <v>0.5</v>
      </c>
      <c r="EB1344">
        <v>824612</v>
      </c>
      <c r="EE1344">
        <v>0.51</v>
      </c>
      <c r="EF1344">
        <f t="shared" si="628"/>
        <v>0.51</v>
      </c>
      <c r="EQ1344">
        <v>824612</v>
      </c>
      <c r="ET1344">
        <v>0.51</v>
      </c>
      <c r="EU1344">
        <f t="shared" si="629"/>
        <v>0.51</v>
      </c>
      <c r="FF1344">
        <v>824612</v>
      </c>
      <c r="FI1344">
        <v>0.53</v>
      </c>
      <c r="FJ1344">
        <f t="shared" si="630"/>
        <v>0.53</v>
      </c>
      <c r="FU1344">
        <v>824612</v>
      </c>
      <c r="FX1344">
        <v>0.52</v>
      </c>
      <c r="FY1344">
        <f t="shared" si="631"/>
        <v>0.52</v>
      </c>
      <c r="GJ1344">
        <v>824612</v>
      </c>
      <c r="GM1344">
        <v>0.51</v>
      </c>
      <c r="GN1344">
        <f t="shared" si="632"/>
        <v>0.51</v>
      </c>
      <c r="GY1344">
        <v>824612</v>
      </c>
      <c r="HB1344">
        <v>0.55000000000000004</v>
      </c>
      <c r="HC1344">
        <f t="shared" si="633"/>
        <v>0.55000000000000004</v>
      </c>
      <c r="HN1344">
        <v>824612</v>
      </c>
      <c r="HQ1344">
        <v>0.47</v>
      </c>
      <c r="HR1344">
        <f t="shared" si="634"/>
        <v>0.47</v>
      </c>
      <c r="ID1344">
        <v>824699</v>
      </c>
      <c r="IG1344">
        <v>0.59</v>
      </c>
      <c r="IH1344">
        <f t="shared" si="635"/>
        <v>0.59</v>
      </c>
      <c r="IS1344">
        <v>824699</v>
      </c>
      <c r="IV1344">
        <v>0.57999999999999996</v>
      </c>
      <c r="IW1344">
        <f t="shared" si="636"/>
        <v>0.57999999999999996</v>
      </c>
      <c r="JH1344">
        <v>824699</v>
      </c>
      <c r="JK1344">
        <v>0.61</v>
      </c>
      <c r="JL1344">
        <f t="shared" si="637"/>
        <v>0.61</v>
      </c>
      <c r="JW1344">
        <v>824699</v>
      </c>
      <c r="JZ1344">
        <v>0.57999999999999996</v>
      </c>
      <c r="KA1344">
        <f t="shared" si="638"/>
        <v>0.57999999999999996</v>
      </c>
      <c r="KL1344">
        <v>824699</v>
      </c>
      <c r="KO1344">
        <v>0.68</v>
      </c>
      <c r="KP1344">
        <f t="shared" si="639"/>
        <v>0.68</v>
      </c>
      <c r="LA1344">
        <v>824699</v>
      </c>
      <c r="LD1344">
        <v>0.6</v>
      </c>
      <c r="LE1344">
        <f t="shared" si="640"/>
        <v>0.6</v>
      </c>
      <c r="LP1344">
        <v>824699</v>
      </c>
      <c r="LS1344">
        <v>0.55000000000000004</v>
      </c>
      <c r="LT1344">
        <f t="shared" si="641"/>
        <v>0.55000000000000004</v>
      </c>
      <c r="ME1344">
        <v>824699</v>
      </c>
      <c r="MH1344">
        <v>0.7</v>
      </c>
      <c r="MI1344">
        <f t="shared" si="642"/>
        <v>0.7</v>
      </c>
      <c r="MT1344">
        <v>824699</v>
      </c>
      <c r="MW1344">
        <v>0.72</v>
      </c>
      <c r="MX1344">
        <f t="shared" si="643"/>
        <v>0.72</v>
      </c>
      <c r="NI1344">
        <v>824699</v>
      </c>
      <c r="NL1344">
        <v>0.55000000000000004</v>
      </c>
      <c r="NM1344">
        <f t="shared" si="644"/>
        <v>0.55000000000000004</v>
      </c>
      <c r="NX1344">
        <v>824699</v>
      </c>
      <c r="OA1344">
        <v>0.57999999999999996</v>
      </c>
      <c r="OB1344">
        <f t="shared" si="645"/>
        <v>0.57999999999999996</v>
      </c>
      <c r="OM1344">
        <v>824699</v>
      </c>
      <c r="OP1344">
        <v>0.57999999999999996</v>
      </c>
      <c r="OQ1344">
        <f t="shared" si="646"/>
        <v>0.57999999999999996</v>
      </c>
      <c r="PB1344">
        <v>824699</v>
      </c>
      <c r="PE1344">
        <v>0.57999999999999996</v>
      </c>
      <c r="PF1344">
        <f t="shared" si="647"/>
        <v>0.57999999999999996</v>
      </c>
      <c r="PQ1344">
        <v>824699</v>
      </c>
      <c r="PT1344">
        <v>0.56000000000000005</v>
      </c>
      <c r="PU1344">
        <f t="shared" si="648"/>
        <v>0.56000000000000005</v>
      </c>
      <c r="QF1344">
        <v>824699</v>
      </c>
      <c r="QI1344">
        <v>0.56000000000000005</v>
      </c>
      <c r="QJ1344">
        <f t="shared" si="649"/>
        <v>0.56000000000000005</v>
      </c>
      <c r="QU1344">
        <v>824699</v>
      </c>
      <c r="QX1344">
        <v>0.56999999999999995</v>
      </c>
      <c r="QY1344">
        <f t="shared" si="650"/>
        <v>0.56999999999999995</v>
      </c>
    </row>
    <row r="1345" spans="12:467" x14ac:dyDescent="0.2">
      <c r="L1345">
        <v>824852</v>
      </c>
      <c r="O1345">
        <v>0.54</v>
      </c>
      <c r="P1345">
        <f t="shared" si="620"/>
        <v>0.54</v>
      </c>
      <c r="AA1345">
        <v>824852</v>
      </c>
      <c r="AD1345">
        <v>0.52</v>
      </c>
      <c r="AE1345">
        <f t="shared" si="621"/>
        <v>0.52</v>
      </c>
      <c r="AP1345">
        <v>824852</v>
      </c>
      <c r="AS1345">
        <v>0.77</v>
      </c>
      <c r="AT1345">
        <f t="shared" si="622"/>
        <v>0.77</v>
      </c>
      <c r="BE1345">
        <v>824852</v>
      </c>
      <c r="BH1345">
        <v>0.6</v>
      </c>
      <c r="BI1345">
        <f t="shared" si="623"/>
        <v>0.6</v>
      </c>
      <c r="BT1345">
        <v>824852</v>
      </c>
      <c r="BW1345">
        <v>0.71</v>
      </c>
      <c r="BX1345">
        <f t="shared" si="624"/>
        <v>0.71</v>
      </c>
      <c r="CI1345">
        <v>824852</v>
      </c>
      <c r="CL1345">
        <v>0.55000000000000004</v>
      </c>
      <c r="CM1345">
        <f t="shared" si="625"/>
        <v>0.55000000000000004</v>
      </c>
      <c r="CX1345">
        <v>824852</v>
      </c>
      <c r="DA1345">
        <v>0.53</v>
      </c>
      <c r="DB1345">
        <f t="shared" si="626"/>
        <v>0.53</v>
      </c>
      <c r="DM1345">
        <v>824852</v>
      </c>
      <c r="DP1345">
        <v>0.55000000000000004</v>
      </c>
      <c r="DQ1345">
        <f t="shared" si="627"/>
        <v>0.55000000000000004</v>
      </c>
      <c r="EB1345">
        <v>824852</v>
      </c>
      <c r="EE1345">
        <v>0.56999999999999995</v>
      </c>
      <c r="EF1345">
        <f t="shared" si="628"/>
        <v>0.56999999999999995</v>
      </c>
      <c r="EQ1345">
        <v>824852</v>
      </c>
      <c r="ET1345">
        <v>0.56999999999999995</v>
      </c>
      <c r="EU1345">
        <f t="shared" si="629"/>
        <v>0.56999999999999995</v>
      </c>
      <c r="FF1345">
        <v>824852</v>
      </c>
      <c r="FI1345">
        <v>0.54</v>
      </c>
      <c r="FJ1345">
        <f t="shared" si="630"/>
        <v>0.54</v>
      </c>
      <c r="FU1345">
        <v>824852</v>
      </c>
      <c r="FX1345">
        <v>0.52</v>
      </c>
      <c r="FY1345">
        <f t="shared" si="631"/>
        <v>0.52</v>
      </c>
      <c r="GJ1345">
        <v>824852</v>
      </c>
      <c r="GM1345">
        <v>0.53</v>
      </c>
      <c r="GN1345">
        <f t="shared" si="632"/>
        <v>0.53</v>
      </c>
      <c r="GY1345">
        <v>824852</v>
      </c>
      <c r="HB1345">
        <v>0.57999999999999996</v>
      </c>
      <c r="HC1345">
        <f t="shared" si="633"/>
        <v>0.57999999999999996</v>
      </c>
      <c r="HN1345">
        <v>824852</v>
      </c>
      <c r="HQ1345">
        <v>0.5</v>
      </c>
      <c r="HR1345">
        <f t="shared" si="634"/>
        <v>0.5</v>
      </c>
      <c r="ID1345">
        <v>824861</v>
      </c>
      <c r="IG1345">
        <v>0.46</v>
      </c>
      <c r="IH1345">
        <f t="shared" si="635"/>
        <v>0.46</v>
      </c>
      <c r="IS1345">
        <v>824861</v>
      </c>
      <c r="IV1345">
        <v>0.45</v>
      </c>
      <c r="IW1345">
        <f t="shared" si="636"/>
        <v>0.45</v>
      </c>
      <c r="JH1345">
        <v>824861</v>
      </c>
      <c r="JK1345">
        <v>0.48</v>
      </c>
      <c r="JL1345">
        <f t="shared" si="637"/>
        <v>0.48</v>
      </c>
      <c r="JW1345">
        <v>824861</v>
      </c>
      <c r="JZ1345">
        <v>0.5</v>
      </c>
      <c r="KA1345">
        <f t="shared" si="638"/>
        <v>0.5</v>
      </c>
      <c r="KL1345">
        <v>824861</v>
      </c>
      <c r="KO1345">
        <v>0.51</v>
      </c>
      <c r="KP1345">
        <f t="shared" si="639"/>
        <v>0.51</v>
      </c>
      <c r="LA1345">
        <v>824861</v>
      </c>
      <c r="LD1345">
        <v>0.45</v>
      </c>
      <c r="LE1345">
        <f t="shared" si="640"/>
        <v>0.45</v>
      </c>
      <c r="LP1345">
        <v>824861</v>
      </c>
      <c r="LS1345">
        <v>0.47</v>
      </c>
      <c r="LT1345">
        <f t="shared" si="641"/>
        <v>0.47</v>
      </c>
      <c r="ME1345">
        <v>824861</v>
      </c>
      <c r="MH1345">
        <v>0.51</v>
      </c>
      <c r="MI1345">
        <f t="shared" si="642"/>
        <v>0.51</v>
      </c>
      <c r="MT1345">
        <v>824861</v>
      </c>
      <c r="MW1345">
        <v>0.52</v>
      </c>
      <c r="MX1345">
        <f t="shared" si="643"/>
        <v>0.52</v>
      </c>
      <c r="NI1345">
        <v>824861</v>
      </c>
      <c r="NL1345">
        <v>0.46</v>
      </c>
      <c r="NM1345">
        <f t="shared" si="644"/>
        <v>0.46</v>
      </c>
      <c r="NX1345">
        <v>824861</v>
      </c>
      <c r="OA1345">
        <v>0.48</v>
      </c>
      <c r="OB1345">
        <f t="shared" si="645"/>
        <v>0.48</v>
      </c>
      <c r="OM1345">
        <v>824861</v>
      </c>
      <c r="OP1345">
        <v>0.45</v>
      </c>
      <c r="OQ1345">
        <f t="shared" si="646"/>
        <v>0.45</v>
      </c>
      <c r="PB1345">
        <v>824861</v>
      </c>
      <c r="PE1345">
        <v>0.42</v>
      </c>
      <c r="PF1345">
        <f t="shared" si="647"/>
        <v>0.42</v>
      </c>
      <c r="PQ1345">
        <v>824861</v>
      </c>
      <c r="PT1345">
        <v>0.48</v>
      </c>
      <c r="PU1345">
        <f t="shared" si="648"/>
        <v>0.48</v>
      </c>
      <c r="QF1345">
        <v>824861</v>
      </c>
      <c r="QI1345">
        <v>0.46</v>
      </c>
      <c r="QJ1345">
        <f t="shared" si="649"/>
        <v>0.46</v>
      </c>
      <c r="QU1345">
        <v>824861</v>
      </c>
      <c r="QX1345">
        <v>0.47</v>
      </c>
      <c r="QY1345">
        <f t="shared" si="650"/>
        <v>0.47</v>
      </c>
    </row>
    <row r="1346" spans="12:467" x14ac:dyDescent="0.2">
      <c r="L1346">
        <v>825094</v>
      </c>
      <c r="O1346">
        <v>0.44</v>
      </c>
      <c r="P1346">
        <f t="shared" si="620"/>
        <v>0.44</v>
      </c>
      <c r="AA1346">
        <v>825094</v>
      </c>
      <c r="AD1346">
        <v>0.5</v>
      </c>
      <c r="AE1346">
        <f t="shared" si="621"/>
        <v>0.5</v>
      </c>
      <c r="AP1346">
        <v>825094</v>
      </c>
      <c r="AS1346">
        <v>0.68</v>
      </c>
      <c r="AT1346">
        <f t="shared" si="622"/>
        <v>0.68</v>
      </c>
      <c r="BE1346">
        <v>825094</v>
      </c>
      <c r="BH1346">
        <v>0.56000000000000005</v>
      </c>
      <c r="BI1346">
        <f t="shared" si="623"/>
        <v>0.56000000000000005</v>
      </c>
      <c r="BT1346">
        <v>825094</v>
      </c>
      <c r="BW1346">
        <v>0.63</v>
      </c>
      <c r="BX1346">
        <f t="shared" si="624"/>
        <v>0.63</v>
      </c>
      <c r="CI1346">
        <v>825094</v>
      </c>
      <c r="CL1346">
        <v>0.46</v>
      </c>
      <c r="CM1346">
        <f t="shared" si="625"/>
        <v>0.46</v>
      </c>
      <c r="CX1346">
        <v>825094</v>
      </c>
      <c r="DA1346">
        <v>0.46</v>
      </c>
      <c r="DB1346">
        <f t="shared" si="626"/>
        <v>0.46</v>
      </c>
      <c r="DM1346">
        <v>825094</v>
      </c>
      <c r="DP1346">
        <v>0.44</v>
      </c>
      <c r="DQ1346">
        <f t="shared" si="627"/>
        <v>0.44</v>
      </c>
      <c r="EB1346">
        <v>825094</v>
      </c>
      <c r="EE1346">
        <v>0.48</v>
      </c>
      <c r="EF1346">
        <f t="shared" si="628"/>
        <v>0.48</v>
      </c>
      <c r="EQ1346">
        <v>825094</v>
      </c>
      <c r="ET1346">
        <v>0.48</v>
      </c>
      <c r="EU1346">
        <f t="shared" si="629"/>
        <v>0.48</v>
      </c>
      <c r="FF1346">
        <v>825094</v>
      </c>
      <c r="FI1346">
        <v>0.46</v>
      </c>
      <c r="FJ1346">
        <f t="shared" si="630"/>
        <v>0.46</v>
      </c>
      <c r="FU1346">
        <v>825094</v>
      </c>
      <c r="FX1346">
        <v>0.46</v>
      </c>
      <c r="FY1346">
        <f t="shared" si="631"/>
        <v>0.46</v>
      </c>
      <c r="GJ1346">
        <v>825094</v>
      </c>
      <c r="GM1346">
        <v>0.44</v>
      </c>
      <c r="GN1346">
        <f t="shared" si="632"/>
        <v>0.44</v>
      </c>
      <c r="GY1346">
        <v>825094</v>
      </c>
      <c r="HB1346">
        <v>0.44</v>
      </c>
      <c r="HC1346">
        <f t="shared" si="633"/>
        <v>0.44</v>
      </c>
      <c r="HN1346">
        <v>825094</v>
      </c>
      <c r="HQ1346">
        <v>0.44</v>
      </c>
      <c r="HR1346">
        <f t="shared" si="634"/>
        <v>0.44</v>
      </c>
      <c r="ID1346">
        <v>825107</v>
      </c>
      <c r="IG1346">
        <v>0.52</v>
      </c>
      <c r="IH1346">
        <f t="shared" si="635"/>
        <v>0.52</v>
      </c>
      <c r="IS1346">
        <v>825107</v>
      </c>
      <c r="IV1346">
        <v>0.49</v>
      </c>
      <c r="IW1346">
        <f t="shared" si="636"/>
        <v>0.49</v>
      </c>
      <c r="JH1346">
        <v>825107</v>
      </c>
      <c r="JK1346">
        <v>0.52</v>
      </c>
      <c r="JL1346">
        <f t="shared" si="637"/>
        <v>0.52</v>
      </c>
      <c r="JW1346">
        <v>825107</v>
      </c>
      <c r="JZ1346">
        <v>0.51</v>
      </c>
      <c r="KA1346">
        <f t="shared" si="638"/>
        <v>0.51</v>
      </c>
      <c r="KL1346">
        <v>825107</v>
      </c>
      <c r="KO1346">
        <v>0.54</v>
      </c>
      <c r="KP1346">
        <f t="shared" si="639"/>
        <v>0.54</v>
      </c>
      <c r="LA1346">
        <v>825107</v>
      </c>
      <c r="LD1346">
        <v>0.5</v>
      </c>
      <c r="LE1346">
        <f t="shared" si="640"/>
        <v>0.5</v>
      </c>
      <c r="LP1346">
        <v>825107</v>
      </c>
      <c r="LS1346">
        <v>0.49</v>
      </c>
      <c r="LT1346">
        <f t="shared" si="641"/>
        <v>0.49</v>
      </c>
      <c r="ME1346">
        <v>825107</v>
      </c>
      <c r="MH1346">
        <v>0.52</v>
      </c>
      <c r="MI1346">
        <f t="shared" si="642"/>
        <v>0.52</v>
      </c>
      <c r="MT1346">
        <v>825107</v>
      </c>
      <c r="MW1346">
        <v>0.57999999999999996</v>
      </c>
      <c r="MX1346">
        <f t="shared" si="643"/>
        <v>0.57999999999999996</v>
      </c>
      <c r="NI1346">
        <v>825107</v>
      </c>
      <c r="NL1346">
        <v>0.48</v>
      </c>
      <c r="NM1346">
        <f t="shared" si="644"/>
        <v>0.48</v>
      </c>
      <c r="NX1346">
        <v>825107</v>
      </c>
      <c r="OA1346">
        <v>0.47</v>
      </c>
      <c r="OB1346">
        <f t="shared" si="645"/>
        <v>0.47</v>
      </c>
      <c r="OM1346">
        <v>825107</v>
      </c>
      <c r="OP1346">
        <v>0.49</v>
      </c>
      <c r="OQ1346">
        <f t="shared" si="646"/>
        <v>0.49</v>
      </c>
      <c r="PB1346">
        <v>825107</v>
      </c>
      <c r="PE1346">
        <v>0.48</v>
      </c>
      <c r="PF1346">
        <f t="shared" si="647"/>
        <v>0.48</v>
      </c>
      <c r="PQ1346">
        <v>825107</v>
      </c>
      <c r="PT1346">
        <v>0.52</v>
      </c>
      <c r="PU1346">
        <f t="shared" si="648"/>
        <v>0.52</v>
      </c>
      <c r="QF1346">
        <v>825107</v>
      </c>
      <c r="QI1346">
        <v>0.49</v>
      </c>
      <c r="QJ1346">
        <f t="shared" si="649"/>
        <v>0.49</v>
      </c>
      <c r="QU1346">
        <v>825107</v>
      </c>
      <c r="QX1346">
        <v>0.49</v>
      </c>
      <c r="QY1346">
        <f t="shared" si="650"/>
        <v>0.49</v>
      </c>
    </row>
    <row r="1347" spans="12:467" x14ac:dyDescent="0.2">
      <c r="L1347">
        <v>822825</v>
      </c>
      <c r="O1347">
        <v>0.56999999999999995</v>
      </c>
      <c r="P1347">
        <f t="shared" ref="P1347:P1410" si="651">IF(O1347=0,0.1,IF(O1347=1,0.9,O1347))</f>
        <v>0.56999999999999995</v>
      </c>
      <c r="AA1347">
        <v>822825</v>
      </c>
      <c r="AD1347">
        <v>0.42</v>
      </c>
      <c r="AE1347">
        <f t="shared" ref="AE1347:AE1410" si="652">IF(AD1347=0,0.1,IF(AD1347=1,0.9,AD1347))</f>
        <v>0.42</v>
      </c>
      <c r="AP1347">
        <v>822825</v>
      </c>
      <c r="AS1347">
        <v>0.77</v>
      </c>
      <c r="AT1347">
        <f t="shared" ref="AT1347:AT1410" si="653">IF(AS1347=0,0.1,IF(AS1347=1,0.9,AS1347))</f>
        <v>0.77</v>
      </c>
      <c r="BE1347">
        <v>822825</v>
      </c>
      <c r="BH1347">
        <v>0.54</v>
      </c>
      <c r="BI1347">
        <f t="shared" ref="BI1347:BI1410" si="654">IF(BH1347=0,0.1,IF(BH1347=1,0.9,BH1347))</f>
        <v>0.54</v>
      </c>
      <c r="BT1347">
        <v>822825</v>
      </c>
      <c r="BW1347">
        <v>0.53</v>
      </c>
      <c r="BX1347">
        <f t="shared" ref="BX1347:BX1410" si="655">IF(BW1347=0,0.1,IF(BW1347=1,0.9,BW1347))</f>
        <v>0.53</v>
      </c>
      <c r="CI1347">
        <v>822825</v>
      </c>
      <c r="CL1347">
        <v>0.56000000000000005</v>
      </c>
      <c r="CM1347">
        <f t="shared" ref="CM1347:CM1410" si="656">IF(CL1347=0,0.1,IF(CL1347=1,0.9,CL1347))</f>
        <v>0.56000000000000005</v>
      </c>
      <c r="CX1347">
        <v>822825</v>
      </c>
      <c r="DA1347">
        <v>0.55000000000000004</v>
      </c>
      <c r="DB1347">
        <f t="shared" ref="DB1347:DB1410" si="657">IF(DA1347=0,0.1,IF(DA1347=1,0.9,DA1347))</f>
        <v>0.55000000000000004</v>
      </c>
      <c r="DM1347">
        <v>822825</v>
      </c>
      <c r="DP1347">
        <v>0.55000000000000004</v>
      </c>
      <c r="DQ1347">
        <f t="shared" ref="DQ1347:DQ1410" si="658">IF(DP1347=0,0.1,IF(DP1347=1,0.9,DP1347))</f>
        <v>0.55000000000000004</v>
      </c>
      <c r="EB1347">
        <v>822825</v>
      </c>
      <c r="EE1347">
        <v>0.51</v>
      </c>
      <c r="EF1347">
        <f t="shared" ref="EF1347:EF1410" si="659">IF(EE1347=0,0.1,IF(EE1347=1,0.9,EE1347))</f>
        <v>0.51</v>
      </c>
      <c r="EQ1347">
        <v>822825</v>
      </c>
      <c r="ET1347">
        <v>0.51</v>
      </c>
      <c r="EU1347">
        <f t="shared" ref="EU1347:EU1410" si="660">IF(ET1347=0,0.1,IF(ET1347=1,0.9,ET1347))</f>
        <v>0.51</v>
      </c>
      <c r="FF1347">
        <v>822825</v>
      </c>
      <c r="FI1347">
        <v>0.55000000000000004</v>
      </c>
      <c r="FJ1347">
        <f t="shared" ref="FJ1347:FJ1410" si="661">IF(FI1347=0,0.1,IF(FI1347=1,0.9,FI1347))</f>
        <v>0.55000000000000004</v>
      </c>
      <c r="FU1347">
        <v>822825</v>
      </c>
      <c r="FX1347">
        <v>0.53</v>
      </c>
      <c r="FY1347">
        <f t="shared" ref="FY1347:FY1410" si="662">IF(FX1347=0,0.1,IF(FX1347=1,0.9,FX1347))</f>
        <v>0.53</v>
      </c>
      <c r="GJ1347">
        <v>822825</v>
      </c>
      <c r="GM1347">
        <v>0.52</v>
      </c>
      <c r="GN1347">
        <f t="shared" ref="GN1347:GN1410" si="663">IF(GM1347=0,0.1,IF(GM1347=1,0.9,GM1347))</f>
        <v>0.52</v>
      </c>
      <c r="GY1347">
        <v>822825</v>
      </c>
      <c r="HB1347">
        <v>0.59</v>
      </c>
      <c r="HC1347">
        <f t="shared" ref="HC1347:HC1410" si="664">IF(HB1347=0,0.1,IF(HB1347=1,0.9,HB1347))</f>
        <v>0.59</v>
      </c>
      <c r="HN1347">
        <v>822825</v>
      </c>
      <c r="HQ1347">
        <v>0.54</v>
      </c>
      <c r="HR1347">
        <f t="shared" ref="HR1347:HR1410" si="665">IF(HQ1347=0,0.1,IF(HQ1347=1,0.9,HQ1347))</f>
        <v>0.54</v>
      </c>
      <c r="ID1347">
        <v>823078</v>
      </c>
      <c r="IG1347">
        <v>0.42</v>
      </c>
      <c r="IH1347">
        <f t="shared" ref="IH1347:IH1410" si="666">IF(IG1347=0,0.1,IF(IG1347=1,0.9,IG1347))</f>
        <v>0.42</v>
      </c>
      <c r="IS1347">
        <v>823078</v>
      </c>
      <c r="IV1347">
        <v>0.4</v>
      </c>
      <c r="IW1347">
        <f t="shared" ref="IW1347:IW1410" si="667">IF(IV1347=0,0.1,IF(IV1347=1,0.9,IV1347))</f>
        <v>0.4</v>
      </c>
      <c r="JH1347">
        <v>823078</v>
      </c>
      <c r="JK1347">
        <v>0.43</v>
      </c>
      <c r="JL1347">
        <f t="shared" ref="JL1347:JL1410" si="668">IF(JK1347=0,0.1,IF(JK1347=1,0.9,JK1347))</f>
        <v>0.43</v>
      </c>
      <c r="JW1347">
        <v>823078</v>
      </c>
      <c r="JZ1347">
        <v>0.41</v>
      </c>
      <c r="KA1347">
        <f t="shared" ref="KA1347:KA1410" si="669">IF(JZ1347=0,0.1,IF(JZ1347=1,0.9,JZ1347))</f>
        <v>0.41</v>
      </c>
      <c r="KL1347">
        <v>823078</v>
      </c>
      <c r="KO1347">
        <v>0.42</v>
      </c>
      <c r="KP1347">
        <f t="shared" ref="KP1347:KP1410" si="670">IF(KO1347=0,0.1,IF(KO1347=1,0.9,KO1347))</f>
        <v>0.42</v>
      </c>
      <c r="LA1347">
        <v>823078</v>
      </c>
      <c r="LD1347">
        <v>0.43</v>
      </c>
      <c r="LE1347">
        <f t="shared" ref="LE1347:LE1410" si="671">IF(LD1347=0,0.1,IF(LD1347=1,0.9,LD1347))</f>
        <v>0.43</v>
      </c>
      <c r="LP1347">
        <v>823078</v>
      </c>
      <c r="LS1347">
        <v>0.43</v>
      </c>
      <c r="LT1347">
        <f t="shared" ref="LT1347:LT1410" si="672">IF(LS1347=0,0.1,IF(LS1347=1,0.9,LS1347))</f>
        <v>0.43</v>
      </c>
      <c r="ME1347">
        <v>823078</v>
      </c>
      <c r="MH1347">
        <v>0.39</v>
      </c>
      <c r="MI1347">
        <f t="shared" ref="MI1347:MI1410" si="673">IF(MH1347=0,0.1,IF(MH1347=1,0.9,MH1347))</f>
        <v>0.39</v>
      </c>
      <c r="MT1347">
        <v>823078</v>
      </c>
      <c r="MW1347">
        <v>0.41</v>
      </c>
      <c r="MX1347">
        <f t="shared" ref="MX1347:MX1410" si="674">IF(MW1347=0,0.1,IF(MW1347=1,0.9,MW1347))</f>
        <v>0.41</v>
      </c>
      <c r="NI1347">
        <v>823078</v>
      </c>
      <c r="NL1347">
        <v>0.41</v>
      </c>
      <c r="NM1347">
        <f t="shared" ref="NM1347:NM1410" si="675">IF(NL1347=0,0.1,IF(NL1347=1,0.9,NL1347))</f>
        <v>0.41</v>
      </c>
      <c r="NX1347">
        <v>823078</v>
      </c>
      <c r="OA1347">
        <v>0.42</v>
      </c>
      <c r="OB1347">
        <f t="shared" ref="OB1347:OB1410" si="676">IF(OA1347=0,0.1,IF(OA1347=1,0.9,OA1347))</f>
        <v>0.42</v>
      </c>
      <c r="OM1347">
        <v>823078</v>
      </c>
      <c r="OP1347">
        <v>0.41</v>
      </c>
      <c r="OQ1347">
        <f t="shared" ref="OQ1347:OQ1410" si="677">IF(OP1347=0,0.1,IF(OP1347=1,0.9,OP1347))</f>
        <v>0.41</v>
      </c>
      <c r="PB1347">
        <v>823078</v>
      </c>
      <c r="PE1347">
        <v>0.43</v>
      </c>
      <c r="PF1347">
        <f t="shared" ref="PF1347:PF1410" si="678">IF(PE1347=0,0.1,IF(PE1347=1,0.9,PE1347))</f>
        <v>0.43</v>
      </c>
      <c r="PQ1347">
        <v>823078</v>
      </c>
      <c r="PT1347">
        <v>0.42</v>
      </c>
      <c r="PU1347">
        <f t="shared" ref="PU1347:PU1410" si="679">IF(PT1347=0,0.1,IF(PT1347=1,0.9,PT1347))</f>
        <v>0.42</v>
      </c>
      <c r="QF1347">
        <v>823078</v>
      </c>
      <c r="QI1347">
        <v>0.4</v>
      </c>
      <c r="QJ1347">
        <f t="shared" ref="QJ1347:QJ1410" si="680">IF(QI1347=0,0.1,IF(QI1347=1,0.9,QI1347))</f>
        <v>0.4</v>
      </c>
      <c r="QU1347">
        <v>823078</v>
      </c>
      <c r="QX1347">
        <v>0.39</v>
      </c>
      <c r="QY1347">
        <f t="shared" ref="QY1347:QY1410" si="681">IF(QX1347=0,0.1,IF(QX1347=1,0.9,QX1347))</f>
        <v>0.39</v>
      </c>
    </row>
    <row r="1348" spans="12:467" x14ac:dyDescent="0.2">
      <c r="L1348">
        <v>822906</v>
      </c>
      <c r="O1348">
        <v>0.44</v>
      </c>
      <c r="P1348">
        <f t="shared" si="651"/>
        <v>0.44</v>
      </c>
      <c r="AA1348">
        <v>822906</v>
      </c>
      <c r="AD1348">
        <v>0.39</v>
      </c>
      <c r="AE1348">
        <f t="shared" si="652"/>
        <v>0.39</v>
      </c>
      <c r="AP1348">
        <v>822906</v>
      </c>
      <c r="AS1348">
        <v>0.42</v>
      </c>
      <c r="AT1348">
        <f t="shared" si="653"/>
        <v>0.42</v>
      </c>
      <c r="BE1348">
        <v>822906</v>
      </c>
      <c r="BH1348">
        <v>0.4</v>
      </c>
      <c r="BI1348">
        <f t="shared" si="654"/>
        <v>0.4</v>
      </c>
      <c r="BT1348">
        <v>822906</v>
      </c>
      <c r="BW1348">
        <v>0.43</v>
      </c>
      <c r="BX1348">
        <f t="shared" si="655"/>
        <v>0.43</v>
      </c>
      <c r="CI1348">
        <v>822906</v>
      </c>
      <c r="CL1348">
        <v>0.4</v>
      </c>
      <c r="CM1348">
        <f t="shared" si="656"/>
        <v>0.4</v>
      </c>
      <c r="CX1348">
        <v>822906</v>
      </c>
      <c r="DA1348">
        <v>0.39</v>
      </c>
      <c r="DB1348">
        <f t="shared" si="657"/>
        <v>0.39</v>
      </c>
      <c r="DM1348">
        <v>822906</v>
      </c>
      <c r="DP1348">
        <v>0.43</v>
      </c>
      <c r="DQ1348">
        <f t="shared" si="658"/>
        <v>0.43</v>
      </c>
      <c r="EB1348">
        <v>822906</v>
      </c>
      <c r="EE1348">
        <v>0.38</v>
      </c>
      <c r="EF1348">
        <f t="shared" si="659"/>
        <v>0.38</v>
      </c>
      <c r="EQ1348">
        <v>822906</v>
      </c>
      <c r="ET1348">
        <v>0.38</v>
      </c>
      <c r="EU1348">
        <f t="shared" si="660"/>
        <v>0.38</v>
      </c>
      <c r="FF1348">
        <v>822906</v>
      </c>
      <c r="FI1348">
        <v>0.42</v>
      </c>
      <c r="FJ1348">
        <f t="shared" si="661"/>
        <v>0.42</v>
      </c>
      <c r="FU1348">
        <v>822906</v>
      </c>
      <c r="FX1348">
        <v>0.42</v>
      </c>
      <c r="FY1348">
        <f t="shared" si="662"/>
        <v>0.42</v>
      </c>
      <c r="GJ1348">
        <v>822906</v>
      </c>
      <c r="GM1348">
        <v>0.4</v>
      </c>
      <c r="GN1348">
        <f t="shared" si="663"/>
        <v>0.4</v>
      </c>
      <c r="GY1348">
        <v>822906</v>
      </c>
      <c r="HB1348">
        <v>0.42</v>
      </c>
      <c r="HC1348">
        <f t="shared" si="664"/>
        <v>0.42</v>
      </c>
      <c r="HN1348">
        <v>822906</v>
      </c>
      <c r="HQ1348">
        <v>0.34</v>
      </c>
      <c r="HR1348">
        <f t="shared" si="665"/>
        <v>0.34</v>
      </c>
      <c r="ID1348">
        <v>823157</v>
      </c>
      <c r="IG1348">
        <v>0.49</v>
      </c>
      <c r="IH1348">
        <f t="shared" si="666"/>
        <v>0.49</v>
      </c>
      <c r="IS1348">
        <v>823157</v>
      </c>
      <c r="IV1348">
        <v>0.5</v>
      </c>
      <c r="IW1348">
        <f t="shared" si="667"/>
        <v>0.5</v>
      </c>
      <c r="JH1348">
        <v>823157</v>
      </c>
      <c r="JK1348">
        <v>0.51</v>
      </c>
      <c r="JL1348">
        <f t="shared" si="668"/>
        <v>0.51</v>
      </c>
      <c r="JW1348">
        <v>823157</v>
      </c>
      <c r="JZ1348">
        <v>0.5</v>
      </c>
      <c r="KA1348">
        <f t="shared" si="669"/>
        <v>0.5</v>
      </c>
      <c r="KL1348">
        <v>823157</v>
      </c>
      <c r="KO1348">
        <v>0.53</v>
      </c>
      <c r="KP1348">
        <f t="shared" si="670"/>
        <v>0.53</v>
      </c>
      <c r="LA1348">
        <v>823157</v>
      </c>
      <c r="LD1348">
        <v>0.53</v>
      </c>
      <c r="LE1348">
        <f t="shared" si="671"/>
        <v>0.53</v>
      </c>
      <c r="LP1348">
        <v>823157</v>
      </c>
      <c r="LS1348">
        <v>0.51</v>
      </c>
      <c r="LT1348">
        <f t="shared" si="672"/>
        <v>0.51</v>
      </c>
      <c r="ME1348">
        <v>823157</v>
      </c>
      <c r="MH1348">
        <v>0.56999999999999995</v>
      </c>
      <c r="MI1348">
        <f t="shared" si="673"/>
        <v>0.56999999999999995</v>
      </c>
      <c r="MT1348">
        <v>823157</v>
      </c>
      <c r="MW1348">
        <v>0.52</v>
      </c>
      <c r="MX1348">
        <f t="shared" si="674"/>
        <v>0.52</v>
      </c>
      <c r="NI1348">
        <v>823157</v>
      </c>
      <c r="NL1348">
        <v>0.5</v>
      </c>
      <c r="NM1348">
        <f t="shared" si="675"/>
        <v>0.5</v>
      </c>
      <c r="NX1348">
        <v>823157</v>
      </c>
      <c r="OA1348">
        <v>0.56999999999999995</v>
      </c>
      <c r="OB1348">
        <f t="shared" si="676"/>
        <v>0.56999999999999995</v>
      </c>
      <c r="OM1348">
        <v>823157</v>
      </c>
      <c r="OP1348">
        <v>0.5</v>
      </c>
      <c r="OQ1348">
        <f t="shared" si="677"/>
        <v>0.5</v>
      </c>
      <c r="PB1348">
        <v>823157</v>
      </c>
      <c r="PE1348">
        <v>0.52</v>
      </c>
      <c r="PF1348">
        <f t="shared" si="678"/>
        <v>0.52</v>
      </c>
      <c r="PQ1348">
        <v>823157</v>
      </c>
      <c r="PT1348">
        <v>0.5</v>
      </c>
      <c r="PU1348">
        <f t="shared" si="679"/>
        <v>0.5</v>
      </c>
      <c r="QF1348">
        <v>823157</v>
      </c>
      <c r="QI1348">
        <v>0.51</v>
      </c>
      <c r="QJ1348">
        <f t="shared" si="680"/>
        <v>0.51</v>
      </c>
      <c r="QU1348">
        <v>823157</v>
      </c>
      <c r="QX1348">
        <v>0.51</v>
      </c>
      <c r="QY1348">
        <f t="shared" si="681"/>
        <v>0.51</v>
      </c>
    </row>
    <row r="1349" spans="12:467" x14ac:dyDescent="0.2">
      <c r="L1349">
        <v>823311</v>
      </c>
      <c r="O1349">
        <v>0.52</v>
      </c>
      <c r="P1349">
        <f t="shared" si="651"/>
        <v>0.52</v>
      </c>
      <c r="AA1349">
        <v>823311</v>
      </c>
      <c r="AD1349">
        <v>0.6</v>
      </c>
      <c r="AE1349">
        <f t="shared" si="652"/>
        <v>0.6</v>
      </c>
      <c r="AP1349">
        <v>823311</v>
      </c>
      <c r="AS1349">
        <v>0.53</v>
      </c>
      <c r="AT1349">
        <f t="shared" si="653"/>
        <v>0.53</v>
      </c>
      <c r="BE1349">
        <v>823311</v>
      </c>
      <c r="BH1349">
        <v>0.57999999999999996</v>
      </c>
      <c r="BI1349">
        <f t="shared" si="654"/>
        <v>0.57999999999999996</v>
      </c>
      <c r="BT1349">
        <v>823311</v>
      </c>
      <c r="BW1349">
        <v>0.59</v>
      </c>
      <c r="BX1349">
        <f t="shared" si="655"/>
        <v>0.59</v>
      </c>
      <c r="CI1349">
        <v>823311</v>
      </c>
      <c r="CL1349">
        <v>0.5</v>
      </c>
      <c r="CM1349">
        <f t="shared" si="656"/>
        <v>0.5</v>
      </c>
      <c r="CX1349">
        <v>823311</v>
      </c>
      <c r="DA1349">
        <v>0.5</v>
      </c>
      <c r="DB1349">
        <f t="shared" si="657"/>
        <v>0.5</v>
      </c>
      <c r="DM1349">
        <v>823311</v>
      </c>
      <c r="DP1349">
        <v>0.53</v>
      </c>
      <c r="DQ1349">
        <f t="shared" si="658"/>
        <v>0.53</v>
      </c>
      <c r="EB1349">
        <v>823311</v>
      </c>
      <c r="EE1349">
        <v>0.51</v>
      </c>
      <c r="EF1349">
        <f t="shared" si="659"/>
        <v>0.51</v>
      </c>
      <c r="EQ1349">
        <v>823311</v>
      </c>
      <c r="ET1349">
        <v>0.51</v>
      </c>
      <c r="EU1349">
        <f t="shared" si="660"/>
        <v>0.51</v>
      </c>
      <c r="FF1349">
        <v>823311</v>
      </c>
      <c r="FI1349">
        <v>0.52</v>
      </c>
      <c r="FJ1349">
        <f t="shared" si="661"/>
        <v>0.52</v>
      </c>
      <c r="FU1349">
        <v>823311</v>
      </c>
      <c r="FX1349">
        <v>0.49</v>
      </c>
      <c r="FY1349">
        <f t="shared" si="662"/>
        <v>0.49</v>
      </c>
      <c r="GJ1349">
        <v>823311</v>
      </c>
      <c r="GM1349">
        <v>0.5</v>
      </c>
      <c r="GN1349">
        <f t="shared" si="663"/>
        <v>0.5</v>
      </c>
      <c r="GY1349">
        <v>823311</v>
      </c>
      <c r="HB1349">
        <v>0.55000000000000004</v>
      </c>
      <c r="HC1349">
        <f t="shared" si="664"/>
        <v>0.55000000000000004</v>
      </c>
      <c r="HN1349">
        <v>823311</v>
      </c>
      <c r="HQ1349">
        <v>0.46</v>
      </c>
      <c r="HR1349">
        <f t="shared" si="665"/>
        <v>0.46</v>
      </c>
      <c r="ID1349">
        <v>823806</v>
      </c>
      <c r="IG1349">
        <v>0.55000000000000004</v>
      </c>
      <c r="IH1349">
        <f t="shared" si="666"/>
        <v>0.55000000000000004</v>
      </c>
      <c r="IS1349">
        <v>823806</v>
      </c>
      <c r="IV1349">
        <v>0.52</v>
      </c>
      <c r="IW1349">
        <f t="shared" si="667"/>
        <v>0.52</v>
      </c>
      <c r="JH1349">
        <v>823806</v>
      </c>
      <c r="JK1349">
        <v>0.55000000000000004</v>
      </c>
      <c r="JL1349">
        <f t="shared" si="668"/>
        <v>0.55000000000000004</v>
      </c>
      <c r="JW1349">
        <v>823806</v>
      </c>
      <c r="JZ1349">
        <v>0.56000000000000005</v>
      </c>
      <c r="KA1349">
        <f t="shared" si="669"/>
        <v>0.56000000000000005</v>
      </c>
      <c r="KL1349">
        <v>823806</v>
      </c>
      <c r="KO1349">
        <v>0.53</v>
      </c>
      <c r="KP1349">
        <f t="shared" si="670"/>
        <v>0.53</v>
      </c>
      <c r="LA1349">
        <v>823806</v>
      </c>
      <c r="LD1349">
        <v>0.55000000000000004</v>
      </c>
      <c r="LE1349">
        <f t="shared" si="671"/>
        <v>0.55000000000000004</v>
      </c>
      <c r="LP1349">
        <v>823806</v>
      </c>
      <c r="LS1349">
        <v>0.55000000000000004</v>
      </c>
      <c r="LT1349">
        <f t="shared" si="672"/>
        <v>0.55000000000000004</v>
      </c>
      <c r="ME1349">
        <v>823806</v>
      </c>
      <c r="MH1349">
        <v>0.52</v>
      </c>
      <c r="MI1349">
        <f t="shared" si="673"/>
        <v>0.52</v>
      </c>
      <c r="MT1349">
        <v>823806</v>
      </c>
      <c r="MW1349">
        <v>0.54</v>
      </c>
      <c r="MX1349">
        <f t="shared" si="674"/>
        <v>0.54</v>
      </c>
      <c r="NI1349">
        <v>823806</v>
      </c>
      <c r="NL1349">
        <v>0.55000000000000004</v>
      </c>
      <c r="NM1349">
        <f t="shared" si="675"/>
        <v>0.55000000000000004</v>
      </c>
      <c r="NX1349">
        <v>823806</v>
      </c>
      <c r="OA1349">
        <v>0.5</v>
      </c>
      <c r="OB1349">
        <f t="shared" si="676"/>
        <v>0.5</v>
      </c>
      <c r="OM1349">
        <v>823806</v>
      </c>
      <c r="OP1349">
        <v>0.54</v>
      </c>
      <c r="OQ1349">
        <f t="shared" si="677"/>
        <v>0.54</v>
      </c>
      <c r="PB1349">
        <v>823806</v>
      </c>
      <c r="PE1349">
        <v>0.53</v>
      </c>
      <c r="PF1349">
        <f t="shared" si="678"/>
        <v>0.53</v>
      </c>
      <c r="PQ1349">
        <v>823806</v>
      </c>
      <c r="PT1349">
        <v>0.57999999999999996</v>
      </c>
      <c r="PU1349">
        <f t="shared" si="679"/>
        <v>0.57999999999999996</v>
      </c>
      <c r="QF1349">
        <v>823806</v>
      </c>
      <c r="QI1349">
        <v>0.52</v>
      </c>
      <c r="QJ1349">
        <f t="shared" si="680"/>
        <v>0.52</v>
      </c>
      <c r="QU1349">
        <v>823806</v>
      </c>
      <c r="QX1349">
        <v>0.56000000000000005</v>
      </c>
      <c r="QY1349">
        <f t="shared" si="681"/>
        <v>0.56000000000000005</v>
      </c>
    </row>
    <row r="1350" spans="12:467" x14ac:dyDescent="0.2">
      <c r="L1350">
        <v>823395</v>
      </c>
      <c r="O1350">
        <v>0.5</v>
      </c>
      <c r="P1350">
        <f t="shared" si="651"/>
        <v>0.5</v>
      </c>
      <c r="AA1350">
        <v>823395</v>
      </c>
      <c r="AD1350">
        <v>0.57999999999999996</v>
      </c>
      <c r="AE1350">
        <f t="shared" si="652"/>
        <v>0.57999999999999996</v>
      </c>
      <c r="AP1350">
        <v>823395</v>
      </c>
      <c r="AS1350">
        <v>0.61</v>
      </c>
      <c r="AT1350">
        <f t="shared" si="653"/>
        <v>0.61</v>
      </c>
      <c r="BE1350">
        <v>823395</v>
      </c>
      <c r="BH1350">
        <v>0.53</v>
      </c>
      <c r="BI1350">
        <f t="shared" si="654"/>
        <v>0.53</v>
      </c>
      <c r="BT1350">
        <v>823395</v>
      </c>
      <c r="BW1350">
        <v>0.42</v>
      </c>
      <c r="BX1350">
        <f t="shared" si="655"/>
        <v>0.42</v>
      </c>
      <c r="CI1350">
        <v>823395</v>
      </c>
      <c r="CL1350">
        <v>0.52</v>
      </c>
      <c r="CM1350">
        <f t="shared" si="656"/>
        <v>0.52</v>
      </c>
      <c r="CX1350">
        <v>823395</v>
      </c>
      <c r="DA1350">
        <v>0.54</v>
      </c>
      <c r="DB1350">
        <f t="shared" si="657"/>
        <v>0.54</v>
      </c>
      <c r="DM1350">
        <v>823395</v>
      </c>
      <c r="DP1350">
        <v>0.56000000000000005</v>
      </c>
      <c r="DQ1350">
        <f t="shared" si="658"/>
        <v>0.56000000000000005</v>
      </c>
      <c r="EB1350">
        <v>823395</v>
      </c>
      <c r="EE1350">
        <v>0.53</v>
      </c>
      <c r="EF1350">
        <f t="shared" si="659"/>
        <v>0.53</v>
      </c>
      <c r="EQ1350">
        <v>823395</v>
      </c>
      <c r="ET1350">
        <v>0.53</v>
      </c>
      <c r="EU1350">
        <f t="shared" si="660"/>
        <v>0.53</v>
      </c>
      <c r="FF1350">
        <v>823395</v>
      </c>
      <c r="FI1350">
        <v>0.54</v>
      </c>
      <c r="FJ1350">
        <f t="shared" si="661"/>
        <v>0.54</v>
      </c>
      <c r="FU1350">
        <v>823395</v>
      </c>
      <c r="FX1350">
        <v>0.53</v>
      </c>
      <c r="FY1350">
        <f t="shared" si="662"/>
        <v>0.53</v>
      </c>
      <c r="GJ1350">
        <v>823395</v>
      </c>
      <c r="GM1350">
        <v>0.51</v>
      </c>
      <c r="GN1350">
        <f t="shared" si="663"/>
        <v>0.51</v>
      </c>
      <c r="GY1350">
        <v>823395</v>
      </c>
      <c r="HB1350">
        <v>0.51</v>
      </c>
      <c r="HC1350">
        <f t="shared" si="664"/>
        <v>0.51</v>
      </c>
      <c r="HN1350">
        <v>823395</v>
      </c>
      <c r="HQ1350">
        <v>0.49</v>
      </c>
      <c r="HR1350">
        <f t="shared" si="665"/>
        <v>0.49</v>
      </c>
      <c r="ID1350">
        <v>823889</v>
      </c>
      <c r="IG1350">
        <v>0.56000000000000005</v>
      </c>
      <c r="IH1350">
        <f t="shared" si="666"/>
        <v>0.56000000000000005</v>
      </c>
      <c r="IS1350">
        <v>823889</v>
      </c>
      <c r="IV1350">
        <v>0.53</v>
      </c>
      <c r="IW1350">
        <f t="shared" si="667"/>
        <v>0.53</v>
      </c>
      <c r="JH1350">
        <v>823889</v>
      </c>
      <c r="JK1350">
        <v>0.52</v>
      </c>
      <c r="JL1350">
        <f t="shared" si="668"/>
        <v>0.52</v>
      </c>
      <c r="JW1350">
        <v>823889</v>
      </c>
      <c r="JZ1350">
        <v>0.55000000000000004</v>
      </c>
      <c r="KA1350">
        <f t="shared" si="669"/>
        <v>0.55000000000000004</v>
      </c>
      <c r="KL1350">
        <v>823889</v>
      </c>
      <c r="KO1350">
        <v>0.59</v>
      </c>
      <c r="KP1350">
        <f t="shared" si="670"/>
        <v>0.59</v>
      </c>
      <c r="LA1350">
        <v>823889</v>
      </c>
      <c r="LD1350">
        <v>0.57999999999999996</v>
      </c>
      <c r="LE1350">
        <f t="shared" si="671"/>
        <v>0.57999999999999996</v>
      </c>
      <c r="LP1350">
        <v>823889</v>
      </c>
      <c r="LS1350">
        <v>0.54</v>
      </c>
      <c r="LT1350">
        <f t="shared" si="672"/>
        <v>0.54</v>
      </c>
      <c r="ME1350">
        <v>823889</v>
      </c>
      <c r="MH1350">
        <v>0.55000000000000004</v>
      </c>
      <c r="MI1350">
        <f t="shared" si="673"/>
        <v>0.55000000000000004</v>
      </c>
      <c r="MT1350">
        <v>823889</v>
      </c>
      <c r="MW1350">
        <v>0.63</v>
      </c>
      <c r="MX1350">
        <f t="shared" si="674"/>
        <v>0.63</v>
      </c>
      <c r="NI1350">
        <v>823889</v>
      </c>
      <c r="NL1350">
        <v>0.55000000000000004</v>
      </c>
      <c r="NM1350">
        <f t="shared" si="675"/>
        <v>0.55000000000000004</v>
      </c>
      <c r="NX1350">
        <v>823889</v>
      </c>
      <c r="OA1350">
        <v>0.57999999999999996</v>
      </c>
      <c r="OB1350">
        <f t="shared" si="676"/>
        <v>0.57999999999999996</v>
      </c>
      <c r="OM1350">
        <v>823889</v>
      </c>
      <c r="OP1350">
        <v>0.56000000000000005</v>
      </c>
      <c r="OQ1350">
        <f t="shared" si="677"/>
        <v>0.56000000000000005</v>
      </c>
      <c r="PB1350">
        <v>823889</v>
      </c>
      <c r="PE1350">
        <v>0.55000000000000004</v>
      </c>
      <c r="PF1350">
        <f t="shared" si="678"/>
        <v>0.55000000000000004</v>
      </c>
      <c r="PQ1350">
        <v>823889</v>
      </c>
      <c r="PT1350">
        <v>0.55000000000000004</v>
      </c>
      <c r="PU1350">
        <f t="shared" si="679"/>
        <v>0.55000000000000004</v>
      </c>
      <c r="QF1350">
        <v>823889</v>
      </c>
      <c r="QI1350">
        <v>0.53</v>
      </c>
      <c r="QJ1350">
        <f t="shared" si="680"/>
        <v>0.53</v>
      </c>
      <c r="QU1350">
        <v>823889</v>
      </c>
      <c r="QX1350">
        <v>0.56000000000000005</v>
      </c>
      <c r="QY1350">
        <f t="shared" si="681"/>
        <v>0.56000000000000005</v>
      </c>
    </row>
    <row r="1351" spans="12:467" x14ac:dyDescent="0.2">
      <c r="L1351">
        <v>823719</v>
      </c>
      <c r="O1351">
        <v>0.46</v>
      </c>
      <c r="P1351">
        <f t="shared" si="651"/>
        <v>0.46</v>
      </c>
      <c r="AA1351">
        <v>823719</v>
      </c>
      <c r="AD1351">
        <v>0.48</v>
      </c>
      <c r="AE1351">
        <f t="shared" si="652"/>
        <v>0.48</v>
      </c>
      <c r="AP1351">
        <v>823719</v>
      </c>
      <c r="AS1351">
        <v>0.34</v>
      </c>
      <c r="AT1351">
        <f t="shared" si="653"/>
        <v>0.34</v>
      </c>
      <c r="BE1351">
        <v>823719</v>
      </c>
      <c r="BH1351">
        <v>0.44</v>
      </c>
      <c r="BI1351">
        <f t="shared" si="654"/>
        <v>0.44</v>
      </c>
      <c r="BT1351">
        <v>823719</v>
      </c>
      <c r="BW1351">
        <v>0.22</v>
      </c>
      <c r="BX1351">
        <f t="shared" si="655"/>
        <v>0.22</v>
      </c>
      <c r="CI1351">
        <v>823719</v>
      </c>
      <c r="CL1351">
        <v>0.44</v>
      </c>
      <c r="CM1351">
        <f t="shared" si="656"/>
        <v>0.44</v>
      </c>
      <c r="CX1351">
        <v>823719</v>
      </c>
      <c r="DA1351">
        <v>0.46</v>
      </c>
      <c r="DB1351">
        <f t="shared" si="657"/>
        <v>0.46</v>
      </c>
      <c r="DM1351">
        <v>823719</v>
      </c>
      <c r="DP1351">
        <v>0.45</v>
      </c>
      <c r="DQ1351">
        <f t="shared" si="658"/>
        <v>0.45</v>
      </c>
      <c r="EB1351">
        <v>823719</v>
      </c>
      <c r="EE1351">
        <v>0.42</v>
      </c>
      <c r="EF1351">
        <f t="shared" si="659"/>
        <v>0.42</v>
      </c>
      <c r="EQ1351">
        <v>823719</v>
      </c>
      <c r="ET1351">
        <v>0.42</v>
      </c>
      <c r="EU1351">
        <f t="shared" si="660"/>
        <v>0.42</v>
      </c>
      <c r="FF1351">
        <v>823719</v>
      </c>
      <c r="FI1351">
        <v>0.46</v>
      </c>
      <c r="FJ1351">
        <f t="shared" si="661"/>
        <v>0.46</v>
      </c>
      <c r="FU1351">
        <v>823719</v>
      </c>
      <c r="FX1351">
        <v>0.47</v>
      </c>
      <c r="FY1351">
        <f t="shared" si="662"/>
        <v>0.47</v>
      </c>
      <c r="GJ1351">
        <v>823719</v>
      </c>
      <c r="GM1351">
        <v>0.45</v>
      </c>
      <c r="GN1351">
        <f t="shared" si="663"/>
        <v>0.45</v>
      </c>
      <c r="GY1351">
        <v>823719</v>
      </c>
      <c r="HB1351">
        <v>0.48</v>
      </c>
      <c r="HC1351">
        <f t="shared" si="664"/>
        <v>0.48</v>
      </c>
      <c r="HN1351">
        <v>823719</v>
      </c>
      <c r="HQ1351">
        <v>0.46</v>
      </c>
      <c r="HR1351">
        <f t="shared" si="665"/>
        <v>0.46</v>
      </c>
      <c r="ID1351">
        <v>824136</v>
      </c>
      <c r="IG1351">
        <v>0.48</v>
      </c>
      <c r="IH1351">
        <f t="shared" si="666"/>
        <v>0.48</v>
      </c>
      <c r="IS1351">
        <v>824136</v>
      </c>
      <c r="IV1351">
        <v>0.45</v>
      </c>
      <c r="IW1351">
        <f t="shared" si="667"/>
        <v>0.45</v>
      </c>
      <c r="JH1351">
        <v>824136</v>
      </c>
      <c r="JK1351">
        <v>0.48</v>
      </c>
      <c r="JL1351">
        <f t="shared" si="668"/>
        <v>0.48</v>
      </c>
      <c r="JW1351">
        <v>824136</v>
      </c>
      <c r="JZ1351">
        <v>0.46</v>
      </c>
      <c r="KA1351">
        <f t="shared" si="669"/>
        <v>0.46</v>
      </c>
      <c r="KL1351">
        <v>824136</v>
      </c>
      <c r="KO1351">
        <v>0.51</v>
      </c>
      <c r="KP1351">
        <f t="shared" si="670"/>
        <v>0.51</v>
      </c>
      <c r="LA1351">
        <v>824136</v>
      </c>
      <c r="LD1351">
        <v>0.46</v>
      </c>
      <c r="LE1351">
        <f t="shared" si="671"/>
        <v>0.46</v>
      </c>
      <c r="LP1351">
        <v>824136</v>
      </c>
      <c r="LS1351">
        <v>0.48</v>
      </c>
      <c r="LT1351">
        <f t="shared" si="672"/>
        <v>0.48</v>
      </c>
      <c r="ME1351">
        <v>824136</v>
      </c>
      <c r="MH1351">
        <v>0.41</v>
      </c>
      <c r="MI1351">
        <f t="shared" si="673"/>
        <v>0.41</v>
      </c>
      <c r="MT1351">
        <v>824136</v>
      </c>
      <c r="MW1351">
        <v>0.54</v>
      </c>
      <c r="MX1351">
        <f t="shared" si="674"/>
        <v>0.54</v>
      </c>
      <c r="NI1351">
        <v>824136</v>
      </c>
      <c r="NL1351">
        <v>0.49</v>
      </c>
      <c r="NM1351">
        <f t="shared" si="675"/>
        <v>0.49</v>
      </c>
      <c r="NX1351">
        <v>824136</v>
      </c>
      <c r="OA1351">
        <v>0.5</v>
      </c>
      <c r="OB1351">
        <f t="shared" si="676"/>
        <v>0.5</v>
      </c>
      <c r="OM1351">
        <v>824136</v>
      </c>
      <c r="OP1351">
        <v>0.5</v>
      </c>
      <c r="OQ1351">
        <f t="shared" si="677"/>
        <v>0.5</v>
      </c>
      <c r="PB1351">
        <v>824136</v>
      </c>
      <c r="PE1351">
        <v>0.5</v>
      </c>
      <c r="PF1351">
        <f t="shared" si="678"/>
        <v>0.5</v>
      </c>
      <c r="PQ1351">
        <v>824136</v>
      </c>
      <c r="PT1351">
        <v>0.49</v>
      </c>
      <c r="PU1351">
        <f t="shared" si="679"/>
        <v>0.49</v>
      </c>
      <c r="QF1351">
        <v>824136</v>
      </c>
      <c r="QI1351">
        <v>0.47</v>
      </c>
      <c r="QJ1351">
        <f t="shared" si="680"/>
        <v>0.47</v>
      </c>
      <c r="QU1351">
        <v>824136</v>
      </c>
      <c r="QX1351">
        <v>0.47</v>
      </c>
      <c r="QY1351">
        <f t="shared" si="681"/>
        <v>0.47</v>
      </c>
    </row>
    <row r="1352" spans="12:467" x14ac:dyDescent="0.2">
      <c r="L1352">
        <v>824446</v>
      </c>
      <c r="O1352">
        <v>0.56999999999999995</v>
      </c>
      <c r="P1352">
        <f t="shared" si="651"/>
        <v>0.56999999999999995</v>
      </c>
      <c r="AA1352">
        <v>824446</v>
      </c>
      <c r="AD1352">
        <v>0.65</v>
      </c>
      <c r="AE1352">
        <f t="shared" si="652"/>
        <v>0.65</v>
      </c>
      <c r="AP1352">
        <v>824446</v>
      </c>
      <c r="AS1352">
        <v>0.56000000000000005</v>
      </c>
      <c r="AT1352">
        <f t="shared" si="653"/>
        <v>0.56000000000000005</v>
      </c>
      <c r="BE1352">
        <v>824446</v>
      </c>
      <c r="BH1352">
        <v>0.65</v>
      </c>
      <c r="BI1352">
        <f t="shared" si="654"/>
        <v>0.65</v>
      </c>
      <c r="BT1352">
        <v>824446</v>
      </c>
      <c r="BW1352">
        <v>0.57999999999999996</v>
      </c>
      <c r="BX1352">
        <f t="shared" si="655"/>
        <v>0.57999999999999996</v>
      </c>
      <c r="CI1352">
        <v>824446</v>
      </c>
      <c r="CL1352">
        <v>0.56000000000000005</v>
      </c>
      <c r="CM1352">
        <f t="shared" si="656"/>
        <v>0.56000000000000005</v>
      </c>
      <c r="CX1352">
        <v>824446</v>
      </c>
      <c r="DA1352">
        <v>0.55000000000000004</v>
      </c>
      <c r="DB1352">
        <f t="shared" si="657"/>
        <v>0.55000000000000004</v>
      </c>
      <c r="DM1352">
        <v>824446</v>
      </c>
      <c r="DP1352">
        <v>0.55000000000000004</v>
      </c>
      <c r="DQ1352">
        <f t="shared" si="658"/>
        <v>0.55000000000000004</v>
      </c>
      <c r="EB1352">
        <v>824446</v>
      </c>
      <c r="EE1352">
        <v>0.55000000000000004</v>
      </c>
      <c r="EF1352">
        <f t="shared" si="659"/>
        <v>0.55000000000000004</v>
      </c>
      <c r="EQ1352">
        <v>824446</v>
      </c>
      <c r="ET1352">
        <v>0.55000000000000004</v>
      </c>
      <c r="EU1352">
        <f t="shared" si="660"/>
        <v>0.55000000000000004</v>
      </c>
      <c r="FF1352">
        <v>824446</v>
      </c>
      <c r="FI1352">
        <v>0.56000000000000005</v>
      </c>
      <c r="FJ1352">
        <f t="shared" si="661"/>
        <v>0.56000000000000005</v>
      </c>
      <c r="FU1352">
        <v>824446</v>
      </c>
      <c r="FX1352">
        <v>0.53</v>
      </c>
      <c r="FY1352">
        <f t="shared" si="662"/>
        <v>0.53</v>
      </c>
      <c r="GJ1352">
        <v>824446</v>
      </c>
      <c r="GM1352">
        <v>0.55000000000000004</v>
      </c>
      <c r="GN1352">
        <f t="shared" si="663"/>
        <v>0.55000000000000004</v>
      </c>
      <c r="GY1352">
        <v>824446</v>
      </c>
      <c r="HB1352">
        <v>0.59</v>
      </c>
      <c r="HC1352">
        <f t="shared" si="664"/>
        <v>0.59</v>
      </c>
      <c r="HN1352">
        <v>824446</v>
      </c>
      <c r="HQ1352">
        <v>0.6</v>
      </c>
      <c r="HR1352">
        <f t="shared" si="665"/>
        <v>0.6</v>
      </c>
      <c r="ID1352">
        <v>824211</v>
      </c>
      <c r="IG1352">
        <v>0.45</v>
      </c>
      <c r="IH1352">
        <f t="shared" si="666"/>
        <v>0.45</v>
      </c>
      <c r="IS1352">
        <v>824211</v>
      </c>
      <c r="IV1352">
        <v>0.4</v>
      </c>
      <c r="IW1352">
        <f t="shared" si="667"/>
        <v>0.4</v>
      </c>
      <c r="JH1352">
        <v>824211</v>
      </c>
      <c r="JK1352">
        <v>0.44</v>
      </c>
      <c r="JL1352">
        <f t="shared" si="668"/>
        <v>0.44</v>
      </c>
      <c r="JW1352">
        <v>824211</v>
      </c>
      <c r="JZ1352">
        <v>0.44</v>
      </c>
      <c r="KA1352">
        <f t="shared" si="669"/>
        <v>0.44</v>
      </c>
      <c r="KL1352">
        <v>824211</v>
      </c>
      <c r="KO1352">
        <v>0.4</v>
      </c>
      <c r="KP1352">
        <f t="shared" si="670"/>
        <v>0.4</v>
      </c>
      <c r="LA1352">
        <v>824211</v>
      </c>
      <c r="LD1352">
        <v>0.42</v>
      </c>
      <c r="LE1352">
        <f t="shared" si="671"/>
        <v>0.42</v>
      </c>
      <c r="LP1352">
        <v>824211</v>
      </c>
      <c r="LS1352">
        <v>0.43</v>
      </c>
      <c r="LT1352">
        <f t="shared" si="672"/>
        <v>0.43</v>
      </c>
      <c r="ME1352">
        <v>824211</v>
      </c>
      <c r="MH1352">
        <v>0.38</v>
      </c>
      <c r="MI1352">
        <f t="shared" si="673"/>
        <v>0.38</v>
      </c>
      <c r="MT1352">
        <v>824211</v>
      </c>
      <c r="MW1352">
        <v>0.33</v>
      </c>
      <c r="MX1352">
        <f t="shared" si="674"/>
        <v>0.33</v>
      </c>
      <c r="NI1352">
        <v>824211</v>
      </c>
      <c r="NL1352">
        <v>0.41</v>
      </c>
      <c r="NM1352">
        <f t="shared" si="675"/>
        <v>0.41</v>
      </c>
      <c r="NX1352">
        <v>824211</v>
      </c>
      <c r="OA1352">
        <v>0.45</v>
      </c>
      <c r="OB1352">
        <f t="shared" si="676"/>
        <v>0.45</v>
      </c>
      <c r="OM1352">
        <v>824211</v>
      </c>
      <c r="OP1352">
        <v>0.43</v>
      </c>
      <c r="OQ1352">
        <f t="shared" si="677"/>
        <v>0.43</v>
      </c>
      <c r="PB1352">
        <v>824211</v>
      </c>
      <c r="PE1352">
        <v>0.43</v>
      </c>
      <c r="PF1352">
        <f t="shared" si="678"/>
        <v>0.43</v>
      </c>
      <c r="PQ1352">
        <v>824211</v>
      </c>
      <c r="PT1352">
        <v>0.42</v>
      </c>
      <c r="PU1352">
        <f t="shared" si="679"/>
        <v>0.42</v>
      </c>
      <c r="QF1352">
        <v>824211</v>
      </c>
      <c r="QI1352">
        <v>0.42</v>
      </c>
      <c r="QJ1352">
        <f t="shared" si="680"/>
        <v>0.42</v>
      </c>
      <c r="QU1352">
        <v>824211</v>
      </c>
      <c r="QX1352">
        <v>0.43</v>
      </c>
      <c r="QY1352">
        <f t="shared" si="681"/>
        <v>0.43</v>
      </c>
    </row>
    <row r="1353" spans="12:467" x14ac:dyDescent="0.2">
      <c r="L1353">
        <v>824609</v>
      </c>
      <c r="O1353">
        <v>0.52</v>
      </c>
      <c r="P1353">
        <f t="shared" si="651"/>
        <v>0.52</v>
      </c>
      <c r="AA1353">
        <v>824609</v>
      </c>
      <c r="AD1353">
        <v>0.62</v>
      </c>
      <c r="AE1353">
        <f t="shared" si="652"/>
        <v>0.62</v>
      </c>
      <c r="AP1353">
        <v>824609</v>
      </c>
      <c r="AS1353">
        <v>0.79</v>
      </c>
      <c r="AT1353">
        <f t="shared" si="653"/>
        <v>0.79</v>
      </c>
      <c r="BE1353">
        <v>824609</v>
      </c>
      <c r="BH1353">
        <v>0.66</v>
      </c>
      <c r="BI1353">
        <f t="shared" si="654"/>
        <v>0.66</v>
      </c>
      <c r="BT1353">
        <v>824609</v>
      </c>
      <c r="BW1353">
        <v>0.61</v>
      </c>
      <c r="BX1353">
        <f t="shared" si="655"/>
        <v>0.61</v>
      </c>
      <c r="CI1353">
        <v>824609</v>
      </c>
      <c r="CL1353">
        <v>0.54</v>
      </c>
      <c r="CM1353">
        <f t="shared" si="656"/>
        <v>0.54</v>
      </c>
      <c r="CX1353">
        <v>824609</v>
      </c>
      <c r="DA1353">
        <v>0.54</v>
      </c>
      <c r="DB1353">
        <f t="shared" si="657"/>
        <v>0.54</v>
      </c>
      <c r="DM1353">
        <v>824609</v>
      </c>
      <c r="DP1353">
        <v>0.56000000000000005</v>
      </c>
      <c r="DQ1353">
        <f t="shared" si="658"/>
        <v>0.56000000000000005</v>
      </c>
      <c r="EB1353">
        <v>824609</v>
      </c>
      <c r="EE1353">
        <v>0.56999999999999995</v>
      </c>
      <c r="EF1353">
        <f t="shared" si="659"/>
        <v>0.56999999999999995</v>
      </c>
      <c r="EQ1353">
        <v>824609</v>
      </c>
      <c r="ET1353">
        <v>0.56999999999999995</v>
      </c>
      <c r="EU1353">
        <f t="shared" si="660"/>
        <v>0.56999999999999995</v>
      </c>
      <c r="FF1353">
        <v>824609</v>
      </c>
      <c r="FI1353">
        <v>0.56999999999999995</v>
      </c>
      <c r="FJ1353">
        <f t="shared" si="661"/>
        <v>0.56999999999999995</v>
      </c>
      <c r="FU1353">
        <v>824609</v>
      </c>
      <c r="FX1353">
        <v>0.55000000000000004</v>
      </c>
      <c r="FY1353">
        <f t="shared" si="662"/>
        <v>0.55000000000000004</v>
      </c>
      <c r="GJ1353">
        <v>824609</v>
      </c>
      <c r="GM1353">
        <v>0.54</v>
      </c>
      <c r="GN1353">
        <f t="shared" si="663"/>
        <v>0.54</v>
      </c>
      <c r="GY1353">
        <v>824609</v>
      </c>
      <c r="HB1353">
        <v>0.55000000000000004</v>
      </c>
      <c r="HC1353">
        <f t="shared" si="664"/>
        <v>0.55000000000000004</v>
      </c>
      <c r="HN1353">
        <v>824609</v>
      </c>
      <c r="HQ1353">
        <v>0.53</v>
      </c>
      <c r="HR1353">
        <f t="shared" si="665"/>
        <v>0.53</v>
      </c>
      <c r="ID1353">
        <v>824536</v>
      </c>
      <c r="IG1353">
        <v>0.48</v>
      </c>
      <c r="IH1353">
        <f t="shared" si="666"/>
        <v>0.48</v>
      </c>
      <c r="IS1353">
        <v>824536</v>
      </c>
      <c r="IV1353">
        <v>0.46</v>
      </c>
      <c r="IW1353">
        <f t="shared" si="667"/>
        <v>0.46</v>
      </c>
      <c r="JH1353">
        <v>824536</v>
      </c>
      <c r="JK1353">
        <v>0.47</v>
      </c>
      <c r="JL1353">
        <f t="shared" si="668"/>
        <v>0.47</v>
      </c>
      <c r="JW1353">
        <v>824536</v>
      </c>
      <c r="JZ1353">
        <v>0.43</v>
      </c>
      <c r="KA1353">
        <f t="shared" si="669"/>
        <v>0.43</v>
      </c>
      <c r="KL1353">
        <v>824536</v>
      </c>
      <c r="KO1353">
        <v>0.41</v>
      </c>
      <c r="KP1353">
        <f t="shared" si="670"/>
        <v>0.41</v>
      </c>
      <c r="LA1353">
        <v>824536</v>
      </c>
      <c r="LD1353">
        <v>0.44</v>
      </c>
      <c r="LE1353">
        <f t="shared" si="671"/>
        <v>0.44</v>
      </c>
      <c r="LP1353">
        <v>824536</v>
      </c>
      <c r="LS1353">
        <v>0.45</v>
      </c>
      <c r="LT1353">
        <f t="shared" si="672"/>
        <v>0.45</v>
      </c>
      <c r="ME1353">
        <v>824536</v>
      </c>
      <c r="MH1353">
        <v>0.52</v>
      </c>
      <c r="MI1353">
        <f t="shared" si="673"/>
        <v>0.52</v>
      </c>
      <c r="MT1353">
        <v>824536</v>
      </c>
      <c r="MW1353">
        <v>0.49</v>
      </c>
      <c r="MX1353">
        <f t="shared" si="674"/>
        <v>0.49</v>
      </c>
      <c r="NI1353">
        <v>824536</v>
      </c>
      <c r="NL1353">
        <v>0.43</v>
      </c>
      <c r="NM1353">
        <f t="shared" si="675"/>
        <v>0.43</v>
      </c>
      <c r="NX1353">
        <v>824536</v>
      </c>
      <c r="OA1353">
        <v>0.44</v>
      </c>
      <c r="OB1353">
        <f t="shared" si="676"/>
        <v>0.44</v>
      </c>
      <c r="OM1353">
        <v>824536</v>
      </c>
      <c r="OP1353">
        <v>0.42</v>
      </c>
      <c r="OQ1353">
        <f t="shared" si="677"/>
        <v>0.42</v>
      </c>
      <c r="PB1353">
        <v>824536</v>
      </c>
      <c r="PE1353">
        <v>0.48</v>
      </c>
      <c r="PF1353">
        <f t="shared" si="678"/>
        <v>0.48</v>
      </c>
      <c r="PQ1353">
        <v>824536</v>
      </c>
      <c r="PT1353">
        <v>0.44</v>
      </c>
      <c r="PU1353">
        <f t="shared" si="679"/>
        <v>0.44</v>
      </c>
      <c r="QF1353">
        <v>824536</v>
      </c>
      <c r="QI1353">
        <v>0.43</v>
      </c>
      <c r="QJ1353">
        <f t="shared" si="680"/>
        <v>0.43</v>
      </c>
      <c r="QU1353">
        <v>824536</v>
      </c>
      <c r="QX1353">
        <v>0.44</v>
      </c>
      <c r="QY1353">
        <f t="shared" si="681"/>
        <v>0.44</v>
      </c>
    </row>
    <row r="1354" spans="12:467" x14ac:dyDescent="0.2">
      <c r="L1354">
        <v>822823</v>
      </c>
      <c r="O1354">
        <v>0.52</v>
      </c>
      <c r="P1354">
        <f t="shared" si="651"/>
        <v>0.52</v>
      </c>
      <c r="AA1354">
        <v>822823</v>
      </c>
      <c r="AD1354">
        <v>0.43</v>
      </c>
      <c r="AE1354">
        <f t="shared" si="652"/>
        <v>0.43</v>
      </c>
      <c r="AP1354">
        <v>822823</v>
      </c>
      <c r="AS1354">
        <v>0.6</v>
      </c>
      <c r="AT1354">
        <f t="shared" si="653"/>
        <v>0.6</v>
      </c>
      <c r="BE1354">
        <v>822823</v>
      </c>
      <c r="BH1354">
        <v>0.63</v>
      </c>
      <c r="BI1354">
        <f t="shared" si="654"/>
        <v>0.63</v>
      </c>
      <c r="BT1354">
        <v>822823</v>
      </c>
      <c r="BW1354">
        <v>0.64</v>
      </c>
      <c r="BX1354">
        <f t="shared" si="655"/>
        <v>0.64</v>
      </c>
      <c r="CI1354">
        <v>822823</v>
      </c>
      <c r="CL1354">
        <v>0.52</v>
      </c>
      <c r="CM1354">
        <f t="shared" si="656"/>
        <v>0.52</v>
      </c>
      <c r="CX1354">
        <v>822823</v>
      </c>
      <c r="DA1354">
        <v>0.52</v>
      </c>
      <c r="DB1354">
        <f t="shared" si="657"/>
        <v>0.52</v>
      </c>
      <c r="DM1354">
        <v>822823</v>
      </c>
      <c r="DP1354">
        <v>0.53</v>
      </c>
      <c r="DQ1354">
        <f t="shared" si="658"/>
        <v>0.53</v>
      </c>
      <c r="EB1354">
        <v>822823</v>
      </c>
      <c r="EE1354">
        <v>0.52</v>
      </c>
      <c r="EF1354">
        <f t="shared" si="659"/>
        <v>0.52</v>
      </c>
      <c r="EQ1354">
        <v>822823</v>
      </c>
      <c r="ET1354">
        <v>0.52</v>
      </c>
      <c r="EU1354">
        <f t="shared" si="660"/>
        <v>0.52</v>
      </c>
      <c r="FF1354">
        <v>822823</v>
      </c>
      <c r="FI1354">
        <v>0.53</v>
      </c>
      <c r="FJ1354">
        <f t="shared" si="661"/>
        <v>0.53</v>
      </c>
      <c r="FU1354">
        <v>822823</v>
      </c>
      <c r="FX1354">
        <v>0.51</v>
      </c>
      <c r="FY1354">
        <f t="shared" si="662"/>
        <v>0.51</v>
      </c>
      <c r="GJ1354">
        <v>822823</v>
      </c>
      <c r="GM1354">
        <v>0.5</v>
      </c>
      <c r="GN1354">
        <f t="shared" si="663"/>
        <v>0.5</v>
      </c>
      <c r="GY1354">
        <v>822823</v>
      </c>
      <c r="HB1354">
        <v>0.52</v>
      </c>
      <c r="HC1354">
        <f t="shared" si="664"/>
        <v>0.52</v>
      </c>
      <c r="HN1354">
        <v>822823</v>
      </c>
      <c r="HQ1354">
        <v>0.52</v>
      </c>
      <c r="HR1354">
        <f t="shared" si="665"/>
        <v>0.52</v>
      </c>
      <c r="ID1354">
        <v>824860</v>
      </c>
      <c r="IG1354">
        <v>0.51</v>
      </c>
      <c r="IH1354">
        <f t="shared" si="666"/>
        <v>0.51</v>
      </c>
      <c r="IS1354">
        <v>824860</v>
      </c>
      <c r="IV1354">
        <v>0.53</v>
      </c>
      <c r="IW1354">
        <f t="shared" si="667"/>
        <v>0.53</v>
      </c>
      <c r="JH1354">
        <v>824860</v>
      </c>
      <c r="JK1354">
        <v>0.56999999999999995</v>
      </c>
      <c r="JL1354">
        <f t="shared" si="668"/>
        <v>0.56999999999999995</v>
      </c>
      <c r="JW1354">
        <v>824860</v>
      </c>
      <c r="JZ1354">
        <v>0.53</v>
      </c>
      <c r="KA1354">
        <f t="shared" si="669"/>
        <v>0.53</v>
      </c>
      <c r="KL1354">
        <v>824860</v>
      </c>
      <c r="KO1354">
        <v>0.54</v>
      </c>
      <c r="KP1354">
        <f t="shared" si="670"/>
        <v>0.54</v>
      </c>
      <c r="LA1354">
        <v>824860</v>
      </c>
      <c r="LD1354">
        <v>0.53</v>
      </c>
      <c r="LE1354">
        <f t="shared" si="671"/>
        <v>0.53</v>
      </c>
      <c r="LP1354">
        <v>824860</v>
      </c>
      <c r="LS1354">
        <v>0.51</v>
      </c>
      <c r="LT1354">
        <f t="shared" si="672"/>
        <v>0.51</v>
      </c>
      <c r="ME1354">
        <v>824860</v>
      </c>
      <c r="MH1354">
        <v>0.56000000000000005</v>
      </c>
      <c r="MI1354">
        <f t="shared" si="673"/>
        <v>0.56000000000000005</v>
      </c>
      <c r="MT1354">
        <v>824860</v>
      </c>
      <c r="MW1354">
        <v>0.66</v>
      </c>
      <c r="MX1354">
        <f t="shared" si="674"/>
        <v>0.66</v>
      </c>
      <c r="NI1354">
        <v>824860</v>
      </c>
      <c r="NL1354">
        <v>0.5</v>
      </c>
      <c r="NM1354">
        <f t="shared" si="675"/>
        <v>0.5</v>
      </c>
      <c r="NX1354">
        <v>824860</v>
      </c>
      <c r="OA1354">
        <v>0.54</v>
      </c>
      <c r="OB1354">
        <f t="shared" si="676"/>
        <v>0.54</v>
      </c>
      <c r="OM1354">
        <v>824860</v>
      </c>
      <c r="OP1354">
        <v>0.51</v>
      </c>
      <c r="OQ1354">
        <f t="shared" si="677"/>
        <v>0.51</v>
      </c>
      <c r="PB1354">
        <v>824860</v>
      </c>
      <c r="PE1354">
        <v>0.51</v>
      </c>
      <c r="PF1354">
        <f t="shared" si="678"/>
        <v>0.51</v>
      </c>
      <c r="PQ1354">
        <v>824860</v>
      </c>
      <c r="PT1354">
        <v>0.51</v>
      </c>
      <c r="PU1354">
        <f t="shared" si="679"/>
        <v>0.51</v>
      </c>
      <c r="QF1354">
        <v>824860</v>
      </c>
      <c r="QI1354">
        <v>0.54</v>
      </c>
      <c r="QJ1354">
        <f t="shared" si="680"/>
        <v>0.54</v>
      </c>
      <c r="QU1354">
        <v>824860</v>
      </c>
      <c r="QX1354">
        <v>0.51</v>
      </c>
      <c r="QY1354">
        <f t="shared" si="681"/>
        <v>0.51</v>
      </c>
    </row>
    <row r="1355" spans="12:467" x14ac:dyDescent="0.2">
      <c r="L1355">
        <v>822908</v>
      </c>
      <c r="O1355">
        <v>0.46</v>
      </c>
      <c r="P1355">
        <f t="shared" si="651"/>
        <v>0.46</v>
      </c>
      <c r="AA1355">
        <v>822908</v>
      </c>
      <c r="AD1355">
        <v>0.48</v>
      </c>
      <c r="AE1355">
        <f t="shared" si="652"/>
        <v>0.48</v>
      </c>
      <c r="AP1355">
        <v>822908</v>
      </c>
      <c r="AS1355">
        <v>0.54</v>
      </c>
      <c r="AT1355">
        <f t="shared" si="653"/>
        <v>0.54</v>
      </c>
      <c r="BE1355">
        <v>822908</v>
      </c>
      <c r="BH1355">
        <v>0.38</v>
      </c>
      <c r="BI1355">
        <f t="shared" si="654"/>
        <v>0.38</v>
      </c>
      <c r="BT1355">
        <v>822908</v>
      </c>
      <c r="BW1355">
        <v>0.45</v>
      </c>
      <c r="BX1355">
        <f t="shared" si="655"/>
        <v>0.45</v>
      </c>
      <c r="CI1355">
        <v>822908</v>
      </c>
      <c r="CL1355">
        <v>0.48</v>
      </c>
      <c r="CM1355">
        <f t="shared" si="656"/>
        <v>0.48</v>
      </c>
      <c r="CX1355">
        <v>822908</v>
      </c>
      <c r="DA1355">
        <v>0.44</v>
      </c>
      <c r="DB1355">
        <f t="shared" si="657"/>
        <v>0.44</v>
      </c>
      <c r="DM1355">
        <v>822908</v>
      </c>
      <c r="DP1355">
        <v>0.45</v>
      </c>
      <c r="DQ1355">
        <f t="shared" si="658"/>
        <v>0.45</v>
      </c>
      <c r="EB1355">
        <v>822908</v>
      </c>
      <c r="EE1355">
        <v>0.49</v>
      </c>
      <c r="EF1355">
        <f t="shared" si="659"/>
        <v>0.49</v>
      </c>
      <c r="EQ1355">
        <v>822908</v>
      </c>
      <c r="ET1355">
        <v>0.49</v>
      </c>
      <c r="EU1355">
        <f t="shared" si="660"/>
        <v>0.49</v>
      </c>
      <c r="FF1355">
        <v>822908</v>
      </c>
      <c r="FI1355">
        <v>0.47</v>
      </c>
      <c r="FJ1355">
        <f t="shared" si="661"/>
        <v>0.47</v>
      </c>
      <c r="FU1355">
        <v>822908</v>
      </c>
      <c r="FX1355">
        <v>0.47</v>
      </c>
      <c r="FY1355">
        <f t="shared" si="662"/>
        <v>0.47</v>
      </c>
      <c r="GJ1355">
        <v>822908</v>
      </c>
      <c r="GM1355">
        <v>0.44</v>
      </c>
      <c r="GN1355">
        <f t="shared" si="663"/>
        <v>0.44</v>
      </c>
      <c r="GY1355">
        <v>822908</v>
      </c>
      <c r="HB1355">
        <v>0.45</v>
      </c>
      <c r="HC1355">
        <f t="shared" si="664"/>
        <v>0.45</v>
      </c>
      <c r="HN1355">
        <v>822908</v>
      </c>
      <c r="HQ1355">
        <v>0.44</v>
      </c>
      <c r="HR1355">
        <f t="shared" si="665"/>
        <v>0.44</v>
      </c>
      <c r="ID1355">
        <v>825106</v>
      </c>
      <c r="IG1355">
        <v>0.44</v>
      </c>
      <c r="IH1355">
        <f t="shared" si="666"/>
        <v>0.44</v>
      </c>
      <c r="IS1355">
        <v>825106</v>
      </c>
      <c r="IV1355">
        <v>0.42</v>
      </c>
      <c r="IW1355">
        <f t="shared" si="667"/>
        <v>0.42</v>
      </c>
      <c r="JH1355">
        <v>825106</v>
      </c>
      <c r="JK1355">
        <v>0.44</v>
      </c>
      <c r="JL1355">
        <f t="shared" si="668"/>
        <v>0.44</v>
      </c>
      <c r="JW1355">
        <v>825106</v>
      </c>
      <c r="JZ1355">
        <v>0.44</v>
      </c>
      <c r="KA1355">
        <f t="shared" si="669"/>
        <v>0.44</v>
      </c>
      <c r="KL1355">
        <v>825106</v>
      </c>
      <c r="KO1355">
        <v>0.41</v>
      </c>
      <c r="KP1355">
        <f t="shared" si="670"/>
        <v>0.41</v>
      </c>
      <c r="LA1355">
        <v>825106</v>
      </c>
      <c r="LD1355">
        <v>0.42</v>
      </c>
      <c r="LE1355">
        <f t="shared" si="671"/>
        <v>0.42</v>
      </c>
      <c r="LP1355">
        <v>825106</v>
      </c>
      <c r="LS1355">
        <v>0.43</v>
      </c>
      <c r="LT1355">
        <f t="shared" si="672"/>
        <v>0.43</v>
      </c>
      <c r="ME1355">
        <v>825106</v>
      </c>
      <c r="MH1355">
        <v>0.45</v>
      </c>
      <c r="MI1355">
        <f t="shared" si="673"/>
        <v>0.45</v>
      </c>
      <c r="MT1355">
        <v>825106</v>
      </c>
      <c r="MW1355">
        <v>0.45</v>
      </c>
      <c r="MX1355">
        <f t="shared" si="674"/>
        <v>0.45</v>
      </c>
      <c r="NI1355">
        <v>825106</v>
      </c>
      <c r="NL1355">
        <v>0.41</v>
      </c>
      <c r="NM1355">
        <f t="shared" si="675"/>
        <v>0.41</v>
      </c>
      <c r="NX1355">
        <v>825106</v>
      </c>
      <c r="OA1355">
        <v>0.49</v>
      </c>
      <c r="OB1355">
        <f t="shared" si="676"/>
        <v>0.49</v>
      </c>
      <c r="OM1355">
        <v>825106</v>
      </c>
      <c r="OP1355">
        <v>0.4</v>
      </c>
      <c r="OQ1355">
        <f t="shared" si="677"/>
        <v>0.4</v>
      </c>
      <c r="PB1355">
        <v>825106</v>
      </c>
      <c r="PE1355">
        <v>0.43</v>
      </c>
      <c r="PF1355">
        <f t="shared" si="678"/>
        <v>0.43</v>
      </c>
      <c r="PQ1355">
        <v>825106</v>
      </c>
      <c r="PT1355">
        <v>0.44</v>
      </c>
      <c r="PU1355">
        <f t="shared" si="679"/>
        <v>0.44</v>
      </c>
      <c r="QF1355">
        <v>825106</v>
      </c>
      <c r="QI1355">
        <v>0.43</v>
      </c>
      <c r="QJ1355">
        <f t="shared" si="680"/>
        <v>0.43</v>
      </c>
      <c r="QU1355">
        <v>825106</v>
      </c>
      <c r="QX1355">
        <v>0.41</v>
      </c>
      <c r="QY1355">
        <f t="shared" si="681"/>
        <v>0.41</v>
      </c>
    </row>
    <row r="1356" spans="12:467" x14ac:dyDescent="0.2">
      <c r="L1356">
        <v>823310</v>
      </c>
      <c r="O1356">
        <v>0.51</v>
      </c>
      <c r="P1356">
        <f t="shared" si="651"/>
        <v>0.51</v>
      </c>
      <c r="AA1356">
        <v>823310</v>
      </c>
      <c r="AD1356">
        <v>0.48</v>
      </c>
      <c r="AE1356">
        <f t="shared" si="652"/>
        <v>0.48</v>
      </c>
      <c r="AP1356">
        <v>823310</v>
      </c>
      <c r="AS1356">
        <v>0.5</v>
      </c>
      <c r="AT1356">
        <f t="shared" si="653"/>
        <v>0.5</v>
      </c>
      <c r="BE1356">
        <v>823310</v>
      </c>
      <c r="BH1356">
        <v>0.46</v>
      </c>
      <c r="BI1356">
        <f t="shared" si="654"/>
        <v>0.46</v>
      </c>
      <c r="BT1356">
        <v>823310</v>
      </c>
      <c r="BW1356">
        <v>0.4</v>
      </c>
      <c r="BX1356">
        <f t="shared" si="655"/>
        <v>0.4</v>
      </c>
      <c r="CI1356">
        <v>823310</v>
      </c>
      <c r="CL1356">
        <v>0.49</v>
      </c>
      <c r="CM1356">
        <f t="shared" si="656"/>
        <v>0.49</v>
      </c>
      <c r="CX1356">
        <v>823310</v>
      </c>
      <c r="DA1356">
        <v>0.47</v>
      </c>
      <c r="DB1356">
        <f t="shared" si="657"/>
        <v>0.47</v>
      </c>
      <c r="DM1356">
        <v>823310</v>
      </c>
      <c r="DP1356">
        <v>0.49</v>
      </c>
      <c r="DQ1356">
        <f t="shared" si="658"/>
        <v>0.49</v>
      </c>
      <c r="EB1356">
        <v>823310</v>
      </c>
      <c r="EE1356">
        <v>0.49</v>
      </c>
      <c r="EF1356">
        <f t="shared" si="659"/>
        <v>0.49</v>
      </c>
      <c r="EQ1356">
        <v>823310</v>
      </c>
      <c r="ET1356">
        <v>0.49</v>
      </c>
      <c r="EU1356">
        <f t="shared" si="660"/>
        <v>0.49</v>
      </c>
      <c r="FF1356">
        <v>823310</v>
      </c>
      <c r="FI1356">
        <v>0.49</v>
      </c>
      <c r="FJ1356">
        <f t="shared" si="661"/>
        <v>0.49</v>
      </c>
      <c r="FU1356">
        <v>823310</v>
      </c>
      <c r="FX1356">
        <v>0.47</v>
      </c>
      <c r="FY1356">
        <f t="shared" si="662"/>
        <v>0.47</v>
      </c>
      <c r="GJ1356">
        <v>823310</v>
      </c>
      <c r="GM1356">
        <v>0.47</v>
      </c>
      <c r="GN1356">
        <f t="shared" si="663"/>
        <v>0.47</v>
      </c>
      <c r="GY1356">
        <v>823310</v>
      </c>
      <c r="HB1356">
        <v>0.49</v>
      </c>
      <c r="HC1356">
        <f t="shared" si="664"/>
        <v>0.49</v>
      </c>
      <c r="HN1356">
        <v>823310</v>
      </c>
      <c r="HQ1356">
        <v>0.44</v>
      </c>
      <c r="HR1356">
        <f t="shared" si="665"/>
        <v>0.44</v>
      </c>
      <c r="ID1356">
        <v>823242</v>
      </c>
      <c r="IG1356">
        <v>0.51</v>
      </c>
      <c r="IH1356">
        <f t="shared" si="666"/>
        <v>0.51</v>
      </c>
      <c r="IS1356">
        <v>823242</v>
      </c>
      <c r="IV1356">
        <v>0.47</v>
      </c>
      <c r="IW1356">
        <f t="shared" si="667"/>
        <v>0.47</v>
      </c>
      <c r="JH1356">
        <v>823242</v>
      </c>
      <c r="JK1356">
        <v>0.53</v>
      </c>
      <c r="JL1356">
        <f t="shared" si="668"/>
        <v>0.53</v>
      </c>
      <c r="JW1356">
        <v>823242</v>
      </c>
      <c r="JZ1356">
        <v>0.49</v>
      </c>
      <c r="KA1356">
        <f t="shared" si="669"/>
        <v>0.49</v>
      </c>
      <c r="KL1356">
        <v>823242</v>
      </c>
      <c r="KO1356">
        <v>0.57999999999999996</v>
      </c>
      <c r="KP1356">
        <f t="shared" si="670"/>
        <v>0.57999999999999996</v>
      </c>
      <c r="LA1356">
        <v>823242</v>
      </c>
      <c r="LD1356">
        <v>0.54</v>
      </c>
      <c r="LE1356">
        <f t="shared" si="671"/>
        <v>0.54</v>
      </c>
      <c r="LP1356">
        <v>823242</v>
      </c>
      <c r="LS1356">
        <v>0.47</v>
      </c>
      <c r="LT1356">
        <f t="shared" si="672"/>
        <v>0.47</v>
      </c>
      <c r="ME1356">
        <v>823242</v>
      </c>
      <c r="MH1356">
        <v>0.57999999999999996</v>
      </c>
      <c r="MI1356">
        <f t="shared" si="673"/>
        <v>0.57999999999999996</v>
      </c>
      <c r="MT1356">
        <v>823242</v>
      </c>
      <c r="MW1356">
        <v>0.61</v>
      </c>
      <c r="MX1356">
        <f t="shared" si="674"/>
        <v>0.61</v>
      </c>
      <c r="NI1356">
        <v>823242</v>
      </c>
      <c r="NL1356">
        <v>0.48</v>
      </c>
      <c r="NM1356">
        <f t="shared" si="675"/>
        <v>0.48</v>
      </c>
      <c r="NX1356">
        <v>823242</v>
      </c>
      <c r="OA1356">
        <v>0.56000000000000005</v>
      </c>
      <c r="OB1356">
        <f t="shared" si="676"/>
        <v>0.56000000000000005</v>
      </c>
      <c r="OM1356">
        <v>823242</v>
      </c>
      <c r="OP1356">
        <v>0.52</v>
      </c>
      <c r="OQ1356">
        <f t="shared" si="677"/>
        <v>0.52</v>
      </c>
      <c r="PB1356">
        <v>823242</v>
      </c>
      <c r="PE1356">
        <v>0.51</v>
      </c>
      <c r="PF1356">
        <f t="shared" si="678"/>
        <v>0.51</v>
      </c>
      <c r="PQ1356">
        <v>823242</v>
      </c>
      <c r="PT1356">
        <v>0.53</v>
      </c>
      <c r="PU1356">
        <f t="shared" si="679"/>
        <v>0.53</v>
      </c>
      <c r="QF1356">
        <v>823242</v>
      </c>
      <c r="QI1356">
        <v>0.54</v>
      </c>
      <c r="QJ1356">
        <f t="shared" si="680"/>
        <v>0.54</v>
      </c>
      <c r="QU1356">
        <v>823242</v>
      </c>
      <c r="QX1356">
        <v>0.48</v>
      </c>
      <c r="QY1356">
        <f t="shared" si="681"/>
        <v>0.48</v>
      </c>
    </row>
    <row r="1357" spans="12:467" x14ac:dyDescent="0.2">
      <c r="L1357">
        <v>823473</v>
      </c>
      <c r="O1357">
        <v>0.54</v>
      </c>
      <c r="P1357">
        <f t="shared" si="651"/>
        <v>0.54</v>
      </c>
      <c r="AA1357">
        <v>823473</v>
      </c>
      <c r="AD1357">
        <v>0.46</v>
      </c>
      <c r="AE1357">
        <f t="shared" si="652"/>
        <v>0.46</v>
      </c>
      <c r="AP1357">
        <v>823473</v>
      </c>
      <c r="AS1357">
        <v>0.44</v>
      </c>
      <c r="AT1357">
        <f t="shared" si="653"/>
        <v>0.44</v>
      </c>
      <c r="BE1357">
        <v>823473</v>
      </c>
      <c r="BH1357">
        <v>0.51</v>
      </c>
      <c r="BI1357">
        <f t="shared" si="654"/>
        <v>0.51</v>
      </c>
      <c r="BT1357">
        <v>823473</v>
      </c>
      <c r="BW1357">
        <v>0.45</v>
      </c>
      <c r="BX1357">
        <f t="shared" si="655"/>
        <v>0.45</v>
      </c>
      <c r="CI1357">
        <v>823473</v>
      </c>
      <c r="CL1357">
        <v>0.47</v>
      </c>
      <c r="CM1357">
        <f t="shared" si="656"/>
        <v>0.47</v>
      </c>
      <c r="CX1357">
        <v>823473</v>
      </c>
      <c r="DA1357">
        <v>0.52</v>
      </c>
      <c r="DB1357">
        <f t="shared" si="657"/>
        <v>0.52</v>
      </c>
      <c r="DM1357">
        <v>823473</v>
      </c>
      <c r="DP1357">
        <v>0.47</v>
      </c>
      <c r="DQ1357">
        <f t="shared" si="658"/>
        <v>0.47</v>
      </c>
      <c r="EB1357">
        <v>823473</v>
      </c>
      <c r="EE1357">
        <v>0.51</v>
      </c>
      <c r="EF1357">
        <f t="shared" si="659"/>
        <v>0.51</v>
      </c>
      <c r="EQ1357">
        <v>823473</v>
      </c>
      <c r="ET1357">
        <v>0.51</v>
      </c>
      <c r="EU1357">
        <f t="shared" si="660"/>
        <v>0.51</v>
      </c>
      <c r="FF1357">
        <v>823473</v>
      </c>
      <c r="FI1357">
        <v>0.52</v>
      </c>
      <c r="FJ1357">
        <f t="shared" si="661"/>
        <v>0.52</v>
      </c>
      <c r="FU1357">
        <v>823473</v>
      </c>
      <c r="FX1357">
        <v>0.52</v>
      </c>
      <c r="FY1357">
        <f t="shared" si="662"/>
        <v>0.52</v>
      </c>
      <c r="GJ1357">
        <v>823473</v>
      </c>
      <c r="GM1357">
        <v>0.48</v>
      </c>
      <c r="GN1357">
        <f t="shared" si="663"/>
        <v>0.48</v>
      </c>
      <c r="GY1357">
        <v>823473</v>
      </c>
      <c r="HB1357">
        <v>0.54</v>
      </c>
      <c r="HC1357">
        <f t="shared" si="664"/>
        <v>0.54</v>
      </c>
      <c r="HN1357">
        <v>823473</v>
      </c>
      <c r="HQ1357">
        <v>0.48</v>
      </c>
      <c r="HR1357">
        <f t="shared" si="665"/>
        <v>0.48</v>
      </c>
      <c r="ID1357">
        <v>825105</v>
      </c>
      <c r="IG1357">
        <v>0.47</v>
      </c>
      <c r="IH1357">
        <f t="shared" si="666"/>
        <v>0.47</v>
      </c>
      <c r="IS1357">
        <v>825105</v>
      </c>
      <c r="IV1357">
        <v>0.47</v>
      </c>
      <c r="IW1357">
        <f t="shared" si="667"/>
        <v>0.47</v>
      </c>
      <c r="JH1357">
        <v>825105</v>
      </c>
      <c r="JK1357">
        <v>0.47</v>
      </c>
      <c r="JL1357">
        <f t="shared" si="668"/>
        <v>0.47</v>
      </c>
      <c r="JW1357">
        <v>825105</v>
      </c>
      <c r="JZ1357">
        <v>0.49</v>
      </c>
      <c r="KA1357">
        <f t="shared" si="669"/>
        <v>0.49</v>
      </c>
      <c r="KL1357">
        <v>825105</v>
      </c>
      <c r="KO1357">
        <v>0.35</v>
      </c>
      <c r="KP1357">
        <f t="shared" si="670"/>
        <v>0.35</v>
      </c>
      <c r="LA1357">
        <v>825105</v>
      </c>
      <c r="LD1357">
        <v>0.47</v>
      </c>
      <c r="LE1357">
        <f t="shared" si="671"/>
        <v>0.47</v>
      </c>
      <c r="LP1357">
        <v>825105</v>
      </c>
      <c r="LS1357">
        <v>0.47</v>
      </c>
      <c r="LT1357">
        <f t="shared" si="672"/>
        <v>0.47</v>
      </c>
      <c r="ME1357">
        <v>825105</v>
      </c>
      <c r="MH1357">
        <v>0.45</v>
      </c>
      <c r="MI1357">
        <f t="shared" si="673"/>
        <v>0.45</v>
      </c>
      <c r="MT1357">
        <v>825105</v>
      </c>
      <c r="MW1357">
        <v>0.49</v>
      </c>
      <c r="MX1357">
        <f t="shared" si="674"/>
        <v>0.49</v>
      </c>
      <c r="NI1357">
        <v>825105</v>
      </c>
      <c r="NL1357">
        <v>0.49</v>
      </c>
      <c r="NM1357">
        <f t="shared" si="675"/>
        <v>0.49</v>
      </c>
      <c r="NX1357">
        <v>825105</v>
      </c>
      <c r="OA1357">
        <v>0.51</v>
      </c>
      <c r="OB1357">
        <f t="shared" si="676"/>
        <v>0.51</v>
      </c>
      <c r="OM1357">
        <v>825105</v>
      </c>
      <c r="OP1357">
        <v>0.48</v>
      </c>
      <c r="OQ1357">
        <f t="shared" si="677"/>
        <v>0.48</v>
      </c>
      <c r="PB1357">
        <v>825105</v>
      </c>
      <c r="PE1357">
        <v>0.51</v>
      </c>
      <c r="PF1357">
        <f t="shared" si="678"/>
        <v>0.51</v>
      </c>
      <c r="PQ1357">
        <v>825105</v>
      </c>
      <c r="PT1357">
        <v>0.49</v>
      </c>
      <c r="PU1357">
        <f t="shared" si="679"/>
        <v>0.49</v>
      </c>
      <c r="QF1357">
        <v>825105</v>
      </c>
      <c r="QI1357">
        <v>0.47</v>
      </c>
      <c r="QJ1357">
        <f t="shared" si="680"/>
        <v>0.47</v>
      </c>
      <c r="QU1357">
        <v>825105</v>
      </c>
      <c r="QX1357">
        <v>0.47</v>
      </c>
      <c r="QY1357">
        <f t="shared" si="681"/>
        <v>0.47</v>
      </c>
    </row>
    <row r="1358" spans="12:467" x14ac:dyDescent="0.2">
      <c r="L1358">
        <v>823716</v>
      </c>
      <c r="O1358">
        <v>0.46</v>
      </c>
      <c r="P1358">
        <f t="shared" si="651"/>
        <v>0.46</v>
      </c>
      <c r="AA1358">
        <v>823716</v>
      </c>
      <c r="AD1358">
        <v>0.42</v>
      </c>
      <c r="AE1358">
        <f t="shared" si="652"/>
        <v>0.42</v>
      </c>
      <c r="AP1358">
        <v>823716</v>
      </c>
      <c r="AS1358">
        <v>0.32</v>
      </c>
      <c r="AT1358">
        <f t="shared" si="653"/>
        <v>0.32</v>
      </c>
      <c r="BE1358">
        <v>823716</v>
      </c>
      <c r="BH1358">
        <v>0.36</v>
      </c>
      <c r="BI1358">
        <f t="shared" si="654"/>
        <v>0.36</v>
      </c>
      <c r="BT1358">
        <v>823716</v>
      </c>
      <c r="BW1358">
        <v>0.3</v>
      </c>
      <c r="BX1358">
        <f t="shared" si="655"/>
        <v>0.3</v>
      </c>
      <c r="CI1358">
        <v>823716</v>
      </c>
      <c r="CL1358">
        <v>0.44</v>
      </c>
      <c r="CM1358">
        <f t="shared" si="656"/>
        <v>0.44</v>
      </c>
      <c r="CX1358">
        <v>823716</v>
      </c>
      <c r="DA1358">
        <v>0.43</v>
      </c>
      <c r="DB1358">
        <f t="shared" si="657"/>
        <v>0.43</v>
      </c>
      <c r="DM1358">
        <v>823716</v>
      </c>
      <c r="DP1358">
        <v>0.44</v>
      </c>
      <c r="DQ1358">
        <f t="shared" si="658"/>
        <v>0.44</v>
      </c>
      <c r="EB1358">
        <v>823716</v>
      </c>
      <c r="EE1358">
        <v>0.45</v>
      </c>
      <c r="EF1358">
        <f t="shared" si="659"/>
        <v>0.45</v>
      </c>
      <c r="EQ1358">
        <v>823716</v>
      </c>
      <c r="ET1358">
        <v>0.45</v>
      </c>
      <c r="EU1358">
        <f t="shared" si="660"/>
        <v>0.45</v>
      </c>
      <c r="FF1358">
        <v>823716</v>
      </c>
      <c r="FI1358">
        <v>0.46</v>
      </c>
      <c r="FJ1358">
        <f t="shared" si="661"/>
        <v>0.46</v>
      </c>
      <c r="FU1358">
        <v>823716</v>
      </c>
      <c r="FX1358">
        <v>0.49</v>
      </c>
      <c r="FY1358">
        <f t="shared" si="662"/>
        <v>0.49</v>
      </c>
      <c r="GJ1358">
        <v>823716</v>
      </c>
      <c r="GM1358">
        <v>0.44</v>
      </c>
      <c r="GN1358">
        <f t="shared" si="663"/>
        <v>0.44</v>
      </c>
      <c r="GY1358">
        <v>823716</v>
      </c>
      <c r="HB1358">
        <v>0.47</v>
      </c>
      <c r="HC1358">
        <f t="shared" si="664"/>
        <v>0.47</v>
      </c>
      <c r="HN1358">
        <v>823716</v>
      </c>
      <c r="HQ1358">
        <v>0.44</v>
      </c>
      <c r="HR1358">
        <f t="shared" si="665"/>
        <v>0.44</v>
      </c>
      <c r="ID1358">
        <v>823240</v>
      </c>
      <c r="IG1358">
        <v>0.45</v>
      </c>
      <c r="IH1358">
        <f t="shared" si="666"/>
        <v>0.45</v>
      </c>
      <c r="IS1358">
        <v>823240</v>
      </c>
      <c r="IV1358">
        <v>0.43</v>
      </c>
      <c r="IW1358">
        <f t="shared" si="667"/>
        <v>0.43</v>
      </c>
      <c r="JH1358">
        <v>823240</v>
      </c>
      <c r="JK1358">
        <v>0.45</v>
      </c>
      <c r="JL1358">
        <f t="shared" si="668"/>
        <v>0.45</v>
      </c>
      <c r="JW1358">
        <v>823240</v>
      </c>
      <c r="JZ1358">
        <v>0.47</v>
      </c>
      <c r="KA1358">
        <f t="shared" si="669"/>
        <v>0.47</v>
      </c>
      <c r="KL1358">
        <v>823240</v>
      </c>
      <c r="KO1358">
        <v>0.45</v>
      </c>
      <c r="KP1358">
        <f t="shared" si="670"/>
        <v>0.45</v>
      </c>
      <c r="LA1358">
        <v>823240</v>
      </c>
      <c r="LD1358">
        <v>0.43</v>
      </c>
      <c r="LE1358">
        <f t="shared" si="671"/>
        <v>0.43</v>
      </c>
      <c r="LP1358">
        <v>823240</v>
      </c>
      <c r="LS1358">
        <v>0.45</v>
      </c>
      <c r="LT1358">
        <f t="shared" si="672"/>
        <v>0.45</v>
      </c>
      <c r="ME1358">
        <v>823240</v>
      </c>
      <c r="MH1358">
        <v>0.44</v>
      </c>
      <c r="MI1358">
        <f t="shared" si="673"/>
        <v>0.44</v>
      </c>
      <c r="MT1358">
        <v>823240</v>
      </c>
      <c r="MW1358">
        <v>0.38</v>
      </c>
      <c r="MX1358">
        <f t="shared" si="674"/>
        <v>0.38</v>
      </c>
      <c r="NI1358">
        <v>823240</v>
      </c>
      <c r="NL1358">
        <v>0.44</v>
      </c>
      <c r="NM1358">
        <f t="shared" si="675"/>
        <v>0.44</v>
      </c>
      <c r="NX1358">
        <v>823240</v>
      </c>
      <c r="OA1358">
        <v>0.48</v>
      </c>
      <c r="OB1358">
        <f t="shared" si="676"/>
        <v>0.48</v>
      </c>
      <c r="OM1358">
        <v>823240</v>
      </c>
      <c r="OP1358">
        <v>0.45</v>
      </c>
      <c r="OQ1358">
        <f t="shared" si="677"/>
        <v>0.45</v>
      </c>
      <c r="PB1358">
        <v>823240</v>
      </c>
      <c r="PE1358">
        <v>0.43</v>
      </c>
      <c r="PF1358">
        <f t="shared" si="678"/>
        <v>0.43</v>
      </c>
      <c r="PQ1358">
        <v>823240</v>
      </c>
      <c r="PT1358">
        <v>0.47</v>
      </c>
      <c r="PU1358">
        <f t="shared" si="679"/>
        <v>0.47</v>
      </c>
      <c r="QF1358">
        <v>823240</v>
      </c>
      <c r="QI1358">
        <v>0.46</v>
      </c>
      <c r="QJ1358">
        <f t="shared" si="680"/>
        <v>0.46</v>
      </c>
      <c r="QU1358">
        <v>823240</v>
      </c>
      <c r="QX1358">
        <v>0.44</v>
      </c>
      <c r="QY1358">
        <f t="shared" si="681"/>
        <v>0.44</v>
      </c>
    </row>
    <row r="1359" spans="12:467" x14ac:dyDescent="0.2">
      <c r="L1359">
        <v>823798</v>
      </c>
      <c r="O1359">
        <v>0.53</v>
      </c>
      <c r="P1359">
        <f t="shared" si="651"/>
        <v>0.53</v>
      </c>
      <c r="AA1359">
        <v>823798</v>
      </c>
      <c r="AD1359">
        <v>0.61</v>
      </c>
      <c r="AE1359">
        <f t="shared" si="652"/>
        <v>0.61</v>
      </c>
      <c r="AP1359">
        <v>823798</v>
      </c>
      <c r="AS1359">
        <v>0.65</v>
      </c>
      <c r="AT1359">
        <f t="shared" si="653"/>
        <v>0.65</v>
      </c>
      <c r="BE1359">
        <v>823798</v>
      </c>
      <c r="BH1359">
        <v>0.53</v>
      </c>
      <c r="BI1359">
        <f t="shared" si="654"/>
        <v>0.53</v>
      </c>
      <c r="BT1359">
        <v>823798</v>
      </c>
      <c r="BW1359">
        <v>0.69</v>
      </c>
      <c r="BX1359">
        <f t="shared" si="655"/>
        <v>0.69</v>
      </c>
      <c r="CI1359">
        <v>823798</v>
      </c>
      <c r="CL1359">
        <v>0.53</v>
      </c>
      <c r="CM1359">
        <f t="shared" si="656"/>
        <v>0.53</v>
      </c>
      <c r="CX1359">
        <v>823798</v>
      </c>
      <c r="DA1359">
        <v>0.55000000000000004</v>
      </c>
      <c r="DB1359">
        <f t="shared" si="657"/>
        <v>0.55000000000000004</v>
      </c>
      <c r="DM1359">
        <v>823798</v>
      </c>
      <c r="DP1359">
        <v>0.54</v>
      </c>
      <c r="DQ1359">
        <f t="shared" si="658"/>
        <v>0.54</v>
      </c>
      <c r="EB1359">
        <v>823798</v>
      </c>
      <c r="EE1359">
        <v>0.56999999999999995</v>
      </c>
      <c r="EF1359">
        <f t="shared" si="659"/>
        <v>0.56999999999999995</v>
      </c>
      <c r="EQ1359">
        <v>823798</v>
      </c>
      <c r="ET1359">
        <v>0.56999999999999995</v>
      </c>
      <c r="EU1359">
        <f t="shared" si="660"/>
        <v>0.56999999999999995</v>
      </c>
      <c r="FF1359">
        <v>823798</v>
      </c>
      <c r="FI1359">
        <v>0.54</v>
      </c>
      <c r="FJ1359">
        <f t="shared" si="661"/>
        <v>0.54</v>
      </c>
      <c r="FU1359">
        <v>823798</v>
      </c>
      <c r="FX1359">
        <v>0.53</v>
      </c>
      <c r="FY1359">
        <f t="shared" si="662"/>
        <v>0.53</v>
      </c>
      <c r="GJ1359">
        <v>823798</v>
      </c>
      <c r="GM1359">
        <v>0.52</v>
      </c>
      <c r="GN1359">
        <f t="shared" si="663"/>
        <v>0.52</v>
      </c>
      <c r="GY1359">
        <v>823798</v>
      </c>
      <c r="HB1359">
        <v>0.59</v>
      </c>
      <c r="HC1359">
        <f t="shared" si="664"/>
        <v>0.59</v>
      </c>
      <c r="HN1359">
        <v>823798</v>
      </c>
      <c r="HQ1359">
        <v>0.53</v>
      </c>
      <c r="HR1359">
        <f t="shared" si="665"/>
        <v>0.53</v>
      </c>
      <c r="ID1359">
        <v>823406</v>
      </c>
      <c r="IG1359">
        <v>0.5</v>
      </c>
      <c r="IH1359">
        <f t="shared" si="666"/>
        <v>0.5</v>
      </c>
      <c r="IS1359">
        <v>823406</v>
      </c>
      <c r="IV1359">
        <v>0.5</v>
      </c>
      <c r="IW1359">
        <f t="shared" si="667"/>
        <v>0.5</v>
      </c>
      <c r="JH1359">
        <v>823406</v>
      </c>
      <c r="JK1359">
        <v>0.46</v>
      </c>
      <c r="JL1359">
        <f t="shared" si="668"/>
        <v>0.46</v>
      </c>
      <c r="JW1359">
        <v>823406</v>
      </c>
      <c r="JZ1359">
        <v>0.5</v>
      </c>
      <c r="KA1359">
        <f t="shared" si="669"/>
        <v>0.5</v>
      </c>
      <c r="KL1359">
        <v>823406</v>
      </c>
      <c r="KO1359">
        <v>0.49</v>
      </c>
      <c r="KP1359">
        <f t="shared" si="670"/>
        <v>0.49</v>
      </c>
      <c r="LA1359">
        <v>823406</v>
      </c>
      <c r="LD1359">
        <v>0.45</v>
      </c>
      <c r="LE1359">
        <f t="shared" si="671"/>
        <v>0.45</v>
      </c>
      <c r="LP1359">
        <v>823406</v>
      </c>
      <c r="LS1359">
        <v>0.47</v>
      </c>
      <c r="LT1359">
        <f t="shared" si="672"/>
        <v>0.47</v>
      </c>
      <c r="ME1359">
        <v>823406</v>
      </c>
      <c r="MH1359">
        <v>0.54</v>
      </c>
      <c r="MI1359">
        <f t="shared" si="673"/>
        <v>0.54</v>
      </c>
      <c r="MT1359">
        <v>823406</v>
      </c>
      <c r="MW1359">
        <v>0.54</v>
      </c>
      <c r="MX1359">
        <f t="shared" si="674"/>
        <v>0.54</v>
      </c>
      <c r="NI1359">
        <v>823406</v>
      </c>
      <c r="NL1359">
        <v>0.47</v>
      </c>
      <c r="NM1359">
        <f t="shared" si="675"/>
        <v>0.47</v>
      </c>
      <c r="NX1359">
        <v>823406</v>
      </c>
      <c r="OA1359">
        <v>0.5</v>
      </c>
      <c r="OB1359">
        <f t="shared" si="676"/>
        <v>0.5</v>
      </c>
      <c r="OM1359">
        <v>823406</v>
      </c>
      <c r="OP1359">
        <v>0.46</v>
      </c>
      <c r="OQ1359">
        <f t="shared" si="677"/>
        <v>0.46</v>
      </c>
      <c r="PB1359">
        <v>823406</v>
      </c>
      <c r="PE1359">
        <v>0.48</v>
      </c>
      <c r="PF1359">
        <f t="shared" si="678"/>
        <v>0.48</v>
      </c>
      <c r="PQ1359">
        <v>823406</v>
      </c>
      <c r="PT1359">
        <v>0.5</v>
      </c>
      <c r="PU1359">
        <f t="shared" si="679"/>
        <v>0.5</v>
      </c>
      <c r="QF1359">
        <v>823406</v>
      </c>
      <c r="QI1359">
        <v>0.45</v>
      </c>
      <c r="QJ1359">
        <f t="shared" si="680"/>
        <v>0.45</v>
      </c>
      <c r="QU1359">
        <v>823406</v>
      </c>
      <c r="QX1359">
        <v>0.48</v>
      </c>
      <c r="QY1359">
        <f t="shared" si="681"/>
        <v>0.48</v>
      </c>
    </row>
    <row r="1360" spans="12:467" x14ac:dyDescent="0.2">
      <c r="L1360">
        <v>824447</v>
      </c>
      <c r="O1360">
        <v>0.53</v>
      </c>
      <c r="P1360">
        <f t="shared" si="651"/>
        <v>0.53</v>
      </c>
      <c r="AA1360">
        <v>824447</v>
      </c>
      <c r="AD1360">
        <v>0.59</v>
      </c>
      <c r="AE1360">
        <f t="shared" si="652"/>
        <v>0.59</v>
      </c>
      <c r="AP1360">
        <v>824447</v>
      </c>
      <c r="AS1360">
        <v>0.75</v>
      </c>
      <c r="AT1360">
        <f t="shared" si="653"/>
        <v>0.75</v>
      </c>
      <c r="BE1360">
        <v>824447</v>
      </c>
      <c r="BH1360">
        <v>0.59</v>
      </c>
      <c r="BI1360">
        <f t="shared" si="654"/>
        <v>0.59</v>
      </c>
      <c r="BT1360">
        <v>824447</v>
      </c>
      <c r="BW1360">
        <v>0.54</v>
      </c>
      <c r="BX1360">
        <f t="shared" si="655"/>
        <v>0.54</v>
      </c>
      <c r="CI1360">
        <v>824447</v>
      </c>
      <c r="CL1360">
        <v>0.54</v>
      </c>
      <c r="CM1360">
        <f t="shared" si="656"/>
        <v>0.54</v>
      </c>
      <c r="CX1360">
        <v>824447</v>
      </c>
      <c r="DA1360">
        <v>0.54</v>
      </c>
      <c r="DB1360">
        <f t="shared" si="657"/>
        <v>0.54</v>
      </c>
      <c r="DM1360">
        <v>824447</v>
      </c>
      <c r="DP1360">
        <v>0.54</v>
      </c>
      <c r="DQ1360">
        <f t="shared" si="658"/>
        <v>0.54</v>
      </c>
      <c r="EB1360">
        <v>824447</v>
      </c>
      <c r="EE1360">
        <v>0.55000000000000004</v>
      </c>
      <c r="EF1360">
        <f t="shared" si="659"/>
        <v>0.55000000000000004</v>
      </c>
      <c r="EQ1360">
        <v>824447</v>
      </c>
      <c r="ET1360">
        <v>0.55000000000000004</v>
      </c>
      <c r="EU1360">
        <f t="shared" si="660"/>
        <v>0.55000000000000004</v>
      </c>
      <c r="FF1360">
        <v>824447</v>
      </c>
      <c r="FI1360">
        <v>0.56000000000000005</v>
      </c>
      <c r="FJ1360">
        <f t="shared" si="661"/>
        <v>0.56000000000000005</v>
      </c>
      <c r="FU1360">
        <v>824447</v>
      </c>
      <c r="FX1360">
        <v>0.54</v>
      </c>
      <c r="FY1360">
        <f t="shared" si="662"/>
        <v>0.54</v>
      </c>
      <c r="GJ1360">
        <v>824447</v>
      </c>
      <c r="GM1360">
        <v>0.53</v>
      </c>
      <c r="GN1360">
        <f t="shared" si="663"/>
        <v>0.53</v>
      </c>
      <c r="GY1360">
        <v>824447</v>
      </c>
      <c r="HB1360">
        <v>0.48</v>
      </c>
      <c r="HC1360">
        <f t="shared" si="664"/>
        <v>0.48</v>
      </c>
      <c r="HN1360">
        <v>824447</v>
      </c>
      <c r="HQ1360">
        <v>0.53</v>
      </c>
      <c r="HR1360">
        <f t="shared" si="665"/>
        <v>0.53</v>
      </c>
      <c r="ID1360">
        <v>823732</v>
      </c>
      <c r="IG1360">
        <v>0.51</v>
      </c>
      <c r="IH1360">
        <f t="shared" si="666"/>
        <v>0.51</v>
      </c>
      <c r="IS1360">
        <v>823732</v>
      </c>
      <c r="IV1360">
        <v>0.52</v>
      </c>
      <c r="IW1360">
        <f t="shared" si="667"/>
        <v>0.52</v>
      </c>
      <c r="JH1360">
        <v>823732</v>
      </c>
      <c r="JK1360">
        <v>0.47</v>
      </c>
      <c r="JL1360">
        <f t="shared" si="668"/>
        <v>0.47</v>
      </c>
      <c r="JW1360">
        <v>823732</v>
      </c>
      <c r="JZ1360">
        <v>0.52</v>
      </c>
      <c r="KA1360">
        <f t="shared" si="669"/>
        <v>0.52</v>
      </c>
      <c r="KL1360">
        <v>823732</v>
      </c>
      <c r="KO1360">
        <v>0.45</v>
      </c>
      <c r="KP1360">
        <f t="shared" si="670"/>
        <v>0.45</v>
      </c>
      <c r="LA1360">
        <v>823732</v>
      </c>
      <c r="LD1360">
        <v>0.46</v>
      </c>
      <c r="LE1360">
        <f t="shared" si="671"/>
        <v>0.46</v>
      </c>
      <c r="LP1360">
        <v>823732</v>
      </c>
      <c r="LS1360">
        <v>0.51</v>
      </c>
      <c r="LT1360">
        <f t="shared" si="672"/>
        <v>0.51</v>
      </c>
      <c r="ME1360">
        <v>823732</v>
      </c>
      <c r="MH1360">
        <v>0.42</v>
      </c>
      <c r="MI1360">
        <f t="shared" si="673"/>
        <v>0.42</v>
      </c>
      <c r="MT1360">
        <v>823732</v>
      </c>
      <c r="MW1360">
        <v>0.44</v>
      </c>
      <c r="MX1360">
        <f t="shared" si="674"/>
        <v>0.44</v>
      </c>
      <c r="NI1360">
        <v>823732</v>
      </c>
      <c r="NL1360">
        <v>0.5</v>
      </c>
      <c r="NM1360">
        <f t="shared" si="675"/>
        <v>0.5</v>
      </c>
      <c r="NX1360">
        <v>823732</v>
      </c>
      <c r="OA1360">
        <v>0.52</v>
      </c>
      <c r="OB1360">
        <f t="shared" si="676"/>
        <v>0.52</v>
      </c>
      <c r="OM1360">
        <v>823732</v>
      </c>
      <c r="OP1360">
        <v>0.5</v>
      </c>
      <c r="OQ1360">
        <f t="shared" si="677"/>
        <v>0.5</v>
      </c>
      <c r="PB1360">
        <v>823732</v>
      </c>
      <c r="PE1360">
        <v>0.51</v>
      </c>
      <c r="PF1360">
        <f t="shared" si="678"/>
        <v>0.51</v>
      </c>
      <c r="PQ1360">
        <v>823732</v>
      </c>
      <c r="PT1360">
        <v>0.52</v>
      </c>
      <c r="PU1360">
        <f t="shared" si="679"/>
        <v>0.52</v>
      </c>
      <c r="QF1360">
        <v>823732</v>
      </c>
      <c r="QI1360">
        <v>0.49</v>
      </c>
      <c r="QJ1360">
        <f t="shared" si="680"/>
        <v>0.49</v>
      </c>
      <c r="QU1360">
        <v>823732</v>
      </c>
      <c r="QX1360">
        <v>0.51</v>
      </c>
      <c r="QY1360">
        <f t="shared" si="681"/>
        <v>0.51</v>
      </c>
    </row>
    <row r="1361" spans="12:467" x14ac:dyDescent="0.2">
      <c r="L1361">
        <v>824610</v>
      </c>
      <c r="O1361">
        <v>0.47</v>
      </c>
      <c r="P1361">
        <f t="shared" si="651"/>
        <v>0.47</v>
      </c>
      <c r="AA1361">
        <v>824610</v>
      </c>
      <c r="AD1361">
        <v>0.38</v>
      </c>
      <c r="AE1361">
        <f t="shared" si="652"/>
        <v>0.38</v>
      </c>
      <c r="AP1361">
        <v>824610</v>
      </c>
      <c r="AS1361">
        <v>0.45</v>
      </c>
      <c r="AT1361">
        <f t="shared" si="653"/>
        <v>0.45</v>
      </c>
      <c r="BE1361">
        <v>824610</v>
      </c>
      <c r="BH1361">
        <v>0.39</v>
      </c>
      <c r="BI1361">
        <f t="shared" si="654"/>
        <v>0.39</v>
      </c>
      <c r="BT1361">
        <v>824610</v>
      </c>
      <c r="BW1361">
        <v>0.57999999999999996</v>
      </c>
      <c r="BX1361">
        <f t="shared" si="655"/>
        <v>0.57999999999999996</v>
      </c>
      <c r="CI1361">
        <v>824610</v>
      </c>
      <c r="CL1361">
        <v>0.46</v>
      </c>
      <c r="CM1361">
        <f t="shared" si="656"/>
        <v>0.46</v>
      </c>
      <c r="CX1361">
        <v>824610</v>
      </c>
      <c r="DA1361">
        <v>0.46</v>
      </c>
      <c r="DB1361">
        <f t="shared" si="657"/>
        <v>0.46</v>
      </c>
      <c r="DM1361">
        <v>824610</v>
      </c>
      <c r="DP1361">
        <v>0.44</v>
      </c>
      <c r="DQ1361">
        <f t="shared" si="658"/>
        <v>0.44</v>
      </c>
      <c r="EB1361">
        <v>824610</v>
      </c>
      <c r="EE1361">
        <v>0.42</v>
      </c>
      <c r="EF1361">
        <f t="shared" si="659"/>
        <v>0.42</v>
      </c>
      <c r="EQ1361">
        <v>824610</v>
      </c>
      <c r="ET1361">
        <v>0.42</v>
      </c>
      <c r="EU1361">
        <f t="shared" si="660"/>
        <v>0.42</v>
      </c>
      <c r="FF1361">
        <v>824610</v>
      </c>
      <c r="FI1361">
        <v>0.49</v>
      </c>
      <c r="FJ1361">
        <f t="shared" si="661"/>
        <v>0.49</v>
      </c>
      <c r="FU1361">
        <v>824610</v>
      </c>
      <c r="FX1361">
        <v>0.48</v>
      </c>
      <c r="FY1361">
        <f t="shared" si="662"/>
        <v>0.48</v>
      </c>
      <c r="GJ1361">
        <v>824610</v>
      </c>
      <c r="GM1361">
        <v>0.45</v>
      </c>
      <c r="GN1361">
        <f t="shared" si="663"/>
        <v>0.45</v>
      </c>
      <c r="GY1361">
        <v>824610</v>
      </c>
      <c r="HB1361">
        <v>0.55000000000000004</v>
      </c>
      <c r="HC1361">
        <f t="shared" si="664"/>
        <v>0.55000000000000004</v>
      </c>
      <c r="HN1361">
        <v>824610</v>
      </c>
      <c r="HQ1361">
        <v>0.44</v>
      </c>
      <c r="HR1361">
        <f t="shared" si="665"/>
        <v>0.44</v>
      </c>
      <c r="ID1361">
        <v>824056</v>
      </c>
      <c r="IG1361">
        <v>0.43</v>
      </c>
      <c r="IH1361">
        <f t="shared" si="666"/>
        <v>0.43</v>
      </c>
      <c r="IS1361">
        <v>824056</v>
      </c>
      <c r="IV1361">
        <v>0.38</v>
      </c>
      <c r="IW1361">
        <f t="shared" si="667"/>
        <v>0.38</v>
      </c>
      <c r="JH1361">
        <v>824056</v>
      </c>
      <c r="JK1361">
        <v>0.48</v>
      </c>
      <c r="JL1361">
        <f t="shared" si="668"/>
        <v>0.48</v>
      </c>
      <c r="JW1361">
        <v>824056</v>
      </c>
      <c r="JZ1361">
        <v>0.42</v>
      </c>
      <c r="KA1361">
        <f t="shared" si="669"/>
        <v>0.42</v>
      </c>
      <c r="KL1361">
        <v>824056</v>
      </c>
      <c r="KO1361">
        <v>0.42</v>
      </c>
      <c r="KP1361">
        <f t="shared" si="670"/>
        <v>0.42</v>
      </c>
      <c r="LA1361">
        <v>824056</v>
      </c>
      <c r="LD1361">
        <v>0.43</v>
      </c>
      <c r="LE1361">
        <f t="shared" si="671"/>
        <v>0.43</v>
      </c>
      <c r="LP1361">
        <v>824056</v>
      </c>
      <c r="LS1361">
        <v>0.42</v>
      </c>
      <c r="LT1361">
        <f t="shared" si="672"/>
        <v>0.42</v>
      </c>
      <c r="ME1361">
        <v>824056</v>
      </c>
      <c r="MH1361">
        <v>0.43</v>
      </c>
      <c r="MI1361">
        <f t="shared" si="673"/>
        <v>0.43</v>
      </c>
      <c r="MT1361">
        <v>824056</v>
      </c>
      <c r="MW1361">
        <v>0.41</v>
      </c>
      <c r="MX1361">
        <f t="shared" si="674"/>
        <v>0.41</v>
      </c>
      <c r="NI1361">
        <v>824056</v>
      </c>
      <c r="NL1361">
        <v>0.41</v>
      </c>
      <c r="NM1361">
        <f t="shared" si="675"/>
        <v>0.41</v>
      </c>
      <c r="NX1361">
        <v>824056</v>
      </c>
      <c r="OA1361">
        <v>0.4</v>
      </c>
      <c r="OB1361">
        <f t="shared" si="676"/>
        <v>0.4</v>
      </c>
      <c r="OM1361">
        <v>824056</v>
      </c>
      <c r="OP1361">
        <v>0.44</v>
      </c>
      <c r="OQ1361">
        <f t="shared" si="677"/>
        <v>0.44</v>
      </c>
      <c r="PB1361">
        <v>824056</v>
      </c>
      <c r="PE1361">
        <v>0.46</v>
      </c>
      <c r="PF1361">
        <f t="shared" si="678"/>
        <v>0.46</v>
      </c>
      <c r="PQ1361">
        <v>824056</v>
      </c>
      <c r="PT1361">
        <v>0.44</v>
      </c>
      <c r="PU1361">
        <f t="shared" si="679"/>
        <v>0.44</v>
      </c>
      <c r="QF1361">
        <v>824056</v>
      </c>
      <c r="QI1361">
        <v>0.44</v>
      </c>
      <c r="QJ1361">
        <f t="shared" si="680"/>
        <v>0.44</v>
      </c>
      <c r="QU1361">
        <v>824056</v>
      </c>
      <c r="QX1361">
        <v>0.41</v>
      </c>
      <c r="QY1361">
        <f t="shared" si="681"/>
        <v>0.41</v>
      </c>
    </row>
    <row r="1362" spans="12:467" x14ac:dyDescent="0.2">
      <c r="L1362">
        <v>824849</v>
      </c>
      <c r="O1362">
        <v>0.56000000000000005</v>
      </c>
      <c r="P1362">
        <f t="shared" si="651"/>
        <v>0.56000000000000005</v>
      </c>
      <c r="AA1362">
        <v>824849</v>
      </c>
      <c r="AD1362">
        <v>0.65</v>
      </c>
      <c r="AE1362">
        <f t="shared" si="652"/>
        <v>0.65</v>
      </c>
      <c r="AP1362">
        <v>824849</v>
      </c>
      <c r="AS1362">
        <v>0.47</v>
      </c>
      <c r="AT1362">
        <f t="shared" si="653"/>
        <v>0.47</v>
      </c>
      <c r="BE1362">
        <v>824849</v>
      </c>
      <c r="BH1362">
        <v>0.63</v>
      </c>
      <c r="BI1362">
        <f t="shared" si="654"/>
        <v>0.63</v>
      </c>
      <c r="BT1362">
        <v>824849</v>
      </c>
      <c r="BW1362">
        <v>0.57999999999999996</v>
      </c>
      <c r="BX1362">
        <f t="shared" si="655"/>
        <v>0.57999999999999996</v>
      </c>
      <c r="CI1362">
        <v>824849</v>
      </c>
      <c r="CL1362">
        <v>0.6</v>
      </c>
      <c r="CM1362">
        <f t="shared" si="656"/>
        <v>0.6</v>
      </c>
      <c r="CX1362">
        <v>824849</v>
      </c>
      <c r="DA1362">
        <v>0.56999999999999995</v>
      </c>
      <c r="DB1362">
        <f t="shared" si="657"/>
        <v>0.56999999999999995</v>
      </c>
      <c r="DM1362">
        <v>824849</v>
      </c>
      <c r="DP1362">
        <v>0.55000000000000004</v>
      </c>
      <c r="DQ1362">
        <f t="shared" si="658"/>
        <v>0.55000000000000004</v>
      </c>
      <c r="EB1362">
        <v>824849</v>
      </c>
      <c r="EE1362">
        <v>0.56000000000000005</v>
      </c>
      <c r="EF1362">
        <f t="shared" si="659"/>
        <v>0.56000000000000005</v>
      </c>
      <c r="EQ1362">
        <v>824849</v>
      </c>
      <c r="ET1362">
        <v>0.56000000000000005</v>
      </c>
      <c r="EU1362">
        <f t="shared" si="660"/>
        <v>0.56000000000000005</v>
      </c>
      <c r="FF1362">
        <v>824849</v>
      </c>
      <c r="FI1362">
        <v>0.56000000000000005</v>
      </c>
      <c r="FJ1362">
        <f t="shared" si="661"/>
        <v>0.56000000000000005</v>
      </c>
      <c r="FU1362">
        <v>824849</v>
      </c>
      <c r="FX1362">
        <v>0.51</v>
      </c>
      <c r="FY1362">
        <f t="shared" si="662"/>
        <v>0.51</v>
      </c>
      <c r="GJ1362">
        <v>824849</v>
      </c>
      <c r="GM1362">
        <v>0.55000000000000004</v>
      </c>
      <c r="GN1362">
        <f t="shared" si="663"/>
        <v>0.55000000000000004</v>
      </c>
      <c r="GY1362">
        <v>824849</v>
      </c>
      <c r="HB1362">
        <v>0.56999999999999995</v>
      </c>
      <c r="HC1362">
        <f t="shared" si="664"/>
        <v>0.56999999999999995</v>
      </c>
      <c r="HN1362">
        <v>824849</v>
      </c>
      <c r="HQ1362">
        <v>0.59</v>
      </c>
      <c r="HR1362">
        <f t="shared" si="665"/>
        <v>0.59</v>
      </c>
      <c r="ID1362">
        <v>824458</v>
      </c>
      <c r="IG1362">
        <v>0.5</v>
      </c>
      <c r="IH1362">
        <f t="shared" si="666"/>
        <v>0.5</v>
      </c>
      <c r="IS1362">
        <v>824458</v>
      </c>
      <c r="IV1362">
        <v>0.47</v>
      </c>
      <c r="IW1362">
        <f t="shared" si="667"/>
        <v>0.47</v>
      </c>
      <c r="JH1362">
        <v>824458</v>
      </c>
      <c r="JK1362">
        <v>0.43</v>
      </c>
      <c r="JL1362">
        <f t="shared" si="668"/>
        <v>0.43</v>
      </c>
      <c r="JW1362">
        <v>824458</v>
      </c>
      <c r="JZ1362">
        <v>0.47</v>
      </c>
      <c r="KA1362">
        <f t="shared" si="669"/>
        <v>0.47</v>
      </c>
      <c r="KL1362">
        <v>824458</v>
      </c>
      <c r="KO1362">
        <v>0.47</v>
      </c>
      <c r="KP1362">
        <f t="shared" si="670"/>
        <v>0.47</v>
      </c>
      <c r="LA1362">
        <v>824458</v>
      </c>
      <c r="LD1362">
        <v>0.44</v>
      </c>
      <c r="LE1362">
        <f t="shared" si="671"/>
        <v>0.44</v>
      </c>
      <c r="LP1362">
        <v>824458</v>
      </c>
      <c r="LS1362">
        <v>0.48</v>
      </c>
      <c r="LT1362">
        <f t="shared" si="672"/>
        <v>0.48</v>
      </c>
      <c r="ME1362">
        <v>824458</v>
      </c>
      <c r="MH1362">
        <v>0.39</v>
      </c>
      <c r="MI1362">
        <f t="shared" si="673"/>
        <v>0.39</v>
      </c>
      <c r="MT1362">
        <v>824458</v>
      </c>
      <c r="MW1362">
        <v>0.38</v>
      </c>
      <c r="MX1362">
        <f t="shared" si="674"/>
        <v>0.38</v>
      </c>
      <c r="NI1362">
        <v>824458</v>
      </c>
      <c r="NL1362">
        <v>0.49</v>
      </c>
      <c r="NM1362">
        <f t="shared" si="675"/>
        <v>0.49</v>
      </c>
      <c r="NX1362">
        <v>824458</v>
      </c>
      <c r="OA1362">
        <v>0.47</v>
      </c>
      <c r="OB1362">
        <f t="shared" si="676"/>
        <v>0.47</v>
      </c>
      <c r="OM1362">
        <v>824458</v>
      </c>
      <c r="OP1362">
        <v>0.52</v>
      </c>
      <c r="OQ1362">
        <f t="shared" si="677"/>
        <v>0.52</v>
      </c>
      <c r="PB1362">
        <v>824458</v>
      </c>
      <c r="PE1362">
        <v>0.51</v>
      </c>
      <c r="PF1362">
        <f t="shared" si="678"/>
        <v>0.51</v>
      </c>
      <c r="PQ1362">
        <v>824458</v>
      </c>
      <c r="PT1362">
        <v>0.46</v>
      </c>
      <c r="PU1362">
        <f t="shared" si="679"/>
        <v>0.46</v>
      </c>
      <c r="QF1362">
        <v>824458</v>
      </c>
      <c r="QI1362">
        <v>0.5</v>
      </c>
      <c r="QJ1362">
        <f t="shared" si="680"/>
        <v>0.5</v>
      </c>
      <c r="QU1362">
        <v>824458</v>
      </c>
      <c r="QX1362">
        <v>0.49</v>
      </c>
      <c r="QY1362">
        <f t="shared" si="681"/>
        <v>0.49</v>
      </c>
    </row>
    <row r="1363" spans="12:467" x14ac:dyDescent="0.2">
      <c r="L1363">
        <v>824931</v>
      </c>
      <c r="O1363">
        <v>0.51</v>
      </c>
      <c r="P1363">
        <f t="shared" si="651"/>
        <v>0.51</v>
      </c>
      <c r="AA1363">
        <v>824931</v>
      </c>
      <c r="AD1363">
        <v>0.54</v>
      </c>
      <c r="AE1363">
        <f t="shared" si="652"/>
        <v>0.54</v>
      </c>
      <c r="AP1363">
        <v>824931</v>
      </c>
      <c r="AS1363">
        <v>0.71</v>
      </c>
      <c r="AT1363">
        <f t="shared" si="653"/>
        <v>0.71</v>
      </c>
      <c r="BE1363">
        <v>824931</v>
      </c>
      <c r="BH1363">
        <v>0.56000000000000005</v>
      </c>
      <c r="BI1363">
        <f t="shared" si="654"/>
        <v>0.56000000000000005</v>
      </c>
      <c r="BT1363">
        <v>824931</v>
      </c>
      <c r="BW1363">
        <v>0.54</v>
      </c>
      <c r="BX1363">
        <f t="shared" si="655"/>
        <v>0.54</v>
      </c>
      <c r="CI1363">
        <v>824931</v>
      </c>
      <c r="CL1363">
        <v>0.52</v>
      </c>
      <c r="CM1363">
        <f t="shared" si="656"/>
        <v>0.52</v>
      </c>
      <c r="CX1363">
        <v>824931</v>
      </c>
      <c r="DA1363">
        <v>0.52</v>
      </c>
      <c r="DB1363">
        <f t="shared" si="657"/>
        <v>0.52</v>
      </c>
      <c r="DM1363">
        <v>824931</v>
      </c>
      <c r="DP1363">
        <v>0.52</v>
      </c>
      <c r="DQ1363">
        <f t="shared" si="658"/>
        <v>0.52</v>
      </c>
      <c r="EB1363">
        <v>824931</v>
      </c>
      <c r="EE1363">
        <v>0.54</v>
      </c>
      <c r="EF1363">
        <f t="shared" si="659"/>
        <v>0.54</v>
      </c>
      <c r="EQ1363">
        <v>824931</v>
      </c>
      <c r="ET1363">
        <v>0.54</v>
      </c>
      <c r="EU1363">
        <f t="shared" si="660"/>
        <v>0.54</v>
      </c>
      <c r="FF1363">
        <v>824931</v>
      </c>
      <c r="FI1363">
        <v>0.53</v>
      </c>
      <c r="FJ1363">
        <f t="shared" si="661"/>
        <v>0.53</v>
      </c>
      <c r="FU1363">
        <v>824931</v>
      </c>
      <c r="FX1363">
        <v>0.54</v>
      </c>
      <c r="FY1363">
        <f t="shared" si="662"/>
        <v>0.54</v>
      </c>
      <c r="GJ1363">
        <v>824931</v>
      </c>
      <c r="GM1363">
        <v>0.51</v>
      </c>
      <c r="GN1363">
        <f t="shared" si="663"/>
        <v>0.51</v>
      </c>
      <c r="GY1363">
        <v>824931</v>
      </c>
      <c r="HB1363">
        <v>0.51</v>
      </c>
      <c r="HC1363">
        <f t="shared" si="664"/>
        <v>0.51</v>
      </c>
      <c r="HN1363">
        <v>824931</v>
      </c>
      <c r="HQ1363">
        <v>0.47</v>
      </c>
      <c r="HR1363">
        <f t="shared" si="665"/>
        <v>0.47</v>
      </c>
      <c r="ID1363">
        <v>824786</v>
      </c>
      <c r="IG1363">
        <v>0.53</v>
      </c>
      <c r="IH1363">
        <f t="shared" si="666"/>
        <v>0.53</v>
      </c>
      <c r="IS1363">
        <v>824786</v>
      </c>
      <c r="IV1363">
        <v>0.5</v>
      </c>
      <c r="IW1363">
        <f t="shared" si="667"/>
        <v>0.5</v>
      </c>
      <c r="JH1363">
        <v>824786</v>
      </c>
      <c r="JK1363">
        <v>0.53</v>
      </c>
      <c r="JL1363">
        <f t="shared" si="668"/>
        <v>0.53</v>
      </c>
      <c r="JW1363">
        <v>824786</v>
      </c>
      <c r="JZ1363">
        <v>0.54</v>
      </c>
      <c r="KA1363">
        <f t="shared" si="669"/>
        <v>0.54</v>
      </c>
      <c r="KL1363">
        <v>824786</v>
      </c>
      <c r="KO1363">
        <v>0.51</v>
      </c>
      <c r="KP1363">
        <f t="shared" si="670"/>
        <v>0.51</v>
      </c>
      <c r="LA1363">
        <v>824786</v>
      </c>
      <c r="LD1363">
        <v>0.53</v>
      </c>
      <c r="LE1363">
        <f t="shared" si="671"/>
        <v>0.53</v>
      </c>
      <c r="LP1363">
        <v>824786</v>
      </c>
      <c r="LS1363">
        <v>0.51</v>
      </c>
      <c r="LT1363">
        <f t="shared" si="672"/>
        <v>0.51</v>
      </c>
      <c r="ME1363">
        <v>824786</v>
      </c>
      <c r="MH1363">
        <v>0.52</v>
      </c>
      <c r="MI1363">
        <f t="shared" si="673"/>
        <v>0.52</v>
      </c>
      <c r="MT1363">
        <v>824786</v>
      </c>
      <c r="MW1363">
        <v>0.54</v>
      </c>
      <c r="MX1363">
        <f t="shared" si="674"/>
        <v>0.54</v>
      </c>
      <c r="NI1363">
        <v>824786</v>
      </c>
      <c r="NL1363">
        <v>0.51</v>
      </c>
      <c r="NM1363">
        <f t="shared" si="675"/>
        <v>0.51</v>
      </c>
      <c r="NX1363">
        <v>824786</v>
      </c>
      <c r="OA1363">
        <v>0.55000000000000004</v>
      </c>
      <c r="OB1363">
        <f t="shared" si="676"/>
        <v>0.55000000000000004</v>
      </c>
      <c r="OM1363">
        <v>824786</v>
      </c>
      <c r="OP1363">
        <v>0.53</v>
      </c>
      <c r="OQ1363">
        <f t="shared" si="677"/>
        <v>0.53</v>
      </c>
      <c r="PB1363">
        <v>824786</v>
      </c>
      <c r="PE1363">
        <v>0.52</v>
      </c>
      <c r="PF1363">
        <f t="shared" si="678"/>
        <v>0.52</v>
      </c>
      <c r="PQ1363">
        <v>824786</v>
      </c>
      <c r="PT1363">
        <v>0.52</v>
      </c>
      <c r="PU1363">
        <f t="shared" si="679"/>
        <v>0.52</v>
      </c>
      <c r="QF1363">
        <v>824786</v>
      </c>
      <c r="QI1363">
        <v>0.53</v>
      </c>
      <c r="QJ1363">
        <f t="shared" si="680"/>
        <v>0.53</v>
      </c>
      <c r="QU1363">
        <v>824786</v>
      </c>
      <c r="QX1363">
        <v>0.52</v>
      </c>
      <c r="QY1363">
        <f t="shared" si="681"/>
        <v>0.52</v>
      </c>
    </row>
    <row r="1364" spans="12:467" x14ac:dyDescent="0.2">
      <c r="L1364">
        <v>825017</v>
      </c>
      <c r="O1364">
        <v>0.5</v>
      </c>
      <c r="P1364">
        <f t="shared" si="651"/>
        <v>0.5</v>
      </c>
      <c r="AA1364">
        <v>825017</v>
      </c>
      <c r="AD1364">
        <v>0.56000000000000005</v>
      </c>
      <c r="AE1364">
        <f t="shared" si="652"/>
        <v>0.56000000000000005</v>
      </c>
      <c r="AP1364">
        <v>825017</v>
      </c>
      <c r="AS1364">
        <v>0.34</v>
      </c>
      <c r="AT1364">
        <f t="shared" si="653"/>
        <v>0.34</v>
      </c>
      <c r="BE1364">
        <v>825017</v>
      </c>
      <c r="BH1364">
        <v>0.41</v>
      </c>
      <c r="BI1364">
        <f t="shared" si="654"/>
        <v>0.41</v>
      </c>
      <c r="BT1364">
        <v>825017</v>
      </c>
      <c r="BW1364">
        <v>0.42</v>
      </c>
      <c r="BX1364">
        <f t="shared" si="655"/>
        <v>0.42</v>
      </c>
      <c r="CI1364">
        <v>825017</v>
      </c>
      <c r="CL1364">
        <v>0.5</v>
      </c>
      <c r="CM1364">
        <f t="shared" si="656"/>
        <v>0.5</v>
      </c>
      <c r="CX1364">
        <v>825017</v>
      </c>
      <c r="DA1364">
        <v>0.5</v>
      </c>
      <c r="DB1364">
        <f t="shared" si="657"/>
        <v>0.5</v>
      </c>
      <c r="DM1364">
        <v>825017</v>
      </c>
      <c r="DP1364">
        <v>0.49</v>
      </c>
      <c r="DQ1364">
        <f t="shared" si="658"/>
        <v>0.49</v>
      </c>
      <c r="EB1364">
        <v>825017</v>
      </c>
      <c r="EE1364">
        <v>0.49</v>
      </c>
      <c r="EF1364">
        <f t="shared" si="659"/>
        <v>0.49</v>
      </c>
      <c r="EQ1364">
        <v>825017</v>
      </c>
      <c r="ET1364">
        <v>0.49</v>
      </c>
      <c r="EU1364">
        <f t="shared" si="660"/>
        <v>0.49</v>
      </c>
      <c r="FF1364">
        <v>825017</v>
      </c>
      <c r="FI1364">
        <v>0.48</v>
      </c>
      <c r="FJ1364">
        <f t="shared" si="661"/>
        <v>0.48</v>
      </c>
      <c r="FU1364">
        <v>825017</v>
      </c>
      <c r="FX1364">
        <v>0.49</v>
      </c>
      <c r="FY1364">
        <f t="shared" si="662"/>
        <v>0.49</v>
      </c>
      <c r="GJ1364">
        <v>825017</v>
      </c>
      <c r="GM1364">
        <v>0.49</v>
      </c>
      <c r="GN1364">
        <f t="shared" si="663"/>
        <v>0.49</v>
      </c>
      <c r="GY1364">
        <v>825017</v>
      </c>
      <c r="HB1364">
        <v>0.51</v>
      </c>
      <c r="HC1364">
        <f t="shared" si="664"/>
        <v>0.51</v>
      </c>
      <c r="HN1364">
        <v>825017</v>
      </c>
      <c r="HQ1364">
        <v>0.48</v>
      </c>
      <c r="HR1364">
        <f t="shared" si="665"/>
        <v>0.48</v>
      </c>
      <c r="ID1364">
        <v>825026</v>
      </c>
      <c r="IG1364">
        <v>0.51</v>
      </c>
      <c r="IH1364">
        <f t="shared" si="666"/>
        <v>0.51</v>
      </c>
      <c r="IS1364">
        <v>825026</v>
      </c>
      <c r="IV1364">
        <v>0.47</v>
      </c>
      <c r="IW1364">
        <f t="shared" si="667"/>
        <v>0.47</v>
      </c>
      <c r="JH1364">
        <v>825026</v>
      </c>
      <c r="JK1364">
        <v>0.5</v>
      </c>
      <c r="JL1364">
        <f t="shared" si="668"/>
        <v>0.5</v>
      </c>
      <c r="JW1364">
        <v>825026</v>
      </c>
      <c r="JZ1364">
        <v>0.48</v>
      </c>
      <c r="KA1364">
        <f t="shared" si="669"/>
        <v>0.48</v>
      </c>
      <c r="KL1364">
        <v>825026</v>
      </c>
      <c r="KO1364">
        <v>0.47</v>
      </c>
      <c r="KP1364">
        <f t="shared" si="670"/>
        <v>0.47</v>
      </c>
      <c r="LA1364">
        <v>825026</v>
      </c>
      <c r="LD1364">
        <v>0.49</v>
      </c>
      <c r="LE1364">
        <f t="shared" si="671"/>
        <v>0.49</v>
      </c>
      <c r="LP1364">
        <v>825026</v>
      </c>
      <c r="LS1364">
        <v>0.5</v>
      </c>
      <c r="LT1364">
        <f t="shared" si="672"/>
        <v>0.5</v>
      </c>
      <c r="ME1364">
        <v>825026</v>
      </c>
      <c r="MH1364">
        <v>0.47</v>
      </c>
      <c r="MI1364">
        <f t="shared" si="673"/>
        <v>0.47</v>
      </c>
      <c r="MT1364">
        <v>825026</v>
      </c>
      <c r="MW1364">
        <v>0.55000000000000004</v>
      </c>
      <c r="MX1364">
        <f t="shared" si="674"/>
        <v>0.55000000000000004</v>
      </c>
      <c r="NI1364">
        <v>825026</v>
      </c>
      <c r="NL1364">
        <v>0.49</v>
      </c>
      <c r="NM1364">
        <f t="shared" si="675"/>
        <v>0.49</v>
      </c>
      <c r="NX1364">
        <v>825026</v>
      </c>
      <c r="OA1364">
        <v>0.51</v>
      </c>
      <c r="OB1364">
        <f t="shared" si="676"/>
        <v>0.51</v>
      </c>
      <c r="OM1364">
        <v>825026</v>
      </c>
      <c r="OP1364">
        <v>0.47</v>
      </c>
      <c r="OQ1364">
        <f t="shared" si="677"/>
        <v>0.47</v>
      </c>
      <c r="PB1364">
        <v>825026</v>
      </c>
      <c r="PE1364">
        <v>0.47</v>
      </c>
      <c r="PF1364">
        <f t="shared" si="678"/>
        <v>0.47</v>
      </c>
      <c r="PQ1364">
        <v>825026</v>
      </c>
      <c r="PT1364">
        <v>0.48</v>
      </c>
      <c r="PU1364">
        <f t="shared" si="679"/>
        <v>0.48</v>
      </c>
      <c r="QF1364">
        <v>825026</v>
      </c>
      <c r="QI1364">
        <v>0.5</v>
      </c>
      <c r="QJ1364">
        <f t="shared" si="680"/>
        <v>0.5</v>
      </c>
      <c r="QU1364">
        <v>825026</v>
      </c>
      <c r="QX1364">
        <v>0.5</v>
      </c>
      <c r="QY1364">
        <f t="shared" si="681"/>
        <v>0.5</v>
      </c>
    </row>
    <row r="1365" spans="12:467" x14ac:dyDescent="0.2">
      <c r="L1365">
        <v>822821</v>
      </c>
      <c r="O1365">
        <v>0.5</v>
      </c>
      <c r="P1365">
        <f t="shared" si="651"/>
        <v>0.5</v>
      </c>
      <c r="AA1365">
        <v>822821</v>
      </c>
      <c r="AD1365">
        <v>0.45</v>
      </c>
      <c r="AE1365">
        <f t="shared" si="652"/>
        <v>0.45</v>
      </c>
      <c r="AP1365">
        <v>822821</v>
      </c>
      <c r="AS1365">
        <v>0.68</v>
      </c>
      <c r="AT1365">
        <f t="shared" si="653"/>
        <v>0.68</v>
      </c>
      <c r="BE1365">
        <v>822821</v>
      </c>
      <c r="BH1365">
        <v>0.51</v>
      </c>
      <c r="BI1365">
        <f t="shared" si="654"/>
        <v>0.51</v>
      </c>
      <c r="BT1365">
        <v>822821</v>
      </c>
      <c r="BW1365">
        <v>0.51</v>
      </c>
      <c r="BX1365">
        <f t="shared" si="655"/>
        <v>0.51</v>
      </c>
      <c r="CI1365">
        <v>822821</v>
      </c>
      <c r="CL1365">
        <v>0.53</v>
      </c>
      <c r="CM1365">
        <f t="shared" si="656"/>
        <v>0.53</v>
      </c>
      <c r="CX1365">
        <v>822821</v>
      </c>
      <c r="DA1365">
        <v>0.53</v>
      </c>
      <c r="DB1365">
        <f t="shared" si="657"/>
        <v>0.53</v>
      </c>
      <c r="DM1365">
        <v>822821</v>
      </c>
      <c r="DP1365">
        <v>0.49</v>
      </c>
      <c r="DQ1365">
        <f t="shared" si="658"/>
        <v>0.49</v>
      </c>
      <c r="EB1365">
        <v>822821</v>
      </c>
      <c r="EE1365">
        <v>0.56000000000000005</v>
      </c>
      <c r="EF1365">
        <f t="shared" si="659"/>
        <v>0.56000000000000005</v>
      </c>
      <c r="EQ1365">
        <v>822821</v>
      </c>
      <c r="ET1365">
        <v>0.56000000000000005</v>
      </c>
      <c r="EU1365">
        <f t="shared" si="660"/>
        <v>0.56000000000000005</v>
      </c>
      <c r="FF1365">
        <v>822821</v>
      </c>
      <c r="FI1365">
        <v>0.54</v>
      </c>
      <c r="FJ1365">
        <f t="shared" si="661"/>
        <v>0.54</v>
      </c>
      <c r="FU1365">
        <v>822821</v>
      </c>
      <c r="FX1365">
        <v>0.54</v>
      </c>
      <c r="FY1365">
        <f t="shared" si="662"/>
        <v>0.54</v>
      </c>
      <c r="GJ1365">
        <v>822821</v>
      </c>
      <c r="GM1365">
        <v>0.51</v>
      </c>
      <c r="GN1365">
        <f t="shared" si="663"/>
        <v>0.51</v>
      </c>
      <c r="GY1365">
        <v>822821</v>
      </c>
      <c r="HB1365">
        <v>0.52</v>
      </c>
      <c r="HC1365">
        <f t="shared" si="664"/>
        <v>0.52</v>
      </c>
      <c r="HN1365">
        <v>822821</v>
      </c>
      <c r="HQ1365">
        <v>0.49</v>
      </c>
      <c r="HR1365">
        <f t="shared" si="665"/>
        <v>0.49</v>
      </c>
      <c r="ID1365">
        <v>825103</v>
      </c>
      <c r="IG1365">
        <v>0.43</v>
      </c>
      <c r="IH1365">
        <f t="shared" si="666"/>
        <v>0.43</v>
      </c>
      <c r="IS1365">
        <v>825103</v>
      </c>
      <c r="IV1365">
        <v>0.44</v>
      </c>
      <c r="IW1365">
        <f t="shared" si="667"/>
        <v>0.44</v>
      </c>
      <c r="JH1365">
        <v>825103</v>
      </c>
      <c r="JK1365">
        <v>0.43</v>
      </c>
      <c r="JL1365">
        <f t="shared" si="668"/>
        <v>0.43</v>
      </c>
      <c r="JW1365">
        <v>825103</v>
      </c>
      <c r="JZ1365">
        <v>0.43</v>
      </c>
      <c r="KA1365">
        <f t="shared" si="669"/>
        <v>0.43</v>
      </c>
      <c r="KL1365">
        <v>825103</v>
      </c>
      <c r="KO1365">
        <v>0.35</v>
      </c>
      <c r="KP1365">
        <f t="shared" si="670"/>
        <v>0.35</v>
      </c>
      <c r="LA1365">
        <v>825103</v>
      </c>
      <c r="LD1365">
        <v>0.45</v>
      </c>
      <c r="LE1365">
        <f t="shared" si="671"/>
        <v>0.45</v>
      </c>
      <c r="LP1365">
        <v>825103</v>
      </c>
      <c r="LS1365">
        <v>0.45</v>
      </c>
      <c r="LT1365">
        <f t="shared" si="672"/>
        <v>0.45</v>
      </c>
      <c r="ME1365">
        <v>825103</v>
      </c>
      <c r="MH1365">
        <v>0.37</v>
      </c>
      <c r="MI1365">
        <f t="shared" si="673"/>
        <v>0.37</v>
      </c>
      <c r="MT1365">
        <v>825103</v>
      </c>
      <c r="MW1365">
        <v>0.38</v>
      </c>
      <c r="MX1365">
        <f t="shared" si="674"/>
        <v>0.38</v>
      </c>
      <c r="NI1365">
        <v>825103</v>
      </c>
      <c r="NL1365">
        <v>0.47</v>
      </c>
      <c r="NM1365">
        <f t="shared" si="675"/>
        <v>0.47</v>
      </c>
      <c r="NX1365">
        <v>825103</v>
      </c>
      <c r="OA1365">
        <v>0.44</v>
      </c>
      <c r="OB1365">
        <f t="shared" si="676"/>
        <v>0.44</v>
      </c>
      <c r="OM1365">
        <v>825103</v>
      </c>
      <c r="OP1365">
        <v>0.46</v>
      </c>
      <c r="OQ1365">
        <f t="shared" si="677"/>
        <v>0.46</v>
      </c>
      <c r="PB1365">
        <v>825103</v>
      </c>
      <c r="PE1365">
        <v>0.44</v>
      </c>
      <c r="PF1365">
        <f t="shared" si="678"/>
        <v>0.44</v>
      </c>
      <c r="PQ1365">
        <v>825103</v>
      </c>
      <c r="PT1365">
        <v>0.45</v>
      </c>
      <c r="PU1365">
        <f t="shared" si="679"/>
        <v>0.45</v>
      </c>
      <c r="QF1365">
        <v>825103</v>
      </c>
      <c r="QI1365">
        <v>0.46</v>
      </c>
      <c r="QJ1365">
        <f t="shared" si="680"/>
        <v>0.46</v>
      </c>
      <c r="QU1365">
        <v>825103</v>
      </c>
      <c r="QX1365">
        <v>0.45</v>
      </c>
      <c r="QY1365">
        <f t="shared" si="681"/>
        <v>0.45</v>
      </c>
    </row>
    <row r="1366" spans="12:467" x14ac:dyDescent="0.2">
      <c r="L1366">
        <v>822907</v>
      </c>
      <c r="O1366">
        <v>0.5</v>
      </c>
      <c r="P1366">
        <f t="shared" si="651"/>
        <v>0.5</v>
      </c>
      <c r="AA1366">
        <v>822907</v>
      </c>
      <c r="AD1366">
        <v>0.47</v>
      </c>
      <c r="AE1366">
        <f t="shared" si="652"/>
        <v>0.47</v>
      </c>
      <c r="AP1366">
        <v>822907</v>
      </c>
      <c r="AS1366">
        <v>0.48</v>
      </c>
      <c r="AT1366">
        <f t="shared" si="653"/>
        <v>0.48</v>
      </c>
      <c r="BE1366">
        <v>822907</v>
      </c>
      <c r="BH1366">
        <v>0.59</v>
      </c>
      <c r="BI1366">
        <f t="shared" si="654"/>
        <v>0.59</v>
      </c>
      <c r="BT1366">
        <v>822907</v>
      </c>
      <c r="BW1366">
        <v>0.54</v>
      </c>
      <c r="BX1366">
        <f t="shared" si="655"/>
        <v>0.54</v>
      </c>
      <c r="CI1366">
        <v>822907</v>
      </c>
      <c r="CL1366">
        <v>0.55000000000000004</v>
      </c>
      <c r="CM1366">
        <f t="shared" si="656"/>
        <v>0.55000000000000004</v>
      </c>
      <c r="CX1366">
        <v>822907</v>
      </c>
      <c r="DA1366">
        <v>0.53</v>
      </c>
      <c r="DB1366">
        <f t="shared" si="657"/>
        <v>0.53</v>
      </c>
      <c r="DM1366">
        <v>822907</v>
      </c>
      <c r="DP1366">
        <v>0.5</v>
      </c>
      <c r="DQ1366">
        <f t="shared" si="658"/>
        <v>0.5</v>
      </c>
      <c r="EB1366">
        <v>822907</v>
      </c>
      <c r="EE1366">
        <v>0.5</v>
      </c>
      <c r="EF1366">
        <f t="shared" si="659"/>
        <v>0.5</v>
      </c>
      <c r="EQ1366">
        <v>822907</v>
      </c>
      <c r="ET1366">
        <v>0.5</v>
      </c>
      <c r="EU1366">
        <f t="shared" si="660"/>
        <v>0.5</v>
      </c>
      <c r="FF1366">
        <v>822907</v>
      </c>
      <c r="FI1366">
        <v>0.47</v>
      </c>
      <c r="FJ1366">
        <f t="shared" si="661"/>
        <v>0.47</v>
      </c>
      <c r="FU1366">
        <v>822907</v>
      </c>
      <c r="FX1366">
        <v>0.48</v>
      </c>
      <c r="FY1366">
        <f t="shared" si="662"/>
        <v>0.48</v>
      </c>
      <c r="GJ1366">
        <v>822907</v>
      </c>
      <c r="GM1366">
        <v>0.49</v>
      </c>
      <c r="GN1366">
        <f t="shared" si="663"/>
        <v>0.49</v>
      </c>
      <c r="GY1366">
        <v>822907</v>
      </c>
      <c r="HB1366">
        <v>0.46</v>
      </c>
      <c r="HC1366">
        <f t="shared" si="664"/>
        <v>0.46</v>
      </c>
      <c r="HN1366">
        <v>822907</v>
      </c>
      <c r="HQ1366">
        <v>0.49</v>
      </c>
      <c r="HR1366">
        <f t="shared" si="665"/>
        <v>0.49</v>
      </c>
      <c r="ID1366">
        <v>822920</v>
      </c>
      <c r="IG1366">
        <v>0.54</v>
      </c>
      <c r="IH1366">
        <f t="shared" si="666"/>
        <v>0.54</v>
      </c>
      <c r="IS1366">
        <v>822920</v>
      </c>
      <c r="IV1366">
        <v>0.56000000000000005</v>
      </c>
      <c r="IW1366">
        <f t="shared" si="667"/>
        <v>0.56000000000000005</v>
      </c>
      <c r="JH1366">
        <v>822920</v>
      </c>
      <c r="JK1366">
        <v>0.59</v>
      </c>
      <c r="JL1366">
        <f t="shared" si="668"/>
        <v>0.59</v>
      </c>
      <c r="JW1366">
        <v>822920</v>
      </c>
      <c r="JZ1366">
        <v>0.54</v>
      </c>
      <c r="KA1366">
        <f t="shared" si="669"/>
        <v>0.54</v>
      </c>
      <c r="KL1366">
        <v>822920</v>
      </c>
      <c r="KO1366">
        <v>0.54</v>
      </c>
      <c r="KP1366">
        <f t="shared" si="670"/>
        <v>0.54</v>
      </c>
      <c r="LA1366">
        <v>822920</v>
      </c>
      <c r="LD1366">
        <v>0.56000000000000005</v>
      </c>
      <c r="LE1366">
        <f t="shared" si="671"/>
        <v>0.56000000000000005</v>
      </c>
      <c r="LP1366">
        <v>822920</v>
      </c>
      <c r="LS1366">
        <v>0.53</v>
      </c>
      <c r="LT1366">
        <f t="shared" si="672"/>
        <v>0.53</v>
      </c>
      <c r="ME1366">
        <v>822920</v>
      </c>
      <c r="MH1366">
        <v>0.56999999999999995</v>
      </c>
      <c r="MI1366">
        <f t="shared" si="673"/>
        <v>0.56999999999999995</v>
      </c>
      <c r="MT1366">
        <v>822920</v>
      </c>
      <c r="MW1366">
        <v>0.61</v>
      </c>
      <c r="MX1366">
        <f t="shared" si="674"/>
        <v>0.61</v>
      </c>
      <c r="NI1366">
        <v>822920</v>
      </c>
      <c r="NL1366">
        <v>0.54</v>
      </c>
      <c r="NM1366">
        <f t="shared" si="675"/>
        <v>0.54</v>
      </c>
      <c r="NX1366">
        <v>822920</v>
      </c>
      <c r="OA1366">
        <v>0.56000000000000005</v>
      </c>
      <c r="OB1366">
        <f t="shared" si="676"/>
        <v>0.56000000000000005</v>
      </c>
      <c r="OM1366">
        <v>822920</v>
      </c>
      <c r="OP1366">
        <v>0.55000000000000004</v>
      </c>
      <c r="OQ1366">
        <f t="shared" si="677"/>
        <v>0.55000000000000004</v>
      </c>
      <c r="PB1366">
        <v>822920</v>
      </c>
      <c r="PE1366">
        <v>0.56999999999999995</v>
      </c>
      <c r="PF1366">
        <f t="shared" si="678"/>
        <v>0.56999999999999995</v>
      </c>
      <c r="PQ1366">
        <v>822920</v>
      </c>
      <c r="PT1366">
        <v>0.56000000000000005</v>
      </c>
      <c r="PU1366">
        <f t="shared" si="679"/>
        <v>0.56000000000000005</v>
      </c>
      <c r="QF1366">
        <v>822920</v>
      </c>
      <c r="QI1366">
        <v>0.52</v>
      </c>
      <c r="QJ1366">
        <f t="shared" si="680"/>
        <v>0.52</v>
      </c>
      <c r="QU1366">
        <v>822920</v>
      </c>
      <c r="QX1366">
        <v>0.55000000000000004</v>
      </c>
      <c r="QY1366">
        <f t="shared" si="681"/>
        <v>0.55000000000000004</v>
      </c>
    </row>
    <row r="1367" spans="12:467" x14ac:dyDescent="0.2">
      <c r="L1367">
        <v>823312</v>
      </c>
      <c r="O1367">
        <v>0.53</v>
      </c>
      <c r="P1367">
        <f t="shared" si="651"/>
        <v>0.53</v>
      </c>
      <c r="AA1367">
        <v>823312</v>
      </c>
      <c r="AD1367">
        <v>0.46</v>
      </c>
      <c r="AE1367">
        <f t="shared" si="652"/>
        <v>0.46</v>
      </c>
      <c r="AP1367">
        <v>823312</v>
      </c>
      <c r="AS1367">
        <v>0.42</v>
      </c>
      <c r="AT1367">
        <f t="shared" si="653"/>
        <v>0.42</v>
      </c>
      <c r="BE1367">
        <v>823312</v>
      </c>
      <c r="BH1367">
        <v>0.52</v>
      </c>
      <c r="BI1367">
        <f t="shared" si="654"/>
        <v>0.52</v>
      </c>
      <c r="BT1367">
        <v>823312</v>
      </c>
      <c r="BW1367">
        <v>0.36</v>
      </c>
      <c r="BX1367">
        <f t="shared" si="655"/>
        <v>0.36</v>
      </c>
      <c r="CI1367">
        <v>823312</v>
      </c>
      <c r="CL1367">
        <v>0.49</v>
      </c>
      <c r="CM1367">
        <f t="shared" si="656"/>
        <v>0.49</v>
      </c>
      <c r="CX1367">
        <v>823312</v>
      </c>
      <c r="DA1367">
        <v>0.48</v>
      </c>
      <c r="DB1367">
        <f t="shared" si="657"/>
        <v>0.48</v>
      </c>
      <c r="DM1367">
        <v>823312</v>
      </c>
      <c r="DP1367">
        <v>0.53</v>
      </c>
      <c r="DQ1367">
        <f t="shared" si="658"/>
        <v>0.53</v>
      </c>
      <c r="EB1367">
        <v>823312</v>
      </c>
      <c r="EE1367">
        <v>0.5</v>
      </c>
      <c r="EF1367">
        <f t="shared" si="659"/>
        <v>0.5</v>
      </c>
      <c r="EQ1367">
        <v>823312</v>
      </c>
      <c r="ET1367">
        <v>0.5</v>
      </c>
      <c r="EU1367">
        <f t="shared" si="660"/>
        <v>0.5</v>
      </c>
      <c r="FF1367">
        <v>823312</v>
      </c>
      <c r="FI1367">
        <v>0.5</v>
      </c>
      <c r="FJ1367">
        <f t="shared" si="661"/>
        <v>0.5</v>
      </c>
      <c r="FU1367">
        <v>823312</v>
      </c>
      <c r="FX1367">
        <v>0.5</v>
      </c>
      <c r="FY1367">
        <f t="shared" si="662"/>
        <v>0.5</v>
      </c>
      <c r="GJ1367">
        <v>823312</v>
      </c>
      <c r="GM1367">
        <v>0.49</v>
      </c>
      <c r="GN1367">
        <f t="shared" si="663"/>
        <v>0.49</v>
      </c>
      <c r="GY1367">
        <v>823312</v>
      </c>
      <c r="HB1367">
        <v>0.51</v>
      </c>
      <c r="HC1367">
        <f t="shared" si="664"/>
        <v>0.51</v>
      </c>
      <c r="HN1367">
        <v>823312</v>
      </c>
      <c r="HQ1367">
        <v>0.46</v>
      </c>
      <c r="HR1367">
        <f t="shared" si="665"/>
        <v>0.46</v>
      </c>
      <c r="ID1367">
        <v>823239</v>
      </c>
      <c r="IG1367">
        <v>0.5</v>
      </c>
      <c r="IH1367">
        <f t="shared" si="666"/>
        <v>0.5</v>
      </c>
      <c r="IS1367">
        <v>823239</v>
      </c>
      <c r="IV1367">
        <v>0.51</v>
      </c>
      <c r="IW1367">
        <f t="shared" si="667"/>
        <v>0.51</v>
      </c>
      <c r="JH1367">
        <v>823239</v>
      </c>
      <c r="JK1367">
        <v>0.53</v>
      </c>
      <c r="JL1367">
        <f t="shared" si="668"/>
        <v>0.53</v>
      </c>
      <c r="JW1367">
        <v>823239</v>
      </c>
      <c r="JZ1367">
        <v>0.48</v>
      </c>
      <c r="KA1367">
        <f t="shared" si="669"/>
        <v>0.48</v>
      </c>
      <c r="KL1367">
        <v>823239</v>
      </c>
      <c r="KO1367">
        <v>0.54</v>
      </c>
      <c r="KP1367">
        <f t="shared" si="670"/>
        <v>0.54</v>
      </c>
      <c r="LA1367">
        <v>823239</v>
      </c>
      <c r="LD1367">
        <v>0.52</v>
      </c>
      <c r="LE1367">
        <f t="shared" si="671"/>
        <v>0.52</v>
      </c>
      <c r="LP1367">
        <v>823239</v>
      </c>
      <c r="LS1367">
        <v>0.47</v>
      </c>
      <c r="LT1367">
        <f t="shared" si="672"/>
        <v>0.47</v>
      </c>
      <c r="ME1367">
        <v>823239</v>
      </c>
      <c r="MH1367">
        <v>0.53</v>
      </c>
      <c r="MI1367">
        <f t="shared" si="673"/>
        <v>0.53</v>
      </c>
      <c r="MT1367">
        <v>823239</v>
      </c>
      <c r="MW1367">
        <v>0.51</v>
      </c>
      <c r="MX1367">
        <f t="shared" si="674"/>
        <v>0.51</v>
      </c>
      <c r="NI1367">
        <v>823239</v>
      </c>
      <c r="NL1367">
        <v>0.48</v>
      </c>
      <c r="NM1367">
        <f t="shared" si="675"/>
        <v>0.48</v>
      </c>
      <c r="NX1367">
        <v>823239</v>
      </c>
      <c r="OA1367">
        <v>0.5</v>
      </c>
      <c r="OB1367">
        <f t="shared" si="676"/>
        <v>0.5</v>
      </c>
      <c r="OM1367">
        <v>823239</v>
      </c>
      <c r="OP1367">
        <v>0.52</v>
      </c>
      <c r="OQ1367">
        <f t="shared" si="677"/>
        <v>0.52</v>
      </c>
      <c r="PB1367">
        <v>823239</v>
      </c>
      <c r="PE1367">
        <v>0.51</v>
      </c>
      <c r="PF1367">
        <f t="shared" si="678"/>
        <v>0.51</v>
      </c>
      <c r="PQ1367">
        <v>823239</v>
      </c>
      <c r="PT1367">
        <v>0.5</v>
      </c>
      <c r="PU1367">
        <f t="shared" si="679"/>
        <v>0.5</v>
      </c>
      <c r="QF1367">
        <v>823239</v>
      </c>
      <c r="QI1367">
        <v>0.5</v>
      </c>
      <c r="QJ1367">
        <f t="shared" si="680"/>
        <v>0.5</v>
      </c>
      <c r="QU1367">
        <v>823239</v>
      </c>
      <c r="QX1367">
        <v>0.5</v>
      </c>
      <c r="QY1367">
        <f t="shared" si="681"/>
        <v>0.5</v>
      </c>
    </row>
    <row r="1368" spans="12:467" x14ac:dyDescent="0.2">
      <c r="L1368">
        <v>823392</v>
      </c>
      <c r="O1368">
        <v>0.55000000000000004</v>
      </c>
      <c r="P1368">
        <f t="shared" si="651"/>
        <v>0.55000000000000004</v>
      </c>
      <c r="AA1368">
        <v>823392</v>
      </c>
      <c r="AD1368">
        <v>0.63</v>
      </c>
      <c r="AE1368">
        <f t="shared" si="652"/>
        <v>0.63</v>
      </c>
      <c r="AP1368">
        <v>823392</v>
      </c>
      <c r="AS1368">
        <v>0.84</v>
      </c>
      <c r="AT1368">
        <f t="shared" si="653"/>
        <v>0.84</v>
      </c>
      <c r="BE1368">
        <v>823392</v>
      </c>
      <c r="BH1368">
        <v>0.56000000000000005</v>
      </c>
      <c r="BI1368">
        <f t="shared" si="654"/>
        <v>0.56000000000000005</v>
      </c>
      <c r="BT1368">
        <v>823392</v>
      </c>
      <c r="BW1368">
        <v>0.61</v>
      </c>
      <c r="BX1368">
        <f t="shared" si="655"/>
        <v>0.61</v>
      </c>
      <c r="CI1368">
        <v>823392</v>
      </c>
      <c r="CL1368">
        <v>0.56000000000000005</v>
      </c>
      <c r="CM1368">
        <f t="shared" si="656"/>
        <v>0.56000000000000005</v>
      </c>
      <c r="CX1368">
        <v>823392</v>
      </c>
      <c r="DA1368">
        <v>0.54</v>
      </c>
      <c r="DB1368">
        <f t="shared" si="657"/>
        <v>0.54</v>
      </c>
      <c r="DM1368">
        <v>823392</v>
      </c>
      <c r="DP1368">
        <v>0.59</v>
      </c>
      <c r="DQ1368">
        <f t="shared" si="658"/>
        <v>0.59</v>
      </c>
      <c r="EB1368">
        <v>823392</v>
      </c>
      <c r="EE1368">
        <v>0.53</v>
      </c>
      <c r="EF1368">
        <f t="shared" si="659"/>
        <v>0.53</v>
      </c>
      <c r="EQ1368">
        <v>823392</v>
      </c>
      <c r="ET1368">
        <v>0.53</v>
      </c>
      <c r="EU1368">
        <f t="shared" si="660"/>
        <v>0.53</v>
      </c>
      <c r="FF1368">
        <v>823392</v>
      </c>
      <c r="FI1368">
        <v>0.56000000000000005</v>
      </c>
      <c r="FJ1368">
        <f t="shared" si="661"/>
        <v>0.56000000000000005</v>
      </c>
      <c r="FU1368">
        <v>823392</v>
      </c>
      <c r="FX1368">
        <v>0.53</v>
      </c>
      <c r="FY1368">
        <f t="shared" si="662"/>
        <v>0.53</v>
      </c>
      <c r="GJ1368">
        <v>823392</v>
      </c>
      <c r="GM1368">
        <v>0.54</v>
      </c>
      <c r="GN1368">
        <f t="shared" si="663"/>
        <v>0.54</v>
      </c>
      <c r="GY1368">
        <v>823392</v>
      </c>
      <c r="HB1368">
        <v>0.56000000000000005</v>
      </c>
      <c r="HC1368">
        <f t="shared" si="664"/>
        <v>0.56000000000000005</v>
      </c>
      <c r="HN1368">
        <v>823392</v>
      </c>
      <c r="HQ1368">
        <v>0.5</v>
      </c>
      <c r="HR1368">
        <f t="shared" si="665"/>
        <v>0.5</v>
      </c>
      <c r="ID1368">
        <v>823404</v>
      </c>
      <c r="IG1368">
        <v>0.54</v>
      </c>
      <c r="IH1368">
        <f t="shared" si="666"/>
        <v>0.54</v>
      </c>
      <c r="IS1368">
        <v>823404</v>
      </c>
      <c r="IV1368">
        <v>0.53</v>
      </c>
      <c r="IW1368">
        <f t="shared" si="667"/>
        <v>0.53</v>
      </c>
      <c r="JH1368">
        <v>823404</v>
      </c>
      <c r="JK1368">
        <v>0.57999999999999996</v>
      </c>
      <c r="JL1368">
        <f t="shared" si="668"/>
        <v>0.57999999999999996</v>
      </c>
      <c r="JW1368">
        <v>823404</v>
      </c>
      <c r="JZ1368">
        <v>0.5</v>
      </c>
      <c r="KA1368">
        <f t="shared" si="669"/>
        <v>0.5</v>
      </c>
      <c r="KL1368">
        <v>823404</v>
      </c>
      <c r="KO1368">
        <v>0.65</v>
      </c>
      <c r="KP1368">
        <f t="shared" si="670"/>
        <v>0.65</v>
      </c>
      <c r="LA1368">
        <v>823404</v>
      </c>
      <c r="LD1368">
        <v>0.56000000000000005</v>
      </c>
      <c r="LE1368">
        <f t="shared" si="671"/>
        <v>0.56000000000000005</v>
      </c>
      <c r="LP1368">
        <v>823404</v>
      </c>
      <c r="LS1368">
        <v>0.55000000000000004</v>
      </c>
      <c r="LT1368">
        <f t="shared" si="672"/>
        <v>0.55000000000000004</v>
      </c>
      <c r="ME1368">
        <v>823404</v>
      </c>
      <c r="MH1368">
        <v>0.63</v>
      </c>
      <c r="MI1368">
        <f t="shared" si="673"/>
        <v>0.63</v>
      </c>
      <c r="MT1368">
        <v>823404</v>
      </c>
      <c r="MW1368">
        <v>0.62</v>
      </c>
      <c r="MX1368">
        <f t="shared" si="674"/>
        <v>0.62</v>
      </c>
      <c r="NI1368">
        <v>823404</v>
      </c>
      <c r="NL1368">
        <v>0.53</v>
      </c>
      <c r="NM1368">
        <f t="shared" si="675"/>
        <v>0.53</v>
      </c>
      <c r="NX1368">
        <v>823404</v>
      </c>
      <c r="OA1368">
        <v>0.56999999999999995</v>
      </c>
      <c r="OB1368">
        <f t="shared" si="676"/>
        <v>0.56999999999999995</v>
      </c>
      <c r="OM1368">
        <v>823404</v>
      </c>
      <c r="OP1368">
        <v>0.55000000000000004</v>
      </c>
      <c r="OQ1368">
        <f t="shared" si="677"/>
        <v>0.55000000000000004</v>
      </c>
      <c r="PB1368">
        <v>823404</v>
      </c>
      <c r="PE1368">
        <v>0.55000000000000004</v>
      </c>
      <c r="PF1368">
        <f t="shared" si="678"/>
        <v>0.55000000000000004</v>
      </c>
      <c r="PQ1368">
        <v>823404</v>
      </c>
      <c r="PT1368">
        <v>0.53</v>
      </c>
      <c r="PU1368">
        <f t="shared" si="679"/>
        <v>0.53</v>
      </c>
      <c r="QF1368">
        <v>823404</v>
      </c>
      <c r="QI1368">
        <v>0.55000000000000004</v>
      </c>
      <c r="QJ1368">
        <f t="shared" si="680"/>
        <v>0.55000000000000004</v>
      </c>
      <c r="QU1368">
        <v>823404</v>
      </c>
      <c r="QX1368">
        <v>0.54</v>
      </c>
      <c r="QY1368">
        <f t="shared" si="681"/>
        <v>0.54</v>
      </c>
    </row>
    <row r="1369" spans="12:467" x14ac:dyDescent="0.2">
      <c r="L1369">
        <v>823717</v>
      </c>
      <c r="O1369">
        <v>0.41</v>
      </c>
      <c r="P1369">
        <f t="shared" si="651"/>
        <v>0.41</v>
      </c>
      <c r="AA1369">
        <v>823717</v>
      </c>
      <c r="AD1369">
        <v>0.46</v>
      </c>
      <c r="AE1369">
        <f t="shared" si="652"/>
        <v>0.46</v>
      </c>
      <c r="AP1369">
        <v>823717</v>
      </c>
      <c r="AS1369">
        <v>0.24</v>
      </c>
      <c r="AT1369">
        <f t="shared" si="653"/>
        <v>0.24</v>
      </c>
      <c r="BE1369">
        <v>823717</v>
      </c>
      <c r="BH1369">
        <v>0.28999999999999998</v>
      </c>
      <c r="BI1369">
        <f t="shared" si="654"/>
        <v>0.28999999999999998</v>
      </c>
      <c r="BT1369">
        <v>823717</v>
      </c>
      <c r="BW1369">
        <v>0.17</v>
      </c>
      <c r="BX1369">
        <f t="shared" si="655"/>
        <v>0.17</v>
      </c>
      <c r="CI1369">
        <v>823717</v>
      </c>
      <c r="CL1369">
        <v>0.4</v>
      </c>
      <c r="CM1369">
        <f t="shared" si="656"/>
        <v>0.4</v>
      </c>
      <c r="CX1369">
        <v>823717</v>
      </c>
      <c r="DA1369">
        <v>0.41</v>
      </c>
      <c r="DB1369">
        <f t="shared" si="657"/>
        <v>0.41</v>
      </c>
      <c r="DM1369">
        <v>823717</v>
      </c>
      <c r="DP1369">
        <v>0.41</v>
      </c>
      <c r="DQ1369">
        <f t="shared" si="658"/>
        <v>0.41</v>
      </c>
      <c r="EB1369">
        <v>823717</v>
      </c>
      <c r="EE1369">
        <v>0.41</v>
      </c>
      <c r="EF1369">
        <f t="shared" si="659"/>
        <v>0.41</v>
      </c>
      <c r="EQ1369">
        <v>823717</v>
      </c>
      <c r="ET1369">
        <v>0.41</v>
      </c>
      <c r="EU1369">
        <f t="shared" si="660"/>
        <v>0.41</v>
      </c>
      <c r="FF1369">
        <v>823717</v>
      </c>
      <c r="FI1369">
        <v>0.41</v>
      </c>
      <c r="FJ1369">
        <f t="shared" si="661"/>
        <v>0.41</v>
      </c>
      <c r="FU1369">
        <v>823717</v>
      </c>
      <c r="FX1369">
        <v>0.42</v>
      </c>
      <c r="FY1369">
        <f t="shared" si="662"/>
        <v>0.42</v>
      </c>
      <c r="GJ1369">
        <v>823717</v>
      </c>
      <c r="GM1369">
        <v>0.39</v>
      </c>
      <c r="GN1369">
        <f t="shared" si="663"/>
        <v>0.39</v>
      </c>
      <c r="GY1369">
        <v>823717</v>
      </c>
      <c r="HB1369">
        <v>0.42</v>
      </c>
      <c r="HC1369">
        <f t="shared" si="664"/>
        <v>0.42</v>
      </c>
      <c r="HN1369">
        <v>823717</v>
      </c>
      <c r="HQ1369">
        <v>0.42</v>
      </c>
      <c r="HR1369">
        <f t="shared" si="665"/>
        <v>0.42</v>
      </c>
      <c r="ID1369">
        <v>823730</v>
      </c>
      <c r="IG1369">
        <v>0.53</v>
      </c>
      <c r="IH1369">
        <f t="shared" si="666"/>
        <v>0.53</v>
      </c>
      <c r="IS1369">
        <v>823730</v>
      </c>
      <c r="IV1369">
        <v>0.51</v>
      </c>
      <c r="IW1369">
        <f t="shared" si="667"/>
        <v>0.51</v>
      </c>
      <c r="JH1369">
        <v>823730</v>
      </c>
      <c r="JK1369">
        <v>0.5</v>
      </c>
      <c r="JL1369">
        <f t="shared" si="668"/>
        <v>0.5</v>
      </c>
      <c r="JW1369">
        <v>823730</v>
      </c>
      <c r="JZ1369">
        <v>0.51</v>
      </c>
      <c r="KA1369">
        <f t="shared" si="669"/>
        <v>0.51</v>
      </c>
      <c r="KL1369">
        <v>823730</v>
      </c>
      <c r="KO1369">
        <v>0.5</v>
      </c>
      <c r="KP1369">
        <f t="shared" si="670"/>
        <v>0.5</v>
      </c>
      <c r="LA1369">
        <v>823730</v>
      </c>
      <c r="LD1369">
        <v>0.52</v>
      </c>
      <c r="LE1369">
        <f t="shared" si="671"/>
        <v>0.52</v>
      </c>
      <c r="LP1369">
        <v>823730</v>
      </c>
      <c r="LS1369">
        <v>0.52</v>
      </c>
      <c r="LT1369">
        <f t="shared" si="672"/>
        <v>0.52</v>
      </c>
      <c r="ME1369">
        <v>823730</v>
      </c>
      <c r="MH1369">
        <v>0.42</v>
      </c>
      <c r="MI1369">
        <f t="shared" si="673"/>
        <v>0.42</v>
      </c>
      <c r="MT1369">
        <v>823730</v>
      </c>
      <c r="MW1369">
        <v>0.52</v>
      </c>
      <c r="MX1369">
        <f t="shared" si="674"/>
        <v>0.52</v>
      </c>
      <c r="NI1369">
        <v>823730</v>
      </c>
      <c r="NL1369">
        <v>0.52</v>
      </c>
      <c r="NM1369">
        <f t="shared" si="675"/>
        <v>0.52</v>
      </c>
      <c r="NX1369">
        <v>823730</v>
      </c>
      <c r="OA1369">
        <v>0.51</v>
      </c>
      <c r="OB1369">
        <f t="shared" si="676"/>
        <v>0.51</v>
      </c>
      <c r="OM1369">
        <v>823730</v>
      </c>
      <c r="OP1369">
        <v>0.52</v>
      </c>
      <c r="OQ1369">
        <f t="shared" si="677"/>
        <v>0.52</v>
      </c>
      <c r="PB1369">
        <v>823730</v>
      </c>
      <c r="PE1369">
        <v>0.49</v>
      </c>
      <c r="PF1369">
        <f t="shared" si="678"/>
        <v>0.49</v>
      </c>
      <c r="PQ1369">
        <v>823730</v>
      </c>
      <c r="PT1369">
        <v>0.53</v>
      </c>
      <c r="PU1369">
        <f t="shared" si="679"/>
        <v>0.53</v>
      </c>
      <c r="QF1369">
        <v>823730</v>
      </c>
      <c r="QI1369">
        <v>0.52</v>
      </c>
      <c r="QJ1369">
        <f t="shared" si="680"/>
        <v>0.52</v>
      </c>
      <c r="QU1369">
        <v>823730</v>
      </c>
      <c r="QX1369">
        <v>0.52</v>
      </c>
      <c r="QY1369">
        <f t="shared" si="681"/>
        <v>0.52</v>
      </c>
    </row>
    <row r="1370" spans="12:467" x14ac:dyDescent="0.2">
      <c r="L1370">
        <v>823796</v>
      </c>
      <c r="O1370">
        <v>0.53</v>
      </c>
      <c r="P1370">
        <f t="shared" si="651"/>
        <v>0.53</v>
      </c>
      <c r="AA1370">
        <v>823796</v>
      </c>
      <c r="AD1370">
        <v>0.52</v>
      </c>
      <c r="AE1370">
        <f t="shared" si="652"/>
        <v>0.52</v>
      </c>
      <c r="AP1370">
        <v>823796</v>
      </c>
      <c r="AS1370">
        <v>0.64</v>
      </c>
      <c r="AT1370">
        <f t="shared" si="653"/>
        <v>0.64</v>
      </c>
      <c r="BE1370">
        <v>823796</v>
      </c>
      <c r="BH1370">
        <v>0.6</v>
      </c>
      <c r="BI1370">
        <f t="shared" si="654"/>
        <v>0.6</v>
      </c>
      <c r="BT1370">
        <v>823796</v>
      </c>
      <c r="BW1370">
        <v>0.55000000000000004</v>
      </c>
      <c r="BX1370">
        <f t="shared" si="655"/>
        <v>0.55000000000000004</v>
      </c>
      <c r="CI1370">
        <v>823796</v>
      </c>
      <c r="CL1370">
        <v>0.52</v>
      </c>
      <c r="CM1370">
        <f t="shared" si="656"/>
        <v>0.52</v>
      </c>
      <c r="CX1370">
        <v>823796</v>
      </c>
      <c r="DA1370">
        <v>0.55000000000000004</v>
      </c>
      <c r="DB1370">
        <f t="shared" si="657"/>
        <v>0.55000000000000004</v>
      </c>
      <c r="DM1370">
        <v>823796</v>
      </c>
      <c r="DP1370">
        <v>0.54</v>
      </c>
      <c r="DQ1370">
        <f t="shared" si="658"/>
        <v>0.54</v>
      </c>
      <c r="EB1370">
        <v>823796</v>
      </c>
      <c r="EE1370">
        <v>0.54</v>
      </c>
      <c r="EF1370">
        <f t="shared" si="659"/>
        <v>0.54</v>
      </c>
      <c r="EQ1370">
        <v>823796</v>
      </c>
      <c r="ET1370">
        <v>0.54</v>
      </c>
      <c r="EU1370">
        <f t="shared" si="660"/>
        <v>0.54</v>
      </c>
      <c r="FF1370">
        <v>823796</v>
      </c>
      <c r="FI1370">
        <v>0.55000000000000004</v>
      </c>
      <c r="FJ1370">
        <f t="shared" si="661"/>
        <v>0.55000000000000004</v>
      </c>
      <c r="FU1370">
        <v>823796</v>
      </c>
      <c r="FX1370">
        <v>0.53</v>
      </c>
      <c r="FY1370">
        <f t="shared" si="662"/>
        <v>0.53</v>
      </c>
      <c r="GJ1370">
        <v>823796</v>
      </c>
      <c r="GM1370">
        <v>0.52</v>
      </c>
      <c r="GN1370">
        <f t="shared" si="663"/>
        <v>0.52</v>
      </c>
      <c r="GY1370">
        <v>823796</v>
      </c>
      <c r="HB1370">
        <v>0.56000000000000005</v>
      </c>
      <c r="HC1370">
        <f t="shared" si="664"/>
        <v>0.56000000000000005</v>
      </c>
      <c r="HN1370">
        <v>823796</v>
      </c>
      <c r="HQ1370">
        <v>0.53</v>
      </c>
      <c r="HR1370">
        <f t="shared" si="665"/>
        <v>0.53</v>
      </c>
      <c r="ID1370">
        <v>824054</v>
      </c>
      <c r="IG1370">
        <v>0.41</v>
      </c>
      <c r="IH1370">
        <f t="shared" si="666"/>
        <v>0.41</v>
      </c>
      <c r="IS1370">
        <v>824054</v>
      </c>
      <c r="IV1370">
        <v>0.38</v>
      </c>
      <c r="IW1370">
        <f t="shared" si="667"/>
        <v>0.38</v>
      </c>
      <c r="JH1370">
        <v>824054</v>
      </c>
      <c r="JK1370">
        <v>0.46</v>
      </c>
      <c r="JL1370">
        <f t="shared" si="668"/>
        <v>0.46</v>
      </c>
      <c r="JW1370">
        <v>824054</v>
      </c>
      <c r="JZ1370">
        <v>0.42</v>
      </c>
      <c r="KA1370">
        <f t="shared" si="669"/>
        <v>0.42</v>
      </c>
      <c r="KL1370">
        <v>824054</v>
      </c>
      <c r="KO1370">
        <v>0.45</v>
      </c>
      <c r="KP1370">
        <f t="shared" si="670"/>
        <v>0.45</v>
      </c>
      <c r="LA1370">
        <v>824054</v>
      </c>
      <c r="LD1370">
        <v>0.39</v>
      </c>
      <c r="LE1370">
        <f t="shared" si="671"/>
        <v>0.39</v>
      </c>
      <c r="LP1370">
        <v>824054</v>
      </c>
      <c r="LS1370">
        <v>0.41</v>
      </c>
      <c r="LT1370">
        <f t="shared" si="672"/>
        <v>0.41</v>
      </c>
      <c r="ME1370">
        <v>824054</v>
      </c>
      <c r="MH1370">
        <v>0.38</v>
      </c>
      <c r="MI1370">
        <f t="shared" si="673"/>
        <v>0.38</v>
      </c>
      <c r="MT1370">
        <v>824054</v>
      </c>
      <c r="MW1370">
        <v>0.33</v>
      </c>
      <c r="MX1370">
        <f t="shared" si="674"/>
        <v>0.33</v>
      </c>
      <c r="NI1370">
        <v>824054</v>
      </c>
      <c r="NL1370">
        <v>0.4</v>
      </c>
      <c r="NM1370">
        <f t="shared" si="675"/>
        <v>0.4</v>
      </c>
      <c r="NX1370">
        <v>824054</v>
      </c>
      <c r="OA1370">
        <v>0.38</v>
      </c>
      <c r="OB1370">
        <f t="shared" si="676"/>
        <v>0.38</v>
      </c>
      <c r="OM1370">
        <v>824054</v>
      </c>
      <c r="OP1370">
        <v>0.42</v>
      </c>
      <c r="OQ1370">
        <f t="shared" si="677"/>
        <v>0.42</v>
      </c>
      <c r="PB1370">
        <v>824054</v>
      </c>
      <c r="PE1370">
        <v>0.46</v>
      </c>
      <c r="PF1370">
        <f t="shared" si="678"/>
        <v>0.46</v>
      </c>
      <c r="PQ1370">
        <v>824054</v>
      </c>
      <c r="PT1370">
        <v>0.4</v>
      </c>
      <c r="PU1370">
        <f t="shared" si="679"/>
        <v>0.4</v>
      </c>
      <c r="QF1370">
        <v>824054</v>
      </c>
      <c r="QI1370">
        <v>0.43</v>
      </c>
      <c r="QJ1370">
        <f t="shared" si="680"/>
        <v>0.43</v>
      </c>
      <c r="QU1370">
        <v>824054</v>
      </c>
      <c r="QX1370">
        <v>0.39</v>
      </c>
      <c r="QY1370">
        <f t="shared" si="681"/>
        <v>0.39</v>
      </c>
    </row>
    <row r="1371" spans="12:467" x14ac:dyDescent="0.2">
      <c r="L1371">
        <v>824445</v>
      </c>
      <c r="O1371">
        <v>0.48</v>
      </c>
      <c r="P1371">
        <f t="shared" si="651"/>
        <v>0.48</v>
      </c>
      <c r="AA1371">
        <v>824445</v>
      </c>
      <c r="AD1371">
        <v>0.56000000000000005</v>
      </c>
      <c r="AE1371">
        <f t="shared" si="652"/>
        <v>0.56000000000000005</v>
      </c>
      <c r="AP1371">
        <v>824445</v>
      </c>
      <c r="AS1371">
        <v>0.69</v>
      </c>
      <c r="AT1371">
        <f t="shared" si="653"/>
        <v>0.69</v>
      </c>
      <c r="BE1371">
        <v>824445</v>
      </c>
      <c r="BH1371">
        <v>0.51</v>
      </c>
      <c r="BI1371">
        <f t="shared" si="654"/>
        <v>0.51</v>
      </c>
      <c r="BT1371">
        <v>824445</v>
      </c>
      <c r="BW1371">
        <v>0.4</v>
      </c>
      <c r="BX1371">
        <f t="shared" si="655"/>
        <v>0.4</v>
      </c>
      <c r="CI1371">
        <v>824445</v>
      </c>
      <c r="CL1371">
        <v>0.53</v>
      </c>
      <c r="CM1371">
        <f t="shared" si="656"/>
        <v>0.53</v>
      </c>
      <c r="CX1371">
        <v>824445</v>
      </c>
      <c r="DA1371">
        <v>0.53</v>
      </c>
      <c r="DB1371">
        <f t="shared" si="657"/>
        <v>0.53</v>
      </c>
      <c r="DM1371">
        <v>824445</v>
      </c>
      <c r="DP1371">
        <v>0.53</v>
      </c>
      <c r="DQ1371">
        <f t="shared" si="658"/>
        <v>0.53</v>
      </c>
      <c r="EB1371">
        <v>824445</v>
      </c>
      <c r="EE1371">
        <v>0.48</v>
      </c>
      <c r="EF1371">
        <f t="shared" si="659"/>
        <v>0.48</v>
      </c>
      <c r="EQ1371">
        <v>824445</v>
      </c>
      <c r="ET1371">
        <v>0.48</v>
      </c>
      <c r="EU1371">
        <f t="shared" si="660"/>
        <v>0.48</v>
      </c>
      <c r="FF1371">
        <v>824445</v>
      </c>
      <c r="FI1371">
        <v>0.53</v>
      </c>
      <c r="FJ1371">
        <f t="shared" si="661"/>
        <v>0.53</v>
      </c>
      <c r="FU1371">
        <v>824445</v>
      </c>
      <c r="FX1371">
        <v>0.53</v>
      </c>
      <c r="FY1371">
        <f t="shared" si="662"/>
        <v>0.53</v>
      </c>
      <c r="GJ1371">
        <v>824445</v>
      </c>
      <c r="GM1371">
        <v>0.51</v>
      </c>
      <c r="GN1371">
        <f t="shared" si="663"/>
        <v>0.51</v>
      </c>
      <c r="GY1371">
        <v>824445</v>
      </c>
      <c r="HB1371">
        <v>0.48</v>
      </c>
      <c r="HC1371">
        <f t="shared" si="664"/>
        <v>0.48</v>
      </c>
      <c r="HN1371">
        <v>824445</v>
      </c>
      <c r="HQ1371">
        <v>0.46</v>
      </c>
      <c r="HR1371">
        <f t="shared" si="665"/>
        <v>0.46</v>
      </c>
      <c r="ID1371">
        <v>824132</v>
      </c>
      <c r="IG1371">
        <v>0.48</v>
      </c>
      <c r="IH1371">
        <f t="shared" si="666"/>
        <v>0.48</v>
      </c>
      <c r="IS1371">
        <v>824132</v>
      </c>
      <c r="IV1371">
        <v>0.48</v>
      </c>
      <c r="IW1371">
        <f t="shared" si="667"/>
        <v>0.48</v>
      </c>
      <c r="JH1371">
        <v>824132</v>
      </c>
      <c r="JK1371">
        <v>0.47</v>
      </c>
      <c r="JL1371">
        <f t="shared" si="668"/>
        <v>0.47</v>
      </c>
      <c r="JW1371">
        <v>824132</v>
      </c>
      <c r="JZ1371">
        <v>0.48</v>
      </c>
      <c r="KA1371">
        <f t="shared" si="669"/>
        <v>0.48</v>
      </c>
      <c r="KL1371">
        <v>824132</v>
      </c>
      <c r="KO1371">
        <v>0.47</v>
      </c>
      <c r="KP1371">
        <f t="shared" si="670"/>
        <v>0.47</v>
      </c>
      <c r="LA1371">
        <v>824132</v>
      </c>
      <c r="LD1371">
        <v>0.47</v>
      </c>
      <c r="LE1371">
        <f t="shared" si="671"/>
        <v>0.47</v>
      </c>
      <c r="LP1371">
        <v>824132</v>
      </c>
      <c r="LS1371">
        <v>0.48</v>
      </c>
      <c r="LT1371">
        <f t="shared" si="672"/>
        <v>0.48</v>
      </c>
      <c r="ME1371">
        <v>824132</v>
      </c>
      <c r="MH1371">
        <v>0.42</v>
      </c>
      <c r="MI1371">
        <f t="shared" si="673"/>
        <v>0.42</v>
      </c>
      <c r="MT1371">
        <v>824132</v>
      </c>
      <c r="MW1371">
        <v>0.48</v>
      </c>
      <c r="MX1371">
        <f t="shared" si="674"/>
        <v>0.48</v>
      </c>
      <c r="NI1371">
        <v>824132</v>
      </c>
      <c r="NL1371">
        <v>0.49</v>
      </c>
      <c r="NM1371">
        <f t="shared" si="675"/>
        <v>0.49</v>
      </c>
      <c r="NX1371">
        <v>824132</v>
      </c>
      <c r="OA1371">
        <v>0.45</v>
      </c>
      <c r="OB1371">
        <f t="shared" si="676"/>
        <v>0.45</v>
      </c>
      <c r="OM1371">
        <v>824132</v>
      </c>
      <c r="OP1371">
        <v>0.5</v>
      </c>
      <c r="OQ1371">
        <f t="shared" si="677"/>
        <v>0.5</v>
      </c>
      <c r="PB1371">
        <v>824132</v>
      </c>
      <c r="PE1371">
        <v>0.51</v>
      </c>
      <c r="PF1371">
        <f t="shared" si="678"/>
        <v>0.51</v>
      </c>
      <c r="PQ1371">
        <v>824132</v>
      </c>
      <c r="PT1371">
        <v>0.47</v>
      </c>
      <c r="PU1371">
        <f t="shared" si="679"/>
        <v>0.47</v>
      </c>
      <c r="QF1371">
        <v>824132</v>
      </c>
      <c r="QI1371">
        <v>0.52</v>
      </c>
      <c r="QJ1371">
        <f t="shared" si="680"/>
        <v>0.52</v>
      </c>
      <c r="QU1371">
        <v>824132</v>
      </c>
      <c r="QX1371">
        <v>0.46</v>
      </c>
      <c r="QY1371">
        <f t="shared" si="681"/>
        <v>0.46</v>
      </c>
    </row>
    <row r="1372" spans="12:467" x14ac:dyDescent="0.2">
      <c r="L1372">
        <v>824525</v>
      </c>
      <c r="O1372">
        <v>0.61</v>
      </c>
      <c r="P1372">
        <f t="shared" si="651"/>
        <v>0.61</v>
      </c>
      <c r="AA1372">
        <v>824525</v>
      </c>
      <c r="AD1372">
        <v>0.5</v>
      </c>
      <c r="AE1372">
        <f t="shared" si="652"/>
        <v>0.5</v>
      </c>
      <c r="AP1372">
        <v>824525</v>
      </c>
      <c r="AS1372">
        <v>0.48</v>
      </c>
      <c r="AT1372">
        <f t="shared" si="653"/>
        <v>0.48</v>
      </c>
      <c r="BE1372">
        <v>824525</v>
      </c>
      <c r="BH1372">
        <v>0.55000000000000004</v>
      </c>
      <c r="BI1372">
        <f t="shared" si="654"/>
        <v>0.55000000000000004</v>
      </c>
      <c r="BT1372">
        <v>824525</v>
      </c>
      <c r="BW1372">
        <v>0.42</v>
      </c>
      <c r="BX1372">
        <f t="shared" si="655"/>
        <v>0.42</v>
      </c>
      <c r="CI1372">
        <v>824525</v>
      </c>
      <c r="CL1372">
        <v>0.59</v>
      </c>
      <c r="CM1372">
        <f t="shared" si="656"/>
        <v>0.59</v>
      </c>
      <c r="CX1372">
        <v>824525</v>
      </c>
      <c r="DA1372">
        <v>0.54</v>
      </c>
      <c r="DB1372">
        <f t="shared" si="657"/>
        <v>0.54</v>
      </c>
      <c r="DM1372">
        <v>824525</v>
      </c>
      <c r="DP1372">
        <v>0.59</v>
      </c>
      <c r="DQ1372">
        <f t="shared" si="658"/>
        <v>0.59</v>
      </c>
      <c r="EB1372">
        <v>824525</v>
      </c>
      <c r="EE1372">
        <v>0.6</v>
      </c>
      <c r="EF1372">
        <f t="shared" si="659"/>
        <v>0.6</v>
      </c>
      <c r="EQ1372">
        <v>824525</v>
      </c>
      <c r="ET1372">
        <v>0.6</v>
      </c>
      <c r="EU1372">
        <f t="shared" si="660"/>
        <v>0.6</v>
      </c>
      <c r="FF1372">
        <v>824525</v>
      </c>
      <c r="FI1372">
        <v>0.56999999999999995</v>
      </c>
      <c r="FJ1372">
        <f t="shared" si="661"/>
        <v>0.56999999999999995</v>
      </c>
      <c r="FU1372">
        <v>824525</v>
      </c>
      <c r="FX1372">
        <v>0.56999999999999995</v>
      </c>
      <c r="FY1372">
        <f t="shared" si="662"/>
        <v>0.56999999999999995</v>
      </c>
      <c r="GJ1372">
        <v>824525</v>
      </c>
      <c r="GM1372">
        <v>0.56999999999999995</v>
      </c>
      <c r="GN1372">
        <f t="shared" si="663"/>
        <v>0.56999999999999995</v>
      </c>
      <c r="GY1372">
        <v>824525</v>
      </c>
      <c r="HB1372">
        <v>0.59</v>
      </c>
      <c r="HC1372">
        <f t="shared" si="664"/>
        <v>0.59</v>
      </c>
      <c r="HN1372">
        <v>824525</v>
      </c>
      <c r="HQ1372">
        <v>0.53</v>
      </c>
      <c r="HR1372">
        <f t="shared" si="665"/>
        <v>0.53</v>
      </c>
      <c r="ID1372">
        <v>824134</v>
      </c>
      <c r="IG1372">
        <v>0.47</v>
      </c>
      <c r="IH1372">
        <f t="shared" si="666"/>
        <v>0.47</v>
      </c>
      <c r="IS1372">
        <v>824134</v>
      </c>
      <c r="IV1372">
        <v>0.49</v>
      </c>
      <c r="IW1372">
        <f t="shared" si="667"/>
        <v>0.49</v>
      </c>
      <c r="JH1372">
        <v>824134</v>
      </c>
      <c r="JK1372">
        <v>0.47</v>
      </c>
      <c r="JL1372">
        <f t="shared" si="668"/>
        <v>0.47</v>
      </c>
      <c r="JW1372">
        <v>824134</v>
      </c>
      <c r="JZ1372">
        <v>0.47</v>
      </c>
      <c r="KA1372">
        <f t="shared" si="669"/>
        <v>0.47</v>
      </c>
      <c r="KL1372">
        <v>824134</v>
      </c>
      <c r="KO1372">
        <v>0.52</v>
      </c>
      <c r="KP1372">
        <f t="shared" si="670"/>
        <v>0.52</v>
      </c>
      <c r="LA1372">
        <v>824134</v>
      </c>
      <c r="LD1372">
        <v>0.45</v>
      </c>
      <c r="LE1372">
        <f t="shared" si="671"/>
        <v>0.45</v>
      </c>
      <c r="LP1372">
        <v>824134</v>
      </c>
      <c r="LS1372">
        <v>0.5</v>
      </c>
      <c r="LT1372">
        <f t="shared" si="672"/>
        <v>0.5</v>
      </c>
      <c r="ME1372">
        <v>824134</v>
      </c>
      <c r="MH1372">
        <v>0.52</v>
      </c>
      <c r="MI1372">
        <f t="shared" si="673"/>
        <v>0.52</v>
      </c>
      <c r="MT1372">
        <v>824134</v>
      </c>
      <c r="MW1372">
        <v>0.49</v>
      </c>
      <c r="MX1372">
        <f t="shared" si="674"/>
        <v>0.49</v>
      </c>
      <c r="NI1372">
        <v>824134</v>
      </c>
      <c r="NL1372">
        <v>0.48</v>
      </c>
      <c r="NM1372">
        <f t="shared" si="675"/>
        <v>0.48</v>
      </c>
      <c r="NX1372">
        <v>824134</v>
      </c>
      <c r="OA1372">
        <v>0.47</v>
      </c>
      <c r="OB1372">
        <f t="shared" si="676"/>
        <v>0.47</v>
      </c>
      <c r="OM1372">
        <v>824134</v>
      </c>
      <c r="OP1372">
        <v>0.46</v>
      </c>
      <c r="OQ1372">
        <f t="shared" si="677"/>
        <v>0.46</v>
      </c>
      <c r="PB1372">
        <v>824134</v>
      </c>
      <c r="PE1372">
        <v>0.49</v>
      </c>
      <c r="PF1372">
        <f t="shared" si="678"/>
        <v>0.49</v>
      </c>
      <c r="PQ1372">
        <v>824134</v>
      </c>
      <c r="PT1372">
        <v>0.44</v>
      </c>
      <c r="PU1372">
        <f t="shared" si="679"/>
        <v>0.44</v>
      </c>
      <c r="QF1372">
        <v>824134</v>
      </c>
      <c r="QI1372">
        <v>0.5</v>
      </c>
      <c r="QJ1372">
        <f t="shared" si="680"/>
        <v>0.5</v>
      </c>
      <c r="QU1372">
        <v>824134</v>
      </c>
      <c r="QX1372">
        <v>0.46</v>
      </c>
      <c r="QY1372">
        <f t="shared" si="681"/>
        <v>0.46</v>
      </c>
    </row>
    <row r="1373" spans="12:467" x14ac:dyDescent="0.2">
      <c r="L1373">
        <v>824608</v>
      </c>
      <c r="O1373">
        <v>0.49</v>
      </c>
      <c r="P1373">
        <f t="shared" si="651"/>
        <v>0.49</v>
      </c>
      <c r="AA1373">
        <v>824608</v>
      </c>
      <c r="AD1373">
        <v>0.38</v>
      </c>
      <c r="AE1373">
        <f t="shared" si="652"/>
        <v>0.38</v>
      </c>
      <c r="AP1373">
        <v>824608</v>
      </c>
      <c r="AS1373">
        <v>0.56000000000000005</v>
      </c>
      <c r="AT1373">
        <f t="shared" si="653"/>
        <v>0.56000000000000005</v>
      </c>
      <c r="BE1373">
        <v>824608</v>
      </c>
      <c r="BH1373">
        <v>0.45</v>
      </c>
      <c r="BI1373">
        <f t="shared" si="654"/>
        <v>0.45</v>
      </c>
      <c r="BT1373">
        <v>824608</v>
      </c>
      <c r="BW1373">
        <v>0.53</v>
      </c>
      <c r="BX1373">
        <f t="shared" si="655"/>
        <v>0.53</v>
      </c>
      <c r="CI1373">
        <v>824608</v>
      </c>
      <c r="CL1373">
        <v>0.49</v>
      </c>
      <c r="CM1373">
        <f t="shared" si="656"/>
        <v>0.49</v>
      </c>
      <c r="CX1373">
        <v>824608</v>
      </c>
      <c r="DA1373">
        <v>0.5</v>
      </c>
      <c r="DB1373">
        <f t="shared" si="657"/>
        <v>0.5</v>
      </c>
      <c r="DM1373">
        <v>824608</v>
      </c>
      <c r="DP1373">
        <v>0.47</v>
      </c>
      <c r="DQ1373">
        <f t="shared" si="658"/>
        <v>0.47</v>
      </c>
      <c r="EB1373">
        <v>824608</v>
      </c>
      <c r="EE1373">
        <v>0.46</v>
      </c>
      <c r="EF1373">
        <f t="shared" si="659"/>
        <v>0.46</v>
      </c>
      <c r="EQ1373">
        <v>824608</v>
      </c>
      <c r="ET1373">
        <v>0.46</v>
      </c>
      <c r="EU1373">
        <f t="shared" si="660"/>
        <v>0.46</v>
      </c>
      <c r="FF1373">
        <v>824608</v>
      </c>
      <c r="FI1373">
        <v>0.51</v>
      </c>
      <c r="FJ1373">
        <f t="shared" si="661"/>
        <v>0.51</v>
      </c>
      <c r="FU1373">
        <v>824608</v>
      </c>
      <c r="FX1373">
        <v>0.47</v>
      </c>
      <c r="FY1373">
        <f t="shared" si="662"/>
        <v>0.47</v>
      </c>
      <c r="GJ1373">
        <v>824608</v>
      </c>
      <c r="GM1373">
        <v>0.48</v>
      </c>
      <c r="GN1373">
        <f t="shared" si="663"/>
        <v>0.48</v>
      </c>
      <c r="GY1373">
        <v>824608</v>
      </c>
      <c r="HB1373">
        <v>0.56000000000000005</v>
      </c>
      <c r="HC1373">
        <f t="shared" si="664"/>
        <v>0.56000000000000005</v>
      </c>
      <c r="HN1373">
        <v>824608</v>
      </c>
      <c r="HQ1373">
        <v>0.46</v>
      </c>
      <c r="HR1373">
        <f t="shared" si="665"/>
        <v>0.46</v>
      </c>
      <c r="ID1373">
        <v>824622</v>
      </c>
      <c r="IG1373">
        <v>0.42</v>
      </c>
      <c r="IH1373">
        <f t="shared" si="666"/>
        <v>0.42</v>
      </c>
      <c r="IS1373">
        <v>824622</v>
      </c>
      <c r="IV1373">
        <v>0.42</v>
      </c>
      <c r="IW1373">
        <f t="shared" si="667"/>
        <v>0.42</v>
      </c>
      <c r="JH1373">
        <v>824622</v>
      </c>
      <c r="JK1373">
        <v>0.41</v>
      </c>
      <c r="JL1373">
        <f t="shared" si="668"/>
        <v>0.41</v>
      </c>
      <c r="JW1373">
        <v>824622</v>
      </c>
      <c r="JZ1373">
        <v>0.4</v>
      </c>
      <c r="KA1373">
        <f t="shared" si="669"/>
        <v>0.4</v>
      </c>
      <c r="KL1373">
        <v>824622</v>
      </c>
      <c r="KO1373">
        <v>0.39</v>
      </c>
      <c r="KP1373">
        <f t="shared" si="670"/>
        <v>0.39</v>
      </c>
      <c r="LA1373">
        <v>824622</v>
      </c>
      <c r="LD1373">
        <v>0.43</v>
      </c>
      <c r="LE1373">
        <f t="shared" si="671"/>
        <v>0.43</v>
      </c>
      <c r="LP1373">
        <v>824622</v>
      </c>
      <c r="LS1373">
        <v>0.41</v>
      </c>
      <c r="LT1373">
        <f t="shared" si="672"/>
        <v>0.41</v>
      </c>
      <c r="ME1373">
        <v>824622</v>
      </c>
      <c r="MH1373">
        <v>0.38</v>
      </c>
      <c r="MI1373">
        <f t="shared" si="673"/>
        <v>0.38</v>
      </c>
      <c r="MT1373">
        <v>824622</v>
      </c>
      <c r="MW1373">
        <v>0.33</v>
      </c>
      <c r="MX1373">
        <f t="shared" si="674"/>
        <v>0.33</v>
      </c>
      <c r="NI1373">
        <v>824622</v>
      </c>
      <c r="NL1373">
        <v>0.4</v>
      </c>
      <c r="NM1373">
        <f t="shared" si="675"/>
        <v>0.4</v>
      </c>
      <c r="NX1373">
        <v>824622</v>
      </c>
      <c r="OA1373">
        <v>0.44</v>
      </c>
      <c r="OB1373">
        <f t="shared" si="676"/>
        <v>0.44</v>
      </c>
      <c r="OM1373">
        <v>824622</v>
      </c>
      <c r="OP1373">
        <v>0.44</v>
      </c>
      <c r="OQ1373">
        <f t="shared" si="677"/>
        <v>0.44</v>
      </c>
      <c r="PB1373">
        <v>824622</v>
      </c>
      <c r="PE1373">
        <v>0.41</v>
      </c>
      <c r="PF1373">
        <f t="shared" si="678"/>
        <v>0.41</v>
      </c>
      <c r="PQ1373">
        <v>824622</v>
      </c>
      <c r="PT1373">
        <v>0.41</v>
      </c>
      <c r="PU1373">
        <f t="shared" si="679"/>
        <v>0.41</v>
      </c>
      <c r="QF1373">
        <v>824622</v>
      </c>
      <c r="QI1373">
        <v>0.37</v>
      </c>
      <c r="QJ1373">
        <f t="shared" si="680"/>
        <v>0.37</v>
      </c>
      <c r="QU1373">
        <v>824622</v>
      </c>
      <c r="QX1373">
        <v>0.44</v>
      </c>
      <c r="QY1373">
        <f t="shared" si="681"/>
        <v>0.44</v>
      </c>
    </row>
    <row r="1374" spans="12:467" x14ac:dyDescent="0.2">
      <c r="L1374">
        <v>824930</v>
      </c>
      <c r="O1374">
        <v>0.43</v>
      </c>
      <c r="P1374">
        <f t="shared" si="651"/>
        <v>0.43</v>
      </c>
      <c r="AA1374">
        <v>824930</v>
      </c>
      <c r="AD1374">
        <v>0.48</v>
      </c>
      <c r="AE1374">
        <f t="shared" si="652"/>
        <v>0.48</v>
      </c>
      <c r="AP1374">
        <v>824930</v>
      </c>
      <c r="AS1374">
        <v>0.66</v>
      </c>
      <c r="AT1374">
        <f t="shared" si="653"/>
        <v>0.66</v>
      </c>
      <c r="BE1374">
        <v>824930</v>
      </c>
      <c r="BH1374">
        <v>0.49</v>
      </c>
      <c r="BI1374">
        <f t="shared" si="654"/>
        <v>0.49</v>
      </c>
      <c r="BT1374">
        <v>824930</v>
      </c>
      <c r="BW1374">
        <v>0.56999999999999995</v>
      </c>
      <c r="BX1374">
        <f t="shared" si="655"/>
        <v>0.56999999999999995</v>
      </c>
      <c r="CI1374">
        <v>824930</v>
      </c>
      <c r="CL1374">
        <v>0.42</v>
      </c>
      <c r="CM1374">
        <f t="shared" si="656"/>
        <v>0.42</v>
      </c>
      <c r="CX1374">
        <v>824930</v>
      </c>
      <c r="DA1374">
        <v>0.5</v>
      </c>
      <c r="DB1374">
        <f t="shared" si="657"/>
        <v>0.5</v>
      </c>
      <c r="DM1374">
        <v>824930</v>
      </c>
      <c r="DP1374">
        <v>0.42</v>
      </c>
      <c r="DQ1374">
        <f t="shared" si="658"/>
        <v>0.42</v>
      </c>
      <c r="EB1374">
        <v>824930</v>
      </c>
      <c r="EE1374">
        <v>0.44</v>
      </c>
      <c r="EF1374">
        <f t="shared" si="659"/>
        <v>0.44</v>
      </c>
      <c r="EQ1374">
        <v>824930</v>
      </c>
      <c r="ET1374">
        <v>0.44</v>
      </c>
      <c r="EU1374">
        <f t="shared" si="660"/>
        <v>0.44</v>
      </c>
      <c r="FF1374">
        <v>824930</v>
      </c>
      <c r="FI1374">
        <v>0.49</v>
      </c>
      <c r="FJ1374">
        <f t="shared" si="661"/>
        <v>0.49</v>
      </c>
      <c r="FU1374">
        <v>824930</v>
      </c>
      <c r="FX1374">
        <v>0.47</v>
      </c>
      <c r="FY1374">
        <f t="shared" si="662"/>
        <v>0.47</v>
      </c>
      <c r="GJ1374">
        <v>824930</v>
      </c>
      <c r="GM1374">
        <v>0.43</v>
      </c>
      <c r="GN1374">
        <f t="shared" si="663"/>
        <v>0.43</v>
      </c>
      <c r="GY1374">
        <v>824930</v>
      </c>
      <c r="HB1374">
        <v>0.47</v>
      </c>
      <c r="HC1374">
        <f t="shared" si="664"/>
        <v>0.47</v>
      </c>
      <c r="HN1374">
        <v>824930</v>
      </c>
      <c r="HQ1374">
        <v>0.45</v>
      </c>
      <c r="HR1374">
        <f t="shared" si="665"/>
        <v>0.45</v>
      </c>
      <c r="ID1374">
        <v>824782</v>
      </c>
      <c r="IG1374">
        <v>0.59</v>
      </c>
      <c r="IH1374">
        <f t="shared" si="666"/>
        <v>0.59</v>
      </c>
      <c r="IS1374">
        <v>824782</v>
      </c>
      <c r="IV1374">
        <v>0.56999999999999995</v>
      </c>
      <c r="IW1374">
        <f t="shared" si="667"/>
        <v>0.56999999999999995</v>
      </c>
      <c r="JH1374">
        <v>824782</v>
      </c>
      <c r="JK1374">
        <v>0.57999999999999996</v>
      </c>
      <c r="JL1374">
        <f t="shared" si="668"/>
        <v>0.57999999999999996</v>
      </c>
      <c r="JW1374">
        <v>824782</v>
      </c>
      <c r="JZ1374">
        <v>0.59</v>
      </c>
      <c r="KA1374">
        <f t="shared" si="669"/>
        <v>0.59</v>
      </c>
      <c r="KL1374">
        <v>824782</v>
      </c>
      <c r="KO1374">
        <v>0.5</v>
      </c>
      <c r="KP1374">
        <f t="shared" si="670"/>
        <v>0.5</v>
      </c>
      <c r="LA1374">
        <v>824782</v>
      </c>
      <c r="LD1374">
        <v>0.56999999999999995</v>
      </c>
      <c r="LE1374">
        <f t="shared" si="671"/>
        <v>0.56999999999999995</v>
      </c>
      <c r="LP1374">
        <v>824782</v>
      </c>
      <c r="LS1374">
        <v>0.55000000000000004</v>
      </c>
      <c r="LT1374">
        <f t="shared" si="672"/>
        <v>0.55000000000000004</v>
      </c>
      <c r="ME1374">
        <v>824782</v>
      </c>
      <c r="MH1374">
        <v>0.61</v>
      </c>
      <c r="MI1374">
        <f t="shared" si="673"/>
        <v>0.61</v>
      </c>
      <c r="MT1374">
        <v>824782</v>
      </c>
      <c r="MW1374">
        <v>0.6</v>
      </c>
      <c r="MX1374">
        <f t="shared" si="674"/>
        <v>0.6</v>
      </c>
      <c r="NI1374">
        <v>824782</v>
      </c>
      <c r="NL1374">
        <v>0.54</v>
      </c>
      <c r="NM1374">
        <f t="shared" si="675"/>
        <v>0.54</v>
      </c>
      <c r="NX1374">
        <v>824782</v>
      </c>
      <c r="OA1374">
        <v>0.56000000000000005</v>
      </c>
      <c r="OB1374">
        <f t="shared" si="676"/>
        <v>0.56000000000000005</v>
      </c>
      <c r="OM1374">
        <v>824782</v>
      </c>
      <c r="OP1374">
        <v>0.57999999999999996</v>
      </c>
      <c r="OQ1374">
        <f t="shared" si="677"/>
        <v>0.57999999999999996</v>
      </c>
      <c r="PB1374">
        <v>824782</v>
      </c>
      <c r="PE1374">
        <v>0.56999999999999995</v>
      </c>
      <c r="PF1374">
        <f t="shared" si="678"/>
        <v>0.56999999999999995</v>
      </c>
      <c r="PQ1374">
        <v>824782</v>
      </c>
      <c r="PT1374">
        <v>0.55000000000000004</v>
      </c>
      <c r="PU1374">
        <f t="shared" si="679"/>
        <v>0.55000000000000004</v>
      </c>
      <c r="QF1374">
        <v>824782</v>
      </c>
      <c r="QI1374">
        <v>0.57999999999999996</v>
      </c>
      <c r="QJ1374">
        <f t="shared" si="680"/>
        <v>0.57999999999999996</v>
      </c>
      <c r="QU1374">
        <v>824782</v>
      </c>
      <c r="QX1374">
        <v>0.56999999999999995</v>
      </c>
      <c r="QY1374">
        <f t="shared" si="681"/>
        <v>0.56999999999999995</v>
      </c>
    </row>
    <row r="1375" spans="12:467" x14ac:dyDescent="0.2">
      <c r="L1375">
        <v>825015</v>
      </c>
      <c r="O1375">
        <v>0.52</v>
      </c>
      <c r="P1375">
        <f t="shared" si="651"/>
        <v>0.52</v>
      </c>
      <c r="AA1375">
        <v>825015</v>
      </c>
      <c r="AD1375">
        <v>0.59</v>
      </c>
      <c r="AE1375">
        <f t="shared" si="652"/>
        <v>0.59</v>
      </c>
      <c r="AP1375">
        <v>825015</v>
      </c>
      <c r="AS1375">
        <v>0.34</v>
      </c>
      <c r="AT1375">
        <f t="shared" si="653"/>
        <v>0.34</v>
      </c>
      <c r="BE1375">
        <v>825015</v>
      </c>
      <c r="BH1375">
        <v>0.44</v>
      </c>
      <c r="BI1375">
        <f t="shared" si="654"/>
        <v>0.44</v>
      </c>
      <c r="BT1375">
        <v>825015</v>
      </c>
      <c r="BW1375">
        <v>0.49</v>
      </c>
      <c r="BX1375">
        <f t="shared" si="655"/>
        <v>0.49</v>
      </c>
      <c r="CI1375">
        <v>825015</v>
      </c>
      <c r="CL1375">
        <v>0.52</v>
      </c>
      <c r="CM1375">
        <f t="shared" si="656"/>
        <v>0.52</v>
      </c>
      <c r="CX1375">
        <v>825015</v>
      </c>
      <c r="DA1375">
        <v>0.51</v>
      </c>
      <c r="DB1375">
        <f t="shared" si="657"/>
        <v>0.51</v>
      </c>
      <c r="DM1375">
        <v>825015</v>
      </c>
      <c r="DP1375">
        <v>0.53</v>
      </c>
      <c r="DQ1375">
        <f t="shared" si="658"/>
        <v>0.53</v>
      </c>
      <c r="EB1375">
        <v>825015</v>
      </c>
      <c r="EE1375">
        <v>0.52</v>
      </c>
      <c r="EF1375">
        <f t="shared" si="659"/>
        <v>0.52</v>
      </c>
      <c r="EQ1375">
        <v>825015</v>
      </c>
      <c r="ET1375">
        <v>0.52</v>
      </c>
      <c r="EU1375">
        <f t="shared" si="660"/>
        <v>0.52</v>
      </c>
      <c r="FF1375">
        <v>825015</v>
      </c>
      <c r="FI1375">
        <v>0.5</v>
      </c>
      <c r="FJ1375">
        <f t="shared" si="661"/>
        <v>0.5</v>
      </c>
      <c r="FU1375">
        <v>825015</v>
      </c>
      <c r="FX1375">
        <v>0.52</v>
      </c>
      <c r="FY1375">
        <f t="shared" si="662"/>
        <v>0.52</v>
      </c>
      <c r="GJ1375">
        <v>825015</v>
      </c>
      <c r="GM1375">
        <v>0.52</v>
      </c>
      <c r="GN1375">
        <f t="shared" si="663"/>
        <v>0.52</v>
      </c>
      <c r="GY1375">
        <v>825015</v>
      </c>
      <c r="HB1375">
        <v>0.55000000000000004</v>
      </c>
      <c r="HC1375">
        <f t="shared" si="664"/>
        <v>0.55000000000000004</v>
      </c>
      <c r="HN1375">
        <v>825015</v>
      </c>
      <c r="HQ1375">
        <v>0.43</v>
      </c>
      <c r="HR1375">
        <f t="shared" si="665"/>
        <v>0.43</v>
      </c>
      <c r="ID1375">
        <v>825027</v>
      </c>
      <c r="IG1375">
        <v>0.52</v>
      </c>
      <c r="IH1375">
        <f t="shared" si="666"/>
        <v>0.52</v>
      </c>
      <c r="IS1375">
        <v>825027</v>
      </c>
      <c r="IV1375">
        <v>0.48</v>
      </c>
      <c r="IW1375">
        <f t="shared" si="667"/>
        <v>0.48</v>
      </c>
      <c r="JH1375">
        <v>825027</v>
      </c>
      <c r="JK1375">
        <v>0.45</v>
      </c>
      <c r="JL1375">
        <f t="shared" si="668"/>
        <v>0.45</v>
      </c>
      <c r="JW1375">
        <v>825027</v>
      </c>
      <c r="JZ1375">
        <v>0.48</v>
      </c>
      <c r="KA1375">
        <f t="shared" si="669"/>
        <v>0.48</v>
      </c>
      <c r="KL1375">
        <v>825027</v>
      </c>
      <c r="KO1375">
        <v>0.46</v>
      </c>
      <c r="KP1375">
        <f t="shared" si="670"/>
        <v>0.46</v>
      </c>
      <c r="LA1375">
        <v>825027</v>
      </c>
      <c r="LD1375">
        <v>0.48</v>
      </c>
      <c r="LE1375">
        <f t="shared" si="671"/>
        <v>0.48</v>
      </c>
      <c r="LP1375">
        <v>825027</v>
      </c>
      <c r="LS1375">
        <v>0.49</v>
      </c>
      <c r="LT1375">
        <f t="shared" si="672"/>
        <v>0.49</v>
      </c>
      <c r="ME1375">
        <v>825027</v>
      </c>
      <c r="MH1375">
        <v>0.42</v>
      </c>
      <c r="MI1375">
        <f t="shared" si="673"/>
        <v>0.42</v>
      </c>
      <c r="MT1375">
        <v>825027</v>
      </c>
      <c r="MW1375">
        <v>0.55000000000000004</v>
      </c>
      <c r="MX1375">
        <f t="shared" si="674"/>
        <v>0.55000000000000004</v>
      </c>
      <c r="NI1375">
        <v>825027</v>
      </c>
      <c r="NL1375">
        <v>0.49</v>
      </c>
      <c r="NM1375">
        <f t="shared" si="675"/>
        <v>0.49</v>
      </c>
      <c r="NX1375">
        <v>825027</v>
      </c>
      <c r="OA1375">
        <v>0.51</v>
      </c>
      <c r="OB1375">
        <f t="shared" si="676"/>
        <v>0.51</v>
      </c>
      <c r="OM1375">
        <v>825027</v>
      </c>
      <c r="OP1375">
        <v>0.47</v>
      </c>
      <c r="OQ1375">
        <f t="shared" si="677"/>
        <v>0.47</v>
      </c>
      <c r="PB1375">
        <v>825027</v>
      </c>
      <c r="PE1375">
        <v>0.48</v>
      </c>
      <c r="PF1375">
        <f t="shared" si="678"/>
        <v>0.48</v>
      </c>
      <c r="PQ1375">
        <v>825027</v>
      </c>
      <c r="PT1375">
        <v>0.49</v>
      </c>
      <c r="PU1375">
        <f t="shared" si="679"/>
        <v>0.49</v>
      </c>
      <c r="QF1375">
        <v>825027</v>
      </c>
      <c r="QI1375">
        <v>0.48</v>
      </c>
      <c r="QJ1375">
        <f t="shared" si="680"/>
        <v>0.48</v>
      </c>
      <c r="QU1375">
        <v>825027</v>
      </c>
      <c r="QX1375">
        <v>0.51</v>
      </c>
      <c r="QY1375">
        <f t="shared" si="681"/>
        <v>0.51</v>
      </c>
    </row>
    <row r="1376" spans="12:467" x14ac:dyDescent="0.2">
      <c r="L1376">
        <v>823471</v>
      </c>
      <c r="O1376">
        <v>0.52</v>
      </c>
      <c r="P1376">
        <f t="shared" si="651"/>
        <v>0.52</v>
      </c>
      <c r="AA1376">
        <v>823471</v>
      </c>
      <c r="AD1376">
        <v>0.4</v>
      </c>
      <c r="AE1376">
        <f t="shared" si="652"/>
        <v>0.4</v>
      </c>
      <c r="AP1376">
        <v>823471</v>
      </c>
      <c r="AS1376">
        <v>0.63</v>
      </c>
      <c r="AT1376">
        <f t="shared" si="653"/>
        <v>0.63</v>
      </c>
      <c r="BE1376">
        <v>823471</v>
      </c>
      <c r="BH1376">
        <v>0.5</v>
      </c>
      <c r="BI1376">
        <f t="shared" si="654"/>
        <v>0.5</v>
      </c>
      <c r="BT1376">
        <v>823471</v>
      </c>
      <c r="BW1376">
        <v>0.47</v>
      </c>
      <c r="BX1376">
        <f t="shared" si="655"/>
        <v>0.47</v>
      </c>
      <c r="CI1376">
        <v>823471</v>
      </c>
      <c r="CL1376">
        <v>0.53</v>
      </c>
      <c r="CM1376">
        <f t="shared" si="656"/>
        <v>0.53</v>
      </c>
      <c r="CX1376">
        <v>823471</v>
      </c>
      <c r="DA1376">
        <v>0.54</v>
      </c>
      <c r="DB1376">
        <f t="shared" si="657"/>
        <v>0.54</v>
      </c>
      <c r="DM1376">
        <v>823471</v>
      </c>
      <c r="DP1376">
        <v>0.52</v>
      </c>
      <c r="DQ1376">
        <f t="shared" si="658"/>
        <v>0.52</v>
      </c>
      <c r="EB1376">
        <v>823471</v>
      </c>
      <c r="EE1376">
        <v>0.56000000000000005</v>
      </c>
      <c r="EF1376">
        <f t="shared" si="659"/>
        <v>0.56000000000000005</v>
      </c>
      <c r="EQ1376">
        <v>823471</v>
      </c>
      <c r="ET1376">
        <v>0.56000000000000005</v>
      </c>
      <c r="EU1376">
        <f t="shared" si="660"/>
        <v>0.56000000000000005</v>
      </c>
      <c r="FF1376">
        <v>823471</v>
      </c>
      <c r="FI1376">
        <v>0.55000000000000004</v>
      </c>
      <c r="FJ1376">
        <f t="shared" si="661"/>
        <v>0.55000000000000004</v>
      </c>
      <c r="FU1376">
        <v>823471</v>
      </c>
      <c r="FX1376">
        <v>0.55000000000000004</v>
      </c>
      <c r="FY1376">
        <f t="shared" si="662"/>
        <v>0.55000000000000004</v>
      </c>
      <c r="GJ1376">
        <v>823471</v>
      </c>
      <c r="GM1376">
        <v>0.53</v>
      </c>
      <c r="GN1376">
        <f t="shared" si="663"/>
        <v>0.53</v>
      </c>
      <c r="GY1376">
        <v>823471</v>
      </c>
      <c r="HB1376">
        <v>0.56000000000000005</v>
      </c>
      <c r="HC1376">
        <f t="shared" si="664"/>
        <v>0.56000000000000005</v>
      </c>
      <c r="HN1376">
        <v>823471</v>
      </c>
      <c r="HQ1376">
        <v>0.57999999999999996</v>
      </c>
      <c r="HR1376">
        <f t="shared" si="665"/>
        <v>0.57999999999999996</v>
      </c>
      <c r="ID1376">
        <v>825104</v>
      </c>
      <c r="IG1376">
        <v>0.46</v>
      </c>
      <c r="IH1376">
        <f t="shared" si="666"/>
        <v>0.46</v>
      </c>
      <c r="IS1376">
        <v>825104</v>
      </c>
      <c r="IV1376">
        <v>0.46</v>
      </c>
      <c r="IW1376">
        <f t="shared" si="667"/>
        <v>0.46</v>
      </c>
      <c r="JH1376">
        <v>825104</v>
      </c>
      <c r="JK1376">
        <v>0.46</v>
      </c>
      <c r="JL1376">
        <f t="shared" si="668"/>
        <v>0.46</v>
      </c>
      <c r="JW1376">
        <v>825104</v>
      </c>
      <c r="JZ1376">
        <v>0.44</v>
      </c>
      <c r="KA1376">
        <f t="shared" si="669"/>
        <v>0.44</v>
      </c>
      <c r="KL1376">
        <v>825104</v>
      </c>
      <c r="KO1376">
        <v>0.42</v>
      </c>
      <c r="KP1376">
        <f t="shared" si="670"/>
        <v>0.42</v>
      </c>
      <c r="LA1376">
        <v>825104</v>
      </c>
      <c r="LD1376">
        <v>0.48</v>
      </c>
      <c r="LE1376">
        <f t="shared" si="671"/>
        <v>0.48</v>
      </c>
      <c r="LP1376">
        <v>825104</v>
      </c>
      <c r="LS1376">
        <v>0.48</v>
      </c>
      <c r="LT1376">
        <f t="shared" si="672"/>
        <v>0.48</v>
      </c>
      <c r="ME1376">
        <v>825104</v>
      </c>
      <c r="MH1376">
        <v>0.39</v>
      </c>
      <c r="MI1376">
        <f t="shared" si="673"/>
        <v>0.39</v>
      </c>
      <c r="MT1376">
        <v>825104</v>
      </c>
      <c r="MW1376">
        <v>0.43</v>
      </c>
      <c r="MX1376">
        <f t="shared" si="674"/>
        <v>0.43</v>
      </c>
      <c r="NI1376">
        <v>825104</v>
      </c>
      <c r="NL1376">
        <v>0.49</v>
      </c>
      <c r="NM1376">
        <f t="shared" si="675"/>
        <v>0.49</v>
      </c>
      <c r="NX1376">
        <v>825104</v>
      </c>
      <c r="OA1376">
        <v>0.5</v>
      </c>
      <c r="OB1376">
        <f t="shared" si="676"/>
        <v>0.5</v>
      </c>
      <c r="OM1376">
        <v>825104</v>
      </c>
      <c r="OP1376">
        <v>0.5</v>
      </c>
      <c r="OQ1376">
        <f t="shared" si="677"/>
        <v>0.5</v>
      </c>
      <c r="PB1376">
        <v>825104</v>
      </c>
      <c r="PE1376">
        <v>0.46</v>
      </c>
      <c r="PF1376">
        <f t="shared" si="678"/>
        <v>0.46</v>
      </c>
      <c r="PQ1376">
        <v>825104</v>
      </c>
      <c r="PT1376">
        <v>0.48</v>
      </c>
      <c r="PU1376">
        <f t="shared" si="679"/>
        <v>0.48</v>
      </c>
      <c r="QF1376">
        <v>825104</v>
      </c>
      <c r="QI1376">
        <v>0.47</v>
      </c>
      <c r="QJ1376">
        <f t="shared" si="680"/>
        <v>0.47</v>
      </c>
      <c r="QU1376">
        <v>825104</v>
      </c>
      <c r="QX1376">
        <v>0.47</v>
      </c>
      <c r="QY1376">
        <f t="shared" si="681"/>
        <v>0.47</v>
      </c>
    </row>
    <row r="1377" spans="12:467" x14ac:dyDescent="0.2">
      <c r="L1377">
        <v>823472</v>
      </c>
      <c r="O1377">
        <v>0.5</v>
      </c>
      <c r="P1377">
        <f t="shared" si="651"/>
        <v>0.5</v>
      </c>
      <c r="AA1377">
        <v>823472</v>
      </c>
      <c r="AD1377">
        <v>0.53</v>
      </c>
      <c r="AE1377">
        <f t="shared" si="652"/>
        <v>0.53</v>
      </c>
      <c r="AP1377">
        <v>823472</v>
      </c>
      <c r="AS1377">
        <v>0.48</v>
      </c>
      <c r="AT1377">
        <f t="shared" si="653"/>
        <v>0.48</v>
      </c>
      <c r="BE1377">
        <v>823472</v>
      </c>
      <c r="BH1377">
        <v>0.56999999999999995</v>
      </c>
      <c r="BI1377">
        <f t="shared" si="654"/>
        <v>0.56999999999999995</v>
      </c>
      <c r="BT1377">
        <v>823472</v>
      </c>
      <c r="BW1377">
        <v>0.6</v>
      </c>
      <c r="BX1377">
        <f t="shared" si="655"/>
        <v>0.6</v>
      </c>
      <c r="CI1377">
        <v>823472</v>
      </c>
      <c r="CL1377">
        <v>0.5</v>
      </c>
      <c r="CM1377">
        <f t="shared" si="656"/>
        <v>0.5</v>
      </c>
      <c r="CX1377">
        <v>823472</v>
      </c>
      <c r="DA1377">
        <v>0.54</v>
      </c>
      <c r="DB1377">
        <f t="shared" si="657"/>
        <v>0.54</v>
      </c>
      <c r="DM1377">
        <v>823472</v>
      </c>
      <c r="DP1377">
        <v>0.51</v>
      </c>
      <c r="DQ1377">
        <f t="shared" si="658"/>
        <v>0.51</v>
      </c>
      <c r="EB1377">
        <v>823472</v>
      </c>
      <c r="EE1377">
        <v>0.52</v>
      </c>
      <c r="EF1377">
        <f t="shared" si="659"/>
        <v>0.52</v>
      </c>
      <c r="EQ1377">
        <v>823472</v>
      </c>
      <c r="ET1377">
        <v>0.52</v>
      </c>
      <c r="EU1377">
        <f t="shared" si="660"/>
        <v>0.52</v>
      </c>
      <c r="FF1377">
        <v>823472</v>
      </c>
      <c r="FI1377">
        <v>0.53</v>
      </c>
      <c r="FJ1377">
        <f t="shared" si="661"/>
        <v>0.53</v>
      </c>
      <c r="FU1377">
        <v>823472</v>
      </c>
      <c r="FX1377">
        <v>0.55000000000000004</v>
      </c>
      <c r="FY1377">
        <f t="shared" si="662"/>
        <v>0.55000000000000004</v>
      </c>
      <c r="GJ1377">
        <v>823472</v>
      </c>
      <c r="GM1377">
        <v>0.51</v>
      </c>
      <c r="GN1377">
        <f t="shared" si="663"/>
        <v>0.51</v>
      </c>
      <c r="GY1377">
        <v>823472</v>
      </c>
      <c r="HB1377">
        <v>0.56000000000000005</v>
      </c>
      <c r="HC1377">
        <f t="shared" si="664"/>
        <v>0.56000000000000005</v>
      </c>
      <c r="HN1377">
        <v>823472</v>
      </c>
      <c r="HQ1377">
        <v>0.53</v>
      </c>
      <c r="HR1377">
        <f t="shared" si="665"/>
        <v>0.53</v>
      </c>
      <c r="ID1377">
        <v>822756</v>
      </c>
      <c r="IG1377">
        <v>0.46</v>
      </c>
      <c r="IH1377">
        <f t="shared" si="666"/>
        <v>0.46</v>
      </c>
      <c r="IS1377">
        <v>822756</v>
      </c>
      <c r="IV1377">
        <v>0.41</v>
      </c>
      <c r="IW1377">
        <f t="shared" si="667"/>
        <v>0.41</v>
      </c>
      <c r="JH1377">
        <v>822756</v>
      </c>
      <c r="JK1377">
        <v>0.47</v>
      </c>
      <c r="JL1377">
        <f t="shared" si="668"/>
        <v>0.47</v>
      </c>
      <c r="JW1377">
        <v>822756</v>
      </c>
      <c r="JZ1377">
        <v>0.41</v>
      </c>
      <c r="KA1377">
        <f t="shared" si="669"/>
        <v>0.41</v>
      </c>
      <c r="KL1377">
        <v>822756</v>
      </c>
      <c r="KO1377">
        <v>0.47</v>
      </c>
      <c r="KP1377">
        <f t="shared" si="670"/>
        <v>0.47</v>
      </c>
      <c r="LA1377">
        <v>822756</v>
      </c>
      <c r="LD1377">
        <v>0.46</v>
      </c>
      <c r="LE1377">
        <f t="shared" si="671"/>
        <v>0.46</v>
      </c>
      <c r="LP1377">
        <v>822756</v>
      </c>
      <c r="LS1377">
        <v>0.42</v>
      </c>
      <c r="LT1377">
        <f t="shared" si="672"/>
        <v>0.42</v>
      </c>
      <c r="ME1377">
        <v>822756</v>
      </c>
      <c r="MH1377">
        <v>0.39</v>
      </c>
      <c r="MI1377">
        <f t="shared" si="673"/>
        <v>0.39</v>
      </c>
      <c r="MT1377">
        <v>822756</v>
      </c>
      <c r="MW1377">
        <v>0.38</v>
      </c>
      <c r="MX1377">
        <f t="shared" si="674"/>
        <v>0.38</v>
      </c>
      <c r="NI1377">
        <v>822756</v>
      </c>
      <c r="NL1377">
        <v>0.42</v>
      </c>
      <c r="NM1377">
        <f t="shared" si="675"/>
        <v>0.42</v>
      </c>
      <c r="NX1377">
        <v>822756</v>
      </c>
      <c r="OA1377">
        <v>0.44</v>
      </c>
      <c r="OB1377">
        <f t="shared" si="676"/>
        <v>0.44</v>
      </c>
      <c r="OM1377">
        <v>822756</v>
      </c>
      <c r="OP1377">
        <v>0.45</v>
      </c>
      <c r="OQ1377">
        <f t="shared" si="677"/>
        <v>0.45</v>
      </c>
      <c r="PB1377">
        <v>822756</v>
      </c>
      <c r="PE1377">
        <v>0.42</v>
      </c>
      <c r="PF1377">
        <f t="shared" si="678"/>
        <v>0.42</v>
      </c>
      <c r="PQ1377">
        <v>822756</v>
      </c>
      <c r="PT1377">
        <v>0.41</v>
      </c>
      <c r="PU1377">
        <f t="shared" si="679"/>
        <v>0.41</v>
      </c>
      <c r="QF1377">
        <v>822756</v>
      </c>
      <c r="QI1377">
        <v>0.46</v>
      </c>
      <c r="QJ1377">
        <f t="shared" si="680"/>
        <v>0.46</v>
      </c>
      <c r="QU1377">
        <v>822756</v>
      </c>
      <c r="QX1377">
        <v>0.44</v>
      </c>
      <c r="QY1377">
        <f t="shared" si="681"/>
        <v>0.44</v>
      </c>
    </row>
    <row r="1378" spans="12:467" x14ac:dyDescent="0.2">
      <c r="L1378">
        <v>823714</v>
      </c>
      <c r="O1378">
        <v>0.44</v>
      </c>
      <c r="P1378">
        <f t="shared" si="651"/>
        <v>0.44</v>
      </c>
      <c r="AA1378">
        <v>823714</v>
      </c>
      <c r="AD1378">
        <v>0.41</v>
      </c>
      <c r="AE1378">
        <f t="shared" si="652"/>
        <v>0.41</v>
      </c>
      <c r="AP1378">
        <v>823714</v>
      </c>
      <c r="AS1378">
        <v>0.55000000000000004</v>
      </c>
      <c r="AT1378">
        <f t="shared" si="653"/>
        <v>0.55000000000000004</v>
      </c>
      <c r="BE1378">
        <v>823714</v>
      </c>
      <c r="BH1378">
        <v>0.48</v>
      </c>
      <c r="BI1378">
        <f t="shared" si="654"/>
        <v>0.48</v>
      </c>
      <c r="BT1378">
        <v>823714</v>
      </c>
      <c r="BW1378">
        <v>0.45</v>
      </c>
      <c r="BX1378">
        <f t="shared" si="655"/>
        <v>0.45</v>
      </c>
      <c r="CI1378">
        <v>823714</v>
      </c>
      <c r="CL1378">
        <v>0.41</v>
      </c>
      <c r="CM1378">
        <f t="shared" si="656"/>
        <v>0.41</v>
      </c>
      <c r="CX1378">
        <v>823714</v>
      </c>
      <c r="DA1378">
        <v>0.4</v>
      </c>
      <c r="DB1378">
        <f t="shared" si="657"/>
        <v>0.4</v>
      </c>
      <c r="DM1378">
        <v>823714</v>
      </c>
      <c r="DP1378">
        <v>0.42</v>
      </c>
      <c r="DQ1378">
        <f t="shared" si="658"/>
        <v>0.42</v>
      </c>
      <c r="EB1378">
        <v>823714</v>
      </c>
      <c r="EE1378">
        <v>0.4</v>
      </c>
      <c r="EF1378">
        <f t="shared" si="659"/>
        <v>0.4</v>
      </c>
      <c r="EQ1378">
        <v>823714</v>
      </c>
      <c r="ET1378">
        <v>0.4</v>
      </c>
      <c r="EU1378">
        <f t="shared" si="660"/>
        <v>0.4</v>
      </c>
      <c r="FF1378">
        <v>823714</v>
      </c>
      <c r="FI1378">
        <v>0.4</v>
      </c>
      <c r="FJ1378">
        <f t="shared" si="661"/>
        <v>0.4</v>
      </c>
      <c r="FU1378">
        <v>823714</v>
      </c>
      <c r="FX1378">
        <v>0.43</v>
      </c>
      <c r="FY1378">
        <f t="shared" si="662"/>
        <v>0.43</v>
      </c>
      <c r="GJ1378">
        <v>823714</v>
      </c>
      <c r="GM1378">
        <v>0.4</v>
      </c>
      <c r="GN1378">
        <f t="shared" si="663"/>
        <v>0.4</v>
      </c>
      <c r="GY1378">
        <v>823714</v>
      </c>
      <c r="HB1378">
        <v>0.46</v>
      </c>
      <c r="HC1378">
        <f t="shared" si="664"/>
        <v>0.46</v>
      </c>
      <c r="HN1378">
        <v>823714</v>
      </c>
      <c r="HQ1378">
        <v>0.44</v>
      </c>
      <c r="HR1378">
        <f t="shared" si="665"/>
        <v>0.44</v>
      </c>
      <c r="ID1378">
        <v>822917</v>
      </c>
      <c r="IG1378">
        <v>0.5</v>
      </c>
      <c r="IH1378">
        <f t="shared" si="666"/>
        <v>0.5</v>
      </c>
      <c r="IS1378">
        <v>822917</v>
      </c>
      <c r="IV1378">
        <v>0.49</v>
      </c>
      <c r="IW1378">
        <f t="shared" si="667"/>
        <v>0.49</v>
      </c>
      <c r="JH1378">
        <v>822917</v>
      </c>
      <c r="JK1378">
        <v>0.56999999999999995</v>
      </c>
      <c r="JL1378">
        <f t="shared" si="668"/>
        <v>0.56999999999999995</v>
      </c>
      <c r="JW1378">
        <v>822917</v>
      </c>
      <c r="JZ1378">
        <v>0.55000000000000004</v>
      </c>
      <c r="KA1378">
        <f t="shared" si="669"/>
        <v>0.55000000000000004</v>
      </c>
      <c r="KL1378">
        <v>822917</v>
      </c>
      <c r="KO1378">
        <v>0.49</v>
      </c>
      <c r="KP1378">
        <f t="shared" si="670"/>
        <v>0.49</v>
      </c>
      <c r="LA1378">
        <v>822917</v>
      </c>
      <c r="LD1378">
        <v>0.52</v>
      </c>
      <c r="LE1378">
        <f t="shared" si="671"/>
        <v>0.52</v>
      </c>
      <c r="LP1378">
        <v>822917</v>
      </c>
      <c r="LS1378">
        <v>0.52</v>
      </c>
      <c r="LT1378">
        <f t="shared" si="672"/>
        <v>0.52</v>
      </c>
      <c r="ME1378">
        <v>822917</v>
      </c>
      <c r="MH1378">
        <v>0.53</v>
      </c>
      <c r="MI1378">
        <f t="shared" si="673"/>
        <v>0.53</v>
      </c>
      <c r="MT1378">
        <v>822917</v>
      </c>
      <c r="MW1378">
        <v>0.5</v>
      </c>
      <c r="MX1378">
        <f t="shared" si="674"/>
        <v>0.5</v>
      </c>
      <c r="NI1378">
        <v>822917</v>
      </c>
      <c r="NL1378">
        <v>0.51</v>
      </c>
      <c r="NM1378">
        <f t="shared" si="675"/>
        <v>0.51</v>
      </c>
      <c r="NX1378">
        <v>822917</v>
      </c>
      <c r="OA1378">
        <v>0.5</v>
      </c>
      <c r="OB1378">
        <f t="shared" si="676"/>
        <v>0.5</v>
      </c>
      <c r="OM1378">
        <v>822917</v>
      </c>
      <c r="OP1378">
        <v>0.53</v>
      </c>
      <c r="OQ1378">
        <f t="shared" si="677"/>
        <v>0.53</v>
      </c>
      <c r="PB1378">
        <v>822917</v>
      </c>
      <c r="PE1378">
        <v>0.53</v>
      </c>
      <c r="PF1378">
        <f t="shared" si="678"/>
        <v>0.53</v>
      </c>
      <c r="PQ1378">
        <v>822917</v>
      </c>
      <c r="PT1378">
        <v>0.53</v>
      </c>
      <c r="PU1378">
        <f t="shared" si="679"/>
        <v>0.53</v>
      </c>
      <c r="QF1378">
        <v>822917</v>
      </c>
      <c r="QI1378">
        <v>0.52</v>
      </c>
      <c r="QJ1378">
        <f t="shared" si="680"/>
        <v>0.52</v>
      </c>
      <c r="QU1378">
        <v>822917</v>
      </c>
      <c r="QX1378">
        <v>0.52</v>
      </c>
      <c r="QY1378">
        <f t="shared" si="681"/>
        <v>0.52</v>
      </c>
    </row>
    <row r="1379" spans="12:467" x14ac:dyDescent="0.2">
      <c r="L1379">
        <v>823795</v>
      </c>
      <c r="O1379">
        <v>0.51</v>
      </c>
      <c r="P1379">
        <f t="shared" si="651"/>
        <v>0.51</v>
      </c>
      <c r="AA1379">
        <v>823795</v>
      </c>
      <c r="AD1379">
        <v>0.51</v>
      </c>
      <c r="AE1379">
        <f t="shared" si="652"/>
        <v>0.51</v>
      </c>
      <c r="AP1379">
        <v>823795</v>
      </c>
      <c r="AS1379">
        <v>0.47</v>
      </c>
      <c r="AT1379">
        <f t="shared" si="653"/>
        <v>0.47</v>
      </c>
      <c r="BE1379">
        <v>823795</v>
      </c>
      <c r="BH1379">
        <v>0.49</v>
      </c>
      <c r="BI1379">
        <f t="shared" si="654"/>
        <v>0.49</v>
      </c>
      <c r="BT1379">
        <v>823795</v>
      </c>
      <c r="BW1379">
        <v>0.48</v>
      </c>
      <c r="BX1379">
        <f t="shared" si="655"/>
        <v>0.48</v>
      </c>
      <c r="CI1379">
        <v>823795</v>
      </c>
      <c r="CL1379">
        <v>0.51</v>
      </c>
      <c r="CM1379">
        <f t="shared" si="656"/>
        <v>0.51</v>
      </c>
      <c r="CX1379">
        <v>823795</v>
      </c>
      <c r="DA1379">
        <v>0.53</v>
      </c>
      <c r="DB1379">
        <f t="shared" si="657"/>
        <v>0.53</v>
      </c>
      <c r="DM1379">
        <v>823795</v>
      </c>
      <c r="DP1379">
        <v>0.52</v>
      </c>
      <c r="DQ1379">
        <f t="shared" si="658"/>
        <v>0.52</v>
      </c>
      <c r="EB1379">
        <v>823795</v>
      </c>
      <c r="EE1379">
        <v>0.54</v>
      </c>
      <c r="EF1379">
        <f t="shared" si="659"/>
        <v>0.54</v>
      </c>
      <c r="EQ1379">
        <v>823795</v>
      </c>
      <c r="ET1379">
        <v>0.54</v>
      </c>
      <c r="EU1379">
        <f t="shared" si="660"/>
        <v>0.54</v>
      </c>
      <c r="FF1379">
        <v>823795</v>
      </c>
      <c r="FI1379">
        <v>0.53</v>
      </c>
      <c r="FJ1379">
        <f t="shared" si="661"/>
        <v>0.53</v>
      </c>
      <c r="FU1379">
        <v>823795</v>
      </c>
      <c r="FX1379">
        <v>0.51</v>
      </c>
      <c r="FY1379">
        <f t="shared" si="662"/>
        <v>0.51</v>
      </c>
      <c r="GJ1379">
        <v>823795</v>
      </c>
      <c r="GM1379">
        <v>0.51</v>
      </c>
      <c r="GN1379">
        <f t="shared" si="663"/>
        <v>0.51</v>
      </c>
      <c r="GY1379">
        <v>823795</v>
      </c>
      <c r="HB1379">
        <v>0.51</v>
      </c>
      <c r="HC1379">
        <f t="shared" si="664"/>
        <v>0.51</v>
      </c>
      <c r="HN1379">
        <v>823795</v>
      </c>
      <c r="HQ1379">
        <v>0.51</v>
      </c>
      <c r="HR1379">
        <f t="shared" si="665"/>
        <v>0.51</v>
      </c>
      <c r="ID1379">
        <v>823238</v>
      </c>
      <c r="IG1379">
        <v>0.55000000000000004</v>
      </c>
      <c r="IH1379">
        <f t="shared" si="666"/>
        <v>0.55000000000000004</v>
      </c>
      <c r="IS1379">
        <v>823238</v>
      </c>
      <c r="IV1379">
        <v>0.54</v>
      </c>
      <c r="IW1379">
        <f t="shared" si="667"/>
        <v>0.54</v>
      </c>
      <c r="JH1379">
        <v>823238</v>
      </c>
      <c r="JK1379">
        <v>0.59</v>
      </c>
      <c r="JL1379">
        <f t="shared" si="668"/>
        <v>0.59</v>
      </c>
      <c r="JW1379">
        <v>823238</v>
      </c>
      <c r="JZ1379">
        <v>0.56000000000000005</v>
      </c>
      <c r="KA1379">
        <f t="shared" si="669"/>
        <v>0.56000000000000005</v>
      </c>
      <c r="KL1379">
        <v>823238</v>
      </c>
      <c r="KO1379">
        <v>0.56000000000000005</v>
      </c>
      <c r="KP1379">
        <f t="shared" si="670"/>
        <v>0.56000000000000005</v>
      </c>
      <c r="LA1379">
        <v>823238</v>
      </c>
      <c r="LD1379">
        <v>0.56999999999999995</v>
      </c>
      <c r="LE1379">
        <f t="shared" si="671"/>
        <v>0.56999999999999995</v>
      </c>
      <c r="LP1379">
        <v>823238</v>
      </c>
      <c r="LS1379">
        <v>0.53</v>
      </c>
      <c r="LT1379">
        <f t="shared" si="672"/>
        <v>0.53</v>
      </c>
      <c r="ME1379">
        <v>823238</v>
      </c>
      <c r="MH1379">
        <v>0.62</v>
      </c>
      <c r="MI1379">
        <f t="shared" si="673"/>
        <v>0.62</v>
      </c>
      <c r="MT1379">
        <v>823238</v>
      </c>
      <c r="MW1379">
        <v>0.68</v>
      </c>
      <c r="MX1379">
        <f t="shared" si="674"/>
        <v>0.68</v>
      </c>
      <c r="NI1379">
        <v>823238</v>
      </c>
      <c r="NL1379">
        <v>0.51</v>
      </c>
      <c r="NM1379">
        <f t="shared" si="675"/>
        <v>0.51</v>
      </c>
      <c r="NX1379">
        <v>823238</v>
      </c>
      <c r="OA1379">
        <v>0.54</v>
      </c>
      <c r="OB1379">
        <f t="shared" si="676"/>
        <v>0.54</v>
      </c>
      <c r="OM1379">
        <v>823238</v>
      </c>
      <c r="OP1379">
        <v>0.53</v>
      </c>
      <c r="OQ1379">
        <f t="shared" si="677"/>
        <v>0.53</v>
      </c>
      <c r="PB1379">
        <v>823238</v>
      </c>
      <c r="PE1379">
        <v>0.55000000000000004</v>
      </c>
      <c r="PF1379">
        <f t="shared" si="678"/>
        <v>0.55000000000000004</v>
      </c>
      <c r="PQ1379">
        <v>823238</v>
      </c>
      <c r="PT1379">
        <v>0.53</v>
      </c>
      <c r="PU1379">
        <f t="shared" si="679"/>
        <v>0.53</v>
      </c>
      <c r="QF1379">
        <v>823238</v>
      </c>
      <c r="QI1379">
        <v>0.55000000000000004</v>
      </c>
      <c r="QJ1379">
        <f t="shared" si="680"/>
        <v>0.55000000000000004</v>
      </c>
      <c r="QU1379">
        <v>823238</v>
      </c>
      <c r="QX1379">
        <v>0.55000000000000004</v>
      </c>
      <c r="QY1379">
        <f t="shared" si="681"/>
        <v>0.55000000000000004</v>
      </c>
    </row>
    <row r="1380" spans="12:467" x14ac:dyDescent="0.2">
      <c r="L1380">
        <v>824524</v>
      </c>
      <c r="O1380">
        <v>0.67</v>
      </c>
      <c r="P1380">
        <f t="shared" si="651"/>
        <v>0.67</v>
      </c>
      <c r="AA1380">
        <v>824524</v>
      </c>
      <c r="AD1380">
        <v>0.72</v>
      </c>
      <c r="AE1380">
        <f t="shared" si="652"/>
        <v>0.72</v>
      </c>
      <c r="AP1380">
        <v>824524</v>
      </c>
      <c r="AS1380">
        <v>0.74</v>
      </c>
      <c r="AT1380">
        <f t="shared" si="653"/>
        <v>0.74</v>
      </c>
      <c r="BE1380">
        <v>824524</v>
      </c>
      <c r="BH1380">
        <v>0.57999999999999996</v>
      </c>
      <c r="BI1380">
        <f t="shared" si="654"/>
        <v>0.57999999999999996</v>
      </c>
      <c r="BT1380">
        <v>824524</v>
      </c>
      <c r="BW1380">
        <v>0.6</v>
      </c>
      <c r="BX1380">
        <f t="shared" si="655"/>
        <v>0.6</v>
      </c>
      <c r="CI1380">
        <v>824524</v>
      </c>
      <c r="CL1380">
        <v>0.62</v>
      </c>
      <c r="CM1380">
        <f t="shared" si="656"/>
        <v>0.62</v>
      </c>
      <c r="CX1380">
        <v>824524</v>
      </c>
      <c r="DA1380">
        <v>0.56999999999999995</v>
      </c>
      <c r="DB1380">
        <f t="shared" si="657"/>
        <v>0.56999999999999995</v>
      </c>
      <c r="DM1380">
        <v>824524</v>
      </c>
      <c r="DP1380">
        <v>0.6</v>
      </c>
      <c r="DQ1380">
        <f t="shared" si="658"/>
        <v>0.6</v>
      </c>
      <c r="EB1380">
        <v>824524</v>
      </c>
      <c r="EE1380">
        <v>0.62</v>
      </c>
      <c r="EF1380">
        <f t="shared" si="659"/>
        <v>0.62</v>
      </c>
      <c r="EQ1380">
        <v>824524</v>
      </c>
      <c r="ET1380">
        <v>0.62</v>
      </c>
      <c r="EU1380">
        <f t="shared" si="660"/>
        <v>0.62</v>
      </c>
      <c r="FF1380">
        <v>824524</v>
      </c>
      <c r="FI1380">
        <v>0.57999999999999996</v>
      </c>
      <c r="FJ1380">
        <f t="shared" si="661"/>
        <v>0.57999999999999996</v>
      </c>
      <c r="FU1380">
        <v>824524</v>
      </c>
      <c r="FX1380">
        <v>0.57999999999999996</v>
      </c>
      <c r="FY1380">
        <f t="shared" si="662"/>
        <v>0.57999999999999996</v>
      </c>
      <c r="GJ1380">
        <v>824524</v>
      </c>
      <c r="GM1380">
        <v>0.57999999999999996</v>
      </c>
      <c r="GN1380">
        <f t="shared" si="663"/>
        <v>0.57999999999999996</v>
      </c>
      <c r="GY1380">
        <v>824524</v>
      </c>
      <c r="HB1380">
        <v>0.57999999999999996</v>
      </c>
      <c r="HC1380">
        <f t="shared" si="664"/>
        <v>0.57999999999999996</v>
      </c>
      <c r="HN1380">
        <v>824524</v>
      </c>
      <c r="HQ1380">
        <v>0.7</v>
      </c>
      <c r="HR1380">
        <f t="shared" si="665"/>
        <v>0.7</v>
      </c>
      <c r="ID1380">
        <v>823405</v>
      </c>
      <c r="IG1380">
        <v>0.55000000000000004</v>
      </c>
      <c r="IH1380">
        <f t="shared" si="666"/>
        <v>0.55000000000000004</v>
      </c>
      <c r="IS1380">
        <v>823405</v>
      </c>
      <c r="IV1380">
        <v>0.52</v>
      </c>
      <c r="IW1380">
        <f t="shared" si="667"/>
        <v>0.52</v>
      </c>
      <c r="JH1380">
        <v>823405</v>
      </c>
      <c r="JK1380">
        <v>0.55000000000000004</v>
      </c>
      <c r="JL1380">
        <f t="shared" si="668"/>
        <v>0.55000000000000004</v>
      </c>
      <c r="JW1380">
        <v>823405</v>
      </c>
      <c r="JZ1380">
        <v>0.52</v>
      </c>
      <c r="KA1380">
        <f t="shared" si="669"/>
        <v>0.52</v>
      </c>
      <c r="KL1380">
        <v>823405</v>
      </c>
      <c r="KO1380">
        <v>0.54</v>
      </c>
      <c r="KP1380">
        <f t="shared" si="670"/>
        <v>0.54</v>
      </c>
      <c r="LA1380">
        <v>823405</v>
      </c>
      <c r="LD1380">
        <v>0.56999999999999995</v>
      </c>
      <c r="LE1380">
        <f t="shared" si="671"/>
        <v>0.56999999999999995</v>
      </c>
      <c r="LP1380">
        <v>823405</v>
      </c>
      <c r="LS1380">
        <v>0.54</v>
      </c>
      <c r="LT1380">
        <f t="shared" si="672"/>
        <v>0.54</v>
      </c>
      <c r="ME1380">
        <v>823405</v>
      </c>
      <c r="MH1380">
        <v>0.6</v>
      </c>
      <c r="MI1380">
        <f t="shared" si="673"/>
        <v>0.6</v>
      </c>
      <c r="MT1380">
        <v>823405</v>
      </c>
      <c r="MW1380">
        <v>0.61</v>
      </c>
      <c r="MX1380">
        <f t="shared" si="674"/>
        <v>0.61</v>
      </c>
      <c r="NI1380">
        <v>823405</v>
      </c>
      <c r="NL1380">
        <v>0.53</v>
      </c>
      <c r="NM1380">
        <f t="shared" si="675"/>
        <v>0.53</v>
      </c>
      <c r="NX1380">
        <v>823405</v>
      </c>
      <c r="OA1380">
        <v>0.56999999999999995</v>
      </c>
      <c r="OB1380">
        <f t="shared" si="676"/>
        <v>0.56999999999999995</v>
      </c>
      <c r="OM1380">
        <v>823405</v>
      </c>
      <c r="OP1380">
        <v>0.55000000000000004</v>
      </c>
      <c r="OQ1380">
        <f t="shared" si="677"/>
        <v>0.55000000000000004</v>
      </c>
      <c r="PB1380">
        <v>823405</v>
      </c>
      <c r="PE1380">
        <v>0.53</v>
      </c>
      <c r="PF1380">
        <f t="shared" si="678"/>
        <v>0.53</v>
      </c>
      <c r="PQ1380">
        <v>823405</v>
      </c>
      <c r="PT1380">
        <v>0.55000000000000004</v>
      </c>
      <c r="PU1380">
        <f t="shared" si="679"/>
        <v>0.55000000000000004</v>
      </c>
      <c r="QF1380">
        <v>823405</v>
      </c>
      <c r="QI1380">
        <v>0.54</v>
      </c>
      <c r="QJ1380">
        <f t="shared" si="680"/>
        <v>0.54</v>
      </c>
      <c r="QU1380">
        <v>823405</v>
      </c>
      <c r="QX1380">
        <v>0.55000000000000004</v>
      </c>
      <c r="QY1380">
        <f t="shared" si="681"/>
        <v>0.55000000000000004</v>
      </c>
    </row>
    <row r="1381" spans="12:467" x14ac:dyDescent="0.2">
      <c r="L1381">
        <v>824848</v>
      </c>
      <c r="O1381">
        <v>0.52</v>
      </c>
      <c r="P1381">
        <f t="shared" si="651"/>
        <v>0.52</v>
      </c>
      <c r="AA1381">
        <v>824848</v>
      </c>
      <c r="AD1381">
        <v>0.55000000000000004</v>
      </c>
      <c r="AE1381">
        <f t="shared" si="652"/>
        <v>0.55000000000000004</v>
      </c>
      <c r="AP1381">
        <v>824848</v>
      </c>
      <c r="AS1381">
        <v>0.59</v>
      </c>
      <c r="AT1381">
        <f t="shared" si="653"/>
        <v>0.59</v>
      </c>
      <c r="BE1381">
        <v>824848</v>
      </c>
      <c r="BH1381">
        <v>0.51</v>
      </c>
      <c r="BI1381">
        <f t="shared" si="654"/>
        <v>0.51</v>
      </c>
      <c r="BT1381">
        <v>824848</v>
      </c>
      <c r="BW1381">
        <v>0.41</v>
      </c>
      <c r="BX1381">
        <f t="shared" si="655"/>
        <v>0.41</v>
      </c>
      <c r="CI1381">
        <v>824848</v>
      </c>
      <c r="CL1381">
        <v>0.51</v>
      </c>
      <c r="CM1381">
        <f t="shared" si="656"/>
        <v>0.51</v>
      </c>
      <c r="CX1381">
        <v>824848</v>
      </c>
      <c r="DA1381">
        <v>0.51</v>
      </c>
      <c r="DB1381">
        <f t="shared" si="657"/>
        <v>0.51</v>
      </c>
      <c r="DM1381">
        <v>824848</v>
      </c>
      <c r="DP1381">
        <v>0.52</v>
      </c>
      <c r="DQ1381">
        <f t="shared" si="658"/>
        <v>0.52</v>
      </c>
      <c r="EB1381">
        <v>824848</v>
      </c>
      <c r="EE1381">
        <v>0.47</v>
      </c>
      <c r="EF1381">
        <f t="shared" si="659"/>
        <v>0.47</v>
      </c>
      <c r="EQ1381">
        <v>824848</v>
      </c>
      <c r="ET1381">
        <v>0.47</v>
      </c>
      <c r="EU1381">
        <f t="shared" si="660"/>
        <v>0.47</v>
      </c>
      <c r="FF1381">
        <v>824848</v>
      </c>
      <c r="FI1381">
        <v>0.52</v>
      </c>
      <c r="FJ1381">
        <f t="shared" si="661"/>
        <v>0.52</v>
      </c>
      <c r="FU1381">
        <v>824848</v>
      </c>
      <c r="FX1381">
        <v>0.49</v>
      </c>
      <c r="FY1381">
        <f t="shared" si="662"/>
        <v>0.49</v>
      </c>
      <c r="GJ1381">
        <v>824848</v>
      </c>
      <c r="GM1381">
        <v>0.51</v>
      </c>
      <c r="GN1381">
        <f t="shared" si="663"/>
        <v>0.51</v>
      </c>
      <c r="GY1381">
        <v>824848</v>
      </c>
      <c r="HB1381">
        <v>0.55000000000000004</v>
      </c>
      <c r="HC1381">
        <f t="shared" si="664"/>
        <v>0.55000000000000004</v>
      </c>
      <c r="HN1381">
        <v>824848</v>
      </c>
      <c r="HQ1381">
        <v>0.51</v>
      </c>
      <c r="HR1381">
        <f t="shared" si="665"/>
        <v>0.51</v>
      </c>
      <c r="ID1381">
        <v>823729</v>
      </c>
      <c r="IG1381">
        <v>0.52</v>
      </c>
      <c r="IH1381">
        <f t="shared" si="666"/>
        <v>0.52</v>
      </c>
      <c r="IS1381">
        <v>823729</v>
      </c>
      <c r="IV1381">
        <v>0.5</v>
      </c>
      <c r="IW1381">
        <f t="shared" si="667"/>
        <v>0.5</v>
      </c>
      <c r="JH1381">
        <v>823729</v>
      </c>
      <c r="JK1381">
        <v>0.5</v>
      </c>
      <c r="JL1381">
        <f t="shared" si="668"/>
        <v>0.5</v>
      </c>
      <c r="JW1381">
        <v>823729</v>
      </c>
      <c r="JZ1381">
        <v>0.52</v>
      </c>
      <c r="KA1381">
        <f t="shared" si="669"/>
        <v>0.52</v>
      </c>
      <c r="KL1381">
        <v>823729</v>
      </c>
      <c r="KO1381">
        <v>0.54</v>
      </c>
      <c r="KP1381">
        <f t="shared" si="670"/>
        <v>0.54</v>
      </c>
      <c r="LA1381">
        <v>823729</v>
      </c>
      <c r="LD1381">
        <v>0.53</v>
      </c>
      <c r="LE1381">
        <f t="shared" si="671"/>
        <v>0.53</v>
      </c>
      <c r="LP1381">
        <v>823729</v>
      </c>
      <c r="LS1381">
        <v>0.52</v>
      </c>
      <c r="LT1381">
        <f t="shared" si="672"/>
        <v>0.52</v>
      </c>
      <c r="ME1381">
        <v>823729</v>
      </c>
      <c r="MH1381">
        <v>0.47</v>
      </c>
      <c r="MI1381">
        <f t="shared" si="673"/>
        <v>0.47</v>
      </c>
      <c r="MT1381">
        <v>823729</v>
      </c>
      <c r="MW1381">
        <v>0.53</v>
      </c>
      <c r="MX1381">
        <f t="shared" si="674"/>
        <v>0.53</v>
      </c>
      <c r="NI1381">
        <v>823729</v>
      </c>
      <c r="NL1381">
        <v>0.51</v>
      </c>
      <c r="NM1381">
        <f t="shared" si="675"/>
        <v>0.51</v>
      </c>
      <c r="NX1381">
        <v>823729</v>
      </c>
      <c r="OA1381">
        <v>0.52</v>
      </c>
      <c r="OB1381">
        <f t="shared" si="676"/>
        <v>0.52</v>
      </c>
      <c r="OM1381">
        <v>823729</v>
      </c>
      <c r="OP1381">
        <v>0.5</v>
      </c>
      <c r="OQ1381">
        <f t="shared" si="677"/>
        <v>0.5</v>
      </c>
      <c r="PB1381">
        <v>823729</v>
      </c>
      <c r="PE1381">
        <v>0.51</v>
      </c>
      <c r="PF1381">
        <f t="shared" si="678"/>
        <v>0.51</v>
      </c>
      <c r="PQ1381">
        <v>823729</v>
      </c>
      <c r="PT1381">
        <v>0.53</v>
      </c>
      <c r="PU1381">
        <f t="shared" si="679"/>
        <v>0.53</v>
      </c>
      <c r="QF1381">
        <v>823729</v>
      </c>
      <c r="QI1381">
        <v>0.49</v>
      </c>
      <c r="QJ1381">
        <f t="shared" si="680"/>
        <v>0.49</v>
      </c>
      <c r="QU1381">
        <v>823729</v>
      </c>
      <c r="QX1381">
        <v>0.51</v>
      </c>
      <c r="QY1381">
        <f t="shared" si="681"/>
        <v>0.51</v>
      </c>
    </row>
    <row r="1382" spans="12:467" x14ac:dyDescent="0.2">
      <c r="L1382">
        <v>824850</v>
      </c>
      <c r="O1382">
        <v>0.52</v>
      </c>
      <c r="P1382">
        <f t="shared" si="651"/>
        <v>0.52</v>
      </c>
      <c r="AA1382">
        <v>824850</v>
      </c>
      <c r="AD1382">
        <v>0.48</v>
      </c>
      <c r="AE1382">
        <f t="shared" si="652"/>
        <v>0.48</v>
      </c>
      <c r="AP1382">
        <v>824850</v>
      </c>
      <c r="AS1382">
        <v>0.25</v>
      </c>
      <c r="AT1382">
        <f t="shared" si="653"/>
        <v>0.25</v>
      </c>
      <c r="BE1382">
        <v>824850</v>
      </c>
      <c r="BH1382">
        <v>0.5</v>
      </c>
      <c r="BI1382">
        <f t="shared" si="654"/>
        <v>0.5</v>
      </c>
      <c r="BT1382">
        <v>824850</v>
      </c>
      <c r="BW1382">
        <v>0.38</v>
      </c>
      <c r="BX1382">
        <f t="shared" si="655"/>
        <v>0.38</v>
      </c>
      <c r="CI1382">
        <v>824850</v>
      </c>
      <c r="CL1382">
        <v>0.54</v>
      </c>
      <c r="CM1382">
        <f t="shared" si="656"/>
        <v>0.54</v>
      </c>
      <c r="CX1382">
        <v>824850</v>
      </c>
      <c r="DA1382">
        <v>0.53</v>
      </c>
      <c r="DB1382">
        <f t="shared" si="657"/>
        <v>0.53</v>
      </c>
      <c r="DM1382">
        <v>824850</v>
      </c>
      <c r="DP1382">
        <v>0.52</v>
      </c>
      <c r="DQ1382">
        <f t="shared" si="658"/>
        <v>0.52</v>
      </c>
      <c r="EB1382">
        <v>824850</v>
      </c>
      <c r="EE1382">
        <v>0.51</v>
      </c>
      <c r="EF1382">
        <f t="shared" si="659"/>
        <v>0.51</v>
      </c>
      <c r="EQ1382">
        <v>824850</v>
      </c>
      <c r="ET1382">
        <v>0.51</v>
      </c>
      <c r="EU1382">
        <f t="shared" si="660"/>
        <v>0.51</v>
      </c>
      <c r="FF1382">
        <v>824850</v>
      </c>
      <c r="FI1382">
        <v>0.55000000000000004</v>
      </c>
      <c r="FJ1382">
        <f t="shared" si="661"/>
        <v>0.55000000000000004</v>
      </c>
      <c r="FU1382">
        <v>824850</v>
      </c>
      <c r="FX1382">
        <v>0.47</v>
      </c>
      <c r="FY1382">
        <f t="shared" si="662"/>
        <v>0.47</v>
      </c>
      <c r="GJ1382">
        <v>824850</v>
      </c>
      <c r="GM1382">
        <v>0.52</v>
      </c>
      <c r="GN1382">
        <f t="shared" si="663"/>
        <v>0.52</v>
      </c>
      <c r="GY1382">
        <v>824850</v>
      </c>
      <c r="HB1382">
        <v>0.52</v>
      </c>
      <c r="HC1382">
        <f t="shared" si="664"/>
        <v>0.52</v>
      </c>
      <c r="HN1382">
        <v>824850</v>
      </c>
      <c r="HQ1382">
        <v>0.51</v>
      </c>
      <c r="HR1382">
        <f t="shared" si="665"/>
        <v>0.51</v>
      </c>
      <c r="ID1382">
        <v>824053</v>
      </c>
      <c r="IG1382">
        <v>0.41</v>
      </c>
      <c r="IH1382">
        <f t="shared" si="666"/>
        <v>0.41</v>
      </c>
      <c r="IS1382">
        <v>824053</v>
      </c>
      <c r="IV1382">
        <v>0.38</v>
      </c>
      <c r="IW1382">
        <f t="shared" si="667"/>
        <v>0.38</v>
      </c>
      <c r="JH1382">
        <v>824053</v>
      </c>
      <c r="JK1382">
        <v>0.45</v>
      </c>
      <c r="JL1382">
        <f t="shared" si="668"/>
        <v>0.45</v>
      </c>
      <c r="JW1382">
        <v>824053</v>
      </c>
      <c r="JZ1382">
        <v>0.42</v>
      </c>
      <c r="KA1382">
        <f t="shared" si="669"/>
        <v>0.42</v>
      </c>
      <c r="KL1382">
        <v>824053</v>
      </c>
      <c r="KO1382">
        <v>0.4</v>
      </c>
      <c r="KP1382">
        <f t="shared" si="670"/>
        <v>0.4</v>
      </c>
      <c r="LA1382">
        <v>824053</v>
      </c>
      <c r="LD1382">
        <v>0.42</v>
      </c>
      <c r="LE1382">
        <f t="shared" si="671"/>
        <v>0.42</v>
      </c>
      <c r="LP1382">
        <v>824053</v>
      </c>
      <c r="LS1382">
        <v>0.42</v>
      </c>
      <c r="LT1382">
        <f t="shared" si="672"/>
        <v>0.42</v>
      </c>
      <c r="ME1382">
        <v>824053</v>
      </c>
      <c r="MH1382">
        <v>0.38</v>
      </c>
      <c r="MI1382">
        <f t="shared" si="673"/>
        <v>0.38</v>
      </c>
      <c r="MT1382">
        <v>824053</v>
      </c>
      <c r="MW1382">
        <v>0.37</v>
      </c>
      <c r="MX1382">
        <f t="shared" si="674"/>
        <v>0.37</v>
      </c>
      <c r="NI1382">
        <v>824053</v>
      </c>
      <c r="NL1382">
        <v>0.41</v>
      </c>
      <c r="NM1382">
        <f t="shared" si="675"/>
        <v>0.41</v>
      </c>
      <c r="NX1382">
        <v>824053</v>
      </c>
      <c r="OA1382">
        <v>0.42</v>
      </c>
      <c r="OB1382">
        <f t="shared" si="676"/>
        <v>0.42</v>
      </c>
      <c r="OM1382">
        <v>824053</v>
      </c>
      <c r="OP1382">
        <v>0.43</v>
      </c>
      <c r="OQ1382">
        <f t="shared" si="677"/>
        <v>0.43</v>
      </c>
      <c r="PB1382">
        <v>824053</v>
      </c>
      <c r="PE1382">
        <v>0.45</v>
      </c>
      <c r="PF1382">
        <f t="shared" si="678"/>
        <v>0.45</v>
      </c>
      <c r="PQ1382">
        <v>824053</v>
      </c>
      <c r="PT1382">
        <v>0.41</v>
      </c>
      <c r="PU1382">
        <f t="shared" si="679"/>
        <v>0.41</v>
      </c>
      <c r="QF1382">
        <v>824053</v>
      </c>
      <c r="QI1382">
        <v>0.41</v>
      </c>
      <c r="QJ1382">
        <f t="shared" si="680"/>
        <v>0.41</v>
      </c>
      <c r="QU1382">
        <v>824053</v>
      </c>
      <c r="QX1382">
        <v>0.4</v>
      </c>
      <c r="QY1382">
        <f t="shared" si="681"/>
        <v>0.4</v>
      </c>
    </row>
    <row r="1383" spans="12:467" x14ac:dyDescent="0.2">
      <c r="L1383">
        <v>824929</v>
      </c>
      <c r="O1383">
        <v>0.53</v>
      </c>
      <c r="P1383">
        <f t="shared" si="651"/>
        <v>0.53</v>
      </c>
      <c r="AA1383">
        <v>824929</v>
      </c>
      <c r="AD1383">
        <v>0.61</v>
      </c>
      <c r="AE1383">
        <f t="shared" si="652"/>
        <v>0.61</v>
      </c>
      <c r="AP1383">
        <v>824929</v>
      </c>
      <c r="AS1383">
        <v>0.68</v>
      </c>
      <c r="AT1383">
        <f t="shared" si="653"/>
        <v>0.68</v>
      </c>
      <c r="BE1383">
        <v>824929</v>
      </c>
      <c r="BH1383">
        <v>0.6</v>
      </c>
      <c r="BI1383">
        <f t="shared" si="654"/>
        <v>0.6</v>
      </c>
      <c r="BT1383">
        <v>824929</v>
      </c>
      <c r="BW1383">
        <v>0.53</v>
      </c>
      <c r="BX1383">
        <f t="shared" si="655"/>
        <v>0.53</v>
      </c>
      <c r="CI1383">
        <v>824929</v>
      </c>
      <c r="CL1383">
        <v>0.55000000000000004</v>
      </c>
      <c r="CM1383">
        <f t="shared" si="656"/>
        <v>0.55000000000000004</v>
      </c>
      <c r="CX1383">
        <v>824929</v>
      </c>
      <c r="DA1383">
        <v>0.54</v>
      </c>
      <c r="DB1383">
        <f t="shared" si="657"/>
        <v>0.54</v>
      </c>
      <c r="DM1383">
        <v>824929</v>
      </c>
      <c r="DP1383">
        <v>0.55000000000000004</v>
      </c>
      <c r="DQ1383">
        <f t="shared" si="658"/>
        <v>0.55000000000000004</v>
      </c>
      <c r="EB1383">
        <v>824929</v>
      </c>
      <c r="EE1383">
        <v>0.57999999999999996</v>
      </c>
      <c r="EF1383">
        <f t="shared" si="659"/>
        <v>0.57999999999999996</v>
      </c>
      <c r="EQ1383">
        <v>824929</v>
      </c>
      <c r="ET1383">
        <v>0.57999999999999996</v>
      </c>
      <c r="EU1383">
        <f t="shared" si="660"/>
        <v>0.57999999999999996</v>
      </c>
      <c r="FF1383">
        <v>824929</v>
      </c>
      <c r="FI1383">
        <v>0.56000000000000005</v>
      </c>
      <c r="FJ1383">
        <f t="shared" si="661"/>
        <v>0.56000000000000005</v>
      </c>
      <c r="FU1383">
        <v>824929</v>
      </c>
      <c r="FX1383">
        <v>0.56000000000000005</v>
      </c>
      <c r="FY1383">
        <f t="shared" si="662"/>
        <v>0.56000000000000005</v>
      </c>
      <c r="GJ1383">
        <v>824929</v>
      </c>
      <c r="GM1383">
        <v>0.53</v>
      </c>
      <c r="GN1383">
        <f t="shared" si="663"/>
        <v>0.53</v>
      </c>
      <c r="GY1383">
        <v>824929</v>
      </c>
      <c r="HB1383">
        <v>0.53</v>
      </c>
      <c r="HC1383">
        <f t="shared" si="664"/>
        <v>0.53</v>
      </c>
      <c r="HN1383">
        <v>824929</v>
      </c>
      <c r="HQ1383">
        <v>0.54</v>
      </c>
      <c r="HR1383">
        <f t="shared" si="665"/>
        <v>0.54</v>
      </c>
      <c r="ID1383">
        <v>824131</v>
      </c>
      <c r="IG1383">
        <v>0.49</v>
      </c>
      <c r="IH1383">
        <f t="shared" si="666"/>
        <v>0.49</v>
      </c>
      <c r="IS1383">
        <v>824131</v>
      </c>
      <c r="IV1383">
        <v>0.53</v>
      </c>
      <c r="IW1383">
        <f t="shared" si="667"/>
        <v>0.53</v>
      </c>
      <c r="JH1383">
        <v>824131</v>
      </c>
      <c r="JK1383">
        <v>0.54</v>
      </c>
      <c r="JL1383">
        <f t="shared" si="668"/>
        <v>0.54</v>
      </c>
      <c r="JW1383">
        <v>824131</v>
      </c>
      <c r="JZ1383">
        <v>0.53</v>
      </c>
      <c r="KA1383">
        <f t="shared" si="669"/>
        <v>0.53</v>
      </c>
      <c r="KL1383">
        <v>824131</v>
      </c>
      <c r="KO1383">
        <v>0.57999999999999996</v>
      </c>
      <c r="KP1383">
        <f t="shared" si="670"/>
        <v>0.57999999999999996</v>
      </c>
      <c r="LA1383">
        <v>824131</v>
      </c>
      <c r="LD1383">
        <v>0.54</v>
      </c>
      <c r="LE1383">
        <f t="shared" si="671"/>
        <v>0.54</v>
      </c>
      <c r="LP1383">
        <v>824131</v>
      </c>
      <c r="LS1383">
        <v>0.53</v>
      </c>
      <c r="LT1383">
        <f t="shared" si="672"/>
        <v>0.53</v>
      </c>
      <c r="ME1383">
        <v>824131</v>
      </c>
      <c r="MH1383">
        <v>0.61</v>
      </c>
      <c r="MI1383">
        <f t="shared" si="673"/>
        <v>0.61</v>
      </c>
      <c r="MT1383">
        <v>824131</v>
      </c>
      <c r="MW1383">
        <v>0.6</v>
      </c>
      <c r="MX1383">
        <f t="shared" si="674"/>
        <v>0.6</v>
      </c>
      <c r="NI1383">
        <v>824131</v>
      </c>
      <c r="NL1383">
        <v>0.5</v>
      </c>
      <c r="NM1383">
        <f t="shared" si="675"/>
        <v>0.5</v>
      </c>
      <c r="NX1383">
        <v>824131</v>
      </c>
      <c r="OA1383">
        <v>0.57999999999999996</v>
      </c>
      <c r="OB1383">
        <f t="shared" si="676"/>
        <v>0.57999999999999996</v>
      </c>
      <c r="OM1383">
        <v>824131</v>
      </c>
      <c r="OP1383">
        <v>0.49</v>
      </c>
      <c r="OQ1383">
        <f t="shared" si="677"/>
        <v>0.49</v>
      </c>
      <c r="PB1383">
        <v>824131</v>
      </c>
      <c r="PE1383">
        <v>0.5</v>
      </c>
      <c r="PF1383">
        <f t="shared" si="678"/>
        <v>0.5</v>
      </c>
      <c r="PQ1383">
        <v>824131</v>
      </c>
      <c r="PT1383">
        <v>0.54</v>
      </c>
      <c r="PU1383">
        <f t="shared" si="679"/>
        <v>0.54</v>
      </c>
      <c r="QF1383">
        <v>824131</v>
      </c>
      <c r="QI1383">
        <v>0.56000000000000005</v>
      </c>
      <c r="QJ1383">
        <f t="shared" si="680"/>
        <v>0.56000000000000005</v>
      </c>
      <c r="QU1383">
        <v>824131</v>
      </c>
      <c r="QX1383">
        <v>0.52</v>
      </c>
      <c r="QY1383">
        <f t="shared" si="681"/>
        <v>0.52</v>
      </c>
    </row>
    <row r="1384" spans="12:467" x14ac:dyDescent="0.2">
      <c r="L1384">
        <v>825016</v>
      </c>
      <c r="O1384">
        <v>0.51</v>
      </c>
      <c r="P1384">
        <f t="shared" si="651"/>
        <v>0.51</v>
      </c>
      <c r="AA1384">
        <v>825016</v>
      </c>
      <c r="AD1384">
        <v>0.57999999999999996</v>
      </c>
      <c r="AE1384">
        <f t="shared" si="652"/>
        <v>0.57999999999999996</v>
      </c>
      <c r="AP1384">
        <v>825016</v>
      </c>
      <c r="AS1384">
        <v>0.48</v>
      </c>
      <c r="AT1384">
        <f t="shared" si="653"/>
        <v>0.48</v>
      </c>
      <c r="BE1384">
        <v>825016</v>
      </c>
      <c r="BH1384">
        <v>0.56999999999999995</v>
      </c>
      <c r="BI1384">
        <f t="shared" si="654"/>
        <v>0.56999999999999995</v>
      </c>
      <c r="BT1384">
        <v>825016</v>
      </c>
      <c r="BW1384">
        <v>0.61</v>
      </c>
      <c r="BX1384">
        <f t="shared" si="655"/>
        <v>0.61</v>
      </c>
      <c r="CI1384">
        <v>825016</v>
      </c>
      <c r="CL1384">
        <v>0.54</v>
      </c>
      <c r="CM1384">
        <f t="shared" si="656"/>
        <v>0.54</v>
      </c>
      <c r="CX1384">
        <v>825016</v>
      </c>
      <c r="DA1384">
        <v>0.52</v>
      </c>
      <c r="DB1384">
        <f t="shared" si="657"/>
        <v>0.52</v>
      </c>
      <c r="DM1384">
        <v>825016</v>
      </c>
      <c r="DP1384">
        <v>0.52</v>
      </c>
      <c r="DQ1384">
        <f t="shared" si="658"/>
        <v>0.52</v>
      </c>
      <c r="EB1384">
        <v>825016</v>
      </c>
      <c r="EE1384">
        <v>0.5</v>
      </c>
      <c r="EF1384">
        <f t="shared" si="659"/>
        <v>0.5</v>
      </c>
      <c r="EQ1384">
        <v>825016</v>
      </c>
      <c r="ET1384">
        <v>0.5</v>
      </c>
      <c r="EU1384">
        <f t="shared" si="660"/>
        <v>0.5</v>
      </c>
      <c r="FF1384">
        <v>825016</v>
      </c>
      <c r="FI1384">
        <v>0.52</v>
      </c>
      <c r="FJ1384">
        <f t="shared" si="661"/>
        <v>0.52</v>
      </c>
      <c r="FU1384">
        <v>825016</v>
      </c>
      <c r="FX1384">
        <v>0.53</v>
      </c>
      <c r="FY1384">
        <f t="shared" si="662"/>
        <v>0.53</v>
      </c>
      <c r="GJ1384">
        <v>825016</v>
      </c>
      <c r="GM1384">
        <v>0.51</v>
      </c>
      <c r="GN1384">
        <f t="shared" si="663"/>
        <v>0.51</v>
      </c>
      <c r="GY1384">
        <v>825016</v>
      </c>
      <c r="HB1384">
        <v>0.56000000000000005</v>
      </c>
      <c r="HC1384">
        <f t="shared" si="664"/>
        <v>0.56000000000000005</v>
      </c>
      <c r="HN1384">
        <v>825016</v>
      </c>
      <c r="HQ1384">
        <v>0.49</v>
      </c>
      <c r="HR1384">
        <f t="shared" si="665"/>
        <v>0.49</v>
      </c>
      <c r="ID1384">
        <v>824296</v>
      </c>
      <c r="IG1384">
        <v>0.59</v>
      </c>
      <c r="IH1384">
        <f t="shared" si="666"/>
        <v>0.59</v>
      </c>
      <c r="IS1384">
        <v>824296</v>
      </c>
      <c r="IV1384">
        <v>0.54</v>
      </c>
      <c r="IW1384">
        <f t="shared" si="667"/>
        <v>0.54</v>
      </c>
      <c r="JH1384">
        <v>824296</v>
      </c>
      <c r="JK1384">
        <v>0.6</v>
      </c>
      <c r="JL1384">
        <f t="shared" si="668"/>
        <v>0.6</v>
      </c>
      <c r="JW1384">
        <v>824296</v>
      </c>
      <c r="JZ1384">
        <v>0.56000000000000005</v>
      </c>
      <c r="KA1384">
        <f t="shared" si="669"/>
        <v>0.56000000000000005</v>
      </c>
      <c r="KL1384">
        <v>824296</v>
      </c>
      <c r="KO1384">
        <v>0.59</v>
      </c>
      <c r="KP1384">
        <f t="shared" si="670"/>
        <v>0.59</v>
      </c>
      <c r="LA1384">
        <v>824296</v>
      </c>
      <c r="LD1384">
        <v>0.56000000000000005</v>
      </c>
      <c r="LE1384">
        <f t="shared" si="671"/>
        <v>0.56000000000000005</v>
      </c>
      <c r="LP1384">
        <v>824296</v>
      </c>
      <c r="LS1384">
        <v>0.56999999999999995</v>
      </c>
      <c r="LT1384">
        <f t="shared" si="672"/>
        <v>0.56999999999999995</v>
      </c>
      <c r="ME1384">
        <v>824296</v>
      </c>
      <c r="MH1384">
        <v>0.59</v>
      </c>
      <c r="MI1384">
        <f t="shared" si="673"/>
        <v>0.59</v>
      </c>
      <c r="MT1384">
        <v>824296</v>
      </c>
      <c r="MW1384">
        <v>0.69</v>
      </c>
      <c r="MX1384">
        <f t="shared" si="674"/>
        <v>0.69</v>
      </c>
      <c r="NI1384">
        <v>824296</v>
      </c>
      <c r="NL1384">
        <v>0.55000000000000004</v>
      </c>
      <c r="NM1384">
        <f t="shared" si="675"/>
        <v>0.55000000000000004</v>
      </c>
      <c r="NX1384">
        <v>824296</v>
      </c>
      <c r="OA1384">
        <v>0.51</v>
      </c>
      <c r="OB1384">
        <f t="shared" si="676"/>
        <v>0.51</v>
      </c>
      <c r="OM1384">
        <v>824296</v>
      </c>
      <c r="OP1384">
        <v>0.56999999999999995</v>
      </c>
      <c r="OQ1384">
        <f t="shared" si="677"/>
        <v>0.56999999999999995</v>
      </c>
      <c r="PB1384">
        <v>824296</v>
      </c>
      <c r="PE1384">
        <v>0.55000000000000004</v>
      </c>
      <c r="PF1384">
        <f t="shared" si="678"/>
        <v>0.55000000000000004</v>
      </c>
      <c r="PQ1384">
        <v>824296</v>
      </c>
      <c r="PT1384">
        <v>0.59</v>
      </c>
      <c r="PU1384">
        <f t="shared" si="679"/>
        <v>0.59</v>
      </c>
      <c r="QF1384">
        <v>824296</v>
      </c>
      <c r="QI1384">
        <v>0.56999999999999995</v>
      </c>
      <c r="QJ1384">
        <f t="shared" si="680"/>
        <v>0.56999999999999995</v>
      </c>
      <c r="QU1384">
        <v>824296</v>
      </c>
      <c r="QX1384">
        <v>0.57999999999999996</v>
      </c>
      <c r="QY1384">
        <f t="shared" si="681"/>
        <v>0.57999999999999996</v>
      </c>
    </row>
    <row r="1385" spans="12:467" x14ac:dyDescent="0.2">
      <c r="L1385">
        <v>822744</v>
      </c>
      <c r="O1385">
        <v>0.39</v>
      </c>
      <c r="P1385">
        <f t="shared" si="651"/>
        <v>0.39</v>
      </c>
      <c r="AA1385">
        <v>822744</v>
      </c>
      <c r="AD1385">
        <v>0.38</v>
      </c>
      <c r="AE1385">
        <f t="shared" si="652"/>
        <v>0.38</v>
      </c>
      <c r="AP1385">
        <v>822744</v>
      </c>
      <c r="AS1385">
        <v>0.44</v>
      </c>
      <c r="AT1385">
        <f t="shared" si="653"/>
        <v>0.44</v>
      </c>
      <c r="BE1385">
        <v>822744</v>
      </c>
      <c r="BH1385">
        <v>0.35</v>
      </c>
      <c r="BI1385">
        <f t="shared" si="654"/>
        <v>0.35</v>
      </c>
      <c r="BT1385">
        <v>822744</v>
      </c>
      <c r="BW1385">
        <v>0.36</v>
      </c>
      <c r="BX1385">
        <f t="shared" si="655"/>
        <v>0.36</v>
      </c>
      <c r="CI1385">
        <v>822744</v>
      </c>
      <c r="CL1385">
        <v>0.41</v>
      </c>
      <c r="CM1385">
        <f t="shared" si="656"/>
        <v>0.41</v>
      </c>
      <c r="CX1385">
        <v>822744</v>
      </c>
      <c r="DA1385">
        <v>0.44</v>
      </c>
      <c r="DB1385">
        <f t="shared" si="657"/>
        <v>0.44</v>
      </c>
      <c r="DM1385">
        <v>822744</v>
      </c>
      <c r="DP1385">
        <v>0.4</v>
      </c>
      <c r="DQ1385">
        <f t="shared" si="658"/>
        <v>0.4</v>
      </c>
      <c r="EB1385">
        <v>822744</v>
      </c>
      <c r="EE1385">
        <v>0.38</v>
      </c>
      <c r="EF1385">
        <f t="shared" si="659"/>
        <v>0.38</v>
      </c>
      <c r="EQ1385">
        <v>822744</v>
      </c>
      <c r="ET1385">
        <v>0.38</v>
      </c>
      <c r="EU1385">
        <f t="shared" si="660"/>
        <v>0.38</v>
      </c>
      <c r="FF1385">
        <v>822744</v>
      </c>
      <c r="FI1385">
        <v>0.42</v>
      </c>
      <c r="FJ1385">
        <f t="shared" si="661"/>
        <v>0.42</v>
      </c>
      <c r="FU1385">
        <v>822744</v>
      </c>
      <c r="FX1385">
        <v>0.43</v>
      </c>
      <c r="FY1385">
        <f t="shared" si="662"/>
        <v>0.43</v>
      </c>
      <c r="GJ1385">
        <v>822744</v>
      </c>
      <c r="GM1385">
        <v>0.4</v>
      </c>
      <c r="GN1385">
        <f t="shared" si="663"/>
        <v>0.4</v>
      </c>
      <c r="GY1385">
        <v>822744</v>
      </c>
      <c r="HB1385">
        <v>0.43</v>
      </c>
      <c r="HC1385">
        <f t="shared" si="664"/>
        <v>0.43</v>
      </c>
      <c r="HN1385">
        <v>822744</v>
      </c>
      <c r="HQ1385">
        <v>0.33</v>
      </c>
      <c r="HR1385">
        <f t="shared" si="665"/>
        <v>0.33</v>
      </c>
      <c r="ID1385">
        <v>824379</v>
      </c>
      <c r="IG1385">
        <v>0.46</v>
      </c>
      <c r="IH1385">
        <f t="shared" si="666"/>
        <v>0.46</v>
      </c>
      <c r="IS1385">
        <v>824379</v>
      </c>
      <c r="IV1385">
        <v>0.41</v>
      </c>
      <c r="IW1385">
        <f t="shared" si="667"/>
        <v>0.41</v>
      </c>
      <c r="JH1385">
        <v>824379</v>
      </c>
      <c r="JK1385">
        <v>0.45</v>
      </c>
      <c r="JL1385">
        <f t="shared" si="668"/>
        <v>0.45</v>
      </c>
      <c r="JW1385">
        <v>824379</v>
      </c>
      <c r="JZ1385">
        <v>0.46</v>
      </c>
      <c r="KA1385">
        <f t="shared" si="669"/>
        <v>0.46</v>
      </c>
      <c r="KL1385">
        <v>824379</v>
      </c>
      <c r="KO1385">
        <v>0.39</v>
      </c>
      <c r="KP1385">
        <f t="shared" si="670"/>
        <v>0.39</v>
      </c>
      <c r="LA1385">
        <v>824379</v>
      </c>
      <c r="LD1385">
        <v>0.43</v>
      </c>
      <c r="LE1385">
        <f t="shared" si="671"/>
        <v>0.43</v>
      </c>
      <c r="LP1385">
        <v>824379</v>
      </c>
      <c r="LS1385">
        <v>0.43</v>
      </c>
      <c r="LT1385">
        <f t="shared" si="672"/>
        <v>0.43</v>
      </c>
      <c r="ME1385">
        <v>824379</v>
      </c>
      <c r="MH1385">
        <v>0.43</v>
      </c>
      <c r="MI1385">
        <f t="shared" si="673"/>
        <v>0.43</v>
      </c>
      <c r="MT1385">
        <v>824379</v>
      </c>
      <c r="MW1385">
        <v>0.39</v>
      </c>
      <c r="MX1385">
        <f t="shared" si="674"/>
        <v>0.39</v>
      </c>
      <c r="NI1385">
        <v>824379</v>
      </c>
      <c r="NL1385">
        <v>0.43</v>
      </c>
      <c r="NM1385">
        <f t="shared" si="675"/>
        <v>0.43</v>
      </c>
      <c r="NX1385">
        <v>824379</v>
      </c>
      <c r="OA1385">
        <v>0.43</v>
      </c>
      <c r="OB1385">
        <f t="shared" si="676"/>
        <v>0.43</v>
      </c>
      <c r="OM1385">
        <v>824379</v>
      </c>
      <c r="OP1385">
        <v>0.48</v>
      </c>
      <c r="OQ1385">
        <f t="shared" si="677"/>
        <v>0.48</v>
      </c>
      <c r="PB1385">
        <v>824379</v>
      </c>
      <c r="PE1385">
        <v>0.45</v>
      </c>
      <c r="PF1385">
        <f t="shared" si="678"/>
        <v>0.45</v>
      </c>
      <c r="PQ1385">
        <v>824379</v>
      </c>
      <c r="PT1385">
        <v>0.41</v>
      </c>
      <c r="PU1385">
        <f t="shared" si="679"/>
        <v>0.41</v>
      </c>
      <c r="QF1385">
        <v>824379</v>
      </c>
      <c r="QI1385">
        <v>0.47</v>
      </c>
      <c r="QJ1385">
        <f t="shared" si="680"/>
        <v>0.47</v>
      </c>
      <c r="QU1385">
        <v>824379</v>
      </c>
      <c r="QX1385">
        <v>0.48</v>
      </c>
      <c r="QY1385">
        <f t="shared" si="681"/>
        <v>0.48</v>
      </c>
    </row>
    <row r="1386" spans="12:467" x14ac:dyDescent="0.2">
      <c r="L1386">
        <v>822990</v>
      </c>
      <c r="O1386">
        <v>0.5</v>
      </c>
      <c r="P1386">
        <f t="shared" si="651"/>
        <v>0.5</v>
      </c>
      <c r="AA1386">
        <v>822990</v>
      </c>
      <c r="AD1386">
        <v>0.53</v>
      </c>
      <c r="AE1386">
        <f t="shared" si="652"/>
        <v>0.53</v>
      </c>
      <c r="AP1386">
        <v>822990</v>
      </c>
      <c r="AS1386">
        <v>0.56999999999999995</v>
      </c>
      <c r="AT1386">
        <f t="shared" si="653"/>
        <v>0.56999999999999995</v>
      </c>
      <c r="BE1386">
        <v>822990</v>
      </c>
      <c r="BH1386">
        <v>0.53</v>
      </c>
      <c r="BI1386">
        <f t="shared" si="654"/>
        <v>0.53</v>
      </c>
      <c r="BT1386">
        <v>822990</v>
      </c>
      <c r="BW1386">
        <v>0.47</v>
      </c>
      <c r="BX1386">
        <f t="shared" si="655"/>
        <v>0.47</v>
      </c>
      <c r="CI1386">
        <v>822990</v>
      </c>
      <c r="CL1386">
        <v>0.48</v>
      </c>
      <c r="CM1386">
        <f t="shared" si="656"/>
        <v>0.48</v>
      </c>
      <c r="CX1386">
        <v>822990</v>
      </c>
      <c r="DA1386">
        <v>0.45</v>
      </c>
      <c r="DB1386">
        <f t="shared" si="657"/>
        <v>0.45</v>
      </c>
      <c r="DM1386">
        <v>822990</v>
      </c>
      <c r="DP1386">
        <v>0.49</v>
      </c>
      <c r="DQ1386">
        <f t="shared" si="658"/>
        <v>0.49</v>
      </c>
      <c r="EB1386">
        <v>822990</v>
      </c>
      <c r="EE1386">
        <v>0.5</v>
      </c>
      <c r="EF1386">
        <f t="shared" si="659"/>
        <v>0.5</v>
      </c>
      <c r="EQ1386">
        <v>822990</v>
      </c>
      <c r="ET1386">
        <v>0.5</v>
      </c>
      <c r="EU1386">
        <f t="shared" si="660"/>
        <v>0.5</v>
      </c>
      <c r="FF1386">
        <v>822990</v>
      </c>
      <c r="FI1386">
        <v>0.52</v>
      </c>
      <c r="FJ1386">
        <f t="shared" si="661"/>
        <v>0.52</v>
      </c>
      <c r="FU1386">
        <v>822990</v>
      </c>
      <c r="FX1386">
        <v>0.49</v>
      </c>
      <c r="FY1386">
        <f t="shared" si="662"/>
        <v>0.49</v>
      </c>
      <c r="GJ1386">
        <v>822990</v>
      </c>
      <c r="GM1386">
        <v>0.48</v>
      </c>
      <c r="GN1386">
        <f t="shared" si="663"/>
        <v>0.48</v>
      </c>
      <c r="GY1386">
        <v>822990</v>
      </c>
      <c r="HB1386">
        <v>0.5</v>
      </c>
      <c r="HC1386">
        <f t="shared" si="664"/>
        <v>0.5</v>
      </c>
      <c r="HN1386">
        <v>822990</v>
      </c>
      <c r="HQ1386">
        <v>0.48</v>
      </c>
      <c r="HR1386">
        <f t="shared" si="665"/>
        <v>0.48</v>
      </c>
      <c r="ID1386">
        <v>824459</v>
      </c>
      <c r="IG1386">
        <v>0.43</v>
      </c>
      <c r="IH1386">
        <f t="shared" si="666"/>
        <v>0.43</v>
      </c>
      <c r="IS1386">
        <v>824459</v>
      </c>
      <c r="IV1386">
        <v>0.43</v>
      </c>
      <c r="IW1386">
        <f t="shared" si="667"/>
        <v>0.43</v>
      </c>
      <c r="JH1386">
        <v>824459</v>
      </c>
      <c r="JK1386">
        <v>0.41</v>
      </c>
      <c r="JL1386">
        <f t="shared" si="668"/>
        <v>0.41</v>
      </c>
      <c r="JW1386">
        <v>824459</v>
      </c>
      <c r="JZ1386">
        <v>0.48</v>
      </c>
      <c r="KA1386">
        <f t="shared" si="669"/>
        <v>0.48</v>
      </c>
      <c r="KL1386">
        <v>824459</v>
      </c>
      <c r="KO1386">
        <v>0.45</v>
      </c>
      <c r="KP1386">
        <f t="shared" si="670"/>
        <v>0.45</v>
      </c>
      <c r="LA1386">
        <v>824459</v>
      </c>
      <c r="LD1386">
        <v>0.4</v>
      </c>
      <c r="LE1386">
        <f t="shared" si="671"/>
        <v>0.4</v>
      </c>
      <c r="LP1386">
        <v>824459</v>
      </c>
      <c r="LS1386">
        <v>0.44</v>
      </c>
      <c r="LT1386">
        <f t="shared" si="672"/>
        <v>0.44</v>
      </c>
      <c r="ME1386">
        <v>824459</v>
      </c>
      <c r="MH1386">
        <v>0.37</v>
      </c>
      <c r="MI1386">
        <f t="shared" si="673"/>
        <v>0.37</v>
      </c>
      <c r="MT1386">
        <v>824459</v>
      </c>
      <c r="MW1386">
        <v>0.34</v>
      </c>
      <c r="MX1386">
        <f t="shared" si="674"/>
        <v>0.34</v>
      </c>
      <c r="NI1386">
        <v>824459</v>
      </c>
      <c r="NL1386">
        <v>0.44</v>
      </c>
      <c r="NM1386">
        <f t="shared" si="675"/>
        <v>0.44</v>
      </c>
      <c r="NX1386">
        <v>824459</v>
      </c>
      <c r="OA1386">
        <v>0.43</v>
      </c>
      <c r="OB1386">
        <f t="shared" si="676"/>
        <v>0.43</v>
      </c>
      <c r="OM1386">
        <v>824459</v>
      </c>
      <c r="OP1386">
        <v>0.47</v>
      </c>
      <c r="OQ1386">
        <f t="shared" si="677"/>
        <v>0.47</v>
      </c>
      <c r="PB1386">
        <v>824459</v>
      </c>
      <c r="PE1386">
        <v>0.47</v>
      </c>
      <c r="PF1386">
        <f t="shared" si="678"/>
        <v>0.47</v>
      </c>
      <c r="PQ1386">
        <v>824459</v>
      </c>
      <c r="PT1386">
        <v>0.44</v>
      </c>
      <c r="PU1386">
        <f t="shared" si="679"/>
        <v>0.44</v>
      </c>
      <c r="QF1386">
        <v>824459</v>
      </c>
      <c r="QI1386">
        <v>0.44</v>
      </c>
      <c r="QJ1386">
        <f t="shared" si="680"/>
        <v>0.44</v>
      </c>
      <c r="QU1386">
        <v>824459</v>
      </c>
      <c r="QX1386">
        <v>0.49</v>
      </c>
      <c r="QY1386">
        <f t="shared" si="681"/>
        <v>0.49</v>
      </c>
    </row>
    <row r="1387" spans="12:467" x14ac:dyDescent="0.2">
      <c r="L1387">
        <v>823066</v>
      </c>
      <c r="O1387">
        <v>0.31</v>
      </c>
      <c r="P1387">
        <f t="shared" si="651"/>
        <v>0.31</v>
      </c>
      <c r="AA1387">
        <v>823066</v>
      </c>
      <c r="AD1387">
        <v>0.2</v>
      </c>
      <c r="AE1387">
        <f t="shared" si="652"/>
        <v>0.2</v>
      </c>
      <c r="AP1387">
        <v>823066</v>
      </c>
      <c r="AS1387">
        <v>0.18</v>
      </c>
      <c r="AT1387">
        <f t="shared" si="653"/>
        <v>0.18</v>
      </c>
      <c r="BE1387">
        <v>823066</v>
      </c>
      <c r="BH1387">
        <v>0.25</v>
      </c>
      <c r="BI1387">
        <f t="shared" si="654"/>
        <v>0.25</v>
      </c>
      <c r="BT1387">
        <v>823066</v>
      </c>
      <c r="BW1387">
        <v>0.25</v>
      </c>
      <c r="BX1387">
        <f t="shared" si="655"/>
        <v>0.25</v>
      </c>
      <c r="CI1387">
        <v>823066</v>
      </c>
      <c r="CL1387">
        <v>0.38</v>
      </c>
      <c r="CM1387">
        <f t="shared" si="656"/>
        <v>0.38</v>
      </c>
      <c r="CX1387">
        <v>823066</v>
      </c>
      <c r="DA1387">
        <v>0.4</v>
      </c>
      <c r="DB1387">
        <f t="shared" si="657"/>
        <v>0.4</v>
      </c>
      <c r="DM1387">
        <v>823066</v>
      </c>
      <c r="DP1387">
        <v>0.38</v>
      </c>
      <c r="DQ1387">
        <f t="shared" si="658"/>
        <v>0.38</v>
      </c>
      <c r="EB1387">
        <v>823066</v>
      </c>
      <c r="EE1387">
        <v>0.38</v>
      </c>
      <c r="EF1387">
        <f t="shared" si="659"/>
        <v>0.38</v>
      </c>
      <c r="EQ1387">
        <v>823066</v>
      </c>
      <c r="ET1387">
        <v>0.38</v>
      </c>
      <c r="EU1387">
        <f t="shared" si="660"/>
        <v>0.38</v>
      </c>
      <c r="FF1387">
        <v>823066</v>
      </c>
      <c r="FI1387">
        <v>0.39</v>
      </c>
      <c r="FJ1387">
        <f t="shared" si="661"/>
        <v>0.39</v>
      </c>
      <c r="FU1387">
        <v>823066</v>
      </c>
      <c r="FX1387">
        <v>0.39</v>
      </c>
      <c r="FY1387">
        <f t="shared" si="662"/>
        <v>0.39</v>
      </c>
      <c r="GJ1387">
        <v>823066</v>
      </c>
      <c r="GM1387">
        <v>0.38</v>
      </c>
      <c r="GN1387">
        <f t="shared" si="663"/>
        <v>0.38</v>
      </c>
      <c r="GY1387">
        <v>823066</v>
      </c>
      <c r="HB1387">
        <v>0.37</v>
      </c>
      <c r="HC1387">
        <f t="shared" si="664"/>
        <v>0.37</v>
      </c>
      <c r="HN1387">
        <v>823066</v>
      </c>
      <c r="HQ1387">
        <v>0.36</v>
      </c>
      <c r="HR1387">
        <f t="shared" si="665"/>
        <v>0.36</v>
      </c>
      <c r="ID1387">
        <v>824460</v>
      </c>
      <c r="IG1387">
        <v>0.45</v>
      </c>
      <c r="IH1387">
        <f t="shared" si="666"/>
        <v>0.45</v>
      </c>
      <c r="IS1387">
        <v>824460</v>
      </c>
      <c r="IV1387">
        <v>0.44</v>
      </c>
      <c r="IW1387">
        <f t="shared" si="667"/>
        <v>0.44</v>
      </c>
      <c r="JH1387">
        <v>824460</v>
      </c>
      <c r="JK1387">
        <v>0.43</v>
      </c>
      <c r="JL1387">
        <f t="shared" si="668"/>
        <v>0.43</v>
      </c>
      <c r="JW1387">
        <v>824460</v>
      </c>
      <c r="JZ1387">
        <v>0.47</v>
      </c>
      <c r="KA1387">
        <f t="shared" si="669"/>
        <v>0.47</v>
      </c>
      <c r="KL1387">
        <v>824460</v>
      </c>
      <c r="KO1387">
        <v>0.49</v>
      </c>
      <c r="KP1387">
        <f t="shared" si="670"/>
        <v>0.49</v>
      </c>
      <c r="LA1387">
        <v>824460</v>
      </c>
      <c r="LD1387">
        <v>0.44</v>
      </c>
      <c r="LE1387">
        <f t="shared" si="671"/>
        <v>0.44</v>
      </c>
      <c r="LP1387">
        <v>824460</v>
      </c>
      <c r="LS1387">
        <v>0.45</v>
      </c>
      <c r="LT1387">
        <f t="shared" si="672"/>
        <v>0.45</v>
      </c>
      <c r="ME1387">
        <v>824460</v>
      </c>
      <c r="MH1387">
        <v>0.42</v>
      </c>
      <c r="MI1387">
        <f t="shared" si="673"/>
        <v>0.42</v>
      </c>
      <c r="MT1387">
        <v>824460</v>
      </c>
      <c r="MW1387">
        <v>0.45</v>
      </c>
      <c r="MX1387">
        <f t="shared" si="674"/>
        <v>0.45</v>
      </c>
      <c r="NI1387">
        <v>824460</v>
      </c>
      <c r="NL1387">
        <v>0.44</v>
      </c>
      <c r="NM1387">
        <f t="shared" si="675"/>
        <v>0.44</v>
      </c>
      <c r="NX1387">
        <v>824460</v>
      </c>
      <c r="OA1387">
        <v>0.47</v>
      </c>
      <c r="OB1387">
        <f t="shared" si="676"/>
        <v>0.47</v>
      </c>
      <c r="OM1387">
        <v>824460</v>
      </c>
      <c r="OP1387">
        <v>0.49</v>
      </c>
      <c r="OQ1387">
        <f t="shared" si="677"/>
        <v>0.49</v>
      </c>
      <c r="PB1387">
        <v>824460</v>
      </c>
      <c r="PE1387">
        <v>0.48</v>
      </c>
      <c r="PF1387">
        <f t="shared" si="678"/>
        <v>0.48</v>
      </c>
      <c r="PQ1387">
        <v>824460</v>
      </c>
      <c r="PT1387">
        <v>0.47</v>
      </c>
      <c r="PU1387">
        <f t="shared" si="679"/>
        <v>0.47</v>
      </c>
      <c r="QF1387">
        <v>824460</v>
      </c>
      <c r="QI1387">
        <v>0.48</v>
      </c>
      <c r="QJ1387">
        <f t="shared" si="680"/>
        <v>0.48</v>
      </c>
      <c r="QU1387">
        <v>824460</v>
      </c>
      <c r="QX1387">
        <v>0.49</v>
      </c>
      <c r="QY1387">
        <f t="shared" si="681"/>
        <v>0.49</v>
      </c>
    </row>
    <row r="1388" spans="12:467" x14ac:dyDescent="0.2">
      <c r="L1388">
        <v>823146</v>
      </c>
      <c r="O1388">
        <v>0.48</v>
      </c>
      <c r="P1388">
        <f t="shared" si="651"/>
        <v>0.48</v>
      </c>
      <c r="AA1388">
        <v>823146</v>
      </c>
      <c r="AD1388">
        <v>0.53</v>
      </c>
      <c r="AE1388">
        <f t="shared" si="652"/>
        <v>0.53</v>
      </c>
      <c r="AP1388">
        <v>823146</v>
      </c>
      <c r="AS1388">
        <v>0.31</v>
      </c>
      <c r="AT1388">
        <f t="shared" si="653"/>
        <v>0.31</v>
      </c>
      <c r="BE1388">
        <v>823146</v>
      </c>
      <c r="BH1388">
        <v>0.48</v>
      </c>
      <c r="BI1388">
        <f t="shared" si="654"/>
        <v>0.48</v>
      </c>
      <c r="BT1388">
        <v>823146</v>
      </c>
      <c r="BW1388">
        <v>0.47</v>
      </c>
      <c r="BX1388">
        <f t="shared" si="655"/>
        <v>0.47</v>
      </c>
      <c r="CI1388">
        <v>823146</v>
      </c>
      <c r="CL1388">
        <v>0.49</v>
      </c>
      <c r="CM1388">
        <f t="shared" si="656"/>
        <v>0.49</v>
      </c>
      <c r="CX1388">
        <v>823146</v>
      </c>
      <c r="DA1388">
        <v>0.45</v>
      </c>
      <c r="DB1388">
        <f t="shared" si="657"/>
        <v>0.45</v>
      </c>
      <c r="DM1388">
        <v>823146</v>
      </c>
      <c r="DP1388">
        <v>0.5</v>
      </c>
      <c r="DQ1388">
        <f t="shared" si="658"/>
        <v>0.5</v>
      </c>
      <c r="EB1388">
        <v>823146</v>
      </c>
      <c r="EE1388">
        <v>0.49</v>
      </c>
      <c r="EF1388">
        <f t="shared" si="659"/>
        <v>0.49</v>
      </c>
      <c r="EQ1388">
        <v>823146</v>
      </c>
      <c r="ET1388">
        <v>0.49</v>
      </c>
      <c r="EU1388">
        <f t="shared" si="660"/>
        <v>0.49</v>
      </c>
      <c r="FF1388">
        <v>823146</v>
      </c>
      <c r="FI1388">
        <v>0.53</v>
      </c>
      <c r="FJ1388">
        <f t="shared" si="661"/>
        <v>0.53</v>
      </c>
      <c r="FU1388">
        <v>823146</v>
      </c>
      <c r="FX1388">
        <v>0.51</v>
      </c>
      <c r="FY1388">
        <f t="shared" si="662"/>
        <v>0.51</v>
      </c>
      <c r="GJ1388">
        <v>823146</v>
      </c>
      <c r="GM1388">
        <v>0.5</v>
      </c>
      <c r="GN1388">
        <f t="shared" si="663"/>
        <v>0.5</v>
      </c>
      <c r="GY1388">
        <v>823146</v>
      </c>
      <c r="HB1388">
        <v>0.5</v>
      </c>
      <c r="HC1388">
        <f t="shared" si="664"/>
        <v>0.5</v>
      </c>
      <c r="HN1388">
        <v>823146</v>
      </c>
      <c r="HQ1388">
        <v>0.46</v>
      </c>
      <c r="HR1388">
        <f t="shared" si="665"/>
        <v>0.46</v>
      </c>
      <c r="ID1388">
        <v>824620</v>
      </c>
      <c r="IG1388">
        <v>0.41</v>
      </c>
      <c r="IH1388">
        <f t="shared" si="666"/>
        <v>0.41</v>
      </c>
      <c r="IS1388">
        <v>824620</v>
      </c>
      <c r="IV1388">
        <v>0.41</v>
      </c>
      <c r="IW1388">
        <f t="shared" si="667"/>
        <v>0.41</v>
      </c>
      <c r="JH1388">
        <v>824620</v>
      </c>
      <c r="JK1388">
        <v>0.42</v>
      </c>
      <c r="JL1388">
        <f t="shared" si="668"/>
        <v>0.42</v>
      </c>
      <c r="JW1388">
        <v>824620</v>
      </c>
      <c r="JZ1388">
        <v>0.42</v>
      </c>
      <c r="KA1388">
        <f t="shared" si="669"/>
        <v>0.42</v>
      </c>
      <c r="KL1388">
        <v>824620</v>
      </c>
      <c r="KO1388">
        <v>0.45</v>
      </c>
      <c r="KP1388">
        <f t="shared" si="670"/>
        <v>0.45</v>
      </c>
      <c r="LA1388">
        <v>824620</v>
      </c>
      <c r="LD1388">
        <v>0.44</v>
      </c>
      <c r="LE1388">
        <f t="shared" si="671"/>
        <v>0.44</v>
      </c>
      <c r="LP1388">
        <v>824620</v>
      </c>
      <c r="LS1388">
        <v>0.41</v>
      </c>
      <c r="LT1388">
        <f t="shared" si="672"/>
        <v>0.41</v>
      </c>
      <c r="ME1388">
        <v>824620</v>
      </c>
      <c r="MH1388">
        <v>0.39</v>
      </c>
      <c r="MI1388">
        <f t="shared" si="673"/>
        <v>0.39</v>
      </c>
      <c r="MT1388">
        <v>824620</v>
      </c>
      <c r="MW1388">
        <v>0.43</v>
      </c>
      <c r="MX1388">
        <f t="shared" si="674"/>
        <v>0.43</v>
      </c>
      <c r="NI1388">
        <v>824620</v>
      </c>
      <c r="NL1388">
        <v>0.4</v>
      </c>
      <c r="NM1388">
        <f t="shared" si="675"/>
        <v>0.4</v>
      </c>
      <c r="NX1388">
        <v>824620</v>
      </c>
      <c r="OA1388">
        <v>0.43</v>
      </c>
      <c r="OB1388">
        <f t="shared" si="676"/>
        <v>0.43</v>
      </c>
      <c r="OM1388">
        <v>824620</v>
      </c>
      <c r="OP1388">
        <v>0.41</v>
      </c>
      <c r="OQ1388">
        <f t="shared" si="677"/>
        <v>0.41</v>
      </c>
      <c r="PB1388">
        <v>824620</v>
      </c>
      <c r="PE1388">
        <v>0.42</v>
      </c>
      <c r="PF1388">
        <f t="shared" si="678"/>
        <v>0.42</v>
      </c>
      <c r="PQ1388">
        <v>824620</v>
      </c>
      <c r="PT1388">
        <v>0.42</v>
      </c>
      <c r="PU1388">
        <f t="shared" si="679"/>
        <v>0.42</v>
      </c>
      <c r="QF1388">
        <v>824620</v>
      </c>
      <c r="QI1388">
        <v>0.4</v>
      </c>
      <c r="QJ1388">
        <f t="shared" si="680"/>
        <v>0.4</v>
      </c>
      <c r="QU1388">
        <v>824620</v>
      </c>
      <c r="QX1388">
        <v>0.42</v>
      </c>
      <c r="QY1388">
        <f t="shared" si="681"/>
        <v>0.42</v>
      </c>
    </row>
    <row r="1389" spans="12:467" x14ac:dyDescent="0.2">
      <c r="L1389">
        <v>823309</v>
      </c>
      <c r="O1389">
        <v>0.55000000000000004</v>
      </c>
      <c r="P1389">
        <f t="shared" si="651"/>
        <v>0.55000000000000004</v>
      </c>
      <c r="AA1389">
        <v>823309</v>
      </c>
      <c r="AD1389">
        <v>0.63</v>
      </c>
      <c r="AE1389">
        <f t="shared" si="652"/>
        <v>0.63</v>
      </c>
      <c r="AP1389">
        <v>823309</v>
      </c>
      <c r="AS1389">
        <v>0.67</v>
      </c>
      <c r="AT1389">
        <f t="shared" si="653"/>
        <v>0.67</v>
      </c>
      <c r="BE1389">
        <v>823309</v>
      </c>
      <c r="BH1389">
        <v>0.53</v>
      </c>
      <c r="BI1389">
        <f t="shared" si="654"/>
        <v>0.53</v>
      </c>
      <c r="BT1389">
        <v>823309</v>
      </c>
      <c r="BW1389">
        <v>0.62</v>
      </c>
      <c r="BX1389">
        <f t="shared" si="655"/>
        <v>0.62</v>
      </c>
      <c r="CI1389">
        <v>823309</v>
      </c>
      <c r="CL1389">
        <v>0.54</v>
      </c>
      <c r="CM1389">
        <f t="shared" si="656"/>
        <v>0.54</v>
      </c>
      <c r="CX1389">
        <v>823309</v>
      </c>
      <c r="DA1389">
        <v>0.55000000000000004</v>
      </c>
      <c r="DB1389">
        <f t="shared" si="657"/>
        <v>0.55000000000000004</v>
      </c>
      <c r="DM1389">
        <v>823309</v>
      </c>
      <c r="DP1389">
        <v>0.55000000000000004</v>
      </c>
      <c r="DQ1389">
        <f t="shared" si="658"/>
        <v>0.55000000000000004</v>
      </c>
      <c r="EB1389">
        <v>823309</v>
      </c>
      <c r="EE1389">
        <v>0.54</v>
      </c>
      <c r="EF1389">
        <f t="shared" si="659"/>
        <v>0.54</v>
      </c>
      <c r="EQ1389">
        <v>823309</v>
      </c>
      <c r="ET1389">
        <v>0.54</v>
      </c>
      <c r="EU1389">
        <f t="shared" si="660"/>
        <v>0.54</v>
      </c>
      <c r="FF1389">
        <v>823309</v>
      </c>
      <c r="FI1389">
        <v>0.55000000000000004</v>
      </c>
      <c r="FJ1389">
        <f t="shared" si="661"/>
        <v>0.55000000000000004</v>
      </c>
      <c r="FU1389">
        <v>823309</v>
      </c>
      <c r="FX1389">
        <v>0.56999999999999995</v>
      </c>
      <c r="FY1389">
        <f t="shared" si="662"/>
        <v>0.56999999999999995</v>
      </c>
      <c r="GJ1389">
        <v>823309</v>
      </c>
      <c r="GM1389">
        <v>0.53</v>
      </c>
      <c r="GN1389">
        <f t="shared" si="663"/>
        <v>0.53</v>
      </c>
      <c r="GY1389">
        <v>823309</v>
      </c>
      <c r="HB1389">
        <v>0.57999999999999996</v>
      </c>
      <c r="HC1389">
        <f t="shared" si="664"/>
        <v>0.57999999999999996</v>
      </c>
      <c r="HN1389">
        <v>823309</v>
      </c>
      <c r="HQ1389">
        <v>0.47</v>
      </c>
      <c r="HR1389">
        <f t="shared" si="665"/>
        <v>0.47</v>
      </c>
      <c r="ID1389">
        <v>825025</v>
      </c>
      <c r="IG1389">
        <v>0.46</v>
      </c>
      <c r="IH1389">
        <f t="shared" si="666"/>
        <v>0.46</v>
      </c>
      <c r="IS1389">
        <v>825025</v>
      </c>
      <c r="IV1389">
        <v>0.45</v>
      </c>
      <c r="IW1389">
        <f t="shared" si="667"/>
        <v>0.45</v>
      </c>
      <c r="JH1389">
        <v>825025</v>
      </c>
      <c r="JK1389">
        <v>0.49</v>
      </c>
      <c r="JL1389">
        <f t="shared" si="668"/>
        <v>0.49</v>
      </c>
      <c r="JW1389">
        <v>825025</v>
      </c>
      <c r="JZ1389">
        <v>0.41</v>
      </c>
      <c r="KA1389">
        <f t="shared" si="669"/>
        <v>0.41</v>
      </c>
      <c r="KL1389">
        <v>825025</v>
      </c>
      <c r="KO1389">
        <v>0.46</v>
      </c>
      <c r="KP1389">
        <f t="shared" si="670"/>
        <v>0.46</v>
      </c>
      <c r="LA1389">
        <v>825025</v>
      </c>
      <c r="LD1389">
        <v>0.44</v>
      </c>
      <c r="LE1389">
        <f t="shared" si="671"/>
        <v>0.44</v>
      </c>
      <c r="LP1389">
        <v>825025</v>
      </c>
      <c r="LS1389">
        <v>0.46</v>
      </c>
      <c r="LT1389">
        <f t="shared" si="672"/>
        <v>0.46</v>
      </c>
      <c r="ME1389">
        <v>825025</v>
      </c>
      <c r="MH1389">
        <v>0.44</v>
      </c>
      <c r="MI1389">
        <f t="shared" si="673"/>
        <v>0.44</v>
      </c>
      <c r="MT1389">
        <v>825025</v>
      </c>
      <c r="MW1389">
        <v>0.46</v>
      </c>
      <c r="MX1389">
        <f t="shared" si="674"/>
        <v>0.46</v>
      </c>
      <c r="NI1389">
        <v>825025</v>
      </c>
      <c r="NL1389">
        <v>0.47</v>
      </c>
      <c r="NM1389">
        <f t="shared" si="675"/>
        <v>0.47</v>
      </c>
      <c r="NX1389">
        <v>825025</v>
      </c>
      <c r="OA1389">
        <v>0.41</v>
      </c>
      <c r="OB1389">
        <f t="shared" si="676"/>
        <v>0.41</v>
      </c>
      <c r="OM1389">
        <v>825025</v>
      </c>
      <c r="OP1389">
        <v>0.46</v>
      </c>
      <c r="OQ1389">
        <f t="shared" si="677"/>
        <v>0.46</v>
      </c>
      <c r="PB1389">
        <v>825025</v>
      </c>
      <c r="PE1389">
        <v>0.47</v>
      </c>
      <c r="PF1389">
        <f t="shared" si="678"/>
        <v>0.47</v>
      </c>
      <c r="PQ1389">
        <v>825025</v>
      </c>
      <c r="PT1389">
        <v>0.48</v>
      </c>
      <c r="PU1389">
        <f t="shared" si="679"/>
        <v>0.48</v>
      </c>
      <c r="QF1389">
        <v>825025</v>
      </c>
      <c r="QI1389">
        <v>0.43</v>
      </c>
      <c r="QJ1389">
        <f t="shared" si="680"/>
        <v>0.43</v>
      </c>
      <c r="QU1389">
        <v>825025</v>
      </c>
      <c r="QX1389">
        <v>0.42</v>
      </c>
      <c r="QY1389">
        <f t="shared" si="681"/>
        <v>0.42</v>
      </c>
    </row>
    <row r="1390" spans="12:467" x14ac:dyDescent="0.2">
      <c r="L1390">
        <v>823389</v>
      </c>
      <c r="O1390">
        <v>0.55000000000000004</v>
      </c>
      <c r="P1390">
        <f t="shared" si="651"/>
        <v>0.55000000000000004</v>
      </c>
      <c r="AA1390">
        <v>823389</v>
      </c>
      <c r="AD1390">
        <v>0.56999999999999995</v>
      </c>
      <c r="AE1390">
        <f t="shared" si="652"/>
        <v>0.56999999999999995</v>
      </c>
      <c r="AP1390">
        <v>823389</v>
      </c>
      <c r="AS1390">
        <v>0.62</v>
      </c>
      <c r="AT1390">
        <f t="shared" si="653"/>
        <v>0.62</v>
      </c>
      <c r="BE1390">
        <v>823389</v>
      </c>
      <c r="BH1390">
        <v>0.54</v>
      </c>
      <c r="BI1390">
        <f t="shared" si="654"/>
        <v>0.54</v>
      </c>
      <c r="BT1390">
        <v>823389</v>
      </c>
      <c r="BW1390">
        <v>0.51</v>
      </c>
      <c r="BX1390">
        <f t="shared" si="655"/>
        <v>0.51</v>
      </c>
      <c r="CI1390">
        <v>823389</v>
      </c>
      <c r="CL1390">
        <v>0.56999999999999995</v>
      </c>
      <c r="CM1390">
        <f t="shared" si="656"/>
        <v>0.56999999999999995</v>
      </c>
      <c r="CX1390">
        <v>823389</v>
      </c>
      <c r="DA1390">
        <v>0.55000000000000004</v>
      </c>
      <c r="DB1390">
        <f t="shared" si="657"/>
        <v>0.55000000000000004</v>
      </c>
      <c r="DM1390">
        <v>823389</v>
      </c>
      <c r="DP1390">
        <v>0.55000000000000004</v>
      </c>
      <c r="DQ1390">
        <f t="shared" si="658"/>
        <v>0.55000000000000004</v>
      </c>
      <c r="EB1390">
        <v>823389</v>
      </c>
      <c r="EE1390">
        <v>0.54</v>
      </c>
      <c r="EF1390">
        <f t="shared" si="659"/>
        <v>0.54</v>
      </c>
      <c r="EQ1390">
        <v>823389</v>
      </c>
      <c r="ET1390">
        <v>0.54</v>
      </c>
      <c r="EU1390">
        <f t="shared" si="660"/>
        <v>0.54</v>
      </c>
      <c r="FF1390">
        <v>823389</v>
      </c>
      <c r="FI1390">
        <v>0.56999999999999995</v>
      </c>
      <c r="FJ1390">
        <f t="shared" si="661"/>
        <v>0.56999999999999995</v>
      </c>
      <c r="FU1390">
        <v>823389</v>
      </c>
      <c r="FX1390">
        <v>0.56000000000000005</v>
      </c>
      <c r="FY1390">
        <f t="shared" si="662"/>
        <v>0.56000000000000005</v>
      </c>
      <c r="GJ1390">
        <v>823389</v>
      </c>
      <c r="GM1390">
        <v>0.52</v>
      </c>
      <c r="GN1390">
        <f t="shared" si="663"/>
        <v>0.52</v>
      </c>
      <c r="GY1390">
        <v>823389</v>
      </c>
      <c r="HB1390">
        <v>0.59</v>
      </c>
      <c r="HC1390">
        <f t="shared" si="664"/>
        <v>0.59</v>
      </c>
      <c r="HN1390">
        <v>823389</v>
      </c>
      <c r="HQ1390">
        <v>0.52</v>
      </c>
      <c r="HR1390">
        <f t="shared" si="665"/>
        <v>0.52</v>
      </c>
      <c r="ID1390">
        <v>825102</v>
      </c>
      <c r="IG1390">
        <v>0.45</v>
      </c>
      <c r="IH1390">
        <f t="shared" si="666"/>
        <v>0.45</v>
      </c>
      <c r="IS1390">
        <v>825102</v>
      </c>
      <c r="IV1390">
        <v>0.46</v>
      </c>
      <c r="IW1390">
        <f t="shared" si="667"/>
        <v>0.46</v>
      </c>
      <c r="JH1390">
        <v>825102</v>
      </c>
      <c r="JK1390">
        <v>0.44</v>
      </c>
      <c r="JL1390">
        <f t="shared" si="668"/>
        <v>0.44</v>
      </c>
      <c r="JW1390">
        <v>825102</v>
      </c>
      <c r="JZ1390">
        <v>0.45</v>
      </c>
      <c r="KA1390">
        <f t="shared" si="669"/>
        <v>0.45</v>
      </c>
      <c r="KL1390">
        <v>825102</v>
      </c>
      <c r="KO1390">
        <v>0.47</v>
      </c>
      <c r="KP1390">
        <f t="shared" si="670"/>
        <v>0.47</v>
      </c>
      <c r="LA1390">
        <v>825102</v>
      </c>
      <c r="LD1390">
        <v>0.48</v>
      </c>
      <c r="LE1390">
        <f t="shared" si="671"/>
        <v>0.48</v>
      </c>
      <c r="LP1390">
        <v>825102</v>
      </c>
      <c r="LS1390">
        <v>0.47</v>
      </c>
      <c r="LT1390">
        <f t="shared" si="672"/>
        <v>0.47</v>
      </c>
      <c r="ME1390">
        <v>825102</v>
      </c>
      <c r="MH1390">
        <v>0.42</v>
      </c>
      <c r="MI1390">
        <f t="shared" si="673"/>
        <v>0.42</v>
      </c>
      <c r="MT1390">
        <v>825102</v>
      </c>
      <c r="MW1390">
        <v>0.45</v>
      </c>
      <c r="MX1390">
        <f t="shared" si="674"/>
        <v>0.45</v>
      </c>
      <c r="NI1390">
        <v>825102</v>
      </c>
      <c r="NL1390">
        <v>0.48</v>
      </c>
      <c r="NM1390">
        <f t="shared" si="675"/>
        <v>0.48</v>
      </c>
      <c r="NX1390">
        <v>825102</v>
      </c>
      <c r="OA1390">
        <v>0.5</v>
      </c>
      <c r="OB1390">
        <f t="shared" si="676"/>
        <v>0.5</v>
      </c>
      <c r="OM1390">
        <v>825102</v>
      </c>
      <c r="OP1390">
        <v>0.48</v>
      </c>
      <c r="OQ1390">
        <f t="shared" si="677"/>
        <v>0.48</v>
      </c>
      <c r="PB1390">
        <v>825102</v>
      </c>
      <c r="PE1390">
        <v>0.46</v>
      </c>
      <c r="PF1390">
        <f t="shared" si="678"/>
        <v>0.46</v>
      </c>
      <c r="PQ1390">
        <v>825102</v>
      </c>
      <c r="PT1390">
        <v>0.49</v>
      </c>
      <c r="PU1390">
        <f t="shared" si="679"/>
        <v>0.49</v>
      </c>
      <c r="QF1390">
        <v>825102</v>
      </c>
      <c r="QI1390">
        <v>0.48</v>
      </c>
      <c r="QJ1390">
        <f t="shared" si="680"/>
        <v>0.48</v>
      </c>
      <c r="QU1390">
        <v>825102</v>
      </c>
      <c r="QX1390">
        <v>0.48</v>
      </c>
      <c r="QY1390">
        <f t="shared" si="681"/>
        <v>0.48</v>
      </c>
    </row>
    <row r="1391" spans="12:467" x14ac:dyDescent="0.2">
      <c r="L1391">
        <v>823713</v>
      </c>
      <c r="O1391">
        <v>0.48</v>
      </c>
      <c r="P1391">
        <f t="shared" si="651"/>
        <v>0.48</v>
      </c>
      <c r="AA1391">
        <v>823713</v>
      </c>
      <c r="AD1391">
        <v>0.44</v>
      </c>
      <c r="AE1391">
        <f t="shared" si="652"/>
        <v>0.44</v>
      </c>
      <c r="AP1391">
        <v>823713</v>
      </c>
      <c r="AS1391">
        <v>0.68</v>
      </c>
      <c r="AT1391">
        <f t="shared" si="653"/>
        <v>0.68</v>
      </c>
      <c r="BE1391">
        <v>823713</v>
      </c>
      <c r="BH1391">
        <v>0.54</v>
      </c>
      <c r="BI1391">
        <f t="shared" si="654"/>
        <v>0.54</v>
      </c>
      <c r="BT1391">
        <v>823713</v>
      </c>
      <c r="BW1391">
        <v>0.53</v>
      </c>
      <c r="BX1391">
        <f t="shared" si="655"/>
        <v>0.53</v>
      </c>
      <c r="CI1391">
        <v>823713</v>
      </c>
      <c r="CL1391">
        <v>0.47</v>
      </c>
      <c r="CM1391">
        <f t="shared" si="656"/>
        <v>0.47</v>
      </c>
      <c r="CX1391">
        <v>823713</v>
      </c>
      <c r="DA1391">
        <v>0.49</v>
      </c>
      <c r="DB1391">
        <f t="shared" si="657"/>
        <v>0.49</v>
      </c>
      <c r="DM1391">
        <v>823713</v>
      </c>
      <c r="DP1391">
        <v>0.5</v>
      </c>
      <c r="DQ1391">
        <f t="shared" si="658"/>
        <v>0.5</v>
      </c>
      <c r="EB1391">
        <v>823713</v>
      </c>
      <c r="EE1391">
        <v>0.49</v>
      </c>
      <c r="EF1391">
        <f t="shared" si="659"/>
        <v>0.49</v>
      </c>
      <c r="EQ1391">
        <v>823713</v>
      </c>
      <c r="ET1391">
        <v>0.49</v>
      </c>
      <c r="EU1391">
        <f t="shared" si="660"/>
        <v>0.49</v>
      </c>
      <c r="FF1391">
        <v>823713</v>
      </c>
      <c r="FI1391">
        <v>0.46</v>
      </c>
      <c r="FJ1391">
        <f t="shared" si="661"/>
        <v>0.46</v>
      </c>
      <c r="FU1391">
        <v>823713</v>
      </c>
      <c r="FX1391">
        <v>0.47</v>
      </c>
      <c r="FY1391">
        <f t="shared" si="662"/>
        <v>0.47</v>
      </c>
      <c r="GJ1391">
        <v>823713</v>
      </c>
      <c r="GM1391">
        <v>0.47</v>
      </c>
      <c r="GN1391">
        <f t="shared" si="663"/>
        <v>0.47</v>
      </c>
      <c r="GY1391">
        <v>823713</v>
      </c>
      <c r="HB1391">
        <v>0.47</v>
      </c>
      <c r="HC1391">
        <f t="shared" si="664"/>
        <v>0.47</v>
      </c>
      <c r="HN1391">
        <v>823713</v>
      </c>
      <c r="HQ1391">
        <v>0.47</v>
      </c>
      <c r="HR1391">
        <f t="shared" si="665"/>
        <v>0.47</v>
      </c>
      <c r="ID1391">
        <v>822755</v>
      </c>
      <c r="IG1391">
        <v>0.46</v>
      </c>
      <c r="IH1391">
        <f t="shared" si="666"/>
        <v>0.46</v>
      </c>
      <c r="IS1391">
        <v>822755</v>
      </c>
      <c r="IV1391">
        <v>0.51</v>
      </c>
      <c r="IW1391">
        <f t="shared" si="667"/>
        <v>0.51</v>
      </c>
      <c r="JH1391">
        <v>822755</v>
      </c>
      <c r="JK1391">
        <v>0.46</v>
      </c>
      <c r="JL1391">
        <f t="shared" si="668"/>
        <v>0.46</v>
      </c>
      <c r="JW1391">
        <v>822755</v>
      </c>
      <c r="JZ1391">
        <v>0.47</v>
      </c>
      <c r="KA1391">
        <f t="shared" si="669"/>
        <v>0.47</v>
      </c>
      <c r="KL1391">
        <v>822755</v>
      </c>
      <c r="KO1391">
        <v>0.42</v>
      </c>
      <c r="KP1391">
        <f t="shared" si="670"/>
        <v>0.42</v>
      </c>
      <c r="LA1391">
        <v>822755</v>
      </c>
      <c r="LD1391">
        <v>0.46</v>
      </c>
      <c r="LE1391">
        <f t="shared" si="671"/>
        <v>0.46</v>
      </c>
      <c r="LP1391">
        <v>822755</v>
      </c>
      <c r="LS1391">
        <v>0.48</v>
      </c>
      <c r="LT1391">
        <f t="shared" si="672"/>
        <v>0.48</v>
      </c>
      <c r="ME1391">
        <v>822755</v>
      </c>
      <c r="MH1391">
        <v>0.48</v>
      </c>
      <c r="MI1391">
        <f t="shared" si="673"/>
        <v>0.48</v>
      </c>
      <c r="MT1391">
        <v>822755</v>
      </c>
      <c r="MW1391">
        <v>0.43</v>
      </c>
      <c r="MX1391">
        <f t="shared" si="674"/>
        <v>0.43</v>
      </c>
      <c r="NI1391">
        <v>822755</v>
      </c>
      <c r="NL1391">
        <v>0.48</v>
      </c>
      <c r="NM1391">
        <f t="shared" si="675"/>
        <v>0.48</v>
      </c>
      <c r="NX1391">
        <v>822755</v>
      </c>
      <c r="OA1391">
        <v>0.46</v>
      </c>
      <c r="OB1391">
        <f t="shared" si="676"/>
        <v>0.46</v>
      </c>
      <c r="OM1391">
        <v>822755</v>
      </c>
      <c r="OP1391">
        <v>0.47</v>
      </c>
      <c r="OQ1391">
        <f t="shared" si="677"/>
        <v>0.47</v>
      </c>
      <c r="PB1391">
        <v>822755</v>
      </c>
      <c r="PE1391">
        <v>0.48</v>
      </c>
      <c r="PF1391">
        <f t="shared" si="678"/>
        <v>0.48</v>
      </c>
      <c r="PQ1391">
        <v>822755</v>
      </c>
      <c r="PT1391">
        <v>0.47</v>
      </c>
      <c r="PU1391">
        <f t="shared" si="679"/>
        <v>0.47</v>
      </c>
      <c r="QF1391">
        <v>822755</v>
      </c>
      <c r="QI1391">
        <v>0.46</v>
      </c>
      <c r="QJ1391">
        <f t="shared" si="680"/>
        <v>0.46</v>
      </c>
      <c r="QU1391">
        <v>822755</v>
      </c>
      <c r="QX1391">
        <v>0.47</v>
      </c>
      <c r="QY1391">
        <f t="shared" si="681"/>
        <v>0.47</v>
      </c>
    </row>
    <row r="1392" spans="12:467" x14ac:dyDescent="0.2">
      <c r="L1392">
        <v>823877</v>
      </c>
      <c r="O1392">
        <v>0.51</v>
      </c>
      <c r="P1392">
        <f t="shared" si="651"/>
        <v>0.51</v>
      </c>
      <c r="AA1392">
        <v>823877</v>
      </c>
      <c r="AD1392">
        <v>0.54</v>
      </c>
      <c r="AE1392">
        <f t="shared" si="652"/>
        <v>0.54</v>
      </c>
      <c r="AP1392">
        <v>823877</v>
      </c>
      <c r="AS1392">
        <v>0.42</v>
      </c>
      <c r="AT1392">
        <f t="shared" si="653"/>
        <v>0.42</v>
      </c>
      <c r="BE1392">
        <v>823877</v>
      </c>
      <c r="BH1392">
        <v>0.52</v>
      </c>
      <c r="BI1392">
        <f t="shared" si="654"/>
        <v>0.52</v>
      </c>
      <c r="BT1392">
        <v>823877</v>
      </c>
      <c r="BW1392">
        <v>0.48</v>
      </c>
      <c r="BX1392">
        <f t="shared" si="655"/>
        <v>0.48</v>
      </c>
      <c r="CI1392">
        <v>823877</v>
      </c>
      <c r="CL1392">
        <v>0.45</v>
      </c>
      <c r="CM1392">
        <f t="shared" si="656"/>
        <v>0.45</v>
      </c>
      <c r="CX1392">
        <v>823877</v>
      </c>
      <c r="DA1392">
        <v>0.44</v>
      </c>
      <c r="DB1392">
        <f t="shared" si="657"/>
        <v>0.44</v>
      </c>
      <c r="DM1392">
        <v>823877</v>
      </c>
      <c r="DP1392">
        <v>0.44</v>
      </c>
      <c r="DQ1392">
        <f t="shared" si="658"/>
        <v>0.44</v>
      </c>
      <c r="EB1392">
        <v>823877</v>
      </c>
      <c r="EE1392">
        <v>0.44</v>
      </c>
      <c r="EF1392">
        <f t="shared" si="659"/>
        <v>0.44</v>
      </c>
      <c r="EQ1392">
        <v>823877</v>
      </c>
      <c r="ET1392">
        <v>0.44</v>
      </c>
      <c r="EU1392">
        <f t="shared" si="660"/>
        <v>0.44</v>
      </c>
      <c r="FF1392">
        <v>823877</v>
      </c>
      <c r="FI1392">
        <v>0.45</v>
      </c>
      <c r="FJ1392">
        <f t="shared" si="661"/>
        <v>0.45</v>
      </c>
      <c r="FU1392">
        <v>823877</v>
      </c>
      <c r="FX1392">
        <v>0.46</v>
      </c>
      <c r="FY1392">
        <f t="shared" si="662"/>
        <v>0.46</v>
      </c>
      <c r="GJ1392">
        <v>823877</v>
      </c>
      <c r="GM1392">
        <v>0.47</v>
      </c>
      <c r="GN1392">
        <f t="shared" si="663"/>
        <v>0.47</v>
      </c>
      <c r="GY1392">
        <v>823877</v>
      </c>
      <c r="HB1392">
        <v>0.45</v>
      </c>
      <c r="HC1392">
        <f t="shared" si="664"/>
        <v>0.45</v>
      </c>
      <c r="HN1392">
        <v>823877</v>
      </c>
      <c r="HQ1392">
        <v>0.49</v>
      </c>
      <c r="HR1392">
        <f t="shared" si="665"/>
        <v>0.49</v>
      </c>
      <c r="ID1392">
        <v>822832</v>
      </c>
      <c r="IG1392">
        <v>0.48</v>
      </c>
      <c r="IH1392">
        <f t="shared" si="666"/>
        <v>0.48</v>
      </c>
      <c r="IS1392">
        <v>822832</v>
      </c>
      <c r="IV1392">
        <v>0.48</v>
      </c>
      <c r="IW1392">
        <f t="shared" si="667"/>
        <v>0.48</v>
      </c>
      <c r="JH1392">
        <v>822832</v>
      </c>
      <c r="JK1392">
        <v>0.47</v>
      </c>
      <c r="JL1392">
        <f t="shared" si="668"/>
        <v>0.47</v>
      </c>
      <c r="JW1392">
        <v>822832</v>
      </c>
      <c r="JZ1392">
        <v>0.48</v>
      </c>
      <c r="KA1392">
        <f t="shared" si="669"/>
        <v>0.48</v>
      </c>
      <c r="KL1392">
        <v>822832</v>
      </c>
      <c r="KO1392">
        <v>0.48</v>
      </c>
      <c r="KP1392">
        <f t="shared" si="670"/>
        <v>0.48</v>
      </c>
      <c r="LA1392">
        <v>822832</v>
      </c>
      <c r="LD1392">
        <v>0.48</v>
      </c>
      <c r="LE1392">
        <f t="shared" si="671"/>
        <v>0.48</v>
      </c>
      <c r="LP1392">
        <v>822832</v>
      </c>
      <c r="LS1392">
        <v>0.45</v>
      </c>
      <c r="LT1392">
        <f t="shared" si="672"/>
        <v>0.45</v>
      </c>
      <c r="ME1392">
        <v>822832</v>
      </c>
      <c r="MH1392">
        <v>0.46</v>
      </c>
      <c r="MI1392">
        <f t="shared" si="673"/>
        <v>0.46</v>
      </c>
      <c r="MT1392">
        <v>822832</v>
      </c>
      <c r="MW1392">
        <v>0.55000000000000004</v>
      </c>
      <c r="MX1392">
        <f t="shared" si="674"/>
        <v>0.55000000000000004</v>
      </c>
      <c r="NI1392">
        <v>822832</v>
      </c>
      <c r="NL1392">
        <v>0.46</v>
      </c>
      <c r="NM1392">
        <f t="shared" si="675"/>
        <v>0.46</v>
      </c>
      <c r="NX1392">
        <v>822832</v>
      </c>
      <c r="OA1392">
        <v>0.47</v>
      </c>
      <c r="OB1392">
        <f t="shared" si="676"/>
        <v>0.47</v>
      </c>
      <c r="OM1392">
        <v>822832</v>
      </c>
      <c r="OP1392">
        <v>0.49</v>
      </c>
      <c r="OQ1392">
        <f t="shared" si="677"/>
        <v>0.49</v>
      </c>
      <c r="PB1392">
        <v>822832</v>
      </c>
      <c r="PE1392">
        <v>0.5</v>
      </c>
      <c r="PF1392">
        <f t="shared" si="678"/>
        <v>0.5</v>
      </c>
      <c r="PQ1392">
        <v>822832</v>
      </c>
      <c r="PT1392">
        <v>0.49</v>
      </c>
      <c r="PU1392">
        <f t="shared" si="679"/>
        <v>0.49</v>
      </c>
      <c r="QF1392">
        <v>822832</v>
      </c>
      <c r="QI1392">
        <v>0.45</v>
      </c>
      <c r="QJ1392">
        <f t="shared" si="680"/>
        <v>0.45</v>
      </c>
      <c r="QU1392">
        <v>822832</v>
      </c>
      <c r="QX1392">
        <v>0.45</v>
      </c>
      <c r="QY1392">
        <f t="shared" si="681"/>
        <v>0.45</v>
      </c>
    </row>
    <row r="1393" spans="12:467" x14ac:dyDescent="0.2">
      <c r="L1393">
        <v>824041</v>
      </c>
      <c r="O1393">
        <v>0.49</v>
      </c>
      <c r="P1393">
        <f t="shared" si="651"/>
        <v>0.49</v>
      </c>
      <c r="AA1393">
        <v>824041</v>
      </c>
      <c r="AD1393">
        <v>0.34</v>
      </c>
      <c r="AE1393">
        <f t="shared" si="652"/>
        <v>0.34</v>
      </c>
      <c r="AP1393">
        <v>824041</v>
      </c>
      <c r="AS1393">
        <v>0.47</v>
      </c>
      <c r="AT1393">
        <f t="shared" si="653"/>
        <v>0.47</v>
      </c>
      <c r="BE1393">
        <v>824041</v>
      </c>
      <c r="BH1393">
        <v>0.53</v>
      </c>
      <c r="BI1393">
        <f t="shared" si="654"/>
        <v>0.53</v>
      </c>
      <c r="BT1393">
        <v>824041</v>
      </c>
      <c r="BW1393">
        <v>0.5</v>
      </c>
      <c r="BX1393">
        <f t="shared" si="655"/>
        <v>0.5</v>
      </c>
      <c r="CI1393">
        <v>824041</v>
      </c>
      <c r="CL1393">
        <v>0.52</v>
      </c>
      <c r="CM1393">
        <f t="shared" si="656"/>
        <v>0.52</v>
      </c>
      <c r="CX1393">
        <v>824041</v>
      </c>
      <c r="DA1393">
        <v>0.48</v>
      </c>
      <c r="DB1393">
        <f t="shared" si="657"/>
        <v>0.48</v>
      </c>
      <c r="DM1393">
        <v>824041</v>
      </c>
      <c r="DP1393">
        <v>0.53</v>
      </c>
      <c r="DQ1393">
        <f t="shared" si="658"/>
        <v>0.53</v>
      </c>
      <c r="EB1393">
        <v>824041</v>
      </c>
      <c r="EE1393">
        <v>0.49</v>
      </c>
      <c r="EF1393">
        <f t="shared" si="659"/>
        <v>0.49</v>
      </c>
      <c r="EQ1393">
        <v>824041</v>
      </c>
      <c r="ET1393">
        <v>0.49</v>
      </c>
      <c r="EU1393">
        <f t="shared" si="660"/>
        <v>0.49</v>
      </c>
      <c r="FF1393">
        <v>824041</v>
      </c>
      <c r="FI1393">
        <v>0.51</v>
      </c>
      <c r="FJ1393">
        <f t="shared" si="661"/>
        <v>0.51</v>
      </c>
      <c r="FU1393">
        <v>824041</v>
      </c>
      <c r="FX1393">
        <v>0.51</v>
      </c>
      <c r="FY1393">
        <f t="shared" si="662"/>
        <v>0.51</v>
      </c>
      <c r="GJ1393">
        <v>824041</v>
      </c>
      <c r="GM1393">
        <v>0.49</v>
      </c>
      <c r="GN1393">
        <f t="shared" si="663"/>
        <v>0.49</v>
      </c>
      <c r="GY1393">
        <v>824041</v>
      </c>
      <c r="HB1393">
        <v>0.48</v>
      </c>
      <c r="HC1393">
        <f t="shared" si="664"/>
        <v>0.48</v>
      </c>
      <c r="HN1393">
        <v>824041</v>
      </c>
      <c r="HQ1393">
        <v>0.4</v>
      </c>
      <c r="HR1393">
        <f t="shared" si="665"/>
        <v>0.4</v>
      </c>
      <c r="ID1393">
        <v>822918</v>
      </c>
      <c r="IG1393">
        <v>0.52</v>
      </c>
      <c r="IH1393">
        <f t="shared" si="666"/>
        <v>0.52</v>
      </c>
      <c r="IS1393">
        <v>822918</v>
      </c>
      <c r="IV1393">
        <v>0.52</v>
      </c>
      <c r="IW1393">
        <f t="shared" si="667"/>
        <v>0.52</v>
      </c>
      <c r="JH1393">
        <v>822918</v>
      </c>
      <c r="JK1393">
        <v>0.52</v>
      </c>
      <c r="JL1393">
        <f t="shared" si="668"/>
        <v>0.52</v>
      </c>
      <c r="JW1393">
        <v>822918</v>
      </c>
      <c r="JZ1393">
        <v>0.55000000000000004</v>
      </c>
      <c r="KA1393">
        <f t="shared" si="669"/>
        <v>0.55000000000000004</v>
      </c>
      <c r="KL1393">
        <v>822918</v>
      </c>
      <c r="KO1393">
        <v>0.6</v>
      </c>
      <c r="KP1393">
        <f t="shared" si="670"/>
        <v>0.6</v>
      </c>
      <c r="LA1393">
        <v>822918</v>
      </c>
      <c r="LD1393">
        <v>0.51</v>
      </c>
      <c r="LE1393">
        <f t="shared" si="671"/>
        <v>0.51</v>
      </c>
      <c r="LP1393">
        <v>822918</v>
      </c>
      <c r="LS1393">
        <v>0.53</v>
      </c>
      <c r="LT1393">
        <f t="shared" si="672"/>
        <v>0.53</v>
      </c>
      <c r="ME1393">
        <v>822918</v>
      </c>
      <c r="MH1393">
        <v>0.59</v>
      </c>
      <c r="MI1393">
        <f t="shared" si="673"/>
        <v>0.59</v>
      </c>
      <c r="MT1393">
        <v>822918</v>
      </c>
      <c r="MW1393">
        <v>0.51</v>
      </c>
      <c r="MX1393">
        <f t="shared" si="674"/>
        <v>0.51</v>
      </c>
      <c r="NI1393">
        <v>822918</v>
      </c>
      <c r="NL1393">
        <v>0.5</v>
      </c>
      <c r="NM1393">
        <f t="shared" si="675"/>
        <v>0.5</v>
      </c>
      <c r="NX1393">
        <v>822918</v>
      </c>
      <c r="OA1393">
        <v>0.51</v>
      </c>
      <c r="OB1393">
        <f t="shared" si="676"/>
        <v>0.51</v>
      </c>
      <c r="OM1393">
        <v>822918</v>
      </c>
      <c r="OP1393">
        <v>0.52</v>
      </c>
      <c r="OQ1393">
        <f t="shared" si="677"/>
        <v>0.52</v>
      </c>
      <c r="PB1393">
        <v>822918</v>
      </c>
      <c r="PE1393">
        <v>0.52</v>
      </c>
      <c r="PF1393">
        <f t="shared" si="678"/>
        <v>0.52</v>
      </c>
      <c r="PQ1393">
        <v>822918</v>
      </c>
      <c r="PT1393">
        <v>0.51</v>
      </c>
      <c r="PU1393">
        <f t="shared" si="679"/>
        <v>0.51</v>
      </c>
      <c r="QF1393">
        <v>822918</v>
      </c>
      <c r="QI1393">
        <v>0.56000000000000005</v>
      </c>
      <c r="QJ1393">
        <f t="shared" si="680"/>
        <v>0.56000000000000005</v>
      </c>
      <c r="QU1393">
        <v>822918</v>
      </c>
      <c r="QX1393">
        <v>0.52</v>
      </c>
      <c r="QY1393">
        <f t="shared" si="681"/>
        <v>0.52</v>
      </c>
    </row>
    <row r="1394" spans="12:467" x14ac:dyDescent="0.2">
      <c r="L1394">
        <v>824287</v>
      </c>
      <c r="O1394">
        <v>0.47</v>
      </c>
      <c r="P1394">
        <f t="shared" si="651"/>
        <v>0.47</v>
      </c>
      <c r="AA1394">
        <v>824287</v>
      </c>
      <c r="AD1394">
        <v>0.42</v>
      </c>
      <c r="AE1394">
        <f t="shared" si="652"/>
        <v>0.42</v>
      </c>
      <c r="AP1394">
        <v>824287</v>
      </c>
      <c r="AS1394">
        <v>0.53</v>
      </c>
      <c r="AT1394">
        <f t="shared" si="653"/>
        <v>0.53</v>
      </c>
      <c r="BE1394">
        <v>824287</v>
      </c>
      <c r="BH1394">
        <v>0.43</v>
      </c>
      <c r="BI1394">
        <f t="shared" si="654"/>
        <v>0.43</v>
      </c>
      <c r="BT1394">
        <v>824287</v>
      </c>
      <c r="BW1394">
        <v>0.41</v>
      </c>
      <c r="BX1394">
        <f t="shared" si="655"/>
        <v>0.41</v>
      </c>
      <c r="CI1394">
        <v>824287</v>
      </c>
      <c r="CL1394">
        <v>0.49</v>
      </c>
      <c r="CM1394">
        <f t="shared" si="656"/>
        <v>0.49</v>
      </c>
      <c r="CX1394">
        <v>824287</v>
      </c>
      <c r="DA1394">
        <v>0.5</v>
      </c>
      <c r="DB1394">
        <f t="shared" si="657"/>
        <v>0.5</v>
      </c>
      <c r="DM1394">
        <v>824287</v>
      </c>
      <c r="DP1394">
        <v>0.51</v>
      </c>
      <c r="DQ1394">
        <f t="shared" si="658"/>
        <v>0.51</v>
      </c>
      <c r="EB1394">
        <v>824287</v>
      </c>
      <c r="EE1394">
        <v>0.48</v>
      </c>
      <c r="EF1394">
        <f t="shared" si="659"/>
        <v>0.48</v>
      </c>
      <c r="EQ1394">
        <v>824287</v>
      </c>
      <c r="ET1394">
        <v>0.48</v>
      </c>
      <c r="EU1394">
        <f t="shared" si="660"/>
        <v>0.48</v>
      </c>
      <c r="FF1394">
        <v>824287</v>
      </c>
      <c r="FI1394">
        <v>0.48</v>
      </c>
      <c r="FJ1394">
        <f t="shared" si="661"/>
        <v>0.48</v>
      </c>
      <c r="FU1394">
        <v>824287</v>
      </c>
      <c r="FX1394">
        <v>0.49</v>
      </c>
      <c r="FY1394">
        <f t="shared" si="662"/>
        <v>0.49</v>
      </c>
      <c r="GJ1394">
        <v>824287</v>
      </c>
      <c r="GM1394">
        <v>0.48</v>
      </c>
      <c r="GN1394">
        <f t="shared" si="663"/>
        <v>0.48</v>
      </c>
      <c r="GY1394">
        <v>824287</v>
      </c>
      <c r="HB1394">
        <v>0.51</v>
      </c>
      <c r="HC1394">
        <f t="shared" si="664"/>
        <v>0.51</v>
      </c>
      <c r="HN1394">
        <v>824287</v>
      </c>
      <c r="HQ1394">
        <v>0.49</v>
      </c>
      <c r="HR1394">
        <f t="shared" si="665"/>
        <v>0.49</v>
      </c>
      <c r="ID1394">
        <v>823002</v>
      </c>
      <c r="IG1394">
        <v>0.49</v>
      </c>
      <c r="IH1394">
        <f t="shared" si="666"/>
        <v>0.49</v>
      </c>
      <c r="IS1394">
        <v>823002</v>
      </c>
      <c r="IV1394">
        <v>0.46</v>
      </c>
      <c r="IW1394">
        <f t="shared" si="667"/>
        <v>0.46</v>
      </c>
      <c r="JH1394">
        <v>823002</v>
      </c>
      <c r="JK1394">
        <v>0.49</v>
      </c>
      <c r="JL1394">
        <f t="shared" si="668"/>
        <v>0.49</v>
      </c>
      <c r="JW1394">
        <v>823002</v>
      </c>
      <c r="JZ1394">
        <v>0.52</v>
      </c>
      <c r="KA1394">
        <f t="shared" si="669"/>
        <v>0.52</v>
      </c>
      <c r="KL1394">
        <v>823002</v>
      </c>
      <c r="KO1394">
        <v>0.51</v>
      </c>
      <c r="KP1394">
        <f t="shared" si="670"/>
        <v>0.51</v>
      </c>
      <c r="LA1394">
        <v>823002</v>
      </c>
      <c r="LD1394">
        <v>0.49</v>
      </c>
      <c r="LE1394">
        <f t="shared" si="671"/>
        <v>0.49</v>
      </c>
      <c r="LP1394">
        <v>823002</v>
      </c>
      <c r="LS1394">
        <v>0.5</v>
      </c>
      <c r="LT1394">
        <f t="shared" si="672"/>
        <v>0.5</v>
      </c>
      <c r="ME1394">
        <v>823002</v>
      </c>
      <c r="MH1394">
        <v>0.47</v>
      </c>
      <c r="MI1394">
        <f t="shared" si="673"/>
        <v>0.47</v>
      </c>
      <c r="MT1394">
        <v>823002</v>
      </c>
      <c r="MW1394">
        <v>0.47</v>
      </c>
      <c r="MX1394">
        <f t="shared" si="674"/>
        <v>0.47</v>
      </c>
      <c r="NI1394">
        <v>823002</v>
      </c>
      <c r="NL1394">
        <v>0.49</v>
      </c>
      <c r="NM1394">
        <f t="shared" si="675"/>
        <v>0.49</v>
      </c>
      <c r="NX1394">
        <v>823002</v>
      </c>
      <c r="OA1394">
        <v>0.54</v>
      </c>
      <c r="OB1394">
        <f t="shared" si="676"/>
        <v>0.54</v>
      </c>
      <c r="OM1394">
        <v>823002</v>
      </c>
      <c r="OP1394">
        <v>0.46</v>
      </c>
      <c r="OQ1394">
        <f t="shared" si="677"/>
        <v>0.46</v>
      </c>
      <c r="PB1394">
        <v>823002</v>
      </c>
      <c r="PE1394">
        <v>0.47</v>
      </c>
      <c r="PF1394">
        <f t="shared" si="678"/>
        <v>0.47</v>
      </c>
      <c r="PQ1394">
        <v>823002</v>
      </c>
      <c r="PT1394">
        <v>0.49</v>
      </c>
      <c r="PU1394">
        <f t="shared" si="679"/>
        <v>0.49</v>
      </c>
      <c r="QF1394">
        <v>823002</v>
      </c>
      <c r="QI1394">
        <v>0.49</v>
      </c>
      <c r="QJ1394">
        <f t="shared" si="680"/>
        <v>0.49</v>
      </c>
      <c r="QU1394">
        <v>823002</v>
      </c>
      <c r="QX1394">
        <v>0.5</v>
      </c>
      <c r="QY1394">
        <f t="shared" si="681"/>
        <v>0.5</v>
      </c>
    </row>
    <row r="1395" spans="12:467" x14ac:dyDescent="0.2">
      <c r="L1395">
        <v>824686</v>
      </c>
      <c r="O1395">
        <v>0.54</v>
      </c>
      <c r="P1395">
        <f t="shared" si="651"/>
        <v>0.54</v>
      </c>
      <c r="AA1395">
        <v>824686</v>
      </c>
      <c r="AD1395">
        <v>0.49</v>
      </c>
      <c r="AE1395">
        <f t="shared" si="652"/>
        <v>0.49</v>
      </c>
      <c r="AP1395">
        <v>824686</v>
      </c>
      <c r="AS1395">
        <v>0.43</v>
      </c>
      <c r="AT1395">
        <f t="shared" si="653"/>
        <v>0.43</v>
      </c>
      <c r="BE1395">
        <v>824686</v>
      </c>
      <c r="BH1395">
        <v>0.47</v>
      </c>
      <c r="BI1395">
        <f t="shared" si="654"/>
        <v>0.47</v>
      </c>
      <c r="BT1395">
        <v>824686</v>
      </c>
      <c r="BW1395">
        <v>0.53</v>
      </c>
      <c r="BX1395">
        <f t="shared" si="655"/>
        <v>0.53</v>
      </c>
      <c r="CI1395">
        <v>824686</v>
      </c>
      <c r="CL1395">
        <v>0.48</v>
      </c>
      <c r="CM1395">
        <f t="shared" si="656"/>
        <v>0.48</v>
      </c>
      <c r="CX1395">
        <v>824686</v>
      </c>
      <c r="DA1395">
        <v>0.47</v>
      </c>
      <c r="DB1395">
        <f t="shared" si="657"/>
        <v>0.47</v>
      </c>
      <c r="DM1395">
        <v>824686</v>
      </c>
      <c r="DP1395">
        <v>0.49</v>
      </c>
      <c r="DQ1395">
        <f t="shared" si="658"/>
        <v>0.49</v>
      </c>
      <c r="EB1395">
        <v>824686</v>
      </c>
      <c r="EE1395">
        <v>0.49</v>
      </c>
      <c r="EF1395">
        <f t="shared" si="659"/>
        <v>0.49</v>
      </c>
      <c r="EQ1395">
        <v>824686</v>
      </c>
      <c r="ET1395">
        <v>0.49</v>
      </c>
      <c r="EU1395">
        <f t="shared" si="660"/>
        <v>0.49</v>
      </c>
      <c r="FF1395">
        <v>824686</v>
      </c>
      <c r="FI1395">
        <v>0.53</v>
      </c>
      <c r="FJ1395">
        <f t="shared" si="661"/>
        <v>0.53</v>
      </c>
      <c r="FU1395">
        <v>824686</v>
      </c>
      <c r="FX1395">
        <v>0.5</v>
      </c>
      <c r="FY1395">
        <f t="shared" si="662"/>
        <v>0.5</v>
      </c>
      <c r="GJ1395">
        <v>824686</v>
      </c>
      <c r="GM1395">
        <v>0.51</v>
      </c>
      <c r="GN1395">
        <f t="shared" si="663"/>
        <v>0.51</v>
      </c>
      <c r="GY1395">
        <v>824686</v>
      </c>
      <c r="HB1395">
        <v>0.48</v>
      </c>
      <c r="HC1395">
        <f t="shared" si="664"/>
        <v>0.48</v>
      </c>
      <c r="HN1395">
        <v>824686</v>
      </c>
      <c r="HQ1395">
        <v>0.48</v>
      </c>
      <c r="HR1395">
        <f t="shared" si="665"/>
        <v>0.48</v>
      </c>
      <c r="ID1395">
        <v>823237</v>
      </c>
      <c r="IG1395">
        <v>0.47</v>
      </c>
      <c r="IH1395">
        <f t="shared" si="666"/>
        <v>0.47</v>
      </c>
      <c r="IS1395">
        <v>823237</v>
      </c>
      <c r="IV1395">
        <v>0.49</v>
      </c>
      <c r="IW1395">
        <f t="shared" si="667"/>
        <v>0.49</v>
      </c>
      <c r="JH1395">
        <v>823237</v>
      </c>
      <c r="JK1395">
        <v>0.49</v>
      </c>
      <c r="JL1395">
        <f t="shared" si="668"/>
        <v>0.49</v>
      </c>
      <c r="JW1395">
        <v>823237</v>
      </c>
      <c r="JZ1395">
        <v>0.48</v>
      </c>
      <c r="KA1395">
        <f t="shared" si="669"/>
        <v>0.48</v>
      </c>
      <c r="KL1395">
        <v>823237</v>
      </c>
      <c r="KO1395">
        <v>0.51</v>
      </c>
      <c r="KP1395">
        <f t="shared" si="670"/>
        <v>0.51</v>
      </c>
      <c r="LA1395">
        <v>823237</v>
      </c>
      <c r="LD1395">
        <v>0.45</v>
      </c>
      <c r="LE1395">
        <f t="shared" si="671"/>
        <v>0.45</v>
      </c>
      <c r="LP1395">
        <v>823237</v>
      </c>
      <c r="LS1395">
        <v>0.46</v>
      </c>
      <c r="LT1395">
        <f t="shared" si="672"/>
        <v>0.46</v>
      </c>
      <c r="ME1395">
        <v>823237</v>
      </c>
      <c r="MH1395">
        <v>0.48</v>
      </c>
      <c r="MI1395">
        <f t="shared" si="673"/>
        <v>0.48</v>
      </c>
      <c r="MT1395">
        <v>823237</v>
      </c>
      <c r="MW1395">
        <v>0.5</v>
      </c>
      <c r="MX1395">
        <f t="shared" si="674"/>
        <v>0.5</v>
      </c>
      <c r="NI1395">
        <v>823237</v>
      </c>
      <c r="NL1395">
        <v>0.48</v>
      </c>
      <c r="NM1395">
        <f t="shared" si="675"/>
        <v>0.48</v>
      </c>
      <c r="NX1395">
        <v>823237</v>
      </c>
      <c r="OA1395">
        <v>0.48</v>
      </c>
      <c r="OB1395">
        <f t="shared" si="676"/>
        <v>0.48</v>
      </c>
      <c r="OM1395">
        <v>823237</v>
      </c>
      <c r="OP1395">
        <v>0.45</v>
      </c>
      <c r="OQ1395">
        <f t="shared" si="677"/>
        <v>0.45</v>
      </c>
      <c r="PB1395">
        <v>823237</v>
      </c>
      <c r="PE1395">
        <v>0.47</v>
      </c>
      <c r="PF1395">
        <f t="shared" si="678"/>
        <v>0.47</v>
      </c>
      <c r="PQ1395">
        <v>823237</v>
      </c>
      <c r="PT1395">
        <v>0.47</v>
      </c>
      <c r="PU1395">
        <f t="shared" si="679"/>
        <v>0.47</v>
      </c>
      <c r="QF1395">
        <v>823237</v>
      </c>
      <c r="QI1395">
        <v>0.5</v>
      </c>
      <c r="QJ1395">
        <f t="shared" si="680"/>
        <v>0.5</v>
      </c>
      <c r="QU1395">
        <v>823237</v>
      </c>
      <c r="QX1395">
        <v>0.47</v>
      </c>
      <c r="QY1395">
        <f t="shared" si="681"/>
        <v>0.47</v>
      </c>
    </row>
    <row r="1396" spans="12:467" x14ac:dyDescent="0.2">
      <c r="L1396">
        <v>824772</v>
      </c>
      <c r="O1396">
        <v>0.49</v>
      </c>
      <c r="P1396">
        <f t="shared" si="651"/>
        <v>0.49</v>
      </c>
      <c r="AA1396">
        <v>824772</v>
      </c>
      <c r="AD1396">
        <v>0.61</v>
      </c>
      <c r="AE1396">
        <f t="shared" si="652"/>
        <v>0.61</v>
      </c>
      <c r="AP1396">
        <v>824772</v>
      </c>
      <c r="AS1396">
        <v>0.48</v>
      </c>
      <c r="AT1396">
        <f t="shared" si="653"/>
        <v>0.48</v>
      </c>
      <c r="BE1396">
        <v>824772</v>
      </c>
      <c r="BH1396">
        <v>0.55000000000000004</v>
      </c>
      <c r="BI1396">
        <f t="shared" si="654"/>
        <v>0.55000000000000004</v>
      </c>
      <c r="BT1396">
        <v>824772</v>
      </c>
      <c r="BW1396">
        <v>0.62</v>
      </c>
      <c r="BX1396">
        <f t="shared" si="655"/>
        <v>0.62</v>
      </c>
      <c r="CI1396">
        <v>824772</v>
      </c>
      <c r="CL1396">
        <v>0.49</v>
      </c>
      <c r="CM1396">
        <f t="shared" si="656"/>
        <v>0.49</v>
      </c>
      <c r="CX1396">
        <v>824772</v>
      </c>
      <c r="DA1396">
        <v>0.45</v>
      </c>
      <c r="DB1396">
        <f t="shared" si="657"/>
        <v>0.45</v>
      </c>
      <c r="DM1396">
        <v>824772</v>
      </c>
      <c r="DP1396">
        <v>0.5</v>
      </c>
      <c r="DQ1396">
        <f t="shared" si="658"/>
        <v>0.5</v>
      </c>
      <c r="EB1396">
        <v>824772</v>
      </c>
      <c r="EE1396">
        <v>0.49</v>
      </c>
      <c r="EF1396">
        <f t="shared" si="659"/>
        <v>0.49</v>
      </c>
      <c r="EQ1396">
        <v>824772</v>
      </c>
      <c r="ET1396">
        <v>0.49</v>
      </c>
      <c r="EU1396">
        <f t="shared" si="660"/>
        <v>0.49</v>
      </c>
      <c r="FF1396">
        <v>824772</v>
      </c>
      <c r="FI1396">
        <v>0.52</v>
      </c>
      <c r="FJ1396">
        <f t="shared" si="661"/>
        <v>0.52</v>
      </c>
      <c r="FU1396">
        <v>824772</v>
      </c>
      <c r="FX1396">
        <v>0.5</v>
      </c>
      <c r="FY1396">
        <f t="shared" si="662"/>
        <v>0.5</v>
      </c>
      <c r="GJ1396">
        <v>824772</v>
      </c>
      <c r="GM1396">
        <v>0.47</v>
      </c>
      <c r="GN1396">
        <f t="shared" si="663"/>
        <v>0.47</v>
      </c>
      <c r="GY1396">
        <v>824772</v>
      </c>
      <c r="HB1396">
        <v>0.45</v>
      </c>
      <c r="HC1396">
        <f t="shared" si="664"/>
        <v>0.45</v>
      </c>
      <c r="HN1396">
        <v>824772</v>
      </c>
      <c r="HQ1396">
        <v>0.54</v>
      </c>
      <c r="HR1396">
        <f t="shared" si="665"/>
        <v>0.54</v>
      </c>
      <c r="ID1396">
        <v>823401</v>
      </c>
      <c r="IG1396">
        <v>0.54</v>
      </c>
      <c r="IH1396">
        <f t="shared" si="666"/>
        <v>0.54</v>
      </c>
      <c r="IS1396">
        <v>823401</v>
      </c>
      <c r="IV1396">
        <v>0.55000000000000004</v>
      </c>
      <c r="IW1396">
        <f t="shared" si="667"/>
        <v>0.55000000000000004</v>
      </c>
      <c r="JH1396">
        <v>823401</v>
      </c>
      <c r="JK1396">
        <v>0.62</v>
      </c>
      <c r="JL1396">
        <f t="shared" si="668"/>
        <v>0.62</v>
      </c>
      <c r="JW1396">
        <v>823401</v>
      </c>
      <c r="JZ1396">
        <v>0.54</v>
      </c>
      <c r="KA1396">
        <f t="shared" si="669"/>
        <v>0.54</v>
      </c>
      <c r="KL1396">
        <v>823401</v>
      </c>
      <c r="KO1396">
        <v>0.68</v>
      </c>
      <c r="KP1396">
        <f t="shared" si="670"/>
        <v>0.68</v>
      </c>
      <c r="LA1396">
        <v>823401</v>
      </c>
      <c r="LD1396">
        <v>0.56000000000000005</v>
      </c>
      <c r="LE1396">
        <f t="shared" si="671"/>
        <v>0.56000000000000005</v>
      </c>
      <c r="LP1396">
        <v>823401</v>
      </c>
      <c r="LS1396">
        <v>0.54</v>
      </c>
      <c r="LT1396">
        <f t="shared" si="672"/>
        <v>0.54</v>
      </c>
      <c r="ME1396">
        <v>823401</v>
      </c>
      <c r="MH1396">
        <v>0.6</v>
      </c>
      <c r="MI1396">
        <f t="shared" si="673"/>
        <v>0.6</v>
      </c>
      <c r="MT1396">
        <v>823401</v>
      </c>
      <c r="MW1396">
        <v>0.69</v>
      </c>
      <c r="MX1396">
        <f t="shared" si="674"/>
        <v>0.69</v>
      </c>
      <c r="NI1396">
        <v>823401</v>
      </c>
      <c r="NL1396">
        <v>0.54</v>
      </c>
      <c r="NM1396">
        <f t="shared" si="675"/>
        <v>0.54</v>
      </c>
      <c r="NX1396">
        <v>823401</v>
      </c>
      <c r="OA1396">
        <v>0.55000000000000004</v>
      </c>
      <c r="OB1396">
        <f t="shared" si="676"/>
        <v>0.55000000000000004</v>
      </c>
      <c r="OM1396">
        <v>823401</v>
      </c>
      <c r="OP1396">
        <v>0.56999999999999995</v>
      </c>
      <c r="OQ1396">
        <f t="shared" si="677"/>
        <v>0.56999999999999995</v>
      </c>
      <c r="PB1396">
        <v>823401</v>
      </c>
      <c r="PE1396">
        <v>0.56000000000000005</v>
      </c>
      <c r="PF1396">
        <f t="shared" si="678"/>
        <v>0.56000000000000005</v>
      </c>
      <c r="PQ1396">
        <v>823401</v>
      </c>
      <c r="PT1396">
        <v>0.54</v>
      </c>
      <c r="PU1396">
        <f t="shared" si="679"/>
        <v>0.54</v>
      </c>
      <c r="QF1396">
        <v>823401</v>
      </c>
      <c r="QI1396">
        <v>0.56999999999999995</v>
      </c>
      <c r="QJ1396">
        <f t="shared" si="680"/>
        <v>0.56999999999999995</v>
      </c>
      <c r="QU1396">
        <v>823401</v>
      </c>
      <c r="QX1396">
        <v>0.56000000000000005</v>
      </c>
      <c r="QY1396">
        <f t="shared" si="681"/>
        <v>0.56000000000000005</v>
      </c>
    </row>
    <row r="1397" spans="12:467" x14ac:dyDescent="0.2">
      <c r="L1397">
        <v>825012</v>
      </c>
      <c r="O1397">
        <v>0.43</v>
      </c>
      <c r="P1397">
        <f t="shared" si="651"/>
        <v>0.43</v>
      </c>
      <c r="AA1397">
        <v>825012</v>
      </c>
      <c r="AD1397">
        <v>0.48</v>
      </c>
      <c r="AE1397">
        <f t="shared" si="652"/>
        <v>0.48</v>
      </c>
      <c r="AP1397">
        <v>825012</v>
      </c>
      <c r="AS1397">
        <v>0.56999999999999995</v>
      </c>
      <c r="AT1397">
        <f t="shared" si="653"/>
        <v>0.56999999999999995</v>
      </c>
      <c r="BE1397">
        <v>825012</v>
      </c>
      <c r="BH1397">
        <v>0.53</v>
      </c>
      <c r="BI1397">
        <f t="shared" si="654"/>
        <v>0.53</v>
      </c>
      <c r="BT1397">
        <v>825012</v>
      </c>
      <c r="BW1397">
        <v>0.5</v>
      </c>
      <c r="BX1397">
        <f t="shared" si="655"/>
        <v>0.5</v>
      </c>
      <c r="CI1397">
        <v>825012</v>
      </c>
      <c r="CL1397">
        <v>0.46</v>
      </c>
      <c r="CM1397">
        <f t="shared" si="656"/>
        <v>0.46</v>
      </c>
      <c r="CX1397">
        <v>825012</v>
      </c>
      <c r="DA1397">
        <v>0.48</v>
      </c>
      <c r="DB1397">
        <f t="shared" si="657"/>
        <v>0.48</v>
      </c>
      <c r="DM1397">
        <v>825012</v>
      </c>
      <c r="DP1397">
        <v>0.49</v>
      </c>
      <c r="DQ1397">
        <f t="shared" si="658"/>
        <v>0.49</v>
      </c>
      <c r="EB1397">
        <v>825012</v>
      </c>
      <c r="EE1397">
        <v>0.48</v>
      </c>
      <c r="EF1397">
        <f t="shared" si="659"/>
        <v>0.48</v>
      </c>
      <c r="EQ1397">
        <v>825012</v>
      </c>
      <c r="ET1397">
        <v>0.48</v>
      </c>
      <c r="EU1397">
        <f t="shared" si="660"/>
        <v>0.48</v>
      </c>
      <c r="FF1397">
        <v>825012</v>
      </c>
      <c r="FI1397">
        <v>0.48</v>
      </c>
      <c r="FJ1397">
        <f t="shared" si="661"/>
        <v>0.48</v>
      </c>
      <c r="FU1397">
        <v>825012</v>
      </c>
      <c r="FX1397">
        <v>0.46</v>
      </c>
      <c r="FY1397">
        <f t="shared" si="662"/>
        <v>0.46</v>
      </c>
      <c r="GJ1397">
        <v>825012</v>
      </c>
      <c r="GM1397">
        <v>0.47</v>
      </c>
      <c r="GN1397">
        <f t="shared" si="663"/>
        <v>0.47</v>
      </c>
      <c r="GY1397">
        <v>825012</v>
      </c>
      <c r="HB1397">
        <v>0.47</v>
      </c>
      <c r="HC1397">
        <f t="shared" si="664"/>
        <v>0.47</v>
      </c>
      <c r="HN1397">
        <v>825012</v>
      </c>
      <c r="HQ1397">
        <v>0.51</v>
      </c>
      <c r="HR1397">
        <f t="shared" si="665"/>
        <v>0.51</v>
      </c>
      <c r="ID1397">
        <v>823728</v>
      </c>
      <c r="IG1397">
        <v>0.52</v>
      </c>
      <c r="IH1397">
        <f t="shared" si="666"/>
        <v>0.52</v>
      </c>
      <c r="IS1397">
        <v>823728</v>
      </c>
      <c r="IV1397">
        <v>0.52</v>
      </c>
      <c r="IW1397">
        <f t="shared" si="667"/>
        <v>0.52</v>
      </c>
      <c r="JH1397">
        <v>823728</v>
      </c>
      <c r="JK1397">
        <v>0.52</v>
      </c>
      <c r="JL1397">
        <f t="shared" si="668"/>
        <v>0.52</v>
      </c>
      <c r="JW1397">
        <v>823728</v>
      </c>
      <c r="JZ1397">
        <v>0.52</v>
      </c>
      <c r="KA1397">
        <f t="shared" si="669"/>
        <v>0.52</v>
      </c>
      <c r="KL1397">
        <v>823728</v>
      </c>
      <c r="KO1397">
        <v>0.44</v>
      </c>
      <c r="KP1397">
        <f t="shared" si="670"/>
        <v>0.44</v>
      </c>
      <c r="LA1397">
        <v>823728</v>
      </c>
      <c r="LD1397">
        <v>0.5</v>
      </c>
      <c r="LE1397">
        <f t="shared" si="671"/>
        <v>0.5</v>
      </c>
      <c r="LP1397">
        <v>823728</v>
      </c>
      <c r="LS1397">
        <v>0.52</v>
      </c>
      <c r="LT1397">
        <f t="shared" si="672"/>
        <v>0.52</v>
      </c>
      <c r="ME1397">
        <v>823728</v>
      </c>
      <c r="MH1397">
        <v>0.5</v>
      </c>
      <c r="MI1397">
        <f t="shared" si="673"/>
        <v>0.5</v>
      </c>
      <c r="MT1397">
        <v>823728</v>
      </c>
      <c r="MW1397">
        <v>0.5</v>
      </c>
      <c r="MX1397">
        <f t="shared" si="674"/>
        <v>0.5</v>
      </c>
      <c r="NI1397">
        <v>823728</v>
      </c>
      <c r="NL1397">
        <v>0.5</v>
      </c>
      <c r="NM1397">
        <f t="shared" si="675"/>
        <v>0.5</v>
      </c>
      <c r="NX1397">
        <v>823728</v>
      </c>
      <c r="OA1397">
        <v>0.52</v>
      </c>
      <c r="OB1397">
        <f t="shared" si="676"/>
        <v>0.52</v>
      </c>
      <c r="OM1397">
        <v>823728</v>
      </c>
      <c r="OP1397">
        <v>0.51</v>
      </c>
      <c r="OQ1397">
        <f t="shared" si="677"/>
        <v>0.51</v>
      </c>
      <c r="PB1397">
        <v>823728</v>
      </c>
      <c r="PE1397">
        <v>0.52</v>
      </c>
      <c r="PF1397">
        <f t="shared" si="678"/>
        <v>0.52</v>
      </c>
      <c r="PQ1397">
        <v>823728</v>
      </c>
      <c r="PT1397">
        <v>0.52</v>
      </c>
      <c r="PU1397">
        <f t="shared" si="679"/>
        <v>0.52</v>
      </c>
      <c r="QF1397">
        <v>823728</v>
      </c>
      <c r="QI1397">
        <v>0.51</v>
      </c>
      <c r="QJ1397">
        <f t="shared" si="680"/>
        <v>0.51</v>
      </c>
      <c r="QU1397">
        <v>823728</v>
      </c>
      <c r="QX1397">
        <v>0.51</v>
      </c>
      <c r="QY1397">
        <f t="shared" si="681"/>
        <v>0.51</v>
      </c>
    </row>
    <row r="1398" spans="12:467" x14ac:dyDescent="0.2">
      <c r="L1398">
        <v>822746</v>
      </c>
      <c r="O1398">
        <v>0.41</v>
      </c>
      <c r="P1398">
        <f t="shared" si="651"/>
        <v>0.41</v>
      </c>
      <c r="AA1398">
        <v>822746</v>
      </c>
      <c r="AD1398">
        <v>0.53</v>
      </c>
      <c r="AE1398">
        <f t="shared" si="652"/>
        <v>0.53</v>
      </c>
      <c r="AP1398">
        <v>822746</v>
      </c>
      <c r="AS1398">
        <v>0.77</v>
      </c>
      <c r="AT1398">
        <f t="shared" si="653"/>
        <v>0.77</v>
      </c>
      <c r="BE1398">
        <v>822746</v>
      </c>
      <c r="BH1398">
        <v>0.53</v>
      </c>
      <c r="BI1398">
        <f t="shared" si="654"/>
        <v>0.53</v>
      </c>
      <c r="BT1398">
        <v>822746</v>
      </c>
      <c r="BW1398">
        <v>0.56999999999999995</v>
      </c>
      <c r="BX1398">
        <f t="shared" si="655"/>
        <v>0.56999999999999995</v>
      </c>
      <c r="CI1398">
        <v>822746</v>
      </c>
      <c r="CL1398">
        <v>0.49</v>
      </c>
      <c r="CM1398">
        <f t="shared" si="656"/>
        <v>0.49</v>
      </c>
      <c r="CX1398">
        <v>822746</v>
      </c>
      <c r="DA1398">
        <v>0.47</v>
      </c>
      <c r="DB1398">
        <f t="shared" si="657"/>
        <v>0.47</v>
      </c>
      <c r="DM1398">
        <v>822746</v>
      </c>
      <c r="DP1398">
        <v>0.45</v>
      </c>
      <c r="DQ1398">
        <f t="shared" si="658"/>
        <v>0.45</v>
      </c>
      <c r="EB1398">
        <v>822746</v>
      </c>
      <c r="EE1398">
        <v>0.43</v>
      </c>
      <c r="EF1398">
        <f t="shared" si="659"/>
        <v>0.43</v>
      </c>
      <c r="EQ1398">
        <v>822746</v>
      </c>
      <c r="ET1398">
        <v>0.43</v>
      </c>
      <c r="EU1398">
        <f t="shared" si="660"/>
        <v>0.43</v>
      </c>
      <c r="FF1398">
        <v>822746</v>
      </c>
      <c r="FI1398">
        <v>0.48</v>
      </c>
      <c r="FJ1398">
        <f t="shared" si="661"/>
        <v>0.48</v>
      </c>
      <c r="FU1398">
        <v>822746</v>
      </c>
      <c r="FX1398">
        <v>0.51</v>
      </c>
      <c r="FY1398">
        <f t="shared" si="662"/>
        <v>0.51</v>
      </c>
      <c r="GJ1398">
        <v>822746</v>
      </c>
      <c r="GM1398">
        <v>0.45</v>
      </c>
      <c r="GN1398">
        <f t="shared" si="663"/>
        <v>0.45</v>
      </c>
      <c r="GY1398">
        <v>822746</v>
      </c>
      <c r="HB1398">
        <v>0.47</v>
      </c>
      <c r="HC1398">
        <f t="shared" si="664"/>
        <v>0.47</v>
      </c>
      <c r="HN1398">
        <v>822746</v>
      </c>
      <c r="HQ1398">
        <v>0.48</v>
      </c>
      <c r="HR1398">
        <f t="shared" si="665"/>
        <v>0.48</v>
      </c>
      <c r="ID1398">
        <v>823886</v>
      </c>
      <c r="IG1398">
        <v>0.55000000000000004</v>
      </c>
      <c r="IH1398">
        <f t="shared" si="666"/>
        <v>0.55000000000000004</v>
      </c>
      <c r="IS1398">
        <v>823886</v>
      </c>
      <c r="IV1398">
        <v>0.54</v>
      </c>
      <c r="IW1398">
        <f t="shared" si="667"/>
        <v>0.54</v>
      </c>
      <c r="JH1398">
        <v>823886</v>
      </c>
      <c r="JK1398">
        <v>0.53</v>
      </c>
      <c r="JL1398">
        <f t="shared" si="668"/>
        <v>0.53</v>
      </c>
      <c r="JW1398">
        <v>823886</v>
      </c>
      <c r="JZ1398">
        <v>0.56000000000000005</v>
      </c>
      <c r="KA1398">
        <f t="shared" si="669"/>
        <v>0.56000000000000005</v>
      </c>
      <c r="KL1398">
        <v>823886</v>
      </c>
      <c r="KO1398">
        <v>0.54</v>
      </c>
      <c r="KP1398">
        <f t="shared" si="670"/>
        <v>0.54</v>
      </c>
      <c r="LA1398">
        <v>823886</v>
      </c>
      <c r="LD1398">
        <v>0.55000000000000004</v>
      </c>
      <c r="LE1398">
        <f t="shared" si="671"/>
        <v>0.55000000000000004</v>
      </c>
      <c r="LP1398">
        <v>823886</v>
      </c>
      <c r="LS1398">
        <v>0.54</v>
      </c>
      <c r="LT1398">
        <f t="shared" si="672"/>
        <v>0.54</v>
      </c>
      <c r="ME1398">
        <v>823886</v>
      </c>
      <c r="MH1398">
        <v>0.5</v>
      </c>
      <c r="MI1398">
        <f t="shared" si="673"/>
        <v>0.5</v>
      </c>
      <c r="MT1398">
        <v>823886</v>
      </c>
      <c r="MW1398">
        <v>0.57999999999999996</v>
      </c>
      <c r="MX1398">
        <f t="shared" si="674"/>
        <v>0.57999999999999996</v>
      </c>
      <c r="NI1398">
        <v>823886</v>
      </c>
      <c r="NL1398">
        <v>0.54</v>
      </c>
      <c r="NM1398">
        <f t="shared" si="675"/>
        <v>0.54</v>
      </c>
      <c r="NX1398">
        <v>823886</v>
      </c>
      <c r="OA1398">
        <v>0.52</v>
      </c>
      <c r="OB1398">
        <f t="shared" si="676"/>
        <v>0.52</v>
      </c>
      <c r="OM1398">
        <v>823886</v>
      </c>
      <c r="OP1398">
        <v>0.54</v>
      </c>
      <c r="OQ1398">
        <f t="shared" si="677"/>
        <v>0.54</v>
      </c>
      <c r="PB1398">
        <v>823886</v>
      </c>
      <c r="PE1398">
        <v>0.54</v>
      </c>
      <c r="PF1398">
        <f t="shared" si="678"/>
        <v>0.54</v>
      </c>
      <c r="PQ1398">
        <v>823886</v>
      </c>
      <c r="PT1398">
        <v>0.59</v>
      </c>
      <c r="PU1398">
        <f t="shared" si="679"/>
        <v>0.59</v>
      </c>
      <c r="QF1398">
        <v>823886</v>
      </c>
      <c r="QI1398">
        <v>0.56000000000000005</v>
      </c>
      <c r="QJ1398">
        <f t="shared" si="680"/>
        <v>0.56000000000000005</v>
      </c>
      <c r="QU1398">
        <v>823886</v>
      </c>
      <c r="QX1398">
        <v>0.55000000000000004</v>
      </c>
      <c r="QY1398">
        <f t="shared" si="681"/>
        <v>0.55000000000000004</v>
      </c>
    </row>
    <row r="1399" spans="12:467" x14ac:dyDescent="0.2">
      <c r="L1399">
        <v>822988</v>
      </c>
      <c r="O1399">
        <v>0.47</v>
      </c>
      <c r="P1399">
        <f t="shared" si="651"/>
        <v>0.47</v>
      </c>
      <c r="AA1399">
        <v>822988</v>
      </c>
      <c r="AD1399">
        <v>0.56000000000000005</v>
      </c>
      <c r="AE1399">
        <f t="shared" si="652"/>
        <v>0.56000000000000005</v>
      </c>
      <c r="AP1399">
        <v>822988</v>
      </c>
      <c r="AS1399">
        <v>0.52</v>
      </c>
      <c r="AT1399">
        <f t="shared" si="653"/>
        <v>0.52</v>
      </c>
      <c r="BE1399">
        <v>822988</v>
      </c>
      <c r="BH1399">
        <v>0.48</v>
      </c>
      <c r="BI1399">
        <f t="shared" si="654"/>
        <v>0.48</v>
      </c>
      <c r="BT1399">
        <v>822988</v>
      </c>
      <c r="BW1399">
        <v>0.53</v>
      </c>
      <c r="BX1399">
        <f t="shared" si="655"/>
        <v>0.53</v>
      </c>
      <c r="CI1399">
        <v>822988</v>
      </c>
      <c r="CL1399">
        <v>0.49</v>
      </c>
      <c r="CM1399">
        <f t="shared" si="656"/>
        <v>0.49</v>
      </c>
      <c r="CX1399">
        <v>822988</v>
      </c>
      <c r="DA1399">
        <v>0.51</v>
      </c>
      <c r="DB1399">
        <f t="shared" si="657"/>
        <v>0.51</v>
      </c>
      <c r="DM1399">
        <v>822988</v>
      </c>
      <c r="DP1399">
        <v>0.47</v>
      </c>
      <c r="DQ1399">
        <f t="shared" si="658"/>
        <v>0.47</v>
      </c>
      <c r="EB1399">
        <v>822988</v>
      </c>
      <c r="EE1399">
        <v>0.47</v>
      </c>
      <c r="EF1399">
        <f t="shared" si="659"/>
        <v>0.47</v>
      </c>
      <c r="EQ1399">
        <v>822988</v>
      </c>
      <c r="ET1399">
        <v>0.47</v>
      </c>
      <c r="EU1399">
        <f t="shared" si="660"/>
        <v>0.47</v>
      </c>
      <c r="FF1399">
        <v>822988</v>
      </c>
      <c r="FI1399">
        <v>0.49</v>
      </c>
      <c r="FJ1399">
        <f t="shared" si="661"/>
        <v>0.49</v>
      </c>
      <c r="FU1399">
        <v>822988</v>
      </c>
      <c r="FX1399">
        <v>0.49</v>
      </c>
      <c r="FY1399">
        <f t="shared" si="662"/>
        <v>0.49</v>
      </c>
      <c r="GJ1399">
        <v>822988</v>
      </c>
      <c r="GM1399">
        <v>0.47</v>
      </c>
      <c r="GN1399">
        <f t="shared" si="663"/>
        <v>0.47</v>
      </c>
      <c r="GY1399">
        <v>822988</v>
      </c>
      <c r="HB1399">
        <v>0.46</v>
      </c>
      <c r="HC1399">
        <f t="shared" si="664"/>
        <v>0.46</v>
      </c>
      <c r="HN1399">
        <v>822988</v>
      </c>
      <c r="HQ1399">
        <v>0.47</v>
      </c>
      <c r="HR1399">
        <f t="shared" si="665"/>
        <v>0.47</v>
      </c>
      <c r="ID1399">
        <v>824052</v>
      </c>
      <c r="IG1399">
        <v>0.38</v>
      </c>
      <c r="IH1399">
        <f t="shared" si="666"/>
        <v>0.38</v>
      </c>
      <c r="IS1399">
        <v>824052</v>
      </c>
      <c r="IV1399">
        <v>0.38</v>
      </c>
      <c r="IW1399">
        <f t="shared" si="667"/>
        <v>0.38</v>
      </c>
      <c r="JH1399">
        <v>824052</v>
      </c>
      <c r="JK1399">
        <v>0.35</v>
      </c>
      <c r="JL1399">
        <f t="shared" si="668"/>
        <v>0.35</v>
      </c>
      <c r="JW1399">
        <v>824052</v>
      </c>
      <c r="JZ1399">
        <v>0.41</v>
      </c>
      <c r="KA1399">
        <f t="shared" si="669"/>
        <v>0.41</v>
      </c>
      <c r="KL1399">
        <v>824052</v>
      </c>
      <c r="KO1399">
        <v>0.28999999999999998</v>
      </c>
      <c r="KP1399">
        <f t="shared" si="670"/>
        <v>0.28999999999999998</v>
      </c>
      <c r="LA1399">
        <v>824052</v>
      </c>
      <c r="LD1399">
        <v>0.37</v>
      </c>
      <c r="LE1399">
        <f t="shared" si="671"/>
        <v>0.37</v>
      </c>
      <c r="LP1399">
        <v>824052</v>
      </c>
      <c r="LS1399">
        <v>0.4</v>
      </c>
      <c r="LT1399">
        <f t="shared" si="672"/>
        <v>0.4</v>
      </c>
      <c r="ME1399">
        <v>824052</v>
      </c>
      <c r="MH1399">
        <v>0.33</v>
      </c>
      <c r="MI1399">
        <f t="shared" si="673"/>
        <v>0.33</v>
      </c>
      <c r="MT1399">
        <v>824052</v>
      </c>
      <c r="MW1399">
        <v>0.32</v>
      </c>
      <c r="MX1399">
        <f t="shared" si="674"/>
        <v>0.32</v>
      </c>
      <c r="NI1399">
        <v>824052</v>
      </c>
      <c r="NL1399">
        <v>0.4</v>
      </c>
      <c r="NM1399">
        <f t="shared" si="675"/>
        <v>0.4</v>
      </c>
      <c r="NX1399">
        <v>824052</v>
      </c>
      <c r="OA1399">
        <v>0.4</v>
      </c>
      <c r="OB1399">
        <f t="shared" si="676"/>
        <v>0.4</v>
      </c>
      <c r="OM1399">
        <v>824052</v>
      </c>
      <c r="OP1399">
        <v>0.38</v>
      </c>
      <c r="OQ1399">
        <f t="shared" si="677"/>
        <v>0.38</v>
      </c>
      <c r="PB1399">
        <v>824052</v>
      </c>
      <c r="PE1399">
        <v>0.39</v>
      </c>
      <c r="PF1399">
        <f t="shared" si="678"/>
        <v>0.39</v>
      </c>
      <c r="PQ1399">
        <v>824052</v>
      </c>
      <c r="PT1399">
        <v>0.37</v>
      </c>
      <c r="PU1399">
        <f t="shared" si="679"/>
        <v>0.37</v>
      </c>
      <c r="QF1399">
        <v>824052</v>
      </c>
      <c r="QI1399">
        <v>0.36</v>
      </c>
      <c r="QJ1399">
        <f t="shared" si="680"/>
        <v>0.36</v>
      </c>
      <c r="QU1399">
        <v>824052</v>
      </c>
      <c r="QX1399">
        <v>0.39</v>
      </c>
      <c r="QY1399">
        <f t="shared" si="681"/>
        <v>0.39</v>
      </c>
    </row>
    <row r="1400" spans="12:467" x14ac:dyDescent="0.2">
      <c r="L1400">
        <v>823067</v>
      </c>
      <c r="O1400">
        <v>0.39</v>
      </c>
      <c r="P1400">
        <f t="shared" si="651"/>
        <v>0.39</v>
      </c>
      <c r="AA1400">
        <v>823067</v>
      </c>
      <c r="AD1400">
        <v>0.35</v>
      </c>
      <c r="AE1400">
        <f t="shared" si="652"/>
        <v>0.35</v>
      </c>
      <c r="AP1400">
        <v>823067</v>
      </c>
      <c r="AS1400">
        <v>0.31</v>
      </c>
      <c r="AT1400">
        <f t="shared" si="653"/>
        <v>0.31</v>
      </c>
      <c r="BE1400">
        <v>823067</v>
      </c>
      <c r="BH1400">
        <v>0.36</v>
      </c>
      <c r="BI1400">
        <f t="shared" si="654"/>
        <v>0.36</v>
      </c>
      <c r="BT1400">
        <v>823067</v>
      </c>
      <c r="BW1400">
        <v>0.26</v>
      </c>
      <c r="BX1400">
        <f t="shared" si="655"/>
        <v>0.26</v>
      </c>
      <c r="CI1400">
        <v>823067</v>
      </c>
      <c r="CL1400">
        <v>0.41</v>
      </c>
      <c r="CM1400">
        <f t="shared" si="656"/>
        <v>0.41</v>
      </c>
      <c r="CX1400">
        <v>823067</v>
      </c>
      <c r="DA1400">
        <v>0.43</v>
      </c>
      <c r="DB1400">
        <f t="shared" si="657"/>
        <v>0.43</v>
      </c>
      <c r="DM1400">
        <v>823067</v>
      </c>
      <c r="DP1400">
        <v>0.41</v>
      </c>
      <c r="DQ1400">
        <f t="shared" si="658"/>
        <v>0.41</v>
      </c>
      <c r="EB1400">
        <v>823067</v>
      </c>
      <c r="EE1400">
        <v>0.4</v>
      </c>
      <c r="EF1400">
        <f t="shared" si="659"/>
        <v>0.4</v>
      </c>
      <c r="EQ1400">
        <v>823067</v>
      </c>
      <c r="ET1400">
        <v>0.4</v>
      </c>
      <c r="EU1400">
        <f t="shared" si="660"/>
        <v>0.4</v>
      </c>
      <c r="FF1400">
        <v>823067</v>
      </c>
      <c r="FI1400">
        <v>0.43</v>
      </c>
      <c r="FJ1400">
        <f t="shared" si="661"/>
        <v>0.43</v>
      </c>
      <c r="FU1400">
        <v>823067</v>
      </c>
      <c r="FX1400">
        <v>0.45</v>
      </c>
      <c r="FY1400">
        <f t="shared" si="662"/>
        <v>0.45</v>
      </c>
      <c r="GJ1400">
        <v>823067</v>
      </c>
      <c r="GM1400">
        <v>0.41</v>
      </c>
      <c r="GN1400">
        <f t="shared" si="663"/>
        <v>0.41</v>
      </c>
      <c r="GY1400">
        <v>823067</v>
      </c>
      <c r="HB1400">
        <v>0.42</v>
      </c>
      <c r="HC1400">
        <f t="shared" si="664"/>
        <v>0.42</v>
      </c>
      <c r="HN1400">
        <v>823067</v>
      </c>
      <c r="HQ1400">
        <v>0.34</v>
      </c>
      <c r="HR1400">
        <f t="shared" si="665"/>
        <v>0.34</v>
      </c>
      <c r="ID1400">
        <v>824376</v>
      </c>
      <c r="IG1400">
        <v>0.5</v>
      </c>
      <c r="IH1400">
        <f t="shared" si="666"/>
        <v>0.5</v>
      </c>
      <c r="IS1400">
        <v>824376</v>
      </c>
      <c r="IV1400">
        <v>0.41</v>
      </c>
      <c r="IW1400">
        <f t="shared" si="667"/>
        <v>0.41</v>
      </c>
      <c r="JH1400">
        <v>824376</v>
      </c>
      <c r="JK1400">
        <v>0.49</v>
      </c>
      <c r="JL1400">
        <f t="shared" si="668"/>
        <v>0.49</v>
      </c>
      <c r="JW1400">
        <v>824376</v>
      </c>
      <c r="JZ1400">
        <v>0.47</v>
      </c>
      <c r="KA1400">
        <f t="shared" si="669"/>
        <v>0.47</v>
      </c>
      <c r="KL1400">
        <v>824376</v>
      </c>
      <c r="KO1400">
        <v>0.47</v>
      </c>
      <c r="KP1400">
        <f t="shared" si="670"/>
        <v>0.47</v>
      </c>
      <c r="LA1400">
        <v>824376</v>
      </c>
      <c r="LD1400">
        <v>0.48</v>
      </c>
      <c r="LE1400">
        <f t="shared" si="671"/>
        <v>0.48</v>
      </c>
      <c r="LP1400">
        <v>824376</v>
      </c>
      <c r="LS1400">
        <v>0.44</v>
      </c>
      <c r="LT1400">
        <f t="shared" si="672"/>
        <v>0.44</v>
      </c>
      <c r="ME1400">
        <v>824376</v>
      </c>
      <c r="MH1400">
        <v>0.46</v>
      </c>
      <c r="MI1400">
        <f t="shared" si="673"/>
        <v>0.46</v>
      </c>
      <c r="MT1400">
        <v>824376</v>
      </c>
      <c r="MW1400">
        <v>0.5</v>
      </c>
      <c r="MX1400">
        <f t="shared" si="674"/>
        <v>0.5</v>
      </c>
      <c r="NI1400">
        <v>824376</v>
      </c>
      <c r="NL1400">
        <v>0.42</v>
      </c>
      <c r="NM1400">
        <f t="shared" si="675"/>
        <v>0.42</v>
      </c>
      <c r="NX1400">
        <v>824376</v>
      </c>
      <c r="OA1400">
        <v>0.47</v>
      </c>
      <c r="OB1400">
        <f t="shared" si="676"/>
        <v>0.47</v>
      </c>
      <c r="OM1400">
        <v>824376</v>
      </c>
      <c r="OP1400">
        <v>0.47</v>
      </c>
      <c r="OQ1400">
        <f t="shared" si="677"/>
        <v>0.47</v>
      </c>
      <c r="PB1400">
        <v>824376</v>
      </c>
      <c r="PE1400">
        <v>0.47</v>
      </c>
      <c r="PF1400">
        <f t="shared" si="678"/>
        <v>0.47</v>
      </c>
      <c r="PQ1400">
        <v>824376</v>
      </c>
      <c r="PT1400">
        <v>0.45</v>
      </c>
      <c r="PU1400">
        <f t="shared" si="679"/>
        <v>0.45</v>
      </c>
      <c r="QF1400">
        <v>824376</v>
      </c>
      <c r="QI1400">
        <v>0.44</v>
      </c>
      <c r="QJ1400">
        <f t="shared" si="680"/>
        <v>0.44</v>
      </c>
      <c r="QU1400">
        <v>824376</v>
      </c>
      <c r="QX1400">
        <v>0.48</v>
      </c>
      <c r="QY1400">
        <f t="shared" si="681"/>
        <v>0.48</v>
      </c>
    </row>
    <row r="1401" spans="12:467" x14ac:dyDescent="0.2">
      <c r="L1401">
        <v>823144</v>
      </c>
      <c r="O1401">
        <v>0.55000000000000004</v>
      </c>
      <c r="P1401">
        <f t="shared" si="651"/>
        <v>0.55000000000000004</v>
      </c>
      <c r="AA1401">
        <v>823144</v>
      </c>
      <c r="AD1401">
        <v>0.56000000000000005</v>
      </c>
      <c r="AE1401">
        <f t="shared" si="652"/>
        <v>0.56000000000000005</v>
      </c>
      <c r="AP1401">
        <v>823144</v>
      </c>
      <c r="AS1401">
        <v>0.42</v>
      </c>
      <c r="AT1401">
        <f t="shared" si="653"/>
        <v>0.42</v>
      </c>
      <c r="BE1401">
        <v>823144</v>
      </c>
      <c r="BH1401">
        <v>0.5</v>
      </c>
      <c r="BI1401">
        <f t="shared" si="654"/>
        <v>0.5</v>
      </c>
      <c r="BT1401">
        <v>823144</v>
      </c>
      <c r="BW1401">
        <v>0.41</v>
      </c>
      <c r="BX1401">
        <f t="shared" si="655"/>
        <v>0.41</v>
      </c>
      <c r="CI1401">
        <v>823144</v>
      </c>
      <c r="CL1401">
        <v>0.56000000000000005</v>
      </c>
      <c r="CM1401">
        <f t="shared" si="656"/>
        <v>0.56000000000000005</v>
      </c>
      <c r="CX1401">
        <v>823144</v>
      </c>
      <c r="DA1401">
        <v>0.56000000000000005</v>
      </c>
      <c r="DB1401">
        <f t="shared" si="657"/>
        <v>0.56000000000000005</v>
      </c>
      <c r="DM1401">
        <v>823144</v>
      </c>
      <c r="DP1401">
        <v>0.54</v>
      </c>
      <c r="DQ1401">
        <f t="shared" si="658"/>
        <v>0.54</v>
      </c>
      <c r="EB1401">
        <v>823144</v>
      </c>
      <c r="EE1401">
        <v>0.55000000000000004</v>
      </c>
      <c r="EF1401">
        <f t="shared" si="659"/>
        <v>0.55000000000000004</v>
      </c>
      <c r="EQ1401">
        <v>823144</v>
      </c>
      <c r="ET1401">
        <v>0.55000000000000004</v>
      </c>
      <c r="EU1401">
        <f t="shared" si="660"/>
        <v>0.55000000000000004</v>
      </c>
      <c r="FF1401">
        <v>823144</v>
      </c>
      <c r="FI1401">
        <v>0.56000000000000005</v>
      </c>
      <c r="FJ1401">
        <f t="shared" si="661"/>
        <v>0.56000000000000005</v>
      </c>
      <c r="FU1401">
        <v>823144</v>
      </c>
      <c r="FX1401">
        <v>0.57999999999999996</v>
      </c>
      <c r="FY1401">
        <f t="shared" si="662"/>
        <v>0.57999999999999996</v>
      </c>
      <c r="GJ1401">
        <v>823144</v>
      </c>
      <c r="GM1401">
        <v>0.54</v>
      </c>
      <c r="GN1401">
        <f t="shared" si="663"/>
        <v>0.54</v>
      </c>
      <c r="GY1401">
        <v>823144</v>
      </c>
      <c r="HB1401">
        <v>0.59</v>
      </c>
      <c r="HC1401">
        <f t="shared" si="664"/>
        <v>0.59</v>
      </c>
      <c r="HN1401">
        <v>823144</v>
      </c>
      <c r="HQ1401">
        <v>0.49</v>
      </c>
      <c r="HR1401">
        <f t="shared" si="665"/>
        <v>0.49</v>
      </c>
      <c r="ID1401">
        <v>824456</v>
      </c>
      <c r="IG1401">
        <v>0.49</v>
      </c>
      <c r="IH1401">
        <f t="shared" si="666"/>
        <v>0.49</v>
      </c>
      <c r="IS1401">
        <v>824456</v>
      </c>
      <c r="IV1401">
        <v>0.53</v>
      </c>
      <c r="IW1401">
        <f t="shared" si="667"/>
        <v>0.53</v>
      </c>
      <c r="JH1401">
        <v>824456</v>
      </c>
      <c r="JK1401">
        <v>0.54</v>
      </c>
      <c r="JL1401">
        <f t="shared" si="668"/>
        <v>0.54</v>
      </c>
      <c r="JW1401">
        <v>824456</v>
      </c>
      <c r="JZ1401">
        <v>0.53</v>
      </c>
      <c r="KA1401">
        <f t="shared" si="669"/>
        <v>0.53</v>
      </c>
      <c r="KL1401">
        <v>824456</v>
      </c>
      <c r="KO1401">
        <v>0.55000000000000004</v>
      </c>
      <c r="KP1401">
        <f t="shared" si="670"/>
        <v>0.55000000000000004</v>
      </c>
      <c r="LA1401">
        <v>824456</v>
      </c>
      <c r="LD1401">
        <v>0.49</v>
      </c>
      <c r="LE1401">
        <f t="shared" si="671"/>
        <v>0.49</v>
      </c>
      <c r="LP1401">
        <v>824456</v>
      </c>
      <c r="LS1401">
        <v>0.52</v>
      </c>
      <c r="LT1401">
        <f t="shared" si="672"/>
        <v>0.52</v>
      </c>
      <c r="ME1401">
        <v>824456</v>
      </c>
      <c r="MH1401">
        <v>0.56999999999999995</v>
      </c>
      <c r="MI1401">
        <f t="shared" si="673"/>
        <v>0.56999999999999995</v>
      </c>
      <c r="MT1401">
        <v>824456</v>
      </c>
      <c r="MW1401">
        <v>0.56000000000000005</v>
      </c>
      <c r="MX1401">
        <f t="shared" si="674"/>
        <v>0.56000000000000005</v>
      </c>
      <c r="NI1401">
        <v>824456</v>
      </c>
      <c r="NL1401">
        <v>0.51</v>
      </c>
      <c r="NM1401">
        <f t="shared" si="675"/>
        <v>0.51</v>
      </c>
      <c r="NX1401">
        <v>824456</v>
      </c>
      <c r="OA1401">
        <v>0.5</v>
      </c>
      <c r="OB1401">
        <f t="shared" si="676"/>
        <v>0.5</v>
      </c>
      <c r="OM1401">
        <v>824456</v>
      </c>
      <c r="OP1401">
        <v>0.52</v>
      </c>
      <c r="OQ1401">
        <f t="shared" si="677"/>
        <v>0.52</v>
      </c>
      <c r="PB1401">
        <v>824456</v>
      </c>
      <c r="PE1401">
        <v>0.51</v>
      </c>
      <c r="PF1401">
        <f t="shared" si="678"/>
        <v>0.51</v>
      </c>
      <c r="PQ1401">
        <v>824456</v>
      </c>
      <c r="PT1401">
        <v>0.54</v>
      </c>
      <c r="PU1401">
        <f t="shared" si="679"/>
        <v>0.54</v>
      </c>
      <c r="QF1401">
        <v>824456</v>
      </c>
      <c r="QI1401">
        <v>0.5</v>
      </c>
      <c r="QJ1401">
        <f t="shared" si="680"/>
        <v>0.5</v>
      </c>
      <c r="QU1401">
        <v>824456</v>
      </c>
      <c r="QX1401">
        <v>0.51</v>
      </c>
      <c r="QY1401">
        <f t="shared" si="681"/>
        <v>0.51</v>
      </c>
    </row>
    <row r="1402" spans="12:467" x14ac:dyDescent="0.2">
      <c r="L1402">
        <v>823388</v>
      </c>
      <c r="O1402">
        <v>0.55000000000000004</v>
      </c>
      <c r="P1402">
        <f t="shared" si="651"/>
        <v>0.55000000000000004</v>
      </c>
      <c r="AA1402">
        <v>823388</v>
      </c>
      <c r="AD1402">
        <v>0.52</v>
      </c>
      <c r="AE1402">
        <f t="shared" si="652"/>
        <v>0.52</v>
      </c>
      <c r="AP1402">
        <v>823388</v>
      </c>
      <c r="AS1402">
        <v>0.63</v>
      </c>
      <c r="AT1402">
        <f t="shared" si="653"/>
        <v>0.63</v>
      </c>
      <c r="BE1402">
        <v>823388</v>
      </c>
      <c r="BH1402">
        <v>0.62</v>
      </c>
      <c r="BI1402">
        <f t="shared" si="654"/>
        <v>0.62</v>
      </c>
      <c r="BT1402">
        <v>823388</v>
      </c>
      <c r="BW1402">
        <v>0.52</v>
      </c>
      <c r="BX1402">
        <f t="shared" si="655"/>
        <v>0.52</v>
      </c>
      <c r="CI1402">
        <v>823388</v>
      </c>
      <c r="CL1402">
        <v>0.56999999999999995</v>
      </c>
      <c r="CM1402">
        <f t="shared" si="656"/>
        <v>0.56999999999999995</v>
      </c>
      <c r="CX1402">
        <v>823388</v>
      </c>
      <c r="DA1402">
        <v>0.56000000000000005</v>
      </c>
      <c r="DB1402">
        <f t="shared" si="657"/>
        <v>0.56000000000000005</v>
      </c>
      <c r="DM1402">
        <v>823388</v>
      </c>
      <c r="DP1402">
        <v>0.55000000000000004</v>
      </c>
      <c r="DQ1402">
        <f t="shared" si="658"/>
        <v>0.55000000000000004</v>
      </c>
      <c r="EB1402">
        <v>823388</v>
      </c>
      <c r="EE1402">
        <v>0.57999999999999996</v>
      </c>
      <c r="EF1402">
        <f t="shared" si="659"/>
        <v>0.57999999999999996</v>
      </c>
      <c r="EQ1402">
        <v>823388</v>
      </c>
      <c r="ET1402">
        <v>0.57999999999999996</v>
      </c>
      <c r="EU1402">
        <f t="shared" si="660"/>
        <v>0.57999999999999996</v>
      </c>
      <c r="FF1402">
        <v>823388</v>
      </c>
      <c r="FI1402">
        <v>0.56000000000000005</v>
      </c>
      <c r="FJ1402">
        <f t="shared" si="661"/>
        <v>0.56000000000000005</v>
      </c>
      <c r="FU1402">
        <v>823388</v>
      </c>
      <c r="FX1402">
        <v>0.56000000000000005</v>
      </c>
      <c r="FY1402">
        <f t="shared" si="662"/>
        <v>0.56000000000000005</v>
      </c>
      <c r="GJ1402">
        <v>823388</v>
      </c>
      <c r="GM1402">
        <v>0.55000000000000004</v>
      </c>
      <c r="GN1402">
        <f t="shared" si="663"/>
        <v>0.55000000000000004</v>
      </c>
      <c r="GY1402">
        <v>823388</v>
      </c>
      <c r="HB1402">
        <v>0.59</v>
      </c>
      <c r="HC1402">
        <f t="shared" si="664"/>
        <v>0.59</v>
      </c>
      <c r="HN1402">
        <v>823388</v>
      </c>
      <c r="HQ1402">
        <v>0.56999999999999995</v>
      </c>
      <c r="HR1402">
        <f t="shared" si="665"/>
        <v>0.56999999999999995</v>
      </c>
      <c r="ID1402">
        <v>824619</v>
      </c>
      <c r="IG1402">
        <v>0.44</v>
      </c>
      <c r="IH1402">
        <f t="shared" si="666"/>
        <v>0.44</v>
      </c>
      <c r="IS1402">
        <v>824619</v>
      </c>
      <c r="IV1402">
        <v>0.38</v>
      </c>
      <c r="IW1402">
        <f t="shared" si="667"/>
        <v>0.38</v>
      </c>
      <c r="JH1402">
        <v>824619</v>
      </c>
      <c r="JK1402">
        <v>0.4</v>
      </c>
      <c r="JL1402">
        <f t="shared" si="668"/>
        <v>0.4</v>
      </c>
      <c r="JW1402">
        <v>824619</v>
      </c>
      <c r="JZ1402">
        <v>0.42</v>
      </c>
      <c r="KA1402">
        <f t="shared" si="669"/>
        <v>0.42</v>
      </c>
      <c r="KL1402">
        <v>824619</v>
      </c>
      <c r="KO1402">
        <v>0.38</v>
      </c>
      <c r="KP1402">
        <f t="shared" si="670"/>
        <v>0.38</v>
      </c>
      <c r="LA1402">
        <v>824619</v>
      </c>
      <c r="LD1402">
        <v>0.36</v>
      </c>
      <c r="LE1402">
        <f t="shared" si="671"/>
        <v>0.36</v>
      </c>
      <c r="LP1402">
        <v>824619</v>
      </c>
      <c r="LS1402">
        <v>0.41</v>
      </c>
      <c r="LT1402">
        <f t="shared" si="672"/>
        <v>0.41</v>
      </c>
      <c r="ME1402">
        <v>824619</v>
      </c>
      <c r="MH1402">
        <v>0.38</v>
      </c>
      <c r="MI1402">
        <f t="shared" si="673"/>
        <v>0.38</v>
      </c>
      <c r="MT1402">
        <v>824619</v>
      </c>
      <c r="MW1402">
        <v>0.3</v>
      </c>
      <c r="MX1402">
        <f t="shared" si="674"/>
        <v>0.3</v>
      </c>
      <c r="NI1402">
        <v>824619</v>
      </c>
      <c r="NL1402">
        <v>0.43</v>
      </c>
      <c r="NM1402">
        <f t="shared" si="675"/>
        <v>0.43</v>
      </c>
      <c r="NX1402">
        <v>824619</v>
      </c>
      <c r="OA1402">
        <v>0.45</v>
      </c>
      <c r="OB1402">
        <f t="shared" si="676"/>
        <v>0.45</v>
      </c>
      <c r="OM1402">
        <v>824619</v>
      </c>
      <c r="OP1402">
        <v>0.44</v>
      </c>
      <c r="OQ1402">
        <f t="shared" si="677"/>
        <v>0.44</v>
      </c>
      <c r="PB1402">
        <v>824619</v>
      </c>
      <c r="PE1402">
        <v>0.41</v>
      </c>
      <c r="PF1402">
        <f t="shared" si="678"/>
        <v>0.41</v>
      </c>
      <c r="PQ1402">
        <v>824619</v>
      </c>
      <c r="PT1402">
        <v>0.39</v>
      </c>
      <c r="PU1402">
        <f t="shared" si="679"/>
        <v>0.39</v>
      </c>
      <c r="QF1402">
        <v>824619</v>
      </c>
      <c r="QI1402">
        <v>0.4</v>
      </c>
      <c r="QJ1402">
        <f t="shared" si="680"/>
        <v>0.4</v>
      </c>
      <c r="QU1402">
        <v>824619</v>
      </c>
      <c r="QX1402">
        <v>0.41</v>
      </c>
      <c r="QY1402">
        <f t="shared" si="681"/>
        <v>0.41</v>
      </c>
    </row>
    <row r="1403" spans="12:467" x14ac:dyDescent="0.2">
      <c r="L1403">
        <v>823715</v>
      </c>
      <c r="O1403">
        <v>0.38</v>
      </c>
      <c r="P1403">
        <f t="shared" si="651"/>
        <v>0.38</v>
      </c>
      <c r="AA1403">
        <v>823715</v>
      </c>
      <c r="AD1403">
        <v>0.24</v>
      </c>
      <c r="AE1403">
        <f t="shared" si="652"/>
        <v>0.24</v>
      </c>
      <c r="AP1403">
        <v>823715</v>
      </c>
      <c r="AS1403">
        <v>0.18</v>
      </c>
      <c r="AT1403">
        <f t="shared" si="653"/>
        <v>0.18</v>
      </c>
      <c r="BE1403">
        <v>823715</v>
      </c>
      <c r="BH1403">
        <v>0.26</v>
      </c>
      <c r="BI1403">
        <f t="shared" si="654"/>
        <v>0.26</v>
      </c>
      <c r="BT1403">
        <v>823715</v>
      </c>
      <c r="BW1403">
        <v>0.28999999999999998</v>
      </c>
      <c r="BX1403">
        <f t="shared" si="655"/>
        <v>0.28999999999999998</v>
      </c>
      <c r="CI1403">
        <v>823715</v>
      </c>
      <c r="CL1403">
        <v>0.34</v>
      </c>
      <c r="CM1403">
        <f t="shared" si="656"/>
        <v>0.34</v>
      </c>
      <c r="CX1403">
        <v>823715</v>
      </c>
      <c r="DA1403">
        <v>0.37</v>
      </c>
      <c r="DB1403">
        <f t="shared" si="657"/>
        <v>0.37</v>
      </c>
      <c r="DM1403">
        <v>823715</v>
      </c>
      <c r="DP1403">
        <v>0.38</v>
      </c>
      <c r="DQ1403">
        <f t="shared" si="658"/>
        <v>0.38</v>
      </c>
      <c r="EB1403">
        <v>823715</v>
      </c>
      <c r="EE1403">
        <v>0.35</v>
      </c>
      <c r="EF1403">
        <f t="shared" si="659"/>
        <v>0.35</v>
      </c>
      <c r="EQ1403">
        <v>823715</v>
      </c>
      <c r="ET1403">
        <v>0.35</v>
      </c>
      <c r="EU1403">
        <f t="shared" si="660"/>
        <v>0.35</v>
      </c>
      <c r="FF1403">
        <v>823715</v>
      </c>
      <c r="FI1403">
        <v>0.4</v>
      </c>
      <c r="FJ1403">
        <f t="shared" si="661"/>
        <v>0.4</v>
      </c>
      <c r="FU1403">
        <v>823715</v>
      </c>
      <c r="FX1403">
        <v>0.4</v>
      </c>
      <c r="FY1403">
        <f t="shared" si="662"/>
        <v>0.4</v>
      </c>
      <c r="GJ1403">
        <v>823715</v>
      </c>
      <c r="GM1403">
        <v>0.38</v>
      </c>
      <c r="GN1403">
        <f t="shared" si="663"/>
        <v>0.38</v>
      </c>
      <c r="GY1403">
        <v>823715</v>
      </c>
      <c r="HB1403">
        <v>0.41</v>
      </c>
      <c r="HC1403">
        <f t="shared" si="664"/>
        <v>0.41</v>
      </c>
      <c r="HN1403">
        <v>823715</v>
      </c>
      <c r="HQ1403">
        <v>0.36</v>
      </c>
      <c r="HR1403">
        <f t="shared" si="665"/>
        <v>0.36</v>
      </c>
      <c r="ID1403">
        <v>824783</v>
      </c>
      <c r="IG1403">
        <v>0.47</v>
      </c>
      <c r="IH1403">
        <f t="shared" si="666"/>
        <v>0.47</v>
      </c>
      <c r="IS1403">
        <v>824783</v>
      </c>
      <c r="IV1403">
        <v>0.44</v>
      </c>
      <c r="IW1403">
        <f t="shared" si="667"/>
        <v>0.44</v>
      </c>
      <c r="JH1403">
        <v>824783</v>
      </c>
      <c r="JK1403">
        <v>0.48</v>
      </c>
      <c r="JL1403">
        <f t="shared" si="668"/>
        <v>0.48</v>
      </c>
      <c r="JW1403">
        <v>824783</v>
      </c>
      <c r="JZ1403">
        <v>0.45</v>
      </c>
      <c r="KA1403">
        <f t="shared" si="669"/>
        <v>0.45</v>
      </c>
      <c r="KL1403">
        <v>824783</v>
      </c>
      <c r="KO1403">
        <v>0.41</v>
      </c>
      <c r="KP1403">
        <f t="shared" si="670"/>
        <v>0.41</v>
      </c>
      <c r="LA1403">
        <v>824783</v>
      </c>
      <c r="LD1403">
        <v>0.44</v>
      </c>
      <c r="LE1403">
        <f t="shared" si="671"/>
        <v>0.44</v>
      </c>
      <c r="LP1403">
        <v>824783</v>
      </c>
      <c r="LS1403">
        <v>0.46</v>
      </c>
      <c r="LT1403">
        <f t="shared" si="672"/>
        <v>0.46</v>
      </c>
      <c r="ME1403">
        <v>824783</v>
      </c>
      <c r="MH1403">
        <v>0.42</v>
      </c>
      <c r="MI1403">
        <f t="shared" si="673"/>
        <v>0.42</v>
      </c>
      <c r="MT1403">
        <v>824783</v>
      </c>
      <c r="MW1403">
        <v>0.41</v>
      </c>
      <c r="MX1403">
        <f t="shared" si="674"/>
        <v>0.41</v>
      </c>
      <c r="NI1403">
        <v>824783</v>
      </c>
      <c r="NL1403">
        <v>0.46</v>
      </c>
      <c r="NM1403">
        <f t="shared" si="675"/>
        <v>0.46</v>
      </c>
      <c r="NX1403">
        <v>824783</v>
      </c>
      <c r="OA1403">
        <v>0.44</v>
      </c>
      <c r="OB1403">
        <f t="shared" si="676"/>
        <v>0.44</v>
      </c>
      <c r="OM1403">
        <v>824783</v>
      </c>
      <c r="OP1403">
        <v>0.44</v>
      </c>
      <c r="OQ1403">
        <f t="shared" si="677"/>
        <v>0.44</v>
      </c>
      <c r="PB1403">
        <v>824783</v>
      </c>
      <c r="PE1403">
        <v>0.47</v>
      </c>
      <c r="PF1403">
        <f t="shared" si="678"/>
        <v>0.47</v>
      </c>
      <c r="PQ1403">
        <v>824783</v>
      </c>
      <c r="PT1403">
        <v>0.47</v>
      </c>
      <c r="PU1403">
        <f t="shared" si="679"/>
        <v>0.47</v>
      </c>
      <c r="QF1403">
        <v>824783</v>
      </c>
      <c r="QI1403">
        <v>0.39</v>
      </c>
      <c r="QJ1403">
        <f t="shared" si="680"/>
        <v>0.39</v>
      </c>
      <c r="QU1403">
        <v>824783</v>
      </c>
      <c r="QX1403">
        <v>0.46</v>
      </c>
      <c r="QY1403">
        <f t="shared" si="681"/>
        <v>0.46</v>
      </c>
    </row>
    <row r="1404" spans="12:467" x14ac:dyDescent="0.2">
      <c r="L1404">
        <v>823876</v>
      </c>
      <c r="O1404">
        <v>0.53</v>
      </c>
      <c r="P1404">
        <f t="shared" si="651"/>
        <v>0.53</v>
      </c>
      <c r="AA1404">
        <v>823876</v>
      </c>
      <c r="AD1404">
        <v>0.53</v>
      </c>
      <c r="AE1404">
        <f t="shared" si="652"/>
        <v>0.53</v>
      </c>
      <c r="AP1404">
        <v>823876</v>
      </c>
      <c r="AS1404">
        <v>0.5</v>
      </c>
      <c r="AT1404">
        <f t="shared" si="653"/>
        <v>0.5</v>
      </c>
      <c r="BE1404">
        <v>823876</v>
      </c>
      <c r="BH1404">
        <v>0.4</v>
      </c>
      <c r="BI1404">
        <f t="shared" si="654"/>
        <v>0.4</v>
      </c>
      <c r="BT1404">
        <v>823876</v>
      </c>
      <c r="BW1404">
        <v>0.43</v>
      </c>
      <c r="BX1404">
        <f t="shared" si="655"/>
        <v>0.43</v>
      </c>
      <c r="CI1404">
        <v>823876</v>
      </c>
      <c r="CL1404">
        <v>0.55000000000000004</v>
      </c>
      <c r="CM1404">
        <f t="shared" si="656"/>
        <v>0.55000000000000004</v>
      </c>
      <c r="CX1404">
        <v>823876</v>
      </c>
      <c r="DA1404">
        <v>0.53</v>
      </c>
      <c r="DB1404">
        <f t="shared" si="657"/>
        <v>0.53</v>
      </c>
      <c r="DM1404">
        <v>823876</v>
      </c>
      <c r="DP1404">
        <v>0.56000000000000005</v>
      </c>
      <c r="DQ1404">
        <f t="shared" si="658"/>
        <v>0.56000000000000005</v>
      </c>
      <c r="EB1404">
        <v>823876</v>
      </c>
      <c r="EE1404">
        <v>0.52</v>
      </c>
      <c r="EF1404">
        <f t="shared" si="659"/>
        <v>0.52</v>
      </c>
      <c r="EQ1404">
        <v>823876</v>
      </c>
      <c r="ET1404">
        <v>0.52</v>
      </c>
      <c r="EU1404">
        <f t="shared" si="660"/>
        <v>0.52</v>
      </c>
      <c r="FF1404">
        <v>823876</v>
      </c>
      <c r="FI1404">
        <v>0.54</v>
      </c>
      <c r="FJ1404">
        <f t="shared" si="661"/>
        <v>0.54</v>
      </c>
      <c r="FU1404">
        <v>823876</v>
      </c>
      <c r="FX1404">
        <v>0.52</v>
      </c>
      <c r="FY1404">
        <f t="shared" si="662"/>
        <v>0.52</v>
      </c>
      <c r="GJ1404">
        <v>823876</v>
      </c>
      <c r="GM1404">
        <v>0.52</v>
      </c>
      <c r="GN1404">
        <f t="shared" si="663"/>
        <v>0.52</v>
      </c>
      <c r="GY1404">
        <v>823876</v>
      </c>
      <c r="HB1404">
        <v>0.55000000000000004</v>
      </c>
      <c r="HC1404">
        <f t="shared" si="664"/>
        <v>0.55000000000000004</v>
      </c>
      <c r="HN1404">
        <v>823876</v>
      </c>
      <c r="HQ1404">
        <v>0.46</v>
      </c>
      <c r="HR1404">
        <f t="shared" si="665"/>
        <v>0.46</v>
      </c>
      <c r="ID1404">
        <v>822754</v>
      </c>
      <c r="IG1404">
        <v>0.48</v>
      </c>
      <c r="IH1404">
        <f t="shared" si="666"/>
        <v>0.48</v>
      </c>
      <c r="IS1404">
        <v>822754</v>
      </c>
      <c r="IV1404">
        <v>0.48</v>
      </c>
      <c r="IW1404">
        <f t="shared" si="667"/>
        <v>0.48</v>
      </c>
      <c r="JH1404">
        <v>822754</v>
      </c>
      <c r="JK1404">
        <v>0.48</v>
      </c>
      <c r="JL1404">
        <f t="shared" si="668"/>
        <v>0.48</v>
      </c>
      <c r="JW1404">
        <v>822754</v>
      </c>
      <c r="JZ1404">
        <v>0.49</v>
      </c>
      <c r="KA1404">
        <f t="shared" si="669"/>
        <v>0.49</v>
      </c>
      <c r="KL1404">
        <v>822754</v>
      </c>
      <c r="KO1404">
        <v>0.43</v>
      </c>
      <c r="KP1404">
        <f t="shared" si="670"/>
        <v>0.43</v>
      </c>
      <c r="LA1404">
        <v>822754</v>
      </c>
      <c r="LD1404">
        <v>0.47</v>
      </c>
      <c r="LE1404">
        <f t="shared" si="671"/>
        <v>0.47</v>
      </c>
      <c r="LP1404">
        <v>822754</v>
      </c>
      <c r="LS1404">
        <v>0.5</v>
      </c>
      <c r="LT1404">
        <f t="shared" si="672"/>
        <v>0.5</v>
      </c>
      <c r="ME1404">
        <v>822754</v>
      </c>
      <c r="MH1404">
        <v>0.44</v>
      </c>
      <c r="MI1404">
        <f t="shared" si="673"/>
        <v>0.44</v>
      </c>
      <c r="MT1404">
        <v>822754</v>
      </c>
      <c r="MW1404">
        <v>0.4</v>
      </c>
      <c r="MX1404">
        <f t="shared" si="674"/>
        <v>0.4</v>
      </c>
      <c r="NI1404">
        <v>822754</v>
      </c>
      <c r="NL1404">
        <v>0.49</v>
      </c>
      <c r="NM1404">
        <f t="shared" si="675"/>
        <v>0.49</v>
      </c>
      <c r="NX1404">
        <v>822754</v>
      </c>
      <c r="OA1404">
        <v>0.5</v>
      </c>
      <c r="OB1404">
        <f t="shared" si="676"/>
        <v>0.5</v>
      </c>
      <c r="OM1404">
        <v>822754</v>
      </c>
      <c r="OP1404">
        <v>0.49</v>
      </c>
      <c r="OQ1404">
        <f t="shared" si="677"/>
        <v>0.49</v>
      </c>
      <c r="PB1404">
        <v>822754</v>
      </c>
      <c r="PE1404">
        <v>0.47</v>
      </c>
      <c r="PF1404">
        <f t="shared" si="678"/>
        <v>0.47</v>
      </c>
      <c r="PQ1404">
        <v>822754</v>
      </c>
      <c r="PT1404">
        <v>0.48</v>
      </c>
      <c r="PU1404">
        <f t="shared" si="679"/>
        <v>0.48</v>
      </c>
      <c r="QF1404">
        <v>822754</v>
      </c>
      <c r="QI1404">
        <v>0.48</v>
      </c>
      <c r="QJ1404">
        <f t="shared" si="680"/>
        <v>0.48</v>
      </c>
      <c r="QU1404">
        <v>822754</v>
      </c>
      <c r="QX1404">
        <v>0.49</v>
      </c>
      <c r="QY1404">
        <f t="shared" si="681"/>
        <v>0.49</v>
      </c>
    </row>
    <row r="1405" spans="12:467" x14ac:dyDescent="0.2">
      <c r="L1405">
        <v>824042</v>
      </c>
      <c r="O1405">
        <v>0.45</v>
      </c>
      <c r="P1405">
        <f t="shared" si="651"/>
        <v>0.45</v>
      </c>
      <c r="AA1405">
        <v>824042</v>
      </c>
      <c r="AD1405">
        <v>0.35</v>
      </c>
      <c r="AE1405">
        <f t="shared" si="652"/>
        <v>0.35</v>
      </c>
      <c r="AP1405">
        <v>824042</v>
      </c>
      <c r="AS1405">
        <v>0.52</v>
      </c>
      <c r="AT1405">
        <f t="shared" si="653"/>
        <v>0.52</v>
      </c>
      <c r="BE1405">
        <v>824042</v>
      </c>
      <c r="BH1405">
        <v>0.39</v>
      </c>
      <c r="BI1405">
        <f t="shared" si="654"/>
        <v>0.39</v>
      </c>
      <c r="BT1405">
        <v>824042</v>
      </c>
      <c r="BW1405">
        <v>0.39</v>
      </c>
      <c r="BX1405">
        <f t="shared" si="655"/>
        <v>0.39</v>
      </c>
      <c r="CI1405">
        <v>824042</v>
      </c>
      <c r="CL1405">
        <v>0.42</v>
      </c>
      <c r="CM1405">
        <f t="shared" si="656"/>
        <v>0.42</v>
      </c>
      <c r="CX1405">
        <v>824042</v>
      </c>
      <c r="DA1405">
        <v>0.43</v>
      </c>
      <c r="DB1405">
        <f t="shared" si="657"/>
        <v>0.43</v>
      </c>
      <c r="DM1405">
        <v>824042</v>
      </c>
      <c r="DP1405">
        <v>0.42</v>
      </c>
      <c r="DQ1405">
        <f t="shared" si="658"/>
        <v>0.42</v>
      </c>
      <c r="EB1405">
        <v>824042</v>
      </c>
      <c r="EE1405">
        <v>0.43</v>
      </c>
      <c r="EF1405">
        <f t="shared" si="659"/>
        <v>0.43</v>
      </c>
      <c r="EQ1405">
        <v>824042</v>
      </c>
      <c r="ET1405">
        <v>0.43</v>
      </c>
      <c r="EU1405">
        <f t="shared" si="660"/>
        <v>0.43</v>
      </c>
      <c r="FF1405">
        <v>824042</v>
      </c>
      <c r="FI1405">
        <v>0.43</v>
      </c>
      <c r="FJ1405">
        <f t="shared" si="661"/>
        <v>0.43</v>
      </c>
      <c r="FU1405">
        <v>824042</v>
      </c>
      <c r="FX1405">
        <v>0.43</v>
      </c>
      <c r="FY1405">
        <f t="shared" si="662"/>
        <v>0.43</v>
      </c>
      <c r="GJ1405">
        <v>824042</v>
      </c>
      <c r="GM1405">
        <v>0.44</v>
      </c>
      <c r="GN1405">
        <f t="shared" si="663"/>
        <v>0.44</v>
      </c>
      <c r="GY1405">
        <v>824042</v>
      </c>
      <c r="HB1405">
        <v>0.48</v>
      </c>
      <c r="HC1405">
        <f t="shared" si="664"/>
        <v>0.48</v>
      </c>
      <c r="HN1405">
        <v>824042</v>
      </c>
      <c r="HQ1405">
        <v>0.34</v>
      </c>
      <c r="HR1405">
        <f t="shared" si="665"/>
        <v>0.34</v>
      </c>
      <c r="ID1405">
        <v>822831</v>
      </c>
      <c r="IG1405">
        <v>0.47</v>
      </c>
      <c r="IH1405">
        <f t="shared" si="666"/>
        <v>0.47</v>
      </c>
      <c r="IS1405">
        <v>822831</v>
      </c>
      <c r="IV1405">
        <v>0.42</v>
      </c>
      <c r="IW1405">
        <f t="shared" si="667"/>
        <v>0.42</v>
      </c>
      <c r="JH1405">
        <v>822831</v>
      </c>
      <c r="JK1405">
        <v>0.47</v>
      </c>
      <c r="JL1405">
        <f t="shared" si="668"/>
        <v>0.47</v>
      </c>
      <c r="JW1405">
        <v>822831</v>
      </c>
      <c r="JZ1405">
        <v>0.41</v>
      </c>
      <c r="KA1405">
        <f t="shared" si="669"/>
        <v>0.41</v>
      </c>
      <c r="KL1405">
        <v>822831</v>
      </c>
      <c r="KO1405">
        <v>0.43</v>
      </c>
      <c r="KP1405">
        <f t="shared" si="670"/>
        <v>0.43</v>
      </c>
      <c r="LA1405">
        <v>822831</v>
      </c>
      <c r="LD1405">
        <v>0.47</v>
      </c>
      <c r="LE1405">
        <f t="shared" si="671"/>
        <v>0.47</v>
      </c>
      <c r="LP1405">
        <v>822831</v>
      </c>
      <c r="LS1405">
        <v>0.44</v>
      </c>
      <c r="LT1405">
        <f t="shared" si="672"/>
        <v>0.44</v>
      </c>
      <c r="ME1405">
        <v>822831</v>
      </c>
      <c r="MH1405">
        <v>0.44</v>
      </c>
      <c r="MI1405">
        <f t="shared" si="673"/>
        <v>0.44</v>
      </c>
      <c r="MT1405">
        <v>822831</v>
      </c>
      <c r="MW1405">
        <v>0.47</v>
      </c>
      <c r="MX1405">
        <f t="shared" si="674"/>
        <v>0.47</v>
      </c>
      <c r="NI1405">
        <v>822831</v>
      </c>
      <c r="NL1405">
        <v>0.43</v>
      </c>
      <c r="NM1405">
        <f t="shared" si="675"/>
        <v>0.43</v>
      </c>
      <c r="NX1405">
        <v>822831</v>
      </c>
      <c r="OA1405">
        <v>0.45</v>
      </c>
      <c r="OB1405">
        <f t="shared" si="676"/>
        <v>0.45</v>
      </c>
      <c r="OM1405">
        <v>822831</v>
      </c>
      <c r="OP1405">
        <v>0.46</v>
      </c>
      <c r="OQ1405">
        <f t="shared" si="677"/>
        <v>0.46</v>
      </c>
      <c r="PB1405">
        <v>822831</v>
      </c>
      <c r="PE1405">
        <v>0.46</v>
      </c>
      <c r="PF1405">
        <f t="shared" si="678"/>
        <v>0.46</v>
      </c>
      <c r="PQ1405">
        <v>822831</v>
      </c>
      <c r="PT1405">
        <v>0.45</v>
      </c>
      <c r="PU1405">
        <f t="shared" si="679"/>
        <v>0.45</v>
      </c>
      <c r="QF1405">
        <v>822831</v>
      </c>
      <c r="QI1405">
        <v>0.45</v>
      </c>
      <c r="QJ1405">
        <f t="shared" si="680"/>
        <v>0.45</v>
      </c>
      <c r="QU1405">
        <v>822831</v>
      </c>
      <c r="QX1405">
        <v>0.41</v>
      </c>
      <c r="QY1405">
        <f t="shared" si="681"/>
        <v>0.41</v>
      </c>
    </row>
    <row r="1406" spans="12:467" x14ac:dyDescent="0.2">
      <c r="L1406">
        <v>824284</v>
      </c>
      <c r="O1406">
        <v>0.55000000000000004</v>
      </c>
      <c r="P1406">
        <f t="shared" si="651"/>
        <v>0.55000000000000004</v>
      </c>
      <c r="AA1406">
        <v>824284</v>
      </c>
      <c r="AD1406">
        <v>0.54</v>
      </c>
      <c r="AE1406">
        <f t="shared" si="652"/>
        <v>0.54</v>
      </c>
      <c r="AP1406">
        <v>824284</v>
      </c>
      <c r="AS1406">
        <v>0.72</v>
      </c>
      <c r="AT1406">
        <f t="shared" si="653"/>
        <v>0.72</v>
      </c>
      <c r="BE1406">
        <v>824284</v>
      </c>
      <c r="BH1406">
        <v>0.53</v>
      </c>
      <c r="BI1406">
        <f t="shared" si="654"/>
        <v>0.53</v>
      </c>
      <c r="BT1406">
        <v>824284</v>
      </c>
      <c r="BW1406">
        <v>0.56000000000000005</v>
      </c>
      <c r="BX1406">
        <f t="shared" si="655"/>
        <v>0.56000000000000005</v>
      </c>
      <c r="CI1406">
        <v>824284</v>
      </c>
      <c r="CL1406">
        <v>0.52</v>
      </c>
      <c r="CM1406">
        <f t="shared" si="656"/>
        <v>0.52</v>
      </c>
      <c r="CX1406">
        <v>824284</v>
      </c>
      <c r="DA1406">
        <v>0.54</v>
      </c>
      <c r="DB1406">
        <f t="shared" si="657"/>
        <v>0.54</v>
      </c>
      <c r="DM1406">
        <v>824284</v>
      </c>
      <c r="DP1406">
        <v>0.54</v>
      </c>
      <c r="DQ1406">
        <f t="shared" si="658"/>
        <v>0.54</v>
      </c>
      <c r="EB1406">
        <v>824284</v>
      </c>
      <c r="EE1406">
        <v>0.54</v>
      </c>
      <c r="EF1406">
        <f t="shared" si="659"/>
        <v>0.54</v>
      </c>
      <c r="EQ1406">
        <v>824284</v>
      </c>
      <c r="ET1406">
        <v>0.54</v>
      </c>
      <c r="EU1406">
        <f t="shared" si="660"/>
        <v>0.54</v>
      </c>
      <c r="FF1406">
        <v>824284</v>
      </c>
      <c r="FI1406">
        <v>0.54</v>
      </c>
      <c r="FJ1406">
        <f t="shared" si="661"/>
        <v>0.54</v>
      </c>
      <c r="FU1406">
        <v>824284</v>
      </c>
      <c r="FX1406">
        <v>0.56000000000000005</v>
      </c>
      <c r="FY1406">
        <f t="shared" si="662"/>
        <v>0.56000000000000005</v>
      </c>
      <c r="GJ1406">
        <v>824284</v>
      </c>
      <c r="GM1406">
        <v>0.52</v>
      </c>
      <c r="GN1406">
        <f t="shared" si="663"/>
        <v>0.52</v>
      </c>
      <c r="GY1406">
        <v>824284</v>
      </c>
      <c r="HB1406">
        <v>0.59</v>
      </c>
      <c r="HC1406">
        <f t="shared" si="664"/>
        <v>0.59</v>
      </c>
      <c r="HN1406">
        <v>824284</v>
      </c>
      <c r="HQ1406">
        <v>0.53</v>
      </c>
      <c r="HR1406">
        <f t="shared" si="665"/>
        <v>0.53</v>
      </c>
      <c r="ID1406">
        <v>822916</v>
      </c>
      <c r="IG1406">
        <v>0.48</v>
      </c>
      <c r="IH1406">
        <f t="shared" si="666"/>
        <v>0.48</v>
      </c>
      <c r="IS1406">
        <v>822916</v>
      </c>
      <c r="IV1406">
        <v>0.51</v>
      </c>
      <c r="IW1406">
        <f t="shared" si="667"/>
        <v>0.51</v>
      </c>
      <c r="JH1406">
        <v>822916</v>
      </c>
      <c r="JK1406">
        <v>0.49</v>
      </c>
      <c r="JL1406">
        <f t="shared" si="668"/>
        <v>0.49</v>
      </c>
      <c r="JW1406">
        <v>822916</v>
      </c>
      <c r="JZ1406">
        <v>0.47</v>
      </c>
      <c r="KA1406">
        <f t="shared" si="669"/>
        <v>0.47</v>
      </c>
      <c r="KL1406">
        <v>822916</v>
      </c>
      <c r="KO1406">
        <v>0.48</v>
      </c>
      <c r="KP1406">
        <f t="shared" si="670"/>
        <v>0.48</v>
      </c>
      <c r="LA1406">
        <v>822916</v>
      </c>
      <c r="LD1406">
        <v>0.47</v>
      </c>
      <c r="LE1406">
        <f t="shared" si="671"/>
        <v>0.47</v>
      </c>
      <c r="LP1406">
        <v>822916</v>
      </c>
      <c r="LS1406">
        <v>0.47</v>
      </c>
      <c r="LT1406">
        <f t="shared" si="672"/>
        <v>0.47</v>
      </c>
      <c r="ME1406">
        <v>822916</v>
      </c>
      <c r="MH1406">
        <v>0.47</v>
      </c>
      <c r="MI1406">
        <f t="shared" si="673"/>
        <v>0.47</v>
      </c>
      <c r="MT1406">
        <v>822916</v>
      </c>
      <c r="MW1406">
        <v>0.43</v>
      </c>
      <c r="MX1406">
        <f t="shared" si="674"/>
        <v>0.43</v>
      </c>
      <c r="NI1406">
        <v>822916</v>
      </c>
      <c r="NL1406">
        <v>0.49</v>
      </c>
      <c r="NM1406">
        <f t="shared" si="675"/>
        <v>0.49</v>
      </c>
      <c r="NX1406">
        <v>822916</v>
      </c>
      <c r="OA1406">
        <v>0.47</v>
      </c>
      <c r="OB1406">
        <f t="shared" si="676"/>
        <v>0.47</v>
      </c>
      <c r="OM1406">
        <v>822916</v>
      </c>
      <c r="OP1406">
        <v>0.5</v>
      </c>
      <c r="OQ1406">
        <f t="shared" si="677"/>
        <v>0.5</v>
      </c>
      <c r="PB1406">
        <v>822916</v>
      </c>
      <c r="PE1406">
        <v>0.51</v>
      </c>
      <c r="PF1406">
        <f t="shared" si="678"/>
        <v>0.51</v>
      </c>
      <c r="PQ1406">
        <v>822916</v>
      </c>
      <c r="PT1406">
        <v>0.49</v>
      </c>
      <c r="PU1406">
        <f t="shared" si="679"/>
        <v>0.49</v>
      </c>
      <c r="QF1406">
        <v>822916</v>
      </c>
      <c r="QI1406">
        <v>0.51</v>
      </c>
      <c r="QJ1406">
        <f t="shared" si="680"/>
        <v>0.51</v>
      </c>
      <c r="QU1406">
        <v>822916</v>
      </c>
      <c r="QX1406">
        <v>0.46</v>
      </c>
      <c r="QY1406">
        <f t="shared" si="681"/>
        <v>0.46</v>
      </c>
    </row>
    <row r="1407" spans="12:467" x14ac:dyDescent="0.2">
      <c r="L1407">
        <v>824771</v>
      </c>
      <c r="O1407">
        <v>0.56000000000000005</v>
      </c>
      <c r="P1407">
        <f t="shared" si="651"/>
        <v>0.56000000000000005</v>
      </c>
      <c r="AA1407">
        <v>824771</v>
      </c>
      <c r="AD1407">
        <v>0.62</v>
      </c>
      <c r="AE1407">
        <f t="shared" si="652"/>
        <v>0.62</v>
      </c>
      <c r="AP1407">
        <v>824771</v>
      </c>
      <c r="AS1407">
        <v>0.73</v>
      </c>
      <c r="AT1407">
        <f t="shared" si="653"/>
        <v>0.73</v>
      </c>
      <c r="BE1407">
        <v>824771</v>
      </c>
      <c r="BH1407">
        <v>0.56999999999999995</v>
      </c>
      <c r="BI1407">
        <f t="shared" si="654"/>
        <v>0.56999999999999995</v>
      </c>
      <c r="BT1407">
        <v>824771</v>
      </c>
      <c r="BW1407">
        <v>0.7</v>
      </c>
      <c r="BX1407">
        <f t="shared" si="655"/>
        <v>0.7</v>
      </c>
      <c r="CI1407">
        <v>824771</v>
      </c>
      <c r="CL1407">
        <v>0.56000000000000005</v>
      </c>
      <c r="CM1407">
        <f t="shared" si="656"/>
        <v>0.56000000000000005</v>
      </c>
      <c r="CX1407">
        <v>824771</v>
      </c>
      <c r="DA1407">
        <v>0.55000000000000004</v>
      </c>
      <c r="DB1407">
        <f t="shared" si="657"/>
        <v>0.55000000000000004</v>
      </c>
      <c r="DM1407">
        <v>824771</v>
      </c>
      <c r="DP1407">
        <v>0.56999999999999995</v>
      </c>
      <c r="DQ1407">
        <f t="shared" si="658"/>
        <v>0.56999999999999995</v>
      </c>
      <c r="EB1407">
        <v>824771</v>
      </c>
      <c r="EE1407">
        <v>0.55000000000000004</v>
      </c>
      <c r="EF1407">
        <f t="shared" si="659"/>
        <v>0.55000000000000004</v>
      </c>
      <c r="EQ1407">
        <v>824771</v>
      </c>
      <c r="ET1407">
        <v>0.55000000000000004</v>
      </c>
      <c r="EU1407">
        <f t="shared" si="660"/>
        <v>0.55000000000000004</v>
      </c>
      <c r="FF1407">
        <v>824771</v>
      </c>
      <c r="FI1407">
        <v>0.56999999999999995</v>
      </c>
      <c r="FJ1407">
        <f t="shared" si="661"/>
        <v>0.56999999999999995</v>
      </c>
      <c r="FU1407">
        <v>824771</v>
      </c>
      <c r="FX1407">
        <v>0.55000000000000004</v>
      </c>
      <c r="FY1407">
        <f t="shared" si="662"/>
        <v>0.55000000000000004</v>
      </c>
      <c r="GJ1407">
        <v>824771</v>
      </c>
      <c r="GM1407">
        <v>0.53</v>
      </c>
      <c r="GN1407">
        <f t="shared" si="663"/>
        <v>0.53</v>
      </c>
      <c r="GY1407">
        <v>824771</v>
      </c>
      <c r="HB1407">
        <v>0.59</v>
      </c>
      <c r="HC1407">
        <f t="shared" si="664"/>
        <v>0.59</v>
      </c>
      <c r="HN1407">
        <v>824771</v>
      </c>
      <c r="HQ1407">
        <v>0.62</v>
      </c>
      <c r="HR1407">
        <f t="shared" si="665"/>
        <v>0.62</v>
      </c>
      <c r="ID1407">
        <v>822999</v>
      </c>
      <c r="IG1407">
        <v>0.53</v>
      </c>
      <c r="IH1407">
        <f t="shared" si="666"/>
        <v>0.53</v>
      </c>
      <c r="IS1407">
        <v>822999</v>
      </c>
      <c r="IV1407">
        <v>0.52</v>
      </c>
      <c r="IW1407">
        <f t="shared" si="667"/>
        <v>0.52</v>
      </c>
      <c r="JH1407">
        <v>822999</v>
      </c>
      <c r="JK1407">
        <v>0.55000000000000004</v>
      </c>
      <c r="JL1407">
        <f t="shared" si="668"/>
        <v>0.55000000000000004</v>
      </c>
      <c r="JW1407">
        <v>822999</v>
      </c>
      <c r="JZ1407">
        <v>0.54</v>
      </c>
      <c r="KA1407">
        <f t="shared" si="669"/>
        <v>0.54</v>
      </c>
      <c r="KL1407">
        <v>822999</v>
      </c>
      <c r="KO1407">
        <v>0.53</v>
      </c>
      <c r="KP1407">
        <f t="shared" si="670"/>
        <v>0.53</v>
      </c>
      <c r="LA1407">
        <v>822999</v>
      </c>
      <c r="LD1407">
        <v>0.51</v>
      </c>
      <c r="LE1407">
        <f t="shared" si="671"/>
        <v>0.51</v>
      </c>
      <c r="LP1407">
        <v>822999</v>
      </c>
      <c r="LS1407">
        <v>0.53</v>
      </c>
      <c r="LT1407">
        <f t="shared" si="672"/>
        <v>0.53</v>
      </c>
      <c r="ME1407">
        <v>822999</v>
      </c>
      <c r="MH1407">
        <v>0.55000000000000004</v>
      </c>
      <c r="MI1407">
        <f t="shared" si="673"/>
        <v>0.55000000000000004</v>
      </c>
      <c r="MT1407">
        <v>822999</v>
      </c>
      <c r="MW1407">
        <v>0.57999999999999996</v>
      </c>
      <c r="MX1407">
        <f t="shared" si="674"/>
        <v>0.57999999999999996</v>
      </c>
      <c r="NI1407">
        <v>822999</v>
      </c>
      <c r="NL1407">
        <v>0.51</v>
      </c>
      <c r="NM1407">
        <f t="shared" si="675"/>
        <v>0.51</v>
      </c>
      <c r="NX1407">
        <v>822999</v>
      </c>
      <c r="OA1407">
        <v>0.51</v>
      </c>
      <c r="OB1407">
        <f t="shared" si="676"/>
        <v>0.51</v>
      </c>
      <c r="OM1407">
        <v>822999</v>
      </c>
      <c r="OP1407">
        <v>0.52</v>
      </c>
      <c r="OQ1407">
        <f t="shared" si="677"/>
        <v>0.52</v>
      </c>
      <c r="PB1407">
        <v>822999</v>
      </c>
      <c r="PE1407">
        <v>0.53</v>
      </c>
      <c r="PF1407">
        <f t="shared" si="678"/>
        <v>0.53</v>
      </c>
      <c r="PQ1407">
        <v>822999</v>
      </c>
      <c r="PT1407">
        <v>0.52</v>
      </c>
      <c r="PU1407">
        <f t="shared" si="679"/>
        <v>0.52</v>
      </c>
      <c r="QF1407">
        <v>822999</v>
      </c>
      <c r="QI1407">
        <v>0.53</v>
      </c>
      <c r="QJ1407">
        <f t="shared" si="680"/>
        <v>0.53</v>
      </c>
      <c r="QU1407">
        <v>822999</v>
      </c>
      <c r="QX1407">
        <v>0.53</v>
      </c>
      <c r="QY1407">
        <f t="shared" si="681"/>
        <v>0.53</v>
      </c>
    </row>
    <row r="1408" spans="12:467" x14ac:dyDescent="0.2">
      <c r="L1408">
        <v>825014</v>
      </c>
      <c r="O1408">
        <v>0.54</v>
      </c>
      <c r="P1408">
        <f t="shared" si="651"/>
        <v>0.54</v>
      </c>
      <c r="AA1408">
        <v>825014</v>
      </c>
      <c r="AD1408">
        <v>0.53</v>
      </c>
      <c r="AE1408">
        <f t="shared" si="652"/>
        <v>0.53</v>
      </c>
      <c r="AP1408">
        <v>825014</v>
      </c>
      <c r="AS1408">
        <v>0.2</v>
      </c>
      <c r="AT1408">
        <f t="shared" si="653"/>
        <v>0.2</v>
      </c>
      <c r="BE1408">
        <v>825014</v>
      </c>
      <c r="BH1408">
        <v>0.51</v>
      </c>
      <c r="BI1408">
        <f t="shared" si="654"/>
        <v>0.51</v>
      </c>
      <c r="BT1408">
        <v>825014</v>
      </c>
      <c r="BW1408">
        <v>0.28999999999999998</v>
      </c>
      <c r="BX1408">
        <f t="shared" si="655"/>
        <v>0.28999999999999998</v>
      </c>
      <c r="CI1408">
        <v>825014</v>
      </c>
      <c r="CL1408">
        <v>0.55000000000000004</v>
      </c>
      <c r="CM1408">
        <f t="shared" si="656"/>
        <v>0.55000000000000004</v>
      </c>
      <c r="CX1408">
        <v>825014</v>
      </c>
      <c r="DA1408">
        <v>0.54</v>
      </c>
      <c r="DB1408">
        <f t="shared" si="657"/>
        <v>0.54</v>
      </c>
      <c r="DM1408">
        <v>825014</v>
      </c>
      <c r="DP1408">
        <v>0.55000000000000004</v>
      </c>
      <c r="DQ1408">
        <f t="shared" si="658"/>
        <v>0.55000000000000004</v>
      </c>
      <c r="EB1408">
        <v>825014</v>
      </c>
      <c r="EE1408">
        <v>0.53</v>
      </c>
      <c r="EF1408">
        <f t="shared" si="659"/>
        <v>0.53</v>
      </c>
      <c r="EQ1408">
        <v>825014</v>
      </c>
      <c r="ET1408">
        <v>0.53</v>
      </c>
      <c r="EU1408">
        <f t="shared" si="660"/>
        <v>0.53</v>
      </c>
      <c r="FF1408">
        <v>825014</v>
      </c>
      <c r="FI1408">
        <v>0.56000000000000005</v>
      </c>
      <c r="FJ1408">
        <f t="shared" si="661"/>
        <v>0.56000000000000005</v>
      </c>
      <c r="FU1408">
        <v>825014</v>
      </c>
      <c r="FX1408">
        <v>0.54</v>
      </c>
      <c r="FY1408">
        <f t="shared" si="662"/>
        <v>0.54</v>
      </c>
      <c r="GJ1408">
        <v>825014</v>
      </c>
      <c r="GM1408">
        <v>0.53</v>
      </c>
      <c r="GN1408">
        <f t="shared" si="663"/>
        <v>0.53</v>
      </c>
      <c r="GY1408">
        <v>825014</v>
      </c>
      <c r="HB1408">
        <v>0.56999999999999995</v>
      </c>
      <c r="HC1408">
        <f t="shared" si="664"/>
        <v>0.56999999999999995</v>
      </c>
      <c r="HN1408">
        <v>825014</v>
      </c>
      <c r="HQ1408">
        <v>0.45</v>
      </c>
      <c r="HR1408">
        <f t="shared" si="665"/>
        <v>0.45</v>
      </c>
      <c r="ID1408">
        <v>823235</v>
      </c>
      <c r="IG1408">
        <v>0.44</v>
      </c>
      <c r="IH1408">
        <f t="shared" si="666"/>
        <v>0.44</v>
      </c>
      <c r="IS1408">
        <v>823235</v>
      </c>
      <c r="IV1408">
        <v>0.4</v>
      </c>
      <c r="IW1408">
        <f t="shared" si="667"/>
        <v>0.4</v>
      </c>
      <c r="JH1408">
        <v>823235</v>
      </c>
      <c r="JK1408">
        <v>0.45</v>
      </c>
      <c r="JL1408">
        <f t="shared" si="668"/>
        <v>0.45</v>
      </c>
      <c r="JW1408">
        <v>823235</v>
      </c>
      <c r="JZ1408">
        <v>0.42</v>
      </c>
      <c r="KA1408">
        <f t="shared" si="669"/>
        <v>0.42</v>
      </c>
      <c r="KL1408">
        <v>823235</v>
      </c>
      <c r="KO1408">
        <v>0.53</v>
      </c>
      <c r="KP1408">
        <f t="shared" si="670"/>
        <v>0.53</v>
      </c>
      <c r="LA1408">
        <v>823235</v>
      </c>
      <c r="LD1408">
        <v>0.45</v>
      </c>
      <c r="LE1408">
        <f t="shared" si="671"/>
        <v>0.45</v>
      </c>
      <c r="LP1408">
        <v>823235</v>
      </c>
      <c r="LS1408">
        <v>0.43</v>
      </c>
      <c r="LT1408">
        <f t="shared" si="672"/>
        <v>0.43</v>
      </c>
      <c r="ME1408">
        <v>823235</v>
      </c>
      <c r="MH1408">
        <v>0.46</v>
      </c>
      <c r="MI1408">
        <f t="shared" si="673"/>
        <v>0.46</v>
      </c>
      <c r="MT1408">
        <v>823235</v>
      </c>
      <c r="MW1408">
        <v>0.52</v>
      </c>
      <c r="MX1408">
        <f t="shared" si="674"/>
        <v>0.52</v>
      </c>
      <c r="NI1408">
        <v>823235</v>
      </c>
      <c r="NL1408">
        <v>0.41</v>
      </c>
      <c r="NM1408">
        <f t="shared" si="675"/>
        <v>0.41</v>
      </c>
      <c r="NX1408">
        <v>823235</v>
      </c>
      <c r="OA1408">
        <v>0.41</v>
      </c>
      <c r="OB1408">
        <f t="shared" si="676"/>
        <v>0.41</v>
      </c>
      <c r="OM1408">
        <v>823235</v>
      </c>
      <c r="OP1408">
        <v>0.42</v>
      </c>
      <c r="OQ1408">
        <f t="shared" si="677"/>
        <v>0.42</v>
      </c>
      <c r="PB1408">
        <v>823235</v>
      </c>
      <c r="PE1408">
        <v>0.42</v>
      </c>
      <c r="PF1408">
        <f t="shared" si="678"/>
        <v>0.42</v>
      </c>
      <c r="PQ1408">
        <v>823235</v>
      </c>
      <c r="PT1408">
        <v>0.43</v>
      </c>
      <c r="PU1408">
        <f t="shared" si="679"/>
        <v>0.43</v>
      </c>
      <c r="QF1408">
        <v>823235</v>
      </c>
      <c r="QI1408">
        <v>0.38</v>
      </c>
      <c r="QJ1408">
        <f t="shared" si="680"/>
        <v>0.38</v>
      </c>
      <c r="QU1408">
        <v>823235</v>
      </c>
      <c r="QX1408">
        <v>0.38</v>
      </c>
      <c r="QY1408">
        <f t="shared" si="681"/>
        <v>0.38</v>
      </c>
    </row>
    <row r="1409" spans="12:467" x14ac:dyDescent="0.2">
      <c r="L1409">
        <v>822742</v>
      </c>
      <c r="O1409">
        <v>0.42</v>
      </c>
      <c r="P1409">
        <f t="shared" si="651"/>
        <v>0.42</v>
      </c>
      <c r="AA1409">
        <v>822742</v>
      </c>
      <c r="AD1409">
        <v>0.45</v>
      </c>
      <c r="AE1409">
        <f t="shared" si="652"/>
        <v>0.45</v>
      </c>
      <c r="AP1409">
        <v>822742</v>
      </c>
      <c r="AS1409">
        <v>0.18</v>
      </c>
      <c r="AT1409">
        <f t="shared" si="653"/>
        <v>0.18</v>
      </c>
      <c r="BE1409">
        <v>822742</v>
      </c>
      <c r="BH1409">
        <v>0.42</v>
      </c>
      <c r="BI1409">
        <f t="shared" si="654"/>
        <v>0.42</v>
      </c>
      <c r="BT1409">
        <v>822742</v>
      </c>
      <c r="BW1409">
        <v>0.48</v>
      </c>
      <c r="BX1409">
        <f t="shared" si="655"/>
        <v>0.48</v>
      </c>
      <c r="CI1409">
        <v>822742</v>
      </c>
      <c r="CL1409">
        <v>0.41</v>
      </c>
      <c r="CM1409">
        <f t="shared" si="656"/>
        <v>0.41</v>
      </c>
      <c r="CX1409">
        <v>822742</v>
      </c>
      <c r="DA1409">
        <v>0.44</v>
      </c>
      <c r="DB1409">
        <f t="shared" si="657"/>
        <v>0.44</v>
      </c>
      <c r="DM1409">
        <v>822742</v>
      </c>
      <c r="DP1409">
        <v>0.39</v>
      </c>
      <c r="DQ1409">
        <f t="shared" si="658"/>
        <v>0.39</v>
      </c>
      <c r="EB1409">
        <v>822742</v>
      </c>
      <c r="EE1409">
        <v>0.38</v>
      </c>
      <c r="EF1409">
        <f t="shared" si="659"/>
        <v>0.38</v>
      </c>
      <c r="EQ1409">
        <v>822742</v>
      </c>
      <c r="ET1409">
        <v>0.38</v>
      </c>
      <c r="EU1409">
        <f t="shared" si="660"/>
        <v>0.38</v>
      </c>
      <c r="FF1409">
        <v>822742</v>
      </c>
      <c r="FI1409">
        <v>0.42</v>
      </c>
      <c r="FJ1409">
        <f t="shared" si="661"/>
        <v>0.42</v>
      </c>
      <c r="FU1409">
        <v>822742</v>
      </c>
      <c r="FX1409">
        <v>0.44</v>
      </c>
      <c r="FY1409">
        <f t="shared" si="662"/>
        <v>0.44</v>
      </c>
      <c r="GJ1409">
        <v>822742</v>
      </c>
      <c r="GM1409">
        <v>0.4</v>
      </c>
      <c r="GN1409">
        <f t="shared" si="663"/>
        <v>0.4</v>
      </c>
      <c r="GY1409">
        <v>822742</v>
      </c>
      <c r="HB1409">
        <v>0.41</v>
      </c>
      <c r="HC1409">
        <f t="shared" si="664"/>
        <v>0.41</v>
      </c>
      <c r="HN1409">
        <v>822742</v>
      </c>
      <c r="HQ1409">
        <v>0.41</v>
      </c>
      <c r="HR1409">
        <f t="shared" si="665"/>
        <v>0.41</v>
      </c>
      <c r="ID1409">
        <v>823402</v>
      </c>
      <c r="IG1409">
        <v>0.56000000000000005</v>
      </c>
      <c r="IH1409">
        <f t="shared" si="666"/>
        <v>0.56000000000000005</v>
      </c>
      <c r="IS1409">
        <v>823402</v>
      </c>
      <c r="IV1409">
        <v>0.6</v>
      </c>
      <c r="IW1409">
        <f t="shared" si="667"/>
        <v>0.6</v>
      </c>
      <c r="JH1409">
        <v>823402</v>
      </c>
      <c r="JK1409">
        <v>0.59</v>
      </c>
      <c r="JL1409">
        <f t="shared" si="668"/>
        <v>0.59</v>
      </c>
      <c r="JW1409">
        <v>823402</v>
      </c>
      <c r="JZ1409">
        <v>0.56000000000000005</v>
      </c>
      <c r="KA1409">
        <f t="shared" si="669"/>
        <v>0.56000000000000005</v>
      </c>
      <c r="KL1409">
        <v>823402</v>
      </c>
      <c r="KO1409">
        <v>0.6</v>
      </c>
      <c r="KP1409">
        <f t="shared" si="670"/>
        <v>0.6</v>
      </c>
      <c r="LA1409">
        <v>823402</v>
      </c>
      <c r="LD1409">
        <v>0.6</v>
      </c>
      <c r="LE1409">
        <f t="shared" si="671"/>
        <v>0.6</v>
      </c>
      <c r="LP1409">
        <v>823402</v>
      </c>
      <c r="LS1409">
        <v>0.55000000000000004</v>
      </c>
      <c r="LT1409">
        <f t="shared" si="672"/>
        <v>0.55000000000000004</v>
      </c>
      <c r="ME1409">
        <v>823402</v>
      </c>
      <c r="MH1409">
        <v>0.63</v>
      </c>
      <c r="MI1409">
        <f t="shared" si="673"/>
        <v>0.63</v>
      </c>
      <c r="MT1409">
        <v>823402</v>
      </c>
      <c r="MW1409">
        <v>0.69</v>
      </c>
      <c r="MX1409">
        <f t="shared" si="674"/>
        <v>0.69</v>
      </c>
      <c r="NI1409">
        <v>823402</v>
      </c>
      <c r="NL1409">
        <v>0.54</v>
      </c>
      <c r="NM1409">
        <f t="shared" si="675"/>
        <v>0.54</v>
      </c>
      <c r="NX1409">
        <v>823402</v>
      </c>
      <c r="OA1409">
        <v>0.56000000000000005</v>
      </c>
      <c r="OB1409">
        <f t="shared" si="676"/>
        <v>0.56000000000000005</v>
      </c>
      <c r="OM1409">
        <v>823402</v>
      </c>
      <c r="OP1409">
        <v>0.55000000000000004</v>
      </c>
      <c r="OQ1409">
        <f t="shared" si="677"/>
        <v>0.55000000000000004</v>
      </c>
      <c r="PB1409">
        <v>823402</v>
      </c>
      <c r="PE1409">
        <v>0.57999999999999996</v>
      </c>
      <c r="PF1409">
        <f t="shared" si="678"/>
        <v>0.57999999999999996</v>
      </c>
      <c r="PQ1409">
        <v>823402</v>
      </c>
      <c r="PT1409">
        <v>0.55000000000000004</v>
      </c>
      <c r="PU1409">
        <f t="shared" si="679"/>
        <v>0.55000000000000004</v>
      </c>
      <c r="QF1409">
        <v>823402</v>
      </c>
      <c r="QI1409">
        <v>0.55000000000000004</v>
      </c>
      <c r="QJ1409">
        <f t="shared" si="680"/>
        <v>0.55000000000000004</v>
      </c>
      <c r="QU1409">
        <v>823402</v>
      </c>
      <c r="QX1409">
        <v>0.56999999999999995</v>
      </c>
      <c r="QY1409">
        <f t="shared" si="681"/>
        <v>0.56999999999999995</v>
      </c>
    </row>
    <row r="1410" spans="12:467" x14ac:dyDescent="0.2">
      <c r="L1410">
        <v>822987</v>
      </c>
      <c r="O1410">
        <v>0.52</v>
      </c>
      <c r="P1410">
        <f t="shared" si="651"/>
        <v>0.52</v>
      </c>
      <c r="AA1410">
        <v>822987</v>
      </c>
      <c r="AD1410">
        <v>0.47</v>
      </c>
      <c r="AE1410">
        <f t="shared" si="652"/>
        <v>0.47</v>
      </c>
      <c r="AP1410">
        <v>822987</v>
      </c>
      <c r="AS1410">
        <v>0.32</v>
      </c>
      <c r="AT1410">
        <f t="shared" si="653"/>
        <v>0.32</v>
      </c>
      <c r="BE1410">
        <v>822987</v>
      </c>
      <c r="BH1410">
        <v>0.52</v>
      </c>
      <c r="BI1410">
        <f t="shared" si="654"/>
        <v>0.52</v>
      </c>
      <c r="BT1410">
        <v>822987</v>
      </c>
      <c r="BW1410">
        <v>0.64</v>
      </c>
      <c r="BX1410">
        <f t="shared" si="655"/>
        <v>0.64</v>
      </c>
      <c r="CI1410">
        <v>822987</v>
      </c>
      <c r="CL1410">
        <v>0.53</v>
      </c>
      <c r="CM1410">
        <f t="shared" si="656"/>
        <v>0.53</v>
      </c>
      <c r="CX1410">
        <v>822987</v>
      </c>
      <c r="DA1410">
        <v>0.52</v>
      </c>
      <c r="DB1410">
        <f t="shared" si="657"/>
        <v>0.52</v>
      </c>
      <c r="DM1410">
        <v>822987</v>
      </c>
      <c r="DP1410">
        <v>0.51</v>
      </c>
      <c r="DQ1410">
        <f t="shared" si="658"/>
        <v>0.51</v>
      </c>
      <c r="EB1410">
        <v>822987</v>
      </c>
      <c r="EE1410">
        <v>0.5</v>
      </c>
      <c r="EF1410">
        <f t="shared" si="659"/>
        <v>0.5</v>
      </c>
      <c r="EQ1410">
        <v>822987</v>
      </c>
      <c r="ET1410">
        <v>0.5</v>
      </c>
      <c r="EU1410">
        <f t="shared" si="660"/>
        <v>0.5</v>
      </c>
      <c r="FF1410">
        <v>822987</v>
      </c>
      <c r="FI1410">
        <v>0.54</v>
      </c>
      <c r="FJ1410">
        <f t="shared" si="661"/>
        <v>0.54</v>
      </c>
      <c r="FU1410">
        <v>822987</v>
      </c>
      <c r="FX1410">
        <v>0.53</v>
      </c>
      <c r="FY1410">
        <f t="shared" si="662"/>
        <v>0.53</v>
      </c>
      <c r="GJ1410">
        <v>822987</v>
      </c>
      <c r="GM1410">
        <v>0.5</v>
      </c>
      <c r="GN1410">
        <f t="shared" si="663"/>
        <v>0.5</v>
      </c>
      <c r="GY1410">
        <v>822987</v>
      </c>
      <c r="HB1410">
        <v>0.51</v>
      </c>
      <c r="HC1410">
        <f t="shared" si="664"/>
        <v>0.51</v>
      </c>
      <c r="HN1410">
        <v>822987</v>
      </c>
      <c r="HQ1410">
        <v>0.47</v>
      </c>
      <c r="HR1410">
        <f t="shared" si="665"/>
        <v>0.47</v>
      </c>
      <c r="ID1410">
        <v>823727</v>
      </c>
      <c r="IG1410">
        <v>0.45</v>
      </c>
      <c r="IH1410">
        <f t="shared" si="666"/>
        <v>0.45</v>
      </c>
      <c r="IS1410">
        <v>823727</v>
      </c>
      <c r="IV1410">
        <v>0.39</v>
      </c>
      <c r="IW1410">
        <f t="shared" si="667"/>
        <v>0.39</v>
      </c>
      <c r="JH1410">
        <v>823727</v>
      </c>
      <c r="JK1410">
        <v>0.43</v>
      </c>
      <c r="JL1410">
        <f t="shared" si="668"/>
        <v>0.43</v>
      </c>
      <c r="JW1410">
        <v>823727</v>
      </c>
      <c r="JZ1410">
        <v>0.42</v>
      </c>
      <c r="KA1410">
        <f t="shared" si="669"/>
        <v>0.42</v>
      </c>
      <c r="KL1410">
        <v>823727</v>
      </c>
      <c r="KO1410">
        <v>0.39</v>
      </c>
      <c r="KP1410">
        <f t="shared" si="670"/>
        <v>0.39</v>
      </c>
      <c r="LA1410">
        <v>823727</v>
      </c>
      <c r="LD1410">
        <v>0.41</v>
      </c>
      <c r="LE1410">
        <f t="shared" si="671"/>
        <v>0.41</v>
      </c>
      <c r="LP1410">
        <v>823727</v>
      </c>
      <c r="LS1410">
        <v>0.43</v>
      </c>
      <c r="LT1410">
        <f t="shared" si="672"/>
        <v>0.43</v>
      </c>
      <c r="ME1410">
        <v>823727</v>
      </c>
      <c r="MH1410">
        <v>0.42</v>
      </c>
      <c r="MI1410">
        <f t="shared" si="673"/>
        <v>0.42</v>
      </c>
      <c r="MT1410">
        <v>823727</v>
      </c>
      <c r="MW1410">
        <v>0.41</v>
      </c>
      <c r="MX1410">
        <f t="shared" si="674"/>
        <v>0.41</v>
      </c>
      <c r="NI1410">
        <v>823727</v>
      </c>
      <c r="NL1410">
        <v>0.41</v>
      </c>
      <c r="NM1410">
        <f t="shared" si="675"/>
        <v>0.41</v>
      </c>
      <c r="NX1410">
        <v>823727</v>
      </c>
      <c r="OA1410">
        <v>0.45</v>
      </c>
      <c r="OB1410">
        <f t="shared" si="676"/>
        <v>0.45</v>
      </c>
      <c r="OM1410">
        <v>823727</v>
      </c>
      <c r="OP1410">
        <v>0.41</v>
      </c>
      <c r="OQ1410">
        <f t="shared" si="677"/>
        <v>0.41</v>
      </c>
      <c r="PB1410">
        <v>823727</v>
      </c>
      <c r="PE1410">
        <v>0.42</v>
      </c>
      <c r="PF1410">
        <f t="shared" si="678"/>
        <v>0.42</v>
      </c>
      <c r="PQ1410">
        <v>823727</v>
      </c>
      <c r="PT1410">
        <v>0.39</v>
      </c>
      <c r="PU1410">
        <f t="shared" si="679"/>
        <v>0.39</v>
      </c>
      <c r="QF1410">
        <v>823727</v>
      </c>
      <c r="QI1410">
        <v>0.39</v>
      </c>
      <c r="QJ1410">
        <f t="shared" si="680"/>
        <v>0.39</v>
      </c>
      <c r="QU1410">
        <v>823727</v>
      </c>
      <c r="QX1410">
        <v>0.4</v>
      </c>
      <c r="QY1410">
        <f t="shared" si="681"/>
        <v>0.4</v>
      </c>
    </row>
    <row r="1411" spans="12:467" x14ac:dyDescent="0.2">
      <c r="L1411">
        <v>823065</v>
      </c>
      <c r="O1411">
        <v>0.44</v>
      </c>
      <c r="P1411">
        <f t="shared" ref="P1411:P1474" si="682">IF(O1411=0,0.1,IF(O1411=1,0.9,O1411))</f>
        <v>0.44</v>
      </c>
      <c r="AA1411">
        <v>823065</v>
      </c>
      <c r="AD1411">
        <v>0.46</v>
      </c>
      <c r="AE1411">
        <f t="shared" ref="AE1411:AE1474" si="683">IF(AD1411=0,0.1,IF(AD1411=1,0.9,AD1411))</f>
        <v>0.46</v>
      </c>
      <c r="AP1411">
        <v>823065</v>
      </c>
      <c r="AS1411">
        <v>0.49</v>
      </c>
      <c r="AT1411">
        <f t="shared" ref="AT1411:AT1474" si="684">IF(AS1411=0,0.1,IF(AS1411=1,0.9,AS1411))</f>
        <v>0.49</v>
      </c>
      <c r="BE1411">
        <v>823065</v>
      </c>
      <c r="BH1411">
        <v>0.37</v>
      </c>
      <c r="BI1411">
        <f t="shared" ref="BI1411:BI1474" si="685">IF(BH1411=0,0.1,IF(BH1411=1,0.9,BH1411))</f>
        <v>0.37</v>
      </c>
      <c r="BT1411">
        <v>823065</v>
      </c>
      <c r="BW1411">
        <v>0.56000000000000005</v>
      </c>
      <c r="BX1411">
        <f t="shared" ref="BX1411:BX1474" si="686">IF(BW1411=0,0.1,IF(BW1411=1,0.9,BW1411))</f>
        <v>0.56000000000000005</v>
      </c>
      <c r="CI1411">
        <v>823065</v>
      </c>
      <c r="CL1411">
        <v>0.45</v>
      </c>
      <c r="CM1411">
        <f t="shared" ref="CM1411:CM1474" si="687">IF(CL1411=0,0.1,IF(CL1411=1,0.9,CL1411))</f>
        <v>0.45</v>
      </c>
      <c r="CX1411">
        <v>823065</v>
      </c>
      <c r="DA1411">
        <v>0.43</v>
      </c>
      <c r="DB1411">
        <f t="shared" ref="DB1411:DB1474" si="688">IF(DA1411=0,0.1,IF(DA1411=1,0.9,DA1411))</f>
        <v>0.43</v>
      </c>
      <c r="DM1411">
        <v>823065</v>
      </c>
      <c r="DP1411">
        <v>0.44</v>
      </c>
      <c r="DQ1411">
        <f t="shared" ref="DQ1411:DQ1474" si="689">IF(DP1411=0,0.1,IF(DP1411=1,0.9,DP1411))</f>
        <v>0.44</v>
      </c>
      <c r="EB1411">
        <v>823065</v>
      </c>
      <c r="EE1411">
        <v>0.42</v>
      </c>
      <c r="EF1411">
        <f t="shared" ref="EF1411:EF1474" si="690">IF(EE1411=0,0.1,IF(EE1411=1,0.9,EE1411))</f>
        <v>0.42</v>
      </c>
      <c r="EQ1411">
        <v>823065</v>
      </c>
      <c r="ET1411">
        <v>0.42</v>
      </c>
      <c r="EU1411">
        <f t="shared" ref="EU1411:EU1474" si="691">IF(ET1411=0,0.1,IF(ET1411=1,0.9,ET1411))</f>
        <v>0.42</v>
      </c>
      <c r="FF1411">
        <v>823065</v>
      </c>
      <c r="FI1411">
        <v>0.43</v>
      </c>
      <c r="FJ1411">
        <f t="shared" ref="FJ1411:FJ1474" si="692">IF(FI1411=0,0.1,IF(FI1411=1,0.9,FI1411))</f>
        <v>0.43</v>
      </c>
      <c r="FU1411">
        <v>823065</v>
      </c>
      <c r="FX1411">
        <v>0.47</v>
      </c>
      <c r="FY1411">
        <f t="shared" ref="FY1411:FY1474" si="693">IF(FX1411=0,0.1,IF(FX1411=1,0.9,FX1411))</f>
        <v>0.47</v>
      </c>
      <c r="GJ1411">
        <v>823065</v>
      </c>
      <c r="GM1411">
        <v>0.43</v>
      </c>
      <c r="GN1411">
        <f t="shared" ref="GN1411:GN1474" si="694">IF(GM1411=0,0.1,IF(GM1411=1,0.9,GM1411))</f>
        <v>0.43</v>
      </c>
      <c r="GY1411">
        <v>823065</v>
      </c>
      <c r="HB1411">
        <v>0.5</v>
      </c>
      <c r="HC1411">
        <f t="shared" ref="HC1411:HC1474" si="695">IF(HB1411=0,0.1,IF(HB1411=1,0.9,HB1411))</f>
        <v>0.5</v>
      </c>
      <c r="HN1411">
        <v>823065</v>
      </c>
      <c r="HQ1411">
        <v>0.47</v>
      </c>
      <c r="HR1411">
        <f t="shared" ref="HR1411:HR1474" si="696">IF(HQ1411=0,0.1,IF(HQ1411=1,0.9,HQ1411))</f>
        <v>0.47</v>
      </c>
      <c r="ID1411">
        <v>823887</v>
      </c>
      <c r="IG1411">
        <v>0.55000000000000004</v>
      </c>
      <c r="IH1411">
        <f t="shared" ref="IH1411:IH1474" si="697">IF(IG1411=0,0.1,IF(IG1411=1,0.9,IG1411))</f>
        <v>0.55000000000000004</v>
      </c>
      <c r="IS1411">
        <v>823887</v>
      </c>
      <c r="IV1411">
        <v>0.54</v>
      </c>
      <c r="IW1411">
        <f t="shared" ref="IW1411:IW1474" si="698">IF(IV1411=0,0.1,IF(IV1411=1,0.9,IV1411))</f>
        <v>0.54</v>
      </c>
      <c r="JH1411">
        <v>823887</v>
      </c>
      <c r="JK1411">
        <v>0.54</v>
      </c>
      <c r="JL1411">
        <f t="shared" ref="JL1411:JL1474" si="699">IF(JK1411=0,0.1,IF(JK1411=1,0.9,JK1411))</f>
        <v>0.54</v>
      </c>
      <c r="JW1411">
        <v>823887</v>
      </c>
      <c r="JZ1411">
        <v>0.54</v>
      </c>
      <c r="KA1411">
        <f t="shared" ref="KA1411:KA1474" si="700">IF(JZ1411=0,0.1,IF(JZ1411=1,0.9,JZ1411))</f>
        <v>0.54</v>
      </c>
      <c r="KL1411">
        <v>823887</v>
      </c>
      <c r="KO1411">
        <v>0.56999999999999995</v>
      </c>
      <c r="KP1411">
        <f t="shared" ref="KP1411:KP1474" si="701">IF(KO1411=0,0.1,IF(KO1411=1,0.9,KO1411))</f>
        <v>0.56999999999999995</v>
      </c>
      <c r="LA1411">
        <v>823887</v>
      </c>
      <c r="LD1411">
        <v>0.56000000000000005</v>
      </c>
      <c r="LE1411">
        <f t="shared" ref="LE1411:LE1474" si="702">IF(LD1411=0,0.1,IF(LD1411=1,0.9,LD1411))</f>
        <v>0.56000000000000005</v>
      </c>
      <c r="LP1411">
        <v>823887</v>
      </c>
      <c r="LS1411">
        <v>0.53</v>
      </c>
      <c r="LT1411">
        <f t="shared" ref="LT1411:LT1474" si="703">IF(LS1411=0,0.1,IF(LS1411=1,0.9,LS1411))</f>
        <v>0.53</v>
      </c>
      <c r="ME1411">
        <v>823887</v>
      </c>
      <c r="MH1411">
        <v>0.49</v>
      </c>
      <c r="MI1411">
        <f t="shared" ref="MI1411:MI1474" si="704">IF(MH1411=0,0.1,IF(MH1411=1,0.9,MH1411))</f>
        <v>0.49</v>
      </c>
      <c r="MT1411">
        <v>823887</v>
      </c>
      <c r="MW1411">
        <v>0.56999999999999995</v>
      </c>
      <c r="MX1411">
        <f t="shared" ref="MX1411:MX1474" si="705">IF(MW1411=0,0.1,IF(MW1411=1,0.9,MW1411))</f>
        <v>0.56999999999999995</v>
      </c>
      <c r="NI1411">
        <v>823887</v>
      </c>
      <c r="NL1411">
        <v>0.54</v>
      </c>
      <c r="NM1411">
        <f t="shared" ref="NM1411:NM1474" si="706">IF(NL1411=0,0.1,IF(NL1411=1,0.9,NL1411))</f>
        <v>0.54</v>
      </c>
      <c r="NX1411">
        <v>823887</v>
      </c>
      <c r="OA1411">
        <v>0.5</v>
      </c>
      <c r="OB1411">
        <f t="shared" ref="OB1411:OB1474" si="707">IF(OA1411=0,0.1,IF(OA1411=1,0.9,OA1411))</f>
        <v>0.5</v>
      </c>
      <c r="OM1411">
        <v>823887</v>
      </c>
      <c r="OP1411">
        <v>0.54</v>
      </c>
      <c r="OQ1411">
        <f t="shared" ref="OQ1411:OQ1474" si="708">IF(OP1411=0,0.1,IF(OP1411=1,0.9,OP1411))</f>
        <v>0.54</v>
      </c>
      <c r="PB1411">
        <v>823887</v>
      </c>
      <c r="PE1411">
        <v>0.56000000000000005</v>
      </c>
      <c r="PF1411">
        <f t="shared" ref="PF1411:PF1474" si="709">IF(PE1411=0,0.1,IF(PE1411=1,0.9,PE1411))</f>
        <v>0.56000000000000005</v>
      </c>
      <c r="PQ1411">
        <v>823887</v>
      </c>
      <c r="PT1411">
        <v>0.56000000000000005</v>
      </c>
      <c r="PU1411">
        <f t="shared" ref="PU1411:PU1474" si="710">IF(PT1411=0,0.1,IF(PT1411=1,0.9,PT1411))</f>
        <v>0.56000000000000005</v>
      </c>
      <c r="QF1411">
        <v>823887</v>
      </c>
      <c r="QI1411">
        <v>0.55000000000000004</v>
      </c>
      <c r="QJ1411">
        <f t="shared" ref="QJ1411:QJ1474" si="711">IF(QI1411=0,0.1,IF(QI1411=1,0.9,QI1411))</f>
        <v>0.55000000000000004</v>
      </c>
      <c r="QU1411">
        <v>823887</v>
      </c>
      <c r="QX1411">
        <v>0.55000000000000004</v>
      </c>
      <c r="QY1411">
        <f t="shared" ref="QY1411:QY1474" si="712">IF(QX1411=0,0.1,IF(QX1411=1,0.9,QX1411))</f>
        <v>0.55000000000000004</v>
      </c>
    </row>
    <row r="1412" spans="12:467" x14ac:dyDescent="0.2">
      <c r="L1412">
        <v>823145</v>
      </c>
      <c r="O1412">
        <v>0.48</v>
      </c>
      <c r="P1412">
        <f t="shared" si="682"/>
        <v>0.48</v>
      </c>
      <c r="AA1412">
        <v>823145</v>
      </c>
      <c r="AD1412">
        <v>0.41</v>
      </c>
      <c r="AE1412">
        <f t="shared" si="683"/>
        <v>0.41</v>
      </c>
      <c r="AP1412">
        <v>823145</v>
      </c>
      <c r="AS1412">
        <v>0.26</v>
      </c>
      <c r="AT1412">
        <f t="shared" si="684"/>
        <v>0.26</v>
      </c>
      <c r="BE1412">
        <v>823145</v>
      </c>
      <c r="BH1412">
        <v>0.39</v>
      </c>
      <c r="BI1412">
        <f t="shared" si="685"/>
        <v>0.39</v>
      </c>
      <c r="BT1412">
        <v>823145</v>
      </c>
      <c r="BW1412">
        <v>0.31</v>
      </c>
      <c r="BX1412">
        <f t="shared" si="686"/>
        <v>0.31</v>
      </c>
      <c r="CI1412">
        <v>823145</v>
      </c>
      <c r="CL1412">
        <v>0.5</v>
      </c>
      <c r="CM1412">
        <f t="shared" si="687"/>
        <v>0.5</v>
      </c>
      <c r="CX1412">
        <v>823145</v>
      </c>
      <c r="DA1412">
        <v>0.49</v>
      </c>
      <c r="DB1412">
        <f t="shared" si="688"/>
        <v>0.49</v>
      </c>
      <c r="DM1412">
        <v>823145</v>
      </c>
      <c r="DP1412">
        <v>0.47</v>
      </c>
      <c r="DQ1412">
        <f t="shared" si="689"/>
        <v>0.47</v>
      </c>
      <c r="EB1412">
        <v>823145</v>
      </c>
      <c r="EE1412">
        <v>0.48</v>
      </c>
      <c r="EF1412">
        <f t="shared" si="690"/>
        <v>0.48</v>
      </c>
      <c r="EQ1412">
        <v>823145</v>
      </c>
      <c r="ET1412">
        <v>0.48</v>
      </c>
      <c r="EU1412">
        <f t="shared" si="691"/>
        <v>0.48</v>
      </c>
      <c r="FF1412">
        <v>823145</v>
      </c>
      <c r="FI1412">
        <v>0.48</v>
      </c>
      <c r="FJ1412">
        <f t="shared" si="692"/>
        <v>0.48</v>
      </c>
      <c r="FU1412">
        <v>823145</v>
      </c>
      <c r="FX1412">
        <v>0.49</v>
      </c>
      <c r="FY1412">
        <f t="shared" si="693"/>
        <v>0.49</v>
      </c>
      <c r="GJ1412">
        <v>823145</v>
      </c>
      <c r="GM1412">
        <v>0.47</v>
      </c>
      <c r="GN1412">
        <f t="shared" si="694"/>
        <v>0.47</v>
      </c>
      <c r="GY1412">
        <v>823145</v>
      </c>
      <c r="HB1412">
        <v>0.49</v>
      </c>
      <c r="HC1412">
        <f t="shared" si="695"/>
        <v>0.49</v>
      </c>
      <c r="HN1412">
        <v>823145</v>
      </c>
      <c r="HQ1412">
        <v>0.39</v>
      </c>
      <c r="HR1412">
        <f t="shared" si="696"/>
        <v>0.39</v>
      </c>
      <c r="ID1412">
        <v>824051</v>
      </c>
      <c r="IG1412">
        <v>0.46</v>
      </c>
      <c r="IH1412">
        <f t="shared" si="697"/>
        <v>0.46</v>
      </c>
      <c r="IS1412">
        <v>824051</v>
      </c>
      <c r="IV1412">
        <v>0.45</v>
      </c>
      <c r="IW1412">
        <f t="shared" si="698"/>
        <v>0.45</v>
      </c>
      <c r="JH1412">
        <v>824051</v>
      </c>
      <c r="JK1412">
        <v>0.43</v>
      </c>
      <c r="JL1412">
        <f t="shared" si="699"/>
        <v>0.43</v>
      </c>
      <c r="JW1412">
        <v>824051</v>
      </c>
      <c r="JZ1412">
        <v>0.47</v>
      </c>
      <c r="KA1412">
        <f t="shared" si="700"/>
        <v>0.47</v>
      </c>
      <c r="KL1412">
        <v>824051</v>
      </c>
      <c r="KO1412">
        <v>0.35</v>
      </c>
      <c r="KP1412">
        <f t="shared" si="701"/>
        <v>0.35</v>
      </c>
      <c r="LA1412">
        <v>824051</v>
      </c>
      <c r="LD1412">
        <v>0.47</v>
      </c>
      <c r="LE1412">
        <f t="shared" si="702"/>
        <v>0.47</v>
      </c>
      <c r="LP1412">
        <v>824051</v>
      </c>
      <c r="LS1412">
        <v>0.46</v>
      </c>
      <c r="LT1412">
        <f t="shared" si="703"/>
        <v>0.46</v>
      </c>
      <c r="ME1412">
        <v>824051</v>
      </c>
      <c r="MH1412">
        <v>0.41</v>
      </c>
      <c r="MI1412">
        <f t="shared" si="704"/>
        <v>0.41</v>
      </c>
      <c r="MT1412">
        <v>824051</v>
      </c>
      <c r="MW1412">
        <v>0.4</v>
      </c>
      <c r="MX1412">
        <f t="shared" si="705"/>
        <v>0.4</v>
      </c>
      <c r="NI1412">
        <v>824051</v>
      </c>
      <c r="NL1412">
        <v>0.46</v>
      </c>
      <c r="NM1412">
        <f t="shared" si="706"/>
        <v>0.46</v>
      </c>
      <c r="NX1412">
        <v>824051</v>
      </c>
      <c r="OA1412">
        <v>0.47</v>
      </c>
      <c r="OB1412">
        <f t="shared" si="707"/>
        <v>0.47</v>
      </c>
      <c r="OM1412">
        <v>824051</v>
      </c>
      <c r="OP1412">
        <v>0.47</v>
      </c>
      <c r="OQ1412">
        <f t="shared" si="708"/>
        <v>0.47</v>
      </c>
      <c r="PB1412">
        <v>824051</v>
      </c>
      <c r="PE1412">
        <v>0.44</v>
      </c>
      <c r="PF1412">
        <f t="shared" si="709"/>
        <v>0.44</v>
      </c>
      <c r="PQ1412">
        <v>824051</v>
      </c>
      <c r="PT1412">
        <v>0.46</v>
      </c>
      <c r="PU1412">
        <f t="shared" si="710"/>
        <v>0.46</v>
      </c>
      <c r="QF1412">
        <v>824051</v>
      </c>
      <c r="QI1412">
        <v>0.43</v>
      </c>
      <c r="QJ1412">
        <f t="shared" si="711"/>
        <v>0.43</v>
      </c>
      <c r="QU1412">
        <v>824051</v>
      </c>
      <c r="QX1412">
        <v>0.46</v>
      </c>
      <c r="QY1412">
        <f t="shared" si="712"/>
        <v>0.46</v>
      </c>
    </row>
    <row r="1413" spans="12:467" x14ac:dyDescent="0.2">
      <c r="L1413">
        <v>823387</v>
      </c>
      <c r="O1413">
        <v>0.52</v>
      </c>
      <c r="P1413">
        <f t="shared" si="682"/>
        <v>0.52</v>
      </c>
      <c r="AA1413">
        <v>823387</v>
      </c>
      <c r="AD1413">
        <v>0.56000000000000005</v>
      </c>
      <c r="AE1413">
        <f t="shared" si="683"/>
        <v>0.56000000000000005</v>
      </c>
      <c r="AP1413">
        <v>823387</v>
      </c>
      <c r="AS1413">
        <v>0.52</v>
      </c>
      <c r="AT1413">
        <f t="shared" si="684"/>
        <v>0.52</v>
      </c>
      <c r="BE1413">
        <v>823387</v>
      </c>
      <c r="BH1413">
        <v>0.52</v>
      </c>
      <c r="BI1413">
        <f t="shared" si="685"/>
        <v>0.52</v>
      </c>
      <c r="BT1413">
        <v>823387</v>
      </c>
      <c r="BW1413">
        <v>0.54</v>
      </c>
      <c r="BX1413">
        <f t="shared" si="686"/>
        <v>0.54</v>
      </c>
      <c r="CI1413">
        <v>823387</v>
      </c>
      <c r="CL1413">
        <v>0.53</v>
      </c>
      <c r="CM1413">
        <f t="shared" si="687"/>
        <v>0.53</v>
      </c>
      <c r="CX1413">
        <v>823387</v>
      </c>
      <c r="DA1413">
        <v>0.53</v>
      </c>
      <c r="DB1413">
        <f t="shared" si="688"/>
        <v>0.53</v>
      </c>
      <c r="DM1413">
        <v>823387</v>
      </c>
      <c r="DP1413">
        <v>0.53</v>
      </c>
      <c r="DQ1413">
        <f t="shared" si="689"/>
        <v>0.53</v>
      </c>
      <c r="EB1413">
        <v>823387</v>
      </c>
      <c r="EE1413">
        <v>0.52</v>
      </c>
      <c r="EF1413">
        <f t="shared" si="690"/>
        <v>0.52</v>
      </c>
      <c r="EQ1413">
        <v>823387</v>
      </c>
      <c r="ET1413">
        <v>0.52</v>
      </c>
      <c r="EU1413">
        <f t="shared" si="691"/>
        <v>0.52</v>
      </c>
      <c r="FF1413">
        <v>823387</v>
      </c>
      <c r="FI1413">
        <v>0.53</v>
      </c>
      <c r="FJ1413">
        <f t="shared" si="692"/>
        <v>0.53</v>
      </c>
      <c r="FU1413">
        <v>823387</v>
      </c>
      <c r="FX1413">
        <v>0.52</v>
      </c>
      <c r="FY1413">
        <f t="shared" si="693"/>
        <v>0.52</v>
      </c>
      <c r="GJ1413">
        <v>823387</v>
      </c>
      <c r="GM1413">
        <v>0.51</v>
      </c>
      <c r="GN1413">
        <f t="shared" si="694"/>
        <v>0.51</v>
      </c>
      <c r="GY1413">
        <v>823387</v>
      </c>
      <c r="HB1413">
        <v>0.56000000000000005</v>
      </c>
      <c r="HC1413">
        <f t="shared" si="695"/>
        <v>0.56000000000000005</v>
      </c>
      <c r="HN1413">
        <v>823387</v>
      </c>
      <c r="HQ1413">
        <v>0.51</v>
      </c>
      <c r="HR1413">
        <f t="shared" si="696"/>
        <v>0.51</v>
      </c>
      <c r="ID1413">
        <v>824375</v>
      </c>
      <c r="IG1413">
        <v>0.48</v>
      </c>
      <c r="IH1413">
        <f t="shared" si="697"/>
        <v>0.48</v>
      </c>
      <c r="IS1413">
        <v>824375</v>
      </c>
      <c r="IV1413">
        <v>0.42</v>
      </c>
      <c r="IW1413">
        <f t="shared" si="698"/>
        <v>0.42</v>
      </c>
      <c r="JH1413">
        <v>824375</v>
      </c>
      <c r="JK1413">
        <v>0.47</v>
      </c>
      <c r="JL1413">
        <f t="shared" si="699"/>
        <v>0.47</v>
      </c>
      <c r="JW1413">
        <v>824375</v>
      </c>
      <c r="JZ1413">
        <v>0.46</v>
      </c>
      <c r="KA1413">
        <f t="shared" si="700"/>
        <v>0.46</v>
      </c>
      <c r="KL1413">
        <v>824375</v>
      </c>
      <c r="KO1413">
        <v>0.4</v>
      </c>
      <c r="KP1413">
        <f t="shared" si="701"/>
        <v>0.4</v>
      </c>
      <c r="LA1413">
        <v>824375</v>
      </c>
      <c r="LD1413">
        <v>0.45</v>
      </c>
      <c r="LE1413">
        <f t="shared" si="702"/>
        <v>0.45</v>
      </c>
      <c r="LP1413">
        <v>824375</v>
      </c>
      <c r="LS1413">
        <v>0.44</v>
      </c>
      <c r="LT1413">
        <f t="shared" si="703"/>
        <v>0.44</v>
      </c>
      <c r="ME1413">
        <v>824375</v>
      </c>
      <c r="MH1413">
        <v>0.43</v>
      </c>
      <c r="MI1413">
        <f t="shared" si="704"/>
        <v>0.43</v>
      </c>
      <c r="MT1413">
        <v>824375</v>
      </c>
      <c r="MW1413">
        <v>0.42</v>
      </c>
      <c r="MX1413">
        <f t="shared" si="705"/>
        <v>0.42</v>
      </c>
      <c r="NI1413">
        <v>824375</v>
      </c>
      <c r="NL1413">
        <v>0.41</v>
      </c>
      <c r="NM1413">
        <f t="shared" si="706"/>
        <v>0.41</v>
      </c>
      <c r="NX1413">
        <v>824375</v>
      </c>
      <c r="OA1413">
        <v>0.5</v>
      </c>
      <c r="OB1413">
        <f t="shared" si="707"/>
        <v>0.5</v>
      </c>
      <c r="OM1413">
        <v>824375</v>
      </c>
      <c r="OP1413">
        <v>0.47</v>
      </c>
      <c r="OQ1413">
        <f t="shared" si="708"/>
        <v>0.47</v>
      </c>
      <c r="PB1413">
        <v>824375</v>
      </c>
      <c r="PE1413">
        <v>0.45</v>
      </c>
      <c r="PF1413">
        <f t="shared" si="709"/>
        <v>0.45</v>
      </c>
      <c r="PQ1413">
        <v>824375</v>
      </c>
      <c r="PT1413">
        <v>0.44</v>
      </c>
      <c r="PU1413">
        <f t="shared" si="710"/>
        <v>0.44</v>
      </c>
      <c r="QF1413">
        <v>824375</v>
      </c>
      <c r="QI1413">
        <v>0.48</v>
      </c>
      <c r="QJ1413">
        <f t="shared" si="711"/>
        <v>0.48</v>
      </c>
      <c r="QU1413">
        <v>824375</v>
      </c>
      <c r="QX1413">
        <v>0.48</v>
      </c>
      <c r="QY1413">
        <f t="shared" si="712"/>
        <v>0.48</v>
      </c>
    </row>
    <row r="1414" spans="12:467" x14ac:dyDescent="0.2">
      <c r="L1414">
        <v>823711</v>
      </c>
      <c r="O1414">
        <v>0.48</v>
      </c>
      <c r="P1414">
        <f t="shared" si="682"/>
        <v>0.48</v>
      </c>
      <c r="AA1414">
        <v>823711</v>
      </c>
      <c r="AD1414">
        <v>0.47</v>
      </c>
      <c r="AE1414">
        <f t="shared" si="683"/>
        <v>0.47</v>
      </c>
      <c r="AP1414">
        <v>823711</v>
      </c>
      <c r="AS1414">
        <v>0.78</v>
      </c>
      <c r="AT1414">
        <f t="shared" si="684"/>
        <v>0.78</v>
      </c>
      <c r="BE1414">
        <v>823711</v>
      </c>
      <c r="BH1414">
        <v>0.51</v>
      </c>
      <c r="BI1414">
        <f t="shared" si="685"/>
        <v>0.51</v>
      </c>
      <c r="BT1414">
        <v>823711</v>
      </c>
      <c r="BW1414">
        <v>0.33</v>
      </c>
      <c r="BX1414">
        <f t="shared" si="686"/>
        <v>0.33</v>
      </c>
      <c r="CI1414">
        <v>823711</v>
      </c>
      <c r="CL1414">
        <v>0.45</v>
      </c>
      <c r="CM1414">
        <f t="shared" si="687"/>
        <v>0.45</v>
      </c>
      <c r="CX1414">
        <v>823711</v>
      </c>
      <c r="DA1414">
        <v>0.48</v>
      </c>
      <c r="DB1414">
        <f t="shared" si="688"/>
        <v>0.48</v>
      </c>
      <c r="DM1414">
        <v>823711</v>
      </c>
      <c r="DP1414">
        <v>0.47</v>
      </c>
      <c r="DQ1414">
        <f t="shared" si="689"/>
        <v>0.47</v>
      </c>
      <c r="EB1414">
        <v>823711</v>
      </c>
      <c r="EE1414">
        <v>0.49</v>
      </c>
      <c r="EF1414">
        <f t="shared" si="690"/>
        <v>0.49</v>
      </c>
      <c r="EQ1414">
        <v>823711</v>
      </c>
      <c r="ET1414">
        <v>0.49</v>
      </c>
      <c r="EU1414">
        <f t="shared" si="691"/>
        <v>0.49</v>
      </c>
      <c r="FF1414">
        <v>823711</v>
      </c>
      <c r="FI1414">
        <v>0.46</v>
      </c>
      <c r="FJ1414">
        <f t="shared" si="692"/>
        <v>0.46</v>
      </c>
      <c r="FU1414">
        <v>823711</v>
      </c>
      <c r="FX1414">
        <v>0.48</v>
      </c>
      <c r="FY1414">
        <f t="shared" si="693"/>
        <v>0.48</v>
      </c>
      <c r="GJ1414">
        <v>823711</v>
      </c>
      <c r="GM1414">
        <v>0.47</v>
      </c>
      <c r="GN1414">
        <f t="shared" si="694"/>
        <v>0.47</v>
      </c>
      <c r="GY1414">
        <v>823711</v>
      </c>
      <c r="HB1414">
        <v>0.48</v>
      </c>
      <c r="HC1414">
        <f t="shared" si="695"/>
        <v>0.48</v>
      </c>
      <c r="HN1414">
        <v>823711</v>
      </c>
      <c r="HQ1414">
        <v>0.47</v>
      </c>
      <c r="HR1414">
        <f t="shared" si="696"/>
        <v>0.47</v>
      </c>
      <c r="ID1414">
        <v>824457</v>
      </c>
      <c r="IG1414">
        <v>0.49</v>
      </c>
      <c r="IH1414">
        <f t="shared" si="697"/>
        <v>0.49</v>
      </c>
      <c r="IS1414">
        <v>824457</v>
      </c>
      <c r="IV1414">
        <v>0.54</v>
      </c>
      <c r="IW1414">
        <f t="shared" si="698"/>
        <v>0.54</v>
      </c>
      <c r="JH1414">
        <v>824457</v>
      </c>
      <c r="JK1414">
        <v>0.53</v>
      </c>
      <c r="JL1414">
        <f t="shared" si="699"/>
        <v>0.53</v>
      </c>
      <c r="JW1414">
        <v>824457</v>
      </c>
      <c r="JZ1414">
        <v>0.53</v>
      </c>
      <c r="KA1414">
        <f t="shared" si="700"/>
        <v>0.53</v>
      </c>
      <c r="KL1414">
        <v>824457</v>
      </c>
      <c r="KO1414">
        <v>0.55000000000000004</v>
      </c>
      <c r="KP1414">
        <f t="shared" si="701"/>
        <v>0.55000000000000004</v>
      </c>
      <c r="LA1414">
        <v>824457</v>
      </c>
      <c r="LD1414">
        <v>0.52</v>
      </c>
      <c r="LE1414">
        <f t="shared" si="702"/>
        <v>0.52</v>
      </c>
      <c r="LP1414">
        <v>824457</v>
      </c>
      <c r="LS1414">
        <v>0.53</v>
      </c>
      <c r="LT1414">
        <f t="shared" si="703"/>
        <v>0.53</v>
      </c>
      <c r="ME1414">
        <v>824457</v>
      </c>
      <c r="MH1414">
        <v>0.6</v>
      </c>
      <c r="MI1414">
        <f t="shared" si="704"/>
        <v>0.6</v>
      </c>
      <c r="MT1414">
        <v>824457</v>
      </c>
      <c r="MW1414">
        <v>0.56000000000000005</v>
      </c>
      <c r="MX1414">
        <f t="shared" si="705"/>
        <v>0.56000000000000005</v>
      </c>
      <c r="NI1414">
        <v>824457</v>
      </c>
      <c r="NL1414">
        <v>0.51</v>
      </c>
      <c r="NM1414">
        <f t="shared" si="706"/>
        <v>0.51</v>
      </c>
      <c r="NX1414">
        <v>824457</v>
      </c>
      <c r="OA1414">
        <v>0.52</v>
      </c>
      <c r="OB1414">
        <f t="shared" si="707"/>
        <v>0.52</v>
      </c>
      <c r="OM1414">
        <v>824457</v>
      </c>
      <c r="OP1414">
        <v>0.52</v>
      </c>
      <c r="OQ1414">
        <f t="shared" si="708"/>
        <v>0.52</v>
      </c>
      <c r="PB1414">
        <v>824457</v>
      </c>
      <c r="PE1414">
        <v>0.53</v>
      </c>
      <c r="PF1414">
        <f t="shared" si="709"/>
        <v>0.53</v>
      </c>
      <c r="PQ1414">
        <v>824457</v>
      </c>
      <c r="PT1414">
        <v>0.54</v>
      </c>
      <c r="PU1414">
        <f t="shared" si="710"/>
        <v>0.54</v>
      </c>
      <c r="QF1414">
        <v>824457</v>
      </c>
      <c r="QI1414">
        <v>0.54</v>
      </c>
      <c r="QJ1414">
        <f t="shared" si="711"/>
        <v>0.54</v>
      </c>
      <c r="QU1414">
        <v>824457</v>
      </c>
      <c r="QX1414">
        <v>0.53</v>
      </c>
      <c r="QY1414">
        <f t="shared" si="712"/>
        <v>0.53</v>
      </c>
    </row>
    <row r="1415" spans="12:467" x14ac:dyDescent="0.2">
      <c r="L1415">
        <v>823875</v>
      </c>
      <c r="O1415">
        <v>0.43</v>
      </c>
      <c r="P1415">
        <f t="shared" si="682"/>
        <v>0.43</v>
      </c>
      <c r="AA1415">
        <v>823875</v>
      </c>
      <c r="AD1415">
        <v>0.47</v>
      </c>
      <c r="AE1415">
        <f t="shared" si="683"/>
        <v>0.47</v>
      </c>
      <c r="AP1415">
        <v>823875</v>
      </c>
      <c r="AS1415">
        <v>0.48</v>
      </c>
      <c r="AT1415">
        <f t="shared" si="684"/>
        <v>0.48</v>
      </c>
      <c r="BE1415">
        <v>823875</v>
      </c>
      <c r="BH1415">
        <v>0.48</v>
      </c>
      <c r="BI1415">
        <f t="shared" si="685"/>
        <v>0.48</v>
      </c>
      <c r="BT1415">
        <v>823875</v>
      </c>
      <c r="BW1415">
        <v>0.47</v>
      </c>
      <c r="BX1415">
        <f t="shared" si="686"/>
        <v>0.47</v>
      </c>
      <c r="CI1415">
        <v>823875</v>
      </c>
      <c r="CL1415">
        <v>0.47</v>
      </c>
      <c r="CM1415">
        <f t="shared" si="687"/>
        <v>0.47</v>
      </c>
      <c r="CX1415">
        <v>823875</v>
      </c>
      <c r="DA1415">
        <v>0.43</v>
      </c>
      <c r="DB1415">
        <f t="shared" si="688"/>
        <v>0.43</v>
      </c>
      <c r="DM1415">
        <v>823875</v>
      </c>
      <c r="DP1415">
        <v>0.43</v>
      </c>
      <c r="DQ1415">
        <f t="shared" si="689"/>
        <v>0.43</v>
      </c>
      <c r="EB1415">
        <v>823875</v>
      </c>
      <c r="EE1415">
        <v>0.42</v>
      </c>
      <c r="EF1415">
        <f t="shared" si="690"/>
        <v>0.42</v>
      </c>
      <c r="EQ1415">
        <v>823875</v>
      </c>
      <c r="ET1415">
        <v>0.42</v>
      </c>
      <c r="EU1415">
        <f t="shared" si="691"/>
        <v>0.42</v>
      </c>
      <c r="FF1415">
        <v>823875</v>
      </c>
      <c r="FI1415">
        <v>0.45</v>
      </c>
      <c r="FJ1415">
        <f t="shared" si="692"/>
        <v>0.45</v>
      </c>
      <c r="FU1415">
        <v>823875</v>
      </c>
      <c r="FX1415">
        <v>0.45</v>
      </c>
      <c r="FY1415">
        <f t="shared" si="693"/>
        <v>0.45</v>
      </c>
      <c r="GJ1415">
        <v>823875</v>
      </c>
      <c r="GM1415">
        <v>0.42</v>
      </c>
      <c r="GN1415">
        <f t="shared" si="694"/>
        <v>0.42</v>
      </c>
      <c r="GY1415">
        <v>823875</v>
      </c>
      <c r="HB1415">
        <v>0.41</v>
      </c>
      <c r="HC1415">
        <f t="shared" si="695"/>
        <v>0.41</v>
      </c>
      <c r="HN1415">
        <v>823875</v>
      </c>
      <c r="HQ1415">
        <v>0.41</v>
      </c>
      <c r="HR1415">
        <f t="shared" si="696"/>
        <v>0.41</v>
      </c>
      <c r="ID1415">
        <v>824618</v>
      </c>
      <c r="IG1415">
        <v>0.44</v>
      </c>
      <c r="IH1415">
        <f t="shared" si="697"/>
        <v>0.44</v>
      </c>
      <c r="IS1415">
        <v>824618</v>
      </c>
      <c r="IV1415">
        <v>0.4</v>
      </c>
      <c r="IW1415">
        <f t="shared" si="698"/>
        <v>0.4</v>
      </c>
      <c r="JH1415">
        <v>824618</v>
      </c>
      <c r="JK1415">
        <v>0.44</v>
      </c>
      <c r="JL1415">
        <f t="shared" si="699"/>
        <v>0.44</v>
      </c>
      <c r="JW1415">
        <v>824618</v>
      </c>
      <c r="JZ1415">
        <v>0.44</v>
      </c>
      <c r="KA1415">
        <f t="shared" si="700"/>
        <v>0.44</v>
      </c>
      <c r="KL1415">
        <v>824618</v>
      </c>
      <c r="KO1415">
        <v>0.56000000000000005</v>
      </c>
      <c r="KP1415">
        <f t="shared" si="701"/>
        <v>0.56000000000000005</v>
      </c>
      <c r="LA1415">
        <v>824618</v>
      </c>
      <c r="LD1415">
        <v>0.45</v>
      </c>
      <c r="LE1415">
        <f t="shared" si="702"/>
        <v>0.45</v>
      </c>
      <c r="LP1415">
        <v>824618</v>
      </c>
      <c r="LS1415">
        <v>0.44</v>
      </c>
      <c r="LT1415">
        <f t="shared" si="703"/>
        <v>0.44</v>
      </c>
      <c r="ME1415">
        <v>824618</v>
      </c>
      <c r="MH1415">
        <v>0.48</v>
      </c>
      <c r="MI1415">
        <f t="shared" si="704"/>
        <v>0.48</v>
      </c>
      <c r="MT1415">
        <v>824618</v>
      </c>
      <c r="MW1415">
        <v>0.42</v>
      </c>
      <c r="MX1415">
        <f t="shared" si="705"/>
        <v>0.42</v>
      </c>
      <c r="NI1415">
        <v>824618</v>
      </c>
      <c r="NL1415">
        <v>0.43</v>
      </c>
      <c r="NM1415">
        <f t="shared" si="706"/>
        <v>0.43</v>
      </c>
      <c r="NX1415">
        <v>824618</v>
      </c>
      <c r="OA1415">
        <v>0.45</v>
      </c>
      <c r="OB1415">
        <f t="shared" si="707"/>
        <v>0.45</v>
      </c>
      <c r="OM1415">
        <v>824618</v>
      </c>
      <c r="OP1415">
        <v>0.45</v>
      </c>
      <c r="OQ1415">
        <f t="shared" si="708"/>
        <v>0.45</v>
      </c>
      <c r="PB1415">
        <v>824618</v>
      </c>
      <c r="PE1415">
        <v>0.42</v>
      </c>
      <c r="PF1415">
        <f t="shared" si="709"/>
        <v>0.42</v>
      </c>
      <c r="PQ1415">
        <v>824618</v>
      </c>
      <c r="PT1415">
        <v>0.43</v>
      </c>
      <c r="PU1415">
        <f t="shared" si="710"/>
        <v>0.43</v>
      </c>
      <c r="QF1415">
        <v>824618</v>
      </c>
      <c r="QI1415">
        <v>0.42</v>
      </c>
      <c r="QJ1415">
        <f t="shared" si="711"/>
        <v>0.42</v>
      </c>
      <c r="QU1415">
        <v>824618</v>
      </c>
      <c r="QX1415">
        <v>0.39</v>
      </c>
      <c r="QY1415">
        <f t="shared" si="712"/>
        <v>0.39</v>
      </c>
    </row>
    <row r="1416" spans="12:467" x14ac:dyDescent="0.2">
      <c r="L1416">
        <v>824043</v>
      </c>
      <c r="O1416">
        <v>0.43</v>
      </c>
      <c r="P1416">
        <f t="shared" si="682"/>
        <v>0.43</v>
      </c>
      <c r="AA1416">
        <v>824043</v>
      </c>
      <c r="AD1416">
        <v>0.38</v>
      </c>
      <c r="AE1416">
        <f t="shared" si="683"/>
        <v>0.38</v>
      </c>
      <c r="AP1416">
        <v>824043</v>
      </c>
      <c r="AS1416">
        <v>0.41</v>
      </c>
      <c r="AT1416">
        <f t="shared" si="684"/>
        <v>0.41</v>
      </c>
      <c r="BE1416">
        <v>824043</v>
      </c>
      <c r="BH1416">
        <v>0.44</v>
      </c>
      <c r="BI1416">
        <f t="shared" si="685"/>
        <v>0.44</v>
      </c>
      <c r="BT1416">
        <v>824043</v>
      </c>
      <c r="BW1416">
        <v>0.47</v>
      </c>
      <c r="BX1416">
        <f t="shared" si="686"/>
        <v>0.47</v>
      </c>
      <c r="CI1416">
        <v>824043</v>
      </c>
      <c r="CL1416">
        <v>0.42</v>
      </c>
      <c r="CM1416">
        <f t="shared" si="687"/>
        <v>0.42</v>
      </c>
      <c r="CX1416">
        <v>824043</v>
      </c>
      <c r="DA1416">
        <v>0.41</v>
      </c>
      <c r="DB1416">
        <f t="shared" si="688"/>
        <v>0.41</v>
      </c>
      <c r="DM1416">
        <v>824043</v>
      </c>
      <c r="DP1416">
        <v>0.42</v>
      </c>
      <c r="DQ1416">
        <f t="shared" si="689"/>
        <v>0.42</v>
      </c>
      <c r="EB1416">
        <v>824043</v>
      </c>
      <c r="EE1416">
        <v>0.46</v>
      </c>
      <c r="EF1416">
        <f t="shared" si="690"/>
        <v>0.46</v>
      </c>
      <c r="EQ1416">
        <v>824043</v>
      </c>
      <c r="ET1416">
        <v>0.46</v>
      </c>
      <c r="EU1416">
        <f t="shared" si="691"/>
        <v>0.46</v>
      </c>
      <c r="FF1416">
        <v>824043</v>
      </c>
      <c r="FI1416">
        <v>0.44</v>
      </c>
      <c r="FJ1416">
        <f t="shared" si="692"/>
        <v>0.44</v>
      </c>
      <c r="FU1416">
        <v>824043</v>
      </c>
      <c r="FX1416">
        <v>0.44</v>
      </c>
      <c r="FY1416">
        <f t="shared" si="693"/>
        <v>0.44</v>
      </c>
      <c r="GJ1416">
        <v>824043</v>
      </c>
      <c r="GM1416">
        <v>0.41</v>
      </c>
      <c r="GN1416">
        <f t="shared" si="694"/>
        <v>0.41</v>
      </c>
      <c r="GY1416">
        <v>824043</v>
      </c>
      <c r="HB1416">
        <v>0.42</v>
      </c>
      <c r="HC1416">
        <f t="shared" si="695"/>
        <v>0.42</v>
      </c>
      <c r="HN1416">
        <v>824043</v>
      </c>
      <c r="HQ1416">
        <v>0.38</v>
      </c>
      <c r="HR1416">
        <f t="shared" si="696"/>
        <v>0.38</v>
      </c>
      <c r="ID1416">
        <v>822753</v>
      </c>
      <c r="IG1416">
        <v>0.46</v>
      </c>
      <c r="IH1416">
        <f t="shared" si="697"/>
        <v>0.46</v>
      </c>
      <c r="IS1416">
        <v>822753</v>
      </c>
      <c r="IV1416">
        <v>0.45</v>
      </c>
      <c r="IW1416">
        <f t="shared" si="698"/>
        <v>0.45</v>
      </c>
      <c r="JH1416">
        <v>822753</v>
      </c>
      <c r="JK1416">
        <v>0.45</v>
      </c>
      <c r="JL1416">
        <f t="shared" si="699"/>
        <v>0.45</v>
      </c>
      <c r="JW1416">
        <v>822753</v>
      </c>
      <c r="JZ1416">
        <v>0.45</v>
      </c>
      <c r="KA1416">
        <f t="shared" si="700"/>
        <v>0.45</v>
      </c>
      <c r="KL1416">
        <v>822753</v>
      </c>
      <c r="KO1416">
        <v>0.43</v>
      </c>
      <c r="KP1416">
        <f t="shared" si="701"/>
        <v>0.43</v>
      </c>
      <c r="LA1416">
        <v>822753</v>
      </c>
      <c r="LD1416">
        <v>0.44</v>
      </c>
      <c r="LE1416">
        <f t="shared" si="702"/>
        <v>0.44</v>
      </c>
      <c r="LP1416">
        <v>822753</v>
      </c>
      <c r="LS1416">
        <v>0.45</v>
      </c>
      <c r="LT1416">
        <f t="shared" si="703"/>
        <v>0.45</v>
      </c>
      <c r="ME1416">
        <v>822753</v>
      </c>
      <c r="MH1416">
        <v>0.42</v>
      </c>
      <c r="MI1416">
        <f t="shared" si="704"/>
        <v>0.42</v>
      </c>
      <c r="MT1416">
        <v>822753</v>
      </c>
      <c r="MW1416">
        <v>0.34</v>
      </c>
      <c r="MX1416">
        <f t="shared" si="705"/>
        <v>0.34</v>
      </c>
      <c r="NI1416">
        <v>822753</v>
      </c>
      <c r="NL1416">
        <v>0.46</v>
      </c>
      <c r="NM1416">
        <f t="shared" si="706"/>
        <v>0.46</v>
      </c>
      <c r="NX1416">
        <v>822753</v>
      </c>
      <c r="OA1416">
        <v>0.41</v>
      </c>
      <c r="OB1416">
        <f t="shared" si="707"/>
        <v>0.41</v>
      </c>
      <c r="OM1416">
        <v>822753</v>
      </c>
      <c r="OP1416">
        <v>0.48</v>
      </c>
      <c r="OQ1416">
        <f t="shared" si="708"/>
        <v>0.48</v>
      </c>
      <c r="PB1416">
        <v>822753</v>
      </c>
      <c r="PE1416">
        <v>0.46</v>
      </c>
      <c r="PF1416">
        <f t="shared" si="709"/>
        <v>0.46</v>
      </c>
      <c r="PQ1416">
        <v>822753</v>
      </c>
      <c r="PT1416">
        <v>0.46</v>
      </c>
      <c r="PU1416">
        <f t="shared" si="710"/>
        <v>0.46</v>
      </c>
      <c r="QF1416">
        <v>822753</v>
      </c>
      <c r="QI1416">
        <v>0.43</v>
      </c>
      <c r="QJ1416">
        <f t="shared" si="711"/>
        <v>0.43</v>
      </c>
      <c r="QU1416">
        <v>822753</v>
      </c>
      <c r="QX1416">
        <v>0.46</v>
      </c>
      <c r="QY1416">
        <f t="shared" si="712"/>
        <v>0.46</v>
      </c>
    </row>
    <row r="1417" spans="12:467" x14ac:dyDescent="0.2">
      <c r="L1417">
        <v>824285</v>
      </c>
      <c r="O1417">
        <v>0.51</v>
      </c>
      <c r="P1417">
        <f t="shared" si="682"/>
        <v>0.51</v>
      </c>
      <c r="AA1417">
        <v>824285</v>
      </c>
      <c r="AD1417">
        <v>0.62</v>
      </c>
      <c r="AE1417">
        <f t="shared" si="683"/>
        <v>0.62</v>
      </c>
      <c r="AP1417">
        <v>824285</v>
      </c>
      <c r="AS1417">
        <v>0.73</v>
      </c>
      <c r="AT1417">
        <f t="shared" si="684"/>
        <v>0.73</v>
      </c>
      <c r="BE1417">
        <v>824285</v>
      </c>
      <c r="BH1417">
        <v>0.55000000000000004</v>
      </c>
      <c r="BI1417">
        <f t="shared" si="685"/>
        <v>0.55000000000000004</v>
      </c>
      <c r="BT1417">
        <v>824285</v>
      </c>
      <c r="BW1417">
        <v>0.59</v>
      </c>
      <c r="BX1417">
        <f t="shared" si="686"/>
        <v>0.59</v>
      </c>
      <c r="CI1417">
        <v>824285</v>
      </c>
      <c r="CL1417">
        <v>0.52</v>
      </c>
      <c r="CM1417">
        <f t="shared" si="687"/>
        <v>0.52</v>
      </c>
      <c r="CX1417">
        <v>824285</v>
      </c>
      <c r="DA1417">
        <v>0.53</v>
      </c>
      <c r="DB1417">
        <f t="shared" si="688"/>
        <v>0.53</v>
      </c>
      <c r="DM1417">
        <v>824285</v>
      </c>
      <c r="DP1417">
        <v>0.51</v>
      </c>
      <c r="DQ1417">
        <f t="shared" si="689"/>
        <v>0.51</v>
      </c>
      <c r="EB1417">
        <v>824285</v>
      </c>
      <c r="EE1417">
        <v>0.54</v>
      </c>
      <c r="EF1417">
        <f t="shared" si="690"/>
        <v>0.54</v>
      </c>
      <c r="EQ1417">
        <v>824285</v>
      </c>
      <c r="ET1417">
        <v>0.54</v>
      </c>
      <c r="EU1417">
        <f t="shared" si="691"/>
        <v>0.54</v>
      </c>
      <c r="FF1417">
        <v>824285</v>
      </c>
      <c r="FI1417">
        <v>0.51</v>
      </c>
      <c r="FJ1417">
        <f t="shared" si="692"/>
        <v>0.51</v>
      </c>
      <c r="FU1417">
        <v>824285</v>
      </c>
      <c r="FX1417">
        <v>0.54</v>
      </c>
      <c r="FY1417">
        <f t="shared" si="693"/>
        <v>0.54</v>
      </c>
      <c r="GJ1417">
        <v>824285</v>
      </c>
      <c r="GM1417">
        <v>0.51</v>
      </c>
      <c r="GN1417">
        <f t="shared" si="694"/>
        <v>0.51</v>
      </c>
      <c r="GY1417">
        <v>824285</v>
      </c>
      <c r="HB1417">
        <v>0.51</v>
      </c>
      <c r="HC1417">
        <f t="shared" si="695"/>
        <v>0.51</v>
      </c>
      <c r="HN1417">
        <v>824285</v>
      </c>
      <c r="HQ1417">
        <v>0.5</v>
      </c>
      <c r="HR1417">
        <f t="shared" si="696"/>
        <v>0.5</v>
      </c>
      <c r="ID1417">
        <v>822833</v>
      </c>
      <c r="IG1417">
        <v>0.48</v>
      </c>
      <c r="IH1417">
        <f t="shared" si="697"/>
        <v>0.48</v>
      </c>
      <c r="IS1417">
        <v>822833</v>
      </c>
      <c r="IV1417">
        <v>0.42</v>
      </c>
      <c r="IW1417">
        <f t="shared" si="698"/>
        <v>0.42</v>
      </c>
      <c r="JH1417">
        <v>822833</v>
      </c>
      <c r="JK1417">
        <v>0.46</v>
      </c>
      <c r="JL1417">
        <f t="shared" si="699"/>
        <v>0.46</v>
      </c>
      <c r="JW1417">
        <v>822833</v>
      </c>
      <c r="JZ1417">
        <v>0.45</v>
      </c>
      <c r="KA1417">
        <f t="shared" si="700"/>
        <v>0.45</v>
      </c>
      <c r="KL1417">
        <v>822833</v>
      </c>
      <c r="KO1417">
        <v>0.48</v>
      </c>
      <c r="KP1417">
        <f t="shared" si="701"/>
        <v>0.48</v>
      </c>
      <c r="LA1417">
        <v>822833</v>
      </c>
      <c r="LD1417">
        <v>0.44</v>
      </c>
      <c r="LE1417">
        <f t="shared" si="702"/>
        <v>0.44</v>
      </c>
      <c r="LP1417">
        <v>822833</v>
      </c>
      <c r="LS1417">
        <v>0.42</v>
      </c>
      <c r="LT1417">
        <f t="shared" si="703"/>
        <v>0.42</v>
      </c>
      <c r="ME1417">
        <v>822833</v>
      </c>
      <c r="MH1417">
        <v>0.45</v>
      </c>
      <c r="MI1417">
        <f t="shared" si="704"/>
        <v>0.45</v>
      </c>
      <c r="MT1417">
        <v>822833</v>
      </c>
      <c r="MW1417">
        <v>0.48</v>
      </c>
      <c r="MX1417">
        <f t="shared" si="705"/>
        <v>0.48</v>
      </c>
      <c r="NI1417">
        <v>822833</v>
      </c>
      <c r="NL1417">
        <v>0.43</v>
      </c>
      <c r="NM1417">
        <f t="shared" si="706"/>
        <v>0.43</v>
      </c>
      <c r="NX1417">
        <v>822833</v>
      </c>
      <c r="OA1417">
        <v>0.43</v>
      </c>
      <c r="OB1417">
        <f t="shared" si="707"/>
        <v>0.43</v>
      </c>
      <c r="OM1417">
        <v>822833</v>
      </c>
      <c r="OP1417">
        <v>0.44</v>
      </c>
      <c r="OQ1417">
        <f t="shared" si="708"/>
        <v>0.44</v>
      </c>
      <c r="PB1417">
        <v>822833</v>
      </c>
      <c r="PE1417">
        <v>0.43</v>
      </c>
      <c r="PF1417">
        <f t="shared" si="709"/>
        <v>0.43</v>
      </c>
      <c r="PQ1417">
        <v>822833</v>
      </c>
      <c r="PT1417">
        <v>0.45</v>
      </c>
      <c r="PU1417">
        <f t="shared" si="710"/>
        <v>0.45</v>
      </c>
      <c r="QF1417">
        <v>822833</v>
      </c>
      <c r="QI1417">
        <v>0.46</v>
      </c>
      <c r="QJ1417">
        <f t="shared" si="711"/>
        <v>0.46</v>
      </c>
      <c r="QU1417">
        <v>822833</v>
      </c>
      <c r="QX1417">
        <v>0.4</v>
      </c>
      <c r="QY1417">
        <f t="shared" si="712"/>
        <v>0.4</v>
      </c>
    </row>
    <row r="1418" spans="12:467" x14ac:dyDescent="0.2">
      <c r="L1418">
        <v>824364</v>
      </c>
      <c r="O1418">
        <v>0.44</v>
      </c>
      <c r="P1418">
        <f t="shared" si="682"/>
        <v>0.44</v>
      </c>
      <c r="AA1418">
        <v>824364</v>
      </c>
      <c r="AD1418">
        <v>0.45</v>
      </c>
      <c r="AE1418">
        <f t="shared" si="683"/>
        <v>0.45</v>
      </c>
      <c r="AP1418">
        <v>824364</v>
      </c>
      <c r="AS1418">
        <v>0.51</v>
      </c>
      <c r="AT1418">
        <f t="shared" si="684"/>
        <v>0.51</v>
      </c>
      <c r="BE1418">
        <v>824364</v>
      </c>
      <c r="BH1418">
        <v>0.38</v>
      </c>
      <c r="BI1418">
        <f t="shared" si="685"/>
        <v>0.38</v>
      </c>
      <c r="BT1418">
        <v>824364</v>
      </c>
      <c r="BW1418">
        <v>0.3</v>
      </c>
      <c r="BX1418">
        <f t="shared" si="686"/>
        <v>0.3</v>
      </c>
      <c r="CI1418">
        <v>824364</v>
      </c>
      <c r="CL1418">
        <v>0.42</v>
      </c>
      <c r="CM1418">
        <f t="shared" si="687"/>
        <v>0.42</v>
      </c>
      <c r="CX1418">
        <v>824364</v>
      </c>
      <c r="DA1418">
        <v>0.44</v>
      </c>
      <c r="DB1418">
        <f t="shared" si="688"/>
        <v>0.44</v>
      </c>
      <c r="DM1418">
        <v>824364</v>
      </c>
      <c r="DP1418">
        <v>0.43</v>
      </c>
      <c r="DQ1418">
        <f t="shared" si="689"/>
        <v>0.43</v>
      </c>
      <c r="EB1418">
        <v>824364</v>
      </c>
      <c r="EE1418">
        <v>0.39</v>
      </c>
      <c r="EF1418">
        <f t="shared" si="690"/>
        <v>0.39</v>
      </c>
      <c r="EQ1418">
        <v>824364</v>
      </c>
      <c r="ET1418">
        <v>0.39</v>
      </c>
      <c r="EU1418">
        <f t="shared" si="691"/>
        <v>0.39</v>
      </c>
      <c r="FF1418">
        <v>824364</v>
      </c>
      <c r="FI1418">
        <v>0.41</v>
      </c>
      <c r="FJ1418">
        <f t="shared" si="692"/>
        <v>0.41</v>
      </c>
      <c r="FU1418">
        <v>824364</v>
      </c>
      <c r="FX1418">
        <v>0.43</v>
      </c>
      <c r="FY1418">
        <f t="shared" si="693"/>
        <v>0.43</v>
      </c>
      <c r="GJ1418">
        <v>824364</v>
      </c>
      <c r="GM1418">
        <v>0.4</v>
      </c>
      <c r="GN1418">
        <f t="shared" si="694"/>
        <v>0.4</v>
      </c>
      <c r="GY1418">
        <v>824364</v>
      </c>
      <c r="HB1418">
        <v>0.43</v>
      </c>
      <c r="HC1418">
        <f t="shared" si="695"/>
        <v>0.43</v>
      </c>
      <c r="HN1418">
        <v>824364</v>
      </c>
      <c r="HQ1418">
        <v>0.41</v>
      </c>
      <c r="HR1418">
        <f t="shared" si="696"/>
        <v>0.41</v>
      </c>
      <c r="ID1418">
        <v>822915</v>
      </c>
      <c r="IG1418">
        <v>0.5</v>
      </c>
      <c r="IH1418">
        <f t="shared" si="697"/>
        <v>0.5</v>
      </c>
      <c r="IS1418">
        <v>822915</v>
      </c>
      <c r="IV1418">
        <v>0.51</v>
      </c>
      <c r="IW1418">
        <f t="shared" si="698"/>
        <v>0.51</v>
      </c>
      <c r="JH1418">
        <v>822915</v>
      </c>
      <c r="JK1418">
        <v>0.49</v>
      </c>
      <c r="JL1418">
        <f t="shared" si="699"/>
        <v>0.49</v>
      </c>
      <c r="JW1418">
        <v>822915</v>
      </c>
      <c r="JZ1418">
        <v>0.49</v>
      </c>
      <c r="KA1418">
        <f t="shared" si="700"/>
        <v>0.49</v>
      </c>
      <c r="KL1418">
        <v>822915</v>
      </c>
      <c r="KO1418">
        <v>0.51</v>
      </c>
      <c r="KP1418">
        <f t="shared" si="701"/>
        <v>0.51</v>
      </c>
      <c r="LA1418">
        <v>822915</v>
      </c>
      <c r="LD1418">
        <v>0.47</v>
      </c>
      <c r="LE1418">
        <f t="shared" si="702"/>
        <v>0.47</v>
      </c>
      <c r="LP1418">
        <v>822915</v>
      </c>
      <c r="LS1418">
        <v>0.48</v>
      </c>
      <c r="LT1418">
        <f t="shared" si="703"/>
        <v>0.48</v>
      </c>
      <c r="ME1418">
        <v>822915</v>
      </c>
      <c r="MH1418">
        <v>0.53</v>
      </c>
      <c r="MI1418">
        <f t="shared" si="704"/>
        <v>0.53</v>
      </c>
      <c r="MT1418">
        <v>822915</v>
      </c>
      <c r="MW1418">
        <v>0.44</v>
      </c>
      <c r="MX1418">
        <f t="shared" si="705"/>
        <v>0.44</v>
      </c>
      <c r="NI1418">
        <v>822915</v>
      </c>
      <c r="NL1418">
        <v>0.49</v>
      </c>
      <c r="NM1418">
        <f t="shared" si="706"/>
        <v>0.49</v>
      </c>
      <c r="NX1418">
        <v>822915</v>
      </c>
      <c r="OA1418">
        <v>0.5</v>
      </c>
      <c r="OB1418">
        <f t="shared" si="707"/>
        <v>0.5</v>
      </c>
      <c r="OM1418">
        <v>822915</v>
      </c>
      <c r="OP1418">
        <v>0.49</v>
      </c>
      <c r="OQ1418">
        <f t="shared" si="708"/>
        <v>0.49</v>
      </c>
      <c r="PB1418">
        <v>822915</v>
      </c>
      <c r="PE1418">
        <v>0.51</v>
      </c>
      <c r="PF1418">
        <f t="shared" si="709"/>
        <v>0.51</v>
      </c>
      <c r="PQ1418">
        <v>822915</v>
      </c>
      <c r="PT1418">
        <v>0.49</v>
      </c>
      <c r="PU1418">
        <f t="shared" si="710"/>
        <v>0.49</v>
      </c>
      <c r="QF1418">
        <v>822915</v>
      </c>
      <c r="QI1418">
        <v>0.48</v>
      </c>
      <c r="QJ1418">
        <f t="shared" si="711"/>
        <v>0.48</v>
      </c>
      <c r="QU1418">
        <v>822915</v>
      </c>
      <c r="QX1418">
        <v>0.46</v>
      </c>
      <c r="QY1418">
        <f t="shared" si="712"/>
        <v>0.46</v>
      </c>
    </row>
    <row r="1419" spans="12:467" x14ac:dyDescent="0.2">
      <c r="L1419">
        <v>824687</v>
      </c>
      <c r="O1419">
        <v>0.52</v>
      </c>
      <c r="P1419">
        <f t="shared" si="682"/>
        <v>0.52</v>
      </c>
      <c r="AA1419">
        <v>824687</v>
      </c>
      <c r="AD1419">
        <v>0.59</v>
      </c>
      <c r="AE1419">
        <f t="shared" si="683"/>
        <v>0.59</v>
      </c>
      <c r="AP1419">
        <v>824687</v>
      </c>
      <c r="AS1419">
        <v>0.27</v>
      </c>
      <c r="AT1419">
        <f t="shared" si="684"/>
        <v>0.27</v>
      </c>
      <c r="BE1419">
        <v>824687</v>
      </c>
      <c r="BH1419">
        <v>0.46</v>
      </c>
      <c r="BI1419">
        <f t="shared" si="685"/>
        <v>0.46</v>
      </c>
      <c r="BT1419">
        <v>824687</v>
      </c>
      <c r="BW1419">
        <v>0.33</v>
      </c>
      <c r="BX1419">
        <f t="shared" si="686"/>
        <v>0.33</v>
      </c>
      <c r="CI1419">
        <v>824687</v>
      </c>
      <c r="CL1419">
        <v>0.55000000000000004</v>
      </c>
      <c r="CM1419">
        <f t="shared" si="687"/>
        <v>0.55000000000000004</v>
      </c>
      <c r="CX1419">
        <v>824687</v>
      </c>
      <c r="DA1419">
        <v>0.54</v>
      </c>
      <c r="DB1419">
        <f t="shared" si="688"/>
        <v>0.54</v>
      </c>
      <c r="DM1419">
        <v>824687</v>
      </c>
      <c r="DP1419">
        <v>0.55000000000000004</v>
      </c>
      <c r="DQ1419">
        <f t="shared" si="689"/>
        <v>0.55000000000000004</v>
      </c>
      <c r="EB1419">
        <v>824687</v>
      </c>
      <c r="EE1419">
        <v>0.54</v>
      </c>
      <c r="EF1419">
        <f t="shared" si="690"/>
        <v>0.54</v>
      </c>
      <c r="EQ1419">
        <v>824687</v>
      </c>
      <c r="ET1419">
        <v>0.54</v>
      </c>
      <c r="EU1419">
        <f t="shared" si="691"/>
        <v>0.54</v>
      </c>
      <c r="FF1419">
        <v>824687</v>
      </c>
      <c r="FI1419">
        <v>0.56000000000000005</v>
      </c>
      <c r="FJ1419">
        <f t="shared" si="692"/>
        <v>0.56000000000000005</v>
      </c>
      <c r="FU1419">
        <v>824687</v>
      </c>
      <c r="FX1419">
        <v>0.55000000000000004</v>
      </c>
      <c r="FY1419">
        <f t="shared" si="693"/>
        <v>0.55000000000000004</v>
      </c>
      <c r="GJ1419">
        <v>824687</v>
      </c>
      <c r="GM1419">
        <v>0.54</v>
      </c>
      <c r="GN1419">
        <f t="shared" si="694"/>
        <v>0.54</v>
      </c>
      <c r="GY1419">
        <v>824687</v>
      </c>
      <c r="HB1419">
        <v>0.59</v>
      </c>
      <c r="HC1419">
        <f t="shared" si="695"/>
        <v>0.59</v>
      </c>
      <c r="HN1419">
        <v>824687</v>
      </c>
      <c r="HQ1419">
        <v>0.52</v>
      </c>
      <c r="HR1419">
        <f t="shared" si="696"/>
        <v>0.52</v>
      </c>
      <c r="ID1419">
        <v>823000</v>
      </c>
      <c r="IG1419">
        <v>0.51</v>
      </c>
      <c r="IH1419">
        <f t="shared" si="697"/>
        <v>0.51</v>
      </c>
      <c r="IS1419">
        <v>823000</v>
      </c>
      <c r="IV1419">
        <v>0.47</v>
      </c>
      <c r="IW1419">
        <f t="shared" si="698"/>
        <v>0.47</v>
      </c>
      <c r="JH1419">
        <v>823000</v>
      </c>
      <c r="JK1419">
        <v>0.53</v>
      </c>
      <c r="JL1419">
        <f t="shared" si="699"/>
        <v>0.53</v>
      </c>
      <c r="JW1419">
        <v>823000</v>
      </c>
      <c r="JZ1419">
        <v>0.51</v>
      </c>
      <c r="KA1419">
        <f t="shared" si="700"/>
        <v>0.51</v>
      </c>
      <c r="KL1419">
        <v>823000</v>
      </c>
      <c r="KO1419">
        <v>0.57999999999999996</v>
      </c>
      <c r="KP1419">
        <f t="shared" si="701"/>
        <v>0.57999999999999996</v>
      </c>
      <c r="LA1419">
        <v>823000</v>
      </c>
      <c r="LD1419">
        <v>0.52</v>
      </c>
      <c r="LE1419">
        <f t="shared" si="702"/>
        <v>0.52</v>
      </c>
      <c r="LP1419">
        <v>823000</v>
      </c>
      <c r="LS1419">
        <v>0.51</v>
      </c>
      <c r="LT1419">
        <f t="shared" si="703"/>
        <v>0.51</v>
      </c>
      <c r="ME1419">
        <v>823000</v>
      </c>
      <c r="MH1419">
        <v>0.54</v>
      </c>
      <c r="MI1419">
        <f t="shared" si="704"/>
        <v>0.54</v>
      </c>
      <c r="MT1419">
        <v>823000</v>
      </c>
      <c r="MW1419">
        <v>0.52</v>
      </c>
      <c r="MX1419">
        <f t="shared" si="705"/>
        <v>0.52</v>
      </c>
      <c r="NI1419">
        <v>823000</v>
      </c>
      <c r="NL1419">
        <v>0.5</v>
      </c>
      <c r="NM1419">
        <f t="shared" si="706"/>
        <v>0.5</v>
      </c>
      <c r="NX1419">
        <v>823000</v>
      </c>
      <c r="OA1419">
        <v>0.56999999999999995</v>
      </c>
      <c r="OB1419">
        <f t="shared" si="707"/>
        <v>0.56999999999999995</v>
      </c>
      <c r="OM1419">
        <v>823000</v>
      </c>
      <c r="OP1419">
        <v>0.5</v>
      </c>
      <c r="OQ1419">
        <f t="shared" si="708"/>
        <v>0.5</v>
      </c>
      <c r="PB1419">
        <v>823000</v>
      </c>
      <c r="PE1419">
        <v>0.5</v>
      </c>
      <c r="PF1419">
        <f t="shared" si="709"/>
        <v>0.5</v>
      </c>
      <c r="PQ1419">
        <v>823000</v>
      </c>
      <c r="PT1419">
        <v>0.53</v>
      </c>
      <c r="PU1419">
        <f t="shared" si="710"/>
        <v>0.53</v>
      </c>
      <c r="QF1419">
        <v>823000</v>
      </c>
      <c r="QI1419">
        <v>0.51</v>
      </c>
      <c r="QJ1419">
        <f t="shared" si="711"/>
        <v>0.51</v>
      </c>
      <c r="QU1419">
        <v>823000</v>
      </c>
      <c r="QX1419">
        <v>0.5</v>
      </c>
      <c r="QY1419">
        <f t="shared" si="712"/>
        <v>0.5</v>
      </c>
    </row>
    <row r="1420" spans="12:467" x14ac:dyDescent="0.2">
      <c r="L1420">
        <v>825013</v>
      </c>
      <c r="O1420">
        <v>0.42</v>
      </c>
      <c r="P1420">
        <f t="shared" si="682"/>
        <v>0.42</v>
      </c>
      <c r="AA1420">
        <v>825013</v>
      </c>
      <c r="AD1420">
        <v>0.28999999999999998</v>
      </c>
      <c r="AE1420">
        <f t="shared" si="683"/>
        <v>0.28999999999999998</v>
      </c>
      <c r="AP1420">
        <v>825013</v>
      </c>
      <c r="AS1420">
        <v>0.19</v>
      </c>
      <c r="AT1420">
        <f t="shared" si="684"/>
        <v>0.19</v>
      </c>
      <c r="BE1420">
        <v>825013</v>
      </c>
      <c r="BH1420">
        <v>0.33</v>
      </c>
      <c r="BI1420">
        <f t="shared" si="685"/>
        <v>0.33</v>
      </c>
      <c r="BT1420">
        <v>825013</v>
      </c>
      <c r="BW1420">
        <v>0.22</v>
      </c>
      <c r="BX1420">
        <f t="shared" si="686"/>
        <v>0.22</v>
      </c>
      <c r="CI1420">
        <v>825013</v>
      </c>
      <c r="CL1420">
        <v>0.41</v>
      </c>
      <c r="CM1420">
        <f t="shared" si="687"/>
        <v>0.41</v>
      </c>
      <c r="CX1420">
        <v>825013</v>
      </c>
      <c r="DA1420">
        <v>0.43</v>
      </c>
      <c r="DB1420">
        <f t="shared" si="688"/>
        <v>0.43</v>
      </c>
      <c r="DM1420">
        <v>825013</v>
      </c>
      <c r="DP1420">
        <v>0.4</v>
      </c>
      <c r="DQ1420">
        <f t="shared" si="689"/>
        <v>0.4</v>
      </c>
      <c r="EB1420">
        <v>825013</v>
      </c>
      <c r="EE1420">
        <v>0.44</v>
      </c>
      <c r="EF1420">
        <f t="shared" si="690"/>
        <v>0.44</v>
      </c>
      <c r="EQ1420">
        <v>825013</v>
      </c>
      <c r="ET1420">
        <v>0.44</v>
      </c>
      <c r="EU1420">
        <f t="shared" si="691"/>
        <v>0.44</v>
      </c>
      <c r="FF1420">
        <v>825013</v>
      </c>
      <c r="FI1420">
        <v>0.44</v>
      </c>
      <c r="FJ1420">
        <f t="shared" si="692"/>
        <v>0.44</v>
      </c>
      <c r="FU1420">
        <v>825013</v>
      </c>
      <c r="FX1420">
        <v>0.42</v>
      </c>
      <c r="FY1420">
        <f t="shared" si="693"/>
        <v>0.42</v>
      </c>
      <c r="GJ1420">
        <v>825013</v>
      </c>
      <c r="GM1420">
        <v>0.4</v>
      </c>
      <c r="GN1420">
        <f t="shared" si="694"/>
        <v>0.4</v>
      </c>
      <c r="GY1420">
        <v>825013</v>
      </c>
      <c r="HB1420">
        <v>0.44</v>
      </c>
      <c r="HC1420">
        <f t="shared" si="695"/>
        <v>0.44</v>
      </c>
      <c r="HN1420">
        <v>825013</v>
      </c>
      <c r="HQ1420">
        <v>0.33</v>
      </c>
      <c r="HR1420">
        <f t="shared" si="696"/>
        <v>0.33</v>
      </c>
      <c r="ID1420">
        <v>823234</v>
      </c>
      <c r="IG1420">
        <v>0.43</v>
      </c>
      <c r="IH1420">
        <f t="shared" si="697"/>
        <v>0.43</v>
      </c>
      <c r="IS1420">
        <v>823234</v>
      </c>
      <c r="IV1420">
        <v>0.41</v>
      </c>
      <c r="IW1420">
        <f t="shared" si="698"/>
        <v>0.41</v>
      </c>
      <c r="JH1420">
        <v>823234</v>
      </c>
      <c r="JK1420">
        <v>0.46</v>
      </c>
      <c r="JL1420">
        <f t="shared" si="699"/>
        <v>0.46</v>
      </c>
      <c r="JW1420">
        <v>823234</v>
      </c>
      <c r="JZ1420">
        <v>0.46</v>
      </c>
      <c r="KA1420">
        <f t="shared" si="700"/>
        <v>0.46</v>
      </c>
      <c r="KL1420">
        <v>823234</v>
      </c>
      <c r="KO1420">
        <v>0.44</v>
      </c>
      <c r="KP1420">
        <f t="shared" si="701"/>
        <v>0.44</v>
      </c>
      <c r="LA1420">
        <v>823234</v>
      </c>
      <c r="LD1420">
        <v>0.44</v>
      </c>
      <c r="LE1420">
        <f t="shared" si="702"/>
        <v>0.44</v>
      </c>
      <c r="LP1420">
        <v>823234</v>
      </c>
      <c r="LS1420">
        <v>0.43</v>
      </c>
      <c r="LT1420">
        <f t="shared" si="703"/>
        <v>0.43</v>
      </c>
      <c r="ME1420">
        <v>823234</v>
      </c>
      <c r="MH1420">
        <v>0.42</v>
      </c>
      <c r="MI1420">
        <f t="shared" si="704"/>
        <v>0.42</v>
      </c>
      <c r="MT1420">
        <v>823234</v>
      </c>
      <c r="MW1420">
        <v>0.39</v>
      </c>
      <c r="MX1420">
        <f t="shared" si="705"/>
        <v>0.39</v>
      </c>
      <c r="NI1420">
        <v>823234</v>
      </c>
      <c r="NL1420">
        <v>0.42</v>
      </c>
      <c r="NM1420">
        <f t="shared" si="706"/>
        <v>0.42</v>
      </c>
      <c r="NX1420">
        <v>823234</v>
      </c>
      <c r="OA1420">
        <v>0.43</v>
      </c>
      <c r="OB1420">
        <f t="shared" si="707"/>
        <v>0.43</v>
      </c>
      <c r="OM1420">
        <v>823234</v>
      </c>
      <c r="OP1420">
        <v>0.43</v>
      </c>
      <c r="OQ1420">
        <f t="shared" si="708"/>
        <v>0.43</v>
      </c>
      <c r="PB1420">
        <v>823234</v>
      </c>
      <c r="PE1420">
        <v>0.43</v>
      </c>
      <c r="PF1420">
        <f t="shared" si="709"/>
        <v>0.43</v>
      </c>
      <c r="PQ1420">
        <v>823234</v>
      </c>
      <c r="PT1420">
        <v>0.42</v>
      </c>
      <c r="PU1420">
        <f t="shared" si="710"/>
        <v>0.42</v>
      </c>
      <c r="QF1420">
        <v>823234</v>
      </c>
      <c r="QI1420">
        <v>0.45</v>
      </c>
      <c r="QJ1420">
        <f t="shared" si="711"/>
        <v>0.45</v>
      </c>
      <c r="QU1420">
        <v>823234</v>
      </c>
      <c r="QX1420">
        <v>0.42</v>
      </c>
      <c r="QY1420">
        <f t="shared" si="712"/>
        <v>0.42</v>
      </c>
    </row>
    <row r="1421" spans="12:467" x14ac:dyDescent="0.2">
      <c r="L1421">
        <v>822984</v>
      </c>
      <c r="O1421">
        <v>0.51</v>
      </c>
      <c r="P1421">
        <f t="shared" si="682"/>
        <v>0.51</v>
      </c>
      <c r="AA1421">
        <v>822984</v>
      </c>
      <c r="AD1421">
        <v>0.36</v>
      </c>
      <c r="AE1421">
        <f t="shared" si="683"/>
        <v>0.36</v>
      </c>
      <c r="AP1421">
        <v>822984</v>
      </c>
      <c r="AS1421">
        <v>0.28000000000000003</v>
      </c>
      <c r="AT1421">
        <f t="shared" si="684"/>
        <v>0.28000000000000003</v>
      </c>
      <c r="BE1421">
        <v>822984</v>
      </c>
      <c r="BH1421">
        <v>0.4</v>
      </c>
      <c r="BI1421">
        <f t="shared" si="685"/>
        <v>0.4</v>
      </c>
      <c r="BT1421">
        <v>822984</v>
      </c>
      <c r="BW1421">
        <v>0.33</v>
      </c>
      <c r="BX1421">
        <f t="shared" si="686"/>
        <v>0.33</v>
      </c>
      <c r="CI1421">
        <v>822984</v>
      </c>
      <c r="CL1421">
        <v>0.49</v>
      </c>
      <c r="CM1421">
        <f t="shared" si="687"/>
        <v>0.49</v>
      </c>
      <c r="CX1421">
        <v>822984</v>
      </c>
      <c r="DA1421">
        <v>0.51</v>
      </c>
      <c r="DB1421">
        <f t="shared" si="688"/>
        <v>0.51</v>
      </c>
      <c r="DM1421">
        <v>822984</v>
      </c>
      <c r="DP1421">
        <v>0.51</v>
      </c>
      <c r="DQ1421">
        <f t="shared" si="689"/>
        <v>0.51</v>
      </c>
      <c r="EB1421">
        <v>822984</v>
      </c>
      <c r="EE1421">
        <v>0.49</v>
      </c>
      <c r="EF1421">
        <f t="shared" si="690"/>
        <v>0.49</v>
      </c>
      <c r="EQ1421">
        <v>822984</v>
      </c>
      <c r="ET1421">
        <v>0.49</v>
      </c>
      <c r="EU1421">
        <f t="shared" si="691"/>
        <v>0.49</v>
      </c>
      <c r="FF1421">
        <v>822984</v>
      </c>
      <c r="FI1421">
        <v>0.51</v>
      </c>
      <c r="FJ1421">
        <f t="shared" si="692"/>
        <v>0.51</v>
      </c>
      <c r="FU1421">
        <v>822984</v>
      </c>
      <c r="FX1421">
        <v>0.51</v>
      </c>
      <c r="FY1421">
        <f t="shared" si="693"/>
        <v>0.51</v>
      </c>
      <c r="GJ1421">
        <v>822984</v>
      </c>
      <c r="GM1421">
        <v>0.5</v>
      </c>
      <c r="GN1421">
        <f t="shared" si="694"/>
        <v>0.5</v>
      </c>
      <c r="GY1421">
        <v>822984</v>
      </c>
      <c r="HB1421">
        <v>0.54</v>
      </c>
      <c r="HC1421">
        <f t="shared" si="695"/>
        <v>0.54</v>
      </c>
      <c r="HN1421">
        <v>822984</v>
      </c>
      <c r="HQ1421">
        <v>0.46</v>
      </c>
      <c r="HR1421">
        <f t="shared" si="696"/>
        <v>0.46</v>
      </c>
      <c r="ID1421">
        <v>823403</v>
      </c>
      <c r="IG1421">
        <v>0.5</v>
      </c>
      <c r="IH1421">
        <f t="shared" si="697"/>
        <v>0.5</v>
      </c>
      <c r="IS1421">
        <v>823403</v>
      </c>
      <c r="IV1421">
        <v>0.49</v>
      </c>
      <c r="IW1421">
        <f t="shared" si="698"/>
        <v>0.49</v>
      </c>
      <c r="JH1421">
        <v>823403</v>
      </c>
      <c r="JK1421">
        <v>0.5</v>
      </c>
      <c r="JL1421">
        <f t="shared" si="699"/>
        <v>0.5</v>
      </c>
      <c r="JW1421">
        <v>823403</v>
      </c>
      <c r="JZ1421">
        <v>0.48</v>
      </c>
      <c r="KA1421">
        <f t="shared" si="700"/>
        <v>0.48</v>
      </c>
      <c r="KL1421">
        <v>823403</v>
      </c>
      <c r="KO1421">
        <v>0.5</v>
      </c>
      <c r="KP1421">
        <f t="shared" si="701"/>
        <v>0.5</v>
      </c>
      <c r="LA1421">
        <v>823403</v>
      </c>
      <c r="LD1421">
        <v>0.5</v>
      </c>
      <c r="LE1421">
        <f t="shared" si="702"/>
        <v>0.5</v>
      </c>
      <c r="LP1421">
        <v>823403</v>
      </c>
      <c r="LS1421">
        <v>0.47</v>
      </c>
      <c r="LT1421">
        <f t="shared" si="703"/>
        <v>0.47</v>
      </c>
      <c r="ME1421">
        <v>823403</v>
      </c>
      <c r="MH1421">
        <v>0.49</v>
      </c>
      <c r="MI1421">
        <f t="shared" si="704"/>
        <v>0.49</v>
      </c>
      <c r="MT1421">
        <v>823403</v>
      </c>
      <c r="MW1421">
        <v>0.5</v>
      </c>
      <c r="MX1421">
        <f t="shared" si="705"/>
        <v>0.5</v>
      </c>
      <c r="NI1421">
        <v>823403</v>
      </c>
      <c r="NL1421">
        <v>0.46</v>
      </c>
      <c r="NM1421">
        <f t="shared" si="706"/>
        <v>0.46</v>
      </c>
      <c r="NX1421">
        <v>823403</v>
      </c>
      <c r="OA1421">
        <v>0.5</v>
      </c>
      <c r="OB1421">
        <f t="shared" si="707"/>
        <v>0.5</v>
      </c>
      <c r="OM1421">
        <v>823403</v>
      </c>
      <c r="OP1421">
        <v>0.48</v>
      </c>
      <c r="OQ1421">
        <f t="shared" si="708"/>
        <v>0.48</v>
      </c>
      <c r="PB1421">
        <v>823403</v>
      </c>
      <c r="PE1421">
        <v>0.5</v>
      </c>
      <c r="PF1421">
        <f t="shared" si="709"/>
        <v>0.5</v>
      </c>
      <c r="PQ1421">
        <v>823403</v>
      </c>
      <c r="PT1421">
        <v>0.47</v>
      </c>
      <c r="PU1421">
        <f t="shared" si="710"/>
        <v>0.47</v>
      </c>
      <c r="QF1421">
        <v>823403</v>
      </c>
      <c r="QI1421">
        <v>0.47</v>
      </c>
      <c r="QJ1421">
        <f t="shared" si="711"/>
        <v>0.47</v>
      </c>
      <c r="QU1421">
        <v>823403</v>
      </c>
      <c r="QX1421">
        <v>0.48</v>
      </c>
      <c r="QY1421">
        <f t="shared" si="712"/>
        <v>0.48</v>
      </c>
    </row>
    <row r="1422" spans="12:467" x14ac:dyDescent="0.2">
      <c r="L1422">
        <v>823064</v>
      </c>
      <c r="O1422">
        <v>0.46</v>
      </c>
      <c r="P1422">
        <f t="shared" si="682"/>
        <v>0.46</v>
      </c>
      <c r="AA1422">
        <v>823064</v>
      </c>
      <c r="AD1422">
        <v>0.32</v>
      </c>
      <c r="AE1422">
        <f t="shared" si="683"/>
        <v>0.32</v>
      </c>
      <c r="AP1422">
        <v>823064</v>
      </c>
      <c r="AS1422">
        <v>0.47</v>
      </c>
      <c r="AT1422">
        <f t="shared" si="684"/>
        <v>0.47</v>
      </c>
      <c r="BE1422">
        <v>823064</v>
      </c>
      <c r="BH1422">
        <v>0.43</v>
      </c>
      <c r="BI1422">
        <f t="shared" si="685"/>
        <v>0.43</v>
      </c>
      <c r="BT1422">
        <v>823064</v>
      </c>
      <c r="BW1422">
        <v>0.4</v>
      </c>
      <c r="BX1422">
        <f t="shared" si="686"/>
        <v>0.4</v>
      </c>
      <c r="CI1422">
        <v>823064</v>
      </c>
      <c r="CL1422">
        <v>0.45</v>
      </c>
      <c r="CM1422">
        <f t="shared" si="687"/>
        <v>0.45</v>
      </c>
      <c r="CX1422">
        <v>823064</v>
      </c>
      <c r="DA1422">
        <v>0.44</v>
      </c>
      <c r="DB1422">
        <f t="shared" si="688"/>
        <v>0.44</v>
      </c>
      <c r="DM1422">
        <v>823064</v>
      </c>
      <c r="DP1422">
        <v>0.44</v>
      </c>
      <c r="DQ1422">
        <f t="shared" si="689"/>
        <v>0.44</v>
      </c>
      <c r="EB1422">
        <v>823064</v>
      </c>
      <c r="EE1422">
        <v>0.43</v>
      </c>
      <c r="EF1422">
        <f t="shared" si="690"/>
        <v>0.43</v>
      </c>
      <c r="EQ1422">
        <v>823064</v>
      </c>
      <c r="ET1422">
        <v>0.43</v>
      </c>
      <c r="EU1422">
        <f t="shared" si="691"/>
        <v>0.43</v>
      </c>
      <c r="FF1422">
        <v>823064</v>
      </c>
      <c r="FI1422">
        <v>0.46</v>
      </c>
      <c r="FJ1422">
        <f t="shared" si="692"/>
        <v>0.46</v>
      </c>
      <c r="FU1422">
        <v>823064</v>
      </c>
      <c r="FX1422">
        <v>0.46</v>
      </c>
      <c r="FY1422">
        <f t="shared" si="693"/>
        <v>0.46</v>
      </c>
      <c r="GJ1422">
        <v>823064</v>
      </c>
      <c r="GM1422">
        <v>0.44</v>
      </c>
      <c r="GN1422">
        <f t="shared" si="694"/>
        <v>0.44</v>
      </c>
      <c r="GY1422">
        <v>823064</v>
      </c>
      <c r="HB1422">
        <v>0.48</v>
      </c>
      <c r="HC1422">
        <f t="shared" si="695"/>
        <v>0.48</v>
      </c>
      <c r="HN1422">
        <v>823064</v>
      </c>
      <c r="HQ1422">
        <v>0.37</v>
      </c>
      <c r="HR1422">
        <f t="shared" si="696"/>
        <v>0.37</v>
      </c>
      <c r="ID1422">
        <v>823646</v>
      </c>
      <c r="IG1422">
        <v>0.53</v>
      </c>
      <c r="IH1422">
        <f t="shared" si="697"/>
        <v>0.53</v>
      </c>
      <c r="IS1422">
        <v>823646</v>
      </c>
      <c r="IV1422">
        <v>0.54</v>
      </c>
      <c r="IW1422">
        <f t="shared" si="698"/>
        <v>0.54</v>
      </c>
      <c r="JH1422">
        <v>823646</v>
      </c>
      <c r="JK1422">
        <v>0.56000000000000005</v>
      </c>
      <c r="JL1422">
        <f t="shared" si="699"/>
        <v>0.56000000000000005</v>
      </c>
      <c r="JW1422">
        <v>823646</v>
      </c>
      <c r="JZ1422">
        <v>0.54</v>
      </c>
      <c r="KA1422">
        <f t="shared" si="700"/>
        <v>0.54</v>
      </c>
      <c r="KL1422">
        <v>823646</v>
      </c>
      <c r="KO1422">
        <v>0.54</v>
      </c>
      <c r="KP1422">
        <f t="shared" si="701"/>
        <v>0.54</v>
      </c>
      <c r="LA1422">
        <v>823646</v>
      </c>
      <c r="LD1422">
        <v>0.52</v>
      </c>
      <c r="LE1422">
        <f t="shared" si="702"/>
        <v>0.52</v>
      </c>
      <c r="LP1422">
        <v>823646</v>
      </c>
      <c r="LS1422">
        <v>0.54</v>
      </c>
      <c r="LT1422">
        <f t="shared" si="703"/>
        <v>0.54</v>
      </c>
      <c r="ME1422">
        <v>823646</v>
      </c>
      <c r="MH1422">
        <v>0.53</v>
      </c>
      <c r="MI1422">
        <f t="shared" si="704"/>
        <v>0.53</v>
      </c>
      <c r="MT1422">
        <v>823646</v>
      </c>
      <c r="MW1422">
        <v>0.59</v>
      </c>
      <c r="MX1422">
        <f t="shared" si="705"/>
        <v>0.59</v>
      </c>
      <c r="NI1422">
        <v>823646</v>
      </c>
      <c r="NL1422">
        <v>0.55000000000000004</v>
      </c>
      <c r="NM1422">
        <f t="shared" si="706"/>
        <v>0.55000000000000004</v>
      </c>
      <c r="NX1422">
        <v>823646</v>
      </c>
      <c r="OA1422">
        <v>0.53</v>
      </c>
      <c r="OB1422">
        <f t="shared" si="707"/>
        <v>0.53</v>
      </c>
      <c r="OM1422">
        <v>823646</v>
      </c>
      <c r="OP1422">
        <v>0.56000000000000005</v>
      </c>
      <c r="OQ1422">
        <f t="shared" si="708"/>
        <v>0.56000000000000005</v>
      </c>
      <c r="PB1422">
        <v>823646</v>
      </c>
      <c r="PE1422">
        <v>0.54</v>
      </c>
      <c r="PF1422">
        <f t="shared" si="709"/>
        <v>0.54</v>
      </c>
      <c r="PQ1422">
        <v>823646</v>
      </c>
      <c r="PT1422">
        <v>0.53</v>
      </c>
      <c r="PU1422">
        <f t="shared" si="710"/>
        <v>0.53</v>
      </c>
      <c r="QF1422">
        <v>823646</v>
      </c>
      <c r="QI1422">
        <v>0.53</v>
      </c>
      <c r="QJ1422">
        <f t="shared" si="711"/>
        <v>0.53</v>
      </c>
      <c r="QU1422">
        <v>823646</v>
      </c>
      <c r="QX1422">
        <v>0.54</v>
      </c>
      <c r="QY1422">
        <f t="shared" si="712"/>
        <v>0.54</v>
      </c>
    </row>
    <row r="1423" spans="12:467" x14ac:dyDescent="0.2">
      <c r="L1423">
        <v>823143</v>
      </c>
      <c r="O1423">
        <v>0.54</v>
      </c>
      <c r="P1423">
        <f t="shared" si="682"/>
        <v>0.54</v>
      </c>
      <c r="AA1423">
        <v>823143</v>
      </c>
      <c r="AD1423">
        <v>0.45</v>
      </c>
      <c r="AE1423">
        <f t="shared" si="683"/>
        <v>0.45</v>
      </c>
      <c r="AP1423">
        <v>823143</v>
      </c>
      <c r="AS1423">
        <v>0.55000000000000004</v>
      </c>
      <c r="AT1423">
        <f t="shared" si="684"/>
        <v>0.55000000000000004</v>
      </c>
      <c r="BE1423">
        <v>823143</v>
      </c>
      <c r="BH1423">
        <v>0.5</v>
      </c>
      <c r="BI1423">
        <f t="shared" si="685"/>
        <v>0.5</v>
      </c>
      <c r="BT1423">
        <v>823143</v>
      </c>
      <c r="BW1423">
        <v>0.44</v>
      </c>
      <c r="BX1423">
        <f t="shared" si="686"/>
        <v>0.44</v>
      </c>
      <c r="CI1423">
        <v>823143</v>
      </c>
      <c r="CL1423">
        <v>0.5</v>
      </c>
      <c r="CM1423">
        <f t="shared" si="687"/>
        <v>0.5</v>
      </c>
      <c r="CX1423">
        <v>823143</v>
      </c>
      <c r="DA1423">
        <v>0.54</v>
      </c>
      <c r="DB1423">
        <f t="shared" si="688"/>
        <v>0.54</v>
      </c>
      <c r="DM1423">
        <v>823143</v>
      </c>
      <c r="DP1423">
        <v>0.53</v>
      </c>
      <c r="DQ1423">
        <f t="shared" si="689"/>
        <v>0.53</v>
      </c>
      <c r="EB1423">
        <v>823143</v>
      </c>
      <c r="EE1423">
        <v>0.52</v>
      </c>
      <c r="EF1423">
        <f t="shared" si="690"/>
        <v>0.52</v>
      </c>
      <c r="EQ1423">
        <v>823143</v>
      </c>
      <c r="ET1423">
        <v>0.52</v>
      </c>
      <c r="EU1423">
        <f t="shared" si="691"/>
        <v>0.52</v>
      </c>
      <c r="FF1423">
        <v>823143</v>
      </c>
      <c r="FI1423">
        <v>0.54</v>
      </c>
      <c r="FJ1423">
        <f t="shared" si="692"/>
        <v>0.54</v>
      </c>
      <c r="FU1423">
        <v>823143</v>
      </c>
      <c r="FX1423">
        <v>0.55000000000000004</v>
      </c>
      <c r="FY1423">
        <f t="shared" si="693"/>
        <v>0.55000000000000004</v>
      </c>
      <c r="GJ1423">
        <v>823143</v>
      </c>
      <c r="GM1423">
        <v>0.51</v>
      </c>
      <c r="GN1423">
        <f t="shared" si="694"/>
        <v>0.51</v>
      </c>
      <c r="GY1423">
        <v>823143</v>
      </c>
      <c r="HB1423">
        <v>0.57999999999999996</v>
      </c>
      <c r="HC1423">
        <f t="shared" si="695"/>
        <v>0.57999999999999996</v>
      </c>
      <c r="HN1423">
        <v>823143</v>
      </c>
      <c r="HQ1423">
        <v>0.47</v>
      </c>
      <c r="HR1423">
        <f t="shared" si="696"/>
        <v>0.47</v>
      </c>
      <c r="ID1423">
        <v>823726</v>
      </c>
      <c r="IG1423">
        <v>0.42</v>
      </c>
      <c r="IH1423">
        <f t="shared" si="697"/>
        <v>0.42</v>
      </c>
      <c r="IS1423">
        <v>823726</v>
      </c>
      <c r="IV1423">
        <v>0.39</v>
      </c>
      <c r="IW1423">
        <f t="shared" si="698"/>
        <v>0.39</v>
      </c>
      <c r="JH1423">
        <v>823726</v>
      </c>
      <c r="JK1423">
        <v>0.37</v>
      </c>
      <c r="JL1423">
        <f t="shared" si="699"/>
        <v>0.37</v>
      </c>
      <c r="JW1423">
        <v>823726</v>
      </c>
      <c r="JZ1423">
        <v>0.39</v>
      </c>
      <c r="KA1423">
        <f t="shared" si="700"/>
        <v>0.39</v>
      </c>
      <c r="KL1423">
        <v>823726</v>
      </c>
      <c r="KO1423">
        <v>0.33</v>
      </c>
      <c r="KP1423">
        <f t="shared" si="701"/>
        <v>0.33</v>
      </c>
      <c r="LA1423">
        <v>823726</v>
      </c>
      <c r="LD1423">
        <v>0.38</v>
      </c>
      <c r="LE1423">
        <f t="shared" si="702"/>
        <v>0.38</v>
      </c>
      <c r="LP1423">
        <v>823726</v>
      </c>
      <c r="LS1423">
        <v>0.41</v>
      </c>
      <c r="LT1423">
        <f t="shared" si="703"/>
        <v>0.41</v>
      </c>
      <c r="ME1423">
        <v>823726</v>
      </c>
      <c r="MH1423">
        <v>0.28999999999999998</v>
      </c>
      <c r="MI1423">
        <f t="shared" si="704"/>
        <v>0.28999999999999998</v>
      </c>
      <c r="MT1423">
        <v>823726</v>
      </c>
      <c r="MW1423">
        <v>0.26</v>
      </c>
      <c r="MX1423">
        <f t="shared" si="705"/>
        <v>0.26</v>
      </c>
      <c r="NI1423">
        <v>823726</v>
      </c>
      <c r="NL1423">
        <v>0.41</v>
      </c>
      <c r="NM1423">
        <f t="shared" si="706"/>
        <v>0.41</v>
      </c>
      <c r="NX1423">
        <v>823726</v>
      </c>
      <c r="OA1423">
        <v>0.38</v>
      </c>
      <c r="OB1423">
        <f t="shared" si="707"/>
        <v>0.38</v>
      </c>
      <c r="OM1423">
        <v>823726</v>
      </c>
      <c r="OP1423">
        <v>0.4</v>
      </c>
      <c r="OQ1423">
        <f t="shared" si="708"/>
        <v>0.4</v>
      </c>
      <c r="PB1423">
        <v>823726</v>
      </c>
      <c r="PE1423">
        <v>0.38</v>
      </c>
      <c r="PF1423">
        <f t="shared" si="709"/>
        <v>0.38</v>
      </c>
      <c r="PQ1423">
        <v>823726</v>
      </c>
      <c r="PT1423">
        <v>0.37</v>
      </c>
      <c r="PU1423">
        <f t="shared" si="710"/>
        <v>0.37</v>
      </c>
      <c r="QF1423">
        <v>823726</v>
      </c>
      <c r="QI1423">
        <v>0.38</v>
      </c>
      <c r="QJ1423">
        <f t="shared" si="711"/>
        <v>0.38</v>
      </c>
      <c r="QU1423">
        <v>823726</v>
      </c>
      <c r="QX1423">
        <v>0.38</v>
      </c>
      <c r="QY1423">
        <f t="shared" si="712"/>
        <v>0.38</v>
      </c>
    </row>
    <row r="1424" spans="12:467" x14ac:dyDescent="0.2">
      <c r="L1424">
        <v>823228</v>
      </c>
      <c r="O1424">
        <v>0.4</v>
      </c>
      <c r="P1424">
        <f t="shared" si="682"/>
        <v>0.4</v>
      </c>
      <c r="AA1424">
        <v>823228</v>
      </c>
      <c r="AD1424">
        <v>0.39</v>
      </c>
      <c r="AE1424">
        <f t="shared" si="683"/>
        <v>0.39</v>
      </c>
      <c r="AP1424">
        <v>823228</v>
      </c>
      <c r="AS1424">
        <v>0.17</v>
      </c>
      <c r="AT1424">
        <f t="shared" si="684"/>
        <v>0.17</v>
      </c>
      <c r="BE1424">
        <v>823228</v>
      </c>
      <c r="BH1424">
        <v>0.32</v>
      </c>
      <c r="BI1424">
        <f t="shared" si="685"/>
        <v>0.32</v>
      </c>
      <c r="BT1424">
        <v>823228</v>
      </c>
      <c r="BW1424">
        <v>0.28000000000000003</v>
      </c>
      <c r="BX1424">
        <f t="shared" si="686"/>
        <v>0.28000000000000003</v>
      </c>
      <c r="CI1424">
        <v>823228</v>
      </c>
      <c r="CL1424">
        <v>0.38</v>
      </c>
      <c r="CM1424">
        <f t="shared" si="687"/>
        <v>0.38</v>
      </c>
      <c r="CX1424">
        <v>823228</v>
      </c>
      <c r="DA1424">
        <v>0.42</v>
      </c>
      <c r="DB1424">
        <f t="shared" si="688"/>
        <v>0.42</v>
      </c>
      <c r="DM1424">
        <v>823228</v>
      </c>
      <c r="DP1424">
        <v>0.42</v>
      </c>
      <c r="DQ1424">
        <f t="shared" si="689"/>
        <v>0.42</v>
      </c>
      <c r="EB1424">
        <v>823228</v>
      </c>
      <c r="EE1424">
        <v>0.38</v>
      </c>
      <c r="EF1424">
        <f t="shared" si="690"/>
        <v>0.38</v>
      </c>
      <c r="EQ1424">
        <v>823228</v>
      </c>
      <c r="ET1424">
        <v>0.38</v>
      </c>
      <c r="EU1424">
        <f t="shared" si="691"/>
        <v>0.38</v>
      </c>
      <c r="FF1424">
        <v>823228</v>
      </c>
      <c r="FI1424">
        <v>0.44</v>
      </c>
      <c r="FJ1424">
        <f t="shared" si="692"/>
        <v>0.44</v>
      </c>
      <c r="FU1424">
        <v>823228</v>
      </c>
      <c r="FX1424">
        <v>0.45</v>
      </c>
      <c r="FY1424">
        <f t="shared" si="693"/>
        <v>0.45</v>
      </c>
      <c r="GJ1424">
        <v>823228</v>
      </c>
      <c r="GM1424">
        <v>0.39</v>
      </c>
      <c r="GN1424">
        <f t="shared" si="694"/>
        <v>0.39</v>
      </c>
      <c r="GY1424">
        <v>823228</v>
      </c>
      <c r="HB1424">
        <v>0.45</v>
      </c>
      <c r="HC1424">
        <f t="shared" si="695"/>
        <v>0.45</v>
      </c>
      <c r="HN1424">
        <v>823228</v>
      </c>
      <c r="HQ1424">
        <v>0.37</v>
      </c>
      <c r="HR1424">
        <f t="shared" si="696"/>
        <v>0.37</v>
      </c>
      <c r="ID1424">
        <v>823885</v>
      </c>
      <c r="IG1424">
        <v>0.54</v>
      </c>
      <c r="IH1424">
        <f t="shared" si="697"/>
        <v>0.54</v>
      </c>
      <c r="IS1424">
        <v>823885</v>
      </c>
      <c r="IV1424">
        <v>0.55000000000000004</v>
      </c>
      <c r="IW1424">
        <f t="shared" si="698"/>
        <v>0.55000000000000004</v>
      </c>
      <c r="JH1424">
        <v>823885</v>
      </c>
      <c r="JK1424">
        <v>0.52</v>
      </c>
      <c r="JL1424">
        <f t="shared" si="699"/>
        <v>0.52</v>
      </c>
      <c r="JW1424">
        <v>823885</v>
      </c>
      <c r="JZ1424">
        <v>0.5</v>
      </c>
      <c r="KA1424">
        <f t="shared" si="700"/>
        <v>0.5</v>
      </c>
      <c r="KL1424">
        <v>823885</v>
      </c>
      <c r="KO1424">
        <v>0.47</v>
      </c>
      <c r="KP1424">
        <f t="shared" si="701"/>
        <v>0.47</v>
      </c>
      <c r="LA1424">
        <v>823885</v>
      </c>
      <c r="LD1424">
        <v>0.53</v>
      </c>
      <c r="LE1424">
        <f t="shared" si="702"/>
        <v>0.53</v>
      </c>
      <c r="LP1424">
        <v>823885</v>
      </c>
      <c r="LS1424">
        <v>0.53</v>
      </c>
      <c r="LT1424">
        <f t="shared" si="703"/>
        <v>0.53</v>
      </c>
      <c r="ME1424">
        <v>823885</v>
      </c>
      <c r="MH1424">
        <v>0.46</v>
      </c>
      <c r="MI1424">
        <f t="shared" si="704"/>
        <v>0.46</v>
      </c>
      <c r="MT1424">
        <v>823885</v>
      </c>
      <c r="MW1424">
        <v>0.51</v>
      </c>
      <c r="MX1424">
        <f t="shared" si="705"/>
        <v>0.51</v>
      </c>
      <c r="NI1424">
        <v>823885</v>
      </c>
      <c r="NL1424">
        <v>0.54</v>
      </c>
      <c r="NM1424">
        <f t="shared" si="706"/>
        <v>0.54</v>
      </c>
      <c r="NX1424">
        <v>823885</v>
      </c>
      <c r="OA1424">
        <v>0.56000000000000005</v>
      </c>
      <c r="OB1424">
        <f t="shared" si="707"/>
        <v>0.56000000000000005</v>
      </c>
      <c r="OM1424">
        <v>823885</v>
      </c>
      <c r="OP1424">
        <v>0.55000000000000004</v>
      </c>
      <c r="OQ1424">
        <f t="shared" si="708"/>
        <v>0.55000000000000004</v>
      </c>
      <c r="PB1424">
        <v>823885</v>
      </c>
      <c r="PE1424">
        <v>0.54</v>
      </c>
      <c r="PF1424">
        <f t="shared" si="709"/>
        <v>0.54</v>
      </c>
      <c r="PQ1424">
        <v>823885</v>
      </c>
      <c r="PT1424">
        <v>0.55000000000000004</v>
      </c>
      <c r="PU1424">
        <f t="shared" si="710"/>
        <v>0.55000000000000004</v>
      </c>
      <c r="QF1424">
        <v>823885</v>
      </c>
      <c r="QI1424">
        <v>0.55000000000000004</v>
      </c>
      <c r="QJ1424">
        <f t="shared" si="711"/>
        <v>0.55000000000000004</v>
      </c>
      <c r="QU1424">
        <v>823885</v>
      </c>
      <c r="QX1424">
        <v>0.54</v>
      </c>
      <c r="QY1424">
        <f t="shared" si="712"/>
        <v>0.54</v>
      </c>
    </row>
    <row r="1425" spans="12:467" x14ac:dyDescent="0.2">
      <c r="L1425">
        <v>823874</v>
      </c>
      <c r="O1425">
        <v>0.49</v>
      </c>
      <c r="P1425">
        <f t="shared" si="682"/>
        <v>0.49</v>
      </c>
      <c r="AA1425">
        <v>823874</v>
      </c>
      <c r="AD1425">
        <v>0.52</v>
      </c>
      <c r="AE1425">
        <f t="shared" si="683"/>
        <v>0.52</v>
      </c>
      <c r="AP1425">
        <v>823874</v>
      </c>
      <c r="AS1425">
        <v>0.74</v>
      </c>
      <c r="AT1425">
        <f t="shared" si="684"/>
        <v>0.74</v>
      </c>
      <c r="BE1425">
        <v>823874</v>
      </c>
      <c r="BH1425">
        <v>0.46</v>
      </c>
      <c r="BI1425">
        <f t="shared" si="685"/>
        <v>0.46</v>
      </c>
      <c r="BT1425">
        <v>823874</v>
      </c>
      <c r="BW1425">
        <v>0.56000000000000005</v>
      </c>
      <c r="BX1425">
        <f t="shared" si="686"/>
        <v>0.56000000000000005</v>
      </c>
      <c r="CI1425">
        <v>823874</v>
      </c>
      <c r="CL1425">
        <v>0.53</v>
      </c>
      <c r="CM1425">
        <f t="shared" si="687"/>
        <v>0.53</v>
      </c>
      <c r="CX1425">
        <v>823874</v>
      </c>
      <c r="DA1425">
        <v>0.51</v>
      </c>
      <c r="DB1425">
        <f t="shared" si="688"/>
        <v>0.51</v>
      </c>
      <c r="DM1425">
        <v>823874</v>
      </c>
      <c r="DP1425">
        <v>0.48</v>
      </c>
      <c r="DQ1425">
        <f t="shared" si="689"/>
        <v>0.48</v>
      </c>
      <c r="EB1425">
        <v>823874</v>
      </c>
      <c r="EE1425">
        <v>0.49</v>
      </c>
      <c r="EF1425">
        <f t="shared" si="690"/>
        <v>0.49</v>
      </c>
      <c r="EQ1425">
        <v>823874</v>
      </c>
      <c r="ET1425">
        <v>0.49</v>
      </c>
      <c r="EU1425">
        <f t="shared" si="691"/>
        <v>0.49</v>
      </c>
      <c r="FF1425">
        <v>823874</v>
      </c>
      <c r="FI1425">
        <v>0.5</v>
      </c>
      <c r="FJ1425">
        <f t="shared" si="692"/>
        <v>0.5</v>
      </c>
      <c r="FU1425">
        <v>823874</v>
      </c>
      <c r="FX1425">
        <v>0.49</v>
      </c>
      <c r="FY1425">
        <f t="shared" si="693"/>
        <v>0.49</v>
      </c>
      <c r="GJ1425">
        <v>823874</v>
      </c>
      <c r="GM1425">
        <v>0.49</v>
      </c>
      <c r="GN1425">
        <f t="shared" si="694"/>
        <v>0.49</v>
      </c>
      <c r="GY1425">
        <v>823874</v>
      </c>
      <c r="HB1425">
        <v>0.5</v>
      </c>
      <c r="HC1425">
        <f t="shared" si="695"/>
        <v>0.5</v>
      </c>
      <c r="HN1425">
        <v>823874</v>
      </c>
      <c r="HQ1425">
        <v>0.48</v>
      </c>
      <c r="HR1425">
        <f t="shared" si="696"/>
        <v>0.48</v>
      </c>
      <c r="ID1425">
        <v>824050</v>
      </c>
      <c r="IG1425">
        <v>0.46</v>
      </c>
      <c r="IH1425">
        <f t="shared" si="697"/>
        <v>0.46</v>
      </c>
      <c r="IS1425">
        <v>824050</v>
      </c>
      <c r="IV1425">
        <v>0.47</v>
      </c>
      <c r="IW1425">
        <f t="shared" si="698"/>
        <v>0.47</v>
      </c>
      <c r="JH1425">
        <v>824050</v>
      </c>
      <c r="JK1425">
        <v>0.45</v>
      </c>
      <c r="JL1425">
        <f t="shared" si="699"/>
        <v>0.45</v>
      </c>
      <c r="JW1425">
        <v>824050</v>
      </c>
      <c r="JZ1425">
        <v>0.45</v>
      </c>
      <c r="KA1425">
        <f t="shared" si="700"/>
        <v>0.45</v>
      </c>
      <c r="KL1425">
        <v>824050</v>
      </c>
      <c r="KO1425">
        <v>0.42</v>
      </c>
      <c r="KP1425">
        <f t="shared" si="701"/>
        <v>0.42</v>
      </c>
      <c r="LA1425">
        <v>824050</v>
      </c>
      <c r="LD1425">
        <v>0.5</v>
      </c>
      <c r="LE1425">
        <f t="shared" si="702"/>
        <v>0.5</v>
      </c>
      <c r="LP1425">
        <v>824050</v>
      </c>
      <c r="LS1425">
        <v>0.45</v>
      </c>
      <c r="LT1425">
        <f t="shared" si="703"/>
        <v>0.45</v>
      </c>
      <c r="ME1425">
        <v>824050</v>
      </c>
      <c r="MH1425">
        <v>0.4</v>
      </c>
      <c r="MI1425">
        <f t="shared" si="704"/>
        <v>0.4</v>
      </c>
      <c r="MT1425">
        <v>824050</v>
      </c>
      <c r="MW1425">
        <v>0.49</v>
      </c>
      <c r="MX1425">
        <f t="shared" si="705"/>
        <v>0.49</v>
      </c>
      <c r="NI1425">
        <v>824050</v>
      </c>
      <c r="NL1425">
        <v>0.47</v>
      </c>
      <c r="NM1425">
        <f t="shared" si="706"/>
        <v>0.47</v>
      </c>
      <c r="NX1425">
        <v>824050</v>
      </c>
      <c r="OA1425">
        <v>0.45</v>
      </c>
      <c r="OB1425">
        <f t="shared" si="707"/>
        <v>0.45</v>
      </c>
      <c r="OM1425">
        <v>824050</v>
      </c>
      <c r="OP1425">
        <v>0.47</v>
      </c>
      <c r="OQ1425">
        <f t="shared" si="708"/>
        <v>0.47</v>
      </c>
      <c r="PB1425">
        <v>824050</v>
      </c>
      <c r="PE1425">
        <v>0.44</v>
      </c>
      <c r="PF1425">
        <f t="shared" si="709"/>
        <v>0.44</v>
      </c>
      <c r="PQ1425">
        <v>824050</v>
      </c>
      <c r="PT1425">
        <v>0.47</v>
      </c>
      <c r="PU1425">
        <f t="shared" si="710"/>
        <v>0.47</v>
      </c>
      <c r="QF1425">
        <v>824050</v>
      </c>
      <c r="QI1425">
        <v>0.44</v>
      </c>
      <c r="QJ1425">
        <f t="shared" si="711"/>
        <v>0.44</v>
      </c>
      <c r="QU1425">
        <v>824050</v>
      </c>
      <c r="QX1425">
        <v>0.46</v>
      </c>
      <c r="QY1425">
        <f t="shared" si="712"/>
        <v>0.46</v>
      </c>
    </row>
    <row r="1426" spans="12:467" x14ac:dyDescent="0.2">
      <c r="L1426">
        <v>824039</v>
      </c>
      <c r="O1426">
        <v>0.56000000000000005</v>
      </c>
      <c r="P1426">
        <f t="shared" si="682"/>
        <v>0.56000000000000005</v>
      </c>
      <c r="AA1426">
        <v>824039</v>
      </c>
      <c r="AD1426">
        <v>0.64</v>
      </c>
      <c r="AE1426">
        <f t="shared" si="683"/>
        <v>0.64</v>
      </c>
      <c r="AP1426">
        <v>824039</v>
      </c>
      <c r="AS1426">
        <v>0.79</v>
      </c>
      <c r="AT1426">
        <f t="shared" si="684"/>
        <v>0.79</v>
      </c>
      <c r="BE1426">
        <v>824039</v>
      </c>
      <c r="BH1426">
        <v>0.67</v>
      </c>
      <c r="BI1426">
        <f t="shared" si="685"/>
        <v>0.67</v>
      </c>
      <c r="BT1426">
        <v>824039</v>
      </c>
      <c r="BW1426">
        <v>0.82</v>
      </c>
      <c r="BX1426">
        <f t="shared" si="686"/>
        <v>0.82</v>
      </c>
      <c r="CI1426">
        <v>824039</v>
      </c>
      <c r="CL1426">
        <v>0.57999999999999996</v>
      </c>
      <c r="CM1426">
        <f t="shared" si="687"/>
        <v>0.57999999999999996</v>
      </c>
      <c r="CX1426">
        <v>824039</v>
      </c>
      <c r="DA1426">
        <v>0.56000000000000005</v>
      </c>
      <c r="DB1426">
        <f t="shared" si="688"/>
        <v>0.56000000000000005</v>
      </c>
      <c r="DM1426">
        <v>824039</v>
      </c>
      <c r="DP1426">
        <v>0.56999999999999995</v>
      </c>
      <c r="DQ1426">
        <f t="shared" si="689"/>
        <v>0.56999999999999995</v>
      </c>
      <c r="EB1426">
        <v>824039</v>
      </c>
      <c r="EE1426">
        <v>0.56999999999999995</v>
      </c>
      <c r="EF1426">
        <f t="shared" si="690"/>
        <v>0.56999999999999995</v>
      </c>
      <c r="EQ1426">
        <v>824039</v>
      </c>
      <c r="ET1426">
        <v>0.56999999999999995</v>
      </c>
      <c r="EU1426">
        <f t="shared" si="691"/>
        <v>0.56999999999999995</v>
      </c>
      <c r="FF1426">
        <v>824039</v>
      </c>
      <c r="FI1426">
        <v>0.54</v>
      </c>
      <c r="FJ1426">
        <f t="shared" si="692"/>
        <v>0.54</v>
      </c>
      <c r="FU1426">
        <v>824039</v>
      </c>
      <c r="FX1426">
        <v>0.54</v>
      </c>
      <c r="FY1426">
        <f t="shared" si="693"/>
        <v>0.54</v>
      </c>
      <c r="GJ1426">
        <v>824039</v>
      </c>
      <c r="GM1426">
        <v>0.55000000000000004</v>
      </c>
      <c r="GN1426">
        <f t="shared" si="694"/>
        <v>0.55000000000000004</v>
      </c>
      <c r="GY1426">
        <v>824039</v>
      </c>
      <c r="HB1426">
        <v>0.56000000000000005</v>
      </c>
      <c r="HC1426">
        <f t="shared" si="695"/>
        <v>0.56000000000000005</v>
      </c>
      <c r="HN1426">
        <v>824039</v>
      </c>
      <c r="HQ1426">
        <v>0.56999999999999995</v>
      </c>
      <c r="HR1426">
        <f t="shared" si="696"/>
        <v>0.56999999999999995</v>
      </c>
      <c r="ID1426">
        <v>824374</v>
      </c>
      <c r="IG1426">
        <v>0.48</v>
      </c>
      <c r="IH1426">
        <f t="shared" si="697"/>
        <v>0.48</v>
      </c>
      <c r="IS1426">
        <v>824374</v>
      </c>
      <c r="IV1426">
        <v>0.46</v>
      </c>
      <c r="IW1426">
        <f t="shared" si="698"/>
        <v>0.46</v>
      </c>
      <c r="JH1426">
        <v>824374</v>
      </c>
      <c r="JK1426">
        <v>0.5</v>
      </c>
      <c r="JL1426">
        <f t="shared" si="699"/>
        <v>0.5</v>
      </c>
      <c r="JW1426">
        <v>824374</v>
      </c>
      <c r="JZ1426">
        <v>0.47</v>
      </c>
      <c r="KA1426">
        <f t="shared" si="700"/>
        <v>0.47</v>
      </c>
      <c r="KL1426">
        <v>824374</v>
      </c>
      <c r="KO1426">
        <v>0.46</v>
      </c>
      <c r="KP1426">
        <f t="shared" si="701"/>
        <v>0.46</v>
      </c>
      <c r="LA1426">
        <v>824374</v>
      </c>
      <c r="LD1426">
        <v>0.49</v>
      </c>
      <c r="LE1426">
        <f t="shared" si="702"/>
        <v>0.49</v>
      </c>
      <c r="LP1426">
        <v>824374</v>
      </c>
      <c r="LS1426">
        <v>0.49</v>
      </c>
      <c r="LT1426">
        <f t="shared" si="703"/>
        <v>0.49</v>
      </c>
      <c r="ME1426">
        <v>824374</v>
      </c>
      <c r="MH1426">
        <v>0.47</v>
      </c>
      <c r="MI1426">
        <f t="shared" si="704"/>
        <v>0.47</v>
      </c>
      <c r="MT1426">
        <v>824374</v>
      </c>
      <c r="MW1426">
        <v>0.49</v>
      </c>
      <c r="MX1426">
        <f t="shared" si="705"/>
        <v>0.49</v>
      </c>
      <c r="NI1426">
        <v>824374</v>
      </c>
      <c r="NL1426">
        <v>0.44</v>
      </c>
      <c r="NM1426">
        <f t="shared" si="706"/>
        <v>0.44</v>
      </c>
      <c r="NX1426">
        <v>824374</v>
      </c>
      <c r="OA1426">
        <v>0.5</v>
      </c>
      <c r="OB1426">
        <f t="shared" si="707"/>
        <v>0.5</v>
      </c>
      <c r="OM1426">
        <v>824374</v>
      </c>
      <c r="OP1426">
        <v>0.49</v>
      </c>
      <c r="OQ1426">
        <f t="shared" si="708"/>
        <v>0.49</v>
      </c>
      <c r="PB1426">
        <v>824374</v>
      </c>
      <c r="PE1426">
        <v>0.49</v>
      </c>
      <c r="PF1426">
        <f t="shared" si="709"/>
        <v>0.49</v>
      </c>
      <c r="PQ1426">
        <v>824374</v>
      </c>
      <c r="PT1426">
        <v>0.5</v>
      </c>
      <c r="PU1426">
        <f t="shared" si="710"/>
        <v>0.5</v>
      </c>
      <c r="QF1426">
        <v>824374</v>
      </c>
      <c r="QI1426">
        <v>0.49</v>
      </c>
      <c r="QJ1426">
        <f t="shared" si="711"/>
        <v>0.49</v>
      </c>
      <c r="QU1426">
        <v>824374</v>
      </c>
      <c r="QX1426">
        <v>0.47</v>
      </c>
      <c r="QY1426">
        <f t="shared" si="712"/>
        <v>0.47</v>
      </c>
    </row>
    <row r="1427" spans="12:467" x14ac:dyDescent="0.2">
      <c r="L1427">
        <v>824120</v>
      </c>
      <c r="O1427">
        <v>0.51</v>
      </c>
      <c r="P1427">
        <f t="shared" si="682"/>
        <v>0.51</v>
      </c>
      <c r="AA1427">
        <v>824120</v>
      </c>
      <c r="AD1427">
        <v>0.44</v>
      </c>
      <c r="AE1427">
        <f t="shared" si="683"/>
        <v>0.44</v>
      </c>
      <c r="AP1427">
        <v>824120</v>
      </c>
      <c r="AS1427">
        <v>0.48</v>
      </c>
      <c r="AT1427">
        <f t="shared" si="684"/>
        <v>0.48</v>
      </c>
      <c r="BE1427">
        <v>824120</v>
      </c>
      <c r="BH1427">
        <v>0.39</v>
      </c>
      <c r="BI1427">
        <f t="shared" si="685"/>
        <v>0.39</v>
      </c>
      <c r="BT1427">
        <v>824120</v>
      </c>
      <c r="BW1427">
        <v>0.45</v>
      </c>
      <c r="BX1427">
        <f t="shared" si="686"/>
        <v>0.45</v>
      </c>
      <c r="CI1427">
        <v>824120</v>
      </c>
      <c r="CL1427">
        <v>0.5</v>
      </c>
      <c r="CM1427">
        <f t="shared" si="687"/>
        <v>0.5</v>
      </c>
      <c r="CX1427">
        <v>824120</v>
      </c>
      <c r="DA1427">
        <v>0.51</v>
      </c>
      <c r="DB1427">
        <f t="shared" si="688"/>
        <v>0.51</v>
      </c>
      <c r="DM1427">
        <v>824120</v>
      </c>
      <c r="DP1427">
        <v>0.51</v>
      </c>
      <c r="DQ1427">
        <f t="shared" si="689"/>
        <v>0.51</v>
      </c>
      <c r="EB1427">
        <v>824120</v>
      </c>
      <c r="EE1427">
        <v>0.5</v>
      </c>
      <c r="EF1427">
        <f t="shared" si="690"/>
        <v>0.5</v>
      </c>
      <c r="EQ1427">
        <v>824120</v>
      </c>
      <c r="ET1427">
        <v>0.5</v>
      </c>
      <c r="EU1427">
        <f t="shared" si="691"/>
        <v>0.5</v>
      </c>
      <c r="FF1427">
        <v>824120</v>
      </c>
      <c r="FI1427">
        <v>0.52</v>
      </c>
      <c r="FJ1427">
        <f t="shared" si="692"/>
        <v>0.52</v>
      </c>
      <c r="FU1427">
        <v>824120</v>
      </c>
      <c r="FX1427">
        <v>0.5</v>
      </c>
      <c r="FY1427">
        <f t="shared" si="693"/>
        <v>0.5</v>
      </c>
      <c r="GJ1427">
        <v>824120</v>
      </c>
      <c r="GM1427">
        <v>0.5</v>
      </c>
      <c r="GN1427">
        <f t="shared" si="694"/>
        <v>0.5</v>
      </c>
      <c r="GY1427">
        <v>824120</v>
      </c>
      <c r="HB1427">
        <v>0.56000000000000005</v>
      </c>
      <c r="HC1427">
        <f t="shared" si="695"/>
        <v>0.56000000000000005</v>
      </c>
      <c r="HN1427">
        <v>824120</v>
      </c>
      <c r="HQ1427">
        <v>0.45</v>
      </c>
      <c r="HR1427">
        <f t="shared" si="696"/>
        <v>0.45</v>
      </c>
      <c r="ID1427">
        <v>824455</v>
      </c>
      <c r="IG1427">
        <v>0.42</v>
      </c>
      <c r="IH1427">
        <f t="shared" si="697"/>
        <v>0.42</v>
      </c>
      <c r="IS1427">
        <v>824455</v>
      </c>
      <c r="IV1427">
        <v>0.43</v>
      </c>
      <c r="IW1427">
        <f t="shared" si="698"/>
        <v>0.43</v>
      </c>
      <c r="JH1427">
        <v>824455</v>
      </c>
      <c r="JK1427">
        <v>0.42</v>
      </c>
      <c r="JL1427">
        <f t="shared" si="699"/>
        <v>0.42</v>
      </c>
      <c r="JW1427">
        <v>824455</v>
      </c>
      <c r="JZ1427">
        <v>0.44</v>
      </c>
      <c r="KA1427">
        <f t="shared" si="700"/>
        <v>0.44</v>
      </c>
      <c r="KL1427">
        <v>824455</v>
      </c>
      <c r="KO1427">
        <v>0.43</v>
      </c>
      <c r="KP1427">
        <f t="shared" si="701"/>
        <v>0.43</v>
      </c>
      <c r="LA1427">
        <v>824455</v>
      </c>
      <c r="LD1427">
        <v>0.44</v>
      </c>
      <c r="LE1427">
        <f t="shared" si="702"/>
        <v>0.44</v>
      </c>
      <c r="LP1427">
        <v>824455</v>
      </c>
      <c r="LS1427">
        <v>0.45</v>
      </c>
      <c r="LT1427">
        <f t="shared" si="703"/>
        <v>0.45</v>
      </c>
      <c r="ME1427">
        <v>824455</v>
      </c>
      <c r="MH1427">
        <v>0.41</v>
      </c>
      <c r="MI1427">
        <f t="shared" si="704"/>
        <v>0.41</v>
      </c>
      <c r="MT1427">
        <v>824455</v>
      </c>
      <c r="MW1427">
        <v>0.4</v>
      </c>
      <c r="MX1427">
        <f t="shared" si="705"/>
        <v>0.4</v>
      </c>
      <c r="NI1427">
        <v>824455</v>
      </c>
      <c r="NL1427">
        <v>0.42</v>
      </c>
      <c r="NM1427">
        <f t="shared" si="706"/>
        <v>0.42</v>
      </c>
      <c r="NX1427">
        <v>824455</v>
      </c>
      <c r="OA1427">
        <v>0.45</v>
      </c>
      <c r="OB1427">
        <f t="shared" si="707"/>
        <v>0.45</v>
      </c>
      <c r="OM1427">
        <v>824455</v>
      </c>
      <c r="OP1427">
        <v>0.43</v>
      </c>
      <c r="OQ1427">
        <f t="shared" si="708"/>
        <v>0.43</v>
      </c>
      <c r="PB1427">
        <v>824455</v>
      </c>
      <c r="PE1427">
        <v>0.45</v>
      </c>
      <c r="PF1427">
        <f t="shared" si="709"/>
        <v>0.45</v>
      </c>
      <c r="PQ1427">
        <v>824455</v>
      </c>
      <c r="PT1427">
        <v>0.43</v>
      </c>
      <c r="PU1427">
        <f t="shared" si="710"/>
        <v>0.43</v>
      </c>
      <c r="QF1427">
        <v>824455</v>
      </c>
      <c r="QI1427">
        <v>0.46</v>
      </c>
      <c r="QJ1427">
        <f t="shared" si="711"/>
        <v>0.46</v>
      </c>
      <c r="QU1427">
        <v>824455</v>
      </c>
      <c r="QX1427">
        <v>0.43</v>
      </c>
      <c r="QY1427">
        <f t="shared" si="712"/>
        <v>0.43</v>
      </c>
    </row>
    <row r="1428" spans="12:467" x14ac:dyDescent="0.2">
      <c r="L1428">
        <v>824283</v>
      </c>
      <c r="O1428">
        <v>0.51</v>
      </c>
      <c r="P1428">
        <f t="shared" si="682"/>
        <v>0.51</v>
      </c>
      <c r="AA1428">
        <v>824283</v>
      </c>
      <c r="AD1428">
        <v>0.6</v>
      </c>
      <c r="AE1428">
        <f t="shared" si="683"/>
        <v>0.6</v>
      </c>
      <c r="AP1428">
        <v>824283</v>
      </c>
      <c r="AS1428">
        <v>0.37</v>
      </c>
      <c r="AT1428">
        <f t="shared" si="684"/>
        <v>0.37</v>
      </c>
      <c r="BE1428">
        <v>824283</v>
      </c>
      <c r="BH1428">
        <v>0.51</v>
      </c>
      <c r="BI1428">
        <f t="shared" si="685"/>
        <v>0.51</v>
      </c>
      <c r="BT1428">
        <v>824283</v>
      </c>
      <c r="BW1428">
        <v>0.55000000000000004</v>
      </c>
      <c r="BX1428">
        <f t="shared" si="686"/>
        <v>0.55000000000000004</v>
      </c>
      <c r="CI1428">
        <v>824283</v>
      </c>
      <c r="CL1428">
        <v>0.51</v>
      </c>
      <c r="CM1428">
        <f t="shared" si="687"/>
        <v>0.51</v>
      </c>
      <c r="CX1428">
        <v>824283</v>
      </c>
      <c r="DA1428">
        <v>0.52</v>
      </c>
      <c r="DB1428">
        <f t="shared" si="688"/>
        <v>0.52</v>
      </c>
      <c r="DM1428">
        <v>824283</v>
      </c>
      <c r="DP1428">
        <v>0.54</v>
      </c>
      <c r="DQ1428">
        <f t="shared" si="689"/>
        <v>0.54</v>
      </c>
      <c r="EB1428">
        <v>824283</v>
      </c>
      <c r="EE1428">
        <v>0.52</v>
      </c>
      <c r="EF1428">
        <f t="shared" si="690"/>
        <v>0.52</v>
      </c>
      <c r="EQ1428">
        <v>824283</v>
      </c>
      <c r="ET1428">
        <v>0.52</v>
      </c>
      <c r="EU1428">
        <f t="shared" si="691"/>
        <v>0.52</v>
      </c>
      <c r="FF1428">
        <v>824283</v>
      </c>
      <c r="FI1428">
        <v>0.52</v>
      </c>
      <c r="FJ1428">
        <f t="shared" si="692"/>
        <v>0.52</v>
      </c>
      <c r="FU1428">
        <v>824283</v>
      </c>
      <c r="FX1428">
        <v>0.52</v>
      </c>
      <c r="FY1428">
        <f t="shared" si="693"/>
        <v>0.52</v>
      </c>
      <c r="GJ1428">
        <v>824283</v>
      </c>
      <c r="GM1428">
        <v>0.5</v>
      </c>
      <c r="GN1428">
        <f t="shared" si="694"/>
        <v>0.5</v>
      </c>
      <c r="GY1428">
        <v>824283</v>
      </c>
      <c r="HB1428">
        <v>0.51</v>
      </c>
      <c r="HC1428">
        <f t="shared" si="695"/>
        <v>0.51</v>
      </c>
      <c r="HN1428">
        <v>824283</v>
      </c>
      <c r="HQ1428">
        <v>0.51</v>
      </c>
      <c r="HR1428">
        <f t="shared" si="696"/>
        <v>0.51</v>
      </c>
      <c r="ID1428">
        <v>824617</v>
      </c>
      <c r="IG1428">
        <v>0.46</v>
      </c>
      <c r="IH1428">
        <f t="shared" si="697"/>
        <v>0.46</v>
      </c>
      <c r="IS1428">
        <v>824617</v>
      </c>
      <c r="IV1428">
        <v>0.39</v>
      </c>
      <c r="IW1428">
        <f t="shared" si="698"/>
        <v>0.39</v>
      </c>
      <c r="JH1428">
        <v>824617</v>
      </c>
      <c r="JK1428">
        <v>0.41</v>
      </c>
      <c r="JL1428">
        <f t="shared" si="699"/>
        <v>0.41</v>
      </c>
      <c r="JW1428">
        <v>824617</v>
      </c>
      <c r="JZ1428">
        <v>0.41</v>
      </c>
      <c r="KA1428">
        <f t="shared" si="700"/>
        <v>0.41</v>
      </c>
      <c r="KL1428">
        <v>824617</v>
      </c>
      <c r="KO1428">
        <v>0.39</v>
      </c>
      <c r="KP1428">
        <f t="shared" si="701"/>
        <v>0.39</v>
      </c>
      <c r="LA1428">
        <v>824617</v>
      </c>
      <c r="LD1428">
        <v>0.45</v>
      </c>
      <c r="LE1428">
        <f t="shared" si="702"/>
        <v>0.45</v>
      </c>
      <c r="LP1428">
        <v>824617</v>
      </c>
      <c r="LS1428">
        <v>0.43</v>
      </c>
      <c r="LT1428">
        <f t="shared" si="703"/>
        <v>0.43</v>
      </c>
      <c r="ME1428">
        <v>824617</v>
      </c>
      <c r="MH1428">
        <v>0.42</v>
      </c>
      <c r="MI1428">
        <f t="shared" si="704"/>
        <v>0.42</v>
      </c>
      <c r="MT1428">
        <v>824617</v>
      </c>
      <c r="MW1428">
        <v>0.46</v>
      </c>
      <c r="MX1428">
        <f t="shared" si="705"/>
        <v>0.46</v>
      </c>
      <c r="NI1428">
        <v>824617</v>
      </c>
      <c r="NL1428">
        <v>0.41</v>
      </c>
      <c r="NM1428">
        <f t="shared" si="706"/>
        <v>0.41</v>
      </c>
      <c r="NX1428">
        <v>824617</v>
      </c>
      <c r="OA1428">
        <v>0.45</v>
      </c>
      <c r="OB1428">
        <f t="shared" si="707"/>
        <v>0.45</v>
      </c>
      <c r="OM1428">
        <v>824617</v>
      </c>
      <c r="OP1428">
        <v>0.43</v>
      </c>
      <c r="OQ1428">
        <f t="shared" si="708"/>
        <v>0.43</v>
      </c>
      <c r="PB1428">
        <v>824617</v>
      </c>
      <c r="PE1428">
        <v>0.4</v>
      </c>
      <c r="PF1428">
        <f t="shared" si="709"/>
        <v>0.4</v>
      </c>
      <c r="PQ1428">
        <v>824617</v>
      </c>
      <c r="PT1428">
        <v>0.43</v>
      </c>
      <c r="PU1428">
        <f t="shared" si="710"/>
        <v>0.43</v>
      </c>
      <c r="QF1428">
        <v>824617</v>
      </c>
      <c r="QI1428">
        <v>0.38</v>
      </c>
      <c r="QJ1428">
        <f t="shared" si="711"/>
        <v>0.38</v>
      </c>
      <c r="QU1428">
        <v>824617</v>
      </c>
      <c r="QX1428">
        <v>0.41</v>
      </c>
      <c r="QY1428">
        <f t="shared" si="712"/>
        <v>0.41</v>
      </c>
    </row>
    <row r="1429" spans="12:467" x14ac:dyDescent="0.2">
      <c r="L1429">
        <v>824363</v>
      </c>
      <c r="O1429">
        <v>0.42</v>
      </c>
      <c r="P1429">
        <f t="shared" si="682"/>
        <v>0.42</v>
      </c>
      <c r="AA1429">
        <v>824363</v>
      </c>
      <c r="AD1429">
        <v>0.36</v>
      </c>
      <c r="AE1429">
        <f t="shared" si="683"/>
        <v>0.36</v>
      </c>
      <c r="AP1429">
        <v>824363</v>
      </c>
      <c r="AS1429">
        <v>0.49</v>
      </c>
      <c r="AT1429">
        <f t="shared" si="684"/>
        <v>0.49</v>
      </c>
      <c r="BE1429">
        <v>824363</v>
      </c>
      <c r="BH1429">
        <v>0.5</v>
      </c>
      <c r="BI1429">
        <f t="shared" si="685"/>
        <v>0.5</v>
      </c>
      <c r="BT1429">
        <v>824363</v>
      </c>
      <c r="BW1429">
        <v>0.42</v>
      </c>
      <c r="BX1429">
        <f t="shared" si="686"/>
        <v>0.42</v>
      </c>
      <c r="CI1429">
        <v>824363</v>
      </c>
      <c r="CL1429">
        <v>0.45</v>
      </c>
      <c r="CM1429">
        <f t="shared" si="687"/>
        <v>0.45</v>
      </c>
      <c r="CX1429">
        <v>824363</v>
      </c>
      <c r="DA1429">
        <v>0.45</v>
      </c>
      <c r="DB1429">
        <f t="shared" si="688"/>
        <v>0.45</v>
      </c>
      <c r="DM1429">
        <v>824363</v>
      </c>
      <c r="DP1429">
        <v>0.46</v>
      </c>
      <c r="DQ1429">
        <f t="shared" si="689"/>
        <v>0.46</v>
      </c>
      <c r="EB1429">
        <v>824363</v>
      </c>
      <c r="EE1429">
        <v>0.39</v>
      </c>
      <c r="EF1429">
        <f t="shared" si="690"/>
        <v>0.39</v>
      </c>
      <c r="EQ1429">
        <v>824363</v>
      </c>
      <c r="ET1429">
        <v>0.39</v>
      </c>
      <c r="EU1429">
        <f t="shared" si="691"/>
        <v>0.39</v>
      </c>
      <c r="FF1429">
        <v>824363</v>
      </c>
      <c r="FI1429">
        <v>0.42</v>
      </c>
      <c r="FJ1429">
        <f t="shared" si="692"/>
        <v>0.42</v>
      </c>
      <c r="FU1429">
        <v>824363</v>
      </c>
      <c r="FX1429">
        <v>0.44</v>
      </c>
      <c r="FY1429">
        <f t="shared" si="693"/>
        <v>0.44</v>
      </c>
      <c r="GJ1429">
        <v>824363</v>
      </c>
      <c r="GM1429">
        <v>0.4</v>
      </c>
      <c r="GN1429">
        <f t="shared" si="694"/>
        <v>0.4</v>
      </c>
      <c r="GY1429">
        <v>824363</v>
      </c>
      <c r="HB1429">
        <v>0.41</v>
      </c>
      <c r="HC1429">
        <f t="shared" si="695"/>
        <v>0.41</v>
      </c>
      <c r="HN1429">
        <v>824363</v>
      </c>
      <c r="HQ1429">
        <v>0.4</v>
      </c>
      <c r="HR1429">
        <f t="shared" si="696"/>
        <v>0.4</v>
      </c>
      <c r="ID1429">
        <v>824779</v>
      </c>
      <c r="IG1429">
        <v>0.53</v>
      </c>
      <c r="IH1429">
        <f t="shared" si="697"/>
        <v>0.53</v>
      </c>
      <c r="IS1429">
        <v>824779</v>
      </c>
      <c r="IV1429">
        <v>0.55000000000000004</v>
      </c>
      <c r="IW1429">
        <f t="shared" si="698"/>
        <v>0.55000000000000004</v>
      </c>
      <c r="JH1429">
        <v>824779</v>
      </c>
      <c r="JK1429">
        <v>0.56000000000000005</v>
      </c>
      <c r="JL1429">
        <f t="shared" si="699"/>
        <v>0.56000000000000005</v>
      </c>
      <c r="JW1429">
        <v>824779</v>
      </c>
      <c r="JZ1429">
        <v>0.55000000000000004</v>
      </c>
      <c r="KA1429">
        <f t="shared" si="700"/>
        <v>0.55000000000000004</v>
      </c>
      <c r="KL1429">
        <v>824779</v>
      </c>
      <c r="KO1429">
        <v>0.53</v>
      </c>
      <c r="KP1429">
        <f t="shared" si="701"/>
        <v>0.53</v>
      </c>
      <c r="LA1429">
        <v>824779</v>
      </c>
      <c r="LD1429">
        <v>0.52</v>
      </c>
      <c r="LE1429">
        <f t="shared" si="702"/>
        <v>0.52</v>
      </c>
      <c r="LP1429">
        <v>824779</v>
      </c>
      <c r="LS1429">
        <v>0.52</v>
      </c>
      <c r="LT1429">
        <f t="shared" si="703"/>
        <v>0.52</v>
      </c>
      <c r="ME1429">
        <v>824779</v>
      </c>
      <c r="MH1429">
        <v>0.59</v>
      </c>
      <c r="MI1429">
        <f t="shared" si="704"/>
        <v>0.59</v>
      </c>
      <c r="MT1429">
        <v>824779</v>
      </c>
      <c r="MW1429">
        <v>0.57999999999999996</v>
      </c>
      <c r="MX1429">
        <f t="shared" si="705"/>
        <v>0.57999999999999996</v>
      </c>
      <c r="NI1429">
        <v>824779</v>
      </c>
      <c r="NL1429">
        <v>0.51</v>
      </c>
      <c r="NM1429">
        <f t="shared" si="706"/>
        <v>0.51</v>
      </c>
      <c r="NX1429">
        <v>824779</v>
      </c>
      <c r="OA1429">
        <v>0.53</v>
      </c>
      <c r="OB1429">
        <f t="shared" si="707"/>
        <v>0.53</v>
      </c>
      <c r="OM1429">
        <v>824779</v>
      </c>
      <c r="OP1429">
        <v>0.52</v>
      </c>
      <c r="OQ1429">
        <f t="shared" si="708"/>
        <v>0.52</v>
      </c>
      <c r="PB1429">
        <v>824779</v>
      </c>
      <c r="PE1429">
        <v>0.53</v>
      </c>
      <c r="PF1429">
        <f t="shared" si="709"/>
        <v>0.53</v>
      </c>
      <c r="PQ1429">
        <v>824779</v>
      </c>
      <c r="PT1429">
        <v>0.51</v>
      </c>
      <c r="PU1429">
        <f t="shared" si="710"/>
        <v>0.51</v>
      </c>
      <c r="QF1429">
        <v>824779</v>
      </c>
      <c r="QI1429">
        <v>0.53</v>
      </c>
      <c r="QJ1429">
        <f t="shared" si="711"/>
        <v>0.53</v>
      </c>
      <c r="QU1429">
        <v>824779</v>
      </c>
      <c r="QX1429">
        <v>0.54</v>
      </c>
      <c r="QY1429">
        <f t="shared" si="712"/>
        <v>0.54</v>
      </c>
    </row>
    <row r="1430" spans="12:467" x14ac:dyDescent="0.2">
      <c r="L1430">
        <v>822743</v>
      </c>
      <c r="O1430">
        <v>0.45</v>
      </c>
      <c r="P1430">
        <f t="shared" si="682"/>
        <v>0.45</v>
      </c>
      <c r="AA1430">
        <v>822743</v>
      </c>
      <c r="AD1430">
        <v>0.49</v>
      </c>
      <c r="AE1430">
        <f t="shared" si="683"/>
        <v>0.49</v>
      </c>
      <c r="AP1430">
        <v>822743</v>
      </c>
      <c r="AS1430">
        <v>0.47</v>
      </c>
      <c r="AT1430">
        <f t="shared" si="684"/>
        <v>0.47</v>
      </c>
      <c r="BE1430">
        <v>822743</v>
      </c>
      <c r="BH1430">
        <v>0.44</v>
      </c>
      <c r="BI1430">
        <f t="shared" si="685"/>
        <v>0.44</v>
      </c>
      <c r="BT1430">
        <v>822743</v>
      </c>
      <c r="BW1430">
        <v>0.37</v>
      </c>
      <c r="BX1430">
        <f t="shared" si="686"/>
        <v>0.37</v>
      </c>
      <c r="CI1430">
        <v>822743</v>
      </c>
      <c r="CL1430">
        <v>0.43</v>
      </c>
      <c r="CM1430">
        <f t="shared" si="687"/>
        <v>0.43</v>
      </c>
      <c r="CX1430">
        <v>822743</v>
      </c>
      <c r="DA1430">
        <v>0.46</v>
      </c>
      <c r="DB1430">
        <f t="shared" si="688"/>
        <v>0.46</v>
      </c>
      <c r="DM1430">
        <v>822743</v>
      </c>
      <c r="DP1430">
        <v>0.47</v>
      </c>
      <c r="DQ1430">
        <f t="shared" si="689"/>
        <v>0.47</v>
      </c>
      <c r="EB1430">
        <v>822743</v>
      </c>
      <c r="EE1430">
        <v>0.46</v>
      </c>
      <c r="EF1430">
        <f t="shared" si="690"/>
        <v>0.46</v>
      </c>
      <c r="EQ1430">
        <v>822743</v>
      </c>
      <c r="ET1430">
        <v>0.46</v>
      </c>
      <c r="EU1430">
        <f t="shared" si="691"/>
        <v>0.46</v>
      </c>
      <c r="FF1430">
        <v>822743</v>
      </c>
      <c r="FI1430">
        <v>0.46</v>
      </c>
      <c r="FJ1430">
        <f t="shared" si="692"/>
        <v>0.46</v>
      </c>
      <c r="FU1430">
        <v>822743</v>
      </c>
      <c r="FX1430">
        <v>0.48</v>
      </c>
      <c r="FY1430">
        <f t="shared" si="693"/>
        <v>0.48</v>
      </c>
      <c r="GJ1430">
        <v>822743</v>
      </c>
      <c r="GM1430">
        <v>0.46</v>
      </c>
      <c r="GN1430">
        <f t="shared" si="694"/>
        <v>0.46</v>
      </c>
      <c r="GY1430">
        <v>822743</v>
      </c>
      <c r="HB1430">
        <v>0.49</v>
      </c>
      <c r="HC1430">
        <f t="shared" si="695"/>
        <v>0.49</v>
      </c>
      <c r="HN1430">
        <v>822743</v>
      </c>
      <c r="HQ1430">
        <v>0.4</v>
      </c>
      <c r="HR1430">
        <f t="shared" si="696"/>
        <v>0.4</v>
      </c>
      <c r="ID1430">
        <v>823724</v>
      </c>
      <c r="IG1430">
        <v>0.41</v>
      </c>
      <c r="IH1430">
        <f t="shared" si="697"/>
        <v>0.41</v>
      </c>
      <c r="IS1430">
        <v>823724</v>
      </c>
      <c r="IV1430">
        <v>0.39</v>
      </c>
      <c r="IW1430">
        <f t="shared" si="698"/>
        <v>0.39</v>
      </c>
      <c r="JH1430">
        <v>823724</v>
      </c>
      <c r="JK1430">
        <v>0.37</v>
      </c>
      <c r="JL1430">
        <f t="shared" si="699"/>
        <v>0.37</v>
      </c>
      <c r="JW1430">
        <v>823724</v>
      </c>
      <c r="JZ1430">
        <v>0.41</v>
      </c>
      <c r="KA1430">
        <f t="shared" si="700"/>
        <v>0.41</v>
      </c>
      <c r="KL1430">
        <v>823724</v>
      </c>
      <c r="KO1430">
        <v>0.32</v>
      </c>
      <c r="KP1430">
        <f t="shared" si="701"/>
        <v>0.32</v>
      </c>
      <c r="LA1430">
        <v>823724</v>
      </c>
      <c r="LD1430">
        <v>0.37</v>
      </c>
      <c r="LE1430">
        <f t="shared" si="702"/>
        <v>0.37</v>
      </c>
      <c r="LP1430">
        <v>823724</v>
      </c>
      <c r="LS1430">
        <v>0.41</v>
      </c>
      <c r="LT1430">
        <f t="shared" si="703"/>
        <v>0.41</v>
      </c>
      <c r="ME1430">
        <v>823724</v>
      </c>
      <c r="MH1430">
        <v>0.35</v>
      </c>
      <c r="MI1430">
        <f t="shared" si="704"/>
        <v>0.35</v>
      </c>
      <c r="MT1430">
        <v>823724</v>
      </c>
      <c r="MW1430">
        <v>0.32</v>
      </c>
      <c r="MX1430">
        <f t="shared" si="705"/>
        <v>0.32</v>
      </c>
      <c r="NI1430">
        <v>823724</v>
      </c>
      <c r="NL1430">
        <v>0.41</v>
      </c>
      <c r="NM1430">
        <f t="shared" si="706"/>
        <v>0.41</v>
      </c>
      <c r="NX1430">
        <v>823724</v>
      </c>
      <c r="OA1430">
        <v>0.42</v>
      </c>
      <c r="OB1430">
        <f t="shared" si="707"/>
        <v>0.42</v>
      </c>
      <c r="OM1430">
        <v>823724</v>
      </c>
      <c r="OP1430">
        <v>0.4</v>
      </c>
      <c r="OQ1430">
        <f t="shared" si="708"/>
        <v>0.4</v>
      </c>
      <c r="PB1430">
        <v>823724</v>
      </c>
      <c r="PE1430">
        <v>0.39</v>
      </c>
      <c r="PF1430">
        <f t="shared" si="709"/>
        <v>0.39</v>
      </c>
      <c r="PQ1430">
        <v>823724</v>
      </c>
      <c r="PT1430">
        <v>0.38</v>
      </c>
      <c r="PU1430">
        <f t="shared" si="710"/>
        <v>0.38</v>
      </c>
      <c r="QF1430">
        <v>823724</v>
      </c>
      <c r="QI1430">
        <v>0.39</v>
      </c>
      <c r="QJ1430">
        <f t="shared" si="711"/>
        <v>0.39</v>
      </c>
      <c r="QU1430">
        <v>823724</v>
      </c>
      <c r="QX1430">
        <v>0.38</v>
      </c>
      <c r="QY1430">
        <f t="shared" si="712"/>
        <v>0.38</v>
      </c>
    </row>
    <row r="1431" spans="12:467" x14ac:dyDescent="0.2">
      <c r="L1431">
        <v>822986</v>
      </c>
      <c r="O1431">
        <v>0.47</v>
      </c>
      <c r="P1431">
        <f t="shared" si="682"/>
        <v>0.47</v>
      </c>
      <c r="AA1431">
        <v>822986</v>
      </c>
      <c r="AD1431">
        <v>0.45</v>
      </c>
      <c r="AE1431">
        <f t="shared" si="683"/>
        <v>0.45</v>
      </c>
      <c r="AP1431">
        <v>822986</v>
      </c>
      <c r="AS1431">
        <v>0.42</v>
      </c>
      <c r="AT1431">
        <f t="shared" si="684"/>
        <v>0.42</v>
      </c>
      <c r="BE1431">
        <v>822986</v>
      </c>
      <c r="BH1431">
        <v>0.49</v>
      </c>
      <c r="BI1431">
        <f t="shared" si="685"/>
        <v>0.49</v>
      </c>
      <c r="BT1431">
        <v>822986</v>
      </c>
      <c r="BW1431">
        <v>0.38</v>
      </c>
      <c r="BX1431">
        <f t="shared" si="686"/>
        <v>0.38</v>
      </c>
      <c r="CI1431">
        <v>822986</v>
      </c>
      <c r="CL1431">
        <v>0.51</v>
      </c>
      <c r="CM1431">
        <f t="shared" si="687"/>
        <v>0.51</v>
      </c>
      <c r="CX1431">
        <v>822986</v>
      </c>
      <c r="DA1431">
        <v>0.53</v>
      </c>
      <c r="DB1431">
        <f t="shared" si="688"/>
        <v>0.53</v>
      </c>
      <c r="DM1431">
        <v>822986</v>
      </c>
      <c r="DP1431">
        <v>0.5</v>
      </c>
      <c r="DQ1431">
        <f t="shared" si="689"/>
        <v>0.5</v>
      </c>
      <c r="EB1431">
        <v>822986</v>
      </c>
      <c r="EE1431">
        <v>0.48</v>
      </c>
      <c r="EF1431">
        <f t="shared" si="690"/>
        <v>0.48</v>
      </c>
      <c r="EQ1431">
        <v>822986</v>
      </c>
      <c r="ET1431">
        <v>0.48</v>
      </c>
      <c r="EU1431">
        <f t="shared" si="691"/>
        <v>0.48</v>
      </c>
      <c r="FF1431">
        <v>822986</v>
      </c>
      <c r="FI1431">
        <v>0.51</v>
      </c>
      <c r="FJ1431">
        <f t="shared" si="692"/>
        <v>0.51</v>
      </c>
      <c r="FU1431">
        <v>822986</v>
      </c>
      <c r="FX1431">
        <v>0.52</v>
      </c>
      <c r="FY1431">
        <f t="shared" si="693"/>
        <v>0.52</v>
      </c>
      <c r="GJ1431">
        <v>822986</v>
      </c>
      <c r="GM1431">
        <v>0.5</v>
      </c>
      <c r="GN1431">
        <f t="shared" si="694"/>
        <v>0.5</v>
      </c>
      <c r="GY1431">
        <v>822986</v>
      </c>
      <c r="HB1431">
        <v>0.56000000000000005</v>
      </c>
      <c r="HC1431">
        <f t="shared" si="695"/>
        <v>0.56000000000000005</v>
      </c>
      <c r="HN1431">
        <v>822986</v>
      </c>
      <c r="HQ1431">
        <v>0.5</v>
      </c>
      <c r="HR1431">
        <f t="shared" si="696"/>
        <v>0.5</v>
      </c>
      <c r="ID1431">
        <v>823884</v>
      </c>
      <c r="IG1431">
        <v>0.53</v>
      </c>
      <c r="IH1431">
        <f t="shared" si="697"/>
        <v>0.53</v>
      </c>
      <c r="IS1431">
        <v>823884</v>
      </c>
      <c r="IV1431">
        <v>0.52</v>
      </c>
      <c r="IW1431">
        <f t="shared" si="698"/>
        <v>0.52</v>
      </c>
      <c r="JH1431">
        <v>823884</v>
      </c>
      <c r="JK1431">
        <v>0.56000000000000005</v>
      </c>
      <c r="JL1431">
        <f t="shared" si="699"/>
        <v>0.56000000000000005</v>
      </c>
      <c r="JW1431">
        <v>823884</v>
      </c>
      <c r="JZ1431">
        <v>0.53</v>
      </c>
      <c r="KA1431">
        <f t="shared" si="700"/>
        <v>0.53</v>
      </c>
      <c r="KL1431">
        <v>823884</v>
      </c>
      <c r="KO1431">
        <v>0.49</v>
      </c>
      <c r="KP1431">
        <f t="shared" si="701"/>
        <v>0.49</v>
      </c>
      <c r="LA1431">
        <v>823884</v>
      </c>
      <c r="LD1431">
        <v>0.56000000000000005</v>
      </c>
      <c r="LE1431">
        <f t="shared" si="702"/>
        <v>0.56000000000000005</v>
      </c>
      <c r="LP1431">
        <v>823884</v>
      </c>
      <c r="LS1431">
        <v>0.52</v>
      </c>
      <c r="LT1431">
        <f t="shared" si="703"/>
        <v>0.52</v>
      </c>
      <c r="ME1431">
        <v>823884</v>
      </c>
      <c r="MH1431">
        <v>0.54</v>
      </c>
      <c r="MI1431">
        <f t="shared" si="704"/>
        <v>0.54</v>
      </c>
      <c r="MT1431">
        <v>823884</v>
      </c>
      <c r="MW1431">
        <v>0.66</v>
      </c>
      <c r="MX1431">
        <f t="shared" si="705"/>
        <v>0.66</v>
      </c>
      <c r="NI1431">
        <v>823884</v>
      </c>
      <c r="NL1431">
        <v>0.53</v>
      </c>
      <c r="NM1431">
        <f t="shared" si="706"/>
        <v>0.53</v>
      </c>
      <c r="NX1431">
        <v>823884</v>
      </c>
      <c r="OA1431">
        <v>0.56999999999999995</v>
      </c>
      <c r="OB1431">
        <f t="shared" si="707"/>
        <v>0.56999999999999995</v>
      </c>
      <c r="OM1431">
        <v>823884</v>
      </c>
      <c r="OP1431">
        <v>0.54</v>
      </c>
      <c r="OQ1431">
        <f t="shared" si="708"/>
        <v>0.54</v>
      </c>
      <c r="PB1431">
        <v>823884</v>
      </c>
      <c r="PE1431">
        <v>0.54</v>
      </c>
      <c r="PF1431">
        <f t="shared" si="709"/>
        <v>0.54</v>
      </c>
      <c r="PQ1431">
        <v>823884</v>
      </c>
      <c r="PT1431">
        <v>0.53</v>
      </c>
      <c r="PU1431">
        <f t="shared" si="710"/>
        <v>0.53</v>
      </c>
      <c r="QF1431">
        <v>823884</v>
      </c>
      <c r="QI1431">
        <v>0.56000000000000005</v>
      </c>
      <c r="QJ1431">
        <f t="shared" si="711"/>
        <v>0.56000000000000005</v>
      </c>
      <c r="QU1431">
        <v>823884</v>
      </c>
      <c r="QX1431">
        <v>0.52</v>
      </c>
      <c r="QY1431">
        <f t="shared" si="712"/>
        <v>0.52</v>
      </c>
    </row>
    <row r="1432" spans="12:467" x14ac:dyDescent="0.2">
      <c r="L1432">
        <v>823142</v>
      </c>
      <c r="O1432">
        <v>0.53</v>
      </c>
      <c r="P1432">
        <f t="shared" si="682"/>
        <v>0.53</v>
      </c>
      <c r="AA1432">
        <v>823142</v>
      </c>
      <c r="AD1432">
        <v>0.49</v>
      </c>
      <c r="AE1432">
        <f t="shared" si="683"/>
        <v>0.49</v>
      </c>
      <c r="AP1432">
        <v>823142</v>
      </c>
      <c r="AS1432">
        <v>0.39</v>
      </c>
      <c r="AT1432">
        <f t="shared" si="684"/>
        <v>0.39</v>
      </c>
      <c r="BE1432">
        <v>823142</v>
      </c>
      <c r="BH1432">
        <v>0.45</v>
      </c>
      <c r="BI1432">
        <f t="shared" si="685"/>
        <v>0.45</v>
      </c>
      <c r="BT1432">
        <v>823142</v>
      </c>
      <c r="BW1432">
        <v>0.46</v>
      </c>
      <c r="BX1432">
        <f t="shared" si="686"/>
        <v>0.46</v>
      </c>
      <c r="CI1432">
        <v>823142</v>
      </c>
      <c r="CL1432">
        <v>0.47</v>
      </c>
      <c r="CM1432">
        <f t="shared" si="687"/>
        <v>0.47</v>
      </c>
      <c r="CX1432">
        <v>823142</v>
      </c>
      <c r="DA1432">
        <v>0.52</v>
      </c>
      <c r="DB1432">
        <f t="shared" si="688"/>
        <v>0.52</v>
      </c>
      <c r="DM1432">
        <v>823142</v>
      </c>
      <c r="DP1432">
        <v>0.52</v>
      </c>
      <c r="DQ1432">
        <f t="shared" si="689"/>
        <v>0.52</v>
      </c>
      <c r="EB1432">
        <v>823142</v>
      </c>
      <c r="EE1432">
        <v>0.53</v>
      </c>
      <c r="EF1432">
        <f t="shared" si="690"/>
        <v>0.53</v>
      </c>
      <c r="EQ1432">
        <v>823142</v>
      </c>
      <c r="ET1432">
        <v>0.53</v>
      </c>
      <c r="EU1432">
        <f t="shared" si="691"/>
        <v>0.53</v>
      </c>
      <c r="FF1432">
        <v>823142</v>
      </c>
      <c r="FI1432">
        <v>0.53</v>
      </c>
      <c r="FJ1432">
        <f t="shared" si="692"/>
        <v>0.53</v>
      </c>
      <c r="FU1432">
        <v>823142</v>
      </c>
      <c r="FX1432">
        <v>0.53</v>
      </c>
      <c r="FY1432">
        <f t="shared" si="693"/>
        <v>0.53</v>
      </c>
      <c r="GJ1432">
        <v>823142</v>
      </c>
      <c r="GM1432">
        <v>0.49</v>
      </c>
      <c r="GN1432">
        <f t="shared" si="694"/>
        <v>0.49</v>
      </c>
      <c r="GY1432">
        <v>823142</v>
      </c>
      <c r="HB1432">
        <v>0.57999999999999996</v>
      </c>
      <c r="HC1432">
        <f t="shared" si="695"/>
        <v>0.57999999999999996</v>
      </c>
      <c r="HN1432">
        <v>823142</v>
      </c>
      <c r="HQ1432">
        <v>0.45</v>
      </c>
      <c r="HR1432">
        <f t="shared" si="696"/>
        <v>0.45</v>
      </c>
      <c r="ID1432">
        <v>822997</v>
      </c>
      <c r="IG1432">
        <v>0.5</v>
      </c>
      <c r="IH1432">
        <f t="shared" si="697"/>
        <v>0.5</v>
      </c>
      <c r="IS1432">
        <v>822997</v>
      </c>
      <c r="IV1432">
        <v>0.52</v>
      </c>
      <c r="IW1432">
        <f t="shared" si="698"/>
        <v>0.52</v>
      </c>
      <c r="JH1432">
        <v>822997</v>
      </c>
      <c r="JK1432">
        <v>0.53</v>
      </c>
      <c r="JL1432">
        <f t="shared" si="699"/>
        <v>0.53</v>
      </c>
      <c r="JW1432">
        <v>822997</v>
      </c>
      <c r="JZ1432">
        <v>0.51</v>
      </c>
      <c r="KA1432">
        <f t="shared" si="700"/>
        <v>0.51</v>
      </c>
      <c r="KL1432">
        <v>822997</v>
      </c>
      <c r="KO1432">
        <v>0.53</v>
      </c>
      <c r="KP1432">
        <f t="shared" si="701"/>
        <v>0.53</v>
      </c>
      <c r="LA1432">
        <v>822997</v>
      </c>
      <c r="LD1432">
        <v>0.5</v>
      </c>
      <c r="LE1432">
        <f t="shared" si="702"/>
        <v>0.5</v>
      </c>
      <c r="LP1432">
        <v>822997</v>
      </c>
      <c r="LS1432">
        <v>0.48</v>
      </c>
      <c r="LT1432">
        <f t="shared" si="703"/>
        <v>0.48</v>
      </c>
      <c r="ME1432">
        <v>822997</v>
      </c>
      <c r="MH1432">
        <v>0.61</v>
      </c>
      <c r="MI1432">
        <f t="shared" si="704"/>
        <v>0.61</v>
      </c>
      <c r="MT1432">
        <v>822997</v>
      </c>
      <c r="MW1432">
        <v>0.55000000000000004</v>
      </c>
      <c r="MX1432">
        <f t="shared" si="705"/>
        <v>0.55000000000000004</v>
      </c>
      <c r="NI1432">
        <v>822997</v>
      </c>
      <c r="NL1432">
        <v>0.48</v>
      </c>
      <c r="NM1432">
        <f t="shared" si="706"/>
        <v>0.48</v>
      </c>
      <c r="NX1432">
        <v>822997</v>
      </c>
      <c r="OA1432">
        <v>0.49</v>
      </c>
      <c r="OB1432">
        <f t="shared" si="707"/>
        <v>0.49</v>
      </c>
      <c r="OM1432">
        <v>822997</v>
      </c>
      <c r="OP1432">
        <v>0.51</v>
      </c>
      <c r="OQ1432">
        <f t="shared" si="708"/>
        <v>0.51</v>
      </c>
      <c r="PB1432">
        <v>822997</v>
      </c>
      <c r="PE1432">
        <v>0.5</v>
      </c>
      <c r="PF1432">
        <f t="shared" si="709"/>
        <v>0.5</v>
      </c>
      <c r="PQ1432">
        <v>822997</v>
      </c>
      <c r="PT1432">
        <v>0.5</v>
      </c>
      <c r="PU1432">
        <f t="shared" si="710"/>
        <v>0.5</v>
      </c>
      <c r="QF1432">
        <v>822997</v>
      </c>
      <c r="QI1432">
        <v>0.49</v>
      </c>
      <c r="QJ1432">
        <f t="shared" si="711"/>
        <v>0.49</v>
      </c>
      <c r="QU1432">
        <v>822997</v>
      </c>
      <c r="QX1432">
        <v>0.5</v>
      </c>
      <c r="QY1432">
        <f t="shared" si="712"/>
        <v>0.5</v>
      </c>
    </row>
    <row r="1433" spans="12:467" x14ac:dyDescent="0.2">
      <c r="L1433">
        <v>823227</v>
      </c>
      <c r="O1433">
        <v>0.54</v>
      </c>
      <c r="P1433">
        <f t="shared" si="682"/>
        <v>0.54</v>
      </c>
      <c r="AA1433">
        <v>823227</v>
      </c>
      <c r="AD1433">
        <v>0.55000000000000004</v>
      </c>
      <c r="AE1433">
        <f t="shared" si="683"/>
        <v>0.55000000000000004</v>
      </c>
      <c r="AP1433">
        <v>823227</v>
      </c>
      <c r="AS1433">
        <v>0.41</v>
      </c>
      <c r="AT1433">
        <f t="shared" si="684"/>
        <v>0.41</v>
      </c>
      <c r="BE1433">
        <v>823227</v>
      </c>
      <c r="BH1433">
        <v>0.47</v>
      </c>
      <c r="BI1433">
        <f t="shared" si="685"/>
        <v>0.47</v>
      </c>
      <c r="BT1433">
        <v>823227</v>
      </c>
      <c r="BW1433">
        <v>0.43</v>
      </c>
      <c r="BX1433">
        <f t="shared" si="686"/>
        <v>0.43</v>
      </c>
      <c r="CI1433">
        <v>823227</v>
      </c>
      <c r="CL1433">
        <v>0.52</v>
      </c>
      <c r="CM1433">
        <f t="shared" si="687"/>
        <v>0.52</v>
      </c>
      <c r="CX1433">
        <v>823227</v>
      </c>
      <c r="DA1433">
        <v>0.54</v>
      </c>
      <c r="DB1433">
        <f t="shared" si="688"/>
        <v>0.54</v>
      </c>
      <c r="DM1433">
        <v>823227</v>
      </c>
      <c r="DP1433">
        <v>0.54</v>
      </c>
      <c r="DQ1433">
        <f t="shared" si="689"/>
        <v>0.54</v>
      </c>
      <c r="EB1433">
        <v>823227</v>
      </c>
      <c r="EE1433">
        <v>0.53</v>
      </c>
      <c r="EF1433">
        <f t="shared" si="690"/>
        <v>0.53</v>
      </c>
      <c r="EQ1433">
        <v>823227</v>
      </c>
      <c r="ET1433">
        <v>0.53</v>
      </c>
      <c r="EU1433">
        <f t="shared" si="691"/>
        <v>0.53</v>
      </c>
      <c r="FF1433">
        <v>823227</v>
      </c>
      <c r="FI1433">
        <v>0.53</v>
      </c>
      <c r="FJ1433">
        <f t="shared" si="692"/>
        <v>0.53</v>
      </c>
      <c r="FU1433">
        <v>823227</v>
      </c>
      <c r="FX1433">
        <v>0.53</v>
      </c>
      <c r="FY1433">
        <f t="shared" si="693"/>
        <v>0.53</v>
      </c>
      <c r="GJ1433">
        <v>823227</v>
      </c>
      <c r="GM1433">
        <v>0.54</v>
      </c>
      <c r="GN1433">
        <f t="shared" si="694"/>
        <v>0.54</v>
      </c>
      <c r="GY1433">
        <v>823227</v>
      </c>
      <c r="HB1433">
        <v>0.59</v>
      </c>
      <c r="HC1433">
        <f t="shared" si="695"/>
        <v>0.59</v>
      </c>
      <c r="HN1433">
        <v>823227</v>
      </c>
      <c r="HQ1433">
        <v>0.45</v>
      </c>
      <c r="HR1433">
        <f t="shared" si="696"/>
        <v>0.45</v>
      </c>
      <c r="ID1433">
        <v>823076</v>
      </c>
      <c r="IG1433">
        <v>0.4</v>
      </c>
      <c r="IH1433">
        <f t="shared" si="697"/>
        <v>0.4</v>
      </c>
      <c r="IS1433">
        <v>823076</v>
      </c>
      <c r="IV1433">
        <v>0.41</v>
      </c>
      <c r="IW1433">
        <f t="shared" si="698"/>
        <v>0.41</v>
      </c>
      <c r="JH1433">
        <v>823076</v>
      </c>
      <c r="JK1433">
        <v>0.38</v>
      </c>
      <c r="JL1433">
        <f t="shared" si="699"/>
        <v>0.38</v>
      </c>
      <c r="JW1433">
        <v>823076</v>
      </c>
      <c r="JZ1433">
        <v>0.42</v>
      </c>
      <c r="KA1433">
        <f t="shared" si="700"/>
        <v>0.42</v>
      </c>
      <c r="KL1433">
        <v>823076</v>
      </c>
      <c r="KO1433">
        <v>0.39</v>
      </c>
      <c r="KP1433">
        <f t="shared" si="701"/>
        <v>0.39</v>
      </c>
      <c r="LA1433">
        <v>823076</v>
      </c>
      <c r="LD1433">
        <v>0.4</v>
      </c>
      <c r="LE1433">
        <f t="shared" si="702"/>
        <v>0.4</v>
      </c>
      <c r="LP1433">
        <v>823076</v>
      </c>
      <c r="LS1433">
        <v>0.43</v>
      </c>
      <c r="LT1433">
        <f t="shared" si="703"/>
        <v>0.43</v>
      </c>
      <c r="ME1433">
        <v>823076</v>
      </c>
      <c r="MH1433">
        <v>0.34</v>
      </c>
      <c r="MI1433">
        <f t="shared" si="704"/>
        <v>0.34</v>
      </c>
      <c r="MT1433">
        <v>823076</v>
      </c>
      <c r="MW1433">
        <v>0.32</v>
      </c>
      <c r="MX1433">
        <f t="shared" si="705"/>
        <v>0.32</v>
      </c>
      <c r="NI1433">
        <v>823076</v>
      </c>
      <c r="NL1433">
        <v>0.4</v>
      </c>
      <c r="NM1433">
        <f t="shared" si="706"/>
        <v>0.4</v>
      </c>
      <c r="NX1433">
        <v>823076</v>
      </c>
      <c r="OA1433">
        <v>0.43</v>
      </c>
      <c r="OB1433">
        <f t="shared" si="707"/>
        <v>0.43</v>
      </c>
      <c r="OM1433">
        <v>823076</v>
      </c>
      <c r="OP1433">
        <v>0.41</v>
      </c>
      <c r="OQ1433">
        <f t="shared" si="708"/>
        <v>0.41</v>
      </c>
      <c r="PB1433">
        <v>823076</v>
      </c>
      <c r="PE1433">
        <v>0.4</v>
      </c>
      <c r="PF1433">
        <f t="shared" si="709"/>
        <v>0.4</v>
      </c>
      <c r="PQ1433">
        <v>823076</v>
      </c>
      <c r="PT1433">
        <v>0.42</v>
      </c>
      <c r="PU1433">
        <f t="shared" si="710"/>
        <v>0.42</v>
      </c>
      <c r="QF1433">
        <v>823076</v>
      </c>
      <c r="QI1433">
        <v>0.48</v>
      </c>
      <c r="QJ1433">
        <f t="shared" si="711"/>
        <v>0.48</v>
      </c>
      <c r="QU1433">
        <v>823076</v>
      </c>
      <c r="QX1433">
        <v>0.41</v>
      </c>
      <c r="QY1433">
        <f t="shared" si="712"/>
        <v>0.41</v>
      </c>
    </row>
    <row r="1434" spans="12:467" x14ac:dyDescent="0.2">
      <c r="L1434">
        <v>823553</v>
      </c>
      <c r="O1434">
        <v>0.51</v>
      </c>
      <c r="P1434">
        <f t="shared" si="682"/>
        <v>0.51</v>
      </c>
      <c r="AA1434">
        <v>823553</v>
      </c>
      <c r="AD1434">
        <v>0.39</v>
      </c>
      <c r="AE1434">
        <f t="shared" si="683"/>
        <v>0.39</v>
      </c>
      <c r="AP1434">
        <v>823553</v>
      </c>
      <c r="AS1434">
        <v>0.35</v>
      </c>
      <c r="AT1434">
        <f t="shared" si="684"/>
        <v>0.35</v>
      </c>
      <c r="BE1434">
        <v>823553</v>
      </c>
      <c r="BH1434">
        <v>0.53</v>
      </c>
      <c r="BI1434">
        <f t="shared" si="685"/>
        <v>0.53</v>
      </c>
      <c r="BT1434">
        <v>823553</v>
      </c>
      <c r="BW1434">
        <v>0.34</v>
      </c>
      <c r="BX1434">
        <f t="shared" si="686"/>
        <v>0.34</v>
      </c>
      <c r="CI1434">
        <v>823553</v>
      </c>
      <c r="CL1434">
        <v>0.49</v>
      </c>
      <c r="CM1434">
        <f t="shared" si="687"/>
        <v>0.49</v>
      </c>
      <c r="CX1434">
        <v>823553</v>
      </c>
      <c r="DA1434">
        <v>0.49</v>
      </c>
      <c r="DB1434">
        <f t="shared" si="688"/>
        <v>0.49</v>
      </c>
      <c r="DM1434">
        <v>823553</v>
      </c>
      <c r="DP1434">
        <v>0.53</v>
      </c>
      <c r="DQ1434">
        <f t="shared" si="689"/>
        <v>0.53</v>
      </c>
      <c r="EB1434">
        <v>823553</v>
      </c>
      <c r="EE1434">
        <v>0.49</v>
      </c>
      <c r="EF1434">
        <f t="shared" si="690"/>
        <v>0.49</v>
      </c>
      <c r="EQ1434">
        <v>823553</v>
      </c>
      <c r="ET1434">
        <v>0.49</v>
      </c>
      <c r="EU1434">
        <f t="shared" si="691"/>
        <v>0.49</v>
      </c>
      <c r="FF1434">
        <v>823553</v>
      </c>
      <c r="FI1434">
        <v>0.51</v>
      </c>
      <c r="FJ1434">
        <f t="shared" si="692"/>
        <v>0.51</v>
      </c>
      <c r="FU1434">
        <v>823553</v>
      </c>
      <c r="FX1434">
        <v>0.51</v>
      </c>
      <c r="FY1434">
        <f t="shared" si="693"/>
        <v>0.51</v>
      </c>
      <c r="GJ1434">
        <v>823553</v>
      </c>
      <c r="GM1434">
        <v>0.49</v>
      </c>
      <c r="GN1434">
        <f t="shared" si="694"/>
        <v>0.49</v>
      </c>
      <c r="GY1434">
        <v>823553</v>
      </c>
      <c r="HB1434">
        <v>0.53</v>
      </c>
      <c r="HC1434">
        <f t="shared" si="695"/>
        <v>0.53</v>
      </c>
      <c r="HN1434">
        <v>823553</v>
      </c>
      <c r="HQ1434">
        <v>0.44</v>
      </c>
      <c r="HR1434">
        <f t="shared" si="696"/>
        <v>0.44</v>
      </c>
      <c r="ID1434">
        <v>823156</v>
      </c>
      <c r="IG1434">
        <v>0.52</v>
      </c>
      <c r="IH1434">
        <f t="shared" si="697"/>
        <v>0.52</v>
      </c>
      <c r="IS1434">
        <v>823156</v>
      </c>
      <c r="IV1434">
        <v>0.51</v>
      </c>
      <c r="IW1434">
        <f t="shared" si="698"/>
        <v>0.51</v>
      </c>
      <c r="JH1434">
        <v>823156</v>
      </c>
      <c r="JK1434">
        <v>0.49</v>
      </c>
      <c r="JL1434">
        <f t="shared" si="699"/>
        <v>0.49</v>
      </c>
      <c r="JW1434">
        <v>823156</v>
      </c>
      <c r="JZ1434">
        <v>0.52</v>
      </c>
      <c r="KA1434">
        <f t="shared" si="700"/>
        <v>0.52</v>
      </c>
      <c r="KL1434">
        <v>823156</v>
      </c>
      <c r="KO1434">
        <v>0.5</v>
      </c>
      <c r="KP1434">
        <f t="shared" si="701"/>
        <v>0.5</v>
      </c>
      <c r="LA1434">
        <v>823156</v>
      </c>
      <c r="LD1434">
        <v>0.49</v>
      </c>
      <c r="LE1434">
        <f t="shared" si="702"/>
        <v>0.49</v>
      </c>
      <c r="LP1434">
        <v>823156</v>
      </c>
      <c r="LS1434">
        <v>0.52</v>
      </c>
      <c r="LT1434">
        <f t="shared" si="703"/>
        <v>0.52</v>
      </c>
      <c r="ME1434">
        <v>823156</v>
      </c>
      <c r="MH1434">
        <v>0.47</v>
      </c>
      <c r="MI1434">
        <f t="shared" si="704"/>
        <v>0.47</v>
      </c>
      <c r="MT1434">
        <v>823156</v>
      </c>
      <c r="MW1434">
        <v>0.46</v>
      </c>
      <c r="MX1434">
        <f t="shared" si="705"/>
        <v>0.46</v>
      </c>
      <c r="NI1434">
        <v>823156</v>
      </c>
      <c r="NL1434">
        <v>0.53</v>
      </c>
      <c r="NM1434">
        <f t="shared" si="706"/>
        <v>0.53</v>
      </c>
      <c r="NX1434">
        <v>823156</v>
      </c>
      <c r="OA1434">
        <v>0.49</v>
      </c>
      <c r="OB1434">
        <f t="shared" si="707"/>
        <v>0.49</v>
      </c>
      <c r="OM1434">
        <v>823156</v>
      </c>
      <c r="OP1434">
        <v>0.51</v>
      </c>
      <c r="OQ1434">
        <f t="shared" si="708"/>
        <v>0.51</v>
      </c>
      <c r="PB1434">
        <v>823156</v>
      </c>
      <c r="PE1434">
        <v>0.5</v>
      </c>
      <c r="PF1434">
        <f t="shared" si="709"/>
        <v>0.5</v>
      </c>
      <c r="PQ1434">
        <v>823156</v>
      </c>
      <c r="PT1434">
        <v>0.52</v>
      </c>
      <c r="PU1434">
        <f t="shared" si="710"/>
        <v>0.52</v>
      </c>
      <c r="QF1434">
        <v>823156</v>
      </c>
      <c r="QI1434">
        <v>0.53</v>
      </c>
      <c r="QJ1434">
        <f t="shared" si="711"/>
        <v>0.53</v>
      </c>
      <c r="QU1434">
        <v>823156</v>
      </c>
      <c r="QX1434">
        <v>0.51</v>
      </c>
      <c r="QY1434">
        <f t="shared" si="712"/>
        <v>0.51</v>
      </c>
    </row>
    <row r="1435" spans="12:467" x14ac:dyDescent="0.2">
      <c r="L1435">
        <v>823873</v>
      </c>
      <c r="O1435">
        <v>0.51</v>
      </c>
      <c r="P1435">
        <f t="shared" si="682"/>
        <v>0.51</v>
      </c>
      <c r="AA1435">
        <v>823873</v>
      </c>
      <c r="AD1435">
        <v>0.6</v>
      </c>
      <c r="AE1435">
        <f t="shared" si="683"/>
        <v>0.6</v>
      </c>
      <c r="AP1435">
        <v>823873</v>
      </c>
      <c r="AS1435">
        <v>0.55000000000000004</v>
      </c>
      <c r="AT1435">
        <f t="shared" si="684"/>
        <v>0.55000000000000004</v>
      </c>
      <c r="BE1435">
        <v>823873</v>
      </c>
      <c r="BH1435">
        <v>0.46</v>
      </c>
      <c r="BI1435">
        <f t="shared" si="685"/>
        <v>0.46</v>
      </c>
      <c r="BT1435">
        <v>823873</v>
      </c>
      <c r="BW1435">
        <v>0.39</v>
      </c>
      <c r="BX1435">
        <f t="shared" si="686"/>
        <v>0.39</v>
      </c>
      <c r="CI1435">
        <v>823873</v>
      </c>
      <c r="CL1435">
        <v>0.54</v>
      </c>
      <c r="CM1435">
        <f t="shared" si="687"/>
        <v>0.54</v>
      </c>
      <c r="CX1435">
        <v>823873</v>
      </c>
      <c r="DA1435">
        <v>0.56999999999999995</v>
      </c>
      <c r="DB1435">
        <f t="shared" si="688"/>
        <v>0.56999999999999995</v>
      </c>
      <c r="DM1435">
        <v>823873</v>
      </c>
      <c r="DP1435">
        <v>0.56000000000000005</v>
      </c>
      <c r="DQ1435">
        <f t="shared" si="689"/>
        <v>0.56000000000000005</v>
      </c>
      <c r="EB1435">
        <v>823873</v>
      </c>
      <c r="EE1435">
        <v>0.55000000000000004</v>
      </c>
      <c r="EF1435">
        <f t="shared" si="690"/>
        <v>0.55000000000000004</v>
      </c>
      <c r="EQ1435">
        <v>823873</v>
      </c>
      <c r="ET1435">
        <v>0.55000000000000004</v>
      </c>
      <c r="EU1435">
        <f t="shared" si="691"/>
        <v>0.55000000000000004</v>
      </c>
      <c r="FF1435">
        <v>823873</v>
      </c>
      <c r="FI1435">
        <v>0.55000000000000004</v>
      </c>
      <c r="FJ1435">
        <f t="shared" si="692"/>
        <v>0.55000000000000004</v>
      </c>
      <c r="FU1435">
        <v>823873</v>
      </c>
      <c r="FX1435">
        <v>0.54</v>
      </c>
      <c r="FY1435">
        <f t="shared" si="693"/>
        <v>0.54</v>
      </c>
      <c r="GJ1435">
        <v>823873</v>
      </c>
      <c r="GM1435">
        <v>0.56000000000000005</v>
      </c>
      <c r="GN1435">
        <f t="shared" si="694"/>
        <v>0.56000000000000005</v>
      </c>
      <c r="GY1435">
        <v>823873</v>
      </c>
      <c r="HB1435">
        <v>0.59</v>
      </c>
      <c r="HC1435">
        <f t="shared" si="695"/>
        <v>0.59</v>
      </c>
      <c r="HN1435">
        <v>823873</v>
      </c>
      <c r="HQ1435">
        <v>0.44</v>
      </c>
      <c r="HR1435">
        <f t="shared" si="696"/>
        <v>0.44</v>
      </c>
      <c r="ID1435">
        <v>823643</v>
      </c>
      <c r="IG1435">
        <v>0.56000000000000005</v>
      </c>
      <c r="IH1435">
        <f t="shared" si="697"/>
        <v>0.56000000000000005</v>
      </c>
      <c r="IS1435">
        <v>823643</v>
      </c>
      <c r="IV1435">
        <v>0.56000000000000005</v>
      </c>
      <c r="IW1435">
        <f t="shared" si="698"/>
        <v>0.56000000000000005</v>
      </c>
      <c r="JH1435">
        <v>823643</v>
      </c>
      <c r="JK1435">
        <v>0.56000000000000005</v>
      </c>
      <c r="JL1435">
        <f t="shared" si="699"/>
        <v>0.56000000000000005</v>
      </c>
      <c r="JW1435">
        <v>823643</v>
      </c>
      <c r="JZ1435">
        <v>0.52</v>
      </c>
      <c r="KA1435">
        <f t="shared" si="700"/>
        <v>0.52</v>
      </c>
      <c r="KL1435">
        <v>823643</v>
      </c>
      <c r="KO1435">
        <v>0.52</v>
      </c>
      <c r="KP1435">
        <f t="shared" si="701"/>
        <v>0.52</v>
      </c>
      <c r="LA1435">
        <v>823643</v>
      </c>
      <c r="LD1435">
        <v>0.52</v>
      </c>
      <c r="LE1435">
        <f t="shared" si="702"/>
        <v>0.52</v>
      </c>
      <c r="LP1435">
        <v>823643</v>
      </c>
      <c r="LS1435">
        <v>0.53</v>
      </c>
      <c r="LT1435">
        <f t="shared" si="703"/>
        <v>0.53</v>
      </c>
      <c r="ME1435">
        <v>823643</v>
      </c>
      <c r="MH1435">
        <v>0.57999999999999996</v>
      </c>
      <c r="MI1435">
        <f t="shared" si="704"/>
        <v>0.57999999999999996</v>
      </c>
      <c r="MT1435">
        <v>823643</v>
      </c>
      <c r="MW1435">
        <v>0.67</v>
      </c>
      <c r="MX1435">
        <f t="shared" si="705"/>
        <v>0.67</v>
      </c>
      <c r="NI1435">
        <v>823643</v>
      </c>
      <c r="NL1435">
        <v>0.54</v>
      </c>
      <c r="NM1435">
        <f t="shared" si="706"/>
        <v>0.54</v>
      </c>
      <c r="NX1435">
        <v>823643</v>
      </c>
      <c r="OA1435">
        <v>0.56000000000000005</v>
      </c>
      <c r="OB1435">
        <f t="shared" si="707"/>
        <v>0.56000000000000005</v>
      </c>
      <c r="OM1435">
        <v>823643</v>
      </c>
      <c r="OP1435">
        <v>0.56999999999999995</v>
      </c>
      <c r="OQ1435">
        <f t="shared" si="708"/>
        <v>0.56999999999999995</v>
      </c>
      <c r="PB1435">
        <v>823643</v>
      </c>
      <c r="PE1435">
        <v>0.56999999999999995</v>
      </c>
      <c r="PF1435">
        <f t="shared" si="709"/>
        <v>0.56999999999999995</v>
      </c>
      <c r="PQ1435">
        <v>823643</v>
      </c>
      <c r="PT1435">
        <v>0.55000000000000004</v>
      </c>
      <c r="PU1435">
        <f t="shared" si="710"/>
        <v>0.55000000000000004</v>
      </c>
      <c r="QF1435">
        <v>823643</v>
      </c>
      <c r="QI1435">
        <v>0.53</v>
      </c>
      <c r="QJ1435">
        <f t="shared" si="711"/>
        <v>0.53</v>
      </c>
      <c r="QU1435">
        <v>823643</v>
      </c>
      <c r="QX1435">
        <v>0.56000000000000005</v>
      </c>
      <c r="QY1435">
        <f t="shared" si="712"/>
        <v>0.56000000000000005</v>
      </c>
    </row>
    <row r="1436" spans="12:467" x14ac:dyDescent="0.2">
      <c r="L1436">
        <v>824040</v>
      </c>
      <c r="O1436">
        <v>0.55000000000000004</v>
      </c>
      <c r="P1436">
        <f t="shared" si="682"/>
        <v>0.55000000000000004</v>
      </c>
      <c r="AA1436">
        <v>824040</v>
      </c>
      <c r="AD1436">
        <v>0.5</v>
      </c>
      <c r="AE1436">
        <f t="shared" si="683"/>
        <v>0.5</v>
      </c>
      <c r="AP1436">
        <v>824040</v>
      </c>
      <c r="AS1436">
        <v>0.65</v>
      </c>
      <c r="AT1436">
        <f t="shared" si="684"/>
        <v>0.65</v>
      </c>
      <c r="BE1436">
        <v>824040</v>
      </c>
      <c r="BH1436">
        <v>0.56000000000000005</v>
      </c>
      <c r="BI1436">
        <f t="shared" si="685"/>
        <v>0.56000000000000005</v>
      </c>
      <c r="BT1436">
        <v>824040</v>
      </c>
      <c r="BW1436">
        <v>0.76</v>
      </c>
      <c r="BX1436">
        <f t="shared" si="686"/>
        <v>0.76</v>
      </c>
      <c r="CI1436">
        <v>824040</v>
      </c>
      <c r="CL1436">
        <v>0.54</v>
      </c>
      <c r="CM1436">
        <f t="shared" si="687"/>
        <v>0.54</v>
      </c>
      <c r="CX1436">
        <v>824040</v>
      </c>
      <c r="DA1436">
        <v>0.53</v>
      </c>
      <c r="DB1436">
        <f t="shared" si="688"/>
        <v>0.53</v>
      </c>
      <c r="DM1436">
        <v>824040</v>
      </c>
      <c r="DP1436">
        <v>0.55000000000000004</v>
      </c>
      <c r="DQ1436">
        <f t="shared" si="689"/>
        <v>0.55000000000000004</v>
      </c>
      <c r="EB1436">
        <v>824040</v>
      </c>
      <c r="EE1436">
        <v>0.54</v>
      </c>
      <c r="EF1436">
        <f t="shared" si="690"/>
        <v>0.54</v>
      </c>
      <c r="EQ1436">
        <v>824040</v>
      </c>
      <c r="ET1436">
        <v>0.54</v>
      </c>
      <c r="EU1436">
        <f t="shared" si="691"/>
        <v>0.54</v>
      </c>
      <c r="FF1436">
        <v>824040</v>
      </c>
      <c r="FI1436">
        <v>0.53</v>
      </c>
      <c r="FJ1436">
        <f t="shared" si="692"/>
        <v>0.53</v>
      </c>
      <c r="FU1436">
        <v>824040</v>
      </c>
      <c r="FX1436">
        <v>0.53</v>
      </c>
      <c r="FY1436">
        <f t="shared" si="693"/>
        <v>0.53</v>
      </c>
      <c r="GJ1436">
        <v>824040</v>
      </c>
      <c r="GM1436">
        <v>0.52</v>
      </c>
      <c r="GN1436">
        <f t="shared" si="694"/>
        <v>0.52</v>
      </c>
      <c r="GY1436">
        <v>824040</v>
      </c>
      <c r="HB1436">
        <v>0.54</v>
      </c>
      <c r="HC1436">
        <f t="shared" si="695"/>
        <v>0.54</v>
      </c>
      <c r="HN1436">
        <v>824040</v>
      </c>
      <c r="HQ1436">
        <v>0.55000000000000004</v>
      </c>
      <c r="HR1436">
        <f t="shared" si="696"/>
        <v>0.55000000000000004</v>
      </c>
      <c r="ID1436">
        <v>824297</v>
      </c>
      <c r="IG1436">
        <v>0.51</v>
      </c>
      <c r="IH1436">
        <f t="shared" si="697"/>
        <v>0.51</v>
      </c>
      <c r="IS1436">
        <v>824297</v>
      </c>
      <c r="IV1436">
        <v>0.56000000000000005</v>
      </c>
      <c r="IW1436">
        <f t="shared" si="698"/>
        <v>0.56000000000000005</v>
      </c>
      <c r="JH1436">
        <v>824297</v>
      </c>
      <c r="JK1436">
        <v>0.55000000000000004</v>
      </c>
      <c r="JL1436">
        <f t="shared" si="699"/>
        <v>0.55000000000000004</v>
      </c>
      <c r="JW1436">
        <v>824297</v>
      </c>
      <c r="JZ1436">
        <v>0.53</v>
      </c>
      <c r="KA1436">
        <f t="shared" si="700"/>
        <v>0.53</v>
      </c>
      <c r="KL1436">
        <v>824297</v>
      </c>
      <c r="KO1436">
        <v>0.55000000000000004</v>
      </c>
      <c r="KP1436">
        <f t="shared" si="701"/>
        <v>0.55000000000000004</v>
      </c>
      <c r="LA1436">
        <v>824297</v>
      </c>
      <c r="LD1436">
        <v>0.52</v>
      </c>
      <c r="LE1436">
        <f t="shared" si="702"/>
        <v>0.52</v>
      </c>
      <c r="LP1436">
        <v>824297</v>
      </c>
      <c r="LS1436">
        <v>0.54</v>
      </c>
      <c r="LT1436">
        <f t="shared" si="703"/>
        <v>0.54</v>
      </c>
      <c r="ME1436">
        <v>824297</v>
      </c>
      <c r="MH1436">
        <v>0.51</v>
      </c>
      <c r="MI1436">
        <f t="shared" si="704"/>
        <v>0.51</v>
      </c>
      <c r="MT1436">
        <v>824297</v>
      </c>
      <c r="MW1436">
        <v>0.56000000000000005</v>
      </c>
      <c r="MX1436">
        <f t="shared" si="705"/>
        <v>0.56000000000000005</v>
      </c>
      <c r="NI1436">
        <v>824297</v>
      </c>
      <c r="NL1436">
        <v>0.53</v>
      </c>
      <c r="NM1436">
        <f t="shared" si="706"/>
        <v>0.53</v>
      </c>
      <c r="NX1436">
        <v>824297</v>
      </c>
      <c r="OA1436">
        <v>0.54</v>
      </c>
      <c r="OB1436">
        <f t="shared" si="707"/>
        <v>0.54</v>
      </c>
      <c r="OM1436">
        <v>824297</v>
      </c>
      <c r="OP1436">
        <v>0.52</v>
      </c>
      <c r="OQ1436">
        <f t="shared" si="708"/>
        <v>0.52</v>
      </c>
      <c r="PB1436">
        <v>824297</v>
      </c>
      <c r="PE1436">
        <v>0.53</v>
      </c>
      <c r="PF1436">
        <f t="shared" si="709"/>
        <v>0.53</v>
      </c>
      <c r="PQ1436">
        <v>824297</v>
      </c>
      <c r="PT1436">
        <v>0.53</v>
      </c>
      <c r="PU1436">
        <f t="shared" si="710"/>
        <v>0.53</v>
      </c>
      <c r="QF1436">
        <v>824297</v>
      </c>
      <c r="QI1436">
        <v>0.56000000000000005</v>
      </c>
      <c r="QJ1436">
        <f t="shared" si="711"/>
        <v>0.56000000000000005</v>
      </c>
      <c r="QU1436">
        <v>824297</v>
      </c>
      <c r="QX1436">
        <v>0.54</v>
      </c>
      <c r="QY1436">
        <f t="shared" si="712"/>
        <v>0.54</v>
      </c>
    </row>
    <row r="1437" spans="12:467" x14ac:dyDescent="0.2">
      <c r="L1437">
        <v>824119</v>
      </c>
      <c r="O1437">
        <v>0.48</v>
      </c>
      <c r="P1437">
        <f t="shared" si="682"/>
        <v>0.48</v>
      </c>
      <c r="AA1437">
        <v>824119</v>
      </c>
      <c r="AD1437">
        <v>0.47</v>
      </c>
      <c r="AE1437">
        <f t="shared" si="683"/>
        <v>0.47</v>
      </c>
      <c r="AP1437">
        <v>824119</v>
      </c>
      <c r="AS1437">
        <v>0.44</v>
      </c>
      <c r="AT1437">
        <f t="shared" si="684"/>
        <v>0.44</v>
      </c>
      <c r="BE1437">
        <v>824119</v>
      </c>
      <c r="BH1437">
        <v>0.41</v>
      </c>
      <c r="BI1437">
        <f t="shared" si="685"/>
        <v>0.41</v>
      </c>
      <c r="BT1437">
        <v>824119</v>
      </c>
      <c r="BW1437">
        <v>0.2</v>
      </c>
      <c r="BX1437">
        <f t="shared" si="686"/>
        <v>0.2</v>
      </c>
      <c r="CI1437">
        <v>824119</v>
      </c>
      <c r="CL1437">
        <v>0.5</v>
      </c>
      <c r="CM1437">
        <f t="shared" si="687"/>
        <v>0.5</v>
      </c>
      <c r="CX1437">
        <v>824119</v>
      </c>
      <c r="DA1437">
        <v>0.5</v>
      </c>
      <c r="DB1437">
        <f t="shared" si="688"/>
        <v>0.5</v>
      </c>
      <c r="DM1437">
        <v>824119</v>
      </c>
      <c r="DP1437">
        <v>0.49</v>
      </c>
      <c r="DQ1437">
        <f t="shared" si="689"/>
        <v>0.49</v>
      </c>
      <c r="EB1437">
        <v>824119</v>
      </c>
      <c r="EE1437">
        <v>0.49</v>
      </c>
      <c r="EF1437">
        <f t="shared" si="690"/>
        <v>0.49</v>
      </c>
      <c r="EQ1437">
        <v>824119</v>
      </c>
      <c r="ET1437">
        <v>0.49</v>
      </c>
      <c r="EU1437">
        <f t="shared" si="691"/>
        <v>0.49</v>
      </c>
      <c r="FF1437">
        <v>824119</v>
      </c>
      <c r="FI1437">
        <v>0.47</v>
      </c>
      <c r="FJ1437">
        <f t="shared" si="692"/>
        <v>0.47</v>
      </c>
      <c r="FU1437">
        <v>824119</v>
      </c>
      <c r="FX1437">
        <v>0.48</v>
      </c>
      <c r="FY1437">
        <f t="shared" si="693"/>
        <v>0.48</v>
      </c>
      <c r="GJ1437">
        <v>824119</v>
      </c>
      <c r="GM1437">
        <v>0.47</v>
      </c>
      <c r="GN1437">
        <f t="shared" si="694"/>
        <v>0.47</v>
      </c>
      <c r="GY1437">
        <v>824119</v>
      </c>
      <c r="HB1437">
        <v>0.5</v>
      </c>
      <c r="HC1437">
        <f t="shared" si="695"/>
        <v>0.5</v>
      </c>
      <c r="HN1437">
        <v>824119</v>
      </c>
      <c r="HQ1437">
        <v>0.45</v>
      </c>
      <c r="HR1437">
        <f t="shared" si="696"/>
        <v>0.45</v>
      </c>
      <c r="ID1437">
        <v>824858</v>
      </c>
      <c r="IG1437">
        <v>0.51</v>
      </c>
      <c r="IH1437">
        <f t="shared" si="697"/>
        <v>0.51</v>
      </c>
      <c r="IS1437">
        <v>824858</v>
      </c>
      <c r="IV1437">
        <v>0.5</v>
      </c>
      <c r="IW1437">
        <f t="shared" si="698"/>
        <v>0.5</v>
      </c>
      <c r="JH1437">
        <v>824858</v>
      </c>
      <c r="JK1437">
        <v>0.52</v>
      </c>
      <c r="JL1437">
        <f t="shared" si="699"/>
        <v>0.52</v>
      </c>
      <c r="JW1437">
        <v>824858</v>
      </c>
      <c r="JZ1437">
        <v>0.53</v>
      </c>
      <c r="KA1437">
        <f t="shared" si="700"/>
        <v>0.53</v>
      </c>
      <c r="KL1437">
        <v>824858</v>
      </c>
      <c r="KO1437">
        <v>0.54</v>
      </c>
      <c r="KP1437">
        <f t="shared" si="701"/>
        <v>0.54</v>
      </c>
      <c r="LA1437">
        <v>824858</v>
      </c>
      <c r="LD1437">
        <v>0.51</v>
      </c>
      <c r="LE1437">
        <f t="shared" si="702"/>
        <v>0.51</v>
      </c>
      <c r="LP1437">
        <v>824858</v>
      </c>
      <c r="LS1437">
        <v>0.52</v>
      </c>
      <c r="LT1437">
        <f t="shared" si="703"/>
        <v>0.52</v>
      </c>
      <c r="ME1437">
        <v>824858</v>
      </c>
      <c r="MH1437">
        <v>0.55000000000000004</v>
      </c>
      <c r="MI1437">
        <f t="shared" si="704"/>
        <v>0.55000000000000004</v>
      </c>
      <c r="MT1437">
        <v>824858</v>
      </c>
      <c r="MW1437">
        <v>0.5</v>
      </c>
      <c r="MX1437">
        <f t="shared" si="705"/>
        <v>0.5</v>
      </c>
      <c r="NI1437">
        <v>824858</v>
      </c>
      <c r="NL1437">
        <v>0.51</v>
      </c>
      <c r="NM1437">
        <f t="shared" si="706"/>
        <v>0.51</v>
      </c>
      <c r="NX1437">
        <v>824858</v>
      </c>
      <c r="OA1437">
        <v>0.51</v>
      </c>
      <c r="OB1437">
        <f t="shared" si="707"/>
        <v>0.51</v>
      </c>
      <c r="OM1437">
        <v>824858</v>
      </c>
      <c r="OP1437">
        <v>0.51</v>
      </c>
      <c r="OQ1437">
        <f t="shared" si="708"/>
        <v>0.51</v>
      </c>
      <c r="PB1437">
        <v>824858</v>
      </c>
      <c r="PE1437">
        <v>0.54</v>
      </c>
      <c r="PF1437">
        <f t="shared" si="709"/>
        <v>0.54</v>
      </c>
      <c r="PQ1437">
        <v>824858</v>
      </c>
      <c r="PT1437">
        <v>0.5</v>
      </c>
      <c r="PU1437">
        <f t="shared" si="710"/>
        <v>0.5</v>
      </c>
      <c r="QF1437">
        <v>824858</v>
      </c>
      <c r="QI1437">
        <v>0.54</v>
      </c>
      <c r="QJ1437">
        <f t="shared" si="711"/>
        <v>0.54</v>
      </c>
      <c r="QU1437">
        <v>824858</v>
      </c>
      <c r="QX1437">
        <v>0.51</v>
      </c>
      <c r="QY1437">
        <f t="shared" si="712"/>
        <v>0.51</v>
      </c>
    </row>
    <row r="1438" spans="12:467" x14ac:dyDescent="0.2">
      <c r="L1438">
        <v>825092</v>
      </c>
      <c r="O1438">
        <v>0.53</v>
      </c>
      <c r="P1438">
        <f t="shared" si="682"/>
        <v>0.53</v>
      </c>
      <c r="AA1438">
        <v>825092</v>
      </c>
      <c r="AD1438">
        <v>0.57999999999999996</v>
      </c>
      <c r="AE1438">
        <f t="shared" si="683"/>
        <v>0.57999999999999996</v>
      </c>
      <c r="AP1438">
        <v>825092</v>
      </c>
      <c r="AS1438">
        <v>0.5</v>
      </c>
      <c r="AT1438">
        <f t="shared" si="684"/>
        <v>0.5</v>
      </c>
      <c r="BE1438">
        <v>825092</v>
      </c>
      <c r="BH1438">
        <v>0.37</v>
      </c>
      <c r="BI1438">
        <f t="shared" si="685"/>
        <v>0.37</v>
      </c>
      <c r="BT1438">
        <v>825092</v>
      </c>
      <c r="BW1438">
        <v>0.53</v>
      </c>
      <c r="BX1438">
        <f t="shared" si="686"/>
        <v>0.53</v>
      </c>
      <c r="CI1438">
        <v>825092</v>
      </c>
      <c r="CL1438">
        <v>0.5</v>
      </c>
      <c r="CM1438">
        <f t="shared" si="687"/>
        <v>0.5</v>
      </c>
      <c r="CX1438">
        <v>825092</v>
      </c>
      <c r="DA1438">
        <v>0.51</v>
      </c>
      <c r="DB1438">
        <f t="shared" si="688"/>
        <v>0.51</v>
      </c>
      <c r="DM1438">
        <v>825092</v>
      </c>
      <c r="DP1438">
        <v>0.53</v>
      </c>
      <c r="DQ1438">
        <f t="shared" si="689"/>
        <v>0.53</v>
      </c>
      <c r="EB1438">
        <v>825092</v>
      </c>
      <c r="EE1438">
        <v>0.52</v>
      </c>
      <c r="EF1438">
        <f t="shared" si="690"/>
        <v>0.52</v>
      </c>
      <c r="EQ1438">
        <v>825092</v>
      </c>
      <c r="ET1438">
        <v>0.52</v>
      </c>
      <c r="EU1438">
        <f t="shared" si="691"/>
        <v>0.52</v>
      </c>
      <c r="FF1438">
        <v>825092</v>
      </c>
      <c r="FI1438">
        <v>0.49</v>
      </c>
      <c r="FJ1438">
        <f t="shared" si="692"/>
        <v>0.49</v>
      </c>
      <c r="FU1438">
        <v>825092</v>
      </c>
      <c r="FX1438">
        <v>0.5</v>
      </c>
      <c r="FY1438">
        <f t="shared" si="693"/>
        <v>0.5</v>
      </c>
      <c r="GJ1438">
        <v>825092</v>
      </c>
      <c r="GM1438">
        <v>0.48</v>
      </c>
      <c r="GN1438">
        <f t="shared" si="694"/>
        <v>0.48</v>
      </c>
      <c r="GY1438">
        <v>825092</v>
      </c>
      <c r="HB1438">
        <v>0.55000000000000004</v>
      </c>
      <c r="HC1438">
        <f t="shared" si="695"/>
        <v>0.55000000000000004</v>
      </c>
      <c r="HN1438">
        <v>825092</v>
      </c>
      <c r="HQ1438">
        <v>0.45</v>
      </c>
      <c r="HR1438">
        <f t="shared" si="696"/>
        <v>0.45</v>
      </c>
      <c r="ID1438">
        <v>824941</v>
      </c>
      <c r="IG1438">
        <v>0.53</v>
      </c>
      <c r="IH1438">
        <f t="shared" si="697"/>
        <v>0.53</v>
      </c>
      <c r="IS1438">
        <v>824941</v>
      </c>
      <c r="IV1438">
        <v>0.54</v>
      </c>
      <c r="IW1438">
        <f t="shared" si="698"/>
        <v>0.54</v>
      </c>
      <c r="JH1438">
        <v>824941</v>
      </c>
      <c r="JK1438">
        <v>0.56000000000000005</v>
      </c>
      <c r="JL1438">
        <f t="shared" si="699"/>
        <v>0.56000000000000005</v>
      </c>
      <c r="JW1438">
        <v>824941</v>
      </c>
      <c r="JZ1438">
        <v>0.55000000000000004</v>
      </c>
      <c r="KA1438">
        <f t="shared" si="700"/>
        <v>0.55000000000000004</v>
      </c>
      <c r="KL1438">
        <v>824941</v>
      </c>
      <c r="KO1438">
        <v>0.56999999999999995</v>
      </c>
      <c r="KP1438">
        <f t="shared" si="701"/>
        <v>0.56999999999999995</v>
      </c>
      <c r="LA1438">
        <v>824941</v>
      </c>
      <c r="LD1438">
        <v>0.56000000000000005</v>
      </c>
      <c r="LE1438">
        <f t="shared" si="702"/>
        <v>0.56000000000000005</v>
      </c>
      <c r="LP1438">
        <v>824941</v>
      </c>
      <c r="LS1438">
        <v>0.54</v>
      </c>
      <c r="LT1438">
        <f t="shared" si="703"/>
        <v>0.54</v>
      </c>
      <c r="ME1438">
        <v>824941</v>
      </c>
      <c r="MH1438">
        <v>0.56999999999999995</v>
      </c>
      <c r="MI1438">
        <f t="shared" si="704"/>
        <v>0.56999999999999995</v>
      </c>
      <c r="MT1438">
        <v>824941</v>
      </c>
      <c r="MW1438">
        <v>0.54</v>
      </c>
      <c r="MX1438">
        <f t="shared" si="705"/>
        <v>0.54</v>
      </c>
      <c r="NI1438">
        <v>824941</v>
      </c>
      <c r="NL1438">
        <v>0.54</v>
      </c>
      <c r="NM1438">
        <f t="shared" si="706"/>
        <v>0.54</v>
      </c>
      <c r="NX1438">
        <v>824941</v>
      </c>
      <c r="OA1438">
        <v>0.52</v>
      </c>
      <c r="OB1438">
        <f t="shared" si="707"/>
        <v>0.52</v>
      </c>
      <c r="OM1438">
        <v>824941</v>
      </c>
      <c r="OP1438">
        <v>0.56000000000000005</v>
      </c>
      <c r="OQ1438">
        <f t="shared" si="708"/>
        <v>0.56000000000000005</v>
      </c>
      <c r="PB1438">
        <v>824941</v>
      </c>
      <c r="PE1438">
        <v>0.55000000000000004</v>
      </c>
      <c r="PF1438">
        <f t="shared" si="709"/>
        <v>0.55000000000000004</v>
      </c>
      <c r="PQ1438">
        <v>824941</v>
      </c>
      <c r="PT1438">
        <v>0.56000000000000005</v>
      </c>
      <c r="PU1438">
        <f t="shared" si="710"/>
        <v>0.56000000000000005</v>
      </c>
      <c r="QF1438">
        <v>824941</v>
      </c>
      <c r="QI1438">
        <v>0.54</v>
      </c>
      <c r="QJ1438">
        <f t="shared" si="711"/>
        <v>0.54</v>
      </c>
      <c r="QU1438">
        <v>824941</v>
      </c>
      <c r="QX1438">
        <v>0.56000000000000005</v>
      </c>
      <c r="QY1438">
        <f t="shared" si="712"/>
        <v>0.56000000000000005</v>
      </c>
    </row>
    <row r="1439" spans="12:467" x14ac:dyDescent="0.2">
      <c r="L1439">
        <v>822740</v>
      </c>
      <c r="O1439">
        <v>0.46</v>
      </c>
      <c r="P1439">
        <f t="shared" si="682"/>
        <v>0.46</v>
      </c>
      <c r="AA1439">
        <v>822740</v>
      </c>
      <c r="AD1439">
        <v>0.45</v>
      </c>
      <c r="AE1439">
        <f t="shared" si="683"/>
        <v>0.45</v>
      </c>
      <c r="AP1439">
        <v>822740</v>
      </c>
      <c r="AS1439">
        <v>0.36</v>
      </c>
      <c r="AT1439">
        <f t="shared" si="684"/>
        <v>0.36</v>
      </c>
      <c r="BE1439">
        <v>822740</v>
      </c>
      <c r="BH1439">
        <v>0.35</v>
      </c>
      <c r="BI1439">
        <f t="shared" si="685"/>
        <v>0.35</v>
      </c>
      <c r="BT1439">
        <v>822740</v>
      </c>
      <c r="BW1439">
        <v>0.5</v>
      </c>
      <c r="BX1439">
        <f t="shared" si="686"/>
        <v>0.5</v>
      </c>
      <c r="CI1439">
        <v>822740</v>
      </c>
      <c r="CL1439">
        <v>0.44</v>
      </c>
      <c r="CM1439">
        <f t="shared" si="687"/>
        <v>0.44</v>
      </c>
      <c r="CX1439">
        <v>822740</v>
      </c>
      <c r="DA1439">
        <v>0.45</v>
      </c>
      <c r="DB1439">
        <f t="shared" si="688"/>
        <v>0.45</v>
      </c>
      <c r="DM1439">
        <v>822740</v>
      </c>
      <c r="DP1439">
        <v>0.5</v>
      </c>
      <c r="DQ1439">
        <f t="shared" si="689"/>
        <v>0.5</v>
      </c>
      <c r="EB1439">
        <v>822740</v>
      </c>
      <c r="EE1439">
        <v>0.47</v>
      </c>
      <c r="EF1439">
        <f t="shared" si="690"/>
        <v>0.47</v>
      </c>
      <c r="EQ1439">
        <v>822740</v>
      </c>
      <c r="ET1439">
        <v>0.47</v>
      </c>
      <c r="EU1439">
        <f t="shared" si="691"/>
        <v>0.47</v>
      </c>
      <c r="FF1439">
        <v>822740</v>
      </c>
      <c r="FI1439">
        <v>0.46</v>
      </c>
      <c r="FJ1439">
        <f t="shared" si="692"/>
        <v>0.46</v>
      </c>
      <c r="FU1439">
        <v>822740</v>
      </c>
      <c r="FX1439">
        <v>0.47</v>
      </c>
      <c r="FY1439">
        <f t="shared" si="693"/>
        <v>0.47</v>
      </c>
      <c r="GJ1439">
        <v>822740</v>
      </c>
      <c r="GM1439">
        <v>0.46</v>
      </c>
      <c r="GN1439">
        <f t="shared" si="694"/>
        <v>0.46</v>
      </c>
      <c r="GY1439">
        <v>822740</v>
      </c>
      <c r="HB1439">
        <v>0.49</v>
      </c>
      <c r="HC1439">
        <f t="shared" si="695"/>
        <v>0.49</v>
      </c>
      <c r="HN1439">
        <v>822740</v>
      </c>
      <c r="HQ1439">
        <v>0.44</v>
      </c>
      <c r="HR1439">
        <f t="shared" si="696"/>
        <v>0.44</v>
      </c>
      <c r="ID1439">
        <v>822830</v>
      </c>
      <c r="IG1439">
        <v>0.5</v>
      </c>
      <c r="IH1439">
        <f t="shared" si="697"/>
        <v>0.5</v>
      </c>
      <c r="IS1439">
        <v>822830</v>
      </c>
      <c r="IV1439">
        <v>0.49</v>
      </c>
      <c r="IW1439">
        <f t="shared" si="698"/>
        <v>0.49</v>
      </c>
      <c r="JH1439">
        <v>822830</v>
      </c>
      <c r="JK1439">
        <v>0.47</v>
      </c>
      <c r="JL1439">
        <f t="shared" si="699"/>
        <v>0.47</v>
      </c>
      <c r="JW1439">
        <v>822830</v>
      </c>
      <c r="JZ1439">
        <v>0.48</v>
      </c>
      <c r="KA1439">
        <f t="shared" si="700"/>
        <v>0.48</v>
      </c>
      <c r="KL1439">
        <v>822830</v>
      </c>
      <c r="KO1439">
        <v>0.49</v>
      </c>
      <c r="KP1439">
        <f t="shared" si="701"/>
        <v>0.49</v>
      </c>
      <c r="LA1439">
        <v>822830</v>
      </c>
      <c r="LD1439">
        <v>0.5</v>
      </c>
      <c r="LE1439">
        <f t="shared" si="702"/>
        <v>0.5</v>
      </c>
      <c r="LP1439">
        <v>822830</v>
      </c>
      <c r="LS1439">
        <v>0.5</v>
      </c>
      <c r="LT1439">
        <f t="shared" si="703"/>
        <v>0.5</v>
      </c>
      <c r="ME1439">
        <v>822830</v>
      </c>
      <c r="MH1439">
        <v>0.5</v>
      </c>
      <c r="MI1439">
        <f t="shared" si="704"/>
        <v>0.5</v>
      </c>
      <c r="MT1439">
        <v>822830</v>
      </c>
      <c r="MW1439">
        <v>0.49</v>
      </c>
      <c r="MX1439">
        <f t="shared" si="705"/>
        <v>0.49</v>
      </c>
      <c r="NI1439">
        <v>822830</v>
      </c>
      <c r="NL1439">
        <v>0.51</v>
      </c>
      <c r="NM1439">
        <f t="shared" si="706"/>
        <v>0.51</v>
      </c>
      <c r="NX1439">
        <v>822830</v>
      </c>
      <c r="OA1439">
        <v>0.52</v>
      </c>
      <c r="OB1439">
        <f t="shared" si="707"/>
        <v>0.52</v>
      </c>
      <c r="OM1439">
        <v>822830</v>
      </c>
      <c r="OP1439">
        <v>0.49</v>
      </c>
      <c r="OQ1439">
        <f t="shared" si="708"/>
        <v>0.49</v>
      </c>
      <c r="PB1439">
        <v>822830</v>
      </c>
      <c r="PE1439">
        <v>0.51</v>
      </c>
      <c r="PF1439">
        <f t="shared" si="709"/>
        <v>0.51</v>
      </c>
      <c r="PQ1439">
        <v>822830</v>
      </c>
      <c r="PT1439">
        <v>0.5</v>
      </c>
      <c r="PU1439">
        <f t="shared" si="710"/>
        <v>0.5</v>
      </c>
      <c r="QF1439">
        <v>822830</v>
      </c>
      <c r="QI1439">
        <v>0.47</v>
      </c>
      <c r="QJ1439">
        <f t="shared" si="711"/>
        <v>0.47</v>
      </c>
      <c r="QU1439">
        <v>822830</v>
      </c>
      <c r="QX1439">
        <v>0.5</v>
      </c>
      <c r="QY1439">
        <f t="shared" si="712"/>
        <v>0.5</v>
      </c>
    </row>
    <row r="1440" spans="12:467" x14ac:dyDescent="0.2">
      <c r="L1440">
        <v>822985</v>
      </c>
      <c r="O1440">
        <v>0.53</v>
      </c>
      <c r="P1440">
        <f t="shared" si="682"/>
        <v>0.53</v>
      </c>
      <c r="AA1440">
        <v>822985</v>
      </c>
      <c r="AD1440">
        <v>0.48</v>
      </c>
      <c r="AE1440">
        <f t="shared" si="683"/>
        <v>0.48</v>
      </c>
      <c r="AP1440">
        <v>822985</v>
      </c>
      <c r="AS1440">
        <v>0.55000000000000004</v>
      </c>
      <c r="AT1440">
        <f t="shared" si="684"/>
        <v>0.55000000000000004</v>
      </c>
      <c r="BE1440">
        <v>822985</v>
      </c>
      <c r="BH1440">
        <v>0.56999999999999995</v>
      </c>
      <c r="BI1440">
        <f t="shared" si="685"/>
        <v>0.56999999999999995</v>
      </c>
      <c r="BT1440">
        <v>822985</v>
      </c>
      <c r="BW1440">
        <v>0.56000000000000005</v>
      </c>
      <c r="BX1440">
        <f t="shared" si="686"/>
        <v>0.56000000000000005</v>
      </c>
      <c r="CI1440">
        <v>822985</v>
      </c>
      <c r="CL1440">
        <v>0.54</v>
      </c>
      <c r="CM1440">
        <f t="shared" si="687"/>
        <v>0.54</v>
      </c>
      <c r="CX1440">
        <v>822985</v>
      </c>
      <c r="DA1440">
        <v>0.53</v>
      </c>
      <c r="DB1440">
        <f t="shared" si="688"/>
        <v>0.53</v>
      </c>
      <c r="DM1440">
        <v>822985</v>
      </c>
      <c r="DP1440">
        <v>0.55000000000000004</v>
      </c>
      <c r="DQ1440">
        <f t="shared" si="689"/>
        <v>0.55000000000000004</v>
      </c>
      <c r="EB1440">
        <v>822985</v>
      </c>
      <c r="EE1440">
        <v>0.54</v>
      </c>
      <c r="EF1440">
        <f t="shared" si="690"/>
        <v>0.54</v>
      </c>
      <c r="EQ1440">
        <v>822985</v>
      </c>
      <c r="ET1440">
        <v>0.54</v>
      </c>
      <c r="EU1440">
        <f t="shared" si="691"/>
        <v>0.54</v>
      </c>
      <c r="FF1440">
        <v>822985</v>
      </c>
      <c r="FI1440">
        <v>0.52</v>
      </c>
      <c r="FJ1440">
        <f t="shared" si="692"/>
        <v>0.52</v>
      </c>
      <c r="FU1440">
        <v>822985</v>
      </c>
      <c r="FX1440">
        <v>0.53</v>
      </c>
      <c r="FY1440">
        <f t="shared" si="693"/>
        <v>0.53</v>
      </c>
      <c r="GJ1440">
        <v>822985</v>
      </c>
      <c r="GM1440">
        <v>0.52</v>
      </c>
      <c r="GN1440">
        <f t="shared" si="694"/>
        <v>0.52</v>
      </c>
      <c r="GY1440">
        <v>822985</v>
      </c>
      <c r="HB1440">
        <v>0.57999999999999996</v>
      </c>
      <c r="HC1440">
        <f t="shared" si="695"/>
        <v>0.57999999999999996</v>
      </c>
      <c r="HN1440">
        <v>822985</v>
      </c>
      <c r="HQ1440">
        <v>0.49</v>
      </c>
      <c r="HR1440">
        <f t="shared" si="696"/>
        <v>0.49</v>
      </c>
      <c r="ID1440">
        <v>822996</v>
      </c>
      <c r="IG1440">
        <v>0.42</v>
      </c>
      <c r="IH1440">
        <f t="shared" si="697"/>
        <v>0.42</v>
      </c>
      <c r="IS1440">
        <v>822996</v>
      </c>
      <c r="IV1440">
        <v>0.4</v>
      </c>
      <c r="IW1440">
        <f t="shared" si="698"/>
        <v>0.4</v>
      </c>
      <c r="JH1440">
        <v>822996</v>
      </c>
      <c r="JK1440">
        <v>0.45</v>
      </c>
      <c r="JL1440">
        <f t="shared" si="699"/>
        <v>0.45</v>
      </c>
      <c r="JW1440">
        <v>822996</v>
      </c>
      <c r="JZ1440">
        <v>0.41</v>
      </c>
      <c r="KA1440">
        <f t="shared" si="700"/>
        <v>0.41</v>
      </c>
      <c r="KL1440">
        <v>822996</v>
      </c>
      <c r="KO1440">
        <v>0.43</v>
      </c>
      <c r="KP1440">
        <f t="shared" si="701"/>
        <v>0.43</v>
      </c>
      <c r="LA1440">
        <v>822996</v>
      </c>
      <c r="LD1440">
        <v>0.4</v>
      </c>
      <c r="LE1440">
        <f t="shared" si="702"/>
        <v>0.4</v>
      </c>
      <c r="LP1440">
        <v>822996</v>
      </c>
      <c r="LS1440">
        <v>0.42</v>
      </c>
      <c r="LT1440">
        <f t="shared" si="703"/>
        <v>0.42</v>
      </c>
      <c r="ME1440">
        <v>822996</v>
      </c>
      <c r="MH1440">
        <v>0.53</v>
      </c>
      <c r="MI1440">
        <f t="shared" si="704"/>
        <v>0.53</v>
      </c>
      <c r="MT1440">
        <v>822996</v>
      </c>
      <c r="MW1440">
        <v>0.41</v>
      </c>
      <c r="MX1440">
        <f t="shared" si="705"/>
        <v>0.41</v>
      </c>
      <c r="NI1440">
        <v>822996</v>
      </c>
      <c r="NL1440">
        <v>0.41</v>
      </c>
      <c r="NM1440">
        <f t="shared" si="706"/>
        <v>0.41</v>
      </c>
      <c r="NX1440">
        <v>822996</v>
      </c>
      <c r="OA1440">
        <v>0.39</v>
      </c>
      <c r="OB1440">
        <f t="shared" si="707"/>
        <v>0.39</v>
      </c>
      <c r="OM1440">
        <v>822996</v>
      </c>
      <c r="OP1440">
        <v>0.43</v>
      </c>
      <c r="OQ1440">
        <f t="shared" si="708"/>
        <v>0.43</v>
      </c>
      <c r="PB1440">
        <v>822996</v>
      </c>
      <c r="PE1440">
        <v>0.42</v>
      </c>
      <c r="PF1440">
        <f t="shared" si="709"/>
        <v>0.42</v>
      </c>
      <c r="PQ1440">
        <v>822996</v>
      </c>
      <c r="PT1440">
        <v>0.39</v>
      </c>
      <c r="PU1440">
        <f t="shared" si="710"/>
        <v>0.39</v>
      </c>
      <c r="QF1440">
        <v>822996</v>
      </c>
      <c r="QI1440">
        <v>0.41</v>
      </c>
      <c r="QJ1440">
        <f t="shared" si="711"/>
        <v>0.41</v>
      </c>
      <c r="QU1440">
        <v>822996</v>
      </c>
      <c r="QX1440">
        <v>0.39</v>
      </c>
      <c r="QY1440">
        <f t="shared" si="712"/>
        <v>0.39</v>
      </c>
    </row>
    <row r="1441" spans="12:467" x14ac:dyDescent="0.2">
      <c r="L1441">
        <v>823063</v>
      </c>
      <c r="O1441">
        <v>0.5</v>
      </c>
      <c r="P1441">
        <f t="shared" si="682"/>
        <v>0.5</v>
      </c>
      <c r="AA1441">
        <v>823063</v>
      </c>
      <c r="AD1441">
        <v>0.44</v>
      </c>
      <c r="AE1441">
        <f t="shared" si="683"/>
        <v>0.44</v>
      </c>
      <c r="AP1441">
        <v>823063</v>
      </c>
      <c r="AS1441">
        <v>0.48</v>
      </c>
      <c r="AT1441">
        <f t="shared" si="684"/>
        <v>0.48</v>
      </c>
      <c r="BE1441">
        <v>823063</v>
      </c>
      <c r="BH1441">
        <v>0.47</v>
      </c>
      <c r="BI1441">
        <f t="shared" si="685"/>
        <v>0.47</v>
      </c>
      <c r="BT1441">
        <v>823063</v>
      </c>
      <c r="BW1441">
        <v>0.45</v>
      </c>
      <c r="BX1441">
        <f t="shared" si="686"/>
        <v>0.45</v>
      </c>
      <c r="CI1441">
        <v>823063</v>
      </c>
      <c r="CL1441">
        <v>0.51</v>
      </c>
      <c r="CM1441">
        <f t="shared" si="687"/>
        <v>0.51</v>
      </c>
      <c r="CX1441">
        <v>823063</v>
      </c>
      <c r="DA1441">
        <v>0.47</v>
      </c>
      <c r="DB1441">
        <f t="shared" si="688"/>
        <v>0.47</v>
      </c>
      <c r="DM1441">
        <v>823063</v>
      </c>
      <c r="DP1441">
        <v>0.49</v>
      </c>
      <c r="DQ1441">
        <f t="shared" si="689"/>
        <v>0.49</v>
      </c>
      <c r="EB1441">
        <v>823063</v>
      </c>
      <c r="EE1441">
        <v>0.51</v>
      </c>
      <c r="EF1441">
        <f t="shared" si="690"/>
        <v>0.51</v>
      </c>
      <c r="EQ1441">
        <v>823063</v>
      </c>
      <c r="ET1441">
        <v>0.51</v>
      </c>
      <c r="EU1441">
        <f t="shared" si="691"/>
        <v>0.51</v>
      </c>
      <c r="FF1441">
        <v>823063</v>
      </c>
      <c r="FI1441">
        <v>0.48</v>
      </c>
      <c r="FJ1441">
        <f t="shared" si="692"/>
        <v>0.48</v>
      </c>
      <c r="FU1441">
        <v>823063</v>
      </c>
      <c r="FX1441">
        <v>0.5</v>
      </c>
      <c r="FY1441">
        <f t="shared" si="693"/>
        <v>0.5</v>
      </c>
      <c r="GJ1441">
        <v>823063</v>
      </c>
      <c r="GM1441">
        <v>0.49</v>
      </c>
      <c r="GN1441">
        <f t="shared" si="694"/>
        <v>0.49</v>
      </c>
      <c r="GY1441">
        <v>823063</v>
      </c>
      <c r="HB1441">
        <v>0.48</v>
      </c>
      <c r="HC1441">
        <f t="shared" si="695"/>
        <v>0.48</v>
      </c>
      <c r="HN1441">
        <v>823063</v>
      </c>
      <c r="HQ1441">
        <v>0.47</v>
      </c>
      <c r="HR1441">
        <f t="shared" si="696"/>
        <v>0.47</v>
      </c>
      <c r="ID1441">
        <v>823074</v>
      </c>
      <c r="IG1441">
        <v>0.44</v>
      </c>
      <c r="IH1441">
        <f t="shared" si="697"/>
        <v>0.44</v>
      </c>
      <c r="IS1441">
        <v>823074</v>
      </c>
      <c r="IV1441">
        <v>0.4</v>
      </c>
      <c r="IW1441">
        <f t="shared" si="698"/>
        <v>0.4</v>
      </c>
      <c r="JH1441">
        <v>823074</v>
      </c>
      <c r="JK1441">
        <v>0.39</v>
      </c>
      <c r="JL1441">
        <f t="shared" si="699"/>
        <v>0.39</v>
      </c>
      <c r="JW1441">
        <v>823074</v>
      </c>
      <c r="JZ1441">
        <v>0.43</v>
      </c>
      <c r="KA1441">
        <f t="shared" si="700"/>
        <v>0.43</v>
      </c>
      <c r="KL1441">
        <v>823074</v>
      </c>
      <c r="KO1441">
        <v>0.38</v>
      </c>
      <c r="KP1441">
        <f t="shared" si="701"/>
        <v>0.38</v>
      </c>
      <c r="LA1441">
        <v>823074</v>
      </c>
      <c r="LD1441">
        <v>0.42</v>
      </c>
      <c r="LE1441">
        <f t="shared" si="702"/>
        <v>0.42</v>
      </c>
      <c r="LP1441">
        <v>823074</v>
      </c>
      <c r="LS1441">
        <v>0.43</v>
      </c>
      <c r="LT1441">
        <f t="shared" si="703"/>
        <v>0.43</v>
      </c>
      <c r="ME1441">
        <v>823074</v>
      </c>
      <c r="MH1441">
        <v>0.4</v>
      </c>
      <c r="MI1441">
        <f t="shared" si="704"/>
        <v>0.4</v>
      </c>
      <c r="MT1441">
        <v>823074</v>
      </c>
      <c r="MW1441">
        <v>0.36</v>
      </c>
      <c r="MX1441">
        <f t="shared" si="705"/>
        <v>0.36</v>
      </c>
      <c r="NI1441">
        <v>823074</v>
      </c>
      <c r="NL1441">
        <v>0.4</v>
      </c>
      <c r="NM1441">
        <f t="shared" si="706"/>
        <v>0.4</v>
      </c>
      <c r="NX1441">
        <v>823074</v>
      </c>
      <c r="OA1441">
        <v>0.48</v>
      </c>
      <c r="OB1441">
        <f t="shared" si="707"/>
        <v>0.48</v>
      </c>
      <c r="OM1441">
        <v>823074</v>
      </c>
      <c r="OP1441">
        <v>0.41</v>
      </c>
      <c r="OQ1441">
        <f t="shared" si="708"/>
        <v>0.41</v>
      </c>
      <c r="PB1441">
        <v>823074</v>
      </c>
      <c r="PE1441">
        <v>0.4</v>
      </c>
      <c r="PF1441">
        <f t="shared" si="709"/>
        <v>0.4</v>
      </c>
      <c r="PQ1441">
        <v>823074</v>
      </c>
      <c r="PT1441">
        <v>0.43</v>
      </c>
      <c r="PU1441">
        <f t="shared" si="710"/>
        <v>0.43</v>
      </c>
      <c r="QF1441">
        <v>823074</v>
      </c>
      <c r="QI1441">
        <v>0.39</v>
      </c>
      <c r="QJ1441">
        <f t="shared" si="711"/>
        <v>0.39</v>
      </c>
      <c r="QU1441">
        <v>823074</v>
      </c>
      <c r="QX1441">
        <v>0.41</v>
      </c>
      <c r="QY1441">
        <f t="shared" si="712"/>
        <v>0.41</v>
      </c>
    </row>
    <row r="1442" spans="12:467" x14ac:dyDescent="0.2">
      <c r="L1442">
        <v>823141</v>
      </c>
      <c r="O1442">
        <v>0.57999999999999996</v>
      </c>
      <c r="P1442">
        <f t="shared" si="682"/>
        <v>0.57999999999999996</v>
      </c>
      <c r="AA1442">
        <v>823141</v>
      </c>
      <c r="AD1442">
        <v>0.49</v>
      </c>
      <c r="AE1442">
        <f t="shared" si="683"/>
        <v>0.49</v>
      </c>
      <c r="AP1442">
        <v>823141</v>
      </c>
      <c r="AS1442">
        <v>0.76</v>
      </c>
      <c r="AT1442">
        <f t="shared" si="684"/>
        <v>0.76</v>
      </c>
      <c r="BE1442">
        <v>823141</v>
      </c>
      <c r="BH1442">
        <v>0.57999999999999996</v>
      </c>
      <c r="BI1442">
        <f t="shared" si="685"/>
        <v>0.57999999999999996</v>
      </c>
      <c r="BT1442">
        <v>823141</v>
      </c>
      <c r="BW1442">
        <v>0.64</v>
      </c>
      <c r="BX1442">
        <f t="shared" si="686"/>
        <v>0.64</v>
      </c>
      <c r="CI1442">
        <v>823141</v>
      </c>
      <c r="CL1442">
        <v>0.52</v>
      </c>
      <c r="CM1442">
        <f t="shared" si="687"/>
        <v>0.52</v>
      </c>
      <c r="CX1442">
        <v>823141</v>
      </c>
      <c r="DA1442">
        <v>0.54</v>
      </c>
      <c r="DB1442">
        <f t="shared" si="688"/>
        <v>0.54</v>
      </c>
      <c r="DM1442">
        <v>823141</v>
      </c>
      <c r="DP1442">
        <v>0.56000000000000005</v>
      </c>
      <c r="DQ1442">
        <f t="shared" si="689"/>
        <v>0.56000000000000005</v>
      </c>
      <c r="EB1442">
        <v>823141</v>
      </c>
      <c r="EE1442">
        <v>0.55000000000000004</v>
      </c>
      <c r="EF1442">
        <f t="shared" si="690"/>
        <v>0.55000000000000004</v>
      </c>
      <c r="EQ1442">
        <v>823141</v>
      </c>
      <c r="ET1442">
        <v>0.55000000000000004</v>
      </c>
      <c r="EU1442">
        <f t="shared" si="691"/>
        <v>0.55000000000000004</v>
      </c>
      <c r="FF1442">
        <v>823141</v>
      </c>
      <c r="FI1442">
        <v>0.54</v>
      </c>
      <c r="FJ1442">
        <f t="shared" si="692"/>
        <v>0.54</v>
      </c>
      <c r="FU1442">
        <v>823141</v>
      </c>
      <c r="FX1442">
        <v>0.56000000000000005</v>
      </c>
      <c r="FY1442">
        <f t="shared" si="693"/>
        <v>0.56000000000000005</v>
      </c>
      <c r="GJ1442">
        <v>823141</v>
      </c>
      <c r="GM1442">
        <v>0.52</v>
      </c>
      <c r="GN1442">
        <f t="shared" si="694"/>
        <v>0.52</v>
      </c>
      <c r="GY1442">
        <v>823141</v>
      </c>
      <c r="HB1442">
        <v>0.57999999999999996</v>
      </c>
      <c r="HC1442">
        <f t="shared" si="695"/>
        <v>0.57999999999999996</v>
      </c>
      <c r="HN1442">
        <v>823141</v>
      </c>
      <c r="HQ1442">
        <v>0.55000000000000004</v>
      </c>
      <c r="HR1442">
        <f t="shared" si="696"/>
        <v>0.55000000000000004</v>
      </c>
      <c r="ID1442">
        <v>823480</v>
      </c>
      <c r="IG1442">
        <v>0.51</v>
      </c>
      <c r="IH1442">
        <f t="shared" si="697"/>
        <v>0.51</v>
      </c>
      <c r="IS1442">
        <v>823480</v>
      </c>
      <c r="IV1442">
        <v>0.55000000000000004</v>
      </c>
      <c r="IW1442">
        <f t="shared" si="698"/>
        <v>0.55000000000000004</v>
      </c>
      <c r="JH1442">
        <v>823480</v>
      </c>
      <c r="JK1442">
        <v>0.54</v>
      </c>
      <c r="JL1442">
        <f t="shared" si="699"/>
        <v>0.54</v>
      </c>
      <c r="JW1442">
        <v>823480</v>
      </c>
      <c r="JZ1442">
        <v>0.52</v>
      </c>
      <c r="KA1442">
        <f t="shared" si="700"/>
        <v>0.52</v>
      </c>
      <c r="KL1442">
        <v>823480</v>
      </c>
      <c r="KO1442">
        <v>0.51</v>
      </c>
      <c r="KP1442">
        <f t="shared" si="701"/>
        <v>0.51</v>
      </c>
      <c r="LA1442">
        <v>823480</v>
      </c>
      <c r="LD1442">
        <v>0.5</v>
      </c>
      <c r="LE1442">
        <f t="shared" si="702"/>
        <v>0.5</v>
      </c>
      <c r="LP1442">
        <v>823480</v>
      </c>
      <c r="LS1442">
        <v>0.51</v>
      </c>
      <c r="LT1442">
        <f t="shared" si="703"/>
        <v>0.51</v>
      </c>
      <c r="ME1442">
        <v>823480</v>
      </c>
      <c r="MH1442">
        <v>0.47</v>
      </c>
      <c r="MI1442">
        <f t="shared" si="704"/>
        <v>0.47</v>
      </c>
      <c r="MT1442">
        <v>823480</v>
      </c>
      <c r="MW1442">
        <v>0.61</v>
      </c>
      <c r="MX1442">
        <f t="shared" si="705"/>
        <v>0.61</v>
      </c>
      <c r="NI1442">
        <v>823480</v>
      </c>
      <c r="NL1442">
        <v>0.54</v>
      </c>
      <c r="NM1442">
        <f t="shared" si="706"/>
        <v>0.54</v>
      </c>
      <c r="NX1442">
        <v>823480</v>
      </c>
      <c r="OA1442">
        <v>0.54</v>
      </c>
      <c r="OB1442">
        <f t="shared" si="707"/>
        <v>0.54</v>
      </c>
      <c r="OM1442">
        <v>823480</v>
      </c>
      <c r="OP1442">
        <v>0.53</v>
      </c>
      <c r="OQ1442">
        <f t="shared" si="708"/>
        <v>0.53</v>
      </c>
      <c r="PB1442">
        <v>823480</v>
      </c>
      <c r="PE1442">
        <v>0.53</v>
      </c>
      <c r="PF1442">
        <f t="shared" si="709"/>
        <v>0.53</v>
      </c>
      <c r="PQ1442">
        <v>823480</v>
      </c>
      <c r="PT1442">
        <v>0.52</v>
      </c>
      <c r="PU1442">
        <f t="shared" si="710"/>
        <v>0.52</v>
      </c>
      <c r="QF1442">
        <v>823480</v>
      </c>
      <c r="QI1442">
        <v>0.53</v>
      </c>
      <c r="QJ1442">
        <f t="shared" si="711"/>
        <v>0.53</v>
      </c>
      <c r="QU1442">
        <v>823480</v>
      </c>
      <c r="QX1442">
        <v>0.54</v>
      </c>
      <c r="QY1442">
        <f t="shared" si="712"/>
        <v>0.54</v>
      </c>
    </row>
    <row r="1443" spans="12:467" x14ac:dyDescent="0.2">
      <c r="L1443">
        <v>823226</v>
      </c>
      <c r="O1443">
        <v>0.47</v>
      </c>
      <c r="P1443">
        <f t="shared" si="682"/>
        <v>0.47</v>
      </c>
      <c r="AA1443">
        <v>823226</v>
      </c>
      <c r="AD1443">
        <v>0.5</v>
      </c>
      <c r="AE1443">
        <f t="shared" si="683"/>
        <v>0.5</v>
      </c>
      <c r="AP1443">
        <v>823226</v>
      </c>
      <c r="AS1443">
        <v>0.42</v>
      </c>
      <c r="AT1443">
        <f t="shared" si="684"/>
        <v>0.42</v>
      </c>
      <c r="BE1443">
        <v>823226</v>
      </c>
      <c r="BH1443">
        <v>0.47</v>
      </c>
      <c r="BI1443">
        <f t="shared" si="685"/>
        <v>0.47</v>
      </c>
      <c r="BT1443">
        <v>823226</v>
      </c>
      <c r="BW1443">
        <v>0.33</v>
      </c>
      <c r="BX1443">
        <f t="shared" si="686"/>
        <v>0.33</v>
      </c>
      <c r="CI1443">
        <v>823226</v>
      </c>
      <c r="CL1443">
        <v>0.48</v>
      </c>
      <c r="CM1443">
        <f t="shared" si="687"/>
        <v>0.48</v>
      </c>
      <c r="CX1443">
        <v>823226</v>
      </c>
      <c r="DA1443">
        <v>0.47</v>
      </c>
      <c r="DB1443">
        <f t="shared" si="688"/>
        <v>0.47</v>
      </c>
      <c r="DM1443">
        <v>823226</v>
      </c>
      <c r="DP1443">
        <v>0.49</v>
      </c>
      <c r="DQ1443">
        <f t="shared" si="689"/>
        <v>0.49</v>
      </c>
      <c r="EB1443">
        <v>823226</v>
      </c>
      <c r="EE1443">
        <v>0.46</v>
      </c>
      <c r="EF1443">
        <f t="shared" si="690"/>
        <v>0.46</v>
      </c>
      <c r="EQ1443">
        <v>823226</v>
      </c>
      <c r="ET1443">
        <v>0.46</v>
      </c>
      <c r="EU1443">
        <f t="shared" si="691"/>
        <v>0.46</v>
      </c>
      <c r="FF1443">
        <v>823226</v>
      </c>
      <c r="FI1443">
        <v>0.49</v>
      </c>
      <c r="FJ1443">
        <f t="shared" si="692"/>
        <v>0.49</v>
      </c>
      <c r="FU1443">
        <v>823226</v>
      </c>
      <c r="FX1443">
        <v>0.49</v>
      </c>
      <c r="FY1443">
        <f t="shared" si="693"/>
        <v>0.49</v>
      </c>
      <c r="GJ1443">
        <v>823226</v>
      </c>
      <c r="GM1443">
        <v>0.47</v>
      </c>
      <c r="GN1443">
        <f t="shared" si="694"/>
        <v>0.47</v>
      </c>
      <c r="GY1443">
        <v>823226</v>
      </c>
      <c r="HB1443">
        <v>0.46</v>
      </c>
      <c r="HC1443">
        <f t="shared" si="695"/>
        <v>0.46</v>
      </c>
      <c r="HN1443">
        <v>823226</v>
      </c>
      <c r="HQ1443">
        <v>0.48</v>
      </c>
      <c r="HR1443">
        <f t="shared" si="696"/>
        <v>0.48</v>
      </c>
      <c r="ID1443">
        <v>824294</v>
      </c>
      <c r="IG1443">
        <v>0.57999999999999996</v>
      </c>
      <c r="IH1443">
        <f t="shared" si="697"/>
        <v>0.57999999999999996</v>
      </c>
      <c r="IS1443">
        <v>824294</v>
      </c>
      <c r="IV1443">
        <v>0.57999999999999996</v>
      </c>
      <c r="IW1443">
        <f t="shared" si="698"/>
        <v>0.57999999999999996</v>
      </c>
      <c r="JH1443">
        <v>824294</v>
      </c>
      <c r="JK1443">
        <v>0.62</v>
      </c>
      <c r="JL1443">
        <f t="shared" si="699"/>
        <v>0.62</v>
      </c>
      <c r="JW1443">
        <v>824294</v>
      </c>
      <c r="JZ1443">
        <v>0.56000000000000005</v>
      </c>
      <c r="KA1443">
        <f t="shared" si="700"/>
        <v>0.56000000000000005</v>
      </c>
      <c r="KL1443">
        <v>824294</v>
      </c>
      <c r="KO1443">
        <v>0.63</v>
      </c>
      <c r="KP1443">
        <f t="shared" si="701"/>
        <v>0.63</v>
      </c>
      <c r="LA1443">
        <v>824294</v>
      </c>
      <c r="LD1443">
        <v>0.62</v>
      </c>
      <c r="LE1443">
        <f t="shared" si="702"/>
        <v>0.62</v>
      </c>
      <c r="LP1443">
        <v>824294</v>
      </c>
      <c r="LS1443">
        <v>0.55000000000000004</v>
      </c>
      <c r="LT1443">
        <f t="shared" si="703"/>
        <v>0.55000000000000004</v>
      </c>
      <c r="ME1443">
        <v>824294</v>
      </c>
      <c r="MH1443">
        <v>0.63</v>
      </c>
      <c r="MI1443">
        <f t="shared" si="704"/>
        <v>0.63</v>
      </c>
      <c r="MT1443">
        <v>824294</v>
      </c>
      <c r="MW1443">
        <v>0.66</v>
      </c>
      <c r="MX1443">
        <f t="shared" si="705"/>
        <v>0.66</v>
      </c>
      <c r="NI1443">
        <v>824294</v>
      </c>
      <c r="NL1443">
        <v>0.54</v>
      </c>
      <c r="NM1443">
        <f t="shared" si="706"/>
        <v>0.54</v>
      </c>
      <c r="NX1443">
        <v>824294</v>
      </c>
      <c r="OA1443">
        <v>0.57999999999999996</v>
      </c>
      <c r="OB1443">
        <f t="shared" si="707"/>
        <v>0.57999999999999996</v>
      </c>
      <c r="OM1443">
        <v>824294</v>
      </c>
      <c r="OP1443">
        <v>0.56999999999999995</v>
      </c>
      <c r="OQ1443">
        <f t="shared" si="708"/>
        <v>0.56999999999999995</v>
      </c>
      <c r="PB1443">
        <v>824294</v>
      </c>
      <c r="PE1443">
        <v>0.6</v>
      </c>
      <c r="PF1443">
        <f t="shared" si="709"/>
        <v>0.6</v>
      </c>
      <c r="PQ1443">
        <v>824294</v>
      </c>
      <c r="PT1443">
        <v>0.56999999999999995</v>
      </c>
      <c r="PU1443">
        <f t="shared" si="710"/>
        <v>0.56999999999999995</v>
      </c>
      <c r="QF1443">
        <v>824294</v>
      </c>
      <c r="QI1443">
        <v>0.56000000000000005</v>
      </c>
      <c r="QJ1443">
        <f t="shared" si="711"/>
        <v>0.56000000000000005</v>
      </c>
      <c r="QU1443">
        <v>824294</v>
      </c>
      <c r="QX1443">
        <v>0.55000000000000004</v>
      </c>
      <c r="QY1443">
        <f t="shared" si="712"/>
        <v>0.55000000000000004</v>
      </c>
    </row>
    <row r="1444" spans="12:467" x14ac:dyDescent="0.2">
      <c r="L1444">
        <v>823872</v>
      </c>
      <c r="O1444">
        <v>0.55000000000000004</v>
      </c>
      <c r="P1444">
        <f t="shared" si="682"/>
        <v>0.55000000000000004</v>
      </c>
      <c r="AA1444">
        <v>823872</v>
      </c>
      <c r="AD1444">
        <v>0.64</v>
      </c>
      <c r="AE1444">
        <f t="shared" si="683"/>
        <v>0.64</v>
      </c>
      <c r="AP1444">
        <v>823872</v>
      </c>
      <c r="AS1444">
        <v>0.48</v>
      </c>
      <c r="AT1444">
        <f t="shared" si="684"/>
        <v>0.48</v>
      </c>
      <c r="BE1444">
        <v>823872</v>
      </c>
      <c r="BH1444">
        <v>0.56000000000000005</v>
      </c>
      <c r="BI1444">
        <f t="shared" si="685"/>
        <v>0.56000000000000005</v>
      </c>
      <c r="BT1444">
        <v>823872</v>
      </c>
      <c r="BW1444">
        <v>0.61</v>
      </c>
      <c r="BX1444">
        <f t="shared" si="686"/>
        <v>0.61</v>
      </c>
      <c r="CI1444">
        <v>823872</v>
      </c>
      <c r="CL1444">
        <v>0.53</v>
      </c>
      <c r="CM1444">
        <f t="shared" si="687"/>
        <v>0.53</v>
      </c>
      <c r="CX1444">
        <v>823872</v>
      </c>
      <c r="DA1444">
        <v>0.56000000000000005</v>
      </c>
      <c r="DB1444">
        <f t="shared" si="688"/>
        <v>0.56000000000000005</v>
      </c>
      <c r="DM1444">
        <v>823872</v>
      </c>
      <c r="DP1444">
        <v>0.56000000000000005</v>
      </c>
      <c r="DQ1444">
        <f t="shared" si="689"/>
        <v>0.56000000000000005</v>
      </c>
      <c r="EB1444">
        <v>823872</v>
      </c>
      <c r="EE1444">
        <v>0.55000000000000004</v>
      </c>
      <c r="EF1444">
        <f t="shared" si="690"/>
        <v>0.55000000000000004</v>
      </c>
      <c r="EQ1444">
        <v>823872</v>
      </c>
      <c r="ET1444">
        <v>0.55000000000000004</v>
      </c>
      <c r="EU1444">
        <f t="shared" si="691"/>
        <v>0.55000000000000004</v>
      </c>
      <c r="FF1444">
        <v>823872</v>
      </c>
      <c r="FI1444">
        <v>0.55000000000000004</v>
      </c>
      <c r="FJ1444">
        <f t="shared" si="692"/>
        <v>0.55000000000000004</v>
      </c>
      <c r="FU1444">
        <v>823872</v>
      </c>
      <c r="FX1444">
        <v>0.56000000000000005</v>
      </c>
      <c r="FY1444">
        <f t="shared" si="693"/>
        <v>0.56000000000000005</v>
      </c>
      <c r="GJ1444">
        <v>823872</v>
      </c>
      <c r="GM1444">
        <v>0.54</v>
      </c>
      <c r="GN1444">
        <f t="shared" si="694"/>
        <v>0.54</v>
      </c>
      <c r="GY1444">
        <v>823872</v>
      </c>
      <c r="HB1444">
        <v>0.59</v>
      </c>
      <c r="HC1444">
        <f t="shared" si="695"/>
        <v>0.59</v>
      </c>
      <c r="HN1444">
        <v>823872</v>
      </c>
      <c r="HQ1444">
        <v>0.47</v>
      </c>
      <c r="HR1444">
        <f t="shared" si="696"/>
        <v>0.47</v>
      </c>
      <c r="ID1444">
        <v>824535</v>
      </c>
      <c r="IG1444">
        <v>0.52</v>
      </c>
      <c r="IH1444">
        <f t="shared" si="697"/>
        <v>0.52</v>
      </c>
      <c r="IS1444">
        <v>824535</v>
      </c>
      <c r="IV1444">
        <v>0.52</v>
      </c>
      <c r="IW1444">
        <f t="shared" si="698"/>
        <v>0.52</v>
      </c>
      <c r="JH1444">
        <v>824535</v>
      </c>
      <c r="JK1444">
        <v>0.57999999999999996</v>
      </c>
      <c r="JL1444">
        <f t="shared" si="699"/>
        <v>0.57999999999999996</v>
      </c>
      <c r="JW1444">
        <v>824535</v>
      </c>
      <c r="JZ1444">
        <v>0.54</v>
      </c>
      <c r="KA1444">
        <f t="shared" si="700"/>
        <v>0.54</v>
      </c>
      <c r="KL1444">
        <v>824535</v>
      </c>
      <c r="KO1444">
        <v>0.56999999999999995</v>
      </c>
      <c r="KP1444">
        <f t="shared" si="701"/>
        <v>0.56999999999999995</v>
      </c>
      <c r="LA1444">
        <v>824535</v>
      </c>
      <c r="LD1444">
        <v>0.54</v>
      </c>
      <c r="LE1444">
        <f t="shared" si="702"/>
        <v>0.54</v>
      </c>
      <c r="LP1444">
        <v>824535</v>
      </c>
      <c r="LS1444">
        <v>0.54</v>
      </c>
      <c r="LT1444">
        <f t="shared" si="703"/>
        <v>0.54</v>
      </c>
      <c r="ME1444">
        <v>824535</v>
      </c>
      <c r="MH1444">
        <v>0.57999999999999996</v>
      </c>
      <c r="MI1444">
        <f t="shared" si="704"/>
        <v>0.57999999999999996</v>
      </c>
      <c r="MT1444">
        <v>824535</v>
      </c>
      <c r="MW1444">
        <v>0.54</v>
      </c>
      <c r="MX1444">
        <f t="shared" si="705"/>
        <v>0.54</v>
      </c>
      <c r="NI1444">
        <v>824535</v>
      </c>
      <c r="NL1444">
        <v>0.53</v>
      </c>
      <c r="NM1444">
        <f t="shared" si="706"/>
        <v>0.53</v>
      </c>
      <c r="NX1444">
        <v>824535</v>
      </c>
      <c r="OA1444">
        <v>0.53</v>
      </c>
      <c r="OB1444">
        <f t="shared" si="707"/>
        <v>0.53</v>
      </c>
      <c r="OM1444">
        <v>824535</v>
      </c>
      <c r="OP1444">
        <v>0.53</v>
      </c>
      <c r="OQ1444">
        <f t="shared" si="708"/>
        <v>0.53</v>
      </c>
      <c r="PB1444">
        <v>824535</v>
      </c>
      <c r="PE1444">
        <v>0.54</v>
      </c>
      <c r="PF1444">
        <f t="shared" si="709"/>
        <v>0.54</v>
      </c>
      <c r="PQ1444">
        <v>824535</v>
      </c>
      <c r="PT1444">
        <v>0.53</v>
      </c>
      <c r="PU1444">
        <f t="shared" si="710"/>
        <v>0.53</v>
      </c>
      <c r="QF1444">
        <v>824535</v>
      </c>
      <c r="QI1444">
        <v>0.54</v>
      </c>
      <c r="QJ1444">
        <f t="shared" si="711"/>
        <v>0.54</v>
      </c>
      <c r="QU1444">
        <v>824535</v>
      </c>
      <c r="QX1444">
        <v>0.53</v>
      </c>
      <c r="QY1444">
        <f t="shared" si="712"/>
        <v>0.53</v>
      </c>
    </row>
    <row r="1445" spans="12:467" x14ac:dyDescent="0.2">
      <c r="L1445">
        <v>824036</v>
      </c>
      <c r="O1445">
        <v>0.49</v>
      </c>
      <c r="P1445">
        <f t="shared" si="682"/>
        <v>0.49</v>
      </c>
      <c r="AA1445">
        <v>824036</v>
      </c>
      <c r="AD1445">
        <v>0.37</v>
      </c>
      <c r="AE1445">
        <f t="shared" si="683"/>
        <v>0.37</v>
      </c>
      <c r="AP1445">
        <v>824036</v>
      </c>
      <c r="AS1445">
        <v>0.67</v>
      </c>
      <c r="AT1445">
        <f t="shared" si="684"/>
        <v>0.67</v>
      </c>
      <c r="BE1445">
        <v>824036</v>
      </c>
      <c r="BH1445">
        <v>0.53</v>
      </c>
      <c r="BI1445">
        <f t="shared" si="685"/>
        <v>0.53</v>
      </c>
      <c r="BT1445">
        <v>824036</v>
      </c>
      <c r="BW1445">
        <v>0.63</v>
      </c>
      <c r="BX1445">
        <f t="shared" si="686"/>
        <v>0.63</v>
      </c>
      <c r="CI1445">
        <v>824036</v>
      </c>
      <c r="CL1445">
        <v>0.5</v>
      </c>
      <c r="CM1445">
        <f t="shared" si="687"/>
        <v>0.5</v>
      </c>
      <c r="CX1445">
        <v>824036</v>
      </c>
      <c r="DA1445">
        <v>0.5</v>
      </c>
      <c r="DB1445">
        <f t="shared" si="688"/>
        <v>0.5</v>
      </c>
      <c r="DM1445">
        <v>824036</v>
      </c>
      <c r="DP1445">
        <v>0.49</v>
      </c>
      <c r="DQ1445">
        <f t="shared" si="689"/>
        <v>0.49</v>
      </c>
      <c r="EB1445">
        <v>824036</v>
      </c>
      <c r="EE1445">
        <v>0.5</v>
      </c>
      <c r="EF1445">
        <f t="shared" si="690"/>
        <v>0.5</v>
      </c>
      <c r="EQ1445">
        <v>824036</v>
      </c>
      <c r="ET1445">
        <v>0.5</v>
      </c>
      <c r="EU1445">
        <f t="shared" si="691"/>
        <v>0.5</v>
      </c>
      <c r="FF1445">
        <v>824036</v>
      </c>
      <c r="FI1445">
        <v>0.5</v>
      </c>
      <c r="FJ1445">
        <f t="shared" si="692"/>
        <v>0.5</v>
      </c>
      <c r="FU1445">
        <v>824036</v>
      </c>
      <c r="FX1445">
        <v>0.49</v>
      </c>
      <c r="FY1445">
        <f t="shared" si="693"/>
        <v>0.49</v>
      </c>
      <c r="GJ1445">
        <v>824036</v>
      </c>
      <c r="GM1445">
        <v>0.48</v>
      </c>
      <c r="GN1445">
        <f t="shared" si="694"/>
        <v>0.48</v>
      </c>
      <c r="GY1445">
        <v>824036</v>
      </c>
      <c r="HB1445">
        <v>0.53</v>
      </c>
      <c r="HC1445">
        <f t="shared" si="695"/>
        <v>0.53</v>
      </c>
      <c r="HN1445">
        <v>824036</v>
      </c>
      <c r="HQ1445">
        <v>0.45</v>
      </c>
      <c r="HR1445">
        <f t="shared" si="696"/>
        <v>0.45</v>
      </c>
      <c r="ID1445">
        <v>824697</v>
      </c>
      <c r="IG1445">
        <v>0.56999999999999995</v>
      </c>
      <c r="IH1445">
        <f t="shared" si="697"/>
        <v>0.56999999999999995</v>
      </c>
      <c r="IS1445">
        <v>824697</v>
      </c>
      <c r="IV1445">
        <v>0.59</v>
      </c>
      <c r="IW1445">
        <f t="shared" si="698"/>
        <v>0.59</v>
      </c>
      <c r="JH1445">
        <v>824697</v>
      </c>
      <c r="JK1445">
        <v>0.56000000000000005</v>
      </c>
      <c r="JL1445">
        <f t="shared" si="699"/>
        <v>0.56000000000000005</v>
      </c>
      <c r="JW1445">
        <v>824697</v>
      </c>
      <c r="JZ1445">
        <v>0.56000000000000005</v>
      </c>
      <c r="KA1445">
        <f t="shared" si="700"/>
        <v>0.56000000000000005</v>
      </c>
      <c r="KL1445">
        <v>824697</v>
      </c>
      <c r="KO1445">
        <v>0.66</v>
      </c>
      <c r="KP1445">
        <f t="shared" si="701"/>
        <v>0.66</v>
      </c>
      <c r="LA1445">
        <v>824697</v>
      </c>
      <c r="LD1445">
        <v>0.59</v>
      </c>
      <c r="LE1445">
        <f t="shared" si="702"/>
        <v>0.59</v>
      </c>
      <c r="LP1445">
        <v>824697</v>
      </c>
      <c r="LS1445">
        <v>0.56000000000000005</v>
      </c>
      <c r="LT1445">
        <f t="shared" si="703"/>
        <v>0.56000000000000005</v>
      </c>
      <c r="ME1445">
        <v>824697</v>
      </c>
      <c r="MH1445">
        <v>0.69</v>
      </c>
      <c r="MI1445">
        <f t="shared" si="704"/>
        <v>0.69</v>
      </c>
      <c r="MT1445">
        <v>824697</v>
      </c>
      <c r="MW1445">
        <v>0.71</v>
      </c>
      <c r="MX1445">
        <f t="shared" si="705"/>
        <v>0.71</v>
      </c>
      <c r="NI1445">
        <v>824697</v>
      </c>
      <c r="NL1445">
        <v>0.54</v>
      </c>
      <c r="NM1445">
        <f t="shared" si="706"/>
        <v>0.54</v>
      </c>
      <c r="NX1445">
        <v>824697</v>
      </c>
      <c r="OA1445">
        <v>0.57999999999999996</v>
      </c>
      <c r="OB1445">
        <f t="shared" si="707"/>
        <v>0.57999999999999996</v>
      </c>
      <c r="OM1445">
        <v>824697</v>
      </c>
      <c r="OP1445">
        <v>0.57999999999999996</v>
      </c>
      <c r="OQ1445">
        <f t="shared" si="708"/>
        <v>0.57999999999999996</v>
      </c>
      <c r="PB1445">
        <v>824697</v>
      </c>
      <c r="PE1445">
        <v>0.57999999999999996</v>
      </c>
      <c r="PF1445">
        <f t="shared" si="709"/>
        <v>0.57999999999999996</v>
      </c>
      <c r="PQ1445">
        <v>824697</v>
      </c>
      <c r="PT1445">
        <v>0.57999999999999996</v>
      </c>
      <c r="PU1445">
        <f t="shared" si="710"/>
        <v>0.57999999999999996</v>
      </c>
      <c r="QF1445">
        <v>824697</v>
      </c>
      <c r="QI1445">
        <v>0.57999999999999996</v>
      </c>
      <c r="QJ1445">
        <f t="shared" si="711"/>
        <v>0.57999999999999996</v>
      </c>
      <c r="QU1445">
        <v>824697</v>
      </c>
      <c r="QX1445">
        <v>0.57999999999999996</v>
      </c>
      <c r="QY1445">
        <f t="shared" si="712"/>
        <v>0.57999999999999996</v>
      </c>
    </row>
    <row r="1446" spans="12:467" x14ac:dyDescent="0.2">
      <c r="L1446">
        <v>824118</v>
      </c>
      <c r="O1446">
        <v>0.55000000000000004</v>
      </c>
      <c r="P1446">
        <f t="shared" si="682"/>
        <v>0.55000000000000004</v>
      </c>
      <c r="AA1446">
        <v>824118</v>
      </c>
      <c r="AD1446">
        <v>0.57999999999999996</v>
      </c>
      <c r="AE1446">
        <f t="shared" si="683"/>
        <v>0.57999999999999996</v>
      </c>
      <c r="AP1446">
        <v>824118</v>
      </c>
      <c r="AS1446">
        <v>0.3</v>
      </c>
      <c r="AT1446">
        <f t="shared" si="684"/>
        <v>0.3</v>
      </c>
      <c r="BE1446">
        <v>824118</v>
      </c>
      <c r="BH1446">
        <v>0.47</v>
      </c>
      <c r="BI1446">
        <f t="shared" si="685"/>
        <v>0.47</v>
      </c>
      <c r="BT1446">
        <v>824118</v>
      </c>
      <c r="BW1446">
        <v>0.42</v>
      </c>
      <c r="BX1446">
        <f t="shared" si="686"/>
        <v>0.42</v>
      </c>
      <c r="CI1446">
        <v>824118</v>
      </c>
      <c r="CL1446">
        <v>0.55000000000000004</v>
      </c>
      <c r="CM1446">
        <f t="shared" si="687"/>
        <v>0.55000000000000004</v>
      </c>
      <c r="CX1446">
        <v>824118</v>
      </c>
      <c r="DA1446">
        <v>0.54</v>
      </c>
      <c r="DB1446">
        <f t="shared" si="688"/>
        <v>0.54</v>
      </c>
      <c r="DM1446">
        <v>824118</v>
      </c>
      <c r="DP1446">
        <v>0.55000000000000004</v>
      </c>
      <c r="DQ1446">
        <f t="shared" si="689"/>
        <v>0.55000000000000004</v>
      </c>
      <c r="EB1446">
        <v>824118</v>
      </c>
      <c r="EE1446">
        <v>0.56000000000000005</v>
      </c>
      <c r="EF1446">
        <f t="shared" si="690"/>
        <v>0.56000000000000005</v>
      </c>
      <c r="EQ1446">
        <v>824118</v>
      </c>
      <c r="ET1446">
        <v>0.56000000000000005</v>
      </c>
      <c r="EU1446">
        <f t="shared" si="691"/>
        <v>0.56000000000000005</v>
      </c>
      <c r="FF1446">
        <v>824118</v>
      </c>
      <c r="FI1446">
        <v>0.56000000000000005</v>
      </c>
      <c r="FJ1446">
        <f t="shared" si="692"/>
        <v>0.56000000000000005</v>
      </c>
      <c r="FU1446">
        <v>824118</v>
      </c>
      <c r="FX1446">
        <v>0.55000000000000004</v>
      </c>
      <c r="FY1446">
        <f t="shared" si="693"/>
        <v>0.55000000000000004</v>
      </c>
      <c r="GJ1446">
        <v>824118</v>
      </c>
      <c r="GM1446">
        <v>0.54</v>
      </c>
      <c r="GN1446">
        <f t="shared" si="694"/>
        <v>0.54</v>
      </c>
      <c r="GY1446">
        <v>824118</v>
      </c>
      <c r="HB1446">
        <v>0.57999999999999996</v>
      </c>
      <c r="HC1446">
        <f t="shared" si="695"/>
        <v>0.57999999999999996</v>
      </c>
      <c r="HN1446">
        <v>824118</v>
      </c>
      <c r="HQ1446">
        <v>0.53</v>
      </c>
      <c r="HR1446">
        <f t="shared" si="696"/>
        <v>0.53</v>
      </c>
      <c r="ID1446">
        <v>824857</v>
      </c>
      <c r="IG1446">
        <v>0.46</v>
      </c>
      <c r="IH1446">
        <f t="shared" si="697"/>
        <v>0.46</v>
      </c>
      <c r="IS1446">
        <v>824857</v>
      </c>
      <c r="IV1446">
        <v>0.44</v>
      </c>
      <c r="IW1446">
        <f t="shared" si="698"/>
        <v>0.44</v>
      </c>
      <c r="JH1446">
        <v>824857</v>
      </c>
      <c r="JK1446">
        <v>0.45</v>
      </c>
      <c r="JL1446">
        <f t="shared" si="699"/>
        <v>0.45</v>
      </c>
      <c r="JW1446">
        <v>824857</v>
      </c>
      <c r="JZ1446">
        <v>0.45</v>
      </c>
      <c r="KA1446">
        <f t="shared" si="700"/>
        <v>0.45</v>
      </c>
      <c r="KL1446">
        <v>824857</v>
      </c>
      <c r="KO1446">
        <v>0.42</v>
      </c>
      <c r="KP1446">
        <f t="shared" si="701"/>
        <v>0.42</v>
      </c>
      <c r="LA1446">
        <v>824857</v>
      </c>
      <c r="LD1446">
        <v>0.42</v>
      </c>
      <c r="LE1446">
        <f t="shared" si="702"/>
        <v>0.42</v>
      </c>
      <c r="LP1446">
        <v>824857</v>
      </c>
      <c r="LS1446">
        <v>0.44</v>
      </c>
      <c r="LT1446">
        <f t="shared" si="703"/>
        <v>0.44</v>
      </c>
      <c r="ME1446">
        <v>824857</v>
      </c>
      <c r="MH1446">
        <v>0.5</v>
      </c>
      <c r="MI1446">
        <f t="shared" si="704"/>
        <v>0.5</v>
      </c>
      <c r="MT1446">
        <v>824857</v>
      </c>
      <c r="MW1446">
        <v>0.43</v>
      </c>
      <c r="MX1446">
        <f t="shared" si="705"/>
        <v>0.43</v>
      </c>
      <c r="NI1446">
        <v>824857</v>
      </c>
      <c r="NL1446">
        <v>0.46</v>
      </c>
      <c r="NM1446">
        <f t="shared" si="706"/>
        <v>0.46</v>
      </c>
      <c r="NX1446">
        <v>824857</v>
      </c>
      <c r="OA1446">
        <v>0.46</v>
      </c>
      <c r="OB1446">
        <f t="shared" si="707"/>
        <v>0.46</v>
      </c>
      <c r="OM1446">
        <v>824857</v>
      </c>
      <c r="OP1446">
        <v>0.45</v>
      </c>
      <c r="OQ1446">
        <f t="shared" si="708"/>
        <v>0.45</v>
      </c>
      <c r="PB1446">
        <v>824857</v>
      </c>
      <c r="PE1446">
        <v>0.45</v>
      </c>
      <c r="PF1446">
        <f t="shared" si="709"/>
        <v>0.45</v>
      </c>
      <c r="PQ1446">
        <v>824857</v>
      </c>
      <c r="PT1446">
        <v>0.44</v>
      </c>
      <c r="PU1446">
        <f t="shared" si="710"/>
        <v>0.44</v>
      </c>
      <c r="QF1446">
        <v>824857</v>
      </c>
      <c r="QI1446">
        <v>0.44</v>
      </c>
      <c r="QJ1446">
        <f t="shared" si="711"/>
        <v>0.44</v>
      </c>
      <c r="QU1446">
        <v>824857</v>
      </c>
      <c r="QX1446">
        <v>0.46</v>
      </c>
      <c r="QY1446">
        <f t="shared" si="712"/>
        <v>0.46</v>
      </c>
    </row>
    <row r="1447" spans="12:467" x14ac:dyDescent="0.2">
      <c r="L1447">
        <v>824282</v>
      </c>
      <c r="O1447">
        <v>0.48</v>
      </c>
      <c r="P1447">
        <f t="shared" si="682"/>
        <v>0.48</v>
      </c>
      <c r="AA1447">
        <v>824282</v>
      </c>
      <c r="AD1447">
        <v>0.49</v>
      </c>
      <c r="AE1447">
        <f t="shared" si="683"/>
        <v>0.49</v>
      </c>
      <c r="AP1447">
        <v>824282</v>
      </c>
      <c r="AS1447">
        <v>0.61</v>
      </c>
      <c r="AT1447">
        <f t="shared" si="684"/>
        <v>0.61</v>
      </c>
      <c r="BE1447">
        <v>824282</v>
      </c>
      <c r="BH1447">
        <v>0.48</v>
      </c>
      <c r="BI1447">
        <f t="shared" si="685"/>
        <v>0.48</v>
      </c>
      <c r="BT1447">
        <v>824282</v>
      </c>
      <c r="BW1447">
        <v>0.41</v>
      </c>
      <c r="BX1447">
        <f t="shared" si="686"/>
        <v>0.41</v>
      </c>
      <c r="CI1447">
        <v>824282</v>
      </c>
      <c r="CL1447">
        <v>0.51</v>
      </c>
      <c r="CM1447">
        <f t="shared" si="687"/>
        <v>0.51</v>
      </c>
      <c r="CX1447">
        <v>824282</v>
      </c>
      <c r="DA1447">
        <v>0.51</v>
      </c>
      <c r="DB1447">
        <f t="shared" si="688"/>
        <v>0.51</v>
      </c>
      <c r="DM1447">
        <v>824282</v>
      </c>
      <c r="DP1447">
        <v>0.51</v>
      </c>
      <c r="DQ1447">
        <f t="shared" si="689"/>
        <v>0.51</v>
      </c>
      <c r="EB1447">
        <v>824282</v>
      </c>
      <c r="EE1447">
        <v>0.52</v>
      </c>
      <c r="EF1447">
        <f t="shared" si="690"/>
        <v>0.52</v>
      </c>
      <c r="EQ1447">
        <v>824282</v>
      </c>
      <c r="ET1447">
        <v>0.52</v>
      </c>
      <c r="EU1447">
        <f t="shared" si="691"/>
        <v>0.52</v>
      </c>
      <c r="FF1447">
        <v>824282</v>
      </c>
      <c r="FI1447">
        <v>0.51</v>
      </c>
      <c r="FJ1447">
        <f t="shared" si="692"/>
        <v>0.51</v>
      </c>
      <c r="FU1447">
        <v>824282</v>
      </c>
      <c r="FX1447">
        <v>0.5</v>
      </c>
      <c r="FY1447">
        <f t="shared" si="693"/>
        <v>0.5</v>
      </c>
      <c r="GJ1447">
        <v>824282</v>
      </c>
      <c r="GM1447">
        <v>0.48</v>
      </c>
      <c r="GN1447">
        <f t="shared" si="694"/>
        <v>0.48</v>
      </c>
      <c r="GY1447">
        <v>824282</v>
      </c>
      <c r="HB1447">
        <v>0.45</v>
      </c>
      <c r="HC1447">
        <f t="shared" si="695"/>
        <v>0.45</v>
      </c>
      <c r="HN1447">
        <v>824282</v>
      </c>
      <c r="HQ1447">
        <v>0.45</v>
      </c>
      <c r="HR1447">
        <f t="shared" si="696"/>
        <v>0.45</v>
      </c>
      <c r="ID1447">
        <v>824939</v>
      </c>
      <c r="IG1447">
        <v>0.54</v>
      </c>
      <c r="IH1447">
        <f t="shared" si="697"/>
        <v>0.54</v>
      </c>
      <c r="IS1447">
        <v>824939</v>
      </c>
      <c r="IV1447">
        <v>0.51</v>
      </c>
      <c r="IW1447">
        <f t="shared" si="698"/>
        <v>0.51</v>
      </c>
      <c r="JH1447">
        <v>824939</v>
      </c>
      <c r="JK1447">
        <v>0.5</v>
      </c>
      <c r="JL1447">
        <f t="shared" si="699"/>
        <v>0.5</v>
      </c>
      <c r="JW1447">
        <v>824939</v>
      </c>
      <c r="JZ1447">
        <v>0.48</v>
      </c>
      <c r="KA1447">
        <f t="shared" si="700"/>
        <v>0.48</v>
      </c>
      <c r="KL1447">
        <v>824939</v>
      </c>
      <c r="KO1447">
        <v>0.54</v>
      </c>
      <c r="KP1447">
        <f t="shared" si="701"/>
        <v>0.54</v>
      </c>
      <c r="LA1447">
        <v>824939</v>
      </c>
      <c r="LD1447">
        <v>0.49</v>
      </c>
      <c r="LE1447">
        <f t="shared" si="702"/>
        <v>0.49</v>
      </c>
      <c r="LP1447">
        <v>824939</v>
      </c>
      <c r="LS1447">
        <v>0.51</v>
      </c>
      <c r="LT1447">
        <f t="shared" si="703"/>
        <v>0.51</v>
      </c>
      <c r="ME1447">
        <v>824939</v>
      </c>
      <c r="MH1447">
        <v>0.51</v>
      </c>
      <c r="MI1447">
        <f t="shared" si="704"/>
        <v>0.51</v>
      </c>
      <c r="MT1447">
        <v>824939</v>
      </c>
      <c r="MW1447">
        <v>0.52</v>
      </c>
      <c r="MX1447">
        <f t="shared" si="705"/>
        <v>0.52</v>
      </c>
      <c r="NI1447">
        <v>824939</v>
      </c>
      <c r="NL1447">
        <v>0.52</v>
      </c>
      <c r="NM1447">
        <f t="shared" si="706"/>
        <v>0.52</v>
      </c>
      <c r="NX1447">
        <v>824939</v>
      </c>
      <c r="OA1447">
        <v>0.52</v>
      </c>
      <c r="OB1447">
        <f t="shared" si="707"/>
        <v>0.52</v>
      </c>
      <c r="OM1447">
        <v>824939</v>
      </c>
      <c r="OP1447">
        <v>0.5</v>
      </c>
      <c r="OQ1447">
        <f t="shared" si="708"/>
        <v>0.5</v>
      </c>
      <c r="PB1447">
        <v>824939</v>
      </c>
      <c r="PE1447">
        <v>0.51</v>
      </c>
      <c r="PF1447">
        <f t="shared" si="709"/>
        <v>0.51</v>
      </c>
      <c r="PQ1447">
        <v>824939</v>
      </c>
      <c r="PT1447">
        <v>0.51</v>
      </c>
      <c r="PU1447">
        <f t="shared" si="710"/>
        <v>0.51</v>
      </c>
      <c r="QF1447">
        <v>824939</v>
      </c>
      <c r="QI1447">
        <v>0.52</v>
      </c>
      <c r="QJ1447">
        <f t="shared" si="711"/>
        <v>0.52</v>
      </c>
      <c r="QU1447">
        <v>824939</v>
      </c>
      <c r="QX1447">
        <v>0.53</v>
      </c>
      <c r="QY1447">
        <f t="shared" si="712"/>
        <v>0.53</v>
      </c>
    </row>
    <row r="1448" spans="12:467" x14ac:dyDescent="0.2">
      <c r="L1448">
        <v>824361</v>
      </c>
      <c r="O1448">
        <v>0.44</v>
      </c>
      <c r="P1448">
        <f t="shared" si="682"/>
        <v>0.44</v>
      </c>
      <c r="AA1448">
        <v>824361</v>
      </c>
      <c r="AD1448">
        <v>0.38</v>
      </c>
      <c r="AE1448">
        <f t="shared" si="683"/>
        <v>0.38</v>
      </c>
      <c r="AP1448">
        <v>824361</v>
      </c>
      <c r="AS1448">
        <v>0.51</v>
      </c>
      <c r="AT1448">
        <f t="shared" si="684"/>
        <v>0.51</v>
      </c>
      <c r="BE1448">
        <v>824361</v>
      </c>
      <c r="BH1448">
        <v>0.51</v>
      </c>
      <c r="BI1448">
        <f t="shared" si="685"/>
        <v>0.51</v>
      </c>
      <c r="BT1448">
        <v>824361</v>
      </c>
      <c r="BW1448">
        <v>0.4</v>
      </c>
      <c r="BX1448">
        <f t="shared" si="686"/>
        <v>0.4</v>
      </c>
      <c r="CI1448">
        <v>824361</v>
      </c>
      <c r="CL1448">
        <v>0.42</v>
      </c>
      <c r="CM1448">
        <f t="shared" si="687"/>
        <v>0.42</v>
      </c>
      <c r="CX1448">
        <v>824361</v>
      </c>
      <c r="DA1448">
        <v>0.44</v>
      </c>
      <c r="DB1448">
        <f t="shared" si="688"/>
        <v>0.44</v>
      </c>
      <c r="DM1448">
        <v>824361</v>
      </c>
      <c r="DP1448">
        <v>0.44</v>
      </c>
      <c r="DQ1448">
        <f t="shared" si="689"/>
        <v>0.44</v>
      </c>
      <c r="EB1448">
        <v>824361</v>
      </c>
      <c r="EE1448">
        <v>0.39</v>
      </c>
      <c r="EF1448">
        <f t="shared" si="690"/>
        <v>0.39</v>
      </c>
      <c r="EQ1448">
        <v>824361</v>
      </c>
      <c r="ET1448">
        <v>0.39</v>
      </c>
      <c r="EU1448">
        <f t="shared" si="691"/>
        <v>0.39</v>
      </c>
      <c r="FF1448">
        <v>824361</v>
      </c>
      <c r="FI1448">
        <v>0.43</v>
      </c>
      <c r="FJ1448">
        <f t="shared" si="692"/>
        <v>0.43</v>
      </c>
      <c r="FU1448">
        <v>824361</v>
      </c>
      <c r="FX1448">
        <v>0.45</v>
      </c>
      <c r="FY1448">
        <f t="shared" si="693"/>
        <v>0.45</v>
      </c>
      <c r="GJ1448">
        <v>824361</v>
      </c>
      <c r="GM1448">
        <v>0.4</v>
      </c>
      <c r="GN1448">
        <f t="shared" si="694"/>
        <v>0.4</v>
      </c>
      <c r="GY1448">
        <v>824361</v>
      </c>
      <c r="HB1448">
        <v>0.41</v>
      </c>
      <c r="HC1448">
        <f t="shared" si="695"/>
        <v>0.41</v>
      </c>
      <c r="HN1448">
        <v>824361</v>
      </c>
      <c r="HQ1448">
        <v>0.39</v>
      </c>
      <c r="HR1448">
        <f t="shared" si="696"/>
        <v>0.39</v>
      </c>
      <c r="ID1448">
        <v>822828</v>
      </c>
      <c r="IG1448">
        <v>0.56999999999999995</v>
      </c>
      <c r="IH1448">
        <f t="shared" si="697"/>
        <v>0.56999999999999995</v>
      </c>
      <c r="IS1448">
        <v>822828</v>
      </c>
      <c r="IV1448">
        <v>0.55000000000000004</v>
      </c>
      <c r="IW1448">
        <f t="shared" si="698"/>
        <v>0.55000000000000004</v>
      </c>
      <c r="JH1448">
        <v>822828</v>
      </c>
      <c r="JK1448">
        <v>0.56999999999999995</v>
      </c>
      <c r="JL1448">
        <f t="shared" si="699"/>
        <v>0.56999999999999995</v>
      </c>
      <c r="JW1448">
        <v>822828</v>
      </c>
      <c r="JZ1448">
        <v>0.56000000000000005</v>
      </c>
      <c r="KA1448">
        <f t="shared" si="700"/>
        <v>0.56000000000000005</v>
      </c>
      <c r="KL1448">
        <v>822828</v>
      </c>
      <c r="KO1448">
        <v>0.61</v>
      </c>
      <c r="KP1448">
        <f t="shared" si="701"/>
        <v>0.61</v>
      </c>
      <c r="LA1448">
        <v>822828</v>
      </c>
      <c r="LD1448">
        <v>0.56000000000000005</v>
      </c>
      <c r="LE1448">
        <f t="shared" si="702"/>
        <v>0.56000000000000005</v>
      </c>
      <c r="LP1448">
        <v>822828</v>
      </c>
      <c r="LS1448">
        <v>0.55000000000000004</v>
      </c>
      <c r="LT1448">
        <f t="shared" si="703"/>
        <v>0.55000000000000004</v>
      </c>
      <c r="ME1448">
        <v>822828</v>
      </c>
      <c r="MH1448">
        <v>0.65</v>
      </c>
      <c r="MI1448">
        <f t="shared" si="704"/>
        <v>0.65</v>
      </c>
      <c r="MT1448">
        <v>822828</v>
      </c>
      <c r="MW1448">
        <v>0.6</v>
      </c>
      <c r="MX1448">
        <f t="shared" si="705"/>
        <v>0.6</v>
      </c>
      <c r="NI1448">
        <v>822828</v>
      </c>
      <c r="NL1448">
        <v>0.52</v>
      </c>
      <c r="NM1448">
        <f t="shared" si="706"/>
        <v>0.52</v>
      </c>
      <c r="NX1448">
        <v>822828</v>
      </c>
      <c r="OA1448">
        <v>0.54</v>
      </c>
      <c r="OB1448">
        <f t="shared" si="707"/>
        <v>0.54</v>
      </c>
      <c r="OM1448">
        <v>822828</v>
      </c>
      <c r="OP1448">
        <v>0.55000000000000004</v>
      </c>
      <c r="OQ1448">
        <f t="shared" si="708"/>
        <v>0.55000000000000004</v>
      </c>
      <c r="PB1448">
        <v>822828</v>
      </c>
      <c r="PE1448">
        <v>0.56000000000000005</v>
      </c>
      <c r="PF1448">
        <f t="shared" si="709"/>
        <v>0.56000000000000005</v>
      </c>
      <c r="PQ1448">
        <v>822828</v>
      </c>
      <c r="PT1448">
        <v>0.55000000000000004</v>
      </c>
      <c r="PU1448">
        <f t="shared" si="710"/>
        <v>0.55000000000000004</v>
      </c>
      <c r="QF1448">
        <v>822828</v>
      </c>
      <c r="QI1448">
        <v>0.54</v>
      </c>
      <c r="QJ1448">
        <f t="shared" si="711"/>
        <v>0.54</v>
      </c>
      <c r="QU1448">
        <v>822828</v>
      </c>
      <c r="QX1448">
        <v>0.54</v>
      </c>
      <c r="QY1448">
        <f t="shared" si="712"/>
        <v>0.54</v>
      </c>
    </row>
    <row r="1449" spans="12:467" x14ac:dyDescent="0.2">
      <c r="L1449">
        <v>825091</v>
      </c>
      <c r="O1449">
        <v>0.4</v>
      </c>
      <c r="P1449">
        <f t="shared" si="682"/>
        <v>0.4</v>
      </c>
      <c r="AA1449">
        <v>825091</v>
      </c>
      <c r="AD1449">
        <v>0.45</v>
      </c>
      <c r="AE1449">
        <f t="shared" si="683"/>
        <v>0.45</v>
      </c>
      <c r="AP1449">
        <v>825091</v>
      </c>
      <c r="AS1449">
        <v>0.55000000000000004</v>
      </c>
      <c r="AT1449">
        <f t="shared" si="684"/>
        <v>0.55000000000000004</v>
      </c>
      <c r="BE1449">
        <v>825091</v>
      </c>
      <c r="BH1449">
        <v>0.35</v>
      </c>
      <c r="BI1449">
        <f t="shared" si="685"/>
        <v>0.35</v>
      </c>
      <c r="BT1449">
        <v>825091</v>
      </c>
      <c r="BW1449">
        <v>0.28999999999999998</v>
      </c>
      <c r="BX1449">
        <f t="shared" si="686"/>
        <v>0.28999999999999998</v>
      </c>
      <c r="CI1449">
        <v>825091</v>
      </c>
      <c r="CL1449">
        <v>0.44</v>
      </c>
      <c r="CM1449">
        <f t="shared" si="687"/>
        <v>0.44</v>
      </c>
      <c r="CX1449">
        <v>825091</v>
      </c>
      <c r="DA1449">
        <v>0.44</v>
      </c>
      <c r="DB1449">
        <f t="shared" si="688"/>
        <v>0.44</v>
      </c>
      <c r="DM1449">
        <v>825091</v>
      </c>
      <c r="DP1449">
        <v>0.44</v>
      </c>
      <c r="DQ1449">
        <f t="shared" si="689"/>
        <v>0.44</v>
      </c>
      <c r="EB1449">
        <v>825091</v>
      </c>
      <c r="EE1449">
        <v>0.45</v>
      </c>
      <c r="EF1449">
        <f t="shared" si="690"/>
        <v>0.45</v>
      </c>
      <c r="EQ1449">
        <v>825091</v>
      </c>
      <c r="ET1449">
        <v>0.45</v>
      </c>
      <c r="EU1449">
        <f t="shared" si="691"/>
        <v>0.45</v>
      </c>
      <c r="FF1449">
        <v>825091</v>
      </c>
      <c r="FI1449">
        <v>0.46</v>
      </c>
      <c r="FJ1449">
        <f t="shared" si="692"/>
        <v>0.46</v>
      </c>
      <c r="FU1449">
        <v>825091</v>
      </c>
      <c r="FX1449">
        <v>0.45</v>
      </c>
      <c r="FY1449">
        <f t="shared" si="693"/>
        <v>0.45</v>
      </c>
      <c r="GJ1449">
        <v>825091</v>
      </c>
      <c r="GM1449">
        <v>0.44</v>
      </c>
      <c r="GN1449">
        <f t="shared" si="694"/>
        <v>0.44</v>
      </c>
      <c r="GY1449">
        <v>825091</v>
      </c>
      <c r="HB1449">
        <v>0.49</v>
      </c>
      <c r="HC1449">
        <f t="shared" si="695"/>
        <v>0.49</v>
      </c>
      <c r="HN1449">
        <v>825091</v>
      </c>
      <c r="HQ1449">
        <v>0.43</v>
      </c>
      <c r="HR1449">
        <f t="shared" si="696"/>
        <v>0.43</v>
      </c>
      <c r="ID1449">
        <v>822998</v>
      </c>
      <c r="IG1449">
        <v>0.4</v>
      </c>
      <c r="IH1449">
        <f t="shared" si="697"/>
        <v>0.4</v>
      </c>
      <c r="IS1449">
        <v>822998</v>
      </c>
      <c r="IV1449">
        <v>0.38</v>
      </c>
      <c r="IW1449">
        <f t="shared" si="698"/>
        <v>0.38</v>
      </c>
      <c r="JH1449">
        <v>822998</v>
      </c>
      <c r="JK1449">
        <v>0.41</v>
      </c>
      <c r="JL1449">
        <f t="shared" si="699"/>
        <v>0.41</v>
      </c>
      <c r="JW1449">
        <v>822998</v>
      </c>
      <c r="JZ1449">
        <v>0.41</v>
      </c>
      <c r="KA1449">
        <f t="shared" si="700"/>
        <v>0.41</v>
      </c>
      <c r="KL1449">
        <v>822998</v>
      </c>
      <c r="KO1449">
        <v>0.44</v>
      </c>
      <c r="KP1449">
        <f t="shared" si="701"/>
        <v>0.44</v>
      </c>
      <c r="LA1449">
        <v>822998</v>
      </c>
      <c r="LD1449">
        <v>0.39</v>
      </c>
      <c r="LE1449">
        <f t="shared" si="702"/>
        <v>0.39</v>
      </c>
      <c r="LP1449">
        <v>822998</v>
      </c>
      <c r="LS1449">
        <v>0.41</v>
      </c>
      <c r="LT1449">
        <f t="shared" si="703"/>
        <v>0.41</v>
      </c>
      <c r="ME1449">
        <v>822998</v>
      </c>
      <c r="MH1449">
        <v>0.41</v>
      </c>
      <c r="MI1449">
        <f t="shared" si="704"/>
        <v>0.41</v>
      </c>
      <c r="MT1449">
        <v>822998</v>
      </c>
      <c r="MW1449">
        <v>0.37</v>
      </c>
      <c r="MX1449">
        <f t="shared" si="705"/>
        <v>0.37</v>
      </c>
      <c r="NI1449">
        <v>822998</v>
      </c>
      <c r="NL1449">
        <v>0.41</v>
      </c>
      <c r="NM1449">
        <f t="shared" si="706"/>
        <v>0.41</v>
      </c>
      <c r="NX1449">
        <v>822998</v>
      </c>
      <c r="OA1449">
        <v>0.4</v>
      </c>
      <c r="OB1449">
        <f t="shared" si="707"/>
        <v>0.4</v>
      </c>
      <c r="OM1449">
        <v>822998</v>
      </c>
      <c r="OP1449">
        <v>0.4</v>
      </c>
      <c r="OQ1449">
        <f t="shared" si="708"/>
        <v>0.4</v>
      </c>
      <c r="PB1449">
        <v>822998</v>
      </c>
      <c r="PE1449">
        <v>0.39</v>
      </c>
      <c r="PF1449">
        <f t="shared" si="709"/>
        <v>0.39</v>
      </c>
      <c r="PQ1449">
        <v>822998</v>
      </c>
      <c r="PT1449">
        <v>0.42</v>
      </c>
      <c r="PU1449">
        <f t="shared" si="710"/>
        <v>0.42</v>
      </c>
      <c r="QF1449">
        <v>822998</v>
      </c>
      <c r="QI1449">
        <v>0.41</v>
      </c>
      <c r="QJ1449">
        <f t="shared" si="711"/>
        <v>0.41</v>
      </c>
      <c r="QU1449">
        <v>822998</v>
      </c>
      <c r="QX1449">
        <v>0.4</v>
      </c>
      <c r="QY1449">
        <f t="shared" si="712"/>
        <v>0.4</v>
      </c>
    </row>
    <row r="1450" spans="12:467" x14ac:dyDescent="0.2">
      <c r="L1450">
        <v>822741</v>
      </c>
      <c r="O1450">
        <v>0.49</v>
      </c>
      <c r="P1450">
        <f t="shared" si="682"/>
        <v>0.49</v>
      </c>
      <c r="AA1450">
        <v>822741</v>
      </c>
      <c r="AD1450">
        <v>0.54</v>
      </c>
      <c r="AE1450">
        <f t="shared" si="683"/>
        <v>0.54</v>
      </c>
      <c r="AP1450">
        <v>822741</v>
      </c>
      <c r="AS1450">
        <v>0.48</v>
      </c>
      <c r="AT1450">
        <f t="shared" si="684"/>
        <v>0.48</v>
      </c>
      <c r="BE1450">
        <v>822741</v>
      </c>
      <c r="BH1450">
        <v>0.47</v>
      </c>
      <c r="BI1450">
        <f t="shared" si="685"/>
        <v>0.47</v>
      </c>
      <c r="BT1450">
        <v>822741</v>
      </c>
      <c r="BW1450">
        <v>0.36</v>
      </c>
      <c r="BX1450">
        <f t="shared" si="686"/>
        <v>0.36</v>
      </c>
      <c r="CI1450">
        <v>822741</v>
      </c>
      <c r="CL1450">
        <v>0.51</v>
      </c>
      <c r="CM1450">
        <f t="shared" si="687"/>
        <v>0.51</v>
      </c>
      <c r="CX1450">
        <v>822741</v>
      </c>
      <c r="DA1450">
        <v>0.53</v>
      </c>
      <c r="DB1450">
        <f t="shared" si="688"/>
        <v>0.53</v>
      </c>
      <c r="DM1450">
        <v>822741</v>
      </c>
      <c r="DP1450">
        <v>0.54</v>
      </c>
      <c r="DQ1450">
        <f t="shared" si="689"/>
        <v>0.54</v>
      </c>
      <c r="EB1450">
        <v>822741</v>
      </c>
      <c r="EE1450">
        <v>0.53</v>
      </c>
      <c r="EF1450">
        <f t="shared" si="690"/>
        <v>0.53</v>
      </c>
      <c r="EQ1450">
        <v>822741</v>
      </c>
      <c r="ET1450">
        <v>0.53</v>
      </c>
      <c r="EU1450">
        <f t="shared" si="691"/>
        <v>0.53</v>
      </c>
      <c r="FF1450">
        <v>822741</v>
      </c>
      <c r="FI1450">
        <v>0.52</v>
      </c>
      <c r="FJ1450">
        <f t="shared" si="692"/>
        <v>0.52</v>
      </c>
      <c r="FU1450">
        <v>822741</v>
      </c>
      <c r="FX1450">
        <v>0.51</v>
      </c>
      <c r="FY1450">
        <f t="shared" si="693"/>
        <v>0.51</v>
      </c>
      <c r="GJ1450">
        <v>822741</v>
      </c>
      <c r="GM1450">
        <v>0.52</v>
      </c>
      <c r="GN1450">
        <f t="shared" si="694"/>
        <v>0.52</v>
      </c>
      <c r="GY1450">
        <v>822741</v>
      </c>
      <c r="HB1450">
        <v>0.55000000000000004</v>
      </c>
      <c r="HC1450">
        <f t="shared" si="695"/>
        <v>0.55000000000000004</v>
      </c>
      <c r="HN1450">
        <v>822741</v>
      </c>
      <c r="HQ1450">
        <v>0.38</v>
      </c>
      <c r="HR1450">
        <f t="shared" si="696"/>
        <v>0.38</v>
      </c>
      <c r="ID1450">
        <v>823075</v>
      </c>
      <c r="IG1450">
        <v>0.45</v>
      </c>
      <c r="IH1450">
        <f t="shared" si="697"/>
        <v>0.45</v>
      </c>
      <c r="IS1450">
        <v>823075</v>
      </c>
      <c r="IV1450">
        <v>0.47</v>
      </c>
      <c r="IW1450">
        <f t="shared" si="698"/>
        <v>0.47</v>
      </c>
      <c r="JH1450">
        <v>823075</v>
      </c>
      <c r="JK1450">
        <v>0.46</v>
      </c>
      <c r="JL1450">
        <f t="shared" si="699"/>
        <v>0.46</v>
      </c>
      <c r="JW1450">
        <v>823075</v>
      </c>
      <c r="JZ1450">
        <v>0.46</v>
      </c>
      <c r="KA1450">
        <f t="shared" si="700"/>
        <v>0.46</v>
      </c>
      <c r="KL1450">
        <v>823075</v>
      </c>
      <c r="KO1450">
        <v>0.47</v>
      </c>
      <c r="KP1450">
        <f t="shared" si="701"/>
        <v>0.47</v>
      </c>
      <c r="LA1450">
        <v>823075</v>
      </c>
      <c r="LD1450">
        <v>0.47</v>
      </c>
      <c r="LE1450">
        <f t="shared" si="702"/>
        <v>0.47</v>
      </c>
      <c r="LP1450">
        <v>823075</v>
      </c>
      <c r="LS1450">
        <v>0.47</v>
      </c>
      <c r="LT1450">
        <f t="shared" si="703"/>
        <v>0.47</v>
      </c>
      <c r="ME1450">
        <v>823075</v>
      </c>
      <c r="MH1450">
        <v>0.46</v>
      </c>
      <c r="MI1450">
        <f t="shared" si="704"/>
        <v>0.46</v>
      </c>
      <c r="MT1450">
        <v>823075</v>
      </c>
      <c r="MW1450">
        <v>0.45</v>
      </c>
      <c r="MX1450">
        <f t="shared" si="705"/>
        <v>0.45</v>
      </c>
      <c r="NI1450">
        <v>823075</v>
      </c>
      <c r="NL1450">
        <v>0.47</v>
      </c>
      <c r="NM1450">
        <f t="shared" si="706"/>
        <v>0.47</v>
      </c>
      <c r="NX1450">
        <v>823075</v>
      </c>
      <c r="OA1450">
        <v>0.44</v>
      </c>
      <c r="OB1450">
        <f t="shared" si="707"/>
        <v>0.44</v>
      </c>
      <c r="OM1450">
        <v>823075</v>
      </c>
      <c r="OP1450">
        <v>0.46</v>
      </c>
      <c r="OQ1450">
        <f t="shared" si="708"/>
        <v>0.46</v>
      </c>
      <c r="PB1450">
        <v>823075</v>
      </c>
      <c r="PE1450">
        <v>0.48</v>
      </c>
      <c r="PF1450">
        <f t="shared" si="709"/>
        <v>0.48</v>
      </c>
      <c r="PQ1450">
        <v>823075</v>
      </c>
      <c r="PT1450">
        <v>0.45</v>
      </c>
      <c r="PU1450">
        <f t="shared" si="710"/>
        <v>0.45</v>
      </c>
      <c r="QF1450">
        <v>823075</v>
      </c>
      <c r="QI1450">
        <v>0.48</v>
      </c>
      <c r="QJ1450">
        <f t="shared" si="711"/>
        <v>0.48</v>
      </c>
      <c r="QU1450">
        <v>823075</v>
      </c>
      <c r="QX1450">
        <v>0.47</v>
      </c>
      <c r="QY1450">
        <f t="shared" si="712"/>
        <v>0.47</v>
      </c>
    </row>
    <row r="1451" spans="12:467" x14ac:dyDescent="0.2">
      <c r="L1451">
        <v>823467</v>
      </c>
      <c r="O1451">
        <v>0.5</v>
      </c>
      <c r="P1451">
        <f t="shared" si="682"/>
        <v>0.5</v>
      </c>
      <c r="AA1451">
        <v>823467</v>
      </c>
      <c r="AD1451">
        <v>0.41</v>
      </c>
      <c r="AE1451">
        <f t="shared" si="683"/>
        <v>0.41</v>
      </c>
      <c r="AP1451">
        <v>823467</v>
      </c>
      <c r="AS1451">
        <v>0.36</v>
      </c>
      <c r="AT1451">
        <f t="shared" si="684"/>
        <v>0.36</v>
      </c>
      <c r="BE1451">
        <v>823467</v>
      </c>
      <c r="BH1451">
        <v>0.38</v>
      </c>
      <c r="BI1451">
        <f t="shared" si="685"/>
        <v>0.38</v>
      </c>
      <c r="BT1451">
        <v>823467</v>
      </c>
      <c r="BW1451">
        <v>0.28000000000000003</v>
      </c>
      <c r="BX1451">
        <f t="shared" si="686"/>
        <v>0.28000000000000003</v>
      </c>
      <c r="CI1451">
        <v>823467</v>
      </c>
      <c r="CL1451">
        <v>0.49</v>
      </c>
      <c r="CM1451">
        <f t="shared" si="687"/>
        <v>0.49</v>
      </c>
      <c r="CX1451">
        <v>823467</v>
      </c>
      <c r="DA1451">
        <v>0.53</v>
      </c>
      <c r="DB1451">
        <f t="shared" si="688"/>
        <v>0.53</v>
      </c>
      <c r="DM1451">
        <v>823467</v>
      </c>
      <c r="DP1451">
        <v>0.51</v>
      </c>
      <c r="DQ1451">
        <f t="shared" si="689"/>
        <v>0.51</v>
      </c>
      <c r="EB1451">
        <v>823467</v>
      </c>
      <c r="EE1451">
        <v>0.48</v>
      </c>
      <c r="EF1451">
        <f t="shared" si="690"/>
        <v>0.48</v>
      </c>
      <c r="EQ1451">
        <v>823467</v>
      </c>
      <c r="ET1451">
        <v>0.48</v>
      </c>
      <c r="EU1451">
        <f t="shared" si="691"/>
        <v>0.48</v>
      </c>
      <c r="FF1451">
        <v>823467</v>
      </c>
      <c r="FI1451">
        <v>0.52</v>
      </c>
      <c r="FJ1451">
        <f t="shared" si="692"/>
        <v>0.52</v>
      </c>
      <c r="FU1451">
        <v>823467</v>
      </c>
      <c r="FX1451">
        <v>0.51</v>
      </c>
      <c r="FY1451">
        <f t="shared" si="693"/>
        <v>0.51</v>
      </c>
      <c r="GJ1451">
        <v>823467</v>
      </c>
      <c r="GM1451">
        <v>0.5</v>
      </c>
      <c r="GN1451">
        <f t="shared" si="694"/>
        <v>0.5</v>
      </c>
      <c r="GY1451">
        <v>823467</v>
      </c>
      <c r="HB1451">
        <v>0.56000000000000005</v>
      </c>
      <c r="HC1451">
        <f t="shared" si="695"/>
        <v>0.56000000000000005</v>
      </c>
      <c r="HN1451">
        <v>823467</v>
      </c>
      <c r="HQ1451">
        <v>0.36</v>
      </c>
      <c r="HR1451">
        <f t="shared" si="696"/>
        <v>0.36</v>
      </c>
      <c r="ID1451">
        <v>823479</v>
      </c>
      <c r="IG1451">
        <v>0.53</v>
      </c>
      <c r="IH1451">
        <f t="shared" si="697"/>
        <v>0.53</v>
      </c>
      <c r="IS1451">
        <v>823479</v>
      </c>
      <c r="IV1451">
        <v>0.53</v>
      </c>
      <c r="IW1451">
        <f t="shared" si="698"/>
        <v>0.53</v>
      </c>
      <c r="JH1451">
        <v>823479</v>
      </c>
      <c r="JK1451">
        <v>0.55000000000000004</v>
      </c>
      <c r="JL1451">
        <f t="shared" si="699"/>
        <v>0.55000000000000004</v>
      </c>
      <c r="JW1451">
        <v>823479</v>
      </c>
      <c r="JZ1451">
        <v>0.52</v>
      </c>
      <c r="KA1451">
        <f t="shared" si="700"/>
        <v>0.52</v>
      </c>
      <c r="KL1451">
        <v>823479</v>
      </c>
      <c r="KO1451">
        <v>0.56000000000000005</v>
      </c>
      <c r="KP1451">
        <f t="shared" si="701"/>
        <v>0.56000000000000005</v>
      </c>
      <c r="LA1451">
        <v>823479</v>
      </c>
      <c r="LD1451">
        <v>0.49</v>
      </c>
      <c r="LE1451">
        <f t="shared" si="702"/>
        <v>0.49</v>
      </c>
      <c r="LP1451">
        <v>823479</v>
      </c>
      <c r="LS1451">
        <v>0.52</v>
      </c>
      <c r="LT1451">
        <f t="shared" si="703"/>
        <v>0.52</v>
      </c>
      <c r="ME1451">
        <v>823479</v>
      </c>
      <c r="MH1451">
        <v>0.43</v>
      </c>
      <c r="MI1451">
        <f t="shared" si="704"/>
        <v>0.43</v>
      </c>
      <c r="MT1451">
        <v>823479</v>
      </c>
      <c r="MW1451">
        <v>0.51</v>
      </c>
      <c r="MX1451">
        <f t="shared" si="705"/>
        <v>0.51</v>
      </c>
      <c r="NI1451">
        <v>823479</v>
      </c>
      <c r="NL1451">
        <v>0.55000000000000004</v>
      </c>
      <c r="NM1451">
        <f t="shared" si="706"/>
        <v>0.55000000000000004</v>
      </c>
      <c r="NX1451">
        <v>823479</v>
      </c>
      <c r="OA1451">
        <v>0.49</v>
      </c>
      <c r="OB1451">
        <f t="shared" si="707"/>
        <v>0.49</v>
      </c>
      <c r="OM1451">
        <v>823479</v>
      </c>
      <c r="OP1451">
        <v>0.52</v>
      </c>
      <c r="OQ1451">
        <f t="shared" si="708"/>
        <v>0.52</v>
      </c>
      <c r="PB1451">
        <v>823479</v>
      </c>
      <c r="PE1451">
        <v>0.56999999999999995</v>
      </c>
      <c r="PF1451">
        <f t="shared" si="709"/>
        <v>0.56999999999999995</v>
      </c>
      <c r="PQ1451">
        <v>823479</v>
      </c>
      <c r="PT1451">
        <v>0.54</v>
      </c>
      <c r="PU1451">
        <f t="shared" si="710"/>
        <v>0.54</v>
      </c>
      <c r="QF1451">
        <v>823479</v>
      </c>
      <c r="QI1451">
        <v>0.53</v>
      </c>
      <c r="QJ1451">
        <f t="shared" si="711"/>
        <v>0.53</v>
      </c>
      <c r="QU1451">
        <v>823479</v>
      </c>
      <c r="QX1451">
        <v>0.56000000000000005</v>
      </c>
      <c r="QY1451">
        <f t="shared" si="712"/>
        <v>0.56000000000000005</v>
      </c>
    </row>
    <row r="1452" spans="12:467" x14ac:dyDescent="0.2">
      <c r="L1452">
        <v>823870</v>
      </c>
      <c r="O1452">
        <v>0.47</v>
      </c>
      <c r="P1452">
        <f t="shared" si="682"/>
        <v>0.47</v>
      </c>
      <c r="AA1452">
        <v>823870</v>
      </c>
      <c r="AD1452">
        <v>0.53</v>
      </c>
      <c r="AE1452">
        <f t="shared" si="683"/>
        <v>0.53</v>
      </c>
      <c r="AP1452">
        <v>823870</v>
      </c>
      <c r="AS1452">
        <v>0.24</v>
      </c>
      <c r="AT1452">
        <f t="shared" si="684"/>
        <v>0.24</v>
      </c>
      <c r="BE1452">
        <v>823870</v>
      </c>
      <c r="BH1452">
        <v>0.49</v>
      </c>
      <c r="BI1452">
        <f t="shared" si="685"/>
        <v>0.49</v>
      </c>
      <c r="BT1452">
        <v>823870</v>
      </c>
      <c r="BW1452">
        <v>0.46</v>
      </c>
      <c r="BX1452">
        <f t="shared" si="686"/>
        <v>0.46</v>
      </c>
      <c r="CI1452">
        <v>823870</v>
      </c>
      <c r="CL1452">
        <v>0.53</v>
      </c>
      <c r="CM1452">
        <f t="shared" si="687"/>
        <v>0.53</v>
      </c>
      <c r="CX1452">
        <v>823870</v>
      </c>
      <c r="DA1452">
        <v>0.53</v>
      </c>
      <c r="DB1452">
        <f t="shared" si="688"/>
        <v>0.53</v>
      </c>
      <c r="DM1452">
        <v>823870</v>
      </c>
      <c r="DP1452">
        <v>0.52</v>
      </c>
      <c r="DQ1452">
        <f t="shared" si="689"/>
        <v>0.52</v>
      </c>
      <c r="EB1452">
        <v>823870</v>
      </c>
      <c r="EE1452">
        <v>0.49</v>
      </c>
      <c r="EF1452">
        <f t="shared" si="690"/>
        <v>0.49</v>
      </c>
      <c r="EQ1452">
        <v>823870</v>
      </c>
      <c r="ET1452">
        <v>0.49</v>
      </c>
      <c r="EU1452">
        <f t="shared" si="691"/>
        <v>0.49</v>
      </c>
      <c r="FF1452">
        <v>823870</v>
      </c>
      <c r="FI1452">
        <v>0.54</v>
      </c>
      <c r="FJ1452">
        <f t="shared" si="692"/>
        <v>0.54</v>
      </c>
      <c r="FU1452">
        <v>823870</v>
      </c>
      <c r="FX1452">
        <v>0.5</v>
      </c>
      <c r="FY1452">
        <f t="shared" si="693"/>
        <v>0.5</v>
      </c>
      <c r="GJ1452">
        <v>823870</v>
      </c>
      <c r="GM1452">
        <v>0.51</v>
      </c>
      <c r="GN1452">
        <f t="shared" si="694"/>
        <v>0.51</v>
      </c>
      <c r="GY1452">
        <v>823870</v>
      </c>
      <c r="HB1452">
        <v>0.52</v>
      </c>
      <c r="HC1452">
        <f t="shared" si="695"/>
        <v>0.52</v>
      </c>
      <c r="HN1452">
        <v>823870</v>
      </c>
      <c r="HQ1452">
        <v>0.46</v>
      </c>
      <c r="HR1452">
        <f t="shared" si="696"/>
        <v>0.46</v>
      </c>
      <c r="ID1452">
        <v>823966</v>
      </c>
      <c r="IG1452">
        <v>0.51</v>
      </c>
      <c r="IH1452">
        <f t="shared" si="697"/>
        <v>0.51</v>
      </c>
      <c r="IS1452">
        <v>823966</v>
      </c>
      <c r="IV1452">
        <v>0.55000000000000004</v>
      </c>
      <c r="IW1452">
        <f t="shared" si="698"/>
        <v>0.55000000000000004</v>
      </c>
      <c r="JH1452">
        <v>823966</v>
      </c>
      <c r="JK1452">
        <v>0.53</v>
      </c>
      <c r="JL1452">
        <f t="shared" si="699"/>
        <v>0.53</v>
      </c>
      <c r="JW1452">
        <v>823966</v>
      </c>
      <c r="JZ1452">
        <v>0.52</v>
      </c>
      <c r="KA1452">
        <f t="shared" si="700"/>
        <v>0.52</v>
      </c>
      <c r="KL1452">
        <v>823966</v>
      </c>
      <c r="KO1452">
        <v>0.52</v>
      </c>
      <c r="KP1452">
        <f t="shared" si="701"/>
        <v>0.52</v>
      </c>
      <c r="LA1452">
        <v>823966</v>
      </c>
      <c r="LD1452">
        <v>0.49</v>
      </c>
      <c r="LE1452">
        <f t="shared" si="702"/>
        <v>0.49</v>
      </c>
      <c r="LP1452">
        <v>823966</v>
      </c>
      <c r="LS1452">
        <v>0.52</v>
      </c>
      <c r="LT1452">
        <f t="shared" si="703"/>
        <v>0.52</v>
      </c>
      <c r="ME1452">
        <v>823966</v>
      </c>
      <c r="MH1452">
        <v>0.47</v>
      </c>
      <c r="MI1452">
        <f t="shared" si="704"/>
        <v>0.47</v>
      </c>
      <c r="MT1452">
        <v>823966</v>
      </c>
      <c r="MW1452">
        <v>0.47</v>
      </c>
      <c r="MX1452">
        <f t="shared" si="705"/>
        <v>0.47</v>
      </c>
      <c r="NI1452">
        <v>823966</v>
      </c>
      <c r="NL1452">
        <v>0.53</v>
      </c>
      <c r="NM1452">
        <f t="shared" si="706"/>
        <v>0.53</v>
      </c>
      <c r="NX1452">
        <v>823966</v>
      </c>
      <c r="OA1452">
        <v>0.49</v>
      </c>
      <c r="OB1452">
        <f t="shared" si="707"/>
        <v>0.49</v>
      </c>
      <c r="OM1452">
        <v>823966</v>
      </c>
      <c r="OP1452">
        <v>0.52</v>
      </c>
      <c r="OQ1452">
        <f t="shared" si="708"/>
        <v>0.52</v>
      </c>
      <c r="PB1452">
        <v>823966</v>
      </c>
      <c r="PE1452">
        <v>0.53</v>
      </c>
      <c r="PF1452">
        <f t="shared" si="709"/>
        <v>0.53</v>
      </c>
      <c r="PQ1452">
        <v>823966</v>
      </c>
      <c r="PT1452">
        <v>0.52</v>
      </c>
      <c r="PU1452">
        <f t="shared" si="710"/>
        <v>0.52</v>
      </c>
      <c r="QF1452">
        <v>823966</v>
      </c>
      <c r="QI1452">
        <v>0.51</v>
      </c>
      <c r="QJ1452">
        <f t="shared" si="711"/>
        <v>0.51</v>
      </c>
      <c r="QU1452">
        <v>823966</v>
      </c>
      <c r="QX1452">
        <v>0.53</v>
      </c>
      <c r="QY1452">
        <f t="shared" si="712"/>
        <v>0.53</v>
      </c>
    </row>
    <row r="1453" spans="12:467" x14ac:dyDescent="0.2">
      <c r="L1453">
        <v>824117</v>
      </c>
      <c r="O1453">
        <v>0.53</v>
      </c>
      <c r="P1453">
        <f t="shared" si="682"/>
        <v>0.53</v>
      </c>
      <c r="AA1453">
        <v>824117</v>
      </c>
      <c r="AD1453">
        <v>0.47</v>
      </c>
      <c r="AE1453">
        <f t="shared" si="683"/>
        <v>0.47</v>
      </c>
      <c r="AP1453">
        <v>824117</v>
      </c>
      <c r="AS1453">
        <v>0.55000000000000004</v>
      </c>
      <c r="AT1453">
        <f t="shared" si="684"/>
        <v>0.55000000000000004</v>
      </c>
      <c r="BE1453">
        <v>824117</v>
      </c>
      <c r="BH1453">
        <v>0.51</v>
      </c>
      <c r="BI1453">
        <f t="shared" si="685"/>
        <v>0.51</v>
      </c>
      <c r="BT1453">
        <v>824117</v>
      </c>
      <c r="BW1453">
        <v>0.47</v>
      </c>
      <c r="BX1453">
        <f t="shared" si="686"/>
        <v>0.47</v>
      </c>
      <c r="CI1453">
        <v>824117</v>
      </c>
      <c r="CL1453">
        <v>0.51</v>
      </c>
      <c r="CM1453">
        <f t="shared" si="687"/>
        <v>0.51</v>
      </c>
      <c r="CX1453">
        <v>824117</v>
      </c>
      <c r="DA1453">
        <v>0.53</v>
      </c>
      <c r="DB1453">
        <f t="shared" si="688"/>
        <v>0.53</v>
      </c>
      <c r="DM1453">
        <v>824117</v>
      </c>
      <c r="DP1453">
        <v>0.49</v>
      </c>
      <c r="DQ1453">
        <f t="shared" si="689"/>
        <v>0.49</v>
      </c>
      <c r="EB1453">
        <v>824117</v>
      </c>
      <c r="EE1453">
        <v>0.5</v>
      </c>
      <c r="EF1453">
        <f t="shared" si="690"/>
        <v>0.5</v>
      </c>
      <c r="EQ1453">
        <v>824117</v>
      </c>
      <c r="ET1453">
        <v>0.5</v>
      </c>
      <c r="EU1453">
        <f t="shared" si="691"/>
        <v>0.5</v>
      </c>
      <c r="FF1453">
        <v>824117</v>
      </c>
      <c r="FI1453">
        <v>0.54</v>
      </c>
      <c r="FJ1453">
        <f t="shared" si="692"/>
        <v>0.54</v>
      </c>
      <c r="FU1453">
        <v>824117</v>
      </c>
      <c r="FX1453">
        <v>0.51</v>
      </c>
      <c r="FY1453">
        <f t="shared" si="693"/>
        <v>0.51</v>
      </c>
      <c r="GJ1453">
        <v>824117</v>
      </c>
      <c r="GM1453">
        <v>0.5</v>
      </c>
      <c r="GN1453">
        <f t="shared" si="694"/>
        <v>0.5</v>
      </c>
      <c r="GY1453">
        <v>824117</v>
      </c>
      <c r="HB1453">
        <v>0.56000000000000005</v>
      </c>
      <c r="HC1453">
        <f t="shared" si="695"/>
        <v>0.56000000000000005</v>
      </c>
      <c r="HN1453">
        <v>824117</v>
      </c>
      <c r="HQ1453">
        <v>0.47</v>
      </c>
      <c r="HR1453">
        <f t="shared" si="696"/>
        <v>0.47</v>
      </c>
      <c r="ID1453">
        <v>824533</v>
      </c>
      <c r="IG1453">
        <v>0.51</v>
      </c>
      <c r="IH1453">
        <f t="shared" si="697"/>
        <v>0.51</v>
      </c>
      <c r="IS1453">
        <v>824533</v>
      </c>
      <c r="IV1453">
        <v>0.51</v>
      </c>
      <c r="IW1453">
        <f t="shared" si="698"/>
        <v>0.51</v>
      </c>
      <c r="JH1453">
        <v>824533</v>
      </c>
      <c r="JK1453">
        <v>0.51</v>
      </c>
      <c r="JL1453">
        <f t="shared" si="699"/>
        <v>0.51</v>
      </c>
      <c r="JW1453">
        <v>824533</v>
      </c>
      <c r="JZ1453">
        <v>0.5</v>
      </c>
      <c r="KA1453">
        <f t="shared" si="700"/>
        <v>0.5</v>
      </c>
      <c r="KL1453">
        <v>824533</v>
      </c>
      <c r="KO1453">
        <v>0.49</v>
      </c>
      <c r="KP1453">
        <f t="shared" si="701"/>
        <v>0.49</v>
      </c>
      <c r="LA1453">
        <v>824533</v>
      </c>
      <c r="LD1453">
        <v>0.49</v>
      </c>
      <c r="LE1453">
        <f t="shared" si="702"/>
        <v>0.49</v>
      </c>
      <c r="LP1453">
        <v>824533</v>
      </c>
      <c r="LS1453">
        <v>0.52</v>
      </c>
      <c r="LT1453">
        <f t="shared" si="703"/>
        <v>0.52</v>
      </c>
      <c r="ME1453">
        <v>824533</v>
      </c>
      <c r="MH1453">
        <v>0.54</v>
      </c>
      <c r="MI1453">
        <f t="shared" si="704"/>
        <v>0.54</v>
      </c>
      <c r="MT1453">
        <v>824533</v>
      </c>
      <c r="MW1453">
        <v>0.55000000000000004</v>
      </c>
      <c r="MX1453">
        <f t="shared" si="705"/>
        <v>0.55000000000000004</v>
      </c>
      <c r="NI1453">
        <v>824533</v>
      </c>
      <c r="NL1453">
        <v>0.52</v>
      </c>
      <c r="NM1453">
        <f t="shared" si="706"/>
        <v>0.52</v>
      </c>
      <c r="NX1453">
        <v>824533</v>
      </c>
      <c r="OA1453">
        <v>0.54</v>
      </c>
      <c r="OB1453">
        <f t="shared" si="707"/>
        <v>0.54</v>
      </c>
      <c r="OM1453">
        <v>824533</v>
      </c>
      <c r="OP1453">
        <v>0.5</v>
      </c>
      <c r="OQ1453">
        <f t="shared" si="708"/>
        <v>0.5</v>
      </c>
      <c r="PB1453">
        <v>824533</v>
      </c>
      <c r="PE1453">
        <v>0.52</v>
      </c>
      <c r="PF1453">
        <f t="shared" si="709"/>
        <v>0.52</v>
      </c>
      <c r="PQ1453">
        <v>824533</v>
      </c>
      <c r="PT1453">
        <v>0.53</v>
      </c>
      <c r="PU1453">
        <f t="shared" si="710"/>
        <v>0.53</v>
      </c>
      <c r="QF1453">
        <v>824533</v>
      </c>
      <c r="QI1453">
        <v>0.48</v>
      </c>
      <c r="QJ1453">
        <f t="shared" si="711"/>
        <v>0.48</v>
      </c>
      <c r="QU1453">
        <v>824533</v>
      </c>
      <c r="QX1453">
        <v>0.52</v>
      </c>
      <c r="QY1453">
        <f t="shared" si="712"/>
        <v>0.52</v>
      </c>
    </row>
    <row r="1454" spans="12:467" x14ac:dyDescent="0.2">
      <c r="L1454">
        <v>824362</v>
      </c>
      <c r="O1454">
        <v>0.46</v>
      </c>
      <c r="P1454">
        <f t="shared" si="682"/>
        <v>0.46</v>
      </c>
      <c r="AA1454">
        <v>824362</v>
      </c>
      <c r="AD1454">
        <v>0.43</v>
      </c>
      <c r="AE1454">
        <f t="shared" si="683"/>
        <v>0.43</v>
      </c>
      <c r="AP1454">
        <v>824362</v>
      </c>
      <c r="AS1454">
        <v>0.61</v>
      </c>
      <c r="AT1454">
        <f t="shared" si="684"/>
        <v>0.61</v>
      </c>
      <c r="BE1454">
        <v>824362</v>
      </c>
      <c r="BH1454">
        <v>0.52</v>
      </c>
      <c r="BI1454">
        <f t="shared" si="685"/>
        <v>0.52</v>
      </c>
      <c r="BT1454">
        <v>824362</v>
      </c>
      <c r="BW1454">
        <v>0.6</v>
      </c>
      <c r="BX1454">
        <f t="shared" si="686"/>
        <v>0.6</v>
      </c>
      <c r="CI1454">
        <v>824362</v>
      </c>
      <c r="CL1454">
        <v>0.45</v>
      </c>
      <c r="CM1454">
        <f t="shared" si="687"/>
        <v>0.45</v>
      </c>
      <c r="CX1454">
        <v>824362</v>
      </c>
      <c r="DA1454">
        <v>0.44</v>
      </c>
      <c r="DB1454">
        <f t="shared" si="688"/>
        <v>0.44</v>
      </c>
      <c r="DM1454">
        <v>824362</v>
      </c>
      <c r="DP1454">
        <v>0.45</v>
      </c>
      <c r="DQ1454">
        <f t="shared" si="689"/>
        <v>0.45</v>
      </c>
      <c r="EB1454">
        <v>824362</v>
      </c>
      <c r="EE1454">
        <v>0.4</v>
      </c>
      <c r="EF1454">
        <f t="shared" si="690"/>
        <v>0.4</v>
      </c>
      <c r="EQ1454">
        <v>824362</v>
      </c>
      <c r="ET1454">
        <v>0.4</v>
      </c>
      <c r="EU1454">
        <f t="shared" si="691"/>
        <v>0.4</v>
      </c>
      <c r="FF1454">
        <v>824362</v>
      </c>
      <c r="FI1454">
        <v>0.45</v>
      </c>
      <c r="FJ1454">
        <f t="shared" si="692"/>
        <v>0.45</v>
      </c>
      <c r="FU1454">
        <v>824362</v>
      </c>
      <c r="FX1454">
        <v>0.47</v>
      </c>
      <c r="FY1454">
        <f t="shared" si="693"/>
        <v>0.47</v>
      </c>
      <c r="GJ1454">
        <v>824362</v>
      </c>
      <c r="GM1454">
        <v>0.41</v>
      </c>
      <c r="GN1454">
        <f t="shared" si="694"/>
        <v>0.41</v>
      </c>
      <c r="GY1454">
        <v>824362</v>
      </c>
      <c r="HB1454">
        <v>0.46</v>
      </c>
      <c r="HC1454">
        <f t="shared" si="695"/>
        <v>0.46</v>
      </c>
      <c r="HN1454">
        <v>824362</v>
      </c>
      <c r="HQ1454">
        <v>0.37</v>
      </c>
      <c r="HR1454">
        <f t="shared" si="696"/>
        <v>0.37</v>
      </c>
      <c r="ID1454">
        <v>824696</v>
      </c>
      <c r="IG1454">
        <v>0.56999999999999995</v>
      </c>
      <c r="IH1454">
        <f t="shared" si="697"/>
        <v>0.56999999999999995</v>
      </c>
      <c r="IS1454">
        <v>824696</v>
      </c>
      <c r="IV1454">
        <v>0.56999999999999995</v>
      </c>
      <c r="IW1454">
        <f t="shared" si="698"/>
        <v>0.56999999999999995</v>
      </c>
      <c r="JH1454">
        <v>824696</v>
      </c>
      <c r="JK1454">
        <v>0.55000000000000004</v>
      </c>
      <c r="JL1454">
        <f t="shared" si="699"/>
        <v>0.55000000000000004</v>
      </c>
      <c r="JW1454">
        <v>824696</v>
      </c>
      <c r="JZ1454">
        <v>0.56999999999999995</v>
      </c>
      <c r="KA1454">
        <f t="shared" si="700"/>
        <v>0.56999999999999995</v>
      </c>
      <c r="KL1454">
        <v>824696</v>
      </c>
      <c r="KO1454">
        <v>0.6</v>
      </c>
      <c r="KP1454">
        <f t="shared" si="701"/>
        <v>0.6</v>
      </c>
      <c r="LA1454">
        <v>824696</v>
      </c>
      <c r="LD1454">
        <v>0.54</v>
      </c>
      <c r="LE1454">
        <f t="shared" si="702"/>
        <v>0.54</v>
      </c>
      <c r="LP1454">
        <v>824696</v>
      </c>
      <c r="LS1454">
        <v>0.55000000000000004</v>
      </c>
      <c r="LT1454">
        <f t="shared" si="703"/>
        <v>0.55000000000000004</v>
      </c>
      <c r="ME1454">
        <v>824696</v>
      </c>
      <c r="MH1454">
        <v>0.63</v>
      </c>
      <c r="MI1454">
        <f t="shared" si="704"/>
        <v>0.63</v>
      </c>
      <c r="MT1454">
        <v>824696</v>
      </c>
      <c r="MW1454">
        <v>0.52</v>
      </c>
      <c r="MX1454">
        <f t="shared" si="705"/>
        <v>0.52</v>
      </c>
      <c r="NI1454">
        <v>824696</v>
      </c>
      <c r="NL1454">
        <v>0.54</v>
      </c>
      <c r="NM1454">
        <f t="shared" si="706"/>
        <v>0.54</v>
      </c>
      <c r="NX1454">
        <v>824696</v>
      </c>
      <c r="OA1454">
        <v>0.56999999999999995</v>
      </c>
      <c r="OB1454">
        <f t="shared" si="707"/>
        <v>0.56999999999999995</v>
      </c>
      <c r="OM1454">
        <v>824696</v>
      </c>
      <c r="OP1454">
        <v>0.56000000000000005</v>
      </c>
      <c r="OQ1454">
        <f t="shared" si="708"/>
        <v>0.56000000000000005</v>
      </c>
      <c r="PB1454">
        <v>824696</v>
      </c>
      <c r="PE1454">
        <v>0.55000000000000004</v>
      </c>
      <c r="PF1454">
        <f t="shared" si="709"/>
        <v>0.55000000000000004</v>
      </c>
      <c r="PQ1454">
        <v>824696</v>
      </c>
      <c r="PT1454">
        <v>0.56000000000000005</v>
      </c>
      <c r="PU1454">
        <f t="shared" si="710"/>
        <v>0.56000000000000005</v>
      </c>
      <c r="QF1454">
        <v>824696</v>
      </c>
      <c r="QI1454">
        <v>0.56999999999999995</v>
      </c>
      <c r="QJ1454">
        <f t="shared" si="711"/>
        <v>0.56999999999999995</v>
      </c>
      <c r="QU1454">
        <v>824696</v>
      </c>
      <c r="QX1454">
        <v>0.56000000000000005</v>
      </c>
      <c r="QY1454">
        <f t="shared" si="712"/>
        <v>0.56000000000000005</v>
      </c>
    </row>
    <row r="1455" spans="12:467" x14ac:dyDescent="0.2">
      <c r="L1455">
        <v>824767</v>
      </c>
      <c r="O1455">
        <v>0.5</v>
      </c>
      <c r="P1455">
        <f t="shared" si="682"/>
        <v>0.5</v>
      </c>
      <c r="AA1455">
        <v>824767</v>
      </c>
      <c r="AD1455">
        <v>0.56999999999999995</v>
      </c>
      <c r="AE1455">
        <f t="shared" si="683"/>
        <v>0.56999999999999995</v>
      </c>
      <c r="AP1455">
        <v>824767</v>
      </c>
      <c r="AS1455">
        <v>0.5</v>
      </c>
      <c r="AT1455">
        <f t="shared" si="684"/>
        <v>0.5</v>
      </c>
      <c r="BE1455">
        <v>824767</v>
      </c>
      <c r="BH1455">
        <v>0.56999999999999995</v>
      </c>
      <c r="BI1455">
        <f t="shared" si="685"/>
        <v>0.56999999999999995</v>
      </c>
      <c r="BT1455">
        <v>824767</v>
      </c>
      <c r="BW1455">
        <v>0.49</v>
      </c>
      <c r="BX1455">
        <f t="shared" si="686"/>
        <v>0.49</v>
      </c>
      <c r="CI1455">
        <v>824767</v>
      </c>
      <c r="CL1455">
        <v>0.53</v>
      </c>
      <c r="CM1455">
        <f t="shared" si="687"/>
        <v>0.53</v>
      </c>
      <c r="CX1455">
        <v>824767</v>
      </c>
      <c r="DA1455">
        <v>0.5</v>
      </c>
      <c r="DB1455">
        <f t="shared" si="688"/>
        <v>0.5</v>
      </c>
      <c r="DM1455">
        <v>824767</v>
      </c>
      <c r="DP1455">
        <v>0.54</v>
      </c>
      <c r="DQ1455">
        <f t="shared" si="689"/>
        <v>0.54</v>
      </c>
      <c r="EB1455">
        <v>824767</v>
      </c>
      <c r="EE1455">
        <v>0.52</v>
      </c>
      <c r="EF1455">
        <f t="shared" si="690"/>
        <v>0.52</v>
      </c>
      <c r="EQ1455">
        <v>824767</v>
      </c>
      <c r="ET1455">
        <v>0.52</v>
      </c>
      <c r="EU1455">
        <f t="shared" si="691"/>
        <v>0.52</v>
      </c>
      <c r="FF1455">
        <v>824767</v>
      </c>
      <c r="FI1455">
        <v>0.51</v>
      </c>
      <c r="FJ1455">
        <f t="shared" si="692"/>
        <v>0.51</v>
      </c>
      <c r="FU1455">
        <v>824767</v>
      </c>
      <c r="FX1455">
        <v>0.53</v>
      </c>
      <c r="FY1455">
        <f t="shared" si="693"/>
        <v>0.53</v>
      </c>
      <c r="GJ1455">
        <v>824767</v>
      </c>
      <c r="GM1455">
        <v>0.5</v>
      </c>
      <c r="GN1455">
        <f t="shared" si="694"/>
        <v>0.5</v>
      </c>
      <c r="GY1455">
        <v>824767</v>
      </c>
      <c r="HB1455">
        <v>0.53</v>
      </c>
      <c r="HC1455">
        <f t="shared" si="695"/>
        <v>0.53</v>
      </c>
      <c r="HN1455">
        <v>824767</v>
      </c>
      <c r="HQ1455">
        <v>0.47</v>
      </c>
      <c r="HR1455">
        <f t="shared" si="696"/>
        <v>0.47</v>
      </c>
      <c r="ID1455">
        <v>824859</v>
      </c>
      <c r="IG1455">
        <v>0.56999999999999995</v>
      </c>
      <c r="IH1455">
        <f t="shared" si="697"/>
        <v>0.56999999999999995</v>
      </c>
      <c r="IS1455">
        <v>824859</v>
      </c>
      <c r="IV1455">
        <v>0.53</v>
      </c>
      <c r="IW1455">
        <f t="shared" si="698"/>
        <v>0.53</v>
      </c>
      <c r="JH1455">
        <v>824859</v>
      </c>
      <c r="JK1455">
        <v>0.56000000000000005</v>
      </c>
      <c r="JL1455">
        <f t="shared" si="699"/>
        <v>0.56000000000000005</v>
      </c>
      <c r="JW1455">
        <v>824859</v>
      </c>
      <c r="JZ1455">
        <v>0.53</v>
      </c>
      <c r="KA1455">
        <f t="shared" si="700"/>
        <v>0.53</v>
      </c>
      <c r="KL1455">
        <v>824859</v>
      </c>
      <c r="KO1455">
        <v>0.57999999999999996</v>
      </c>
      <c r="KP1455">
        <f t="shared" si="701"/>
        <v>0.57999999999999996</v>
      </c>
      <c r="LA1455">
        <v>824859</v>
      </c>
      <c r="LD1455">
        <v>0.59</v>
      </c>
      <c r="LE1455">
        <f t="shared" si="702"/>
        <v>0.59</v>
      </c>
      <c r="LP1455">
        <v>824859</v>
      </c>
      <c r="LS1455">
        <v>0.53</v>
      </c>
      <c r="LT1455">
        <f t="shared" si="703"/>
        <v>0.53</v>
      </c>
      <c r="ME1455">
        <v>824859</v>
      </c>
      <c r="MH1455">
        <v>0.57999999999999996</v>
      </c>
      <c r="MI1455">
        <f t="shared" si="704"/>
        <v>0.57999999999999996</v>
      </c>
      <c r="MT1455">
        <v>824859</v>
      </c>
      <c r="MW1455">
        <v>0.68</v>
      </c>
      <c r="MX1455">
        <f t="shared" si="705"/>
        <v>0.68</v>
      </c>
      <c r="NI1455">
        <v>824859</v>
      </c>
      <c r="NL1455">
        <v>0.53</v>
      </c>
      <c r="NM1455">
        <f t="shared" si="706"/>
        <v>0.53</v>
      </c>
      <c r="NX1455">
        <v>824859</v>
      </c>
      <c r="OA1455">
        <v>0.49</v>
      </c>
      <c r="OB1455">
        <f t="shared" si="707"/>
        <v>0.49</v>
      </c>
      <c r="OM1455">
        <v>824859</v>
      </c>
      <c r="OP1455">
        <v>0.55000000000000004</v>
      </c>
      <c r="OQ1455">
        <f t="shared" si="708"/>
        <v>0.55000000000000004</v>
      </c>
      <c r="PB1455">
        <v>824859</v>
      </c>
      <c r="PE1455">
        <v>0.57999999999999996</v>
      </c>
      <c r="PF1455">
        <f t="shared" si="709"/>
        <v>0.57999999999999996</v>
      </c>
      <c r="PQ1455">
        <v>824859</v>
      </c>
      <c r="PT1455">
        <v>0.53</v>
      </c>
      <c r="PU1455">
        <f t="shared" si="710"/>
        <v>0.53</v>
      </c>
      <c r="QF1455">
        <v>824859</v>
      </c>
      <c r="QI1455">
        <v>0.55000000000000004</v>
      </c>
      <c r="QJ1455">
        <f t="shared" si="711"/>
        <v>0.55000000000000004</v>
      </c>
      <c r="QU1455">
        <v>824859</v>
      </c>
      <c r="QX1455">
        <v>0.54</v>
      </c>
      <c r="QY1455">
        <f t="shared" si="712"/>
        <v>0.54</v>
      </c>
    </row>
    <row r="1456" spans="12:467" x14ac:dyDescent="0.2">
      <c r="L1456">
        <v>825090</v>
      </c>
      <c r="O1456">
        <v>0.53</v>
      </c>
      <c r="P1456">
        <f t="shared" si="682"/>
        <v>0.53</v>
      </c>
      <c r="AA1456">
        <v>825090</v>
      </c>
      <c r="AD1456">
        <v>0.47</v>
      </c>
      <c r="AE1456">
        <f t="shared" si="683"/>
        <v>0.47</v>
      </c>
      <c r="AP1456">
        <v>825090</v>
      </c>
      <c r="AS1456">
        <v>0.48</v>
      </c>
      <c r="AT1456">
        <f t="shared" si="684"/>
        <v>0.48</v>
      </c>
      <c r="BE1456">
        <v>825090</v>
      </c>
      <c r="BH1456">
        <v>0.45</v>
      </c>
      <c r="BI1456">
        <f t="shared" si="685"/>
        <v>0.45</v>
      </c>
      <c r="BT1456">
        <v>825090</v>
      </c>
      <c r="BW1456">
        <v>0.44</v>
      </c>
      <c r="BX1456">
        <f t="shared" si="686"/>
        <v>0.44</v>
      </c>
      <c r="CI1456">
        <v>825090</v>
      </c>
      <c r="CL1456">
        <v>0.49</v>
      </c>
      <c r="CM1456">
        <f t="shared" si="687"/>
        <v>0.49</v>
      </c>
      <c r="CX1456">
        <v>825090</v>
      </c>
      <c r="DA1456">
        <v>0.5</v>
      </c>
      <c r="DB1456">
        <f t="shared" si="688"/>
        <v>0.5</v>
      </c>
      <c r="DM1456">
        <v>825090</v>
      </c>
      <c r="DP1456">
        <v>0.49</v>
      </c>
      <c r="DQ1456">
        <f t="shared" si="689"/>
        <v>0.49</v>
      </c>
      <c r="EB1456">
        <v>825090</v>
      </c>
      <c r="EE1456">
        <v>0.46</v>
      </c>
      <c r="EF1456">
        <f t="shared" si="690"/>
        <v>0.46</v>
      </c>
      <c r="EQ1456">
        <v>825090</v>
      </c>
      <c r="ET1456">
        <v>0.46</v>
      </c>
      <c r="EU1456">
        <f t="shared" si="691"/>
        <v>0.46</v>
      </c>
      <c r="FF1456">
        <v>825090</v>
      </c>
      <c r="FI1456">
        <v>0.47</v>
      </c>
      <c r="FJ1456">
        <f t="shared" si="692"/>
        <v>0.47</v>
      </c>
      <c r="FU1456">
        <v>825090</v>
      </c>
      <c r="FX1456">
        <v>0.46</v>
      </c>
      <c r="FY1456">
        <f t="shared" si="693"/>
        <v>0.46</v>
      </c>
      <c r="GJ1456">
        <v>825090</v>
      </c>
      <c r="GM1456">
        <v>0.48</v>
      </c>
      <c r="GN1456">
        <f t="shared" si="694"/>
        <v>0.48</v>
      </c>
      <c r="GY1456">
        <v>825090</v>
      </c>
      <c r="HB1456">
        <v>0.47</v>
      </c>
      <c r="HC1456">
        <f t="shared" si="695"/>
        <v>0.47</v>
      </c>
      <c r="HN1456">
        <v>825090</v>
      </c>
      <c r="HQ1456">
        <v>0.49</v>
      </c>
      <c r="HR1456">
        <f t="shared" si="696"/>
        <v>0.49</v>
      </c>
      <c r="ID1456">
        <v>823073</v>
      </c>
      <c r="IG1456">
        <v>0.49</v>
      </c>
      <c r="IH1456">
        <f t="shared" si="697"/>
        <v>0.49</v>
      </c>
      <c r="IS1456">
        <v>823073</v>
      </c>
      <c r="IV1456">
        <v>0.49</v>
      </c>
      <c r="IW1456">
        <f t="shared" si="698"/>
        <v>0.49</v>
      </c>
      <c r="JH1456">
        <v>823073</v>
      </c>
      <c r="JK1456">
        <v>0.51</v>
      </c>
      <c r="JL1456">
        <f t="shared" si="699"/>
        <v>0.51</v>
      </c>
      <c r="JW1456">
        <v>823073</v>
      </c>
      <c r="JZ1456">
        <v>0.48</v>
      </c>
      <c r="KA1456">
        <f t="shared" si="700"/>
        <v>0.48</v>
      </c>
      <c r="KL1456">
        <v>823073</v>
      </c>
      <c r="KO1456">
        <v>0.49</v>
      </c>
      <c r="KP1456">
        <f t="shared" si="701"/>
        <v>0.49</v>
      </c>
      <c r="LA1456">
        <v>823073</v>
      </c>
      <c r="LD1456">
        <v>0.46</v>
      </c>
      <c r="LE1456">
        <f t="shared" si="702"/>
        <v>0.46</v>
      </c>
      <c r="LP1456">
        <v>823073</v>
      </c>
      <c r="LS1456">
        <v>0.47</v>
      </c>
      <c r="LT1456">
        <f t="shared" si="703"/>
        <v>0.47</v>
      </c>
      <c r="ME1456">
        <v>823073</v>
      </c>
      <c r="MH1456">
        <v>0.54</v>
      </c>
      <c r="MI1456">
        <f t="shared" si="704"/>
        <v>0.54</v>
      </c>
      <c r="MT1456">
        <v>823073</v>
      </c>
      <c r="MW1456">
        <v>0.51</v>
      </c>
      <c r="MX1456">
        <f t="shared" si="705"/>
        <v>0.51</v>
      </c>
      <c r="NI1456">
        <v>823073</v>
      </c>
      <c r="NL1456">
        <v>0.49</v>
      </c>
      <c r="NM1456">
        <f t="shared" si="706"/>
        <v>0.49</v>
      </c>
      <c r="NX1456">
        <v>823073</v>
      </c>
      <c r="OA1456">
        <v>0.48</v>
      </c>
      <c r="OB1456">
        <f t="shared" si="707"/>
        <v>0.48</v>
      </c>
      <c r="OM1456">
        <v>823073</v>
      </c>
      <c r="OP1456">
        <v>0.48</v>
      </c>
      <c r="OQ1456">
        <f t="shared" si="708"/>
        <v>0.48</v>
      </c>
      <c r="PB1456">
        <v>823073</v>
      </c>
      <c r="PE1456">
        <v>0.48</v>
      </c>
      <c r="PF1456">
        <f t="shared" si="709"/>
        <v>0.48</v>
      </c>
      <c r="PQ1456">
        <v>823073</v>
      </c>
      <c r="PT1456">
        <v>0.46</v>
      </c>
      <c r="PU1456">
        <f t="shared" si="710"/>
        <v>0.46</v>
      </c>
      <c r="QF1456">
        <v>823073</v>
      </c>
      <c r="QI1456">
        <v>0.51</v>
      </c>
      <c r="QJ1456">
        <f t="shared" si="711"/>
        <v>0.51</v>
      </c>
      <c r="QU1456">
        <v>823073</v>
      </c>
      <c r="QX1456">
        <v>0.47</v>
      </c>
      <c r="QY1456">
        <f t="shared" si="712"/>
        <v>0.47</v>
      </c>
    </row>
    <row r="1457" spans="12:467" x14ac:dyDescent="0.2">
      <c r="L1457">
        <v>822822</v>
      </c>
      <c r="O1457">
        <v>0.57999999999999996</v>
      </c>
      <c r="P1457">
        <f t="shared" si="682"/>
        <v>0.57999999999999996</v>
      </c>
      <c r="AA1457">
        <v>822822</v>
      </c>
      <c r="AD1457">
        <v>0.52</v>
      </c>
      <c r="AE1457">
        <f t="shared" si="683"/>
        <v>0.52</v>
      </c>
      <c r="AP1457">
        <v>822822</v>
      </c>
      <c r="AS1457">
        <v>0.62</v>
      </c>
      <c r="AT1457">
        <f t="shared" si="684"/>
        <v>0.62</v>
      </c>
      <c r="BE1457">
        <v>822822</v>
      </c>
      <c r="BH1457">
        <v>0.54</v>
      </c>
      <c r="BI1457">
        <f t="shared" si="685"/>
        <v>0.54</v>
      </c>
      <c r="BT1457">
        <v>822822</v>
      </c>
      <c r="BW1457">
        <v>0.64</v>
      </c>
      <c r="BX1457">
        <f t="shared" si="686"/>
        <v>0.64</v>
      </c>
      <c r="CI1457">
        <v>822822</v>
      </c>
      <c r="CL1457">
        <v>0.55000000000000004</v>
      </c>
      <c r="CM1457">
        <f t="shared" si="687"/>
        <v>0.55000000000000004</v>
      </c>
      <c r="CX1457">
        <v>822822</v>
      </c>
      <c r="DA1457">
        <v>0.55000000000000004</v>
      </c>
      <c r="DB1457">
        <f t="shared" si="688"/>
        <v>0.55000000000000004</v>
      </c>
      <c r="DM1457">
        <v>822822</v>
      </c>
      <c r="DP1457">
        <v>0.56000000000000005</v>
      </c>
      <c r="DQ1457">
        <f t="shared" si="689"/>
        <v>0.56000000000000005</v>
      </c>
      <c r="EB1457">
        <v>822822</v>
      </c>
      <c r="EE1457">
        <v>0.55000000000000004</v>
      </c>
      <c r="EF1457">
        <f t="shared" si="690"/>
        <v>0.55000000000000004</v>
      </c>
      <c r="EQ1457">
        <v>822822</v>
      </c>
      <c r="ET1457">
        <v>0.55000000000000004</v>
      </c>
      <c r="EU1457">
        <f t="shared" si="691"/>
        <v>0.55000000000000004</v>
      </c>
      <c r="FF1457">
        <v>822822</v>
      </c>
      <c r="FI1457">
        <v>0.56999999999999995</v>
      </c>
      <c r="FJ1457">
        <f t="shared" si="692"/>
        <v>0.56999999999999995</v>
      </c>
      <c r="FU1457">
        <v>822822</v>
      </c>
      <c r="FX1457">
        <v>0.56000000000000005</v>
      </c>
      <c r="FY1457">
        <f t="shared" si="693"/>
        <v>0.56000000000000005</v>
      </c>
      <c r="GJ1457">
        <v>822822</v>
      </c>
      <c r="GM1457">
        <v>0.56000000000000005</v>
      </c>
      <c r="GN1457">
        <f t="shared" si="694"/>
        <v>0.56000000000000005</v>
      </c>
      <c r="GY1457">
        <v>822822</v>
      </c>
      <c r="HB1457">
        <v>0.59</v>
      </c>
      <c r="HC1457">
        <f t="shared" si="695"/>
        <v>0.59</v>
      </c>
      <c r="HN1457">
        <v>822822</v>
      </c>
      <c r="HQ1457">
        <v>0.53</v>
      </c>
      <c r="HR1457">
        <f t="shared" si="696"/>
        <v>0.53</v>
      </c>
      <c r="ID1457">
        <v>823725</v>
      </c>
      <c r="IG1457">
        <v>0.39</v>
      </c>
      <c r="IH1457">
        <f t="shared" si="697"/>
        <v>0.39</v>
      </c>
      <c r="IS1457">
        <v>823725</v>
      </c>
      <c r="IV1457">
        <v>0.38</v>
      </c>
      <c r="IW1457">
        <f t="shared" si="698"/>
        <v>0.38</v>
      </c>
      <c r="JH1457">
        <v>823725</v>
      </c>
      <c r="JK1457">
        <v>0.37</v>
      </c>
      <c r="JL1457">
        <f t="shared" si="699"/>
        <v>0.37</v>
      </c>
      <c r="JW1457">
        <v>823725</v>
      </c>
      <c r="JZ1457">
        <v>0.4</v>
      </c>
      <c r="KA1457">
        <f t="shared" si="700"/>
        <v>0.4</v>
      </c>
      <c r="KL1457">
        <v>823725</v>
      </c>
      <c r="KO1457">
        <v>0.37</v>
      </c>
      <c r="KP1457">
        <f t="shared" si="701"/>
        <v>0.37</v>
      </c>
      <c r="LA1457">
        <v>823725</v>
      </c>
      <c r="LD1457">
        <v>0.37</v>
      </c>
      <c r="LE1457">
        <f t="shared" si="702"/>
        <v>0.37</v>
      </c>
      <c r="LP1457">
        <v>823725</v>
      </c>
      <c r="LS1457">
        <v>0.4</v>
      </c>
      <c r="LT1457">
        <f t="shared" si="703"/>
        <v>0.4</v>
      </c>
      <c r="ME1457">
        <v>823725</v>
      </c>
      <c r="MH1457">
        <v>0.38</v>
      </c>
      <c r="MI1457">
        <f t="shared" si="704"/>
        <v>0.38</v>
      </c>
      <c r="MT1457">
        <v>823725</v>
      </c>
      <c r="MW1457">
        <v>0.35</v>
      </c>
      <c r="MX1457">
        <f t="shared" si="705"/>
        <v>0.35</v>
      </c>
      <c r="NI1457">
        <v>823725</v>
      </c>
      <c r="NL1457">
        <v>0.41</v>
      </c>
      <c r="NM1457">
        <f t="shared" si="706"/>
        <v>0.41</v>
      </c>
      <c r="NX1457">
        <v>823725</v>
      </c>
      <c r="OA1457">
        <v>0.36</v>
      </c>
      <c r="OB1457">
        <f t="shared" si="707"/>
        <v>0.36</v>
      </c>
      <c r="OM1457">
        <v>823725</v>
      </c>
      <c r="OP1457">
        <v>0.4</v>
      </c>
      <c r="OQ1457">
        <f t="shared" si="708"/>
        <v>0.4</v>
      </c>
      <c r="PB1457">
        <v>823725</v>
      </c>
      <c r="PE1457">
        <v>0.39</v>
      </c>
      <c r="PF1457">
        <f t="shared" si="709"/>
        <v>0.39</v>
      </c>
      <c r="PQ1457">
        <v>823725</v>
      </c>
      <c r="PT1457">
        <v>0.39</v>
      </c>
      <c r="PU1457">
        <f t="shared" si="710"/>
        <v>0.39</v>
      </c>
      <c r="QF1457">
        <v>823725</v>
      </c>
      <c r="QI1457">
        <v>0.37</v>
      </c>
      <c r="QJ1457">
        <f t="shared" si="711"/>
        <v>0.37</v>
      </c>
      <c r="QU1457">
        <v>823725</v>
      </c>
      <c r="QX1457">
        <v>0.38</v>
      </c>
      <c r="QY1457">
        <f t="shared" si="712"/>
        <v>0.38</v>
      </c>
    </row>
    <row r="1458" spans="12:467" x14ac:dyDescent="0.2">
      <c r="L1458">
        <v>822904</v>
      </c>
      <c r="O1458">
        <v>0.42</v>
      </c>
      <c r="P1458">
        <f t="shared" si="682"/>
        <v>0.42</v>
      </c>
      <c r="AA1458">
        <v>822904</v>
      </c>
      <c r="AD1458">
        <v>0.44</v>
      </c>
      <c r="AE1458">
        <f t="shared" si="683"/>
        <v>0.44</v>
      </c>
      <c r="AP1458">
        <v>822904</v>
      </c>
      <c r="AS1458">
        <v>0.3</v>
      </c>
      <c r="AT1458">
        <f t="shared" si="684"/>
        <v>0.3</v>
      </c>
      <c r="BE1458">
        <v>822904</v>
      </c>
      <c r="BH1458">
        <v>0.34</v>
      </c>
      <c r="BI1458">
        <f t="shared" si="685"/>
        <v>0.34</v>
      </c>
      <c r="BT1458">
        <v>822904</v>
      </c>
      <c r="BW1458">
        <v>0.3</v>
      </c>
      <c r="BX1458">
        <f t="shared" si="686"/>
        <v>0.3</v>
      </c>
      <c r="CI1458">
        <v>822904</v>
      </c>
      <c r="CL1458">
        <v>0.43</v>
      </c>
      <c r="CM1458">
        <f t="shared" si="687"/>
        <v>0.43</v>
      </c>
      <c r="CX1458">
        <v>822904</v>
      </c>
      <c r="DA1458">
        <v>0.42</v>
      </c>
      <c r="DB1458">
        <f t="shared" si="688"/>
        <v>0.42</v>
      </c>
      <c r="DM1458">
        <v>822904</v>
      </c>
      <c r="DP1458">
        <v>0.42</v>
      </c>
      <c r="DQ1458">
        <f t="shared" si="689"/>
        <v>0.42</v>
      </c>
      <c r="EB1458">
        <v>822904</v>
      </c>
      <c r="EE1458">
        <v>0.41</v>
      </c>
      <c r="EF1458">
        <f t="shared" si="690"/>
        <v>0.41</v>
      </c>
      <c r="EQ1458">
        <v>822904</v>
      </c>
      <c r="ET1458">
        <v>0.41</v>
      </c>
      <c r="EU1458">
        <f t="shared" si="691"/>
        <v>0.41</v>
      </c>
      <c r="FF1458">
        <v>822904</v>
      </c>
      <c r="FI1458">
        <v>0.42</v>
      </c>
      <c r="FJ1458">
        <f t="shared" si="692"/>
        <v>0.42</v>
      </c>
      <c r="FU1458">
        <v>822904</v>
      </c>
      <c r="FX1458">
        <v>0.45</v>
      </c>
      <c r="FY1458">
        <f t="shared" si="693"/>
        <v>0.45</v>
      </c>
      <c r="GJ1458">
        <v>822904</v>
      </c>
      <c r="GM1458">
        <v>0.4</v>
      </c>
      <c r="GN1458">
        <f t="shared" si="694"/>
        <v>0.4</v>
      </c>
      <c r="GY1458">
        <v>822904</v>
      </c>
      <c r="HB1458">
        <v>0.47</v>
      </c>
      <c r="HC1458">
        <f t="shared" si="695"/>
        <v>0.47</v>
      </c>
      <c r="HN1458">
        <v>822904</v>
      </c>
      <c r="HQ1458">
        <v>0.37</v>
      </c>
      <c r="HR1458">
        <f t="shared" si="696"/>
        <v>0.37</v>
      </c>
      <c r="ID1458">
        <v>824856</v>
      </c>
      <c r="IG1458">
        <v>0.53</v>
      </c>
      <c r="IH1458">
        <f t="shared" si="697"/>
        <v>0.53</v>
      </c>
      <c r="IS1458">
        <v>824856</v>
      </c>
      <c r="IV1458">
        <v>0.55000000000000004</v>
      </c>
      <c r="IW1458">
        <f t="shared" si="698"/>
        <v>0.55000000000000004</v>
      </c>
      <c r="JH1458">
        <v>824856</v>
      </c>
      <c r="JK1458">
        <v>0.56000000000000005</v>
      </c>
      <c r="JL1458">
        <f t="shared" si="699"/>
        <v>0.56000000000000005</v>
      </c>
      <c r="JW1458">
        <v>824856</v>
      </c>
      <c r="JZ1458">
        <v>0.53</v>
      </c>
      <c r="KA1458">
        <f t="shared" si="700"/>
        <v>0.53</v>
      </c>
      <c r="KL1458">
        <v>824856</v>
      </c>
      <c r="KO1458">
        <v>0.51</v>
      </c>
      <c r="KP1458">
        <f t="shared" si="701"/>
        <v>0.51</v>
      </c>
      <c r="LA1458">
        <v>824856</v>
      </c>
      <c r="LD1458">
        <v>0.52</v>
      </c>
      <c r="LE1458">
        <f t="shared" si="702"/>
        <v>0.52</v>
      </c>
      <c r="LP1458">
        <v>824856</v>
      </c>
      <c r="LS1458">
        <v>0.53</v>
      </c>
      <c r="LT1458">
        <f t="shared" si="703"/>
        <v>0.53</v>
      </c>
      <c r="ME1458">
        <v>824856</v>
      </c>
      <c r="MH1458">
        <v>0.51</v>
      </c>
      <c r="MI1458">
        <f t="shared" si="704"/>
        <v>0.51</v>
      </c>
      <c r="MT1458">
        <v>824856</v>
      </c>
      <c r="MW1458">
        <v>0.52</v>
      </c>
      <c r="MX1458">
        <f t="shared" si="705"/>
        <v>0.52</v>
      </c>
      <c r="NI1458">
        <v>824856</v>
      </c>
      <c r="NL1458">
        <v>0.53</v>
      </c>
      <c r="NM1458">
        <f t="shared" si="706"/>
        <v>0.53</v>
      </c>
      <c r="NX1458">
        <v>824856</v>
      </c>
      <c r="OA1458">
        <v>0.5</v>
      </c>
      <c r="OB1458">
        <f t="shared" si="707"/>
        <v>0.5</v>
      </c>
      <c r="OM1458">
        <v>824856</v>
      </c>
      <c r="OP1458">
        <v>0.53</v>
      </c>
      <c r="OQ1458">
        <f t="shared" si="708"/>
        <v>0.53</v>
      </c>
      <c r="PB1458">
        <v>824856</v>
      </c>
      <c r="PE1458">
        <v>0.51</v>
      </c>
      <c r="PF1458">
        <f t="shared" si="709"/>
        <v>0.51</v>
      </c>
      <c r="PQ1458">
        <v>824856</v>
      </c>
      <c r="PT1458">
        <v>0.54</v>
      </c>
      <c r="PU1458">
        <f t="shared" si="710"/>
        <v>0.54</v>
      </c>
      <c r="QF1458">
        <v>824856</v>
      </c>
      <c r="QI1458">
        <v>0.55000000000000004</v>
      </c>
      <c r="QJ1458">
        <f t="shared" si="711"/>
        <v>0.55000000000000004</v>
      </c>
      <c r="QU1458">
        <v>824856</v>
      </c>
      <c r="QX1458">
        <v>0.54</v>
      </c>
      <c r="QY1458">
        <f t="shared" si="712"/>
        <v>0.54</v>
      </c>
    </row>
    <row r="1459" spans="12:467" x14ac:dyDescent="0.2">
      <c r="L1459">
        <v>823225</v>
      </c>
      <c r="O1459">
        <v>0.51</v>
      </c>
      <c r="P1459">
        <f t="shared" si="682"/>
        <v>0.51</v>
      </c>
      <c r="AA1459">
        <v>823225</v>
      </c>
      <c r="AD1459">
        <v>0.49</v>
      </c>
      <c r="AE1459">
        <f t="shared" si="683"/>
        <v>0.49</v>
      </c>
      <c r="AP1459">
        <v>823225</v>
      </c>
      <c r="AS1459">
        <v>0.56000000000000005</v>
      </c>
      <c r="AT1459">
        <f t="shared" si="684"/>
        <v>0.56000000000000005</v>
      </c>
      <c r="BE1459">
        <v>823225</v>
      </c>
      <c r="BH1459">
        <v>0.48</v>
      </c>
      <c r="BI1459">
        <f t="shared" si="685"/>
        <v>0.48</v>
      </c>
      <c r="BT1459">
        <v>823225</v>
      </c>
      <c r="BW1459">
        <v>0.45</v>
      </c>
      <c r="BX1459">
        <f t="shared" si="686"/>
        <v>0.45</v>
      </c>
      <c r="CI1459">
        <v>823225</v>
      </c>
      <c r="CL1459">
        <v>0.48</v>
      </c>
      <c r="CM1459">
        <f t="shared" si="687"/>
        <v>0.48</v>
      </c>
      <c r="CX1459">
        <v>823225</v>
      </c>
      <c r="DA1459">
        <v>0.48</v>
      </c>
      <c r="DB1459">
        <f t="shared" si="688"/>
        <v>0.48</v>
      </c>
      <c r="DM1459">
        <v>823225</v>
      </c>
      <c r="DP1459">
        <v>0.45</v>
      </c>
      <c r="DQ1459">
        <f t="shared" si="689"/>
        <v>0.45</v>
      </c>
      <c r="EB1459">
        <v>823225</v>
      </c>
      <c r="EE1459">
        <v>0.53</v>
      </c>
      <c r="EF1459">
        <f t="shared" si="690"/>
        <v>0.53</v>
      </c>
      <c r="EQ1459">
        <v>823225</v>
      </c>
      <c r="ET1459">
        <v>0.53</v>
      </c>
      <c r="EU1459">
        <f t="shared" si="691"/>
        <v>0.53</v>
      </c>
      <c r="FF1459">
        <v>823225</v>
      </c>
      <c r="FI1459">
        <v>0.49</v>
      </c>
      <c r="FJ1459">
        <f t="shared" si="692"/>
        <v>0.49</v>
      </c>
      <c r="FU1459">
        <v>823225</v>
      </c>
      <c r="FX1459">
        <v>0.5</v>
      </c>
      <c r="FY1459">
        <f t="shared" si="693"/>
        <v>0.5</v>
      </c>
      <c r="GJ1459">
        <v>823225</v>
      </c>
      <c r="GM1459">
        <v>0.47</v>
      </c>
      <c r="GN1459">
        <f t="shared" si="694"/>
        <v>0.47</v>
      </c>
      <c r="GY1459">
        <v>823225</v>
      </c>
      <c r="HB1459">
        <v>0.47</v>
      </c>
      <c r="HC1459">
        <f t="shared" si="695"/>
        <v>0.47</v>
      </c>
      <c r="HN1459">
        <v>823225</v>
      </c>
      <c r="HQ1459">
        <v>0.48</v>
      </c>
      <c r="HR1459">
        <f t="shared" si="696"/>
        <v>0.48</v>
      </c>
      <c r="ID1459">
        <v>824937</v>
      </c>
      <c r="IG1459">
        <v>0.52</v>
      </c>
      <c r="IH1459">
        <f t="shared" si="697"/>
        <v>0.52</v>
      </c>
      <c r="IS1459">
        <v>824937</v>
      </c>
      <c r="IV1459">
        <v>0.55000000000000004</v>
      </c>
      <c r="IW1459">
        <f t="shared" si="698"/>
        <v>0.55000000000000004</v>
      </c>
      <c r="JH1459">
        <v>824937</v>
      </c>
      <c r="JK1459">
        <v>0.53</v>
      </c>
      <c r="JL1459">
        <f t="shared" si="699"/>
        <v>0.53</v>
      </c>
      <c r="JW1459">
        <v>824937</v>
      </c>
      <c r="JZ1459">
        <v>0.53</v>
      </c>
      <c r="KA1459">
        <f t="shared" si="700"/>
        <v>0.53</v>
      </c>
      <c r="KL1459">
        <v>824937</v>
      </c>
      <c r="KO1459">
        <v>0.53</v>
      </c>
      <c r="KP1459">
        <f t="shared" si="701"/>
        <v>0.53</v>
      </c>
      <c r="LA1459">
        <v>824937</v>
      </c>
      <c r="LD1459">
        <v>0.56000000000000005</v>
      </c>
      <c r="LE1459">
        <f t="shared" si="702"/>
        <v>0.56000000000000005</v>
      </c>
      <c r="LP1459">
        <v>824937</v>
      </c>
      <c r="LS1459">
        <v>0.55000000000000004</v>
      </c>
      <c r="LT1459">
        <f t="shared" si="703"/>
        <v>0.55000000000000004</v>
      </c>
      <c r="ME1459">
        <v>824937</v>
      </c>
      <c r="MH1459">
        <v>0.52</v>
      </c>
      <c r="MI1459">
        <f t="shared" si="704"/>
        <v>0.52</v>
      </c>
      <c r="MT1459">
        <v>824937</v>
      </c>
      <c r="MW1459">
        <v>0.53</v>
      </c>
      <c r="MX1459">
        <f t="shared" si="705"/>
        <v>0.53</v>
      </c>
      <c r="NI1459">
        <v>824937</v>
      </c>
      <c r="NL1459">
        <v>0.54</v>
      </c>
      <c r="NM1459">
        <f t="shared" si="706"/>
        <v>0.54</v>
      </c>
      <c r="NX1459">
        <v>824937</v>
      </c>
      <c r="OA1459">
        <v>0.51</v>
      </c>
      <c r="OB1459">
        <f t="shared" si="707"/>
        <v>0.51</v>
      </c>
      <c r="OM1459">
        <v>824937</v>
      </c>
      <c r="OP1459">
        <v>0.56000000000000005</v>
      </c>
      <c r="OQ1459">
        <f t="shared" si="708"/>
        <v>0.56000000000000005</v>
      </c>
      <c r="PB1459">
        <v>824937</v>
      </c>
      <c r="PE1459">
        <v>0.56000000000000005</v>
      </c>
      <c r="PF1459">
        <f t="shared" si="709"/>
        <v>0.56000000000000005</v>
      </c>
      <c r="PQ1459">
        <v>824937</v>
      </c>
      <c r="PT1459">
        <v>0.54</v>
      </c>
      <c r="PU1459">
        <f t="shared" si="710"/>
        <v>0.54</v>
      </c>
      <c r="QF1459">
        <v>824937</v>
      </c>
      <c r="QI1459">
        <v>0.55000000000000004</v>
      </c>
      <c r="QJ1459">
        <f t="shared" si="711"/>
        <v>0.55000000000000004</v>
      </c>
      <c r="QU1459">
        <v>824937</v>
      </c>
      <c r="QX1459">
        <v>0.54</v>
      </c>
      <c r="QY1459">
        <f t="shared" si="712"/>
        <v>0.54</v>
      </c>
    </row>
    <row r="1460" spans="12:467" x14ac:dyDescent="0.2">
      <c r="L1460">
        <v>823303</v>
      </c>
      <c r="O1460">
        <v>0.56999999999999995</v>
      </c>
      <c r="P1460">
        <f t="shared" si="682"/>
        <v>0.56999999999999995</v>
      </c>
      <c r="AA1460">
        <v>823303</v>
      </c>
      <c r="AD1460">
        <v>0.6</v>
      </c>
      <c r="AE1460">
        <f t="shared" si="683"/>
        <v>0.6</v>
      </c>
      <c r="AP1460">
        <v>823303</v>
      </c>
      <c r="AS1460">
        <v>0.5</v>
      </c>
      <c r="AT1460">
        <f t="shared" si="684"/>
        <v>0.5</v>
      </c>
      <c r="BE1460">
        <v>823303</v>
      </c>
      <c r="BH1460">
        <v>0.62</v>
      </c>
      <c r="BI1460">
        <f t="shared" si="685"/>
        <v>0.62</v>
      </c>
      <c r="BT1460">
        <v>823303</v>
      </c>
      <c r="BW1460">
        <v>0.61</v>
      </c>
      <c r="BX1460">
        <f t="shared" si="686"/>
        <v>0.61</v>
      </c>
      <c r="CI1460">
        <v>823303</v>
      </c>
      <c r="CL1460">
        <v>0.56999999999999995</v>
      </c>
      <c r="CM1460">
        <f t="shared" si="687"/>
        <v>0.56999999999999995</v>
      </c>
      <c r="CX1460">
        <v>823303</v>
      </c>
      <c r="DA1460">
        <v>0.56000000000000005</v>
      </c>
      <c r="DB1460">
        <f t="shared" si="688"/>
        <v>0.56000000000000005</v>
      </c>
      <c r="DM1460">
        <v>823303</v>
      </c>
      <c r="DP1460">
        <v>0.59</v>
      </c>
      <c r="DQ1460">
        <f t="shared" si="689"/>
        <v>0.59</v>
      </c>
      <c r="EB1460">
        <v>823303</v>
      </c>
      <c r="EE1460">
        <v>0.56999999999999995</v>
      </c>
      <c r="EF1460">
        <f t="shared" si="690"/>
        <v>0.56999999999999995</v>
      </c>
      <c r="EQ1460">
        <v>823303</v>
      </c>
      <c r="ET1460">
        <v>0.56999999999999995</v>
      </c>
      <c r="EU1460">
        <f t="shared" si="691"/>
        <v>0.56999999999999995</v>
      </c>
      <c r="FF1460">
        <v>823303</v>
      </c>
      <c r="FI1460">
        <v>0.56999999999999995</v>
      </c>
      <c r="FJ1460">
        <f t="shared" si="692"/>
        <v>0.56999999999999995</v>
      </c>
      <c r="FU1460">
        <v>823303</v>
      </c>
      <c r="FX1460">
        <v>0.56000000000000005</v>
      </c>
      <c r="FY1460">
        <f t="shared" si="693"/>
        <v>0.56000000000000005</v>
      </c>
      <c r="GJ1460">
        <v>823303</v>
      </c>
      <c r="GM1460">
        <v>0.55000000000000004</v>
      </c>
      <c r="GN1460">
        <f t="shared" si="694"/>
        <v>0.55000000000000004</v>
      </c>
      <c r="GY1460">
        <v>823303</v>
      </c>
      <c r="HB1460">
        <v>0.59</v>
      </c>
      <c r="HC1460">
        <f t="shared" si="695"/>
        <v>0.59</v>
      </c>
      <c r="HN1460">
        <v>823303</v>
      </c>
      <c r="HQ1460">
        <v>0.54</v>
      </c>
      <c r="HR1460">
        <f t="shared" si="696"/>
        <v>0.54</v>
      </c>
      <c r="ID1460">
        <v>825024</v>
      </c>
      <c r="IG1460">
        <v>0.47</v>
      </c>
      <c r="IH1460">
        <f t="shared" si="697"/>
        <v>0.47</v>
      </c>
      <c r="IS1460">
        <v>825024</v>
      </c>
      <c r="IV1460">
        <v>0.47</v>
      </c>
      <c r="IW1460">
        <f t="shared" si="698"/>
        <v>0.47</v>
      </c>
      <c r="JH1460">
        <v>825024</v>
      </c>
      <c r="JK1460">
        <v>0.47</v>
      </c>
      <c r="JL1460">
        <f t="shared" si="699"/>
        <v>0.47</v>
      </c>
      <c r="JW1460">
        <v>825024</v>
      </c>
      <c r="JZ1460">
        <v>0.45</v>
      </c>
      <c r="KA1460">
        <f t="shared" si="700"/>
        <v>0.45</v>
      </c>
      <c r="KL1460">
        <v>825024</v>
      </c>
      <c r="KO1460">
        <v>0.47</v>
      </c>
      <c r="KP1460">
        <f t="shared" si="701"/>
        <v>0.47</v>
      </c>
      <c r="LA1460">
        <v>825024</v>
      </c>
      <c r="LD1460">
        <v>0.44</v>
      </c>
      <c r="LE1460">
        <f t="shared" si="702"/>
        <v>0.44</v>
      </c>
      <c r="LP1460">
        <v>825024</v>
      </c>
      <c r="LS1460">
        <v>0.45</v>
      </c>
      <c r="LT1460">
        <f t="shared" si="703"/>
        <v>0.45</v>
      </c>
      <c r="ME1460">
        <v>825024</v>
      </c>
      <c r="MH1460">
        <v>0.47</v>
      </c>
      <c r="MI1460">
        <f t="shared" si="704"/>
        <v>0.47</v>
      </c>
      <c r="MT1460">
        <v>825024</v>
      </c>
      <c r="MW1460">
        <v>0.42</v>
      </c>
      <c r="MX1460">
        <f t="shared" si="705"/>
        <v>0.42</v>
      </c>
      <c r="NI1460">
        <v>825024</v>
      </c>
      <c r="NL1460">
        <v>0.46</v>
      </c>
      <c r="NM1460">
        <f t="shared" si="706"/>
        <v>0.46</v>
      </c>
      <c r="NX1460">
        <v>825024</v>
      </c>
      <c r="OA1460">
        <v>0.41</v>
      </c>
      <c r="OB1460">
        <f t="shared" si="707"/>
        <v>0.41</v>
      </c>
      <c r="OM1460">
        <v>825024</v>
      </c>
      <c r="OP1460">
        <v>0.45</v>
      </c>
      <c r="OQ1460">
        <f t="shared" si="708"/>
        <v>0.45</v>
      </c>
      <c r="PB1460">
        <v>825024</v>
      </c>
      <c r="PE1460">
        <v>0.45</v>
      </c>
      <c r="PF1460">
        <f t="shared" si="709"/>
        <v>0.45</v>
      </c>
      <c r="PQ1460">
        <v>825024</v>
      </c>
      <c r="PT1460">
        <v>0.43</v>
      </c>
      <c r="PU1460">
        <f t="shared" si="710"/>
        <v>0.43</v>
      </c>
      <c r="QF1460">
        <v>825024</v>
      </c>
      <c r="QI1460">
        <v>0.47</v>
      </c>
      <c r="QJ1460">
        <f t="shared" si="711"/>
        <v>0.47</v>
      </c>
      <c r="QU1460">
        <v>825024</v>
      </c>
      <c r="QX1460">
        <v>0.46</v>
      </c>
      <c r="QY1460">
        <f t="shared" si="712"/>
        <v>0.46</v>
      </c>
    </row>
    <row r="1461" spans="12:467" x14ac:dyDescent="0.2">
      <c r="L1461">
        <v>823794</v>
      </c>
      <c r="O1461">
        <v>0.46</v>
      </c>
      <c r="P1461">
        <f t="shared" si="682"/>
        <v>0.46</v>
      </c>
      <c r="AA1461">
        <v>823794</v>
      </c>
      <c r="AD1461">
        <v>0.32</v>
      </c>
      <c r="AE1461">
        <f t="shared" si="683"/>
        <v>0.32</v>
      </c>
      <c r="AP1461">
        <v>823794</v>
      </c>
      <c r="AS1461">
        <v>0.5</v>
      </c>
      <c r="AT1461">
        <f t="shared" si="684"/>
        <v>0.5</v>
      </c>
      <c r="BE1461">
        <v>823794</v>
      </c>
      <c r="BH1461">
        <v>0.45</v>
      </c>
      <c r="BI1461">
        <f t="shared" si="685"/>
        <v>0.45</v>
      </c>
      <c r="BT1461">
        <v>823794</v>
      </c>
      <c r="BW1461">
        <v>0.26</v>
      </c>
      <c r="BX1461">
        <f t="shared" si="686"/>
        <v>0.26</v>
      </c>
      <c r="CI1461">
        <v>823794</v>
      </c>
      <c r="CL1461">
        <v>0.47</v>
      </c>
      <c r="CM1461">
        <f t="shared" si="687"/>
        <v>0.47</v>
      </c>
      <c r="CX1461">
        <v>823794</v>
      </c>
      <c r="DA1461">
        <v>0.45</v>
      </c>
      <c r="DB1461">
        <f t="shared" si="688"/>
        <v>0.45</v>
      </c>
      <c r="DM1461">
        <v>823794</v>
      </c>
      <c r="DP1461">
        <v>0.5</v>
      </c>
      <c r="DQ1461">
        <f t="shared" si="689"/>
        <v>0.5</v>
      </c>
      <c r="EB1461">
        <v>823794</v>
      </c>
      <c r="EE1461">
        <v>0.46</v>
      </c>
      <c r="EF1461">
        <f t="shared" si="690"/>
        <v>0.46</v>
      </c>
      <c r="EQ1461">
        <v>823794</v>
      </c>
      <c r="ET1461">
        <v>0.46</v>
      </c>
      <c r="EU1461">
        <f t="shared" si="691"/>
        <v>0.46</v>
      </c>
      <c r="FF1461">
        <v>823794</v>
      </c>
      <c r="FI1461">
        <v>0.5</v>
      </c>
      <c r="FJ1461">
        <f t="shared" si="692"/>
        <v>0.5</v>
      </c>
      <c r="FU1461">
        <v>823794</v>
      </c>
      <c r="FX1461">
        <v>0.48</v>
      </c>
      <c r="FY1461">
        <f t="shared" si="693"/>
        <v>0.48</v>
      </c>
      <c r="GJ1461">
        <v>823794</v>
      </c>
      <c r="GM1461">
        <v>0.45</v>
      </c>
      <c r="GN1461">
        <f t="shared" si="694"/>
        <v>0.45</v>
      </c>
      <c r="GY1461">
        <v>823794</v>
      </c>
      <c r="HB1461">
        <v>0.43</v>
      </c>
      <c r="HC1461">
        <f t="shared" si="695"/>
        <v>0.43</v>
      </c>
      <c r="HN1461">
        <v>823794</v>
      </c>
      <c r="HQ1461">
        <v>0.45</v>
      </c>
      <c r="HR1461">
        <f t="shared" si="696"/>
        <v>0.45</v>
      </c>
      <c r="ID1461">
        <v>823072</v>
      </c>
      <c r="IG1461">
        <v>0.46</v>
      </c>
      <c r="IH1461">
        <f t="shared" si="697"/>
        <v>0.46</v>
      </c>
      <c r="IS1461">
        <v>823072</v>
      </c>
      <c r="IV1461">
        <v>0.47</v>
      </c>
      <c r="IW1461">
        <f t="shared" si="698"/>
        <v>0.47</v>
      </c>
      <c r="JH1461">
        <v>823072</v>
      </c>
      <c r="JK1461">
        <v>0.49</v>
      </c>
      <c r="JL1461">
        <f t="shared" si="699"/>
        <v>0.49</v>
      </c>
      <c r="JW1461">
        <v>823072</v>
      </c>
      <c r="JZ1461">
        <v>0.43</v>
      </c>
      <c r="KA1461">
        <f t="shared" si="700"/>
        <v>0.43</v>
      </c>
      <c r="KL1461">
        <v>823072</v>
      </c>
      <c r="KO1461">
        <v>0.47</v>
      </c>
      <c r="KP1461">
        <f t="shared" si="701"/>
        <v>0.47</v>
      </c>
      <c r="LA1461">
        <v>823072</v>
      </c>
      <c r="LD1461">
        <v>0.44</v>
      </c>
      <c r="LE1461">
        <f t="shared" si="702"/>
        <v>0.44</v>
      </c>
      <c r="LP1461">
        <v>823072</v>
      </c>
      <c r="LS1461">
        <v>0.46</v>
      </c>
      <c r="LT1461">
        <f t="shared" si="703"/>
        <v>0.46</v>
      </c>
      <c r="ME1461">
        <v>823072</v>
      </c>
      <c r="MH1461">
        <v>0.52</v>
      </c>
      <c r="MI1461">
        <f t="shared" si="704"/>
        <v>0.52</v>
      </c>
      <c r="MT1461">
        <v>823072</v>
      </c>
      <c r="MW1461">
        <v>0.43</v>
      </c>
      <c r="MX1461">
        <f t="shared" si="705"/>
        <v>0.43</v>
      </c>
      <c r="NI1461">
        <v>823072</v>
      </c>
      <c r="NL1461">
        <v>0.42</v>
      </c>
      <c r="NM1461">
        <f t="shared" si="706"/>
        <v>0.42</v>
      </c>
      <c r="NX1461">
        <v>823072</v>
      </c>
      <c r="OA1461">
        <v>0.46</v>
      </c>
      <c r="OB1461">
        <f t="shared" si="707"/>
        <v>0.46</v>
      </c>
      <c r="OM1461">
        <v>823072</v>
      </c>
      <c r="OP1461">
        <v>0.43</v>
      </c>
      <c r="OQ1461">
        <f t="shared" si="708"/>
        <v>0.43</v>
      </c>
      <c r="PB1461">
        <v>823072</v>
      </c>
      <c r="PE1461">
        <v>0.47</v>
      </c>
      <c r="PF1461">
        <f t="shared" si="709"/>
        <v>0.47</v>
      </c>
      <c r="PQ1461">
        <v>823072</v>
      </c>
      <c r="PT1461">
        <v>0.44</v>
      </c>
      <c r="PU1461">
        <f t="shared" si="710"/>
        <v>0.44</v>
      </c>
      <c r="QF1461">
        <v>823072</v>
      </c>
      <c r="QI1461">
        <v>0.5</v>
      </c>
      <c r="QJ1461">
        <f t="shared" si="711"/>
        <v>0.5</v>
      </c>
      <c r="QU1461">
        <v>823072</v>
      </c>
      <c r="QX1461">
        <v>0.42</v>
      </c>
      <c r="QY1461">
        <f t="shared" si="712"/>
        <v>0.42</v>
      </c>
    </row>
    <row r="1462" spans="12:467" x14ac:dyDescent="0.2">
      <c r="L1462">
        <v>823871</v>
      </c>
      <c r="O1462">
        <v>0.55000000000000004</v>
      </c>
      <c r="P1462">
        <f t="shared" si="682"/>
        <v>0.55000000000000004</v>
      </c>
      <c r="AA1462">
        <v>823871</v>
      </c>
      <c r="AD1462">
        <v>0.47</v>
      </c>
      <c r="AE1462">
        <f t="shared" si="683"/>
        <v>0.47</v>
      </c>
      <c r="AP1462">
        <v>823871</v>
      </c>
      <c r="AS1462">
        <v>0.34</v>
      </c>
      <c r="AT1462">
        <f t="shared" si="684"/>
        <v>0.34</v>
      </c>
      <c r="BE1462">
        <v>823871</v>
      </c>
      <c r="BH1462">
        <v>0.35</v>
      </c>
      <c r="BI1462">
        <f t="shared" si="685"/>
        <v>0.35</v>
      </c>
      <c r="BT1462">
        <v>823871</v>
      </c>
      <c r="BW1462">
        <v>0.36</v>
      </c>
      <c r="BX1462">
        <f t="shared" si="686"/>
        <v>0.36</v>
      </c>
      <c r="CI1462">
        <v>823871</v>
      </c>
      <c r="CL1462">
        <v>0.55000000000000004</v>
      </c>
      <c r="CM1462">
        <f t="shared" si="687"/>
        <v>0.55000000000000004</v>
      </c>
      <c r="CX1462">
        <v>823871</v>
      </c>
      <c r="DA1462">
        <v>0.55000000000000004</v>
      </c>
      <c r="DB1462">
        <f t="shared" si="688"/>
        <v>0.55000000000000004</v>
      </c>
      <c r="DM1462">
        <v>823871</v>
      </c>
      <c r="DP1462">
        <v>0.55000000000000004</v>
      </c>
      <c r="DQ1462">
        <f t="shared" si="689"/>
        <v>0.55000000000000004</v>
      </c>
      <c r="EB1462">
        <v>823871</v>
      </c>
      <c r="EE1462">
        <v>0.55000000000000004</v>
      </c>
      <c r="EF1462">
        <f t="shared" si="690"/>
        <v>0.55000000000000004</v>
      </c>
      <c r="EQ1462">
        <v>823871</v>
      </c>
      <c r="ET1462">
        <v>0.55000000000000004</v>
      </c>
      <c r="EU1462">
        <f t="shared" si="691"/>
        <v>0.55000000000000004</v>
      </c>
      <c r="FF1462">
        <v>823871</v>
      </c>
      <c r="FI1462">
        <v>0.54</v>
      </c>
      <c r="FJ1462">
        <f t="shared" si="692"/>
        <v>0.54</v>
      </c>
      <c r="FU1462">
        <v>823871</v>
      </c>
      <c r="FX1462">
        <v>0.55000000000000004</v>
      </c>
      <c r="FY1462">
        <f t="shared" si="693"/>
        <v>0.55000000000000004</v>
      </c>
      <c r="GJ1462">
        <v>823871</v>
      </c>
      <c r="GM1462">
        <v>0.54</v>
      </c>
      <c r="GN1462">
        <f t="shared" si="694"/>
        <v>0.54</v>
      </c>
      <c r="GY1462">
        <v>823871</v>
      </c>
      <c r="HB1462">
        <v>0.59</v>
      </c>
      <c r="HC1462">
        <f t="shared" si="695"/>
        <v>0.59</v>
      </c>
      <c r="HN1462">
        <v>823871</v>
      </c>
      <c r="HQ1462">
        <v>0.47</v>
      </c>
      <c r="HR1462">
        <f t="shared" si="696"/>
        <v>0.47</v>
      </c>
      <c r="ID1462">
        <v>823315</v>
      </c>
      <c r="IG1462">
        <v>0.48</v>
      </c>
      <c r="IH1462">
        <f t="shared" si="697"/>
        <v>0.48</v>
      </c>
      <c r="IS1462">
        <v>823315</v>
      </c>
      <c r="IV1462">
        <v>0.46</v>
      </c>
      <c r="IW1462">
        <f t="shared" si="698"/>
        <v>0.46</v>
      </c>
      <c r="JH1462">
        <v>823315</v>
      </c>
      <c r="JK1462">
        <v>0.48</v>
      </c>
      <c r="JL1462">
        <f t="shared" si="699"/>
        <v>0.48</v>
      </c>
      <c r="JW1462">
        <v>823315</v>
      </c>
      <c r="JZ1462">
        <v>0.49</v>
      </c>
      <c r="KA1462">
        <f t="shared" si="700"/>
        <v>0.49</v>
      </c>
      <c r="KL1462">
        <v>823315</v>
      </c>
      <c r="KO1462">
        <v>0.49</v>
      </c>
      <c r="KP1462">
        <f t="shared" si="701"/>
        <v>0.49</v>
      </c>
      <c r="LA1462">
        <v>823315</v>
      </c>
      <c r="LD1462">
        <v>0.46</v>
      </c>
      <c r="LE1462">
        <f t="shared" si="702"/>
        <v>0.46</v>
      </c>
      <c r="LP1462">
        <v>823315</v>
      </c>
      <c r="LS1462">
        <v>0.47</v>
      </c>
      <c r="LT1462">
        <f t="shared" si="703"/>
        <v>0.47</v>
      </c>
      <c r="ME1462">
        <v>823315</v>
      </c>
      <c r="MH1462">
        <v>0.5</v>
      </c>
      <c r="MI1462">
        <f t="shared" si="704"/>
        <v>0.5</v>
      </c>
      <c r="MT1462">
        <v>823315</v>
      </c>
      <c r="MW1462">
        <v>0.51</v>
      </c>
      <c r="MX1462">
        <f t="shared" si="705"/>
        <v>0.51</v>
      </c>
      <c r="NI1462">
        <v>823315</v>
      </c>
      <c r="NL1462">
        <v>0.46</v>
      </c>
      <c r="NM1462">
        <f t="shared" si="706"/>
        <v>0.46</v>
      </c>
      <c r="NX1462">
        <v>823315</v>
      </c>
      <c r="OA1462">
        <v>0.47</v>
      </c>
      <c r="OB1462">
        <f t="shared" si="707"/>
        <v>0.47</v>
      </c>
      <c r="OM1462">
        <v>823315</v>
      </c>
      <c r="OP1462">
        <v>0.47</v>
      </c>
      <c r="OQ1462">
        <f t="shared" si="708"/>
        <v>0.47</v>
      </c>
      <c r="PB1462">
        <v>823315</v>
      </c>
      <c r="PE1462">
        <v>0.45</v>
      </c>
      <c r="PF1462">
        <f t="shared" si="709"/>
        <v>0.45</v>
      </c>
      <c r="PQ1462">
        <v>823315</v>
      </c>
      <c r="PT1462">
        <v>0.47</v>
      </c>
      <c r="PU1462">
        <f t="shared" si="710"/>
        <v>0.47</v>
      </c>
      <c r="QF1462">
        <v>823315</v>
      </c>
      <c r="QI1462">
        <v>0.48</v>
      </c>
      <c r="QJ1462">
        <f t="shared" si="711"/>
        <v>0.48</v>
      </c>
      <c r="QU1462">
        <v>823315</v>
      </c>
      <c r="QX1462">
        <v>0.47</v>
      </c>
      <c r="QY1462">
        <f t="shared" si="712"/>
        <v>0.47</v>
      </c>
    </row>
    <row r="1463" spans="12:467" x14ac:dyDescent="0.2">
      <c r="L1463">
        <v>823957</v>
      </c>
      <c r="O1463">
        <v>0.45</v>
      </c>
      <c r="P1463">
        <f t="shared" si="682"/>
        <v>0.45</v>
      </c>
      <c r="AA1463">
        <v>823957</v>
      </c>
      <c r="AD1463">
        <v>0.4</v>
      </c>
      <c r="AE1463">
        <f t="shared" si="683"/>
        <v>0.4</v>
      </c>
      <c r="AP1463">
        <v>823957</v>
      </c>
      <c r="AS1463">
        <v>0.31</v>
      </c>
      <c r="AT1463">
        <f t="shared" si="684"/>
        <v>0.31</v>
      </c>
      <c r="BE1463">
        <v>823957</v>
      </c>
      <c r="BH1463">
        <v>0.36</v>
      </c>
      <c r="BI1463">
        <f t="shared" si="685"/>
        <v>0.36</v>
      </c>
      <c r="BT1463">
        <v>823957</v>
      </c>
      <c r="BW1463">
        <v>0.28999999999999998</v>
      </c>
      <c r="BX1463">
        <f t="shared" si="686"/>
        <v>0.28999999999999998</v>
      </c>
      <c r="CI1463">
        <v>823957</v>
      </c>
      <c r="CL1463">
        <v>0.44</v>
      </c>
      <c r="CM1463">
        <f t="shared" si="687"/>
        <v>0.44</v>
      </c>
      <c r="CX1463">
        <v>823957</v>
      </c>
      <c r="DA1463">
        <v>0.49</v>
      </c>
      <c r="DB1463">
        <f t="shared" si="688"/>
        <v>0.49</v>
      </c>
      <c r="DM1463">
        <v>823957</v>
      </c>
      <c r="DP1463">
        <v>0.45</v>
      </c>
      <c r="DQ1463">
        <f t="shared" si="689"/>
        <v>0.45</v>
      </c>
      <c r="EB1463">
        <v>823957</v>
      </c>
      <c r="EE1463">
        <v>0.44</v>
      </c>
      <c r="EF1463">
        <f t="shared" si="690"/>
        <v>0.44</v>
      </c>
      <c r="EQ1463">
        <v>823957</v>
      </c>
      <c r="ET1463">
        <v>0.44</v>
      </c>
      <c r="EU1463">
        <f t="shared" si="691"/>
        <v>0.44</v>
      </c>
      <c r="FF1463">
        <v>823957</v>
      </c>
      <c r="FI1463">
        <v>0.48</v>
      </c>
      <c r="FJ1463">
        <f t="shared" si="692"/>
        <v>0.48</v>
      </c>
      <c r="FU1463">
        <v>823957</v>
      </c>
      <c r="FX1463">
        <v>0.5</v>
      </c>
      <c r="FY1463">
        <f t="shared" si="693"/>
        <v>0.5</v>
      </c>
      <c r="GJ1463">
        <v>823957</v>
      </c>
      <c r="GM1463">
        <v>0.46</v>
      </c>
      <c r="GN1463">
        <f t="shared" si="694"/>
        <v>0.46</v>
      </c>
      <c r="GY1463">
        <v>823957</v>
      </c>
      <c r="HB1463">
        <v>0.47</v>
      </c>
      <c r="HC1463">
        <f t="shared" si="695"/>
        <v>0.47</v>
      </c>
      <c r="HN1463">
        <v>823957</v>
      </c>
      <c r="HQ1463">
        <v>0.45</v>
      </c>
      <c r="HR1463">
        <f t="shared" si="696"/>
        <v>0.45</v>
      </c>
      <c r="ID1463">
        <v>823478</v>
      </c>
      <c r="IG1463">
        <v>0.54</v>
      </c>
      <c r="IH1463">
        <f t="shared" si="697"/>
        <v>0.54</v>
      </c>
      <c r="IS1463">
        <v>823478</v>
      </c>
      <c r="IV1463">
        <v>0.55000000000000004</v>
      </c>
      <c r="IW1463">
        <f t="shared" si="698"/>
        <v>0.55000000000000004</v>
      </c>
      <c r="JH1463">
        <v>823478</v>
      </c>
      <c r="JK1463">
        <v>0.54</v>
      </c>
      <c r="JL1463">
        <f t="shared" si="699"/>
        <v>0.54</v>
      </c>
      <c r="JW1463">
        <v>823478</v>
      </c>
      <c r="JZ1463">
        <v>0.55000000000000004</v>
      </c>
      <c r="KA1463">
        <f t="shared" si="700"/>
        <v>0.55000000000000004</v>
      </c>
      <c r="KL1463">
        <v>823478</v>
      </c>
      <c r="KO1463">
        <v>0.53</v>
      </c>
      <c r="KP1463">
        <f t="shared" si="701"/>
        <v>0.53</v>
      </c>
      <c r="LA1463">
        <v>823478</v>
      </c>
      <c r="LD1463">
        <v>0.49</v>
      </c>
      <c r="LE1463">
        <f t="shared" si="702"/>
        <v>0.49</v>
      </c>
      <c r="LP1463">
        <v>823478</v>
      </c>
      <c r="LS1463">
        <v>0.52</v>
      </c>
      <c r="LT1463">
        <f t="shared" si="703"/>
        <v>0.52</v>
      </c>
      <c r="ME1463">
        <v>823478</v>
      </c>
      <c r="MH1463">
        <v>0.52</v>
      </c>
      <c r="MI1463">
        <f t="shared" si="704"/>
        <v>0.52</v>
      </c>
      <c r="MT1463">
        <v>823478</v>
      </c>
      <c r="MW1463">
        <v>0.47</v>
      </c>
      <c r="MX1463">
        <f t="shared" si="705"/>
        <v>0.47</v>
      </c>
      <c r="NI1463">
        <v>823478</v>
      </c>
      <c r="NL1463">
        <v>0.55000000000000004</v>
      </c>
      <c r="NM1463">
        <f t="shared" si="706"/>
        <v>0.55000000000000004</v>
      </c>
      <c r="NX1463">
        <v>823478</v>
      </c>
      <c r="OA1463">
        <v>0.5</v>
      </c>
      <c r="OB1463">
        <f t="shared" si="707"/>
        <v>0.5</v>
      </c>
      <c r="OM1463">
        <v>823478</v>
      </c>
      <c r="OP1463">
        <v>0.53</v>
      </c>
      <c r="OQ1463">
        <f t="shared" si="708"/>
        <v>0.53</v>
      </c>
      <c r="PB1463">
        <v>823478</v>
      </c>
      <c r="PE1463">
        <v>0.54</v>
      </c>
      <c r="PF1463">
        <f t="shared" si="709"/>
        <v>0.54</v>
      </c>
      <c r="PQ1463">
        <v>823478</v>
      </c>
      <c r="PT1463">
        <v>0.55000000000000004</v>
      </c>
      <c r="PU1463">
        <f t="shared" si="710"/>
        <v>0.55000000000000004</v>
      </c>
      <c r="QF1463">
        <v>823478</v>
      </c>
      <c r="QI1463">
        <v>0.52</v>
      </c>
      <c r="QJ1463">
        <f t="shared" si="711"/>
        <v>0.52</v>
      </c>
      <c r="QU1463">
        <v>823478</v>
      </c>
      <c r="QX1463">
        <v>0.55000000000000004</v>
      </c>
      <c r="QY1463">
        <f t="shared" si="712"/>
        <v>0.55000000000000004</v>
      </c>
    </row>
    <row r="1464" spans="12:467" x14ac:dyDescent="0.2">
      <c r="L1464">
        <v>824116</v>
      </c>
      <c r="O1464">
        <v>0.54</v>
      </c>
      <c r="P1464">
        <f t="shared" si="682"/>
        <v>0.54</v>
      </c>
      <c r="AA1464">
        <v>824116</v>
      </c>
      <c r="AD1464">
        <v>0.63</v>
      </c>
      <c r="AE1464">
        <f t="shared" si="683"/>
        <v>0.63</v>
      </c>
      <c r="AP1464">
        <v>824116</v>
      </c>
      <c r="AS1464">
        <v>0.48</v>
      </c>
      <c r="AT1464">
        <f t="shared" si="684"/>
        <v>0.48</v>
      </c>
      <c r="BE1464">
        <v>824116</v>
      </c>
      <c r="BH1464">
        <v>0.56000000000000005</v>
      </c>
      <c r="BI1464">
        <f t="shared" si="685"/>
        <v>0.56000000000000005</v>
      </c>
      <c r="BT1464">
        <v>824116</v>
      </c>
      <c r="BW1464">
        <v>0.66</v>
      </c>
      <c r="BX1464">
        <f t="shared" si="686"/>
        <v>0.66</v>
      </c>
      <c r="CI1464">
        <v>824116</v>
      </c>
      <c r="CL1464">
        <v>0.54</v>
      </c>
      <c r="CM1464">
        <f t="shared" si="687"/>
        <v>0.54</v>
      </c>
      <c r="CX1464">
        <v>824116</v>
      </c>
      <c r="DA1464">
        <v>0.49</v>
      </c>
      <c r="DB1464">
        <f t="shared" si="688"/>
        <v>0.49</v>
      </c>
      <c r="DM1464">
        <v>824116</v>
      </c>
      <c r="DP1464">
        <v>0.54</v>
      </c>
      <c r="DQ1464">
        <f t="shared" si="689"/>
        <v>0.54</v>
      </c>
      <c r="EB1464">
        <v>824116</v>
      </c>
      <c r="EE1464">
        <v>0.53</v>
      </c>
      <c r="EF1464">
        <f t="shared" si="690"/>
        <v>0.53</v>
      </c>
      <c r="EQ1464">
        <v>824116</v>
      </c>
      <c r="ET1464">
        <v>0.53</v>
      </c>
      <c r="EU1464">
        <f t="shared" si="691"/>
        <v>0.53</v>
      </c>
      <c r="FF1464">
        <v>824116</v>
      </c>
      <c r="FI1464">
        <v>0.55000000000000004</v>
      </c>
      <c r="FJ1464">
        <f t="shared" si="692"/>
        <v>0.55000000000000004</v>
      </c>
      <c r="FU1464">
        <v>824116</v>
      </c>
      <c r="FX1464">
        <v>0.54</v>
      </c>
      <c r="FY1464">
        <f t="shared" si="693"/>
        <v>0.54</v>
      </c>
      <c r="GJ1464">
        <v>824116</v>
      </c>
      <c r="GM1464">
        <v>0.54</v>
      </c>
      <c r="GN1464">
        <f t="shared" si="694"/>
        <v>0.54</v>
      </c>
      <c r="GY1464">
        <v>824116</v>
      </c>
      <c r="HB1464">
        <v>0.52</v>
      </c>
      <c r="HC1464">
        <f t="shared" si="695"/>
        <v>0.52</v>
      </c>
      <c r="HN1464">
        <v>824116</v>
      </c>
      <c r="HQ1464">
        <v>0.56999999999999995</v>
      </c>
      <c r="HR1464">
        <f t="shared" si="696"/>
        <v>0.56999999999999995</v>
      </c>
      <c r="ID1464">
        <v>823723</v>
      </c>
      <c r="IG1464">
        <v>0.43</v>
      </c>
      <c r="IH1464">
        <f t="shared" si="697"/>
        <v>0.43</v>
      </c>
      <c r="IS1464">
        <v>823723</v>
      </c>
      <c r="IV1464">
        <v>0.4</v>
      </c>
      <c r="IW1464">
        <f t="shared" si="698"/>
        <v>0.4</v>
      </c>
      <c r="JH1464">
        <v>823723</v>
      </c>
      <c r="JK1464">
        <v>0.41</v>
      </c>
      <c r="JL1464">
        <f t="shared" si="699"/>
        <v>0.41</v>
      </c>
      <c r="JW1464">
        <v>823723</v>
      </c>
      <c r="JZ1464">
        <v>0.42</v>
      </c>
      <c r="KA1464">
        <f t="shared" si="700"/>
        <v>0.42</v>
      </c>
      <c r="KL1464">
        <v>823723</v>
      </c>
      <c r="KO1464">
        <v>0.43</v>
      </c>
      <c r="KP1464">
        <f t="shared" si="701"/>
        <v>0.43</v>
      </c>
      <c r="LA1464">
        <v>823723</v>
      </c>
      <c r="LD1464">
        <v>0.4</v>
      </c>
      <c r="LE1464">
        <f t="shared" si="702"/>
        <v>0.4</v>
      </c>
      <c r="LP1464">
        <v>823723</v>
      </c>
      <c r="LS1464">
        <v>0.43</v>
      </c>
      <c r="LT1464">
        <f t="shared" si="703"/>
        <v>0.43</v>
      </c>
      <c r="ME1464">
        <v>823723</v>
      </c>
      <c r="MH1464">
        <v>0.38</v>
      </c>
      <c r="MI1464">
        <f t="shared" si="704"/>
        <v>0.38</v>
      </c>
      <c r="MT1464">
        <v>823723</v>
      </c>
      <c r="MW1464">
        <v>0.4</v>
      </c>
      <c r="MX1464">
        <f t="shared" si="705"/>
        <v>0.4</v>
      </c>
      <c r="NI1464">
        <v>823723</v>
      </c>
      <c r="NL1464">
        <v>0.42</v>
      </c>
      <c r="NM1464">
        <f t="shared" si="706"/>
        <v>0.42</v>
      </c>
      <c r="NX1464">
        <v>823723</v>
      </c>
      <c r="OA1464">
        <v>0.48</v>
      </c>
      <c r="OB1464">
        <f t="shared" si="707"/>
        <v>0.48</v>
      </c>
      <c r="OM1464">
        <v>823723</v>
      </c>
      <c r="OP1464">
        <v>0.43</v>
      </c>
      <c r="OQ1464">
        <f t="shared" si="708"/>
        <v>0.43</v>
      </c>
      <c r="PB1464">
        <v>823723</v>
      </c>
      <c r="PE1464">
        <v>0.43</v>
      </c>
      <c r="PF1464">
        <f t="shared" si="709"/>
        <v>0.43</v>
      </c>
      <c r="PQ1464">
        <v>823723</v>
      </c>
      <c r="PT1464">
        <v>0.42</v>
      </c>
      <c r="PU1464">
        <f t="shared" si="710"/>
        <v>0.42</v>
      </c>
      <c r="QF1464">
        <v>823723</v>
      </c>
      <c r="QI1464">
        <v>0.44</v>
      </c>
      <c r="QJ1464">
        <f t="shared" si="711"/>
        <v>0.44</v>
      </c>
      <c r="QU1464">
        <v>823723</v>
      </c>
      <c r="QX1464">
        <v>0.42</v>
      </c>
      <c r="QY1464">
        <f t="shared" si="712"/>
        <v>0.42</v>
      </c>
    </row>
    <row r="1465" spans="12:467" x14ac:dyDescent="0.2">
      <c r="L1465">
        <v>824443</v>
      </c>
      <c r="O1465">
        <v>0.56999999999999995</v>
      </c>
      <c r="P1465">
        <f t="shared" si="682"/>
        <v>0.56999999999999995</v>
      </c>
      <c r="AA1465">
        <v>824443</v>
      </c>
      <c r="AD1465">
        <v>0.57999999999999996</v>
      </c>
      <c r="AE1465">
        <f t="shared" si="683"/>
        <v>0.57999999999999996</v>
      </c>
      <c r="AP1465">
        <v>824443</v>
      </c>
      <c r="AS1465">
        <v>0.44</v>
      </c>
      <c r="AT1465">
        <f t="shared" si="684"/>
        <v>0.44</v>
      </c>
      <c r="BE1465">
        <v>824443</v>
      </c>
      <c r="BH1465">
        <v>0.44</v>
      </c>
      <c r="BI1465">
        <f t="shared" si="685"/>
        <v>0.44</v>
      </c>
      <c r="BT1465">
        <v>824443</v>
      </c>
      <c r="BW1465">
        <v>0.37</v>
      </c>
      <c r="BX1465">
        <f t="shared" si="686"/>
        <v>0.37</v>
      </c>
      <c r="CI1465">
        <v>824443</v>
      </c>
      <c r="CL1465">
        <v>0.56999999999999995</v>
      </c>
      <c r="CM1465">
        <f t="shared" si="687"/>
        <v>0.56999999999999995</v>
      </c>
      <c r="CX1465">
        <v>824443</v>
      </c>
      <c r="DA1465">
        <v>0.56999999999999995</v>
      </c>
      <c r="DB1465">
        <f t="shared" si="688"/>
        <v>0.56999999999999995</v>
      </c>
      <c r="DM1465">
        <v>824443</v>
      </c>
      <c r="DP1465">
        <v>0.56999999999999995</v>
      </c>
      <c r="DQ1465">
        <f t="shared" si="689"/>
        <v>0.56999999999999995</v>
      </c>
      <c r="EB1465">
        <v>824443</v>
      </c>
      <c r="EE1465">
        <v>0.56000000000000005</v>
      </c>
      <c r="EF1465">
        <f t="shared" si="690"/>
        <v>0.56000000000000005</v>
      </c>
      <c r="EQ1465">
        <v>824443</v>
      </c>
      <c r="ET1465">
        <v>0.56000000000000005</v>
      </c>
      <c r="EU1465">
        <f t="shared" si="691"/>
        <v>0.56000000000000005</v>
      </c>
      <c r="FF1465">
        <v>824443</v>
      </c>
      <c r="FI1465">
        <v>0.56999999999999995</v>
      </c>
      <c r="FJ1465">
        <f t="shared" si="692"/>
        <v>0.56999999999999995</v>
      </c>
      <c r="FU1465">
        <v>824443</v>
      </c>
      <c r="FX1465">
        <v>0.56000000000000005</v>
      </c>
      <c r="FY1465">
        <f t="shared" si="693"/>
        <v>0.56000000000000005</v>
      </c>
      <c r="GJ1465">
        <v>824443</v>
      </c>
      <c r="GM1465">
        <v>0.56000000000000005</v>
      </c>
      <c r="GN1465">
        <f t="shared" si="694"/>
        <v>0.56000000000000005</v>
      </c>
      <c r="GY1465">
        <v>824443</v>
      </c>
      <c r="HB1465">
        <v>0.59</v>
      </c>
      <c r="HC1465">
        <f t="shared" si="695"/>
        <v>0.59</v>
      </c>
      <c r="HN1465">
        <v>824443</v>
      </c>
      <c r="HQ1465">
        <v>0.57999999999999996</v>
      </c>
      <c r="HR1465">
        <f t="shared" si="696"/>
        <v>0.57999999999999996</v>
      </c>
      <c r="ID1465">
        <v>823802</v>
      </c>
      <c r="IG1465">
        <v>0.5</v>
      </c>
      <c r="IH1465">
        <f t="shared" si="697"/>
        <v>0.5</v>
      </c>
      <c r="IS1465">
        <v>823802</v>
      </c>
      <c r="IV1465">
        <v>0.52</v>
      </c>
      <c r="IW1465">
        <f t="shared" si="698"/>
        <v>0.52</v>
      </c>
      <c r="JH1465">
        <v>823802</v>
      </c>
      <c r="JK1465">
        <v>0.55000000000000004</v>
      </c>
      <c r="JL1465">
        <f t="shared" si="699"/>
        <v>0.55000000000000004</v>
      </c>
      <c r="JW1465">
        <v>823802</v>
      </c>
      <c r="JZ1465">
        <v>0.51</v>
      </c>
      <c r="KA1465">
        <f t="shared" si="700"/>
        <v>0.51</v>
      </c>
      <c r="KL1465">
        <v>823802</v>
      </c>
      <c r="KO1465">
        <v>0.57999999999999996</v>
      </c>
      <c r="KP1465">
        <f t="shared" si="701"/>
        <v>0.57999999999999996</v>
      </c>
      <c r="LA1465">
        <v>823802</v>
      </c>
      <c r="LD1465">
        <v>0.52</v>
      </c>
      <c r="LE1465">
        <f t="shared" si="702"/>
        <v>0.52</v>
      </c>
      <c r="LP1465">
        <v>823802</v>
      </c>
      <c r="LS1465">
        <v>0.52</v>
      </c>
      <c r="LT1465">
        <f t="shared" si="703"/>
        <v>0.52</v>
      </c>
      <c r="ME1465">
        <v>823802</v>
      </c>
      <c r="MH1465">
        <v>0.55000000000000004</v>
      </c>
      <c r="MI1465">
        <f t="shared" si="704"/>
        <v>0.55000000000000004</v>
      </c>
      <c r="MT1465">
        <v>823802</v>
      </c>
      <c r="MW1465">
        <v>0.59</v>
      </c>
      <c r="MX1465">
        <f t="shared" si="705"/>
        <v>0.59</v>
      </c>
      <c r="NI1465">
        <v>823802</v>
      </c>
      <c r="NL1465">
        <v>0.51</v>
      </c>
      <c r="NM1465">
        <f t="shared" si="706"/>
        <v>0.51</v>
      </c>
      <c r="NX1465">
        <v>823802</v>
      </c>
      <c r="OA1465">
        <v>0.53</v>
      </c>
      <c r="OB1465">
        <f t="shared" si="707"/>
        <v>0.53</v>
      </c>
      <c r="OM1465">
        <v>823802</v>
      </c>
      <c r="OP1465">
        <v>0.51</v>
      </c>
      <c r="OQ1465">
        <f t="shared" si="708"/>
        <v>0.51</v>
      </c>
      <c r="PB1465">
        <v>823802</v>
      </c>
      <c r="PE1465">
        <v>0.53</v>
      </c>
      <c r="PF1465">
        <f t="shared" si="709"/>
        <v>0.53</v>
      </c>
      <c r="PQ1465">
        <v>823802</v>
      </c>
      <c r="PT1465">
        <v>0.51</v>
      </c>
      <c r="PU1465">
        <f t="shared" si="710"/>
        <v>0.51</v>
      </c>
      <c r="QF1465">
        <v>823802</v>
      </c>
      <c r="QI1465">
        <v>0.51</v>
      </c>
      <c r="QJ1465">
        <f t="shared" si="711"/>
        <v>0.51</v>
      </c>
      <c r="QU1465">
        <v>823802</v>
      </c>
      <c r="QX1465">
        <v>0.51</v>
      </c>
      <c r="QY1465">
        <f t="shared" si="712"/>
        <v>0.51</v>
      </c>
    </row>
    <row r="1466" spans="12:467" x14ac:dyDescent="0.2">
      <c r="L1466">
        <v>824522</v>
      </c>
      <c r="O1466">
        <v>0.54</v>
      </c>
      <c r="P1466">
        <f t="shared" si="682"/>
        <v>0.54</v>
      </c>
      <c r="AA1466">
        <v>824522</v>
      </c>
      <c r="AD1466">
        <v>0.42</v>
      </c>
      <c r="AE1466">
        <f t="shared" si="683"/>
        <v>0.42</v>
      </c>
      <c r="AP1466">
        <v>824522</v>
      </c>
      <c r="AS1466">
        <v>0.31</v>
      </c>
      <c r="AT1466">
        <f t="shared" si="684"/>
        <v>0.31</v>
      </c>
      <c r="BE1466">
        <v>824522</v>
      </c>
      <c r="BH1466">
        <v>0.5</v>
      </c>
      <c r="BI1466">
        <f t="shared" si="685"/>
        <v>0.5</v>
      </c>
      <c r="BT1466">
        <v>824522</v>
      </c>
      <c r="BW1466">
        <v>0.45</v>
      </c>
      <c r="BX1466">
        <f t="shared" si="686"/>
        <v>0.45</v>
      </c>
      <c r="CI1466">
        <v>824522</v>
      </c>
      <c r="CL1466">
        <v>0.51</v>
      </c>
      <c r="CM1466">
        <f t="shared" si="687"/>
        <v>0.51</v>
      </c>
      <c r="CX1466">
        <v>824522</v>
      </c>
      <c r="DA1466">
        <v>0.48</v>
      </c>
      <c r="DB1466">
        <f t="shared" si="688"/>
        <v>0.48</v>
      </c>
      <c r="DM1466">
        <v>824522</v>
      </c>
      <c r="DP1466">
        <v>0.51</v>
      </c>
      <c r="DQ1466">
        <f t="shared" si="689"/>
        <v>0.51</v>
      </c>
      <c r="EB1466">
        <v>824522</v>
      </c>
      <c r="EE1466">
        <v>0.48</v>
      </c>
      <c r="EF1466">
        <f t="shared" si="690"/>
        <v>0.48</v>
      </c>
      <c r="EQ1466">
        <v>824522</v>
      </c>
      <c r="ET1466">
        <v>0.48</v>
      </c>
      <c r="EU1466">
        <f t="shared" si="691"/>
        <v>0.48</v>
      </c>
      <c r="FF1466">
        <v>824522</v>
      </c>
      <c r="FI1466">
        <v>0.52</v>
      </c>
      <c r="FJ1466">
        <f t="shared" si="692"/>
        <v>0.52</v>
      </c>
      <c r="FU1466">
        <v>824522</v>
      </c>
      <c r="FX1466">
        <v>0.51</v>
      </c>
      <c r="FY1466">
        <f t="shared" si="693"/>
        <v>0.51</v>
      </c>
      <c r="GJ1466">
        <v>824522</v>
      </c>
      <c r="GM1466">
        <v>0.5</v>
      </c>
      <c r="GN1466">
        <f t="shared" si="694"/>
        <v>0.5</v>
      </c>
      <c r="GY1466">
        <v>824522</v>
      </c>
      <c r="HB1466">
        <v>0.53</v>
      </c>
      <c r="HC1466">
        <f t="shared" si="695"/>
        <v>0.53</v>
      </c>
      <c r="HN1466">
        <v>824522</v>
      </c>
      <c r="HQ1466">
        <v>0.5</v>
      </c>
      <c r="HR1466">
        <f t="shared" si="696"/>
        <v>0.5</v>
      </c>
      <c r="ID1466">
        <v>824292</v>
      </c>
      <c r="IG1466">
        <v>0.5</v>
      </c>
      <c r="IH1466">
        <f t="shared" si="697"/>
        <v>0.5</v>
      </c>
      <c r="IS1466">
        <v>824292</v>
      </c>
      <c r="IV1466">
        <v>0.48</v>
      </c>
      <c r="IW1466">
        <f t="shared" si="698"/>
        <v>0.48</v>
      </c>
      <c r="JH1466">
        <v>824292</v>
      </c>
      <c r="JK1466">
        <v>0.53</v>
      </c>
      <c r="JL1466">
        <f t="shared" si="699"/>
        <v>0.53</v>
      </c>
      <c r="JW1466">
        <v>824292</v>
      </c>
      <c r="JZ1466">
        <v>0.54</v>
      </c>
      <c r="KA1466">
        <f t="shared" si="700"/>
        <v>0.54</v>
      </c>
      <c r="KL1466">
        <v>824292</v>
      </c>
      <c r="KO1466">
        <v>0.49</v>
      </c>
      <c r="KP1466">
        <f t="shared" si="701"/>
        <v>0.49</v>
      </c>
      <c r="LA1466">
        <v>824292</v>
      </c>
      <c r="LD1466">
        <v>0.49</v>
      </c>
      <c r="LE1466">
        <f t="shared" si="702"/>
        <v>0.49</v>
      </c>
      <c r="LP1466">
        <v>824292</v>
      </c>
      <c r="LS1466">
        <v>0.51</v>
      </c>
      <c r="LT1466">
        <f t="shared" si="703"/>
        <v>0.51</v>
      </c>
      <c r="ME1466">
        <v>824292</v>
      </c>
      <c r="MH1466">
        <v>0.45</v>
      </c>
      <c r="MI1466">
        <f t="shared" si="704"/>
        <v>0.45</v>
      </c>
      <c r="MT1466">
        <v>824292</v>
      </c>
      <c r="MW1466">
        <v>0.43</v>
      </c>
      <c r="MX1466">
        <f t="shared" si="705"/>
        <v>0.43</v>
      </c>
      <c r="NI1466">
        <v>824292</v>
      </c>
      <c r="NL1466">
        <v>0.51</v>
      </c>
      <c r="NM1466">
        <f t="shared" si="706"/>
        <v>0.51</v>
      </c>
      <c r="NX1466">
        <v>824292</v>
      </c>
      <c r="OA1466">
        <v>0.51</v>
      </c>
      <c r="OB1466">
        <f t="shared" si="707"/>
        <v>0.51</v>
      </c>
      <c r="OM1466">
        <v>824292</v>
      </c>
      <c r="OP1466">
        <v>0.49</v>
      </c>
      <c r="OQ1466">
        <f t="shared" si="708"/>
        <v>0.49</v>
      </c>
      <c r="PB1466">
        <v>824292</v>
      </c>
      <c r="PE1466">
        <v>0.5</v>
      </c>
      <c r="PF1466">
        <f t="shared" si="709"/>
        <v>0.5</v>
      </c>
      <c r="PQ1466">
        <v>824292</v>
      </c>
      <c r="PT1466">
        <v>0.51</v>
      </c>
      <c r="PU1466">
        <f t="shared" si="710"/>
        <v>0.51</v>
      </c>
      <c r="QF1466">
        <v>824292</v>
      </c>
      <c r="QI1466">
        <v>0.48</v>
      </c>
      <c r="QJ1466">
        <f t="shared" si="711"/>
        <v>0.48</v>
      </c>
      <c r="QU1466">
        <v>824292</v>
      </c>
      <c r="QX1466">
        <v>0.51</v>
      </c>
      <c r="QY1466">
        <f t="shared" si="712"/>
        <v>0.51</v>
      </c>
    </row>
    <row r="1467" spans="12:467" x14ac:dyDescent="0.2">
      <c r="L1467">
        <v>824607</v>
      </c>
      <c r="O1467">
        <v>0.42</v>
      </c>
      <c r="P1467">
        <f t="shared" si="682"/>
        <v>0.42</v>
      </c>
      <c r="AA1467">
        <v>824607</v>
      </c>
      <c r="AD1467">
        <v>0.39</v>
      </c>
      <c r="AE1467">
        <f t="shared" si="683"/>
        <v>0.39</v>
      </c>
      <c r="AP1467">
        <v>824607</v>
      </c>
      <c r="AS1467">
        <v>0.28000000000000003</v>
      </c>
      <c r="AT1467">
        <f t="shared" si="684"/>
        <v>0.28000000000000003</v>
      </c>
      <c r="BE1467">
        <v>824607</v>
      </c>
      <c r="BH1467">
        <v>0.53</v>
      </c>
      <c r="BI1467">
        <f t="shared" si="685"/>
        <v>0.53</v>
      </c>
      <c r="BT1467">
        <v>824607</v>
      </c>
      <c r="BW1467">
        <v>0.43</v>
      </c>
      <c r="BX1467">
        <f t="shared" si="686"/>
        <v>0.43</v>
      </c>
      <c r="CI1467">
        <v>824607</v>
      </c>
      <c r="CL1467">
        <v>0.41</v>
      </c>
      <c r="CM1467">
        <f t="shared" si="687"/>
        <v>0.41</v>
      </c>
      <c r="CX1467">
        <v>824607</v>
      </c>
      <c r="DA1467">
        <v>0.4</v>
      </c>
      <c r="DB1467">
        <f t="shared" si="688"/>
        <v>0.4</v>
      </c>
      <c r="DM1467">
        <v>824607</v>
      </c>
      <c r="DP1467">
        <v>0.41</v>
      </c>
      <c r="DQ1467">
        <f t="shared" si="689"/>
        <v>0.41</v>
      </c>
      <c r="EB1467">
        <v>824607</v>
      </c>
      <c r="EE1467">
        <v>0.4</v>
      </c>
      <c r="EF1467">
        <f t="shared" si="690"/>
        <v>0.4</v>
      </c>
      <c r="EQ1467">
        <v>824607</v>
      </c>
      <c r="ET1467">
        <v>0.4</v>
      </c>
      <c r="EU1467">
        <f t="shared" si="691"/>
        <v>0.4</v>
      </c>
      <c r="FF1467">
        <v>824607</v>
      </c>
      <c r="FI1467">
        <v>0.42</v>
      </c>
      <c r="FJ1467">
        <f t="shared" si="692"/>
        <v>0.42</v>
      </c>
      <c r="FU1467">
        <v>824607</v>
      </c>
      <c r="FX1467">
        <v>0.43</v>
      </c>
      <c r="FY1467">
        <f t="shared" si="693"/>
        <v>0.43</v>
      </c>
      <c r="GJ1467">
        <v>824607</v>
      </c>
      <c r="GM1467">
        <v>0.4</v>
      </c>
      <c r="GN1467">
        <f t="shared" si="694"/>
        <v>0.4</v>
      </c>
      <c r="GY1467">
        <v>824607</v>
      </c>
      <c r="HB1467">
        <v>0.4</v>
      </c>
      <c r="HC1467">
        <f t="shared" si="695"/>
        <v>0.4</v>
      </c>
      <c r="HN1467">
        <v>824607</v>
      </c>
      <c r="HQ1467">
        <v>0.39</v>
      </c>
      <c r="HR1467">
        <f t="shared" si="696"/>
        <v>0.39</v>
      </c>
      <c r="ID1467">
        <v>824531</v>
      </c>
      <c r="IG1467">
        <v>0.5</v>
      </c>
      <c r="IH1467">
        <f t="shared" si="697"/>
        <v>0.5</v>
      </c>
      <c r="IS1467">
        <v>824531</v>
      </c>
      <c r="IV1467">
        <v>0.49</v>
      </c>
      <c r="IW1467">
        <f t="shared" si="698"/>
        <v>0.49</v>
      </c>
      <c r="JH1467">
        <v>824531</v>
      </c>
      <c r="JK1467">
        <v>0.47</v>
      </c>
      <c r="JL1467">
        <f t="shared" si="699"/>
        <v>0.47</v>
      </c>
      <c r="JW1467">
        <v>824531</v>
      </c>
      <c r="JZ1467">
        <v>0.47</v>
      </c>
      <c r="KA1467">
        <f t="shared" si="700"/>
        <v>0.47</v>
      </c>
      <c r="KL1467">
        <v>824531</v>
      </c>
      <c r="KO1467">
        <v>0.49</v>
      </c>
      <c r="KP1467">
        <f t="shared" si="701"/>
        <v>0.49</v>
      </c>
      <c r="LA1467">
        <v>824531</v>
      </c>
      <c r="LD1467">
        <v>0.51</v>
      </c>
      <c r="LE1467">
        <f t="shared" si="702"/>
        <v>0.51</v>
      </c>
      <c r="LP1467">
        <v>824531</v>
      </c>
      <c r="LS1467">
        <v>0.51</v>
      </c>
      <c r="LT1467">
        <f t="shared" si="703"/>
        <v>0.51</v>
      </c>
      <c r="ME1467">
        <v>824531</v>
      </c>
      <c r="MH1467">
        <v>0.47</v>
      </c>
      <c r="MI1467">
        <f t="shared" si="704"/>
        <v>0.47</v>
      </c>
      <c r="MT1467">
        <v>824531</v>
      </c>
      <c r="MW1467">
        <v>0.56000000000000005</v>
      </c>
      <c r="MX1467">
        <f t="shared" si="705"/>
        <v>0.56000000000000005</v>
      </c>
      <c r="NI1467">
        <v>824531</v>
      </c>
      <c r="NL1467">
        <v>0.5</v>
      </c>
      <c r="NM1467">
        <f t="shared" si="706"/>
        <v>0.5</v>
      </c>
      <c r="NX1467">
        <v>824531</v>
      </c>
      <c r="OA1467">
        <v>0.47</v>
      </c>
      <c r="OB1467">
        <f t="shared" si="707"/>
        <v>0.47</v>
      </c>
      <c r="OM1467">
        <v>824531</v>
      </c>
      <c r="OP1467">
        <v>0.48</v>
      </c>
      <c r="OQ1467">
        <f t="shared" si="708"/>
        <v>0.48</v>
      </c>
      <c r="PB1467">
        <v>824531</v>
      </c>
      <c r="PE1467">
        <v>0.48</v>
      </c>
      <c r="PF1467">
        <f t="shared" si="709"/>
        <v>0.48</v>
      </c>
      <c r="PQ1467">
        <v>824531</v>
      </c>
      <c r="PT1467">
        <v>0.46</v>
      </c>
      <c r="PU1467">
        <f t="shared" si="710"/>
        <v>0.46</v>
      </c>
      <c r="QF1467">
        <v>824531</v>
      </c>
      <c r="QI1467">
        <v>0.5</v>
      </c>
      <c r="QJ1467">
        <f t="shared" si="711"/>
        <v>0.5</v>
      </c>
      <c r="QU1467">
        <v>824531</v>
      </c>
      <c r="QX1467">
        <v>0.5</v>
      </c>
      <c r="QY1467">
        <f t="shared" si="712"/>
        <v>0.5</v>
      </c>
    </row>
    <row r="1468" spans="12:467" x14ac:dyDescent="0.2">
      <c r="L1468">
        <v>824768</v>
      </c>
      <c r="O1468">
        <v>0.56000000000000005</v>
      </c>
      <c r="P1468">
        <f t="shared" si="682"/>
        <v>0.56000000000000005</v>
      </c>
      <c r="AA1468">
        <v>824768</v>
      </c>
      <c r="AD1468">
        <v>0.57999999999999996</v>
      </c>
      <c r="AE1468">
        <f t="shared" si="683"/>
        <v>0.57999999999999996</v>
      </c>
      <c r="AP1468">
        <v>824768</v>
      </c>
      <c r="AS1468">
        <v>0.59</v>
      </c>
      <c r="AT1468">
        <f t="shared" si="684"/>
        <v>0.59</v>
      </c>
      <c r="BE1468">
        <v>824768</v>
      </c>
      <c r="BH1468">
        <v>0.56999999999999995</v>
      </c>
      <c r="BI1468">
        <f t="shared" si="685"/>
        <v>0.56999999999999995</v>
      </c>
      <c r="BT1468">
        <v>824768</v>
      </c>
      <c r="BW1468">
        <v>0.5</v>
      </c>
      <c r="BX1468">
        <f t="shared" si="686"/>
        <v>0.5</v>
      </c>
      <c r="CI1468">
        <v>824768</v>
      </c>
      <c r="CL1468">
        <v>0.53</v>
      </c>
      <c r="CM1468">
        <f t="shared" si="687"/>
        <v>0.53</v>
      </c>
      <c r="CX1468">
        <v>824768</v>
      </c>
      <c r="DA1468">
        <v>0.52</v>
      </c>
      <c r="DB1468">
        <f t="shared" si="688"/>
        <v>0.52</v>
      </c>
      <c r="DM1468">
        <v>824768</v>
      </c>
      <c r="DP1468">
        <v>0.53</v>
      </c>
      <c r="DQ1468">
        <f t="shared" si="689"/>
        <v>0.53</v>
      </c>
      <c r="EB1468">
        <v>824768</v>
      </c>
      <c r="EE1468">
        <v>0.55000000000000004</v>
      </c>
      <c r="EF1468">
        <f t="shared" si="690"/>
        <v>0.55000000000000004</v>
      </c>
      <c r="EQ1468">
        <v>824768</v>
      </c>
      <c r="ET1468">
        <v>0.55000000000000004</v>
      </c>
      <c r="EU1468">
        <f t="shared" si="691"/>
        <v>0.55000000000000004</v>
      </c>
      <c r="FF1468">
        <v>824768</v>
      </c>
      <c r="FI1468">
        <v>0.53</v>
      </c>
      <c r="FJ1468">
        <f t="shared" si="692"/>
        <v>0.53</v>
      </c>
      <c r="FU1468">
        <v>824768</v>
      </c>
      <c r="FX1468">
        <v>0.53</v>
      </c>
      <c r="FY1468">
        <f t="shared" si="693"/>
        <v>0.53</v>
      </c>
      <c r="GJ1468">
        <v>824768</v>
      </c>
      <c r="GM1468">
        <v>0.5</v>
      </c>
      <c r="GN1468">
        <f t="shared" si="694"/>
        <v>0.5</v>
      </c>
      <c r="GY1468">
        <v>824768</v>
      </c>
      <c r="HB1468">
        <v>0.57999999999999996</v>
      </c>
      <c r="HC1468">
        <f t="shared" si="695"/>
        <v>0.57999999999999996</v>
      </c>
      <c r="HN1468">
        <v>824768</v>
      </c>
      <c r="HQ1468">
        <v>0.49</v>
      </c>
      <c r="HR1468">
        <f t="shared" si="696"/>
        <v>0.49</v>
      </c>
      <c r="ID1468">
        <v>824616</v>
      </c>
      <c r="IG1468">
        <v>0.46</v>
      </c>
      <c r="IH1468">
        <f t="shared" si="697"/>
        <v>0.46</v>
      </c>
      <c r="IS1468">
        <v>824616</v>
      </c>
      <c r="IV1468">
        <v>0.46</v>
      </c>
      <c r="IW1468">
        <f t="shared" si="698"/>
        <v>0.46</v>
      </c>
      <c r="JH1468">
        <v>824616</v>
      </c>
      <c r="JK1468">
        <v>0.44</v>
      </c>
      <c r="JL1468">
        <f t="shared" si="699"/>
        <v>0.44</v>
      </c>
      <c r="JW1468">
        <v>824616</v>
      </c>
      <c r="JZ1468">
        <v>0.43</v>
      </c>
      <c r="KA1468">
        <f t="shared" si="700"/>
        <v>0.43</v>
      </c>
      <c r="KL1468">
        <v>824616</v>
      </c>
      <c r="KO1468">
        <v>0.4</v>
      </c>
      <c r="KP1468">
        <f t="shared" si="701"/>
        <v>0.4</v>
      </c>
      <c r="LA1468">
        <v>824616</v>
      </c>
      <c r="LD1468">
        <v>0.43</v>
      </c>
      <c r="LE1468">
        <f t="shared" si="702"/>
        <v>0.43</v>
      </c>
      <c r="LP1468">
        <v>824616</v>
      </c>
      <c r="LS1468">
        <v>0.45</v>
      </c>
      <c r="LT1468">
        <f t="shared" si="703"/>
        <v>0.45</v>
      </c>
      <c r="ME1468">
        <v>824616</v>
      </c>
      <c r="MH1468">
        <v>0.36</v>
      </c>
      <c r="MI1468">
        <f t="shared" si="704"/>
        <v>0.36</v>
      </c>
      <c r="MT1468">
        <v>824616</v>
      </c>
      <c r="MW1468">
        <v>0.4</v>
      </c>
      <c r="MX1468">
        <f t="shared" si="705"/>
        <v>0.4</v>
      </c>
      <c r="NI1468">
        <v>824616</v>
      </c>
      <c r="NL1468">
        <v>0.43</v>
      </c>
      <c r="NM1468">
        <f t="shared" si="706"/>
        <v>0.43</v>
      </c>
      <c r="NX1468">
        <v>824616</v>
      </c>
      <c r="OA1468">
        <v>0.47</v>
      </c>
      <c r="OB1468">
        <f t="shared" si="707"/>
        <v>0.47</v>
      </c>
      <c r="OM1468">
        <v>824616</v>
      </c>
      <c r="OP1468">
        <v>0.44</v>
      </c>
      <c r="OQ1468">
        <f t="shared" si="708"/>
        <v>0.44</v>
      </c>
      <c r="PB1468">
        <v>824616</v>
      </c>
      <c r="PE1468">
        <v>0.47</v>
      </c>
      <c r="PF1468">
        <f t="shared" si="709"/>
        <v>0.47</v>
      </c>
      <c r="PQ1468">
        <v>824616</v>
      </c>
      <c r="PT1468">
        <v>0.46</v>
      </c>
      <c r="PU1468">
        <f t="shared" si="710"/>
        <v>0.46</v>
      </c>
      <c r="QF1468">
        <v>824616</v>
      </c>
      <c r="QI1468">
        <v>0.44</v>
      </c>
      <c r="QJ1468">
        <f t="shared" si="711"/>
        <v>0.44</v>
      </c>
      <c r="QU1468">
        <v>824616</v>
      </c>
      <c r="QX1468">
        <v>0.43</v>
      </c>
      <c r="QY1468">
        <f t="shared" si="712"/>
        <v>0.43</v>
      </c>
    </row>
    <row r="1469" spans="12:467" x14ac:dyDescent="0.2">
      <c r="L1469">
        <v>824846</v>
      </c>
      <c r="O1469">
        <v>0.51</v>
      </c>
      <c r="P1469">
        <f t="shared" si="682"/>
        <v>0.51</v>
      </c>
      <c r="AA1469">
        <v>824846</v>
      </c>
      <c r="AD1469">
        <v>0.52</v>
      </c>
      <c r="AE1469">
        <f t="shared" si="683"/>
        <v>0.52</v>
      </c>
      <c r="AP1469">
        <v>824846</v>
      </c>
      <c r="AS1469">
        <v>0.79</v>
      </c>
      <c r="AT1469">
        <f t="shared" si="684"/>
        <v>0.79</v>
      </c>
      <c r="BE1469">
        <v>824846</v>
      </c>
      <c r="BH1469">
        <v>0.57999999999999996</v>
      </c>
      <c r="BI1469">
        <f t="shared" si="685"/>
        <v>0.57999999999999996</v>
      </c>
      <c r="BT1469">
        <v>824846</v>
      </c>
      <c r="BW1469">
        <v>0.46</v>
      </c>
      <c r="BX1469">
        <f t="shared" si="686"/>
        <v>0.46</v>
      </c>
      <c r="CI1469">
        <v>824846</v>
      </c>
      <c r="CL1469">
        <v>0.52</v>
      </c>
      <c r="CM1469">
        <f t="shared" si="687"/>
        <v>0.52</v>
      </c>
      <c r="CX1469">
        <v>824846</v>
      </c>
      <c r="DA1469">
        <v>0.52</v>
      </c>
      <c r="DB1469">
        <f t="shared" si="688"/>
        <v>0.52</v>
      </c>
      <c r="DM1469">
        <v>824846</v>
      </c>
      <c r="DP1469">
        <v>0.49</v>
      </c>
      <c r="DQ1469">
        <f t="shared" si="689"/>
        <v>0.49</v>
      </c>
      <c r="EB1469">
        <v>824846</v>
      </c>
      <c r="EE1469">
        <v>0.5</v>
      </c>
      <c r="EF1469">
        <f t="shared" si="690"/>
        <v>0.5</v>
      </c>
      <c r="EQ1469">
        <v>824846</v>
      </c>
      <c r="ET1469">
        <v>0.5</v>
      </c>
      <c r="EU1469">
        <f t="shared" si="691"/>
        <v>0.5</v>
      </c>
      <c r="FF1469">
        <v>824846</v>
      </c>
      <c r="FI1469">
        <v>0.52</v>
      </c>
      <c r="FJ1469">
        <f t="shared" si="692"/>
        <v>0.52</v>
      </c>
      <c r="FU1469">
        <v>824846</v>
      </c>
      <c r="FX1469">
        <v>0.5</v>
      </c>
      <c r="FY1469">
        <f t="shared" si="693"/>
        <v>0.5</v>
      </c>
      <c r="GJ1469">
        <v>824846</v>
      </c>
      <c r="GM1469">
        <v>0.5</v>
      </c>
      <c r="GN1469">
        <f t="shared" si="694"/>
        <v>0.5</v>
      </c>
      <c r="GY1469">
        <v>824846</v>
      </c>
      <c r="HB1469">
        <v>0.56000000000000005</v>
      </c>
      <c r="HC1469">
        <f t="shared" si="695"/>
        <v>0.56000000000000005</v>
      </c>
      <c r="HN1469">
        <v>824846</v>
      </c>
      <c r="HQ1469">
        <v>0.46</v>
      </c>
      <c r="HR1469">
        <f t="shared" si="696"/>
        <v>0.46</v>
      </c>
      <c r="ID1469">
        <v>825022</v>
      </c>
      <c r="IG1469">
        <v>0.45</v>
      </c>
      <c r="IH1469">
        <f t="shared" si="697"/>
        <v>0.45</v>
      </c>
      <c r="IS1469">
        <v>825022</v>
      </c>
      <c r="IV1469">
        <v>0.46</v>
      </c>
      <c r="IW1469">
        <f t="shared" si="698"/>
        <v>0.46</v>
      </c>
      <c r="JH1469">
        <v>825022</v>
      </c>
      <c r="JK1469">
        <v>0.42</v>
      </c>
      <c r="JL1469">
        <f t="shared" si="699"/>
        <v>0.42</v>
      </c>
      <c r="JW1469">
        <v>825022</v>
      </c>
      <c r="JZ1469">
        <v>0.43</v>
      </c>
      <c r="KA1469">
        <f t="shared" si="700"/>
        <v>0.43</v>
      </c>
      <c r="KL1469">
        <v>825022</v>
      </c>
      <c r="KO1469">
        <v>0.42</v>
      </c>
      <c r="KP1469">
        <f t="shared" si="701"/>
        <v>0.42</v>
      </c>
      <c r="LA1469">
        <v>825022</v>
      </c>
      <c r="LD1469">
        <v>0.42</v>
      </c>
      <c r="LE1469">
        <f t="shared" si="702"/>
        <v>0.42</v>
      </c>
      <c r="LP1469">
        <v>825022</v>
      </c>
      <c r="LS1469">
        <v>0.44</v>
      </c>
      <c r="LT1469">
        <f t="shared" si="703"/>
        <v>0.44</v>
      </c>
      <c r="ME1469">
        <v>825022</v>
      </c>
      <c r="MH1469">
        <v>0.46</v>
      </c>
      <c r="MI1469">
        <f t="shared" si="704"/>
        <v>0.46</v>
      </c>
      <c r="MT1469">
        <v>825022</v>
      </c>
      <c r="MW1469">
        <v>0.32</v>
      </c>
      <c r="MX1469">
        <f t="shared" si="705"/>
        <v>0.32</v>
      </c>
      <c r="NI1469">
        <v>825022</v>
      </c>
      <c r="NL1469">
        <v>0.45</v>
      </c>
      <c r="NM1469">
        <f t="shared" si="706"/>
        <v>0.45</v>
      </c>
      <c r="NX1469">
        <v>825022</v>
      </c>
      <c r="OA1469">
        <v>0.4</v>
      </c>
      <c r="OB1469">
        <f t="shared" si="707"/>
        <v>0.4</v>
      </c>
      <c r="OM1469">
        <v>825022</v>
      </c>
      <c r="OP1469">
        <v>0.44</v>
      </c>
      <c r="OQ1469">
        <f t="shared" si="708"/>
        <v>0.44</v>
      </c>
      <c r="PB1469">
        <v>825022</v>
      </c>
      <c r="PE1469">
        <v>0.45</v>
      </c>
      <c r="PF1469">
        <f t="shared" si="709"/>
        <v>0.45</v>
      </c>
      <c r="PQ1469">
        <v>825022</v>
      </c>
      <c r="PT1469">
        <v>0.43</v>
      </c>
      <c r="PU1469">
        <f t="shared" si="710"/>
        <v>0.43</v>
      </c>
      <c r="QF1469">
        <v>825022</v>
      </c>
      <c r="QI1469">
        <v>0.43</v>
      </c>
      <c r="QJ1469">
        <f t="shared" si="711"/>
        <v>0.43</v>
      </c>
      <c r="QU1469">
        <v>825022</v>
      </c>
      <c r="QX1469">
        <v>0.44</v>
      </c>
      <c r="QY1469">
        <f t="shared" si="712"/>
        <v>0.44</v>
      </c>
    </row>
    <row r="1470" spans="12:467" x14ac:dyDescent="0.2">
      <c r="L1470">
        <v>825088</v>
      </c>
      <c r="O1470">
        <v>0.43</v>
      </c>
      <c r="P1470">
        <f t="shared" si="682"/>
        <v>0.43</v>
      </c>
      <c r="AA1470">
        <v>825088</v>
      </c>
      <c r="AD1470">
        <v>0.54</v>
      </c>
      <c r="AE1470">
        <f t="shared" si="683"/>
        <v>0.54</v>
      </c>
      <c r="AP1470">
        <v>825088</v>
      </c>
      <c r="AS1470">
        <v>0.48</v>
      </c>
      <c r="AT1470">
        <f t="shared" si="684"/>
        <v>0.48</v>
      </c>
      <c r="BE1470">
        <v>825088</v>
      </c>
      <c r="BH1470">
        <v>0.49</v>
      </c>
      <c r="BI1470">
        <f t="shared" si="685"/>
        <v>0.49</v>
      </c>
      <c r="BT1470">
        <v>825088</v>
      </c>
      <c r="BW1470">
        <v>0.49</v>
      </c>
      <c r="BX1470">
        <f t="shared" si="686"/>
        <v>0.49</v>
      </c>
      <c r="CI1470">
        <v>825088</v>
      </c>
      <c r="CL1470">
        <v>0.44</v>
      </c>
      <c r="CM1470">
        <f t="shared" si="687"/>
        <v>0.44</v>
      </c>
      <c r="CX1470">
        <v>825088</v>
      </c>
      <c r="DA1470">
        <v>0.43</v>
      </c>
      <c r="DB1470">
        <f t="shared" si="688"/>
        <v>0.43</v>
      </c>
      <c r="DM1470">
        <v>825088</v>
      </c>
      <c r="DP1470">
        <v>0.43</v>
      </c>
      <c r="DQ1470">
        <f t="shared" si="689"/>
        <v>0.43</v>
      </c>
      <c r="EB1470">
        <v>825088</v>
      </c>
      <c r="EE1470">
        <v>0.46</v>
      </c>
      <c r="EF1470">
        <f t="shared" si="690"/>
        <v>0.46</v>
      </c>
      <c r="EQ1470">
        <v>825088</v>
      </c>
      <c r="ET1470">
        <v>0.46</v>
      </c>
      <c r="EU1470">
        <f t="shared" si="691"/>
        <v>0.46</v>
      </c>
      <c r="FF1470">
        <v>825088</v>
      </c>
      <c r="FI1470">
        <v>0.43</v>
      </c>
      <c r="FJ1470">
        <f t="shared" si="692"/>
        <v>0.43</v>
      </c>
      <c r="FU1470">
        <v>825088</v>
      </c>
      <c r="FX1470">
        <v>0.44</v>
      </c>
      <c r="FY1470">
        <f t="shared" si="693"/>
        <v>0.44</v>
      </c>
      <c r="GJ1470">
        <v>825088</v>
      </c>
      <c r="GM1470">
        <v>0.45</v>
      </c>
      <c r="GN1470">
        <f t="shared" si="694"/>
        <v>0.45</v>
      </c>
      <c r="GY1470">
        <v>825088</v>
      </c>
      <c r="HB1470">
        <v>0.45</v>
      </c>
      <c r="HC1470">
        <f t="shared" si="695"/>
        <v>0.45</v>
      </c>
      <c r="HN1470">
        <v>825088</v>
      </c>
      <c r="HQ1470">
        <v>0.4</v>
      </c>
      <c r="HR1470">
        <f t="shared" si="696"/>
        <v>0.4</v>
      </c>
      <c r="ID1470">
        <v>823071</v>
      </c>
      <c r="IG1470">
        <v>0.5</v>
      </c>
      <c r="IH1470">
        <f t="shared" si="697"/>
        <v>0.5</v>
      </c>
      <c r="IS1470">
        <v>823071</v>
      </c>
      <c r="IV1470">
        <v>0.48</v>
      </c>
      <c r="IW1470">
        <f t="shared" si="698"/>
        <v>0.48</v>
      </c>
      <c r="JH1470">
        <v>823071</v>
      </c>
      <c r="JK1470">
        <v>0.48</v>
      </c>
      <c r="JL1470">
        <f t="shared" si="699"/>
        <v>0.48</v>
      </c>
      <c r="JW1470">
        <v>823071</v>
      </c>
      <c r="JZ1470">
        <v>0.45</v>
      </c>
      <c r="KA1470">
        <f t="shared" si="700"/>
        <v>0.45</v>
      </c>
      <c r="KL1470">
        <v>823071</v>
      </c>
      <c r="KO1470">
        <v>0.44</v>
      </c>
      <c r="KP1470">
        <f t="shared" si="701"/>
        <v>0.44</v>
      </c>
      <c r="LA1470">
        <v>823071</v>
      </c>
      <c r="LD1470">
        <v>0.48</v>
      </c>
      <c r="LE1470">
        <f t="shared" si="702"/>
        <v>0.48</v>
      </c>
      <c r="LP1470">
        <v>823071</v>
      </c>
      <c r="LS1470">
        <v>0.48</v>
      </c>
      <c r="LT1470">
        <f t="shared" si="703"/>
        <v>0.48</v>
      </c>
      <c r="ME1470">
        <v>823071</v>
      </c>
      <c r="MH1470">
        <v>0.42</v>
      </c>
      <c r="MI1470">
        <f t="shared" si="704"/>
        <v>0.42</v>
      </c>
      <c r="MT1470">
        <v>823071</v>
      </c>
      <c r="MW1470">
        <v>0.44</v>
      </c>
      <c r="MX1470">
        <f t="shared" si="705"/>
        <v>0.44</v>
      </c>
      <c r="NI1470">
        <v>823071</v>
      </c>
      <c r="NL1470">
        <v>0.48</v>
      </c>
      <c r="NM1470">
        <f t="shared" si="706"/>
        <v>0.48</v>
      </c>
      <c r="NX1470">
        <v>823071</v>
      </c>
      <c r="OA1470">
        <v>0.45</v>
      </c>
      <c r="OB1470">
        <f t="shared" si="707"/>
        <v>0.45</v>
      </c>
      <c r="OM1470">
        <v>823071</v>
      </c>
      <c r="OP1470">
        <v>0.46</v>
      </c>
      <c r="OQ1470">
        <f t="shared" si="708"/>
        <v>0.46</v>
      </c>
      <c r="PB1470">
        <v>823071</v>
      </c>
      <c r="PE1470">
        <v>0.46</v>
      </c>
      <c r="PF1470">
        <f t="shared" si="709"/>
        <v>0.46</v>
      </c>
      <c r="PQ1470">
        <v>823071</v>
      </c>
      <c r="PT1470">
        <v>0.43</v>
      </c>
      <c r="PU1470">
        <f t="shared" si="710"/>
        <v>0.43</v>
      </c>
      <c r="QF1470">
        <v>823071</v>
      </c>
      <c r="QI1470">
        <v>0.49</v>
      </c>
      <c r="QJ1470">
        <f t="shared" si="711"/>
        <v>0.49</v>
      </c>
      <c r="QU1470">
        <v>823071</v>
      </c>
      <c r="QX1470">
        <v>0.45</v>
      </c>
      <c r="QY1470">
        <f t="shared" si="712"/>
        <v>0.45</v>
      </c>
    </row>
    <row r="1471" spans="12:467" x14ac:dyDescent="0.2">
      <c r="L1471">
        <v>822905</v>
      </c>
      <c r="O1471">
        <v>0.41</v>
      </c>
      <c r="P1471">
        <f t="shared" si="682"/>
        <v>0.41</v>
      </c>
      <c r="AA1471">
        <v>822905</v>
      </c>
      <c r="AD1471">
        <v>0.41</v>
      </c>
      <c r="AE1471">
        <f t="shared" si="683"/>
        <v>0.41</v>
      </c>
      <c r="AP1471">
        <v>822905</v>
      </c>
      <c r="AS1471">
        <v>0.19</v>
      </c>
      <c r="AT1471">
        <f t="shared" si="684"/>
        <v>0.19</v>
      </c>
      <c r="BE1471">
        <v>822905</v>
      </c>
      <c r="BH1471">
        <v>0.37</v>
      </c>
      <c r="BI1471">
        <f t="shared" si="685"/>
        <v>0.37</v>
      </c>
      <c r="BT1471">
        <v>822905</v>
      </c>
      <c r="BW1471">
        <v>0.23</v>
      </c>
      <c r="BX1471">
        <f t="shared" si="686"/>
        <v>0.23</v>
      </c>
      <c r="CI1471">
        <v>822905</v>
      </c>
      <c r="CL1471">
        <v>0.42</v>
      </c>
      <c r="CM1471">
        <f t="shared" si="687"/>
        <v>0.42</v>
      </c>
      <c r="CX1471">
        <v>822905</v>
      </c>
      <c r="DA1471">
        <v>0.44</v>
      </c>
      <c r="DB1471">
        <f t="shared" si="688"/>
        <v>0.44</v>
      </c>
      <c r="DM1471">
        <v>822905</v>
      </c>
      <c r="DP1471">
        <v>0.41</v>
      </c>
      <c r="DQ1471">
        <f t="shared" si="689"/>
        <v>0.41</v>
      </c>
      <c r="EB1471">
        <v>822905</v>
      </c>
      <c r="EE1471">
        <v>0.41</v>
      </c>
      <c r="EF1471">
        <f t="shared" si="690"/>
        <v>0.41</v>
      </c>
      <c r="EQ1471">
        <v>822905</v>
      </c>
      <c r="ET1471">
        <v>0.41</v>
      </c>
      <c r="EU1471">
        <f t="shared" si="691"/>
        <v>0.41</v>
      </c>
      <c r="FF1471">
        <v>822905</v>
      </c>
      <c r="FI1471">
        <v>0.43</v>
      </c>
      <c r="FJ1471">
        <f t="shared" si="692"/>
        <v>0.43</v>
      </c>
      <c r="FU1471">
        <v>822905</v>
      </c>
      <c r="FX1471">
        <v>0.45</v>
      </c>
      <c r="FY1471">
        <f t="shared" si="693"/>
        <v>0.45</v>
      </c>
      <c r="GJ1471">
        <v>822905</v>
      </c>
      <c r="GM1471">
        <v>0.4</v>
      </c>
      <c r="GN1471">
        <f t="shared" si="694"/>
        <v>0.4</v>
      </c>
      <c r="GY1471">
        <v>822905</v>
      </c>
      <c r="HB1471">
        <v>0.47</v>
      </c>
      <c r="HC1471">
        <f t="shared" si="695"/>
        <v>0.47</v>
      </c>
      <c r="HN1471">
        <v>822905</v>
      </c>
      <c r="HQ1471">
        <v>0.38</v>
      </c>
      <c r="HR1471">
        <f t="shared" si="696"/>
        <v>0.38</v>
      </c>
      <c r="ID1471">
        <v>823314</v>
      </c>
      <c r="IG1471">
        <v>0.5</v>
      </c>
      <c r="IH1471">
        <f t="shared" si="697"/>
        <v>0.5</v>
      </c>
      <c r="IS1471">
        <v>823314</v>
      </c>
      <c r="IV1471">
        <v>0.49</v>
      </c>
      <c r="IW1471">
        <f t="shared" si="698"/>
        <v>0.49</v>
      </c>
      <c r="JH1471">
        <v>823314</v>
      </c>
      <c r="JK1471">
        <v>0.52</v>
      </c>
      <c r="JL1471">
        <f t="shared" si="699"/>
        <v>0.52</v>
      </c>
      <c r="JW1471">
        <v>823314</v>
      </c>
      <c r="JZ1471">
        <v>0.54</v>
      </c>
      <c r="KA1471">
        <f t="shared" si="700"/>
        <v>0.54</v>
      </c>
      <c r="KL1471">
        <v>823314</v>
      </c>
      <c r="KO1471">
        <v>0.47</v>
      </c>
      <c r="KP1471">
        <f t="shared" si="701"/>
        <v>0.47</v>
      </c>
      <c r="LA1471">
        <v>823314</v>
      </c>
      <c r="LD1471">
        <v>0.49</v>
      </c>
      <c r="LE1471">
        <f t="shared" si="702"/>
        <v>0.49</v>
      </c>
      <c r="LP1471">
        <v>823314</v>
      </c>
      <c r="LS1471">
        <v>0.5</v>
      </c>
      <c r="LT1471">
        <f t="shared" si="703"/>
        <v>0.5</v>
      </c>
      <c r="ME1471">
        <v>823314</v>
      </c>
      <c r="MH1471">
        <v>0.56000000000000005</v>
      </c>
      <c r="MI1471">
        <f t="shared" si="704"/>
        <v>0.56000000000000005</v>
      </c>
      <c r="MT1471">
        <v>823314</v>
      </c>
      <c r="MW1471">
        <v>0.47</v>
      </c>
      <c r="MX1471">
        <f t="shared" si="705"/>
        <v>0.47</v>
      </c>
      <c r="NI1471">
        <v>823314</v>
      </c>
      <c r="NL1471">
        <v>0.5</v>
      </c>
      <c r="NM1471">
        <f t="shared" si="706"/>
        <v>0.5</v>
      </c>
      <c r="NX1471">
        <v>823314</v>
      </c>
      <c r="OA1471">
        <v>0.51</v>
      </c>
      <c r="OB1471">
        <f t="shared" si="707"/>
        <v>0.51</v>
      </c>
      <c r="OM1471">
        <v>823314</v>
      </c>
      <c r="OP1471">
        <v>0.5</v>
      </c>
      <c r="OQ1471">
        <f t="shared" si="708"/>
        <v>0.5</v>
      </c>
      <c r="PB1471">
        <v>823314</v>
      </c>
      <c r="PE1471">
        <v>0.48</v>
      </c>
      <c r="PF1471">
        <f t="shared" si="709"/>
        <v>0.48</v>
      </c>
      <c r="PQ1471">
        <v>823314</v>
      </c>
      <c r="PT1471">
        <v>0.52</v>
      </c>
      <c r="PU1471">
        <f t="shared" si="710"/>
        <v>0.52</v>
      </c>
      <c r="QF1471">
        <v>823314</v>
      </c>
      <c r="QI1471">
        <v>0.56999999999999995</v>
      </c>
      <c r="QJ1471">
        <f t="shared" si="711"/>
        <v>0.56999999999999995</v>
      </c>
      <c r="QU1471">
        <v>823314</v>
      </c>
      <c r="QX1471">
        <v>0.52</v>
      </c>
      <c r="QY1471">
        <f t="shared" si="712"/>
        <v>0.52</v>
      </c>
    </row>
    <row r="1472" spans="12:467" x14ac:dyDescent="0.2">
      <c r="L1472">
        <v>823224</v>
      </c>
      <c r="O1472">
        <v>0.5</v>
      </c>
      <c r="P1472">
        <f t="shared" si="682"/>
        <v>0.5</v>
      </c>
      <c r="AA1472">
        <v>823224</v>
      </c>
      <c r="AD1472">
        <v>0.56999999999999995</v>
      </c>
      <c r="AE1472">
        <f t="shared" si="683"/>
        <v>0.56999999999999995</v>
      </c>
      <c r="AP1472">
        <v>823224</v>
      </c>
      <c r="AS1472">
        <v>0.55000000000000004</v>
      </c>
      <c r="AT1472">
        <f t="shared" si="684"/>
        <v>0.55000000000000004</v>
      </c>
      <c r="BE1472">
        <v>823224</v>
      </c>
      <c r="BH1472">
        <v>0.41</v>
      </c>
      <c r="BI1472">
        <f t="shared" si="685"/>
        <v>0.41</v>
      </c>
      <c r="BT1472">
        <v>823224</v>
      </c>
      <c r="BW1472">
        <v>0.55000000000000004</v>
      </c>
      <c r="BX1472">
        <f t="shared" si="686"/>
        <v>0.55000000000000004</v>
      </c>
      <c r="CI1472">
        <v>823224</v>
      </c>
      <c r="CL1472">
        <v>0.48</v>
      </c>
      <c r="CM1472">
        <f t="shared" si="687"/>
        <v>0.48</v>
      </c>
      <c r="CX1472">
        <v>823224</v>
      </c>
      <c r="DA1472">
        <v>0.48</v>
      </c>
      <c r="DB1472">
        <f t="shared" si="688"/>
        <v>0.48</v>
      </c>
      <c r="DM1472">
        <v>823224</v>
      </c>
      <c r="DP1472">
        <v>0.5</v>
      </c>
      <c r="DQ1472">
        <f t="shared" si="689"/>
        <v>0.5</v>
      </c>
      <c r="EB1472">
        <v>823224</v>
      </c>
      <c r="EE1472">
        <v>0.51</v>
      </c>
      <c r="EF1472">
        <f t="shared" si="690"/>
        <v>0.51</v>
      </c>
      <c r="EQ1472">
        <v>823224</v>
      </c>
      <c r="ET1472">
        <v>0.51</v>
      </c>
      <c r="EU1472">
        <f t="shared" si="691"/>
        <v>0.51</v>
      </c>
      <c r="FF1472">
        <v>823224</v>
      </c>
      <c r="FI1472">
        <v>0.47</v>
      </c>
      <c r="FJ1472">
        <f t="shared" si="692"/>
        <v>0.47</v>
      </c>
      <c r="FU1472">
        <v>823224</v>
      </c>
      <c r="FX1472">
        <v>0.51</v>
      </c>
      <c r="FY1472">
        <f t="shared" si="693"/>
        <v>0.51</v>
      </c>
      <c r="GJ1472">
        <v>823224</v>
      </c>
      <c r="GM1472">
        <v>0.48</v>
      </c>
      <c r="GN1472">
        <f t="shared" si="694"/>
        <v>0.48</v>
      </c>
      <c r="GY1472">
        <v>823224</v>
      </c>
      <c r="HB1472">
        <v>0.49</v>
      </c>
      <c r="HC1472">
        <f t="shared" si="695"/>
        <v>0.49</v>
      </c>
      <c r="HN1472">
        <v>823224</v>
      </c>
      <c r="HQ1472">
        <v>0.5</v>
      </c>
      <c r="HR1472">
        <f t="shared" si="696"/>
        <v>0.5</v>
      </c>
      <c r="ID1472">
        <v>823477</v>
      </c>
      <c r="IG1472">
        <v>0.51</v>
      </c>
      <c r="IH1472">
        <f t="shared" si="697"/>
        <v>0.51</v>
      </c>
      <c r="IS1472">
        <v>823477</v>
      </c>
      <c r="IV1472">
        <v>0.54</v>
      </c>
      <c r="IW1472">
        <f t="shared" si="698"/>
        <v>0.54</v>
      </c>
      <c r="JH1472">
        <v>823477</v>
      </c>
      <c r="JK1472">
        <v>0.48</v>
      </c>
      <c r="JL1472">
        <f t="shared" si="699"/>
        <v>0.48</v>
      </c>
      <c r="JW1472">
        <v>823477</v>
      </c>
      <c r="JZ1472">
        <v>0.53</v>
      </c>
      <c r="KA1472">
        <f t="shared" si="700"/>
        <v>0.53</v>
      </c>
      <c r="KL1472">
        <v>823477</v>
      </c>
      <c r="KO1472">
        <v>0.47</v>
      </c>
      <c r="KP1472">
        <f t="shared" si="701"/>
        <v>0.47</v>
      </c>
      <c r="LA1472">
        <v>823477</v>
      </c>
      <c r="LD1472">
        <v>0.5</v>
      </c>
      <c r="LE1472">
        <f t="shared" si="702"/>
        <v>0.5</v>
      </c>
      <c r="LP1472">
        <v>823477</v>
      </c>
      <c r="LS1472">
        <v>0.52</v>
      </c>
      <c r="LT1472">
        <f t="shared" si="703"/>
        <v>0.52</v>
      </c>
      <c r="ME1472">
        <v>823477</v>
      </c>
      <c r="MH1472">
        <v>0.48</v>
      </c>
      <c r="MI1472">
        <f t="shared" si="704"/>
        <v>0.48</v>
      </c>
      <c r="MT1472">
        <v>823477</v>
      </c>
      <c r="MW1472">
        <v>0.37</v>
      </c>
      <c r="MX1472">
        <f t="shared" si="705"/>
        <v>0.37</v>
      </c>
      <c r="NI1472">
        <v>823477</v>
      </c>
      <c r="NL1472">
        <v>0.54</v>
      </c>
      <c r="NM1472">
        <f t="shared" si="706"/>
        <v>0.54</v>
      </c>
      <c r="NX1472">
        <v>823477</v>
      </c>
      <c r="OA1472">
        <v>0.51</v>
      </c>
      <c r="OB1472">
        <f t="shared" si="707"/>
        <v>0.51</v>
      </c>
      <c r="OM1472">
        <v>823477</v>
      </c>
      <c r="OP1472">
        <v>0.51</v>
      </c>
      <c r="OQ1472">
        <f t="shared" si="708"/>
        <v>0.51</v>
      </c>
      <c r="PB1472">
        <v>823477</v>
      </c>
      <c r="PE1472">
        <v>0.55000000000000004</v>
      </c>
      <c r="PF1472">
        <f t="shared" si="709"/>
        <v>0.55000000000000004</v>
      </c>
      <c r="PQ1472">
        <v>823477</v>
      </c>
      <c r="PT1472">
        <v>0.52</v>
      </c>
      <c r="PU1472">
        <f t="shared" si="710"/>
        <v>0.52</v>
      </c>
      <c r="QF1472">
        <v>823477</v>
      </c>
      <c r="QI1472">
        <v>0.52</v>
      </c>
      <c r="QJ1472">
        <f t="shared" si="711"/>
        <v>0.52</v>
      </c>
      <c r="QU1472">
        <v>823477</v>
      </c>
      <c r="QX1472">
        <v>0.54</v>
      </c>
      <c r="QY1472">
        <f t="shared" si="712"/>
        <v>0.54</v>
      </c>
    </row>
    <row r="1473" spans="12:467" x14ac:dyDescent="0.2">
      <c r="L1473">
        <v>823304</v>
      </c>
      <c r="O1473">
        <v>0.55000000000000004</v>
      </c>
      <c r="P1473">
        <f t="shared" si="682"/>
        <v>0.55000000000000004</v>
      </c>
      <c r="AA1473">
        <v>823304</v>
      </c>
      <c r="AD1473">
        <v>0.63</v>
      </c>
      <c r="AE1473">
        <f t="shared" si="683"/>
        <v>0.63</v>
      </c>
      <c r="AP1473">
        <v>823304</v>
      </c>
      <c r="AS1473">
        <v>0.57999999999999996</v>
      </c>
      <c r="AT1473">
        <f t="shared" si="684"/>
        <v>0.57999999999999996</v>
      </c>
      <c r="BE1473">
        <v>823304</v>
      </c>
      <c r="BH1473">
        <v>0.52</v>
      </c>
      <c r="BI1473">
        <f t="shared" si="685"/>
        <v>0.52</v>
      </c>
      <c r="BT1473">
        <v>823304</v>
      </c>
      <c r="BW1473">
        <v>0.63</v>
      </c>
      <c r="BX1473">
        <f t="shared" si="686"/>
        <v>0.63</v>
      </c>
      <c r="CI1473">
        <v>823304</v>
      </c>
      <c r="CL1473">
        <v>0.56999999999999995</v>
      </c>
      <c r="CM1473">
        <f t="shared" si="687"/>
        <v>0.56999999999999995</v>
      </c>
      <c r="CX1473">
        <v>823304</v>
      </c>
      <c r="DA1473">
        <v>0.54</v>
      </c>
      <c r="DB1473">
        <f t="shared" si="688"/>
        <v>0.54</v>
      </c>
      <c r="DM1473">
        <v>823304</v>
      </c>
      <c r="DP1473">
        <v>0.55000000000000004</v>
      </c>
      <c r="DQ1473">
        <f t="shared" si="689"/>
        <v>0.55000000000000004</v>
      </c>
      <c r="EB1473">
        <v>823304</v>
      </c>
      <c r="EE1473">
        <v>0.57999999999999996</v>
      </c>
      <c r="EF1473">
        <f t="shared" si="690"/>
        <v>0.57999999999999996</v>
      </c>
      <c r="EQ1473">
        <v>823304</v>
      </c>
      <c r="ET1473">
        <v>0.57999999999999996</v>
      </c>
      <c r="EU1473">
        <f t="shared" si="691"/>
        <v>0.57999999999999996</v>
      </c>
      <c r="FF1473">
        <v>823304</v>
      </c>
      <c r="FI1473">
        <v>0.55000000000000004</v>
      </c>
      <c r="FJ1473">
        <f t="shared" si="692"/>
        <v>0.55000000000000004</v>
      </c>
      <c r="FU1473">
        <v>823304</v>
      </c>
      <c r="FX1473">
        <v>0.54</v>
      </c>
      <c r="FY1473">
        <f t="shared" si="693"/>
        <v>0.54</v>
      </c>
      <c r="GJ1473">
        <v>823304</v>
      </c>
      <c r="GM1473">
        <v>0.53</v>
      </c>
      <c r="GN1473">
        <f t="shared" si="694"/>
        <v>0.53</v>
      </c>
      <c r="GY1473">
        <v>823304</v>
      </c>
      <c r="HB1473">
        <v>0.59</v>
      </c>
      <c r="HC1473">
        <f t="shared" si="695"/>
        <v>0.59</v>
      </c>
      <c r="HN1473">
        <v>823304</v>
      </c>
      <c r="HQ1473">
        <v>0.56999999999999995</v>
      </c>
      <c r="HR1473">
        <f t="shared" si="696"/>
        <v>0.56999999999999995</v>
      </c>
      <c r="ID1473">
        <v>823722</v>
      </c>
      <c r="IG1473">
        <v>0.46</v>
      </c>
      <c r="IH1473">
        <f t="shared" si="697"/>
        <v>0.46</v>
      </c>
      <c r="IS1473">
        <v>823722</v>
      </c>
      <c r="IV1473">
        <v>0.44</v>
      </c>
      <c r="IW1473">
        <f t="shared" si="698"/>
        <v>0.44</v>
      </c>
      <c r="JH1473">
        <v>823722</v>
      </c>
      <c r="JK1473">
        <v>0.44</v>
      </c>
      <c r="JL1473">
        <f t="shared" si="699"/>
        <v>0.44</v>
      </c>
      <c r="JW1473">
        <v>823722</v>
      </c>
      <c r="JZ1473">
        <v>0.46</v>
      </c>
      <c r="KA1473">
        <f t="shared" si="700"/>
        <v>0.46</v>
      </c>
      <c r="KL1473">
        <v>823722</v>
      </c>
      <c r="KO1473">
        <v>0.4</v>
      </c>
      <c r="KP1473">
        <f t="shared" si="701"/>
        <v>0.4</v>
      </c>
      <c r="LA1473">
        <v>823722</v>
      </c>
      <c r="LD1473">
        <v>0.45</v>
      </c>
      <c r="LE1473">
        <f t="shared" si="702"/>
        <v>0.45</v>
      </c>
      <c r="LP1473">
        <v>823722</v>
      </c>
      <c r="LS1473">
        <v>0.46</v>
      </c>
      <c r="LT1473">
        <f t="shared" si="703"/>
        <v>0.46</v>
      </c>
      <c r="ME1473">
        <v>823722</v>
      </c>
      <c r="MH1473">
        <v>0.45</v>
      </c>
      <c r="MI1473">
        <f t="shared" si="704"/>
        <v>0.45</v>
      </c>
      <c r="MT1473">
        <v>823722</v>
      </c>
      <c r="MW1473">
        <v>0.44</v>
      </c>
      <c r="MX1473">
        <f t="shared" si="705"/>
        <v>0.44</v>
      </c>
      <c r="NI1473">
        <v>823722</v>
      </c>
      <c r="NL1473">
        <v>0.45</v>
      </c>
      <c r="NM1473">
        <f t="shared" si="706"/>
        <v>0.45</v>
      </c>
      <c r="NX1473">
        <v>823722</v>
      </c>
      <c r="OA1473">
        <v>0.47</v>
      </c>
      <c r="OB1473">
        <f t="shared" si="707"/>
        <v>0.47</v>
      </c>
      <c r="OM1473">
        <v>823722</v>
      </c>
      <c r="OP1473">
        <v>0.46</v>
      </c>
      <c r="OQ1473">
        <f t="shared" si="708"/>
        <v>0.46</v>
      </c>
      <c r="PB1473">
        <v>823722</v>
      </c>
      <c r="PE1473">
        <v>0.43</v>
      </c>
      <c r="PF1473">
        <f t="shared" si="709"/>
        <v>0.43</v>
      </c>
      <c r="PQ1473">
        <v>823722</v>
      </c>
      <c r="PT1473">
        <v>0.47</v>
      </c>
      <c r="PU1473">
        <f t="shared" si="710"/>
        <v>0.47</v>
      </c>
      <c r="QF1473">
        <v>823722</v>
      </c>
      <c r="QI1473">
        <v>0.47</v>
      </c>
      <c r="QJ1473">
        <f t="shared" si="711"/>
        <v>0.47</v>
      </c>
      <c r="QU1473">
        <v>823722</v>
      </c>
      <c r="QX1473">
        <v>0.46</v>
      </c>
      <c r="QY1473">
        <f t="shared" si="712"/>
        <v>0.46</v>
      </c>
    </row>
    <row r="1474" spans="12:467" x14ac:dyDescent="0.2">
      <c r="L1474">
        <v>823792</v>
      </c>
      <c r="O1474">
        <v>0.44</v>
      </c>
      <c r="P1474">
        <f t="shared" si="682"/>
        <v>0.44</v>
      </c>
      <c r="AA1474">
        <v>823792</v>
      </c>
      <c r="AD1474">
        <v>0.56000000000000005</v>
      </c>
      <c r="AE1474">
        <f t="shared" si="683"/>
        <v>0.56000000000000005</v>
      </c>
      <c r="AP1474">
        <v>823792</v>
      </c>
      <c r="AS1474">
        <v>0.57999999999999996</v>
      </c>
      <c r="AT1474">
        <f t="shared" si="684"/>
        <v>0.57999999999999996</v>
      </c>
      <c r="BE1474">
        <v>823792</v>
      </c>
      <c r="BH1474">
        <v>0.43</v>
      </c>
      <c r="BI1474">
        <f t="shared" si="685"/>
        <v>0.43</v>
      </c>
      <c r="BT1474">
        <v>823792</v>
      </c>
      <c r="BW1474">
        <v>0.46</v>
      </c>
      <c r="BX1474">
        <f t="shared" si="686"/>
        <v>0.46</v>
      </c>
      <c r="CI1474">
        <v>823792</v>
      </c>
      <c r="CL1474">
        <v>0.48</v>
      </c>
      <c r="CM1474">
        <f t="shared" si="687"/>
        <v>0.48</v>
      </c>
      <c r="CX1474">
        <v>823792</v>
      </c>
      <c r="DA1474">
        <v>0.48</v>
      </c>
      <c r="DB1474">
        <f t="shared" si="688"/>
        <v>0.48</v>
      </c>
      <c r="DM1474">
        <v>823792</v>
      </c>
      <c r="DP1474">
        <v>0.47</v>
      </c>
      <c r="DQ1474">
        <f t="shared" si="689"/>
        <v>0.47</v>
      </c>
      <c r="EB1474">
        <v>823792</v>
      </c>
      <c r="EE1474">
        <v>0.47</v>
      </c>
      <c r="EF1474">
        <f t="shared" si="690"/>
        <v>0.47</v>
      </c>
      <c r="EQ1474">
        <v>823792</v>
      </c>
      <c r="ET1474">
        <v>0.47</v>
      </c>
      <c r="EU1474">
        <f t="shared" si="691"/>
        <v>0.47</v>
      </c>
      <c r="FF1474">
        <v>823792</v>
      </c>
      <c r="FI1474">
        <v>0.48</v>
      </c>
      <c r="FJ1474">
        <f t="shared" si="692"/>
        <v>0.48</v>
      </c>
      <c r="FU1474">
        <v>823792</v>
      </c>
      <c r="FX1474">
        <v>0.49</v>
      </c>
      <c r="FY1474">
        <f t="shared" si="693"/>
        <v>0.49</v>
      </c>
      <c r="GJ1474">
        <v>823792</v>
      </c>
      <c r="GM1474">
        <v>0.44</v>
      </c>
      <c r="GN1474">
        <f t="shared" si="694"/>
        <v>0.44</v>
      </c>
      <c r="GY1474">
        <v>823792</v>
      </c>
      <c r="HB1474">
        <v>0.46</v>
      </c>
      <c r="HC1474">
        <f t="shared" si="695"/>
        <v>0.46</v>
      </c>
      <c r="HN1474">
        <v>823792</v>
      </c>
      <c r="HQ1474">
        <v>0.45</v>
      </c>
      <c r="HR1474">
        <f t="shared" si="696"/>
        <v>0.45</v>
      </c>
      <c r="ID1474">
        <v>823803</v>
      </c>
      <c r="IG1474">
        <v>0.49</v>
      </c>
      <c r="IH1474">
        <f t="shared" si="697"/>
        <v>0.49</v>
      </c>
      <c r="IS1474">
        <v>823803</v>
      </c>
      <c r="IV1474">
        <v>0.5</v>
      </c>
      <c r="IW1474">
        <f t="shared" si="698"/>
        <v>0.5</v>
      </c>
      <c r="JH1474">
        <v>823803</v>
      </c>
      <c r="JK1474">
        <v>0.44</v>
      </c>
      <c r="JL1474">
        <f t="shared" si="699"/>
        <v>0.44</v>
      </c>
      <c r="JW1474">
        <v>823803</v>
      </c>
      <c r="JZ1474">
        <v>0.46</v>
      </c>
      <c r="KA1474">
        <f t="shared" si="700"/>
        <v>0.46</v>
      </c>
      <c r="KL1474">
        <v>823803</v>
      </c>
      <c r="KO1474">
        <v>0.49</v>
      </c>
      <c r="KP1474">
        <f t="shared" si="701"/>
        <v>0.49</v>
      </c>
      <c r="LA1474">
        <v>823803</v>
      </c>
      <c r="LD1474">
        <v>0.47</v>
      </c>
      <c r="LE1474">
        <f t="shared" si="702"/>
        <v>0.47</v>
      </c>
      <c r="LP1474">
        <v>823803</v>
      </c>
      <c r="LS1474">
        <v>0.48</v>
      </c>
      <c r="LT1474">
        <f t="shared" si="703"/>
        <v>0.48</v>
      </c>
      <c r="ME1474">
        <v>823803</v>
      </c>
      <c r="MH1474">
        <v>0.44</v>
      </c>
      <c r="MI1474">
        <f t="shared" si="704"/>
        <v>0.44</v>
      </c>
      <c r="MT1474">
        <v>823803</v>
      </c>
      <c r="MW1474">
        <v>0.41</v>
      </c>
      <c r="MX1474">
        <f t="shared" si="705"/>
        <v>0.41</v>
      </c>
      <c r="NI1474">
        <v>823803</v>
      </c>
      <c r="NL1474">
        <v>0.46</v>
      </c>
      <c r="NM1474">
        <f t="shared" si="706"/>
        <v>0.46</v>
      </c>
      <c r="NX1474">
        <v>823803</v>
      </c>
      <c r="OA1474">
        <v>0.48</v>
      </c>
      <c r="OB1474">
        <f t="shared" si="707"/>
        <v>0.48</v>
      </c>
      <c r="OM1474">
        <v>823803</v>
      </c>
      <c r="OP1474">
        <v>0.47</v>
      </c>
      <c r="OQ1474">
        <f t="shared" si="708"/>
        <v>0.47</v>
      </c>
      <c r="PB1474">
        <v>823803</v>
      </c>
      <c r="PE1474">
        <v>0.47</v>
      </c>
      <c r="PF1474">
        <f t="shared" si="709"/>
        <v>0.47</v>
      </c>
      <c r="PQ1474">
        <v>823803</v>
      </c>
      <c r="PT1474">
        <v>0.46</v>
      </c>
      <c r="PU1474">
        <f t="shared" si="710"/>
        <v>0.46</v>
      </c>
      <c r="QF1474">
        <v>823803</v>
      </c>
      <c r="QI1474">
        <v>0.45</v>
      </c>
      <c r="QJ1474">
        <f t="shared" si="711"/>
        <v>0.45</v>
      </c>
      <c r="QU1474">
        <v>823803</v>
      </c>
      <c r="QX1474">
        <v>0.49</v>
      </c>
      <c r="QY1474">
        <f t="shared" si="712"/>
        <v>0.49</v>
      </c>
    </row>
    <row r="1475" spans="12:467" x14ac:dyDescent="0.2">
      <c r="L1475">
        <v>824115</v>
      </c>
      <c r="O1475">
        <v>0.56000000000000005</v>
      </c>
      <c r="P1475">
        <f t="shared" ref="P1475:P1538" si="713">IF(O1475=0,0.1,IF(O1475=1,0.9,O1475))</f>
        <v>0.56000000000000005</v>
      </c>
      <c r="AA1475">
        <v>824115</v>
      </c>
      <c r="AD1475">
        <v>0.59</v>
      </c>
      <c r="AE1475">
        <f t="shared" ref="AE1475:AE1538" si="714">IF(AD1475=0,0.1,IF(AD1475=1,0.9,AD1475))</f>
        <v>0.59</v>
      </c>
      <c r="AP1475">
        <v>824115</v>
      </c>
      <c r="AS1475">
        <v>0.56999999999999995</v>
      </c>
      <c r="AT1475">
        <f t="shared" ref="AT1475:AT1538" si="715">IF(AS1475=0,0.1,IF(AS1475=1,0.9,AS1475))</f>
        <v>0.56999999999999995</v>
      </c>
      <c r="BE1475">
        <v>824115</v>
      </c>
      <c r="BH1475">
        <v>0.56999999999999995</v>
      </c>
      <c r="BI1475">
        <f t="shared" ref="BI1475:BI1538" si="716">IF(BH1475=0,0.1,IF(BH1475=1,0.9,BH1475))</f>
        <v>0.56999999999999995</v>
      </c>
      <c r="BT1475">
        <v>824115</v>
      </c>
      <c r="BW1475">
        <v>0.72</v>
      </c>
      <c r="BX1475">
        <f t="shared" ref="BX1475:BX1538" si="717">IF(BW1475=0,0.1,IF(BW1475=1,0.9,BW1475))</f>
        <v>0.72</v>
      </c>
      <c r="CI1475">
        <v>824115</v>
      </c>
      <c r="CL1475">
        <v>0.56999999999999995</v>
      </c>
      <c r="CM1475">
        <f t="shared" ref="CM1475:CM1538" si="718">IF(CL1475=0,0.1,IF(CL1475=1,0.9,CL1475))</f>
        <v>0.56999999999999995</v>
      </c>
      <c r="CX1475">
        <v>824115</v>
      </c>
      <c r="DA1475">
        <v>0.56000000000000005</v>
      </c>
      <c r="DB1475">
        <f t="shared" ref="DB1475:DB1538" si="719">IF(DA1475=0,0.1,IF(DA1475=1,0.9,DA1475))</f>
        <v>0.56000000000000005</v>
      </c>
      <c r="DM1475">
        <v>824115</v>
      </c>
      <c r="DP1475">
        <v>0.55000000000000004</v>
      </c>
      <c r="DQ1475">
        <f t="shared" ref="DQ1475:DQ1538" si="720">IF(DP1475=0,0.1,IF(DP1475=1,0.9,DP1475))</f>
        <v>0.55000000000000004</v>
      </c>
      <c r="EB1475">
        <v>824115</v>
      </c>
      <c r="EE1475">
        <v>0.54</v>
      </c>
      <c r="EF1475">
        <f t="shared" ref="EF1475:EF1538" si="721">IF(EE1475=0,0.1,IF(EE1475=1,0.9,EE1475))</f>
        <v>0.54</v>
      </c>
      <c r="EQ1475">
        <v>824115</v>
      </c>
      <c r="ET1475">
        <v>0.54</v>
      </c>
      <c r="EU1475">
        <f t="shared" ref="EU1475:EU1538" si="722">IF(ET1475=0,0.1,IF(ET1475=1,0.9,ET1475))</f>
        <v>0.54</v>
      </c>
      <c r="FF1475">
        <v>824115</v>
      </c>
      <c r="FI1475">
        <v>0.56999999999999995</v>
      </c>
      <c r="FJ1475">
        <f t="shared" ref="FJ1475:FJ1538" si="723">IF(FI1475=0,0.1,IF(FI1475=1,0.9,FI1475))</f>
        <v>0.56999999999999995</v>
      </c>
      <c r="FU1475">
        <v>824115</v>
      </c>
      <c r="FX1475">
        <v>0.57999999999999996</v>
      </c>
      <c r="FY1475">
        <f t="shared" ref="FY1475:FY1538" si="724">IF(FX1475=0,0.1,IF(FX1475=1,0.9,FX1475))</f>
        <v>0.57999999999999996</v>
      </c>
      <c r="GJ1475">
        <v>824115</v>
      </c>
      <c r="GM1475">
        <v>0.53</v>
      </c>
      <c r="GN1475">
        <f t="shared" ref="GN1475:GN1538" si="725">IF(GM1475=0,0.1,IF(GM1475=1,0.9,GM1475))</f>
        <v>0.53</v>
      </c>
      <c r="GY1475">
        <v>824115</v>
      </c>
      <c r="HB1475">
        <v>0.57999999999999996</v>
      </c>
      <c r="HC1475">
        <f t="shared" ref="HC1475:HC1538" si="726">IF(HB1475=0,0.1,IF(HB1475=1,0.9,HB1475))</f>
        <v>0.57999999999999996</v>
      </c>
      <c r="HN1475">
        <v>824115</v>
      </c>
      <c r="HQ1475">
        <v>0.55000000000000004</v>
      </c>
      <c r="HR1475">
        <f t="shared" ref="HR1475:HR1538" si="727">IF(HQ1475=0,0.1,IF(HQ1475=1,0.9,HQ1475))</f>
        <v>0.55000000000000004</v>
      </c>
      <c r="ID1475">
        <v>824291</v>
      </c>
      <c r="IG1475">
        <v>0.55000000000000004</v>
      </c>
      <c r="IH1475">
        <f t="shared" ref="IH1475:IH1538" si="728">IF(IG1475=0,0.1,IF(IG1475=1,0.9,IG1475))</f>
        <v>0.55000000000000004</v>
      </c>
      <c r="IS1475">
        <v>824291</v>
      </c>
      <c r="IV1475">
        <v>0.59</v>
      </c>
      <c r="IW1475">
        <f t="shared" ref="IW1475:IW1538" si="729">IF(IV1475=0,0.1,IF(IV1475=1,0.9,IV1475))</f>
        <v>0.59</v>
      </c>
      <c r="JH1475">
        <v>824291</v>
      </c>
      <c r="JK1475">
        <v>0.59</v>
      </c>
      <c r="JL1475">
        <f t="shared" ref="JL1475:JL1538" si="730">IF(JK1475=0,0.1,IF(JK1475=1,0.9,JK1475))</f>
        <v>0.59</v>
      </c>
      <c r="JW1475">
        <v>824291</v>
      </c>
      <c r="JZ1475">
        <v>0.54</v>
      </c>
      <c r="KA1475">
        <f t="shared" ref="KA1475:KA1538" si="731">IF(JZ1475=0,0.1,IF(JZ1475=1,0.9,JZ1475))</f>
        <v>0.54</v>
      </c>
      <c r="KL1475">
        <v>824291</v>
      </c>
      <c r="KO1475">
        <v>0.56000000000000005</v>
      </c>
      <c r="KP1475">
        <f t="shared" ref="KP1475:KP1538" si="732">IF(KO1475=0,0.1,IF(KO1475=1,0.9,KO1475))</f>
        <v>0.56000000000000005</v>
      </c>
      <c r="LA1475">
        <v>824291</v>
      </c>
      <c r="LD1475">
        <v>0.57999999999999996</v>
      </c>
      <c r="LE1475">
        <f t="shared" ref="LE1475:LE1538" si="733">IF(LD1475=0,0.1,IF(LD1475=1,0.9,LD1475))</f>
        <v>0.57999999999999996</v>
      </c>
      <c r="LP1475">
        <v>824291</v>
      </c>
      <c r="LS1475">
        <v>0.55000000000000004</v>
      </c>
      <c r="LT1475">
        <f t="shared" ref="LT1475:LT1538" si="734">IF(LS1475=0,0.1,IF(LS1475=1,0.9,LS1475))</f>
        <v>0.55000000000000004</v>
      </c>
      <c r="ME1475">
        <v>824291</v>
      </c>
      <c r="MH1475">
        <v>0.56999999999999995</v>
      </c>
      <c r="MI1475">
        <f t="shared" ref="MI1475:MI1538" si="735">IF(MH1475=0,0.1,IF(MH1475=1,0.9,MH1475))</f>
        <v>0.56999999999999995</v>
      </c>
      <c r="MT1475">
        <v>824291</v>
      </c>
      <c r="MW1475">
        <v>0.55000000000000004</v>
      </c>
      <c r="MX1475">
        <f t="shared" ref="MX1475:MX1538" si="736">IF(MW1475=0,0.1,IF(MW1475=1,0.9,MW1475))</f>
        <v>0.55000000000000004</v>
      </c>
      <c r="NI1475">
        <v>824291</v>
      </c>
      <c r="NL1475">
        <v>0.54</v>
      </c>
      <c r="NM1475">
        <f t="shared" ref="NM1475:NM1538" si="737">IF(NL1475=0,0.1,IF(NL1475=1,0.9,NL1475))</f>
        <v>0.54</v>
      </c>
      <c r="NX1475">
        <v>824291</v>
      </c>
      <c r="OA1475">
        <v>0.56000000000000005</v>
      </c>
      <c r="OB1475">
        <f t="shared" ref="OB1475:OB1538" si="738">IF(OA1475=0,0.1,IF(OA1475=1,0.9,OA1475))</f>
        <v>0.56000000000000005</v>
      </c>
      <c r="OM1475">
        <v>824291</v>
      </c>
      <c r="OP1475">
        <v>0.56000000000000005</v>
      </c>
      <c r="OQ1475">
        <f t="shared" ref="OQ1475:OQ1538" si="739">IF(OP1475=0,0.1,IF(OP1475=1,0.9,OP1475))</f>
        <v>0.56000000000000005</v>
      </c>
      <c r="PB1475">
        <v>824291</v>
      </c>
      <c r="PE1475">
        <v>0.52</v>
      </c>
      <c r="PF1475">
        <f t="shared" ref="PF1475:PF1538" si="740">IF(PE1475=0,0.1,IF(PE1475=1,0.9,PE1475))</f>
        <v>0.52</v>
      </c>
      <c r="PQ1475">
        <v>824291</v>
      </c>
      <c r="PT1475">
        <v>0.54</v>
      </c>
      <c r="PU1475">
        <f t="shared" ref="PU1475:PU1538" si="741">IF(PT1475=0,0.1,IF(PT1475=1,0.9,PT1475))</f>
        <v>0.54</v>
      </c>
      <c r="QF1475">
        <v>824291</v>
      </c>
      <c r="QI1475">
        <v>0.57999999999999996</v>
      </c>
      <c r="QJ1475">
        <f t="shared" ref="QJ1475:QJ1538" si="742">IF(QI1475=0,0.1,IF(QI1475=1,0.9,QI1475))</f>
        <v>0.57999999999999996</v>
      </c>
      <c r="QU1475">
        <v>824291</v>
      </c>
      <c r="QX1475">
        <v>0.55000000000000004</v>
      </c>
      <c r="QY1475">
        <f t="shared" ref="QY1475:QY1538" si="743">IF(QX1475=0,0.1,IF(QX1475=1,0.9,QX1475))</f>
        <v>0.55000000000000004</v>
      </c>
    </row>
    <row r="1476" spans="12:467" x14ac:dyDescent="0.2">
      <c r="L1476">
        <v>824444</v>
      </c>
      <c r="O1476">
        <v>0.51</v>
      </c>
      <c r="P1476">
        <f t="shared" si="713"/>
        <v>0.51</v>
      </c>
      <c r="AA1476">
        <v>824444</v>
      </c>
      <c r="AD1476">
        <v>0.46</v>
      </c>
      <c r="AE1476">
        <f t="shared" si="714"/>
        <v>0.46</v>
      </c>
      <c r="AP1476">
        <v>824444</v>
      </c>
      <c r="AS1476">
        <v>0.41</v>
      </c>
      <c r="AT1476">
        <f t="shared" si="715"/>
        <v>0.41</v>
      </c>
      <c r="BE1476">
        <v>824444</v>
      </c>
      <c r="BH1476">
        <v>0.44</v>
      </c>
      <c r="BI1476">
        <f t="shared" si="716"/>
        <v>0.44</v>
      </c>
      <c r="BT1476">
        <v>824444</v>
      </c>
      <c r="BW1476">
        <v>0.36</v>
      </c>
      <c r="BX1476">
        <f t="shared" si="717"/>
        <v>0.36</v>
      </c>
      <c r="CI1476">
        <v>824444</v>
      </c>
      <c r="CL1476">
        <v>0.5</v>
      </c>
      <c r="CM1476">
        <f t="shared" si="718"/>
        <v>0.5</v>
      </c>
      <c r="CX1476">
        <v>824444</v>
      </c>
      <c r="DA1476">
        <v>0.52</v>
      </c>
      <c r="DB1476">
        <f t="shared" si="719"/>
        <v>0.52</v>
      </c>
      <c r="DM1476">
        <v>824444</v>
      </c>
      <c r="DP1476">
        <v>0.54</v>
      </c>
      <c r="DQ1476">
        <f t="shared" si="720"/>
        <v>0.54</v>
      </c>
      <c r="EB1476">
        <v>824444</v>
      </c>
      <c r="EE1476">
        <v>0.48</v>
      </c>
      <c r="EF1476">
        <f t="shared" si="721"/>
        <v>0.48</v>
      </c>
      <c r="EQ1476">
        <v>824444</v>
      </c>
      <c r="ET1476">
        <v>0.48</v>
      </c>
      <c r="EU1476">
        <f t="shared" si="722"/>
        <v>0.48</v>
      </c>
      <c r="FF1476">
        <v>824444</v>
      </c>
      <c r="FI1476">
        <v>0.52</v>
      </c>
      <c r="FJ1476">
        <f t="shared" si="723"/>
        <v>0.52</v>
      </c>
      <c r="FU1476">
        <v>824444</v>
      </c>
      <c r="FX1476">
        <v>0.52</v>
      </c>
      <c r="FY1476">
        <f t="shared" si="724"/>
        <v>0.52</v>
      </c>
      <c r="GJ1476">
        <v>824444</v>
      </c>
      <c r="GM1476">
        <v>0.5</v>
      </c>
      <c r="GN1476">
        <f t="shared" si="725"/>
        <v>0.5</v>
      </c>
      <c r="GY1476">
        <v>824444</v>
      </c>
      <c r="HB1476">
        <v>0.56000000000000005</v>
      </c>
      <c r="HC1476">
        <f t="shared" si="726"/>
        <v>0.56000000000000005</v>
      </c>
      <c r="HN1476">
        <v>824444</v>
      </c>
      <c r="HQ1476">
        <v>0.44</v>
      </c>
      <c r="HR1476">
        <f t="shared" si="727"/>
        <v>0.44</v>
      </c>
      <c r="ID1476">
        <v>824532</v>
      </c>
      <c r="IG1476">
        <v>0.48</v>
      </c>
      <c r="IH1476">
        <f t="shared" si="728"/>
        <v>0.48</v>
      </c>
      <c r="IS1476">
        <v>824532</v>
      </c>
      <c r="IV1476">
        <v>0.47</v>
      </c>
      <c r="IW1476">
        <f t="shared" si="729"/>
        <v>0.47</v>
      </c>
      <c r="JH1476">
        <v>824532</v>
      </c>
      <c r="JK1476">
        <v>0.44</v>
      </c>
      <c r="JL1476">
        <f t="shared" si="730"/>
        <v>0.44</v>
      </c>
      <c r="JW1476">
        <v>824532</v>
      </c>
      <c r="JZ1476">
        <v>0.45</v>
      </c>
      <c r="KA1476">
        <f t="shared" si="731"/>
        <v>0.45</v>
      </c>
      <c r="KL1476">
        <v>824532</v>
      </c>
      <c r="KO1476">
        <v>0.47</v>
      </c>
      <c r="KP1476">
        <f t="shared" si="732"/>
        <v>0.47</v>
      </c>
      <c r="LA1476">
        <v>824532</v>
      </c>
      <c r="LD1476">
        <v>0.49</v>
      </c>
      <c r="LE1476">
        <f t="shared" si="733"/>
        <v>0.49</v>
      </c>
      <c r="LP1476">
        <v>824532</v>
      </c>
      <c r="LS1476">
        <v>0.47</v>
      </c>
      <c r="LT1476">
        <f t="shared" si="734"/>
        <v>0.47</v>
      </c>
      <c r="ME1476">
        <v>824532</v>
      </c>
      <c r="MH1476">
        <v>0.46</v>
      </c>
      <c r="MI1476">
        <f t="shared" si="735"/>
        <v>0.46</v>
      </c>
      <c r="MT1476">
        <v>824532</v>
      </c>
      <c r="MW1476">
        <v>0.45</v>
      </c>
      <c r="MX1476">
        <f t="shared" si="736"/>
        <v>0.45</v>
      </c>
      <c r="NI1476">
        <v>824532</v>
      </c>
      <c r="NL1476">
        <v>0.48</v>
      </c>
      <c r="NM1476">
        <f t="shared" si="737"/>
        <v>0.48</v>
      </c>
      <c r="NX1476">
        <v>824532</v>
      </c>
      <c r="OA1476">
        <v>0.49</v>
      </c>
      <c r="OB1476">
        <f t="shared" si="738"/>
        <v>0.49</v>
      </c>
      <c r="OM1476">
        <v>824532</v>
      </c>
      <c r="OP1476">
        <v>0.48</v>
      </c>
      <c r="OQ1476">
        <f t="shared" si="739"/>
        <v>0.48</v>
      </c>
      <c r="PB1476">
        <v>824532</v>
      </c>
      <c r="PE1476">
        <v>0.5</v>
      </c>
      <c r="PF1476">
        <f t="shared" si="740"/>
        <v>0.5</v>
      </c>
      <c r="PQ1476">
        <v>824532</v>
      </c>
      <c r="PT1476">
        <v>0.48</v>
      </c>
      <c r="PU1476">
        <f t="shared" si="741"/>
        <v>0.48</v>
      </c>
      <c r="QF1476">
        <v>824532</v>
      </c>
      <c r="QI1476">
        <v>0.47</v>
      </c>
      <c r="QJ1476">
        <f t="shared" si="742"/>
        <v>0.47</v>
      </c>
      <c r="QU1476">
        <v>824532</v>
      </c>
      <c r="QX1476">
        <v>0.47</v>
      </c>
      <c r="QY1476">
        <f t="shared" si="743"/>
        <v>0.47</v>
      </c>
    </row>
    <row r="1477" spans="12:467" x14ac:dyDescent="0.2">
      <c r="L1477">
        <v>824606</v>
      </c>
      <c r="O1477">
        <v>0.45</v>
      </c>
      <c r="P1477">
        <f t="shared" si="713"/>
        <v>0.45</v>
      </c>
      <c r="AA1477">
        <v>824606</v>
      </c>
      <c r="AD1477">
        <v>0.39</v>
      </c>
      <c r="AE1477">
        <f t="shared" si="714"/>
        <v>0.39</v>
      </c>
      <c r="AP1477">
        <v>824606</v>
      </c>
      <c r="AS1477">
        <v>0.14000000000000001</v>
      </c>
      <c r="AT1477">
        <f t="shared" si="715"/>
        <v>0.14000000000000001</v>
      </c>
      <c r="BE1477">
        <v>824606</v>
      </c>
      <c r="BH1477">
        <v>0.45</v>
      </c>
      <c r="BI1477">
        <f t="shared" si="716"/>
        <v>0.45</v>
      </c>
      <c r="BT1477">
        <v>824606</v>
      </c>
      <c r="BW1477">
        <v>0.26</v>
      </c>
      <c r="BX1477">
        <f t="shared" si="717"/>
        <v>0.26</v>
      </c>
      <c r="CI1477">
        <v>824606</v>
      </c>
      <c r="CL1477">
        <v>0.43</v>
      </c>
      <c r="CM1477">
        <f t="shared" si="718"/>
        <v>0.43</v>
      </c>
      <c r="CX1477">
        <v>824606</v>
      </c>
      <c r="DA1477">
        <v>0.41</v>
      </c>
      <c r="DB1477">
        <f t="shared" si="719"/>
        <v>0.41</v>
      </c>
      <c r="DM1477">
        <v>824606</v>
      </c>
      <c r="DP1477">
        <v>0.43</v>
      </c>
      <c r="DQ1477">
        <f t="shared" si="720"/>
        <v>0.43</v>
      </c>
      <c r="EB1477">
        <v>824606</v>
      </c>
      <c r="EE1477">
        <v>0.44</v>
      </c>
      <c r="EF1477">
        <f t="shared" si="721"/>
        <v>0.44</v>
      </c>
      <c r="EQ1477">
        <v>824606</v>
      </c>
      <c r="ET1477">
        <v>0.44</v>
      </c>
      <c r="EU1477">
        <f t="shared" si="722"/>
        <v>0.44</v>
      </c>
      <c r="FF1477">
        <v>824606</v>
      </c>
      <c r="FI1477">
        <v>0.45</v>
      </c>
      <c r="FJ1477">
        <f t="shared" si="723"/>
        <v>0.45</v>
      </c>
      <c r="FU1477">
        <v>824606</v>
      </c>
      <c r="FX1477">
        <v>0.45</v>
      </c>
      <c r="FY1477">
        <f t="shared" si="724"/>
        <v>0.45</v>
      </c>
      <c r="GJ1477">
        <v>824606</v>
      </c>
      <c r="GM1477">
        <v>0.42</v>
      </c>
      <c r="GN1477">
        <f t="shared" si="725"/>
        <v>0.42</v>
      </c>
      <c r="GY1477">
        <v>824606</v>
      </c>
      <c r="HB1477">
        <v>0.46</v>
      </c>
      <c r="HC1477">
        <f t="shared" si="726"/>
        <v>0.46</v>
      </c>
      <c r="HN1477">
        <v>824606</v>
      </c>
      <c r="HQ1477">
        <v>0.44</v>
      </c>
      <c r="HR1477">
        <f t="shared" si="727"/>
        <v>0.44</v>
      </c>
      <c r="ID1477">
        <v>824615</v>
      </c>
      <c r="IG1477">
        <v>0.49</v>
      </c>
      <c r="IH1477">
        <f t="shared" si="728"/>
        <v>0.49</v>
      </c>
      <c r="IS1477">
        <v>824615</v>
      </c>
      <c r="IV1477">
        <v>0.51</v>
      </c>
      <c r="IW1477">
        <f t="shared" si="729"/>
        <v>0.51</v>
      </c>
      <c r="JH1477">
        <v>824615</v>
      </c>
      <c r="JK1477">
        <v>0.51</v>
      </c>
      <c r="JL1477">
        <f t="shared" si="730"/>
        <v>0.51</v>
      </c>
      <c r="JW1477">
        <v>824615</v>
      </c>
      <c r="JZ1477">
        <v>0.49</v>
      </c>
      <c r="KA1477">
        <f t="shared" si="731"/>
        <v>0.49</v>
      </c>
      <c r="KL1477">
        <v>824615</v>
      </c>
      <c r="KO1477">
        <v>0.46</v>
      </c>
      <c r="KP1477">
        <f t="shared" si="732"/>
        <v>0.46</v>
      </c>
      <c r="LA1477">
        <v>824615</v>
      </c>
      <c r="LD1477">
        <v>0.51</v>
      </c>
      <c r="LE1477">
        <f t="shared" si="733"/>
        <v>0.51</v>
      </c>
      <c r="LP1477">
        <v>824615</v>
      </c>
      <c r="LS1477">
        <v>0.48</v>
      </c>
      <c r="LT1477">
        <f t="shared" si="734"/>
        <v>0.48</v>
      </c>
      <c r="ME1477">
        <v>824615</v>
      </c>
      <c r="MH1477">
        <v>0.56000000000000005</v>
      </c>
      <c r="MI1477">
        <f t="shared" si="735"/>
        <v>0.56000000000000005</v>
      </c>
      <c r="MT1477">
        <v>824615</v>
      </c>
      <c r="MW1477">
        <v>0.56999999999999995</v>
      </c>
      <c r="MX1477">
        <f t="shared" si="736"/>
        <v>0.56999999999999995</v>
      </c>
      <c r="NI1477">
        <v>824615</v>
      </c>
      <c r="NL1477">
        <v>0.47</v>
      </c>
      <c r="NM1477">
        <f t="shared" si="737"/>
        <v>0.47</v>
      </c>
      <c r="NX1477">
        <v>824615</v>
      </c>
      <c r="OA1477">
        <v>0.56000000000000005</v>
      </c>
      <c r="OB1477">
        <f t="shared" si="738"/>
        <v>0.56000000000000005</v>
      </c>
      <c r="OM1477">
        <v>824615</v>
      </c>
      <c r="OP1477">
        <v>0.46</v>
      </c>
      <c r="OQ1477">
        <f t="shared" si="739"/>
        <v>0.46</v>
      </c>
      <c r="PB1477">
        <v>824615</v>
      </c>
      <c r="PE1477">
        <v>0.46</v>
      </c>
      <c r="PF1477">
        <f t="shared" si="740"/>
        <v>0.46</v>
      </c>
      <c r="PQ1477">
        <v>824615</v>
      </c>
      <c r="PT1477">
        <v>0.52</v>
      </c>
      <c r="PU1477">
        <f t="shared" si="741"/>
        <v>0.52</v>
      </c>
      <c r="QF1477">
        <v>824615</v>
      </c>
      <c r="QI1477">
        <v>0.51</v>
      </c>
      <c r="QJ1477">
        <f t="shared" si="742"/>
        <v>0.51</v>
      </c>
      <c r="QU1477">
        <v>824615</v>
      </c>
      <c r="QX1477">
        <v>0.48</v>
      </c>
      <c r="QY1477">
        <f t="shared" si="743"/>
        <v>0.48</v>
      </c>
    </row>
    <row r="1478" spans="12:467" x14ac:dyDescent="0.2">
      <c r="L1478">
        <v>824847</v>
      </c>
      <c r="O1478">
        <v>0.54</v>
      </c>
      <c r="P1478">
        <f t="shared" si="713"/>
        <v>0.54</v>
      </c>
      <c r="AA1478">
        <v>824847</v>
      </c>
      <c r="AD1478">
        <v>0.61</v>
      </c>
      <c r="AE1478">
        <f t="shared" si="714"/>
        <v>0.61</v>
      </c>
      <c r="AP1478">
        <v>824847</v>
      </c>
      <c r="AS1478">
        <v>0.64</v>
      </c>
      <c r="AT1478">
        <f t="shared" si="715"/>
        <v>0.64</v>
      </c>
      <c r="BE1478">
        <v>824847</v>
      </c>
      <c r="BH1478">
        <v>0.53</v>
      </c>
      <c r="BI1478">
        <f t="shared" si="716"/>
        <v>0.53</v>
      </c>
      <c r="BT1478">
        <v>824847</v>
      </c>
      <c r="BW1478">
        <v>0.57999999999999996</v>
      </c>
      <c r="BX1478">
        <f t="shared" si="717"/>
        <v>0.57999999999999996</v>
      </c>
      <c r="CI1478">
        <v>824847</v>
      </c>
      <c r="CL1478">
        <v>0.54</v>
      </c>
      <c r="CM1478">
        <f t="shared" si="718"/>
        <v>0.54</v>
      </c>
      <c r="CX1478">
        <v>824847</v>
      </c>
      <c r="DA1478">
        <v>0.51</v>
      </c>
      <c r="DB1478">
        <f t="shared" si="719"/>
        <v>0.51</v>
      </c>
      <c r="DM1478">
        <v>824847</v>
      </c>
      <c r="DP1478">
        <v>0.51</v>
      </c>
      <c r="DQ1478">
        <f t="shared" si="720"/>
        <v>0.51</v>
      </c>
      <c r="EB1478">
        <v>824847</v>
      </c>
      <c r="EE1478">
        <v>0.53</v>
      </c>
      <c r="EF1478">
        <f t="shared" si="721"/>
        <v>0.53</v>
      </c>
      <c r="EQ1478">
        <v>824847</v>
      </c>
      <c r="ET1478">
        <v>0.53</v>
      </c>
      <c r="EU1478">
        <f t="shared" si="722"/>
        <v>0.53</v>
      </c>
      <c r="FF1478">
        <v>824847</v>
      </c>
      <c r="FI1478">
        <v>0.55000000000000004</v>
      </c>
      <c r="FJ1478">
        <f t="shared" si="723"/>
        <v>0.55000000000000004</v>
      </c>
      <c r="FU1478">
        <v>824847</v>
      </c>
      <c r="FX1478">
        <v>0.54</v>
      </c>
      <c r="FY1478">
        <f t="shared" si="724"/>
        <v>0.54</v>
      </c>
      <c r="GJ1478">
        <v>824847</v>
      </c>
      <c r="GM1478">
        <v>0.51</v>
      </c>
      <c r="GN1478">
        <f t="shared" si="725"/>
        <v>0.51</v>
      </c>
      <c r="GY1478">
        <v>824847</v>
      </c>
      <c r="HB1478">
        <v>0.56000000000000005</v>
      </c>
      <c r="HC1478">
        <f t="shared" si="726"/>
        <v>0.56000000000000005</v>
      </c>
      <c r="HN1478">
        <v>824847</v>
      </c>
      <c r="HQ1478">
        <v>0.52</v>
      </c>
      <c r="HR1478">
        <f t="shared" si="727"/>
        <v>0.52</v>
      </c>
      <c r="ID1478">
        <v>824855</v>
      </c>
      <c r="IG1478">
        <v>0.54</v>
      </c>
      <c r="IH1478">
        <f t="shared" si="728"/>
        <v>0.54</v>
      </c>
      <c r="IS1478">
        <v>824855</v>
      </c>
      <c r="IV1478">
        <v>0.56999999999999995</v>
      </c>
      <c r="IW1478">
        <f t="shared" si="729"/>
        <v>0.56999999999999995</v>
      </c>
      <c r="JH1478">
        <v>824855</v>
      </c>
      <c r="JK1478">
        <v>0.56999999999999995</v>
      </c>
      <c r="JL1478">
        <f t="shared" si="730"/>
        <v>0.56999999999999995</v>
      </c>
      <c r="JW1478">
        <v>824855</v>
      </c>
      <c r="JZ1478">
        <v>0.53</v>
      </c>
      <c r="KA1478">
        <f t="shared" si="731"/>
        <v>0.53</v>
      </c>
      <c r="KL1478">
        <v>824855</v>
      </c>
      <c r="KO1478">
        <v>0.51</v>
      </c>
      <c r="KP1478">
        <f t="shared" si="732"/>
        <v>0.51</v>
      </c>
      <c r="LA1478">
        <v>824855</v>
      </c>
      <c r="LD1478">
        <v>0.56000000000000005</v>
      </c>
      <c r="LE1478">
        <f t="shared" si="733"/>
        <v>0.56000000000000005</v>
      </c>
      <c r="LP1478">
        <v>824855</v>
      </c>
      <c r="LS1478">
        <v>0.54</v>
      </c>
      <c r="LT1478">
        <f t="shared" si="734"/>
        <v>0.54</v>
      </c>
      <c r="ME1478">
        <v>824855</v>
      </c>
      <c r="MH1478">
        <v>0.53</v>
      </c>
      <c r="MI1478">
        <f t="shared" si="735"/>
        <v>0.53</v>
      </c>
      <c r="MT1478">
        <v>824855</v>
      </c>
      <c r="MW1478">
        <v>0.54</v>
      </c>
      <c r="MX1478">
        <f t="shared" si="736"/>
        <v>0.54</v>
      </c>
      <c r="NI1478">
        <v>824855</v>
      </c>
      <c r="NL1478">
        <v>0.53</v>
      </c>
      <c r="NM1478">
        <f t="shared" si="737"/>
        <v>0.53</v>
      </c>
      <c r="NX1478">
        <v>824855</v>
      </c>
      <c r="OA1478">
        <v>0.55000000000000004</v>
      </c>
      <c r="OB1478">
        <f t="shared" si="738"/>
        <v>0.55000000000000004</v>
      </c>
      <c r="OM1478">
        <v>824855</v>
      </c>
      <c r="OP1478">
        <v>0.53</v>
      </c>
      <c r="OQ1478">
        <f t="shared" si="739"/>
        <v>0.53</v>
      </c>
      <c r="PB1478">
        <v>824855</v>
      </c>
      <c r="PE1478">
        <v>0.55000000000000004</v>
      </c>
      <c r="PF1478">
        <f t="shared" si="740"/>
        <v>0.55000000000000004</v>
      </c>
      <c r="PQ1478">
        <v>824855</v>
      </c>
      <c r="PT1478">
        <v>0.55000000000000004</v>
      </c>
      <c r="PU1478">
        <f t="shared" si="741"/>
        <v>0.55000000000000004</v>
      </c>
      <c r="QF1478">
        <v>824855</v>
      </c>
      <c r="QI1478">
        <v>0.57999999999999996</v>
      </c>
      <c r="QJ1478">
        <f t="shared" si="742"/>
        <v>0.57999999999999996</v>
      </c>
      <c r="QU1478">
        <v>824855</v>
      </c>
      <c r="QX1478">
        <v>0.56000000000000005</v>
      </c>
      <c r="QY1478">
        <f t="shared" si="743"/>
        <v>0.56000000000000005</v>
      </c>
    </row>
    <row r="1479" spans="12:467" x14ac:dyDescent="0.2">
      <c r="L1479">
        <v>825089</v>
      </c>
      <c r="O1479">
        <v>0.48</v>
      </c>
      <c r="P1479">
        <f t="shared" si="713"/>
        <v>0.48</v>
      </c>
      <c r="AA1479">
        <v>825089</v>
      </c>
      <c r="AD1479">
        <v>0.63</v>
      </c>
      <c r="AE1479">
        <f t="shared" si="714"/>
        <v>0.63</v>
      </c>
      <c r="AP1479">
        <v>825089</v>
      </c>
      <c r="AS1479">
        <v>0.65</v>
      </c>
      <c r="AT1479">
        <f t="shared" si="715"/>
        <v>0.65</v>
      </c>
      <c r="BE1479">
        <v>825089</v>
      </c>
      <c r="BH1479">
        <v>0.52</v>
      </c>
      <c r="BI1479">
        <f t="shared" si="716"/>
        <v>0.52</v>
      </c>
      <c r="BT1479">
        <v>825089</v>
      </c>
      <c r="BW1479">
        <v>0.63</v>
      </c>
      <c r="BX1479">
        <f t="shared" si="717"/>
        <v>0.63</v>
      </c>
      <c r="CI1479">
        <v>825089</v>
      </c>
      <c r="CL1479">
        <v>0.49</v>
      </c>
      <c r="CM1479">
        <f t="shared" si="718"/>
        <v>0.49</v>
      </c>
      <c r="CX1479">
        <v>825089</v>
      </c>
      <c r="DA1479">
        <v>0.49</v>
      </c>
      <c r="DB1479">
        <f t="shared" si="719"/>
        <v>0.49</v>
      </c>
      <c r="DM1479">
        <v>825089</v>
      </c>
      <c r="DP1479">
        <v>0.49</v>
      </c>
      <c r="DQ1479">
        <f t="shared" si="720"/>
        <v>0.49</v>
      </c>
      <c r="EB1479">
        <v>825089</v>
      </c>
      <c r="EE1479">
        <v>0.48</v>
      </c>
      <c r="EF1479">
        <f t="shared" si="721"/>
        <v>0.48</v>
      </c>
      <c r="EQ1479">
        <v>825089</v>
      </c>
      <c r="ET1479">
        <v>0.48</v>
      </c>
      <c r="EU1479">
        <f t="shared" si="722"/>
        <v>0.48</v>
      </c>
      <c r="FF1479">
        <v>825089</v>
      </c>
      <c r="FI1479">
        <v>0.49</v>
      </c>
      <c r="FJ1479">
        <f t="shared" si="723"/>
        <v>0.49</v>
      </c>
      <c r="FU1479">
        <v>825089</v>
      </c>
      <c r="FX1479">
        <v>0.5</v>
      </c>
      <c r="FY1479">
        <f t="shared" si="724"/>
        <v>0.5</v>
      </c>
      <c r="GJ1479">
        <v>825089</v>
      </c>
      <c r="GM1479">
        <v>0.48</v>
      </c>
      <c r="GN1479">
        <f t="shared" si="725"/>
        <v>0.48</v>
      </c>
      <c r="GY1479">
        <v>825089</v>
      </c>
      <c r="HB1479">
        <v>0.47</v>
      </c>
      <c r="HC1479">
        <f t="shared" si="726"/>
        <v>0.47</v>
      </c>
      <c r="HN1479">
        <v>825089</v>
      </c>
      <c r="HQ1479">
        <v>0.48</v>
      </c>
      <c r="HR1479">
        <f t="shared" si="727"/>
        <v>0.48</v>
      </c>
      <c r="ID1479">
        <v>825021</v>
      </c>
      <c r="IG1479">
        <v>0.5</v>
      </c>
      <c r="IH1479">
        <f t="shared" si="728"/>
        <v>0.5</v>
      </c>
      <c r="IS1479">
        <v>825021</v>
      </c>
      <c r="IV1479">
        <v>0.52</v>
      </c>
      <c r="IW1479">
        <f t="shared" si="729"/>
        <v>0.52</v>
      </c>
      <c r="JH1479">
        <v>825021</v>
      </c>
      <c r="JK1479">
        <v>0.53</v>
      </c>
      <c r="JL1479">
        <f t="shared" si="730"/>
        <v>0.53</v>
      </c>
      <c r="JW1479">
        <v>825021</v>
      </c>
      <c r="JZ1479">
        <v>0.5</v>
      </c>
      <c r="KA1479">
        <f t="shared" si="731"/>
        <v>0.5</v>
      </c>
      <c r="KL1479">
        <v>825021</v>
      </c>
      <c r="KO1479">
        <v>0.56000000000000005</v>
      </c>
      <c r="KP1479">
        <f t="shared" si="732"/>
        <v>0.56000000000000005</v>
      </c>
      <c r="LA1479">
        <v>825021</v>
      </c>
      <c r="LD1479">
        <v>0.5</v>
      </c>
      <c r="LE1479">
        <f t="shared" si="733"/>
        <v>0.5</v>
      </c>
      <c r="LP1479">
        <v>825021</v>
      </c>
      <c r="LS1479">
        <v>0.51</v>
      </c>
      <c r="LT1479">
        <f t="shared" si="734"/>
        <v>0.51</v>
      </c>
      <c r="ME1479">
        <v>825021</v>
      </c>
      <c r="MH1479">
        <v>0.55000000000000004</v>
      </c>
      <c r="MI1479">
        <f t="shared" si="735"/>
        <v>0.55000000000000004</v>
      </c>
      <c r="MT1479">
        <v>825021</v>
      </c>
      <c r="MW1479">
        <v>0.52</v>
      </c>
      <c r="MX1479">
        <f t="shared" si="736"/>
        <v>0.52</v>
      </c>
      <c r="NI1479">
        <v>825021</v>
      </c>
      <c r="NL1479">
        <v>0.5</v>
      </c>
      <c r="NM1479">
        <f t="shared" si="737"/>
        <v>0.5</v>
      </c>
      <c r="NX1479">
        <v>825021</v>
      </c>
      <c r="OA1479">
        <v>0.48</v>
      </c>
      <c r="OB1479">
        <f t="shared" si="738"/>
        <v>0.48</v>
      </c>
      <c r="OM1479">
        <v>825021</v>
      </c>
      <c r="OP1479">
        <v>0.52</v>
      </c>
      <c r="OQ1479">
        <f t="shared" si="739"/>
        <v>0.52</v>
      </c>
      <c r="PB1479">
        <v>825021</v>
      </c>
      <c r="PE1479">
        <v>0.49</v>
      </c>
      <c r="PF1479">
        <f t="shared" si="740"/>
        <v>0.49</v>
      </c>
      <c r="PQ1479">
        <v>825021</v>
      </c>
      <c r="PT1479">
        <v>0.49</v>
      </c>
      <c r="PU1479">
        <f t="shared" si="741"/>
        <v>0.49</v>
      </c>
      <c r="QF1479">
        <v>825021</v>
      </c>
      <c r="QI1479">
        <v>0.54</v>
      </c>
      <c r="QJ1479">
        <f t="shared" si="742"/>
        <v>0.54</v>
      </c>
      <c r="QU1479">
        <v>825021</v>
      </c>
      <c r="QX1479">
        <v>0.51</v>
      </c>
      <c r="QY1479">
        <f t="shared" si="743"/>
        <v>0.51</v>
      </c>
    </row>
    <row r="1480" spans="12:467" x14ac:dyDescent="0.2">
      <c r="L1480">
        <v>822819</v>
      </c>
      <c r="O1480">
        <v>0.5</v>
      </c>
      <c r="P1480">
        <f t="shared" si="713"/>
        <v>0.5</v>
      </c>
      <c r="AA1480">
        <v>822819</v>
      </c>
      <c r="AD1480">
        <v>0.56999999999999995</v>
      </c>
      <c r="AE1480">
        <f t="shared" si="714"/>
        <v>0.56999999999999995</v>
      </c>
      <c r="AP1480">
        <v>822819</v>
      </c>
      <c r="AS1480">
        <v>0.54</v>
      </c>
      <c r="AT1480">
        <f t="shared" si="715"/>
        <v>0.54</v>
      </c>
      <c r="BE1480">
        <v>822819</v>
      </c>
      <c r="BH1480">
        <v>0.43</v>
      </c>
      <c r="BI1480">
        <f t="shared" si="716"/>
        <v>0.43</v>
      </c>
      <c r="BT1480">
        <v>822819</v>
      </c>
      <c r="BW1480">
        <v>0.67</v>
      </c>
      <c r="BX1480">
        <f t="shared" si="717"/>
        <v>0.67</v>
      </c>
      <c r="CI1480">
        <v>822819</v>
      </c>
      <c r="CL1480">
        <v>0.48</v>
      </c>
      <c r="CM1480">
        <f t="shared" si="718"/>
        <v>0.48</v>
      </c>
      <c r="CX1480">
        <v>822819</v>
      </c>
      <c r="DA1480">
        <v>0.53</v>
      </c>
      <c r="DB1480">
        <f t="shared" si="719"/>
        <v>0.53</v>
      </c>
      <c r="DM1480">
        <v>822819</v>
      </c>
      <c r="DP1480">
        <v>0.51</v>
      </c>
      <c r="DQ1480">
        <f t="shared" si="720"/>
        <v>0.51</v>
      </c>
      <c r="EB1480">
        <v>822819</v>
      </c>
      <c r="EE1480">
        <v>0.48</v>
      </c>
      <c r="EF1480">
        <f t="shared" si="721"/>
        <v>0.48</v>
      </c>
      <c r="EQ1480">
        <v>822819</v>
      </c>
      <c r="ET1480">
        <v>0.48</v>
      </c>
      <c r="EU1480">
        <f t="shared" si="722"/>
        <v>0.48</v>
      </c>
      <c r="FF1480">
        <v>822819</v>
      </c>
      <c r="FI1480">
        <v>0.51</v>
      </c>
      <c r="FJ1480">
        <f t="shared" si="723"/>
        <v>0.51</v>
      </c>
      <c r="FU1480">
        <v>822819</v>
      </c>
      <c r="FX1480">
        <v>0.51</v>
      </c>
      <c r="FY1480">
        <f t="shared" si="724"/>
        <v>0.51</v>
      </c>
      <c r="GJ1480">
        <v>822819</v>
      </c>
      <c r="GM1480">
        <v>0.5</v>
      </c>
      <c r="GN1480">
        <f t="shared" si="725"/>
        <v>0.5</v>
      </c>
      <c r="GY1480">
        <v>822819</v>
      </c>
      <c r="HB1480">
        <v>0.52</v>
      </c>
      <c r="HC1480">
        <f t="shared" si="726"/>
        <v>0.52</v>
      </c>
      <c r="HN1480">
        <v>822819</v>
      </c>
      <c r="HQ1480">
        <v>0.44</v>
      </c>
      <c r="HR1480">
        <f t="shared" si="727"/>
        <v>0.44</v>
      </c>
      <c r="ID1480">
        <v>823313</v>
      </c>
      <c r="IG1480">
        <v>0.49</v>
      </c>
      <c r="IH1480">
        <f t="shared" si="728"/>
        <v>0.49</v>
      </c>
      <c r="IS1480">
        <v>823313</v>
      </c>
      <c r="IV1480">
        <v>0.44</v>
      </c>
      <c r="IW1480">
        <f t="shared" si="729"/>
        <v>0.44</v>
      </c>
      <c r="JH1480">
        <v>823313</v>
      </c>
      <c r="JK1480">
        <v>0.44</v>
      </c>
      <c r="JL1480">
        <f t="shared" si="730"/>
        <v>0.44</v>
      </c>
      <c r="JW1480">
        <v>823313</v>
      </c>
      <c r="JZ1480">
        <v>0.48</v>
      </c>
      <c r="KA1480">
        <f t="shared" si="731"/>
        <v>0.48</v>
      </c>
      <c r="KL1480">
        <v>823313</v>
      </c>
      <c r="KO1480">
        <v>0.41</v>
      </c>
      <c r="KP1480">
        <f t="shared" si="732"/>
        <v>0.41</v>
      </c>
      <c r="LA1480">
        <v>823313</v>
      </c>
      <c r="LD1480">
        <v>0.47</v>
      </c>
      <c r="LE1480">
        <f t="shared" si="733"/>
        <v>0.47</v>
      </c>
      <c r="LP1480">
        <v>823313</v>
      </c>
      <c r="LS1480">
        <v>0.46</v>
      </c>
      <c r="LT1480">
        <f t="shared" si="734"/>
        <v>0.46</v>
      </c>
      <c r="ME1480">
        <v>823313</v>
      </c>
      <c r="MH1480">
        <v>0.46</v>
      </c>
      <c r="MI1480">
        <f t="shared" si="735"/>
        <v>0.46</v>
      </c>
      <c r="MT1480">
        <v>823313</v>
      </c>
      <c r="MW1480">
        <v>0.39</v>
      </c>
      <c r="MX1480">
        <f t="shared" si="736"/>
        <v>0.39</v>
      </c>
      <c r="NI1480">
        <v>823313</v>
      </c>
      <c r="NL1480">
        <v>0.47</v>
      </c>
      <c r="NM1480">
        <f t="shared" si="737"/>
        <v>0.47</v>
      </c>
      <c r="NX1480">
        <v>823313</v>
      </c>
      <c r="OA1480">
        <v>0.47</v>
      </c>
      <c r="OB1480">
        <f t="shared" si="738"/>
        <v>0.47</v>
      </c>
      <c r="OM1480">
        <v>823313</v>
      </c>
      <c r="OP1480">
        <v>0.46</v>
      </c>
      <c r="OQ1480">
        <f t="shared" si="739"/>
        <v>0.46</v>
      </c>
      <c r="PB1480">
        <v>823313</v>
      </c>
      <c r="PE1480">
        <v>0.46</v>
      </c>
      <c r="PF1480">
        <f t="shared" si="740"/>
        <v>0.46</v>
      </c>
      <c r="PQ1480">
        <v>823313</v>
      </c>
      <c r="PT1480">
        <v>0.45</v>
      </c>
      <c r="PU1480">
        <f t="shared" si="741"/>
        <v>0.45</v>
      </c>
      <c r="QF1480">
        <v>823313</v>
      </c>
      <c r="QI1480">
        <v>0.45</v>
      </c>
      <c r="QJ1480">
        <f t="shared" si="742"/>
        <v>0.45</v>
      </c>
      <c r="QU1480">
        <v>823313</v>
      </c>
      <c r="QX1480">
        <v>0.46</v>
      </c>
      <c r="QY1480">
        <f t="shared" si="743"/>
        <v>0.46</v>
      </c>
    </row>
    <row r="1481" spans="12:467" x14ac:dyDescent="0.2">
      <c r="L1481">
        <v>822902</v>
      </c>
      <c r="O1481">
        <v>0.51</v>
      </c>
      <c r="P1481">
        <f t="shared" si="713"/>
        <v>0.51</v>
      </c>
      <c r="AA1481">
        <v>822902</v>
      </c>
      <c r="AD1481">
        <v>0.57999999999999996</v>
      </c>
      <c r="AE1481">
        <f t="shared" si="714"/>
        <v>0.57999999999999996</v>
      </c>
      <c r="AP1481">
        <v>822902</v>
      </c>
      <c r="AS1481">
        <v>0.54</v>
      </c>
      <c r="AT1481">
        <f t="shared" si="715"/>
        <v>0.54</v>
      </c>
      <c r="BE1481">
        <v>822902</v>
      </c>
      <c r="BH1481">
        <v>0.62</v>
      </c>
      <c r="BI1481">
        <f t="shared" si="716"/>
        <v>0.62</v>
      </c>
      <c r="BT1481">
        <v>822902</v>
      </c>
      <c r="BW1481">
        <v>0.6</v>
      </c>
      <c r="BX1481">
        <f t="shared" si="717"/>
        <v>0.6</v>
      </c>
      <c r="CI1481">
        <v>822902</v>
      </c>
      <c r="CL1481">
        <v>0.52</v>
      </c>
      <c r="CM1481">
        <f t="shared" si="718"/>
        <v>0.52</v>
      </c>
      <c r="CX1481">
        <v>822902</v>
      </c>
      <c r="DA1481">
        <v>0.53</v>
      </c>
      <c r="DB1481">
        <f t="shared" si="719"/>
        <v>0.53</v>
      </c>
      <c r="DM1481">
        <v>822902</v>
      </c>
      <c r="DP1481">
        <v>0.51</v>
      </c>
      <c r="DQ1481">
        <f t="shared" si="720"/>
        <v>0.51</v>
      </c>
      <c r="EB1481">
        <v>822902</v>
      </c>
      <c r="EE1481">
        <v>0.51</v>
      </c>
      <c r="EF1481">
        <f t="shared" si="721"/>
        <v>0.51</v>
      </c>
      <c r="EQ1481">
        <v>822902</v>
      </c>
      <c r="ET1481">
        <v>0.51</v>
      </c>
      <c r="EU1481">
        <f t="shared" si="722"/>
        <v>0.51</v>
      </c>
      <c r="FF1481">
        <v>822902</v>
      </c>
      <c r="FI1481">
        <v>0.54</v>
      </c>
      <c r="FJ1481">
        <f t="shared" si="723"/>
        <v>0.54</v>
      </c>
      <c r="FU1481">
        <v>822902</v>
      </c>
      <c r="FX1481">
        <v>0.52</v>
      </c>
      <c r="FY1481">
        <f t="shared" si="724"/>
        <v>0.52</v>
      </c>
      <c r="GJ1481">
        <v>822902</v>
      </c>
      <c r="GM1481">
        <v>0.5</v>
      </c>
      <c r="GN1481">
        <f t="shared" si="725"/>
        <v>0.5</v>
      </c>
      <c r="GY1481">
        <v>822902</v>
      </c>
      <c r="HB1481">
        <v>0.56000000000000005</v>
      </c>
      <c r="HC1481">
        <f t="shared" si="726"/>
        <v>0.56000000000000005</v>
      </c>
      <c r="HN1481">
        <v>822902</v>
      </c>
      <c r="HQ1481">
        <v>0.52</v>
      </c>
      <c r="HR1481">
        <f t="shared" si="727"/>
        <v>0.52</v>
      </c>
      <c r="ID1481">
        <v>823801</v>
      </c>
      <c r="IG1481">
        <v>0.5</v>
      </c>
      <c r="IH1481">
        <f t="shared" si="728"/>
        <v>0.5</v>
      </c>
      <c r="IS1481">
        <v>823801</v>
      </c>
      <c r="IV1481">
        <v>0.51</v>
      </c>
      <c r="IW1481">
        <f t="shared" si="729"/>
        <v>0.51</v>
      </c>
      <c r="JH1481">
        <v>823801</v>
      </c>
      <c r="JK1481">
        <v>0.55000000000000004</v>
      </c>
      <c r="JL1481">
        <f t="shared" si="730"/>
        <v>0.55000000000000004</v>
      </c>
      <c r="JW1481">
        <v>823801</v>
      </c>
      <c r="JZ1481">
        <v>0.51</v>
      </c>
      <c r="KA1481">
        <f t="shared" si="731"/>
        <v>0.51</v>
      </c>
      <c r="KL1481">
        <v>823801</v>
      </c>
      <c r="KO1481">
        <v>0.56999999999999995</v>
      </c>
      <c r="KP1481">
        <f t="shared" si="732"/>
        <v>0.56999999999999995</v>
      </c>
      <c r="LA1481">
        <v>823801</v>
      </c>
      <c r="LD1481">
        <v>0.55000000000000004</v>
      </c>
      <c r="LE1481">
        <f t="shared" si="733"/>
        <v>0.55000000000000004</v>
      </c>
      <c r="LP1481">
        <v>823801</v>
      </c>
      <c r="LS1481">
        <v>0.52</v>
      </c>
      <c r="LT1481">
        <f t="shared" si="734"/>
        <v>0.52</v>
      </c>
      <c r="ME1481">
        <v>823801</v>
      </c>
      <c r="MH1481">
        <v>0.56999999999999995</v>
      </c>
      <c r="MI1481">
        <f t="shared" si="735"/>
        <v>0.56999999999999995</v>
      </c>
      <c r="MT1481">
        <v>823801</v>
      </c>
      <c r="MW1481">
        <v>0.56000000000000005</v>
      </c>
      <c r="MX1481">
        <f t="shared" si="736"/>
        <v>0.56000000000000005</v>
      </c>
      <c r="NI1481">
        <v>823801</v>
      </c>
      <c r="NL1481">
        <v>0.52</v>
      </c>
      <c r="NM1481">
        <f t="shared" si="737"/>
        <v>0.52</v>
      </c>
      <c r="NX1481">
        <v>823801</v>
      </c>
      <c r="OA1481">
        <v>0.53</v>
      </c>
      <c r="OB1481">
        <f t="shared" si="738"/>
        <v>0.53</v>
      </c>
      <c r="OM1481">
        <v>823801</v>
      </c>
      <c r="OP1481">
        <v>0.53</v>
      </c>
      <c r="OQ1481">
        <f t="shared" si="739"/>
        <v>0.53</v>
      </c>
      <c r="PB1481">
        <v>823801</v>
      </c>
      <c r="PE1481">
        <v>0.54</v>
      </c>
      <c r="PF1481">
        <f t="shared" si="740"/>
        <v>0.54</v>
      </c>
      <c r="PQ1481">
        <v>823801</v>
      </c>
      <c r="PT1481">
        <v>0.49</v>
      </c>
      <c r="PU1481">
        <f t="shared" si="741"/>
        <v>0.49</v>
      </c>
      <c r="QF1481">
        <v>823801</v>
      </c>
      <c r="QI1481">
        <v>0.56000000000000005</v>
      </c>
      <c r="QJ1481">
        <f t="shared" si="742"/>
        <v>0.56000000000000005</v>
      </c>
      <c r="QU1481">
        <v>823801</v>
      </c>
      <c r="QX1481">
        <v>0.51</v>
      </c>
      <c r="QY1481">
        <f t="shared" si="743"/>
        <v>0.51</v>
      </c>
    </row>
    <row r="1482" spans="12:467" x14ac:dyDescent="0.2">
      <c r="L1482">
        <v>823221</v>
      </c>
      <c r="O1482">
        <v>0.52</v>
      </c>
      <c r="P1482">
        <f t="shared" si="713"/>
        <v>0.52</v>
      </c>
      <c r="AA1482">
        <v>823221</v>
      </c>
      <c r="AD1482">
        <v>0.51</v>
      </c>
      <c r="AE1482">
        <f t="shared" si="714"/>
        <v>0.51</v>
      </c>
      <c r="AP1482">
        <v>823221</v>
      </c>
      <c r="AS1482">
        <v>0.61</v>
      </c>
      <c r="AT1482">
        <f t="shared" si="715"/>
        <v>0.61</v>
      </c>
      <c r="BE1482">
        <v>823221</v>
      </c>
      <c r="BH1482">
        <v>0.54</v>
      </c>
      <c r="BI1482">
        <f t="shared" si="716"/>
        <v>0.54</v>
      </c>
      <c r="BT1482">
        <v>823221</v>
      </c>
      <c r="BW1482">
        <v>0.47</v>
      </c>
      <c r="BX1482">
        <f t="shared" si="717"/>
        <v>0.47</v>
      </c>
      <c r="CI1482">
        <v>823221</v>
      </c>
      <c r="CL1482">
        <v>0.51</v>
      </c>
      <c r="CM1482">
        <f t="shared" si="718"/>
        <v>0.51</v>
      </c>
      <c r="CX1482">
        <v>823221</v>
      </c>
      <c r="DA1482">
        <v>0.52</v>
      </c>
      <c r="DB1482">
        <f t="shared" si="719"/>
        <v>0.52</v>
      </c>
      <c r="DM1482">
        <v>823221</v>
      </c>
      <c r="DP1482">
        <v>0.53</v>
      </c>
      <c r="DQ1482">
        <f t="shared" si="720"/>
        <v>0.53</v>
      </c>
      <c r="EB1482">
        <v>823221</v>
      </c>
      <c r="EE1482">
        <v>0.52</v>
      </c>
      <c r="EF1482">
        <f t="shared" si="721"/>
        <v>0.52</v>
      </c>
      <c r="EQ1482">
        <v>823221</v>
      </c>
      <c r="ET1482">
        <v>0.52</v>
      </c>
      <c r="EU1482">
        <f t="shared" si="722"/>
        <v>0.52</v>
      </c>
      <c r="FF1482">
        <v>823221</v>
      </c>
      <c r="FI1482">
        <v>0.52</v>
      </c>
      <c r="FJ1482">
        <f t="shared" si="723"/>
        <v>0.52</v>
      </c>
      <c r="FU1482">
        <v>823221</v>
      </c>
      <c r="FX1482">
        <v>0.53</v>
      </c>
      <c r="FY1482">
        <f t="shared" si="724"/>
        <v>0.53</v>
      </c>
      <c r="GJ1482">
        <v>823221</v>
      </c>
      <c r="GM1482">
        <v>0.51</v>
      </c>
      <c r="GN1482">
        <f t="shared" si="725"/>
        <v>0.51</v>
      </c>
      <c r="GY1482">
        <v>823221</v>
      </c>
      <c r="HB1482">
        <v>0.52</v>
      </c>
      <c r="HC1482">
        <f t="shared" si="726"/>
        <v>0.52</v>
      </c>
      <c r="HN1482">
        <v>823221</v>
      </c>
      <c r="HQ1482">
        <v>0.55000000000000004</v>
      </c>
      <c r="HR1482">
        <f t="shared" si="727"/>
        <v>0.55000000000000004</v>
      </c>
      <c r="ID1482">
        <v>824289</v>
      </c>
      <c r="IG1482">
        <v>0.49</v>
      </c>
      <c r="IH1482">
        <f t="shared" si="728"/>
        <v>0.49</v>
      </c>
      <c r="IS1482">
        <v>824289</v>
      </c>
      <c r="IV1482">
        <v>0.48</v>
      </c>
      <c r="IW1482">
        <f t="shared" si="729"/>
        <v>0.48</v>
      </c>
      <c r="JH1482">
        <v>824289</v>
      </c>
      <c r="JK1482">
        <v>0.52</v>
      </c>
      <c r="JL1482">
        <f t="shared" si="730"/>
        <v>0.52</v>
      </c>
      <c r="JW1482">
        <v>824289</v>
      </c>
      <c r="JZ1482">
        <v>0.5</v>
      </c>
      <c r="KA1482">
        <f t="shared" si="731"/>
        <v>0.5</v>
      </c>
      <c r="KL1482">
        <v>824289</v>
      </c>
      <c r="KO1482">
        <v>0.46</v>
      </c>
      <c r="KP1482">
        <f t="shared" si="732"/>
        <v>0.46</v>
      </c>
      <c r="LA1482">
        <v>824289</v>
      </c>
      <c r="LD1482">
        <v>0.5</v>
      </c>
      <c r="LE1482">
        <f t="shared" si="733"/>
        <v>0.5</v>
      </c>
      <c r="LP1482">
        <v>824289</v>
      </c>
      <c r="LS1482">
        <v>0.48</v>
      </c>
      <c r="LT1482">
        <f t="shared" si="734"/>
        <v>0.48</v>
      </c>
      <c r="ME1482">
        <v>824289</v>
      </c>
      <c r="MH1482">
        <v>0.46</v>
      </c>
      <c r="MI1482">
        <f t="shared" si="735"/>
        <v>0.46</v>
      </c>
      <c r="MT1482">
        <v>824289</v>
      </c>
      <c r="MW1482">
        <v>0.46</v>
      </c>
      <c r="MX1482">
        <f t="shared" si="736"/>
        <v>0.46</v>
      </c>
      <c r="NI1482">
        <v>824289</v>
      </c>
      <c r="NL1482">
        <v>0.49</v>
      </c>
      <c r="NM1482">
        <f t="shared" si="737"/>
        <v>0.49</v>
      </c>
      <c r="NX1482">
        <v>824289</v>
      </c>
      <c r="OA1482">
        <v>0.5</v>
      </c>
      <c r="OB1482">
        <f t="shared" si="738"/>
        <v>0.5</v>
      </c>
      <c r="OM1482">
        <v>824289</v>
      </c>
      <c r="OP1482">
        <v>0.49</v>
      </c>
      <c r="OQ1482">
        <f t="shared" si="739"/>
        <v>0.49</v>
      </c>
      <c r="PB1482">
        <v>824289</v>
      </c>
      <c r="PE1482">
        <v>0.51</v>
      </c>
      <c r="PF1482">
        <f t="shared" si="740"/>
        <v>0.51</v>
      </c>
      <c r="PQ1482">
        <v>824289</v>
      </c>
      <c r="PT1482">
        <v>0.48</v>
      </c>
      <c r="PU1482">
        <f t="shared" si="741"/>
        <v>0.48</v>
      </c>
      <c r="QF1482">
        <v>824289</v>
      </c>
      <c r="QI1482">
        <v>0.49</v>
      </c>
      <c r="QJ1482">
        <f t="shared" si="742"/>
        <v>0.49</v>
      </c>
      <c r="QU1482">
        <v>824289</v>
      </c>
      <c r="QX1482">
        <v>0.47</v>
      </c>
      <c r="QY1482">
        <f t="shared" si="743"/>
        <v>0.47</v>
      </c>
    </row>
    <row r="1483" spans="12:467" x14ac:dyDescent="0.2">
      <c r="L1483">
        <v>823305</v>
      </c>
      <c r="O1483">
        <v>0.53</v>
      </c>
      <c r="P1483">
        <f t="shared" si="713"/>
        <v>0.53</v>
      </c>
      <c r="AA1483">
        <v>823305</v>
      </c>
      <c r="AD1483">
        <v>0.6</v>
      </c>
      <c r="AE1483">
        <f t="shared" si="714"/>
        <v>0.6</v>
      </c>
      <c r="AP1483">
        <v>823305</v>
      </c>
      <c r="AS1483">
        <v>0.42</v>
      </c>
      <c r="AT1483">
        <f t="shared" si="715"/>
        <v>0.42</v>
      </c>
      <c r="BE1483">
        <v>823305</v>
      </c>
      <c r="BH1483">
        <v>0.54</v>
      </c>
      <c r="BI1483">
        <f t="shared" si="716"/>
        <v>0.54</v>
      </c>
      <c r="BT1483">
        <v>823305</v>
      </c>
      <c r="BW1483">
        <v>0.54</v>
      </c>
      <c r="BX1483">
        <f t="shared" si="717"/>
        <v>0.54</v>
      </c>
      <c r="CI1483">
        <v>823305</v>
      </c>
      <c r="CL1483">
        <v>0.54</v>
      </c>
      <c r="CM1483">
        <f t="shared" si="718"/>
        <v>0.54</v>
      </c>
      <c r="CX1483">
        <v>823305</v>
      </c>
      <c r="DA1483">
        <v>0.53</v>
      </c>
      <c r="DB1483">
        <f t="shared" si="719"/>
        <v>0.53</v>
      </c>
      <c r="DM1483">
        <v>823305</v>
      </c>
      <c r="DP1483">
        <v>0.55000000000000004</v>
      </c>
      <c r="DQ1483">
        <f t="shared" si="720"/>
        <v>0.55000000000000004</v>
      </c>
      <c r="EB1483">
        <v>823305</v>
      </c>
      <c r="EE1483">
        <v>0.55000000000000004</v>
      </c>
      <c r="EF1483">
        <f t="shared" si="721"/>
        <v>0.55000000000000004</v>
      </c>
      <c r="EQ1483">
        <v>823305</v>
      </c>
      <c r="ET1483">
        <v>0.55000000000000004</v>
      </c>
      <c r="EU1483">
        <f t="shared" si="722"/>
        <v>0.55000000000000004</v>
      </c>
      <c r="FF1483">
        <v>823305</v>
      </c>
      <c r="FI1483">
        <v>0.53</v>
      </c>
      <c r="FJ1483">
        <f t="shared" si="723"/>
        <v>0.53</v>
      </c>
      <c r="FU1483">
        <v>823305</v>
      </c>
      <c r="FX1483">
        <v>0.53</v>
      </c>
      <c r="FY1483">
        <f t="shared" si="724"/>
        <v>0.53</v>
      </c>
      <c r="GJ1483">
        <v>823305</v>
      </c>
      <c r="GM1483">
        <v>0.51</v>
      </c>
      <c r="GN1483">
        <f t="shared" si="725"/>
        <v>0.51</v>
      </c>
      <c r="GY1483">
        <v>823305</v>
      </c>
      <c r="HB1483">
        <v>0.52</v>
      </c>
      <c r="HC1483">
        <f t="shared" si="726"/>
        <v>0.52</v>
      </c>
      <c r="HN1483">
        <v>823305</v>
      </c>
      <c r="HQ1483">
        <v>0.54</v>
      </c>
      <c r="HR1483">
        <f t="shared" si="727"/>
        <v>0.54</v>
      </c>
      <c r="ID1483">
        <v>824453</v>
      </c>
      <c r="IG1483">
        <v>0.54</v>
      </c>
      <c r="IH1483">
        <f t="shared" si="728"/>
        <v>0.54</v>
      </c>
      <c r="IS1483">
        <v>824453</v>
      </c>
      <c r="IV1483">
        <v>0.54</v>
      </c>
      <c r="IW1483">
        <f t="shared" si="729"/>
        <v>0.54</v>
      </c>
      <c r="JH1483">
        <v>824453</v>
      </c>
      <c r="JK1483">
        <v>0.56000000000000005</v>
      </c>
      <c r="JL1483">
        <f t="shared" si="730"/>
        <v>0.56000000000000005</v>
      </c>
      <c r="JW1483">
        <v>824453</v>
      </c>
      <c r="JZ1483">
        <v>0.51</v>
      </c>
      <c r="KA1483">
        <f t="shared" si="731"/>
        <v>0.51</v>
      </c>
      <c r="KL1483">
        <v>824453</v>
      </c>
      <c r="KO1483">
        <v>0.61</v>
      </c>
      <c r="KP1483">
        <f t="shared" si="732"/>
        <v>0.61</v>
      </c>
      <c r="LA1483">
        <v>824453</v>
      </c>
      <c r="LD1483">
        <v>0.55000000000000004</v>
      </c>
      <c r="LE1483">
        <f t="shared" si="733"/>
        <v>0.55000000000000004</v>
      </c>
      <c r="LP1483">
        <v>824453</v>
      </c>
      <c r="LS1483">
        <v>0.54</v>
      </c>
      <c r="LT1483">
        <f t="shared" si="734"/>
        <v>0.54</v>
      </c>
      <c r="ME1483">
        <v>824453</v>
      </c>
      <c r="MH1483">
        <v>0.63</v>
      </c>
      <c r="MI1483">
        <f t="shared" si="735"/>
        <v>0.63</v>
      </c>
      <c r="MT1483">
        <v>824453</v>
      </c>
      <c r="MW1483">
        <v>0.63</v>
      </c>
      <c r="MX1483">
        <f t="shared" si="736"/>
        <v>0.63</v>
      </c>
      <c r="NI1483">
        <v>824453</v>
      </c>
      <c r="NL1483">
        <v>0.52</v>
      </c>
      <c r="NM1483">
        <f t="shared" si="737"/>
        <v>0.52</v>
      </c>
      <c r="NX1483">
        <v>824453</v>
      </c>
      <c r="OA1483">
        <v>0.56000000000000005</v>
      </c>
      <c r="OB1483">
        <f t="shared" si="738"/>
        <v>0.56000000000000005</v>
      </c>
      <c r="OM1483">
        <v>824453</v>
      </c>
      <c r="OP1483">
        <v>0.55000000000000004</v>
      </c>
      <c r="OQ1483">
        <f t="shared" si="739"/>
        <v>0.55000000000000004</v>
      </c>
      <c r="PB1483">
        <v>824453</v>
      </c>
      <c r="PE1483">
        <v>0.54</v>
      </c>
      <c r="PF1483">
        <f t="shared" si="740"/>
        <v>0.54</v>
      </c>
      <c r="PQ1483">
        <v>824453</v>
      </c>
      <c r="PT1483">
        <v>0.55000000000000004</v>
      </c>
      <c r="PU1483">
        <f t="shared" si="741"/>
        <v>0.55000000000000004</v>
      </c>
      <c r="QF1483">
        <v>824453</v>
      </c>
      <c r="QI1483">
        <v>0.56000000000000005</v>
      </c>
      <c r="QJ1483">
        <f t="shared" si="742"/>
        <v>0.56000000000000005</v>
      </c>
      <c r="QU1483">
        <v>824453</v>
      </c>
      <c r="QX1483">
        <v>0.54</v>
      </c>
      <c r="QY1483">
        <f t="shared" si="743"/>
        <v>0.54</v>
      </c>
    </row>
    <row r="1484" spans="12:467" x14ac:dyDescent="0.2">
      <c r="L1484">
        <v>823793</v>
      </c>
      <c r="O1484">
        <v>0.49</v>
      </c>
      <c r="P1484">
        <f t="shared" si="713"/>
        <v>0.49</v>
      </c>
      <c r="AA1484">
        <v>823793</v>
      </c>
      <c r="AD1484">
        <v>0.57999999999999996</v>
      </c>
      <c r="AE1484">
        <f t="shared" si="714"/>
        <v>0.57999999999999996</v>
      </c>
      <c r="AP1484">
        <v>823793</v>
      </c>
      <c r="AS1484">
        <v>0.5</v>
      </c>
      <c r="AT1484">
        <f t="shared" si="715"/>
        <v>0.5</v>
      </c>
      <c r="BE1484">
        <v>823793</v>
      </c>
      <c r="BH1484">
        <v>0.47</v>
      </c>
      <c r="BI1484">
        <f t="shared" si="716"/>
        <v>0.47</v>
      </c>
      <c r="BT1484">
        <v>823793</v>
      </c>
      <c r="BW1484">
        <v>0.56999999999999995</v>
      </c>
      <c r="BX1484">
        <f t="shared" si="717"/>
        <v>0.56999999999999995</v>
      </c>
      <c r="CI1484">
        <v>823793</v>
      </c>
      <c r="CL1484">
        <v>0.5</v>
      </c>
      <c r="CM1484">
        <f t="shared" si="718"/>
        <v>0.5</v>
      </c>
      <c r="CX1484">
        <v>823793</v>
      </c>
      <c r="DA1484">
        <v>0.49</v>
      </c>
      <c r="DB1484">
        <f t="shared" si="719"/>
        <v>0.49</v>
      </c>
      <c r="DM1484">
        <v>823793</v>
      </c>
      <c r="DP1484">
        <v>0.5</v>
      </c>
      <c r="DQ1484">
        <f t="shared" si="720"/>
        <v>0.5</v>
      </c>
      <c r="EB1484">
        <v>823793</v>
      </c>
      <c r="EE1484">
        <v>0.48</v>
      </c>
      <c r="EF1484">
        <f t="shared" si="721"/>
        <v>0.48</v>
      </c>
      <c r="EQ1484">
        <v>823793</v>
      </c>
      <c r="ET1484">
        <v>0.48</v>
      </c>
      <c r="EU1484">
        <f t="shared" si="722"/>
        <v>0.48</v>
      </c>
      <c r="FF1484">
        <v>823793</v>
      </c>
      <c r="FI1484">
        <v>0.51</v>
      </c>
      <c r="FJ1484">
        <f t="shared" si="723"/>
        <v>0.51</v>
      </c>
      <c r="FU1484">
        <v>823793</v>
      </c>
      <c r="FX1484">
        <v>0.5</v>
      </c>
      <c r="FY1484">
        <f t="shared" si="724"/>
        <v>0.5</v>
      </c>
      <c r="GJ1484">
        <v>823793</v>
      </c>
      <c r="GM1484">
        <v>0.47</v>
      </c>
      <c r="GN1484">
        <f t="shared" si="725"/>
        <v>0.47</v>
      </c>
      <c r="GY1484">
        <v>823793</v>
      </c>
      <c r="HB1484">
        <v>0.47</v>
      </c>
      <c r="HC1484">
        <f t="shared" si="726"/>
        <v>0.47</v>
      </c>
      <c r="HN1484">
        <v>823793</v>
      </c>
      <c r="HQ1484">
        <v>0.46</v>
      </c>
      <c r="HR1484">
        <f t="shared" si="727"/>
        <v>0.46</v>
      </c>
      <c r="ID1484">
        <v>824530</v>
      </c>
      <c r="IG1484">
        <v>0.54</v>
      </c>
      <c r="IH1484">
        <f t="shared" si="728"/>
        <v>0.54</v>
      </c>
      <c r="IS1484">
        <v>824530</v>
      </c>
      <c r="IV1484">
        <v>0.56000000000000005</v>
      </c>
      <c r="IW1484">
        <f t="shared" si="729"/>
        <v>0.56000000000000005</v>
      </c>
      <c r="JH1484">
        <v>824530</v>
      </c>
      <c r="JK1484">
        <v>0.55000000000000004</v>
      </c>
      <c r="JL1484">
        <f t="shared" si="730"/>
        <v>0.55000000000000004</v>
      </c>
      <c r="JW1484">
        <v>824530</v>
      </c>
      <c r="JZ1484">
        <v>0.53</v>
      </c>
      <c r="KA1484">
        <f t="shared" si="731"/>
        <v>0.53</v>
      </c>
      <c r="KL1484">
        <v>824530</v>
      </c>
      <c r="KO1484">
        <v>0.54</v>
      </c>
      <c r="KP1484">
        <f t="shared" si="732"/>
        <v>0.54</v>
      </c>
      <c r="LA1484">
        <v>824530</v>
      </c>
      <c r="LD1484">
        <v>0.56000000000000005</v>
      </c>
      <c r="LE1484">
        <f t="shared" si="733"/>
        <v>0.56000000000000005</v>
      </c>
      <c r="LP1484">
        <v>824530</v>
      </c>
      <c r="LS1484">
        <v>0.55000000000000004</v>
      </c>
      <c r="LT1484">
        <f t="shared" si="734"/>
        <v>0.55000000000000004</v>
      </c>
      <c r="ME1484">
        <v>824530</v>
      </c>
      <c r="MH1484">
        <v>0.55000000000000004</v>
      </c>
      <c r="MI1484">
        <f t="shared" si="735"/>
        <v>0.55000000000000004</v>
      </c>
      <c r="MT1484">
        <v>824530</v>
      </c>
      <c r="MW1484">
        <v>0.59</v>
      </c>
      <c r="MX1484">
        <f t="shared" si="736"/>
        <v>0.59</v>
      </c>
      <c r="NI1484">
        <v>824530</v>
      </c>
      <c r="NL1484">
        <v>0.54</v>
      </c>
      <c r="NM1484">
        <f t="shared" si="737"/>
        <v>0.54</v>
      </c>
      <c r="NX1484">
        <v>824530</v>
      </c>
      <c r="OA1484">
        <v>0.55000000000000004</v>
      </c>
      <c r="OB1484">
        <f t="shared" si="738"/>
        <v>0.55000000000000004</v>
      </c>
      <c r="OM1484">
        <v>824530</v>
      </c>
      <c r="OP1484">
        <v>0.56000000000000005</v>
      </c>
      <c r="OQ1484">
        <f t="shared" si="739"/>
        <v>0.56000000000000005</v>
      </c>
      <c r="PB1484">
        <v>824530</v>
      </c>
      <c r="PE1484">
        <v>0.56999999999999995</v>
      </c>
      <c r="PF1484">
        <f t="shared" si="740"/>
        <v>0.56999999999999995</v>
      </c>
      <c r="PQ1484">
        <v>824530</v>
      </c>
      <c r="PT1484">
        <v>0.54</v>
      </c>
      <c r="PU1484">
        <f t="shared" si="741"/>
        <v>0.54</v>
      </c>
      <c r="QF1484">
        <v>824530</v>
      </c>
      <c r="QI1484">
        <v>0.54</v>
      </c>
      <c r="QJ1484">
        <f t="shared" si="742"/>
        <v>0.54</v>
      </c>
      <c r="QU1484">
        <v>824530</v>
      </c>
      <c r="QX1484">
        <v>0.55000000000000004</v>
      </c>
      <c r="QY1484">
        <f t="shared" si="743"/>
        <v>0.55000000000000004</v>
      </c>
    </row>
    <row r="1485" spans="12:467" x14ac:dyDescent="0.2">
      <c r="L1485">
        <v>823868</v>
      </c>
      <c r="O1485">
        <v>0.55000000000000004</v>
      </c>
      <c r="P1485">
        <f t="shared" si="713"/>
        <v>0.55000000000000004</v>
      </c>
      <c r="AA1485">
        <v>823868</v>
      </c>
      <c r="AD1485">
        <v>0.45</v>
      </c>
      <c r="AE1485">
        <f t="shared" si="714"/>
        <v>0.45</v>
      </c>
      <c r="AP1485">
        <v>823868</v>
      </c>
      <c r="AS1485">
        <v>0.32</v>
      </c>
      <c r="AT1485">
        <f t="shared" si="715"/>
        <v>0.32</v>
      </c>
      <c r="BE1485">
        <v>823868</v>
      </c>
      <c r="BH1485">
        <v>0.39</v>
      </c>
      <c r="BI1485">
        <f t="shared" si="716"/>
        <v>0.39</v>
      </c>
      <c r="BT1485">
        <v>823868</v>
      </c>
      <c r="BW1485">
        <v>0.53</v>
      </c>
      <c r="BX1485">
        <f t="shared" si="717"/>
        <v>0.53</v>
      </c>
      <c r="CI1485">
        <v>823868</v>
      </c>
      <c r="CL1485">
        <v>0.54</v>
      </c>
      <c r="CM1485">
        <f t="shared" si="718"/>
        <v>0.54</v>
      </c>
      <c r="CX1485">
        <v>823868</v>
      </c>
      <c r="DA1485">
        <v>0.54</v>
      </c>
      <c r="DB1485">
        <f t="shared" si="719"/>
        <v>0.54</v>
      </c>
      <c r="DM1485">
        <v>823868</v>
      </c>
      <c r="DP1485">
        <v>0.54</v>
      </c>
      <c r="DQ1485">
        <f t="shared" si="720"/>
        <v>0.54</v>
      </c>
      <c r="EB1485">
        <v>823868</v>
      </c>
      <c r="EE1485">
        <v>0.53</v>
      </c>
      <c r="EF1485">
        <f t="shared" si="721"/>
        <v>0.53</v>
      </c>
      <c r="EQ1485">
        <v>823868</v>
      </c>
      <c r="ET1485">
        <v>0.53</v>
      </c>
      <c r="EU1485">
        <f t="shared" si="722"/>
        <v>0.53</v>
      </c>
      <c r="FF1485">
        <v>823868</v>
      </c>
      <c r="FI1485">
        <v>0.52</v>
      </c>
      <c r="FJ1485">
        <f t="shared" si="723"/>
        <v>0.52</v>
      </c>
      <c r="FU1485">
        <v>823868</v>
      </c>
      <c r="FX1485">
        <v>0.53</v>
      </c>
      <c r="FY1485">
        <f t="shared" si="724"/>
        <v>0.53</v>
      </c>
      <c r="GJ1485">
        <v>823868</v>
      </c>
      <c r="GM1485">
        <v>0.52</v>
      </c>
      <c r="GN1485">
        <f t="shared" si="725"/>
        <v>0.52</v>
      </c>
      <c r="GY1485">
        <v>823868</v>
      </c>
      <c r="HB1485">
        <v>0.51</v>
      </c>
      <c r="HC1485">
        <f t="shared" si="726"/>
        <v>0.51</v>
      </c>
      <c r="HN1485">
        <v>823868</v>
      </c>
      <c r="HQ1485">
        <v>0.41</v>
      </c>
      <c r="HR1485">
        <f t="shared" si="727"/>
        <v>0.41</v>
      </c>
      <c r="ID1485">
        <v>824614</v>
      </c>
      <c r="IG1485">
        <v>0.42</v>
      </c>
      <c r="IH1485">
        <f t="shared" si="728"/>
        <v>0.42</v>
      </c>
      <c r="IS1485">
        <v>824614</v>
      </c>
      <c r="IV1485">
        <v>0.44</v>
      </c>
      <c r="IW1485">
        <f t="shared" si="729"/>
        <v>0.44</v>
      </c>
      <c r="JH1485">
        <v>824614</v>
      </c>
      <c r="JK1485">
        <v>0.46</v>
      </c>
      <c r="JL1485">
        <f t="shared" si="730"/>
        <v>0.46</v>
      </c>
      <c r="JW1485">
        <v>824614</v>
      </c>
      <c r="JZ1485">
        <v>0.46</v>
      </c>
      <c r="KA1485">
        <f t="shared" si="731"/>
        <v>0.46</v>
      </c>
      <c r="KL1485">
        <v>824614</v>
      </c>
      <c r="KO1485">
        <v>0.43</v>
      </c>
      <c r="KP1485">
        <f t="shared" si="732"/>
        <v>0.43</v>
      </c>
      <c r="LA1485">
        <v>824614</v>
      </c>
      <c r="LD1485">
        <v>0.48</v>
      </c>
      <c r="LE1485">
        <f t="shared" si="733"/>
        <v>0.48</v>
      </c>
      <c r="LP1485">
        <v>824614</v>
      </c>
      <c r="LS1485">
        <v>0.45</v>
      </c>
      <c r="LT1485">
        <f t="shared" si="734"/>
        <v>0.45</v>
      </c>
      <c r="ME1485">
        <v>824614</v>
      </c>
      <c r="MH1485">
        <v>0.43</v>
      </c>
      <c r="MI1485">
        <f t="shared" si="735"/>
        <v>0.43</v>
      </c>
      <c r="MT1485">
        <v>824614</v>
      </c>
      <c r="MW1485">
        <v>0.41</v>
      </c>
      <c r="MX1485">
        <f t="shared" si="736"/>
        <v>0.41</v>
      </c>
      <c r="NI1485">
        <v>824614</v>
      </c>
      <c r="NL1485">
        <v>0.45</v>
      </c>
      <c r="NM1485">
        <f t="shared" si="737"/>
        <v>0.45</v>
      </c>
      <c r="NX1485">
        <v>824614</v>
      </c>
      <c r="OA1485">
        <v>0.47</v>
      </c>
      <c r="OB1485">
        <f t="shared" si="738"/>
        <v>0.47</v>
      </c>
      <c r="OM1485">
        <v>824614</v>
      </c>
      <c r="OP1485">
        <v>0.45</v>
      </c>
      <c r="OQ1485">
        <f t="shared" si="739"/>
        <v>0.45</v>
      </c>
      <c r="PB1485">
        <v>824614</v>
      </c>
      <c r="PE1485">
        <v>0.44</v>
      </c>
      <c r="PF1485">
        <f t="shared" si="740"/>
        <v>0.44</v>
      </c>
      <c r="PQ1485">
        <v>824614</v>
      </c>
      <c r="PT1485">
        <v>0.47</v>
      </c>
      <c r="PU1485">
        <f t="shared" si="741"/>
        <v>0.47</v>
      </c>
      <c r="QF1485">
        <v>824614</v>
      </c>
      <c r="QI1485">
        <v>0.47</v>
      </c>
      <c r="QJ1485">
        <f t="shared" si="742"/>
        <v>0.47</v>
      </c>
      <c r="QU1485">
        <v>824614</v>
      </c>
      <c r="QX1485">
        <v>0.47</v>
      </c>
      <c r="QY1485">
        <f t="shared" si="743"/>
        <v>0.47</v>
      </c>
    </row>
    <row r="1486" spans="12:467" x14ac:dyDescent="0.2">
      <c r="L1486">
        <v>823954</v>
      </c>
      <c r="O1486">
        <v>0.55000000000000004</v>
      </c>
      <c r="P1486">
        <f t="shared" si="713"/>
        <v>0.55000000000000004</v>
      </c>
      <c r="AA1486">
        <v>823954</v>
      </c>
      <c r="AD1486">
        <v>0.56000000000000005</v>
      </c>
      <c r="AE1486">
        <f t="shared" si="714"/>
        <v>0.56000000000000005</v>
      </c>
      <c r="AP1486">
        <v>823954</v>
      </c>
      <c r="AS1486">
        <v>0.62</v>
      </c>
      <c r="AT1486">
        <f t="shared" si="715"/>
        <v>0.62</v>
      </c>
      <c r="BE1486">
        <v>823954</v>
      </c>
      <c r="BH1486">
        <v>0.55000000000000004</v>
      </c>
      <c r="BI1486">
        <f t="shared" si="716"/>
        <v>0.55000000000000004</v>
      </c>
      <c r="BT1486">
        <v>823954</v>
      </c>
      <c r="BW1486">
        <v>0.66</v>
      </c>
      <c r="BX1486">
        <f t="shared" si="717"/>
        <v>0.66</v>
      </c>
      <c r="CI1486">
        <v>823954</v>
      </c>
      <c r="CL1486">
        <v>0.52</v>
      </c>
      <c r="CM1486">
        <f t="shared" si="718"/>
        <v>0.52</v>
      </c>
      <c r="CX1486">
        <v>823954</v>
      </c>
      <c r="DA1486">
        <v>0.55000000000000004</v>
      </c>
      <c r="DB1486">
        <f t="shared" si="719"/>
        <v>0.55000000000000004</v>
      </c>
      <c r="DM1486">
        <v>823954</v>
      </c>
      <c r="DP1486">
        <v>0.54</v>
      </c>
      <c r="DQ1486">
        <f t="shared" si="720"/>
        <v>0.54</v>
      </c>
      <c r="EB1486">
        <v>823954</v>
      </c>
      <c r="EE1486">
        <v>0.56000000000000005</v>
      </c>
      <c r="EF1486">
        <f t="shared" si="721"/>
        <v>0.56000000000000005</v>
      </c>
      <c r="EQ1486">
        <v>823954</v>
      </c>
      <c r="ET1486">
        <v>0.56000000000000005</v>
      </c>
      <c r="EU1486">
        <f t="shared" si="722"/>
        <v>0.56000000000000005</v>
      </c>
      <c r="FF1486">
        <v>823954</v>
      </c>
      <c r="FI1486">
        <v>0.56000000000000005</v>
      </c>
      <c r="FJ1486">
        <f t="shared" si="723"/>
        <v>0.56000000000000005</v>
      </c>
      <c r="FU1486">
        <v>823954</v>
      </c>
      <c r="FX1486">
        <v>0.56999999999999995</v>
      </c>
      <c r="FY1486">
        <f t="shared" si="724"/>
        <v>0.56999999999999995</v>
      </c>
      <c r="GJ1486">
        <v>823954</v>
      </c>
      <c r="GM1486">
        <v>0.53</v>
      </c>
      <c r="GN1486">
        <f t="shared" si="725"/>
        <v>0.53</v>
      </c>
      <c r="GY1486">
        <v>823954</v>
      </c>
      <c r="HB1486">
        <v>0.59</v>
      </c>
      <c r="HC1486">
        <f t="shared" si="726"/>
        <v>0.59</v>
      </c>
      <c r="HN1486">
        <v>823954</v>
      </c>
      <c r="HQ1486">
        <v>0.45</v>
      </c>
      <c r="HR1486">
        <f t="shared" si="727"/>
        <v>0.45</v>
      </c>
      <c r="ID1486">
        <v>825023</v>
      </c>
      <c r="IG1486">
        <v>0.49</v>
      </c>
      <c r="IH1486">
        <f t="shared" si="728"/>
        <v>0.49</v>
      </c>
      <c r="IS1486">
        <v>825023</v>
      </c>
      <c r="IV1486">
        <v>0.5</v>
      </c>
      <c r="IW1486">
        <f t="shared" si="729"/>
        <v>0.5</v>
      </c>
      <c r="JH1486">
        <v>825023</v>
      </c>
      <c r="JK1486">
        <v>0.52</v>
      </c>
      <c r="JL1486">
        <f t="shared" si="730"/>
        <v>0.52</v>
      </c>
      <c r="JW1486">
        <v>825023</v>
      </c>
      <c r="JZ1486">
        <v>0.47</v>
      </c>
      <c r="KA1486">
        <f t="shared" si="731"/>
        <v>0.47</v>
      </c>
      <c r="KL1486">
        <v>825023</v>
      </c>
      <c r="KO1486">
        <v>0.46</v>
      </c>
      <c r="KP1486">
        <f t="shared" si="732"/>
        <v>0.46</v>
      </c>
      <c r="LA1486">
        <v>825023</v>
      </c>
      <c r="LD1486">
        <v>0.47</v>
      </c>
      <c r="LE1486">
        <f t="shared" si="733"/>
        <v>0.47</v>
      </c>
      <c r="LP1486">
        <v>825023</v>
      </c>
      <c r="LS1486">
        <v>0.48</v>
      </c>
      <c r="LT1486">
        <f t="shared" si="734"/>
        <v>0.48</v>
      </c>
      <c r="ME1486">
        <v>825023</v>
      </c>
      <c r="MH1486">
        <v>0.54</v>
      </c>
      <c r="MI1486">
        <f t="shared" si="735"/>
        <v>0.54</v>
      </c>
      <c r="MT1486">
        <v>825023</v>
      </c>
      <c r="MW1486">
        <v>0.48</v>
      </c>
      <c r="MX1486">
        <f t="shared" si="736"/>
        <v>0.48</v>
      </c>
      <c r="NI1486">
        <v>825023</v>
      </c>
      <c r="NL1486">
        <v>0.48</v>
      </c>
      <c r="NM1486">
        <f t="shared" si="737"/>
        <v>0.48</v>
      </c>
      <c r="NX1486">
        <v>825023</v>
      </c>
      <c r="OA1486">
        <v>0.44</v>
      </c>
      <c r="OB1486">
        <f t="shared" si="738"/>
        <v>0.44</v>
      </c>
      <c r="OM1486">
        <v>825023</v>
      </c>
      <c r="OP1486">
        <v>0.46</v>
      </c>
      <c r="OQ1486">
        <f t="shared" si="739"/>
        <v>0.46</v>
      </c>
      <c r="PB1486">
        <v>825023</v>
      </c>
      <c r="PE1486">
        <v>0.5</v>
      </c>
      <c r="PF1486">
        <f t="shared" si="740"/>
        <v>0.5</v>
      </c>
      <c r="PQ1486">
        <v>825023</v>
      </c>
      <c r="PT1486">
        <v>0.45</v>
      </c>
      <c r="PU1486">
        <f t="shared" si="741"/>
        <v>0.45</v>
      </c>
      <c r="QF1486">
        <v>825023</v>
      </c>
      <c r="QI1486">
        <v>0.49</v>
      </c>
      <c r="QJ1486">
        <f t="shared" si="742"/>
        <v>0.49</v>
      </c>
      <c r="QU1486">
        <v>825023</v>
      </c>
      <c r="QX1486">
        <v>0.47</v>
      </c>
      <c r="QY1486">
        <f t="shared" si="743"/>
        <v>0.47</v>
      </c>
    </row>
    <row r="1487" spans="12:467" x14ac:dyDescent="0.2">
      <c r="L1487">
        <v>824113</v>
      </c>
      <c r="O1487">
        <v>0.54</v>
      </c>
      <c r="P1487">
        <f t="shared" si="713"/>
        <v>0.54</v>
      </c>
      <c r="AA1487">
        <v>824113</v>
      </c>
      <c r="AD1487">
        <v>0.62</v>
      </c>
      <c r="AE1487">
        <f t="shared" si="714"/>
        <v>0.62</v>
      </c>
      <c r="AP1487">
        <v>824113</v>
      </c>
      <c r="AS1487">
        <v>0.52</v>
      </c>
      <c r="AT1487">
        <f t="shared" si="715"/>
        <v>0.52</v>
      </c>
      <c r="BE1487">
        <v>824113</v>
      </c>
      <c r="BH1487">
        <v>0.59</v>
      </c>
      <c r="BI1487">
        <f t="shared" si="716"/>
        <v>0.59</v>
      </c>
      <c r="BT1487">
        <v>824113</v>
      </c>
      <c r="BW1487">
        <v>0.51</v>
      </c>
      <c r="BX1487">
        <f t="shared" si="717"/>
        <v>0.51</v>
      </c>
      <c r="CI1487">
        <v>824113</v>
      </c>
      <c r="CL1487">
        <v>0.57999999999999996</v>
      </c>
      <c r="CM1487">
        <f t="shared" si="718"/>
        <v>0.57999999999999996</v>
      </c>
      <c r="CX1487">
        <v>824113</v>
      </c>
      <c r="DA1487">
        <v>0.54</v>
      </c>
      <c r="DB1487">
        <f t="shared" si="719"/>
        <v>0.54</v>
      </c>
      <c r="DM1487">
        <v>824113</v>
      </c>
      <c r="DP1487">
        <v>0.52</v>
      </c>
      <c r="DQ1487">
        <f t="shared" si="720"/>
        <v>0.52</v>
      </c>
      <c r="EB1487">
        <v>824113</v>
      </c>
      <c r="EE1487">
        <v>0.51</v>
      </c>
      <c r="EF1487">
        <f t="shared" si="721"/>
        <v>0.51</v>
      </c>
      <c r="EQ1487">
        <v>824113</v>
      </c>
      <c r="ET1487">
        <v>0.51</v>
      </c>
      <c r="EU1487">
        <f t="shared" si="722"/>
        <v>0.51</v>
      </c>
      <c r="FF1487">
        <v>824113</v>
      </c>
      <c r="FI1487">
        <v>0.56000000000000005</v>
      </c>
      <c r="FJ1487">
        <f t="shared" si="723"/>
        <v>0.56000000000000005</v>
      </c>
      <c r="FU1487">
        <v>824113</v>
      </c>
      <c r="FX1487">
        <v>0.55000000000000004</v>
      </c>
      <c r="FY1487">
        <f t="shared" si="724"/>
        <v>0.55000000000000004</v>
      </c>
      <c r="GJ1487">
        <v>824113</v>
      </c>
      <c r="GM1487">
        <v>0.51</v>
      </c>
      <c r="GN1487">
        <f t="shared" si="725"/>
        <v>0.51</v>
      </c>
      <c r="GY1487">
        <v>824113</v>
      </c>
      <c r="HB1487">
        <v>0.55000000000000004</v>
      </c>
      <c r="HC1487">
        <f t="shared" si="726"/>
        <v>0.55000000000000004</v>
      </c>
      <c r="HN1487">
        <v>824113</v>
      </c>
      <c r="HQ1487">
        <v>0.54</v>
      </c>
      <c r="HR1487">
        <f t="shared" si="727"/>
        <v>0.54</v>
      </c>
      <c r="ID1487">
        <v>822752</v>
      </c>
      <c r="IG1487">
        <v>0.44</v>
      </c>
      <c r="IH1487">
        <f t="shared" si="728"/>
        <v>0.44</v>
      </c>
      <c r="IS1487">
        <v>822752</v>
      </c>
      <c r="IV1487">
        <v>0.38</v>
      </c>
      <c r="IW1487">
        <f t="shared" si="729"/>
        <v>0.38</v>
      </c>
      <c r="JH1487">
        <v>822752</v>
      </c>
      <c r="JK1487">
        <v>0.38</v>
      </c>
      <c r="JL1487">
        <f t="shared" si="730"/>
        <v>0.38</v>
      </c>
      <c r="JW1487">
        <v>822752</v>
      </c>
      <c r="JZ1487">
        <v>0.4</v>
      </c>
      <c r="KA1487">
        <f t="shared" si="731"/>
        <v>0.4</v>
      </c>
      <c r="KL1487">
        <v>822752</v>
      </c>
      <c r="KO1487">
        <v>0.34</v>
      </c>
      <c r="KP1487">
        <f t="shared" si="732"/>
        <v>0.34</v>
      </c>
      <c r="LA1487">
        <v>822752</v>
      </c>
      <c r="LD1487">
        <v>0.39</v>
      </c>
      <c r="LE1487">
        <f t="shared" si="733"/>
        <v>0.39</v>
      </c>
      <c r="LP1487">
        <v>822752</v>
      </c>
      <c r="LS1487">
        <v>0.43</v>
      </c>
      <c r="LT1487">
        <f t="shared" si="734"/>
        <v>0.43</v>
      </c>
      <c r="ME1487">
        <v>822752</v>
      </c>
      <c r="MH1487">
        <v>0.44</v>
      </c>
      <c r="MI1487">
        <f t="shared" si="735"/>
        <v>0.44</v>
      </c>
      <c r="MT1487">
        <v>822752</v>
      </c>
      <c r="MW1487">
        <v>0.32</v>
      </c>
      <c r="MX1487">
        <f t="shared" si="736"/>
        <v>0.32</v>
      </c>
      <c r="NI1487">
        <v>822752</v>
      </c>
      <c r="NL1487">
        <v>0.4</v>
      </c>
      <c r="NM1487">
        <f t="shared" si="737"/>
        <v>0.4</v>
      </c>
      <c r="NX1487">
        <v>822752</v>
      </c>
      <c r="OA1487">
        <v>0.44</v>
      </c>
      <c r="OB1487">
        <f t="shared" si="738"/>
        <v>0.44</v>
      </c>
      <c r="OM1487">
        <v>822752</v>
      </c>
      <c r="OP1487">
        <v>0.42</v>
      </c>
      <c r="OQ1487">
        <f t="shared" si="739"/>
        <v>0.42</v>
      </c>
      <c r="PB1487">
        <v>822752</v>
      </c>
      <c r="PE1487">
        <v>0.41</v>
      </c>
      <c r="PF1487">
        <f t="shared" si="740"/>
        <v>0.41</v>
      </c>
      <c r="PQ1487">
        <v>822752</v>
      </c>
      <c r="PT1487">
        <v>0.39</v>
      </c>
      <c r="PU1487">
        <f t="shared" si="741"/>
        <v>0.39</v>
      </c>
      <c r="QF1487">
        <v>822752</v>
      </c>
      <c r="QI1487">
        <v>0.37</v>
      </c>
      <c r="QJ1487">
        <f t="shared" si="742"/>
        <v>0.37</v>
      </c>
      <c r="QU1487">
        <v>822752</v>
      </c>
      <c r="QX1487">
        <v>0.39</v>
      </c>
      <c r="QY1487">
        <f t="shared" si="743"/>
        <v>0.39</v>
      </c>
    </row>
    <row r="1488" spans="12:467" x14ac:dyDescent="0.2">
      <c r="L1488">
        <v>824440</v>
      </c>
      <c r="O1488">
        <v>0.6</v>
      </c>
      <c r="P1488">
        <f t="shared" si="713"/>
        <v>0.6</v>
      </c>
      <c r="AA1488">
        <v>824440</v>
      </c>
      <c r="AD1488">
        <v>0.5</v>
      </c>
      <c r="AE1488">
        <f t="shared" si="714"/>
        <v>0.5</v>
      </c>
      <c r="AP1488">
        <v>824440</v>
      </c>
      <c r="AS1488">
        <v>0.33</v>
      </c>
      <c r="AT1488">
        <f t="shared" si="715"/>
        <v>0.33</v>
      </c>
      <c r="BE1488">
        <v>824440</v>
      </c>
      <c r="BH1488">
        <v>0.49</v>
      </c>
      <c r="BI1488">
        <f t="shared" si="716"/>
        <v>0.49</v>
      </c>
      <c r="BT1488">
        <v>824440</v>
      </c>
      <c r="BW1488">
        <v>0.42</v>
      </c>
      <c r="BX1488">
        <f t="shared" si="717"/>
        <v>0.42</v>
      </c>
      <c r="CI1488">
        <v>824440</v>
      </c>
      <c r="CL1488">
        <v>0.61</v>
      </c>
      <c r="CM1488">
        <f t="shared" si="718"/>
        <v>0.61</v>
      </c>
      <c r="CX1488">
        <v>824440</v>
      </c>
      <c r="DA1488">
        <v>0.57999999999999996</v>
      </c>
      <c r="DB1488">
        <f t="shared" si="719"/>
        <v>0.57999999999999996</v>
      </c>
      <c r="DM1488">
        <v>824440</v>
      </c>
      <c r="DP1488">
        <v>0.57999999999999996</v>
      </c>
      <c r="DQ1488">
        <f t="shared" si="720"/>
        <v>0.57999999999999996</v>
      </c>
      <c r="EB1488">
        <v>824440</v>
      </c>
      <c r="EE1488">
        <v>0.55000000000000004</v>
      </c>
      <c r="EF1488">
        <f t="shared" si="721"/>
        <v>0.55000000000000004</v>
      </c>
      <c r="EQ1488">
        <v>824440</v>
      </c>
      <c r="ET1488">
        <v>0.55000000000000004</v>
      </c>
      <c r="EU1488">
        <f t="shared" si="722"/>
        <v>0.55000000000000004</v>
      </c>
      <c r="FF1488">
        <v>824440</v>
      </c>
      <c r="FI1488">
        <v>0.56999999999999995</v>
      </c>
      <c r="FJ1488">
        <f t="shared" si="723"/>
        <v>0.56999999999999995</v>
      </c>
      <c r="FU1488">
        <v>824440</v>
      </c>
      <c r="FX1488">
        <v>0.56000000000000005</v>
      </c>
      <c r="FY1488">
        <f t="shared" si="724"/>
        <v>0.56000000000000005</v>
      </c>
      <c r="GJ1488">
        <v>824440</v>
      </c>
      <c r="GM1488">
        <v>0.56000000000000005</v>
      </c>
      <c r="GN1488">
        <f t="shared" si="725"/>
        <v>0.56000000000000005</v>
      </c>
      <c r="GY1488">
        <v>824440</v>
      </c>
      <c r="HB1488">
        <v>0.59</v>
      </c>
      <c r="HC1488">
        <f t="shared" si="726"/>
        <v>0.59</v>
      </c>
      <c r="HN1488">
        <v>824440</v>
      </c>
      <c r="HQ1488">
        <v>0.56999999999999995</v>
      </c>
      <c r="HR1488">
        <f t="shared" si="727"/>
        <v>0.56999999999999995</v>
      </c>
      <c r="ID1488">
        <v>823152</v>
      </c>
      <c r="IG1488">
        <v>0.51</v>
      </c>
      <c r="IH1488">
        <f t="shared" si="728"/>
        <v>0.51</v>
      </c>
      <c r="IS1488">
        <v>823152</v>
      </c>
      <c r="IV1488">
        <v>0.51</v>
      </c>
      <c r="IW1488">
        <f t="shared" si="729"/>
        <v>0.51</v>
      </c>
      <c r="JH1488">
        <v>823152</v>
      </c>
      <c r="JK1488">
        <v>0.51</v>
      </c>
      <c r="JL1488">
        <f t="shared" si="730"/>
        <v>0.51</v>
      </c>
      <c r="JW1488">
        <v>823152</v>
      </c>
      <c r="JZ1488">
        <v>0.55000000000000004</v>
      </c>
      <c r="KA1488">
        <f t="shared" si="731"/>
        <v>0.55000000000000004</v>
      </c>
      <c r="KL1488">
        <v>823152</v>
      </c>
      <c r="KO1488">
        <v>0.56000000000000005</v>
      </c>
      <c r="KP1488">
        <f t="shared" si="732"/>
        <v>0.56000000000000005</v>
      </c>
      <c r="LA1488">
        <v>823152</v>
      </c>
      <c r="LD1488">
        <v>0.52</v>
      </c>
      <c r="LE1488">
        <f t="shared" si="733"/>
        <v>0.52</v>
      </c>
      <c r="LP1488">
        <v>823152</v>
      </c>
      <c r="LS1488">
        <v>0.52</v>
      </c>
      <c r="LT1488">
        <f t="shared" si="734"/>
        <v>0.52</v>
      </c>
      <c r="ME1488">
        <v>823152</v>
      </c>
      <c r="MH1488">
        <v>0.6</v>
      </c>
      <c r="MI1488">
        <f t="shared" si="735"/>
        <v>0.6</v>
      </c>
      <c r="MT1488">
        <v>823152</v>
      </c>
      <c r="MW1488">
        <v>0.62</v>
      </c>
      <c r="MX1488">
        <f t="shared" si="736"/>
        <v>0.62</v>
      </c>
      <c r="NI1488">
        <v>823152</v>
      </c>
      <c r="NL1488">
        <v>0.53</v>
      </c>
      <c r="NM1488">
        <f t="shared" si="737"/>
        <v>0.53</v>
      </c>
      <c r="NX1488">
        <v>823152</v>
      </c>
      <c r="OA1488">
        <v>0.52</v>
      </c>
      <c r="OB1488">
        <f t="shared" si="738"/>
        <v>0.52</v>
      </c>
      <c r="OM1488">
        <v>823152</v>
      </c>
      <c r="OP1488">
        <v>0.52</v>
      </c>
      <c r="OQ1488">
        <f t="shared" si="739"/>
        <v>0.52</v>
      </c>
      <c r="PB1488">
        <v>823152</v>
      </c>
      <c r="PE1488">
        <v>0.52</v>
      </c>
      <c r="PF1488">
        <f t="shared" si="740"/>
        <v>0.52</v>
      </c>
      <c r="PQ1488">
        <v>823152</v>
      </c>
      <c r="PT1488">
        <v>0.56000000000000005</v>
      </c>
      <c r="PU1488">
        <f t="shared" si="741"/>
        <v>0.56000000000000005</v>
      </c>
      <c r="QF1488">
        <v>823152</v>
      </c>
      <c r="QI1488">
        <v>0.52</v>
      </c>
      <c r="QJ1488">
        <f t="shared" si="742"/>
        <v>0.52</v>
      </c>
      <c r="QU1488">
        <v>823152</v>
      </c>
      <c r="QX1488">
        <v>0.52</v>
      </c>
      <c r="QY1488">
        <f t="shared" si="743"/>
        <v>0.52</v>
      </c>
    </row>
    <row r="1489" spans="12:467" x14ac:dyDescent="0.2">
      <c r="L1489">
        <v>824520</v>
      </c>
      <c r="O1489">
        <v>0.48</v>
      </c>
      <c r="P1489">
        <f t="shared" si="713"/>
        <v>0.48</v>
      </c>
      <c r="AA1489">
        <v>824520</v>
      </c>
      <c r="AD1489">
        <v>0.44</v>
      </c>
      <c r="AE1489">
        <f t="shared" si="714"/>
        <v>0.44</v>
      </c>
      <c r="AP1489">
        <v>824520</v>
      </c>
      <c r="AS1489">
        <v>0.19</v>
      </c>
      <c r="AT1489">
        <f t="shared" si="715"/>
        <v>0.19</v>
      </c>
      <c r="BE1489">
        <v>824520</v>
      </c>
      <c r="BH1489">
        <v>0.34</v>
      </c>
      <c r="BI1489">
        <f t="shared" si="716"/>
        <v>0.34</v>
      </c>
      <c r="BT1489">
        <v>824520</v>
      </c>
      <c r="BW1489">
        <v>0.18</v>
      </c>
      <c r="BX1489">
        <f t="shared" si="717"/>
        <v>0.18</v>
      </c>
      <c r="CI1489">
        <v>824520</v>
      </c>
      <c r="CL1489">
        <v>0.48</v>
      </c>
      <c r="CM1489">
        <f t="shared" si="718"/>
        <v>0.48</v>
      </c>
      <c r="CX1489">
        <v>824520</v>
      </c>
      <c r="DA1489">
        <v>0.48</v>
      </c>
      <c r="DB1489">
        <f t="shared" si="719"/>
        <v>0.48</v>
      </c>
      <c r="DM1489">
        <v>824520</v>
      </c>
      <c r="DP1489">
        <v>0.46</v>
      </c>
      <c r="DQ1489">
        <f t="shared" si="720"/>
        <v>0.46</v>
      </c>
      <c r="EB1489">
        <v>824520</v>
      </c>
      <c r="EE1489">
        <v>0.47</v>
      </c>
      <c r="EF1489">
        <f t="shared" si="721"/>
        <v>0.47</v>
      </c>
      <c r="EQ1489">
        <v>824520</v>
      </c>
      <c r="ET1489">
        <v>0.47</v>
      </c>
      <c r="EU1489">
        <f t="shared" si="722"/>
        <v>0.47</v>
      </c>
      <c r="FF1489">
        <v>824520</v>
      </c>
      <c r="FI1489">
        <v>0.47</v>
      </c>
      <c r="FJ1489">
        <f t="shared" si="723"/>
        <v>0.47</v>
      </c>
      <c r="FU1489">
        <v>824520</v>
      </c>
      <c r="FX1489">
        <v>0.46</v>
      </c>
      <c r="FY1489">
        <f t="shared" si="724"/>
        <v>0.46</v>
      </c>
      <c r="GJ1489">
        <v>824520</v>
      </c>
      <c r="GM1489">
        <v>0.45</v>
      </c>
      <c r="GN1489">
        <f t="shared" si="725"/>
        <v>0.45</v>
      </c>
      <c r="GY1489">
        <v>824520</v>
      </c>
      <c r="HB1489">
        <v>0.45</v>
      </c>
      <c r="HC1489">
        <f t="shared" si="726"/>
        <v>0.45</v>
      </c>
      <c r="HN1489">
        <v>824520</v>
      </c>
      <c r="HQ1489">
        <v>0.36</v>
      </c>
      <c r="HR1489">
        <f t="shared" si="727"/>
        <v>0.36</v>
      </c>
      <c r="ID1489">
        <v>823397</v>
      </c>
      <c r="IG1489">
        <v>0.53</v>
      </c>
      <c r="IH1489">
        <f t="shared" si="728"/>
        <v>0.53</v>
      </c>
      <c r="IS1489">
        <v>823397</v>
      </c>
      <c r="IV1489">
        <v>0.51</v>
      </c>
      <c r="IW1489">
        <f t="shared" si="729"/>
        <v>0.51</v>
      </c>
      <c r="JH1489">
        <v>823397</v>
      </c>
      <c r="JK1489">
        <v>0.55000000000000004</v>
      </c>
      <c r="JL1489">
        <f t="shared" si="730"/>
        <v>0.55000000000000004</v>
      </c>
      <c r="JW1489">
        <v>823397</v>
      </c>
      <c r="JZ1489">
        <v>0.54</v>
      </c>
      <c r="KA1489">
        <f t="shared" si="731"/>
        <v>0.54</v>
      </c>
      <c r="KL1489">
        <v>823397</v>
      </c>
      <c r="KO1489">
        <v>0.65</v>
      </c>
      <c r="KP1489">
        <f t="shared" si="732"/>
        <v>0.65</v>
      </c>
      <c r="LA1489">
        <v>823397</v>
      </c>
      <c r="LD1489">
        <v>0.56999999999999995</v>
      </c>
      <c r="LE1489">
        <f t="shared" si="733"/>
        <v>0.56999999999999995</v>
      </c>
      <c r="LP1489">
        <v>823397</v>
      </c>
      <c r="LS1489">
        <v>0.53</v>
      </c>
      <c r="LT1489">
        <f t="shared" si="734"/>
        <v>0.53</v>
      </c>
      <c r="ME1489">
        <v>823397</v>
      </c>
      <c r="MH1489">
        <v>0.56999999999999995</v>
      </c>
      <c r="MI1489">
        <f t="shared" si="735"/>
        <v>0.56999999999999995</v>
      </c>
      <c r="MT1489">
        <v>823397</v>
      </c>
      <c r="MW1489">
        <v>0.62</v>
      </c>
      <c r="MX1489">
        <f t="shared" si="736"/>
        <v>0.62</v>
      </c>
      <c r="NI1489">
        <v>823397</v>
      </c>
      <c r="NL1489">
        <v>0.52</v>
      </c>
      <c r="NM1489">
        <f t="shared" si="737"/>
        <v>0.52</v>
      </c>
      <c r="NX1489">
        <v>823397</v>
      </c>
      <c r="OA1489">
        <v>0.57999999999999996</v>
      </c>
      <c r="OB1489">
        <f t="shared" si="738"/>
        <v>0.57999999999999996</v>
      </c>
      <c r="OM1489">
        <v>823397</v>
      </c>
      <c r="OP1489">
        <v>0.53</v>
      </c>
      <c r="OQ1489">
        <f t="shared" si="739"/>
        <v>0.53</v>
      </c>
      <c r="PB1489">
        <v>823397</v>
      </c>
      <c r="PE1489">
        <v>0.51</v>
      </c>
      <c r="PF1489">
        <f t="shared" si="740"/>
        <v>0.51</v>
      </c>
      <c r="PQ1489">
        <v>823397</v>
      </c>
      <c r="PT1489">
        <v>0.55000000000000004</v>
      </c>
      <c r="PU1489">
        <f t="shared" si="741"/>
        <v>0.55000000000000004</v>
      </c>
      <c r="QF1489">
        <v>823397</v>
      </c>
      <c r="QI1489">
        <v>0.54</v>
      </c>
      <c r="QJ1489">
        <f t="shared" si="742"/>
        <v>0.54</v>
      </c>
      <c r="QU1489">
        <v>823397</v>
      </c>
      <c r="QX1489">
        <v>0.54</v>
      </c>
      <c r="QY1489">
        <f t="shared" si="743"/>
        <v>0.54</v>
      </c>
    </row>
    <row r="1490" spans="12:467" x14ac:dyDescent="0.2">
      <c r="L1490">
        <v>824605</v>
      </c>
      <c r="O1490">
        <v>0.44</v>
      </c>
      <c r="P1490">
        <f t="shared" si="713"/>
        <v>0.44</v>
      </c>
      <c r="AA1490">
        <v>824605</v>
      </c>
      <c r="AD1490">
        <v>0.4</v>
      </c>
      <c r="AE1490">
        <f t="shared" si="714"/>
        <v>0.4</v>
      </c>
      <c r="AP1490">
        <v>824605</v>
      </c>
      <c r="AS1490">
        <v>0.34</v>
      </c>
      <c r="AT1490">
        <f t="shared" si="715"/>
        <v>0.34</v>
      </c>
      <c r="BE1490">
        <v>824605</v>
      </c>
      <c r="BH1490">
        <v>0.34</v>
      </c>
      <c r="BI1490">
        <f t="shared" si="716"/>
        <v>0.34</v>
      </c>
      <c r="BT1490">
        <v>824605</v>
      </c>
      <c r="BW1490">
        <v>0.25</v>
      </c>
      <c r="BX1490">
        <f t="shared" si="717"/>
        <v>0.25</v>
      </c>
      <c r="CI1490">
        <v>824605</v>
      </c>
      <c r="CL1490">
        <v>0.4</v>
      </c>
      <c r="CM1490">
        <f t="shared" si="718"/>
        <v>0.4</v>
      </c>
      <c r="CX1490">
        <v>824605</v>
      </c>
      <c r="DA1490">
        <v>0.37</v>
      </c>
      <c r="DB1490">
        <f t="shared" si="719"/>
        <v>0.37</v>
      </c>
      <c r="DM1490">
        <v>824605</v>
      </c>
      <c r="DP1490">
        <v>0.39</v>
      </c>
      <c r="DQ1490">
        <f t="shared" si="720"/>
        <v>0.39</v>
      </c>
      <c r="EB1490">
        <v>824605</v>
      </c>
      <c r="EE1490">
        <v>0.39</v>
      </c>
      <c r="EF1490">
        <f t="shared" si="721"/>
        <v>0.39</v>
      </c>
      <c r="EQ1490">
        <v>824605</v>
      </c>
      <c r="ET1490">
        <v>0.39</v>
      </c>
      <c r="EU1490">
        <f t="shared" si="722"/>
        <v>0.39</v>
      </c>
      <c r="FF1490">
        <v>824605</v>
      </c>
      <c r="FI1490">
        <v>0.42</v>
      </c>
      <c r="FJ1490">
        <f t="shared" si="723"/>
        <v>0.42</v>
      </c>
      <c r="FU1490">
        <v>824605</v>
      </c>
      <c r="FX1490">
        <v>0.43</v>
      </c>
      <c r="FY1490">
        <f t="shared" si="724"/>
        <v>0.43</v>
      </c>
      <c r="GJ1490">
        <v>824605</v>
      </c>
      <c r="GM1490">
        <v>0.39</v>
      </c>
      <c r="GN1490">
        <f t="shared" si="725"/>
        <v>0.39</v>
      </c>
      <c r="GY1490">
        <v>824605</v>
      </c>
      <c r="HB1490">
        <v>0.41</v>
      </c>
      <c r="HC1490">
        <f t="shared" si="726"/>
        <v>0.41</v>
      </c>
      <c r="HN1490">
        <v>824605</v>
      </c>
      <c r="HQ1490">
        <v>0.42</v>
      </c>
      <c r="HR1490">
        <f t="shared" si="727"/>
        <v>0.42</v>
      </c>
      <c r="ID1490">
        <v>823476</v>
      </c>
      <c r="IG1490">
        <v>0.48</v>
      </c>
      <c r="IH1490">
        <f t="shared" si="728"/>
        <v>0.48</v>
      </c>
      <c r="IS1490">
        <v>823476</v>
      </c>
      <c r="IV1490">
        <v>0.49</v>
      </c>
      <c r="IW1490">
        <f t="shared" si="729"/>
        <v>0.49</v>
      </c>
      <c r="JH1490">
        <v>823476</v>
      </c>
      <c r="JK1490">
        <v>0.42</v>
      </c>
      <c r="JL1490">
        <f t="shared" si="730"/>
        <v>0.42</v>
      </c>
      <c r="JW1490">
        <v>823476</v>
      </c>
      <c r="JZ1490">
        <v>0.47</v>
      </c>
      <c r="KA1490">
        <f t="shared" si="731"/>
        <v>0.47</v>
      </c>
      <c r="KL1490">
        <v>823476</v>
      </c>
      <c r="KO1490">
        <v>0.47</v>
      </c>
      <c r="KP1490">
        <f t="shared" si="732"/>
        <v>0.47</v>
      </c>
      <c r="LA1490">
        <v>823476</v>
      </c>
      <c r="LD1490">
        <v>0.45</v>
      </c>
      <c r="LE1490">
        <f t="shared" si="733"/>
        <v>0.45</v>
      </c>
      <c r="LP1490">
        <v>823476</v>
      </c>
      <c r="LS1490">
        <v>0.46</v>
      </c>
      <c r="LT1490">
        <f t="shared" si="734"/>
        <v>0.46</v>
      </c>
      <c r="ME1490">
        <v>823476</v>
      </c>
      <c r="MH1490">
        <v>0.43</v>
      </c>
      <c r="MI1490">
        <f t="shared" si="735"/>
        <v>0.43</v>
      </c>
      <c r="MT1490">
        <v>823476</v>
      </c>
      <c r="MW1490">
        <v>0.47</v>
      </c>
      <c r="MX1490">
        <f t="shared" si="736"/>
        <v>0.47</v>
      </c>
      <c r="NI1490">
        <v>823476</v>
      </c>
      <c r="NL1490">
        <v>0.48</v>
      </c>
      <c r="NM1490">
        <f t="shared" si="737"/>
        <v>0.48</v>
      </c>
      <c r="NX1490">
        <v>823476</v>
      </c>
      <c r="OA1490">
        <v>0.46</v>
      </c>
      <c r="OB1490">
        <f t="shared" si="738"/>
        <v>0.46</v>
      </c>
      <c r="OM1490">
        <v>823476</v>
      </c>
      <c r="OP1490">
        <v>0.49</v>
      </c>
      <c r="OQ1490">
        <f t="shared" si="739"/>
        <v>0.49</v>
      </c>
      <c r="PB1490">
        <v>823476</v>
      </c>
      <c r="PE1490">
        <v>0.46</v>
      </c>
      <c r="PF1490">
        <f t="shared" si="740"/>
        <v>0.46</v>
      </c>
      <c r="PQ1490">
        <v>823476</v>
      </c>
      <c r="PT1490">
        <v>0.48</v>
      </c>
      <c r="PU1490">
        <f t="shared" si="741"/>
        <v>0.48</v>
      </c>
      <c r="QF1490">
        <v>823476</v>
      </c>
      <c r="QI1490">
        <v>0.47</v>
      </c>
      <c r="QJ1490">
        <f t="shared" si="742"/>
        <v>0.47</v>
      </c>
      <c r="QU1490">
        <v>823476</v>
      </c>
      <c r="QX1490">
        <v>0.46</v>
      </c>
      <c r="QY1490">
        <f t="shared" si="743"/>
        <v>0.46</v>
      </c>
    </row>
    <row r="1491" spans="12:467" x14ac:dyDescent="0.2">
      <c r="L1491">
        <v>824765</v>
      </c>
      <c r="O1491">
        <v>0.56999999999999995</v>
      </c>
      <c r="P1491">
        <f t="shared" si="713"/>
        <v>0.56999999999999995</v>
      </c>
      <c r="AA1491">
        <v>824765</v>
      </c>
      <c r="AD1491">
        <v>0.54</v>
      </c>
      <c r="AE1491">
        <f t="shared" si="714"/>
        <v>0.54</v>
      </c>
      <c r="AP1491">
        <v>824765</v>
      </c>
      <c r="AS1491">
        <v>0.65</v>
      </c>
      <c r="AT1491">
        <f t="shared" si="715"/>
        <v>0.65</v>
      </c>
      <c r="BE1491">
        <v>824765</v>
      </c>
      <c r="BH1491">
        <v>0.6</v>
      </c>
      <c r="BI1491">
        <f t="shared" si="716"/>
        <v>0.6</v>
      </c>
      <c r="BT1491">
        <v>824765</v>
      </c>
      <c r="BW1491">
        <v>0.43</v>
      </c>
      <c r="BX1491">
        <f t="shared" si="717"/>
        <v>0.43</v>
      </c>
      <c r="CI1491">
        <v>824765</v>
      </c>
      <c r="CL1491">
        <v>0.55000000000000004</v>
      </c>
      <c r="CM1491">
        <f t="shared" si="718"/>
        <v>0.55000000000000004</v>
      </c>
      <c r="CX1491">
        <v>824765</v>
      </c>
      <c r="DA1491">
        <v>0.56999999999999995</v>
      </c>
      <c r="DB1491">
        <f t="shared" si="719"/>
        <v>0.56999999999999995</v>
      </c>
      <c r="DM1491">
        <v>824765</v>
      </c>
      <c r="DP1491">
        <v>0.56000000000000005</v>
      </c>
      <c r="DQ1491">
        <f t="shared" si="720"/>
        <v>0.56000000000000005</v>
      </c>
      <c r="EB1491">
        <v>824765</v>
      </c>
      <c r="EE1491">
        <v>0.57999999999999996</v>
      </c>
      <c r="EF1491">
        <f t="shared" si="721"/>
        <v>0.57999999999999996</v>
      </c>
      <c r="EQ1491">
        <v>824765</v>
      </c>
      <c r="ET1491">
        <v>0.57999999999999996</v>
      </c>
      <c r="EU1491">
        <f t="shared" si="722"/>
        <v>0.57999999999999996</v>
      </c>
      <c r="FF1491">
        <v>824765</v>
      </c>
      <c r="FI1491">
        <v>0.56000000000000005</v>
      </c>
      <c r="FJ1491">
        <f t="shared" si="723"/>
        <v>0.56000000000000005</v>
      </c>
      <c r="FU1491">
        <v>824765</v>
      </c>
      <c r="FX1491">
        <v>0.54</v>
      </c>
      <c r="FY1491">
        <f t="shared" si="724"/>
        <v>0.54</v>
      </c>
      <c r="GJ1491">
        <v>824765</v>
      </c>
      <c r="GM1491">
        <v>0.55000000000000004</v>
      </c>
      <c r="GN1491">
        <f t="shared" si="725"/>
        <v>0.55000000000000004</v>
      </c>
      <c r="GY1491">
        <v>824765</v>
      </c>
      <c r="HB1491">
        <v>0.57999999999999996</v>
      </c>
      <c r="HC1491">
        <f t="shared" si="726"/>
        <v>0.57999999999999996</v>
      </c>
      <c r="HN1491">
        <v>824765</v>
      </c>
      <c r="HQ1491">
        <v>0.56000000000000005</v>
      </c>
      <c r="HR1491">
        <f t="shared" si="727"/>
        <v>0.56000000000000005</v>
      </c>
      <c r="ID1491">
        <v>823883</v>
      </c>
      <c r="IG1491">
        <v>0.53</v>
      </c>
      <c r="IH1491">
        <f t="shared" si="728"/>
        <v>0.53</v>
      </c>
      <c r="IS1491">
        <v>823883</v>
      </c>
      <c r="IV1491">
        <v>0.51</v>
      </c>
      <c r="IW1491">
        <f t="shared" si="729"/>
        <v>0.51</v>
      </c>
      <c r="JH1491">
        <v>823883</v>
      </c>
      <c r="JK1491">
        <v>0.53</v>
      </c>
      <c r="JL1491">
        <f t="shared" si="730"/>
        <v>0.53</v>
      </c>
      <c r="JW1491">
        <v>823883</v>
      </c>
      <c r="JZ1491">
        <v>0.55000000000000004</v>
      </c>
      <c r="KA1491">
        <f t="shared" si="731"/>
        <v>0.55000000000000004</v>
      </c>
      <c r="KL1491">
        <v>823883</v>
      </c>
      <c r="KO1491">
        <v>0.51</v>
      </c>
      <c r="KP1491">
        <f t="shared" si="732"/>
        <v>0.51</v>
      </c>
      <c r="LA1491">
        <v>823883</v>
      </c>
      <c r="LD1491">
        <v>0.49</v>
      </c>
      <c r="LE1491">
        <f t="shared" si="733"/>
        <v>0.49</v>
      </c>
      <c r="LP1491">
        <v>823883</v>
      </c>
      <c r="LS1491">
        <v>0.52</v>
      </c>
      <c r="LT1491">
        <f t="shared" si="734"/>
        <v>0.52</v>
      </c>
      <c r="ME1491">
        <v>823883</v>
      </c>
      <c r="MH1491">
        <v>0.49</v>
      </c>
      <c r="MI1491">
        <f t="shared" si="735"/>
        <v>0.49</v>
      </c>
      <c r="MT1491">
        <v>823883</v>
      </c>
      <c r="MW1491">
        <v>0.51</v>
      </c>
      <c r="MX1491">
        <f t="shared" si="736"/>
        <v>0.51</v>
      </c>
      <c r="NI1491">
        <v>823883</v>
      </c>
      <c r="NL1491">
        <v>0.5</v>
      </c>
      <c r="NM1491">
        <f t="shared" si="737"/>
        <v>0.5</v>
      </c>
      <c r="NX1491">
        <v>823883</v>
      </c>
      <c r="OA1491">
        <v>0.49</v>
      </c>
      <c r="OB1491">
        <f t="shared" si="738"/>
        <v>0.49</v>
      </c>
      <c r="OM1491">
        <v>823883</v>
      </c>
      <c r="OP1491">
        <v>0.5</v>
      </c>
      <c r="OQ1491">
        <f t="shared" si="739"/>
        <v>0.5</v>
      </c>
      <c r="PB1491">
        <v>823883</v>
      </c>
      <c r="PE1491">
        <v>0.51</v>
      </c>
      <c r="PF1491">
        <f t="shared" si="740"/>
        <v>0.51</v>
      </c>
      <c r="PQ1491">
        <v>823883</v>
      </c>
      <c r="PT1491">
        <v>0.53</v>
      </c>
      <c r="PU1491">
        <f t="shared" si="741"/>
        <v>0.53</v>
      </c>
      <c r="QF1491">
        <v>823883</v>
      </c>
      <c r="QI1491">
        <v>0.54</v>
      </c>
      <c r="QJ1491">
        <f t="shared" si="742"/>
        <v>0.54</v>
      </c>
      <c r="QU1491">
        <v>823883</v>
      </c>
      <c r="QX1491">
        <v>0.53</v>
      </c>
      <c r="QY1491">
        <f t="shared" si="743"/>
        <v>0.53</v>
      </c>
    </row>
    <row r="1492" spans="12:467" x14ac:dyDescent="0.2">
      <c r="L1492">
        <v>824845</v>
      </c>
      <c r="O1492">
        <v>0.49</v>
      </c>
      <c r="P1492">
        <f t="shared" si="713"/>
        <v>0.49</v>
      </c>
      <c r="AA1492">
        <v>824845</v>
      </c>
      <c r="AD1492">
        <v>0.67</v>
      </c>
      <c r="AE1492">
        <f t="shared" si="714"/>
        <v>0.67</v>
      </c>
      <c r="AP1492">
        <v>824845</v>
      </c>
      <c r="AS1492">
        <v>0.62</v>
      </c>
      <c r="AT1492">
        <f t="shared" si="715"/>
        <v>0.62</v>
      </c>
      <c r="BE1492">
        <v>824845</v>
      </c>
      <c r="BH1492">
        <v>0.63</v>
      </c>
      <c r="BI1492">
        <f t="shared" si="716"/>
        <v>0.63</v>
      </c>
      <c r="BT1492">
        <v>824845</v>
      </c>
      <c r="BW1492">
        <v>0.46</v>
      </c>
      <c r="BX1492">
        <f t="shared" si="717"/>
        <v>0.46</v>
      </c>
      <c r="CI1492">
        <v>824845</v>
      </c>
      <c r="CL1492">
        <v>0.49</v>
      </c>
      <c r="CM1492">
        <f t="shared" si="718"/>
        <v>0.49</v>
      </c>
      <c r="CX1492">
        <v>824845</v>
      </c>
      <c r="DA1492">
        <v>0.52</v>
      </c>
      <c r="DB1492">
        <f t="shared" si="719"/>
        <v>0.52</v>
      </c>
      <c r="DM1492">
        <v>824845</v>
      </c>
      <c r="DP1492">
        <v>0.47</v>
      </c>
      <c r="DQ1492">
        <f t="shared" si="720"/>
        <v>0.47</v>
      </c>
      <c r="EB1492">
        <v>824845</v>
      </c>
      <c r="EE1492">
        <v>0.53</v>
      </c>
      <c r="EF1492">
        <f t="shared" si="721"/>
        <v>0.53</v>
      </c>
      <c r="EQ1492">
        <v>824845</v>
      </c>
      <c r="ET1492">
        <v>0.53</v>
      </c>
      <c r="EU1492">
        <f t="shared" si="722"/>
        <v>0.53</v>
      </c>
      <c r="FF1492">
        <v>824845</v>
      </c>
      <c r="FI1492">
        <v>0.51</v>
      </c>
      <c r="FJ1492">
        <f t="shared" si="723"/>
        <v>0.51</v>
      </c>
      <c r="FU1492">
        <v>824845</v>
      </c>
      <c r="FX1492">
        <v>0.51</v>
      </c>
      <c r="FY1492">
        <f t="shared" si="724"/>
        <v>0.51</v>
      </c>
      <c r="GJ1492">
        <v>824845</v>
      </c>
      <c r="GM1492">
        <v>0.49</v>
      </c>
      <c r="GN1492">
        <f t="shared" si="725"/>
        <v>0.49</v>
      </c>
      <c r="GY1492">
        <v>824845</v>
      </c>
      <c r="HB1492">
        <v>0.52</v>
      </c>
      <c r="HC1492">
        <f t="shared" si="726"/>
        <v>0.52</v>
      </c>
      <c r="HN1492">
        <v>824845</v>
      </c>
      <c r="HQ1492">
        <v>0.51</v>
      </c>
      <c r="HR1492">
        <f t="shared" si="727"/>
        <v>0.51</v>
      </c>
      <c r="ID1492">
        <v>824048</v>
      </c>
      <c r="IG1492">
        <v>0.47</v>
      </c>
      <c r="IH1492">
        <f t="shared" si="728"/>
        <v>0.47</v>
      </c>
      <c r="IS1492">
        <v>824048</v>
      </c>
      <c r="IV1492">
        <v>0.52</v>
      </c>
      <c r="IW1492">
        <f t="shared" si="729"/>
        <v>0.52</v>
      </c>
      <c r="JH1492">
        <v>824048</v>
      </c>
      <c r="JK1492">
        <v>0.5</v>
      </c>
      <c r="JL1492">
        <f t="shared" si="730"/>
        <v>0.5</v>
      </c>
      <c r="JW1492">
        <v>824048</v>
      </c>
      <c r="JZ1492">
        <v>0.5</v>
      </c>
      <c r="KA1492">
        <f t="shared" si="731"/>
        <v>0.5</v>
      </c>
      <c r="KL1492">
        <v>824048</v>
      </c>
      <c r="KO1492">
        <v>0.48</v>
      </c>
      <c r="KP1492">
        <f t="shared" si="732"/>
        <v>0.48</v>
      </c>
      <c r="LA1492">
        <v>824048</v>
      </c>
      <c r="LD1492">
        <v>0.51</v>
      </c>
      <c r="LE1492">
        <f t="shared" si="733"/>
        <v>0.51</v>
      </c>
      <c r="LP1492">
        <v>824048</v>
      </c>
      <c r="LS1492">
        <v>0.52</v>
      </c>
      <c r="LT1492">
        <f t="shared" si="734"/>
        <v>0.52</v>
      </c>
      <c r="ME1492">
        <v>824048</v>
      </c>
      <c r="MH1492">
        <v>0.52</v>
      </c>
      <c r="MI1492">
        <f t="shared" si="735"/>
        <v>0.52</v>
      </c>
      <c r="MT1492">
        <v>824048</v>
      </c>
      <c r="MW1492">
        <v>0.61</v>
      </c>
      <c r="MX1492">
        <f t="shared" si="736"/>
        <v>0.61</v>
      </c>
      <c r="NI1492">
        <v>824048</v>
      </c>
      <c r="NL1492">
        <v>0.51</v>
      </c>
      <c r="NM1492">
        <f t="shared" si="737"/>
        <v>0.51</v>
      </c>
      <c r="NX1492">
        <v>824048</v>
      </c>
      <c r="OA1492">
        <v>0.5</v>
      </c>
      <c r="OB1492">
        <f t="shared" si="738"/>
        <v>0.5</v>
      </c>
      <c r="OM1492">
        <v>824048</v>
      </c>
      <c r="OP1492">
        <v>0.5</v>
      </c>
      <c r="OQ1492">
        <f t="shared" si="739"/>
        <v>0.5</v>
      </c>
      <c r="PB1492">
        <v>824048</v>
      </c>
      <c r="PE1492">
        <v>0.47</v>
      </c>
      <c r="PF1492">
        <f t="shared" si="740"/>
        <v>0.47</v>
      </c>
      <c r="PQ1492">
        <v>824048</v>
      </c>
      <c r="PT1492">
        <v>0.53</v>
      </c>
      <c r="PU1492">
        <f t="shared" si="741"/>
        <v>0.53</v>
      </c>
      <c r="QF1492">
        <v>824048</v>
      </c>
      <c r="QI1492">
        <v>0.54</v>
      </c>
      <c r="QJ1492">
        <f t="shared" si="742"/>
        <v>0.54</v>
      </c>
      <c r="QU1492">
        <v>824048</v>
      </c>
      <c r="QX1492">
        <v>0.49</v>
      </c>
      <c r="QY1492">
        <f t="shared" si="743"/>
        <v>0.49</v>
      </c>
    </row>
    <row r="1493" spans="12:467" x14ac:dyDescent="0.2">
      <c r="L1493">
        <v>825085</v>
      </c>
      <c r="O1493">
        <v>0.55000000000000004</v>
      </c>
      <c r="P1493">
        <f t="shared" si="713"/>
        <v>0.55000000000000004</v>
      </c>
      <c r="AA1493">
        <v>825085</v>
      </c>
      <c r="AD1493">
        <v>0.59</v>
      </c>
      <c r="AE1493">
        <f t="shared" si="714"/>
        <v>0.59</v>
      </c>
      <c r="AP1493">
        <v>825085</v>
      </c>
      <c r="AS1493">
        <v>0.56000000000000005</v>
      </c>
      <c r="AT1493">
        <f t="shared" si="715"/>
        <v>0.56000000000000005</v>
      </c>
      <c r="BE1493">
        <v>825085</v>
      </c>
      <c r="BH1493">
        <v>0.62</v>
      </c>
      <c r="BI1493">
        <f t="shared" si="716"/>
        <v>0.62</v>
      </c>
      <c r="BT1493">
        <v>825085</v>
      </c>
      <c r="BW1493">
        <v>0.63</v>
      </c>
      <c r="BX1493">
        <f t="shared" si="717"/>
        <v>0.63</v>
      </c>
      <c r="CI1493">
        <v>825085</v>
      </c>
      <c r="CL1493">
        <v>0.53</v>
      </c>
      <c r="CM1493">
        <f t="shared" si="718"/>
        <v>0.53</v>
      </c>
      <c r="CX1493">
        <v>825085</v>
      </c>
      <c r="DA1493">
        <v>0.51</v>
      </c>
      <c r="DB1493">
        <f t="shared" si="719"/>
        <v>0.51</v>
      </c>
      <c r="DM1493">
        <v>825085</v>
      </c>
      <c r="DP1493">
        <v>0.56000000000000005</v>
      </c>
      <c r="DQ1493">
        <f t="shared" si="720"/>
        <v>0.56000000000000005</v>
      </c>
      <c r="EB1493">
        <v>825085</v>
      </c>
      <c r="EE1493">
        <v>0.51</v>
      </c>
      <c r="EF1493">
        <f t="shared" si="721"/>
        <v>0.51</v>
      </c>
      <c r="EQ1493">
        <v>825085</v>
      </c>
      <c r="ET1493">
        <v>0.51</v>
      </c>
      <c r="EU1493">
        <f t="shared" si="722"/>
        <v>0.51</v>
      </c>
      <c r="FF1493">
        <v>825085</v>
      </c>
      <c r="FI1493">
        <v>0.52</v>
      </c>
      <c r="FJ1493">
        <f t="shared" si="723"/>
        <v>0.52</v>
      </c>
      <c r="FU1493">
        <v>825085</v>
      </c>
      <c r="FX1493">
        <v>0.52</v>
      </c>
      <c r="FY1493">
        <f t="shared" si="724"/>
        <v>0.52</v>
      </c>
      <c r="GJ1493">
        <v>825085</v>
      </c>
      <c r="GM1493">
        <v>0.52</v>
      </c>
      <c r="GN1493">
        <f t="shared" si="725"/>
        <v>0.52</v>
      </c>
      <c r="GY1493">
        <v>825085</v>
      </c>
      <c r="HB1493">
        <v>0.55000000000000004</v>
      </c>
      <c r="HC1493">
        <f t="shared" si="726"/>
        <v>0.55000000000000004</v>
      </c>
      <c r="HN1493">
        <v>825085</v>
      </c>
      <c r="HQ1493">
        <v>0.49</v>
      </c>
      <c r="HR1493">
        <f t="shared" si="727"/>
        <v>0.49</v>
      </c>
      <c r="ID1493">
        <v>824207</v>
      </c>
      <c r="IG1493">
        <v>0.54</v>
      </c>
      <c r="IH1493">
        <f t="shared" si="728"/>
        <v>0.54</v>
      </c>
      <c r="IS1493">
        <v>824207</v>
      </c>
      <c r="IV1493">
        <v>0.53</v>
      </c>
      <c r="IW1493">
        <f t="shared" si="729"/>
        <v>0.53</v>
      </c>
      <c r="JH1493">
        <v>824207</v>
      </c>
      <c r="JK1493">
        <v>0.56000000000000005</v>
      </c>
      <c r="JL1493">
        <f t="shared" si="730"/>
        <v>0.56000000000000005</v>
      </c>
      <c r="JW1493">
        <v>824207</v>
      </c>
      <c r="JZ1493">
        <v>0.54</v>
      </c>
      <c r="KA1493">
        <f t="shared" si="731"/>
        <v>0.54</v>
      </c>
      <c r="KL1493">
        <v>824207</v>
      </c>
      <c r="KO1493">
        <v>0.56999999999999995</v>
      </c>
      <c r="KP1493">
        <f t="shared" si="732"/>
        <v>0.56999999999999995</v>
      </c>
      <c r="LA1493">
        <v>824207</v>
      </c>
      <c r="LD1493">
        <v>0.56000000000000005</v>
      </c>
      <c r="LE1493">
        <f t="shared" si="733"/>
        <v>0.56000000000000005</v>
      </c>
      <c r="LP1493">
        <v>824207</v>
      </c>
      <c r="LS1493">
        <v>0.55000000000000004</v>
      </c>
      <c r="LT1493">
        <f t="shared" si="734"/>
        <v>0.55000000000000004</v>
      </c>
      <c r="ME1493">
        <v>824207</v>
      </c>
      <c r="MH1493">
        <v>0.56000000000000005</v>
      </c>
      <c r="MI1493">
        <f t="shared" si="735"/>
        <v>0.56000000000000005</v>
      </c>
      <c r="MT1493">
        <v>824207</v>
      </c>
      <c r="MW1493">
        <v>0.54</v>
      </c>
      <c r="MX1493">
        <f t="shared" si="736"/>
        <v>0.54</v>
      </c>
      <c r="NI1493">
        <v>824207</v>
      </c>
      <c r="NL1493">
        <v>0.53</v>
      </c>
      <c r="NM1493">
        <f t="shared" si="737"/>
        <v>0.53</v>
      </c>
      <c r="NX1493">
        <v>824207</v>
      </c>
      <c r="OA1493">
        <v>0.54</v>
      </c>
      <c r="OB1493">
        <f t="shared" si="738"/>
        <v>0.54</v>
      </c>
      <c r="OM1493">
        <v>824207</v>
      </c>
      <c r="OP1493">
        <v>0.55000000000000004</v>
      </c>
      <c r="OQ1493">
        <f t="shared" si="739"/>
        <v>0.55000000000000004</v>
      </c>
      <c r="PB1493">
        <v>824207</v>
      </c>
      <c r="PE1493">
        <v>0.52</v>
      </c>
      <c r="PF1493">
        <f t="shared" si="740"/>
        <v>0.52</v>
      </c>
      <c r="PQ1493">
        <v>824207</v>
      </c>
      <c r="PT1493">
        <v>0.52</v>
      </c>
      <c r="PU1493">
        <f t="shared" si="741"/>
        <v>0.52</v>
      </c>
      <c r="QF1493">
        <v>824207</v>
      </c>
      <c r="QI1493">
        <v>0.55000000000000004</v>
      </c>
      <c r="QJ1493">
        <f t="shared" si="742"/>
        <v>0.55000000000000004</v>
      </c>
      <c r="QU1493">
        <v>824207</v>
      </c>
      <c r="QX1493">
        <v>0.56000000000000005</v>
      </c>
      <c r="QY1493">
        <f t="shared" si="743"/>
        <v>0.56000000000000005</v>
      </c>
    </row>
    <row r="1494" spans="12:467" x14ac:dyDescent="0.2">
      <c r="L1494">
        <v>822818</v>
      </c>
      <c r="O1494">
        <v>0.55000000000000004</v>
      </c>
      <c r="P1494">
        <f t="shared" si="713"/>
        <v>0.55000000000000004</v>
      </c>
      <c r="AA1494">
        <v>822818</v>
      </c>
      <c r="AD1494">
        <v>0.63</v>
      </c>
      <c r="AE1494">
        <f t="shared" si="714"/>
        <v>0.63</v>
      </c>
      <c r="AP1494">
        <v>822818</v>
      </c>
      <c r="AS1494">
        <v>0.66</v>
      </c>
      <c r="AT1494">
        <f t="shared" si="715"/>
        <v>0.66</v>
      </c>
      <c r="BE1494">
        <v>822818</v>
      </c>
      <c r="BH1494">
        <v>0.57999999999999996</v>
      </c>
      <c r="BI1494">
        <f t="shared" si="716"/>
        <v>0.57999999999999996</v>
      </c>
      <c r="BT1494">
        <v>822818</v>
      </c>
      <c r="BW1494">
        <v>0.55000000000000004</v>
      </c>
      <c r="BX1494">
        <f t="shared" si="717"/>
        <v>0.55000000000000004</v>
      </c>
      <c r="CI1494">
        <v>822818</v>
      </c>
      <c r="CL1494">
        <v>0.54</v>
      </c>
      <c r="CM1494">
        <f t="shared" si="718"/>
        <v>0.54</v>
      </c>
      <c r="CX1494">
        <v>822818</v>
      </c>
      <c r="DA1494">
        <v>0.53</v>
      </c>
      <c r="DB1494">
        <f t="shared" si="719"/>
        <v>0.53</v>
      </c>
      <c r="DM1494">
        <v>822818</v>
      </c>
      <c r="DP1494">
        <v>0.54</v>
      </c>
      <c r="DQ1494">
        <f t="shared" si="720"/>
        <v>0.54</v>
      </c>
      <c r="EB1494">
        <v>822818</v>
      </c>
      <c r="EE1494">
        <v>0.56999999999999995</v>
      </c>
      <c r="EF1494">
        <f t="shared" si="721"/>
        <v>0.56999999999999995</v>
      </c>
      <c r="EQ1494">
        <v>822818</v>
      </c>
      <c r="ET1494">
        <v>0.56999999999999995</v>
      </c>
      <c r="EU1494">
        <f t="shared" si="722"/>
        <v>0.56999999999999995</v>
      </c>
      <c r="FF1494">
        <v>822818</v>
      </c>
      <c r="FI1494">
        <v>0.54</v>
      </c>
      <c r="FJ1494">
        <f t="shared" si="723"/>
        <v>0.54</v>
      </c>
      <c r="FU1494">
        <v>822818</v>
      </c>
      <c r="FX1494">
        <v>0.54</v>
      </c>
      <c r="FY1494">
        <f t="shared" si="724"/>
        <v>0.54</v>
      </c>
      <c r="GJ1494">
        <v>822818</v>
      </c>
      <c r="GM1494">
        <v>0.52</v>
      </c>
      <c r="GN1494">
        <f t="shared" si="725"/>
        <v>0.52</v>
      </c>
      <c r="GY1494">
        <v>822818</v>
      </c>
      <c r="HB1494">
        <v>0.52</v>
      </c>
      <c r="HC1494">
        <f t="shared" si="726"/>
        <v>0.52</v>
      </c>
      <c r="HN1494">
        <v>822818</v>
      </c>
      <c r="HQ1494">
        <v>0.55000000000000004</v>
      </c>
      <c r="HR1494">
        <f t="shared" si="727"/>
        <v>0.55000000000000004</v>
      </c>
      <c r="ID1494">
        <v>824454</v>
      </c>
      <c r="IG1494">
        <v>0.56000000000000005</v>
      </c>
      <c r="IH1494">
        <f t="shared" si="728"/>
        <v>0.56000000000000005</v>
      </c>
      <c r="IS1494">
        <v>824454</v>
      </c>
      <c r="IV1494">
        <v>0.54</v>
      </c>
      <c r="IW1494">
        <f t="shared" si="729"/>
        <v>0.54</v>
      </c>
      <c r="JH1494">
        <v>824454</v>
      </c>
      <c r="JK1494">
        <v>0.56999999999999995</v>
      </c>
      <c r="JL1494">
        <f t="shared" si="730"/>
        <v>0.56999999999999995</v>
      </c>
      <c r="JW1494">
        <v>824454</v>
      </c>
      <c r="JZ1494">
        <v>0.53</v>
      </c>
      <c r="KA1494">
        <f t="shared" si="731"/>
        <v>0.53</v>
      </c>
      <c r="KL1494">
        <v>824454</v>
      </c>
      <c r="KO1494">
        <v>0.56999999999999995</v>
      </c>
      <c r="KP1494">
        <f t="shared" si="732"/>
        <v>0.56999999999999995</v>
      </c>
      <c r="LA1494">
        <v>824454</v>
      </c>
      <c r="LD1494">
        <v>0.55000000000000004</v>
      </c>
      <c r="LE1494">
        <f t="shared" si="733"/>
        <v>0.55000000000000004</v>
      </c>
      <c r="LP1494">
        <v>824454</v>
      </c>
      <c r="LS1494">
        <v>0.56000000000000005</v>
      </c>
      <c r="LT1494">
        <f t="shared" si="734"/>
        <v>0.56000000000000005</v>
      </c>
      <c r="ME1494">
        <v>824454</v>
      </c>
      <c r="MH1494">
        <v>0.61</v>
      </c>
      <c r="MI1494">
        <f t="shared" si="735"/>
        <v>0.61</v>
      </c>
      <c r="MT1494">
        <v>824454</v>
      </c>
      <c r="MW1494">
        <v>0.56000000000000005</v>
      </c>
      <c r="MX1494">
        <f t="shared" si="736"/>
        <v>0.56000000000000005</v>
      </c>
      <c r="NI1494">
        <v>824454</v>
      </c>
      <c r="NL1494">
        <v>0.54</v>
      </c>
      <c r="NM1494">
        <f t="shared" si="737"/>
        <v>0.54</v>
      </c>
      <c r="NX1494">
        <v>824454</v>
      </c>
      <c r="OA1494">
        <v>0.54</v>
      </c>
      <c r="OB1494">
        <f t="shared" si="738"/>
        <v>0.54</v>
      </c>
      <c r="OM1494">
        <v>824454</v>
      </c>
      <c r="OP1494">
        <v>0.56999999999999995</v>
      </c>
      <c r="OQ1494">
        <f t="shared" si="739"/>
        <v>0.56999999999999995</v>
      </c>
      <c r="PB1494">
        <v>824454</v>
      </c>
      <c r="PE1494">
        <v>0.56000000000000005</v>
      </c>
      <c r="PF1494">
        <f t="shared" si="740"/>
        <v>0.56000000000000005</v>
      </c>
      <c r="PQ1494">
        <v>824454</v>
      </c>
      <c r="PT1494">
        <v>0.56999999999999995</v>
      </c>
      <c r="PU1494">
        <f t="shared" si="741"/>
        <v>0.56999999999999995</v>
      </c>
      <c r="QF1494">
        <v>824454</v>
      </c>
      <c r="QI1494">
        <v>0.56999999999999995</v>
      </c>
      <c r="QJ1494">
        <f t="shared" si="742"/>
        <v>0.56999999999999995</v>
      </c>
      <c r="QU1494">
        <v>824454</v>
      </c>
      <c r="QX1494">
        <v>0.56000000000000005</v>
      </c>
      <c r="QY1494">
        <f t="shared" si="743"/>
        <v>0.56000000000000005</v>
      </c>
    </row>
    <row r="1495" spans="12:467" x14ac:dyDescent="0.2">
      <c r="L1495">
        <v>822901</v>
      </c>
      <c r="O1495">
        <v>0.54</v>
      </c>
      <c r="P1495">
        <f t="shared" si="713"/>
        <v>0.54</v>
      </c>
      <c r="AA1495">
        <v>822901</v>
      </c>
      <c r="AD1495">
        <v>0.73</v>
      </c>
      <c r="AE1495">
        <f t="shared" si="714"/>
        <v>0.73</v>
      </c>
      <c r="AP1495">
        <v>822901</v>
      </c>
      <c r="AS1495">
        <v>0.7</v>
      </c>
      <c r="AT1495">
        <f t="shared" si="715"/>
        <v>0.7</v>
      </c>
      <c r="BE1495">
        <v>822901</v>
      </c>
      <c r="BH1495">
        <v>0.69</v>
      </c>
      <c r="BI1495">
        <f t="shared" si="716"/>
        <v>0.69</v>
      </c>
      <c r="BT1495">
        <v>822901</v>
      </c>
      <c r="BW1495">
        <v>0.56999999999999995</v>
      </c>
      <c r="BX1495">
        <f t="shared" si="717"/>
        <v>0.56999999999999995</v>
      </c>
      <c r="CI1495">
        <v>822901</v>
      </c>
      <c r="CL1495">
        <v>0.57999999999999996</v>
      </c>
      <c r="CM1495">
        <f t="shared" si="718"/>
        <v>0.57999999999999996</v>
      </c>
      <c r="CX1495">
        <v>822901</v>
      </c>
      <c r="DA1495">
        <v>0.56000000000000005</v>
      </c>
      <c r="DB1495">
        <f t="shared" si="719"/>
        <v>0.56000000000000005</v>
      </c>
      <c r="DM1495">
        <v>822901</v>
      </c>
      <c r="DP1495">
        <v>0.55000000000000004</v>
      </c>
      <c r="DQ1495">
        <f t="shared" si="720"/>
        <v>0.55000000000000004</v>
      </c>
      <c r="EB1495">
        <v>822901</v>
      </c>
      <c r="EE1495">
        <v>0.54</v>
      </c>
      <c r="EF1495">
        <f t="shared" si="721"/>
        <v>0.54</v>
      </c>
      <c r="EQ1495">
        <v>822901</v>
      </c>
      <c r="ET1495">
        <v>0.54</v>
      </c>
      <c r="EU1495">
        <f t="shared" si="722"/>
        <v>0.54</v>
      </c>
      <c r="FF1495">
        <v>822901</v>
      </c>
      <c r="FI1495">
        <v>0.55000000000000004</v>
      </c>
      <c r="FJ1495">
        <f t="shared" si="723"/>
        <v>0.55000000000000004</v>
      </c>
      <c r="FU1495">
        <v>822901</v>
      </c>
      <c r="FX1495">
        <v>0.56000000000000005</v>
      </c>
      <c r="FY1495">
        <f t="shared" si="724"/>
        <v>0.56000000000000005</v>
      </c>
      <c r="GJ1495">
        <v>822901</v>
      </c>
      <c r="GM1495">
        <v>0.54</v>
      </c>
      <c r="GN1495">
        <f t="shared" si="725"/>
        <v>0.54</v>
      </c>
      <c r="GY1495">
        <v>822901</v>
      </c>
      <c r="HB1495">
        <v>0.59</v>
      </c>
      <c r="HC1495">
        <f t="shared" si="726"/>
        <v>0.59</v>
      </c>
      <c r="HN1495">
        <v>822901</v>
      </c>
      <c r="HQ1495">
        <v>0.53</v>
      </c>
      <c r="HR1495">
        <f t="shared" si="727"/>
        <v>0.53</v>
      </c>
      <c r="ID1495">
        <v>824693</v>
      </c>
      <c r="IG1495">
        <v>0.54</v>
      </c>
      <c r="IH1495">
        <f t="shared" si="728"/>
        <v>0.54</v>
      </c>
      <c r="IS1495">
        <v>824693</v>
      </c>
      <c r="IV1495">
        <v>0.56000000000000005</v>
      </c>
      <c r="IW1495">
        <f t="shared" si="729"/>
        <v>0.56000000000000005</v>
      </c>
      <c r="JH1495">
        <v>824693</v>
      </c>
      <c r="JK1495">
        <v>0.56999999999999995</v>
      </c>
      <c r="JL1495">
        <f t="shared" si="730"/>
        <v>0.56999999999999995</v>
      </c>
      <c r="JW1495">
        <v>824693</v>
      </c>
      <c r="JZ1495">
        <v>0.53</v>
      </c>
      <c r="KA1495">
        <f t="shared" si="731"/>
        <v>0.53</v>
      </c>
      <c r="KL1495">
        <v>824693</v>
      </c>
      <c r="KO1495">
        <v>0.6</v>
      </c>
      <c r="KP1495">
        <f t="shared" si="732"/>
        <v>0.6</v>
      </c>
      <c r="LA1495">
        <v>824693</v>
      </c>
      <c r="LD1495">
        <v>0.54</v>
      </c>
      <c r="LE1495">
        <f t="shared" si="733"/>
        <v>0.54</v>
      </c>
      <c r="LP1495">
        <v>824693</v>
      </c>
      <c r="LS1495">
        <v>0.55000000000000004</v>
      </c>
      <c r="LT1495">
        <f t="shared" si="734"/>
        <v>0.55000000000000004</v>
      </c>
      <c r="ME1495">
        <v>824693</v>
      </c>
      <c r="MH1495">
        <v>0.54</v>
      </c>
      <c r="MI1495">
        <f t="shared" si="735"/>
        <v>0.54</v>
      </c>
      <c r="MT1495">
        <v>824693</v>
      </c>
      <c r="MW1495">
        <v>0.66</v>
      </c>
      <c r="MX1495">
        <f t="shared" si="736"/>
        <v>0.66</v>
      </c>
      <c r="NI1495">
        <v>824693</v>
      </c>
      <c r="NL1495">
        <v>0.54</v>
      </c>
      <c r="NM1495">
        <f t="shared" si="737"/>
        <v>0.54</v>
      </c>
      <c r="NX1495">
        <v>824693</v>
      </c>
      <c r="OA1495">
        <v>0.53</v>
      </c>
      <c r="OB1495">
        <f t="shared" si="738"/>
        <v>0.53</v>
      </c>
      <c r="OM1495">
        <v>824693</v>
      </c>
      <c r="OP1495">
        <v>0.56999999999999995</v>
      </c>
      <c r="OQ1495">
        <f t="shared" si="739"/>
        <v>0.56999999999999995</v>
      </c>
      <c r="PB1495">
        <v>824693</v>
      </c>
      <c r="PE1495">
        <v>0.57999999999999996</v>
      </c>
      <c r="PF1495">
        <f t="shared" si="740"/>
        <v>0.57999999999999996</v>
      </c>
      <c r="PQ1495">
        <v>824693</v>
      </c>
      <c r="PT1495">
        <v>0.57999999999999996</v>
      </c>
      <c r="PU1495">
        <f t="shared" si="741"/>
        <v>0.57999999999999996</v>
      </c>
      <c r="QF1495">
        <v>824693</v>
      </c>
      <c r="QI1495">
        <v>0.52</v>
      </c>
      <c r="QJ1495">
        <f t="shared" si="742"/>
        <v>0.52</v>
      </c>
      <c r="QU1495">
        <v>824693</v>
      </c>
      <c r="QX1495">
        <v>0.56000000000000005</v>
      </c>
      <c r="QY1495">
        <f t="shared" si="743"/>
        <v>0.56000000000000005</v>
      </c>
    </row>
    <row r="1496" spans="12:467" x14ac:dyDescent="0.2">
      <c r="L1496">
        <v>824199</v>
      </c>
      <c r="O1496">
        <v>0.41</v>
      </c>
      <c r="P1496">
        <f t="shared" si="713"/>
        <v>0.41</v>
      </c>
      <c r="AA1496">
        <v>824199</v>
      </c>
      <c r="AD1496">
        <v>0.38</v>
      </c>
      <c r="AE1496">
        <f t="shared" si="714"/>
        <v>0.38</v>
      </c>
      <c r="AP1496">
        <v>824199</v>
      </c>
      <c r="AS1496">
        <v>0.21</v>
      </c>
      <c r="AT1496">
        <f t="shared" si="715"/>
        <v>0.21</v>
      </c>
      <c r="BE1496">
        <v>824199</v>
      </c>
      <c r="BH1496">
        <v>0.34</v>
      </c>
      <c r="BI1496">
        <f t="shared" si="716"/>
        <v>0.34</v>
      </c>
      <c r="BT1496">
        <v>824199</v>
      </c>
      <c r="BW1496">
        <v>0.22</v>
      </c>
      <c r="BX1496">
        <f t="shared" si="717"/>
        <v>0.22</v>
      </c>
      <c r="CI1496">
        <v>824199</v>
      </c>
      <c r="CL1496">
        <v>0.39</v>
      </c>
      <c r="CM1496">
        <f t="shared" si="718"/>
        <v>0.39</v>
      </c>
      <c r="CX1496">
        <v>824199</v>
      </c>
      <c r="DA1496">
        <v>0.42</v>
      </c>
      <c r="DB1496">
        <f t="shared" si="719"/>
        <v>0.42</v>
      </c>
      <c r="DM1496">
        <v>824199</v>
      </c>
      <c r="DP1496">
        <v>0.42</v>
      </c>
      <c r="DQ1496">
        <f t="shared" si="720"/>
        <v>0.42</v>
      </c>
      <c r="EB1496">
        <v>824199</v>
      </c>
      <c r="EE1496">
        <v>0.4</v>
      </c>
      <c r="EF1496">
        <f t="shared" si="721"/>
        <v>0.4</v>
      </c>
      <c r="EQ1496">
        <v>824199</v>
      </c>
      <c r="ET1496">
        <v>0.4</v>
      </c>
      <c r="EU1496">
        <f t="shared" si="722"/>
        <v>0.4</v>
      </c>
      <c r="FF1496">
        <v>824199</v>
      </c>
      <c r="FI1496">
        <v>0.44</v>
      </c>
      <c r="FJ1496">
        <f t="shared" si="723"/>
        <v>0.44</v>
      </c>
      <c r="FU1496">
        <v>824199</v>
      </c>
      <c r="FX1496">
        <v>0.45</v>
      </c>
      <c r="FY1496">
        <f t="shared" si="724"/>
        <v>0.45</v>
      </c>
      <c r="GJ1496">
        <v>824199</v>
      </c>
      <c r="GM1496">
        <v>0.39</v>
      </c>
      <c r="GN1496">
        <f t="shared" si="725"/>
        <v>0.39</v>
      </c>
      <c r="GY1496">
        <v>824199</v>
      </c>
      <c r="HB1496">
        <v>0.44</v>
      </c>
      <c r="HC1496">
        <f t="shared" si="726"/>
        <v>0.44</v>
      </c>
      <c r="HN1496">
        <v>824199</v>
      </c>
      <c r="HQ1496">
        <v>0.39</v>
      </c>
      <c r="HR1496">
        <f t="shared" si="727"/>
        <v>0.39</v>
      </c>
      <c r="ID1496">
        <v>824778</v>
      </c>
      <c r="IG1496">
        <v>0.51</v>
      </c>
      <c r="IH1496">
        <f t="shared" si="728"/>
        <v>0.51</v>
      </c>
      <c r="IS1496">
        <v>824778</v>
      </c>
      <c r="IV1496">
        <v>0.48</v>
      </c>
      <c r="IW1496">
        <f t="shared" si="729"/>
        <v>0.48</v>
      </c>
      <c r="JH1496">
        <v>824778</v>
      </c>
      <c r="JK1496">
        <v>0.52</v>
      </c>
      <c r="JL1496">
        <f t="shared" si="730"/>
        <v>0.52</v>
      </c>
      <c r="JW1496">
        <v>824778</v>
      </c>
      <c r="JZ1496">
        <v>0.53</v>
      </c>
      <c r="KA1496">
        <f t="shared" si="731"/>
        <v>0.53</v>
      </c>
      <c r="KL1496">
        <v>824778</v>
      </c>
      <c r="KO1496">
        <v>0.49</v>
      </c>
      <c r="KP1496">
        <f t="shared" si="732"/>
        <v>0.49</v>
      </c>
      <c r="LA1496">
        <v>824778</v>
      </c>
      <c r="LD1496">
        <v>0.5</v>
      </c>
      <c r="LE1496">
        <f t="shared" si="733"/>
        <v>0.5</v>
      </c>
      <c r="LP1496">
        <v>824778</v>
      </c>
      <c r="LS1496">
        <v>0.5</v>
      </c>
      <c r="LT1496">
        <f t="shared" si="734"/>
        <v>0.5</v>
      </c>
      <c r="ME1496">
        <v>824778</v>
      </c>
      <c r="MH1496">
        <v>0.48</v>
      </c>
      <c r="MI1496">
        <f t="shared" si="735"/>
        <v>0.48</v>
      </c>
      <c r="MT1496">
        <v>824778</v>
      </c>
      <c r="MW1496">
        <v>0.59</v>
      </c>
      <c r="MX1496">
        <f t="shared" si="736"/>
        <v>0.59</v>
      </c>
      <c r="NI1496">
        <v>824778</v>
      </c>
      <c r="NL1496">
        <v>0.49</v>
      </c>
      <c r="NM1496">
        <f t="shared" si="737"/>
        <v>0.49</v>
      </c>
      <c r="NX1496">
        <v>824778</v>
      </c>
      <c r="OA1496">
        <v>0.49</v>
      </c>
      <c r="OB1496">
        <f t="shared" si="738"/>
        <v>0.49</v>
      </c>
      <c r="OM1496">
        <v>824778</v>
      </c>
      <c r="OP1496">
        <v>0.5</v>
      </c>
      <c r="OQ1496">
        <f t="shared" si="739"/>
        <v>0.5</v>
      </c>
      <c r="PB1496">
        <v>824778</v>
      </c>
      <c r="PE1496">
        <v>0.49</v>
      </c>
      <c r="PF1496">
        <f t="shared" si="740"/>
        <v>0.49</v>
      </c>
      <c r="PQ1496">
        <v>824778</v>
      </c>
      <c r="PT1496">
        <v>0.51</v>
      </c>
      <c r="PU1496">
        <f t="shared" si="741"/>
        <v>0.51</v>
      </c>
      <c r="QF1496">
        <v>824778</v>
      </c>
      <c r="QI1496">
        <v>0.51</v>
      </c>
      <c r="QJ1496">
        <f t="shared" si="742"/>
        <v>0.51</v>
      </c>
      <c r="QU1496">
        <v>824778</v>
      </c>
      <c r="QX1496">
        <v>0.5</v>
      </c>
      <c r="QY1496">
        <f t="shared" si="743"/>
        <v>0.5</v>
      </c>
    </row>
    <row r="1497" spans="12:467" x14ac:dyDescent="0.2">
      <c r="L1497">
        <v>824844</v>
      </c>
      <c r="O1497">
        <v>0.39</v>
      </c>
      <c r="P1497">
        <f t="shared" si="713"/>
        <v>0.39</v>
      </c>
      <c r="AA1497">
        <v>824844</v>
      </c>
      <c r="AD1497">
        <v>0.35</v>
      </c>
      <c r="AE1497">
        <f t="shared" si="714"/>
        <v>0.35</v>
      </c>
      <c r="AP1497">
        <v>824844</v>
      </c>
      <c r="AS1497">
        <v>0.28000000000000003</v>
      </c>
      <c r="AT1497">
        <f t="shared" si="715"/>
        <v>0.28000000000000003</v>
      </c>
      <c r="BE1497">
        <v>824844</v>
      </c>
      <c r="BH1497">
        <v>0.38</v>
      </c>
      <c r="BI1497">
        <f t="shared" si="716"/>
        <v>0.38</v>
      </c>
      <c r="BT1497">
        <v>824844</v>
      </c>
      <c r="BW1497">
        <v>0.46</v>
      </c>
      <c r="BX1497">
        <f t="shared" si="717"/>
        <v>0.46</v>
      </c>
      <c r="CI1497">
        <v>824844</v>
      </c>
      <c r="CL1497">
        <v>0.4</v>
      </c>
      <c r="CM1497">
        <f t="shared" si="718"/>
        <v>0.4</v>
      </c>
      <c r="CX1497">
        <v>824844</v>
      </c>
      <c r="DA1497">
        <v>0.41</v>
      </c>
      <c r="DB1497">
        <f t="shared" si="719"/>
        <v>0.41</v>
      </c>
      <c r="DM1497">
        <v>824844</v>
      </c>
      <c r="DP1497">
        <v>0.4</v>
      </c>
      <c r="DQ1497">
        <f t="shared" si="720"/>
        <v>0.4</v>
      </c>
      <c r="EB1497">
        <v>824844</v>
      </c>
      <c r="EE1497">
        <v>0.39</v>
      </c>
      <c r="EF1497">
        <f t="shared" si="721"/>
        <v>0.39</v>
      </c>
      <c r="EQ1497">
        <v>824844</v>
      </c>
      <c r="ET1497">
        <v>0.39</v>
      </c>
      <c r="EU1497">
        <f t="shared" si="722"/>
        <v>0.39</v>
      </c>
      <c r="FF1497">
        <v>824844</v>
      </c>
      <c r="FI1497">
        <v>0.41</v>
      </c>
      <c r="FJ1497">
        <f t="shared" si="723"/>
        <v>0.41</v>
      </c>
      <c r="FU1497">
        <v>824844</v>
      </c>
      <c r="FX1497">
        <v>0.41</v>
      </c>
      <c r="FY1497">
        <f t="shared" si="724"/>
        <v>0.41</v>
      </c>
      <c r="GJ1497">
        <v>824844</v>
      </c>
      <c r="GM1497">
        <v>0.4</v>
      </c>
      <c r="GN1497">
        <f t="shared" si="725"/>
        <v>0.4</v>
      </c>
      <c r="GY1497">
        <v>824844</v>
      </c>
      <c r="HB1497">
        <v>0.41</v>
      </c>
      <c r="HC1497">
        <f t="shared" si="726"/>
        <v>0.41</v>
      </c>
      <c r="HN1497">
        <v>824844</v>
      </c>
      <c r="HQ1497">
        <v>0.4</v>
      </c>
      <c r="HR1497">
        <f t="shared" si="727"/>
        <v>0.4</v>
      </c>
      <c r="ID1497">
        <v>825019</v>
      </c>
      <c r="IG1497">
        <v>0.57999999999999996</v>
      </c>
      <c r="IH1497">
        <f t="shared" si="728"/>
        <v>0.57999999999999996</v>
      </c>
      <c r="IS1497">
        <v>825019</v>
      </c>
      <c r="IV1497">
        <v>0.53</v>
      </c>
      <c r="IW1497">
        <f t="shared" si="729"/>
        <v>0.53</v>
      </c>
      <c r="JH1497">
        <v>825019</v>
      </c>
      <c r="JK1497">
        <v>0.59</v>
      </c>
      <c r="JL1497">
        <f t="shared" si="730"/>
        <v>0.59</v>
      </c>
      <c r="JW1497">
        <v>825019</v>
      </c>
      <c r="JZ1497">
        <v>0.56999999999999995</v>
      </c>
      <c r="KA1497">
        <f t="shared" si="731"/>
        <v>0.56999999999999995</v>
      </c>
      <c r="KL1497">
        <v>825019</v>
      </c>
      <c r="KO1497">
        <v>0.59</v>
      </c>
      <c r="KP1497">
        <f t="shared" si="732"/>
        <v>0.59</v>
      </c>
      <c r="LA1497">
        <v>825019</v>
      </c>
      <c r="LD1497">
        <v>0.56999999999999995</v>
      </c>
      <c r="LE1497">
        <f t="shared" si="733"/>
        <v>0.56999999999999995</v>
      </c>
      <c r="LP1497">
        <v>825019</v>
      </c>
      <c r="LS1497">
        <v>0.56000000000000005</v>
      </c>
      <c r="LT1497">
        <f t="shared" si="734"/>
        <v>0.56000000000000005</v>
      </c>
      <c r="ME1497">
        <v>825019</v>
      </c>
      <c r="MH1497">
        <v>0.6</v>
      </c>
      <c r="MI1497">
        <f t="shared" si="735"/>
        <v>0.6</v>
      </c>
      <c r="MT1497">
        <v>825019</v>
      </c>
      <c r="MW1497">
        <v>0.63</v>
      </c>
      <c r="MX1497">
        <f t="shared" si="736"/>
        <v>0.63</v>
      </c>
      <c r="NI1497">
        <v>825019</v>
      </c>
      <c r="NL1497">
        <v>0.55000000000000004</v>
      </c>
      <c r="NM1497">
        <f t="shared" si="737"/>
        <v>0.55000000000000004</v>
      </c>
      <c r="NX1497">
        <v>825019</v>
      </c>
      <c r="OA1497">
        <v>0.55000000000000004</v>
      </c>
      <c r="OB1497">
        <f t="shared" si="738"/>
        <v>0.55000000000000004</v>
      </c>
      <c r="OM1497">
        <v>825019</v>
      </c>
      <c r="OP1497">
        <v>0.55000000000000004</v>
      </c>
      <c r="OQ1497">
        <f t="shared" si="739"/>
        <v>0.55000000000000004</v>
      </c>
      <c r="PB1497">
        <v>825019</v>
      </c>
      <c r="PE1497">
        <v>0.56000000000000005</v>
      </c>
      <c r="PF1497">
        <f t="shared" si="740"/>
        <v>0.56000000000000005</v>
      </c>
      <c r="PQ1497">
        <v>825019</v>
      </c>
      <c r="PT1497">
        <v>0.56000000000000005</v>
      </c>
      <c r="PU1497">
        <f t="shared" si="741"/>
        <v>0.56000000000000005</v>
      </c>
      <c r="QF1497">
        <v>825019</v>
      </c>
      <c r="QI1497">
        <v>0.56000000000000005</v>
      </c>
      <c r="QJ1497">
        <f t="shared" si="742"/>
        <v>0.56000000000000005</v>
      </c>
      <c r="QU1497">
        <v>825019</v>
      </c>
      <c r="QX1497">
        <v>0.57999999999999996</v>
      </c>
      <c r="QY1497">
        <f t="shared" si="743"/>
        <v>0.57999999999999996</v>
      </c>
    </row>
    <row r="1498" spans="12:467" x14ac:dyDescent="0.2">
      <c r="L1498">
        <v>822817</v>
      </c>
      <c r="O1498">
        <v>0.48</v>
      </c>
      <c r="P1498">
        <f t="shared" si="713"/>
        <v>0.48</v>
      </c>
      <c r="AA1498">
        <v>822817</v>
      </c>
      <c r="AD1498">
        <v>0.48</v>
      </c>
      <c r="AE1498">
        <f t="shared" si="714"/>
        <v>0.48</v>
      </c>
      <c r="AP1498">
        <v>822817</v>
      </c>
      <c r="AS1498">
        <v>0.4</v>
      </c>
      <c r="AT1498">
        <f t="shared" si="715"/>
        <v>0.4</v>
      </c>
      <c r="BE1498">
        <v>822817</v>
      </c>
      <c r="BH1498">
        <v>0.55000000000000004</v>
      </c>
      <c r="BI1498">
        <f t="shared" si="716"/>
        <v>0.55000000000000004</v>
      </c>
      <c r="BT1498">
        <v>822817</v>
      </c>
      <c r="BW1498">
        <v>0.5</v>
      </c>
      <c r="BX1498">
        <f t="shared" si="717"/>
        <v>0.5</v>
      </c>
      <c r="CI1498">
        <v>822817</v>
      </c>
      <c r="CL1498">
        <v>0.47</v>
      </c>
      <c r="CM1498">
        <f t="shared" si="718"/>
        <v>0.47</v>
      </c>
      <c r="CX1498">
        <v>822817</v>
      </c>
      <c r="DA1498">
        <v>0.47</v>
      </c>
      <c r="DB1498">
        <f t="shared" si="719"/>
        <v>0.47</v>
      </c>
      <c r="DM1498">
        <v>822817</v>
      </c>
      <c r="DP1498">
        <v>0.49</v>
      </c>
      <c r="DQ1498">
        <f t="shared" si="720"/>
        <v>0.49</v>
      </c>
      <c r="EB1498">
        <v>822817</v>
      </c>
      <c r="EE1498">
        <v>0.51</v>
      </c>
      <c r="EF1498">
        <f t="shared" si="721"/>
        <v>0.51</v>
      </c>
      <c r="EQ1498">
        <v>822817</v>
      </c>
      <c r="ET1498">
        <v>0.51</v>
      </c>
      <c r="EU1498">
        <f t="shared" si="722"/>
        <v>0.51</v>
      </c>
      <c r="FF1498">
        <v>822817</v>
      </c>
      <c r="FI1498">
        <v>0.49</v>
      </c>
      <c r="FJ1498">
        <f t="shared" si="723"/>
        <v>0.49</v>
      </c>
      <c r="FU1498">
        <v>822817</v>
      </c>
      <c r="FX1498">
        <v>0.48</v>
      </c>
      <c r="FY1498">
        <f t="shared" si="724"/>
        <v>0.48</v>
      </c>
      <c r="GJ1498">
        <v>822817</v>
      </c>
      <c r="GM1498">
        <v>0.47</v>
      </c>
      <c r="GN1498">
        <f t="shared" si="725"/>
        <v>0.47</v>
      </c>
      <c r="GY1498">
        <v>822817</v>
      </c>
      <c r="HB1498">
        <v>0.51</v>
      </c>
      <c r="HC1498">
        <f t="shared" si="726"/>
        <v>0.51</v>
      </c>
      <c r="HN1498">
        <v>822817</v>
      </c>
      <c r="HQ1498">
        <v>0.44</v>
      </c>
      <c r="HR1498">
        <f t="shared" si="727"/>
        <v>0.44</v>
      </c>
      <c r="ID1498">
        <v>825101</v>
      </c>
      <c r="IG1498">
        <v>0.54</v>
      </c>
      <c r="IH1498">
        <f t="shared" si="728"/>
        <v>0.54</v>
      </c>
      <c r="IS1498">
        <v>825101</v>
      </c>
      <c r="IV1498">
        <v>0.51</v>
      </c>
      <c r="IW1498">
        <f t="shared" si="729"/>
        <v>0.51</v>
      </c>
      <c r="JH1498">
        <v>825101</v>
      </c>
      <c r="JK1498">
        <v>0.54</v>
      </c>
      <c r="JL1498">
        <f t="shared" si="730"/>
        <v>0.54</v>
      </c>
      <c r="JW1498">
        <v>825101</v>
      </c>
      <c r="JZ1498">
        <v>0.52</v>
      </c>
      <c r="KA1498">
        <f t="shared" si="731"/>
        <v>0.52</v>
      </c>
      <c r="KL1498">
        <v>825101</v>
      </c>
      <c r="KO1498">
        <v>0.56999999999999995</v>
      </c>
      <c r="KP1498">
        <f t="shared" si="732"/>
        <v>0.56999999999999995</v>
      </c>
      <c r="LA1498">
        <v>825101</v>
      </c>
      <c r="LD1498">
        <v>0.52</v>
      </c>
      <c r="LE1498">
        <f t="shared" si="733"/>
        <v>0.52</v>
      </c>
      <c r="LP1498">
        <v>825101</v>
      </c>
      <c r="LS1498">
        <v>0.53</v>
      </c>
      <c r="LT1498">
        <f t="shared" si="734"/>
        <v>0.53</v>
      </c>
      <c r="ME1498">
        <v>825101</v>
      </c>
      <c r="MH1498">
        <v>0.54</v>
      </c>
      <c r="MI1498">
        <f t="shared" si="735"/>
        <v>0.54</v>
      </c>
      <c r="MT1498">
        <v>825101</v>
      </c>
      <c r="MW1498">
        <v>0.53</v>
      </c>
      <c r="MX1498">
        <f t="shared" si="736"/>
        <v>0.53</v>
      </c>
      <c r="NI1498">
        <v>825101</v>
      </c>
      <c r="NL1498">
        <v>0.53</v>
      </c>
      <c r="NM1498">
        <f t="shared" si="737"/>
        <v>0.53</v>
      </c>
      <c r="NX1498">
        <v>825101</v>
      </c>
      <c r="OA1498">
        <v>0.5</v>
      </c>
      <c r="OB1498">
        <f t="shared" si="738"/>
        <v>0.5</v>
      </c>
      <c r="OM1498">
        <v>825101</v>
      </c>
      <c r="OP1498">
        <v>0.54</v>
      </c>
      <c r="OQ1498">
        <f t="shared" si="739"/>
        <v>0.54</v>
      </c>
      <c r="PB1498">
        <v>825101</v>
      </c>
      <c r="PE1498">
        <v>0.55000000000000004</v>
      </c>
      <c r="PF1498">
        <f t="shared" si="740"/>
        <v>0.55000000000000004</v>
      </c>
      <c r="PQ1498">
        <v>825101</v>
      </c>
      <c r="PT1498">
        <v>0.53</v>
      </c>
      <c r="PU1498">
        <f t="shared" si="741"/>
        <v>0.53</v>
      </c>
      <c r="QF1498">
        <v>825101</v>
      </c>
      <c r="QI1498">
        <v>0.5</v>
      </c>
      <c r="QJ1498">
        <f t="shared" si="742"/>
        <v>0.5</v>
      </c>
      <c r="QU1498">
        <v>825101</v>
      </c>
      <c r="QX1498">
        <v>0.52</v>
      </c>
      <c r="QY1498">
        <f t="shared" si="743"/>
        <v>0.52</v>
      </c>
    </row>
    <row r="1499" spans="12:467" x14ac:dyDescent="0.2">
      <c r="L1499">
        <v>822903</v>
      </c>
      <c r="O1499">
        <v>0.51</v>
      </c>
      <c r="P1499">
        <f t="shared" si="713"/>
        <v>0.51</v>
      </c>
      <c r="AA1499">
        <v>822903</v>
      </c>
      <c r="AD1499">
        <v>0.61</v>
      </c>
      <c r="AE1499">
        <f t="shared" si="714"/>
        <v>0.61</v>
      </c>
      <c r="AP1499">
        <v>822903</v>
      </c>
      <c r="AS1499">
        <v>0.66</v>
      </c>
      <c r="AT1499">
        <f t="shared" si="715"/>
        <v>0.66</v>
      </c>
      <c r="BE1499">
        <v>822903</v>
      </c>
      <c r="BH1499">
        <v>0.61</v>
      </c>
      <c r="BI1499">
        <f t="shared" si="716"/>
        <v>0.61</v>
      </c>
      <c r="BT1499">
        <v>822903</v>
      </c>
      <c r="BW1499">
        <v>0.56000000000000005</v>
      </c>
      <c r="BX1499">
        <f t="shared" si="717"/>
        <v>0.56000000000000005</v>
      </c>
      <c r="CI1499">
        <v>822903</v>
      </c>
      <c r="CL1499">
        <v>0.55000000000000004</v>
      </c>
      <c r="CM1499">
        <f t="shared" si="718"/>
        <v>0.55000000000000004</v>
      </c>
      <c r="CX1499">
        <v>822903</v>
      </c>
      <c r="DA1499">
        <v>0.53</v>
      </c>
      <c r="DB1499">
        <f t="shared" si="719"/>
        <v>0.53</v>
      </c>
      <c r="DM1499">
        <v>822903</v>
      </c>
      <c r="DP1499">
        <v>0.53</v>
      </c>
      <c r="DQ1499">
        <f t="shared" si="720"/>
        <v>0.53</v>
      </c>
      <c r="EB1499">
        <v>822903</v>
      </c>
      <c r="EE1499">
        <v>0.5</v>
      </c>
      <c r="EF1499">
        <f t="shared" si="721"/>
        <v>0.5</v>
      </c>
      <c r="EQ1499">
        <v>822903</v>
      </c>
      <c r="ET1499">
        <v>0.5</v>
      </c>
      <c r="EU1499">
        <f t="shared" si="722"/>
        <v>0.5</v>
      </c>
      <c r="FF1499">
        <v>822903</v>
      </c>
      <c r="FI1499">
        <v>0.54</v>
      </c>
      <c r="FJ1499">
        <f t="shared" si="723"/>
        <v>0.54</v>
      </c>
      <c r="FU1499">
        <v>822903</v>
      </c>
      <c r="FX1499">
        <v>0.55000000000000004</v>
      </c>
      <c r="FY1499">
        <f t="shared" si="724"/>
        <v>0.55000000000000004</v>
      </c>
      <c r="GJ1499">
        <v>822903</v>
      </c>
      <c r="GM1499">
        <v>0.49</v>
      </c>
      <c r="GN1499">
        <f t="shared" si="725"/>
        <v>0.49</v>
      </c>
      <c r="GY1499">
        <v>822903</v>
      </c>
      <c r="HB1499">
        <v>0.56000000000000005</v>
      </c>
      <c r="HC1499">
        <f t="shared" si="726"/>
        <v>0.56000000000000005</v>
      </c>
      <c r="HN1499">
        <v>822903</v>
      </c>
      <c r="HQ1499">
        <v>0.53</v>
      </c>
      <c r="HR1499">
        <f t="shared" si="727"/>
        <v>0.53</v>
      </c>
      <c r="ID1499">
        <v>822751</v>
      </c>
      <c r="IG1499">
        <v>0.48</v>
      </c>
      <c r="IH1499">
        <f t="shared" si="728"/>
        <v>0.48</v>
      </c>
      <c r="IS1499">
        <v>822751</v>
      </c>
      <c r="IV1499">
        <v>0.49</v>
      </c>
      <c r="IW1499">
        <f t="shared" si="729"/>
        <v>0.49</v>
      </c>
      <c r="JH1499">
        <v>822751</v>
      </c>
      <c r="JK1499">
        <v>0.47</v>
      </c>
      <c r="JL1499">
        <f t="shared" si="730"/>
        <v>0.47</v>
      </c>
      <c r="JW1499">
        <v>822751</v>
      </c>
      <c r="JZ1499">
        <v>0.47</v>
      </c>
      <c r="KA1499">
        <f t="shared" si="731"/>
        <v>0.47</v>
      </c>
      <c r="KL1499">
        <v>822751</v>
      </c>
      <c r="KO1499">
        <v>0.41</v>
      </c>
      <c r="KP1499">
        <f t="shared" si="732"/>
        <v>0.41</v>
      </c>
      <c r="LA1499">
        <v>822751</v>
      </c>
      <c r="LD1499">
        <v>0.46</v>
      </c>
      <c r="LE1499">
        <f t="shared" si="733"/>
        <v>0.46</v>
      </c>
      <c r="LP1499">
        <v>822751</v>
      </c>
      <c r="LS1499">
        <v>0.47</v>
      </c>
      <c r="LT1499">
        <f t="shared" si="734"/>
        <v>0.47</v>
      </c>
      <c r="ME1499">
        <v>822751</v>
      </c>
      <c r="MH1499">
        <v>0.42</v>
      </c>
      <c r="MI1499">
        <f t="shared" si="735"/>
        <v>0.42</v>
      </c>
      <c r="MT1499">
        <v>822751</v>
      </c>
      <c r="MW1499">
        <v>0.46</v>
      </c>
      <c r="MX1499">
        <f t="shared" si="736"/>
        <v>0.46</v>
      </c>
      <c r="NI1499">
        <v>822751</v>
      </c>
      <c r="NL1499">
        <v>0.48</v>
      </c>
      <c r="NM1499">
        <f t="shared" si="737"/>
        <v>0.48</v>
      </c>
      <c r="NX1499">
        <v>822751</v>
      </c>
      <c r="OA1499">
        <v>0.45</v>
      </c>
      <c r="OB1499">
        <f t="shared" si="738"/>
        <v>0.45</v>
      </c>
      <c r="OM1499">
        <v>822751</v>
      </c>
      <c r="OP1499">
        <v>0.48</v>
      </c>
      <c r="OQ1499">
        <f t="shared" si="739"/>
        <v>0.48</v>
      </c>
      <c r="PB1499">
        <v>822751</v>
      </c>
      <c r="PE1499">
        <v>0.49</v>
      </c>
      <c r="PF1499">
        <f t="shared" si="740"/>
        <v>0.49</v>
      </c>
      <c r="PQ1499">
        <v>822751</v>
      </c>
      <c r="PT1499">
        <v>0.48</v>
      </c>
      <c r="PU1499">
        <f t="shared" si="741"/>
        <v>0.48</v>
      </c>
      <c r="QF1499">
        <v>822751</v>
      </c>
      <c r="QI1499">
        <v>0.47</v>
      </c>
      <c r="QJ1499">
        <f t="shared" si="742"/>
        <v>0.47</v>
      </c>
      <c r="QU1499">
        <v>822751</v>
      </c>
      <c r="QX1499">
        <v>0.48</v>
      </c>
      <c r="QY1499">
        <f t="shared" si="743"/>
        <v>0.48</v>
      </c>
    </row>
    <row r="1500" spans="12:467" x14ac:dyDescent="0.2">
      <c r="L1500">
        <v>823632</v>
      </c>
      <c r="O1500">
        <v>0.54</v>
      </c>
      <c r="P1500">
        <f t="shared" si="713"/>
        <v>0.54</v>
      </c>
      <c r="AA1500">
        <v>823632</v>
      </c>
      <c r="AD1500">
        <v>0.54</v>
      </c>
      <c r="AE1500">
        <f t="shared" si="714"/>
        <v>0.54</v>
      </c>
      <c r="AP1500">
        <v>823632</v>
      </c>
      <c r="AS1500">
        <v>0.14000000000000001</v>
      </c>
      <c r="AT1500">
        <f t="shared" si="715"/>
        <v>0.14000000000000001</v>
      </c>
      <c r="BE1500">
        <v>823632</v>
      </c>
      <c r="BH1500">
        <v>0.51</v>
      </c>
      <c r="BI1500">
        <f t="shared" si="716"/>
        <v>0.51</v>
      </c>
      <c r="BT1500">
        <v>823632</v>
      </c>
      <c r="BW1500">
        <v>0.44</v>
      </c>
      <c r="BX1500">
        <f t="shared" si="717"/>
        <v>0.44</v>
      </c>
      <c r="CI1500">
        <v>823632</v>
      </c>
      <c r="CL1500">
        <v>0.52</v>
      </c>
      <c r="CM1500">
        <f t="shared" si="718"/>
        <v>0.52</v>
      </c>
      <c r="CX1500">
        <v>823632</v>
      </c>
      <c r="DA1500">
        <v>0.55000000000000004</v>
      </c>
      <c r="DB1500">
        <f t="shared" si="719"/>
        <v>0.55000000000000004</v>
      </c>
      <c r="DM1500">
        <v>823632</v>
      </c>
      <c r="DP1500">
        <v>0.53</v>
      </c>
      <c r="DQ1500">
        <f t="shared" si="720"/>
        <v>0.53</v>
      </c>
      <c r="EB1500">
        <v>823632</v>
      </c>
      <c r="EE1500">
        <v>0.55000000000000004</v>
      </c>
      <c r="EF1500">
        <f t="shared" si="721"/>
        <v>0.55000000000000004</v>
      </c>
      <c r="EQ1500">
        <v>823632</v>
      </c>
      <c r="ET1500">
        <v>0.55000000000000004</v>
      </c>
      <c r="EU1500">
        <f t="shared" si="722"/>
        <v>0.55000000000000004</v>
      </c>
      <c r="FF1500">
        <v>823632</v>
      </c>
      <c r="FI1500">
        <v>0.56000000000000005</v>
      </c>
      <c r="FJ1500">
        <f t="shared" si="723"/>
        <v>0.56000000000000005</v>
      </c>
      <c r="FU1500">
        <v>823632</v>
      </c>
      <c r="FX1500">
        <v>0.52</v>
      </c>
      <c r="FY1500">
        <f t="shared" si="724"/>
        <v>0.52</v>
      </c>
      <c r="GJ1500">
        <v>823632</v>
      </c>
      <c r="GM1500">
        <v>0.53</v>
      </c>
      <c r="GN1500">
        <f t="shared" si="725"/>
        <v>0.53</v>
      </c>
      <c r="GY1500">
        <v>823632</v>
      </c>
      <c r="HB1500">
        <v>0.57999999999999996</v>
      </c>
      <c r="HC1500">
        <f t="shared" si="726"/>
        <v>0.57999999999999996</v>
      </c>
      <c r="HN1500">
        <v>823632</v>
      </c>
      <c r="HQ1500">
        <v>0.46</v>
      </c>
      <c r="HR1500">
        <f t="shared" si="727"/>
        <v>0.46</v>
      </c>
      <c r="ID1500">
        <v>823151</v>
      </c>
      <c r="IG1500">
        <v>0.56000000000000005</v>
      </c>
      <c r="IH1500">
        <f t="shared" si="728"/>
        <v>0.56000000000000005</v>
      </c>
      <c r="IS1500">
        <v>823151</v>
      </c>
      <c r="IV1500">
        <v>0.54</v>
      </c>
      <c r="IW1500">
        <f t="shared" si="729"/>
        <v>0.54</v>
      </c>
      <c r="JH1500">
        <v>823151</v>
      </c>
      <c r="JK1500">
        <v>0.54</v>
      </c>
      <c r="JL1500">
        <f t="shared" si="730"/>
        <v>0.54</v>
      </c>
      <c r="JW1500">
        <v>823151</v>
      </c>
      <c r="JZ1500">
        <v>0.56000000000000005</v>
      </c>
      <c r="KA1500">
        <f t="shared" si="731"/>
        <v>0.56000000000000005</v>
      </c>
      <c r="KL1500">
        <v>823151</v>
      </c>
      <c r="KO1500">
        <v>0.54</v>
      </c>
      <c r="KP1500">
        <f t="shared" si="732"/>
        <v>0.54</v>
      </c>
      <c r="LA1500">
        <v>823151</v>
      </c>
      <c r="LD1500">
        <v>0.55000000000000004</v>
      </c>
      <c r="LE1500">
        <f t="shared" si="733"/>
        <v>0.55000000000000004</v>
      </c>
      <c r="LP1500">
        <v>823151</v>
      </c>
      <c r="LS1500">
        <v>0.53</v>
      </c>
      <c r="LT1500">
        <f t="shared" si="734"/>
        <v>0.53</v>
      </c>
      <c r="ME1500">
        <v>823151</v>
      </c>
      <c r="MH1500">
        <v>0.55000000000000004</v>
      </c>
      <c r="MI1500">
        <f t="shared" si="735"/>
        <v>0.55000000000000004</v>
      </c>
      <c r="MT1500">
        <v>823151</v>
      </c>
      <c r="MW1500">
        <v>0.55000000000000004</v>
      </c>
      <c r="MX1500">
        <f t="shared" si="736"/>
        <v>0.55000000000000004</v>
      </c>
      <c r="NI1500">
        <v>823151</v>
      </c>
      <c r="NL1500">
        <v>0.54</v>
      </c>
      <c r="NM1500">
        <f t="shared" si="737"/>
        <v>0.54</v>
      </c>
      <c r="NX1500">
        <v>823151</v>
      </c>
      <c r="OA1500">
        <v>0.57999999999999996</v>
      </c>
      <c r="OB1500">
        <f t="shared" si="738"/>
        <v>0.57999999999999996</v>
      </c>
      <c r="OM1500">
        <v>823151</v>
      </c>
      <c r="OP1500">
        <v>0.53</v>
      </c>
      <c r="OQ1500">
        <f t="shared" si="739"/>
        <v>0.53</v>
      </c>
      <c r="PB1500">
        <v>823151</v>
      </c>
      <c r="PE1500">
        <v>0.55000000000000004</v>
      </c>
      <c r="PF1500">
        <f t="shared" si="740"/>
        <v>0.55000000000000004</v>
      </c>
      <c r="PQ1500">
        <v>823151</v>
      </c>
      <c r="PT1500">
        <v>0.56000000000000005</v>
      </c>
      <c r="PU1500">
        <f t="shared" si="741"/>
        <v>0.56000000000000005</v>
      </c>
      <c r="QF1500">
        <v>823151</v>
      </c>
      <c r="QI1500">
        <v>0.53</v>
      </c>
      <c r="QJ1500">
        <f t="shared" si="742"/>
        <v>0.53</v>
      </c>
      <c r="QU1500">
        <v>823151</v>
      </c>
      <c r="QX1500">
        <v>0.55000000000000004</v>
      </c>
      <c r="QY1500">
        <f t="shared" si="743"/>
        <v>0.55000000000000004</v>
      </c>
    </row>
    <row r="1501" spans="12:467" x14ac:dyDescent="0.2">
      <c r="L1501">
        <v>823712</v>
      </c>
      <c r="O1501">
        <v>0.47</v>
      </c>
      <c r="P1501">
        <f t="shared" si="713"/>
        <v>0.47</v>
      </c>
      <c r="AA1501">
        <v>823712</v>
      </c>
      <c r="AD1501">
        <v>0.52</v>
      </c>
      <c r="AE1501">
        <f t="shared" si="714"/>
        <v>0.52</v>
      </c>
      <c r="AP1501">
        <v>823712</v>
      </c>
      <c r="AS1501">
        <v>0.24</v>
      </c>
      <c r="AT1501">
        <f t="shared" si="715"/>
        <v>0.24</v>
      </c>
      <c r="BE1501">
        <v>823712</v>
      </c>
      <c r="BH1501">
        <v>0.43</v>
      </c>
      <c r="BI1501">
        <f t="shared" si="716"/>
        <v>0.43</v>
      </c>
      <c r="BT1501">
        <v>823712</v>
      </c>
      <c r="BW1501">
        <v>0.25</v>
      </c>
      <c r="BX1501">
        <f t="shared" si="717"/>
        <v>0.25</v>
      </c>
      <c r="CI1501">
        <v>823712</v>
      </c>
      <c r="CL1501">
        <v>0.46</v>
      </c>
      <c r="CM1501">
        <f t="shared" si="718"/>
        <v>0.46</v>
      </c>
      <c r="CX1501">
        <v>823712</v>
      </c>
      <c r="DA1501">
        <v>0.47</v>
      </c>
      <c r="DB1501">
        <f t="shared" si="719"/>
        <v>0.47</v>
      </c>
      <c r="DM1501">
        <v>823712</v>
      </c>
      <c r="DP1501">
        <v>0.47</v>
      </c>
      <c r="DQ1501">
        <f t="shared" si="720"/>
        <v>0.47</v>
      </c>
      <c r="EB1501">
        <v>823712</v>
      </c>
      <c r="EE1501">
        <v>0.45</v>
      </c>
      <c r="EF1501">
        <f t="shared" si="721"/>
        <v>0.45</v>
      </c>
      <c r="EQ1501">
        <v>823712</v>
      </c>
      <c r="ET1501">
        <v>0.45</v>
      </c>
      <c r="EU1501">
        <f t="shared" si="722"/>
        <v>0.45</v>
      </c>
      <c r="FF1501">
        <v>823712</v>
      </c>
      <c r="FI1501">
        <v>0.45</v>
      </c>
      <c r="FJ1501">
        <f t="shared" si="723"/>
        <v>0.45</v>
      </c>
      <c r="FU1501">
        <v>823712</v>
      </c>
      <c r="FX1501">
        <v>0.46</v>
      </c>
      <c r="FY1501">
        <f t="shared" si="724"/>
        <v>0.46</v>
      </c>
      <c r="GJ1501">
        <v>823712</v>
      </c>
      <c r="GM1501">
        <v>0.46</v>
      </c>
      <c r="GN1501">
        <f t="shared" si="725"/>
        <v>0.46</v>
      </c>
      <c r="GY1501">
        <v>823712</v>
      </c>
      <c r="HB1501">
        <v>0.49</v>
      </c>
      <c r="HC1501">
        <f t="shared" si="726"/>
        <v>0.49</v>
      </c>
      <c r="HN1501">
        <v>823712</v>
      </c>
      <c r="HQ1501">
        <v>0.41</v>
      </c>
      <c r="HR1501">
        <f t="shared" si="727"/>
        <v>0.41</v>
      </c>
      <c r="ID1501">
        <v>823394</v>
      </c>
      <c r="IG1501">
        <v>0.52</v>
      </c>
      <c r="IH1501">
        <f t="shared" si="728"/>
        <v>0.52</v>
      </c>
      <c r="IS1501">
        <v>823394</v>
      </c>
      <c r="IV1501">
        <v>0.55000000000000004</v>
      </c>
      <c r="IW1501">
        <f t="shared" si="729"/>
        <v>0.55000000000000004</v>
      </c>
      <c r="JH1501">
        <v>823394</v>
      </c>
      <c r="JK1501">
        <v>0.6</v>
      </c>
      <c r="JL1501">
        <f t="shared" si="730"/>
        <v>0.6</v>
      </c>
      <c r="JW1501">
        <v>823394</v>
      </c>
      <c r="JZ1501">
        <v>0.52</v>
      </c>
      <c r="KA1501">
        <f t="shared" si="731"/>
        <v>0.52</v>
      </c>
      <c r="KL1501">
        <v>823394</v>
      </c>
      <c r="KO1501">
        <v>0.62</v>
      </c>
      <c r="KP1501">
        <f t="shared" si="732"/>
        <v>0.62</v>
      </c>
      <c r="LA1501">
        <v>823394</v>
      </c>
      <c r="LD1501">
        <v>0.55000000000000004</v>
      </c>
      <c r="LE1501">
        <f t="shared" si="733"/>
        <v>0.55000000000000004</v>
      </c>
      <c r="LP1501">
        <v>823394</v>
      </c>
      <c r="LS1501">
        <v>0.54</v>
      </c>
      <c r="LT1501">
        <f t="shared" si="734"/>
        <v>0.54</v>
      </c>
      <c r="ME1501">
        <v>823394</v>
      </c>
      <c r="MH1501">
        <v>0.53</v>
      </c>
      <c r="MI1501">
        <f t="shared" si="735"/>
        <v>0.53</v>
      </c>
      <c r="MT1501">
        <v>823394</v>
      </c>
      <c r="MW1501">
        <v>0.56999999999999995</v>
      </c>
      <c r="MX1501">
        <f t="shared" si="736"/>
        <v>0.56999999999999995</v>
      </c>
      <c r="NI1501">
        <v>823394</v>
      </c>
      <c r="NL1501">
        <v>0.54</v>
      </c>
      <c r="NM1501">
        <f t="shared" si="737"/>
        <v>0.54</v>
      </c>
      <c r="NX1501">
        <v>823394</v>
      </c>
      <c r="OA1501">
        <v>0.54</v>
      </c>
      <c r="OB1501">
        <f t="shared" si="738"/>
        <v>0.54</v>
      </c>
      <c r="OM1501">
        <v>823394</v>
      </c>
      <c r="OP1501">
        <v>0.55000000000000004</v>
      </c>
      <c r="OQ1501">
        <f t="shared" si="739"/>
        <v>0.55000000000000004</v>
      </c>
      <c r="PB1501">
        <v>823394</v>
      </c>
      <c r="PE1501">
        <v>0.54</v>
      </c>
      <c r="PF1501">
        <f t="shared" si="740"/>
        <v>0.54</v>
      </c>
      <c r="PQ1501">
        <v>823394</v>
      </c>
      <c r="PT1501">
        <v>0.55000000000000004</v>
      </c>
      <c r="PU1501">
        <f t="shared" si="741"/>
        <v>0.55000000000000004</v>
      </c>
      <c r="QF1501">
        <v>823394</v>
      </c>
      <c r="QI1501">
        <v>0.56000000000000005</v>
      </c>
      <c r="QJ1501">
        <f t="shared" si="742"/>
        <v>0.56000000000000005</v>
      </c>
      <c r="QU1501">
        <v>823394</v>
      </c>
      <c r="QX1501">
        <v>0.56000000000000005</v>
      </c>
      <c r="QY1501">
        <f t="shared" si="743"/>
        <v>0.56000000000000005</v>
      </c>
    </row>
    <row r="1502" spans="12:467" x14ac:dyDescent="0.2">
      <c r="L1502">
        <v>823790</v>
      </c>
      <c r="O1502">
        <v>0.6</v>
      </c>
      <c r="P1502">
        <f t="shared" si="713"/>
        <v>0.6</v>
      </c>
      <c r="AA1502">
        <v>823790</v>
      </c>
      <c r="AD1502">
        <v>0.71</v>
      </c>
      <c r="AE1502">
        <f t="shared" si="714"/>
        <v>0.71</v>
      </c>
      <c r="AP1502">
        <v>823790</v>
      </c>
      <c r="AS1502">
        <v>0.53</v>
      </c>
      <c r="AT1502">
        <f t="shared" si="715"/>
        <v>0.53</v>
      </c>
      <c r="BE1502">
        <v>823790</v>
      </c>
      <c r="BH1502">
        <v>0.59</v>
      </c>
      <c r="BI1502">
        <f t="shared" si="716"/>
        <v>0.59</v>
      </c>
      <c r="BT1502">
        <v>823790</v>
      </c>
      <c r="BW1502">
        <v>0.56000000000000005</v>
      </c>
      <c r="BX1502">
        <f t="shared" si="717"/>
        <v>0.56000000000000005</v>
      </c>
      <c r="CI1502">
        <v>823790</v>
      </c>
      <c r="CL1502">
        <v>0.57999999999999996</v>
      </c>
      <c r="CM1502">
        <f t="shared" si="718"/>
        <v>0.57999999999999996</v>
      </c>
      <c r="CX1502">
        <v>823790</v>
      </c>
      <c r="DA1502">
        <v>0.57999999999999996</v>
      </c>
      <c r="DB1502">
        <f t="shared" si="719"/>
        <v>0.57999999999999996</v>
      </c>
      <c r="DM1502">
        <v>823790</v>
      </c>
      <c r="DP1502">
        <v>0.57999999999999996</v>
      </c>
      <c r="DQ1502">
        <f t="shared" si="720"/>
        <v>0.57999999999999996</v>
      </c>
      <c r="EB1502">
        <v>823790</v>
      </c>
      <c r="EE1502">
        <v>0.59</v>
      </c>
      <c r="EF1502">
        <f t="shared" si="721"/>
        <v>0.59</v>
      </c>
      <c r="EQ1502">
        <v>823790</v>
      </c>
      <c r="ET1502">
        <v>0.59</v>
      </c>
      <c r="EU1502">
        <f t="shared" si="722"/>
        <v>0.59</v>
      </c>
      <c r="FF1502">
        <v>823790</v>
      </c>
      <c r="FI1502">
        <v>0.57999999999999996</v>
      </c>
      <c r="FJ1502">
        <f t="shared" si="723"/>
        <v>0.57999999999999996</v>
      </c>
      <c r="FU1502">
        <v>823790</v>
      </c>
      <c r="FX1502">
        <v>0.56000000000000005</v>
      </c>
      <c r="FY1502">
        <f t="shared" si="724"/>
        <v>0.56000000000000005</v>
      </c>
      <c r="GJ1502">
        <v>823790</v>
      </c>
      <c r="GM1502">
        <v>0.56999999999999995</v>
      </c>
      <c r="GN1502">
        <f t="shared" si="725"/>
        <v>0.56999999999999995</v>
      </c>
      <c r="GY1502">
        <v>823790</v>
      </c>
      <c r="HB1502">
        <v>0.59</v>
      </c>
      <c r="HC1502">
        <f t="shared" si="726"/>
        <v>0.59</v>
      </c>
      <c r="HN1502">
        <v>823790</v>
      </c>
      <c r="HQ1502">
        <v>0.56999999999999995</v>
      </c>
      <c r="HR1502">
        <f t="shared" si="727"/>
        <v>0.56999999999999995</v>
      </c>
      <c r="ID1502">
        <v>823474</v>
      </c>
      <c r="IG1502">
        <v>0.47</v>
      </c>
      <c r="IH1502">
        <f t="shared" si="728"/>
        <v>0.47</v>
      </c>
      <c r="IS1502">
        <v>823474</v>
      </c>
      <c r="IV1502">
        <v>0.47</v>
      </c>
      <c r="IW1502">
        <f t="shared" si="729"/>
        <v>0.47</v>
      </c>
      <c r="JH1502">
        <v>823474</v>
      </c>
      <c r="JK1502">
        <v>0.47</v>
      </c>
      <c r="JL1502">
        <f t="shared" si="730"/>
        <v>0.47</v>
      </c>
      <c r="JW1502">
        <v>823474</v>
      </c>
      <c r="JZ1502">
        <v>0.48</v>
      </c>
      <c r="KA1502">
        <f t="shared" si="731"/>
        <v>0.48</v>
      </c>
      <c r="KL1502">
        <v>823474</v>
      </c>
      <c r="KO1502">
        <v>0.4</v>
      </c>
      <c r="KP1502">
        <f t="shared" si="732"/>
        <v>0.4</v>
      </c>
      <c r="LA1502">
        <v>823474</v>
      </c>
      <c r="LD1502">
        <v>0.5</v>
      </c>
      <c r="LE1502">
        <f t="shared" si="733"/>
        <v>0.5</v>
      </c>
      <c r="LP1502">
        <v>823474</v>
      </c>
      <c r="LS1502">
        <v>0.48</v>
      </c>
      <c r="LT1502">
        <f t="shared" si="734"/>
        <v>0.48</v>
      </c>
      <c r="ME1502">
        <v>823474</v>
      </c>
      <c r="MH1502">
        <v>0.45</v>
      </c>
      <c r="MI1502">
        <f t="shared" si="735"/>
        <v>0.45</v>
      </c>
      <c r="MT1502">
        <v>823474</v>
      </c>
      <c r="MW1502">
        <v>0.46</v>
      </c>
      <c r="MX1502">
        <f t="shared" si="736"/>
        <v>0.46</v>
      </c>
      <c r="NI1502">
        <v>823474</v>
      </c>
      <c r="NL1502">
        <v>0.5</v>
      </c>
      <c r="NM1502">
        <f t="shared" si="737"/>
        <v>0.5</v>
      </c>
      <c r="NX1502">
        <v>823474</v>
      </c>
      <c r="OA1502">
        <v>0.5</v>
      </c>
      <c r="OB1502">
        <f t="shared" si="738"/>
        <v>0.5</v>
      </c>
      <c r="OM1502">
        <v>823474</v>
      </c>
      <c r="OP1502">
        <v>0.49</v>
      </c>
      <c r="OQ1502">
        <f t="shared" si="739"/>
        <v>0.49</v>
      </c>
      <c r="PB1502">
        <v>823474</v>
      </c>
      <c r="PE1502">
        <v>0.47</v>
      </c>
      <c r="PF1502">
        <f t="shared" si="740"/>
        <v>0.47</v>
      </c>
      <c r="PQ1502">
        <v>823474</v>
      </c>
      <c r="PT1502">
        <v>0.51</v>
      </c>
      <c r="PU1502">
        <f t="shared" si="741"/>
        <v>0.51</v>
      </c>
      <c r="QF1502">
        <v>823474</v>
      </c>
      <c r="QI1502">
        <v>0.48</v>
      </c>
      <c r="QJ1502">
        <f t="shared" si="742"/>
        <v>0.48</v>
      </c>
      <c r="QU1502">
        <v>823474</v>
      </c>
      <c r="QX1502">
        <v>0.49</v>
      </c>
      <c r="QY1502">
        <f t="shared" si="743"/>
        <v>0.49</v>
      </c>
    </row>
    <row r="1503" spans="12:467" x14ac:dyDescent="0.2">
      <c r="L1503">
        <v>824442</v>
      </c>
      <c r="O1503">
        <v>0.56999999999999995</v>
      </c>
      <c r="P1503">
        <f t="shared" si="713"/>
        <v>0.56999999999999995</v>
      </c>
      <c r="AA1503">
        <v>824442</v>
      </c>
      <c r="AD1503">
        <v>0.56999999999999995</v>
      </c>
      <c r="AE1503">
        <f t="shared" si="714"/>
        <v>0.56999999999999995</v>
      </c>
      <c r="AP1503">
        <v>824442</v>
      </c>
      <c r="AS1503">
        <v>0.56000000000000005</v>
      </c>
      <c r="AT1503">
        <f t="shared" si="715"/>
        <v>0.56000000000000005</v>
      </c>
      <c r="BE1503">
        <v>824442</v>
      </c>
      <c r="BH1503">
        <v>0.61</v>
      </c>
      <c r="BI1503">
        <f t="shared" si="716"/>
        <v>0.61</v>
      </c>
      <c r="BT1503">
        <v>824442</v>
      </c>
      <c r="BW1503">
        <v>0.43</v>
      </c>
      <c r="BX1503">
        <f t="shared" si="717"/>
        <v>0.43</v>
      </c>
      <c r="CI1503">
        <v>824442</v>
      </c>
      <c r="CL1503">
        <v>0.56000000000000005</v>
      </c>
      <c r="CM1503">
        <f t="shared" si="718"/>
        <v>0.56000000000000005</v>
      </c>
      <c r="CX1503">
        <v>824442</v>
      </c>
      <c r="DA1503">
        <v>0.55000000000000004</v>
      </c>
      <c r="DB1503">
        <f t="shared" si="719"/>
        <v>0.55000000000000004</v>
      </c>
      <c r="DM1503">
        <v>824442</v>
      </c>
      <c r="DP1503">
        <v>0.57999999999999996</v>
      </c>
      <c r="DQ1503">
        <f t="shared" si="720"/>
        <v>0.57999999999999996</v>
      </c>
      <c r="EB1503">
        <v>824442</v>
      </c>
      <c r="EE1503">
        <v>0.55000000000000004</v>
      </c>
      <c r="EF1503">
        <f t="shared" si="721"/>
        <v>0.55000000000000004</v>
      </c>
      <c r="EQ1503">
        <v>824442</v>
      </c>
      <c r="ET1503">
        <v>0.55000000000000004</v>
      </c>
      <c r="EU1503">
        <f t="shared" si="722"/>
        <v>0.55000000000000004</v>
      </c>
      <c r="FF1503">
        <v>824442</v>
      </c>
      <c r="FI1503">
        <v>0.54</v>
      </c>
      <c r="FJ1503">
        <f t="shared" si="723"/>
        <v>0.54</v>
      </c>
      <c r="FU1503">
        <v>824442</v>
      </c>
      <c r="FX1503">
        <v>0.56000000000000005</v>
      </c>
      <c r="FY1503">
        <f t="shared" si="724"/>
        <v>0.56000000000000005</v>
      </c>
      <c r="GJ1503">
        <v>824442</v>
      </c>
      <c r="GM1503">
        <v>0.55000000000000004</v>
      </c>
      <c r="GN1503">
        <f t="shared" si="725"/>
        <v>0.55000000000000004</v>
      </c>
      <c r="GY1503">
        <v>824442</v>
      </c>
      <c r="HB1503">
        <v>0.59</v>
      </c>
      <c r="HC1503">
        <f t="shared" si="726"/>
        <v>0.59</v>
      </c>
      <c r="HN1503">
        <v>824442</v>
      </c>
      <c r="HQ1503">
        <v>0.44</v>
      </c>
      <c r="HR1503">
        <f t="shared" si="727"/>
        <v>0.44</v>
      </c>
      <c r="ID1503">
        <v>823721</v>
      </c>
      <c r="IG1503">
        <v>0.51</v>
      </c>
      <c r="IH1503">
        <f t="shared" si="728"/>
        <v>0.51</v>
      </c>
      <c r="IS1503">
        <v>823721</v>
      </c>
      <c r="IV1503">
        <v>0.49</v>
      </c>
      <c r="IW1503">
        <f t="shared" si="729"/>
        <v>0.49</v>
      </c>
      <c r="JH1503">
        <v>823721</v>
      </c>
      <c r="JK1503">
        <v>0.5</v>
      </c>
      <c r="JL1503">
        <f t="shared" si="730"/>
        <v>0.5</v>
      </c>
      <c r="JW1503">
        <v>823721</v>
      </c>
      <c r="JZ1503">
        <v>0.53</v>
      </c>
      <c r="KA1503">
        <f t="shared" si="731"/>
        <v>0.53</v>
      </c>
      <c r="KL1503">
        <v>823721</v>
      </c>
      <c r="KO1503">
        <v>0.51</v>
      </c>
      <c r="KP1503">
        <f t="shared" si="732"/>
        <v>0.51</v>
      </c>
      <c r="LA1503">
        <v>823721</v>
      </c>
      <c r="LD1503">
        <v>0.5</v>
      </c>
      <c r="LE1503">
        <f t="shared" si="733"/>
        <v>0.5</v>
      </c>
      <c r="LP1503">
        <v>823721</v>
      </c>
      <c r="LS1503">
        <v>0.51</v>
      </c>
      <c r="LT1503">
        <f t="shared" si="734"/>
        <v>0.51</v>
      </c>
      <c r="ME1503">
        <v>823721</v>
      </c>
      <c r="MH1503">
        <v>0.49</v>
      </c>
      <c r="MI1503">
        <f t="shared" si="735"/>
        <v>0.49</v>
      </c>
      <c r="MT1503">
        <v>823721</v>
      </c>
      <c r="MW1503">
        <v>0.49</v>
      </c>
      <c r="MX1503">
        <f t="shared" si="736"/>
        <v>0.49</v>
      </c>
      <c r="NI1503">
        <v>823721</v>
      </c>
      <c r="NL1503">
        <v>0.52</v>
      </c>
      <c r="NM1503">
        <f t="shared" si="737"/>
        <v>0.52</v>
      </c>
      <c r="NX1503">
        <v>823721</v>
      </c>
      <c r="OA1503">
        <v>0.49</v>
      </c>
      <c r="OB1503">
        <f t="shared" si="738"/>
        <v>0.49</v>
      </c>
      <c r="OM1503">
        <v>823721</v>
      </c>
      <c r="OP1503">
        <v>0.52</v>
      </c>
      <c r="OQ1503">
        <f t="shared" si="739"/>
        <v>0.52</v>
      </c>
      <c r="PB1503">
        <v>823721</v>
      </c>
      <c r="PE1503">
        <v>0.53</v>
      </c>
      <c r="PF1503">
        <f t="shared" si="740"/>
        <v>0.53</v>
      </c>
      <c r="PQ1503">
        <v>823721</v>
      </c>
      <c r="PT1503">
        <v>0.53</v>
      </c>
      <c r="PU1503">
        <f t="shared" si="741"/>
        <v>0.53</v>
      </c>
      <c r="QF1503">
        <v>823721</v>
      </c>
      <c r="QI1503">
        <v>0.5</v>
      </c>
      <c r="QJ1503">
        <f t="shared" si="742"/>
        <v>0.5</v>
      </c>
      <c r="QU1503">
        <v>823721</v>
      </c>
      <c r="QX1503">
        <v>0.51</v>
      </c>
      <c r="QY1503">
        <f t="shared" si="743"/>
        <v>0.51</v>
      </c>
    </row>
    <row r="1504" spans="12:467" x14ac:dyDescent="0.2">
      <c r="L1504">
        <v>824521</v>
      </c>
      <c r="O1504">
        <v>0.57999999999999996</v>
      </c>
      <c r="P1504">
        <f t="shared" si="713"/>
        <v>0.57999999999999996</v>
      </c>
      <c r="AA1504">
        <v>824521</v>
      </c>
      <c r="AD1504">
        <v>0.51</v>
      </c>
      <c r="AE1504">
        <f t="shared" si="714"/>
        <v>0.51</v>
      </c>
      <c r="AP1504">
        <v>824521</v>
      </c>
      <c r="AS1504">
        <v>0.41</v>
      </c>
      <c r="AT1504">
        <f t="shared" si="715"/>
        <v>0.41</v>
      </c>
      <c r="BE1504">
        <v>824521</v>
      </c>
      <c r="BH1504">
        <v>0.52</v>
      </c>
      <c r="BI1504">
        <f t="shared" si="716"/>
        <v>0.52</v>
      </c>
      <c r="BT1504">
        <v>824521</v>
      </c>
      <c r="BW1504">
        <v>0.4</v>
      </c>
      <c r="BX1504">
        <f t="shared" si="717"/>
        <v>0.4</v>
      </c>
      <c r="CI1504">
        <v>824521</v>
      </c>
      <c r="CL1504">
        <v>0.54</v>
      </c>
      <c r="CM1504">
        <f t="shared" si="718"/>
        <v>0.54</v>
      </c>
      <c r="CX1504">
        <v>824521</v>
      </c>
      <c r="DA1504">
        <v>0.55000000000000004</v>
      </c>
      <c r="DB1504">
        <f t="shared" si="719"/>
        <v>0.55000000000000004</v>
      </c>
      <c r="DM1504">
        <v>824521</v>
      </c>
      <c r="DP1504">
        <v>0.55000000000000004</v>
      </c>
      <c r="DQ1504">
        <f t="shared" si="720"/>
        <v>0.55000000000000004</v>
      </c>
      <c r="EB1504">
        <v>824521</v>
      </c>
      <c r="EE1504">
        <v>0.51</v>
      </c>
      <c r="EF1504">
        <f t="shared" si="721"/>
        <v>0.51</v>
      </c>
      <c r="EQ1504">
        <v>824521</v>
      </c>
      <c r="ET1504">
        <v>0.51</v>
      </c>
      <c r="EU1504">
        <f t="shared" si="722"/>
        <v>0.51</v>
      </c>
      <c r="FF1504">
        <v>824521</v>
      </c>
      <c r="FI1504">
        <v>0.51</v>
      </c>
      <c r="FJ1504">
        <f t="shared" si="723"/>
        <v>0.51</v>
      </c>
      <c r="FU1504">
        <v>824521</v>
      </c>
      <c r="FX1504">
        <v>0.54</v>
      </c>
      <c r="FY1504">
        <f t="shared" si="724"/>
        <v>0.54</v>
      </c>
      <c r="GJ1504">
        <v>824521</v>
      </c>
      <c r="GM1504">
        <v>0.51</v>
      </c>
      <c r="GN1504">
        <f t="shared" si="725"/>
        <v>0.51</v>
      </c>
      <c r="GY1504">
        <v>824521</v>
      </c>
      <c r="HB1504">
        <v>0.56999999999999995</v>
      </c>
      <c r="HC1504">
        <f t="shared" si="726"/>
        <v>0.56999999999999995</v>
      </c>
      <c r="HN1504">
        <v>824521</v>
      </c>
      <c r="HQ1504">
        <v>0.49</v>
      </c>
      <c r="HR1504">
        <f t="shared" si="727"/>
        <v>0.49</v>
      </c>
      <c r="ID1504">
        <v>823882</v>
      </c>
      <c r="IG1504">
        <v>0.51</v>
      </c>
      <c r="IH1504">
        <f t="shared" si="728"/>
        <v>0.51</v>
      </c>
      <c r="IS1504">
        <v>823882</v>
      </c>
      <c r="IV1504">
        <v>0.54</v>
      </c>
      <c r="IW1504">
        <f t="shared" si="729"/>
        <v>0.54</v>
      </c>
      <c r="JH1504">
        <v>823882</v>
      </c>
      <c r="JK1504">
        <v>0.53</v>
      </c>
      <c r="JL1504">
        <f t="shared" si="730"/>
        <v>0.53</v>
      </c>
      <c r="JW1504">
        <v>823882</v>
      </c>
      <c r="JZ1504">
        <v>0.54</v>
      </c>
      <c r="KA1504">
        <f t="shared" si="731"/>
        <v>0.54</v>
      </c>
      <c r="KL1504">
        <v>823882</v>
      </c>
      <c r="KO1504">
        <v>0.48</v>
      </c>
      <c r="KP1504">
        <f t="shared" si="732"/>
        <v>0.48</v>
      </c>
      <c r="LA1504">
        <v>823882</v>
      </c>
      <c r="LD1504">
        <v>0.52</v>
      </c>
      <c r="LE1504">
        <f t="shared" si="733"/>
        <v>0.52</v>
      </c>
      <c r="LP1504">
        <v>823882</v>
      </c>
      <c r="LS1504">
        <v>0.52</v>
      </c>
      <c r="LT1504">
        <f t="shared" si="734"/>
        <v>0.52</v>
      </c>
      <c r="ME1504">
        <v>823882</v>
      </c>
      <c r="MH1504">
        <v>0.48</v>
      </c>
      <c r="MI1504">
        <f t="shared" si="735"/>
        <v>0.48</v>
      </c>
      <c r="MT1504">
        <v>823882</v>
      </c>
      <c r="MW1504">
        <v>0.47</v>
      </c>
      <c r="MX1504">
        <f t="shared" si="736"/>
        <v>0.47</v>
      </c>
      <c r="NI1504">
        <v>823882</v>
      </c>
      <c r="NL1504">
        <v>0.5</v>
      </c>
      <c r="NM1504">
        <f t="shared" si="737"/>
        <v>0.5</v>
      </c>
      <c r="NX1504">
        <v>823882</v>
      </c>
      <c r="OA1504">
        <v>0.5</v>
      </c>
      <c r="OB1504">
        <f t="shared" si="738"/>
        <v>0.5</v>
      </c>
      <c r="OM1504">
        <v>823882</v>
      </c>
      <c r="OP1504">
        <v>0.5</v>
      </c>
      <c r="OQ1504">
        <f t="shared" si="739"/>
        <v>0.5</v>
      </c>
      <c r="PB1504">
        <v>823882</v>
      </c>
      <c r="PE1504">
        <v>0.5</v>
      </c>
      <c r="PF1504">
        <f t="shared" si="740"/>
        <v>0.5</v>
      </c>
      <c r="PQ1504">
        <v>823882</v>
      </c>
      <c r="PT1504">
        <v>0.55000000000000004</v>
      </c>
      <c r="PU1504">
        <f t="shared" si="741"/>
        <v>0.55000000000000004</v>
      </c>
      <c r="QF1504">
        <v>823882</v>
      </c>
      <c r="QI1504">
        <v>0.53</v>
      </c>
      <c r="QJ1504">
        <f t="shared" si="742"/>
        <v>0.53</v>
      </c>
      <c r="QU1504">
        <v>823882</v>
      </c>
      <c r="QX1504">
        <v>0.52</v>
      </c>
      <c r="QY1504">
        <f t="shared" si="743"/>
        <v>0.52</v>
      </c>
    </row>
    <row r="1505" spans="12:467" x14ac:dyDescent="0.2">
      <c r="L1505">
        <v>824604</v>
      </c>
      <c r="O1505">
        <v>0.47</v>
      </c>
      <c r="P1505">
        <f t="shared" si="713"/>
        <v>0.47</v>
      </c>
      <c r="AA1505">
        <v>824604</v>
      </c>
      <c r="AD1505">
        <v>0.5</v>
      </c>
      <c r="AE1505">
        <f t="shared" si="714"/>
        <v>0.5</v>
      </c>
      <c r="AP1505">
        <v>824604</v>
      </c>
      <c r="AS1505">
        <v>0.5</v>
      </c>
      <c r="AT1505">
        <f t="shared" si="715"/>
        <v>0.5</v>
      </c>
      <c r="BE1505">
        <v>824604</v>
      </c>
      <c r="BH1505">
        <v>0.4</v>
      </c>
      <c r="BI1505">
        <f t="shared" si="716"/>
        <v>0.4</v>
      </c>
      <c r="BT1505">
        <v>824604</v>
      </c>
      <c r="BW1505">
        <v>0.5</v>
      </c>
      <c r="BX1505">
        <f t="shared" si="717"/>
        <v>0.5</v>
      </c>
      <c r="CI1505">
        <v>824604</v>
      </c>
      <c r="CL1505">
        <v>0.45</v>
      </c>
      <c r="CM1505">
        <f t="shared" si="718"/>
        <v>0.45</v>
      </c>
      <c r="CX1505">
        <v>824604</v>
      </c>
      <c r="DA1505">
        <v>0.45</v>
      </c>
      <c r="DB1505">
        <f t="shared" si="719"/>
        <v>0.45</v>
      </c>
      <c r="DM1505">
        <v>824604</v>
      </c>
      <c r="DP1505">
        <v>0.48</v>
      </c>
      <c r="DQ1505">
        <f t="shared" si="720"/>
        <v>0.48</v>
      </c>
      <c r="EB1505">
        <v>824604</v>
      </c>
      <c r="EE1505">
        <v>0.48</v>
      </c>
      <c r="EF1505">
        <f t="shared" si="721"/>
        <v>0.48</v>
      </c>
      <c r="EQ1505">
        <v>824604</v>
      </c>
      <c r="ET1505">
        <v>0.48</v>
      </c>
      <c r="EU1505">
        <f t="shared" si="722"/>
        <v>0.48</v>
      </c>
      <c r="FF1505">
        <v>824604</v>
      </c>
      <c r="FI1505">
        <v>0.47</v>
      </c>
      <c r="FJ1505">
        <f t="shared" si="723"/>
        <v>0.47</v>
      </c>
      <c r="FU1505">
        <v>824604</v>
      </c>
      <c r="FX1505">
        <v>0.46</v>
      </c>
      <c r="FY1505">
        <f t="shared" si="724"/>
        <v>0.46</v>
      </c>
      <c r="GJ1505">
        <v>824604</v>
      </c>
      <c r="GM1505">
        <v>0.47</v>
      </c>
      <c r="GN1505">
        <f t="shared" si="725"/>
        <v>0.47</v>
      </c>
      <c r="GY1505">
        <v>824604</v>
      </c>
      <c r="HB1505">
        <v>0.48</v>
      </c>
      <c r="HC1505">
        <f t="shared" si="726"/>
        <v>0.48</v>
      </c>
      <c r="HN1505">
        <v>824604</v>
      </c>
      <c r="HQ1505">
        <v>0.49</v>
      </c>
      <c r="HR1505">
        <f t="shared" si="727"/>
        <v>0.49</v>
      </c>
      <c r="ID1505">
        <v>824049</v>
      </c>
      <c r="IG1505">
        <v>0.5</v>
      </c>
      <c r="IH1505">
        <f t="shared" si="728"/>
        <v>0.5</v>
      </c>
      <c r="IS1505">
        <v>824049</v>
      </c>
      <c r="IV1505">
        <v>0.48</v>
      </c>
      <c r="IW1505">
        <f t="shared" si="729"/>
        <v>0.48</v>
      </c>
      <c r="JH1505">
        <v>824049</v>
      </c>
      <c r="JK1505">
        <v>0.44</v>
      </c>
      <c r="JL1505">
        <f t="shared" si="730"/>
        <v>0.44</v>
      </c>
      <c r="JW1505">
        <v>824049</v>
      </c>
      <c r="JZ1505">
        <v>0.44</v>
      </c>
      <c r="KA1505">
        <f t="shared" si="731"/>
        <v>0.44</v>
      </c>
      <c r="KL1505">
        <v>824049</v>
      </c>
      <c r="KO1505">
        <v>0.48</v>
      </c>
      <c r="KP1505">
        <f t="shared" si="732"/>
        <v>0.48</v>
      </c>
      <c r="LA1505">
        <v>824049</v>
      </c>
      <c r="LD1505">
        <v>0.46</v>
      </c>
      <c r="LE1505">
        <f t="shared" si="733"/>
        <v>0.46</v>
      </c>
      <c r="LP1505">
        <v>824049</v>
      </c>
      <c r="LS1505">
        <v>0.46</v>
      </c>
      <c r="LT1505">
        <f t="shared" si="734"/>
        <v>0.46</v>
      </c>
      <c r="ME1505">
        <v>824049</v>
      </c>
      <c r="MH1505">
        <v>0.41</v>
      </c>
      <c r="MI1505">
        <f t="shared" si="735"/>
        <v>0.41</v>
      </c>
      <c r="MT1505">
        <v>824049</v>
      </c>
      <c r="MW1505">
        <v>0.46</v>
      </c>
      <c r="MX1505">
        <f t="shared" si="736"/>
        <v>0.46</v>
      </c>
      <c r="NI1505">
        <v>824049</v>
      </c>
      <c r="NL1505">
        <v>0.47</v>
      </c>
      <c r="NM1505">
        <f t="shared" si="737"/>
        <v>0.47</v>
      </c>
      <c r="NX1505">
        <v>824049</v>
      </c>
      <c r="OA1505">
        <v>0.46</v>
      </c>
      <c r="OB1505">
        <f t="shared" si="738"/>
        <v>0.46</v>
      </c>
      <c r="OM1505">
        <v>824049</v>
      </c>
      <c r="OP1505">
        <v>0.49</v>
      </c>
      <c r="OQ1505">
        <f t="shared" si="739"/>
        <v>0.49</v>
      </c>
      <c r="PB1505">
        <v>824049</v>
      </c>
      <c r="PE1505">
        <v>0.49</v>
      </c>
      <c r="PF1505">
        <f t="shared" si="740"/>
        <v>0.49</v>
      </c>
      <c r="PQ1505">
        <v>824049</v>
      </c>
      <c r="PT1505">
        <v>0.45</v>
      </c>
      <c r="PU1505">
        <f t="shared" si="741"/>
        <v>0.45</v>
      </c>
      <c r="QF1505">
        <v>824049</v>
      </c>
      <c r="QI1505">
        <v>0.46</v>
      </c>
      <c r="QJ1505">
        <f t="shared" si="742"/>
        <v>0.46</v>
      </c>
      <c r="QU1505">
        <v>824049</v>
      </c>
      <c r="QX1505">
        <v>0.47</v>
      </c>
      <c r="QY1505">
        <f t="shared" si="743"/>
        <v>0.47</v>
      </c>
    </row>
    <row r="1506" spans="12:467" x14ac:dyDescent="0.2">
      <c r="L1506">
        <v>824764</v>
      </c>
      <c r="O1506">
        <v>0.42</v>
      </c>
      <c r="P1506">
        <f t="shared" si="713"/>
        <v>0.42</v>
      </c>
      <c r="AA1506">
        <v>824764</v>
      </c>
      <c r="AD1506">
        <v>0.47</v>
      </c>
      <c r="AE1506">
        <f t="shared" si="714"/>
        <v>0.47</v>
      </c>
      <c r="AP1506">
        <v>824764</v>
      </c>
      <c r="AS1506">
        <v>0.46</v>
      </c>
      <c r="AT1506">
        <f t="shared" si="715"/>
        <v>0.46</v>
      </c>
      <c r="BE1506">
        <v>824764</v>
      </c>
      <c r="BH1506">
        <v>0.42</v>
      </c>
      <c r="BI1506">
        <f t="shared" si="716"/>
        <v>0.42</v>
      </c>
      <c r="BT1506">
        <v>824764</v>
      </c>
      <c r="BW1506">
        <v>0.52</v>
      </c>
      <c r="BX1506">
        <f t="shared" si="717"/>
        <v>0.52</v>
      </c>
      <c r="CI1506">
        <v>824764</v>
      </c>
      <c r="CL1506">
        <v>0.42</v>
      </c>
      <c r="CM1506">
        <f t="shared" si="718"/>
        <v>0.42</v>
      </c>
      <c r="CX1506">
        <v>824764</v>
      </c>
      <c r="DA1506">
        <v>0.47</v>
      </c>
      <c r="DB1506">
        <f t="shared" si="719"/>
        <v>0.47</v>
      </c>
      <c r="DM1506">
        <v>824764</v>
      </c>
      <c r="DP1506">
        <v>0.4</v>
      </c>
      <c r="DQ1506">
        <f t="shared" si="720"/>
        <v>0.4</v>
      </c>
      <c r="EB1506">
        <v>824764</v>
      </c>
      <c r="EE1506">
        <v>0.43</v>
      </c>
      <c r="EF1506">
        <f t="shared" si="721"/>
        <v>0.43</v>
      </c>
      <c r="EQ1506">
        <v>824764</v>
      </c>
      <c r="ET1506">
        <v>0.43</v>
      </c>
      <c r="EU1506">
        <f t="shared" si="722"/>
        <v>0.43</v>
      </c>
      <c r="FF1506">
        <v>824764</v>
      </c>
      <c r="FI1506">
        <v>0.47</v>
      </c>
      <c r="FJ1506">
        <f t="shared" si="723"/>
        <v>0.47</v>
      </c>
      <c r="FU1506">
        <v>824764</v>
      </c>
      <c r="FX1506">
        <v>0.45</v>
      </c>
      <c r="FY1506">
        <f t="shared" si="724"/>
        <v>0.45</v>
      </c>
      <c r="GJ1506">
        <v>824764</v>
      </c>
      <c r="GM1506">
        <v>0.42</v>
      </c>
      <c r="GN1506">
        <f t="shared" si="725"/>
        <v>0.42</v>
      </c>
      <c r="GY1506">
        <v>824764</v>
      </c>
      <c r="HB1506">
        <v>0.46</v>
      </c>
      <c r="HC1506">
        <f t="shared" si="726"/>
        <v>0.46</v>
      </c>
      <c r="HN1506">
        <v>824764</v>
      </c>
      <c r="HQ1506">
        <v>0.34</v>
      </c>
      <c r="HR1506">
        <f t="shared" si="727"/>
        <v>0.34</v>
      </c>
      <c r="ID1506">
        <v>824206</v>
      </c>
      <c r="IG1506">
        <v>0.55000000000000004</v>
      </c>
      <c r="IH1506">
        <f t="shared" si="728"/>
        <v>0.55000000000000004</v>
      </c>
      <c r="IS1506">
        <v>824206</v>
      </c>
      <c r="IV1506">
        <v>0.56000000000000005</v>
      </c>
      <c r="IW1506">
        <f t="shared" si="729"/>
        <v>0.56000000000000005</v>
      </c>
      <c r="JH1506">
        <v>824206</v>
      </c>
      <c r="JK1506">
        <v>0.56999999999999995</v>
      </c>
      <c r="JL1506">
        <f t="shared" si="730"/>
        <v>0.56999999999999995</v>
      </c>
      <c r="JW1506">
        <v>824206</v>
      </c>
      <c r="JZ1506">
        <v>0.55000000000000004</v>
      </c>
      <c r="KA1506">
        <f t="shared" si="731"/>
        <v>0.55000000000000004</v>
      </c>
      <c r="KL1506">
        <v>824206</v>
      </c>
      <c r="KO1506">
        <v>0.59</v>
      </c>
      <c r="KP1506">
        <f t="shared" si="732"/>
        <v>0.59</v>
      </c>
      <c r="LA1506">
        <v>824206</v>
      </c>
      <c r="LD1506">
        <v>0.6</v>
      </c>
      <c r="LE1506">
        <f t="shared" si="733"/>
        <v>0.6</v>
      </c>
      <c r="LP1506">
        <v>824206</v>
      </c>
      <c r="LS1506">
        <v>0.56999999999999995</v>
      </c>
      <c r="LT1506">
        <f t="shared" si="734"/>
        <v>0.56999999999999995</v>
      </c>
      <c r="ME1506">
        <v>824206</v>
      </c>
      <c r="MH1506">
        <v>0.63</v>
      </c>
      <c r="MI1506">
        <f t="shared" si="735"/>
        <v>0.63</v>
      </c>
      <c r="MT1506">
        <v>824206</v>
      </c>
      <c r="MW1506">
        <v>0.63</v>
      </c>
      <c r="MX1506">
        <f t="shared" si="736"/>
        <v>0.63</v>
      </c>
      <c r="NI1506">
        <v>824206</v>
      </c>
      <c r="NL1506">
        <v>0.55000000000000004</v>
      </c>
      <c r="NM1506">
        <f t="shared" si="737"/>
        <v>0.55000000000000004</v>
      </c>
      <c r="NX1506">
        <v>824206</v>
      </c>
      <c r="OA1506">
        <v>0.56999999999999995</v>
      </c>
      <c r="OB1506">
        <f t="shared" si="738"/>
        <v>0.56999999999999995</v>
      </c>
      <c r="OM1506">
        <v>824206</v>
      </c>
      <c r="OP1506">
        <v>0.56999999999999995</v>
      </c>
      <c r="OQ1506">
        <f t="shared" si="739"/>
        <v>0.56999999999999995</v>
      </c>
      <c r="PB1506">
        <v>824206</v>
      </c>
      <c r="PE1506">
        <v>0.54</v>
      </c>
      <c r="PF1506">
        <f t="shared" si="740"/>
        <v>0.54</v>
      </c>
      <c r="PQ1506">
        <v>824206</v>
      </c>
      <c r="PT1506">
        <v>0.56000000000000005</v>
      </c>
      <c r="PU1506">
        <f t="shared" si="741"/>
        <v>0.56000000000000005</v>
      </c>
      <c r="QF1506">
        <v>824206</v>
      </c>
      <c r="QI1506">
        <v>0.56999999999999995</v>
      </c>
      <c r="QJ1506">
        <f t="shared" si="742"/>
        <v>0.56999999999999995</v>
      </c>
      <c r="QU1506">
        <v>824206</v>
      </c>
      <c r="QX1506">
        <v>0.56000000000000005</v>
      </c>
      <c r="QY1506">
        <f t="shared" si="743"/>
        <v>0.56000000000000005</v>
      </c>
    </row>
    <row r="1507" spans="12:467" x14ac:dyDescent="0.2">
      <c r="L1507">
        <v>824843</v>
      </c>
      <c r="O1507">
        <v>0.4</v>
      </c>
      <c r="P1507">
        <f t="shared" si="713"/>
        <v>0.4</v>
      </c>
      <c r="AA1507">
        <v>824843</v>
      </c>
      <c r="AD1507">
        <v>0.46</v>
      </c>
      <c r="AE1507">
        <f t="shared" si="714"/>
        <v>0.46</v>
      </c>
      <c r="AP1507">
        <v>824843</v>
      </c>
      <c r="AS1507">
        <v>0.48</v>
      </c>
      <c r="AT1507">
        <f t="shared" si="715"/>
        <v>0.48</v>
      </c>
      <c r="BE1507">
        <v>824843</v>
      </c>
      <c r="BH1507">
        <v>0.49</v>
      </c>
      <c r="BI1507">
        <f t="shared" si="716"/>
        <v>0.49</v>
      </c>
      <c r="BT1507">
        <v>824843</v>
      </c>
      <c r="BW1507">
        <v>0.53</v>
      </c>
      <c r="BX1507">
        <f t="shared" si="717"/>
        <v>0.53</v>
      </c>
      <c r="CI1507">
        <v>824843</v>
      </c>
      <c r="CL1507">
        <v>0.42</v>
      </c>
      <c r="CM1507">
        <f t="shared" si="718"/>
        <v>0.42</v>
      </c>
      <c r="CX1507">
        <v>824843</v>
      </c>
      <c r="DA1507">
        <v>0.44</v>
      </c>
      <c r="DB1507">
        <f t="shared" si="719"/>
        <v>0.44</v>
      </c>
      <c r="DM1507">
        <v>824843</v>
      </c>
      <c r="DP1507">
        <v>0.42</v>
      </c>
      <c r="DQ1507">
        <f t="shared" si="720"/>
        <v>0.42</v>
      </c>
      <c r="EB1507">
        <v>824843</v>
      </c>
      <c r="EE1507">
        <v>0.4</v>
      </c>
      <c r="EF1507">
        <f t="shared" si="721"/>
        <v>0.4</v>
      </c>
      <c r="EQ1507">
        <v>824843</v>
      </c>
      <c r="ET1507">
        <v>0.4</v>
      </c>
      <c r="EU1507">
        <f t="shared" si="722"/>
        <v>0.4</v>
      </c>
      <c r="FF1507">
        <v>824843</v>
      </c>
      <c r="FI1507">
        <v>0.42</v>
      </c>
      <c r="FJ1507">
        <f t="shared" si="723"/>
        <v>0.42</v>
      </c>
      <c r="FU1507">
        <v>824843</v>
      </c>
      <c r="FX1507">
        <v>0.44</v>
      </c>
      <c r="FY1507">
        <f t="shared" si="724"/>
        <v>0.44</v>
      </c>
      <c r="GJ1507">
        <v>824843</v>
      </c>
      <c r="GM1507">
        <v>0.41</v>
      </c>
      <c r="GN1507">
        <f t="shared" si="725"/>
        <v>0.41</v>
      </c>
      <c r="GY1507">
        <v>824843</v>
      </c>
      <c r="HB1507">
        <v>0.42</v>
      </c>
      <c r="HC1507">
        <f t="shared" si="726"/>
        <v>0.42</v>
      </c>
      <c r="HN1507">
        <v>824843</v>
      </c>
      <c r="HQ1507">
        <v>0.49</v>
      </c>
      <c r="HR1507">
        <f t="shared" si="727"/>
        <v>0.49</v>
      </c>
      <c r="ID1507">
        <v>824451</v>
      </c>
      <c r="IG1507">
        <v>0.56999999999999995</v>
      </c>
      <c r="IH1507">
        <f t="shared" si="728"/>
        <v>0.56999999999999995</v>
      </c>
      <c r="IS1507">
        <v>824451</v>
      </c>
      <c r="IV1507">
        <v>0.55000000000000004</v>
      </c>
      <c r="IW1507">
        <f t="shared" si="729"/>
        <v>0.55000000000000004</v>
      </c>
      <c r="JH1507">
        <v>824451</v>
      </c>
      <c r="JK1507">
        <v>0.52</v>
      </c>
      <c r="JL1507">
        <f t="shared" si="730"/>
        <v>0.52</v>
      </c>
      <c r="JW1507">
        <v>824451</v>
      </c>
      <c r="JZ1507">
        <v>0.55000000000000004</v>
      </c>
      <c r="KA1507">
        <f t="shared" si="731"/>
        <v>0.55000000000000004</v>
      </c>
      <c r="KL1507">
        <v>824451</v>
      </c>
      <c r="KO1507">
        <v>0.5</v>
      </c>
      <c r="KP1507">
        <f t="shared" si="732"/>
        <v>0.5</v>
      </c>
      <c r="LA1507">
        <v>824451</v>
      </c>
      <c r="LD1507">
        <v>0.54</v>
      </c>
      <c r="LE1507">
        <f t="shared" si="733"/>
        <v>0.54</v>
      </c>
      <c r="LP1507">
        <v>824451</v>
      </c>
      <c r="LS1507">
        <v>0.54</v>
      </c>
      <c r="LT1507">
        <f t="shared" si="734"/>
        <v>0.54</v>
      </c>
      <c r="ME1507">
        <v>824451</v>
      </c>
      <c r="MH1507">
        <v>0.56000000000000005</v>
      </c>
      <c r="MI1507">
        <f t="shared" si="735"/>
        <v>0.56000000000000005</v>
      </c>
      <c r="MT1507">
        <v>824451</v>
      </c>
      <c r="MW1507">
        <v>0.52</v>
      </c>
      <c r="MX1507">
        <f t="shared" si="736"/>
        <v>0.52</v>
      </c>
      <c r="NI1507">
        <v>824451</v>
      </c>
      <c r="NL1507">
        <v>0.54</v>
      </c>
      <c r="NM1507">
        <f t="shared" si="737"/>
        <v>0.54</v>
      </c>
      <c r="NX1507">
        <v>824451</v>
      </c>
      <c r="OA1507">
        <v>0.54</v>
      </c>
      <c r="OB1507">
        <f t="shared" si="738"/>
        <v>0.54</v>
      </c>
      <c r="OM1507">
        <v>824451</v>
      </c>
      <c r="OP1507">
        <v>0.56999999999999995</v>
      </c>
      <c r="OQ1507">
        <f t="shared" si="739"/>
        <v>0.56999999999999995</v>
      </c>
      <c r="PB1507">
        <v>824451</v>
      </c>
      <c r="PE1507">
        <v>0.55000000000000004</v>
      </c>
      <c r="PF1507">
        <f t="shared" si="740"/>
        <v>0.55000000000000004</v>
      </c>
      <c r="PQ1507">
        <v>824451</v>
      </c>
      <c r="PT1507">
        <v>0.57999999999999996</v>
      </c>
      <c r="PU1507">
        <f t="shared" si="741"/>
        <v>0.57999999999999996</v>
      </c>
      <c r="QF1507">
        <v>824451</v>
      </c>
      <c r="QI1507">
        <v>0.55000000000000004</v>
      </c>
      <c r="QJ1507">
        <f t="shared" si="742"/>
        <v>0.55000000000000004</v>
      </c>
      <c r="QU1507">
        <v>824451</v>
      </c>
      <c r="QX1507">
        <v>0.56000000000000005</v>
      </c>
      <c r="QY1507">
        <f t="shared" si="743"/>
        <v>0.56000000000000005</v>
      </c>
    </row>
    <row r="1508" spans="12:467" x14ac:dyDescent="0.2">
      <c r="L1508">
        <v>824927</v>
      </c>
      <c r="O1508">
        <v>0.53</v>
      </c>
      <c r="P1508">
        <f t="shared" si="713"/>
        <v>0.53</v>
      </c>
      <c r="AA1508">
        <v>824927</v>
      </c>
      <c r="AD1508">
        <v>0.57999999999999996</v>
      </c>
      <c r="AE1508">
        <f t="shared" si="714"/>
        <v>0.57999999999999996</v>
      </c>
      <c r="AP1508">
        <v>824927</v>
      </c>
      <c r="AS1508">
        <v>0.53</v>
      </c>
      <c r="AT1508">
        <f t="shared" si="715"/>
        <v>0.53</v>
      </c>
      <c r="BE1508">
        <v>824927</v>
      </c>
      <c r="BH1508">
        <v>0.52</v>
      </c>
      <c r="BI1508">
        <f t="shared" si="716"/>
        <v>0.52</v>
      </c>
      <c r="BT1508">
        <v>824927</v>
      </c>
      <c r="BW1508">
        <v>0.56000000000000005</v>
      </c>
      <c r="BX1508">
        <f t="shared" si="717"/>
        <v>0.56000000000000005</v>
      </c>
      <c r="CI1508">
        <v>824927</v>
      </c>
      <c r="CL1508">
        <v>0.52</v>
      </c>
      <c r="CM1508">
        <f t="shared" si="718"/>
        <v>0.52</v>
      </c>
      <c r="CX1508">
        <v>824927</v>
      </c>
      <c r="DA1508">
        <v>0.52</v>
      </c>
      <c r="DB1508">
        <f t="shared" si="719"/>
        <v>0.52</v>
      </c>
      <c r="DM1508">
        <v>824927</v>
      </c>
      <c r="DP1508">
        <v>0.53</v>
      </c>
      <c r="DQ1508">
        <f t="shared" si="720"/>
        <v>0.53</v>
      </c>
      <c r="EB1508">
        <v>824927</v>
      </c>
      <c r="EE1508">
        <v>0.55000000000000004</v>
      </c>
      <c r="EF1508">
        <f t="shared" si="721"/>
        <v>0.55000000000000004</v>
      </c>
      <c r="EQ1508">
        <v>824927</v>
      </c>
      <c r="ET1508">
        <v>0.55000000000000004</v>
      </c>
      <c r="EU1508">
        <f t="shared" si="722"/>
        <v>0.55000000000000004</v>
      </c>
      <c r="FF1508">
        <v>824927</v>
      </c>
      <c r="FI1508">
        <v>0.54</v>
      </c>
      <c r="FJ1508">
        <f t="shared" si="723"/>
        <v>0.54</v>
      </c>
      <c r="FU1508">
        <v>824927</v>
      </c>
      <c r="FX1508">
        <v>0.54</v>
      </c>
      <c r="FY1508">
        <f t="shared" si="724"/>
        <v>0.54</v>
      </c>
      <c r="GJ1508">
        <v>824927</v>
      </c>
      <c r="GM1508">
        <v>0.51</v>
      </c>
      <c r="GN1508">
        <f t="shared" si="725"/>
        <v>0.51</v>
      </c>
      <c r="GY1508">
        <v>824927</v>
      </c>
      <c r="HB1508">
        <v>0.56999999999999995</v>
      </c>
      <c r="HC1508">
        <f t="shared" si="726"/>
        <v>0.56999999999999995</v>
      </c>
      <c r="HN1508">
        <v>824927</v>
      </c>
      <c r="HQ1508">
        <v>0.49</v>
      </c>
      <c r="HR1508">
        <f t="shared" si="727"/>
        <v>0.49</v>
      </c>
      <c r="ID1508">
        <v>824694</v>
      </c>
      <c r="IG1508">
        <v>0.52</v>
      </c>
      <c r="IH1508">
        <f t="shared" si="728"/>
        <v>0.52</v>
      </c>
      <c r="IS1508">
        <v>824694</v>
      </c>
      <c r="IV1508">
        <v>0.53</v>
      </c>
      <c r="IW1508">
        <f t="shared" si="729"/>
        <v>0.53</v>
      </c>
      <c r="JH1508">
        <v>824694</v>
      </c>
      <c r="JK1508">
        <v>0.55000000000000004</v>
      </c>
      <c r="JL1508">
        <f t="shared" si="730"/>
        <v>0.55000000000000004</v>
      </c>
      <c r="JW1508">
        <v>824694</v>
      </c>
      <c r="JZ1508">
        <v>0.5</v>
      </c>
      <c r="KA1508">
        <f t="shared" si="731"/>
        <v>0.5</v>
      </c>
      <c r="KL1508">
        <v>824694</v>
      </c>
      <c r="KO1508">
        <v>0.56000000000000005</v>
      </c>
      <c r="KP1508">
        <f t="shared" si="732"/>
        <v>0.56000000000000005</v>
      </c>
      <c r="LA1508">
        <v>824694</v>
      </c>
      <c r="LD1508">
        <v>0.54</v>
      </c>
      <c r="LE1508">
        <f t="shared" si="733"/>
        <v>0.54</v>
      </c>
      <c r="LP1508">
        <v>824694</v>
      </c>
      <c r="LS1508">
        <v>0.54</v>
      </c>
      <c r="LT1508">
        <f t="shared" si="734"/>
        <v>0.54</v>
      </c>
      <c r="ME1508">
        <v>824694</v>
      </c>
      <c r="MH1508">
        <v>0.5</v>
      </c>
      <c r="MI1508">
        <f t="shared" si="735"/>
        <v>0.5</v>
      </c>
      <c r="MT1508">
        <v>824694</v>
      </c>
      <c r="MW1508">
        <v>0.61</v>
      </c>
      <c r="MX1508">
        <f t="shared" si="736"/>
        <v>0.61</v>
      </c>
      <c r="NI1508">
        <v>824694</v>
      </c>
      <c r="NL1508">
        <v>0.52</v>
      </c>
      <c r="NM1508">
        <f t="shared" si="737"/>
        <v>0.52</v>
      </c>
      <c r="NX1508">
        <v>824694</v>
      </c>
      <c r="OA1508">
        <v>0.51</v>
      </c>
      <c r="OB1508">
        <f t="shared" si="738"/>
        <v>0.51</v>
      </c>
      <c r="OM1508">
        <v>824694</v>
      </c>
      <c r="OP1508">
        <v>0.53</v>
      </c>
      <c r="OQ1508">
        <f t="shared" si="739"/>
        <v>0.53</v>
      </c>
      <c r="PB1508">
        <v>824694</v>
      </c>
      <c r="PE1508">
        <v>0.49</v>
      </c>
      <c r="PF1508">
        <f t="shared" si="740"/>
        <v>0.49</v>
      </c>
      <c r="PQ1508">
        <v>824694</v>
      </c>
      <c r="PT1508">
        <v>0.52</v>
      </c>
      <c r="PU1508">
        <f t="shared" si="741"/>
        <v>0.52</v>
      </c>
      <c r="QF1508">
        <v>824694</v>
      </c>
      <c r="QI1508">
        <v>0.48</v>
      </c>
      <c r="QJ1508">
        <f t="shared" si="742"/>
        <v>0.48</v>
      </c>
      <c r="QU1508">
        <v>824694</v>
      </c>
      <c r="QX1508">
        <v>0.53</v>
      </c>
      <c r="QY1508">
        <f t="shared" si="743"/>
        <v>0.53</v>
      </c>
    </row>
    <row r="1509" spans="12:467" x14ac:dyDescent="0.2">
      <c r="L1509">
        <v>822815</v>
      </c>
      <c r="O1509">
        <v>0.56000000000000005</v>
      </c>
      <c r="P1509">
        <f t="shared" si="713"/>
        <v>0.56000000000000005</v>
      </c>
      <c r="AA1509">
        <v>822815</v>
      </c>
      <c r="AD1509">
        <v>0.62</v>
      </c>
      <c r="AE1509">
        <f t="shared" si="714"/>
        <v>0.62</v>
      </c>
      <c r="AP1509">
        <v>822815</v>
      </c>
      <c r="AS1509">
        <v>0.77</v>
      </c>
      <c r="AT1509">
        <f t="shared" si="715"/>
        <v>0.77</v>
      </c>
      <c r="BE1509">
        <v>822815</v>
      </c>
      <c r="BH1509">
        <v>0.65</v>
      </c>
      <c r="BI1509">
        <f t="shared" si="716"/>
        <v>0.65</v>
      </c>
      <c r="BT1509">
        <v>822815</v>
      </c>
      <c r="BW1509">
        <v>0.64</v>
      </c>
      <c r="BX1509">
        <f t="shared" si="717"/>
        <v>0.64</v>
      </c>
      <c r="CI1509">
        <v>822815</v>
      </c>
      <c r="CL1509">
        <v>0.53</v>
      </c>
      <c r="CM1509">
        <f t="shared" si="718"/>
        <v>0.53</v>
      </c>
      <c r="CX1509">
        <v>822815</v>
      </c>
      <c r="DA1509">
        <v>0.56999999999999995</v>
      </c>
      <c r="DB1509">
        <f t="shared" si="719"/>
        <v>0.56999999999999995</v>
      </c>
      <c r="DM1509">
        <v>822815</v>
      </c>
      <c r="DP1509">
        <v>0.56999999999999995</v>
      </c>
      <c r="DQ1509">
        <f t="shared" si="720"/>
        <v>0.56999999999999995</v>
      </c>
      <c r="EB1509">
        <v>822815</v>
      </c>
      <c r="EE1509">
        <v>0.56999999999999995</v>
      </c>
      <c r="EF1509">
        <f t="shared" si="721"/>
        <v>0.56999999999999995</v>
      </c>
      <c r="EQ1509">
        <v>822815</v>
      </c>
      <c r="ET1509">
        <v>0.56999999999999995</v>
      </c>
      <c r="EU1509">
        <f t="shared" si="722"/>
        <v>0.56999999999999995</v>
      </c>
      <c r="FF1509">
        <v>822815</v>
      </c>
      <c r="FI1509">
        <v>0.55000000000000004</v>
      </c>
      <c r="FJ1509">
        <f t="shared" si="723"/>
        <v>0.55000000000000004</v>
      </c>
      <c r="FU1509">
        <v>822815</v>
      </c>
      <c r="FX1509">
        <v>0.56999999999999995</v>
      </c>
      <c r="FY1509">
        <f t="shared" si="724"/>
        <v>0.56999999999999995</v>
      </c>
      <c r="GJ1509">
        <v>822815</v>
      </c>
      <c r="GM1509">
        <v>0.54</v>
      </c>
      <c r="GN1509">
        <f t="shared" si="725"/>
        <v>0.54</v>
      </c>
      <c r="GY1509">
        <v>822815</v>
      </c>
      <c r="HB1509">
        <v>0.57999999999999996</v>
      </c>
      <c r="HC1509">
        <f t="shared" si="726"/>
        <v>0.57999999999999996</v>
      </c>
      <c r="HN1509">
        <v>822815</v>
      </c>
      <c r="HQ1509">
        <v>0.56000000000000005</v>
      </c>
      <c r="HR1509">
        <f t="shared" si="727"/>
        <v>0.56000000000000005</v>
      </c>
      <c r="ID1509">
        <v>824775</v>
      </c>
      <c r="IG1509">
        <v>0.47</v>
      </c>
      <c r="IH1509">
        <f t="shared" si="728"/>
        <v>0.47</v>
      </c>
      <c r="IS1509">
        <v>824775</v>
      </c>
      <c r="IV1509">
        <v>0.45</v>
      </c>
      <c r="IW1509">
        <f t="shared" si="729"/>
        <v>0.45</v>
      </c>
      <c r="JH1509">
        <v>824775</v>
      </c>
      <c r="JK1509">
        <v>0.44</v>
      </c>
      <c r="JL1509">
        <f t="shared" si="730"/>
        <v>0.44</v>
      </c>
      <c r="JW1509">
        <v>824775</v>
      </c>
      <c r="JZ1509">
        <v>0.42</v>
      </c>
      <c r="KA1509">
        <f t="shared" si="731"/>
        <v>0.42</v>
      </c>
      <c r="KL1509">
        <v>824775</v>
      </c>
      <c r="KO1509">
        <v>0.47</v>
      </c>
      <c r="KP1509">
        <f t="shared" si="732"/>
        <v>0.47</v>
      </c>
      <c r="LA1509">
        <v>824775</v>
      </c>
      <c r="LD1509">
        <v>0.44</v>
      </c>
      <c r="LE1509">
        <f t="shared" si="733"/>
        <v>0.44</v>
      </c>
      <c r="LP1509">
        <v>824775</v>
      </c>
      <c r="LS1509">
        <v>0.43</v>
      </c>
      <c r="LT1509">
        <f t="shared" si="734"/>
        <v>0.43</v>
      </c>
      <c r="ME1509">
        <v>824775</v>
      </c>
      <c r="MH1509">
        <v>0.51</v>
      </c>
      <c r="MI1509">
        <f t="shared" si="735"/>
        <v>0.51</v>
      </c>
      <c r="MT1509">
        <v>824775</v>
      </c>
      <c r="MW1509">
        <v>0.46</v>
      </c>
      <c r="MX1509">
        <f t="shared" si="736"/>
        <v>0.46</v>
      </c>
      <c r="NI1509">
        <v>824775</v>
      </c>
      <c r="NL1509">
        <v>0.43</v>
      </c>
      <c r="NM1509">
        <f t="shared" si="737"/>
        <v>0.43</v>
      </c>
      <c r="NX1509">
        <v>824775</v>
      </c>
      <c r="OA1509">
        <v>0.47</v>
      </c>
      <c r="OB1509">
        <f t="shared" si="738"/>
        <v>0.47</v>
      </c>
      <c r="OM1509">
        <v>824775</v>
      </c>
      <c r="OP1509">
        <v>0.43</v>
      </c>
      <c r="OQ1509">
        <f t="shared" si="739"/>
        <v>0.43</v>
      </c>
      <c r="PB1509">
        <v>824775</v>
      </c>
      <c r="PE1509">
        <v>0.46</v>
      </c>
      <c r="PF1509">
        <f t="shared" si="740"/>
        <v>0.46</v>
      </c>
      <c r="PQ1509">
        <v>824775</v>
      </c>
      <c r="PT1509">
        <v>0.41</v>
      </c>
      <c r="PU1509">
        <f t="shared" si="741"/>
        <v>0.41</v>
      </c>
      <c r="QF1509">
        <v>824775</v>
      </c>
      <c r="QI1509">
        <v>0.45</v>
      </c>
      <c r="QJ1509">
        <f t="shared" si="742"/>
        <v>0.45</v>
      </c>
      <c r="QU1509">
        <v>824775</v>
      </c>
      <c r="QX1509">
        <v>0.42</v>
      </c>
      <c r="QY1509">
        <f t="shared" si="743"/>
        <v>0.42</v>
      </c>
    </row>
    <row r="1510" spans="12:467" x14ac:dyDescent="0.2">
      <c r="L1510">
        <v>822900</v>
      </c>
      <c r="O1510">
        <v>0.46</v>
      </c>
      <c r="P1510">
        <f t="shared" si="713"/>
        <v>0.46</v>
      </c>
      <c r="AA1510">
        <v>822900</v>
      </c>
      <c r="AD1510">
        <v>0.65</v>
      </c>
      <c r="AE1510">
        <f t="shared" si="714"/>
        <v>0.65</v>
      </c>
      <c r="AP1510">
        <v>822900</v>
      </c>
      <c r="AS1510">
        <v>0.72</v>
      </c>
      <c r="AT1510">
        <f t="shared" si="715"/>
        <v>0.72</v>
      </c>
      <c r="BE1510">
        <v>822900</v>
      </c>
      <c r="BH1510">
        <v>0.57999999999999996</v>
      </c>
      <c r="BI1510">
        <f t="shared" si="716"/>
        <v>0.57999999999999996</v>
      </c>
      <c r="BT1510">
        <v>822900</v>
      </c>
      <c r="BW1510">
        <v>0.5</v>
      </c>
      <c r="BX1510">
        <f t="shared" si="717"/>
        <v>0.5</v>
      </c>
      <c r="CI1510">
        <v>822900</v>
      </c>
      <c r="CL1510">
        <v>0.5</v>
      </c>
      <c r="CM1510">
        <f t="shared" si="718"/>
        <v>0.5</v>
      </c>
      <c r="CX1510">
        <v>822900</v>
      </c>
      <c r="DA1510">
        <v>0.5</v>
      </c>
      <c r="DB1510">
        <f t="shared" si="719"/>
        <v>0.5</v>
      </c>
      <c r="DM1510">
        <v>822900</v>
      </c>
      <c r="DP1510">
        <v>0.49</v>
      </c>
      <c r="DQ1510">
        <f t="shared" si="720"/>
        <v>0.49</v>
      </c>
      <c r="EB1510">
        <v>822900</v>
      </c>
      <c r="EE1510">
        <v>0.47</v>
      </c>
      <c r="EF1510">
        <f t="shared" si="721"/>
        <v>0.47</v>
      </c>
      <c r="EQ1510">
        <v>822900</v>
      </c>
      <c r="ET1510">
        <v>0.47</v>
      </c>
      <c r="EU1510">
        <f t="shared" si="722"/>
        <v>0.47</v>
      </c>
      <c r="FF1510">
        <v>822900</v>
      </c>
      <c r="FI1510">
        <v>0.52</v>
      </c>
      <c r="FJ1510">
        <f t="shared" si="723"/>
        <v>0.52</v>
      </c>
      <c r="FU1510">
        <v>822900</v>
      </c>
      <c r="FX1510">
        <v>0.48</v>
      </c>
      <c r="FY1510">
        <f t="shared" si="724"/>
        <v>0.48</v>
      </c>
      <c r="GJ1510">
        <v>822900</v>
      </c>
      <c r="GM1510">
        <v>0.46</v>
      </c>
      <c r="GN1510">
        <f t="shared" si="725"/>
        <v>0.46</v>
      </c>
      <c r="GY1510">
        <v>822900</v>
      </c>
      <c r="HB1510">
        <v>0.49</v>
      </c>
      <c r="HC1510">
        <f t="shared" si="726"/>
        <v>0.49</v>
      </c>
      <c r="HN1510">
        <v>822900</v>
      </c>
      <c r="HQ1510">
        <v>0.46</v>
      </c>
      <c r="HR1510">
        <f t="shared" si="727"/>
        <v>0.46</v>
      </c>
      <c r="ID1510">
        <v>825020</v>
      </c>
      <c r="IG1510">
        <v>0.56999999999999995</v>
      </c>
      <c r="IH1510">
        <f t="shared" si="728"/>
        <v>0.56999999999999995</v>
      </c>
      <c r="IS1510">
        <v>825020</v>
      </c>
      <c r="IV1510">
        <v>0.54</v>
      </c>
      <c r="IW1510">
        <f t="shared" si="729"/>
        <v>0.54</v>
      </c>
      <c r="JH1510">
        <v>825020</v>
      </c>
      <c r="JK1510">
        <v>0.61</v>
      </c>
      <c r="JL1510">
        <f t="shared" si="730"/>
        <v>0.61</v>
      </c>
      <c r="JW1510">
        <v>825020</v>
      </c>
      <c r="JZ1510">
        <v>0.56000000000000005</v>
      </c>
      <c r="KA1510">
        <f t="shared" si="731"/>
        <v>0.56000000000000005</v>
      </c>
      <c r="KL1510">
        <v>825020</v>
      </c>
      <c r="KO1510">
        <v>0.62</v>
      </c>
      <c r="KP1510">
        <f t="shared" si="732"/>
        <v>0.62</v>
      </c>
      <c r="LA1510">
        <v>825020</v>
      </c>
      <c r="LD1510">
        <v>0.59</v>
      </c>
      <c r="LE1510">
        <f t="shared" si="733"/>
        <v>0.59</v>
      </c>
      <c r="LP1510">
        <v>825020</v>
      </c>
      <c r="LS1510">
        <v>0.56999999999999995</v>
      </c>
      <c r="LT1510">
        <f t="shared" si="734"/>
        <v>0.56999999999999995</v>
      </c>
      <c r="ME1510">
        <v>825020</v>
      </c>
      <c r="MH1510">
        <v>0.63</v>
      </c>
      <c r="MI1510">
        <f t="shared" si="735"/>
        <v>0.63</v>
      </c>
      <c r="MT1510">
        <v>825020</v>
      </c>
      <c r="MW1510">
        <v>0.57999999999999996</v>
      </c>
      <c r="MX1510">
        <f t="shared" si="736"/>
        <v>0.57999999999999996</v>
      </c>
      <c r="NI1510">
        <v>825020</v>
      </c>
      <c r="NL1510">
        <v>0.55000000000000004</v>
      </c>
      <c r="NM1510">
        <f t="shared" si="737"/>
        <v>0.55000000000000004</v>
      </c>
      <c r="NX1510">
        <v>825020</v>
      </c>
      <c r="OA1510">
        <v>0.57999999999999996</v>
      </c>
      <c r="OB1510">
        <f t="shared" si="738"/>
        <v>0.57999999999999996</v>
      </c>
      <c r="OM1510">
        <v>825020</v>
      </c>
      <c r="OP1510">
        <v>0.54</v>
      </c>
      <c r="OQ1510">
        <f t="shared" si="739"/>
        <v>0.54</v>
      </c>
      <c r="PB1510">
        <v>825020</v>
      </c>
      <c r="PE1510">
        <v>0.56999999999999995</v>
      </c>
      <c r="PF1510">
        <f t="shared" si="740"/>
        <v>0.56999999999999995</v>
      </c>
      <c r="PQ1510">
        <v>825020</v>
      </c>
      <c r="PT1510">
        <v>0.56000000000000005</v>
      </c>
      <c r="PU1510">
        <f t="shared" si="741"/>
        <v>0.56000000000000005</v>
      </c>
      <c r="QF1510">
        <v>825020</v>
      </c>
      <c r="QI1510">
        <v>0.56999999999999995</v>
      </c>
      <c r="QJ1510">
        <f t="shared" si="742"/>
        <v>0.56999999999999995</v>
      </c>
      <c r="QU1510">
        <v>825020</v>
      </c>
      <c r="QX1510">
        <v>0.56999999999999995</v>
      </c>
      <c r="QY1510">
        <f t="shared" si="743"/>
        <v>0.56999999999999995</v>
      </c>
    </row>
    <row r="1511" spans="12:467" x14ac:dyDescent="0.2">
      <c r="L1511">
        <v>823631</v>
      </c>
      <c r="O1511">
        <v>0.51</v>
      </c>
      <c r="P1511">
        <f t="shared" si="713"/>
        <v>0.51</v>
      </c>
      <c r="AA1511">
        <v>823631</v>
      </c>
      <c r="AD1511">
        <v>0.4</v>
      </c>
      <c r="AE1511">
        <f t="shared" si="714"/>
        <v>0.4</v>
      </c>
      <c r="AP1511">
        <v>823631</v>
      </c>
      <c r="AS1511">
        <v>0.34</v>
      </c>
      <c r="AT1511">
        <f t="shared" si="715"/>
        <v>0.34</v>
      </c>
      <c r="BE1511">
        <v>823631</v>
      </c>
      <c r="BH1511">
        <v>0.47</v>
      </c>
      <c r="BI1511">
        <f t="shared" si="716"/>
        <v>0.47</v>
      </c>
      <c r="BT1511">
        <v>823631</v>
      </c>
      <c r="BW1511">
        <v>0.4</v>
      </c>
      <c r="BX1511">
        <f t="shared" si="717"/>
        <v>0.4</v>
      </c>
      <c r="CI1511">
        <v>823631</v>
      </c>
      <c r="CL1511">
        <v>0.52</v>
      </c>
      <c r="CM1511">
        <f t="shared" si="718"/>
        <v>0.52</v>
      </c>
      <c r="CX1511">
        <v>823631</v>
      </c>
      <c r="DA1511">
        <v>0.52</v>
      </c>
      <c r="DB1511">
        <f t="shared" si="719"/>
        <v>0.52</v>
      </c>
      <c r="DM1511">
        <v>823631</v>
      </c>
      <c r="DP1511">
        <v>0.52</v>
      </c>
      <c r="DQ1511">
        <f t="shared" si="720"/>
        <v>0.52</v>
      </c>
      <c r="EB1511">
        <v>823631</v>
      </c>
      <c r="EE1511">
        <v>0.5</v>
      </c>
      <c r="EF1511">
        <f t="shared" si="721"/>
        <v>0.5</v>
      </c>
      <c r="EQ1511">
        <v>823631</v>
      </c>
      <c r="ET1511">
        <v>0.5</v>
      </c>
      <c r="EU1511">
        <f t="shared" si="722"/>
        <v>0.5</v>
      </c>
      <c r="FF1511">
        <v>823631</v>
      </c>
      <c r="FI1511">
        <v>0.51</v>
      </c>
      <c r="FJ1511">
        <f t="shared" si="723"/>
        <v>0.51</v>
      </c>
      <c r="FU1511">
        <v>823631</v>
      </c>
      <c r="FX1511">
        <v>0.51</v>
      </c>
      <c r="FY1511">
        <f t="shared" si="724"/>
        <v>0.51</v>
      </c>
      <c r="GJ1511">
        <v>823631</v>
      </c>
      <c r="GM1511">
        <v>0.51</v>
      </c>
      <c r="GN1511">
        <f t="shared" si="725"/>
        <v>0.51</v>
      </c>
      <c r="GY1511">
        <v>823631</v>
      </c>
      <c r="HB1511">
        <v>0.52</v>
      </c>
      <c r="HC1511">
        <f t="shared" si="726"/>
        <v>0.52</v>
      </c>
      <c r="HN1511">
        <v>823631</v>
      </c>
      <c r="HQ1511">
        <v>0.48</v>
      </c>
      <c r="HR1511">
        <f t="shared" si="727"/>
        <v>0.48</v>
      </c>
      <c r="ID1511">
        <v>825098</v>
      </c>
      <c r="IG1511">
        <v>0.54</v>
      </c>
      <c r="IH1511">
        <f t="shared" si="728"/>
        <v>0.54</v>
      </c>
      <c r="IS1511">
        <v>825098</v>
      </c>
      <c r="IV1511">
        <v>0.53</v>
      </c>
      <c r="IW1511">
        <f t="shared" si="729"/>
        <v>0.53</v>
      </c>
      <c r="JH1511">
        <v>825098</v>
      </c>
      <c r="JK1511">
        <v>0.52</v>
      </c>
      <c r="JL1511">
        <f t="shared" si="730"/>
        <v>0.52</v>
      </c>
      <c r="JW1511">
        <v>825098</v>
      </c>
      <c r="JZ1511">
        <v>0.54</v>
      </c>
      <c r="KA1511">
        <f t="shared" si="731"/>
        <v>0.54</v>
      </c>
      <c r="KL1511">
        <v>825098</v>
      </c>
      <c r="KO1511">
        <v>0.57999999999999996</v>
      </c>
      <c r="KP1511">
        <f t="shared" si="732"/>
        <v>0.57999999999999996</v>
      </c>
      <c r="LA1511">
        <v>825098</v>
      </c>
      <c r="LD1511">
        <v>0.54</v>
      </c>
      <c r="LE1511">
        <f t="shared" si="733"/>
        <v>0.54</v>
      </c>
      <c r="LP1511">
        <v>825098</v>
      </c>
      <c r="LS1511">
        <v>0.53</v>
      </c>
      <c r="LT1511">
        <f t="shared" si="734"/>
        <v>0.53</v>
      </c>
      <c r="ME1511">
        <v>825098</v>
      </c>
      <c r="MH1511">
        <v>0.54</v>
      </c>
      <c r="MI1511">
        <f t="shared" si="735"/>
        <v>0.54</v>
      </c>
      <c r="MT1511">
        <v>825098</v>
      </c>
      <c r="MW1511">
        <v>0.55000000000000004</v>
      </c>
      <c r="MX1511">
        <f t="shared" si="736"/>
        <v>0.55000000000000004</v>
      </c>
      <c r="NI1511">
        <v>825098</v>
      </c>
      <c r="NL1511">
        <v>0.53</v>
      </c>
      <c r="NM1511">
        <f t="shared" si="737"/>
        <v>0.53</v>
      </c>
      <c r="NX1511">
        <v>825098</v>
      </c>
      <c r="OA1511">
        <v>0.56000000000000005</v>
      </c>
      <c r="OB1511">
        <f t="shared" si="738"/>
        <v>0.56000000000000005</v>
      </c>
      <c r="OM1511">
        <v>825098</v>
      </c>
      <c r="OP1511">
        <v>0.54</v>
      </c>
      <c r="OQ1511">
        <f t="shared" si="739"/>
        <v>0.54</v>
      </c>
      <c r="PB1511">
        <v>825098</v>
      </c>
      <c r="PE1511">
        <v>0.55000000000000004</v>
      </c>
      <c r="PF1511">
        <f t="shared" si="740"/>
        <v>0.55000000000000004</v>
      </c>
      <c r="PQ1511">
        <v>825098</v>
      </c>
      <c r="PT1511">
        <v>0.54</v>
      </c>
      <c r="PU1511">
        <f t="shared" si="741"/>
        <v>0.54</v>
      </c>
      <c r="QF1511">
        <v>825098</v>
      </c>
      <c r="QI1511">
        <v>0.51</v>
      </c>
      <c r="QJ1511">
        <f t="shared" si="742"/>
        <v>0.51</v>
      </c>
      <c r="QU1511">
        <v>825098</v>
      </c>
      <c r="QX1511">
        <v>0.54</v>
      </c>
      <c r="QY1511">
        <f t="shared" si="743"/>
        <v>0.54</v>
      </c>
    </row>
    <row r="1512" spans="12:467" x14ac:dyDescent="0.2">
      <c r="L1512">
        <v>823710</v>
      </c>
      <c r="O1512">
        <v>0.44</v>
      </c>
      <c r="P1512">
        <f t="shared" si="713"/>
        <v>0.44</v>
      </c>
      <c r="AA1512">
        <v>823710</v>
      </c>
      <c r="AD1512">
        <v>0.51</v>
      </c>
      <c r="AE1512">
        <f t="shared" si="714"/>
        <v>0.51</v>
      </c>
      <c r="AP1512">
        <v>823710</v>
      </c>
      <c r="AS1512">
        <v>0.28000000000000003</v>
      </c>
      <c r="AT1512">
        <f t="shared" si="715"/>
        <v>0.28000000000000003</v>
      </c>
      <c r="BE1512">
        <v>823710</v>
      </c>
      <c r="BH1512">
        <v>0.46</v>
      </c>
      <c r="BI1512">
        <f t="shared" si="716"/>
        <v>0.46</v>
      </c>
      <c r="BT1512">
        <v>823710</v>
      </c>
      <c r="BW1512">
        <v>0.47</v>
      </c>
      <c r="BX1512">
        <f t="shared" si="717"/>
        <v>0.47</v>
      </c>
      <c r="CI1512">
        <v>823710</v>
      </c>
      <c r="CL1512">
        <v>0.42</v>
      </c>
      <c r="CM1512">
        <f t="shared" si="718"/>
        <v>0.42</v>
      </c>
      <c r="CX1512">
        <v>823710</v>
      </c>
      <c r="DA1512">
        <v>0.42</v>
      </c>
      <c r="DB1512">
        <f t="shared" si="719"/>
        <v>0.42</v>
      </c>
      <c r="DM1512">
        <v>823710</v>
      </c>
      <c r="DP1512">
        <v>0.43</v>
      </c>
      <c r="DQ1512">
        <f t="shared" si="720"/>
        <v>0.43</v>
      </c>
      <c r="EB1512">
        <v>823710</v>
      </c>
      <c r="EE1512">
        <v>0.45</v>
      </c>
      <c r="EF1512">
        <f t="shared" si="721"/>
        <v>0.45</v>
      </c>
      <c r="EQ1512">
        <v>823710</v>
      </c>
      <c r="ET1512">
        <v>0.45</v>
      </c>
      <c r="EU1512">
        <f t="shared" si="722"/>
        <v>0.45</v>
      </c>
      <c r="FF1512">
        <v>823710</v>
      </c>
      <c r="FI1512">
        <v>0.44</v>
      </c>
      <c r="FJ1512">
        <f t="shared" si="723"/>
        <v>0.44</v>
      </c>
      <c r="FU1512">
        <v>823710</v>
      </c>
      <c r="FX1512">
        <v>0.44</v>
      </c>
      <c r="FY1512">
        <f t="shared" si="724"/>
        <v>0.44</v>
      </c>
      <c r="GJ1512">
        <v>823710</v>
      </c>
      <c r="GM1512">
        <v>0.43</v>
      </c>
      <c r="GN1512">
        <f t="shared" si="725"/>
        <v>0.43</v>
      </c>
      <c r="GY1512">
        <v>823710</v>
      </c>
      <c r="HB1512">
        <v>0.48</v>
      </c>
      <c r="HC1512">
        <f t="shared" si="726"/>
        <v>0.48</v>
      </c>
      <c r="HN1512">
        <v>823710</v>
      </c>
      <c r="HQ1512">
        <v>0.38</v>
      </c>
      <c r="HR1512">
        <f t="shared" si="727"/>
        <v>0.38</v>
      </c>
      <c r="ID1512">
        <v>822750</v>
      </c>
      <c r="IG1512">
        <v>0.43</v>
      </c>
      <c r="IH1512">
        <f t="shared" si="728"/>
        <v>0.43</v>
      </c>
      <c r="IS1512">
        <v>822750</v>
      </c>
      <c r="IV1512">
        <v>0.39</v>
      </c>
      <c r="IW1512">
        <f t="shared" si="729"/>
        <v>0.39</v>
      </c>
      <c r="JH1512">
        <v>822750</v>
      </c>
      <c r="JK1512">
        <v>0.4</v>
      </c>
      <c r="JL1512">
        <f t="shared" si="730"/>
        <v>0.4</v>
      </c>
      <c r="JW1512">
        <v>822750</v>
      </c>
      <c r="JZ1512">
        <v>0.41</v>
      </c>
      <c r="KA1512">
        <f t="shared" si="731"/>
        <v>0.41</v>
      </c>
      <c r="KL1512">
        <v>822750</v>
      </c>
      <c r="KO1512">
        <v>0.43</v>
      </c>
      <c r="KP1512">
        <f t="shared" si="732"/>
        <v>0.43</v>
      </c>
      <c r="LA1512">
        <v>822750</v>
      </c>
      <c r="LD1512">
        <v>0.39</v>
      </c>
      <c r="LE1512">
        <f t="shared" si="733"/>
        <v>0.39</v>
      </c>
      <c r="LP1512">
        <v>822750</v>
      </c>
      <c r="LS1512">
        <v>0.42</v>
      </c>
      <c r="LT1512">
        <f t="shared" si="734"/>
        <v>0.42</v>
      </c>
      <c r="ME1512">
        <v>822750</v>
      </c>
      <c r="MH1512">
        <v>0.4</v>
      </c>
      <c r="MI1512">
        <f t="shared" si="735"/>
        <v>0.4</v>
      </c>
      <c r="MT1512">
        <v>822750</v>
      </c>
      <c r="MW1512">
        <v>0.36</v>
      </c>
      <c r="MX1512">
        <f t="shared" si="736"/>
        <v>0.36</v>
      </c>
      <c r="NI1512">
        <v>822750</v>
      </c>
      <c r="NL1512">
        <v>0.41</v>
      </c>
      <c r="NM1512">
        <f t="shared" si="737"/>
        <v>0.41</v>
      </c>
      <c r="NX1512">
        <v>822750</v>
      </c>
      <c r="OA1512">
        <v>0.41</v>
      </c>
      <c r="OB1512">
        <f t="shared" si="738"/>
        <v>0.41</v>
      </c>
      <c r="OM1512">
        <v>822750</v>
      </c>
      <c r="OP1512">
        <v>0.41</v>
      </c>
      <c r="OQ1512">
        <f t="shared" si="739"/>
        <v>0.41</v>
      </c>
      <c r="PB1512">
        <v>822750</v>
      </c>
      <c r="PE1512">
        <v>0.4</v>
      </c>
      <c r="PF1512">
        <f t="shared" si="740"/>
        <v>0.4</v>
      </c>
      <c r="PQ1512">
        <v>822750</v>
      </c>
      <c r="PT1512">
        <v>0.39</v>
      </c>
      <c r="PU1512">
        <f t="shared" si="741"/>
        <v>0.39</v>
      </c>
      <c r="QF1512">
        <v>822750</v>
      </c>
      <c r="QI1512">
        <v>0.39</v>
      </c>
      <c r="QJ1512">
        <f t="shared" si="742"/>
        <v>0.39</v>
      </c>
      <c r="QU1512">
        <v>822750</v>
      </c>
      <c r="QX1512">
        <v>0.4</v>
      </c>
      <c r="QY1512">
        <f t="shared" si="743"/>
        <v>0.4</v>
      </c>
    </row>
    <row r="1513" spans="12:467" x14ac:dyDescent="0.2">
      <c r="L1513">
        <v>824195</v>
      </c>
      <c r="O1513">
        <v>0.44</v>
      </c>
      <c r="P1513">
        <f t="shared" si="713"/>
        <v>0.44</v>
      </c>
      <c r="AA1513">
        <v>824195</v>
      </c>
      <c r="AD1513">
        <v>0.44</v>
      </c>
      <c r="AE1513">
        <f t="shared" si="714"/>
        <v>0.44</v>
      </c>
      <c r="AP1513">
        <v>824195</v>
      </c>
      <c r="AS1513">
        <v>0.67</v>
      </c>
      <c r="AT1513">
        <f t="shared" si="715"/>
        <v>0.67</v>
      </c>
      <c r="BE1513">
        <v>824195</v>
      </c>
      <c r="BH1513">
        <v>0.53</v>
      </c>
      <c r="BI1513">
        <f t="shared" si="716"/>
        <v>0.53</v>
      </c>
      <c r="BT1513">
        <v>824195</v>
      </c>
      <c r="BW1513">
        <v>0.57999999999999996</v>
      </c>
      <c r="BX1513">
        <f t="shared" si="717"/>
        <v>0.57999999999999996</v>
      </c>
      <c r="CI1513">
        <v>824195</v>
      </c>
      <c r="CL1513">
        <v>0.45</v>
      </c>
      <c r="CM1513">
        <f t="shared" si="718"/>
        <v>0.45</v>
      </c>
      <c r="CX1513">
        <v>824195</v>
      </c>
      <c r="DA1513">
        <v>0.46</v>
      </c>
      <c r="DB1513">
        <f t="shared" si="719"/>
        <v>0.46</v>
      </c>
      <c r="DM1513">
        <v>824195</v>
      </c>
      <c r="DP1513">
        <v>0.45</v>
      </c>
      <c r="DQ1513">
        <f t="shared" si="720"/>
        <v>0.45</v>
      </c>
      <c r="EB1513">
        <v>824195</v>
      </c>
      <c r="EE1513">
        <v>0.49</v>
      </c>
      <c r="EF1513">
        <f t="shared" si="721"/>
        <v>0.49</v>
      </c>
      <c r="EQ1513">
        <v>824195</v>
      </c>
      <c r="ET1513">
        <v>0.49</v>
      </c>
      <c r="EU1513">
        <f t="shared" si="722"/>
        <v>0.49</v>
      </c>
      <c r="FF1513">
        <v>824195</v>
      </c>
      <c r="FI1513">
        <v>0.44</v>
      </c>
      <c r="FJ1513">
        <f t="shared" si="723"/>
        <v>0.44</v>
      </c>
      <c r="FU1513">
        <v>824195</v>
      </c>
      <c r="FX1513">
        <v>0.47</v>
      </c>
      <c r="FY1513">
        <f t="shared" si="724"/>
        <v>0.47</v>
      </c>
      <c r="GJ1513">
        <v>824195</v>
      </c>
      <c r="GM1513">
        <v>0.46</v>
      </c>
      <c r="GN1513">
        <f t="shared" si="725"/>
        <v>0.46</v>
      </c>
      <c r="GY1513">
        <v>824195</v>
      </c>
      <c r="HB1513">
        <v>0.48</v>
      </c>
      <c r="HC1513">
        <f t="shared" si="726"/>
        <v>0.48</v>
      </c>
      <c r="HN1513">
        <v>824195</v>
      </c>
      <c r="HQ1513">
        <v>0.47</v>
      </c>
      <c r="HR1513">
        <f t="shared" si="727"/>
        <v>0.47</v>
      </c>
      <c r="ID1513">
        <v>823150</v>
      </c>
      <c r="IG1513">
        <v>0.54</v>
      </c>
      <c r="IH1513">
        <f t="shared" si="728"/>
        <v>0.54</v>
      </c>
      <c r="IS1513">
        <v>823150</v>
      </c>
      <c r="IV1513">
        <v>0.56000000000000005</v>
      </c>
      <c r="IW1513">
        <f t="shared" si="729"/>
        <v>0.56000000000000005</v>
      </c>
      <c r="JH1513">
        <v>823150</v>
      </c>
      <c r="JK1513">
        <v>0.55000000000000004</v>
      </c>
      <c r="JL1513">
        <f t="shared" si="730"/>
        <v>0.55000000000000004</v>
      </c>
      <c r="JW1513">
        <v>823150</v>
      </c>
      <c r="JZ1513">
        <v>0.57999999999999996</v>
      </c>
      <c r="KA1513">
        <f t="shared" si="731"/>
        <v>0.57999999999999996</v>
      </c>
      <c r="KL1513">
        <v>823150</v>
      </c>
      <c r="KO1513">
        <v>0.53</v>
      </c>
      <c r="KP1513">
        <f t="shared" si="732"/>
        <v>0.53</v>
      </c>
      <c r="LA1513">
        <v>823150</v>
      </c>
      <c r="LD1513">
        <v>0.52</v>
      </c>
      <c r="LE1513">
        <f t="shared" si="733"/>
        <v>0.52</v>
      </c>
      <c r="LP1513">
        <v>823150</v>
      </c>
      <c r="LS1513">
        <v>0.54</v>
      </c>
      <c r="LT1513">
        <f t="shared" si="734"/>
        <v>0.54</v>
      </c>
      <c r="ME1513">
        <v>823150</v>
      </c>
      <c r="MH1513">
        <v>0.56000000000000005</v>
      </c>
      <c r="MI1513">
        <f t="shared" si="735"/>
        <v>0.56000000000000005</v>
      </c>
      <c r="MT1513">
        <v>823150</v>
      </c>
      <c r="MW1513">
        <v>0.56000000000000005</v>
      </c>
      <c r="MX1513">
        <f t="shared" si="736"/>
        <v>0.56000000000000005</v>
      </c>
      <c r="NI1513">
        <v>823150</v>
      </c>
      <c r="NL1513">
        <v>0.54</v>
      </c>
      <c r="NM1513">
        <f t="shared" si="737"/>
        <v>0.54</v>
      </c>
      <c r="NX1513">
        <v>823150</v>
      </c>
      <c r="OA1513">
        <v>0.56999999999999995</v>
      </c>
      <c r="OB1513">
        <f t="shared" si="738"/>
        <v>0.56999999999999995</v>
      </c>
      <c r="OM1513">
        <v>823150</v>
      </c>
      <c r="OP1513">
        <v>0.54</v>
      </c>
      <c r="OQ1513">
        <f t="shared" si="739"/>
        <v>0.54</v>
      </c>
      <c r="PB1513">
        <v>823150</v>
      </c>
      <c r="PE1513">
        <v>0.53</v>
      </c>
      <c r="PF1513">
        <f t="shared" si="740"/>
        <v>0.53</v>
      </c>
      <c r="PQ1513">
        <v>823150</v>
      </c>
      <c r="PT1513">
        <v>0.55000000000000004</v>
      </c>
      <c r="PU1513">
        <f t="shared" si="741"/>
        <v>0.55000000000000004</v>
      </c>
      <c r="QF1513">
        <v>823150</v>
      </c>
      <c r="QI1513">
        <v>0.55000000000000004</v>
      </c>
      <c r="QJ1513">
        <f t="shared" si="742"/>
        <v>0.55000000000000004</v>
      </c>
      <c r="QU1513">
        <v>823150</v>
      </c>
      <c r="QX1513">
        <v>0.55000000000000004</v>
      </c>
      <c r="QY1513">
        <f t="shared" si="743"/>
        <v>0.55000000000000004</v>
      </c>
    </row>
    <row r="1514" spans="12:467" x14ac:dyDescent="0.2">
      <c r="L1514">
        <v>824438</v>
      </c>
      <c r="O1514">
        <v>0.59</v>
      </c>
      <c r="P1514">
        <f t="shared" si="713"/>
        <v>0.59</v>
      </c>
      <c r="AA1514">
        <v>824438</v>
      </c>
      <c r="AD1514">
        <v>0.61</v>
      </c>
      <c r="AE1514">
        <f t="shared" si="714"/>
        <v>0.61</v>
      </c>
      <c r="AP1514">
        <v>824438</v>
      </c>
      <c r="AS1514">
        <v>0.54</v>
      </c>
      <c r="AT1514">
        <f t="shared" si="715"/>
        <v>0.54</v>
      </c>
      <c r="BE1514">
        <v>824438</v>
      </c>
      <c r="BH1514">
        <v>0.59</v>
      </c>
      <c r="BI1514">
        <f t="shared" si="716"/>
        <v>0.59</v>
      </c>
      <c r="BT1514">
        <v>824438</v>
      </c>
      <c r="BW1514">
        <v>0.66</v>
      </c>
      <c r="BX1514">
        <f t="shared" si="717"/>
        <v>0.66</v>
      </c>
      <c r="CI1514">
        <v>824438</v>
      </c>
      <c r="CL1514">
        <v>0.6</v>
      </c>
      <c r="CM1514">
        <f t="shared" si="718"/>
        <v>0.6</v>
      </c>
      <c r="CX1514">
        <v>824438</v>
      </c>
      <c r="DA1514">
        <v>0.56000000000000005</v>
      </c>
      <c r="DB1514">
        <f t="shared" si="719"/>
        <v>0.56000000000000005</v>
      </c>
      <c r="DM1514">
        <v>824438</v>
      </c>
      <c r="DP1514">
        <v>0.56000000000000005</v>
      </c>
      <c r="DQ1514">
        <f t="shared" si="720"/>
        <v>0.56000000000000005</v>
      </c>
      <c r="EB1514">
        <v>824438</v>
      </c>
      <c r="EE1514">
        <v>0.55000000000000004</v>
      </c>
      <c r="EF1514">
        <f t="shared" si="721"/>
        <v>0.55000000000000004</v>
      </c>
      <c r="EQ1514">
        <v>824438</v>
      </c>
      <c r="ET1514">
        <v>0.55000000000000004</v>
      </c>
      <c r="EU1514">
        <f t="shared" si="722"/>
        <v>0.55000000000000004</v>
      </c>
      <c r="FF1514">
        <v>824438</v>
      </c>
      <c r="FI1514">
        <v>0.56999999999999995</v>
      </c>
      <c r="FJ1514">
        <f t="shared" si="723"/>
        <v>0.56999999999999995</v>
      </c>
      <c r="FU1514">
        <v>824438</v>
      </c>
      <c r="FX1514">
        <v>0.56000000000000005</v>
      </c>
      <c r="FY1514">
        <f t="shared" si="724"/>
        <v>0.56000000000000005</v>
      </c>
      <c r="GJ1514">
        <v>824438</v>
      </c>
      <c r="GM1514">
        <v>0.56999999999999995</v>
      </c>
      <c r="GN1514">
        <f t="shared" si="725"/>
        <v>0.56999999999999995</v>
      </c>
      <c r="GY1514">
        <v>824438</v>
      </c>
      <c r="HB1514">
        <v>0.59</v>
      </c>
      <c r="HC1514">
        <f t="shared" si="726"/>
        <v>0.59</v>
      </c>
      <c r="HN1514">
        <v>824438</v>
      </c>
      <c r="HQ1514">
        <v>0.6</v>
      </c>
      <c r="HR1514">
        <f t="shared" si="727"/>
        <v>0.6</v>
      </c>
      <c r="ID1514">
        <v>823393</v>
      </c>
      <c r="IG1514">
        <v>0.51</v>
      </c>
      <c r="IH1514">
        <f t="shared" si="728"/>
        <v>0.51</v>
      </c>
      <c r="IS1514">
        <v>823393</v>
      </c>
      <c r="IV1514">
        <v>0.52</v>
      </c>
      <c r="IW1514">
        <f t="shared" si="729"/>
        <v>0.52</v>
      </c>
      <c r="JH1514">
        <v>823393</v>
      </c>
      <c r="JK1514">
        <v>0.52</v>
      </c>
      <c r="JL1514">
        <f t="shared" si="730"/>
        <v>0.52</v>
      </c>
      <c r="JW1514">
        <v>823393</v>
      </c>
      <c r="JZ1514">
        <v>0.52</v>
      </c>
      <c r="KA1514">
        <f t="shared" si="731"/>
        <v>0.52</v>
      </c>
      <c r="KL1514">
        <v>823393</v>
      </c>
      <c r="KO1514">
        <v>0.56999999999999995</v>
      </c>
      <c r="KP1514">
        <f t="shared" si="732"/>
        <v>0.56999999999999995</v>
      </c>
      <c r="LA1514">
        <v>823393</v>
      </c>
      <c r="LD1514">
        <v>0.51</v>
      </c>
      <c r="LE1514">
        <f t="shared" si="733"/>
        <v>0.51</v>
      </c>
      <c r="LP1514">
        <v>823393</v>
      </c>
      <c r="LS1514">
        <v>0.49</v>
      </c>
      <c r="LT1514">
        <f t="shared" si="734"/>
        <v>0.49</v>
      </c>
      <c r="ME1514">
        <v>823393</v>
      </c>
      <c r="MH1514">
        <v>0.5</v>
      </c>
      <c r="MI1514">
        <f t="shared" si="735"/>
        <v>0.5</v>
      </c>
      <c r="MT1514">
        <v>823393</v>
      </c>
      <c r="MW1514">
        <v>0.51</v>
      </c>
      <c r="MX1514">
        <f t="shared" si="736"/>
        <v>0.51</v>
      </c>
      <c r="NI1514">
        <v>823393</v>
      </c>
      <c r="NL1514">
        <v>0.47</v>
      </c>
      <c r="NM1514">
        <f t="shared" si="737"/>
        <v>0.47</v>
      </c>
      <c r="NX1514">
        <v>823393</v>
      </c>
      <c r="OA1514">
        <v>0.48</v>
      </c>
      <c r="OB1514">
        <f t="shared" si="738"/>
        <v>0.48</v>
      </c>
      <c r="OM1514">
        <v>823393</v>
      </c>
      <c r="OP1514">
        <v>0.52</v>
      </c>
      <c r="OQ1514">
        <f t="shared" si="739"/>
        <v>0.52</v>
      </c>
      <c r="PB1514">
        <v>823393</v>
      </c>
      <c r="PE1514">
        <v>0.53</v>
      </c>
      <c r="PF1514">
        <f t="shared" si="740"/>
        <v>0.53</v>
      </c>
      <c r="PQ1514">
        <v>823393</v>
      </c>
      <c r="PT1514">
        <v>0.51</v>
      </c>
      <c r="PU1514">
        <f t="shared" si="741"/>
        <v>0.51</v>
      </c>
      <c r="QF1514">
        <v>823393</v>
      </c>
      <c r="QI1514">
        <v>0.48</v>
      </c>
      <c r="QJ1514">
        <f t="shared" si="742"/>
        <v>0.48</v>
      </c>
      <c r="QU1514">
        <v>823393</v>
      </c>
      <c r="QX1514">
        <v>0.49</v>
      </c>
      <c r="QY1514">
        <f t="shared" si="743"/>
        <v>0.49</v>
      </c>
    </row>
    <row r="1515" spans="12:467" x14ac:dyDescent="0.2">
      <c r="L1515">
        <v>824603</v>
      </c>
      <c r="O1515">
        <v>0.48</v>
      </c>
      <c r="P1515">
        <f t="shared" si="713"/>
        <v>0.48</v>
      </c>
      <c r="AA1515">
        <v>824603</v>
      </c>
      <c r="AD1515">
        <v>0.43</v>
      </c>
      <c r="AE1515">
        <f t="shared" si="714"/>
        <v>0.43</v>
      </c>
      <c r="AP1515">
        <v>824603</v>
      </c>
      <c r="AS1515">
        <v>0.26</v>
      </c>
      <c r="AT1515">
        <f t="shared" si="715"/>
        <v>0.26</v>
      </c>
      <c r="BE1515">
        <v>824603</v>
      </c>
      <c r="BH1515">
        <v>0.46</v>
      </c>
      <c r="BI1515">
        <f t="shared" si="716"/>
        <v>0.46</v>
      </c>
      <c r="BT1515">
        <v>824603</v>
      </c>
      <c r="BW1515">
        <v>0.45</v>
      </c>
      <c r="BX1515">
        <f t="shared" si="717"/>
        <v>0.45</v>
      </c>
      <c r="CI1515">
        <v>824603</v>
      </c>
      <c r="CL1515">
        <v>0.48</v>
      </c>
      <c r="CM1515">
        <f t="shared" si="718"/>
        <v>0.48</v>
      </c>
      <c r="CX1515">
        <v>824603</v>
      </c>
      <c r="DA1515">
        <v>0.48</v>
      </c>
      <c r="DB1515">
        <f t="shared" si="719"/>
        <v>0.48</v>
      </c>
      <c r="DM1515">
        <v>824603</v>
      </c>
      <c r="DP1515">
        <v>0.5</v>
      </c>
      <c r="DQ1515">
        <f t="shared" si="720"/>
        <v>0.5</v>
      </c>
      <c r="EB1515">
        <v>824603</v>
      </c>
      <c r="EE1515">
        <v>0.47</v>
      </c>
      <c r="EF1515">
        <f t="shared" si="721"/>
        <v>0.47</v>
      </c>
      <c r="EQ1515">
        <v>824603</v>
      </c>
      <c r="ET1515">
        <v>0.47</v>
      </c>
      <c r="EU1515">
        <f t="shared" si="722"/>
        <v>0.47</v>
      </c>
      <c r="FF1515">
        <v>824603</v>
      </c>
      <c r="FI1515">
        <v>0.48</v>
      </c>
      <c r="FJ1515">
        <f t="shared" si="723"/>
        <v>0.48</v>
      </c>
      <c r="FU1515">
        <v>824603</v>
      </c>
      <c r="FX1515">
        <v>0.49</v>
      </c>
      <c r="FY1515">
        <f t="shared" si="724"/>
        <v>0.49</v>
      </c>
      <c r="GJ1515">
        <v>824603</v>
      </c>
      <c r="GM1515">
        <v>0.47</v>
      </c>
      <c r="GN1515">
        <f t="shared" si="725"/>
        <v>0.47</v>
      </c>
      <c r="GY1515">
        <v>824603</v>
      </c>
      <c r="HB1515">
        <v>0.46</v>
      </c>
      <c r="HC1515">
        <f t="shared" si="726"/>
        <v>0.46</v>
      </c>
      <c r="HN1515">
        <v>824603</v>
      </c>
      <c r="HQ1515">
        <v>0.43</v>
      </c>
      <c r="HR1515">
        <f t="shared" si="727"/>
        <v>0.43</v>
      </c>
      <c r="ID1515">
        <v>823475</v>
      </c>
      <c r="IG1515">
        <v>0.47</v>
      </c>
      <c r="IH1515">
        <f t="shared" si="728"/>
        <v>0.47</v>
      </c>
      <c r="IS1515">
        <v>823475</v>
      </c>
      <c r="IV1515">
        <v>0.46</v>
      </c>
      <c r="IW1515">
        <f t="shared" si="729"/>
        <v>0.46</v>
      </c>
      <c r="JH1515">
        <v>823475</v>
      </c>
      <c r="JK1515">
        <v>0.43</v>
      </c>
      <c r="JL1515">
        <f t="shared" si="730"/>
        <v>0.43</v>
      </c>
      <c r="JW1515">
        <v>823475</v>
      </c>
      <c r="JZ1515">
        <v>0.51</v>
      </c>
      <c r="KA1515">
        <f t="shared" si="731"/>
        <v>0.51</v>
      </c>
      <c r="KL1515">
        <v>823475</v>
      </c>
      <c r="KO1515">
        <v>0.41</v>
      </c>
      <c r="KP1515">
        <f t="shared" si="732"/>
        <v>0.41</v>
      </c>
      <c r="LA1515">
        <v>823475</v>
      </c>
      <c r="LD1515">
        <v>0.46</v>
      </c>
      <c r="LE1515">
        <f t="shared" si="733"/>
        <v>0.46</v>
      </c>
      <c r="LP1515">
        <v>823475</v>
      </c>
      <c r="LS1515">
        <v>0.45</v>
      </c>
      <c r="LT1515">
        <f t="shared" si="734"/>
        <v>0.45</v>
      </c>
      <c r="ME1515">
        <v>823475</v>
      </c>
      <c r="MH1515">
        <v>0.38</v>
      </c>
      <c r="MI1515">
        <f t="shared" si="735"/>
        <v>0.38</v>
      </c>
      <c r="MT1515">
        <v>823475</v>
      </c>
      <c r="MW1515">
        <v>0.34</v>
      </c>
      <c r="MX1515">
        <f t="shared" si="736"/>
        <v>0.34</v>
      </c>
      <c r="NI1515">
        <v>823475</v>
      </c>
      <c r="NL1515">
        <v>0.48</v>
      </c>
      <c r="NM1515">
        <f t="shared" si="737"/>
        <v>0.48</v>
      </c>
      <c r="NX1515">
        <v>823475</v>
      </c>
      <c r="OA1515">
        <v>0.45</v>
      </c>
      <c r="OB1515">
        <f t="shared" si="738"/>
        <v>0.45</v>
      </c>
      <c r="OM1515">
        <v>823475</v>
      </c>
      <c r="OP1515">
        <v>0.47</v>
      </c>
      <c r="OQ1515">
        <f t="shared" si="739"/>
        <v>0.47</v>
      </c>
      <c r="PB1515">
        <v>823475</v>
      </c>
      <c r="PE1515">
        <v>0.47</v>
      </c>
      <c r="PF1515">
        <f t="shared" si="740"/>
        <v>0.47</v>
      </c>
      <c r="PQ1515">
        <v>823475</v>
      </c>
      <c r="PT1515">
        <v>0.47</v>
      </c>
      <c r="PU1515">
        <f t="shared" si="741"/>
        <v>0.47</v>
      </c>
      <c r="QF1515">
        <v>823475</v>
      </c>
      <c r="QI1515">
        <v>0.46</v>
      </c>
      <c r="QJ1515">
        <f t="shared" si="742"/>
        <v>0.46</v>
      </c>
      <c r="QU1515">
        <v>823475</v>
      </c>
      <c r="QX1515">
        <v>0.46</v>
      </c>
      <c r="QY1515">
        <f t="shared" si="743"/>
        <v>0.46</v>
      </c>
    </row>
    <row r="1516" spans="12:467" x14ac:dyDescent="0.2">
      <c r="L1516">
        <v>824763</v>
      </c>
      <c r="O1516">
        <v>0.52</v>
      </c>
      <c r="P1516">
        <f t="shared" si="713"/>
        <v>0.52</v>
      </c>
      <c r="AA1516">
        <v>824763</v>
      </c>
      <c r="AD1516">
        <v>0.6</v>
      </c>
      <c r="AE1516">
        <f t="shared" si="714"/>
        <v>0.6</v>
      </c>
      <c r="AP1516">
        <v>824763</v>
      </c>
      <c r="AS1516">
        <v>0.8</v>
      </c>
      <c r="AT1516">
        <f t="shared" si="715"/>
        <v>0.8</v>
      </c>
      <c r="BE1516">
        <v>824763</v>
      </c>
      <c r="BH1516">
        <v>0.54</v>
      </c>
      <c r="BI1516">
        <f t="shared" si="716"/>
        <v>0.54</v>
      </c>
      <c r="BT1516">
        <v>824763</v>
      </c>
      <c r="BW1516">
        <v>0.47</v>
      </c>
      <c r="BX1516">
        <f t="shared" si="717"/>
        <v>0.47</v>
      </c>
      <c r="CI1516">
        <v>824763</v>
      </c>
      <c r="CL1516">
        <v>0.56000000000000005</v>
      </c>
      <c r="CM1516">
        <f t="shared" si="718"/>
        <v>0.56000000000000005</v>
      </c>
      <c r="CX1516">
        <v>824763</v>
      </c>
      <c r="DA1516">
        <v>0.52</v>
      </c>
      <c r="DB1516">
        <f t="shared" si="719"/>
        <v>0.52</v>
      </c>
      <c r="DM1516">
        <v>824763</v>
      </c>
      <c r="DP1516">
        <v>0.52</v>
      </c>
      <c r="DQ1516">
        <f t="shared" si="720"/>
        <v>0.52</v>
      </c>
      <c r="EB1516">
        <v>824763</v>
      </c>
      <c r="EE1516">
        <v>0.52</v>
      </c>
      <c r="EF1516">
        <f t="shared" si="721"/>
        <v>0.52</v>
      </c>
      <c r="EQ1516">
        <v>824763</v>
      </c>
      <c r="ET1516">
        <v>0.52</v>
      </c>
      <c r="EU1516">
        <f t="shared" si="722"/>
        <v>0.52</v>
      </c>
      <c r="FF1516">
        <v>824763</v>
      </c>
      <c r="FI1516">
        <v>0.55000000000000004</v>
      </c>
      <c r="FJ1516">
        <f t="shared" si="723"/>
        <v>0.55000000000000004</v>
      </c>
      <c r="FU1516">
        <v>824763</v>
      </c>
      <c r="FX1516">
        <v>0.53</v>
      </c>
      <c r="FY1516">
        <f t="shared" si="724"/>
        <v>0.53</v>
      </c>
      <c r="GJ1516">
        <v>824763</v>
      </c>
      <c r="GM1516">
        <v>0.52</v>
      </c>
      <c r="GN1516">
        <f t="shared" si="725"/>
        <v>0.52</v>
      </c>
      <c r="GY1516">
        <v>824763</v>
      </c>
      <c r="HB1516">
        <v>0.5</v>
      </c>
      <c r="HC1516">
        <f t="shared" si="726"/>
        <v>0.5</v>
      </c>
      <c r="HN1516">
        <v>824763</v>
      </c>
      <c r="HQ1516">
        <v>0.51</v>
      </c>
      <c r="HR1516">
        <f t="shared" si="727"/>
        <v>0.51</v>
      </c>
      <c r="ID1516">
        <v>823556</v>
      </c>
      <c r="IG1516">
        <v>0.54</v>
      </c>
      <c r="IH1516">
        <f t="shared" si="728"/>
        <v>0.54</v>
      </c>
      <c r="IS1516">
        <v>823556</v>
      </c>
      <c r="IV1516">
        <v>0.56000000000000005</v>
      </c>
      <c r="IW1516">
        <f t="shared" si="729"/>
        <v>0.56000000000000005</v>
      </c>
      <c r="JH1516">
        <v>823556</v>
      </c>
      <c r="JK1516">
        <v>0.59</v>
      </c>
      <c r="JL1516">
        <f t="shared" si="730"/>
        <v>0.59</v>
      </c>
      <c r="JW1516">
        <v>823556</v>
      </c>
      <c r="JZ1516">
        <v>0.56999999999999995</v>
      </c>
      <c r="KA1516">
        <f t="shared" si="731"/>
        <v>0.56999999999999995</v>
      </c>
      <c r="KL1516">
        <v>823556</v>
      </c>
      <c r="KO1516">
        <v>0.59</v>
      </c>
      <c r="KP1516">
        <f t="shared" si="732"/>
        <v>0.59</v>
      </c>
      <c r="LA1516">
        <v>823556</v>
      </c>
      <c r="LD1516">
        <v>0.56000000000000005</v>
      </c>
      <c r="LE1516">
        <f t="shared" si="733"/>
        <v>0.56000000000000005</v>
      </c>
      <c r="LP1516">
        <v>823556</v>
      </c>
      <c r="LS1516">
        <v>0.55000000000000004</v>
      </c>
      <c r="LT1516">
        <f t="shared" si="734"/>
        <v>0.55000000000000004</v>
      </c>
      <c r="ME1516">
        <v>823556</v>
      </c>
      <c r="MH1516">
        <v>0.63</v>
      </c>
      <c r="MI1516">
        <f t="shared" si="735"/>
        <v>0.63</v>
      </c>
      <c r="MT1516">
        <v>823556</v>
      </c>
      <c r="MW1516">
        <v>0.61</v>
      </c>
      <c r="MX1516">
        <f t="shared" si="736"/>
        <v>0.61</v>
      </c>
      <c r="NI1516">
        <v>823556</v>
      </c>
      <c r="NL1516">
        <v>0.54</v>
      </c>
      <c r="NM1516">
        <f t="shared" si="737"/>
        <v>0.54</v>
      </c>
      <c r="NX1516">
        <v>823556</v>
      </c>
      <c r="OA1516">
        <v>0.54</v>
      </c>
      <c r="OB1516">
        <f t="shared" si="738"/>
        <v>0.54</v>
      </c>
      <c r="OM1516">
        <v>823556</v>
      </c>
      <c r="OP1516">
        <v>0.57999999999999996</v>
      </c>
      <c r="OQ1516">
        <f t="shared" si="739"/>
        <v>0.57999999999999996</v>
      </c>
      <c r="PB1516">
        <v>823556</v>
      </c>
      <c r="PE1516">
        <v>0.59</v>
      </c>
      <c r="PF1516">
        <f t="shared" si="740"/>
        <v>0.59</v>
      </c>
      <c r="PQ1516">
        <v>823556</v>
      </c>
      <c r="PT1516">
        <v>0.57999999999999996</v>
      </c>
      <c r="PU1516">
        <f t="shared" si="741"/>
        <v>0.57999999999999996</v>
      </c>
      <c r="QF1516">
        <v>823556</v>
      </c>
      <c r="QI1516">
        <v>0.54</v>
      </c>
      <c r="QJ1516">
        <f t="shared" si="742"/>
        <v>0.54</v>
      </c>
      <c r="QU1516">
        <v>823556</v>
      </c>
      <c r="QX1516">
        <v>0.56000000000000005</v>
      </c>
      <c r="QY1516">
        <f t="shared" si="743"/>
        <v>0.56000000000000005</v>
      </c>
    </row>
    <row r="1517" spans="12:467" x14ac:dyDescent="0.2">
      <c r="L1517">
        <v>824841</v>
      </c>
      <c r="O1517">
        <v>0.38</v>
      </c>
      <c r="P1517">
        <f t="shared" si="713"/>
        <v>0.38</v>
      </c>
      <c r="AA1517">
        <v>824841</v>
      </c>
      <c r="AD1517">
        <v>0.4</v>
      </c>
      <c r="AE1517">
        <f t="shared" si="714"/>
        <v>0.4</v>
      </c>
      <c r="AP1517">
        <v>824841</v>
      </c>
      <c r="AS1517">
        <v>0.43</v>
      </c>
      <c r="AT1517">
        <f t="shared" si="715"/>
        <v>0.43</v>
      </c>
      <c r="BE1517">
        <v>824841</v>
      </c>
      <c r="BH1517">
        <v>0.45</v>
      </c>
      <c r="BI1517">
        <f t="shared" si="716"/>
        <v>0.45</v>
      </c>
      <c r="BT1517">
        <v>824841</v>
      </c>
      <c r="BW1517">
        <v>0.22</v>
      </c>
      <c r="BX1517">
        <f t="shared" si="717"/>
        <v>0.22</v>
      </c>
      <c r="CI1517">
        <v>824841</v>
      </c>
      <c r="CL1517">
        <v>0.35</v>
      </c>
      <c r="CM1517">
        <f t="shared" si="718"/>
        <v>0.35</v>
      </c>
      <c r="CX1517">
        <v>824841</v>
      </c>
      <c r="DA1517">
        <v>0.42</v>
      </c>
      <c r="DB1517">
        <f t="shared" si="719"/>
        <v>0.42</v>
      </c>
      <c r="DM1517">
        <v>824841</v>
      </c>
      <c r="DP1517">
        <v>0.39</v>
      </c>
      <c r="DQ1517">
        <f t="shared" si="720"/>
        <v>0.39</v>
      </c>
      <c r="EB1517">
        <v>824841</v>
      </c>
      <c r="EE1517">
        <v>0.38</v>
      </c>
      <c r="EF1517">
        <f t="shared" si="721"/>
        <v>0.38</v>
      </c>
      <c r="EQ1517">
        <v>824841</v>
      </c>
      <c r="ET1517">
        <v>0.38</v>
      </c>
      <c r="EU1517">
        <f t="shared" si="722"/>
        <v>0.38</v>
      </c>
      <c r="FF1517">
        <v>824841</v>
      </c>
      <c r="FI1517">
        <v>0.41</v>
      </c>
      <c r="FJ1517">
        <f t="shared" si="723"/>
        <v>0.41</v>
      </c>
      <c r="FU1517">
        <v>824841</v>
      </c>
      <c r="FX1517">
        <v>0.42</v>
      </c>
      <c r="FY1517">
        <f t="shared" si="724"/>
        <v>0.42</v>
      </c>
      <c r="GJ1517">
        <v>824841</v>
      </c>
      <c r="GM1517">
        <v>0.37</v>
      </c>
      <c r="GN1517">
        <f t="shared" si="725"/>
        <v>0.37</v>
      </c>
      <c r="GY1517">
        <v>824841</v>
      </c>
      <c r="HB1517">
        <v>0.41</v>
      </c>
      <c r="HC1517">
        <f t="shared" si="726"/>
        <v>0.41</v>
      </c>
      <c r="HN1517">
        <v>824841</v>
      </c>
      <c r="HQ1517">
        <v>0.38</v>
      </c>
      <c r="HR1517">
        <f t="shared" si="727"/>
        <v>0.38</v>
      </c>
      <c r="ID1517">
        <v>823718</v>
      </c>
      <c r="IG1517">
        <v>0.5</v>
      </c>
      <c r="IH1517">
        <f t="shared" si="728"/>
        <v>0.5</v>
      </c>
      <c r="IS1517">
        <v>823718</v>
      </c>
      <c r="IV1517">
        <v>0.48</v>
      </c>
      <c r="IW1517">
        <f t="shared" si="729"/>
        <v>0.48</v>
      </c>
      <c r="JH1517">
        <v>823718</v>
      </c>
      <c r="JK1517">
        <v>0.49</v>
      </c>
      <c r="JL1517">
        <f t="shared" si="730"/>
        <v>0.49</v>
      </c>
      <c r="JW1517">
        <v>823718</v>
      </c>
      <c r="JZ1517">
        <v>0.5</v>
      </c>
      <c r="KA1517">
        <f t="shared" si="731"/>
        <v>0.5</v>
      </c>
      <c r="KL1517">
        <v>823718</v>
      </c>
      <c r="KO1517">
        <v>0.53</v>
      </c>
      <c r="KP1517">
        <f t="shared" si="732"/>
        <v>0.53</v>
      </c>
      <c r="LA1517">
        <v>823718</v>
      </c>
      <c r="LD1517">
        <v>0.49</v>
      </c>
      <c r="LE1517">
        <f t="shared" si="733"/>
        <v>0.49</v>
      </c>
      <c r="LP1517">
        <v>823718</v>
      </c>
      <c r="LS1517">
        <v>0.48</v>
      </c>
      <c r="LT1517">
        <f t="shared" si="734"/>
        <v>0.48</v>
      </c>
      <c r="ME1517">
        <v>823718</v>
      </c>
      <c r="MH1517">
        <v>0.52</v>
      </c>
      <c r="MI1517">
        <f t="shared" si="735"/>
        <v>0.52</v>
      </c>
      <c r="MT1517">
        <v>823718</v>
      </c>
      <c r="MW1517">
        <v>0.45</v>
      </c>
      <c r="MX1517">
        <f t="shared" si="736"/>
        <v>0.45</v>
      </c>
      <c r="NI1517">
        <v>823718</v>
      </c>
      <c r="NL1517">
        <v>0.5</v>
      </c>
      <c r="NM1517">
        <f t="shared" si="737"/>
        <v>0.5</v>
      </c>
      <c r="NX1517">
        <v>823718</v>
      </c>
      <c r="OA1517">
        <v>0.47</v>
      </c>
      <c r="OB1517">
        <f t="shared" si="738"/>
        <v>0.47</v>
      </c>
      <c r="OM1517">
        <v>823718</v>
      </c>
      <c r="OP1517">
        <v>0.53</v>
      </c>
      <c r="OQ1517">
        <f t="shared" si="739"/>
        <v>0.53</v>
      </c>
      <c r="PB1517">
        <v>823718</v>
      </c>
      <c r="PE1517">
        <v>0.52</v>
      </c>
      <c r="PF1517">
        <f t="shared" si="740"/>
        <v>0.52</v>
      </c>
      <c r="PQ1517">
        <v>823718</v>
      </c>
      <c r="PT1517">
        <v>0.51</v>
      </c>
      <c r="PU1517">
        <f t="shared" si="741"/>
        <v>0.51</v>
      </c>
      <c r="QF1517">
        <v>823718</v>
      </c>
      <c r="QI1517">
        <v>0.5</v>
      </c>
      <c r="QJ1517">
        <f t="shared" si="742"/>
        <v>0.5</v>
      </c>
      <c r="QU1517">
        <v>823718</v>
      </c>
      <c r="QX1517">
        <v>0.5</v>
      </c>
      <c r="QY1517">
        <f t="shared" si="743"/>
        <v>0.5</v>
      </c>
    </row>
    <row r="1518" spans="12:467" x14ac:dyDescent="0.2">
      <c r="L1518">
        <v>824928</v>
      </c>
      <c r="O1518">
        <v>0.45</v>
      </c>
      <c r="P1518">
        <f t="shared" si="713"/>
        <v>0.45</v>
      </c>
      <c r="AA1518">
        <v>824928</v>
      </c>
      <c r="AD1518">
        <v>0.45</v>
      </c>
      <c r="AE1518">
        <f t="shared" si="714"/>
        <v>0.45</v>
      </c>
      <c r="AP1518">
        <v>824928</v>
      </c>
      <c r="AS1518">
        <v>0.28000000000000003</v>
      </c>
      <c r="AT1518">
        <f t="shared" si="715"/>
        <v>0.28000000000000003</v>
      </c>
      <c r="BE1518">
        <v>824928</v>
      </c>
      <c r="BH1518">
        <v>0.49</v>
      </c>
      <c r="BI1518">
        <f t="shared" si="716"/>
        <v>0.49</v>
      </c>
      <c r="BT1518">
        <v>824928</v>
      </c>
      <c r="BW1518">
        <v>0.51</v>
      </c>
      <c r="BX1518">
        <f t="shared" si="717"/>
        <v>0.51</v>
      </c>
      <c r="CI1518">
        <v>824928</v>
      </c>
      <c r="CL1518">
        <v>0.44</v>
      </c>
      <c r="CM1518">
        <f t="shared" si="718"/>
        <v>0.44</v>
      </c>
      <c r="CX1518">
        <v>824928</v>
      </c>
      <c r="DA1518">
        <v>0.46</v>
      </c>
      <c r="DB1518">
        <f t="shared" si="719"/>
        <v>0.46</v>
      </c>
      <c r="DM1518">
        <v>824928</v>
      </c>
      <c r="DP1518">
        <v>0.44</v>
      </c>
      <c r="DQ1518">
        <f t="shared" si="720"/>
        <v>0.44</v>
      </c>
      <c r="EB1518">
        <v>824928</v>
      </c>
      <c r="EE1518">
        <v>0.45</v>
      </c>
      <c r="EF1518">
        <f t="shared" si="721"/>
        <v>0.45</v>
      </c>
      <c r="EQ1518">
        <v>824928</v>
      </c>
      <c r="ET1518">
        <v>0.45</v>
      </c>
      <c r="EU1518">
        <f t="shared" si="722"/>
        <v>0.45</v>
      </c>
      <c r="FF1518">
        <v>824928</v>
      </c>
      <c r="FI1518">
        <v>0.46</v>
      </c>
      <c r="FJ1518">
        <f t="shared" si="723"/>
        <v>0.46</v>
      </c>
      <c r="FU1518">
        <v>824928</v>
      </c>
      <c r="FX1518">
        <v>0.45</v>
      </c>
      <c r="FY1518">
        <f t="shared" si="724"/>
        <v>0.45</v>
      </c>
      <c r="GJ1518">
        <v>824928</v>
      </c>
      <c r="GM1518">
        <v>0.44</v>
      </c>
      <c r="GN1518">
        <f t="shared" si="725"/>
        <v>0.44</v>
      </c>
      <c r="GY1518">
        <v>824928</v>
      </c>
      <c r="HB1518">
        <v>0.51</v>
      </c>
      <c r="HC1518">
        <f t="shared" si="726"/>
        <v>0.51</v>
      </c>
      <c r="HN1518">
        <v>824928</v>
      </c>
      <c r="HQ1518">
        <v>0.43</v>
      </c>
      <c r="HR1518">
        <f t="shared" si="727"/>
        <v>0.43</v>
      </c>
      <c r="ID1518">
        <v>823881</v>
      </c>
      <c r="IG1518">
        <v>0.51</v>
      </c>
      <c r="IH1518">
        <f t="shared" si="728"/>
        <v>0.51</v>
      </c>
      <c r="IS1518">
        <v>823881</v>
      </c>
      <c r="IV1518">
        <v>0.54</v>
      </c>
      <c r="IW1518">
        <f t="shared" si="729"/>
        <v>0.54</v>
      </c>
      <c r="JH1518">
        <v>823881</v>
      </c>
      <c r="JK1518">
        <v>0.53</v>
      </c>
      <c r="JL1518">
        <f t="shared" si="730"/>
        <v>0.53</v>
      </c>
      <c r="JW1518">
        <v>823881</v>
      </c>
      <c r="JZ1518">
        <v>0.53</v>
      </c>
      <c r="KA1518">
        <f t="shared" si="731"/>
        <v>0.53</v>
      </c>
      <c r="KL1518">
        <v>823881</v>
      </c>
      <c r="KO1518">
        <v>0.46</v>
      </c>
      <c r="KP1518">
        <f t="shared" si="732"/>
        <v>0.46</v>
      </c>
      <c r="LA1518">
        <v>823881</v>
      </c>
      <c r="LD1518">
        <v>0.51</v>
      </c>
      <c r="LE1518">
        <f t="shared" si="733"/>
        <v>0.51</v>
      </c>
      <c r="LP1518">
        <v>823881</v>
      </c>
      <c r="LS1518">
        <v>0.52</v>
      </c>
      <c r="LT1518">
        <f t="shared" si="734"/>
        <v>0.52</v>
      </c>
      <c r="ME1518">
        <v>823881</v>
      </c>
      <c r="MH1518">
        <v>0.45</v>
      </c>
      <c r="MI1518">
        <f t="shared" si="735"/>
        <v>0.45</v>
      </c>
      <c r="MT1518">
        <v>823881</v>
      </c>
      <c r="MW1518">
        <v>0.47</v>
      </c>
      <c r="MX1518">
        <f t="shared" si="736"/>
        <v>0.47</v>
      </c>
      <c r="NI1518">
        <v>823881</v>
      </c>
      <c r="NL1518">
        <v>0.5</v>
      </c>
      <c r="NM1518">
        <f t="shared" si="737"/>
        <v>0.5</v>
      </c>
      <c r="NX1518">
        <v>823881</v>
      </c>
      <c r="OA1518">
        <v>0.49</v>
      </c>
      <c r="OB1518">
        <f t="shared" si="738"/>
        <v>0.49</v>
      </c>
      <c r="OM1518">
        <v>823881</v>
      </c>
      <c r="OP1518">
        <v>0.5</v>
      </c>
      <c r="OQ1518">
        <f t="shared" si="739"/>
        <v>0.5</v>
      </c>
      <c r="PB1518">
        <v>823881</v>
      </c>
      <c r="PE1518">
        <v>0.5</v>
      </c>
      <c r="PF1518">
        <f t="shared" si="740"/>
        <v>0.5</v>
      </c>
      <c r="PQ1518">
        <v>823881</v>
      </c>
      <c r="PT1518">
        <v>0.53</v>
      </c>
      <c r="PU1518">
        <f t="shared" si="741"/>
        <v>0.53</v>
      </c>
      <c r="QF1518">
        <v>823881</v>
      </c>
      <c r="QI1518">
        <v>0.53</v>
      </c>
      <c r="QJ1518">
        <f t="shared" si="742"/>
        <v>0.53</v>
      </c>
      <c r="QU1518">
        <v>823881</v>
      </c>
      <c r="QX1518">
        <v>0.53</v>
      </c>
      <c r="QY1518">
        <f t="shared" si="743"/>
        <v>0.53</v>
      </c>
    </row>
    <row r="1519" spans="12:467" x14ac:dyDescent="0.2">
      <c r="L1519">
        <v>825010</v>
      </c>
      <c r="O1519">
        <v>0.56999999999999995</v>
      </c>
      <c r="P1519">
        <f t="shared" si="713"/>
        <v>0.56999999999999995</v>
      </c>
      <c r="AA1519">
        <v>825010</v>
      </c>
      <c r="AD1519">
        <v>0.57999999999999996</v>
      </c>
      <c r="AE1519">
        <f t="shared" si="714"/>
        <v>0.57999999999999996</v>
      </c>
      <c r="AP1519">
        <v>825010</v>
      </c>
      <c r="AS1519">
        <v>0.59</v>
      </c>
      <c r="AT1519">
        <f t="shared" si="715"/>
        <v>0.59</v>
      </c>
      <c r="BE1519">
        <v>825010</v>
      </c>
      <c r="BH1519">
        <v>0.64</v>
      </c>
      <c r="BI1519">
        <f t="shared" si="716"/>
        <v>0.64</v>
      </c>
      <c r="BT1519">
        <v>825010</v>
      </c>
      <c r="BW1519">
        <v>0.65</v>
      </c>
      <c r="BX1519">
        <f t="shared" si="717"/>
        <v>0.65</v>
      </c>
      <c r="CI1519">
        <v>825010</v>
      </c>
      <c r="CL1519">
        <v>0.57999999999999996</v>
      </c>
      <c r="CM1519">
        <f t="shared" si="718"/>
        <v>0.57999999999999996</v>
      </c>
      <c r="CX1519">
        <v>825010</v>
      </c>
      <c r="DA1519">
        <v>0.57999999999999996</v>
      </c>
      <c r="DB1519">
        <f t="shared" si="719"/>
        <v>0.57999999999999996</v>
      </c>
      <c r="DM1519">
        <v>825010</v>
      </c>
      <c r="DP1519">
        <v>0.56999999999999995</v>
      </c>
      <c r="DQ1519">
        <f t="shared" si="720"/>
        <v>0.56999999999999995</v>
      </c>
      <c r="EB1519">
        <v>825010</v>
      </c>
      <c r="EE1519">
        <v>0.56999999999999995</v>
      </c>
      <c r="EF1519">
        <f t="shared" si="721"/>
        <v>0.56999999999999995</v>
      </c>
      <c r="EQ1519">
        <v>825010</v>
      </c>
      <c r="ET1519">
        <v>0.56999999999999995</v>
      </c>
      <c r="EU1519">
        <f t="shared" si="722"/>
        <v>0.56999999999999995</v>
      </c>
      <c r="FF1519">
        <v>825010</v>
      </c>
      <c r="FI1519">
        <v>0.56000000000000005</v>
      </c>
      <c r="FJ1519">
        <f t="shared" si="723"/>
        <v>0.56000000000000005</v>
      </c>
      <c r="FU1519">
        <v>825010</v>
      </c>
      <c r="FX1519">
        <v>0.59</v>
      </c>
      <c r="FY1519">
        <f t="shared" si="724"/>
        <v>0.59</v>
      </c>
      <c r="GJ1519">
        <v>825010</v>
      </c>
      <c r="GM1519">
        <v>0.55000000000000004</v>
      </c>
      <c r="GN1519">
        <f t="shared" si="725"/>
        <v>0.55000000000000004</v>
      </c>
      <c r="GY1519">
        <v>825010</v>
      </c>
      <c r="HB1519">
        <v>0.57999999999999996</v>
      </c>
      <c r="HC1519">
        <f t="shared" si="726"/>
        <v>0.57999999999999996</v>
      </c>
      <c r="HN1519">
        <v>825010</v>
      </c>
      <c r="HQ1519">
        <v>0.56000000000000005</v>
      </c>
      <c r="HR1519">
        <f t="shared" si="727"/>
        <v>0.56000000000000005</v>
      </c>
      <c r="ID1519">
        <v>824047</v>
      </c>
      <c r="IG1519">
        <v>0.48</v>
      </c>
      <c r="IH1519">
        <f t="shared" si="728"/>
        <v>0.48</v>
      </c>
      <c r="IS1519">
        <v>824047</v>
      </c>
      <c r="IV1519">
        <v>0.47</v>
      </c>
      <c r="IW1519">
        <f t="shared" si="729"/>
        <v>0.47</v>
      </c>
      <c r="JH1519">
        <v>824047</v>
      </c>
      <c r="JK1519">
        <v>0.45</v>
      </c>
      <c r="JL1519">
        <f t="shared" si="730"/>
        <v>0.45</v>
      </c>
      <c r="JW1519">
        <v>824047</v>
      </c>
      <c r="JZ1519">
        <v>0.44</v>
      </c>
      <c r="KA1519">
        <f t="shared" si="731"/>
        <v>0.44</v>
      </c>
      <c r="KL1519">
        <v>824047</v>
      </c>
      <c r="KO1519">
        <v>0.41</v>
      </c>
      <c r="KP1519">
        <f t="shared" si="732"/>
        <v>0.41</v>
      </c>
      <c r="LA1519">
        <v>824047</v>
      </c>
      <c r="LD1519">
        <v>0.44</v>
      </c>
      <c r="LE1519">
        <f t="shared" si="733"/>
        <v>0.44</v>
      </c>
      <c r="LP1519">
        <v>824047</v>
      </c>
      <c r="LS1519">
        <v>0.44</v>
      </c>
      <c r="LT1519">
        <f t="shared" si="734"/>
        <v>0.44</v>
      </c>
      <c r="ME1519">
        <v>824047</v>
      </c>
      <c r="MH1519">
        <v>0.42</v>
      </c>
      <c r="MI1519">
        <f t="shared" si="735"/>
        <v>0.42</v>
      </c>
      <c r="MT1519">
        <v>824047</v>
      </c>
      <c r="MW1519">
        <v>0.42</v>
      </c>
      <c r="MX1519">
        <f t="shared" si="736"/>
        <v>0.42</v>
      </c>
      <c r="NI1519">
        <v>824047</v>
      </c>
      <c r="NL1519">
        <v>0.48</v>
      </c>
      <c r="NM1519">
        <f t="shared" si="737"/>
        <v>0.48</v>
      </c>
      <c r="NX1519">
        <v>824047</v>
      </c>
      <c r="OA1519">
        <v>0.49</v>
      </c>
      <c r="OB1519">
        <f t="shared" si="738"/>
        <v>0.49</v>
      </c>
      <c r="OM1519">
        <v>824047</v>
      </c>
      <c r="OP1519">
        <v>0.47</v>
      </c>
      <c r="OQ1519">
        <f t="shared" si="739"/>
        <v>0.47</v>
      </c>
      <c r="PB1519">
        <v>824047</v>
      </c>
      <c r="PE1519">
        <v>0.49</v>
      </c>
      <c r="PF1519">
        <f t="shared" si="740"/>
        <v>0.49</v>
      </c>
      <c r="PQ1519">
        <v>824047</v>
      </c>
      <c r="PT1519">
        <v>0.44</v>
      </c>
      <c r="PU1519">
        <f t="shared" si="741"/>
        <v>0.44</v>
      </c>
      <c r="QF1519">
        <v>824047</v>
      </c>
      <c r="QI1519">
        <v>0.48</v>
      </c>
      <c r="QJ1519">
        <f t="shared" si="742"/>
        <v>0.48</v>
      </c>
      <c r="QU1519">
        <v>824047</v>
      </c>
      <c r="QX1519">
        <v>0.44</v>
      </c>
      <c r="QY1519">
        <f t="shared" si="743"/>
        <v>0.44</v>
      </c>
    </row>
    <row r="1520" spans="12:467" x14ac:dyDescent="0.2">
      <c r="L1520">
        <v>823630</v>
      </c>
      <c r="O1520">
        <v>0.55000000000000004</v>
      </c>
      <c r="P1520">
        <f t="shared" si="713"/>
        <v>0.55000000000000004</v>
      </c>
      <c r="AA1520">
        <v>823630</v>
      </c>
      <c r="AD1520">
        <v>0.55000000000000004</v>
      </c>
      <c r="AE1520">
        <f t="shared" si="714"/>
        <v>0.55000000000000004</v>
      </c>
      <c r="AP1520">
        <v>823630</v>
      </c>
      <c r="AS1520">
        <v>0.73</v>
      </c>
      <c r="AT1520">
        <f t="shared" si="715"/>
        <v>0.73</v>
      </c>
      <c r="BE1520">
        <v>823630</v>
      </c>
      <c r="BH1520">
        <v>0.64</v>
      </c>
      <c r="BI1520">
        <f t="shared" si="716"/>
        <v>0.64</v>
      </c>
      <c r="BT1520">
        <v>823630</v>
      </c>
      <c r="BW1520">
        <v>0.73</v>
      </c>
      <c r="BX1520">
        <f t="shared" si="717"/>
        <v>0.73</v>
      </c>
      <c r="CI1520">
        <v>823630</v>
      </c>
      <c r="CL1520">
        <v>0.56999999999999995</v>
      </c>
      <c r="CM1520">
        <f t="shared" si="718"/>
        <v>0.56999999999999995</v>
      </c>
      <c r="CX1520">
        <v>823630</v>
      </c>
      <c r="DA1520">
        <v>0.55000000000000004</v>
      </c>
      <c r="DB1520">
        <f t="shared" si="719"/>
        <v>0.55000000000000004</v>
      </c>
      <c r="DM1520">
        <v>823630</v>
      </c>
      <c r="DP1520">
        <v>0.55000000000000004</v>
      </c>
      <c r="DQ1520">
        <f t="shared" si="720"/>
        <v>0.55000000000000004</v>
      </c>
      <c r="EB1520">
        <v>823630</v>
      </c>
      <c r="EE1520">
        <v>0.55000000000000004</v>
      </c>
      <c r="EF1520">
        <f t="shared" si="721"/>
        <v>0.55000000000000004</v>
      </c>
      <c r="EQ1520">
        <v>823630</v>
      </c>
      <c r="ET1520">
        <v>0.55000000000000004</v>
      </c>
      <c r="EU1520">
        <f t="shared" si="722"/>
        <v>0.55000000000000004</v>
      </c>
      <c r="FF1520">
        <v>823630</v>
      </c>
      <c r="FI1520">
        <v>0.56000000000000005</v>
      </c>
      <c r="FJ1520">
        <f t="shared" si="723"/>
        <v>0.56000000000000005</v>
      </c>
      <c r="FU1520">
        <v>823630</v>
      </c>
      <c r="FX1520">
        <v>0.53</v>
      </c>
      <c r="FY1520">
        <f t="shared" si="724"/>
        <v>0.53</v>
      </c>
      <c r="GJ1520">
        <v>823630</v>
      </c>
      <c r="GM1520">
        <v>0.54</v>
      </c>
      <c r="GN1520">
        <f t="shared" si="725"/>
        <v>0.54</v>
      </c>
      <c r="GY1520">
        <v>823630</v>
      </c>
      <c r="HB1520">
        <v>0.57999999999999996</v>
      </c>
      <c r="HC1520">
        <f t="shared" si="726"/>
        <v>0.57999999999999996</v>
      </c>
      <c r="HN1520">
        <v>823630</v>
      </c>
      <c r="HQ1520">
        <v>0.54</v>
      </c>
      <c r="HR1520">
        <f t="shared" si="727"/>
        <v>0.54</v>
      </c>
      <c r="ID1520">
        <v>824205</v>
      </c>
      <c r="IG1520">
        <v>0.55000000000000004</v>
      </c>
      <c r="IH1520">
        <f t="shared" si="728"/>
        <v>0.55000000000000004</v>
      </c>
      <c r="IS1520">
        <v>824205</v>
      </c>
      <c r="IV1520">
        <v>0.56000000000000005</v>
      </c>
      <c r="IW1520">
        <f t="shared" si="729"/>
        <v>0.56000000000000005</v>
      </c>
      <c r="JH1520">
        <v>824205</v>
      </c>
      <c r="JK1520">
        <v>0.56000000000000005</v>
      </c>
      <c r="JL1520">
        <f t="shared" si="730"/>
        <v>0.56000000000000005</v>
      </c>
      <c r="JW1520">
        <v>824205</v>
      </c>
      <c r="JZ1520">
        <v>0.56000000000000005</v>
      </c>
      <c r="KA1520">
        <f t="shared" si="731"/>
        <v>0.56000000000000005</v>
      </c>
      <c r="KL1520">
        <v>824205</v>
      </c>
      <c r="KO1520">
        <v>0.55000000000000004</v>
      </c>
      <c r="KP1520">
        <f t="shared" si="732"/>
        <v>0.55000000000000004</v>
      </c>
      <c r="LA1520">
        <v>824205</v>
      </c>
      <c r="LD1520">
        <v>0.59</v>
      </c>
      <c r="LE1520">
        <f t="shared" si="733"/>
        <v>0.59</v>
      </c>
      <c r="LP1520">
        <v>824205</v>
      </c>
      <c r="LS1520">
        <v>0.55000000000000004</v>
      </c>
      <c r="LT1520">
        <f t="shared" si="734"/>
        <v>0.55000000000000004</v>
      </c>
      <c r="ME1520">
        <v>824205</v>
      </c>
      <c r="MH1520">
        <v>0.56999999999999995</v>
      </c>
      <c r="MI1520">
        <f t="shared" si="735"/>
        <v>0.56999999999999995</v>
      </c>
      <c r="MT1520">
        <v>824205</v>
      </c>
      <c r="MW1520">
        <v>0.61</v>
      </c>
      <c r="MX1520">
        <f t="shared" si="736"/>
        <v>0.61</v>
      </c>
      <c r="NI1520">
        <v>824205</v>
      </c>
      <c r="NL1520">
        <v>0.54</v>
      </c>
      <c r="NM1520">
        <f t="shared" si="737"/>
        <v>0.54</v>
      </c>
      <c r="NX1520">
        <v>824205</v>
      </c>
      <c r="OA1520">
        <v>0.56999999999999995</v>
      </c>
      <c r="OB1520">
        <f t="shared" si="738"/>
        <v>0.56999999999999995</v>
      </c>
      <c r="OM1520">
        <v>824205</v>
      </c>
      <c r="OP1520">
        <v>0.56000000000000005</v>
      </c>
      <c r="OQ1520">
        <f t="shared" si="739"/>
        <v>0.56000000000000005</v>
      </c>
      <c r="PB1520">
        <v>824205</v>
      </c>
      <c r="PE1520">
        <v>0.53</v>
      </c>
      <c r="PF1520">
        <f t="shared" si="740"/>
        <v>0.53</v>
      </c>
      <c r="PQ1520">
        <v>824205</v>
      </c>
      <c r="PT1520">
        <v>0.59</v>
      </c>
      <c r="PU1520">
        <f t="shared" si="741"/>
        <v>0.59</v>
      </c>
      <c r="QF1520">
        <v>824205</v>
      </c>
      <c r="QI1520">
        <v>0.57999999999999996</v>
      </c>
      <c r="QJ1520">
        <f t="shared" si="742"/>
        <v>0.57999999999999996</v>
      </c>
      <c r="QU1520">
        <v>824205</v>
      </c>
      <c r="QX1520">
        <v>0.55000000000000004</v>
      </c>
      <c r="QY1520">
        <f t="shared" si="743"/>
        <v>0.55000000000000004</v>
      </c>
    </row>
    <row r="1521" spans="12:467" x14ac:dyDescent="0.2">
      <c r="L1521">
        <v>823709</v>
      </c>
      <c r="O1521">
        <v>0.49</v>
      </c>
      <c r="P1521">
        <f t="shared" si="713"/>
        <v>0.49</v>
      </c>
      <c r="AA1521">
        <v>823709</v>
      </c>
      <c r="AD1521">
        <v>0.5</v>
      </c>
      <c r="AE1521">
        <f t="shared" si="714"/>
        <v>0.5</v>
      </c>
      <c r="AP1521">
        <v>823709</v>
      </c>
      <c r="AS1521">
        <v>0.28999999999999998</v>
      </c>
      <c r="AT1521">
        <f t="shared" si="715"/>
        <v>0.28999999999999998</v>
      </c>
      <c r="BE1521">
        <v>823709</v>
      </c>
      <c r="BH1521">
        <v>0.49</v>
      </c>
      <c r="BI1521">
        <f t="shared" si="716"/>
        <v>0.49</v>
      </c>
      <c r="BT1521">
        <v>823709</v>
      </c>
      <c r="BW1521">
        <v>0.43</v>
      </c>
      <c r="BX1521">
        <f t="shared" si="717"/>
        <v>0.43</v>
      </c>
      <c r="CI1521">
        <v>823709</v>
      </c>
      <c r="CL1521">
        <v>0.46</v>
      </c>
      <c r="CM1521">
        <f t="shared" si="718"/>
        <v>0.46</v>
      </c>
      <c r="CX1521">
        <v>823709</v>
      </c>
      <c r="DA1521">
        <v>0.48</v>
      </c>
      <c r="DB1521">
        <f t="shared" si="719"/>
        <v>0.48</v>
      </c>
      <c r="DM1521">
        <v>823709</v>
      </c>
      <c r="DP1521">
        <v>0.49</v>
      </c>
      <c r="DQ1521">
        <f t="shared" si="720"/>
        <v>0.49</v>
      </c>
      <c r="EB1521">
        <v>823709</v>
      </c>
      <c r="EE1521">
        <v>0.46</v>
      </c>
      <c r="EF1521">
        <f t="shared" si="721"/>
        <v>0.46</v>
      </c>
      <c r="EQ1521">
        <v>823709</v>
      </c>
      <c r="ET1521">
        <v>0.46</v>
      </c>
      <c r="EU1521">
        <f t="shared" si="722"/>
        <v>0.46</v>
      </c>
      <c r="FF1521">
        <v>823709</v>
      </c>
      <c r="FI1521">
        <v>0.45</v>
      </c>
      <c r="FJ1521">
        <f t="shared" si="723"/>
        <v>0.45</v>
      </c>
      <c r="FU1521">
        <v>823709</v>
      </c>
      <c r="FX1521">
        <v>0.48</v>
      </c>
      <c r="FY1521">
        <f t="shared" si="724"/>
        <v>0.48</v>
      </c>
      <c r="GJ1521">
        <v>823709</v>
      </c>
      <c r="GM1521">
        <v>0.46</v>
      </c>
      <c r="GN1521">
        <f t="shared" si="725"/>
        <v>0.46</v>
      </c>
      <c r="GY1521">
        <v>823709</v>
      </c>
      <c r="HB1521">
        <v>0.48</v>
      </c>
      <c r="HC1521">
        <f t="shared" si="726"/>
        <v>0.48</v>
      </c>
      <c r="HN1521">
        <v>823709</v>
      </c>
      <c r="HQ1521">
        <v>0.48</v>
      </c>
      <c r="HR1521">
        <f t="shared" si="727"/>
        <v>0.48</v>
      </c>
      <c r="ID1521">
        <v>824452</v>
      </c>
      <c r="IG1521">
        <v>0.51</v>
      </c>
      <c r="IH1521">
        <f t="shared" si="728"/>
        <v>0.51</v>
      </c>
      <c r="IS1521">
        <v>824452</v>
      </c>
      <c r="IV1521">
        <v>0.54</v>
      </c>
      <c r="IW1521">
        <f t="shared" si="729"/>
        <v>0.54</v>
      </c>
      <c r="JH1521">
        <v>824452</v>
      </c>
      <c r="JK1521">
        <v>0.53</v>
      </c>
      <c r="JL1521">
        <f t="shared" si="730"/>
        <v>0.53</v>
      </c>
      <c r="JW1521">
        <v>824452</v>
      </c>
      <c r="JZ1521">
        <v>0.49</v>
      </c>
      <c r="KA1521">
        <f t="shared" si="731"/>
        <v>0.49</v>
      </c>
      <c r="KL1521">
        <v>824452</v>
      </c>
      <c r="KO1521">
        <v>0.54</v>
      </c>
      <c r="KP1521">
        <f t="shared" si="732"/>
        <v>0.54</v>
      </c>
      <c r="LA1521">
        <v>824452</v>
      </c>
      <c r="LD1521">
        <v>0.53</v>
      </c>
      <c r="LE1521">
        <f t="shared" si="733"/>
        <v>0.53</v>
      </c>
      <c r="LP1521">
        <v>824452</v>
      </c>
      <c r="LS1521">
        <v>0.52</v>
      </c>
      <c r="LT1521">
        <f t="shared" si="734"/>
        <v>0.52</v>
      </c>
      <c r="ME1521">
        <v>824452</v>
      </c>
      <c r="MH1521">
        <v>0.53</v>
      </c>
      <c r="MI1521">
        <f t="shared" si="735"/>
        <v>0.53</v>
      </c>
      <c r="MT1521">
        <v>824452</v>
      </c>
      <c r="MW1521">
        <v>0.53</v>
      </c>
      <c r="MX1521">
        <f t="shared" si="736"/>
        <v>0.53</v>
      </c>
      <c r="NI1521">
        <v>824452</v>
      </c>
      <c r="NL1521">
        <v>0.52</v>
      </c>
      <c r="NM1521">
        <f t="shared" si="737"/>
        <v>0.52</v>
      </c>
      <c r="NX1521">
        <v>824452</v>
      </c>
      <c r="OA1521">
        <v>0.52</v>
      </c>
      <c r="OB1521">
        <f t="shared" si="738"/>
        <v>0.52</v>
      </c>
      <c r="OM1521">
        <v>824452</v>
      </c>
      <c r="OP1521">
        <v>0.54</v>
      </c>
      <c r="OQ1521">
        <f t="shared" si="739"/>
        <v>0.54</v>
      </c>
      <c r="PB1521">
        <v>824452</v>
      </c>
      <c r="PE1521">
        <v>0.52</v>
      </c>
      <c r="PF1521">
        <f t="shared" si="740"/>
        <v>0.52</v>
      </c>
      <c r="PQ1521">
        <v>824452</v>
      </c>
      <c r="PT1521">
        <v>0.55000000000000004</v>
      </c>
      <c r="PU1521">
        <f t="shared" si="741"/>
        <v>0.55000000000000004</v>
      </c>
      <c r="QF1521">
        <v>824452</v>
      </c>
      <c r="QI1521">
        <v>0.5</v>
      </c>
      <c r="QJ1521">
        <f t="shared" si="742"/>
        <v>0.5</v>
      </c>
      <c r="QU1521">
        <v>824452</v>
      </c>
      <c r="QX1521">
        <v>0.53</v>
      </c>
      <c r="QY1521">
        <f t="shared" si="743"/>
        <v>0.53</v>
      </c>
    </row>
    <row r="1522" spans="12:467" x14ac:dyDescent="0.2">
      <c r="L1522">
        <v>823789</v>
      </c>
      <c r="O1522">
        <v>0.57999999999999996</v>
      </c>
      <c r="P1522">
        <f t="shared" si="713"/>
        <v>0.57999999999999996</v>
      </c>
      <c r="AA1522">
        <v>823789</v>
      </c>
      <c r="AD1522">
        <v>0.62</v>
      </c>
      <c r="AE1522">
        <f t="shared" si="714"/>
        <v>0.62</v>
      </c>
      <c r="AP1522">
        <v>823789</v>
      </c>
      <c r="AS1522">
        <v>0.59</v>
      </c>
      <c r="AT1522">
        <f t="shared" si="715"/>
        <v>0.59</v>
      </c>
      <c r="BE1522">
        <v>823789</v>
      </c>
      <c r="BH1522">
        <v>0.57999999999999996</v>
      </c>
      <c r="BI1522">
        <f t="shared" si="716"/>
        <v>0.57999999999999996</v>
      </c>
      <c r="BT1522">
        <v>823789</v>
      </c>
      <c r="BW1522">
        <v>0.5</v>
      </c>
      <c r="BX1522">
        <f t="shared" si="717"/>
        <v>0.5</v>
      </c>
      <c r="CI1522">
        <v>823789</v>
      </c>
      <c r="CL1522">
        <v>0.55000000000000004</v>
      </c>
      <c r="CM1522">
        <f t="shared" si="718"/>
        <v>0.55000000000000004</v>
      </c>
      <c r="CX1522">
        <v>823789</v>
      </c>
      <c r="DA1522">
        <v>0.56999999999999995</v>
      </c>
      <c r="DB1522">
        <f t="shared" si="719"/>
        <v>0.56999999999999995</v>
      </c>
      <c r="DM1522">
        <v>823789</v>
      </c>
      <c r="DP1522">
        <v>0.55000000000000004</v>
      </c>
      <c r="DQ1522">
        <f t="shared" si="720"/>
        <v>0.55000000000000004</v>
      </c>
      <c r="EB1522">
        <v>823789</v>
      </c>
      <c r="EE1522">
        <v>0.56999999999999995</v>
      </c>
      <c r="EF1522">
        <f t="shared" si="721"/>
        <v>0.56999999999999995</v>
      </c>
      <c r="EQ1522">
        <v>823789</v>
      </c>
      <c r="ET1522">
        <v>0.56999999999999995</v>
      </c>
      <c r="EU1522">
        <f t="shared" si="722"/>
        <v>0.56999999999999995</v>
      </c>
      <c r="FF1522">
        <v>823789</v>
      </c>
      <c r="FI1522">
        <v>0.56999999999999995</v>
      </c>
      <c r="FJ1522">
        <f t="shared" si="723"/>
        <v>0.56999999999999995</v>
      </c>
      <c r="FU1522">
        <v>823789</v>
      </c>
      <c r="FX1522">
        <v>0.54</v>
      </c>
      <c r="FY1522">
        <f t="shared" si="724"/>
        <v>0.54</v>
      </c>
      <c r="GJ1522">
        <v>823789</v>
      </c>
      <c r="GM1522">
        <v>0.54</v>
      </c>
      <c r="GN1522">
        <f t="shared" si="725"/>
        <v>0.54</v>
      </c>
      <c r="GY1522">
        <v>823789</v>
      </c>
      <c r="HB1522">
        <v>0.59</v>
      </c>
      <c r="HC1522">
        <f t="shared" si="726"/>
        <v>0.59</v>
      </c>
      <c r="HN1522">
        <v>823789</v>
      </c>
      <c r="HQ1522">
        <v>0.51</v>
      </c>
      <c r="HR1522">
        <f t="shared" si="727"/>
        <v>0.51</v>
      </c>
      <c r="ID1522">
        <v>824691</v>
      </c>
      <c r="IG1522">
        <v>0.52</v>
      </c>
      <c r="IH1522">
        <f t="shared" si="728"/>
        <v>0.52</v>
      </c>
      <c r="IS1522">
        <v>824691</v>
      </c>
      <c r="IV1522">
        <v>0.55000000000000004</v>
      </c>
      <c r="IW1522">
        <f t="shared" si="729"/>
        <v>0.55000000000000004</v>
      </c>
      <c r="JH1522">
        <v>824691</v>
      </c>
      <c r="JK1522">
        <v>0.56000000000000005</v>
      </c>
      <c r="JL1522">
        <f t="shared" si="730"/>
        <v>0.56000000000000005</v>
      </c>
      <c r="JW1522">
        <v>824691</v>
      </c>
      <c r="JZ1522">
        <v>0.52</v>
      </c>
      <c r="KA1522">
        <f t="shared" si="731"/>
        <v>0.52</v>
      </c>
      <c r="KL1522">
        <v>824691</v>
      </c>
      <c r="KO1522">
        <v>0.56999999999999995</v>
      </c>
      <c r="KP1522">
        <f t="shared" si="732"/>
        <v>0.56999999999999995</v>
      </c>
      <c r="LA1522">
        <v>824691</v>
      </c>
      <c r="LD1522">
        <v>0.53</v>
      </c>
      <c r="LE1522">
        <f t="shared" si="733"/>
        <v>0.53</v>
      </c>
      <c r="LP1522">
        <v>824691</v>
      </c>
      <c r="LS1522">
        <v>0.53</v>
      </c>
      <c r="LT1522">
        <f t="shared" si="734"/>
        <v>0.53</v>
      </c>
      <c r="ME1522">
        <v>824691</v>
      </c>
      <c r="MH1522">
        <v>0.45</v>
      </c>
      <c r="MI1522">
        <f t="shared" si="735"/>
        <v>0.45</v>
      </c>
      <c r="MT1522">
        <v>824691</v>
      </c>
      <c r="MW1522">
        <v>0.55000000000000004</v>
      </c>
      <c r="MX1522">
        <f t="shared" si="736"/>
        <v>0.55000000000000004</v>
      </c>
      <c r="NI1522">
        <v>824691</v>
      </c>
      <c r="NL1522">
        <v>0.53</v>
      </c>
      <c r="NM1522">
        <f t="shared" si="737"/>
        <v>0.53</v>
      </c>
      <c r="NX1522">
        <v>824691</v>
      </c>
      <c r="OA1522">
        <v>0.54</v>
      </c>
      <c r="OB1522">
        <f t="shared" si="738"/>
        <v>0.54</v>
      </c>
      <c r="OM1522">
        <v>824691</v>
      </c>
      <c r="OP1522">
        <v>0.54</v>
      </c>
      <c r="OQ1522">
        <f t="shared" si="739"/>
        <v>0.54</v>
      </c>
      <c r="PB1522">
        <v>824691</v>
      </c>
      <c r="PE1522">
        <v>0.52</v>
      </c>
      <c r="PF1522">
        <f t="shared" si="740"/>
        <v>0.52</v>
      </c>
      <c r="PQ1522">
        <v>824691</v>
      </c>
      <c r="PT1522">
        <v>0.51</v>
      </c>
      <c r="PU1522">
        <f t="shared" si="741"/>
        <v>0.51</v>
      </c>
      <c r="QF1522">
        <v>824691</v>
      </c>
      <c r="QI1522">
        <v>0.54</v>
      </c>
      <c r="QJ1522">
        <f t="shared" si="742"/>
        <v>0.54</v>
      </c>
      <c r="QU1522">
        <v>824691</v>
      </c>
      <c r="QX1522">
        <v>0.53</v>
      </c>
      <c r="QY1522">
        <f t="shared" si="743"/>
        <v>0.53</v>
      </c>
    </row>
    <row r="1523" spans="12:467" x14ac:dyDescent="0.2">
      <c r="L1523">
        <v>824196</v>
      </c>
      <c r="O1523">
        <v>0.46</v>
      </c>
      <c r="P1523">
        <f t="shared" si="713"/>
        <v>0.46</v>
      </c>
      <c r="AA1523">
        <v>824196</v>
      </c>
      <c r="AD1523">
        <v>0.55000000000000004</v>
      </c>
      <c r="AE1523">
        <f t="shared" si="714"/>
        <v>0.55000000000000004</v>
      </c>
      <c r="AP1523">
        <v>824196</v>
      </c>
      <c r="AS1523">
        <v>0.71</v>
      </c>
      <c r="AT1523">
        <f t="shared" si="715"/>
        <v>0.71</v>
      </c>
      <c r="BE1523">
        <v>824196</v>
      </c>
      <c r="BH1523">
        <v>0.5</v>
      </c>
      <c r="BI1523">
        <f t="shared" si="716"/>
        <v>0.5</v>
      </c>
      <c r="BT1523">
        <v>824196</v>
      </c>
      <c r="BW1523">
        <v>0.64</v>
      </c>
      <c r="BX1523">
        <f t="shared" si="717"/>
        <v>0.64</v>
      </c>
      <c r="CI1523">
        <v>824196</v>
      </c>
      <c r="CL1523">
        <v>0.46</v>
      </c>
      <c r="CM1523">
        <f t="shared" si="718"/>
        <v>0.46</v>
      </c>
      <c r="CX1523">
        <v>824196</v>
      </c>
      <c r="DA1523">
        <v>0.47</v>
      </c>
      <c r="DB1523">
        <f t="shared" si="719"/>
        <v>0.47</v>
      </c>
      <c r="DM1523">
        <v>824196</v>
      </c>
      <c r="DP1523">
        <v>0.47</v>
      </c>
      <c r="DQ1523">
        <f t="shared" si="720"/>
        <v>0.47</v>
      </c>
      <c r="EB1523">
        <v>824196</v>
      </c>
      <c r="EE1523">
        <v>0.51</v>
      </c>
      <c r="EF1523">
        <f t="shared" si="721"/>
        <v>0.51</v>
      </c>
      <c r="EQ1523">
        <v>824196</v>
      </c>
      <c r="ET1523">
        <v>0.51</v>
      </c>
      <c r="EU1523">
        <f t="shared" si="722"/>
        <v>0.51</v>
      </c>
      <c r="FF1523">
        <v>824196</v>
      </c>
      <c r="FI1523">
        <v>0.46</v>
      </c>
      <c r="FJ1523">
        <f t="shared" si="723"/>
        <v>0.46</v>
      </c>
      <c r="FU1523">
        <v>824196</v>
      </c>
      <c r="FX1523">
        <v>0.47</v>
      </c>
      <c r="FY1523">
        <f t="shared" si="724"/>
        <v>0.47</v>
      </c>
      <c r="GJ1523">
        <v>824196</v>
      </c>
      <c r="GM1523">
        <v>0.47</v>
      </c>
      <c r="GN1523">
        <f t="shared" si="725"/>
        <v>0.47</v>
      </c>
      <c r="GY1523">
        <v>824196</v>
      </c>
      <c r="HB1523">
        <v>0.49</v>
      </c>
      <c r="HC1523">
        <f t="shared" si="726"/>
        <v>0.49</v>
      </c>
      <c r="HN1523">
        <v>824196</v>
      </c>
      <c r="HQ1523">
        <v>0.39</v>
      </c>
      <c r="HR1523">
        <f t="shared" si="727"/>
        <v>0.39</v>
      </c>
      <c r="ID1523">
        <v>824777</v>
      </c>
      <c r="IG1523">
        <v>0.54</v>
      </c>
      <c r="IH1523">
        <f t="shared" si="728"/>
        <v>0.54</v>
      </c>
      <c r="IS1523">
        <v>824777</v>
      </c>
      <c r="IV1523">
        <v>0.53</v>
      </c>
      <c r="IW1523">
        <f t="shared" si="729"/>
        <v>0.53</v>
      </c>
      <c r="JH1523">
        <v>824777</v>
      </c>
      <c r="JK1523">
        <v>0.56000000000000005</v>
      </c>
      <c r="JL1523">
        <f t="shared" si="730"/>
        <v>0.56000000000000005</v>
      </c>
      <c r="JW1523">
        <v>824777</v>
      </c>
      <c r="JZ1523">
        <v>0.48</v>
      </c>
      <c r="KA1523">
        <f t="shared" si="731"/>
        <v>0.48</v>
      </c>
      <c r="KL1523">
        <v>824777</v>
      </c>
      <c r="KO1523">
        <v>0.56000000000000005</v>
      </c>
      <c r="KP1523">
        <f t="shared" si="732"/>
        <v>0.56000000000000005</v>
      </c>
      <c r="LA1523">
        <v>824777</v>
      </c>
      <c r="LD1523">
        <v>0.53</v>
      </c>
      <c r="LE1523">
        <f t="shared" si="733"/>
        <v>0.53</v>
      </c>
      <c r="LP1523">
        <v>824777</v>
      </c>
      <c r="LS1523">
        <v>0.54</v>
      </c>
      <c r="LT1523">
        <f t="shared" si="734"/>
        <v>0.54</v>
      </c>
      <c r="ME1523">
        <v>824777</v>
      </c>
      <c r="MH1523">
        <v>0.47</v>
      </c>
      <c r="MI1523">
        <f t="shared" si="735"/>
        <v>0.47</v>
      </c>
      <c r="MT1523">
        <v>824777</v>
      </c>
      <c r="MW1523">
        <v>0.62</v>
      </c>
      <c r="MX1523">
        <f t="shared" si="736"/>
        <v>0.62</v>
      </c>
      <c r="NI1523">
        <v>824777</v>
      </c>
      <c r="NL1523">
        <v>0.53</v>
      </c>
      <c r="NM1523">
        <f t="shared" si="737"/>
        <v>0.53</v>
      </c>
      <c r="NX1523">
        <v>824777</v>
      </c>
      <c r="OA1523">
        <v>0.53</v>
      </c>
      <c r="OB1523">
        <f t="shared" si="738"/>
        <v>0.53</v>
      </c>
      <c r="OM1523">
        <v>824777</v>
      </c>
      <c r="OP1523">
        <v>0.54</v>
      </c>
      <c r="OQ1523">
        <f t="shared" si="739"/>
        <v>0.54</v>
      </c>
      <c r="PB1523">
        <v>824777</v>
      </c>
      <c r="PE1523">
        <v>0.49</v>
      </c>
      <c r="PF1523">
        <f t="shared" si="740"/>
        <v>0.49</v>
      </c>
      <c r="PQ1523">
        <v>824777</v>
      </c>
      <c r="PT1523">
        <v>0.53</v>
      </c>
      <c r="PU1523">
        <f t="shared" si="741"/>
        <v>0.53</v>
      </c>
      <c r="QF1523">
        <v>824777</v>
      </c>
      <c r="QI1523">
        <v>0.55000000000000004</v>
      </c>
      <c r="QJ1523">
        <f t="shared" si="742"/>
        <v>0.55000000000000004</v>
      </c>
      <c r="QU1523">
        <v>824777</v>
      </c>
      <c r="QX1523">
        <v>0.48</v>
      </c>
      <c r="QY1523">
        <f t="shared" si="743"/>
        <v>0.48</v>
      </c>
    </row>
    <row r="1524" spans="12:467" x14ac:dyDescent="0.2">
      <c r="L1524">
        <v>824517</v>
      </c>
      <c r="O1524">
        <v>0.55000000000000004</v>
      </c>
      <c r="P1524">
        <f t="shared" si="713"/>
        <v>0.55000000000000004</v>
      </c>
      <c r="AA1524">
        <v>824517</v>
      </c>
      <c r="AD1524">
        <v>0.49</v>
      </c>
      <c r="AE1524">
        <f t="shared" si="714"/>
        <v>0.49</v>
      </c>
      <c r="AP1524">
        <v>824517</v>
      </c>
      <c r="AS1524">
        <v>0.3</v>
      </c>
      <c r="AT1524">
        <f t="shared" si="715"/>
        <v>0.3</v>
      </c>
      <c r="BE1524">
        <v>824517</v>
      </c>
      <c r="BH1524">
        <v>0.43</v>
      </c>
      <c r="BI1524">
        <f t="shared" si="716"/>
        <v>0.43</v>
      </c>
      <c r="BT1524">
        <v>824517</v>
      </c>
      <c r="BW1524">
        <v>0.37</v>
      </c>
      <c r="BX1524">
        <f t="shared" si="717"/>
        <v>0.37</v>
      </c>
      <c r="CI1524">
        <v>824517</v>
      </c>
      <c r="CL1524">
        <v>0.51</v>
      </c>
      <c r="CM1524">
        <f t="shared" si="718"/>
        <v>0.51</v>
      </c>
      <c r="CX1524">
        <v>824517</v>
      </c>
      <c r="DA1524">
        <v>0.52</v>
      </c>
      <c r="DB1524">
        <f t="shared" si="719"/>
        <v>0.52</v>
      </c>
      <c r="DM1524">
        <v>824517</v>
      </c>
      <c r="DP1524">
        <v>0.49</v>
      </c>
      <c r="DQ1524">
        <f t="shared" si="720"/>
        <v>0.49</v>
      </c>
      <c r="EB1524">
        <v>824517</v>
      </c>
      <c r="EE1524">
        <v>0.53</v>
      </c>
      <c r="EF1524">
        <f t="shared" si="721"/>
        <v>0.53</v>
      </c>
      <c r="EQ1524">
        <v>824517</v>
      </c>
      <c r="ET1524">
        <v>0.53</v>
      </c>
      <c r="EU1524">
        <f t="shared" si="722"/>
        <v>0.53</v>
      </c>
      <c r="FF1524">
        <v>824517</v>
      </c>
      <c r="FI1524">
        <v>0.52</v>
      </c>
      <c r="FJ1524">
        <f t="shared" si="723"/>
        <v>0.52</v>
      </c>
      <c r="FU1524">
        <v>824517</v>
      </c>
      <c r="FX1524">
        <v>0.54</v>
      </c>
      <c r="FY1524">
        <f t="shared" si="724"/>
        <v>0.54</v>
      </c>
      <c r="GJ1524">
        <v>824517</v>
      </c>
      <c r="GM1524">
        <v>0.51</v>
      </c>
      <c r="GN1524">
        <f t="shared" si="725"/>
        <v>0.51</v>
      </c>
      <c r="GY1524">
        <v>824517</v>
      </c>
      <c r="HB1524">
        <v>0.56000000000000005</v>
      </c>
      <c r="HC1524">
        <f t="shared" si="726"/>
        <v>0.56000000000000005</v>
      </c>
      <c r="HN1524">
        <v>824517</v>
      </c>
      <c r="HQ1524">
        <v>0.51</v>
      </c>
      <c r="HR1524">
        <f t="shared" si="727"/>
        <v>0.51</v>
      </c>
      <c r="ID1524">
        <v>825100</v>
      </c>
      <c r="IG1524">
        <v>0.48</v>
      </c>
      <c r="IH1524">
        <f t="shared" si="728"/>
        <v>0.48</v>
      </c>
      <c r="IS1524">
        <v>825100</v>
      </c>
      <c r="IV1524">
        <v>0.48</v>
      </c>
      <c r="IW1524">
        <f t="shared" si="729"/>
        <v>0.48</v>
      </c>
      <c r="JH1524">
        <v>825100</v>
      </c>
      <c r="JK1524">
        <v>0.48</v>
      </c>
      <c r="JL1524">
        <f t="shared" si="730"/>
        <v>0.48</v>
      </c>
      <c r="JW1524">
        <v>825100</v>
      </c>
      <c r="JZ1524">
        <v>0.48</v>
      </c>
      <c r="KA1524">
        <f t="shared" si="731"/>
        <v>0.48</v>
      </c>
      <c r="KL1524">
        <v>825100</v>
      </c>
      <c r="KO1524">
        <v>0.51</v>
      </c>
      <c r="KP1524">
        <f t="shared" si="732"/>
        <v>0.51</v>
      </c>
      <c r="LA1524">
        <v>825100</v>
      </c>
      <c r="LD1524">
        <v>0.5</v>
      </c>
      <c r="LE1524">
        <f t="shared" si="733"/>
        <v>0.5</v>
      </c>
      <c r="LP1524">
        <v>825100</v>
      </c>
      <c r="LS1524">
        <v>0.48</v>
      </c>
      <c r="LT1524">
        <f t="shared" si="734"/>
        <v>0.48</v>
      </c>
      <c r="ME1524">
        <v>825100</v>
      </c>
      <c r="MH1524">
        <v>0.49</v>
      </c>
      <c r="MI1524">
        <f t="shared" si="735"/>
        <v>0.49</v>
      </c>
      <c r="MT1524">
        <v>825100</v>
      </c>
      <c r="MW1524">
        <v>0.51</v>
      </c>
      <c r="MX1524">
        <f t="shared" si="736"/>
        <v>0.51</v>
      </c>
      <c r="NI1524">
        <v>825100</v>
      </c>
      <c r="NL1524">
        <v>0.46</v>
      </c>
      <c r="NM1524">
        <f t="shared" si="737"/>
        <v>0.46</v>
      </c>
      <c r="NX1524">
        <v>825100</v>
      </c>
      <c r="OA1524">
        <v>0.52</v>
      </c>
      <c r="OB1524">
        <f t="shared" si="738"/>
        <v>0.52</v>
      </c>
      <c r="OM1524">
        <v>825100</v>
      </c>
      <c r="OP1524">
        <v>0.48</v>
      </c>
      <c r="OQ1524">
        <f t="shared" si="739"/>
        <v>0.48</v>
      </c>
      <c r="PB1524">
        <v>825100</v>
      </c>
      <c r="PE1524">
        <v>0.49</v>
      </c>
      <c r="PF1524">
        <f t="shared" si="740"/>
        <v>0.49</v>
      </c>
      <c r="PQ1524">
        <v>825100</v>
      </c>
      <c r="PT1524">
        <v>0.46</v>
      </c>
      <c r="PU1524">
        <f t="shared" si="741"/>
        <v>0.46</v>
      </c>
      <c r="QF1524">
        <v>825100</v>
      </c>
      <c r="QI1524">
        <v>0.51</v>
      </c>
      <c r="QJ1524">
        <f t="shared" si="742"/>
        <v>0.51</v>
      </c>
      <c r="QU1524">
        <v>825100</v>
      </c>
      <c r="QX1524">
        <v>0.49</v>
      </c>
      <c r="QY1524">
        <f t="shared" si="743"/>
        <v>0.49</v>
      </c>
    </row>
    <row r="1525" spans="12:467" x14ac:dyDescent="0.2">
      <c r="L1525">
        <v>824602</v>
      </c>
      <c r="O1525">
        <v>0.43</v>
      </c>
      <c r="P1525">
        <f t="shared" si="713"/>
        <v>0.43</v>
      </c>
      <c r="AA1525">
        <v>824602</v>
      </c>
      <c r="AD1525">
        <v>0.39</v>
      </c>
      <c r="AE1525">
        <f t="shared" si="714"/>
        <v>0.39</v>
      </c>
      <c r="AP1525">
        <v>824602</v>
      </c>
      <c r="AS1525">
        <v>0.23</v>
      </c>
      <c r="AT1525">
        <f t="shared" si="715"/>
        <v>0.23</v>
      </c>
      <c r="BE1525">
        <v>824602</v>
      </c>
      <c r="BH1525">
        <v>0.38</v>
      </c>
      <c r="BI1525">
        <f t="shared" si="716"/>
        <v>0.38</v>
      </c>
      <c r="BT1525">
        <v>824602</v>
      </c>
      <c r="BW1525">
        <v>0.28999999999999998</v>
      </c>
      <c r="BX1525">
        <f t="shared" si="717"/>
        <v>0.28999999999999998</v>
      </c>
      <c r="CI1525">
        <v>824602</v>
      </c>
      <c r="CL1525">
        <v>0.41</v>
      </c>
      <c r="CM1525">
        <f t="shared" si="718"/>
        <v>0.41</v>
      </c>
      <c r="CX1525">
        <v>824602</v>
      </c>
      <c r="DA1525">
        <v>0.39</v>
      </c>
      <c r="DB1525">
        <f t="shared" si="719"/>
        <v>0.39</v>
      </c>
      <c r="DM1525">
        <v>824602</v>
      </c>
      <c r="DP1525">
        <v>0.41</v>
      </c>
      <c r="DQ1525">
        <f t="shared" si="720"/>
        <v>0.41</v>
      </c>
      <c r="EB1525">
        <v>824602</v>
      </c>
      <c r="EE1525">
        <v>0.42</v>
      </c>
      <c r="EF1525">
        <f t="shared" si="721"/>
        <v>0.42</v>
      </c>
      <c r="EQ1525">
        <v>824602</v>
      </c>
      <c r="ET1525">
        <v>0.42</v>
      </c>
      <c r="EU1525">
        <f t="shared" si="722"/>
        <v>0.42</v>
      </c>
      <c r="FF1525">
        <v>824602</v>
      </c>
      <c r="FI1525">
        <v>0.41</v>
      </c>
      <c r="FJ1525">
        <f t="shared" si="723"/>
        <v>0.41</v>
      </c>
      <c r="FU1525">
        <v>824602</v>
      </c>
      <c r="FX1525">
        <v>0.42</v>
      </c>
      <c r="FY1525">
        <f t="shared" si="724"/>
        <v>0.42</v>
      </c>
      <c r="GJ1525">
        <v>824602</v>
      </c>
      <c r="GM1525">
        <v>0.4</v>
      </c>
      <c r="GN1525">
        <f t="shared" si="725"/>
        <v>0.4</v>
      </c>
      <c r="GY1525">
        <v>824602</v>
      </c>
      <c r="HB1525">
        <v>0.45</v>
      </c>
      <c r="HC1525">
        <f t="shared" si="726"/>
        <v>0.45</v>
      </c>
      <c r="HN1525">
        <v>824602</v>
      </c>
      <c r="HQ1525">
        <v>0.43</v>
      </c>
      <c r="HR1525">
        <f t="shared" si="727"/>
        <v>0.43</v>
      </c>
      <c r="ID1525">
        <v>822749</v>
      </c>
      <c r="IG1525">
        <v>0.43</v>
      </c>
      <c r="IH1525">
        <f t="shared" si="728"/>
        <v>0.43</v>
      </c>
      <c r="IS1525">
        <v>822749</v>
      </c>
      <c r="IV1525">
        <v>0.39</v>
      </c>
      <c r="IW1525">
        <f t="shared" si="729"/>
        <v>0.39</v>
      </c>
      <c r="JH1525">
        <v>822749</v>
      </c>
      <c r="JK1525">
        <v>0.41</v>
      </c>
      <c r="JL1525">
        <f t="shared" si="730"/>
        <v>0.41</v>
      </c>
      <c r="JW1525">
        <v>822749</v>
      </c>
      <c r="JZ1525">
        <v>0.42</v>
      </c>
      <c r="KA1525">
        <f t="shared" si="731"/>
        <v>0.42</v>
      </c>
      <c r="KL1525">
        <v>822749</v>
      </c>
      <c r="KO1525">
        <v>0.39</v>
      </c>
      <c r="KP1525">
        <f t="shared" si="732"/>
        <v>0.39</v>
      </c>
      <c r="LA1525">
        <v>822749</v>
      </c>
      <c r="LD1525">
        <v>0.42</v>
      </c>
      <c r="LE1525">
        <f t="shared" si="733"/>
        <v>0.42</v>
      </c>
      <c r="LP1525">
        <v>822749</v>
      </c>
      <c r="LS1525">
        <v>0.42</v>
      </c>
      <c r="LT1525">
        <f t="shared" si="734"/>
        <v>0.42</v>
      </c>
      <c r="ME1525">
        <v>822749</v>
      </c>
      <c r="MH1525">
        <v>0.38</v>
      </c>
      <c r="MI1525">
        <f t="shared" si="735"/>
        <v>0.38</v>
      </c>
      <c r="MT1525">
        <v>822749</v>
      </c>
      <c r="MW1525">
        <v>0.42</v>
      </c>
      <c r="MX1525">
        <f t="shared" si="736"/>
        <v>0.42</v>
      </c>
      <c r="NI1525">
        <v>822749</v>
      </c>
      <c r="NL1525">
        <v>0.4</v>
      </c>
      <c r="NM1525">
        <f t="shared" si="737"/>
        <v>0.4</v>
      </c>
      <c r="NX1525">
        <v>822749</v>
      </c>
      <c r="OA1525">
        <v>0.37</v>
      </c>
      <c r="OB1525">
        <f t="shared" si="738"/>
        <v>0.37</v>
      </c>
      <c r="OM1525">
        <v>822749</v>
      </c>
      <c r="OP1525">
        <v>0.41</v>
      </c>
      <c r="OQ1525">
        <f t="shared" si="739"/>
        <v>0.41</v>
      </c>
      <c r="PB1525">
        <v>822749</v>
      </c>
      <c r="PE1525">
        <v>0.37</v>
      </c>
      <c r="PF1525">
        <f t="shared" si="740"/>
        <v>0.37</v>
      </c>
      <c r="PQ1525">
        <v>822749</v>
      </c>
      <c r="PT1525">
        <v>0.43</v>
      </c>
      <c r="PU1525">
        <f t="shared" si="741"/>
        <v>0.43</v>
      </c>
      <c r="QF1525">
        <v>822749</v>
      </c>
      <c r="QI1525">
        <v>0.4</v>
      </c>
      <c r="QJ1525">
        <f t="shared" si="742"/>
        <v>0.4</v>
      </c>
      <c r="QU1525">
        <v>822749</v>
      </c>
      <c r="QX1525">
        <v>0.42</v>
      </c>
      <c r="QY1525">
        <f t="shared" si="743"/>
        <v>0.42</v>
      </c>
    </row>
    <row r="1526" spans="12:467" x14ac:dyDescent="0.2">
      <c r="L1526">
        <v>824762</v>
      </c>
      <c r="O1526">
        <v>0.49</v>
      </c>
      <c r="P1526">
        <f t="shared" si="713"/>
        <v>0.49</v>
      </c>
      <c r="AA1526">
        <v>824762</v>
      </c>
      <c r="AD1526">
        <v>0.59</v>
      </c>
      <c r="AE1526">
        <f t="shared" si="714"/>
        <v>0.59</v>
      </c>
      <c r="AP1526">
        <v>824762</v>
      </c>
      <c r="AS1526">
        <v>0.82</v>
      </c>
      <c r="AT1526">
        <f t="shared" si="715"/>
        <v>0.82</v>
      </c>
      <c r="BE1526">
        <v>824762</v>
      </c>
      <c r="BH1526">
        <v>0.57999999999999996</v>
      </c>
      <c r="BI1526">
        <f t="shared" si="716"/>
        <v>0.57999999999999996</v>
      </c>
      <c r="BT1526">
        <v>824762</v>
      </c>
      <c r="BW1526">
        <v>0.61</v>
      </c>
      <c r="BX1526">
        <f t="shared" si="717"/>
        <v>0.61</v>
      </c>
      <c r="CI1526">
        <v>824762</v>
      </c>
      <c r="CL1526">
        <v>0.54</v>
      </c>
      <c r="CM1526">
        <f t="shared" si="718"/>
        <v>0.54</v>
      </c>
      <c r="CX1526">
        <v>824762</v>
      </c>
      <c r="DA1526">
        <v>0.52</v>
      </c>
      <c r="DB1526">
        <f t="shared" si="719"/>
        <v>0.52</v>
      </c>
      <c r="DM1526">
        <v>824762</v>
      </c>
      <c r="DP1526">
        <v>0.5</v>
      </c>
      <c r="DQ1526">
        <f t="shared" si="720"/>
        <v>0.5</v>
      </c>
      <c r="EB1526">
        <v>824762</v>
      </c>
      <c r="EE1526">
        <v>0.54</v>
      </c>
      <c r="EF1526">
        <f t="shared" si="721"/>
        <v>0.54</v>
      </c>
      <c r="EQ1526">
        <v>824762</v>
      </c>
      <c r="ET1526">
        <v>0.54</v>
      </c>
      <c r="EU1526">
        <f t="shared" si="722"/>
        <v>0.54</v>
      </c>
      <c r="FF1526">
        <v>824762</v>
      </c>
      <c r="FI1526">
        <v>0.53</v>
      </c>
      <c r="FJ1526">
        <f t="shared" si="723"/>
        <v>0.53</v>
      </c>
      <c r="FU1526">
        <v>824762</v>
      </c>
      <c r="FX1526">
        <v>0.52</v>
      </c>
      <c r="FY1526">
        <f t="shared" si="724"/>
        <v>0.52</v>
      </c>
      <c r="GJ1526">
        <v>824762</v>
      </c>
      <c r="GM1526">
        <v>0.51</v>
      </c>
      <c r="GN1526">
        <f t="shared" si="725"/>
        <v>0.51</v>
      </c>
      <c r="GY1526">
        <v>824762</v>
      </c>
      <c r="HB1526">
        <v>0.5</v>
      </c>
      <c r="HC1526">
        <f t="shared" si="726"/>
        <v>0.5</v>
      </c>
      <c r="HN1526">
        <v>824762</v>
      </c>
      <c r="HQ1526">
        <v>0.52</v>
      </c>
      <c r="HR1526">
        <f t="shared" si="727"/>
        <v>0.52</v>
      </c>
      <c r="ID1526">
        <v>822994</v>
      </c>
      <c r="IG1526">
        <v>0.54</v>
      </c>
      <c r="IH1526">
        <f t="shared" si="728"/>
        <v>0.54</v>
      </c>
      <c r="IS1526">
        <v>822994</v>
      </c>
      <c r="IV1526">
        <v>0.52</v>
      </c>
      <c r="IW1526">
        <f t="shared" si="729"/>
        <v>0.52</v>
      </c>
      <c r="JH1526">
        <v>822994</v>
      </c>
      <c r="JK1526">
        <v>0.52</v>
      </c>
      <c r="JL1526">
        <f t="shared" si="730"/>
        <v>0.52</v>
      </c>
      <c r="JW1526">
        <v>822994</v>
      </c>
      <c r="JZ1526">
        <v>0.51</v>
      </c>
      <c r="KA1526">
        <f t="shared" si="731"/>
        <v>0.51</v>
      </c>
      <c r="KL1526">
        <v>822994</v>
      </c>
      <c r="KO1526">
        <v>0.51</v>
      </c>
      <c r="KP1526">
        <f t="shared" si="732"/>
        <v>0.51</v>
      </c>
      <c r="LA1526">
        <v>822994</v>
      </c>
      <c r="LD1526">
        <v>0.54</v>
      </c>
      <c r="LE1526">
        <f t="shared" si="733"/>
        <v>0.54</v>
      </c>
      <c r="LP1526">
        <v>822994</v>
      </c>
      <c r="LS1526">
        <v>0.52</v>
      </c>
      <c r="LT1526">
        <f t="shared" si="734"/>
        <v>0.52</v>
      </c>
      <c r="ME1526">
        <v>822994</v>
      </c>
      <c r="MH1526">
        <v>0.55000000000000004</v>
      </c>
      <c r="MI1526">
        <f t="shared" si="735"/>
        <v>0.55000000000000004</v>
      </c>
      <c r="MT1526">
        <v>822994</v>
      </c>
      <c r="MW1526">
        <v>0.47</v>
      </c>
      <c r="MX1526">
        <f t="shared" si="736"/>
        <v>0.47</v>
      </c>
      <c r="NI1526">
        <v>822994</v>
      </c>
      <c r="NL1526">
        <v>0.53</v>
      </c>
      <c r="NM1526">
        <f t="shared" si="737"/>
        <v>0.53</v>
      </c>
      <c r="NX1526">
        <v>822994</v>
      </c>
      <c r="OA1526">
        <v>0.47</v>
      </c>
      <c r="OB1526">
        <f t="shared" si="738"/>
        <v>0.47</v>
      </c>
      <c r="OM1526">
        <v>822994</v>
      </c>
      <c r="OP1526">
        <v>0.54</v>
      </c>
      <c r="OQ1526">
        <f t="shared" si="739"/>
        <v>0.54</v>
      </c>
      <c r="PB1526">
        <v>822994</v>
      </c>
      <c r="PE1526">
        <v>0.53</v>
      </c>
      <c r="PF1526">
        <f t="shared" si="740"/>
        <v>0.53</v>
      </c>
      <c r="PQ1526">
        <v>822994</v>
      </c>
      <c r="PT1526">
        <v>0.54</v>
      </c>
      <c r="PU1526">
        <f t="shared" si="741"/>
        <v>0.54</v>
      </c>
      <c r="QF1526">
        <v>822994</v>
      </c>
      <c r="QI1526">
        <v>0.54</v>
      </c>
      <c r="QJ1526">
        <f t="shared" si="742"/>
        <v>0.54</v>
      </c>
      <c r="QU1526">
        <v>822994</v>
      </c>
      <c r="QX1526">
        <v>0.53</v>
      </c>
      <c r="QY1526">
        <f t="shared" si="743"/>
        <v>0.53</v>
      </c>
    </row>
    <row r="1527" spans="12:467" x14ac:dyDescent="0.2">
      <c r="L1527">
        <v>825008</v>
      </c>
      <c r="O1527">
        <v>0.52</v>
      </c>
      <c r="P1527">
        <f t="shared" si="713"/>
        <v>0.52</v>
      </c>
      <c r="AA1527">
        <v>825008</v>
      </c>
      <c r="AD1527">
        <v>0.42</v>
      </c>
      <c r="AE1527">
        <f t="shared" si="714"/>
        <v>0.42</v>
      </c>
      <c r="AP1527">
        <v>825008</v>
      </c>
      <c r="AS1527">
        <v>0.49</v>
      </c>
      <c r="AT1527">
        <f t="shared" si="715"/>
        <v>0.49</v>
      </c>
      <c r="BE1527">
        <v>825008</v>
      </c>
      <c r="BH1527">
        <v>0.48</v>
      </c>
      <c r="BI1527">
        <f t="shared" si="716"/>
        <v>0.48</v>
      </c>
      <c r="BT1527">
        <v>825008</v>
      </c>
      <c r="BW1527">
        <v>0.57999999999999996</v>
      </c>
      <c r="BX1527">
        <f t="shared" si="717"/>
        <v>0.57999999999999996</v>
      </c>
      <c r="CI1527">
        <v>825008</v>
      </c>
      <c r="CL1527">
        <v>0.51</v>
      </c>
      <c r="CM1527">
        <f t="shared" si="718"/>
        <v>0.51</v>
      </c>
      <c r="CX1527">
        <v>825008</v>
      </c>
      <c r="DA1527">
        <v>0.52</v>
      </c>
      <c r="DB1527">
        <f t="shared" si="719"/>
        <v>0.52</v>
      </c>
      <c r="DM1527">
        <v>825008</v>
      </c>
      <c r="DP1527">
        <v>0.53</v>
      </c>
      <c r="DQ1527">
        <f t="shared" si="720"/>
        <v>0.53</v>
      </c>
      <c r="EB1527">
        <v>825008</v>
      </c>
      <c r="EE1527">
        <v>0.54</v>
      </c>
      <c r="EF1527">
        <f t="shared" si="721"/>
        <v>0.54</v>
      </c>
      <c r="EQ1527">
        <v>825008</v>
      </c>
      <c r="ET1527">
        <v>0.54</v>
      </c>
      <c r="EU1527">
        <f t="shared" si="722"/>
        <v>0.54</v>
      </c>
      <c r="FF1527">
        <v>825008</v>
      </c>
      <c r="FI1527">
        <v>0.53</v>
      </c>
      <c r="FJ1527">
        <f t="shared" si="723"/>
        <v>0.53</v>
      </c>
      <c r="FU1527">
        <v>825008</v>
      </c>
      <c r="FX1527">
        <v>0.56000000000000005</v>
      </c>
      <c r="FY1527">
        <f t="shared" si="724"/>
        <v>0.56000000000000005</v>
      </c>
      <c r="GJ1527">
        <v>825008</v>
      </c>
      <c r="GM1527">
        <v>0.53</v>
      </c>
      <c r="GN1527">
        <f t="shared" si="725"/>
        <v>0.53</v>
      </c>
      <c r="GY1527">
        <v>825008</v>
      </c>
      <c r="HB1527">
        <v>0.47</v>
      </c>
      <c r="HC1527">
        <f t="shared" si="726"/>
        <v>0.47</v>
      </c>
      <c r="HN1527">
        <v>825008</v>
      </c>
      <c r="HQ1527">
        <v>0.49</v>
      </c>
      <c r="HR1527">
        <f t="shared" si="727"/>
        <v>0.49</v>
      </c>
      <c r="ID1527">
        <v>823149</v>
      </c>
      <c r="IG1527">
        <v>0.53</v>
      </c>
      <c r="IH1527">
        <f t="shared" si="728"/>
        <v>0.53</v>
      </c>
      <c r="IS1527">
        <v>823149</v>
      </c>
      <c r="IV1527">
        <v>0.51</v>
      </c>
      <c r="IW1527">
        <f t="shared" si="729"/>
        <v>0.51</v>
      </c>
      <c r="JH1527">
        <v>823149</v>
      </c>
      <c r="JK1527">
        <v>0.52</v>
      </c>
      <c r="JL1527">
        <f t="shared" si="730"/>
        <v>0.52</v>
      </c>
      <c r="JW1527">
        <v>823149</v>
      </c>
      <c r="JZ1527">
        <v>0.52</v>
      </c>
      <c r="KA1527">
        <f t="shared" si="731"/>
        <v>0.52</v>
      </c>
      <c r="KL1527">
        <v>823149</v>
      </c>
      <c r="KO1527">
        <v>0.5</v>
      </c>
      <c r="KP1527">
        <f t="shared" si="732"/>
        <v>0.5</v>
      </c>
      <c r="LA1527">
        <v>823149</v>
      </c>
      <c r="LD1527">
        <v>0.5</v>
      </c>
      <c r="LE1527">
        <f t="shared" si="733"/>
        <v>0.5</v>
      </c>
      <c r="LP1527">
        <v>823149</v>
      </c>
      <c r="LS1527">
        <v>0.52</v>
      </c>
      <c r="LT1527">
        <f t="shared" si="734"/>
        <v>0.52</v>
      </c>
      <c r="ME1527">
        <v>823149</v>
      </c>
      <c r="MH1527">
        <v>0.47</v>
      </c>
      <c r="MI1527">
        <f t="shared" si="735"/>
        <v>0.47</v>
      </c>
      <c r="MT1527">
        <v>823149</v>
      </c>
      <c r="MW1527">
        <v>0.47</v>
      </c>
      <c r="MX1527">
        <f t="shared" si="736"/>
        <v>0.47</v>
      </c>
      <c r="NI1527">
        <v>823149</v>
      </c>
      <c r="NL1527">
        <v>0.55000000000000004</v>
      </c>
      <c r="NM1527">
        <f t="shared" si="737"/>
        <v>0.55000000000000004</v>
      </c>
      <c r="NX1527">
        <v>823149</v>
      </c>
      <c r="OA1527">
        <v>0.49</v>
      </c>
      <c r="OB1527">
        <f t="shared" si="738"/>
        <v>0.49</v>
      </c>
      <c r="OM1527">
        <v>823149</v>
      </c>
      <c r="OP1527">
        <v>0.54</v>
      </c>
      <c r="OQ1527">
        <f t="shared" si="739"/>
        <v>0.54</v>
      </c>
      <c r="PB1527">
        <v>823149</v>
      </c>
      <c r="PE1527">
        <v>0.54</v>
      </c>
      <c r="PF1527">
        <f t="shared" si="740"/>
        <v>0.54</v>
      </c>
      <c r="PQ1527">
        <v>823149</v>
      </c>
      <c r="PT1527">
        <v>0.55000000000000004</v>
      </c>
      <c r="PU1527">
        <f t="shared" si="741"/>
        <v>0.55000000000000004</v>
      </c>
      <c r="QF1527">
        <v>823149</v>
      </c>
      <c r="QI1527">
        <v>0.51</v>
      </c>
      <c r="QJ1527">
        <f t="shared" si="742"/>
        <v>0.51</v>
      </c>
      <c r="QU1527">
        <v>823149</v>
      </c>
      <c r="QX1527">
        <v>0.54</v>
      </c>
      <c r="QY1527">
        <f t="shared" si="743"/>
        <v>0.54</v>
      </c>
    </row>
    <row r="1528" spans="12:467" x14ac:dyDescent="0.2">
      <c r="L1528">
        <v>822739</v>
      </c>
      <c r="O1528">
        <v>0.36</v>
      </c>
      <c r="P1528">
        <f t="shared" si="713"/>
        <v>0.36</v>
      </c>
      <c r="AA1528">
        <v>822739</v>
      </c>
      <c r="AD1528">
        <v>0.4</v>
      </c>
      <c r="AE1528">
        <f t="shared" si="714"/>
        <v>0.4</v>
      </c>
      <c r="AP1528">
        <v>822739</v>
      </c>
      <c r="AS1528">
        <v>0.25</v>
      </c>
      <c r="AT1528">
        <f t="shared" si="715"/>
        <v>0.25</v>
      </c>
      <c r="BE1528">
        <v>822739</v>
      </c>
      <c r="BH1528">
        <v>0.35</v>
      </c>
      <c r="BI1528">
        <f t="shared" si="716"/>
        <v>0.35</v>
      </c>
      <c r="BT1528">
        <v>822739</v>
      </c>
      <c r="BW1528">
        <v>0.33</v>
      </c>
      <c r="BX1528">
        <f t="shared" si="717"/>
        <v>0.33</v>
      </c>
      <c r="CI1528">
        <v>822739</v>
      </c>
      <c r="CL1528">
        <v>0.42</v>
      </c>
      <c r="CM1528">
        <f t="shared" si="718"/>
        <v>0.42</v>
      </c>
      <c r="CX1528">
        <v>822739</v>
      </c>
      <c r="DA1528">
        <v>0.43</v>
      </c>
      <c r="DB1528">
        <f t="shared" si="719"/>
        <v>0.43</v>
      </c>
      <c r="DM1528">
        <v>822739</v>
      </c>
      <c r="DP1528">
        <v>0.41</v>
      </c>
      <c r="DQ1528">
        <f t="shared" si="720"/>
        <v>0.41</v>
      </c>
      <c r="EB1528">
        <v>822739</v>
      </c>
      <c r="EE1528">
        <v>0.45</v>
      </c>
      <c r="EF1528">
        <f t="shared" si="721"/>
        <v>0.45</v>
      </c>
      <c r="EQ1528">
        <v>822739</v>
      </c>
      <c r="ET1528">
        <v>0.45</v>
      </c>
      <c r="EU1528">
        <f t="shared" si="722"/>
        <v>0.45</v>
      </c>
      <c r="FF1528">
        <v>822739</v>
      </c>
      <c r="FI1528">
        <v>0.46</v>
      </c>
      <c r="FJ1528">
        <f t="shared" si="723"/>
        <v>0.46</v>
      </c>
      <c r="FU1528">
        <v>822739</v>
      </c>
      <c r="FX1528">
        <v>0.42</v>
      </c>
      <c r="FY1528">
        <f t="shared" si="724"/>
        <v>0.42</v>
      </c>
      <c r="GJ1528">
        <v>822739</v>
      </c>
      <c r="GM1528">
        <v>0.42</v>
      </c>
      <c r="GN1528">
        <f t="shared" si="725"/>
        <v>0.42</v>
      </c>
      <c r="GY1528">
        <v>822739</v>
      </c>
      <c r="HB1528">
        <v>0.39</v>
      </c>
      <c r="HC1528">
        <f t="shared" si="726"/>
        <v>0.39</v>
      </c>
      <c r="HN1528">
        <v>822739</v>
      </c>
      <c r="HQ1528">
        <v>0.41</v>
      </c>
      <c r="HR1528">
        <f t="shared" si="727"/>
        <v>0.41</v>
      </c>
      <c r="ID1528">
        <v>823879</v>
      </c>
      <c r="IG1528">
        <v>0.56999999999999995</v>
      </c>
      <c r="IH1528">
        <f t="shared" si="728"/>
        <v>0.56999999999999995</v>
      </c>
      <c r="IS1528">
        <v>823879</v>
      </c>
      <c r="IV1528">
        <v>0.55000000000000004</v>
      </c>
      <c r="IW1528">
        <f t="shared" si="729"/>
        <v>0.55000000000000004</v>
      </c>
      <c r="JH1528">
        <v>823879</v>
      </c>
      <c r="JK1528">
        <v>0.56000000000000005</v>
      </c>
      <c r="JL1528">
        <f t="shared" si="730"/>
        <v>0.56000000000000005</v>
      </c>
      <c r="JW1528">
        <v>823879</v>
      </c>
      <c r="JZ1528">
        <v>0.56999999999999995</v>
      </c>
      <c r="KA1528">
        <f t="shared" si="731"/>
        <v>0.56999999999999995</v>
      </c>
      <c r="KL1528">
        <v>823879</v>
      </c>
      <c r="KO1528">
        <v>0.57999999999999996</v>
      </c>
      <c r="KP1528">
        <f t="shared" si="732"/>
        <v>0.57999999999999996</v>
      </c>
      <c r="LA1528">
        <v>823879</v>
      </c>
      <c r="LD1528">
        <v>0.59</v>
      </c>
      <c r="LE1528">
        <f t="shared" si="733"/>
        <v>0.59</v>
      </c>
      <c r="LP1528">
        <v>823879</v>
      </c>
      <c r="LS1528">
        <v>0.56000000000000005</v>
      </c>
      <c r="LT1528">
        <f t="shared" si="734"/>
        <v>0.56000000000000005</v>
      </c>
      <c r="ME1528">
        <v>823879</v>
      </c>
      <c r="MH1528">
        <v>0.56999999999999995</v>
      </c>
      <c r="MI1528">
        <f t="shared" si="735"/>
        <v>0.56999999999999995</v>
      </c>
      <c r="MT1528">
        <v>823879</v>
      </c>
      <c r="MW1528">
        <v>0.56000000000000005</v>
      </c>
      <c r="MX1528">
        <f t="shared" si="736"/>
        <v>0.56000000000000005</v>
      </c>
      <c r="NI1528">
        <v>823879</v>
      </c>
      <c r="NL1528">
        <v>0.55000000000000004</v>
      </c>
      <c r="NM1528">
        <f t="shared" si="737"/>
        <v>0.55000000000000004</v>
      </c>
      <c r="NX1528">
        <v>823879</v>
      </c>
      <c r="OA1528">
        <v>0.54</v>
      </c>
      <c r="OB1528">
        <f t="shared" si="738"/>
        <v>0.54</v>
      </c>
      <c r="OM1528">
        <v>823879</v>
      </c>
      <c r="OP1528">
        <v>0.56999999999999995</v>
      </c>
      <c r="OQ1528">
        <f t="shared" si="739"/>
        <v>0.56999999999999995</v>
      </c>
      <c r="PB1528">
        <v>823879</v>
      </c>
      <c r="PE1528">
        <v>0.56000000000000005</v>
      </c>
      <c r="PF1528">
        <f t="shared" si="740"/>
        <v>0.56000000000000005</v>
      </c>
      <c r="PQ1528">
        <v>823879</v>
      </c>
      <c r="PT1528">
        <v>0.56000000000000005</v>
      </c>
      <c r="PU1528">
        <f t="shared" si="741"/>
        <v>0.56000000000000005</v>
      </c>
      <c r="QF1528">
        <v>823879</v>
      </c>
      <c r="QI1528">
        <v>0.57999999999999996</v>
      </c>
      <c r="QJ1528">
        <f t="shared" si="742"/>
        <v>0.57999999999999996</v>
      </c>
      <c r="QU1528">
        <v>823879</v>
      </c>
      <c r="QX1528">
        <v>0.56000000000000005</v>
      </c>
      <c r="QY1528">
        <f t="shared" si="743"/>
        <v>0.56000000000000005</v>
      </c>
    </row>
    <row r="1529" spans="12:467" x14ac:dyDescent="0.2">
      <c r="L1529">
        <v>822983</v>
      </c>
      <c r="O1529">
        <v>0.54</v>
      </c>
      <c r="P1529">
        <f t="shared" si="713"/>
        <v>0.54</v>
      </c>
      <c r="AA1529">
        <v>822983</v>
      </c>
      <c r="AD1529">
        <v>0.46</v>
      </c>
      <c r="AE1529">
        <f t="shared" si="714"/>
        <v>0.46</v>
      </c>
      <c r="AP1529">
        <v>822983</v>
      </c>
      <c r="AS1529">
        <v>0.5</v>
      </c>
      <c r="AT1529">
        <f t="shared" si="715"/>
        <v>0.5</v>
      </c>
      <c r="BE1529">
        <v>822983</v>
      </c>
      <c r="BH1529">
        <v>0.45</v>
      </c>
      <c r="BI1529">
        <f t="shared" si="716"/>
        <v>0.45</v>
      </c>
      <c r="BT1529">
        <v>822983</v>
      </c>
      <c r="BW1529">
        <v>0.54</v>
      </c>
      <c r="BX1529">
        <f t="shared" si="717"/>
        <v>0.54</v>
      </c>
      <c r="CI1529">
        <v>822983</v>
      </c>
      <c r="CL1529">
        <v>0.47</v>
      </c>
      <c r="CM1529">
        <f t="shared" si="718"/>
        <v>0.47</v>
      </c>
      <c r="CX1529">
        <v>822983</v>
      </c>
      <c r="DA1529">
        <v>0.47</v>
      </c>
      <c r="DB1529">
        <f t="shared" si="719"/>
        <v>0.47</v>
      </c>
      <c r="DM1529">
        <v>822983</v>
      </c>
      <c r="DP1529">
        <v>0.52</v>
      </c>
      <c r="DQ1529">
        <f t="shared" si="720"/>
        <v>0.52</v>
      </c>
      <c r="EB1529">
        <v>822983</v>
      </c>
      <c r="EE1529">
        <v>0.5</v>
      </c>
      <c r="EF1529">
        <f t="shared" si="721"/>
        <v>0.5</v>
      </c>
      <c r="EQ1529">
        <v>822983</v>
      </c>
      <c r="ET1529">
        <v>0.5</v>
      </c>
      <c r="EU1529">
        <f t="shared" si="722"/>
        <v>0.5</v>
      </c>
      <c r="FF1529">
        <v>822983</v>
      </c>
      <c r="FI1529">
        <v>0.52</v>
      </c>
      <c r="FJ1529">
        <f t="shared" si="723"/>
        <v>0.52</v>
      </c>
      <c r="FU1529">
        <v>822983</v>
      </c>
      <c r="FX1529">
        <v>0.53</v>
      </c>
      <c r="FY1529">
        <f t="shared" si="724"/>
        <v>0.53</v>
      </c>
      <c r="GJ1529">
        <v>822983</v>
      </c>
      <c r="GM1529">
        <v>0.5</v>
      </c>
      <c r="GN1529">
        <f t="shared" si="725"/>
        <v>0.5</v>
      </c>
      <c r="GY1529">
        <v>822983</v>
      </c>
      <c r="HB1529">
        <v>0.53</v>
      </c>
      <c r="HC1529">
        <f t="shared" si="726"/>
        <v>0.53</v>
      </c>
      <c r="HN1529">
        <v>822983</v>
      </c>
      <c r="HQ1529">
        <v>0.52</v>
      </c>
      <c r="HR1529">
        <f t="shared" si="727"/>
        <v>0.52</v>
      </c>
      <c r="ID1529">
        <v>824046</v>
      </c>
      <c r="IG1529">
        <v>0.46</v>
      </c>
      <c r="IH1529">
        <f t="shared" si="728"/>
        <v>0.46</v>
      </c>
      <c r="IS1529">
        <v>824046</v>
      </c>
      <c r="IV1529">
        <v>0.5</v>
      </c>
      <c r="IW1529">
        <f t="shared" si="729"/>
        <v>0.5</v>
      </c>
      <c r="JH1529">
        <v>824046</v>
      </c>
      <c r="JK1529">
        <v>0.48</v>
      </c>
      <c r="JL1529">
        <f t="shared" si="730"/>
        <v>0.48</v>
      </c>
      <c r="JW1529">
        <v>824046</v>
      </c>
      <c r="JZ1529">
        <v>0.46</v>
      </c>
      <c r="KA1529">
        <f t="shared" si="731"/>
        <v>0.46</v>
      </c>
      <c r="KL1529">
        <v>824046</v>
      </c>
      <c r="KO1529">
        <v>0.48</v>
      </c>
      <c r="KP1529">
        <f t="shared" si="732"/>
        <v>0.48</v>
      </c>
      <c r="LA1529">
        <v>824046</v>
      </c>
      <c r="LD1529">
        <v>0.48</v>
      </c>
      <c r="LE1529">
        <f t="shared" si="733"/>
        <v>0.48</v>
      </c>
      <c r="LP1529">
        <v>824046</v>
      </c>
      <c r="LS1529">
        <v>0.49</v>
      </c>
      <c r="LT1529">
        <f t="shared" si="734"/>
        <v>0.49</v>
      </c>
      <c r="ME1529">
        <v>824046</v>
      </c>
      <c r="MH1529">
        <v>0.51</v>
      </c>
      <c r="MI1529">
        <f t="shared" si="735"/>
        <v>0.51</v>
      </c>
      <c r="MT1529">
        <v>824046</v>
      </c>
      <c r="MW1529">
        <v>0.46</v>
      </c>
      <c r="MX1529">
        <f t="shared" si="736"/>
        <v>0.46</v>
      </c>
      <c r="NI1529">
        <v>824046</v>
      </c>
      <c r="NL1529">
        <v>0.49</v>
      </c>
      <c r="NM1529">
        <f t="shared" si="737"/>
        <v>0.49</v>
      </c>
      <c r="NX1529">
        <v>824046</v>
      </c>
      <c r="OA1529">
        <v>0.51</v>
      </c>
      <c r="OB1529">
        <f t="shared" si="738"/>
        <v>0.51</v>
      </c>
      <c r="OM1529">
        <v>824046</v>
      </c>
      <c r="OP1529">
        <v>0.51</v>
      </c>
      <c r="OQ1529">
        <f t="shared" si="739"/>
        <v>0.51</v>
      </c>
      <c r="PB1529">
        <v>824046</v>
      </c>
      <c r="PE1529">
        <v>0.52</v>
      </c>
      <c r="PF1529">
        <f t="shared" si="740"/>
        <v>0.52</v>
      </c>
      <c r="PQ1529">
        <v>824046</v>
      </c>
      <c r="PT1529">
        <v>0.46</v>
      </c>
      <c r="PU1529">
        <f t="shared" si="741"/>
        <v>0.46</v>
      </c>
      <c r="QF1529">
        <v>824046</v>
      </c>
      <c r="QI1529">
        <v>0.51</v>
      </c>
      <c r="QJ1529">
        <f t="shared" si="742"/>
        <v>0.51</v>
      </c>
      <c r="QU1529">
        <v>824046</v>
      </c>
      <c r="QX1529">
        <v>0.51</v>
      </c>
      <c r="QY1529">
        <f t="shared" si="743"/>
        <v>0.51</v>
      </c>
    </row>
    <row r="1530" spans="12:467" x14ac:dyDescent="0.2">
      <c r="L1530">
        <v>823061</v>
      </c>
      <c r="O1530">
        <v>0.48</v>
      </c>
      <c r="P1530">
        <f t="shared" si="713"/>
        <v>0.48</v>
      </c>
      <c r="AA1530">
        <v>823061</v>
      </c>
      <c r="AD1530">
        <v>0.5</v>
      </c>
      <c r="AE1530">
        <f t="shared" si="714"/>
        <v>0.5</v>
      </c>
      <c r="AP1530">
        <v>823061</v>
      </c>
      <c r="AS1530">
        <v>0.5</v>
      </c>
      <c r="AT1530">
        <f t="shared" si="715"/>
        <v>0.5</v>
      </c>
      <c r="BE1530">
        <v>823061</v>
      </c>
      <c r="BH1530">
        <v>0.39</v>
      </c>
      <c r="BI1530">
        <f t="shared" si="716"/>
        <v>0.39</v>
      </c>
      <c r="BT1530">
        <v>823061</v>
      </c>
      <c r="BW1530">
        <v>0.44</v>
      </c>
      <c r="BX1530">
        <f t="shared" si="717"/>
        <v>0.44</v>
      </c>
      <c r="CI1530">
        <v>823061</v>
      </c>
      <c r="CL1530">
        <v>0.47</v>
      </c>
      <c r="CM1530">
        <f t="shared" si="718"/>
        <v>0.47</v>
      </c>
      <c r="CX1530">
        <v>823061</v>
      </c>
      <c r="DA1530">
        <v>0.46</v>
      </c>
      <c r="DB1530">
        <f t="shared" si="719"/>
        <v>0.46</v>
      </c>
      <c r="DM1530">
        <v>823061</v>
      </c>
      <c r="DP1530">
        <v>0.48</v>
      </c>
      <c r="DQ1530">
        <f t="shared" si="720"/>
        <v>0.48</v>
      </c>
      <c r="EB1530">
        <v>823061</v>
      </c>
      <c r="EE1530">
        <v>0.46</v>
      </c>
      <c r="EF1530">
        <f t="shared" si="721"/>
        <v>0.46</v>
      </c>
      <c r="EQ1530">
        <v>823061</v>
      </c>
      <c r="ET1530">
        <v>0.46</v>
      </c>
      <c r="EU1530">
        <f t="shared" si="722"/>
        <v>0.46</v>
      </c>
      <c r="FF1530">
        <v>823061</v>
      </c>
      <c r="FI1530">
        <v>0.46</v>
      </c>
      <c r="FJ1530">
        <f t="shared" si="723"/>
        <v>0.46</v>
      </c>
      <c r="FU1530">
        <v>823061</v>
      </c>
      <c r="FX1530">
        <v>0.47</v>
      </c>
      <c r="FY1530">
        <f t="shared" si="724"/>
        <v>0.47</v>
      </c>
      <c r="GJ1530">
        <v>823061</v>
      </c>
      <c r="GM1530">
        <v>0.46</v>
      </c>
      <c r="GN1530">
        <f t="shared" si="725"/>
        <v>0.46</v>
      </c>
      <c r="GY1530">
        <v>823061</v>
      </c>
      <c r="HB1530">
        <v>0.47</v>
      </c>
      <c r="HC1530">
        <f t="shared" si="726"/>
        <v>0.47</v>
      </c>
      <c r="HN1530">
        <v>823061</v>
      </c>
      <c r="HQ1530">
        <v>0.48</v>
      </c>
      <c r="HR1530">
        <f t="shared" si="727"/>
        <v>0.48</v>
      </c>
      <c r="ID1530">
        <v>824125</v>
      </c>
      <c r="IG1530">
        <v>0.49</v>
      </c>
      <c r="IH1530">
        <f t="shared" si="728"/>
        <v>0.49</v>
      </c>
      <c r="IS1530">
        <v>824125</v>
      </c>
      <c r="IV1530">
        <v>0.48</v>
      </c>
      <c r="IW1530">
        <f t="shared" si="729"/>
        <v>0.48</v>
      </c>
      <c r="JH1530">
        <v>824125</v>
      </c>
      <c r="JK1530">
        <v>0.46</v>
      </c>
      <c r="JL1530">
        <f t="shared" si="730"/>
        <v>0.46</v>
      </c>
      <c r="JW1530">
        <v>824125</v>
      </c>
      <c r="JZ1530">
        <v>0.44</v>
      </c>
      <c r="KA1530">
        <f t="shared" si="731"/>
        <v>0.44</v>
      </c>
      <c r="KL1530">
        <v>824125</v>
      </c>
      <c r="KO1530">
        <v>0.44</v>
      </c>
      <c r="KP1530">
        <f t="shared" si="732"/>
        <v>0.44</v>
      </c>
      <c r="LA1530">
        <v>824125</v>
      </c>
      <c r="LD1530">
        <v>0.44</v>
      </c>
      <c r="LE1530">
        <f t="shared" si="733"/>
        <v>0.44</v>
      </c>
      <c r="LP1530">
        <v>824125</v>
      </c>
      <c r="LS1530">
        <v>0.46</v>
      </c>
      <c r="LT1530">
        <f t="shared" si="734"/>
        <v>0.46</v>
      </c>
      <c r="ME1530">
        <v>824125</v>
      </c>
      <c r="MH1530">
        <v>0.41</v>
      </c>
      <c r="MI1530">
        <f t="shared" si="735"/>
        <v>0.41</v>
      </c>
      <c r="MT1530">
        <v>824125</v>
      </c>
      <c r="MW1530">
        <v>0.45</v>
      </c>
      <c r="MX1530">
        <f t="shared" si="736"/>
        <v>0.45</v>
      </c>
      <c r="NI1530">
        <v>824125</v>
      </c>
      <c r="NL1530">
        <v>0.47</v>
      </c>
      <c r="NM1530">
        <f t="shared" si="737"/>
        <v>0.47</v>
      </c>
      <c r="NX1530">
        <v>824125</v>
      </c>
      <c r="OA1530">
        <v>0.47</v>
      </c>
      <c r="OB1530">
        <f t="shared" si="738"/>
        <v>0.47</v>
      </c>
      <c r="OM1530">
        <v>824125</v>
      </c>
      <c r="OP1530">
        <v>0.48</v>
      </c>
      <c r="OQ1530">
        <f t="shared" si="739"/>
        <v>0.48</v>
      </c>
      <c r="PB1530">
        <v>824125</v>
      </c>
      <c r="PE1530">
        <v>0.48</v>
      </c>
      <c r="PF1530">
        <f t="shared" si="740"/>
        <v>0.48</v>
      </c>
      <c r="PQ1530">
        <v>824125</v>
      </c>
      <c r="PT1530">
        <v>0.46</v>
      </c>
      <c r="PU1530">
        <f t="shared" si="741"/>
        <v>0.46</v>
      </c>
      <c r="QF1530">
        <v>824125</v>
      </c>
      <c r="QI1530">
        <v>0.42</v>
      </c>
      <c r="QJ1530">
        <f t="shared" si="742"/>
        <v>0.42</v>
      </c>
      <c r="QU1530">
        <v>824125</v>
      </c>
      <c r="QX1530">
        <v>0.46</v>
      </c>
      <c r="QY1530">
        <f t="shared" si="743"/>
        <v>0.46</v>
      </c>
    </row>
    <row r="1531" spans="12:467" x14ac:dyDescent="0.2">
      <c r="L1531">
        <v>823140</v>
      </c>
      <c r="O1531">
        <v>0.56000000000000005</v>
      </c>
      <c r="P1531">
        <f t="shared" si="713"/>
        <v>0.56000000000000005</v>
      </c>
      <c r="AA1531">
        <v>823140</v>
      </c>
      <c r="AD1531">
        <v>0.54</v>
      </c>
      <c r="AE1531">
        <f t="shared" si="714"/>
        <v>0.54</v>
      </c>
      <c r="AP1531">
        <v>823140</v>
      </c>
      <c r="AS1531">
        <v>0.41</v>
      </c>
      <c r="AT1531">
        <f t="shared" si="715"/>
        <v>0.41</v>
      </c>
      <c r="BE1531">
        <v>823140</v>
      </c>
      <c r="BH1531">
        <v>0.57999999999999996</v>
      </c>
      <c r="BI1531">
        <f t="shared" si="716"/>
        <v>0.57999999999999996</v>
      </c>
      <c r="BT1531">
        <v>823140</v>
      </c>
      <c r="BW1531">
        <v>0.63</v>
      </c>
      <c r="BX1531">
        <f t="shared" si="717"/>
        <v>0.63</v>
      </c>
      <c r="CI1531">
        <v>823140</v>
      </c>
      <c r="CL1531">
        <v>0.56000000000000005</v>
      </c>
      <c r="CM1531">
        <f t="shared" si="718"/>
        <v>0.56000000000000005</v>
      </c>
      <c r="CX1531">
        <v>823140</v>
      </c>
      <c r="DA1531">
        <v>0.55000000000000004</v>
      </c>
      <c r="DB1531">
        <f t="shared" si="719"/>
        <v>0.55000000000000004</v>
      </c>
      <c r="DM1531">
        <v>823140</v>
      </c>
      <c r="DP1531">
        <v>0.55000000000000004</v>
      </c>
      <c r="DQ1531">
        <f t="shared" si="720"/>
        <v>0.55000000000000004</v>
      </c>
      <c r="EB1531">
        <v>823140</v>
      </c>
      <c r="EE1531">
        <v>0.56999999999999995</v>
      </c>
      <c r="EF1531">
        <f t="shared" si="721"/>
        <v>0.56999999999999995</v>
      </c>
      <c r="EQ1531">
        <v>823140</v>
      </c>
      <c r="ET1531">
        <v>0.56999999999999995</v>
      </c>
      <c r="EU1531">
        <f t="shared" si="722"/>
        <v>0.56999999999999995</v>
      </c>
      <c r="FF1531">
        <v>823140</v>
      </c>
      <c r="FI1531">
        <v>0.56999999999999995</v>
      </c>
      <c r="FJ1531">
        <f t="shared" si="723"/>
        <v>0.56999999999999995</v>
      </c>
      <c r="FU1531">
        <v>823140</v>
      </c>
      <c r="FX1531">
        <v>0.6</v>
      </c>
      <c r="FY1531">
        <f t="shared" si="724"/>
        <v>0.6</v>
      </c>
      <c r="GJ1531">
        <v>823140</v>
      </c>
      <c r="GM1531">
        <v>0.53</v>
      </c>
      <c r="GN1531">
        <f t="shared" si="725"/>
        <v>0.53</v>
      </c>
      <c r="GY1531">
        <v>823140</v>
      </c>
      <c r="HB1531">
        <v>0.59</v>
      </c>
      <c r="HC1531">
        <f t="shared" si="726"/>
        <v>0.59</v>
      </c>
      <c r="HN1531">
        <v>823140</v>
      </c>
      <c r="HQ1531">
        <v>0.53</v>
      </c>
      <c r="HR1531">
        <f t="shared" si="727"/>
        <v>0.53</v>
      </c>
      <c r="ID1531">
        <v>824450</v>
      </c>
      <c r="IG1531">
        <v>0.5</v>
      </c>
      <c r="IH1531">
        <f t="shared" si="728"/>
        <v>0.5</v>
      </c>
      <c r="IS1531">
        <v>824450</v>
      </c>
      <c r="IV1531">
        <v>0.56000000000000005</v>
      </c>
      <c r="IW1531">
        <f t="shared" si="729"/>
        <v>0.56000000000000005</v>
      </c>
      <c r="JH1531">
        <v>824450</v>
      </c>
      <c r="JK1531">
        <v>0.56000000000000005</v>
      </c>
      <c r="JL1531">
        <f t="shared" si="730"/>
        <v>0.56000000000000005</v>
      </c>
      <c r="JW1531">
        <v>824450</v>
      </c>
      <c r="JZ1531">
        <v>0.54</v>
      </c>
      <c r="KA1531">
        <f t="shared" si="731"/>
        <v>0.54</v>
      </c>
      <c r="KL1531">
        <v>824450</v>
      </c>
      <c r="KO1531">
        <v>0.57999999999999996</v>
      </c>
      <c r="KP1531">
        <f t="shared" si="732"/>
        <v>0.57999999999999996</v>
      </c>
      <c r="LA1531">
        <v>824450</v>
      </c>
      <c r="LD1531">
        <v>0.55000000000000004</v>
      </c>
      <c r="LE1531">
        <f t="shared" si="733"/>
        <v>0.55000000000000004</v>
      </c>
      <c r="LP1531">
        <v>824450</v>
      </c>
      <c r="LS1531">
        <v>0.55000000000000004</v>
      </c>
      <c r="LT1531">
        <f t="shared" si="734"/>
        <v>0.55000000000000004</v>
      </c>
      <c r="ME1531">
        <v>824450</v>
      </c>
      <c r="MH1531">
        <v>0.61</v>
      </c>
      <c r="MI1531">
        <f t="shared" si="735"/>
        <v>0.61</v>
      </c>
      <c r="MT1531">
        <v>824450</v>
      </c>
      <c r="MW1531">
        <v>0.59</v>
      </c>
      <c r="MX1531">
        <f t="shared" si="736"/>
        <v>0.59</v>
      </c>
      <c r="NI1531">
        <v>824450</v>
      </c>
      <c r="NL1531">
        <v>0.53</v>
      </c>
      <c r="NM1531">
        <f t="shared" si="737"/>
        <v>0.53</v>
      </c>
      <c r="NX1531">
        <v>824450</v>
      </c>
      <c r="OA1531">
        <v>0.56000000000000005</v>
      </c>
      <c r="OB1531">
        <f t="shared" si="738"/>
        <v>0.56000000000000005</v>
      </c>
      <c r="OM1531">
        <v>824450</v>
      </c>
      <c r="OP1531">
        <v>0.54</v>
      </c>
      <c r="OQ1531">
        <f t="shared" si="739"/>
        <v>0.54</v>
      </c>
      <c r="PB1531">
        <v>824450</v>
      </c>
      <c r="PE1531">
        <v>0.54</v>
      </c>
      <c r="PF1531">
        <f t="shared" si="740"/>
        <v>0.54</v>
      </c>
      <c r="PQ1531">
        <v>824450</v>
      </c>
      <c r="PT1531">
        <v>0.56000000000000005</v>
      </c>
      <c r="PU1531">
        <f t="shared" si="741"/>
        <v>0.56000000000000005</v>
      </c>
      <c r="QF1531">
        <v>824450</v>
      </c>
      <c r="QI1531">
        <v>0.56000000000000005</v>
      </c>
      <c r="QJ1531">
        <f t="shared" si="742"/>
        <v>0.56000000000000005</v>
      </c>
      <c r="QU1531">
        <v>824450</v>
      </c>
      <c r="QX1531">
        <v>0.55000000000000004</v>
      </c>
      <c r="QY1531">
        <f t="shared" si="743"/>
        <v>0.55000000000000004</v>
      </c>
    </row>
    <row r="1532" spans="12:467" x14ac:dyDescent="0.2">
      <c r="L1532">
        <v>823384</v>
      </c>
      <c r="O1532">
        <v>0.53</v>
      </c>
      <c r="P1532">
        <f t="shared" si="713"/>
        <v>0.53</v>
      </c>
      <c r="AA1532">
        <v>823384</v>
      </c>
      <c r="AD1532">
        <v>0.54</v>
      </c>
      <c r="AE1532">
        <f t="shared" si="714"/>
        <v>0.54</v>
      </c>
      <c r="AP1532">
        <v>823384</v>
      </c>
      <c r="AS1532">
        <v>0.56000000000000005</v>
      </c>
      <c r="AT1532">
        <f t="shared" si="715"/>
        <v>0.56000000000000005</v>
      </c>
      <c r="BE1532">
        <v>823384</v>
      </c>
      <c r="BH1532">
        <v>0.51</v>
      </c>
      <c r="BI1532">
        <f t="shared" si="716"/>
        <v>0.51</v>
      </c>
      <c r="BT1532">
        <v>823384</v>
      </c>
      <c r="BW1532">
        <v>0.69</v>
      </c>
      <c r="BX1532">
        <f t="shared" si="717"/>
        <v>0.69</v>
      </c>
      <c r="CI1532">
        <v>823384</v>
      </c>
      <c r="CL1532">
        <v>0.53</v>
      </c>
      <c r="CM1532">
        <f t="shared" si="718"/>
        <v>0.53</v>
      </c>
      <c r="CX1532">
        <v>823384</v>
      </c>
      <c r="DA1532">
        <v>0.54</v>
      </c>
      <c r="DB1532">
        <f t="shared" si="719"/>
        <v>0.54</v>
      </c>
      <c r="DM1532">
        <v>823384</v>
      </c>
      <c r="DP1532">
        <v>0.53</v>
      </c>
      <c r="DQ1532">
        <f t="shared" si="720"/>
        <v>0.53</v>
      </c>
      <c r="EB1532">
        <v>823384</v>
      </c>
      <c r="EE1532">
        <v>0.5</v>
      </c>
      <c r="EF1532">
        <f t="shared" si="721"/>
        <v>0.5</v>
      </c>
      <c r="EQ1532">
        <v>823384</v>
      </c>
      <c r="ET1532">
        <v>0.5</v>
      </c>
      <c r="EU1532">
        <f t="shared" si="722"/>
        <v>0.5</v>
      </c>
      <c r="FF1532">
        <v>823384</v>
      </c>
      <c r="FI1532">
        <v>0.54</v>
      </c>
      <c r="FJ1532">
        <f t="shared" si="723"/>
        <v>0.54</v>
      </c>
      <c r="FU1532">
        <v>823384</v>
      </c>
      <c r="FX1532">
        <v>0.52</v>
      </c>
      <c r="FY1532">
        <f t="shared" si="724"/>
        <v>0.52</v>
      </c>
      <c r="GJ1532">
        <v>823384</v>
      </c>
      <c r="GM1532">
        <v>0.52</v>
      </c>
      <c r="GN1532">
        <f t="shared" si="725"/>
        <v>0.52</v>
      </c>
      <c r="GY1532">
        <v>823384</v>
      </c>
      <c r="HB1532">
        <v>0.57999999999999996</v>
      </c>
      <c r="HC1532">
        <f t="shared" si="726"/>
        <v>0.57999999999999996</v>
      </c>
      <c r="HN1532">
        <v>823384</v>
      </c>
      <c r="HQ1532">
        <v>0.48</v>
      </c>
      <c r="HR1532">
        <f t="shared" si="727"/>
        <v>0.48</v>
      </c>
      <c r="ID1532">
        <v>824692</v>
      </c>
      <c r="IG1532">
        <v>0.49</v>
      </c>
      <c r="IH1532">
        <f t="shared" si="728"/>
        <v>0.49</v>
      </c>
      <c r="IS1532">
        <v>824692</v>
      </c>
      <c r="IV1532">
        <v>0.48</v>
      </c>
      <c r="IW1532">
        <f t="shared" si="729"/>
        <v>0.48</v>
      </c>
      <c r="JH1532">
        <v>824692</v>
      </c>
      <c r="JK1532">
        <v>0.54</v>
      </c>
      <c r="JL1532">
        <f t="shared" si="730"/>
        <v>0.54</v>
      </c>
      <c r="JW1532">
        <v>824692</v>
      </c>
      <c r="JZ1532">
        <v>0.51</v>
      </c>
      <c r="KA1532">
        <f t="shared" si="731"/>
        <v>0.51</v>
      </c>
      <c r="KL1532">
        <v>824692</v>
      </c>
      <c r="KO1532">
        <v>0.55000000000000004</v>
      </c>
      <c r="KP1532">
        <f t="shared" si="732"/>
        <v>0.55000000000000004</v>
      </c>
      <c r="LA1532">
        <v>824692</v>
      </c>
      <c r="LD1532">
        <v>0.53</v>
      </c>
      <c r="LE1532">
        <f t="shared" si="733"/>
        <v>0.53</v>
      </c>
      <c r="LP1532">
        <v>824692</v>
      </c>
      <c r="LS1532">
        <v>0.51</v>
      </c>
      <c r="LT1532">
        <f t="shared" si="734"/>
        <v>0.51</v>
      </c>
      <c r="ME1532">
        <v>824692</v>
      </c>
      <c r="MH1532">
        <v>0.52</v>
      </c>
      <c r="MI1532">
        <f t="shared" si="735"/>
        <v>0.52</v>
      </c>
      <c r="MT1532">
        <v>824692</v>
      </c>
      <c r="MW1532">
        <v>0.56000000000000005</v>
      </c>
      <c r="MX1532">
        <f t="shared" si="736"/>
        <v>0.56000000000000005</v>
      </c>
      <c r="NI1532">
        <v>824692</v>
      </c>
      <c r="NL1532">
        <v>0.5</v>
      </c>
      <c r="NM1532">
        <f t="shared" si="737"/>
        <v>0.5</v>
      </c>
      <c r="NX1532">
        <v>824692</v>
      </c>
      <c r="OA1532">
        <v>0.5</v>
      </c>
      <c r="OB1532">
        <f t="shared" si="738"/>
        <v>0.5</v>
      </c>
      <c r="OM1532">
        <v>824692</v>
      </c>
      <c r="OP1532">
        <v>0.5</v>
      </c>
      <c r="OQ1532">
        <f t="shared" si="739"/>
        <v>0.5</v>
      </c>
      <c r="PB1532">
        <v>824692</v>
      </c>
      <c r="PE1532">
        <v>0.5</v>
      </c>
      <c r="PF1532">
        <f t="shared" si="740"/>
        <v>0.5</v>
      </c>
      <c r="PQ1532">
        <v>824692</v>
      </c>
      <c r="PT1532">
        <v>0.53</v>
      </c>
      <c r="PU1532">
        <f t="shared" si="741"/>
        <v>0.53</v>
      </c>
      <c r="QF1532">
        <v>824692</v>
      </c>
      <c r="QI1532">
        <v>0.5</v>
      </c>
      <c r="QJ1532">
        <f t="shared" si="742"/>
        <v>0.5</v>
      </c>
      <c r="QU1532">
        <v>824692</v>
      </c>
      <c r="QX1532">
        <v>0.5</v>
      </c>
      <c r="QY1532">
        <f t="shared" si="743"/>
        <v>0.5</v>
      </c>
    </row>
    <row r="1533" spans="12:467" x14ac:dyDescent="0.2">
      <c r="L1533">
        <v>823629</v>
      </c>
      <c r="O1533">
        <v>0.33</v>
      </c>
      <c r="P1533">
        <f t="shared" si="713"/>
        <v>0.33</v>
      </c>
      <c r="AA1533">
        <v>823629</v>
      </c>
      <c r="AD1533">
        <v>0.25</v>
      </c>
      <c r="AE1533">
        <f t="shared" si="714"/>
        <v>0.25</v>
      </c>
      <c r="AP1533">
        <v>823629</v>
      </c>
      <c r="AS1533">
        <v>0.13</v>
      </c>
      <c r="AT1533">
        <f t="shared" si="715"/>
        <v>0.13</v>
      </c>
      <c r="BE1533">
        <v>823629</v>
      </c>
      <c r="BH1533">
        <v>0.38</v>
      </c>
      <c r="BI1533">
        <f t="shared" si="716"/>
        <v>0.38</v>
      </c>
      <c r="BT1533">
        <v>823629</v>
      </c>
      <c r="BW1533">
        <v>0.35</v>
      </c>
      <c r="BX1533">
        <f t="shared" si="717"/>
        <v>0.35</v>
      </c>
      <c r="CI1533">
        <v>823629</v>
      </c>
      <c r="CL1533">
        <v>0.33</v>
      </c>
      <c r="CM1533">
        <f t="shared" si="718"/>
        <v>0.33</v>
      </c>
      <c r="CX1533">
        <v>823629</v>
      </c>
      <c r="DA1533">
        <v>0.37</v>
      </c>
      <c r="DB1533">
        <f t="shared" si="719"/>
        <v>0.37</v>
      </c>
      <c r="DM1533">
        <v>823629</v>
      </c>
      <c r="DP1533">
        <v>0.41</v>
      </c>
      <c r="DQ1533">
        <f t="shared" si="720"/>
        <v>0.41</v>
      </c>
      <c r="EB1533">
        <v>823629</v>
      </c>
      <c r="EE1533">
        <v>0.39</v>
      </c>
      <c r="EF1533">
        <f t="shared" si="721"/>
        <v>0.39</v>
      </c>
      <c r="EQ1533">
        <v>823629</v>
      </c>
      <c r="ET1533">
        <v>0.39</v>
      </c>
      <c r="EU1533">
        <f t="shared" si="722"/>
        <v>0.39</v>
      </c>
      <c r="FF1533">
        <v>823629</v>
      </c>
      <c r="FI1533">
        <v>0.38</v>
      </c>
      <c r="FJ1533">
        <f t="shared" si="723"/>
        <v>0.38</v>
      </c>
      <c r="FU1533">
        <v>823629</v>
      </c>
      <c r="FX1533">
        <v>0.39</v>
      </c>
      <c r="FY1533">
        <f t="shared" si="724"/>
        <v>0.39</v>
      </c>
      <c r="GJ1533">
        <v>823629</v>
      </c>
      <c r="GM1533">
        <v>0.4</v>
      </c>
      <c r="GN1533">
        <f t="shared" si="725"/>
        <v>0.4</v>
      </c>
      <c r="GY1533">
        <v>823629</v>
      </c>
      <c r="HB1533">
        <v>0.35</v>
      </c>
      <c r="HC1533">
        <f t="shared" si="726"/>
        <v>0.35</v>
      </c>
      <c r="HN1533">
        <v>823629</v>
      </c>
      <c r="HQ1533">
        <v>0.4</v>
      </c>
      <c r="HR1533">
        <f t="shared" si="727"/>
        <v>0.4</v>
      </c>
      <c r="ID1533">
        <v>824776</v>
      </c>
      <c r="IG1533">
        <v>0.52</v>
      </c>
      <c r="IH1533">
        <f t="shared" si="728"/>
        <v>0.52</v>
      </c>
      <c r="IS1533">
        <v>824776</v>
      </c>
      <c r="IV1533">
        <v>0.53</v>
      </c>
      <c r="IW1533">
        <f t="shared" si="729"/>
        <v>0.53</v>
      </c>
      <c r="JH1533">
        <v>824776</v>
      </c>
      <c r="JK1533">
        <v>0.51</v>
      </c>
      <c r="JL1533">
        <f t="shared" si="730"/>
        <v>0.51</v>
      </c>
      <c r="JW1533">
        <v>824776</v>
      </c>
      <c r="JZ1533">
        <v>0.5</v>
      </c>
      <c r="KA1533">
        <f t="shared" si="731"/>
        <v>0.5</v>
      </c>
      <c r="KL1533">
        <v>824776</v>
      </c>
      <c r="KO1533">
        <v>0.45</v>
      </c>
      <c r="KP1533">
        <f t="shared" si="732"/>
        <v>0.45</v>
      </c>
      <c r="LA1533">
        <v>824776</v>
      </c>
      <c r="LD1533">
        <v>0.48</v>
      </c>
      <c r="LE1533">
        <f t="shared" si="733"/>
        <v>0.48</v>
      </c>
      <c r="LP1533">
        <v>824776</v>
      </c>
      <c r="LS1533">
        <v>0.49</v>
      </c>
      <c r="LT1533">
        <f t="shared" si="734"/>
        <v>0.49</v>
      </c>
      <c r="ME1533">
        <v>824776</v>
      </c>
      <c r="MH1533">
        <v>0.45</v>
      </c>
      <c r="MI1533">
        <f t="shared" si="735"/>
        <v>0.45</v>
      </c>
      <c r="MT1533">
        <v>824776</v>
      </c>
      <c r="MW1533">
        <v>0.48</v>
      </c>
      <c r="MX1533">
        <f t="shared" si="736"/>
        <v>0.48</v>
      </c>
      <c r="NI1533">
        <v>824776</v>
      </c>
      <c r="NL1533">
        <v>0.51</v>
      </c>
      <c r="NM1533">
        <f t="shared" si="737"/>
        <v>0.51</v>
      </c>
      <c r="NX1533">
        <v>824776</v>
      </c>
      <c r="OA1533">
        <v>0.52</v>
      </c>
      <c r="OB1533">
        <f t="shared" si="738"/>
        <v>0.52</v>
      </c>
      <c r="OM1533">
        <v>824776</v>
      </c>
      <c r="OP1533">
        <v>0.48</v>
      </c>
      <c r="OQ1533">
        <f t="shared" si="739"/>
        <v>0.48</v>
      </c>
      <c r="PB1533">
        <v>824776</v>
      </c>
      <c r="PE1533">
        <v>0.49</v>
      </c>
      <c r="PF1533">
        <f t="shared" si="740"/>
        <v>0.49</v>
      </c>
      <c r="PQ1533">
        <v>824776</v>
      </c>
      <c r="PT1533">
        <v>0.48</v>
      </c>
      <c r="PU1533">
        <f t="shared" si="741"/>
        <v>0.48</v>
      </c>
      <c r="QF1533">
        <v>824776</v>
      </c>
      <c r="QI1533">
        <v>0.54</v>
      </c>
      <c r="QJ1533">
        <f t="shared" si="742"/>
        <v>0.54</v>
      </c>
      <c r="QU1533">
        <v>824776</v>
      </c>
      <c r="QX1533">
        <v>0.51</v>
      </c>
      <c r="QY1533">
        <f t="shared" si="743"/>
        <v>0.51</v>
      </c>
    </row>
    <row r="1534" spans="12:467" x14ac:dyDescent="0.2">
      <c r="L1534">
        <v>823707</v>
      </c>
      <c r="O1534">
        <v>0.53</v>
      </c>
      <c r="P1534">
        <f t="shared" si="713"/>
        <v>0.53</v>
      </c>
      <c r="AA1534">
        <v>823707</v>
      </c>
      <c r="AD1534">
        <v>0.43</v>
      </c>
      <c r="AE1534">
        <f t="shared" si="714"/>
        <v>0.43</v>
      </c>
      <c r="AP1534">
        <v>823707</v>
      </c>
      <c r="AS1534">
        <v>0.46</v>
      </c>
      <c r="AT1534">
        <f t="shared" si="715"/>
        <v>0.46</v>
      </c>
      <c r="BE1534">
        <v>823707</v>
      </c>
      <c r="BH1534">
        <v>0.43</v>
      </c>
      <c r="BI1534">
        <f t="shared" si="716"/>
        <v>0.43</v>
      </c>
      <c r="BT1534">
        <v>823707</v>
      </c>
      <c r="BW1534">
        <v>0.51</v>
      </c>
      <c r="BX1534">
        <f t="shared" si="717"/>
        <v>0.51</v>
      </c>
      <c r="CI1534">
        <v>823707</v>
      </c>
      <c r="CL1534">
        <v>0.5</v>
      </c>
      <c r="CM1534">
        <f t="shared" si="718"/>
        <v>0.5</v>
      </c>
      <c r="CX1534">
        <v>823707</v>
      </c>
      <c r="DA1534">
        <v>0.47</v>
      </c>
      <c r="DB1534">
        <f t="shared" si="719"/>
        <v>0.47</v>
      </c>
      <c r="DM1534">
        <v>823707</v>
      </c>
      <c r="DP1534">
        <v>0.48</v>
      </c>
      <c r="DQ1534">
        <f t="shared" si="720"/>
        <v>0.48</v>
      </c>
      <c r="EB1534">
        <v>823707</v>
      </c>
      <c r="EE1534">
        <v>0.51</v>
      </c>
      <c r="EF1534">
        <f t="shared" si="721"/>
        <v>0.51</v>
      </c>
      <c r="EQ1534">
        <v>823707</v>
      </c>
      <c r="ET1534">
        <v>0.51</v>
      </c>
      <c r="EU1534">
        <f t="shared" si="722"/>
        <v>0.51</v>
      </c>
      <c r="FF1534">
        <v>823707</v>
      </c>
      <c r="FI1534">
        <v>0.47</v>
      </c>
      <c r="FJ1534">
        <f t="shared" si="723"/>
        <v>0.47</v>
      </c>
      <c r="FU1534">
        <v>823707</v>
      </c>
      <c r="FX1534">
        <v>0.48</v>
      </c>
      <c r="FY1534">
        <f t="shared" si="724"/>
        <v>0.48</v>
      </c>
      <c r="GJ1534">
        <v>823707</v>
      </c>
      <c r="GM1534">
        <v>0.49</v>
      </c>
      <c r="GN1534">
        <f t="shared" si="725"/>
        <v>0.49</v>
      </c>
      <c r="GY1534">
        <v>823707</v>
      </c>
      <c r="HB1534">
        <v>0.47</v>
      </c>
      <c r="HC1534">
        <f t="shared" si="726"/>
        <v>0.47</v>
      </c>
      <c r="HN1534">
        <v>823707</v>
      </c>
      <c r="HQ1534">
        <v>0.47</v>
      </c>
      <c r="HR1534">
        <f t="shared" si="727"/>
        <v>0.47</v>
      </c>
      <c r="ID1534">
        <v>822747</v>
      </c>
      <c r="IG1534">
        <v>0.43</v>
      </c>
      <c r="IH1534">
        <f t="shared" si="728"/>
        <v>0.43</v>
      </c>
      <c r="IS1534">
        <v>822747</v>
      </c>
      <c r="IV1534">
        <v>0.4</v>
      </c>
      <c r="IW1534">
        <f t="shared" si="729"/>
        <v>0.4</v>
      </c>
      <c r="JH1534">
        <v>822747</v>
      </c>
      <c r="JK1534">
        <v>0.46</v>
      </c>
      <c r="JL1534">
        <f t="shared" si="730"/>
        <v>0.46</v>
      </c>
      <c r="JW1534">
        <v>822747</v>
      </c>
      <c r="JZ1534">
        <v>0.43</v>
      </c>
      <c r="KA1534">
        <f t="shared" si="731"/>
        <v>0.43</v>
      </c>
      <c r="KL1534">
        <v>822747</v>
      </c>
      <c r="KO1534">
        <v>0.41</v>
      </c>
      <c r="KP1534">
        <f t="shared" si="732"/>
        <v>0.41</v>
      </c>
      <c r="LA1534">
        <v>822747</v>
      </c>
      <c r="LD1534">
        <v>0.45</v>
      </c>
      <c r="LE1534">
        <f t="shared" si="733"/>
        <v>0.45</v>
      </c>
      <c r="LP1534">
        <v>822747</v>
      </c>
      <c r="LS1534">
        <v>0.43</v>
      </c>
      <c r="LT1534">
        <f t="shared" si="734"/>
        <v>0.43</v>
      </c>
      <c r="ME1534">
        <v>822747</v>
      </c>
      <c r="MH1534">
        <v>0.4</v>
      </c>
      <c r="MI1534">
        <f t="shared" si="735"/>
        <v>0.4</v>
      </c>
      <c r="MT1534">
        <v>822747</v>
      </c>
      <c r="MW1534">
        <v>0.44</v>
      </c>
      <c r="MX1534">
        <f t="shared" si="736"/>
        <v>0.44</v>
      </c>
      <c r="NI1534">
        <v>822747</v>
      </c>
      <c r="NL1534">
        <v>0.42</v>
      </c>
      <c r="NM1534">
        <f t="shared" si="737"/>
        <v>0.42</v>
      </c>
      <c r="NX1534">
        <v>822747</v>
      </c>
      <c r="OA1534">
        <v>0.44</v>
      </c>
      <c r="OB1534">
        <f t="shared" si="738"/>
        <v>0.44</v>
      </c>
      <c r="OM1534">
        <v>822747</v>
      </c>
      <c r="OP1534">
        <v>0.44</v>
      </c>
      <c r="OQ1534">
        <f t="shared" si="739"/>
        <v>0.44</v>
      </c>
      <c r="PB1534">
        <v>822747</v>
      </c>
      <c r="PE1534">
        <v>0.42</v>
      </c>
      <c r="PF1534">
        <f t="shared" si="740"/>
        <v>0.42</v>
      </c>
      <c r="PQ1534">
        <v>822747</v>
      </c>
      <c r="PT1534">
        <v>0.41</v>
      </c>
      <c r="PU1534">
        <f t="shared" si="741"/>
        <v>0.41</v>
      </c>
      <c r="QF1534">
        <v>822747</v>
      </c>
      <c r="QI1534">
        <v>0.42</v>
      </c>
      <c r="QJ1534">
        <f t="shared" si="742"/>
        <v>0.42</v>
      </c>
      <c r="QU1534">
        <v>822747</v>
      </c>
      <c r="QX1534">
        <v>0.44</v>
      </c>
      <c r="QY1534">
        <f t="shared" si="743"/>
        <v>0.44</v>
      </c>
    </row>
    <row r="1535" spans="12:467" x14ac:dyDescent="0.2">
      <c r="L1535">
        <v>824194</v>
      </c>
      <c r="O1535">
        <v>0.47</v>
      </c>
      <c r="P1535">
        <f t="shared" si="713"/>
        <v>0.47</v>
      </c>
      <c r="AA1535">
        <v>824194</v>
      </c>
      <c r="AD1535">
        <v>0.5</v>
      </c>
      <c r="AE1535">
        <f t="shared" si="714"/>
        <v>0.5</v>
      </c>
      <c r="AP1535">
        <v>824194</v>
      </c>
      <c r="AS1535">
        <v>0.2</v>
      </c>
      <c r="AT1535">
        <f t="shared" si="715"/>
        <v>0.2</v>
      </c>
      <c r="BE1535">
        <v>824194</v>
      </c>
      <c r="BH1535">
        <v>0.43</v>
      </c>
      <c r="BI1535">
        <f t="shared" si="716"/>
        <v>0.43</v>
      </c>
      <c r="BT1535">
        <v>824194</v>
      </c>
      <c r="BW1535">
        <v>0.24</v>
      </c>
      <c r="BX1535">
        <f t="shared" si="717"/>
        <v>0.24</v>
      </c>
      <c r="CI1535">
        <v>824194</v>
      </c>
      <c r="CL1535">
        <v>0.45</v>
      </c>
      <c r="CM1535">
        <f t="shared" si="718"/>
        <v>0.45</v>
      </c>
      <c r="CX1535">
        <v>824194</v>
      </c>
      <c r="DA1535">
        <v>0.47</v>
      </c>
      <c r="DB1535">
        <f t="shared" si="719"/>
        <v>0.47</v>
      </c>
      <c r="DM1535">
        <v>824194</v>
      </c>
      <c r="DP1535">
        <v>0.48</v>
      </c>
      <c r="DQ1535">
        <f t="shared" si="720"/>
        <v>0.48</v>
      </c>
      <c r="EB1535">
        <v>824194</v>
      </c>
      <c r="EE1535">
        <v>0.41</v>
      </c>
      <c r="EF1535">
        <f t="shared" si="721"/>
        <v>0.41</v>
      </c>
      <c r="EQ1535">
        <v>824194</v>
      </c>
      <c r="ET1535">
        <v>0.41</v>
      </c>
      <c r="EU1535">
        <f t="shared" si="722"/>
        <v>0.41</v>
      </c>
      <c r="FF1535">
        <v>824194</v>
      </c>
      <c r="FI1535">
        <v>0.43</v>
      </c>
      <c r="FJ1535">
        <f t="shared" si="723"/>
        <v>0.43</v>
      </c>
      <c r="FU1535">
        <v>824194</v>
      </c>
      <c r="FX1535">
        <v>0.46</v>
      </c>
      <c r="FY1535">
        <f t="shared" si="724"/>
        <v>0.46</v>
      </c>
      <c r="GJ1535">
        <v>824194</v>
      </c>
      <c r="GM1535">
        <v>0.44</v>
      </c>
      <c r="GN1535">
        <f t="shared" si="725"/>
        <v>0.44</v>
      </c>
      <c r="GY1535">
        <v>824194</v>
      </c>
      <c r="HB1535">
        <v>0.5</v>
      </c>
      <c r="HC1535">
        <f t="shared" si="726"/>
        <v>0.5</v>
      </c>
      <c r="HN1535">
        <v>824194</v>
      </c>
      <c r="HQ1535">
        <v>0.51</v>
      </c>
      <c r="HR1535">
        <f t="shared" si="727"/>
        <v>0.51</v>
      </c>
      <c r="ID1535">
        <v>822914</v>
      </c>
      <c r="IG1535">
        <v>0.5</v>
      </c>
      <c r="IH1535">
        <f t="shared" si="728"/>
        <v>0.5</v>
      </c>
      <c r="IS1535">
        <v>822914</v>
      </c>
      <c r="IV1535">
        <v>0.46</v>
      </c>
      <c r="IW1535">
        <f t="shared" si="729"/>
        <v>0.46</v>
      </c>
      <c r="JH1535">
        <v>822914</v>
      </c>
      <c r="JK1535">
        <v>0.46</v>
      </c>
      <c r="JL1535">
        <f t="shared" si="730"/>
        <v>0.46</v>
      </c>
      <c r="JW1535">
        <v>822914</v>
      </c>
      <c r="JZ1535">
        <v>0.46</v>
      </c>
      <c r="KA1535">
        <f t="shared" si="731"/>
        <v>0.46</v>
      </c>
      <c r="KL1535">
        <v>822914</v>
      </c>
      <c r="KO1535">
        <v>0.46</v>
      </c>
      <c r="KP1535">
        <f t="shared" si="732"/>
        <v>0.46</v>
      </c>
      <c r="LA1535">
        <v>822914</v>
      </c>
      <c r="LD1535">
        <v>0.45</v>
      </c>
      <c r="LE1535">
        <f t="shared" si="733"/>
        <v>0.45</v>
      </c>
      <c r="LP1535">
        <v>822914</v>
      </c>
      <c r="LS1535">
        <v>0.47</v>
      </c>
      <c r="LT1535">
        <f t="shared" si="734"/>
        <v>0.47</v>
      </c>
      <c r="ME1535">
        <v>822914</v>
      </c>
      <c r="MH1535">
        <v>0.5</v>
      </c>
      <c r="MI1535">
        <f t="shared" si="735"/>
        <v>0.5</v>
      </c>
      <c r="MT1535">
        <v>822914</v>
      </c>
      <c r="MW1535">
        <v>0.45</v>
      </c>
      <c r="MX1535">
        <f t="shared" si="736"/>
        <v>0.45</v>
      </c>
      <c r="NI1535">
        <v>822914</v>
      </c>
      <c r="NL1535">
        <v>0.49</v>
      </c>
      <c r="NM1535">
        <f t="shared" si="737"/>
        <v>0.49</v>
      </c>
      <c r="NX1535">
        <v>822914</v>
      </c>
      <c r="OA1535">
        <v>0.46</v>
      </c>
      <c r="OB1535">
        <f t="shared" si="738"/>
        <v>0.46</v>
      </c>
      <c r="OM1535">
        <v>822914</v>
      </c>
      <c r="OP1535">
        <v>0.48</v>
      </c>
      <c r="OQ1535">
        <f t="shared" si="739"/>
        <v>0.48</v>
      </c>
      <c r="PB1535">
        <v>822914</v>
      </c>
      <c r="PE1535">
        <v>0.51</v>
      </c>
      <c r="PF1535">
        <f t="shared" si="740"/>
        <v>0.51</v>
      </c>
      <c r="PQ1535">
        <v>822914</v>
      </c>
      <c r="PT1535">
        <v>0.51</v>
      </c>
      <c r="PU1535">
        <f t="shared" si="741"/>
        <v>0.51</v>
      </c>
      <c r="QF1535">
        <v>822914</v>
      </c>
      <c r="QI1535">
        <v>0.47</v>
      </c>
      <c r="QJ1535">
        <f t="shared" si="742"/>
        <v>0.47</v>
      </c>
      <c r="QU1535">
        <v>822914</v>
      </c>
      <c r="QX1535">
        <v>0.46</v>
      </c>
      <c r="QY1535">
        <f t="shared" si="743"/>
        <v>0.46</v>
      </c>
    </row>
    <row r="1536" spans="12:467" x14ac:dyDescent="0.2">
      <c r="L1536">
        <v>824280</v>
      </c>
      <c r="O1536">
        <v>0.38</v>
      </c>
      <c r="P1536">
        <f t="shared" si="713"/>
        <v>0.38</v>
      </c>
      <c r="AA1536">
        <v>824280</v>
      </c>
      <c r="AD1536">
        <v>0.42</v>
      </c>
      <c r="AE1536">
        <f t="shared" si="714"/>
        <v>0.42</v>
      </c>
      <c r="AP1536">
        <v>824280</v>
      </c>
      <c r="AS1536">
        <v>0.44</v>
      </c>
      <c r="AT1536">
        <f t="shared" si="715"/>
        <v>0.44</v>
      </c>
      <c r="BE1536">
        <v>824280</v>
      </c>
      <c r="BH1536">
        <v>0.32</v>
      </c>
      <c r="BI1536">
        <f t="shared" si="716"/>
        <v>0.32</v>
      </c>
      <c r="BT1536">
        <v>824280</v>
      </c>
      <c r="BW1536">
        <v>0.45</v>
      </c>
      <c r="BX1536">
        <f t="shared" si="717"/>
        <v>0.45</v>
      </c>
      <c r="CI1536">
        <v>824280</v>
      </c>
      <c r="CL1536">
        <v>0.41</v>
      </c>
      <c r="CM1536">
        <f t="shared" si="718"/>
        <v>0.41</v>
      </c>
      <c r="CX1536">
        <v>824280</v>
      </c>
      <c r="DA1536">
        <v>0.43</v>
      </c>
      <c r="DB1536">
        <f t="shared" si="719"/>
        <v>0.43</v>
      </c>
      <c r="DM1536">
        <v>824280</v>
      </c>
      <c r="DP1536">
        <v>0.41</v>
      </c>
      <c r="DQ1536">
        <f t="shared" si="720"/>
        <v>0.41</v>
      </c>
      <c r="EB1536">
        <v>824280</v>
      </c>
      <c r="EE1536">
        <v>0.4</v>
      </c>
      <c r="EF1536">
        <f t="shared" si="721"/>
        <v>0.4</v>
      </c>
      <c r="EQ1536">
        <v>824280</v>
      </c>
      <c r="ET1536">
        <v>0.4</v>
      </c>
      <c r="EU1536">
        <f t="shared" si="722"/>
        <v>0.4</v>
      </c>
      <c r="FF1536">
        <v>824280</v>
      </c>
      <c r="FI1536">
        <v>0.45</v>
      </c>
      <c r="FJ1536">
        <f t="shared" si="723"/>
        <v>0.45</v>
      </c>
      <c r="FU1536">
        <v>824280</v>
      </c>
      <c r="FX1536">
        <v>0.43</v>
      </c>
      <c r="FY1536">
        <f t="shared" si="724"/>
        <v>0.43</v>
      </c>
      <c r="GJ1536">
        <v>824280</v>
      </c>
      <c r="GM1536">
        <v>0.41</v>
      </c>
      <c r="GN1536">
        <f t="shared" si="725"/>
        <v>0.41</v>
      </c>
      <c r="GY1536">
        <v>824280</v>
      </c>
      <c r="HB1536">
        <v>0.44</v>
      </c>
      <c r="HC1536">
        <f t="shared" si="726"/>
        <v>0.44</v>
      </c>
      <c r="HN1536">
        <v>824280</v>
      </c>
      <c r="HQ1536">
        <v>0.43</v>
      </c>
      <c r="HR1536">
        <f t="shared" si="727"/>
        <v>0.43</v>
      </c>
      <c r="ID1536">
        <v>822995</v>
      </c>
      <c r="IG1536">
        <v>0.49</v>
      </c>
      <c r="IH1536">
        <f t="shared" si="728"/>
        <v>0.49</v>
      </c>
      <c r="IS1536">
        <v>822995</v>
      </c>
      <c r="IV1536">
        <v>0.51</v>
      </c>
      <c r="IW1536">
        <f t="shared" si="729"/>
        <v>0.51</v>
      </c>
      <c r="JH1536">
        <v>822995</v>
      </c>
      <c r="JK1536">
        <v>0.48</v>
      </c>
      <c r="JL1536">
        <f t="shared" si="730"/>
        <v>0.48</v>
      </c>
      <c r="JW1536">
        <v>822995</v>
      </c>
      <c r="JZ1536">
        <v>0.47</v>
      </c>
      <c r="KA1536">
        <f t="shared" si="731"/>
        <v>0.47</v>
      </c>
      <c r="KL1536">
        <v>822995</v>
      </c>
      <c r="KO1536">
        <v>0.43</v>
      </c>
      <c r="KP1536">
        <f t="shared" si="732"/>
        <v>0.43</v>
      </c>
      <c r="LA1536">
        <v>822995</v>
      </c>
      <c r="LD1536">
        <v>0.46</v>
      </c>
      <c r="LE1536">
        <f t="shared" si="733"/>
        <v>0.46</v>
      </c>
      <c r="LP1536">
        <v>822995</v>
      </c>
      <c r="LS1536">
        <v>0.48</v>
      </c>
      <c r="LT1536">
        <f t="shared" si="734"/>
        <v>0.48</v>
      </c>
      <c r="ME1536">
        <v>822995</v>
      </c>
      <c r="MH1536">
        <v>0.49</v>
      </c>
      <c r="MI1536">
        <f t="shared" si="735"/>
        <v>0.49</v>
      </c>
      <c r="MT1536">
        <v>822995</v>
      </c>
      <c r="MW1536">
        <v>0.4</v>
      </c>
      <c r="MX1536">
        <f t="shared" si="736"/>
        <v>0.4</v>
      </c>
      <c r="NI1536">
        <v>822995</v>
      </c>
      <c r="NL1536">
        <v>0.49</v>
      </c>
      <c r="NM1536">
        <f t="shared" si="737"/>
        <v>0.49</v>
      </c>
      <c r="NX1536">
        <v>822995</v>
      </c>
      <c r="OA1536">
        <v>0.5</v>
      </c>
      <c r="OB1536">
        <f t="shared" si="738"/>
        <v>0.5</v>
      </c>
      <c r="OM1536">
        <v>822995</v>
      </c>
      <c r="OP1536">
        <v>0.5</v>
      </c>
      <c r="OQ1536">
        <f t="shared" si="739"/>
        <v>0.5</v>
      </c>
      <c r="PB1536">
        <v>822995</v>
      </c>
      <c r="PE1536">
        <v>0.49</v>
      </c>
      <c r="PF1536">
        <f t="shared" si="740"/>
        <v>0.49</v>
      </c>
      <c r="PQ1536">
        <v>822995</v>
      </c>
      <c r="PT1536">
        <v>0.48</v>
      </c>
      <c r="PU1536">
        <f t="shared" si="741"/>
        <v>0.48</v>
      </c>
      <c r="QF1536">
        <v>822995</v>
      </c>
      <c r="QI1536">
        <v>0.46</v>
      </c>
      <c r="QJ1536">
        <f t="shared" si="742"/>
        <v>0.46</v>
      </c>
      <c r="QU1536">
        <v>822995</v>
      </c>
      <c r="QX1536">
        <v>0.48</v>
      </c>
      <c r="QY1536">
        <f t="shared" si="743"/>
        <v>0.48</v>
      </c>
    </row>
    <row r="1537" spans="12:467" x14ac:dyDescent="0.2">
      <c r="L1537">
        <v>824360</v>
      </c>
      <c r="O1537">
        <v>0.45</v>
      </c>
      <c r="P1537">
        <f t="shared" si="713"/>
        <v>0.45</v>
      </c>
      <c r="AA1537">
        <v>824360</v>
      </c>
      <c r="AD1537">
        <v>0.27</v>
      </c>
      <c r="AE1537">
        <f t="shared" si="714"/>
        <v>0.27</v>
      </c>
      <c r="AP1537">
        <v>824360</v>
      </c>
      <c r="AS1537">
        <v>0.3</v>
      </c>
      <c r="AT1537">
        <f t="shared" si="715"/>
        <v>0.3</v>
      </c>
      <c r="BE1537">
        <v>824360</v>
      </c>
      <c r="BH1537">
        <v>0.36</v>
      </c>
      <c r="BI1537">
        <f t="shared" si="716"/>
        <v>0.36</v>
      </c>
      <c r="BT1537">
        <v>824360</v>
      </c>
      <c r="BW1537">
        <v>0.28999999999999998</v>
      </c>
      <c r="BX1537">
        <f t="shared" si="717"/>
        <v>0.28999999999999998</v>
      </c>
      <c r="CI1537">
        <v>824360</v>
      </c>
      <c r="CL1537">
        <v>0.41</v>
      </c>
      <c r="CM1537">
        <f t="shared" si="718"/>
        <v>0.41</v>
      </c>
      <c r="CX1537">
        <v>824360</v>
      </c>
      <c r="DA1537">
        <v>0.43</v>
      </c>
      <c r="DB1537">
        <f t="shared" si="719"/>
        <v>0.43</v>
      </c>
      <c r="DM1537">
        <v>824360</v>
      </c>
      <c r="DP1537">
        <v>0.44</v>
      </c>
      <c r="DQ1537">
        <f t="shared" si="720"/>
        <v>0.44</v>
      </c>
      <c r="EB1537">
        <v>824360</v>
      </c>
      <c r="EE1537">
        <v>0.39</v>
      </c>
      <c r="EF1537">
        <f t="shared" si="721"/>
        <v>0.39</v>
      </c>
      <c r="EQ1537">
        <v>824360</v>
      </c>
      <c r="ET1537">
        <v>0.39</v>
      </c>
      <c r="EU1537">
        <f t="shared" si="722"/>
        <v>0.39</v>
      </c>
      <c r="FF1537">
        <v>824360</v>
      </c>
      <c r="FI1537">
        <v>0.43</v>
      </c>
      <c r="FJ1537">
        <f t="shared" si="723"/>
        <v>0.43</v>
      </c>
      <c r="FU1537">
        <v>824360</v>
      </c>
      <c r="FX1537">
        <v>0.45</v>
      </c>
      <c r="FY1537">
        <f t="shared" si="724"/>
        <v>0.45</v>
      </c>
      <c r="GJ1537">
        <v>824360</v>
      </c>
      <c r="GM1537">
        <v>0.42</v>
      </c>
      <c r="GN1537">
        <f t="shared" si="725"/>
        <v>0.42</v>
      </c>
      <c r="GY1537">
        <v>824360</v>
      </c>
      <c r="HB1537">
        <v>0.45</v>
      </c>
      <c r="HC1537">
        <f t="shared" si="726"/>
        <v>0.45</v>
      </c>
      <c r="HN1537">
        <v>824360</v>
      </c>
      <c r="HQ1537">
        <v>0.38</v>
      </c>
      <c r="HR1537">
        <f t="shared" si="727"/>
        <v>0.38</v>
      </c>
      <c r="ID1537">
        <v>823148</v>
      </c>
      <c r="IG1537">
        <v>0.52</v>
      </c>
      <c r="IH1537">
        <f t="shared" si="728"/>
        <v>0.52</v>
      </c>
      <c r="IS1537">
        <v>823148</v>
      </c>
      <c r="IV1537">
        <v>0.52</v>
      </c>
      <c r="IW1537">
        <f t="shared" si="729"/>
        <v>0.52</v>
      </c>
      <c r="JH1537">
        <v>823148</v>
      </c>
      <c r="JK1537">
        <v>0.5</v>
      </c>
      <c r="JL1537">
        <f t="shared" si="730"/>
        <v>0.5</v>
      </c>
      <c r="JW1537">
        <v>823148</v>
      </c>
      <c r="JZ1537">
        <v>0.54</v>
      </c>
      <c r="KA1537">
        <f t="shared" si="731"/>
        <v>0.54</v>
      </c>
      <c r="KL1537">
        <v>823148</v>
      </c>
      <c r="KO1537">
        <v>0.46</v>
      </c>
      <c r="KP1537">
        <f t="shared" si="732"/>
        <v>0.46</v>
      </c>
      <c r="LA1537">
        <v>823148</v>
      </c>
      <c r="LD1537">
        <v>0.51</v>
      </c>
      <c r="LE1537">
        <f t="shared" si="733"/>
        <v>0.51</v>
      </c>
      <c r="LP1537">
        <v>823148</v>
      </c>
      <c r="LS1537">
        <v>0.53</v>
      </c>
      <c r="LT1537">
        <f t="shared" si="734"/>
        <v>0.53</v>
      </c>
      <c r="ME1537">
        <v>823148</v>
      </c>
      <c r="MH1537">
        <v>0.46</v>
      </c>
      <c r="MI1537">
        <f t="shared" si="735"/>
        <v>0.46</v>
      </c>
      <c r="MT1537">
        <v>823148</v>
      </c>
      <c r="MW1537">
        <v>0.45</v>
      </c>
      <c r="MX1537">
        <f t="shared" si="736"/>
        <v>0.45</v>
      </c>
      <c r="NI1537">
        <v>823148</v>
      </c>
      <c r="NL1537">
        <v>0.54</v>
      </c>
      <c r="NM1537">
        <f t="shared" si="737"/>
        <v>0.54</v>
      </c>
      <c r="NX1537">
        <v>823148</v>
      </c>
      <c r="OA1537">
        <v>0.51</v>
      </c>
      <c r="OB1537">
        <f t="shared" si="738"/>
        <v>0.51</v>
      </c>
      <c r="OM1537">
        <v>823148</v>
      </c>
      <c r="OP1537">
        <v>0.53</v>
      </c>
      <c r="OQ1537">
        <f t="shared" si="739"/>
        <v>0.53</v>
      </c>
      <c r="PB1537">
        <v>823148</v>
      </c>
      <c r="PE1537">
        <v>0.56000000000000005</v>
      </c>
      <c r="PF1537">
        <f t="shared" si="740"/>
        <v>0.56000000000000005</v>
      </c>
      <c r="PQ1537">
        <v>823148</v>
      </c>
      <c r="PT1537">
        <v>0.55000000000000004</v>
      </c>
      <c r="PU1537">
        <f t="shared" si="741"/>
        <v>0.55000000000000004</v>
      </c>
      <c r="QF1537">
        <v>823148</v>
      </c>
      <c r="QI1537">
        <v>0.53</v>
      </c>
      <c r="QJ1537">
        <f t="shared" si="742"/>
        <v>0.53</v>
      </c>
      <c r="QU1537">
        <v>823148</v>
      </c>
      <c r="QX1537">
        <v>0.53</v>
      </c>
      <c r="QY1537">
        <f t="shared" si="743"/>
        <v>0.53</v>
      </c>
    </row>
    <row r="1538" spans="12:467" x14ac:dyDescent="0.2">
      <c r="L1538">
        <v>824439</v>
      </c>
      <c r="O1538">
        <v>0.47</v>
      </c>
      <c r="P1538">
        <f t="shared" si="713"/>
        <v>0.47</v>
      </c>
      <c r="AA1538">
        <v>824439</v>
      </c>
      <c r="AD1538">
        <v>0.6</v>
      </c>
      <c r="AE1538">
        <f t="shared" si="714"/>
        <v>0.6</v>
      </c>
      <c r="AP1538">
        <v>824439</v>
      </c>
      <c r="AS1538">
        <v>0.59</v>
      </c>
      <c r="AT1538">
        <f t="shared" si="715"/>
        <v>0.59</v>
      </c>
      <c r="BE1538">
        <v>824439</v>
      </c>
      <c r="BH1538">
        <v>0.53</v>
      </c>
      <c r="BI1538">
        <f t="shared" si="716"/>
        <v>0.53</v>
      </c>
      <c r="BT1538">
        <v>824439</v>
      </c>
      <c r="BW1538">
        <v>0.48</v>
      </c>
      <c r="BX1538">
        <f t="shared" si="717"/>
        <v>0.48</v>
      </c>
      <c r="CI1538">
        <v>824439</v>
      </c>
      <c r="CL1538">
        <v>0.51</v>
      </c>
      <c r="CM1538">
        <f t="shared" si="718"/>
        <v>0.51</v>
      </c>
      <c r="CX1538">
        <v>824439</v>
      </c>
      <c r="DA1538">
        <v>0.47</v>
      </c>
      <c r="DB1538">
        <f t="shared" si="719"/>
        <v>0.47</v>
      </c>
      <c r="DM1538">
        <v>824439</v>
      </c>
      <c r="DP1538">
        <v>0.51</v>
      </c>
      <c r="DQ1538">
        <f t="shared" si="720"/>
        <v>0.51</v>
      </c>
      <c r="EB1538">
        <v>824439</v>
      </c>
      <c r="EE1538">
        <v>0.47</v>
      </c>
      <c r="EF1538">
        <f t="shared" si="721"/>
        <v>0.47</v>
      </c>
      <c r="EQ1538">
        <v>824439</v>
      </c>
      <c r="ET1538">
        <v>0.47</v>
      </c>
      <c r="EU1538">
        <f t="shared" si="722"/>
        <v>0.47</v>
      </c>
      <c r="FF1538">
        <v>824439</v>
      </c>
      <c r="FI1538">
        <v>0.52</v>
      </c>
      <c r="FJ1538">
        <f t="shared" si="723"/>
        <v>0.52</v>
      </c>
      <c r="FU1538">
        <v>824439</v>
      </c>
      <c r="FX1538">
        <v>0.5</v>
      </c>
      <c r="FY1538">
        <f t="shared" si="724"/>
        <v>0.5</v>
      </c>
      <c r="GJ1538">
        <v>824439</v>
      </c>
      <c r="GM1538">
        <v>0.5</v>
      </c>
      <c r="GN1538">
        <f t="shared" si="725"/>
        <v>0.5</v>
      </c>
      <c r="GY1538">
        <v>824439</v>
      </c>
      <c r="HB1538">
        <v>0.48</v>
      </c>
      <c r="HC1538">
        <f t="shared" si="726"/>
        <v>0.48</v>
      </c>
      <c r="HN1538">
        <v>824439</v>
      </c>
      <c r="HQ1538">
        <v>0.52</v>
      </c>
      <c r="HR1538">
        <f t="shared" si="727"/>
        <v>0.52</v>
      </c>
      <c r="ID1538">
        <v>823880</v>
      </c>
      <c r="IG1538">
        <v>0.54</v>
      </c>
      <c r="IH1538">
        <f t="shared" si="728"/>
        <v>0.54</v>
      </c>
      <c r="IS1538">
        <v>823880</v>
      </c>
      <c r="IV1538">
        <v>0.52</v>
      </c>
      <c r="IW1538">
        <f t="shared" si="729"/>
        <v>0.52</v>
      </c>
      <c r="JH1538">
        <v>823880</v>
      </c>
      <c r="JK1538">
        <v>0.54</v>
      </c>
      <c r="JL1538">
        <f t="shared" si="730"/>
        <v>0.54</v>
      </c>
      <c r="JW1538">
        <v>823880</v>
      </c>
      <c r="JZ1538">
        <v>0.56000000000000005</v>
      </c>
      <c r="KA1538">
        <f t="shared" si="731"/>
        <v>0.56000000000000005</v>
      </c>
      <c r="KL1538">
        <v>823880</v>
      </c>
      <c r="KO1538">
        <v>0.61</v>
      </c>
      <c r="KP1538">
        <f t="shared" si="732"/>
        <v>0.61</v>
      </c>
      <c r="LA1538">
        <v>823880</v>
      </c>
      <c r="LD1538">
        <v>0.56999999999999995</v>
      </c>
      <c r="LE1538">
        <f t="shared" si="733"/>
        <v>0.56999999999999995</v>
      </c>
      <c r="LP1538">
        <v>823880</v>
      </c>
      <c r="LS1538">
        <v>0.54</v>
      </c>
      <c r="LT1538">
        <f t="shared" si="734"/>
        <v>0.54</v>
      </c>
      <c r="ME1538">
        <v>823880</v>
      </c>
      <c r="MH1538">
        <v>0.57999999999999996</v>
      </c>
      <c r="MI1538">
        <f t="shared" si="735"/>
        <v>0.57999999999999996</v>
      </c>
      <c r="MT1538">
        <v>823880</v>
      </c>
      <c r="MW1538">
        <v>0.57999999999999996</v>
      </c>
      <c r="MX1538">
        <f t="shared" si="736"/>
        <v>0.57999999999999996</v>
      </c>
      <c r="NI1538">
        <v>823880</v>
      </c>
      <c r="NL1538">
        <v>0.53</v>
      </c>
      <c r="NM1538">
        <f t="shared" si="737"/>
        <v>0.53</v>
      </c>
      <c r="NX1538">
        <v>823880</v>
      </c>
      <c r="OA1538">
        <v>0.52</v>
      </c>
      <c r="OB1538">
        <f t="shared" si="738"/>
        <v>0.52</v>
      </c>
      <c r="OM1538">
        <v>823880</v>
      </c>
      <c r="OP1538">
        <v>0.53</v>
      </c>
      <c r="OQ1538">
        <f t="shared" si="739"/>
        <v>0.53</v>
      </c>
      <c r="PB1538">
        <v>823880</v>
      </c>
      <c r="PE1538">
        <v>0.53</v>
      </c>
      <c r="PF1538">
        <f t="shared" si="740"/>
        <v>0.53</v>
      </c>
      <c r="PQ1538">
        <v>823880</v>
      </c>
      <c r="PT1538">
        <v>0.53</v>
      </c>
      <c r="PU1538">
        <f t="shared" si="741"/>
        <v>0.53</v>
      </c>
      <c r="QF1538">
        <v>823880</v>
      </c>
      <c r="QI1538">
        <v>0.49</v>
      </c>
      <c r="QJ1538">
        <f t="shared" si="742"/>
        <v>0.49</v>
      </c>
      <c r="QU1538">
        <v>823880</v>
      </c>
      <c r="QX1538">
        <v>0.55000000000000004</v>
      </c>
      <c r="QY1538">
        <f t="shared" si="743"/>
        <v>0.55000000000000004</v>
      </c>
    </row>
    <row r="1539" spans="12:467" x14ac:dyDescent="0.2">
      <c r="L1539">
        <v>824601</v>
      </c>
      <c r="O1539">
        <v>0.47</v>
      </c>
      <c r="P1539">
        <f t="shared" ref="P1539:P1602" si="744">IF(O1539=0,0.1,IF(O1539=1,0.9,O1539))</f>
        <v>0.47</v>
      </c>
      <c r="AA1539">
        <v>824601</v>
      </c>
      <c r="AD1539">
        <v>0.47</v>
      </c>
      <c r="AE1539">
        <f t="shared" ref="AE1539:AE1602" si="745">IF(AD1539=0,0.1,IF(AD1539=1,0.9,AD1539))</f>
        <v>0.47</v>
      </c>
      <c r="AP1539">
        <v>824601</v>
      </c>
      <c r="AS1539">
        <v>0.31</v>
      </c>
      <c r="AT1539">
        <f t="shared" ref="AT1539:AT1602" si="746">IF(AS1539=0,0.1,IF(AS1539=1,0.9,AS1539))</f>
        <v>0.31</v>
      </c>
      <c r="BE1539">
        <v>824601</v>
      </c>
      <c r="BH1539">
        <v>0.49</v>
      </c>
      <c r="BI1539">
        <f t="shared" ref="BI1539:BI1602" si="747">IF(BH1539=0,0.1,IF(BH1539=1,0.9,BH1539))</f>
        <v>0.49</v>
      </c>
      <c r="BT1539">
        <v>824601</v>
      </c>
      <c r="BW1539">
        <v>0.43</v>
      </c>
      <c r="BX1539">
        <f t="shared" ref="BX1539:BX1602" si="748">IF(BW1539=0,0.1,IF(BW1539=1,0.9,BW1539))</f>
        <v>0.43</v>
      </c>
      <c r="CI1539">
        <v>824601</v>
      </c>
      <c r="CL1539">
        <v>0.44</v>
      </c>
      <c r="CM1539">
        <f t="shared" ref="CM1539:CM1602" si="749">IF(CL1539=0,0.1,IF(CL1539=1,0.9,CL1539))</f>
        <v>0.44</v>
      </c>
      <c r="CX1539">
        <v>824601</v>
      </c>
      <c r="DA1539">
        <v>0.41</v>
      </c>
      <c r="DB1539">
        <f t="shared" ref="DB1539:DB1602" si="750">IF(DA1539=0,0.1,IF(DA1539=1,0.9,DA1539))</f>
        <v>0.41</v>
      </c>
      <c r="DM1539">
        <v>824601</v>
      </c>
      <c r="DP1539">
        <v>0.45</v>
      </c>
      <c r="DQ1539">
        <f t="shared" ref="DQ1539:DQ1602" si="751">IF(DP1539=0,0.1,IF(DP1539=1,0.9,DP1539))</f>
        <v>0.45</v>
      </c>
      <c r="EB1539">
        <v>824601</v>
      </c>
      <c r="EE1539">
        <v>0.46</v>
      </c>
      <c r="EF1539">
        <f t="shared" ref="EF1539:EF1602" si="752">IF(EE1539=0,0.1,IF(EE1539=1,0.9,EE1539))</f>
        <v>0.46</v>
      </c>
      <c r="EQ1539">
        <v>824601</v>
      </c>
      <c r="ET1539">
        <v>0.46</v>
      </c>
      <c r="EU1539">
        <f t="shared" ref="EU1539:EU1602" si="753">IF(ET1539=0,0.1,IF(ET1539=1,0.9,ET1539))</f>
        <v>0.46</v>
      </c>
      <c r="FF1539">
        <v>824601</v>
      </c>
      <c r="FI1539">
        <v>0.45</v>
      </c>
      <c r="FJ1539">
        <f t="shared" ref="FJ1539:FJ1602" si="754">IF(FI1539=0,0.1,IF(FI1539=1,0.9,FI1539))</f>
        <v>0.45</v>
      </c>
      <c r="FU1539">
        <v>824601</v>
      </c>
      <c r="FX1539">
        <v>0.47</v>
      </c>
      <c r="FY1539">
        <f t="shared" ref="FY1539:FY1602" si="755">IF(FX1539=0,0.1,IF(FX1539=1,0.9,FX1539))</f>
        <v>0.47</v>
      </c>
      <c r="GJ1539">
        <v>824601</v>
      </c>
      <c r="GM1539">
        <v>0.44</v>
      </c>
      <c r="GN1539">
        <f t="shared" ref="GN1539:GN1602" si="756">IF(GM1539=0,0.1,IF(GM1539=1,0.9,GM1539))</f>
        <v>0.44</v>
      </c>
      <c r="GY1539">
        <v>824601</v>
      </c>
      <c r="HB1539">
        <v>0.48</v>
      </c>
      <c r="HC1539">
        <f t="shared" ref="HC1539:HC1602" si="757">IF(HB1539=0,0.1,IF(HB1539=1,0.9,HB1539))</f>
        <v>0.48</v>
      </c>
      <c r="HN1539">
        <v>824601</v>
      </c>
      <c r="HQ1539">
        <v>0.44</v>
      </c>
      <c r="HR1539">
        <f t="shared" ref="HR1539:HR1602" si="758">IF(HQ1539=0,0.1,IF(HQ1539=1,0.9,HQ1539))</f>
        <v>0.44</v>
      </c>
      <c r="ID1539">
        <v>824045</v>
      </c>
      <c r="IG1539">
        <v>0.46</v>
      </c>
      <c r="IH1539">
        <f t="shared" ref="IH1539:IH1602" si="759">IF(IG1539=0,0.1,IF(IG1539=1,0.9,IG1539))</f>
        <v>0.46</v>
      </c>
      <c r="IS1539">
        <v>824045</v>
      </c>
      <c r="IV1539">
        <v>0.48</v>
      </c>
      <c r="IW1539">
        <f t="shared" ref="IW1539:IW1602" si="760">IF(IV1539=0,0.1,IF(IV1539=1,0.9,IV1539))</f>
        <v>0.48</v>
      </c>
      <c r="JH1539">
        <v>824045</v>
      </c>
      <c r="JK1539">
        <v>0.54</v>
      </c>
      <c r="JL1539">
        <f t="shared" ref="JL1539:JL1602" si="761">IF(JK1539=0,0.1,IF(JK1539=1,0.9,JK1539))</f>
        <v>0.54</v>
      </c>
      <c r="JW1539">
        <v>824045</v>
      </c>
      <c r="JZ1539">
        <v>0.48</v>
      </c>
      <c r="KA1539">
        <f t="shared" ref="KA1539:KA1602" si="762">IF(JZ1539=0,0.1,IF(JZ1539=1,0.9,JZ1539))</f>
        <v>0.48</v>
      </c>
      <c r="KL1539">
        <v>824045</v>
      </c>
      <c r="KO1539">
        <v>0.43</v>
      </c>
      <c r="KP1539">
        <f t="shared" ref="KP1539:KP1602" si="763">IF(KO1539=0,0.1,IF(KO1539=1,0.9,KO1539))</f>
        <v>0.43</v>
      </c>
      <c r="LA1539">
        <v>824045</v>
      </c>
      <c r="LD1539">
        <v>0.47</v>
      </c>
      <c r="LE1539">
        <f t="shared" ref="LE1539:LE1602" si="764">IF(LD1539=0,0.1,IF(LD1539=1,0.9,LD1539))</f>
        <v>0.47</v>
      </c>
      <c r="LP1539">
        <v>824045</v>
      </c>
      <c r="LS1539">
        <v>0.47</v>
      </c>
      <c r="LT1539">
        <f t="shared" ref="LT1539:LT1602" si="765">IF(LS1539=0,0.1,IF(LS1539=1,0.9,LS1539))</f>
        <v>0.47</v>
      </c>
      <c r="ME1539">
        <v>824045</v>
      </c>
      <c r="MH1539">
        <v>0.52</v>
      </c>
      <c r="MI1539">
        <f t="shared" ref="MI1539:MI1602" si="766">IF(MH1539=0,0.1,IF(MH1539=1,0.9,MH1539))</f>
        <v>0.52</v>
      </c>
      <c r="MT1539">
        <v>824045</v>
      </c>
      <c r="MW1539">
        <v>0.54</v>
      </c>
      <c r="MX1539">
        <f t="shared" ref="MX1539:MX1602" si="767">IF(MW1539=0,0.1,IF(MW1539=1,0.9,MW1539))</f>
        <v>0.54</v>
      </c>
      <c r="NI1539">
        <v>824045</v>
      </c>
      <c r="NL1539">
        <v>0.48</v>
      </c>
      <c r="NM1539">
        <f t="shared" ref="NM1539:NM1602" si="768">IF(NL1539=0,0.1,IF(NL1539=1,0.9,NL1539))</f>
        <v>0.48</v>
      </c>
      <c r="NX1539">
        <v>824045</v>
      </c>
      <c r="OA1539">
        <v>0.55000000000000004</v>
      </c>
      <c r="OB1539">
        <f t="shared" ref="OB1539:OB1602" si="769">IF(OA1539=0,0.1,IF(OA1539=1,0.9,OA1539))</f>
        <v>0.55000000000000004</v>
      </c>
      <c r="OM1539">
        <v>824045</v>
      </c>
      <c r="OP1539">
        <v>0.46</v>
      </c>
      <c r="OQ1539">
        <f t="shared" ref="OQ1539:OQ1602" si="770">IF(OP1539=0,0.1,IF(OP1539=1,0.9,OP1539))</f>
        <v>0.46</v>
      </c>
      <c r="PB1539">
        <v>824045</v>
      </c>
      <c r="PE1539">
        <v>0.5</v>
      </c>
      <c r="PF1539">
        <f t="shared" ref="PF1539:PF1602" si="771">IF(PE1539=0,0.1,IF(PE1539=1,0.9,PE1539))</f>
        <v>0.5</v>
      </c>
      <c r="PQ1539">
        <v>824045</v>
      </c>
      <c r="PT1539">
        <v>0.47</v>
      </c>
      <c r="PU1539">
        <f t="shared" ref="PU1539:PU1602" si="772">IF(PT1539=0,0.1,IF(PT1539=1,0.9,PT1539))</f>
        <v>0.47</v>
      </c>
      <c r="QF1539">
        <v>824045</v>
      </c>
      <c r="QI1539">
        <v>0.47</v>
      </c>
      <c r="QJ1539">
        <f t="shared" ref="QJ1539:QJ1602" si="773">IF(QI1539=0,0.1,IF(QI1539=1,0.9,QI1539))</f>
        <v>0.47</v>
      </c>
      <c r="QU1539">
        <v>824045</v>
      </c>
      <c r="QX1539">
        <v>0.48</v>
      </c>
      <c r="QY1539">
        <f t="shared" ref="QY1539:QY1602" si="774">IF(QX1539=0,0.1,IF(QX1539=1,0.9,QX1539))</f>
        <v>0.48</v>
      </c>
    </row>
    <row r="1540" spans="12:467" x14ac:dyDescent="0.2">
      <c r="L1540">
        <v>824925</v>
      </c>
      <c r="O1540">
        <v>0.55000000000000004</v>
      </c>
      <c r="P1540">
        <f t="shared" si="744"/>
        <v>0.55000000000000004</v>
      </c>
      <c r="AA1540">
        <v>824925</v>
      </c>
      <c r="AD1540">
        <v>0.45</v>
      </c>
      <c r="AE1540">
        <f t="shared" si="745"/>
        <v>0.45</v>
      </c>
      <c r="AP1540">
        <v>824925</v>
      </c>
      <c r="AS1540">
        <v>0.51</v>
      </c>
      <c r="AT1540">
        <f t="shared" si="746"/>
        <v>0.51</v>
      </c>
      <c r="BE1540">
        <v>824925</v>
      </c>
      <c r="BH1540">
        <v>0.54</v>
      </c>
      <c r="BI1540">
        <f t="shared" si="747"/>
        <v>0.54</v>
      </c>
      <c r="BT1540">
        <v>824925</v>
      </c>
      <c r="BW1540">
        <v>0.63</v>
      </c>
      <c r="BX1540">
        <f t="shared" si="748"/>
        <v>0.63</v>
      </c>
      <c r="CI1540">
        <v>824925</v>
      </c>
      <c r="CL1540">
        <v>0.56000000000000005</v>
      </c>
      <c r="CM1540">
        <f t="shared" si="749"/>
        <v>0.56000000000000005</v>
      </c>
      <c r="CX1540">
        <v>824925</v>
      </c>
      <c r="DA1540">
        <v>0.55000000000000004</v>
      </c>
      <c r="DB1540">
        <f t="shared" si="750"/>
        <v>0.55000000000000004</v>
      </c>
      <c r="DM1540">
        <v>824925</v>
      </c>
      <c r="DP1540">
        <v>0.55000000000000004</v>
      </c>
      <c r="DQ1540">
        <f t="shared" si="751"/>
        <v>0.55000000000000004</v>
      </c>
      <c r="EB1540">
        <v>824925</v>
      </c>
      <c r="EE1540">
        <v>0.56000000000000005</v>
      </c>
      <c r="EF1540">
        <f t="shared" si="752"/>
        <v>0.56000000000000005</v>
      </c>
      <c r="EQ1540">
        <v>824925</v>
      </c>
      <c r="ET1540">
        <v>0.56000000000000005</v>
      </c>
      <c r="EU1540">
        <f t="shared" si="753"/>
        <v>0.56000000000000005</v>
      </c>
      <c r="FF1540">
        <v>824925</v>
      </c>
      <c r="FI1540">
        <v>0.56000000000000005</v>
      </c>
      <c r="FJ1540">
        <f t="shared" si="754"/>
        <v>0.56000000000000005</v>
      </c>
      <c r="FU1540">
        <v>824925</v>
      </c>
      <c r="FX1540">
        <v>0.57999999999999996</v>
      </c>
      <c r="FY1540">
        <f t="shared" si="755"/>
        <v>0.57999999999999996</v>
      </c>
      <c r="GJ1540">
        <v>824925</v>
      </c>
      <c r="GM1540">
        <v>0.54</v>
      </c>
      <c r="GN1540">
        <f t="shared" si="756"/>
        <v>0.54</v>
      </c>
      <c r="GY1540">
        <v>824925</v>
      </c>
      <c r="HB1540">
        <v>0.59</v>
      </c>
      <c r="HC1540">
        <f t="shared" si="757"/>
        <v>0.59</v>
      </c>
      <c r="HN1540">
        <v>824925</v>
      </c>
      <c r="HQ1540">
        <v>0.51</v>
      </c>
      <c r="HR1540">
        <f t="shared" si="758"/>
        <v>0.51</v>
      </c>
      <c r="ID1540">
        <v>824127</v>
      </c>
      <c r="IG1540">
        <v>0.52</v>
      </c>
      <c r="IH1540">
        <f t="shared" si="759"/>
        <v>0.52</v>
      </c>
      <c r="IS1540">
        <v>824127</v>
      </c>
      <c r="IV1540">
        <v>0.52</v>
      </c>
      <c r="IW1540">
        <f t="shared" si="760"/>
        <v>0.52</v>
      </c>
      <c r="JH1540">
        <v>824127</v>
      </c>
      <c r="JK1540">
        <v>0.52</v>
      </c>
      <c r="JL1540">
        <f t="shared" si="761"/>
        <v>0.52</v>
      </c>
      <c r="JW1540">
        <v>824127</v>
      </c>
      <c r="JZ1540">
        <v>0.52</v>
      </c>
      <c r="KA1540">
        <f t="shared" si="762"/>
        <v>0.52</v>
      </c>
      <c r="KL1540">
        <v>824127</v>
      </c>
      <c r="KO1540">
        <v>0.48</v>
      </c>
      <c r="KP1540">
        <f t="shared" si="763"/>
        <v>0.48</v>
      </c>
      <c r="LA1540">
        <v>824127</v>
      </c>
      <c r="LD1540">
        <v>0.52</v>
      </c>
      <c r="LE1540">
        <f t="shared" si="764"/>
        <v>0.52</v>
      </c>
      <c r="LP1540">
        <v>824127</v>
      </c>
      <c r="LS1540">
        <v>0.53</v>
      </c>
      <c r="LT1540">
        <f t="shared" si="765"/>
        <v>0.53</v>
      </c>
      <c r="ME1540">
        <v>824127</v>
      </c>
      <c r="MH1540">
        <v>0.48</v>
      </c>
      <c r="MI1540">
        <f t="shared" si="766"/>
        <v>0.48</v>
      </c>
      <c r="MT1540">
        <v>824127</v>
      </c>
      <c r="MW1540">
        <v>0.45</v>
      </c>
      <c r="MX1540">
        <f t="shared" si="767"/>
        <v>0.45</v>
      </c>
      <c r="NI1540">
        <v>824127</v>
      </c>
      <c r="NL1540">
        <v>0.52</v>
      </c>
      <c r="NM1540">
        <f t="shared" si="768"/>
        <v>0.52</v>
      </c>
      <c r="NX1540">
        <v>824127</v>
      </c>
      <c r="OA1540">
        <v>0.53</v>
      </c>
      <c r="OB1540">
        <f t="shared" si="769"/>
        <v>0.53</v>
      </c>
      <c r="OM1540">
        <v>824127</v>
      </c>
      <c r="OP1540">
        <v>0.53</v>
      </c>
      <c r="OQ1540">
        <f t="shared" si="770"/>
        <v>0.53</v>
      </c>
      <c r="PB1540">
        <v>824127</v>
      </c>
      <c r="PE1540">
        <v>0.53</v>
      </c>
      <c r="PF1540">
        <f t="shared" si="771"/>
        <v>0.53</v>
      </c>
      <c r="PQ1540">
        <v>824127</v>
      </c>
      <c r="PT1540">
        <v>0.51</v>
      </c>
      <c r="PU1540">
        <f t="shared" si="772"/>
        <v>0.51</v>
      </c>
      <c r="QF1540">
        <v>824127</v>
      </c>
      <c r="QI1540">
        <v>0.53</v>
      </c>
      <c r="QJ1540">
        <f t="shared" si="773"/>
        <v>0.53</v>
      </c>
      <c r="QU1540">
        <v>824127</v>
      </c>
      <c r="QX1540">
        <v>0.52</v>
      </c>
      <c r="QY1540">
        <f t="shared" si="774"/>
        <v>0.52</v>
      </c>
    </row>
    <row r="1541" spans="12:467" x14ac:dyDescent="0.2">
      <c r="L1541">
        <v>825009</v>
      </c>
      <c r="O1541">
        <v>0.52</v>
      </c>
      <c r="P1541">
        <f t="shared" si="744"/>
        <v>0.52</v>
      </c>
      <c r="AA1541">
        <v>825009</v>
      </c>
      <c r="AD1541">
        <v>0.48</v>
      </c>
      <c r="AE1541">
        <f t="shared" si="745"/>
        <v>0.48</v>
      </c>
      <c r="AP1541">
        <v>825009</v>
      </c>
      <c r="AS1541">
        <v>0.52</v>
      </c>
      <c r="AT1541">
        <f t="shared" si="746"/>
        <v>0.52</v>
      </c>
      <c r="BE1541">
        <v>825009</v>
      </c>
      <c r="BH1541">
        <v>0.54</v>
      </c>
      <c r="BI1541">
        <f t="shared" si="747"/>
        <v>0.54</v>
      </c>
      <c r="BT1541">
        <v>825009</v>
      </c>
      <c r="BW1541">
        <v>0.45</v>
      </c>
      <c r="BX1541">
        <f t="shared" si="748"/>
        <v>0.45</v>
      </c>
      <c r="CI1541">
        <v>825009</v>
      </c>
      <c r="CL1541">
        <v>0.52</v>
      </c>
      <c r="CM1541">
        <f t="shared" si="749"/>
        <v>0.52</v>
      </c>
      <c r="CX1541">
        <v>825009</v>
      </c>
      <c r="DA1541">
        <v>0.53</v>
      </c>
      <c r="DB1541">
        <f t="shared" si="750"/>
        <v>0.53</v>
      </c>
      <c r="DM1541">
        <v>825009</v>
      </c>
      <c r="DP1541">
        <v>0.54</v>
      </c>
      <c r="DQ1541">
        <f t="shared" si="751"/>
        <v>0.54</v>
      </c>
      <c r="EB1541">
        <v>825009</v>
      </c>
      <c r="EE1541">
        <v>0.5</v>
      </c>
      <c r="EF1541">
        <f t="shared" si="752"/>
        <v>0.5</v>
      </c>
      <c r="EQ1541">
        <v>825009</v>
      </c>
      <c r="ET1541">
        <v>0.5</v>
      </c>
      <c r="EU1541">
        <f t="shared" si="753"/>
        <v>0.5</v>
      </c>
      <c r="FF1541">
        <v>825009</v>
      </c>
      <c r="FI1541">
        <v>0.53</v>
      </c>
      <c r="FJ1541">
        <f t="shared" si="754"/>
        <v>0.53</v>
      </c>
      <c r="FU1541">
        <v>825009</v>
      </c>
      <c r="FX1541">
        <v>0.51</v>
      </c>
      <c r="FY1541">
        <f t="shared" si="755"/>
        <v>0.51</v>
      </c>
      <c r="GJ1541">
        <v>825009</v>
      </c>
      <c r="GM1541">
        <v>0.51</v>
      </c>
      <c r="GN1541">
        <f t="shared" si="756"/>
        <v>0.51</v>
      </c>
      <c r="GY1541">
        <v>825009</v>
      </c>
      <c r="HB1541">
        <v>0.56000000000000005</v>
      </c>
      <c r="HC1541">
        <f t="shared" si="757"/>
        <v>0.56000000000000005</v>
      </c>
      <c r="HN1541">
        <v>825009</v>
      </c>
      <c r="HQ1541">
        <v>0.48</v>
      </c>
      <c r="HR1541">
        <f t="shared" si="758"/>
        <v>0.48</v>
      </c>
      <c r="ID1541">
        <v>824290</v>
      </c>
      <c r="IG1541">
        <v>0.49</v>
      </c>
      <c r="IH1541">
        <f t="shared" si="759"/>
        <v>0.49</v>
      </c>
      <c r="IS1541">
        <v>824290</v>
      </c>
      <c r="IV1541">
        <v>0.5</v>
      </c>
      <c r="IW1541">
        <f t="shared" si="760"/>
        <v>0.5</v>
      </c>
      <c r="JH1541">
        <v>824290</v>
      </c>
      <c r="JK1541">
        <v>0.51</v>
      </c>
      <c r="JL1541">
        <f t="shared" si="761"/>
        <v>0.51</v>
      </c>
      <c r="JW1541">
        <v>824290</v>
      </c>
      <c r="JZ1541">
        <v>0.49</v>
      </c>
      <c r="KA1541">
        <f t="shared" si="762"/>
        <v>0.49</v>
      </c>
      <c r="KL1541">
        <v>824290</v>
      </c>
      <c r="KO1541">
        <v>0.5</v>
      </c>
      <c r="KP1541">
        <f t="shared" si="763"/>
        <v>0.5</v>
      </c>
      <c r="LA1541">
        <v>824290</v>
      </c>
      <c r="LD1541">
        <v>0.5</v>
      </c>
      <c r="LE1541">
        <f t="shared" si="764"/>
        <v>0.5</v>
      </c>
      <c r="LP1541">
        <v>824290</v>
      </c>
      <c r="LS1541">
        <v>0.49</v>
      </c>
      <c r="LT1541">
        <f t="shared" si="765"/>
        <v>0.49</v>
      </c>
      <c r="ME1541">
        <v>824290</v>
      </c>
      <c r="MH1541">
        <v>0.59</v>
      </c>
      <c r="MI1541">
        <f t="shared" si="766"/>
        <v>0.59</v>
      </c>
      <c r="MT1541">
        <v>824290</v>
      </c>
      <c r="MW1541">
        <v>0.53</v>
      </c>
      <c r="MX1541">
        <f t="shared" si="767"/>
        <v>0.53</v>
      </c>
      <c r="NI1541">
        <v>824290</v>
      </c>
      <c r="NL1541">
        <v>0.49</v>
      </c>
      <c r="NM1541">
        <f t="shared" si="768"/>
        <v>0.49</v>
      </c>
      <c r="NX1541">
        <v>824290</v>
      </c>
      <c r="OA1541">
        <v>0.47</v>
      </c>
      <c r="OB1541">
        <f t="shared" si="769"/>
        <v>0.47</v>
      </c>
      <c r="OM1541">
        <v>824290</v>
      </c>
      <c r="OP1541">
        <v>0.49</v>
      </c>
      <c r="OQ1541">
        <f t="shared" si="770"/>
        <v>0.49</v>
      </c>
      <c r="PB1541">
        <v>824290</v>
      </c>
      <c r="PE1541">
        <v>0.5</v>
      </c>
      <c r="PF1541">
        <f t="shared" si="771"/>
        <v>0.5</v>
      </c>
      <c r="PQ1541">
        <v>824290</v>
      </c>
      <c r="PT1541">
        <v>0.5</v>
      </c>
      <c r="PU1541">
        <f t="shared" si="772"/>
        <v>0.5</v>
      </c>
      <c r="QF1541">
        <v>824290</v>
      </c>
      <c r="QI1541">
        <v>0.5</v>
      </c>
      <c r="QJ1541">
        <f t="shared" si="773"/>
        <v>0.5</v>
      </c>
      <c r="QU1541">
        <v>824290</v>
      </c>
      <c r="QX1541">
        <v>0.48</v>
      </c>
      <c r="QY1541">
        <f t="shared" si="774"/>
        <v>0.48</v>
      </c>
    </row>
    <row r="1542" spans="12:467" x14ac:dyDescent="0.2">
      <c r="L1542">
        <v>822737</v>
      </c>
      <c r="O1542">
        <v>0.43</v>
      </c>
      <c r="P1542">
        <f t="shared" si="744"/>
        <v>0.43</v>
      </c>
      <c r="AA1542">
        <v>822737</v>
      </c>
      <c r="AD1542">
        <v>0.52</v>
      </c>
      <c r="AE1542">
        <f t="shared" si="745"/>
        <v>0.52</v>
      </c>
      <c r="AP1542">
        <v>822737</v>
      </c>
      <c r="AS1542">
        <v>0.39</v>
      </c>
      <c r="AT1542">
        <f t="shared" si="746"/>
        <v>0.39</v>
      </c>
      <c r="BE1542">
        <v>822737</v>
      </c>
      <c r="BH1542">
        <v>0.4</v>
      </c>
      <c r="BI1542">
        <f t="shared" si="747"/>
        <v>0.4</v>
      </c>
      <c r="BT1542">
        <v>822737</v>
      </c>
      <c r="BW1542">
        <v>0.47</v>
      </c>
      <c r="BX1542">
        <f t="shared" si="748"/>
        <v>0.47</v>
      </c>
      <c r="CI1542">
        <v>822737</v>
      </c>
      <c r="CL1542">
        <v>0.47</v>
      </c>
      <c r="CM1542">
        <f t="shared" si="749"/>
        <v>0.47</v>
      </c>
      <c r="CX1542">
        <v>822737</v>
      </c>
      <c r="DA1542">
        <v>0.5</v>
      </c>
      <c r="DB1542">
        <f t="shared" si="750"/>
        <v>0.5</v>
      </c>
      <c r="DM1542">
        <v>822737</v>
      </c>
      <c r="DP1542">
        <v>0.53</v>
      </c>
      <c r="DQ1542">
        <f t="shared" si="751"/>
        <v>0.53</v>
      </c>
      <c r="EB1542">
        <v>822737</v>
      </c>
      <c r="EE1542">
        <v>0.47</v>
      </c>
      <c r="EF1542">
        <f t="shared" si="752"/>
        <v>0.47</v>
      </c>
      <c r="EQ1542">
        <v>822737</v>
      </c>
      <c r="ET1542">
        <v>0.47</v>
      </c>
      <c r="EU1542">
        <f t="shared" si="753"/>
        <v>0.47</v>
      </c>
      <c r="FF1542">
        <v>822737</v>
      </c>
      <c r="FI1542">
        <v>0.5</v>
      </c>
      <c r="FJ1542">
        <f t="shared" si="754"/>
        <v>0.5</v>
      </c>
      <c r="FU1542">
        <v>822737</v>
      </c>
      <c r="FX1542">
        <v>0.49</v>
      </c>
      <c r="FY1542">
        <f t="shared" si="755"/>
        <v>0.49</v>
      </c>
      <c r="GJ1542">
        <v>822737</v>
      </c>
      <c r="GM1542">
        <v>0.48</v>
      </c>
      <c r="GN1542">
        <f t="shared" si="756"/>
        <v>0.48</v>
      </c>
      <c r="GY1542">
        <v>822737</v>
      </c>
      <c r="HB1542">
        <v>0.51</v>
      </c>
      <c r="HC1542">
        <f t="shared" si="757"/>
        <v>0.51</v>
      </c>
      <c r="HN1542">
        <v>822737</v>
      </c>
      <c r="HQ1542">
        <v>0.36</v>
      </c>
      <c r="HR1542">
        <f t="shared" si="758"/>
        <v>0.36</v>
      </c>
      <c r="ID1542">
        <v>824369</v>
      </c>
      <c r="IG1542">
        <v>0.45</v>
      </c>
      <c r="IH1542">
        <f t="shared" si="759"/>
        <v>0.45</v>
      </c>
      <c r="IS1542">
        <v>824369</v>
      </c>
      <c r="IV1542">
        <v>0.4</v>
      </c>
      <c r="IW1542">
        <f t="shared" si="760"/>
        <v>0.4</v>
      </c>
      <c r="JH1542">
        <v>824369</v>
      </c>
      <c r="JK1542">
        <v>0.38</v>
      </c>
      <c r="JL1542">
        <f t="shared" si="761"/>
        <v>0.38</v>
      </c>
      <c r="JW1542">
        <v>824369</v>
      </c>
      <c r="JZ1542">
        <v>0.45</v>
      </c>
      <c r="KA1542">
        <f t="shared" si="762"/>
        <v>0.45</v>
      </c>
      <c r="KL1542">
        <v>824369</v>
      </c>
      <c r="KO1542">
        <v>0.4</v>
      </c>
      <c r="KP1542">
        <f t="shared" si="763"/>
        <v>0.4</v>
      </c>
      <c r="LA1542">
        <v>824369</v>
      </c>
      <c r="LD1542">
        <v>0.37</v>
      </c>
      <c r="LE1542">
        <f t="shared" si="764"/>
        <v>0.37</v>
      </c>
      <c r="LP1542">
        <v>824369</v>
      </c>
      <c r="LS1542">
        <v>0.41</v>
      </c>
      <c r="LT1542">
        <f t="shared" si="765"/>
        <v>0.41</v>
      </c>
      <c r="ME1542">
        <v>824369</v>
      </c>
      <c r="MH1542">
        <v>0.41</v>
      </c>
      <c r="MI1542">
        <f t="shared" si="766"/>
        <v>0.41</v>
      </c>
      <c r="MT1542">
        <v>824369</v>
      </c>
      <c r="MW1542">
        <v>0.3</v>
      </c>
      <c r="MX1542">
        <f t="shared" si="767"/>
        <v>0.3</v>
      </c>
      <c r="NI1542">
        <v>824369</v>
      </c>
      <c r="NL1542">
        <v>0.41</v>
      </c>
      <c r="NM1542">
        <f t="shared" si="768"/>
        <v>0.41</v>
      </c>
      <c r="NX1542">
        <v>824369</v>
      </c>
      <c r="OA1542">
        <v>0.42</v>
      </c>
      <c r="OB1542">
        <f t="shared" si="769"/>
        <v>0.42</v>
      </c>
      <c r="OM1542">
        <v>824369</v>
      </c>
      <c r="OP1542">
        <v>0.46</v>
      </c>
      <c r="OQ1542">
        <f t="shared" si="770"/>
        <v>0.46</v>
      </c>
      <c r="PB1542">
        <v>824369</v>
      </c>
      <c r="PE1542">
        <v>0.42</v>
      </c>
      <c r="PF1542">
        <f t="shared" si="771"/>
        <v>0.42</v>
      </c>
      <c r="PQ1542">
        <v>824369</v>
      </c>
      <c r="PT1542">
        <v>0.42</v>
      </c>
      <c r="PU1542">
        <f t="shared" si="772"/>
        <v>0.42</v>
      </c>
      <c r="QF1542">
        <v>824369</v>
      </c>
      <c r="QI1542">
        <v>0.45</v>
      </c>
      <c r="QJ1542">
        <f t="shared" si="773"/>
        <v>0.45</v>
      </c>
      <c r="QU1542">
        <v>824369</v>
      </c>
      <c r="QX1542">
        <v>0.45</v>
      </c>
      <c r="QY1542">
        <f t="shared" si="774"/>
        <v>0.45</v>
      </c>
    </row>
    <row r="1543" spans="12:467" x14ac:dyDescent="0.2">
      <c r="L1543">
        <v>822981</v>
      </c>
      <c r="O1543">
        <v>0.54</v>
      </c>
      <c r="P1543">
        <f t="shared" si="744"/>
        <v>0.54</v>
      </c>
      <c r="AA1543">
        <v>822981</v>
      </c>
      <c r="AD1543">
        <v>0.34</v>
      </c>
      <c r="AE1543">
        <f t="shared" si="745"/>
        <v>0.34</v>
      </c>
      <c r="AP1543">
        <v>822981</v>
      </c>
      <c r="AS1543">
        <v>0.5</v>
      </c>
      <c r="AT1543">
        <f t="shared" si="746"/>
        <v>0.5</v>
      </c>
      <c r="BE1543">
        <v>822981</v>
      </c>
      <c r="BH1543">
        <v>0.42</v>
      </c>
      <c r="BI1543">
        <f t="shared" si="747"/>
        <v>0.42</v>
      </c>
      <c r="BT1543">
        <v>822981</v>
      </c>
      <c r="BW1543">
        <v>0.4</v>
      </c>
      <c r="BX1543">
        <f t="shared" si="748"/>
        <v>0.4</v>
      </c>
      <c r="CI1543">
        <v>822981</v>
      </c>
      <c r="CL1543">
        <v>0.53</v>
      </c>
      <c r="CM1543">
        <f t="shared" si="749"/>
        <v>0.53</v>
      </c>
      <c r="CX1543">
        <v>822981</v>
      </c>
      <c r="DA1543">
        <v>0.54</v>
      </c>
      <c r="DB1543">
        <f t="shared" si="750"/>
        <v>0.54</v>
      </c>
      <c r="DM1543">
        <v>822981</v>
      </c>
      <c r="DP1543">
        <v>0.54</v>
      </c>
      <c r="DQ1543">
        <f t="shared" si="751"/>
        <v>0.54</v>
      </c>
      <c r="EB1543">
        <v>822981</v>
      </c>
      <c r="EE1543">
        <v>0.53</v>
      </c>
      <c r="EF1543">
        <f t="shared" si="752"/>
        <v>0.53</v>
      </c>
      <c r="EQ1543">
        <v>822981</v>
      </c>
      <c r="ET1543">
        <v>0.53</v>
      </c>
      <c r="EU1543">
        <f t="shared" si="753"/>
        <v>0.53</v>
      </c>
      <c r="FF1543">
        <v>822981</v>
      </c>
      <c r="FI1543">
        <v>0.56000000000000005</v>
      </c>
      <c r="FJ1543">
        <f t="shared" si="754"/>
        <v>0.56000000000000005</v>
      </c>
      <c r="FU1543">
        <v>822981</v>
      </c>
      <c r="FX1543">
        <v>0.55000000000000004</v>
      </c>
      <c r="FY1543">
        <f t="shared" si="755"/>
        <v>0.55000000000000004</v>
      </c>
      <c r="GJ1543">
        <v>822981</v>
      </c>
      <c r="GM1543">
        <v>0.52</v>
      </c>
      <c r="GN1543">
        <f t="shared" si="756"/>
        <v>0.52</v>
      </c>
      <c r="GY1543">
        <v>822981</v>
      </c>
      <c r="HB1543">
        <v>0.59</v>
      </c>
      <c r="HC1543">
        <f t="shared" si="757"/>
        <v>0.59</v>
      </c>
      <c r="HN1543">
        <v>822981</v>
      </c>
      <c r="HQ1543">
        <v>0.48</v>
      </c>
      <c r="HR1543">
        <f t="shared" si="758"/>
        <v>0.48</v>
      </c>
      <c r="ID1543">
        <v>824448</v>
      </c>
      <c r="IG1543">
        <v>0.52</v>
      </c>
      <c r="IH1543">
        <f t="shared" si="759"/>
        <v>0.52</v>
      </c>
      <c r="IS1543">
        <v>824448</v>
      </c>
      <c r="IV1543">
        <v>0.53</v>
      </c>
      <c r="IW1543">
        <f t="shared" si="760"/>
        <v>0.53</v>
      </c>
      <c r="JH1543">
        <v>824448</v>
      </c>
      <c r="JK1543">
        <v>0.56000000000000005</v>
      </c>
      <c r="JL1543">
        <f t="shared" si="761"/>
        <v>0.56000000000000005</v>
      </c>
      <c r="JW1543">
        <v>824448</v>
      </c>
      <c r="JZ1543">
        <v>0.54</v>
      </c>
      <c r="KA1543">
        <f t="shared" si="762"/>
        <v>0.54</v>
      </c>
      <c r="KL1543">
        <v>824448</v>
      </c>
      <c r="KO1543">
        <v>0.56999999999999995</v>
      </c>
      <c r="KP1543">
        <f t="shared" si="763"/>
        <v>0.56999999999999995</v>
      </c>
      <c r="LA1543">
        <v>824448</v>
      </c>
      <c r="LD1543">
        <v>0.54</v>
      </c>
      <c r="LE1543">
        <f t="shared" si="764"/>
        <v>0.54</v>
      </c>
      <c r="LP1543">
        <v>824448</v>
      </c>
      <c r="LS1543">
        <v>0.55000000000000004</v>
      </c>
      <c r="LT1543">
        <f t="shared" si="765"/>
        <v>0.55000000000000004</v>
      </c>
      <c r="ME1543">
        <v>824448</v>
      </c>
      <c r="MH1543">
        <v>0.48</v>
      </c>
      <c r="MI1543">
        <f t="shared" si="766"/>
        <v>0.48</v>
      </c>
      <c r="MT1543">
        <v>824448</v>
      </c>
      <c r="MW1543">
        <v>0.48</v>
      </c>
      <c r="MX1543">
        <f t="shared" si="767"/>
        <v>0.48</v>
      </c>
      <c r="NI1543">
        <v>824448</v>
      </c>
      <c r="NL1543">
        <v>0.53</v>
      </c>
      <c r="NM1543">
        <f t="shared" si="768"/>
        <v>0.53</v>
      </c>
      <c r="NX1543">
        <v>824448</v>
      </c>
      <c r="OA1543">
        <v>0.51</v>
      </c>
      <c r="OB1543">
        <f t="shared" si="769"/>
        <v>0.51</v>
      </c>
      <c r="OM1543">
        <v>824448</v>
      </c>
      <c r="OP1543">
        <v>0.55000000000000004</v>
      </c>
      <c r="OQ1543">
        <f t="shared" si="770"/>
        <v>0.55000000000000004</v>
      </c>
      <c r="PB1543">
        <v>824448</v>
      </c>
      <c r="PE1543">
        <v>0.54</v>
      </c>
      <c r="PF1543">
        <f t="shared" si="771"/>
        <v>0.54</v>
      </c>
      <c r="PQ1543">
        <v>824448</v>
      </c>
      <c r="PT1543">
        <v>0.56000000000000005</v>
      </c>
      <c r="PU1543">
        <f t="shared" si="772"/>
        <v>0.56000000000000005</v>
      </c>
      <c r="QF1543">
        <v>824448</v>
      </c>
      <c r="QI1543">
        <v>0.53</v>
      </c>
      <c r="QJ1543">
        <f t="shared" si="773"/>
        <v>0.53</v>
      </c>
      <c r="QU1543">
        <v>824448</v>
      </c>
      <c r="QX1543">
        <v>0.55000000000000004</v>
      </c>
      <c r="QY1543">
        <f t="shared" si="774"/>
        <v>0.55000000000000004</v>
      </c>
    </row>
    <row r="1544" spans="12:467" x14ac:dyDescent="0.2">
      <c r="L1544">
        <v>823060</v>
      </c>
      <c r="O1544">
        <v>0.49</v>
      </c>
      <c r="P1544">
        <f t="shared" si="744"/>
        <v>0.49</v>
      </c>
      <c r="AA1544">
        <v>823060</v>
      </c>
      <c r="AD1544">
        <v>0.55000000000000004</v>
      </c>
      <c r="AE1544">
        <f t="shared" si="745"/>
        <v>0.55000000000000004</v>
      </c>
      <c r="AP1544">
        <v>823060</v>
      </c>
      <c r="AS1544">
        <v>0.43</v>
      </c>
      <c r="AT1544">
        <f t="shared" si="746"/>
        <v>0.43</v>
      </c>
      <c r="BE1544">
        <v>823060</v>
      </c>
      <c r="BH1544">
        <v>0.45</v>
      </c>
      <c r="BI1544">
        <f t="shared" si="747"/>
        <v>0.45</v>
      </c>
      <c r="BT1544">
        <v>823060</v>
      </c>
      <c r="BW1544">
        <v>0.49</v>
      </c>
      <c r="BX1544">
        <f t="shared" si="748"/>
        <v>0.49</v>
      </c>
      <c r="CI1544">
        <v>823060</v>
      </c>
      <c r="CL1544">
        <v>0.46</v>
      </c>
      <c r="CM1544">
        <f t="shared" si="749"/>
        <v>0.46</v>
      </c>
      <c r="CX1544">
        <v>823060</v>
      </c>
      <c r="DA1544">
        <v>0.45</v>
      </c>
      <c r="DB1544">
        <f t="shared" si="750"/>
        <v>0.45</v>
      </c>
      <c r="DM1544">
        <v>823060</v>
      </c>
      <c r="DP1544">
        <v>0.47</v>
      </c>
      <c r="DQ1544">
        <f t="shared" si="751"/>
        <v>0.47</v>
      </c>
      <c r="EB1544">
        <v>823060</v>
      </c>
      <c r="EE1544">
        <v>0.46</v>
      </c>
      <c r="EF1544">
        <f t="shared" si="752"/>
        <v>0.46</v>
      </c>
      <c r="EQ1544">
        <v>823060</v>
      </c>
      <c r="ET1544">
        <v>0.46</v>
      </c>
      <c r="EU1544">
        <f t="shared" si="753"/>
        <v>0.46</v>
      </c>
      <c r="FF1544">
        <v>823060</v>
      </c>
      <c r="FI1544">
        <v>0.46</v>
      </c>
      <c r="FJ1544">
        <f t="shared" si="754"/>
        <v>0.46</v>
      </c>
      <c r="FU1544">
        <v>823060</v>
      </c>
      <c r="FX1544">
        <v>0.46</v>
      </c>
      <c r="FY1544">
        <f t="shared" si="755"/>
        <v>0.46</v>
      </c>
      <c r="GJ1544">
        <v>823060</v>
      </c>
      <c r="GM1544">
        <v>0.46</v>
      </c>
      <c r="GN1544">
        <f t="shared" si="756"/>
        <v>0.46</v>
      </c>
      <c r="GY1544">
        <v>823060</v>
      </c>
      <c r="HB1544">
        <v>0.47</v>
      </c>
      <c r="HC1544">
        <f t="shared" si="757"/>
        <v>0.47</v>
      </c>
      <c r="HN1544">
        <v>823060</v>
      </c>
      <c r="HQ1544">
        <v>0.48</v>
      </c>
      <c r="HR1544">
        <f t="shared" si="758"/>
        <v>0.48</v>
      </c>
      <c r="ID1544">
        <v>824690</v>
      </c>
      <c r="IG1544">
        <v>0.52</v>
      </c>
      <c r="IH1544">
        <f t="shared" si="759"/>
        <v>0.52</v>
      </c>
      <c r="IS1544">
        <v>824690</v>
      </c>
      <c r="IV1544">
        <v>0.52</v>
      </c>
      <c r="IW1544">
        <f t="shared" si="760"/>
        <v>0.52</v>
      </c>
      <c r="JH1544">
        <v>824690</v>
      </c>
      <c r="JK1544">
        <v>0.56999999999999995</v>
      </c>
      <c r="JL1544">
        <f t="shared" si="761"/>
        <v>0.56999999999999995</v>
      </c>
      <c r="JW1544">
        <v>824690</v>
      </c>
      <c r="JZ1544">
        <v>0.53</v>
      </c>
      <c r="KA1544">
        <f t="shared" si="762"/>
        <v>0.53</v>
      </c>
      <c r="KL1544">
        <v>824690</v>
      </c>
      <c r="KO1544">
        <v>0.56999999999999995</v>
      </c>
      <c r="KP1544">
        <f t="shared" si="763"/>
        <v>0.56999999999999995</v>
      </c>
      <c r="LA1544">
        <v>824690</v>
      </c>
      <c r="LD1544">
        <v>0.56999999999999995</v>
      </c>
      <c r="LE1544">
        <f t="shared" si="764"/>
        <v>0.56999999999999995</v>
      </c>
      <c r="LP1544">
        <v>824690</v>
      </c>
      <c r="LS1544">
        <v>0.53</v>
      </c>
      <c r="LT1544">
        <f t="shared" si="765"/>
        <v>0.53</v>
      </c>
      <c r="ME1544">
        <v>824690</v>
      </c>
      <c r="MH1544">
        <v>0.53</v>
      </c>
      <c r="MI1544">
        <f t="shared" si="766"/>
        <v>0.53</v>
      </c>
      <c r="MT1544">
        <v>824690</v>
      </c>
      <c r="MW1544">
        <v>0.56999999999999995</v>
      </c>
      <c r="MX1544">
        <f t="shared" si="767"/>
        <v>0.56999999999999995</v>
      </c>
      <c r="NI1544">
        <v>824690</v>
      </c>
      <c r="NL1544">
        <v>0.52</v>
      </c>
      <c r="NM1544">
        <f t="shared" si="768"/>
        <v>0.52</v>
      </c>
      <c r="NX1544">
        <v>824690</v>
      </c>
      <c r="OA1544">
        <v>0.54</v>
      </c>
      <c r="OB1544">
        <f t="shared" si="769"/>
        <v>0.54</v>
      </c>
      <c r="OM1544">
        <v>824690</v>
      </c>
      <c r="OP1544">
        <v>0.51</v>
      </c>
      <c r="OQ1544">
        <f t="shared" si="770"/>
        <v>0.51</v>
      </c>
      <c r="PB1544">
        <v>824690</v>
      </c>
      <c r="PE1544">
        <v>0.5</v>
      </c>
      <c r="PF1544">
        <f t="shared" si="771"/>
        <v>0.5</v>
      </c>
      <c r="PQ1544">
        <v>824690</v>
      </c>
      <c r="PT1544">
        <v>0.53</v>
      </c>
      <c r="PU1544">
        <f t="shared" si="772"/>
        <v>0.53</v>
      </c>
      <c r="QF1544">
        <v>824690</v>
      </c>
      <c r="QI1544">
        <v>0.49</v>
      </c>
      <c r="QJ1544">
        <f t="shared" si="773"/>
        <v>0.49</v>
      </c>
      <c r="QU1544">
        <v>824690</v>
      </c>
      <c r="QX1544">
        <v>0.52</v>
      </c>
      <c r="QY1544">
        <f t="shared" si="774"/>
        <v>0.52</v>
      </c>
    </row>
    <row r="1545" spans="12:467" x14ac:dyDescent="0.2">
      <c r="L1545">
        <v>823382</v>
      </c>
      <c r="O1545">
        <v>0.4</v>
      </c>
      <c r="P1545">
        <f t="shared" si="744"/>
        <v>0.4</v>
      </c>
      <c r="AA1545">
        <v>823382</v>
      </c>
      <c r="AD1545">
        <v>0.49</v>
      </c>
      <c r="AE1545">
        <f t="shared" si="745"/>
        <v>0.49</v>
      </c>
      <c r="AP1545">
        <v>823382</v>
      </c>
      <c r="AS1545">
        <v>0.57999999999999996</v>
      </c>
      <c r="AT1545">
        <f t="shared" si="746"/>
        <v>0.57999999999999996</v>
      </c>
      <c r="BE1545">
        <v>823382</v>
      </c>
      <c r="BH1545">
        <v>0.45</v>
      </c>
      <c r="BI1545">
        <f t="shared" si="747"/>
        <v>0.45</v>
      </c>
      <c r="BT1545">
        <v>823382</v>
      </c>
      <c r="BW1545">
        <v>0.4</v>
      </c>
      <c r="BX1545">
        <f t="shared" si="748"/>
        <v>0.4</v>
      </c>
      <c r="CI1545">
        <v>823382</v>
      </c>
      <c r="CL1545">
        <v>0.44</v>
      </c>
      <c r="CM1545">
        <f t="shared" si="749"/>
        <v>0.44</v>
      </c>
      <c r="CX1545">
        <v>823382</v>
      </c>
      <c r="DA1545">
        <v>0.43</v>
      </c>
      <c r="DB1545">
        <f t="shared" si="750"/>
        <v>0.43</v>
      </c>
      <c r="DM1545">
        <v>823382</v>
      </c>
      <c r="DP1545">
        <v>0.42</v>
      </c>
      <c r="DQ1545">
        <f t="shared" si="751"/>
        <v>0.42</v>
      </c>
      <c r="EB1545">
        <v>823382</v>
      </c>
      <c r="EE1545">
        <v>0.39</v>
      </c>
      <c r="EF1545">
        <f t="shared" si="752"/>
        <v>0.39</v>
      </c>
      <c r="EQ1545">
        <v>823382</v>
      </c>
      <c r="ET1545">
        <v>0.39</v>
      </c>
      <c r="EU1545">
        <f t="shared" si="753"/>
        <v>0.39</v>
      </c>
      <c r="FF1545">
        <v>823382</v>
      </c>
      <c r="FI1545">
        <v>0.45</v>
      </c>
      <c r="FJ1545">
        <f t="shared" si="754"/>
        <v>0.45</v>
      </c>
      <c r="FU1545">
        <v>823382</v>
      </c>
      <c r="FX1545">
        <v>0.42</v>
      </c>
      <c r="FY1545">
        <f t="shared" si="755"/>
        <v>0.42</v>
      </c>
      <c r="GJ1545">
        <v>823382</v>
      </c>
      <c r="GM1545">
        <v>0.41</v>
      </c>
      <c r="GN1545">
        <f t="shared" si="756"/>
        <v>0.41</v>
      </c>
      <c r="GY1545">
        <v>823382</v>
      </c>
      <c r="HB1545">
        <v>0.45</v>
      </c>
      <c r="HC1545">
        <f t="shared" si="757"/>
        <v>0.45</v>
      </c>
      <c r="HN1545">
        <v>823382</v>
      </c>
      <c r="HQ1545">
        <v>0.44</v>
      </c>
      <c r="HR1545">
        <f t="shared" si="758"/>
        <v>0.44</v>
      </c>
      <c r="ID1545">
        <v>824773</v>
      </c>
      <c r="IG1545">
        <v>0.5</v>
      </c>
      <c r="IH1545">
        <f t="shared" si="759"/>
        <v>0.5</v>
      </c>
      <c r="IS1545">
        <v>824773</v>
      </c>
      <c r="IV1545">
        <v>0.48</v>
      </c>
      <c r="IW1545">
        <f t="shared" si="760"/>
        <v>0.48</v>
      </c>
      <c r="JH1545">
        <v>824773</v>
      </c>
      <c r="JK1545">
        <v>0.52</v>
      </c>
      <c r="JL1545">
        <f t="shared" si="761"/>
        <v>0.52</v>
      </c>
      <c r="JW1545">
        <v>824773</v>
      </c>
      <c r="JZ1545">
        <v>0.51</v>
      </c>
      <c r="KA1545">
        <f t="shared" si="762"/>
        <v>0.51</v>
      </c>
      <c r="KL1545">
        <v>824773</v>
      </c>
      <c r="KO1545">
        <v>0.5</v>
      </c>
      <c r="KP1545">
        <f t="shared" si="763"/>
        <v>0.5</v>
      </c>
      <c r="LA1545">
        <v>824773</v>
      </c>
      <c r="LD1545">
        <v>0.51</v>
      </c>
      <c r="LE1545">
        <f t="shared" si="764"/>
        <v>0.51</v>
      </c>
      <c r="LP1545">
        <v>824773</v>
      </c>
      <c r="LS1545">
        <v>0.51</v>
      </c>
      <c r="LT1545">
        <f t="shared" si="765"/>
        <v>0.51</v>
      </c>
      <c r="ME1545">
        <v>824773</v>
      </c>
      <c r="MH1545">
        <v>0.5</v>
      </c>
      <c r="MI1545">
        <f t="shared" si="766"/>
        <v>0.5</v>
      </c>
      <c r="MT1545">
        <v>824773</v>
      </c>
      <c r="MW1545">
        <v>0.46</v>
      </c>
      <c r="MX1545">
        <f t="shared" si="767"/>
        <v>0.46</v>
      </c>
      <c r="NI1545">
        <v>824773</v>
      </c>
      <c r="NL1545">
        <v>0.5</v>
      </c>
      <c r="NM1545">
        <f t="shared" si="768"/>
        <v>0.5</v>
      </c>
      <c r="NX1545">
        <v>824773</v>
      </c>
      <c r="OA1545">
        <v>0.5</v>
      </c>
      <c r="OB1545">
        <f t="shared" si="769"/>
        <v>0.5</v>
      </c>
      <c r="OM1545">
        <v>824773</v>
      </c>
      <c r="OP1545">
        <v>0.51</v>
      </c>
      <c r="OQ1545">
        <f t="shared" si="770"/>
        <v>0.51</v>
      </c>
      <c r="PB1545">
        <v>824773</v>
      </c>
      <c r="PE1545">
        <v>0.51</v>
      </c>
      <c r="PF1545">
        <f t="shared" si="771"/>
        <v>0.51</v>
      </c>
      <c r="PQ1545">
        <v>824773</v>
      </c>
      <c r="PT1545">
        <v>0.49</v>
      </c>
      <c r="PU1545">
        <f t="shared" si="772"/>
        <v>0.49</v>
      </c>
      <c r="QF1545">
        <v>824773</v>
      </c>
      <c r="QI1545">
        <v>0.49</v>
      </c>
      <c r="QJ1545">
        <f t="shared" si="773"/>
        <v>0.49</v>
      </c>
      <c r="QU1545">
        <v>824773</v>
      </c>
      <c r="QX1545">
        <v>0.5</v>
      </c>
      <c r="QY1545">
        <f t="shared" si="774"/>
        <v>0.5</v>
      </c>
    </row>
    <row r="1546" spans="12:467" x14ac:dyDescent="0.2">
      <c r="L1546">
        <v>823627</v>
      </c>
      <c r="O1546">
        <v>0.48</v>
      </c>
      <c r="P1546">
        <f t="shared" si="744"/>
        <v>0.48</v>
      </c>
      <c r="AA1546">
        <v>823627</v>
      </c>
      <c r="AD1546">
        <v>0.48</v>
      </c>
      <c r="AE1546">
        <f t="shared" si="745"/>
        <v>0.48</v>
      </c>
      <c r="AP1546">
        <v>823627</v>
      </c>
      <c r="AS1546">
        <v>0.21</v>
      </c>
      <c r="AT1546">
        <f t="shared" si="746"/>
        <v>0.21</v>
      </c>
      <c r="BE1546">
        <v>823627</v>
      </c>
      <c r="BH1546">
        <v>0.42</v>
      </c>
      <c r="BI1546">
        <f t="shared" si="747"/>
        <v>0.42</v>
      </c>
      <c r="BT1546">
        <v>823627</v>
      </c>
      <c r="BW1546">
        <v>0.32</v>
      </c>
      <c r="BX1546">
        <f t="shared" si="748"/>
        <v>0.32</v>
      </c>
      <c r="CI1546">
        <v>823627</v>
      </c>
      <c r="CL1546">
        <v>0.43</v>
      </c>
      <c r="CM1546">
        <f t="shared" si="749"/>
        <v>0.43</v>
      </c>
      <c r="CX1546">
        <v>823627</v>
      </c>
      <c r="DA1546">
        <v>0.43</v>
      </c>
      <c r="DB1546">
        <f t="shared" si="750"/>
        <v>0.43</v>
      </c>
      <c r="DM1546">
        <v>823627</v>
      </c>
      <c r="DP1546">
        <v>0.44</v>
      </c>
      <c r="DQ1546">
        <f t="shared" si="751"/>
        <v>0.44</v>
      </c>
      <c r="EB1546">
        <v>823627</v>
      </c>
      <c r="EE1546">
        <v>0.44</v>
      </c>
      <c r="EF1546">
        <f t="shared" si="752"/>
        <v>0.44</v>
      </c>
      <c r="EQ1546">
        <v>823627</v>
      </c>
      <c r="ET1546">
        <v>0.44</v>
      </c>
      <c r="EU1546">
        <f t="shared" si="753"/>
        <v>0.44</v>
      </c>
      <c r="FF1546">
        <v>823627</v>
      </c>
      <c r="FI1546">
        <v>0.47</v>
      </c>
      <c r="FJ1546">
        <f t="shared" si="754"/>
        <v>0.47</v>
      </c>
      <c r="FU1546">
        <v>823627</v>
      </c>
      <c r="FX1546">
        <v>0.47</v>
      </c>
      <c r="FY1546">
        <f t="shared" si="755"/>
        <v>0.47</v>
      </c>
      <c r="GJ1546">
        <v>823627</v>
      </c>
      <c r="GM1546">
        <v>0.44</v>
      </c>
      <c r="GN1546">
        <f t="shared" si="756"/>
        <v>0.44</v>
      </c>
      <c r="GY1546">
        <v>823627</v>
      </c>
      <c r="HB1546">
        <v>0.49</v>
      </c>
      <c r="HC1546">
        <f t="shared" si="757"/>
        <v>0.49</v>
      </c>
      <c r="HN1546">
        <v>823627</v>
      </c>
      <c r="HQ1546">
        <v>0.42</v>
      </c>
      <c r="HR1546">
        <f t="shared" si="758"/>
        <v>0.42</v>
      </c>
      <c r="ID1546">
        <v>825099</v>
      </c>
      <c r="IG1546">
        <v>0.56000000000000005</v>
      </c>
      <c r="IH1546">
        <f t="shared" si="759"/>
        <v>0.56000000000000005</v>
      </c>
      <c r="IS1546">
        <v>825099</v>
      </c>
      <c r="IV1546">
        <v>0.53</v>
      </c>
      <c r="IW1546">
        <f t="shared" si="760"/>
        <v>0.53</v>
      </c>
      <c r="JH1546">
        <v>825099</v>
      </c>
      <c r="JK1546">
        <v>0.55000000000000004</v>
      </c>
      <c r="JL1546">
        <f t="shared" si="761"/>
        <v>0.55000000000000004</v>
      </c>
      <c r="JW1546">
        <v>825099</v>
      </c>
      <c r="JZ1546">
        <v>0.57999999999999996</v>
      </c>
      <c r="KA1546">
        <f t="shared" si="762"/>
        <v>0.57999999999999996</v>
      </c>
      <c r="KL1546">
        <v>825099</v>
      </c>
      <c r="KO1546">
        <v>0.56999999999999995</v>
      </c>
      <c r="KP1546">
        <f t="shared" si="763"/>
        <v>0.56999999999999995</v>
      </c>
      <c r="LA1546">
        <v>825099</v>
      </c>
      <c r="LD1546">
        <v>0.56000000000000005</v>
      </c>
      <c r="LE1546">
        <f t="shared" si="764"/>
        <v>0.56000000000000005</v>
      </c>
      <c r="LP1546">
        <v>825099</v>
      </c>
      <c r="LS1546">
        <v>0.55000000000000004</v>
      </c>
      <c r="LT1546">
        <f t="shared" si="765"/>
        <v>0.55000000000000004</v>
      </c>
      <c r="ME1546">
        <v>825099</v>
      </c>
      <c r="MH1546">
        <v>0.61</v>
      </c>
      <c r="MI1546">
        <f t="shared" si="766"/>
        <v>0.61</v>
      </c>
      <c r="MT1546">
        <v>825099</v>
      </c>
      <c r="MW1546">
        <v>0.56000000000000005</v>
      </c>
      <c r="MX1546">
        <f t="shared" si="767"/>
        <v>0.56000000000000005</v>
      </c>
      <c r="NI1546">
        <v>825099</v>
      </c>
      <c r="NL1546">
        <v>0.55000000000000004</v>
      </c>
      <c r="NM1546">
        <f t="shared" si="768"/>
        <v>0.55000000000000004</v>
      </c>
      <c r="NX1546">
        <v>825099</v>
      </c>
      <c r="OA1546">
        <v>0.56000000000000005</v>
      </c>
      <c r="OB1546">
        <f t="shared" si="769"/>
        <v>0.56000000000000005</v>
      </c>
      <c r="OM1546">
        <v>825099</v>
      </c>
      <c r="OP1546">
        <v>0.56000000000000005</v>
      </c>
      <c r="OQ1546">
        <f t="shared" si="770"/>
        <v>0.56000000000000005</v>
      </c>
      <c r="PB1546">
        <v>825099</v>
      </c>
      <c r="PE1546">
        <v>0.56999999999999995</v>
      </c>
      <c r="PF1546">
        <f t="shared" si="771"/>
        <v>0.56999999999999995</v>
      </c>
      <c r="PQ1546">
        <v>825099</v>
      </c>
      <c r="PT1546">
        <v>0.56000000000000005</v>
      </c>
      <c r="PU1546">
        <f t="shared" si="772"/>
        <v>0.56000000000000005</v>
      </c>
      <c r="QF1546">
        <v>825099</v>
      </c>
      <c r="QI1546">
        <v>0.57999999999999996</v>
      </c>
      <c r="QJ1546">
        <f t="shared" si="773"/>
        <v>0.57999999999999996</v>
      </c>
      <c r="QU1546">
        <v>825099</v>
      </c>
      <c r="QX1546">
        <v>0.57999999999999996</v>
      </c>
      <c r="QY1546">
        <f t="shared" si="774"/>
        <v>0.57999999999999996</v>
      </c>
    </row>
    <row r="1547" spans="12:467" x14ac:dyDescent="0.2">
      <c r="L1547">
        <v>823706</v>
      </c>
      <c r="O1547">
        <v>0.45</v>
      </c>
      <c r="P1547">
        <f t="shared" si="744"/>
        <v>0.45</v>
      </c>
      <c r="AA1547">
        <v>823706</v>
      </c>
      <c r="AD1547">
        <v>0.42</v>
      </c>
      <c r="AE1547">
        <f t="shared" si="745"/>
        <v>0.42</v>
      </c>
      <c r="AP1547">
        <v>823706</v>
      </c>
      <c r="AS1547">
        <v>0.53</v>
      </c>
      <c r="AT1547">
        <f t="shared" si="746"/>
        <v>0.53</v>
      </c>
      <c r="BE1547">
        <v>823706</v>
      </c>
      <c r="BH1547">
        <v>0.43</v>
      </c>
      <c r="BI1547">
        <f t="shared" si="747"/>
        <v>0.43</v>
      </c>
      <c r="BT1547">
        <v>823706</v>
      </c>
      <c r="BW1547">
        <v>0.51</v>
      </c>
      <c r="BX1547">
        <f t="shared" si="748"/>
        <v>0.51</v>
      </c>
      <c r="CI1547">
        <v>823706</v>
      </c>
      <c r="CL1547">
        <v>0.47</v>
      </c>
      <c r="CM1547">
        <f t="shared" si="749"/>
        <v>0.47</v>
      </c>
      <c r="CX1547">
        <v>823706</v>
      </c>
      <c r="DA1547">
        <v>0.46</v>
      </c>
      <c r="DB1547">
        <f t="shared" si="750"/>
        <v>0.46</v>
      </c>
      <c r="DM1547">
        <v>823706</v>
      </c>
      <c r="DP1547">
        <v>0.4</v>
      </c>
      <c r="DQ1547">
        <f t="shared" si="751"/>
        <v>0.4</v>
      </c>
      <c r="EB1547">
        <v>823706</v>
      </c>
      <c r="EE1547">
        <v>0.42</v>
      </c>
      <c r="EF1547">
        <f t="shared" si="752"/>
        <v>0.42</v>
      </c>
      <c r="EQ1547">
        <v>823706</v>
      </c>
      <c r="ET1547">
        <v>0.42</v>
      </c>
      <c r="EU1547">
        <f t="shared" si="753"/>
        <v>0.42</v>
      </c>
      <c r="FF1547">
        <v>823706</v>
      </c>
      <c r="FI1547">
        <v>0.42</v>
      </c>
      <c r="FJ1547">
        <f t="shared" si="754"/>
        <v>0.42</v>
      </c>
      <c r="FU1547">
        <v>823706</v>
      </c>
      <c r="FX1547">
        <v>0.43</v>
      </c>
      <c r="FY1547">
        <f t="shared" si="755"/>
        <v>0.43</v>
      </c>
      <c r="GJ1547">
        <v>823706</v>
      </c>
      <c r="GM1547">
        <v>0.41</v>
      </c>
      <c r="GN1547">
        <f t="shared" si="756"/>
        <v>0.41</v>
      </c>
      <c r="GY1547">
        <v>823706</v>
      </c>
      <c r="HB1547">
        <v>0.42</v>
      </c>
      <c r="HC1547">
        <f t="shared" si="757"/>
        <v>0.42</v>
      </c>
      <c r="HN1547">
        <v>823706</v>
      </c>
      <c r="HQ1547">
        <v>0.42</v>
      </c>
      <c r="HR1547">
        <f t="shared" si="758"/>
        <v>0.42</v>
      </c>
      <c r="ID1547">
        <v>822748</v>
      </c>
      <c r="IG1547">
        <v>0.47</v>
      </c>
      <c r="IH1547">
        <f t="shared" si="759"/>
        <v>0.47</v>
      </c>
      <c r="IS1547">
        <v>822748</v>
      </c>
      <c r="IV1547">
        <v>0.41</v>
      </c>
      <c r="IW1547">
        <f t="shared" si="760"/>
        <v>0.41</v>
      </c>
      <c r="JH1547">
        <v>822748</v>
      </c>
      <c r="JK1547">
        <v>0.46</v>
      </c>
      <c r="JL1547">
        <f t="shared" si="761"/>
        <v>0.46</v>
      </c>
      <c r="JW1547">
        <v>822748</v>
      </c>
      <c r="JZ1547">
        <v>0.44</v>
      </c>
      <c r="KA1547">
        <f t="shared" si="762"/>
        <v>0.44</v>
      </c>
      <c r="KL1547">
        <v>822748</v>
      </c>
      <c r="KO1547">
        <v>0.39</v>
      </c>
      <c r="KP1547">
        <f t="shared" si="763"/>
        <v>0.39</v>
      </c>
      <c r="LA1547">
        <v>822748</v>
      </c>
      <c r="LD1547">
        <v>0.47</v>
      </c>
      <c r="LE1547">
        <f t="shared" si="764"/>
        <v>0.47</v>
      </c>
      <c r="LP1547">
        <v>822748</v>
      </c>
      <c r="LS1547">
        <v>0.43</v>
      </c>
      <c r="LT1547">
        <f t="shared" si="765"/>
        <v>0.43</v>
      </c>
      <c r="ME1547">
        <v>822748</v>
      </c>
      <c r="MH1547">
        <v>0.36</v>
      </c>
      <c r="MI1547">
        <f t="shared" si="766"/>
        <v>0.36</v>
      </c>
      <c r="MT1547">
        <v>822748</v>
      </c>
      <c r="MW1547">
        <v>0.33</v>
      </c>
      <c r="MX1547">
        <f t="shared" si="767"/>
        <v>0.33</v>
      </c>
      <c r="NI1547">
        <v>822748</v>
      </c>
      <c r="NL1547">
        <v>0.41</v>
      </c>
      <c r="NM1547">
        <f t="shared" si="768"/>
        <v>0.41</v>
      </c>
      <c r="NX1547">
        <v>822748</v>
      </c>
      <c r="OA1547">
        <v>0.43</v>
      </c>
      <c r="OB1547">
        <f t="shared" si="769"/>
        <v>0.43</v>
      </c>
      <c r="OM1547">
        <v>822748</v>
      </c>
      <c r="OP1547">
        <v>0.45</v>
      </c>
      <c r="OQ1547">
        <f t="shared" si="770"/>
        <v>0.45</v>
      </c>
      <c r="PB1547">
        <v>822748</v>
      </c>
      <c r="PE1547">
        <v>0.43</v>
      </c>
      <c r="PF1547">
        <f t="shared" si="771"/>
        <v>0.43</v>
      </c>
      <c r="PQ1547">
        <v>822748</v>
      </c>
      <c r="PT1547">
        <v>0.42</v>
      </c>
      <c r="PU1547">
        <f t="shared" si="772"/>
        <v>0.42</v>
      </c>
      <c r="QF1547">
        <v>822748</v>
      </c>
      <c r="QI1547">
        <v>0.47</v>
      </c>
      <c r="QJ1547">
        <f t="shared" si="773"/>
        <v>0.47</v>
      </c>
      <c r="QU1547">
        <v>822748</v>
      </c>
      <c r="QX1547">
        <v>0.44</v>
      </c>
      <c r="QY1547">
        <f t="shared" si="774"/>
        <v>0.44</v>
      </c>
    </row>
    <row r="1548" spans="12:467" x14ac:dyDescent="0.2">
      <c r="L1548">
        <v>824038</v>
      </c>
      <c r="O1548">
        <v>0.38</v>
      </c>
      <c r="P1548">
        <f t="shared" si="744"/>
        <v>0.38</v>
      </c>
      <c r="AA1548">
        <v>824038</v>
      </c>
      <c r="AD1548">
        <v>0.5</v>
      </c>
      <c r="AE1548">
        <f t="shared" si="745"/>
        <v>0.5</v>
      </c>
      <c r="AP1548">
        <v>824038</v>
      </c>
      <c r="AS1548">
        <v>0.52</v>
      </c>
      <c r="AT1548">
        <f t="shared" si="746"/>
        <v>0.52</v>
      </c>
      <c r="BE1548">
        <v>824038</v>
      </c>
      <c r="BH1548">
        <v>0.54</v>
      </c>
      <c r="BI1548">
        <f t="shared" si="747"/>
        <v>0.54</v>
      </c>
      <c r="BT1548">
        <v>824038</v>
      </c>
      <c r="BW1548">
        <v>0.5</v>
      </c>
      <c r="BX1548">
        <f t="shared" si="748"/>
        <v>0.5</v>
      </c>
      <c r="CI1548">
        <v>824038</v>
      </c>
      <c r="CL1548">
        <v>0.4</v>
      </c>
      <c r="CM1548">
        <f t="shared" si="749"/>
        <v>0.4</v>
      </c>
      <c r="CX1548">
        <v>824038</v>
      </c>
      <c r="DA1548">
        <v>0.43</v>
      </c>
      <c r="DB1548">
        <f t="shared" si="750"/>
        <v>0.43</v>
      </c>
      <c r="DM1548">
        <v>824038</v>
      </c>
      <c r="DP1548">
        <v>0.39</v>
      </c>
      <c r="DQ1548">
        <f t="shared" si="751"/>
        <v>0.39</v>
      </c>
      <c r="EB1548">
        <v>824038</v>
      </c>
      <c r="EE1548">
        <v>0.41</v>
      </c>
      <c r="EF1548">
        <f t="shared" si="752"/>
        <v>0.41</v>
      </c>
      <c r="EQ1548">
        <v>824038</v>
      </c>
      <c r="ET1548">
        <v>0.41</v>
      </c>
      <c r="EU1548">
        <f t="shared" si="753"/>
        <v>0.41</v>
      </c>
      <c r="FF1548">
        <v>824038</v>
      </c>
      <c r="FI1548">
        <v>0.43</v>
      </c>
      <c r="FJ1548">
        <f t="shared" si="754"/>
        <v>0.43</v>
      </c>
      <c r="FU1548">
        <v>824038</v>
      </c>
      <c r="FX1548">
        <v>0.44</v>
      </c>
      <c r="FY1548">
        <f t="shared" si="755"/>
        <v>0.44</v>
      </c>
      <c r="GJ1548">
        <v>824038</v>
      </c>
      <c r="GM1548">
        <v>0.38</v>
      </c>
      <c r="GN1548">
        <f t="shared" si="756"/>
        <v>0.38</v>
      </c>
      <c r="GY1548">
        <v>824038</v>
      </c>
      <c r="HB1548">
        <v>0.42</v>
      </c>
      <c r="HC1548">
        <f t="shared" si="757"/>
        <v>0.42</v>
      </c>
      <c r="HN1548">
        <v>824038</v>
      </c>
      <c r="HQ1548">
        <v>0.34</v>
      </c>
      <c r="HR1548">
        <f t="shared" si="758"/>
        <v>0.34</v>
      </c>
      <c r="ID1548">
        <v>822913</v>
      </c>
      <c r="IG1548">
        <v>0.49</v>
      </c>
      <c r="IH1548">
        <f t="shared" si="759"/>
        <v>0.49</v>
      </c>
      <c r="IS1548">
        <v>822913</v>
      </c>
      <c r="IV1548">
        <v>0.51</v>
      </c>
      <c r="IW1548">
        <f t="shared" si="760"/>
        <v>0.51</v>
      </c>
      <c r="JH1548">
        <v>822913</v>
      </c>
      <c r="JK1548">
        <v>0.47</v>
      </c>
      <c r="JL1548">
        <f t="shared" si="761"/>
        <v>0.47</v>
      </c>
      <c r="JW1548">
        <v>822913</v>
      </c>
      <c r="JZ1548">
        <v>0.49</v>
      </c>
      <c r="KA1548">
        <f t="shared" si="762"/>
        <v>0.49</v>
      </c>
      <c r="KL1548">
        <v>822913</v>
      </c>
      <c r="KO1548">
        <v>0.36</v>
      </c>
      <c r="KP1548">
        <f t="shared" si="763"/>
        <v>0.36</v>
      </c>
      <c r="LA1548">
        <v>822913</v>
      </c>
      <c r="LD1548">
        <v>0.48</v>
      </c>
      <c r="LE1548">
        <f t="shared" si="764"/>
        <v>0.48</v>
      </c>
      <c r="LP1548">
        <v>822913</v>
      </c>
      <c r="LS1548">
        <v>0.48</v>
      </c>
      <c r="LT1548">
        <f t="shared" si="765"/>
        <v>0.48</v>
      </c>
      <c r="ME1548">
        <v>822913</v>
      </c>
      <c r="MH1548">
        <v>0.47</v>
      </c>
      <c r="MI1548">
        <f t="shared" si="766"/>
        <v>0.47</v>
      </c>
      <c r="MT1548">
        <v>822913</v>
      </c>
      <c r="MW1548">
        <v>0.39</v>
      </c>
      <c r="MX1548">
        <f t="shared" si="767"/>
        <v>0.39</v>
      </c>
      <c r="NI1548">
        <v>822913</v>
      </c>
      <c r="NL1548">
        <v>0.47</v>
      </c>
      <c r="NM1548">
        <f t="shared" si="768"/>
        <v>0.47</v>
      </c>
      <c r="NX1548">
        <v>822913</v>
      </c>
      <c r="OA1548">
        <v>0.42</v>
      </c>
      <c r="OB1548">
        <f t="shared" si="769"/>
        <v>0.42</v>
      </c>
      <c r="OM1548">
        <v>822913</v>
      </c>
      <c r="OP1548">
        <v>0.5</v>
      </c>
      <c r="OQ1548">
        <f t="shared" si="770"/>
        <v>0.5</v>
      </c>
      <c r="PB1548">
        <v>822913</v>
      </c>
      <c r="PE1548">
        <v>0.51</v>
      </c>
      <c r="PF1548">
        <f t="shared" si="771"/>
        <v>0.51</v>
      </c>
      <c r="PQ1548">
        <v>822913</v>
      </c>
      <c r="PT1548">
        <v>0.5</v>
      </c>
      <c r="PU1548">
        <f t="shared" si="772"/>
        <v>0.5</v>
      </c>
      <c r="QF1548">
        <v>822913</v>
      </c>
      <c r="QI1548">
        <v>0.43</v>
      </c>
      <c r="QJ1548">
        <f t="shared" si="773"/>
        <v>0.43</v>
      </c>
      <c r="QU1548">
        <v>822913</v>
      </c>
      <c r="QX1548">
        <v>0.48</v>
      </c>
      <c r="QY1548">
        <f t="shared" si="774"/>
        <v>0.48</v>
      </c>
    </row>
    <row r="1549" spans="12:467" x14ac:dyDescent="0.2">
      <c r="L1549">
        <v>824193</v>
      </c>
      <c r="O1549">
        <v>0.43</v>
      </c>
      <c r="P1549">
        <f t="shared" si="744"/>
        <v>0.43</v>
      </c>
      <c r="AA1549">
        <v>824193</v>
      </c>
      <c r="AD1549">
        <v>0.51</v>
      </c>
      <c r="AE1549">
        <f t="shared" si="745"/>
        <v>0.51</v>
      </c>
      <c r="AP1549">
        <v>824193</v>
      </c>
      <c r="AS1549">
        <v>0.36</v>
      </c>
      <c r="AT1549">
        <f t="shared" si="746"/>
        <v>0.36</v>
      </c>
      <c r="BE1549">
        <v>824193</v>
      </c>
      <c r="BH1549">
        <v>0.43</v>
      </c>
      <c r="BI1549">
        <f t="shared" si="747"/>
        <v>0.43</v>
      </c>
      <c r="BT1549">
        <v>824193</v>
      </c>
      <c r="BW1549">
        <v>0.45</v>
      </c>
      <c r="BX1549">
        <f t="shared" si="748"/>
        <v>0.45</v>
      </c>
      <c r="CI1549">
        <v>824193</v>
      </c>
      <c r="CL1549">
        <v>0.4</v>
      </c>
      <c r="CM1549">
        <f t="shared" si="749"/>
        <v>0.4</v>
      </c>
      <c r="CX1549">
        <v>824193</v>
      </c>
      <c r="DA1549">
        <v>0.4</v>
      </c>
      <c r="DB1549">
        <f t="shared" si="750"/>
        <v>0.4</v>
      </c>
      <c r="DM1549">
        <v>824193</v>
      </c>
      <c r="DP1549">
        <v>0.41</v>
      </c>
      <c r="DQ1549">
        <f t="shared" si="751"/>
        <v>0.41</v>
      </c>
      <c r="EB1549">
        <v>824193</v>
      </c>
      <c r="EE1549">
        <v>0.45</v>
      </c>
      <c r="EF1549">
        <f t="shared" si="752"/>
        <v>0.45</v>
      </c>
      <c r="EQ1549">
        <v>824193</v>
      </c>
      <c r="ET1549">
        <v>0.45</v>
      </c>
      <c r="EU1549">
        <f t="shared" si="753"/>
        <v>0.45</v>
      </c>
      <c r="FF1549">
        <v>824193</v>
      </c>
      <c r="FI1549">
        <v>0.4</v>
      </c>
      <c r="FJ1549">
        <f t="shared" si="754"/>
        <v>0.4</v>
      </c>
      <c r="FU1549">
        <v>824193</v>
      </c>
      <c r="FX1549">
        <v>0.42</v>
      </c>
      <c r="FY1549">
        <f t="shared" si="755"/>
        <v>0.42</v>
      </c>
      <c r="GJ1549">
        <v>824193</v>
      </c>
      <c r="GM1549">
        <v>0.39</v>
      </c>
      <c r="GN1549">
        <f t="shared" si="756"/>
        <v>0.39</v>
      </c>
      <c r="GY1549">
        <v>824193</v>
      </c>
      <c r="HB1549">
        <v>0.44</v>
      </c>
      <c r="HC1549">
        <f t="shared" si="757"/>
        <v>0.44</v>
      </c>
      <c r="HN1549">
        <v>824193</v>
      </c>
      <c r="HQ1549">
        <v>0.48</v>
      </c>
      <c r="HR1549">
        <f t="shared" si="758"/>
        <v>0.48</v>
      </c>
      <c r="ID1549">
        <v>822993</v>
      </c>
      <c r="IG1549">
        <v>0.56999999999999995</v>
      </c>
      <c r="IH1549">
        <f t="shared" si="759"/>
        <v>0.56999999999999995</v>
      </c>
      <c r="IS1549">
        <v>822993</v>
      </c>
      <c r="IV1549">
        <v>0.54</v>
      </c>
      <c r="IW1549">
        <f t="shared" si="760"/>
        <v>0.54</v>
      </c>
      <c r="JH1549">
        <v>822993</v>
      </c>
      <c r="JK1549">
        <v>0.56999999999999995</v>
      </c>
      <c r="JL1549">
        <f t="shared" si="761"/>
        <v>0.56999999999999995</v>
      </c>
      <c r="JW1549">
        <v>822993</v>
      </c>
      <c r="JZ1549">
        <v>0.56000000000000005</v>
      </c>
      <c r="KA1549">
        <f t="shared" si="762"/>
        <v>0.56000000000000005</v>
      </c>
      <c r="KL1549">
        <v>822993</v>
      </c>
      <c r="KO1549">
        <v>0.55000000000000004</v>
      </c>
      <c r="KP1549">
        <f t="shared" si="763"/>
        <v>0.55000000000000004</v>
      </c>
      <c r="LA1549">
        <v>822993</v>
      </c>
      <c r="LD1549">
        <v>0.57999999999999996</v>
      </c>
      <c r="LE1549">
        <f t="shared" si="764"/>
        <v>0.57999999999999996</v>
      </c>
      <c r="LP1549">
        <v>822993</v>
      </c>
      <c r="LS1549">
        <v>0.54</v>
      </c>
      <c r="LT1549">
        <f t="shared" si="765"/>
        <v>0.54</v>
      </c>
      <c r="ME1549">
        <v>822993</v>
      </c>
      <c r="MH1549">
        <v>0.59</v>
      </c>
      <c r="MI1549">
        <f t="shared" si="766"/>
        <v>0.59</v>
      </c>
      <c r="MT1549">
        <v>822993</v>
      </c>
      <c r="MW1549">
        <v>0.68</v>
      </c>
      <c r="MX1549">
        <f t="shared" si="767"/>
        <v>0.68</v>
      </c>
      <c r="NI1549">
        <v>822993</v>
      </c>
      <c r="NL1549">
        <v>0.53</v>
      </c>
      <c r="NM1549">
        <f t="shared" si="768"/>
        <v>0.53</v>
      </c>
      <c r="NX1549">
        <v>822993</v>
      </c>
      <c r="OA1549">
        <v>0.55000000000000004</v>
      </c>
      <c r="OB1549">
        <f t="shared" si="769"/>
        <v>0.55000000000000004</v>
      </c>
      <c r="OM1549">
        <v>822993</v>
      </c>
      <c r="OP1549">
        <v>0.56000000000000005</v>
      </c>
      <c r="OQ1549">
        <f t="shared" si="770"/>
        <v>0.56000000000000005</v>
      </c>
      <c r="PB1549">
        <v>822993</v>
      </c>
      <c r="PE1549">
        <v>0.56000000000000005</v>
      </c>
      <c r="PF1549">
        <f t="shared" si="771"/>
        <v>0.56000000000000005</v>
      </c>
      <c r="PQ1549">
        <v>822993</v>
      </c>
      <c r="PT1549">
        <v>0.57999999999999996</v>
      </c>
      <c r="PU1549">
        <f t="shared" si="772"/>
        <v>0.57999999999999996</v>
      </c>
      <c r="QF1549">
        <v>822993</v>
      </c>
      <c r="QI1549">
        <v>0.54</v>
      </c>
      <c r="QJ1549">
        <f t="shared" si="773"/>
        <v>0.54</v>
      </c>
      <c r="QU1549">
        <v>822993</v>
      </c>
      <c r="QX1549">
        <v>0.56000000000000005</v>
      </c>
      <c r="QY1549">
        <f t="shared" si="774"/>
        <v>0.56000000000000005</v>
      </c>
    </row>
    <row r="1550" spans="12:467" x14ac:dyDescent="0.2">
      <c r="L1550">
        <v>824278</v>
      </c>
      <c r="O1550">
        <v>0.47</v>
      </c>
      <c r="P1550">
        <f t="shared" si="744"/>
        <v>0.47</v>
      </c>
      <c r="AA1550">
        <v>824278</v>
      </c>
      <c r="AD1550">
        <v>0.5</v>
      </c>
      <c r="AE1550">
        <f t="shared" si="745"/>
        <v>0.5</v>
      </c>
      <c r="AP1550">
        <v>824278</v>
      </c>
      <c r="AS1550">
        <v>0.51</v>
      </c>
      <c r="AT1550">
        <f t="shared" si="746"/>
        <v>0.51</v>
      </c>
      <c r="BE1550">
        <v>824278</v>
      </c>
      <c r="BH1550">
        <v>0.55000000000000004</v>
      </c>
      <c r="BI1550">
        <f t="shared" si="747"/>
        <v>0.55000000000000004</v>
      </c>
      <c r="BT1550">
        <v>824278</v>
      </c>
      <c r="BW1550">
        <v>0.44</v>
      </c>
      <c r="BX1550">
        <f t="shared" si="748"/>
        <v>0.44</v>
      </c>
      <c r="CI1550">
        <v>824278</v>
      </c>
      <c r="CL1550">
        <v>0.51</v>
      </c>
      <c r="CM1550">
        <f t="shared" si="749"/>
        <v>0.51</v>
      </c>
      <c r="CX1550">
        <v>824278</v>
      </c>
      <c r="DA1550">
        <v>0.52</v>
      </c>
      <c r="DB1550">
        <f t="shared" si="750"/>
        <v>0.52</v>
      </c>
      <c r="DM1550">
        <v>824278</v>
      </c>
      <c r="DP1550">
        <v>0.48</v>
      </c>
      <c r="DQ1550">
        <f t="shared" si="751"/>
        <v>0.48</v>
      </c>
      <c r="EB1550">
        <v>824278</v>
      </c>
      <c r="EE1550">
        <v>0.49</v>
      </c>
      <c r="EF1550">
        <f t="shared" si="752"/>
        <v>0.49</v>
      </c>
      <c r="EQ1550">
        <v>824278</v>
      </c>
      <c r="ET1550">
        <v>0.49</v>
      </c>
      <c r="EU1550">
        <f t="shared" si="753"/>
        <v>0.49</v>
      </c>
      <c r="FF1550">
        <v>824278</v>
      </c>
      <c r="FI1550">
        <v>0.49</v>
      </c>
      <c r="FJ1550">
        <f t="shared" si="754"/>
        <v>0.49</v>
      </c>
      <c r="FU1550">
        <v>824278</v>
      </c>
      <c r="FX1550">
        <v>0.51</v>
      </c>
      <c r="FY1550">
        <f t="shared" si="755"/>
        <v>0.51</v>
      </c>
      <c r="GJ1550">
        <v>824278</v>
      </c>
      <c r="GM1550">
        <v>0.47</v>
      </c>
      <c r="GN1550">
        <f t="shared" si="756"/>
        <v>0.47</v>
      </c>
      <c r="GY1550">
        <v>824278</v>
      </c>
      <c r="HB1550">
        <v>0.47</v>
      </c>
      <c r="HC1550">
        <f t="shared" si="757"/>
        <v>0.47</v>
      </c>
      <c r="HN1550">
        <v>824278</v>
      </c>
      <c r="HQ1550">
        <v>0.45</v>
      </c>
      <c r="HR1550">
        <f t="shared" si="758"/>
        <v>0.45</v>
      </c>
      <c r="ID1550">
        <v>823878</v>
      </c>
      <c r="IG1550">
        <v>0.57999999999999996</v>
      </c>
      <c r="IH1550">
        <f t="shared" si="759"/>
        <v>0.57999999999999996</v>
      </c>
      <c r="IS1550">
        <v>823878</v>
      </c>
      <c r="IV1550">
        <v>0.56999999999999995</v>
      </c>
      <c r="IW1550">
        <f t="shared" si="760"/>
        <v>0.56999999999999995</v>
      </c>
      <c r="JH1550">
        <v>823878</v>
      </c>
      <c r="JK1550">
        <v>0.6</v>
      </c>
      <c r="JL1550">
        <f t="shared" si="761"/>
        <v>0.6</v>
      </c>
      <c r="JW1550">
        <v>823878</v>
      </c>
      <c r="JZ1550">
        <v>0.57999999999999996</v>
      </c>
      <c r="KA1550">
        <f t="shared" si="762"/>
        <v>0.57999999999999996</v>
      </c>
      <c r="KL1550">
        <v>823878</v>
      </c>
      <c r="KO1550">
        <v>0.57999999999999996</v>
      </c>
      <c r="KP1550">
        <f t="shared" si="763"/>
        <v>0.57999999999999996</v>
      </c>
      <c r="LA1550">
        <v>823878</v>
      </c>
      <c r="LD1550">
        <v>0.59</v>
      </c>
      <c r="LE1550">
        <f t="shared" si="764"/>
        <v>0.59</v>
      </c>
      <c r="LP1550">
        <v>823878</v>
      </c>
      <c r="LS1550">
        <v>0.56000000000000005</v>
      </c>
      <c r="LT1550">
        <f t="shared" si="765"/>
        <v>0.56000000000000005</v>
      </c>
      <c r="ME1550">
        <v>823878</v>
      </c>
      <c r="MH1550">
        <v>0.6</v>
      </c>
      <c r="MI1550">
        <f t="shared" si="766"/>
        <v>0.6</v>
      </c>
      <c r="MT1550">
        <v>823878</v>
      </c>
      <c r="MW1550">
        <v>0.66</v>
      </c>
      <c r="MX1550">
        <f t="shared" si="767"/>
        <v>0.66</v>
      </c>
      <c r="NI1550">
        <v>823878</v>
      </c>
      <c r="NL1550">
        <v>0.55000000000000004</v>
      </c>
      <c r="NM1550">
        <f t="shared" si="768"/>
        <v>0.55000000000000004</v>
      </c>
      <c r="NX1550">
        <v>823878</v>
      </c>
      <c r="OA1550">
        <v>0.59</v>
      </c>
      <c r="OB1550">
        <f t="shared" si="769"/>
        <v>0.59</v>
      </c>
      <c r="OM1550">
        <v>823878</v>
      </c>
      <c r="OP1550">
        <v>0.56000000000000005</v>
      </c>
      <c r="OQ1550">
        <f t="shared" si="770"/>
        <v>0.56000000000000005</v>
      </c>
      <c r="PB1550">
        <v>823878</v>
      </c>
      <c r="PE1550">
        <v>0.57999999999999996</v>
      </c>
      <c r="PF1550">
        <f t="shared" si="771"/>
        <v>0.57999999999999996</v>
      </c>
      <c r="PQ1550">
        <v>823878</v>
      </c>
      <c r="PT1550">
        <v>0.6</v>
      </c>
      <c r="PU1550">
        <f t="shared" si="772"/>
        <v>0.6</v>
      </c>
      <c r="QF1550">
        <v>823878</v>
      </c>
      <c r="QI1550">
        <v>0.56999999999999995</v>
      </c>
      <c r="QJ1550">
        <f t="shared" si="773"/>
        <v>0.56999999999999995</v>
      </c>
      <c r="QU1550">
        <v>823878</v>
      </c>
      <c r="QX1550">
        <v>0.56999999999999995</v>
      </c>
      <c r="QY1550">
        <f t="shared" si="774"/>
        <v>0.56999999999999995</v>
      </c>
    </row>
    <row r="1551" spans="12:467" x14ac:dyDescent="0.2">
      <c r="L1551">
        <v>824359</v>
      </c>
      <c r="O1551">
        <v>0.44</v>
      </c>
      <c r="P1551">
        <f t="shared" si="744"/>
        <v>0.44</v>
      </c>
      <c r="AA1551">
        <v>824359</v>
      </c>
      <c r="AD1551">
        <v>0.51</v>
      </c>
      <c r="AE1551">
        <f t="shared" si="745"/>
        <v>0.51</v>
      </c>
      <c r="AP1551">
        <v>824359</v>
      </c>
      <c r="AS1551">
        <v>0.51</v>
      </c>
      <c r="AT1551">
        <f t="shared" si="746"/>
        <v>0.51</v>
      </c>
      <c r="BE1551">
        <v>824359</v>
      </c>
      <c r="BH1551">
        <v>0.47</v>
      </c>
      <c r="BI1551">
        <f t="shared" si="747"/>
        <v>0.47</v>
      </c>
      <c r="BT1551">
        <v>824359</v>
      </c>
      <c r="BW1551">
        <v>0.51</v>
      </c>
      <c r="BX1551">
        <f t="shared" si="748"/>
        <v>0.51</v>
      </c>
      <c r="CI1551">
        <v>824359</v>
      </c>
      <c r="CL1551">
        <v>0.38</v>
      </c>
      <c r="CM1551">
        <f t="shared" si="749"/>
        <v>0.38</v>
      </c>
      <c r="CX1551">
        <v>824359</v>
      </c>
      <c r="DA1551">
        <v>0.41</v>
      </c>
      <c r="DB1551">
        <f t="shared" si="750"/>
        <v>0.41</v>
      </c>
      <c r="DM1551">
        <v>824359</v>
      </c>
      <c r="DP1551">
        <v>0.44</v>
      </c>
      <c r="DQ1551">
        <f t="shared" si="751"/>
        <v>0.44</v>
      </c>
      <c r="EB1551">
        <v>824359</v>
      </c>
      <c r="EE1551">
        <v>0.38</v>
      </c>
      <c r="EF1551">
        <f t="shared" si="752"/>
        <v>0.38</v>
      </c>
      <c r="EQ1551">
        <v>824359</v>
      </c>
      <c r="ET1551">
        <v>0.38</v>
      </c>
      <c r="EU1551">
        <f t="shared" si="753"/>
        <v>0.38</v>
      </c>
      <c r="FF1551">
        <v>824359</v>
      </c>
      <c r="FI1551">
        <v>0.4</v>
      </c>
      <c r="FJ1551">
        <f t="shared" si="754"/>
        <v>0.4</v>
      </c>
      <c r="FU1551">
        <v>824359</v>
      </c>
      <c r="FX1551">
        <v>0.43</v>
      </c>
      <c r="FY1551">
        <f t="shared" si="755"/>
        <v>0.43</v>
      </c>
      <c r="GJ1551">
        <v>824359</v>
      </c>
      <c r="GM1551">
        <v>0.38</v>
      </c>
      <c r="GN1551">
        <f t="shared" si="756"/>
        <v>0.38</v>
      </c>
      <c r="GY1551">
        <v>824359</v>
      </c>
      <c r="HB1551">
        <v>0.41</v>
      </c>
      <c r="HC1551">
        <f t="shared" si="757"/>
        <v>0.41</v>
      </c>
      <c r="HN1551">
        <v>824359</v>
      </c>
      <c r="HQ1551">
        <v>0.42</v>
      </c>
      <c r="HR1551">
        <f t="shared" si="758"/>
        <v>0.42</v>
      </c>
      <c r="ID1551">
        <v>824044</v>
      </c>
      <c r="IG1551">
        <v>0.55000000000000004</v>
      </c>
      <c r="IH1551">
        <f t="shared" si="759"/>
        <v>0.55000000000000004</v>
      </c>
      <c r="IS1551">
        <v>824044</v>
      </c>
      <c r="IV1551">
        <v>0.53</v>
      </c>
      <c r="IW1551">
        <f t="shared" si="760"/>
        <v>0.53</v>
      </c>
      <c r="JH1551">
        <v>824044</v>
      </c>
      <c r="JK1551">
        <v>0.56000000000000005</v>
      </c>
      <c r="JL1551">
        <f t="shared" si="761"/>
        <v>0.56000000000000005</v>
      </c>
      <c r="JW1551">
        <v>824044</v>
      </c>
      <c r="JZ1551">
        <v>0.54</v>
      </c>
      <c r="KA1551">
        <f t="shared" si="762"/>
        <v>0.54</v>
      </c>
      <c r="KL1551">
        <v>824044</v>
      </c>
      <c r="KO1551">
        <v>0.57999999999999996</v>
      </c>
      <c r="KP1551">
        <f t="shared" si="763"/>
        <v>0.57999999999999996</v>
      </c>
      <c r="LA1551">
        <v>824044</v>
      </c>
      <c r="LD1551">
        <v>0.51</v>
      </c>
      <c r="LE1551">
        <f t="shared" si="764"/>
        <v>0.51</v>
      </c>
      <c r="LP1551">
        <v>824044</v>
      </c>
      <c r="LS1551">
        <v>0.52</v>
      </c>
      <c r="LT1551">
        <f t="shared" si="765"/>
        <v>0.52</v>
      </c>
      <c r="ME1551">
        <v>824044</v>
      </c>
      <c r="MH1551">
        <v>0.55000000000000004</v>
      </c>
      <c r="MI1551">
        <f t="shared" si="766"/>
        <v>0.55000000000000004</v>
      </c>
      <c r="MT1551">
        <v>824044</v>
      </c>
      <c r="MW1551">
        <v>0.56999999999999995</v>
      </c>
      <c r="MX1551">
        <f t="shared" si="767"/>
        <v>0.56999999999999995</v>
      </c>
      <c r="NI1551">
        <v>824044</v>
      </c>
      <c r="NL1551">
        <v>0.52</v>
      </c>
      <c r="NM1551">
        <f t="shared" si="768"/>
        <v>0.52</v>
      </c>
      <c r="NX1551">
        <v>824044</v>
      </c>
      <c r="OA1551">
        <v>0.54</v>
      </c>
      <c r="OB1551">
        <f t="shared" si="769"/>
        <v>0.54</v>
      </c>
      <c r="OM1551">
        <v>824044</v>
      </c>
      <c r="OP1551">
        <v>0.52</v>
      </c>
      <c r="OQ1551">
        <f t="shared" si="770"/>
        <v>0.52</v>
      </c>
      <c r="PB1551">
        <v>824044</v>
      </c>
      <c r="PE1551">
        <v>0.54</v>
      </c>
      <c r="PF1551">
        <f t="shared" si="771"/>
        <v>0.54</v>
      </c>
      <c r="PQ1551">
        <v>824044</v>
      </c>
      <c r="PT1551">
        <v>0.54</v>
      </c>
      <c r="PU1551">
        <f t="shared" si="772"/>
        <v>0.54</v>
      </c>
      <c r="QF1551">
        <v>824044</v>
      </c>
      <c r="QI1551">
        <v>0.5</v>
      </c>
      <c r="QJ1551">
        <f t="shared" si="773"/>
        <v>0.5</v>
      </c>
      <c r="QU1551">
        <v>824044</v>
      </c>
      <c r="QX1551">
        <v>0.54</v>
      </c>
      <c r="QY1551">
        <f t="shared" si="774"/>
        <v>0.54</v>
      </c>
    </row>
    <row r="1552" spans="12:467" x14ac:dyDescent="0.2">
      <c r="L1552">
        <v>824600</v>
      </c>
      <c r="O1552">
        <v>0.49</v>
      </c>
      <c r="P1552">
        <f t="shared" si="744"/>
        <v>0.49</v>
      </c>
      <c r="AA1552">
        <v>824600</v>
      </c>
      <c r="AD1552">
        <v>0.52</v>
      </c>
      <c r="AE1552">
        <f t="shared" si="745"/>
        <v>0.52</v>
      </c>
      <c r="AP1552">
        <v>824600</v>
      </c>
      <c r="AS1552">
        <v>0.68</v>
      </c>
      <c r="AT1552">
        <f t="shared" si="746"/>
        <v>0.68</v>
      </c>
      <c r="BE1552">
        <v>824600</v>
      </c>
      <c r="BH1552">
        <v>0.61</v>
      </c>
      <c r="BI1552">
        <f t="shared" si="747"/>
        <v>0.61</v>
      </c>
      <c r="BT1552">
        <v>824600</v>
      </c>
      <c r="BW1552">
        <v>0.54</v>
      </c>
      <c r="BX1552">
        <f t="shared" si="748"/>
        <v>0.54</v>
      </c>
      <c r="CI1552">
        <v>824600</v>
      </c>
      <c r="CL1552">
        <v>0.49</v>
      </c>
      <c r="CM1552">
        <f t="shared" si="749"/>
        <v>0.49</v>
      </c>
      <c r="CX1552">
        <v>824600</v>
      </c>
      <c r="DA1552">
        <v>0.51</v>
      </c>
      <c r="DB1552">
        <f t="shared" si="750"/>
        <v>0.51</v>
      </c>
      <c r="DM1552">
        <v>824600</v>
      </c>
      <c r="DP1552">
        <v>0.49</v>
      </c>
      <c r="DQ1552">
        <f t="shared" si="751"/>
        <v>0.49</v>
      </c>
      <c r="EB1552">
        <v>824600</v>
      </c>
      <c r="EE1552">
        <v>0.48</v>
      </c>
      <c r="EF1552">
        <f t="shared" si="752"/>
        <v>0.48</v>
      </c>
      <c r="EQ1552">
        <v>824600</v>
      </c>
      <c r="ET1552">
        <v>0.48</v>
      </c>
      <c r="EU1552">
        <f t="shared" si="753"/>
        <v>0.48</v>
      </c>
      <c r="FF1552">
        <v>824600</v>
      </c>
      <c r="FI1552">
        <v>0.48</v>
      </c>
      <c r="FJ1552">
        <f t="shared" si="754"/>
        <v>0.48</v>
      </c>
      <c r="FU1552">
        <v>824600</v>
      </c>
      <c r="FX1552">
        <v>0.51</v>
      </c>
      <c r="FY1552">
        <f t="shared" si="755"/>
        <v>0.51</v>
      </c>
      <c r="GJ1552">
        <v>824600</v>
      </c>
      <c r="GM1552">
        <v>0.48</v>
      </c>
      <c r="GN1552">
        <f t="shared" si="756"/>
        <v>0.48</v>
      </c>
      <c r="GY1552">
        <v>824600</v>
      </c>
      <c r="HB1552">
        <v>0.5</v>
      </c>
      <c r="HC1552">
        <f t="shared" si="757"/>
        <v>0.5</v>
      </c>
      <c r="HN1552">
        <v>824600</v>
      </c>
      <c r="HQ1552">
        <v>0.5</v>
      </c>
      <c r="HR1552">
        <f t="shared" si="758"/>
        <v>0.5</v>
      </c>
      <c r="ID1552">
        <v>824123</v>
      </c>
      <c r="IG1552">
        <v>0.54</v>
      </c>
      <c r="IH1552">
        <f t="shared" si="759"/>
        <v>0.54</v>
      </c>
      <c r="IS1552">
        <v>824123</v>
      </c>
      <c r="IV1552">
        <v>0.53</v>
      </c>
      <c r="IW1552">
        <f t="shared" si="760"/>
        <v>0.53</v>
      </c>
      <c r="JH1552">
        <v>824123</v>
      </c>
      <c r="JK1552">
        <v>0.54</v>
      </c>
      <c r="JL1552">
        <f t="shared" si="761"/>
        <v>0.54</v>
      </c>
      <c r="JW1552">
        <v>824123</v>
      </c>
      <c r="JZ1552">
        <v>0.54</v>
      </c>
      <c r="KA1552">
        <f t="shared" si="762"/>
        <v>0.54</v>
      </c>
      <c r="KL1552">
        <v>824123</v>
      </c>
      <c r="KO1552">
        <v>0.51</v>
      </c>
      <c r="KP1552">
        <f t="shared" si="763"/>
        <v>0.51</v>
      </c>
      <c r="LA1552">
        <v>824123</v>
      </c>
      <c r="LD1552">
        <v>0.52</v>
      </c>
      <c r="LE1552">
        <f t="shared" si="764"/>
        <v>0.52</v>
      </c>
      <c r="LP1552">
        <v>824123</v>
      </c>
      <c r="LS1552">
        <v>0.55000000000000004</v>
      </c>
      <c r="LT1552">
        <f t="shared" si="765"/>
        <v>0.55000000000000004</v>
      </c>
      <c r="ME1552">
        <v>824123</v>
      </c>
      <c r="MH1552">
        <v>0.49</v>
      </c>
      <c r="MI1552">
        <f t="shared" si="766"/>
        <v>0.49</v>
      </c>
      <c r="MT1552">
        <v>824123</v>
      </c>
      <c r="MW1552">
        <v>0.47</v>
      </c>
      <c r="MX1552">
        <f t="shared" si="767"/>
        <v>0.47</v>
      </c>
      <c r="NI1552">
        <v>824123</v>
      </c>
      <c r="NL1552">
        <v>0.53</v>
      </c>
      <c r="NM1552">
        <f t="shared" si="768"/>
        <v>0.53</v>
      </c>
      <c r="NX1552">
        <v>824123</v>
      </c>
      <c r="OA1552">
        <v>0.52</v>
      </c>
      <c r="OB1552">
        <f t="shared" si="769"/>
        <v>0.52</v>
      </c>
      <c r="OM1552">
        <v>824123</v>
      </c>
      <c r="OP1552">
        <v>0.55000000000000004</v>
      </c>
      <c r="OQ1552">
        <f t="shared" si="770"/>
        <v>0.55000000000000004</v>
      </c>
      <c r="PB1552">
        <v>824123</v>
      </c>
      <c r="PE1552">
        <v>0.54</v>
      </c>
      <c r="PF1552">
        <f t="shared" si="771"/>
        <v>0.54</v>
      </c>
      <c r="PQ1552">
        <v>824123</v>
      </c>
      <c r="PT1552">
        <v>0.54</v>
      </c>
      <c r="PU1552">
        <f t="shared" si="772"/>
        <v>0.54</v>
      </c>
      <c r="QF1552">
        <v>824123</v>
      </c>
      <c r="QI1552">
        <v>0.51</v>
      </c>
      <c r="QJ1552">
        <f t="shared" si="773"/>
        <v>0.51</v>
      </c>
      <c r="QU1552">
        <v>824123</v>
      </c>
      <c r="QX1552">
        <v>0.55000000000000004</v>
      </c>
      <c r="QY1552">
        <f t="shared" si="774"/>
        <v>0.55000000000000004</v>
      </c>
    </row>
    <row r="1553" spans="12:467" x14ac:dyDescent="0.2">
      <c r="L1553">
        <v>824924</v>
      </c>
      <c r="O1553">
        <v>0.51</v>
      </c>
      <c r="P1553">
        <f t="shared" si="744"/>
        <v>0.51</v>
      </c>
      <c r="AA1553">
        <v>824924</v>
      </c>
      <c r="AD1553">
        <v>0.59</v>
      </c>
      <c r="AE1553">
        <f t="shared" si="745"/>
        <v>0.59</v>
      </c>
      <c r="AP1553">
        <v>824924</v>
      </c>
      <c r="AS1553">
        <v>0.49</v>
      </c>
      <c r="AT1553">
        <f t="shared" si="746"/>
        <v>0.49</v>
      </c>
      <c r="BE1553">
        <v>824924</v>
      </c>
      <c r="BH1553">
        <v>0.59</v>
      </c>
      <c r="BI1553">
        <f t="shared" si="747"/>
        <v>0.59</v>
      </c>
      <c r="BT1553">
        <v>824924</v>
      </c>
      <c r="BW1553">
        <v>0.65</v>
      </c>
      <c r="BX1553">
        <f t="shared" si="748"/>
        <v>0.65</v>
      </c>
      <c r="CI1553">
        <v>824924</v>
      </c>
      <c r="CL1553">
        <v>0.54</v>
      </c>
      <c r="CM1553">
        <f t="shared" si="749"/>
        <v>0.54</v>
      </c>
      <c r="CX1553">
        <v>824924</v>
      </c>
      <c r="DA1553">
        <v>0.53</v>
      </c>
      <c r="DB1553">
        <f t="shared" si="750"/>
        <v>0.53</v>
      </c>
      <c r="DM1553">
        <v>824924</v>
      </c>
      <c r="DP1553">
        <v>0.53</v>
      </c>
      <c r="DQ1553">
        <f t="shared" si="751"/>
        <v>0.53</v>
      </c>
      <c r="EB1553">
        <v>824924</v>
      </c>
      <c r="EE1553">
        <v>0.5</v>
      </c>
      <c r="EF1553">
        <f t="shared" si="752"/>
        <v>0.5</v>
      </c>
      <c r="EQ1553">
        <v>824924</v>
      </c>
      <c r="ET1553">
        <v>0.5</v>
      </c>
      <c r="EU1553">
        <f t="shared" si="753"/>
        <v>0.5</v>
      </c>
      <c r="FF1553">
        <v>824924</v>
      </c>
      <c r="FI1553">
        <v>0.53</v>
      </c>
      <c r="FJ1553">
        <f t="shared" si="754"/>
        <v>0.53</v>
      </c>
      <c r="FU1553">
        <v>824924</v>
      </c>
      <c r="FX1553">
        <v>0.53</v>
      </c>
      <c r="FY1553">
        <f t="shared" si="755"/>
        <v>0.53</v>
      </c>
      <c r="GJ1553">
        <v>824924</v>
      </c>
      <c r="GM1553">
        <v>0.52</v>
      </c>
      <c r="GN1553">
        <f t="shared" si="756"/>
        <v>0.52</v>
      </c>
      <c r="GY1553">
        <v>824924</v>
      </c>
      <c r="HB1553">
        <v>0.52</v>
      </c>
      <c r="HC1553">
        <f t="shared" si="757"/>
        <v>0.52</v>
      </c>
      <c r="HN1553">
        <v>824924</v>
      </c>
      <c r="HQ1553">
        <v>0.56000000000000005</v>
      </c>
      <c r="HR1553">
        <f t="shared" si="758"/>
        <v>0.56000000000000005</v>
      </c>
      <c r="ID1553">
        <v>824286</v>
      </c>
      <c r="IG1553">
        <v>0.56000000000000005</v>
      </c>
      <c r="IH1553">
        <f t="shared" si="759"/>
        <v>0.56000000000000005</v>
      </c>
      <c r="IS1553">
        <v>824286</v>
      </c>
      <c r="IV1553">
        <v>0.56000000000000005</v>
      </c>
      <c r="IW1553">
        <f t="shared" si="760"/>
        <v>0.56000000000000005</v>
      </c>
      <c r="JH1553">
        <v>824286</v>
      </c>
      <c r="JK1553">
        <v>0.59</v>
      </c>
      <c r="JL1553">
        <f t="shared" si="761"/>
        <v>0.59</v>
      </c>
      <c r="JW1553">
        <v>824286</v>
      </c>
      <c r="JZ1553">
        <v>0.55000000000000004</v>
      </c>
      <c r="KA1553">
        <f t="shared" si="762"/>
        <v>0.55000000000000004</v>
      </c>
      <c r="KL1553">
        <v>824286</v>
      </c>
      <c r="KO1553">
        <v>0.65</v>
      </c>
      <c r="KP1553">
        <f t="shared" si="763"/>
        <v>0.65</v>
      </c>
      <c r="LA1553">
        <v>824286</v>
      </c>
      <c r="LD1553">
        <v>0.56999999999999995</v>
      </c>
      <c r="LE1553">
        <f t="shared" si="764"/>
        <v>0.56999999999999995</v>
      </c>
      <c r="LP1553">
        <v>824286</v>
      </c>
      <c r="LS1553">
        <v>0.54</v>
      </c>
      <c r="LT1553">
        <f t="shared" si="765"/>
        <v>0.54</v>
      </c>
      <c r="ME1553">
        <v>824286</v>
      </c>
      <c r="MH1553">
        <v>0.54</v>
      </c>
      <c r="MI1553">
        <f t="shared" si="766"/>
        <v>0.54</v>
      </c>
      <c r="MT1553">
        <v>824286</v>
      </c>
      <c r="MW1553">
        <v>0.6</v>
      </c>
      <c r="MX1553">
        <f t="shared" si="767"/>
        <v>0.6</v>
      </c>
      <c r="NI1553">
        <v>824286</v>
      </c>
      <c r="NL1553">
        <v>0.53</v>
      </c>
      <c r="NM1553">
        <f t="shared" si="768"/>
        <v>0.53</v>
      </c>
      <c r="NX1553">
        <v>824286</v>
      </c>
      <c r="OA1553">
        <v>0.57999999999999996</v>
      </c>
      <c r="OB1553">
        <f t="shared" si="769"/>
        <v>0.57999999999999996</v>
      </c>
      <c r="OM1553">
        <v>824286</v>
      </c>
      <c r="OP1553">
        <v>0.56000000000000005</v>
      </c>
      <c r="OQ1553">
        <f t="shared" si="770"/>
        <v>0.56000000000000005</v>
      </c>
      <c r="PB1553">
        <v>824286</v>
      </c>
      <c r="PE1553">
        <v>0.56999999999999995</v>
      </c>
      <c r="PF1553">
        <f t="shared" si="771"/>
        <v>0.56999999999999995</v>
      </c>
      <c r="PQ1553">
        <v>824286</v>
      </c>
      <c r="PT1553">
        <v>0.54</v>
      </c>
      <c r="PU1553">
        <f t="shared" si="772"/>
        <v>0.54</v>
      </c>
      <c r="QF1553">
        <v>824286</v>
      </c>
      <c r="QI1553">
        <v>0.56999999999999995</v>
      </c>
      <c r="QJ1553">
        <f t="shared" si="773"/>
        <v>0.56999999999999995</v>
      </c>
      <c r="QU1553">
        <v>824286</v>
      </c>
      <c r="QX1553">
        <v>0.55000000000000004</v>
      </c>
      <c r="QY1553">
        <f t="shared" si="774"/>
        <v>0.55000000000000004</v>
      </c>
    </row>
    <row r="1554" spans="12:467" x14ac:dyDescent="0.2">
      <c r="L1554">
        <v>825007</v>
      </c>
      <c r="O1554">
        <v>0.54</v>
      </c>
      <c r="P1554">
        <f t="shared" si="744"/>
        <v>0.54</v>
      </c>
      <c r="AA1554">
        <v>825007</v>
      </c>
      <c r="AD1554">
        <v>0.59</v>
      </c>
      <c r="AE1554">
        <f t="shared" si="745"/>
        <v>0.59</v>
      </c>
      <c r="AP1554">
        <v>825007</v>
      </c>
      <c r="AS1554">
        <v>0.44</v>
      </c>
      <c r="AT1554">
        <f t="shared" si="746"/>
        <v>0.44</v>
      </c>
      <c r="BE1554">
        <v>825007</v>
      </c>
      <c r="BH1554">
        <v>0.53</v>
      </c>
      <c r="BI1554">
        <f t="shared" si="747"/>
        <v>0.53</v>
      </c>
      <c r="BT1554">
        <v>825007</v>
      </c>
      <c r="BW1554">
        <v>0.56000000000000005</v>
      </c>
      <c r="BX1554">
        <f t="shared" si="748"/>
        <v>0.56000000000000005</v>
      </c>
      <c r="CI1554">
        <v>825007</v>
      </c>
      <c r="CL1554">
        <v>0.52</v>
      </c>
      <c r="CM1554">
        <f t="shared" si="749"/>
        <v>0.52</v>
      </c>
      <c r="CX1554">
        <v>825007</v>
      </c>
      <c r="DA1554">
        <v>0.51</v>
      </c>
      <c r="DB1554">
        <f t="shared" si="750"/>
        <v>0.51</v>
      </c>
      <c r="DM1554">
        <v>825007</v>
      </c>
      <c r="DP1554">
        <v>0.55000000000000004</v>
      </c>
      <c r="DQ1554">
        <f t="shared" si="751"/>
        <v>0.55000000000000004</v>
      </c>
      <c r="EB1554">
        <v>825007</v>
      </c>
      <c r="EE1554">
        <v>0.53</v>
      </c>
      <c r="EF1554">
        <f t="shared" si="752"/>
        <v>0.53</v>
      </c>
      <c r="EQ1554">
        <v>825007</v>
      </c>
      <c r="ET1554">
        <v>0.53</v>
      </c>
      <c r="EU1554">
        <f t="shared" si="753"/>
        <v>0.53</v>
      </c>
      <c r="FF1554">
        <v>825007</v>
      </c>
      <c r="FI1554">
        <v>0.54</v>
      </c>
      <c r="FJ1554">
        <f t="shared" si="754"/>
        <v>0.54</v>
      </c>
      <c r="FU1554">
        <v>825007</v>
      </c>
      <c r="FX1554">
        <v>0.51</v>
      </c>
      <c r="FY1554">
        <f t="shared" si="755"/>
        <v>0.51</v>
      </c>
      <c r="GJ1554">
        <v>825007</v>
      </c>
      <c r="GM1554">
        <v>0.52</v>
      </c>
      <c r="GN1554">
        <f t="shared" si="756"/>
        <v>0.52</v>
      </c>
      <c r="GY1554">
        <v>825007</v>
      </c>
      <c r="HB1554">
        <v>0.59</v>
      </c>
      <c r="HC1554">
        <f t="shared" si="757"/>
        <v>0.59</v>
      </c>
      <c r="HN1554">
        <v>825007</v>
      </c>
      <c r="HQ1554">
        <v>0.48</v>
      </c>
      <c r="HR1554">
        <f t="shared" si="758"/>
        <v>0.48</v>
      </c>
      <c r="ID1554">
        <v>824367</v>
      </c>
      <c r="IG1554">
        <v>0.46</v>
      </c>
      <c r="IH1554">
        <f t="shared" si="759"/>
        <v>0.46</v>
      </c>
      <c r="IS1554">
        <v>824367</v>
      </c>
      <c r="IV1554">
        <v>0.41</v>
      </c>
      <c r="IW1554">
        <f t="shared" si="760"/>
        <v>0.41</v>
      </c>
      <c r="JH1554">
        <v>824367</v>
      </c>
      <c r="JK1554">
        <v>0.44</v>
      </c>
      <c r="JL1554">
        <f t="shared" si="761"/>
        <v>0.44</v>
      </c>
      <c r="JW1554">
        <v>824367</v>
      </c>
      <c r="JZ1554">
        <v>0.45</v>
      </c>
      <c r="KA1554">
        <f t="shared" si="762"/>
        <v>0.45</v>
      </c>
      <c r="KL1554">
        <v>824367</v>
      </c>
      <c r="KO1554">
        <v>0.42</v>
      </c>
      <c r="KP1554">
        <f t="shared" si="763"/>
        <v>0.42</v>
      </c>
      <c r="LA1554">
        <v>824367</v>
      </c>
      <c r="LD1554">
        <v>0.46</v>
      </c>
      <c r="LE1554">
        <f t="shared" si="764"/>
        <v>0.46</v>
      </c>
      <c r="LP1554">
        <v>824367</v>
      </c>
      <c r="LS1554">
        <v>0.45</v>
      </c>
      <c r="LT1554">
        <f t="shared" si="765"/>
        <v>0.45</v>
      </c>
      <c r="ME1554">
        <v>824367</v>
      </c>
      <c r="MH1554">
        <v>0.43</v>
      </c>
      <c r="MI1554">
        <f t="shared" si="766"/>
        <v>0.43</v>
      </c>
      <c r="MT1554">
        <v>824367</v>
      </c>
      <c r="MW1554">
        <v>0.45</v>
      </c>
      <c r="MX1554">
        <f t="shared" si="767"/>
        <v>0.45</v>
      </c>
      <c r="NI1554">
        <v>824367</v>
      </c>
      <c r="NL1554">
        <v>0.42</v>
      </c>
      <c r="NM1554">
        <f t="shared" si="768"/>
        <v>0.42</v>
      </c>
      <c r="NX1554">
        <v>824367</v>
      </c>
      <c r="OA1554">
        <v>0.5</v>
      </c>
      <c r="OB1554">
        <f t="shared" si="769"/>
        <v>0.5</v>
      </c>
      <c r="OM1554">
        <v>824367</v>
      </c>
      <c r="OP1554">
        <v>0.47</v>
      </c>
      <c r="OQ1554">
        <f t="shared" si="770"/>
        <v>0.47</v>
      </c>
      <c r="PB1554">
        <v>824367</v>
      </c>
      <c r="PE1554">
        <v>0.44</v>
      </c>
      <c r="PF1554">
        <f t="shared" si="771"/>
        <v>0.44</v>
      </c>
      <c r="PQ1554">
        <v>824367</v>
      </c>
      <c r="PT1554">
        <v>0.44</v>
      </c>
      <c r="PU1554">
        <f t="shared" si="772"/>
        <v>0.44</v>
      </c>
      <c r="QF1554">
        <v>824367</v>
      </c>
      <c r="QI1554">
        <v>0.48</v>
      </c>
      <c r="QJ1554">
        <f t="shared" si="773"/>
        <v>0.48</v>
      </c>
      <c r="QU1554">
        <v>824367</v>
      </c>
      <c r="QX1554">
        <v>0.47</v>
      </c>
      <c r="QY1554">
        <f t="shared" si="774"/>
        <v>0.47</v>
      </c>
    </row>
    <row r="1555" spans="12:467" x14ac:dyDescent="0.2">
      <c r="L1555">
        <v>822738</v>
      </c>
      <c r="O1555">
        <v>0.43</v>
      </c>
      <c r="P1555">
        <f t="shared" si="744"/>
        <v>0.43</v>
      </c>
      <c r="AA1555">
        <v>822738</v>
      </c>
      <c r="AD1555">
        <v>0.49</v>
      </c>
      <c r="AE1555">
        <f t="shared" si="745"/>
        <v>0.49</v>
      </c>
      <c r="AP1555">
        <v>822738</v>
      </c>
      <c r="AS1555">
        <v>0.4</v>
      </c>
      <c r="AT1555">
        <f t="shared" si="746"/>
        <v>0.4</v>
      </c>
      <c r="BE1555">
        <v>822738</v>
      </c>
      <c r="BH1555">
        <v>0.4</v>
      </c>
      <c r="BI1555">
        <f t="shared" si="747"/>
        <v>0.4</v>
      </c>
      <c r="BT1555">
        <v>822738</v>
      </c>
      <c r="BW1555">
        <v>0.46</v>
      </c>
      <c r="BX1555">
        <f t="shared" si="748"/>
        <v>0.46</v>
      </c>
      <c r="CI1555">
        <v>822738</v>
      </c>
      <c r="CL1555">
        <v>0.46</v>
      </c>
      <c r="CM1555">
        <f t="shared" si="749"/>
        <v>0.46</v>
      </c>
      <c r="CX1555">
        <v>822738</v>
      </c>
      <c r="DA1555">
        <v>0.48</v>
      </c>
      <c r="DB1555">
        <f t="shared" si="750"/>
        <v>0.48</v>
      </c>
      <c r="DM1555">
        <v>822738</v>
      </c>
      <c r="DP1555">
        <v>0.47</v>
      </c>
      <c r="DQ1555">
        <f t="shared" si="751"/>
        <v>0.47</v>
      </c>
      <c r="EB1555">
        <v>822738</v>
      </c>
      <c r="EE1555">
        <v>0.43</v>
      </c>
      <c r="EF1555">
        <f t="shared" si="752"/>
        <v>0.43</v>
      </c>
      <c r="EQ1555">
        <v>822738</v>
      </c>
      <c r="ET1555">
        <v>0.43</v>
      </c>
      <c r="EU1555">
        <f t="shared" si="753"/>
        <v>0.43</v>
      </c>
      <c r="FF1555">
        <v>822738</v>
      </c>
      <c r="FI1555">
        <v>0.48</v>
      </c>
      <c r="FJ1555">
        <f t="shared" si="754"/>
        <v>0.48</v>
      </c>
      <c r="FU1555">
        <v>822738</v>
      </c>
      <c r="FX1555">
        <v>0.48</v>
      </c>
      <c r="FY1555">
        <f t="shared" si="755"/>
        <v>0.48</v>
      </c>
      <c r="GJ1555">
        <v>822738</v>
      </c>
      <c r="GM1555">
        <v>0.46</v>
      </c>
      <c r="GN1555">
        <f t="shared" si="756"/>
        <v>0.46</v>
      </c>
      <c r="GY1555">
        <v>822738</v>
      </c>
      <c r="HB1555">
        <v>0.46</v>
      </c>
      <c r="HC1555">
        <f t="shared" si="757"/>
        <v>0.46</v>
      </c>
      <c r="HN1555">
        <v>822738</v>
      </c>
      <c r="HQ1555">
        <v>0.33</v>
      </c>
      <c r="HR1555">
        <f t="shared" si="758"/>
        <v>0.33</v>
      </c>
      <c r="ID1555">
        <v>824774</v>
      </c>
      <c r="IG1555">
        <v>0.45</v>
      </c>
      <c r="IH1555">
        <f t="shared" si="759"/>
        <v>0.45</v>
      </c>
      <c r="IS1555">
        <v>824774</v>
      </c>
      <c r="IV1555">
        <v>0.43</v>
      </c>
      <c r="IW1555">
        <f t="shared" si="760"/>
        <v>0.43</v>
      </c>
      <c r="JH1555">
        <v>824774</v>
      </c>
      <c r="JK1555">
        <v>0.49</v>
      </c>
      <c r="JL1555">
        <f t="shared" si="761"/>
        <v>0.49</v>
      </c>
      <c r="JW1555">
        <v>824774</v>
      </c>
      <c r="JZ1555">
        <v>0.43</v>
      </c>
      <c r="KA1555">
        <f t="shared" si="762"/>
        <v>0.43</v>
      </c>
      <c r="KL1555">
        <v>824774</v>
      </c>
      <c r="KO1555">
        <v>0.49</v>
      </c>
      <c r="KP1555">
        <f t="shared" si="763"/>
        <v>0.49</v>
      </c>
      <c r="LA1555">
        <v>824774</v>
      </c>
      <c r="LD1555">
        <v>0.44</v>
      </c>
      <c r="LE1555">
        <f t="shared" si="764"/>
        <v>0.44</v>
      </c>
      <c r="LP1555">
        <v>824774</v>
      </c>
      <c r="LS1555">
        <v>0.43</v>
      </c>
      <c r="LT1555">
        <f t="shared" si="765"/>
        <v>0.43</v>
      </c>
      <c r="ME1555">
        <v>824774</v>
      </c>
      <c r="MH1555">
        <v>0.44</v>
      </c>
      <c r="MI1555">
        <f t="shared" si="766"/>
        <v>0.44</v>
      </c>
      <c r="MT1555">
        <v>824774</v>
      </c>
      <c r="MW1555">
        <v>0.5</v>
      </c>
      <c r="MX1555">
        <f t="shared" si="767"/>
        <v>0.5</v>
      </c>
      <c r="NI1555">
        <v>824774</v>
      </c>
      <c r="NL1555">
        <v>0.46</v>
      </c>
      <c r="NM1555">
        <f t="shared" si="768"/>
        <v>0.46</v>
      </c>
      <c r="NX1555">
        <v>824774</v>
      </c>
      <c r="OA1555">
        <v>0.45</v>
      </c>
      <c r="OB1555">
        <f t="shared" si="769"/>
        <v>0.45</v>
      </c>
      <c r="OM1555">
        <v>824774</v>
      </c>
      <c r="OP1555">
        <v>0.45</v>
      </c>
      <c r="OQ1555">
        <f t="shared" si="770"/>
        <v>0.45</v>
      </c>
      <c r="PB1555">
        <v>824774</v>
      </c>
      <c r="PE1555">
        <v>0.45</v>
      </c>
      <c r="PF1555">
        <f t="shared" si="771"/>
        <v>0.45</v>
      </c>
      <c r="PQ1555">
        <v>824774</v>
      </c>
      <c r="PT1555">
        <v>0.45</v>
      </c>
      <c r="PU1555">
        <f t="shared" si="772"/>
        <v>0.45</v>
      </c>
      <c r="QF1555">
        <v>824774</v>
      </c>
      <c r="QI1555">
        <v>0.45</v>
      </c>
      <c r="QJ1555">
        <f t="shared" si="773"/>
        <v>0.45</v>
      </c>
      <c r="QU1555">
        <v>824774</v>
      </c>
      <c r="QX1555">
        <v>0.43</v>
      </c>
      <c r="QY1555">
        <f t="shared" si="774"/>
        <v>0.43</v>
      </c>
    </row>
    <row r="1556" spans="12:467" x14ac:dyDescent="0.2">
      <c r="L1556">
        <v>822982</v>
      </c>
      <c r="O1556">
        <v>0.54</v>
      </c>
      <c r="P1556">
        <f t="shared" si="744"/>
        <v>0.54</v>
      </c>
      <c r="AA1556">
        <v>822982</v>
      </c>
      <c r="AD1556">
        <v>0.48</v>
      </c>
      <c r="AE1556">
        <f t="shared" si="745"/>
        <v>0.48</v>
      </c>
      <c r="AP1556">
        <v>822982</v>
      </c>
      <c r="AS1556">
        <v>0.76</v>
      </c>
      <c r="AT1556">
        <f t="shared" si="746"/>
        <v>0.76</v>
      </c>
      <c r="BE1556">
        <v>822982</v>
      </c>
      <c r="BH1556">
        <v>0.45</v>
      </c>
      <c r="BI1556">
        <f t="shared" si="747"/>
        <v>0.45</v>
      </c>
      <c r="BT1556">
        <v>822982</v>
      </c>
      <c r="BW1556">
        <v>0.37</v>
      </c>
      <c r="BX1556">
        <f t="shared" si="748"/>
        <v>0.37</v>
      </c>
      <c r="CI1556">
        <v>822982</v>
      </c>
      <c r="CL1556">
        <v>0.53</v>
      </c>
      <c r="CM1556">
        <f t="shared" si="749"/>
        <v>0.53</v>
      </c>
      <c r="CX1556">
        <v>822982</v>
      </c>
      <c r="DA1556">
        <v>0.55000000000000004</v>
      </c>
      <c r="DB1556">
        <f t="shared" si="750"/>
        <v>0.55000000000000004</v>
      </c>
      <c r="DM1556">
        <v>822982</v>
      </c>
      <c r="DP1556">
        <v>0.53</v>
      </c>
      <c r="DQ1556">
        <f t="shared" si="751"/>
        <v>0.53</v>
      </c>
      <c r="EB1556">
        <v>822982</v>
      </c>
      <c r="EE1556">
        <v>0.55000000000000004</v>
      </c>
      <c r="EF1556">
        <f t="shared" si="752"/>
        <v>0.55000000000000004</v>
      </c>
      <c r="EQ1556">
        <v>822982</v>
      </c>
      <c r="ET1556">
        <v>0.55000000000000004</v>
      </c>
      <c r="EU1556">
        <f t="shared" si="753"/>
        <v>0.55000000000000004</v>
      </c>
      <c r="FF1556">
        <v>822982</v>
      </c>
      <c r="FI1556">
        <v>0.55000000000000004</v>
      </c>
      <c r="FJ1556">
        <f t="shared" si="754"/>
        <v>0.55000000000000004</v>
      </c>
      <c r="FU1556">
        <v>822982</v>
      </c>
      <c r="FX1556">
        <v>0.54</v>
      </c>
      <c r="FY1556">
        <f t="shared" si="755"/>
        <v>0.54</v>
      </c>
      <c r="GJ1556">
        <v>822982</v>
      </c>
      <c r="GM1556">
        <v>0.53</v>
      </c>
      <c r="GN1556">
        <f t="shared" si="756"/>
        <v>0.53</v>
      </c>
      <c r="GY1556">
        <v>822982</v>
      </c>
      <c r="HB1556">
        <v>0.59</v>
      </c>
      <c r="HC1556">
        <f t="shared" si="757"/>
        <v>0.59</v>
      </c>
      <c r="HN1556">
        <v>822982</v>
      </c>
      <c r="HQ1556">
        <v>0.49</v>
      </c>
      <c r="HR1556">
        <f t="shared" si="758"/>
        <v>0.49</v>
      </c>
      <c r="ID1556">
        <v>825097</v>
      </c>
      <c r="IG1556">
        <v>0.53</v>
      </c>
      <c r="IH1556">
        <f t="shared" si="759"/>
        <v>0.53</v>
      </c>
      <c r="IS1556">
        <v>825097</v>
      </c>
      <c r="IV1556">
        <v>0.54</v>
      </c>
      <c r="IW1556">
        <f t="shared" si="760"/>
        <v>0.54</v>
      </c>
      <c r="JH1556">
        <v>825097</v>
      </c>
      <c r="JK1556">
        <v>0.51</v>
      </c>
      <c r="JL1556">
        <f t="shared" si="761"/>
        <v>0.51</v>
      </c>
      <c r="JW1556">
        <v>825097</v>
      </c>
      <c r="JZ1556">
        <v>0.56000000000000005</v>
      </c>
      <c r="KA1556">
        <f t="shared" si="762"/>
        <v>0.56000000000000005</v>
      </c>
      <c r="KL1556">
        <v>825097</v>
      </c>
      <c r="KO1556">
        <v>0.52</v>
      </c>
      <c r="KP1556">
        <f t="shared" si="763"/>
        <v>0.52</v>
      </c>
      <c r="LA1556">
        <v>825097</v>
      </c>
      <c r="LD1556">
        <v>0.54</v>
      </c>
      <c r="LE1556">
        <f t="shared" si="764"/>
        <v>0.54</v>
      </c>
      <c r="LP1556">
        <v>825097</v>
      </c>
      <c r="LS1556">
        <v>0.55000000000000004</v>
      </c>
      <c r="LT1556">
        <f t="shared" si="765"/>
        <v>0.55000000000000004</v>
      </c>
      <c r="ME1556">
        <v>825097</v>
      </c>
      <c r="MH1556">
        <v>0.55000000000000004</v>
      </c>
      <c r="MI1556">
        <f t="shared" si="766"/>
        <v>0.55000000000000004</v>
      </c>
      <c r="MT1556">
        <v>825097</v>
      </c>
      <c r="MW1556">
        <v>0.51</v>
      </c>
      <c r="MX1556">
        <f t="shared" si="767"/>
        <v>0.51</v>
      </c>
      <c r="NI1556">
        <v>825097</v>
      </c>
      <c r="NL1556">
        <v>0.54</v>
      </c>
      <c r="NM1556">
        <f t="shared" si="768"/>
        <v>0.54</v>
      </c>
      <c r="NX1556">
        <v>825097</v>
      </c>
      <c r="OA1556">
        <v>0.56000000000000005</v>
      </c>
      <c r="OB1556">
        <f t="shared" si="769"/>
        <v>0.56000000000000005</v>
      </c>
      <c r="OM1556">
        <v>825097</v>
      </c>
      <c r="OP1556">
        <v>0.55000000000000004</v>
      </c>
      <c r="OQ1556">
        <f t="shared" si="770"/>
        <v>0.55000000000000004</v>
      </c>
      <c r="PB1556">
        <v>825097</v>
      </c>
      <c r="PE1556">
        <v>0.54</v>
      </c>
      <c r="PF1556">
        <f t="shared" si="771"/>
        <v>0.54</v>
      </c>
      <c r="PQ1556">
        <v>825097</v>
      </c>
      <c r="PT1556">
        <v>0.54</v>
      </c>
      <c r="PU1556">
        <f t="shared" si="772"/>
        <v>0.54</v>
      </c>
      <c r="QF1556">
        <v>825097</v>
      </c>
      <c r="QI1556">
        <v>0.53</v>
      </c>
      <c r="QJ1556">
        <f t="shared" si="773"/>
        <v>0.53</v>
      </c>
      <c r="QU1556">
        <v>825097</v>
      </c>
      <c r="QX1556">
        <v>0.55000000000000004</v>
      </c>
      <c r="QY1556">
        <f t="shared" si="774"/>
        <v>0.55000000000000004</v>
      </c>
    </row>
    <row r="1557" spans="12:467" x14ac:dyDescent="0.2">
      <c r="L1557">
        <v>823058</v>
      </c>
      <c r="O1557">
        <v>0.51</v>
      </c>
      <c r="P1557">
        <f t="shared" si="744"/>
        <v>0.51</v>
      </c>
      <c r="AA1557">
        <v>823058</v>
      </c>
      <c r="AD1557">
        <v>0.51</v>
      </c>
      <c r="AE1557">
        <f t="shared" si="745"/>
        <v>0.51</v>
      </c>
      <c r="AP1557">
        <v>823058</v>
      </c>
      <c r="AS1557">
        <v>0.39</v>
      </c>
      <c r="AT1557">
        <f t="shared" si="746"/>
        <v>0.39</v>
      </c>
      <c r="BE1557">
        <v>823058</v>
      </c>
      <c r="BH1557">
        <v>0.47</v>
      </c>
      <c r="BI1557">
        <f t="shared" si="747"/>
        <v>0.47</v>
      </c>
      <c r="BT1557">
        <v>823058</v>
      </c>
      <c r="BW1557">
        <v>0.53</v>
      </c>
      <c r="BX1557">
        <f t="shared" si="748"/>
        <v>0.53</v>
      </c>
      <c r="CI1557">
        <v>823058</v>
      </c>
      <c r="CL1557">
        <v>0.5</v>
      </c>
      <c r="CM1557">
        <f t="shared" si="749"/>
        <v>0.5</v>
      </c>
      <c r="CX1557">
        <v>823058</v>
      </c>
      <c r="DA1557">
        <v>0.49</v>
      </c>
      <c r="DB1557">
        <f t="shared" si="750"/>
        <v>0.49</v>
      </c>
      <c r="DM1557">
        <v>823058</v>
      </c>
      <c r="DP1557">
        <v>0.53</v>
      </c>
      <c r="DQ1557">
        <f t="shared" si="751"/>
        <v>0.53</v>
      </c>
      <c r="EB1557">
        <v>823058</v>
      </c>
      <c r="EE1557">
        <v>0.48</v>
      </c>
      <c r="EF1557">
        <f t="shared" si="752"/>
        <v>0.48</v>
      </c>
      <c r="EQ1557">
        <v>823058</v>
      </c>
      <c r="ET1557">
        <v>0.48</v>
      </c>
      <c r="EU1557">
        <f t="shared" si="753"/>
        <v>0.48</v>
      </c>
      <c r="FF1557">
        <v>823058</v>
      </c>
      <c r="FI1557">
        <v>0.48</v>
      </c>
      <c r="FJ1557">
        <f t="shared" si="754"/>
        <v>0.48</v>
      </c>
      <c r="FU1557">
        <v>823058</v>
      </c>
      <c r="FX1557">
        <v>0.49</v>
      </c>
      <c r="FY1557">
        <f t="shared" si="755"/>
        <v>0.49</v>
      </c>
      <c r="GJ1557">
        <v>823058</v>
      </c>
      <c r="GM1557">
        <v>0.5</v>
      </c>
      <c r="GN1557">
        <f t="shared" si="756"/>
        <v>0.5</v>
      </c>
      <c r="GY1557">
        <v>823058</v>
      </c>
      <c r="HB1557">
        <v>0.47</v>
      </c>
      <c r="HC1557">
        <f t="shared" si="757"/>
        <v>0.47</v>
      </c>
      <c r="HN1557">
        <v>823058</v>
      </c>
      <c r="HQ1557">
        <v>0.54</v>
      </c>
      <c r="HR1557">
        <f t="shared" si="758"/>
        <v>0.54</v>
      </c>
      <c r="ID1557">
        <v>822745</v>
      </c>
      <c r="IG1557">
        <v>0.45</v>
      </c>
      <c r="IH1557">
        <f t="shared" si="759"/>
        <v>0.45</v>
      </c>
      <c r="IS1557">
        <v>822745</v>
      </c>
      <c r="IV1557">
        <v>0.43</v>
      </c>
      <c r="IW1557">
        <f t="shared" si="760"/>
        <v>0.43</v>
      </c>
      <c r="JH1557">
        <v>822745</v>
      </c>
      <c r="JK1557">
        <v>0.43</v>
      </c>
      <c r="JL1557">
        <f t="shared" si="761"/>
        <v>0.43</v>
      </c>
      <c r="JW1557">
        <v>822745</v>
      </c>
      <c r="JZ1557">
        <v>0.44</v>
      </c>
      <c r="KA1557">
        <f t="shared" si="762"/>
        <v>0.44</v>
      </c>
      <c r="KL1557">
        <v>822745</v>
      </c>
      <c r="KO1557">
        <v>0.39</v>
      </c>
      <c r="KP1557">
        <f t="shared" si="763"/>
        <v>0.39</v>
      </c>
      <c r="LA1557">
        <v>822745</v>
      </c>
      <c r="LD1557">
        <v>0.45</v>
      </c>
      <c r="LE1557">
        <f t="shared" si="764"/>
        <v>0.45</v>
      </c>
      <c r="LP1557">
        <v>822745</v>
      </c>
      <c r="LS1557">
        <v>0.46</v>
      </c>
      <c r="LT1557">
        <f t="shared" si="765"/>
        <v>0.46</v>
      </c>
      <c r="ME1557">
        <v>822745</v>
      </c>
      <c r="MH1557">
        <v>0.4</v>
      </c>
      <c r="MI1557">
        <f t="shared" si="766"/>
        <v>0.4</v>
      </c>
      <c r="MT1557">
        <v>822745</v>
      </c>
      <c r="MW1557">
        <v>0.37</v>
      </c>
      <c r="MX1557">
        <f t="shared" si="767"/>
        <v>0.37</v>
      </c>
      <c r="NI1557">
        <v>822745</v>
      </c>
      <c r="NL1557">
        <v>0.41</v>
      </c>
      <c r="NM1557">
        <f t="shared" si="768"/>
        <v>0.41</v>
      </c>
      <c r="NX1557">
        <v>822745</v>
      </c>
      <c r="OA1557">
        <v>0.43</v>
      </c>
      <c r="OB1557">
        <f t="shared" si="769"/>
        <v>0.43</v>
      </c>
      <c r="OM1557">
        <v>822745</v>
      </c>
      <c r="OP1557">
        <v>0.43</v>
      </c>
      <c r="OQ1557">
        <f t="shared" si="770"/>
        <v>0.43</v>
      </c>
      <c r="PB1557">
        <v>822745</v>
      </c>
      <c r="PE1557">
        <v>0.43</v>
      </c>
      <c r="PF1557">
        <f t="shared" si="771"/>
        <v>0.43</v>
      </c>
      <c r="PQ1557">
        <v>822745</v>
      </c>
      <c r="PT1557">
        <v>0.45</v>
      </c>
      <c r="PU1557">
        <f t="shared" si="772"/>
        <v>0.45</v>
      </c>
      <c r="QF1557">
        <v>822745</v>
      </c>
      <c r="QI1557">
        <v>0.45</v>
      </c>
      <c r="QJ1557">
        <f t="shared" si="773"/>
        <v>0.45</v>
      </c>
      <c r="QU1557">
        <v>822745</v>
      </c>
      <c r="QX1557">
        <v>0.43</v>
      </c>
      <c r="QY1557">
        <f t="shared" si="774"/>
        <v>0.43</v>
      </c>
    </row>
    <row r="1558" spans="12:467" x14ac:dyDescent="0.2">
      <c r="L1558">
        <v>823138</v>
      </c>
      <c r="O1558">
        <v>0.57999999999999996</v>
      </c>
      <c r="P1558">
        <f t="shared" si="744"/>
        <v>0.57999999999999996</v>
      </c>
      <c r="AA1558">
        <v>823138</v>
      </c>
      <c r="AD1558">
        <v>0.6</v>
      </c>
      <c r="AE1558">
        <f t="shared" si="745"/>
        <v>0.6</v>
      </c>
      <c r="AP1558">
        <v>823138</v>
      </c>
      <c r="AS1558">
        <v>0.5</v>
      </c>
      <c r="AT1558">
        <f t="shared" si="746"/>
        <v>0.5</v>
      </c>
      <c r="BE1558">
        <v>823138</v>
      </c>
      <c r="BH1558">
        <v>0.65</v>
      </c>
      <c r="BI1558">
        <f t="shared" si="747"/>
        <v>0.65</v>
      </c>
      <c r="BT1558">
        <v>823138</v>
      </c>
      <c r="BW1558">
        <v>0.71</v>
      </c>
      <c r="BX1558">
        <f t="shared" si="748"/>
        <v>0.71</v>
      </c>
      <c r="CI1558">
        <v>823138</v>
      </c>
      <c r="CL1558">
        <v>0.59</v>
      </c>
      <c r="CM1558">
        <f t="shared" si="749"/>
        <v>0.59</v>
      </c>
      <c r="CX1558">
        <v>823138</v>
      </c>
      <c r="DA1558">
        <v>0.57999999999999996</v>
      </c>
      <c r="DB1558">
        <f t="shared" si="750"/>
        <v>0.57999999999999996</v>
      </c>
      <c r="DM1558">
        <v>823138</v>
      </c>
      <c r="DP1558">
        <v>0.56000000000000005</v>
      </c>
      <c r="DQ1558">
        <f t="shared" si="751"/>
        <v>0.56000000000000005</v>
      </c>
      <c r="EB1558">
        <v>823138</v>
      </c>
      <c r="EE1558">
        <v>0.57999999999999996</v>
      </c>
      <c r="EF1558">
        <f t="shared" si="752"/>
        <v>0.57999999999999996</v>
      </c>
      <c r="EQ1558">
        <v>823138</v>
      </c>
      <c r="ET1558">
        <v>0.57999999999999996</v>
      </c>
      <c r="EU1558">
        <f t="shared" si="753"/>
        <v>0.57999999999999996</v>
      </c>
      <c r="FF1558">
        <v>823138</v>
      </c>
      <c r="FI1558">
        <v>0.56999999999999995</v>
      </c>
      <c r="FJ1558">
        <f t="shared" si="754"/>
        <v>0.56999999999999995</v>
      </c>
      <c r="FU1558">
        <v>823138</v>
      </c>
      <c r="FX1558">
        <v>0.6</v>
      </c>
      <c r="FY1558">
        <f t="shared" si="755"/>
        <v>0.6</v>
      </c>
      <c r="GJ1558">
        <v>823138</v>
      </c>
      <c r="GM1558">
        <v>0.55000000000000004</v>
      </c>
      <c r="GN1558">
        <f t="shared" si="756"/>
        <v>0.55000000000000004</v>
      </c>
      <c r="GY1558">
        <v>823138</v>
      </c>
      <c r="HB1558">
        <v>0.59</v>
      </c>
      <c r="HC1558">
        <f t="shared" si="757"/>
        <v>0.59</v>
      </c>
      <c r="HN1558">
        <v>823138</v>
      </c>
      <c r="HQ1558">
        <v>0.56000000000000005</v>
      </c>
      <c r="HR1558">
        <f t="shared" si="758"/>
        <v>0.56000000000000005</v>
      </c>
      <c r="ID1558">
        <v>822912</v>
      </c>
      <c r="IG1558">
        <v>0.57999999999999996</v>
      </c>
      <c r="IH1558">
        <f t="shared" si="759"/>
        <v>0.57999999999999996</v>
      </c>
      <c r="IS1558">
        <v>822912</v>
      </c>
      <c r="IV1558">
        <v>0.56000000000000005</v>
      </c>
      <c r="IW1558">
        <f t="shared" si="760"/>
        <v>0.56000000000000005</v>
      </c>
      <c r="JH1558">
        <v>822912</v>
      </c>
      <c r="JK1558">
        <v>0.57999999999999996</v>
      </c>
      <c r="JL1558">
        <f t="shared" si="761"/>
        <v>0.57999999999999996</v>
      </c>
      <c r="JW1558">
        <v>822912</v>
      </c>
      <c r="JZ1558">
        <v>0.56000000000000005</v>
      </c>
      <c r="KA1558">
        <f t="shared" si="762"/>
        <v>0.56000000000000005</v>
      </c>
      <c r="KL1558">
        <v>822912</v>
      </c>
      <c r="KO1558">
        <v>0.52</v>
      </c>
      <c r="KP1558">
        <f t="shared" si="763"/>
        <v>0.52</v>
      </c>
      <c r="LA1558">
        <v>822912</v>
      </c>
      <c r="LD1558">
        <v>0.57999999999999996</v>
      </c>
      <c r="LE1558">
        <f t="shared" si="764"/>
        <v>0.57999999999999996</v>
      </c>
      <c r="LP1558">
        <v>822912</v>
      </c>
      <c r="LS1558">
        <v>0.55000000000000004</v>
      </c>
      <c r="LT1558">
        <f t="shared" si="765"/>
        <v>0.55000000000000004</v>
      </c>
      <c r="ME1558">
        <v>822912</v>
      </c>
      <c r="MH1558">
        <v>0.56000000000000005</v>
      </c>
      <c r="MI1558">
        <f t="shared" si="766"/>
        <v>0.56000000000000005</v>
      </c>
      <c r="MT1558">
        <v>822912</v>
      </c>
      <c r="MW1558">
        <v>0.6</v>
      </c>
      <c r="MX1558">
        <f t="shared" si="767"/>
        <v>0.6</v>
      </c>
      <c r="NI1558">
        <v>822912</v>
      </c>
      <c r="NL1558">
        <v>0.54</v>
      </c>
      <c r="NM1558">
        <f t="shared" si="768"/>
        <v>0.54</v>
      </c>
      <c r="NX1558">
        <v>822912</v>
      </c>
      <c r="OA1558">
        <v>0.53</v>
      </c>
      <c r="OB1558">
        <f t="shared" si="769"/>
        <v>0.53</v>
      </c>
      <c r="OM1558">
        <v>822912</v>
      </c>
      <c r="OP1558">
        <v>0.56999999999999995</v>
      </c>
      <c r="OQ1558">
        <f t="shared" si="770"/>
        <v>0.56999999999999995</v>
      </c>
      <c r="PB1558">
        <v>822912</v>
      </c>
      <c r="PE1558">
        <v>0.56999999999999995</v>
      </c>
      <c r="PF1558">
        <f t="shared" si="771"/>
        <v>0.56999999999999995</v>
      </c>
      <c r="PQ1558">
        <v>822912</v>
      </c>
      <c r="PT1558">
        <v>0.57999999999999996</v>
      </c>
      <c r="PU1558">
        <f t="shared" si="772"/>
        <v>0.57999999999999996</v>
      </c>
      <c r="QF1558">
        <v>822912</v>
      </c>
      <c r="QI1558">
        <v>0.57999999999999996</v>
      </c>
      <c r="QJ1558">
        <f t="shared" si="773"/>
        <v>0.57999999999999996</v>
      </c>
      <c r="QU1558">
        <v>822912</v>
      </c>
      <c r="QX1558">
        <v>0.56000000000000005</v>
      </c>
      <c r="QY1558">
        <f t="shared" si="774"/>
        <v>0.56000000000000005</v>
      </c>
    </row>
    <row r="1559" spans="12:467" x14ac:dyDescent="0.2">
      <c r="L1559">
        <v>823381</v>
      </c>
      <c r="O1559">
        <v>0.46</v>
      </c>
      <c r="P1559">
        <f t="shared" si="744"/>
        <v>0.46</v>
      </c>
      <c r="AA1559">
        <v>823381</v>
      </c>
      <c r="AD1559">
        <v>0.43</v>
      </c>
      <c r="AE1559">
        <f t="shared" si="745"/>
        <v>0.43</v>
      </c>
      <c r="AP1559">
        <v>823381</v>
      </c>
      <c r="AS1559">
        <v>0.25</v>
      </c>
      <c r="AT1559">
        <f t="shared" si="746"/>
        <v>0.25</v>
      </c>
      <c r="BE1559">
        <v>823381</v>
      </c>
      <c r="BH1559">
        <v>0.44</v>
      </c>
      <c r="BI1559">
        <f t="shared" si="747"/>
        <v>0.44</v>
      </c>
      <c r="BT1559">
        <v>823381</v>
      </c>
      <c r="BW1559">
        <v>0.57999999999999996</v>
      </c>
      <c r="BX1559">
        <f t="shared" si="748"/>
        <v>0.57999999999999996</v>
      </c>
      <c r="CI1559">
        <v>823381</v>
      </c>
      <c r="CL1559">
        <v>0.5</v>
      </c>
      <c r="CM1559">
        <f t="shared" si="749"/>
        <v>0.5</v>
      </c>
      <c r="CX1559">
        <v>823381</v>
      </c>
      <c r="DA1559">
        <v>0.52</v>
      </c>
      <c r="DB1559">
        <f t="shared" si="750"/>
        <v>0.52</v>
      </c>
      <c r="DM1559">
        <v>823381</v>
      </c>
      <c r="DP1559">
        <v>0.48</v>
      </c>
      <c r="DQ1559">
        <f t="shared" si="751"/>
        <v>0.48</v>
      </c>
      <c r="EB1559">
        <v>823381</v>
      </c>
      <c r="EE1559">
        <v>0.47</v>
      </c>
      <c r="EF1559">
        <f t="shared" si="752"/>
        <v>0.47</v>
      </c>
      <c r="EQ1559">
        <v>823381</v>
      </c>
      <c r="ET1559">
        <v>0.47</v>
      </c>
      <c r="EU1559">
        <f t="shared" si="753"/>
        <v>0.47</v>
      </c>
      <c r="FF1559">
        <v>823381</v>
      </c>
      <c r="FI1559">
        <v>0.5</v>
      </c>
      <c r="FJ1559">
        <f t="shared" si="754"/>
        <v>0.5</v>
      </c>
      <c r="FU1559">
        <v>823381</v>
      </c>
      <c r="FX1559">
        <v>0.49</v>
      </c>
      <c r="FY1559">
        <f t="shared" si="755"/>
        <v>0.49</v>
      </c>
      <c r="GJ1559">
        <v>823381</v>
      </c>
      <c r="GM1559">
        <v>0.5</v>
      </c>
      <c r="GN1559">
        <f t="shared" si="756"/>
        <v>0.5</v>
      </c>
      <c r="GY1559">
        <v>823381</v>
      </c>
      <c r="HB1559">
        <v>0.52</v>
      </c>
      <c r="HC1559">
        <f t="shared" si="757"/>
        <v>0.52</v>
      </c>
      <c r="HN1559">
        <v>823381</v>
      </c>
      <c r="HQ1559">
        <v>0.4</v>
      </c>
      <c r="HR1559">
        <f t="shared" si="758"/>
        <v>0.4</v>
      </c>
      <c r="ID1559">
        <v>823233</v>
      </c>
      <c r="IG1559">
        <v>0.46</v>
      </c>
      <c r="IH1559">
        <f t="shared" si="759"/>
        <v>0.46</v>
      </c>
      <c r="IS1559">
        <v>823233</v>
      </c>
      <c r="IV1559">
        <v>0.4</v>
      </c>
      <c r="IW1559">
        <f t="shared" si="760"/>
        <v>0.4</v>
      </c>
      <c r="JH1559">
        <v>823233</v>
      </c>
      <c r="JK1559">
        <v>0.39</v>
      </c>
      <c r="JL1559">
        <f t="shared" si="761"/>
        <v>0.39</v>
      </c>
      <c r="JW1559">
        <v>823233</v>
      </c>
      <c r="JZ1559">
        <v>0.43</v>
      </c>
      <c r="KA1559">
        <f t="shared" si="762"/>
        <v>0.43</v>
      </c>
      <c r="KL1559">
        <v>823233</v>
      </c>
      <c r="KO1559">
        <v>0.41</v>
      </c>
      <c r="KP1559">
        <f t="shared" si="763"/>
        <v>0.41</v>
      </c>
      <c r="LA1559">
        <v>823233</v>
      </c>
      <c r="LD1559">
        <v>0.43</v>
      </c>
      <c r="LE1559">
        <f t="shared" si="764"/>
        <v>0.43</v>
      </c>
      <c r="LP1559">
        <v>823233</v>
      </c>
      <c r="LS1559">
        <v>0.43</v>
      </c>
      <c r="LT1559">
        <f t="shared" si="765"/>
        <v>0.43</v>
      </c>
      <c r="ME1559">
        <v>823233</v>
      </c>
      <c r="MH1559">
        <v>0.42</v>
      </c>
      <c r="MI1559">
        <f t="shared" si="766"/>
        <v>0.42</v>
      </c>
      <c r="MT1559">
        <v>823233</v>
      </c>
      <c r="MW1559">
        <v>0.37</v>
      </c>
      <c r="MX1559">
        <f t="shared" si="767"/>
        <v>0.37</v>
      </c>
      <c r="NI1559">
        <v>823233</v>
      </c>
      <c r="NL1559">
        <v>0.42</v>
      </c>
      <c r="NM1559">
        <f t="shared" si="768"/>
        <v>0.42</v>
      </c>
      <c r="NX1559">
        <v>823233</v>
      </c>
      <c r="OA1559">
        <v>0.44</v>
      </c>
      <c r="OB1559">
        <f t="shared" si="769"/>
        <v>0.44</v>
      </c>
      <c r="OM1559">
        <v>823233</v>
      </c>
      <c r="OP1559">
        <v>0.43</v>
      </c>
      <c r="OQ1559">
        <f t="shared" si="770"/>
        <v>0.43</v>
      </c>
      <c r="PB1559">
        <v>823233</v>
      </c>
      <c r="PE1559">
        <v>0.43</v>
      </c>
      <c r="PF1559">
        <f t="shared" si="771"/>
        <v>0.43</v>
      </c>
      <c r="PQ1559">
        <v>823233</v>
      </c>
      <c r="PT1559">
        <v>0.45</v>
      </c>
      <c r="PU1559">
        <f t="shared" si="772"/>
        <v>0.45</v>
      </c>
      <c r="QF1559">
        <v>823233</v>
      </c>
      <c r="QI1559">
        <v>0.37</v>
      </c>
      <c r="QJ1559">
        <f t="shared" si="773"/>
        <v>0.37</v>
      </c>
      <c r="QU1559">
        <v>823233</v>
      </c>
      <c r="QX1559">
        <v>0.4</v>
      </c>
      <c r="QY1559">
        <f t="shared" si="774"/>
        <v>0.4</v>
      </c>
    </row>
    <row r="1560" spans="12:467" x14ac:dyDescent="0.2">
      <c r="L1560">
        <v>823628</v>
      </c>
      <c r="O1560">
        <v>0.55000000000000004</v>
      </c>
      <c r="P1560">
        <f t="shared" si="744"/>
        <v>0.55000000000000004</v>
      </c>
      <c r="AA1560">
        <v>823628</v>
      </c>
      <c r="AD1560">
        <v>0.53</v>
      </c>
      <c r="AE1560">
        <f t="shared" si="745"/>
        <v>0.53</v>
      </c>
      <c r="AP1560">
        <v>823628</v>
      </c>
      <c r="AS1560">
        <v>0.64</v>
      </c>
      <c r="AT1560">
        <f t="shared" si="746"/>
        <v>0.64</v>
      </c>
      <c r="BE1560">
        <v>823628</v>
      </c>
      <c r="BH1560">
        <v>0.51</v>
      </c>
      <c r="BI1560">
        <f t="shared" si="747"/>
        <v>0.51</v>
      </c>
      <c r="BT1560">
        <v>823628</v>
      </c>
      <c r="BW1560">
        <v>0.44</v>
      </c>
      <c r="BX1560">
        <f t="shared" si="748"/>
        <v>0.44</v>
      </c>
      <c r="CI1560">
        <v>823628</v>
      </c>
      <c r="CL1560">
        <v>0.53</v>
      </c>
      <c r="CM1560">
        <f t="shared" si="749"/>
        <v>0.53</v>
      </c>
      <c r="CX1560">
        <v>823628</v>
      </c>
      <c r="DA1560">
        <v>0.53</v>
      </c>
      <c r="DB1560">
        <f t="shared" si="750"/>
        <v>0.53</v>
      </c>
      <c r="DM1560">
        <v>823628</v>
      </c>
      <c r="DP1560">
        <v>0.54</v>
      </c>
      <c r="DQ1560">
        <f t="shared" si="751"/>
        <v>0.54</v>
      </c>
      <c r="EB1560">
        <v>823628</v>
      </c>
      <c r="EE1560">
        <v>0.53</v>
      </c>
      <c r="EF1560">
        <f t="shared" si="752"/>
        <v>0.53</v>
      </c>
      <c r="EQ1560">
        <v>823628</v>
      </c>
      <c r="ET1560">
        <v>0.53</v>
      </c>
      <c r="EU1560">
        <f t="shared" si="753"/>
        <v>0.53</v>
      </c>
      <c r="FF1560">
        <v>823628</v>
      </c>
      <c r="FI1560">
        <v>0.53</v>
      </c>
      <c r="FJ1560">
        <f t="shared" si="754"/>
        <v>0.53</v>
      </c>
      <c r="FU1560">
        <v>823628</v>
      </c>
      <c r="FX1560">
        <v>0.53</v>
      </c>
      <c r="FY1560">
        <f t="shared" si="755"/>
        <v>0.53</v>
      </c>
      <c r="GJ1560">
        <v>823628</v>
      </c>
      <c r="GM1560">
        <v>0.54</v>
      </c>
      <c r="GN1560">
        <f t="shared" si="756"/>
        <v>0.54</v>
      </c>
      <c r="GY1560">
        <v>823628</v>
      </c>
      <c r="HB1560">
        <v>0.54</v>
      </c>
      <c r="HC1560">
        <f t="shared" si="757"/>
        <v>0.54</v>
      </c>
      <c r="HN1560">
        <v>823628</v>
      </c>
      <c r="HQ1560">
        <v>0.52</v>
      </c>
      <c r="HR1560">
        <f t="shared" si="758"/>
        <v>0.52</v>
      </c>
      <c r="ID1560">
        <v>823639</v>
      </c>
      <c r="IG1560">
        <v>0.5</v>
      </c>
      <c r="IH1560">
        <f t="shared" si="759"/>
        <v>0.5</v>
      </c>
      <c r="IS1560">
        <v>823639</v>
      </c>
      <c r="IV1560">
        <v>0.5</v>
      </c>
      <c r="IW1560">
        <f t="shared" si="760"/>
        <v>0.5</v>
      </c>
      <c r="JH1560">
        <v>823639</v>
      </c>
      <c r="JK1560">
        <v>0.51</v>
      </c>
      <c r="JL1560">
        <f t="shared" si="761"/>
        <v>0.51</v>
      </c>
      <c r="JW1560">
        <v>823639</v>
      </c>
      <c r="JZ1560">
        <v>0.54</v>
      </c>
      <c r="KA1560">
        <f t="shared" si="762"/>
        <v>0.54</v>
      </c>
      <c r="KL1560">
        <v>823639</v>
      </c>
      <c r="KO1560">
        <v>0.51</v>
      </c>
      <c r="KP1560">
        <f t="shared" si="763"/>
        <v>0.51</v>
      </c>
      <c r="LA1560">
        <v>823639</v>
      </c>
      <c r="LD1560">
        <v>0.52</v>
      </c>
      <c r="LE1560">
        <f t="shared" si="764"/>
        <v>0.52</v>
      </c>
      <c r="LP1560">
        <v>823639</v>
      </c>
      <c r="LS1560">
        <v>0.49</v>
      </c>
      <c r="LT1560">
        <f t="shared" si="765"/>
        <v>0.49</v>
      </c>
      <c r="ME1560">
        <v>823639</v>
      </c>
      <c r="MH1560">
        <v>0.52</v>
      </c>
      <c r="MI1560">
        <f t="shared" si="766"/>
        <v>0.52</v>
      </c>
      <c r="MT1560">
        <v>823639</v>
      </c>
      <c r="MW1560">
        <v>0.55000000000000004</v>
      </c>
      <c r="MX1560">
        <f t="shared" si="767"/>
        <v>0.55000000000000004</v>
      </c>
      <c r="NI1560">
        <v>823639</v>
      </c>
      <c r="NL1560">
        <v>0.5</v>
      </c>
      <c r="NM1560">
        <f t="shared" si="768"/>
        <v>0.5</v>
      </c>
      <c r="NX1560">
        <v>823639</v>
      </c>
      <c r="OA1560">
        <v>0.55000000000000004</v>
      </c>
      <c r="OB1560">
        <f t="shared" si="769"/>
        <v>0.55000000000000004</v>
      </c>
      <c r="OM1560">
        <v>823639</v>
      </c>
      <c r="OP1560">
        <v>0.54</v>
      </c>
      <c r="OQ1560">
        <f t="shared" si="770"/>
        <v>0.54</v>
      </c>
      <c r="PB1560">
        <v>823639</v>
      </c>
      <c r="PE1560">
        <v>0.51</v>
      </c>
      <c r="PF1560">
        <f t="shared" si="771"/>
        <v>0.51</v>
      </c>
      <c r="PQ1560">
        <v>823639</v>
      </c>
      <c r="PT1560">
        <v>0.5</v>
      </c>
      <c r="PU1560">
        <f t="shared" si="772"/>
        <v>0.5</v>
      </c>
      <c r="QF1560">
        <v>823639</v>
      </c>
      <c r="QI1560">
        <v>0.52</v>
      </c>
      <c r="QJ1560">
        <f t="shared" si="773"/>
        <v>0.52</v>
      </c>
      <c r="QU1560">
        <v>823639</v>
      </c>
      <c r="QX1560">
        <v>0.51</v>
      </c>
      <c r="QY1560">
        <f t="shared" si="774"/>
        <v>0.51</v>
      </c>
    </row>
    <row r="1561" spans="12:467" x14ac:dyDescent="0.2">
      <c r="L1561">
        <v>823708</v>
      </c>
      <c r="O1561">
        <v>0.55000000000000004</v>
      </c>
      <c r="P1561">
        <f t="shared" si="744"/>
        <v>0.55000000000000004</v>
      </c>
      <c r="AA1561">
        <v>823708</v>
      </c>
      <c r="AD1561">
        <v>0.5</v>
      </c>
      <c r="AE1561">
        <f t="shared" si="745"/>
        <v>0.5</v>
      </c>
      <c r="AP1561">
        <v>823708</v>
      </c>
      <c r="AS1561">
        <v>0.28999999999999998</v>
      </c>
      <c r="AT1561">
        <f t="shared" si="746"/>
        <v>0.28999999999999998</v>
      </c>
      <c r="BE1561">
        <v>823708</v>
      </c>
      <c r="BH1561">
        <v>0.38</v>
      </c>
      <c r="BI1561">
        <f t="shared" si="747"/>
        <v>0.38</v>
      </c>
      <c r="BT1561">
        <v>823708</v>
      </c>
      <c r="BW1561">
        <v>0.52</v>
      </c>
      <c r="BX1561">
        <f t="shared" si="748"/>
        <v>0.52</v>
      </c>
      <c r="CI1561">
        <v>823708</v>
      </c>
      <c r="CL1561">
        <v>0.52</v>
      </c>
      <c r="CM1561">
        <f t="shared" si="749"/>
        <v>0.52</v>
      </c>
      <c r="CX1561">
        <v>823708</v>
      </c>
      <c r="DA1561">
        <v>0.47</v>
      </c>
      <c r="DB1561">
        <f t="shared" si="750"/>
        <v>0.47</v>
      </c>
      <c r="DM1561">
        <v>823708</v>
      </c>
      <c r="DP1561">
        <v>0.42</v>
      </c>
      <c r="DQ1561">
        <f t="shared" si="751"/>
        <v>0.42</v>
      </c>
      <c r="EB1561">
        <v>823708</v>
      </c>
      <c r="EE1561">
        <v>0.44</v>
      </c>
      <c r="EF1561">
        <f t="shared" si="752"/>
        <v>0.44</v>
      </c>
      <c r="EQ1561">
        <v>823708</v>
      </c>
      <c r="ET1561">
        <v>0.44</v>
      </c>
      <c r="EU1561">
        <f t="shared" si="753"/>
        <v>0.44</v>
      </c>
      <c r="FF1561">
        <v>823708</v>
      </c>
      <c r="FI1561">
        <v>0.47</v>
      </c>
      <c r="FJ1561">
        <f t="shared" si="754"/>
        <v>0.47</v>
      </c>
      <c r="FU1561">
        <v>823708</v>
      </c>
      <c r="FX1561">
        <v>0.46</v>
      </c>
      <c r="FY1561">
        <f t="shared" si="755"/>
        <v>0.46</v>
      </c>
      <c r="GJ1561">
        <v>823708</v>
      </c>
      <c r="GM1561">
        <v>0.47</v>
      </c>
      <c r="GN1561">
        <f t="shared" si="756"/>
        <v>0.47</v>
      </c>
      <c r="GY1561">
        <v>823708</v>
      </c>
      <c r="HB1561">
        <v>0.48</v>
      </c>
      <c r="HC1561">
        <f t="shared" si="757"/>
        <v>0.48</v>
      </c>
      <c r="HN1561">
        <v>823708</v>
      </c>
      <c r="HQ1561">
        <v>0.39</v>
      </c>
      <c r="HR1561">
        <f t="shared" si="758"/>
        <v>0.39</v>
      </c>
      <c r="ID1561">
        <v>824368</v>
      </c>
      <c r="IG1561">
        <v>0.46</v>
      </c>
      <c r="IH1561">
        <f t="shared" si="759"/>
        <v>0.46</v>
      </c>
      <c r="IS1561">
        <v>824368</v>
      </c>
      <c r="IV1561">
        <v>0.4</v>
      </c>
      <c r="IW1561">
        <f t="shared" si="760"/>
        <v>0.4</v>
      </c>
      <c r="JH1561">
        <v>824368</v>
      </c>
      <c r="JK1561">
        <v>0.45</v>
      </c>
      <c r="JL1561">
        <f t="shared" si="761"/>
        <v>0.45</v>
      </c>
      <c r="JW1561">
        <v>824368</v>
      </c>
      <c r="JZ1561">
        <v>0.45</v>
      </c>
      <c r="KA1561">
        <f t="shared" si="762"/>
        <v>0.45</v>
      </c>
      <c r="KL1561">
        <v>824368</v>
      </c>
      <c r="KO1561">
        <v>0.42</v>
      </c>
      <c r="KP1561">
        <f t="shared" si="763"/>
        <v>0.42</v>
      </c>
      <c r="LA1561">
        <v>824368</v>
      </c>
      <c r="LD1561">
        <v>0.46</v>
      </c>
      <c r="LE1561">
        <f t="shared" si="764"/>
        <v>0.46</v>
      </c>
      <c r="LP1561">
        <v>824368</v>
      </c>
      <c r="LS1561">
        <v>0.44</v>
      </c>
      <c r="LT1561">
        <f t="shared" si="765"/>
        <v>0.44</v>
      </c>
      <c r="ME1561">
        <v>824368</v>
      </c>
      <c r="MH1561">
        <v>0.39</v>
      </c>
      <c r="MI1561">
        <f t="shared" si="766"/>
        <v>0.39</v>
      </c>
      <c r="MT1561">
        <v>824368</v>
      </c>
      <c r="MW1561">
        <v>0.4</v>
      </c>
      <c r="MX1561">
        <f t="shared" si="767"/>
        <v>0.4</v>
      </c>
      <c r="NI1561">
        <v>824368</v>
      </c>
      <c r="NL1561">
        <v>0.42</v>
      </c>
      <c r="NM1561">
        <f t="shared" si="768"/>
        <v>0.42</v>
      </c>
      <c r="NX1561">
        <v>824368</v>
      </c>
      <c r="OA1561">
        <v>0.49</v>
      </c>
      <c r="OB1561">
        <f t="shared" si="769"/>
        <v>0.49</v>
      </c>
      <c r="OM1561">
        <v>824368</v>
      </c>
      <c r="OP1561">
        <v>0.48</v>
      </c>
      <c r="OQ1561">
        <f t="shared" si="770"/>
        <v>0.48</v>
      </c>
      <c r="PB1561">
        <v>824368</v>
      </c>
      <c r="PE1561">
        <v>0.42</v>
      </c>
      <c r="PF1561">
        <f t="shared" si="771"/>
        <v>0.42</v>
      </c>
      <c r="PQ1561">
        <v>824368</v>
      </c>
      <c r="PT1561">
        <v>0.41</v>
      </c>
      <c r="PU1561">
        <f t="shared" si="772"/>
        <v>0.41</v>
      </c>
      <c r="QF1561">
        <v>824368</v>
      </c>
      <c r="QI1561">
        <v>0.47</v>
      </c>
      <c r="QJ1561">
        <f t="shared" si="773"/>
        <v>0.47</v>
      </c>
      <c r="QU1561">
        <v>824368</v>
      </c>
      <c r="QX1561">
        <v>0.45</v>
      </c>
      <c r="QY1561">
        <f t="shared" si="774"/>
        <v>0.45</v>
      </c>
    </row>
    <row r="1562" spans="12:467" x14ac:dyDescent="0.2">
      <c r="L1562">
        <v>824034</v>
      </c>
      <c r="O1562">
        <v>0.39</v>
      </c>
      <c r="P1562">
        <f t="shared" si="744"/>
        <v>0.39</v>
      </c>
      <c r="AA1562">
        <v>824034</v>
      </c>
      <c r="AD1562">
        <v>0.56000000000000005</v>
      </c>
      <c r="AE1562">
        <f t="shared" si="745"/>
        <v>0.56000000000000005</v>
      </c>
      <c r="AP1562">
        <v>824034</v>
      </c>
      <c r="AS1562">
        <v>0.37</v>
      </c>
      <c r="AT1562">
        <f t="shared" si="746"/>
        <v>0.37</v>
      </c>
      <c r="BE1562">
        <v>824034</v>
      </c>
      <c r="BH1562">
        <v>0.41</v>
      </c>
      <c r="BI1562">
        <f t="shared" si="747"/>
        <v>0.41</v>
      </c>
      <c r="BT1562">
        <v>824034</v>
      </c>
      <c r="BW1562">
        <v>0.39</v>
      </c>
      <c r="BX1562">
        <f t="shared" si="748"/>
        <v>0.39</v>
      </c>
      <c r="CI1562">
        <v>824034</v>
      </c>
      <c r="CL1562">
        <v>0.39</v>
      </c>
      <c r="CM1562">
        <f t="shared" si="749"/>
        <v>0.39</v>
      </c>
      <c r="CX1562">
        <v>824034</v>
      </c>
      <c r="DA1562">
        <v>0.42</v>
      </c>
      <c r="DB1562">
        <f t="shared" si="750"/>
        <v>0.42</v>
      </c>
      <c r="DM1562">
        <v>824034</v>
      </c>
      <c r="DP1562">
        <v>0.38</v>
      </c>
      <c r="DQ1562">
        <f t="shared" si="751"/>
        <v>0.38</v>
      </c>
      <c r="EB1562">
        <v>824034</v>
      </c>
      <c r="EE1562">
        <v>0.38</v>
      </c>
      <c r="EF1562">
        <f t="shared" si="752"/>
        <v>0.38</v>
      </c>
      <c r="EQ1562">
        <v>824034</v>
      </c>
      <c r="ET1562">
        <v>0.38</v>
      </c>
      <c r="EU1562">
        <f t="shared" si="753"/>
        <v>0.38</v>
      </c>
      <c r="FF1562">
        <v>824034</v>
      </c>
      <c r="FI1562">
        <v>0.42</v>
      </c>
      <c r="FJ1562">
        <f t="shared" si="754"/>
        <v>0.42</v>
      </c>
      <c r="FU1562">
        <v>824034</v>
      </c>
      <c r="FX1562">
        <v>0.45</v>
      </c>
      <c r="FY1562">
        <f t="shared" si="755"/>
        <v>0.45</v>
      </c>
      <c r="GJ1562">
        <v>824034</v>
      </c>
      <c r="GM1562">
        <v>0.38</v>
      </c>
      <c r="GN1562">
        <f t="shared" si="756"/>
        <v>0.38</v>
      </c>
      <c r="GY1562">
        <v>824034</v>
      </c>
      <c r="HB1562">
        <v>0.41</v>
      </c>
      <c r="HC1562">
        <f t="shared" si="757"/>
        <v>0.41</v>
      </c>
      <c r="HN1562">
        <v>824034</v>
      </c>
      <c r="HQ1562">
        <v>0.32</v>
      </c>
      <c r="HR1562">
        <f t="shared" si="758"/>
        <v>0.32</v>
      </c>
      <c r="ID1562">
        <v>824689</v>
      </c>
      <c r="IG1562">
        <v>0.49</v>
      </c>
      <c r="IH1562">
        <f t="shared" si="759"/>
        <v>0.49</v>
      </c>
      <c r="IS1562">
        <v>824689</v>
      </c>
      <c r="IV1562">
        <v>0.52</v>
      </c>
      <c r="IW1562">
        <f t="shared" si="760"/>
        <v>0.52</v>
      </c>
      <c r="JH1562">
        <v>824689</v>
      </c>
      <c r="JK1562">
        <v>0.54</v>
      </c>
      <c r="JL1562">
        <f t="shared" si="761"/>
        <v>0.54</v>
      </c>
      <c r="JW1562">
        <v>824689</v>
      </c>
      <c r="JZ1562">
        <v>0.51</v>
      </c>
      <c r="KA1562">
        <f t="shared" si="762"/>
        <v>0.51</v>
      </c>
      <c r="KL1562">
        <v>824689</v>
      </c>
      <c r="KO1562">
        <v>0.52</v>
      </c>
      <c r="KP1562">
        <f t="shared" si="763"/>
        <v>0.52</v>
      </c>
      <c r="LA1562">
        <v>824689</v>
      </c>
      <c r="LD1562">
        <v>0.48</v>
      </c>
      <c r="LE1562">
        <f t="shared" si="764"/>
        <v>0.48</v>
      </c>
      <c r="LP1562">
        <v>824689</v>
      </c>
      <c r="LS1562">
        <v>0.46</v>
      </c>
      <c r="LT1562">
        <f t="shared" si="765"/>
        <v>0.46</v>
      </c>
      <c r="ME1562">
        <v>824689</v>
      </c>
      <c r="MH1562">
        <v>0.52</v>
      </c>
      <c r="MI1562">
        <f t="shared" si="766"/>
        <v>0.52</v>
      </c>
      <c r="MT1562">
        <v>824689</v>
      </c>
      <c r="MW1562">
        <v>0.57999999999999996</v>
      </c>
      <c r="MX1562">
        <f t="shared" si="767"/>
        <v>0.57999999999999996</v>
      </c>
      <c r="NI1562">
        <v>824689</v>
      </c>
      <c r="NL1562">
        <v>0.5</v>
      </c>
      <c r="NM1562">
        <f t="shared" si="768"/>
        <v>0.5</v>
      </c>
      <c r="NX1562">
        <v>824689</v>
      </c>
      <c r="OA1562">
        <v>0.54</v>
      </c>
      <c r="OB1562">
        <f t="shared" si="769"/>
        <v>0.54</v>
      </c>
      <c r="OM1562">
        <v>824689</v>
      </c>
      <c r="OP1562">
        <v>0.49</v>
      </c>
      <c r="OQ1562">
        <f t="shared" si="770"/>
        <v>0.49</v>
      </c>
      <c r="PB1562">
        <v>824689</v>
      </c>
      <c r="PE1562">
        <v>0.5</v>
      </c>
      <c r="PF1562">
        <f t="shared" si="771"/>
        <v>0.5</v>
      </c>
      <c r="PQ1562">
        <v>824689</v>
      </c>
      <c r="PT1562">
        <v>0.5</v>
      </c>
      <c r="PU1562">
        <f t="shared" si="772"/>
        <v>0.5</v>
      </c>
      <c r="QF1562">
        <v>824689</v>
      </c>
      <c r="QI1562">
        <v>0.52</v>
      </c>
      <c r="QJ1562">
        <f t="shared" si="773"/>
        <v>0.52</v>
      </c>
      <c r="QU1562">
        <v>824689</v>
      </c>
      <c r="QX1562">
        <v>0.5</v>
      </c>
      <c r="QY1562">
        <f t="shared" si="774"/>
        <v>0.5</v>
      </c>
    </row>
    <row r="1563" spans="12:467" x14ac:dyDescent="0.2">
      <c r="L1563">
        <v>824192</v>
      </c>
      <c r="O1563">
        <v>0.46</v>
      </c>
      <c r="P1563">
        <f t="shared" si="744"/>
        <v>0.46</v>
      </c>
      <c r="AA1563">
        <v>824192</v>
      </c>
      <c r="AD1563">
        <v>0.37</v>
      </c>
      <c r="AE1563">
        <f t="shared" si="745"/>
        <v>0.37</v>
      </c>
      <c r="AP1563">
        <v>824192</v>
      </c>
      <c r="AS1563">
        <v>0.35</v>
      </c>
      <c r="AT1563">
        <f t="shared" si="746"/>
        <v>0.35</v>
      </c>
      <c r="BE1563">
        <v>824192</v>
      </c>
      <c r="BH1563">
        <v>0.47</v>
      </c>
      <c r="BI1563">
        <f t="shared" si="747"/>
        <v>0.47</v>
      </c>
      <c r="BT1563">
        <v>824192</v>
      </c>
      <c r="BW1563">
        <v>0.52</v>
      </c>
      <c r="BX1563">
        <f t="shared" si="748"/>
        <v>0.52</v>
      </c>
      <c r="CI1563">
        <v>824192</v>
      </c>
      <c r="CL1563">
        <v>0.46</v>
      </c>
      <c r="CM1563">
        <f t="shared" si="749"/>
        <v>0.46</v>
      </c>
      <c r="CX1563">
        <v>824192</v>
      </c>
      <c r="DA1563">
        <v>0.44</v>
      </c>
      <c r="DB1563">
        <f t="shared" si="750"/>
        <v>0.44</v>
      </c>
      <c r="DM1563">
        <v>824192</v>
      </c>
      <c r="DP1563">
        <v>0.44</v>
      </c>
      <c r="DQ1563">
        <f t="shared" si="751"/>
        <v>0.44</v>
      </c>
      <c r="EB1563">
        <v>824192</v>
      </c>
      <c r="EE1563">
        <v>0.47</v>
      </c>
      <c r="EF1563">
        <f t="shared" si="752"/>
        <v>0.47</v>
      </c>
      <c r="EQ1563">
        <v>824192</v>
      </c>
      <c r="ET1563">
        <v>0.47</v>
      </c>
      <c r="EU1563">
        <f t="shared" si="753"/>
        <v>0.47</v>
      </c>
      <c r="FF1563">
        <v>824192</v>
      </c>
      <c r="FI1563">
        <v>0.45</v>
      </c>
      <c r="FJ1563">
        <f t="shared" si="754"/>
        <v>0.45</v>
      </c>
      <c r="FU1563">
        <v>824192</v>
      </c>
      <c r="FX1563">
        <v>0.47</v>
      </c>
      <c r="FY1563">
        <f t="shared" si="755"/>
        <v>0.47</v>
      </c>
      <c r="GJ1563">
        <v>824192</v>
      </c>
      <c r="GM1563">
        <v>0.44</v>
      </c>
      <c r="GN1563">
        <f t="shared" si="756"/>
        <v>0.44</v>
      </c>
      <c r="GY1563">
        <v>824192</v>
      </c>
      <c r="HB1563">
        <v>0.47</v>
      </c>
      <c r="HC1563">
        <f t="shared" si="757"/>
        <v>0.47</v>
      </c>
      <c r="HN1563">
        <v>824192</v>
      </c>
      <c r="HQ1563">
        <v>0.46</v>
      </c>
      <c r="HR1563">
        <f t="shared" si="758"/>
        <v>0.46</v>
      </c>
      <c r="ID1563">
        <v>824770</v>
      </c>
      <c r="IG1563">
        <v>0.43</v>
      </c>
      <c r="IH1563">
        <f t="shared" si="759"/>
        <v>0.43</v>
      </c>
      <c r="IS1563">
        <v>824770</v>
      </c>
      <c r="IV1563">
        <v>0.39</v>
      </c>
      <c r="IW1563">
        <f t="shared" si="760"/>
        <v>0.39</v>
      </c>
      <c r="JH1563">
        <v>824770</v>
      </c>
      <c r="JK1563">
        <v>0.45</v>
      </c>
      <c r="JL1563">
        <f t="shared" si="761"/>
        <v>0.45</v>
      </c>
      <c r="JW1563">
        <v>824770</v>
      </c>
      <c r="JZ1563">
        <v>0.41</v>
      </c>
      <c r="KA1563">
        <f t="shared" si="762"/>
        <v>0.41</v>
      </c>
      <c r="KL1563">
        <v>824770</v>
      </c>
      <c r="KO1563">
        <v>0.45</v>
      </c>
      <c r="KP1563">
        <f t="shared" si="763"/>
        <v>0.45</v>
      </c>
      <c r="LA1563">
        <v>824770</v>
      </c>
      <c r="LD1563">
        <v>0.43</v>
      </c>
      <c r="LE1563">
        <f t="shared" si="764"/>
        <v>0.43</v>
      </c>
      <c r="LP1563">
        <v>824770</v>
      </c>
      <c r="LS1563">
        <v>0.42</v>
      </c>
      <c r="LT1563">
        <f t="shared" si="765"/>
        <v>0.42</v>
      </c>
      <c r="ME1563">
        <v>824770</v>
      </c>
      <c r="MH1563">
        <v>0.41</v>
      </c>
      <c r="MI1563">
        <f t="shared" si="766"/>
        <v>0.41</v>
      </c>
      <c r="MT1563">
        <v>824770</v>
      </c>
      <c r="MW1563">
        <v>0.51</v>
      </c>
      <c r="MX1563">
        <f t="shared" si="767"/>
        <v>0.51</v>
      </c>
      <c r="NI1563">
        <v>824770</v>
      </c>
      <c r="NL1563">
        <v>0.41</v>
      </c>
      <c r="NM1563">
        <f t="shared" si="768"/>
        <v>0.41</v>
      </c>
      <c r="NX1563">
        <v>824770</v>
      </c>
      <c r="OA1563">
        <v>0.44</v>
      </c>
      <c r="OB1563">
        <f t="shared" si="769"/>
        <v>0.44</v>
      </c>
      <c r="OM1563">
        <v>824770</v>
      </c>
      <c r="OP1563">
        <v>0.41</v>
      </c>
      <c r="OQ1563">
        <f t="shared" si="770"/>
        <v>0.41</v>
      </c>
      <c r="PB1563">
        <v>824770</v>
      </c>
      <c r="PE1563">
        <v>0.41</v>
      </c>
      <c r="PF1563">
        <f t="shared" si="771"/>
        <v>0.41</v>
      </c>
      <c r="PQ1563">
        <v>824770</v>
      </c>
      <c r="PT1563">
        <v>0.45</v>
      </c>
      <c r="PU1563">
        <f t="shared" si="772"/>
        <v>0.45</v>
      </c>
      <c r="QF1563">
        <v>824770</v>
      </c>
      <c r="QI1563">
        <v>0.43</v>
      </c>
      <c r="QJ1563">
        <f t="shared" si="773"/>
        <v>0.43</v>
      </c>
      <c r="QU1563">
        <v>824770</v>
      </c>
      <c r="QX1563">
        <v>0.4</v>
      </c>
      <c r="QY1563">
        <f t="shared" si="774"/>
        <v>0.4</v>
      </c>
    </row>
    <row r="1564" spans="12:467" x14ac:dyDescent="0.2">
      <c r="L1564">
        <v>824279</v>
      </c>
      <c r="O1564">
        <v>0.47</v>
      </c>
      <c r="P1564">
        <f t="shared" si="744"/>
        <v>0.47</v>
      </c>
      <c r="AA1564">
        <v>824279</v>
      </c>
      <c r="AD1564">
        <v>0.54</v>
      </c>
      <c r="AE1564">
        <f t="shared" si="745"/>
        <v>0.54</v>
      </c>
      <c r="AP1564">
        <v>824279</v>
      </c>
      <c r="AS1564">
        <v>0.4</v>
      </c>
      <c r="AT1564">
        <f t="shared" si="746"/>
        <v>0.4</v>
      </c>
      <c r="BE1564">
        <v>824279</v>
      </c>
      <c r="BH1564">
        <v>0.49</v>
      </c>
      <c r="BI1564">
        <f t="shared" si="747"/>
        <v>0.49</v>
      </c>
      <c r="BT1564">
        <v>824279</v>
      </c>
      <c r="BW1564">
        <v>0.55000000000000004</v>
      </c>
      <c r="BX1564">
        <f t="shared" si="748"/>
        <v>0.55000000000000004</v>
      </c>
      <c r="CI1564">
        <v>824279</v>
      </c>
      <c r="CL1564">
        <v>0.48</v>
      </c>
      <c r="CM1564">
        <f t="shared" si="749"/>
        <v>0.48</v>
      </c>
      <c r="CX1564">
        <v>824279</v>
      </c>
      <c r="DA1564">
        <v>0.45</v>
      </c>
      <c r="DB1564">
        <f t="shared" si="750"/>
        <v>0.45</v>
      </c>
      <c r="DM1564">
        <v>824279</v>
      </c>
      <c r="DP1564">
        <v>0.46</v>
      </c>
      <c r="DQ1564">
        <f t="shared" si="751"/>
        <v>0.46</v>
      </c>
      <c r="EB1564">
        <v>824279</v>
      </c>
      <c r="EE1564">
        <v>0.47</v>
      </c>
      <c r="EF1564">
        <f t="shared" si="752"/>
        <v>0.47</v>
      </c>
      <c r="EQ1564">
        <v>824279</v>
      </c>
      <c r="ET1564">
        <v>0.47</v>
      </c>
      <c r="EU1564">
        <f t="shared" si="753"/>
        <v>0.47</v>
      </c>
      <c r="FF1564">
        <v>824279</v>
      </c>
      <c r="FI1564">
        <v>0.49</v>
      </c>
      <c r="FJ1564">
        <f t="shared" si="754"/>
        <v>0.49</v>
      </c>
      <c r="FU1564">
        <v>824279</v>
      </c>
      <c r="FX1564">
        <v>0.46</v>
      </c>
      <c r="FY1564">
        <f t="shared" si="755"/>
        <v>0.46</v>
      </c>
      <c r="GJ1564">
        <v>824279</v>
      </c>
      <c r="GM1564">
        <v>0.45</v>
      </c>
      <c r="GN1564">
        <f t="shared" si="756"/>
        <v>0.45</v>
      </c>
      <c r="GY1564">
        <v>824279</v>
      </c>
      <c r="HB1564">
        <v>0.46</v>
      </c>
      <c r="HC1564">
        <f t="shared" si="757"/>
        <v>0.46</v>
      </c>
      <c r="HN1564">
        <v>824279</v>
      </c>
      <c r="HQ1564">
        <v>0.46</v>
      </c>
      <c r="HR1564">
        <f t="shared" si="758"/>
        <v>0.46</v>
      </c>
      <c r="ID1564">
        <v>825096</v>
      </c>
      <c r="IG1564">
        <v>0.56999999999999995</v>
      </c>
      <c r="IH1564">
        <f t="shared" si="759"/>
        <v>0.56999999999999995</v>
      </c>
      <c r="IS1564">
        <v>825096</v>
      </c>
      <c r="IV1564">
        <v>0.54</v>
      </c>
      <c r="IW1564">
        <f t="shared" si="760"/>
        <v>0.54</v>
      </c>
      <c r="JH1564">
        <v>825096</v>
      </c>
      <c r="JK1564">
        <v>0.56000000000000005</v>
      </c>
      <c r="JL1564">
        <f t="shared" si="761"/>
        <v>0.56000000000000005</v>
      </c>
      <c r="JW1564">
        <v>825096</v>
      </c>
      <c r="JZ1564">
        <v>0.57999999999999996</v>
      </c>
      <c r="KA1564">
        <f t="shared" si="762"/>
        <v>0.57999999999999996</v>
      </c>
      <c r="KL1564">
        <v>825096</v>
      </c>
      <c r="KO1564">
        <v>0.6</v>
      </c>
      <c r="KP1564">
        <f t="shared" si="763"/>
        <v>0.6</v>
      </c>
      <c r="LA1564">
        <v>825096</v>
      </c>
      <c r="LD1564">
        <v>0.61</v>
      </c>
      <c r="LE1564">
        <f t="shared" si="764"/>
        <v>0.61</v>
      </c>
      <c r="LP1564">
        <v>825096</v>
      </c>
      <c r="LS1564">
        <v>0.56000000000000005</v>
      </c>
      <c r="LT1564">
        <f t="shared" si="765"/>
        <v>0.56000000000000005</v>
      </c>
      <c r="ME1564">
        <v>825096</v>
      </c>
      <c r="MH1564">
        <v>0.63</v>
      </c>
      <c r="MI1564">
        <f t="shared" si="766"/>
        <v>0.63</v>
      </c>
      <c r="MT1564">
        <v>825096</v>
      </c>
      <c r="MW1564">
        <v>0.66</v>
      </c>
      <c r="MX1564">
        <f t="shared" si="767"/>
        <v>0.66</v>
      </c>
      <c r="NI1564">
        <v>825096</v>
      </c>
      <c r="NL1564">
        <v>0.55000000000000004</v>
      </c>
      <c r="NM1564">
        <f t="shared" si="768"/>
        <v>0.55000000000000004</v>
      </c>
      <c r="NX1564">
        <v>825096</v>
      </c>
      <c r="OA1564">
        <v>0.53</v>
      </c>
      <c r="OB1564">
        <f t="shared" si="769"/>
        <v>0.53</v>
      </c>
      <c r="OM1564">
        <v>825096</v>
      </c>
      <c r="OP1564">
        <v>0.56999999999999995</v>
      </c>
      <c r="OQ1564">
        <f t="shared" si="770"/>
        <v>0.56999999999999995</v>
      </c>
      <c r="PB1564">
        <v>825096</v>
      </c>
      <c r="PE1564">
        <v>0.56999999999999995</v>
      </c>
      <c r="PF1564">
        <f t="shared" si="771"/>
        <v>0.56999999999999995</v>
      </c>
      <c r="PQ1564">
        <v>825096</v>
      </c>
      <c r="PT1564">
        <v>0.56999999999999995</v>
      </c>
      <c r="PU1564">
        <f t="shared" si="772"/>
        <v>0.56999999999999995</v>
      </c>
      <c r="QF1564">
        <v>825096</v>
      </c>
      <c r="QI1564">
        <v>0.56999999999999995</v>
      </c>
      <c r="QJ1564">
        <f t="shared" si="773"/>
        <v>0.56999999999999995</v>
      </c>
      <c r="QU1564">
        <v>825096</v>
      </c>
      <c r="QX1564">
        <v>0.56999999999999995</v>
      </c>
      <c r="QY1564">
        <f t="shared" si="774"/>
        <v>0.56999999999999995</v>
      </c>
    </row>
    <row r="1565" spans="12:467" x14ac:dyDescent="0.2">
      <c r="L1565">
        <v>824358</v>
      </c>
      <c r="O1565">
        <v>0.44</v>
      </c>
      <c r="P1565">
        <f t="shared" si="744"/>
        <v>0.44</v>
      </c>
      <c r="AA1565">
        <v>824358</v>
      </c>
      <c r="AD1565">
        <v>0.44</v>
      </c>
      <c r="AE1565">
        <f t="shared" si="745"/>
        <v>0.44</v>
      </c>
      <c r="AP1565">
        <v>824358</v>
      </c>
      <c r="AS1565">
        <v>0.5</v>
      </c>
      <c r="AT1565">
        <f t="shared" si="746"/>
        <v>0.5</v>
      </c>
      <c r="BE1565">
        <v>824358</v>
      </c>
      <c r="BH1565">
        <v>0.41</v>
      </c>
      <c r="BI1565">
        <f t="shared" si="747"/>
        <v>0.41</v>
      </c>
      <c r="BT1565">
        <v>824358</v>
      </c>
      <c r="BW1565">
        <v>0.44</v>
      </c>
      <c r="BX1565">
        <f t="shared" si="748"/>
        <v>0.44</v>
      </c>
      <c r="CI1565">
        <v>824358</v>
      </c>
      <c r="CL1565">
        <v>0.38</v>
      </c>
      <c r="CM1565">
        <f t="shared" si="749"/>
        <v>0.38</v>
      </c>
      <c r="CX1565">
        <v>824358</v>
      </c>
      <c r="DA1565">
        <v>0.39</v>
      </c>
      <c r="DB1565">
        <f t="shared" si="750"/>
        <v>0.39</v>
      </c>
      <c r="DM1565">
        <v>824358</v>
      </c>
      <c r="DP1565">
        <v>0.44</v>
      </c>
      <c r="DQ1565">
        <f t="shared" si="751"/>
        <v>0.44</v>
      </c>
      <c r="EB1565">
        <v>824358</v>
      </c>
      <c r="EE1565">
        <v>0.41</v>
      </c>
      <c r="EF1565">
        <f t="shared" si="752"/>
        <v>0.41</v>
      </c>
      <c r="EQ1565">
        <v>824358</v>
      </c>
      <c r="ET1565">
        <v>0.41</v>
      </c>
      <c r="EU1565">
        <f t="shared" si="753"/>
        <v>0.41</v>
      </c>
      <c r="FF1565">
        <v>824358</v>
      </c>
      <c r="FI1565">
        <v>0.42</v>
      </c>
      <c r="FJ1565">
        <f t="shared" si="754"/>
        <v>0.42</v>
      </c>
      <c r="FU1565">
        <v>824358</v>
      </c>
      <c r="FX1565">
        <v>0.42</v>
      </c>
      <c r="FY1565">
        <f t="shared" si="755"/>
        <v>0.42</v>
      </c>
      <c r="GJ1565">
        <v>824358</v>
      </c>
      <c r="GM1565">
        <v>0.38</v>
      </c>
      <c r="GN1565">
        <f t="shared" si="756"/>
        <v>0.38</v>
      </c>
      <c r="GY1565">
        <v>824358</v>
      </c>
      <c r="HB1565">
        <v>0.41</v>
      </c>
      <c r="HC1565">
        <f t="shared" si="757"/>
        <v>0.41</v>
      </c>
      <c r="HN1565">
        <v>824358</v>
      </c>
      <c r="HQ1565">
        <v>0.41</v>
      </c>
      <c r="HR1565">
        <f t="shared" si="758"/>
        <v>0.41</v>
      </c>
      <c r="ID1565">
        <v>822827</v>
      </c>
      <c r="IG1565">
        <v>0.51</v>
      </c>
      <c r="IH1565">
        <f t="shared" si="759"/>
        <v>0.51</v>
      </c>
      <c r="IS1565">
        <v>822827</v>
      </c>
      <c r="IV1565">
        <v>0.48</v>
      </c>
      <c r="IW1565">
        <f t="shared" si="760"/>
        <v>0.48</v>
      </c>
      <c r="JH1565">
        <v>822827</v>
      </c>
      <c r="JK1565">
        <v>0.51</v>
      </c>
      <c r="JL1565">
        <f t="shared" si="761"/>
        <v>0.51</v>
      </c>
      <c r="JW1565">
        <v>822827</v>
      </c>
      <c r="JZ1565">
        <v>0.52</v>
      </c>
      <c r="KA1565">
        <f t="shared" si="762"/>
        <v>0.52</v>
      </c>
      <c r="KL1565">
        <v>822827</v>
      </c>
      <c r="KO1565">
        <v>0.53</v>
      </c>
      <c r="KP1565">
        <f t="shared" si="763"/>
        <v>0.53</v>
      </c>
      <c r="LA1565">
        <v>822827</v>
      </c>
      <c r="LD1565">
        <v>0.49</v>
      </c>
      <c r="LE1565">
        <f t="shared" si="764"/>
        <v>0.49</v>
      </c>
      <c r="LP1565">
        <v>822827</v>
      </c>
      <c r="LS1565">
        <v>0.47</v>
      </c>
      <c r="LT1565">
        <f t="shared" si="765"/>
        <v>0.47</v>
      </c>
      <c r="ME1565">
        <v>822827</v>
      </c>
      <c r="MH1565">
        <v>0.55000000000000004</v>
      </c>
      <c r="MI1565">
        <f t="shared" si="766"/>
        <v>0.55000000000000004</v>
      </c>
      <c r="MT1565">
        <v>822827</v>
      </c>
      <c r="MW1565">
        <v>0.5</v>
      </c>
      <c r="MX1565">
        <f t="shared" si="767"/>
        <v>0.5</v>
      </c>
      <c r="NI1565">
        <v>822827</v>
      </c>
      <c r="NL1565">
        <v>0.48</v>
      </c>
      <c r="NM1565">
        <f t="shared" si="768"/>
        <v>0.48</v>
      </c>
      <c r="NX1565">
        <v>822827</v>
      </c>
      <c r="OA1565">
        <v>0.52</v>
      </c>
      <c r="OB1565">
        <f t="shared" si="769"/>
        <v>0.52</v>
      </c>
      <c r="OM1565">
        <v>822827</v>
      </c>
      <c r="OP1565">
        <v>0.5</v>
      </c>
      <c r="OQ1565">
        <f t="shared" si="770"/>
        <v>0.5</v>
      </c>
      <c r="PB1565">
        <v>822827</v>
      </c>
      <c r="PE1565">
        <v>0.51</v>
      </c>
      <c r="PF1565">
        <f t="shared" si="771"/>
        <v>0.51</v>
      </c>
      <c r="PQ1565">
        <v>822827</v>
      </c>
      <c r="PT1565">
        <v>0.5</v>
      </c>
      <c r="PU1565">
        <f t="shared" si="772"/>
        <v>0.5</v>
      </c>
      <c r="QF1565">
        <v>822827</v>
      </c>
      <c r="QI1565">
        <v>0.48</v>
      </c>
      <c r="QJ1565">
        <f t="shared" si="773"/>
        <v>0.48</v>
      </c>
      <c r="QU1565">
        <v>822827</v>
      </c>
      <c r="QX1565">
        <v>0.47</v>
      </c>
      <c r="QY1565">
        <f t="shared" si="774"/>
        <v>0.47</v>
      </c>
    </row>
    <row r="1566" spans="12:467" x14ac:dyDescent="0.2">
      <c r="L1566">
        <v>824599</v>
      </c>
      <c r="O1566">
        <v>0.42</v>
      </c>
      <c r="P1566">
        <f t="shared" si="744"/>
        <v>0.42</v>
      </c>
      <c r="AA1566">
        <v>824599</v>
      </c>
      <c r="AD1566">
        <v>0.38</v>
      </c>
      <c r="AE1566">
        <f t="shared" si="745"/>
        <v>0.38</v>
      </c>
      <c r="AP1566">
        <v>824599</v>
      </c>
      <c r="AS1566">
        <v>0.53</v>
      </c>
      <c r="AT1566">
        <f t="shared" si="746"/>
        <v>0.53</v>
      </c>
      <c r="BE1566">
        <v>824599</v>
      </c>
      <c r="BH1566">
        <v>0.37</v>
      </c>
      <c r="BI1566">
        <f t="shared" si="747"/>
        <v>0.37</v>
      </c>
      <c r="BT1566">
        <v>824599</v>
      </c>
      <c r="BW1566">
        <v>0.41</v>
      </c>
      <c r="BX1566">
        <f t="shared" si="748"/>
        <v>0.41</v>
      </c>
      <c r="CI1566">
        <v>824599</v>
      </c>
      <c r="CL1566">
        <v>0.42</v>
      </c>
      <c r="CM1566">
        <f t="shared" si="749"/>
        <v>0.42</v>
      </c>
      <c r="CX1566">
        <v>824599</v>
      </c>
      <c r="DA1566">
        <v>0.43</v>
      </c>
      <c r="DB1566">
        <f t="shared" si="750"/>
        <v>0.43</v>
      </c>
      <c r="DM1566">
        <v>824599</v>
      </c>
      <c r="DP1566">
        <v>0.41</v>
      </c>
      <c r="DQ1566">
        <f t="shared" si="751"/>
        <v>0.41</v>
      </c>
      <c r="EB1566">
        <v>824599</v>
      </c>
      <c r="EE1566">
        <v>0.4</v>
      </c>
      <c r="EF1566">
        <f t="shared" si="752"/>
        <v>0.4</v>
      </c>
      <c r="EQ1566">
        <v>824599</v>
      </c>
      <c r="ET1566">
        <v>0.4</v>
      </c>
      <c r="EU1566">
        <f t="shared" si="753"/>
        <v>0.4</v>
      </c>
      <c r="FF1566">
        <v>824599</v>
      </c>
      <c r="FI1566">
        <v>0.42</v>
      </c>
      <c r="FJ1566">
        <f t="shared" si="754"/>
        <v>0.42</v>
      </c>
      <c r="FU1566">
        <v>824599</v>
      </c>
      <c r="FX1566">
        <v>0.47</v>
      </c>
      <c r="FY1566">
        <f t="shared" si="755"/>
        <v>0.47</v>
      </c>
      <c r="GJ1566">
        <v>824599</v>
      </c>
      <c r="GM1566">
        <v>0.42</v>
      </c>
      <c r="GN1566">
        <f t="shared" si="756"/>
        <v>0.42</v>
      </c>
      <c r="GY1566">
        <v>824599</v>
      </c>
      <c r="HB1566">
        <v>0.49</v>
      </c>
      <c r="HC1566">
        <f t="shared" si="757"/>
        <v>0.49</v>
      </c>
      <c r="HN1566">
        <v>824599</v>
      </c>
      <c r="HQ1566">
        <v>0.38</v>
      </c>
      <c r="HR1566">
        <f t="shared" si="758"/>
        <v>0.38</v>
      </c>
      <c r="ID1566">
        <v>822909</v>
      </c>
      <c r="IG1566">
        <v>0.52</v>
      </c>
      <c r="IH1566">
        <f t="shared" si="759"/>
        <v>0.52</v>
      </c>
      <c r="IS1566">
        <v>822909</v>
      </c>
      <c r="IV1566">
        <v>0.54</v>
      </c>
      <c r="IW1566">
        <f t="shared" si="760"/>
        <v>0.54</v>
      </c>
      <c r="JH1566">
        <v>822909</v>
      </c>
      <c r="JK1566">
        <v>0.59</v>
      </c>
      <c r="JL1566">
        <f t="shared" si="761"/>
        <v>0.59</v>
      </c>
      <c r="JW1566">
        <v>822909</v>
      </c>
      <c r="JZ1566">
        <v>0.55000000000000004</v>
      </c>
      <c r="KA1566">
        <f t="shared" si="762"/>
        <v>0.55000000000000004</v>
      </c>
      <c r="KL1566">
        <v>822909</v>
      </c>
      <c r="KO1566">
        <v>0.56000000000000005</v>
      </c>
      <c r="KP1566">
        <f t="shared" si="763"/>
        <v>0.56000000000000005</v>
      </c>
      <c r="LA1566">
        <v>822909</v>
      </c>
      <c r="LD1566">
        <v>0.55000000000000004</v>
      </c>
      <c r="LE1566">
        <f t="shared" si="764"/>
        <v>0.55000000000000004</v>
      </c>
      <c r="LP1566">
        <v>822909</v>
      </c>
      <c r="LS1566">
        <v>0.53</v>
      </c>
      <c r="LT1566">
        <f t="shared" si="765"/>
        <v>0.53</v>
      </c>
      <c r="ME1566">
        <v>822909</v>
      </c>
      <c r="MH1566">
        <v>0.6</v>
      </c>
      <c r="MI1566">
        <f t="shared" si="766"/>
        <v>0.6</v>
      </c>
      <c r="MT1566">
        <v>822909</v>
      </c>
      <c r="MW1566">
        <v>0.59</v>
      </c>
      <c r="MX1566">
        <f t="shared" si="767"/>
        <v>0.59</v>
      </c>
      <c r="NI1566">
        <v>822909</v>
      </c>
      <c r="NL1566">
        <v>0.55000000000000004</v>
      </c>
      <c r="NM1566">
        <f t="shared" si="768"/>
        <v>0.55000000000000004</v>
      </c>
      <c r="NX1566">
        <v>822909</v>
      </c>
      <c r="OA1566">
        <v>0.55000000000000004</v>
      </c>
      <c r="OB1566">
        <f t="shared" si="769"/>
        <v>0.55000000000000004</v>
      </c>
      <c r="OM1566">
        <v>822909</v>
      </c>
      <c r="OP1566">
        <v>0.55000000000000004</v>
      </c>
      <c r="OQ1566">
        <f t="shared" si="770"/>
        <v>0.55000000000000004</v>
      </c>
      <c r="PB1566">
        <v>822909</v>
      </c>
      <c r="PE1566">
        <v>0.53</v>
      </c>
      <c r="PF1566">
        <f t="shared" si="771"/>
        <v>0.53</v>
      </c>
      <c r="PQ1566">
        <v>822909</v>
      </c>
      <c r="PT1566">
        <v>0.54</v>
      </c>
      <c r="PU1566">
        <f t="shared" si="772"/>
        <v>0.54</v>
      </c>
      <c r="QF1566">
        <v>822909</v>
      </c>
      <c r="QI1566">
        <v>0.53</v>
      </c>
      <c r="QJ1566">
        <f t="shared" si="773"/>
        <v>0.53</v>
      </c>
      <c r="QU1566">
        <v>822909</v>
      </c>
      <c r="QX1566">
        <v>0.53</v>
      </c>
      <c r="QY1566">
        <f t="shared" si="774"/>
        <v>0.53</v>
      </c>
    </row>
    <row r="1567" spans="12:467" x14ac:dyDescent="0.2">
      <c r="L1567">
        <v>824923</v>
      </c>
      <c r="O1567">
        <v>0.55000000000000004</v>
      </c>
      <c r="P1567">
        <f t="shared" si="744"/>
        <v>0.55000000000000004</v>
      </c>
      <c r="AA1567">
        <v>824923</v>
      </c>
      <c r="AD1567">
        <v>0.57999999999999996</v>
      </c>
      <c r="AE1567">
        <f t="shared" si="745"/>
        <v>0.57999999999999996</v>
      </c>
      <c r="AP1567">
        <v>824923</v>
      </c>
      <c r="AS1567">
        <v>0.6</v>
      </c>
      <c r="AT1567">
        <f t="shared" si="746"/>
        <v>0.6</v>
      </c>
      <c r="BE1567">
        <v>824923</v>
      </c>
      <c r="BH1567">
        <v>0.62</v>
      </c>
      <c r="BI1567">
        <f t="shared" si="747"/>
        <v>0.62</v>
      </c>
      <c r="BT1567">
        <v>824923</v>
      </c>
      <c r="BW1567">
        <v>0.62</v>
      </c>
      <c r="BX1567">
        <f t="shared" si="748"/>
        <v>0.62</v>
      </c>
      <c r="CI1567">
        <v>824923</v>
      </c>
      <c r="CL1567">
        <v>0.57999999999999996</v>
      </c>
      <c r="CM1567">
        <f t="shared" si="749"/>
        <v>0.57999999999999996</v>
      </c>
      <c r="CX1567">
        <v>824923</v>
      </c>
      <c r="DA1567">
        <v>0.56000000000000005</v>
      </c>
      <c r="DB1567">
        <f t="shared" si="750"/>
        <v>0.56000000000000005</v>
      </c>
      <c r="DM1567">
        <v>824923</v>
      </c>
      <c r="DP1567">
        <v>0.56000000000000005</v>
      </c>
      <c r="DQ1567">
        <f t="shared" si="751"/>
        <v>0.56000000000000005</v>
      </c>
      <c r="EB1567">
        <v>824923</v>
      </c>
      <c r="EE1567">
        <v>0.56999999999999995</v>
      </c>
      <c r="EF1567">
        <f t="shared" si="752"/>
        <v>0.56999999999999995</v>
      </c>
      <c r="EQ1567">
        <v>824923</v>
      </c>
      <c r="ET1567">
        <v>0.56999999999999995</v>
      </c>
      <c r="EU1567">
        <f t="shared" si="753"/>
        <v>0.56999999999999995</v>
      </c>
      <c r="FF1567">
        <v>824923</v>
      </c>
      <c r="FI1567">
        <v>0.57999999999999996</v>
      </c>
      <c r="FJ1567">
        <f t="shared" si="754"/>
        <v>0.57999999999999996</v>
      </c>
      <c r="FU1567">
        <v>824923</v>
      </c>
      <c r="FX1567">
        <v>0.59</v>
      </c>
      <c r="FY1567">
        <f t="shared" si="755"/>
        <v>0.59</v>
      </c>
      <c r="GJ1567">
        <v>824923</v>
      </c>
      <c r="GM1567">
        <v>0.55000000000000004</v>
      </c>
      <c r="GN1567">
        <f t="shared" si="756"/>
        <v>0.55000000000000004</v>
      </c>
      <c r="GY1567">
        <v>824923</v>
      </c>
      <c r="HB1567">
        <v>0.59</v>
      </c>
      <c r="HC1567">
        <f t="shared" si="757"/>
        <v>0.59</v>
      </c>
      <c r="HN1567">
        <v>824923</v>
      </c>
      <c r="HQ1567">
        <v>0.55000000000000004</v>
      </c>
      <c r="HR1567">
        <f t="shared" si="758"/>
        <v>0.55000000000000004</v>
      </c>
      <c r="ID1567">
        <v>822992</v>
      </c>
      <c r="IG1567">
        <v>0.54</v>
      </c>
      <c r="IH1567">
        <f t="shared" si="759"/>
        <v>0.54</v>
      </c>
      <c r="IS1567">
        <v>822992</v>
      </c>
      <c r="IV1567">
        <v>0.56000000000000005</v>
      </c>
      <c r="IW1567">
        <f t="shared" si="760"/>
        <v>0.56000000000000005</v>
      </c>
      <c r="JH1567">
        <v>822992</v>
      </c>
      <c r="JK1567">
        <v>0.57999999999999996</v>
      </c>
      <c r="JL1567">
        <f t="shared" si="761"/>
        <v>0.57999999999999996</v>
      </c>
      <c r="JW1567">
        <v>822992</v>
      </c>
      <c r="JZ1567">
        <v>0.5</v>
      </c>
      <c r="KA1567">
        <f t="shared" si="762"/>
        <v>0.5</v>
      </c>
      <c r="KL1567">
        <v>822992</v>
      </c>
      <c r="KO1567">
        <v>0.63</v>
      </c>
      <c r="KP1567">
        <f t="shared" si="763"/>
        <v>0.63</v>
      </c>
      <c r="LA1567">
        <v>822992</v>
      </c>
      <c r="LD1567">
        <v>0.56000000000000005</v>
      </c>
      <c r="LE1567">
        <f t="shared" si="764"/>
        <v>0.56000000000000005</v>
      </c>
      <c r="LP1567">
        <v>822992</v>
      </c>
      <c r="LS1567">
        <v>0.55000000000000004</v>
      </c>
      <c r="LT1567">
        <f t="shared" si="765"/>
        <v>0.55000000000000004</v>
      </c>
      <c r="ME1567">
        <v>822992</v>
      </c>
      <c r="MH1567">
        <v>0.61</v>
      </c>
      <c r="MI1567">
        <f t="shared" si="766"/>
        <v>0.61</v>
      </c>
      <c r="MT1567">
        <v>822992</v>
      </c>
      <c r="MW1567">
        <v>0.67</v>
      </c>
      <c r="MX1567">
        <f t="shared" si="767"/>
        <v>0.67</v>
      </c>
      <c r="NI1567">
        <v>822992</v>
      </c>
      <c r="NL1567">
        <v>0.52</v>
      </c>
      <c r="NM1567">
        <f t="shared" si="768"/>
        <v>0.52</v>
      </c>
      <c r="NX1567">
        <v>822992</v>
      </c>
      <c r="OA1567">
        <v>0.55000000000000004</v>
      </c>
      <c r="OB1567">
        <f t="shared" si="769"/>
        <v>0.55000000000000004</v>
      </c>
      <c r="OM1567">
        <v>822992</v>
      </c>
      <c r="OP1567">
        <v>0.52</v>
      </c>
      <c r="OQ1567">
        <f t="shared" si="770"/>
        <v>0.52</v>
      </c>
      <c r="PB1567">
        <v>822992</v>
      </c>
      <c r="PE1567">
        <v>0.53</v>
      </c>
      <c r="PF1567">
        <f t="shared" si="771"/>
        <v>0.53</v>
      </c>
      <c r="PQ1567">
        <v>822992</v>
      </c>
      <c r="PT1567">
        <v>0.54</v>
      </c>
      <c r="PU1567">
        <f t="shared" si="772"/>
        <v>0.54</v>
      </c>
      <c r="QF1567">
        <v>822992</v>
      </c>
      <c r="QI1567">
        <v>0.53</v>
      </c>
      <c r="QJ1567">
        <f t="shared" si="773"/>
        <v>0.53</v>
      </c>
      <c r="QU1567">
        <v>822992</v>
      </c>
      <c r="QX1567">
        <v>0.52</v>
      </c>
      <c r="QY1567">
        <f t="shared" si="774"/>
        <v>0.52</v>
      </c>
    </row>
    <row r="1568" spans="12:467" x14ac:dyDescent="0.2">
      <c r="L1568">
        <v>825006</v>
      </c>
      <c r="O1568">
        <v>0.56999999999999995</v>
      </c>
      <c r="P1568">
        <f t="shared" si="744"/>
        <v>0.56999999999999995</v>
      </c>
      <c r="AA1568">
        <v>825006</v>
      </c>
      <c r="AD1568">
        <v>0.55000000000000004</v>
      </c>
      <c r="AE1568">
        <f t="shared" si="745"/>
        <v>0.55000000000000004</v>
      </c>
      <c r="AP1568">
        <v>825006</v>
      </c>
      <c r="AS1568">
        <v>0.44</v>
      </c>
      <c r="AT1568">
        <f t="shared" si="746"/>
        <v>0.44</v>
      </c>
      <c r="BE1568">
        <v>825006</v>
      </c>
      <c r="BH1568">
        <v>0.59</v>
      </c>
      <c r="BI1568">
        <f t="shared" si="747"/>
        <v>0.59</v>
      </c>
      <c r="BT1568">
        <v>825006</v>
      </c>
      <c r="BW1568">
        <v>0.54</v>
      </c>
      <c r="BX1568">
        <f t="shared" si="748"/>
        <v>0.54</v>
      </c>
      <c r="CI1568">
        <v>825006</v>
      </c>
      <c r="CL1568">
        <v>0.55000000000000004</v>
      </c>
      <c r="CM1568">
        <f t="shared" si="749"/>
        <v>0.55000000000000004</v>
      </c>
      <c r="CX1568">
        <v>825006</v>
      </c>
      <c r="DA1568">
        <v>0.56000000000000005</v>
      </c>
      <c r="DB1568">
        <f t="shared" si="750"/>
        <v>0.56000000000000005</v>
      </c>
      <c r="DM1568">
        <v>825006</v>
      </c>
      <c r="DP1568">
        <v>0.57999999999999996</v>
      </c>
      <c r="DQ1568">
        <f t="shared" si="751"/>
        <v>0.57999999999999996</v>
      </c>
      <c r="EB1568">
        <v>825006</v>
      </c>
      <c r="EE1568">
        <v>0.55000000000000004</v>
      </c>
      <c r="EF1568">
        <f t="shared" si="752"/>
        <v>0.55000000000000004</v>
      </c>
      <c r="EQ1568">
        <v>825006</v>
      </c>
      <c r="ET1568">
        <v>0.55000000000000004</v>
      </c>
      <c r="EU1568">
        <f t="shared" si="753"/>
        <v>0.55000000000000004</v>
      </c>
      <c r="FF1568">
        <v>825006</v>
      </c>
      <c r="FI1568">
        <v>0.57999999999999996</v>
      </c>
      <c r="FJ1568">
        <f t="shared" si="754"/>
        <v>0.57999999999999996</v>
      </c>
      <c r="FU1568">
        <v>825006</v>
      </c>
      <c r="FX1568">
        <v>0.56000000000000005</v>
      </c>
      <c r="FY1568">
        <f t="shared" si="755"/>
        <v>0.56000000000000005</v>
      </c>
      <c r="GJ1568">
        <v>825006</v>
      </c>
      <c r="GM1568">
        <v>0.56999999999999995</v>
      </c>
      <c r="GN1568">
        <f t="shared" si="756"/>
        <v>0.56999999999999995</v>
      </c>
      <c r="GY1568">
        <v>825006</v>
      </c>
      <c r="HB1568">
        <v>0.57999999999999996</v>
      </c>
      <c r="HC1568">
        <f t="shared" si="757"/>
        <v>0.57999999999999996</v>
      </c>
      <c r="HN1568">
        <v>825006</v>
      </c>
      <c r="HQ1568">
        <v>0.55000000000000004</v>
      </c>
      <c r="HR1568">
        <f t="shared" si="758"/>
        <v>0.55000000000000004</v>
      </c>
      <c r="ID1568">
        <v>823069</v>
      </c>
      <c r="IG1568">
        <v>0.42</v>
      </c>
      <c r="IH1568">
        <f t="shared" si="759"/>
        <v>0.42</v>
      </c>
      <c r="IS1568">
        <v>823069</v>
      </c>
      <c r="IV1568">
        <v>0.39</v>
      </c>
      <c r="IW1568">
        <f t="shared" si="760"/>
        <v>0.39</v>
      </c>
      <c r="JH1568">
        <v>823069</v>
      </c>
      <c r="JK1568">
        <v>0.43</v>
      </c>
      <c r="JL1568">
        <f t="shared" si="761"/>
        <v>0.43</v>
      </c>
      <c r="JW1568">
        <v>823069</v>
      </c>
      <c r="JZ1568">
        <v>0.42</v>
      </c>
      <c r="KA1568">
        <f t="shared" si="762"/>
        <v>0.42</v>
      </c>
      <c r="KL1568">
        <v>823069</v>
      </c>
      <c r="KO1568">
        <v>0.41</v>
      </c>
      <c r="KP1568">
        <f t="shared" si="763"/>
        <v>0.41</v>
      </c>
      <c r="LA1568">
        <v>823069</v>
      </c>
      <c r="LD1568">
        <v>0.41</v>
      </c>
      <c r="LE1568">
        <f t="shared" si="764"/>
        <v>0.41</v>
      </c>
      <c r="LP1568">
        <v>823069</v>
      </c>
      <c r="LS1568">
        <v>0.43</v>
      </c>
      <c r="LT1568">
        <f t="shared" si="765"/>
        <v>0.43</v>
      </c>
      <c r="ME1568">
        <v>823069</v>
      </c>
      <c r="MH1568">
        <v>0.4</v>
      </c>
      <c r="MI1568">
        <f t="shared" si="766"/>
        <v>0.4</v>
      </c>
      <c r="MT1568">
        <v>823069</v>
      </c>
      <c r="MW1568">
        <v>0.43</v>
      </c>
      <c r="MX1568">
        <f t="shared" si="767"/>
        <v>0.43</v>
      </c>
      <c r="NI1568">
        <v>823069</v>
      </c>
      <c r="NL1568">
        <v>0.4</v>
      </c>
      <c r="NM1568">
        <f t="shared" si="768"/>
        <v>0.4</v>
      </c>
      <c r="NX1568">
        <v>823069</v>
      </c>
      <c r="OA1568">
        <v>0.46</v>
      </c>
      <c r="OB1568">
        <f t="shared" si="769"/>
        <v>0.46</v>
      </c>
      <c r="OM1568">
        <v>823069</v>
      </c>
      <c r="OP1568">
        <v>0.41</v>
      </c>
      <c r="OQ1568">
        <f t="shared" si="770"/>
        <v>0.41</v>
      </c>
      <c r="PB1568">
        <v>823069</v>
      </c>
      <c r="PE1568">
        <v>0.41</v>
      </c>
      <c r="PF1568">
        <f t="shared" si="771"/>
        <v>0.41</v>
      </c>
      <c r="PQ1568">
        <v>823069</v>
      </c>
      <c r="PT1568">
        <v>0.42</v>
      </c>
      <c r="PU1568">
        <f t="shared" si="772"/>
        <v>0.42</v>
      </c>
      <c r="QF1568">
        <v>823069</v>
      </c>
      <c r="QI1568">
        <v>0.39</v>
      </c>
      <c r="QJ1568">
        <f t="shared" si="773"/>
        <v>0.39</v>
      </c>
      <c r="QU1568">
        <v>823069</v>
      </c>
      <c r="QX1568">
        <v>0.41</v>
      </c>
      <c r="QY1568">
        <f t="shared" si="774"/>
        <v>0.41</v>
      </c>
    </row>
    <row r="1569" spans="12:467" x14ac:dyDescent="0.2">
      <c r="L1569">
        <v>822734</v>
      </c>
      <c r="O1569">
        <v>0.42</v>
      </c>
      <c r="P1569">
        <f t="shared" si="744"/>
        <v>0.42</v>
      </c>
      <c r="AA1569">
        <v>822734</v>
      </c>
      <c r="AD1569">
        <v>0.39</v>
      </c>
      <c r="AE1569">
        <f t="shared" si="745"/>
        <v>0.39</v>
      </c>
      <c r="AP1569">
        <v>822734</v>
      </c>
      <c r="AS1569">
        <v>0.69</v>
      </c>
      <c r="AT1569">
        <f t="shared" si="746"/>
        <v>0.69</v>
      </c>
      <c r="BE1569">
        <v>822734</v>
      </c>
      <c r="BH1569">
        <v>0.43</v>
      </c>
      <c r="BI1569">
        <f t="shared" si="747"/>
        <v>0.43</v>
      </c>
      <c r="BT1569">
        <v>822734</v>
      </c>
      <c r="BW1569">
        <v>0.59</v>
      </c>
      <c r="BX1569">
        <f t="shared" si="748"/>
        <v>0.59</v>
      </c>
      <c r="CI1569">
        <v>822734</v>
      </c>
      <c r="CL1569">
        <v>0.47</v>
      </c>
      <c r="CM1569">
        <f t="shared" si="749"/>
        <v>0.47</v>
      </c>
      <c r="CX1569">
        <v>822734</v>
      </c>
      <c r="DA1569">
        <v>0.47</v>
      </c>
      <c r="DB1569">
        <f t="shared" si="750"/>
        <v>0.47</v>
      </c>
      <c r="DM1569">
        <v>822734</v>
      </c>
      <c r="DP1569">
        <v>0.46</v>
      </c>
      <c r="DQ1569">
        <f t="shared" si="751"/>
        <v>0.46</v>
      </c>
      <c r="EB1569">
        <v>822734</v>
      </c>
      <c r="EE1569">
        <v>0.45</v>
      </c>
      <c r="EF1569">
        <f t="shared" si="752"/>
        <v>0.45</v>
      </c>
      <c r="EQ1569">
        <v>822734</v>
      </c>
      <c r="ET1569">
        <v>0.45</v>
      </c>
      <c r="EU1569">
        <f t="shared" si="753"/>
        <v>0.45</v>
      </c>
      <c r="FF1569">
        <v>822734</v>
      </c>
      <c r="FI1569">
        <v>0.47</v>
      </c>
      <c r="FJ1569">
        <f t="shared" si="754"/>
        <v>0.47</v>
      </c>
      <c r="FU1569">
        <v>822734</v>
      </c>
      <c r="FX1569">
        <v>0.48</v>
      </c>
      <c r="FY1569">
        <f t="shared" si="755"/>
        <v>0.48</v>
      </c>
      <c r="GJ1569">
        <v>822734</v>
      </c>
      <c r="GM1569">
        <v>0.46</v>
      </c>
      <c r="GN1569">
        <f t="shared" si="756"/>
        <v>0.46</v>
      </c>
      <c r="GY1569">
        <v>822734</v>
      </c>
      <c r="HB1569">
        <v>0.49</v>
      </c>
      <c r="HC1569">
        <f t="shared" si="757"/>
        <v>0.49</v>
      </c>
      <c r="HN1569">
        <v>822734</v>
      </c>
      <c r="HQ1569">
        <v>0.49</v>
      </c>
      <c r="HR1569">
        <f t="shared" si="758"/>
        <v>0.49</v>
      </c>
      <c r="ID1569">
        <v>823232</v>
      </c>
      <c r="IG1569">
        <v>0.48</v>
      </c>
      <c r="IH1569">
        <f t="shared" si="759"/>
        <v>0.48</v>
      </c>
      <c r="IS1569">
        <v>823232</v>
      </c>
      <c r="IV1569">
        <v>0.46</v>
      </c>
      <c r="IW1569">
        <f t="shared" si="760"/>
        <v>0.46</v>
      </c>
      <c r="JH1569">
        <v>823232</v>
      </c>
      <c r="JK1569">
        <v>0.51</v>
      </c>
      <c r="JL1569">
        <f t="shared" si="761"/>
        <v>0.51</v>
      </c>
      <c r="JW1569">
        <v>823232</v>
      </c>
      <c r="JZ1569">
        <v>0.46</v>
      </c>
      <c r="KA1569">
        <f t="shared" si="762"/>
        <v>0.46</v>
      </c>
      <c r="KL1569">
        <v>823232</v>
      </c>
      <c r="KO1569">
        <v>0.48</v>
      </c>
      <c r="KP1569">
        <f t="shared" si="763"/>
        <v>0.48</v>
      </c>
      <c r="LA1569">
        <v>823232</v>
      </c>
      <c r="LD1569">
        <v>0.46</v>
      </c>
      <c r="LE1569">
        <f t="shared" si="764"/>
        <v>0.46</v>
      </c>
      <c r="LP1569">
        <v>823232</v>
      </c>
      <c r="LS1569">
        <v>0.46</v>
      </c>
      <c r="LT1569">
        <f t="shared" si="765"/>
        <v>0.46</v>
      </c>
      <c r="ME1569">
        <v>823232</v>
      </c>
      <c r="MH1569">
        <v>0.47</v>
      </c>
      <c r="MI1569">
        <f t="shared" si="766"/>
        <v>0.47</v>
      </c>
      <c r="MT1569">
        <v>823232</v>
      </c>
      <c r="MW1569">
        <v>0.62</v>
      </c>
      <c r="MX1569">
        <f t="shared" si="767"/>
        <v>0.62</v>
      </c>
      <c r="NI1569">
        <v>823232</v>
      </c>
      <c r="NL1569">
        <v>0.48</v>
      </c>
      <c r="NM1569">
        <f t="shared" si="768"/>
        <v>0.48</v>
      </c>
      <c r="NX1569">
        <v>823232</v>
      </c>
      <c r="OA1569">
        <v>0.5</v>
      </c>
      <c r="OB1569">
        <f t="shared" si="769"/>
        <v>0.5</v>
      </c>
      <c r="OM1569">
        <v>823232</v>
      </c>
      <c r="OP1569">
        <v>0.46</v>
      </c>
      <c r="OQ1569">
        <f t="shared" si="770"/>
        <v>0.46</v>
      </c>
      <c r="PB1569">
        <v>823232</v>
      </c>
      <c r="PE1569">
        <v>0.45</v>
      </c>
      <c r="PF1569">
        <f t="shared" si="771"/>
        <v>0.45</v>
      </c>
      <c r="PQ1569">
        <v>823232</v>
      </c>
      <c r="PT1569">
        <v>0.45</v>
      </c>
      <c r="PU1569">
        <f t="shared" si="772"/>
        <v>0.45</v>
      </c>
      <c r="QF1569">
        <v>823232</v>
      </c>
      <c r="QI1569">
        <v>0.48</v>
      </c>
      <c r="QJ1569">
        <f t="shared" si="773"/>
        <v>0.48</v>
      </c>
      <c r="QU1569">
        <v>823232</v>
      </c>
      <c r="QX1569">
        <v>0.45</v>
      </c>
      <c r="QY1569">
        <f t="shared" si="774"/>
        <v>0.45</v>
      </c>
    </row>
    <row r="1570" spans="12:467" x14ac:dyDescent="0.2">
      <c r="L1570">
        <v>822980</v>
      </c>
      <c r="O1570">
        <v>0.53</v>
      </c>
      <c r="P1570">
        <f t="shared" si="744"/>
        <v>0.53</v>
      </c>
      <c r="AA1570">
        <v>822980</v>
      </c>
      <c r="AD1570">
        <v>0.46</v>
      </c>
      <c r="AE1570">
        <f t="shared" si="745"/>
        <v>0.46</v>
      </c>
      <c r="AP1570">
        <v>822980</v>
      </c>
      <c r="AS1570">
        <v>0.55000000000000004</v>
      </c>
      <c r="AT1570">
        <f t="shared" si="746"/>
        <v>0.55000000000000004</v>
      </c>
      <c r="BE1570">
        <v>822980</v>
      </c>
      <c r="BH1570">
        <v>0.47</v>
      </c>
      <c r="BI1570">
        <f t="shared" si="747"/>
        <v>0.47</v>
      </c>
      <c r="BT1570">
        <v>822980</v>
      </c>
      <c r="BW1570">
        <v>0.52</v>
      </c>
      <c r="BX1570">
        <f t="shared" si="748"/>
        <v>0.52</v>
      </c>
      <c r="CI1570">
        <v>822980</v>
      </c>
      <c r="CL1570">
        <v>0.53</v>
      </c>
      <c r="CM1570">
        <f t="shared" si="749"/>
        <v>0.53</v>
      </c>
      <c r="CX1570">
        <v>822980</v>
      </c>
      <c r="DA1570">
        <v>0.54</v>
      </c>
      <c r="DB1570">
        <f t="shared" si="750"/>
        <v>0.54</v>
      </c>
      <c r="DM1570">
        <v>822980</v>
      </c>
      <c r="DP1570">
        <v>0.51</v>
      </c>
      <c r="DQ1570">
        <f t="shared" si="751"/>
        <v>0.51</v>
      </c>
      <c r="EB1570">
        <v>822980</v>
      </c>
      <c r="EE1570">
        <v>0.5</v>
      </c>
      <c r="EF1570">
        <f t="shared" si="752"/>
        <v>0.5</v>
      </c>
      <c r="EQ1570">
        <v>822980</v>
      </c>
      <c r="ET1570">
        <v>0.5</v>
      </c>
      <c r="EU1570">
        <f t="shared" si="753"/>
        <v>0.5</v>
      </c>
      <c r="FF1570">
        <v>822980</v>
      </c>
      <c r="FI1570">
        <v>0.55000000000000004</v>
      </c>
      <c r="FJ1570">
        <f t="shared" si="754"/>
        <v>0.55000000000000004</v>
      </c>
      <c r="FU1570">
        <v>822980</v>
      </c>
      <c r="FX1570">
        <v>0.52</v>
      </c>
      <c r="FY1570">
        <f t="shared" si="755"/>
        <v>0.52</v>
      </c>
      <c r="GJ1570">
        <v>822980</v>
      </c>
      <c r="GM1570">
        <v>0.5</v>
      </c>
      <c r="GN1570">
        <f t="shared" si="756"/>
        <v>0.5</v>
      </c>
      <c r="GY1570">
        <v>822980</v>
      </c>
      <c r="HB1570">
        <v>0.59</v>
      </c>
      <c r="HC1570">
        <f t="shared" si="757"/>
        <v>0.59</v>
      </c>
      <c r="HN1570">
        <v>822980</v>
      </c>
      <c r="HQ1570">
        <v>0.49</v>
      </c>
      <c r="HR1570">
        <f t="shared" si="758"/>
        <v>0.49</v>
      </c>
      <c r="ID1570">
        <v>823800</v>
      </c>
      <c r="IG1570">
        <v>0.5</v>
      </c>
      <c r="IH1570">
        <f t="shared" si="759"/>
        <v>0.5</v>
      </c>
      <c r="IS1570">
        <v>823800</v>
      </c>
      <c r="IV1570">
        <v>0.48</v>
      </c>
      <c r="IW1570">
        <f t="shared" si="760"/>
        <v>0.48</v>
      </c>
      <c r="JH1570">
        <v>823800</v>
      </c>
      <c r="JK1570">
        <v>0.5</v>
      </c>
      <c r="JL1570">
        <f t="shared" si="761"/>
        <v>0.5</v>
      </c>
      <c r="JW1570">
        <v>823800</v>
      </c>
      <c r="JZ1570">
        <v>0.48</v>
      </c>
      <c r="KA1570">
        <f t="shared" si="762"/>
        <v>0.48</v>
      </c>
      <c r="KL1570">
        <v>823800</v>
      </c>
      <c r="KO1570">
        <v>0.49</v>
      </c>
      <c r="KP1570">
        <f t="shared" si="763"/>
        <v>0.49</v>
      </c>
      <c r="LA1570">
        <v>823800</v>
      </c>
      <c r="LD1570">
        <v>0.48</v>
      </c>
      <c r="LE1570">
        <f t="shared" si="764"/>
        <v>0.48</v>
      </c>
      <c r="LP1570">
        <v>823800</v>
      </c>
      <c r="LS1570">
        <v>0.48</v>
      </c>
      <c r="LT1570">
        <f t="shared" si="765"/>
        <v>0.48</v>
      </c>
      <c r="ME1570">
        <v>823800</v>
      </c>
      <c r="MH1570">
        <v>0.56000000000000005</v>
      </c>
      <c r="MI1570">
        <f t="shared" si="766"/>
        <v>0.56000000000000005</v>
      </c>
      <c r="MT1570">
        <v>823800</v>
      </c>
      <c r="MW1570">
        <v>0.55000000000000004</v>
      </c>
      <c r="MX1570">
        <f t="shared" si="767"/>
        <v>0.55000000000000004</v>
      </c>
      <c r="NI1570">
        <v>823800</v>
      </c>
      <c r="NL1570">
        <v>0.5</v>
      </c>
      <c r="NM1570">
        <f t="shared" si="768"/>
        <v>0.5</v>
      </c>
      <c r="NX1570">
        <v>823800</v>
      </c>
      <c r="OA1570">
        <v>0.52</v>
      </c>
      <c r="OB1570">
        <f t="shared" si="769"/>
        <v>0.52</v>
      </c>
      <c r="OM1570">
        <v>823800</v>
      </c>
      <c r="OP1570">
        <v>0.5</v>
      </c>
      <c r="OQ1570">
        <f t="shared" si="770"/>
        <v>0.5</v>
      </c>
      <c r="PB1570">
        <v>823800</v>
      </c>
      <c r="PE1570">
        <v>0.49</v>
      </c>
      <c r="PF1570">
        <f t="shared" si="771"/>
        <v>0.49</v>
      </c>
      <c r="PQ1570">
        <v>823800</v>
      </c>
      <c r="PT1570">
        <v>0.49</v>
      </c>
      <c r="PU1570">
        <f t="shared" si="772"/>
        <v>0.49</v>
      </c>
      <c r="QF1570">
        <v>823800</v>
      </c>
      <c r="QI1570">
        <v>0.5</v>
      </c>
      <c r="QJ1570">
        <f t="shared" si="773"/>
        <v>0.5</v>
      </c>
      <c r="QU1570">
        <v>823800</v>
      </c>
      <c r="QX1570">
        <v>0.49</v>
      </c>
      <c r="QY1570">
        <f t="shared" si="774"/>
        <v>0.49</v>
      </c>
    </row>
    <row r="1571" spans="12:467" x14ac:dyDescent="0.2">
      <c r="L1571">
        <v>823137</v>
      </c>
      <c r="O1571">
        <v>0.59</v>
      </c>
      <c r="P1571">
        <f t="shared" si="744"/>
        <v>0.59</v>
      </c>
      <c r="AA1571">
        <v>823137</v>
      </c>
      <c r="AD1571">
        <v>0.68</v>
      </c>
      <c r="AE1571">
        <f t="shared" si="745"/>
        <v>0.68</v>
      </c>
      <c r="AP1571">
        <v>823137</v>
      </c>
      <c r="AS1571">
        <v>0.67</v>
      </c>
      <c r="AT1571">
        <f t="shared" si="746"/>
        <v>0.67</v>
      </c>
      <c r="BE1571">
        <v>823137</v>
      </c>
      <c r="BH1571">
        <v>0.6</v>
      </c>
      <c r="BI1571">
        <f t="shared" si="747"/>
        <v>0.6</v>
      </c>
      <c r="BT1571">
        <v>823137</v>
      </c>
      <c r="BW1571">
        <v>0.64</v>
      </c>
      <c r="BX1571">
        <f t="shared" si="748"/>
        <v>0.64</v>
      </c>
      <c r="CI1571">
        <v>823137</v>
      </c>
      <c r="CL1571">
        <v>0.57999999999999996</v>
      </c>
      <c r="CM1571">
        <f t="shared" si="749"/>
        <v>0.57999999999999996</v>
      </c>
      <c r="CX1571">
        <v>823137</v>
      </c>
      <c r="DA1571">
        <v>0.56000000000000005</v>
      </c>
      <c r="DB1571">
        <f t="shared" si="750"/>
        <v>0.56000000000000005</v>
      </c>
      <c r="DM1571">
        <v>823137</v>
      </c>
      <c r="DP1571">
        <v>0.55000000000000004</v>
      </c>
      <c r="DQ1571">
        <f t="shared" si="751"/>
        <v>0.55000000000000004</v>
      </c>
      <c r="EB1571">
        <v>823137</v>
      </c>
      <c r="EE1571">
        <v>0.55000000000000004</v>
      </c>
      <c r="EF1571">
        <f t="shared" si="752"/>
        <v>0.55000000000000004</v>
      </c>
      <c r="EQ1571">
        <v>823137</v>
      </c>
      <c r="ET1571">
        <v>0.55000000000000004</v>
      </c>
      <c r="EU1571">
        <f t="shared" si="753"/>
        <v>0.55000000000000004</v>
      </c>
      <c r="FF1571">
        <v>823137</v>
      </c>
      <c r="FI1571">
        <v>0.56999999999999995</v>
      </c>
      <c r="FJ1571">
        <f t="shared" si="754"/>
        <v>0.56999999999999995</v>
      </c>
      <c r="FU1571">
        <v>823137</v>
      </c>
      <c r="FX1571">
        <v>0.56000000000000005</v>
      </c>
      <c r="FY1571">
        <f t="shared" si="755"/>
        <v>0.56000000000000005</v>
      </c>
      <c r="GJ1571">
        <v>823137</v>
      </c>
      <c r="GM1571">
        <v>0.56000000000000005</v>
      </c>
      <c r="GN1571">
        <f t="shared" si="756"/>
        <v>0.56000000000000005</v>
      </c>
      <c r="GY1571">
        <v>823137</v>
      </c>
      <c r="HB1571">
        <v>0.59</v>
      </c>
      <c r="HC1571">
        <f t="shared" si="757"/>
        <v>0.59</v>
      </c>
      <c r="HN1571">
        <v>823137</v>
      </c>
      <c r="HQ1571">
        <v>0.55000000000000004</v>
      </c>
      <c r="HR1571">
        <f t="shared" si="758"/>
        <v>0.55000000000000004</v>
      </c>
      <c r="ID1571">
        <v>823962</v>
      </c>
      <c r="IG1571">
        <v>0.55000000000000004</v>
      </c>
      <c r="IH1571">
        <f t="shared" si="759"/>
        <v>0.55000000000000004</v>
      </c>
      <c r="IS1571">
        <v>823962</v>
      </c>
      <c r="IV1571">
        <v>0.53</v>
      </c>
      <c r="IW1571">
        <f t="shared" si="760"/>
        <v>0.53</v>
      </c>
      <c r="JH1571">
        <v>823962</v>
      </c>
      <c r="JK1571">
        <v>0.55000000000000004</v>
      </c>
      <c r="JL1571">
        <f t="shared" si="761"/>
        <v>0.55000000000000004</v>
      </c>
      <c r="JW1571">
        <v>823962</v>
      </c>
      <c r="JZ1571">
        <v>0.54</v>
      </c>
      <c r="KA1571">
        <f t="shared" si="762"/>
        <v>0.54</v>
      </c>
      <c r="KL1571">
        <v>823962</v>
      </c>
      <c r="KO1571">
        <v>0.56999999999999995</v>
      </c>
      <c r="KP1571">
        <f t="shared" si="763"/>
        <v>0.56999999999999995</v>
      </c>
      <c r="LA1571">
        <v>823962</v>
      </c>
      <c r="LD1571">
        <v>0.53</v>
      </c>
      <c r="LE1571">
        <f t="shared" si="764"/>
        <v>0.53</v>
      </c>
      <c r="LP1571">
        <v>823962</v>
      </c>
      <c r="LS1571">
        <v>0.53</v>
      </c>
      <c r="LT1571">
        <f t="shared" si="765"/>
        <v>0.53</v>
      </c>
      <c r="ME1571">
        <v>823962</v>
      </c>
      <c r="MH1571">
        <v>0.54</v>
      </c>
      <c r="MI1571">
        <f t="shared" si="766"/>
        <v>0.54</v>
      </c>
      <c r="MT1571">
        <v>823962</v>
      </c>
      <c r="MW1571">
        <v>0.5</v>
      </c>
      <c r="MX1571">
        <f t="shared" si="767"/>
        <v>0.5</v>
      </c>
      <c r="NI1571">
        <v>823962</v>
      </c>
      <c r="NL1571">
        <v>0.54</v>
      </c>
      <c r="NM1571">
        <f t="shared" si="768"/>
        <v>0.54</v>
      </c>
      <c r="NX1571">
        <v>823962</v>
      </c>
      <c r="OA1571">
        <v>0.49</v>
      </c>
      <c r="OB1571">
        <f t="shared" si="769"/>
        <v>0.49</v>
      </c>
      <c r="OM1571">
        <v>823962</v>
      </c>
      <c r="OP1571">
        <v>0.55000000000000004</v>
      </c>
      <c r="OQ1571">
        <f t="shared" si="770"/>
        <v>0.55000000000000004</v>
      </c>
      <c r="PB1571">
        <v>823962</v>
      </c>
      <c r="PE1571">
        <v>0.54</v>
      </c>
      <c r="PF1571">
        <f t="shared" si="771"/>
        <v>0.54</v>
      </c>
      <c r="PQ1571">
        <v>823962</v>
      </c>
      <c r="PT1571">
        <v>0.56000000000000005</v>
      </c>
      <c r="PU1571">
        <f t="shared" si="772"/>
        <v>0.56000000000000005</v>
      </c>
      <c r="QF1571">
        <v>823962</v>
      </c>
      <c r="QI1571">
        <v>0.55000000000000004</v>
      </c>
      <c r="QJ1571">
        <f t="shared" si="773"/>
        <v>0.55000000000000004</v>
      </c>
      <c r="QU1571">
        <v>823962</v>
      </c>
      <c r="QX1571">
        <v>0.56000000000000005</v>
      </c>
      <c r="QY1571">
        <f t="shared" si="774"/>
        <v>0.56000000000000005</v>
      </c>
    </row>
    <row r="1572" spans="12:467" x14ac:dyDescent="0.2">
      <c r="L1572">
        <v>823301</v>
      </c>
      <c r="O1572">
        <v>0.41</v>
      </c>
      <c r="P1572">
        <f t="shared" si="744"/>
        <v>0.41</v>
      </c>
      <c r="AA1572">
        <v>823301</v>
      </c>
      <c r="AD1572">
        <v>0.32</v>
      </c>
      <c r="AE1572">
        <f t="shared" si="745"/>
        <v>0.32</v>
      </c>
      <c r="AP1572">
        <v>823301</v>
      </c>
      <c r="AS1572">
        <v>0.44</v>
      </c>
      <c r="AT1572">
        <f t="shared" si="746"/>
        <v>0.44</v>
      </c>
      <c r="BE1572">
        <v>823301</v>
      </c>
      <c r="BH1572">
        <v>0.42</v>
      </c>
      <c r="BI1572">
        <f t="shared" si="747"/>
        <v>0.42</v>
      </c>
      <c r="BT1572">
        <v>823301</v>
      </c>
      <c r="BW1572">
        <v>0.41</v>
      </c>
      <c r="BX1572">
        <f t="shared" si="748"/>
        <v>0.41</v>
      </c>
      <c r="CI1572">
        <v>823301</v>
      </c>
      <c r="CL1572">
        <v>0.4</v>
      </c>
      <c r="CM1572">
        <f t="shared" si="749"/>
        <v>0.4</v>
      </c>
      <c r="CX1572">
        <v>823301</v>
      </c>
      <c r="DA1572">
        <v>0.4</v>
      </c>
      <c r="DB1572">
        <f t="shared" si="750"/>
        <v>0.4</v>
      </c>
      <c r="DM1572">
        <v>823301</v>
      </c>
      <c r="DP1572">
        <v>0.41</v>
      </c>
      <c r="DQ1572">
        <f t="shared" si="751"/>
        <v>0.41</v>
      </c>
      <c r="EB1572">
        <v>823301</v>
      </c>
      <c r="EE1572">
        <v>0.39</v>
      </c>
      <c r="EF1572">
        <f t="shared" si="752"/>
        <v>0.39</v>
      </c>
      <c r="EQ1572">
        <v>823301</v>
      </c>
      <c r="ET1572">
        <v>0.39</v>
      </c>
      <c r="EU1572">
        <f t="shared" si="753"/>
        <v>0.39</v>
      </c>
      <c r="FF1572">
        <v>823301</v>
      </c>
      <c r="FI1572">
        <v>0.41</v>
      </c>
      <c r="FJ1572">
        <f t="shared" si="754"/>
        <v>0.41</v>
      </c>
      <c r="FU1572">
        <v>823301</v>
      </c>
      <c r="FX1572">
        <v>0.43</v>
      </c>
      <c r="FY1572">
        <f t="shared" si="755"/>
        <v>0.43</v>
      </c>
      <c r="GJ1572">
        <v>823301</v>
      </c>
      <c r="GM1572">
        <v>0.4</v>
      </c>
      <c r="GN1572">
        <f t="shared" si="756"/>
        <v>0.4</v>
      </c>
      <c r="GY1572">
        <v>823301</v>
      </c>
      <c r="HB1572">
        <v>0.43</v>
      </c>
      <c r="HC1572">
        <f t="shared" si="757"/>
        <v>0.43</v>
      </c>
      <c r="HN1572">
        <v>823301</v>
      </c>
      <c r="HQ1572">
        <v>0.46</v>
      </c>
      <c r="HR1572">
        <f t="shared" si="758"/>
        <v>0.46</v>
      </c>
      <c r="ID1572">
        <v>824124</v>
      </c>
      <c r="IG1572">
        <v>0.5</v>
      </c>
      <c r="IH1572">
        <f t="shared" si="759"/>
        <v>0.5</v>
      </c>
      <c r="IS1572">
        <v>824124</v>
      </c>
      <c r="IV1572">
        <v>0.48</v>
      </c>
      <c r="IW1572">
        <f t="shared" si="760"/>
        <v>0.48</v>
      </c>
      <c r="JH1572">
        <v>824124</v>
      </c>
      <c r="JK1572">
        <v>0.47</v>
      </c>
      <c r="JL1572">
        <f t="shared" si="761"/>
        <v>0.47</v>
      </c>
      <c r="JW1572">
        <v>824124</v>
      </c>
      <c r="JZ1572">
        <v>0.48</v>
      </c>
      <c r="KA1572">
        <f t="shared" si="762"/>
        <v>0.48</v>
      </c>
      <c r="KL1572">
        <v>824124</v>
      </c>
      <c r="KO1572">
        <v>0.44</v>
      </c>
      <c r="KP1572">
        <f t="shared" si="763"/>
        <v>0.44</v>
      </c>
      <c r="LA1572">
        <v>824124</v>
      </c>
      <c r="LD1572">
        <v>0.49</v>
      </c>
      <c r="LE1572">
        <f t="shared" si="764"/>
        <v>0.49</v>
      </c>
      <c r="LP1572">
        <v>824124</v>
      </c>
      <c r="LS1572">
        <v>0.48</v>
      </c>
      <c r="LT1572">
        <f t="shared" si="765"/>
        <v>0.48</v>
      </c>
      <c r="ME1572">
        <v>824124</v>
      </c>
      <c r="MH1572">
        <v>0.55000000000000004</v>
      </c>
      <c r="MI1572">
        <f t="shared" si="766"/>
        <v>0.55000000000000004</v>
      </c>
      <c r="MT1572">
        <v>824124</v>
      </c>
      <c r="MW1572">
        <v>0.54</v>
      </c>
      <c r="MX1572">
        <f t="shared" si="767"/>
        <v>0.54</v>
      </c>
      <c r="NI1572">
        <v>824124</v>
      </c>
      <c r="NL1572">
        <v>0.49</v>
      </c>
      <c r="NM1572">
        <f t="shared" si="768"/>
        <v>0.49</v>
      </c>
      <c r="NX1572">
        <v>824124</v>
      </c>
      <c r="OA1572">
        <v>0.52</v>
      </c>
      <c r="OB1572">
        <f t="shared" si="769"/>
        <v>0.52</v>
      </c>
      <c r="OM1572">
        <v>824124</v>
      </c>
      <c r="OP1572">
        <v>0.48</v>
      </c>
      <c r="OQ1572">
        <f t="shared" si="770"/>
        <v>0.48</v>
      </c>
      <c r="PB1572">
        <v>824124</v>
      </c>
      <c r="PE1572">
        <v>0.5</v>
      </c>
      <c r="PF1572">
        <f t="shared" si="771"/>
        <v>0.5</v>
      </c>
      <c r="PQ1572">
        <v>824124</v>
      </c>
      <c r="PT1572">
        <v>0.5</v>
      </c>
      <c r="PU1572">
        <f t="shared" si="772"/>
        <v>0.5</v>
      </c>
      <c r="QF1572">
        <v>824124</v>
      </c>
      <c r="QI1572">
        <v>0.47</v>
      </c>
      <c r="QJ1572">
        <f t="shared" si="773"/>
        <v>0.47</v>
      </c>
      <c r="QU1572">
        <v>824124</v>
      </c>
      <c r="QX1572">
        <v>0.49</v>
      </c>
      <c r="QY1572">
        <f t="shared" si="774"/>
        <v>0.49</v>
      </c>
    </row>
    <row r="1573" spans="12:467" x14ac:dyDescent="0.2">
      <c r="L1573">
        <v>823465</v>
      </c>
      <c r="O1573">
        <v>0.52</v>
      </c>
      <c r="P1573">
        <f t="shared" si="744"/>
        <v>0.52</v>
      </c>
      <c r="AA1573">
        <v>823465</v>
      </c>
      <c r="AD1573">
        <v>0.69</v>
      </c>
      <c r="AE1573">
        <f t="shared" si="745"/>
        <v>0.69</v>
      </c>
      <c r="AP1573">
        <v>823465</v>
      </c>
      <c r="AS1573">
        <v>0.64</v>
      </c>
      <c r="AT1573">
        <f t="shared" si="746"/>
        <v>0.64</v>
      </c>
      <c r="BE1573">
        <v>823465</v>
      </c>
      <c r="BH1573">
        <v>0.64</v>
      </c>
      <c r="BI1573">
        <f t="shared" si="747"/>
        <v>0.64</v>
      </c>
      <c r="BT1573">
        <v>823465</v>
      </c>
      <c r="BW1573">
        <v>0.66</v>
      </c>
      <c r="BX1573">
        <f t="shared" si="748"/>
        <v>0.66</v>
      </c>
      <c r="CI1573">
        <v>823465</v>
      </c>
      <c r="CL1573">
        <v>0.54</v>
      </c>
      <c r="CM1573">
        <f t="shared" si="749"/>
        <v>0.54</v>
      </c>
      <c r="CX1573">
        <v>823465</v>
      </c>
      <c r="DA1573">
        <v>0.54</v>
      </c>
      <c r="DB1573">
        <f t="shared" si="750"/>
        <v>0.54</v>
      </c>
      <c r="DM1573">
        <v>823465</v>
      </c>
      <c r="DP1573">
        <v>0.55000000000000004</v>
      </c>
      <c r="DQ1573">
        <f t="shared" si="751"/>
        <v>0.55000000000000004</v>
      </c>
      <c r="EB1573">
        <v>823465</v>
      </c>
      <c r="EE1573">
        <v>0.5</v>
      </c>
      <c r="EF1573">
        <f t="shared" si="752"/>
        <v>0.5</v>
      </c>
      <c r="EQ1573">
        <v>823465</v>
      </c>
      <c r="ET1573">
        <v>0.5</v>
      </c>
      <c r="EU1573">
        <f t="shared" si="753"/>
        <v>0.5</v>
      </c>
      <c r="FF1573">
        <v>823465</v>
      </c>
      <c r="FI1573">
        <v>0.52</v>
      </c>
      <c r="FJ1573">
        <f t="shared" si="754"/>
        <v>0.52</v>
      </c>
      <c r="FU1573">
        <v>823465</v>
      </c>
      <c r="FX1573">
        <v>0.51</v>
      </c>
      <c r="FY1573">
        <f t="shared" si="755"/>
        <v>0.51</v>
      </c>
      <c r="GJ1573">
        <v>823465</v>
      </c>
      <c r="GM1573">
        <v>0.51</v>
      </c>
      <c r="GN1573">
        <f t="shared" si="756"/>
        <v>0.51</v>
      </c>
      <c r="GY1573">
        <v>823465</v>
      </c>
      <c r="HB1573">
        <v>0.56000000000000005</v>
      </c>
      <c r="HC1573">
        <f t="shared" si="757"/>
        <v>0.56000000000000005</v>
      </c>
      <c r="HN1573">
        <v>823465</v>
      </c>
      <c r="HQ1573">
        <v>0.63</v>
      </c>
      <c r="HR1573">
        <f t="shared" si="758"/>
        <v>0.63</v>
      </c>
      <c r="ID1573">
        <v>824204</v>
      </c>
      <c r="IG1573">
        <v>0.41</v>
      </c>
      <c r="IH1573">
        <f t="shared" si="759"/>
        <v>0.41</v>
      </c>
      <c r="IS1573">
        <v>824204</v>
      </c>
      <c r="IV1573">
        <v>0.4</v>
      </c>
      <c r="IW1573">
        <f t="shared" si="760"/>
        <v>0.4</v>
      </c>
      <c r="JH1573">
        <v>824204</v>
      </c>
      <c r="JK1573">
        <v>0.42</v>
      </c>
      <c r="JL1573">
        <f t="shared" si="761"/>
        <v>0.42</v>
      </c>
      <c r="JW1573">
        <v>824204</v>
      </c>
      <c r="JZ1573">
        <v>0.43</v>
      </c>
      <c r="KA1573">
        <f t="shared" si="762"/>
        <v>0.43</v>
      </c>
      <c r="KL1573">
        <v>824204</v>
      </c>
      <c r="KO1573">
        <v>0.4</v>
      </c>
      <c r="KP1573">
        <f t="shared" si="763"/>
        <v>0.4</v>
      </c>
      <c r="LA1573">
        <v>824204</v>
      </c>
      <c r="LD1573">
        <v>0.43</v>
      </c>
      <c r="LE1573">
        <f t="shared" si="764"/>
        <v>0.43</v>
      </c>
      <c r="LP1573">
        <v>824204</v>
      </c>
      <c r="LS1573">
        <v>0.43</v>
      </c>
      <c r="LT1573">
        <f t="shared" si="765"/>
        <v>0.43</v>
      </c>
      <c r="ME1573">
        <v>824204</v>
      </c>
      <c r="MH1573">
        <v>0.41</v>
      </c>
      <c r="MI1573">
        <f t="shared" si="766"/>
        <v>0.41</v>
      </c>
      <c r="MT1573">
        <v>824204</v>
      </c>
      <c r="MW1573">
        <v>0.44</v>
      </c>
      <c r="MX1573">
        <f t="shared" si="767"/>
        <v>0.44</v>
      </c>
      <c r="NI1573">
        <v>824204</v>
      </c>
      <c r="NL1573">
        <v>0.41</v>
      </c>
      <c r="NM1573">
        <f t="shared" si="768"/>
        <v>0.41</v>
      </c>
      <c r="NX1573">
        <v>824204</v>
      </c>
      <c r="OA1573">
        <v>0.43</v>
      </c>
      <c r="OB1573">
        <f t="shared" si="769"/>
        <v>0.43</v>
      </c>
      <c r="OM1573">
        <v>824204</v>
      </c>
      <c r="OP1573">
        <v>0.4</v>
      </c>
      <c r="OQ1573">
        <f t="shared" si="770"/>
        <v>0.4</v>
      </c>
      <c r="PB1573">
        <v>824204</v>
      </c>
      <c r="PE1573">
        <v>0.41</v>
      </c>
      <c r="PF1573">
        <f t="shared" si="771"/>
        <v>0.41</v>
      </c>
      <c r="PQ1573">
        <v>824204</v>
      </c>
      <c r="PT1573">
        <v>0.4</v>
      </c>
      <c r="PU1573">
        <f t="shared" si="772"/>
        <v>0.4</v>
      </c>
      <c r="QF1573">
        <v>824204</v>
      </c>
      <c r="QI1573">
        <v>0.42</v>
      </c>
      <c r="QJ1573">
        <f t="shared" si="773"/>
        <v>0.42</v>
      </c>
      <c r="QU1573">
        <v>824204</v>
      </c>
      <c r="QX1573">
        <v>0.42</v>
      </c>
      <c r="QY1573">
        <f t="shared" si="774"/>
        <v>0.42</v>
      </c>
    </row>
    <row r="1574" spans="12:467" x14ac:dyDescent="0.2">
      <c r="L1574">
        <v>823705</v>
      </c>
      <c r="O1574">
        <v>0.52</v>
      </c>
      <c r="P1574">
        <f t="shared" si="744"/>
        <v>0.52</v>
      </c>
      <c r="AA1574">
        <v>823705</v>
      </c>
      <c r="AD1574">
        <v>0.31</v>
      </c>
      <c r="AE1574">
        <f t="shared" si="745"/>
        <v>0.31</v>
      </c>
      <c r="AP1574">
        <v>823705</v>
      </c>
      <c r="AS1574">
        <v>0.39</v>
      </c>
      <c r="AT1574">
        <f t="shared" si="746"/>
        <v>0.39</v>
      </c>
      <c r="BE1574">
        <v>823705</v>
      </c>
      <c r="BH1574">
        <v>0.42</v>
      </c>
      <c r="BI1574">
        <f t="shared" si="747"/>
        <v>0.42</v>
      </c>
      <c r="BT1574">
        <v>823705</v>
      </c>
      <c r="BW1574">
        <v>0.31</v>
      </c>
      <c r="BX1574">
        <f t="shared" si="748"/>
        <v>0.31</v>
      </c>
      <c r="CI1574">
        <v>823705</v>
      </c>
      <c r="CL1574">
        <v>0.51</v>
      </c>
      <c r="CM1574">
        <f t="shared" si="749"/>
        <v>0.51</v>
      </c>
      <c r="CX1574">
        <v>823705</v>
      </c>
      <c r="DA1574">
        <v>0.52</v>
      </c>
      <c r="DB1574">
        <f t="shared" si="750"/>
        <v>0.52</v>
      </c>
      <c r="DM1574">
        <v>823705</v>
      </c>
      <c r="DP1574">
        <v>0.52</v>
      </c>
      <c r="DQ1574">
        <f t="shared" si="751"/>
        <v>0.52</v>
      </c>
      <c r="EB1574">
        <v>823705</v>
      </c>
      <c r="EE1574">
        <v>0.5</v>
      </c>
      <c r="EF1574">
        <f t="shared" si="752"/>
        <v>0.5</v>
      </c>
      <c r="EQ1574">
        <v>823705</v>
      </c>
      <c r="ET1574">
        <v>0.5</v>
      </c>
      <c r="EU1574">
        <f t="shared" si="753"/>
        <v>0.5</v>
      </c>
      <c r="FF1574">
        <v>823705</v>
      </c>
      <c r="FI1574">
        <v>0.53</v>
      </c>
      <c r="FJ1574">
        <f t="shared" si="754"/>
        <v>0.53</v>
      </c>
      <c r="FU1574">
        <v>823705</v>
      </c>
      <c r="FX1574">
        <v>0.5</v>
      </c>
      <c r="FY1574">
        <f t="shared" si="755"/>
        <v>0.5</v>
      </c>
      <c r="GJ1574">
        <v>823705</v>
      </c>
      <c r="GM1574">
        <v>0.51</v>
      </c>
      <c r="GN1574">
        <f t="shared" si="756"/>
        <v>0.51</v>
      </c>
      <c r="GY1574">
        <v>823705</v>
      </c>
      <c r="HB1574">
        <v>0.51</v>
      </c>
      <c r="HC1574">
        <f t="shared" si="757"/>
        <v>0.51</v>
      </c>
      <c r="HN1574">
        <v>823705</v>
      </c>
      <c r="HQ1574">
        <v>0.44</v>
      </c>
      <c r="HR1574">
        <f t="shared" si="758"/>
        <v>0.44</v>
      </c>
      <c r="ID1574">
        <v>824529</v>
      </c>
      <c r="IG1574">
        <v>0.47</v>
      </c>
      <c r="IH1574">
        <f t="shared" si="759"/>
        <v>0.47</v>
      </c>
      <c r="IS1574">
        <v>824529</v>
      </c>
      <c r="IV1574">
        <v>0.48</v>
      </c>
      <c r="IW1574">
        <f t="shared" si="760"/>
        <v>0.48</v>
      </c>
      <c r="JH1574">
        <v>824529</v>
      </c>
      <c r="JK1574">
        <v>0.48</v>
      </c>
      <c r="JL1574">
        <f t="shared" si="761"/>
        <v>0.48</v>
      </c>
      <c r="JW1574">
        <v>824529</v>
      </c>
      <c r="JZ1574">
        <v>0.46</v>
      </c>
      <c r="KA1574">
        <f t="shared" si="762"/>
        <v>0.46</v>
      </c>
      <c r="KL1574">
        <v>824529</v>
      </c>
      <c r="KO1574">
        <v>0.52</v>
      </c>
      <c r="KP1574">
        <f t="shared" si="763"/>
        <v>0.52</v>
      </c>
      <c r="LA1574">
        <v>824529</v>
      </c>
      <c r="LD1574">
        <v>0.51</v>
      </c>
      <c r="LE1574">
        <f t="shared" si="764"/>
        <v>0.51</v>
      </c>
      <c r="LP1574">
        <v>824529</v>
      </c>
      <c r="LS1574">
        <v>0.48</v>
      </c>
      <c r="LT1574">
        <f t="shared" si="765"/>
        <v>0.48</v>
      </c>
      <c r="ME1574">
        <v>824529</v>
      </c>
      <c r="MH1574">
        <v>0.51</v>
      </c>
      <c r="MI1574">
        <f t="shared" si="766"/>
        <v>0.51</v>
      </c>
      <c r="MT1574">
        <v>824529</v>
      </c>
      <c r="MW1574">
        <v>0.55000000000000004</v>
      </c>
      <c r="MX1574">
        <f t="shared" si="767"/>
        <v>0.55000000000000004</v>
      </c>
      <c r="NI1574">
        <v>824529</v>
      </c>
      <c r="NL1574">
        <v>0.47</v>
      </c>
      <c r="NM1574">
        <f t="shared" si="768"/>
        <v>0.47</v>
      </c>
      <c r="NX1574">
        <v>824529</v>
      </c>
      <c r="OA1574">
        <v>0.5</v>
      </c>
      <c r="OB1574">
        <f t="shared" si="769"/>
        <v>0.5</v>
      </c>
      <c r="OM1574">
        <v>824529</v>
      </c>
      <c r="OP1574">
        <v>0.49</v>
      </c>
      <c r="OQ1574">
        <f t="shared" si="770"/>
        <v>0.49</v>
      </c>
      <c r="PB1574">
        <v>824529</v>
      </c>
      <c r="PE1574">
        <v>0.48</v>
      </c>
      <c r="PF1574">
        <f t="shared" si="771"/>
        <v>0.48</v>
      </c>
      <c r="PQ1574">
        <v>824529</v>
      </c>
      <c r="PT1574">
        <v>0.48</v>
      </c>
      <c r="PU1574">
        <f t="shared" si="772"/>
        <v>0.48</v>
      </c>
      <c r="QF1574">
        <v>824529</v>
      </c>
      <c r="QI1574">
        <v>0.49</v>
      </c>
      <c r="QJ1574">
        <f t="shared" si="773"/>
        <v>0.49</v>
      </c>
      <c r="QU1574">
        <v>824529</v>
      </c>
      <c r="QX1574">
        <v>0.5</v>
      </c>
      <c r="QY1574">
        <f t="shared" si="774"/>
        <v>0.5</v>
      </c>
    </row>
    <row r="1575" spans="12:467" x14ac:dyDescent="0.2">
      <c r="L1575">
        <v>823867</v>
      </c>
      <c r="O1575">
        <v>0.49</v>
      </c>
      <c r="P1575">
        <f t="shared" si="744"/>
        <v>0.49</v>
      </c>
      <c r="AA1575">
        <v>823867</v>
      </c>
      <c r="AD1575">
        <v>0.43</v>
      </c>
      <c r="AE1575">
        <f t="shared" si="745"/>
        <v>0.43</v>
      </c>
      <c r="AP1575">
        <v>823867</v>
      </c>
      <c r="AS1575">
        <v>0.34</v>
      </c>
      <c r="AT1575">
        <f t="shared" si="746"/>
        <v>0.34</v>
      </c>
      <c r="BE1575">
        <v>823867</v>
      </c>
      <c r="BH1575">
        <v>0.4</v>
      </c>
      <c r="BI1575">
        <f t="shared" si="747"/>
        <v>0.4</v>
      </c>
      <c r="BT1575">
        <v>823867</v>
      </c>
      <c r="BW1575">
        <v>0.42</v>
      </c>
      <c r="BX1575">
        <f t="shared" si="748"/>
        <v>0.42</v>
      </c>
      <c r="CI1575">
        <v>823867</v>
      </c>
      <c r="CL1575">
        <v>0.48</v>
      </c>
      <c r="CM1575">
        <f t="shared" si="749"/>
        <v>0.48</v>
      </c>
      <c r="CX1575">
        <v>823867</v>
      </c>
      <c r="DA1575">
        <v>0.48</v>
      </c>
      <c r="DB1575">
        <f t="shared" si="750"/>
        <v>0.48</v>
      </c>
      <c r="DM1575">
        <v>823867</v>
      </c>
      <c r="DP1575">
        <v>0.5</v>
      </c>
      <c r="DQ1575">
        <f t="shared" si="751"/>
        <v>0.5</v>
      </c>
      <c r="EB1575">
        <v>823867</v>
      </c>
      <c r="EE1575">
        <v>0.48</v>
      </c>
      <c r="EF1575">
        <f t="shared" si="752"/>
        <v>0.48</v>
      </c>
      <c r="EQ1575">
        <v>823867</v>
      </c>
      <c r="ET1575">
        <v>0.48</v>
      </c>
      <c r="EU1575">
        <f t="shared" si="753"/>
        <v>0.48</v>
      </c>
      <c r="FF1575">
        <v>823867</v>
      </c>
      <c r="FI1575">
        <v>0.49</v>
      </c>
      <c r="FJ1575">
        <f t="shared" si="754"/>
        <v>0.49</v>
      </c>
      <c r="FU1575">
        <v>823867</v>
      </c>
      <c r="FX1575">
        <v>0.49</v>
      </c>
      <c r="FY1575">
        <f t="shared" si="755"/>
        <v>0.49</v>
      </c>
      <c r="GJ1575">
        <v>823867</v>
      </c>
      <c r="GM1575">
        <v>0.48</v>
      </c>
      <c r="GN1575">
        <f t="shared" si="756"/>
        <v>0.48</v>
      </c>
      <c r="GY1575">
        <v>823867</v>
      </c>
      <c r="HB1575">
        <v>0.52</v>
      </c>
      <c r="HC1575">
        <f t="shared" si="757"/>
        <v>0.52</v>
      </c>
      <c r="HN1575">
        <v>823867</v>
      </c>
      <c r="HQ1575">
        <v>0.43</v>
      </c>
      <c r="HR1575">
        <f t="shared" si="758"/>
        <v>0.43</v>
      </c>
      <c r="ID1575">
        <v>824611</v>
      </c>
      <c r="IG1575">
        <v>0.52</v>
      </c>
      <c r="IH1575">
        <f t="shared" si="759"/>
        <v>0.52</v>
      </c>
      <c r="IS1575">
        <v>824611</v>
      </c>
      <c r="IV1575">
        <v>0.53</v>
      </c>
      <c r="IW1575">
        <f t="shared" si="760"/>
        <v>0.53</v>
      </c>
      <c r="JH1575">
        <v>824611</v>
      </c>
      <c r="JK1575">
        <v>0.53</v>
      </c>
      <c r="JL1575">
        <f t="shared" si="761"/>
        <v>0.53</v>
      </c>
      <c r="JW1575">
        <v>824611</v>
      </c>
      <c r="JZ1575">
        <v>0.55000000000000004</v>
      </c>
      <c r="KA1575">
        <f t="shared" si="762"/>
        <v>0.55000000000000004</v>
      </c>
      <c r="KL1575">
        <v>824611</v>
      </c>
      <c r="KO1575">
        <v>0.56000000000000005</v>
      </c>
      <c r="KP1575">
        <f t="shared" si="763"/>
        <v>0.56000000000000005</v>
      </c>
      <c r="LA1575">
        <v>824611</v>
      </c>
      <c r="LD1575">
        <v>0.57999999999999996</v>
      </c>
      <c r="LE1575">
        <f t="shared" si="764"/>
        <v>0.57999999999999996</v>
      </c>
      <c r="LP1575">
        <v>824611</v>
      </c>
      <c r="LS1575">
        <v>0.53</v>
      </c>
      <c r="LT1575">
        <f t="shared" si="765"/>
        <v>0.53</v>
      </c>
      <c r="ME1575">
        <v>824611</v>
      </c>
      <c r="MH1575">
        <v>0.61</v>
      </c>
      <c r="MI1575">
        <f t="shared" si="766"/>
        <v>0.61</v>
      </c>
      <c r="MT1575">
        <v>824611</v>
      </c>
      <c r="MW1575">
        <v>0.59</v>
      </c>
      <c r="MX1575">
        <f t="shared" si="767"/>
        <v>0.59</v>
      </c>
      <c r="NI1575">
        <v>824611</v>
      </c>
      <c r="NL1575">
        <v>0.53</v>
      </c>
      <c r="NM1575">
        <f t="shared" si="768"/>
        <v>0.53</v>
      </c>
      <c r="NX1575">
        <v>824611</v>
      </c>
      <c r="OA1575">
        <v>0.53</v>
      </c>
      <c r="OB1575">
        <f t="shared" si="769"/>
        <v>0.53</v>
      </c>
      <c r="OM1575">
        <v>824611</v>
      </c>
      <c r="OP1575">
        <v>0.54</v>
      </c>
      <c r="OQ1575">
        <f t="shared" si="770"/>
        <v>0.54</v>
      </c>
      <c r="PB1575">
        <v>824611</v>
      </c>
      <c r="PE1575">
        <v>0.53</v>
      </c>
      <c r="PF1575">
        <f t="shared" si="771"/>
        <v>0.53</v>
      </c>
      <c r="PQ1575">
        <v>824611</v>
      </c>
      <c r="PT1575">
        <v>0.53</v>
      </c>
      <c r="PU1575">
        <f t="shared" si="772"/>
        <v>0.53</v>
      </c>
      <c r="QF1575">
        <v>824611</v>
      </c>
      <c r="QI1575">
        <v>0.55000000000000004</v>
      </c>
      <c r="QJ1575">
        <f t="shared" si="773"/>
        <v>0.55000000000000004</v>
      </c>
      <c r="QU1575">
        <v>824611</v>
      </c>
      <c r="QX1575">
        <v>0.52</v>
      </c>
      <c r="QY1575">
        <f t="shared" si="774"/>
        <v>0.52</v>
      </c>
    </row>
    <row r="1576" spans="12:467" x14ac:dyDescent="0.2">
      <c r="L1576">
        <v>824035</v>
      </c>
      <c r="O1576">
        <v>0.4</v>
      </c>
      <c r="P1576">
        <f t="shared" si="744"/>
        <v>0.4</v>
      </c>
      <c r="AA1576">
        <v>824035</v>
      </c>
      <c r="AD1576">
        <v>0.45</v>
      </c>
      <c r="AE1576">
        <f t="shared" si="745"/>
        <v>0.45</v>
      </c>
      <c r="AP1576">
        <v>824035</v>
      </c>
      <c r="AS1576">
        <v>0.5</v>
      </c>
      <c r="AT1576">
        <f t="shared" si="746"/>
        <v>0.5</v>
      </c>
      <c r="BE1576">
        <v>824035</v>
      </c>
      <c r="BH1576">
        <v>0.5</v>
      </c>
      <c r="BI1576">
        <f t="shared" si="747"/>
        <v>0.5</v>
      </c>
      <c r="BT1576">
        <v>824035</v>
      </c>
      <c r="BW1576">
        <v>0.51</v>
      </c>
      <c r="BX1576">
        <f t="shared" si="748"/>
        <v>0.51</v>
      </c>
      <c r="CI1576">
        <v>824035</v>
      </c>
      <c r="CL1576">
        <v>0.4</v>
      </c>
      <c r="CM1576">
        <f t="shared" si="749"/>
        <v>0.4</v>
      </c>
      <c r="CX1576">
        <v>824035</v>
      </c>
      <c r="DA1576">
        <v>0.41</v>
      </c>
      <c r="DB1576">
        <f t="shared" si="750"/>
        <v>0.41</v>
      </c>
      <c r="DM1576">
        <v>824035</v>
      </c>
      <c r="DP1576">
        <v>0.4</v>
      </c>
      <c r="DQ1576">
        <f t="shared" si="751"/>
        <v>0.4</v>
      </c>
      <c r="EB1576">
        <v>824035</v>
      </c>
      <c r="EE1576">
        <v>0.4</v>
      </c>
      <c r="EF1576">
        <f t="shared" si="752"/>
        <v>0.4</v>
      </c>
      <c r="EQ1576">
        <v>824035</v>
      </c>
      <c r="ET1576">
        <v>0.4</v>
      </c>
      <c r="EU1576">
        <f t="shared" si="753"/>
        <v>0.4</v>
      </c>
      <c r="FF1576">
        <v>824035</v>
      </c>
      <c r="FI1576">
        <v>0.41</v>
      </c>
      <c r="FJ1576">
        <f t="shared" si="754"/>
        <v>0.41</v>
      </c>
      <c r="FU1576">
        <v>824035</v>
      </c>
      <c r="FX1576">
        <v>0.44</v>
      </c>
      <c r="FY1576">
        <f t="shared" si="755"/>
        <v>0.44</v>
      </c>
      <c r="GJ1576">
        <v>824035</v>
      </c>
      <c r="GM1576">
        <v>0.4</v>
      </c>
      <c r="GN1576">
        <f t="shared" si="756"/>
        <v>0.4</v>
      </c>
      <c r="GY1576">
        <v>824035</v>
      </c>
      <c r="HB1576">
        <v>0.42</v>
      </c>
      <c r="HC1576">
        <f t="shared" si="757"/>
        <v>0.42</v>
      </c>
      <c r="HN1576">
        <v>824035</v>
      </c>
      <c r="HQ1576">
        <v>0.37</v>
      </c>
      <c r="HR1576">
        <f t="shared" si="758"/>
        <v>0.37</v>
      </c>
      <c r="ID1576">
        <v>824854</v>
      </c>
      <c r="IG1576">
        <v>0.51</v>
      </c>
      <c r="IH1576">
        <f t="shared" si="759"/>
        <v>0.51</v>
      </c>
      <c r="IS1576">
        <v>824854</v>
      </c>
      <c r="IV1576">
        <v>0.47</v>
      </c>
      <c r="IW1576">
        <f t="shared" si="760"/>
        <v>0.47</v>
      </c>
      <c r="JH1576">
        <v>824854</v>
      </c>
      <c r="JK1576">
        <v>0.5</v>
      </c>
      <c r="JL1576">
        <f t="shared" si="761"/>
        <v>0.5</v>
      </c>
      <c r="JW1576">
        <v>824854</v>
      </c>
      <c r="JZ1576">
        <v>0.5</v>
      </c>
      <c r="KA1576">
        <f t="shared" si="762"/>
        <v>0.5</v>
      </c>
      <c r="KL1576">
        <v>824854</v>
      </c>
      <c r="KO1576">
        <v>0.47</v>
      </c>
      <c r="KP1576">
        <f t="shared" si="763"/>
        <v>0.47</v>
      </c>
      <c r="LA1576">
        <v>824854</v>
      </c>
      <c r="LD1576">
        <v>0.5</v>
      </c>
      <c r="LE1576">
        <f t="shared" si="764"/>
        <v>0.5</v>
      </c>
      <c r="LP1576">
        <v>824854</v>
      </c>
      <c r="LS1576">
        <v>0.51</v>
      </c>
      <c r="LT1576">
        <f t="shared" si="765"/>
        <v>0.51</v>
      </c>
      <c r="ME1576">
        <v>824854</v>
      </c>
      <c r="MH1576">
        <v>0.47</v>
      </c>
      <c r="MI1576">
        <f t="shared" si="766"/>
        <v>0.47</v>
      </c>
      <c r="MT1576">
        <v>824854</v>
      </c>
      <c r="MW1576">
        <v>0.55000000000000004</v>
      </c>
      <c r="MX1576">
        <f t="shared" si="767"/>
        <v>0.55000000000000004</v>
      </c>
      <c r="NI1576">
        <v>824854</v>
      </c>
      <c r="NL1576">
        <v>0.5</v>
      </c>
      <c r="NM1576">
        <f t="shared" si="768"/>
        <v>0.5</v>
      </c>
      <c r="NX1576">
        <v>824854</v>
      </c>
      <c r="OA1576">
        <v>0.49</v>
      </c>
      <c r="OB1576">
        <f t="shared" si="769"/>
        <v>0.49</v>
      </c>
      <c r="OM1576">
        <v>824854</v>
      </c>
      <c r="OP1576">
        <v>0.49</v>
      </c>
      <c r="OQ1576">
        <f t="shared" si="770"/>
        <v>0.49</v>
      </c>
      <c r="PB1576">
        <v>824854</v>
      </c>
      <c r="PE1576">
        <v>0.47</v>
      </c>
      <c r="PF1576">
        <f t="shared" si="771"/>
        <v>0.47</v>
      </c>
      <c r="PQ1576">
        <v>824854</v>
      </c>
      <c r="PT1576">
        <v>0.48</v>
      </c>
      <c r="PU1576">
        <f t="shared" si="772"/>
        <v>0.48</v>
      </c>
      <c r="QF1576">
        <v>824854</v>
      </c>
      <c r="QI1576">
        <v>0.49</v>
      </c>
      <c r="QJ1576">
        <f t="shared" si="773"/>
        <v>0.49</v>
      </c>
      <c r="QU1576">
        <v>824854</v>
      </c>
      <c r="QX1576">
        <v>0.5</v>
      </c>
      <c r="QY1576">
        <f t="shared" si="774"/>
        <v>0.5</v>
      </c>
    </row>
    <row r="1577" spans="12:467" x14ac:dyDescent="0.2">
      <c r="L1577">
        <v>824114</v>
      </c>
      <c r="O1577">
        <v>0.55000000000000004</v>
      </c>
      <c r="P1577">
        <f t="shared" si="744"/>
        <v>0.55000000000000004</v>
      </c>
      <c r="AA1577">
        <v>824114</v>
      </c>
      <c r="AD1577">
        <v>0.5</v>
      </c>
      <c r="AE1577">
        <f t="shared" si="745"/>
        <v>0.5</v>
      </c>
      <c r="AP1577">
        <v>824114</v>
      </c>
      <c r="AS1577">
        <v>0.67</v>
      </c>
      <c r="AT1577">
        <f t="shared" si="746"/>
        <v>0.67</v>
      </c>
      <c r="BE1577">
        <v>824114</v>
      </c>
      <c r="BH1577">
        <v>0.44</v>
      </c>
      <c r="BI1577">
        <f t="shared" si="747"/>
        <v>0.44</v>
      </c>
      <c r="BT1577">
        <v>824114</v>
      </c>
      <c r="BW1577">
        <v>0.48</v>
      </c>
      <c r="BX1577">
        <f t="shared" si="748"/>
        <v>0.48</v>
      </c>
      <c r="CI1577">
        <v>824114</v>
      </c>
      <c r="CL1577">
        <v>0.51</v>
      </c>
      <c r="CM1577">
        <f t="shared" si="749"/>
        <v>0.51</v>
      </c>
      <c r="CX1577">
        <v>824114</v>
      </c>
      <c r="DA1577">
        <v>0.55000000000000004</v>
      </c>
      <c r="DB1577">
        <f t="shared" si="750"/>
        <v>0.55000000000000004</v>
      </c>
      <c r="DM1577">
        <v>824114</v>
      </c>
      <c r="DP1577">
        <v>0.55000000000000004</v>
      </c>
      <c r="DQ1577">
        <f t="shared" si="751"/>
        <v>0.55000000000000004</v>
      </c>
      <c r="EB1577">
        <v>824114</v>
      </c>
      <c r="EE1577">
        <v>0.56999999999999995</v>
      </c>
      <c r="EF1577">
        <f t="shared" si="752"/>
        <v>0.56999999999999995</v>
      </c>
      <c r="EQ1577">
        <v>824114</v>
      </c>
      <c r="ET1577">
        <v>0.56999999999999995</v>
      </c>
      <c r="EU1577">
        <f t="shared" si="753"/>
        <v>0.56999999999999995</v>
      </c>
      <c r="FF1577">
        <v>824114</v>
      </c>
      <c r="FI1577">
        <v>0.53</v>
      </c>
      <c r="FJ1577">
        <f t="shared" si="754"/>
        <v>0.53</v>
      </c>
      <c r="FU1577">
        <v>824114</v>
      </c>
      <c r="FX1577">
        <v>0.52</v>
      </c>
      <c r="FY1577">
        <f t="shared" si="755"/>
        <v>0.52</v>
      </c>
      <c r="GJ1577">
        <v>824114</v>
      </c>
      <c r="GM1577">
        <v>0.52</v>
      </c>
      <c r="GN1577">
        <f t="shared" si="756"/>
        <v>0.52</v>
      </c>
      <c r="GY1577">
        <v>824114</v>
      </c>
      <c r="HB1577">
        <v>0.59</v>
      </c>
      <c r="HC1577">
        <f t="shared" si="757"/>
        <v>0.59</v>
      </c>
      <c r="HN1577">
        <v>824114</v>
      </c>
      <c r="HQ1577">
        <v>0.53</v>
      </c>
      <c r="HR1577">
        <f t="shared" si="758"/>
        <v>0.53</v>
      </c>
      <c r="ID1577">
        <v>822826</v>
      </c>
      <c r="IG1577">
        <v>0.54</v>
      </c>
      <c r="IH1577">
        <f t="shared" si="759"/>
        <v>0.54</v>
      </c>
      <c r="IS1577">
        <v>822826</v>
      </c>
      <c r="IV1577">
        <v>0.52</v>
      </c>
      <c r="IW1577">
        <f t="shared" si="760"/>
        <v>0.52</v>
      </c>
      <c r="JH1577">
        <v>822826</v>
      </c>
      <c r="JK1577">
        <v>0.56999999999999995</v>
      </c>
      <c r="JL1577">
        <f t="shared" si="761"/>
        <v>0.56999999999999995</v>
      </c>
      <c r="JW1577">
        <v>822826</v>
      </c>
      <c r="JZ1577">
        <v>0.56000000000000005</v>
      </c>
      <c r="KA1577">
        <f t="shared" si="762"/>
        <v>0.56000000000000005</v>
      </c>
      <c r="KL1577">
        <v>822826</v>
      </c>
      <c r="KO1577">
        <v>0.51</v>
      </c>
      <c r="KP1577">
        <f t="shared" si="763"/>
        <v>0.51</v>
      </c>
      <c r="LA1577">
        <v>822826</v>
      </c>
      <c r="LD1577">
        <v>0.53</v>
      </c>
      <c r="LE1577">
        <f t="shared" si="764"/>
        <v>0.53</v>
      </c>
      <c r="LP1577">
        <v>822826</v>
      </c>
      <c r="LS1577">
        <v>0.55000000000000004</v>
      </c>
      <c r="LT1577">
        <f t="shared" si="765"/>
        <v>0.55000000000000004</v>
      </c>
      <c r="ME1577">
        <v>822826</v>
      </c>
      <c r="MH1577">
        <v>0.55000000000000004</v>
      </c>
      <c r="MI1577">
        <f t="shared" si="766"/>
        <v>0.55000000000000004</v>
      </c>
      <c r="MT1577">
        <v>822826</v>
      </c>
      <c r="MW1577">
        <v>0.59</v>
      </c>
      <c r="MX1577">
        <f t="shared" si="767"/>
        <v>0.59</v>
      </c>
      <c r="NI1577">
        <v>822826</v>
      </c>
      <c r="NL1577">
        <v>0.52</v>
      </c>
      <c r="NM1577">
        <f t="shared" si="768"/>
        <v>0.52</v>
      </c>
      <c r="NX1577">
        <v>822826</v>
      </c>
      <c r="OA1577">
        <v>0.53</v>
      </c>
      <c r="OB1577">
        <f t="shared" si="769"/>
        <v>0.53</v>
      </c>
      <c r="OM1577">
        <v>822826</v>
      </c>
      <c r="OP1577">
        <v>0.53</v>
      </c>
      <c r="OQ1577">
        <f t="shared" si="770"/>
        <v>0.53</v>
      </c>
      <c r="PB1577">
        <v>822826</v>
      </c>
      <c r="PE1577">
        <v>0.52</v>
      </c>
      <c r="PF1577">
        <f t="shared" si="771"/>
        <v>0.52</v>
      </c>
      <c r="PQ1577">
        <v>822826</v>
      </c>
      <c r="PT1577">
        <v>0.54</v>
      </c>
      <c r="PU1577">
        <f t="shared" si="772"/>
        <v>0.54</v>
      </c>
      <c r="QF1577">
        <v>822826</v>
      </c>
      <c r="QI1577">
        <v>0.52</v>
      </c>
      <c r="QJ1577">
        <f t="shared" si="773"/>
        <v>0.52</v>
      </c>
      <c r="QU1577">
        <v>822826</v>
      </c>
      <c r="QX1577">
        <v>0.53</v>
      </c>
      <c r="QY1577">
        <f t="shared" si="774"/>
        <v>0.53</v>
      </c>
    </row>
    <row r="1578" spans="12:467" x14ac:dyDescent="0.2">
      <c r="L1578">
        <v>824277</v>
      </c>
      <c r="O1578">
        <v>0.56000000000000005</v>
      </c>
      <c r="P1578">
        <f t="shared" si="744"/>
        <v>0.56000000000000005</v>
      </c>
      <c r="AA1578">
        <v>824277</v>
      </c>
      <c r="AD1578">
        <v>0.53</v>
      </c>
      <c r="AE1578">
        <f t="shared" si="745"/>
        <v>0.53</v>
      </c>
      <c r="AP1578">
        <v>824277</v>
      </c>
      <c r="AS1578">
        <v>0.47</v>
      </c>
      <c r="AT1578">
        <f t="shared" si="746"/>
        <v>0.47</v>
      </c>
      <c r="BE1578">
        <v>824277</v>
      </c>
      <c r="BH1578">
        <v>0.53</v>
      </c>
      <c r="BI1578">
        <f t="shared" si="747"/>
        <v>0.53</v>
      </c>
      <c r="BT1578">
        <v>824277</v>
      </c>
      <c r="BW1578">
        <v>0.56999999999999995</v>
      </c>
      <c r="BX1578">
        <f t="shared" si="748"/>
        <v>0.56999999999999995</v>
      </c>
      <c r="CI1578">
        <v>824277</v>
      </c>
      <c r="CL1578">
        <v>0.53</v>
      </c>
      <c r="CM1578">
        <f t="shared" si="749"/>
        <v>0.53</v>
      </c>
      <c r="CX1578">
        <v>824277</v>
      </c>
      <c r="DA1578">
        <v>0.54</v>
      </c>
      <c r="DB1578">
        <f t="shared" si="750"/>
        <v>0.54</v>
      </c>
      <c r="DM1578">
        <v>824277</v>
      </c>
      <c r="DP1578">
        <v>0.55000000000000004</v>
      </c>
      <c r="DQ1578">
        <f t="shared" si="751"/>
        <v>0.55000000000000004</v>
      </c>
      <c r="EB1578">
        <v>824277</v>
      </c>
      <c r="EE1578">
        <v>0.53</v>
      </c>
      <c r="EF1578">
        <f t="shared" si="752"/>
        <v>0.53</v>
      </c>
      <c r="EQ1578">
        <v>824277</v>
      </c>
      <c r="ET1578">
        <v>0.53</v>
      </c>
      <c r="EU1578">
        <f t="shared" si="753"/>
        <v>0.53</v>
      </c>
      <c r="FF1578">
        <v>824277</v>
      </c>
      <c r="FI1578">
        <v>0.53</v>
      </c>
      <c r="FJ1578">
        <f t="shared" si="754"/>
        <v>0.53</v>
      </c>
      <c r="FU1578">
        <v>824277</v>
      </c>
      <c r="FX1578">
        <v>0.54</v>
      </c>
      <c r="FY1578">
        <f t="shared" si="755"/>
        <v>0.54</v>
      </c>
      <c r="GJ1578">
        <v>824277</v>
      </c>
      <c r="GM1578">
        <v>0.53</v>
      </c>
      <c r="GN1578">
        <f t="shared" si="756"/>
        <v>0.53</v>
      </c>
      <c r="GY1578">
        <v>824277</v>
      </c>
      <c r="HB1578">
        <v>0.56999999999999995</v>
      </c>
      <c r="HC1578">
        <f t="shared" si="757"/>
        <v>0.56999999999999995</v>
      </c>
      <c r="HN1578">
        <v>824277</v>
      </c>
      <c r="HQ1578">
        <v>0.52</v>
      </c>
      <c r="HR1578">
        <f t="shared" si="758"/>
        <v>0.52</v>
      </c>
      <c r="ID1578">
        <v>822910</v>
      </c>
      <c r="IG1578">
        <v>0.52</v>
      </c>
      <c r="IH1578">
        <f t="shared" si="759"/>
        <v>0.52</v>
      </c>
      <c r="IS1578">
        <v>822910</v>
      </c>
      <c r="IV1578">
        <v>0.54</v>
      </c>
      <c r="IW1578">
        <f t="shared" si="760"/>
        <v>0.54</v>
      </c>
      <c r="JH1578">
        <v>822910</v>
      </c>
      <c r="JK1578">
        <v>0.56999999999999995</v>
      </c>
      <c r="JL1578">
        <f t="shared" si="761"/>
        <v>0.56999999999999995</v>
      </c>
      <c r="JW1578">
        <v>822910</v>
      </c>
      <c r="JZ1578">
        <v>0.55000000000000004</v>
      </c>
      <c r="KA1578">
        <f t="shared" si="762"/>
        <v>0.55000000000000004</v>
      </c>
      <c r="KL1578">
        <v>822910</v>
      </c>
      <c r="KO1578">
        <v>0.62</v>
      </c>
      <c r="KP1578">
        <f t="shared" si="763"/>
        <v>0.62</v>
      </c>
      <c r="LA1578">
        <v>822910</v>
      </c>
      <c r="LD1578">
        <v>0.57999999999999996</v>
      </c>
      <c r="LE1578">
        <f t="shared" si="764"/>
        <v>0.57999999999999996</v>
      </c>
      <c r="LP1578">
        <v>822910</v>
      </c>
      <c r="LS1578">
        <v>0.53</v>
      </c>
      <c r="LT1578">
        <f t="shared" si="765"/>
        <v>0.53</v>
      </c>
      <c r="ME1578">
        <v>822910</v>
      </c>
      <c r="MH1578">
        <v>0.65</v>
      </c>
      <c r="MI1578">
        <f t="shared" si="766"/>
        <v>0.65</v>
      </c>
      <c r="MT1578">
        <v>822910</v>
      </c>
      <c r="MW1578">
        <v>0.61</v>
      </c>
      <c r="MX1578">
        <f t="shared" si="767"/>
        <v>0.61</v>
      </c>
      <c r="NI1578">
        <v>822910</v>
      </c>
      <c r="NL1578">
        <v>0.53</v>
      </c>
      <c r="NM1578">
        <f t="shared" si="768"/>
        <v>0.53</v>
      </c>
      <c r="NX1578">
        <v>822910</v>
      </c>
      <c r="OA1578">
        <v>0.56000000000000005</v>
      </c>
      <c r="OB1578">
        <f t="shared" si="769"/>
        <v>0.56000000000000005</v>
      </c>
      <c r="OM1578">
        <v>822910</v>
      </c>
      <c r="OP1578">
        <v>0.55000000000000004</v>
      </c>
      <c r="OQ1578">
        <f t="shared" si="770"/>
        <v>0.55000000000000004</v>
      </c>
      <c r="PB1578">
        <v>822910</v>
      </c>
      <c r="PE1578">
        <v>0.55000000000000004</v>
      </c>
      <c r="PF1578">
        <f t="shared" si="771"/>
        <v>0.55000000000000004</v>
      </c>
      <c r="PQ1578">
        <v>822910</v>
      </c>
      <c r="PT1578">
        <v>0.55000000000000004</v>
      </c>
      <c r="PU1578">
        <f t="shared" si="772"/>
        <v>0.55000000000000004</v>
      </c>
      <c r="QF1578">
        <v>822910</v>
      </c>
      <c r="QI1578">
        <v>0.52</v>
      </c>
      <c r="QJ1578">
        <f t="shared" si="773"/>
        <v>0.52</v>
      </c>
      <c r="QU1578">
        <v>822910</v>
      </c>
      <c r="QX1578">
        <v>0.55000000000000004</v>
      </c>
      <c r="QY1578">
        <f t="shared" si="774"/>
        <v>0.55000000000000004</v>
      </c>
    </row>
    <row r="1579" spans="12:467" x14ac:dyDescent="0.2">
      <c r="L1579">
        <v>824357</v>
      </c>
      <c r="O1579">
        <v>0.44</v>
      </c>
      <c r="P1579">
        <f t="shared" si="744"/>
        <v>0.44</v>
      </c>
      <c r="AA1579">
        <v>824357</v>
      </c>
      <c r="AD1579">
        <v>0.32</v>
      </c>
      <c r="AE1579">
        <f t="shared" si="745"/>
        <v>0.32</v>
      </c>
      <c r="AP1579">
        <v>824357</v>
      </c>
      <c r="AS1579">
        <v>0.36</v>
      </c>
      <c r="AT1579">
        <f t="shared" si="746"/>
        <v>0.36</v>
      </c>
      <c r="BE1579">
        <v>824357</v>
      </c>
      <c r="BH1579">
        <v>0.41</v>
      </c>
      <c r="BI1579">
        <f t="shared" si="747"/>
        <v>0.41</v>
      </c>
      <c r="BT1579">
        <v>824357</v>
      </c>
      <c r="BW1579">
        <v>0.39</v>
      </c>
      <c r="BX1579">
        <f t="shared" si="748"/>
        <v>0.39</v>
      </c>
      <c r="CI1579">
        <v>824357</v>
      </c>
      <c r="CL1579">
        <v>0.39</v>
      </c>
      <c r="CM1579">
        <f t="shared" si="749"/>
        <v>0.39</v>
      </c>
      <c r="CX1579">
        <v>824357</v>
      </c>
      <c r="DA1579">
        <v>0.44</v>
      </c>
      <c r="DB1579">
        <f t="shared" si="750"/>
        <v>0.44</v>
      </c>
      <c r="DM1579">
        <v>824357</v>
      </c>
      <c r="DP1579">
        <v>0.44</v>
      </c>
      <c r="DQ1579">
        <f t="shared" si="751"/>
        <v>0.44</v>
      </c>
      <c r="EB1579">
        <v>824357</v>
      </c>
      <c r="EE1579">
        <v>0.39</v>
      </c>
      <c r="EF1579">
        <f t="shared" si="752"/>
        <v>0.39</v>
      </c>
      <c r="EQ1579">
        <v>824357</v>
      </c>
      <c r="ET1579">
        <v>0.39</v>
      </c>
      <c r="EU1579">
        <f t="shared" si="753"/>
        <v>0.39</v>
      </c>
      <c r="FF1579">
        <v>824357</v>
      </c>
      <c r="FI1579">
        <v>0.41</v>
      </c>
      <c r="FJ1579">
        <f t="shared" si="754"/>
        <v>0.41</v>
      </c>
      <c r="FU1579">
        <v>824357</v>
      </c>
      <c r="FX1579">
        <v>0.43</v>
      </c>
      <c r="FY1579">
        <f t="shared" si="755"/>
        <v>0.43</v>
      </c>
      <c r="GJ1579">
        <v>824357</v>
      </c>
      <c r="GM1579">
        <v>0.39</v>
      </c>
      <c r="GN1579">
        <f t="shared" si="756"/>
        <v>0.39</v>
      </c>
      <c r="GY1579">
        <v>824357</v>
      </c>
      <c r="HB1579">
        <v>0.43</v>
      </c>
      <c r="HC1579">
        <f t="shared" si="757"/>
        <v>0.43</v>
      </c>
      <c r="HN1579">
        <v>824357</v>
      </c>
      <c r="HQ1579">
        <v>0.31</v>
      </c>
      <c r="HR1579">
        <f t="shared" si="758"/>
        <v>0.31</v>
      </c>
      <c r="ID1579">
        <v>822989</v>
      </c>
      <c r="IG1579">
        <v>0.54</v>
      </c>
      <c r="IH1579">
        <f t="shared" si="759"/>
        <v>0.54</v>
      </c>
      <c r="IS1579">
        <v>822989</v>
      </c>
      <c r="IV1579">
        <v>0.54</v>
      </c>
      <c r="IW1579">
        <f t="shared" si="760"/>
        <v>0.54</v>
      </c>
      <c r="JH1579">
        <v>822989</v>
      </c>
      <c r="JK1579">
        <v>0.56000000000000005</v>
      </c>
      <c r="JL1579">
        <f t="shared" si="761"/>
        <v>0.56000000000000005</v>
      </c>
      <c r="JW1579">
        <v>822989</v>
      </c>
      <c r="JZ1579">
        <v>0.51</v>
      </c>
      <c r="KA1579">
        <f t="shared" si="762"/>
        <v>0.51</v>
      </c>
      <c r="KL1579">
        <v>822989</v>
      </c>
      <c r="KO1579">
        <v>0.56000000000000005</v>
      </c>
      <c r="KP1579">
        <f t="shared" si="763"/>
        <v>0.56000000000000005</v>
      </c>
      <c r="LA1579">
        <v>822989</v>
      </c>
      <c r="LD1579">
        <v>0.55000000000000004</v>
      </c>
      <c r="LE1579">
        <f t="shared" si="764"/>
        <v>0.55000000000000004</v>
      </c>
      <c r="LP1579">
        <v>822989</v>
      </c>
      <c r="LS1579">
        <v>0.53</v>
      </c>
      <c r="LT1579">
        <f t="shared" si="765"/>
        <v>0.53</v>
      </c>
      <c r="ME1579">
        <v>822989</v>
      </c>
      <c r="MH1579">
        <v>0.54</v>
      </c>
      <c r="MI1579">
        <f t="shared" si="766"/>
        <v>0.54</v>
      </c>
      <c r="MT1579">
        <v>822989</v>
      </c>
      <c r="MW1579">
        <v>0.52</v>
      </c>
      <c r="MX1579">
        <f t="shared" si="767"/>
        <v>0.52</v>
      </c>
      <c r="NI1579">
        <v>822989</v>
      </c>
      <c r="NL1579">
        <v>0.53</v>
      </c>
      <c r="NM1579">
        <f t="shared" si="768"/>
        <v>0.53</v>
      </c>
      <c r="NX1579">
        <v>822989</v>
      </c>
      <c r="OA1579">
        <v>0.53</v>
      </c>
      <c r="OB1579">
        <f t="shared" si="769"/>
        <v>0.53</v>
      </c>
      <c r="OM1579">
        <v>822989</v>
      </c>
      <c r="OP1579">
        <v>0.55000000000000004</v>
      </c>
      <c r="OQ1579">
        <f t="shared" si="770"/>
        <v>0.55000000000000004</v>
      </c>
      <c r="PB1579">
        <v>822989</v>
      </c>
      <c r="PE1579">
        <v>0.53</v>
      </c>
      <c r="PF1579">
        <f t="shared" si="771"/>
        <v>0.53</v>
      </c>
      <c r="PQ1579">
        <v>822989</v>
      </c>
      <c r="PT1579">
        <v>0.54</v>
      </c>
      <c r="PU1579">
        <f t="shared" si="772"/>
        <v>0.54</v>
      </c>
      <c r="QF1579">
        <v>822989</v>
      </c>
      <c r="QI1579">
        <v>0.54</v>
      </c>
      <c r="QJ1579">
        <f t="shared" si="773"/>
        <v>0.54</v>
      </c>
      <c r="QU1579">
        <v>822989</v>
      </c>
      <c r="QX1579">
        <v>0.54</v>
      </c>
      <c r="QY1579">
        <f t="shared" si="774"/>
        <v>0.54</v>
      </c>
    </row>
    <row r="1580" spans="12:467" x14ac:dyDescent="0.2">
      <c r="L1580">
        <v>825087</v>
      </c>
      <c r="O1580">
        <v>0.55000000000000004</v>
      </c>
      <c r="P1580">
        <f t="shared" si="744"/>
        <v>0.55000000000000004</v>
      </c>
      <c r="AA1580">
        <v>825087</v>
      </c>
      <c r="AD1580">
        <v>0.61</v>
      </c>
      <c r="AE1580">
        <f t="shared" si="745"/>
        <v>0.61</v>
      </c>
      <c r="AP1580">
        <v>825087</v>
      </c>
      <c r="AS1580">
        <v>0.67</v>
      </c>
      <c r="AT1580">
        <f t="shared" si="746"/>
        <v>0.67</v>
      </c>
      <c r="BE1580">
        <v>825087</v>
      </c>
      <c r="BH1580">
        <v>0.57999999999999996</v>
      </c>
      <c r="BI1580">
        <f t="shared" si="747"/>
        <v>0.57999999999999996</v>
      </c>
      <c r="BT1580">
        <v>825087</v>
      </c>
      <c r="BW1580">
        <v>0.71</v>
      </c>
      <c r="BX1580">
        <f t="shared" si="748"/>
        <v>0.71</v>
      </c>
      <c r="CI1580">
        <v>825087</v>
      </c>
      <c r="CL1580">
        <v>0.56999999999999995</v>
      </c>
      <c r="CM1580">
        <f t="shared" si="749"/>
        <v>0.56999999999999995</v>
      </c>
      <c r="CX1580">
        <v>825087</v>
      </c>
      <c r="DA1580">
        <v>0.55000000000000004</v>
      </c>
      <c r="DB1580">
        <f t="shared" si="750"/>
        <v>0.55000000000000004</v>
      </c>
      <c r="DM1580">
        <v>825087</v>
      </c>
      <c r="DP1580">
        <v>0.56000000000000005</v>
      </c>
      <c r="DQ1580">
        <f t="shared" si="751"/>
        <v>0.56000000000000005</v>
      </c>
      <c r="EB1580">
        <v>825087</v>
      </c>
      <c r="EE1580">
        <v>0.56000000000000005</v>
      </c>
      <c r="EF1580">
        <f t="shared" si="752"/>
        <v>0.56000000000000005</v>
      </c>
      <c r="EQ1580">
        <v>825087</v>
      </c>
      <c r="ET1580">
        <v>0.56000000000000005</v>
      </c>
      <c r="EU1580">
        <f t="shared" si="753"/>
        <v>0.56000000000000005</v>
      </c>
      <c r="FF1580">
        <v>825087</v>
      </c>
      <c r="FI1580">
        <v>0.56999999999999995</v>
      </c>
      <c r="FJ1580">
        <f t="shared" si="754"/>
        <v>0.56999999999999995</v>
      </c>
      <c r="FU1580">
        <v>825087</v>
      </c>
      <c r="FX1580">
        <v>0.56000000000000005</v>
      </c>
      <c r="FY1580">
        <f t="shared" si="755"/>
        <v>0.56000000000000005</v>
      </c>
      <c r="GJ1580">
        <v>825087</v>
      </c>
      <c r="GM1580">
        <v>0.54</v>
      </c>
      <c r="GN1580">
        <f t="shared" si="756"/>
        <v>0.54</v>
      </c>
      <c r="GY1580">
        <v>825087</v>
      </c>
      <c r="HB1580">
        <v>0.59</v>
      </c>
      <c r="HC1580">
        <f t="shared" si="757"/>
        <v>0.59</v>
      </c>
      <c r="HN1580">
        <v>825087</v>
      </c>
      <c r="HQ1580">
        <v>0.51</v>
      </c>
      <c r="HR1580">
        <f t="shared" si="758"/>
        <v>0.51</v>
      </c>
      <c r="ID1580">
        <v>823070</v>
      </c>
      <c r="IG1580">
        <v>0.42</v>
      </c>
      <c r="IH1580">
        <f t="shared" si="759"/>
        <v>0.42</v>
      </c>
      <c r="IS1580">
        <v>823070</v>
      </c>
      <c r="IV1580">
        <v>0.39</v>
      </c>
      <c r="IW1580">
        <f t="shared" si="760"/>
        <v>0.39</v>
      </c>
      <c r="JH1580">
        <v>823070</v>
      </c>
      <c r="JK1580">
        <v>0.42</v>
      </c>
      <c r="JL1580">
        <f t="shared" si="761"/>
        <v>0.42</v>
      </c>
      <c r="JW1580">
        <v>823070</v>
      </c>
      <c r="JZ1580">
        <v>0.42</v>
      </c>
      <c r="KA1580">
        <f t="shared" si="762"/>
        <v>0.42</v>
      </c>
      <c r="KL1580">
        <v>823070</v>
      </c>
      <c r="KO1580">
        <v>0.42</v>
      </c>
      <c r="KP1580">
        <f t="shared" si="763"/>
        <v>0.42</v>
      </c>
      <c r="LA1580">
        <v>823070</v>
      </c>
      <c r="LD1580">
        <v>0.43</v>
      </c>
      <c r="LE1580">
        <f t="shared" si="764"/>
        <v>0.43</v>
      </c>
      <c r="LP1580">
        <v>823070</v>
      </c>
      <c r="LS1580">
        <v>0.43</v>
      </c>
      <c r="LT1580">
        <f t="shared" si="765"/>
        <v>0.43</v>
      </c>
      <c r="ME1580">
        <v>823070</v>
      </c>
      <c r="MH1580">
        <v>0.41</v>
      </c>
      <c r="MI1580">
        <f t="shared" si="766"/>
        <v>0.41</v>
      </c>
      <c r="MT1580">
        <v>823070</v>
      </c>
      <c r="MW1580">
        <v>0.37</v>
      </c>
      <c r="MX1580">
        <f t="shared" si="767"/>
        <v>0.37</v>
      </c>
      <c r="NI1580">
        <v>823070</v>
      </c>
      <c r="NL1580">
        <v>0.4</v>
      </c>
      <c r="NM1580">
        <f t="shared" si="768"/>
        <v>0.4</v>
      </c>
      <c r="NX1580">
        <v>823070</v>
      </c>
      <c r="OA1580">
        <v>0.42</v>
      </c>
      <c r="OB1580">
        <f t="shared" si="769"/>
        <v>0.42</v>
      </c>
      <c r="OM1580">
        <v>823070</v>
      </c>
      <c r="OP1580">
        <v>0.41</v>
      </c>
      <c r="OQ1580">
        <f t="shared" si="770"/>
        <v>0.41</v>
      </c>
      <c r="PB1580">
        <v>823070</v>
      </c>
      <c r="PE1580">
        <v>0.41</v>
      </c>
      <c r="PF1580">
        <f t="shared" si="771"/>
        <v>0.41</v>
      </c>
      <c r="PQ1580">
        <v>823070</v>
      </c>
      <c r="PT1580">
        <v>0.39</v>
      </c>
      <c r="PU1580">
        <f t="shared" si="772"/>
        <v>0.39</v>
      </c>
      <c r="QF1580">
        <v>823070</v>
      </c>
      <c r="QI1580">
        <v>0.38</v>
      </c>
      <c r="QJ1580">
        <f t="shared" si="773"/>
        <v>0.38</v>
      </c>
      <c r="QU1580">
        <v>823070</v>
      </c>
      <c r="QX1580">
        <v>0.41</v>
      </c>
      <c r="QY1580">
        <f t="shared" si="774"/>
        <v>0.41</v>
      </c>
    </row>
    <row r="1581" spans="12:467" x14ac:dyDescent="0.2">
      <c r="L1581">
        <v>822736</v>
      </c>
      <c r="O1581">
        <v>0.38</v>
      </c>
      <c r="P1581">
        <f t="shared" si="744"/>
        <v>0.38</v>
      </c>
      <c r="AA1581">
        <v>822736</v>
      </c>
      <c r="AD1581">
        <v>0.31</v>
      </c>
      <c r="AE1581">
        <f t="shared" si="745"/>
        <v>0.31</v>
      </c>
      <c r="AP1581">
        <v>822736</v>
      </c>
      <c r="AS1581">
        <v>0.5</v>
      </c>
      <c r="AT1581">
        <f t="shared" si="746"/>
        <v>0.5</v>
      </c>
      <c r="BE1581">
        <v>822736</v>
      </c>
      <c r="BH1581">
        <v>0.45</v>
      </c>
      <c r="BI1581">
        <f t="shared" si="747"/>
        <v>0.45</v>
      </c>
      <c r="BT1581">
        <v>822736</v>
      </c>
      <c r="BW1581">
        <v>0.61</v>
      </c>
      <c r="BX1581">
        <f t="shared" si="748"/>
        <v>0.61</v>
      </c>
      <c r="CI1581">
        <v>822736</v>
      </c>
      <c r="CL1581">
        <v>0.41</v>
      </c>
      <c r="CM1581">
        <f t="shared" si="749"/>
        <v>0.41</v>
      </c>
      <c r="CX1581">
        <v>822736</v>
      </c>
      <c r="DA1581">
        <v>0.44</v>
      </c>
      <c r="DB1581">
        <f t="shared" si="750"/>
        <v>0.44</v>
      </c>
      <c r="DM1581">
        <v>822736</v>
      </c>
      <c r="DP1581">
        <v>0.41</v>
      </c>
      <c r="DQ1581">
        <f t="shared" si="751"/>
        <v>0.41</v>
      </c>
      <c r="EB1581">
        <v>822736</v>
      </c>
      <c r="EE1581">
        <v>0.41</v>
      </c>
      <c r="EF1581">
        <f t="shared" si="752"/>
        <v>0.41</v>
      </c>
      <c r="EQ1581">
        <v>822736</v>
      </c>
      <c r="ET1581">
        <v>0.41</v>
      </c>
      <c r="EU1581">
        <f t="shared" si="753"/>
        <v>0.41</v>
      </c>
      <c r="FF1581">
        <v>822736</v>
      </c>
      <c r="FI1581">
        <v>0.42</v>
      </c>
      <c r="FJ1581">
        <f t="shared" si="754"/>
        <v>0.42</v>
      </c>
      <c r="FU1581">
        <v>822736</v>
      </c>
      <c r="FX1581">
        <v>0.42</v>
      </c>
      <c r="FY1581">
        <f t="shared" si="755"/>
        <v>0.42</v>
      </c>
      <c r="GJ1581">
        <v>822736</v>
      </c>
      <c r="GM1581">
        <v>0.41</v>
      </c>
      <c r="GN1581">
        <f t="shared" si="756"/>
        <v>0.41</v>
      </c>
      <c r="GY1581">
        <v>822736</v>
      </c>
      <c r="HB1581">
        <v>0.43</v>
      </c>
      <c r="HC1581">
        <f t="shared" si="757"/>
        <v>0.43</v>
      </c>
      <c r="HN1581">
        <v>822736</v>
      </c>
      <c r="HQ1581">
        <v>0.41</v>
      </c>
      <c r="HR1581">
        <f t="shared" si="758"/>
        <v>0.41</v>
      </c>
      <c r="ID1581">
        <v>823229</v>
      </c>
      <c r="IG1581">
        <v>0.53</v>
      </c>
      <c r="IH1581">
        <f t="shared" si="759"/>
        <v>0.53</v>
      </c>
      <c r="IS1581">
        <v>823229</v>
      </c>
      <c r="IV1581">
        <v>0.52</v>
      </c>
      <c r="IW1581">
        <f t="shared" si="760"/>
        <v>0.52</v>
      </c>
      <c r="JH1581">
        <v>823229</v>
      </c>
      <c r="JK1581">
        <v>0.57999999999999996</v>
      </c>
      <c r="JL1581">
        <f t="shared" si="761"/>
        <v>0.57999999999999996</v>
      </c>
      <c r="JW1581">
        <v>823229</v>
      </c>
      <c r="JZ1581">
        <v>0.49</v>
      </c>
      <c r="KA1581">
        <f t="shared" si="762"/>
        <v>0.49</v>
      </c>
      <c r="KL1581">
        <v>823229</v>
      </c>
      <c r="KO1581">
        <v>0.62</v>
      </c>
      <c r="KP1581">
        <f t="shared" si="763"/>
        <v>0.62</v>
      </c>
      <c r="LA1581">
        <v>823229</v>
      </c>
      <c r="LD1581">
        <v>0.53</v>
      </c>
      <c r="LE1581">
        <f t="shared" si="764"/>
        <v>0.53</v>
      </c>
      <c r="LP1581">
        <v>823229</v>
      </c>
      <c r="LS1581">
        <v>0.49</v>
      </c>
      <c r="LT1581">
        <f t="shared" si="765"/>
        <v>0.49</v>
      </c>
      <c r="ME1581">
        <v>823229</v>
      </c>
      <c r="MH1581">
        <v>0.61</v>
      </c>
      <c r="MI1581">
        <f t="shared" si="766"/>
        <v>0.61</v>
      </c>
      <c r="MT1581">
        <v>823229</v>
      </c>
      <c r="MW1581">
        <v>0.66</v>
      </c>
      <c r="MX1581">
        <f t="shared" si="767"/>
        <v>0.66</v>
      </c>
      <c r="NI1581">
        <v>823229</v>
      </c>
      <c r="NL1581">
        <v>0.5</v>
      </c>
      <c r="NM1581">
        <f t="shared" si="768"/>
        <v>0.5</v>
      </c>
      <c r="NX1581">
        <v>823229</v>
      </c>
      <c r="OA1581">
        <v>0.52</v>
      </c>
      <c r="OB1581">
        <f t="shared" si="769"/>
        <v>0.52</v>
      </c>
      <c r="OM1581">
        <v>823229</v>
      </c>
      <c r="OP1581">
        <v>0.52</v>
      </c>
      <c r="OQ1581">
        <f t="shared" si="770"/>
        <v>0.52</v>
      </c>
      <c r="PB1581">
        <v>823229</v>
      </c>
      <c r="PE1581">
        <v>0.54</v>
      </c>
      <c r="PF1581">
        <f t="shared" si="771"/>
        <v>0.54</v>
      </c>
      <c r="PQ1581">
        <v>823229</v>
      </c>
      <c r="PT1581">
        <v>0.54</v>
      </c>
      <c r="PU1581">
        <f t="shared" si="772"/>
        <v>0.54</v>
      </c>
      <c r="QF1581">
        <v>823229</v>
      </c>
      <c r="QI1581">
        <v>0.51</v>
      </c>
      <c r="QJ1581">
        <f t="shared" si="773"/>
        <v>0.51</v>
      </c>
      <c r="QU1581">
        <v>823229</v>
      </c>
      <c r="QX1581">
        <v>0.49</v>
      </c>
      <c r="QY1581">
        <f t="shared" si="774"/>
        <v>0.49</v>
      </c>
    </row>
    <row r="1582" spans="12:467" x14ac:dyDescent="0.2">
      <c r="L1582">
        <v>822979</v>
      </c>
      <c r="O1582">
        <v>0.46</v>
      </c>
      <c r="P1582">
        <f t="shared" si="744"/>
        <v>0.46</v>
      </c>
      <c r="AA1582">
        <v>822979</v>
      </c>
      <c r="AD1582">
        <v>0.38</v>
      </c>
      <c r="AE1582">
        <f t="shared" si="745"/>
        <v>0.38</v>
      </c>
      <c r="AP1582">
        <v>822979</v>
      </c>
      <c r="AS1582">
        <v>0.38</v>
      </c>
      <c r="AT1582">
        <f t="shared" si="746"/>
        <v>0.38</v>
      </c>
      <c r="BE1582">
        <v>822979</v>
      </c>
      <c r="BH1582">
        <v>0.33</v>
      </c>
      <c r="BI1582">
        <f t="shared" si="747"/>
        <v>0.33</v>
      </c>
      <c r="BT1582">
        <v>822979</v>
      </c>
      <c r="BW1582">
        <v>0.47</v>
      </c>
      <c r="BX1582">
        <f t="shared" si="748"/>
        <v>0.47</v>
      </c>
      <c r="CI1582">
        <v>822979</v>
      </c>
      <c r="CL1582">
        <v>0.44</v>
      </c>
      <c r="CM1582">
        <f t="shared" si="749"/>
        <v>0.44</v>
      </c>
      <c r="CX1582">
        <v>822979</v>
      </c>
      <c r="DA1582">
        <v>0.48</v>
      </c>
      <c r="DB1582">
        <f t="shared" si="750"/>
        <v>0.48</v>
      </c>
      <c r="DM1582">
        <v>822979</v>
      </c>
      <c r="DP1582">
        <v>0.46</v>
      </c>
      <c r="DQ1582">
        <f t="shared" si="751"/>
        <v>0.46</v>
      </c>
      <c r="EB1582">
        <v>822979</v>
      </c>
      <c r="EE1582">
        <v>0.45</v>
      </c>
      <c r="EF1582">
        <f t="shared" si="752"/>
        <v>0.45</v>
      </c>
      <c r="EQ1582">
        <v>822979</v>
      </c>
      <c r="ET1582">
        <v>0.45</v>
      </c>
      <c r="EU1582">
        <f t="shared" si="753"/>
        <v>0.45</v>
      </c>
      <c r="FF1582">
        <v>822979</v>
      </c>
      <c r="FI1582">
        <v>0.48</v>
      </c>
      <c r="FJ1582">
        <f t="shared" si="754"/>
        <v>0.48</v>
      </c>
      <c r="FU1582">
        <v>822979</v>
      </c>
      <c r="FX1582">
        <v>0.47</v>
      </c>
      <c r="FY1582">
        <f t="shared" si="755"/>
        <v>0.47</v>
      </c>
      <c r="GJ1582">
        <v>822979</v>
      </c>
      <c r="GM1582">
        <v>0.45</v>
      </c>
      <c r="GN1582">
        <f t="shared" si="756"/>
        <v>0.45</v>
      </c>
      <c r="GY1582">
        <v>822979</v>
      </c>
      <c r="HB1582">
        <v>0.45</v>
      </c>
      <c r="HC1582">
        <f t="shared" si="757"/>
        <v>0.45</v>
      </c>
      <c r="HN1582">
        <v>822979</v>
      </c>
      <c r="HQ1582">
        <v>0.34</v>
      </c>
      <c r="HR1582">
        <f t="shared" si="758"/>
        <v>0.34</v>
      </c>
      <c r="ID1582">
        <v>823799</v>
      </c>
      <c r="IG1582">
        <v>0.56999999999999995</v>
      </c>
      <c r="IH1582">
        <f t="shared" si="759"/>
        <v>0.56999999999999995</v>
      </c>
      <c r="IS1582">
        <v>823799</v>
      </c>
      <c r="IV1582">
        <v>0.54</v>
      </c>
      <c r="IW1582">
        <f t="shared" si="760"/>
        <v>0.54</v>
      </c>
      <c r="JH1582">
        <v>823799</v>
      </c>
      <c r="JK1582">
        <v>0.55000000000000004</v>
      </c>
      <c r="JL1582">
        <f t="shared" si="761"/>
        <v>0.55000000000000004</v>
      </c>
      <c r="JW1582">
        <v>823799</v>
      </c>
      <c r="JZ1582">
        <v>0.53</v>
      </c>
      <c r="KA1582">
        <f t="shared" si="762"/>
        <v>0.53</v>
      </c>
      <c r="KL1582">
        <v>823799</v>
      </c>
      <c r="KO1582">
        <v>0.51</v>
      </c>
      <c r="KP1582">
        <f t="shared" si="763"/>
        <v>0.51</v>
      </c>
      <c r="LA1582">
        <v>823799</v>
      </c>
      <c r="LD1582">
        <v>0.5</v>
      </c>
      <c r="LE1582">
        <f t="shared" si="764"/>
        <v>0.5</v>
      </c>
      <c r="LP1582">
        <v>823799</v>
      </c>
      <c r="LS1582">
        <v>0.54</v>
      </c>
      <c r="LT1582">
        <f t="shared" si="765"/>
        <v>0.54</v>
      </c>
      <c r="ME1582">
        <v>823799</v>
      </c>
      <c r="MH1582">
        <v>0.52</v>
      </c>
      <c r="MI1582">
        <f t="shared" si="766"/>
        <v>0.52</v>
      </c>
      <c r="MT1582">
        <v>823799</v>
      </c>
      <c r="MW1582">
        <v>0.57999999999999996</v>
      </c>
      <c r="MX1582">
        <f t="shared" si="767"/>
        <v>0.57999999999999996</v>
      </c>
      <c r="NI1582">
        <v>823799</v>
      </c>
      <c r="NL1582">
        <v>0.53</v>
      </c>
      <c r="NM1582">
        <f t="shared" si="768"/>
        <v>0.53</v>
      </c>
      <c r="NX1582">
        <v>823799</v>
      </c>
      <c r="OA1582">
        <v>0.56000000000000005</v>
      </c>
      <c r="OB1582">
        <f t="shared" si="769"/>
        <v>0.56000000000000005</v>
      </c>
      <c r="OM1582">
        <v>823799</v>
      </c>
      <c r="OP1582">
        <v>0.54</v>
      </c>
      <c r="OQ1582">
        <f t="shared" si="770"/>
        <v>0.54</v>
      </c>
      <c r="PB1582">
        <v>823799</v>
      </c>
      <c r="PE1582">
        <v>0.54</v>
      </c>
      <c r="PF1582">
        <f t="shared" si="771"/>
        <v>0.54</v>
      </c>
      <c r="PQ1582">
        <v>823799</v>
      </c>
      <c r="PT1582">
        <v>0.53</v>
      </c>
      <c r="PU1582">
        <f t="shared" si="772"/>
        <v>0.53</v>
      </c>
      <c r="QF1582">
        <v>823799</v>
      </c>
      <c r="QI1582">
        <v>0.51</v>
      </c>
      <c r="QJ1582">
        <f t="shared" si="773"/>
        <v>0.51</v>
      </c>
      <c r="QU1582">
        <v>823799</v>
      </c>
      <c r="QX1582">
        <v>0.56000000000000005</v>
      </c>
      <c r="QY1582">
        <f t="shared" si="774"/>
        <v>0.56000000000000005</v>
      </c>
    </row>
    <row r="1583" spans="12:467" x14ac:dyDescent="0.2">
      <c r="L1583">
        <v>823059</v>
      </c>
      <c r="O1583">
        <v>0.5</v>
      </c>
      <c r="P1583">
        <f t="shared" si="744"/>
        <v>0.5</v>
      </c>
      <c r="AA1583">
        <v>823059</v>
      </c>
      <c r="AD1583">
        <v>0.53</v>
      </c>
      <c r="AE1583">
        <f t="shared" si="745"/>
        <v>0.53</v>
      </c>
      <c r="AP1583">
        <v>823059</v>
      </c>
      <c r="AS1583">
        <v>0.78</v>
      </c>
      <c r="AT1583">
        <f t="shared" si="746"/>
        <v>0.78</v>
      </c>
      <c r="BE1583">
        <v>823059</v>
      </c>
      <c r="BH1583">
        <v>0.54</v>
      </c>
      <c r="BI1583">
        <f t="shared" si="747"/>
        <v>0.54</v>
      </c>
      <c r="BT1583">
        <v>823059</v>
      </c>
      <c r="BW1583">
        <v>0.54</v>
      </c>
      <c r="BX1583">
        <f t="shared" si="748"/>
        <v>0.54</v>
      </c>
      <c r="CI1583">
        <v>823059</v>
      </c>
      <c r="CL1583">
        <v>0.51</v>
      </c>
      <c r="CM1583">
        <f t="shared" si="749"/>
        <v>0.51</v>
      </c>
      <c r="CX1583">
        <v>823059</v>
      </c>
      <c r="DA1583">
        <v>0.52</v>
      </c>
      <c r="DB1583">
        <f t="shared" si="750"/>
        <v>0.52</v>
      </c>
      <c r="DM1583">
        <v>823059</v>
      </c>
      <c r="DP1583">
        <v>0.52</v>
      </c>
      <c r="DQ1583">
        <f t="shared" si="751"/>
        <v>0.52</v>
      </c>
      <c r="EB1583">
        <v>823059</v>
      </c>
      <c r="EE1583">
        <v>0.5</v>
      </c>
      <c r="EF1583">
        <f t="shared" si="752"/>
        <v>0.5</v>
      </c>
      <c r="EQ1583">
        <v>823059</v>
      </c>
      <c r="ET1583">
        <v>0.5</v>
      </c>
      <c r="EU1583">
        <f t="shared" si="753"/>
        <v>0.5</v>
      </c>
      <c r="FF1583">
        <v>823059</v>
      </c>
      <c r="FI1583">
        <v>0.5</v>
      </c>
      <c r="FJ1583">
        <f t="shared" si="754"/>
        <v>0.5</v>
      </c>
      <c r="FU1583">
        <v>823059</v>
      </c>
      <c r="FX1583">
        <v>0.51</v>
      </c>
      <c r="FY1583">
        <f t="shared" si="755"/>
        <v>0.51</v>
      </c>
      <c r="GJ1583">
        <v>823059</v>
      </c>
      <c r="GM1583">
        <v>0.5</v>
      </c>
      <c r="GN1583">
        <f t="shared" si="756"/>
        <v>0.5</v>
      </c>
      <c r="GY1583">
        <v>823059</v>
      </c>
      <c r="HB1583">
        <v>0.55000000000000004</v>
      </c>
      <c r="HC1583">
        <f t="shared" si="757"/>
        <v>0.55000000000000004</v>
      </c>
      <c r="HN1583">
        <v>823059</v>
      </c>
      <c r="HQ1583">
        <v>0.52</v>
      </c>
      <c r="HR1583">
        <f t="shared" si="758"/>
        <v>0.52</v>
      </c>
      <c r="ID1583">
        <v>823960</v>
      </c>
      <c r="IG1583">
        <v>0.51</v>
      </c>
      <c r="IH1583">
        <f t="shared" si="759"/>
        <v>0.51</v>
      </c>
      <c r="IS1583">
        <v>823960</v>
      </c>
      <c r="IV1583">
        <v>0.51</v>
      </c>
      <c r="IW1583">
        <f t="shared" si="760"/>
        <v>0.51</v>
      </c>
      <c r="JH1583">
        <v>823960</v>
      </c>
      <c r="JK1583">
        <v>0.55000000000000004</v>
      </c>
      <c r="JL1583">
        <f t="shared" si="761"/>
        <v>0.55000000000000004</v>
      </c>
      <c r="JW1583">
        <v>823960</v>
      </c>
      <c r="JZ1583">
        <v>0.55000000000000004</v>
      </c>
      <c r="KA1583">
        <f t="shared" si="762"/>
        <v>0.55000000000000004</v>
      </c>
      <c r="KL1583">
        <v>823960</v>
      </c>
      <c r="KO1583">
        <v>0.53</v>
      </c>
      <c r="KP1583">
        <f t="shared" si="763"/>
        <v>0.53</v>
      </c>
      <c r="LA1583">
        <v>823960</v>
      </c>
      <c r="LD1583">
        <v>0.52</v>
      </c>
      <c r="LE1583">
        <f t="shared" si="764"/>
        <v>0.52</v>
      </c>
      <c r="LP1583">
        <v>823960</v>
      </c>
      <c r="LS1583">
        <v>0.52</v>
      </c>
      <c r="LT1583">
        <f t="shared" si="765"/>
        <v>0.52</v>
      </c>
      <c r="ME1583">
        <v>823960</v>
      </c>
      <c r="MH1583">
        <v>0.56999999999999995</v>
      </c>
      <c r="MI1583">
        <f t="shared" si="766"/>
        <v>0.56999999999999995</v>
      </c>
      <c r="MT1583">
        <v>823960</v>
      </c>
      <c r="MW1583">
        <v>0.67</v>
      </c>
      <c r="MX1583">
        <f t="shared" si="767"/>
        <v>0.67</v>
      </c>
      <c r="NI1583">
        <v>823960</v>
      </c>
      <c r="NL1583">
        <v>0.51</v>
      </c>
      <c r="NM1583">
        <f t="shared" si="768"/>
        <v>0.51</v>
      </c>
      <c r="NX1583">
        <v>823960</v>
      </c>
      <c r="OA1583">
        <v>0.52</v>
      </c>
      <c r="OB1583">
        <f t="shared" si="769"/>
        <v>0.52</v>
      </c>
      <c r="OM1583">
        <v>823960</v>
      </c>
      <c r="OP1583">
        <v>0.53</v>
      </c>
      <c r="OQ1583">
        <f t="shared" si="770"/>
        <v>0.53</v>
      </c>
      <c r="PB1583">
        <v>823960</v>
      </c>
      <c r="PE1583">
        <v>0.5</v>
      </c>
      <c r="PF1583">
        <f t="shared" si="771"/>
        <v>0.5</v>
      </c>
      <c r="PQ1583">
        <v>823960</v>
      </c>
      <c r="PT1583">
        <v>0.53</v>
      </c>
      <c r="PU1583">
        <f t="shared" si="772"/>
        <v>0.53</v>
      </c>
      <c r="QF1583">
        <v>823960</v>
      </c>
      <c r="QI1583">
        <v>0.54</v>
      </c>
      <c r="QJ1583">
        <f t="shared" si="773"/>
        <v>0.54</v>
      </c>
      <c r="QU1583">
        <v>823960</v>
      </c>
      <c r="QX1583">
        <v>0.51</v>
      </c>
      <c r="QY1583">
        <f t="shared" si="774"/>
        <v>0.51</v>
      </c>
    </row>
    <row r="1584" spans="12:467" x14ac:dyDescent="0.2">
      <c r="L1584">
        <v>823136</v>
      </c>
      <c r="O1584">
        <v>0.57999999999999996</v>
      </c>
      <c r="P1584">
        <f t="shared" si="744"/>
        <v>0.57999999999999996</v>
      </c>
      <c r="AA1584">
        <v>823136</v>
      </c>
      <c r="AD1584">
        <v>0.66</v>
      </c>
      <c r="AE1584">
        <f t="shared" si="745"/>
        <v>0.66</v>
      </c>
      <c r="AP1584">
        <v>823136</v>
      </c>
      <c r="AS1584">
        <v>0.84</v>
      </c>
      <c r="AT1584">
        <f t="shared" si="746"/>
        <v>0.84</v>
      </c>
      <c r="BE1584">
        <v>823136</v>
      </c>
      <c r="BH1584">
        <v>0.57999999999999996</v>
      </c>
      <c r="BI1584">
        <f t="shared" si="747"/>
        <v>0.57999999999999996</v>
      </c>
      <c r="BT1584">
        <v>823136</v>
      </c>
      <c r="BW1584">
        <v>0.57999999999999996</v>
      </c>
      <c r="BX1584">
        <f t="shared" si="748"/>
        <v>0.57999999999999996</v>
      </c>
      <c r="CI1584">
        <v>823136</v>
      </c>
      <c r="CL1584">
        <v>0.59</v>
      </c>
      <c r="CM1584">
        <f t="shared" si="749"/>
        <v>0.59</v>
      </c>
      <c r="CX1584">
        <v>823136</v>
      </c>
      <c r="DA1584">
        <v>0.56999999999999995</v>
      </c>
      <c r="DB1584">
        <f t="shared" si="750"/>
        <v>0.56999999999999995</v>
      </c>
      <c r="DM1584">
        <v>823136</v>
      </c>
      <c r="DP1584">
        <v>0.56999999999999995</v>
      </c>
      <c r="DQ1584">
        <f t="shared" si="751"/>
        <v>0.56999999999999995</v>
      </c>
      <c r="EB1584">
        <v>823136</v>
      </c>
      <c r="EE1584">
        <v>0.56999999999999995</v>
      </c>
      <c r="EF1584">
        <f t="shared" si="752"/>
        <v>0.56999999999999995</v>
      </c>
      <c r="EQ1584">
        <v>823136</v>
      </c>
      <c r="ET1584">
        <v>0.56999999999999995</v>
      </c>
      <c r="EU1584">
        <f t="shared" si="753"/>
        <v>0.56999999999999995</v>
      </c>
      <c r="FF1584">
        <v>823136</v>
      </c>
      <c r="FI1584">
        <v>0.57999999999999996</v>
      </c>
      <c r="FJ1584">
        <f t="shared" si="754"/>
        <v>0.57999999999999996</v>
      </c>
      <c r="FU1584">
        <v>823136</v>
      </c>
      <c r="FX1584">
        <v>0.56999999999999995</v>
      </c>
      <c r="FY1584">
        <f t="shared" si="755"/>
        <v>0.56999999999999995</v>
      </c>
      <c r="GJ1584">
        <v>823136</v>
      </c>
      <c r="GM1584">
        <v>0.56000000000000005</v>
      </c>
      <c r="GN1584">
        <f t="shared" si="756"/>
        <v>0.56000000000000005</v>
      </c>
      <c r="GY1584">
        <v>823136</v>
      </c>
      <c r="HB1584">
        <v>0.59</v>
      </c>
      <c r="HC1584">
        <f t="shared" si="757"/>
        <v>0.59</v>
      </c>
      <c r="HN1584">
        <v>823136</v>
      </c>
      <c r="HQ1584">
        <v>0.55000000000000004</v>
      </c>
      <c r="HR1584">
        <f t="shared" si="758"/>
        <v>0.55000000000000004</v>
      </c>
      <c r="ID1584">
        <v>824121</v>
      </c>
      <c r="IG1584">
        <v>0.5</v>
      </c>
      <c r="IH1584">
        <f t="shared" si="759"/>
        <v>0.5</v>
      </c>
      <c r="IS1584">
        <v>824121</v>
      </c>
      <c r="IV1584">
        <v>0.53</v>
      </c>
      <c r="IW1584">
        <f t="shared" si="760"/>
        <v>0.53</v>
      </c>
      <c r="JH1584">
        <v>824121</v>
      </c>
      <c r="JK1584">
        <v>0.49</v>
      </c>
      <c r="JL1584">
        <f t="shared" si="761"/>
        <v>0.49</v>
      </c>
      <c r="JW1584">
        <v>824121</v>
      </c>
      <c r="JZ1584">
        <v>0.5</v>
      </c>
      <c r="KA1584">
        <f t="shared" si="762"/>
        <v>0.5</v>
      </c>
      <c r="KL1584">
        <v>824121</v>
      </c>
      <c r="KO1584">
        <v>0.44</v>
      </c>
      <c r="KP1584">
        <f t="shared" si="763"/>
        <v>0.44</v>
      </c>
      <c r="LA1584">
        <v>824121</v>
      </c>
      <c r="LD1584">
        <v>0.48</v>
      </c>
      <c r="LE1584">
        <f t="shared" si="764"/>
        <v>0.48</v>
      </c>
      <c r="LP1584">
        <v>824121</v>
      </c>
      <c r="LS1584">
        <v>0.51</v>
      </c>
      <c r="LT1584">
        <f t="shared" si="765"/>
        <v>0.51</v>
      </c>
      <c r="ME1584">
        <v>824121</v>
      </c>
      <c r="MH1584">
        <v>0.56999999999999995</v>
      </c>
      <c r="MI1584">
        <f t="shared" si="766"/>
        <v>0.56999999999999995</v>
      </c>
      <c r="MT1584">
        <v>824121</v>
      </c>
      <c r="MW1584">
        <v>0.49</v>
      </c>
      <c r="MX1584">
        <f t="shared" si="767"/>
        <v>0.49</v>
      </c>
      <c r="NI1584">
        <v>824121</v>
      </c>
      <c r="NL1584">
        <v>0.52</v>
      </c>
      <c r="NM1584">
        <f t="shared" si="768"/>
        <v>0.52</v>
      </c>
      <c r="NX1584">
        <v>824121</v>
      </c>
      <c r="OA1584">
        <v>0.51</v>
      </c>
      <c r="OB1584">
        <f t="shared" si="769"/>
        <v>0.51</v>
      </c>
      <c r="OM1584">
        <v>824121</v>
      </c>
      <c r="OP1584">
        <v>0.5</v>
      </c>
      <c r="OQ1584">
        <f t="shared" si="770"/>
        <v>0.5</v>
      </c>
      <c r="PB1584">
        <v>824121</v>
      </c>
      <c r="PE1584">
        <v>0.51</v>
      </c>
      <c r="PF1584">
        <f t="shared" si="771"/>
        <v>0.51</v>
      </c>
      <c r="PQ1584">
        <v>824121</v>
      </c>
      <c r="PT1584">
        <v>0.5</v>
      </c>
      <c r="PU1584">
        <f t="shared" si="772"/>
        <v>0.5</v>
      </c>
      <c r="QF1584">
        <v>824121</v>
      </c>
      <c r="QI1584">
        <v>0.52</v>
      </c>
      <c r="QJ1584">
        <f t="shared" si="773"/>
        <v>0.52</v>
      </c>
      <c r="QU1584">
        <v>824121</v>
      </c>
      <c r="QX1584">
        <v>0.52</v>
      </c>
      <c r="QY1584">
        <f t="shared" si="774"/>
        <v>0.52</v>
      </c>
    </row>
    <row r="1585" spans="12:467" x14ac:dyDescent="0.2">
      <c r="L1585">
        <v>823302</v>
      </c>
      <c r="O1585">
        <v>0.39</v>
      </c>
      <c r="P1585">
        <f t="shared" si="744"/>
        <v>0.39</v>
      </c>
      <c r="AA1585">
        <v>823302</v>
      </c>
      <c r="AD1585">
        <v>0.25</v>
      </c>
      <c r="AE1585">
        <f t="shared" si="745"/>
        <v>0.25</v>
      </c>
      <c r="AP1585">
        <v>823302</v>
      </c>
      <c r="AS1585">
        <v>0.34</v>
      </c>
      <c r="AT1585">
        <f t="shared" si="746"/>
        <v>0.34</v>
      </c>
      <c r="BE1585">
        <v>823302</v>
      </c>
      <c r="BH1585">
        <v>0.4</v>
      </c>
      <c r="BI1585">
        <f t="shared" si="747"/>
        <v>0.4</v>
      </c>
      <c r="BT1585">
        <v>823302</v>
      </c>
      <c r="BW1585">
        <v>0.28000000000000003</v>
      </c>
      <c r="BX1585">
        <f t="shared" si="748"/>
        <v>0.28000000000000003</v>
      </c>
      <c r="CI1585">
        <v>823302</v>
      </c>
      <c r="CL1585">
        <v>0.39</v>
      </c>
      <c r="CM1585">
        <f t="shared" si="749"/>
        <v>0.39</v>
      </c>
      <c r="CX1585">
        <v>823302</v>
      </c>
      <c r="DA1585">
        <v>0.38</v>
      </c>
      <c r="DB1585">
        <f t="shared" si="750"/>
        <v>0.38</v>
      </c>
      <c r="DM1585">
        <v>823302</v>
      </c>
      <c r="DP1585">
        <v>0.4</v>
      </c>
      <c r="DQ1585">
        <f t="shared" si="751"/>
        <v>0.4</v>
      </c>
      <c r="EB1585">
        <v>823302</v>
      </c>
      <c r="EE1585">
        <v>0.36</v>
      </c>
      <c r="EF1585">
        <f t="shared" si="752"/>
        <v>0.36</v>
      </c>
      <c r="EQ1585">
        <v>823302</v>
      </c>
      <c r="ET1585">
        <v>0.36</v>
      </c>
      <c r="EU1585">
        <f t="shared" si="753"/>
        <v>0.36</v>
      </c>
      <c r="FF1585">
        <v>823302</v>
      </c>
      <c r="FI1585">
        <v>0.41</v>
      </c>
      <c r="FJ1585">
        <f t="shared" si="754"/>
        <v>0.41</v>
      </c>
      <c r="FU1585">
        <v>823302</v>
      </c>
      <c r="FX1585">
        <v>0.41</v>
      </c>
      <c r="FY1585">
        <f t="shared" si="755"/>
        <v>0.41</v>
      </c>
      <c r="GJ1585">
        <v>823302</v>
      </c>
      <c r="GM1585">
        <v>0.38</v>
      </c>
      <c r="GN1585">
        <f t="shared" si="756"/>
        <v>0.38</v>
      </c>
      <c r="GY1585">
        <v>823302</v>
      </c>
      <c r="HB1585">
        <v>0.44</v>
      </c>
      <c r="HC1585">
        <f t="shared" si="757"/>
        <v>0.44</v>
      </c>
      <c r="HN1585">
        <v>823302</v>
      </c>
      <c r="HQ1585">
        <v>0.34</v>
      </c>
      <c r="HR1585">
        <f t="shared" si="758"/>
        <v>0.34</v>
      </c>
      <c r="ID1585">
        <v>824203</v>
      </c>
      <c r="IG1585">
        <v>0.4</v>
      </c>
      <c r="IH1585">
        <f t="shared" si="759"/>
        <v>0.4</v>
      </c>
      <c r="IS1585">
        <v>824203</v>
      </c>
      <c r="IV1585">
        <v>0.4</v>
      </c>
      <c r="IW1585">
        <f t="shared" si="760"/>
        <v>0.4</v>
      </c>
      <c r="JH1585">
        <v>824203</v>
      </c>
      <c r="JK1585">
        <v>0.41</v>
      </c>
      <c r="JL1585">
        <f t="shared" si="761"/>
        <v>0.41</v>
      </c>
      <c r="JW1585">
        <v>824203</v>
      </c>
      <c r="JZ1585">
        <v>0.4</v>
      </c>
      <c r="KA1585">
        <f t="shared" si="762"/>
        <v>0.4</v>
      </c>
      <c r="KL1585">
        <v>824203</v>
      </c>
      <c r="KO1585">
        <v>0.37</v>
      </c>
      <c r="KP1585">
        <f t="shared" si="763"/>
        <v>0.37</v>
      </c>
      <c r="LA1585">
        <v>824203</v>
      </c>
      <c r="LD1585">
        <v>0.43</v>
      </c>
      <c r="LE1585">
        <f t="shared" si="764"/>
        <v>0.43</v>
      </c>
      <c r="LP1585">
        <v>824203</v>
      </c>
      <c r="LS1585">
        <v>0.42</v>
      </c>
      <c r="LT1585">
        <f t="shared" si="765"/>
        <v>0.42</v>
      </c>
      <c r="ME1585">
        <v>824203</v>
      </c>
      <c r="MH1585">
        <v>0.37</v>
      </c>
      <c r="MI1585">
        <f t="shared" si="766"/>
        <v>0.37</v>
      </c>
      <c r="MT1585">
        <v>824203</v>
      </c>
      <c r="MW1585">
        <v>0.32</v>
      </c>
      <c r="MX1585">
        <f t="shared" si="767"/>
        <v>0.32</v>
      </c>
      <c r="NI1585">
        <v>824203</v>
      </c>
      <c r="NL1585">
        <v>0.41</v>
      </c>
      <c r="NM1585">
        <f t="shared" si="768"/>
        <v>0.41</v>
      </c>
      <c r="NX1585">
        <v>824203</v>
      </c>
      <c r="OA1585">
        <v>0.44</v>
      </c>
      <c r="OB1585">
        <f t="shared" si="769"/>
        <v>0.44</v>
      </c>
      <c r="OM1585">
        <v>824203</v>
      </c>
      <c r="OP1585">
        <v>0.42</v>
      </c>
      <c r="OQ1585">
        <f t="shared" si="770"/>
        <v>0.42</v>
      </c>
      <c r="PB1585">
        <v>824203</v>
      </c>
      <c r="PE1585">
        <v>0.41</v>
      </c>
      <c r="PF1585">
        <f t="shared" si="771"/>
        <v>0.41</v>
      </c>
      <c r="PQ1585">
        <v>824203</v>
      </c>
      <c r="PT1585">
        <v>0.43</v>
      </c>
      <c r="PU1585">
        <f t="shared" si="772"/>
        <v>0.43</v>
      </c>
      <c r="QF1585">
        <v>824203</v>
      </c>
      <c r="QI1585">
        <v>0.43</v>
      </c>
      <c r="QJ1585">
        <f t="shared" si="773"/>
        <v>0.43</v>
      </c>
      <c r="QU1585">
        <v>824203</v>
      </c>
      <c r="QX1585">
        <v>0.42</v>
      </c>
      <c r="QY1585">
        <f t="shared" si="774"/>
        <v>0.42</v>
      </c>
    </row>
    <row r="1586" spans="12:467" x14ac:dyDescent="0.2">
      <c r="L1586">
        <v>823464</v>
      </c>
      <c r="O1586">
        <v>0.54</v>
      </c>
      <c r="P1586">
        <f t="shared" si="744"/>
        <v>0.54</v>
      </c>
      <c r="AA1586">
        <v>823464</v>
      </c>
      <c r="AD1586">
        <v>0.57999999999999996</v>
      </c>
      <c r="AE1586">
        <f t="shared" si="745"/>
        <v>0.57999999999999996</v>
      </c>
      <c r="AP1586">
        <v>823464</v>
      </c>
      <c r="AS1586">
        <v>0.68</v>
      </c>
      <c r="AT1586">
        <f t="shared" si="746"/>
        <v>0.68</v>
      </c>
      <c r="BE1586">
        <v>823464</v>
      </c>
      <c r="BH1586">
        <v>0.53</v>
      </c>
      <c r="BI1586">
        <f t="shared" si="747"/>
        <v>0.53</v>
      </c>
      <c r="BT1586">
        <v>823464</v>
      </c>
      <c r="BW1586">
        <v>0.53</v>
      </c>
      <c r="BX1586">
        <f t="shared" si="748"/>
        <v>0.53</v>
      </c>
      <c r="CI1586">
        <v>823464</v>
      </c>
      <c r="CL1586">
        <v>0.56000000000000005</v>
      </c>
      <c r="CM1586">
        <f t="shared" si="749"/>
        <v>0.56000000000000005</v>
      </c>
      <c r="CX1586">
        <v>823464</v>
      </c>
      <c r="DA1586">
        <v>0.56999999999999995</v>
      </c>
      <c r="DB1586">
        <f t="shared" si="750"/>
        <v>0.56999999999999995</v>
      </c>
      <c r="DM1586">
        <v>823464</v>
      </c>
      <c r="DP1586">
        <v>0.57999999999999996</v>
      </c>
      <c r="DQ1586">
        <f t="shared" si="751"/>
        <v>0.57999999999999996</v>
      </c>
      <c r="EB1586">
        <v>823464</v>
      </c>
      <c r="EE1586">
        <v>0.52</v>
      </c>
      <c r="EF1586">
        <f t="shared" si="752"/>
        <v>0.52</v>
      </c>
      <c r="EQ1586">
        <v>823464</v>
      </c>
      <c r="ET1586">
        <v>0.52</v>
      </c>
      <c r="EU1586">
        <f t="shared" si="753"/>
        <v>0.52</v>
      </c>
      <c r="FF1586">
        <v>823464</v>
      </c>
      <c r="FI1586">
        <v>0.54</v>
      </c>
      <c r="FJ1586">
        <f t="shared" si="754"/>
        <v>0.54</v>
      </c>
      <c r="FU1586">
        <v>823464</v>
      </c>
      <c r="FX1586">
        <v>0.55000000000000004</v>
      </c>
      <c r="FY1586">
        <f t="shared" si="755"/>
        <v>0.55000000000000004</v>
      </c>
      <c r="GJ1586">
        <v>823464</v>
      </c>
      <c r="GM1586">
        <v>0.54</v>
      </c>
      <c r="GN1586">
        <f t="shared" si="756"/>
        <v>0.54</v>
      </c>
      <c r="GY1586">
        <v>823464</v>
      </c>
      <c r="HB1586">
        <v>0.59</v>
      </c>
      <c r="HC1586">
        <f t="shared" si="757"/>
        <v>0.59</v>
      </c>
      <c r="HN1586">
        <v>823464</v>
      </c>
      <c r="HQ1586">
        <v>0.52</v>
      </c>
      <c r="HR1586">
        <f t="shared" si="758"/>
        <v>0.52</v>
      </c>
      <c r="ID1586">
        <v>824527</v>
      </c>
      <c r="IG1586">
        <v>0.43</v>
      </c>
      <c r="IH1586">
        <f t="shared" si="759"/>
        <v>0.43</v>
      </c>
      <c r="IS1586">
        <v>824527</v>
      </c>
      <c r="IV1586">
        <v>0.44</v>
      </c>
      <c r="IW1586">
        <f t="shared" si="760"/>
        <v>0.44</v>
      </c>
      <c r="JH1586">
        <v>824527</v>
      </c>
      <c r="JK1586">
        <v>0.47</v>
      </c>
      <c r="JL1586">
        <f t="shared" si="761"/>
        <v>0.47</v>
      </c>
      <c r="JW1586">
        <v>824527</v>
      </c>
      <c r="JZ1586">
        <v>0.45</v>
      </c>
      <c r="KA1586">
        <f t="shared" si="762"/>
        <v>0.45</v>
      </c>
      <c r="KL1586">
        <v>824527</v>
      </c>
      <c r="KO1586">
        <v>0.45</v>
      </c>
      <c r="KP1586">
        <f t="shared" si="763"/>
        <v>0.45</v>
      </c>
      <c r="LA1586">
        <v>824527</v>
      </c>
      <c r="LD1586">
        <v>0.47</v>
      </c>
      <c r="LE1586">
        <f t="shared" si="764"/>
        <v>0.47</v>
      </c>
      <c r="LP1586">
        <v>824527</v>
      </c>
      <c r="LS1586">
        <v>0.47</v>
      </c>
      <c r="LT1586">
        <f t="shared" si="765"/>
        <v>0.47</v>
      </c>
      <c r="ME1586">
        <v>824527</v>
      </c>
      <c r="MH1586">
        <v>0.43</v>
      </c>
      <c r="MI1586">
        <f t="shared" si="766"/>
        <v>0.43</v>
      </c>
      <c r="MT1586">
        <v>824527</v>
      </c>
      <c r="MW1586">
        <v>0.37</v>
      </c>
      <c r="MX1586">
        <f t="shared" si="767"/>
        <v>0.37</v>
      </c>
      <c r="NI1586">
        <v>824527</v>
      </c>
      <c r="NL1586">
        <v>0.48</v>
      </c>
      <c r="NM1586">
        <f t="shared" si="768"/>
        <v>0.48</v>
      </c>
      <c r="NX1586">
        <v>824527</v>
      </c>
      <c r="OA1586">
        <v>0.45</v>
      </c>
      <c r="OB1586">
        <f t="shared" si="769"/>
        <v>0.45</v>
      </c>
      <c r="OM1586">
        <v>824527</v>
      </c>
      <c r="OP1586">
        <v>0.46</v>
      </c>
      <c r="OQ1586">
        <f t="shared" si="770"/>
        <v>0.46</v>
      </c>
      <c r="PB1586">
        <v>824527</v>
      </c>
      <c r="PE1586">
        <v>0.46</v>
      </c>
      <c r="PF1586">
        <f t="shared" si="771"/>
        <v>0.46</v>
      </c>
      <c r="PQ1586">
        <v>824527</v>
      </c>
      <c r="PT1586">
        <v>0.43</v>
      </c>
      <c r="PU1586">
        <f t="shared" si="772"/>
        <v>0.43</v>
      </c>
      <c r="QF1586">
        <v>824527</v>
      </c>
      <c r="QI1586">
        <v>0.47</v>
      </c>
      <c r="QJ1586">
        <f t="shared" si="773"/>
        <v>0.47</v>
      </c>
      <c r="QU1586">
        <v>824527</v>
      </c>
      <c r="QX1586">
        <v>0.46</v>
      </c>
      <c r="QY1586">
        <f t="shared" si="774"/>
        <v>0.46</v>
      </c>
    </row>
    <row r="1587" spans="12:467" x14ac:dyDescent="0.2">
      <c r="L1587">
        <v>823548</v>
      </c>
      <c r="O1587">
        <v>0.54</v>
      </c>
      <c r="P1587">
        <f t="shared" si="744"/>
        <v>0.54</v>
      </c>
      <c r="AA1587">
        <v>823548</v>
      </c>
      <c r="AD1587">
        <v>0.47</v>
      </c>
      <c r="AE1587">
        <f t="shared" si="745"/>
        <v>0.47</v>
      </c>
      <c r="AP1587">
        <v>823548</v>
      </c>
      <c r="AS1587">
        <v>0.52</v>
      </c>
      <c r="AT1587">
        <f t="shared" si="746"/>
        <v>0.52</v>
      </c>
      <c r="BE1587">
        <v>823548</v>
      </c>
      <c r="BH1587">
        <v>0.47</v>
      </c>
      <c r="BI1587">
        <f t="shared" si="747"/>
        <v>0.47</v>
      </c>
      <c r="BT1587">
        <v>823548</v>
      </c>
      <c r="BW1587">
        <v>0.69</v>
      </c>
      <c r="BX1587">
        <f t="shared" si="748"/>
        <v>0.69</v>
      </c>
      <c r="CI1587">
        <v>823548</v>
      </c>
      <c r="CL1587">
        <v>0.49</v>
      </c>
      <c r="CM1587">
        <f t="shared" si="749"/>
        <v>0.49</v>
      </c>
      <c r="CX1587">
        <v>823548</v>
      </c>
      <c r="DA1587">
        <v>0.54</v>
      </c>
      <c r="DB1587">
        <f t="shared" si="750"/>
        <v>0.54</v>
      </c>
      <c r="DM1587">
        <v>823548</v>
      </c>
      <c r="DP1587">
        <v>0.54</v>
      </c>
      <c r="DQ1587">
        <f t="shared" si="751"/>
        <v>0.54</v>
      </c>
      <c r="EB1587">
        <v>823548</v>
      </c>
      <c r="EE1587">
        <v>0.52</v>
      </c>
      <c r="EF1587">
        <f t="shared" si="752"/>
        <v>0.52</v>
      </c>
      <c r="EQ1587">
        <v>823548</v>
      </c>
      <c r="ET1587">
        <v>0.52</v>
      </c>
      <c r="EU1587">
        <f t="shared" si="753"/>
        <v>0.52</v>
      </c>
      <c r="FF1587">
        <v>823548</v>
      </c>
      <c r="FI1587">
        <v>0.53</v>
      </c>
      <c r="FJ1587">
        <f t="shared" si="754"/>
        <v>0.53</v>
      </c>
      <c r="FU1587">
        <v>823548</v>
      </c>
      <c r="FX1587">
        <v>0.55000000000000004</v>
      </c>
      <c r="FY1587">
        <f t="shared" si="755"/>
        <v>0.55000000000000004</v>
      </c>
      <c r="GJ1587">
        <v>823548</v>
      </c>
      <c r="GM1587">
        <v>0.51</v>
      </c>
      <c r="GN1587">
        <f t="shared" si="756"/>
        <v>0.51</v>
      </c>
      <c r="GY1587">
        <v>823548</v>
      </c>
      <c r="HB1587">
        <v>0.59</v>
      </c>
      <c r="HC1587">
        <f t="shared" si="757"/>
        <v>0.59</v>
      </c>
      <c r="HN1587">
        <v>823548</v>
      </c>
      <c r="HQ1587">
        <v>0.5</v>
      </c>
      <c r="HR1587">
        <f t="shared" si="758"/>
        <v>0.5</v>
      </c>
      <c r="ID1587">
        <v>824613</v>
      </c>
      <c r="IG1587">
        <v>0.56999999999999995</v>
      </c>
      <c r="IH1587">
        <f t="shared" si="759"/>
        <v>0.56999999999999995</v>
      </c>
      <c r="IS1587">
        <v>824613</v>
      </c>
      <c r="IV1587">
        <v>0.56000000000000005</v>
      </c>
      <c r="IW1587">
        <f t="shared" si="760"/>
        <v>0.56000000000000005</v>
      </c>
      <c r="JH1587">
        <v>824613</v>
      </c>
      <c r="JK1587">
        <v>0.59</v>
      </c>
      <c r="JL1587">
        <f t="shared" si="761"/>
        <v>0.59</v>
      </c>
      <c r="JW1587">
        <v>824613</v>
      </c>
      <c r="JZ1587">
        <v>0.56999999999999995</v>
      </c>
      <c r="KA1587">
        <f t="shared" si="762"/>
        <v>0.56999999999999995</v>
      </c>
      <c r="KL1587">
        <v>824613</v>
      </c>
      <c r="KO1587">
        <v>0.6</v>
      </c>
      <c r="KP1587">
        <f t="shared" si="763"/>
        <v>0.6</v>
      </c>
      <c r="LA1587">
        <v>824613</v>
      </c>
      <c r="LD1587">
        <v>0.57999999999999996</v>
      </c>
      <c r="LE1587">
        <f t="shared" si="764"/>
        <v>0.57999999999999996</v>
      </c>
      <c r="LP1587">
        <v>824613</v>
      </c>
      <c r="LS1587">
        <v>0.53</v>
      </c>
      <c r="LT1587">
        <f t="shared" si="765"/>
        <v>0.53</v>
      </c>
      <c r="ME1587">
        <v>824613</v>
      </c>
      <c r="MH1587">
        <v>0.57999999999999996</v>
      </c>
      <c r="MI1587">
        <f t="shared" si="766"/>
        <v>0.57999999999999996</v>
      </c>
      <c r="MT1587">
        <v>824613</v>
      </c>
      <c r="MW1587">
        <v>0.63</v>
      </c>
      <c r="MX1587">
        <f t="shared" si="767"/>
        <v>0.63</v>
      </c>
      <c r="NI1587">
        <v>824613</v>
      </c>
      <c r="NL1587">
        <v>0.55000000000000004</v>
      </c>
      <c r="NM1587">
        <f t="shared" si="768"/>
        <v>0.55000000000000004</v>
      </c>
      <c r="NX1587">
        <v>824613</v>
      </c>
      <c r="OA1587">
        <v>0.55000000000000004</v>
      </c>
      <c r="OB1587">
        <f t="shared" si="769"/>
        <v>0.55000000000000004</v>
      </c>
      <c r="OM1587">
        <v>824613</v>
      </c>
      <c r="OP1587">
        <v>0.57999999999999996</v>
      </c>
      <c r="OQ1587">
        <f t="shared" si="770"/>
        <v>0.57999999999999996</v>
      </c>
      <c r="PB1587">
        <v>824613</v>
      </c>
      <c r="PE1587">
        <v>0.56999999999999995</v>
      </c>
      <c r="PF1587">
        <f t="shared" si="771"/>
        <v>0.56999999999999995</v>
      </c>
      <c r="PQ1587">
        <v>824613</v>
      </c>
      <c r="PT1587">
        <v>0.59</v>
      </c>
      <c r="PU1587">
        <f t="shared" si="772"/>
        <v>0.59</v>
      </c>
      <c r="QF1587">
        <v>824613</v>
      </c>
      <c r="QI1587">
        <v>0.59</v>
      </c>
      <c r="QJ1587">
        <f t="shared" si="773"/>
        <v>0.59</v>
      </c>
      <c r="QU1587">
        <v>824613</v>
      </c>
      <c r="QX1587">
        <v>0.56000000000000005</v>
      </c>
      <c r="QY1587">
        <f t="shared" si="774"/>
        <v>0.56000000000000005</v>
      </c>
    </row>
    <row r="1588" spans="12:467" x14ac:dyDescent="0.2">
      <c r="L1588">
        <v>823704</v>
      </c>
      <c r="O1588">
        <v>0.53</v>
      </c>
      <c r="P1588">
        <f t="shared" si="744"/>
        <v>0.53</v>
      </c>
      <c r="AA1588">
        <v>823704</v>
      </c>
      <c r="AD1588">
        <v>0.51</v>
      </c>
      <c r="AE1588">
        <f t="shared" si="745"/>
        <v>0.51</v>
      </c>
      <c r="AP1588">
        <v>823704</v>
      </c>
      <c r="AS1588">
        <v>0.81</v>
      </c>
      <c r="AT1588">
        <f t="shared" si="746"/>
        <v>0.81</v>
      </c>
      <c r="BE1588">
        <v>823704</v>
      </c>
      <c r="BH1588">
        <v>0.61</v>
      </c>
      <c r="BI1588">
        <f t="shared" si="747"/>
        <v>0.61</v>
      </c>
      <c r="BT1588">
        <v>823704</v>
      </c>
      <c r="BW1588">
        <v>0.65</v>
      </c>
      <c r="BX1588">
        <f t="shared" si="748"/>
        <v>0.65</v>
      </c>
      <c r="CI1588">
        <v>823704</v>
      </c>
      <c r="CL1588">
        <v>0.52</v>
      </c>
      <c r="CM1588">
        <f t="shared" si="749"/>
        <v>0.52</v>
      </c>
      <c r="CX1588">
        <v>823704</v>
      </c>
      <c r="DA1588">
        <v>0.53</v>
      </c>
      <c r="DB1588">
        <f t="shared" si="750"/>
        <v>0.53</v>
      </c>
      <c r="DM1588">
        <v>823704</v>
      </c>
      <c r="DP1588">
        <v>0.53</v>
      </c>
      <c r="DQ1588">
        <f t="shared" si="751"/>
        <v>0.53</v>
      </c>
      <c r="EB1588">
        <v>823704</v>
      </c>
      <c r="EE1588">
        <v>0.52</v>
      </c>
      <c r="EF1588">
        <f t="shared" si="752"/>
        <v>0.52</v>
      </c>
      <c r="EQ1588">
        <v>823704</v>
      </c>
      <c r="ET1588">
        <v>0.52</v>
      </c>
      <c r="EU1588">
        <f t="shared" si="753"/>
        <v>0.52</v>
      </c>
      <c r="FF1588">
        <v>823704</v>
      </c>
      <c r="FI1588">
        <v>0.55000000000000004</v>
      </c>
      <c r="FJ1588">
        <f t="shared" si="754"/>
        <v>0.55000000000000004</v>
      </c>
      <c r="FU1588">
        <v>823704</v>
      </c>
      <c r="FX1588">
        <v>0.51</v>
      </c>
      <c r="FY1588">
        <f t="shared" si="755"/>
        <v>0.51</v>
      </c>
      <c r="GJ1588">
        <v>823704</v>
      </c>
      <c r="GM1588">
        <v>0.51</v>
      </c>
      <c r="GN1588">
        <f t="shared" si="756"/>
        <v>0.51</v>
      </c>
      <c r="GY1588">
        <v>823704</v>
      </c>
      <c r="HB1588">
        <v>0.55000000000000004</v>
      </c>
      <c r="HC1588">
        <f t="shared" si="757"/>
        <v>0.55000000000000004</v>
      </c>
      <c r="HN1588">
        <v>823704</v>
      </c>
      <c r="HQ1588">
        <v>0.57999999999999996</v>
      </c>
      <c r="HR1588">
        <f t="shared" si="758"/>
        <v>0.57999999999999996</v>
      </c>
      <c r="ID1588">
        <v>824851</v>
      </c>
      <c r="IG1588">
        <v>0.49</v>
      </c>
      <c r="IH1588">
        <f t="shared" si="759"/>
        <v>0.49</v>
      </c>
      <c r="IS1588">
        <v>824851</v>
      </c>
      <c r="IV1588">
        <v>0.48</v>
      </c>
      <c r="IW1588">
        <f t="shared" si="760"/>
        <v>0.48</v>
      </c>
      <c r="JH1588">
        <v>824851</v>
      </c>
      <c r="JK1588">
        <v>0.47</v>
      </c>
      <c r="JL1588">
        <f t="shared" si="761"/>
        <v>0.47</v>
      </c>
      <c r="JW1588">
        <v>824851</v>
      </c>
      <c r="JZ1588">
        <v>0.51</v>
      </c>
      <c r="KA1588">
        <f t="shared" si="762"/>
        <v>0.51</v>
      </c>
      <c r="KL1588">
        <v>824851</v>
      </c>
      <c r="KO1588">
        <v>0.43</v>
      </c>
      <c r="KP1588">
        <f t="shared" si="763"/>
        <v>0.43</v>
      </c>
      <c r="LA1588">
        <v>824851</v>
      </c>
      <c r="LD1588">
        <v>0.51</v>
      </c>
      <c r="LE1588">
        <f t="shared" si="764"/>
        <v>0.51</v>
      </c>
      <c r="LP1588">
        <v>824851</v>
      </c>
      <c r="LS1588">
        <v>0.51</v>
      </c>
      <c r="LT1588">
        <f t="shared" si="765"/>
        <v>0.51</v>
      </c>
      <c r="ME1588">
        <v>824851</v>
      </c>
      <c r="MH1588">
        <v>0.47</v>
      </c>
      <c r="MI1588">
        <f t="shared" si="766"/>
        <v>0.47</v>
      </c>
      <c r="MT1588">
        <v>824851</v>
      </c>
      <c r="MW1588">
        <v>0.48</v>
      </c>
      <c r="MX1588">
        <f t="shared" si="767"/>
        <v>0.48</v>
      </c>
      <c r="NI1588">
        <v>824851</v>
      </c>
      <c r="NL1588">
        <v>0.5</v>
      </c>
      <c r="NM1588">
        <f t="shared" si="768"/>
        <v>0.5</v>
      </c>
      <c r="NX1588">
        <v>824851</v>
      </c>
      <c r="OA1588">
        <v>0.48</v>
      </c>
      <c r="OB1588">
        <f t="shared" si="769"/>
        <v>0.48</v>
      </c>
      <c r="OM1588">
        <v>824851</v>
      </c>
      <c r="OP1588">
        <v>0.49</v>
      </c>
      <c r="OQ1588">
        <f t="shared" si="770"/>
        <v>0.49</v>
      </c>
      <c r="PB1588">
        <v>824851</v>
      </c>
      <c r="PE1588">
        <v>0.49</v>
      </c>
      <c r="PF1588">
        <f t="shared" si="771"/>
        <v>0.49</v>
      </c>
      <c r="PQ1588">
        <v>824851</v>
      </c>
      <c r="PT1588">
        <v>0.51</v>
      </c>
      <c r="PU1588">
        <f t="shared" si="772"/>
        <v>0.51</v>
      </c>
      <c r="QF1588">
        <v>824851</v>
      </c>
      <c r="QI1588">
        <v>0.51</v>
      </c>
      <c r="QJ1588">
        <f t="shared" si="773"/>
        <v>0.51</v>
      </c>
      <c r="QU1588">
        <v>824851</v>
      </c>
      <c r="QX1588">
        <v>0.51</v>
      </c>
      <c r="QY1588">
        <f t="shared" si="774"/>
        <v>0.51</v>
      </c>
    </row>
    <row r="1589" spans="12:467" x14ac:dyDescent="0.2">
      <c r="L1589">
        <v>823865</v>
      </c>
      <c r="O1589">
        <v>0.44</v>
      </c>
      <c r="P1589">
        <f t="shared" si="744"/>
        <v>0.44</v>
      </c>
      <c r="AA1589">
        <v>823865</v>
      </c>
      <c r="AD1589">
        <v>0.33</v>
      </c>
      <c r="AE1589">
        <f t="shared" si="745"/>
        <v>0.33</v>
      </c>
      <c r="AP1589">
        <v>823865</v>
      </c>
      <c r="AS1589">
        <v>0.42</v>
      </c>
      <c r="AT1589">
        <f t="shared" si="746"/>
        <v>0.42</v>
      </c>
      <c r="BE1589">
        <v>823865</v>
      </c>
      <c r="BH1589">
        <v>0.39</v>
      </c>
      <c r="BI1589">
        <f t="shared" si="747"/>
        <v>0.39</v>
      </c>
      <c r="BT1589">
        <v>823865</v>
      </c>
      <c r="BW1589">
        <v>0.42</v>
      </c>
      <c r="BX1589">
        <f t="shared" si="748"/>
        <v>0.42</v>
      </c>
      <c r="CI1589">
        <v>823865</v>
      </c>
      <c r="CL1589">
        <v>0.4</v>
      </c>
      <c r="CM1589">
        <f t="shared" si="749"/>
        <v>0.4</v>
      </c>
      <c r="CX1589">
        <v>823865</v>
      </c>
      <c r="DA1589">
        <v>0.44</v>
      </c>
      <c r="DB1589">
        <f t="shared" si="750"/>
        <v>0.44</v>
      </c>
      <c r="DM1589">
        <v>823865</v>
      </c>
      <c r="DP1589">
        <v>0.39</v>
      </c>
      <c r="DQ1589">
        <f t="shared" si="751"/>
        <v>0.39</v>
      </c>
      <c r="EB1589">
        <v>823865</v>
      </c>
      <c r="EE1589">
        <v>0.42</v>
      </c>
      <c r="EF1589">
        <f t="shared" si="752"/>
        <v>0.42</v>
      </c>
      <c r="EQ1589">
        <v>823865</v>
      </c>
      <c r="ET1589">
        <v>0.42</v>
      </c>
      <c r="EU1589">
        <f t="shared" si="753"/>
        <v>0.42</v>
      </c>
      <c r="FF1589">
        <v>823865</v>
      </c>
      <c r="FI1589">
        <v>0.43</v>
      </c>
      <c r="FJ1589">
        <f t="shared" si="754"/>
        <v>0.43</v>
      </c>
      <c r="FU1589">
        <v>823865</v>
      </c>
      <c r="FX1589">
        <v>0.42</v>
      </c>
      <c r="FY1589">
        <f t="shared" si="755"/>
        <v>0.42</v>
      </c>
      <c r="GJ1589">
        <v>823865</v>
      </c>
      <c r="GM1589">
        <v>0.41</v>
      </c>
      <c r="GN1589">
        <f t="shared" si="756"/>
        <v>0.41</v>
      </c>
      <c r="GY1589">
        <v>823865</v>
      </c>
      <c r="HB1589">
        <v>0.42</v>
      </c>
      <c r="HC1589">
        <f t="shared" si="757"/>
        <v>0.42</v>
      </c>
      <c r="HN1589">
        <v>823865</v>
      </c>
      <c r="HQ1589">
        <v>0.36</v>
      </c>
      <c r="HR1589">
        <f t="shared" si="758"/>
        <v>0.36</v>
      </c>
      <c r="ID1589">
        <v>824933</v>
      </c>
      <c r="IG1589">
        <v>0.53</v>
      </c>
      <c r="IH1589">
        <f t="shared" si="759"/>
        <v>0.53</v>
      </c>
      <c r="IS1589">
        <v>824933</v>
      </c>
      <c r="IV1589">
        <v>0.54</v>
      </c>
      <c r="IW1589">
        <f t="shared" si="760"/>
        <v>0.54</v>
      </c>
      <c r="JH1589">
        <v>824933</v>
      </c>
      <c r="JK1589">
        <v>0.61</v>
      </c>
      <c r="JL1589">
        <f t="shared" si="761"/>
        <v>0.61</v>
      </c>
      <c r="JW1589">
        <v>824933</v>
      </c>
      <c r="JZ1589">
        <v>0.54</v>
      </c>
      <c r="KA1589">
        <f t="shared" si="762"/>
        <v>0.54</v>
      </c>
      <c r="KL1589">
        <v>824933</v>
      </c>
      <c r="KO1589">
        <v>0.62</v>
      </c>
      <c r="KP1589">
        <f t="shared" si="763"/>
        <v>0.62</v>
      </c>
      <c r="LA1589">
        <v>824933</v>
      </c>
      <c r="LD1589">
        <v>0.56000000000000005</v>
      </c>
      <c r="LE1589">
        <f t="shared" si="764"/>
        <v>0.56000000000000005</v>
      </c>
      <c r="LP1589">
        <v>824933</v>
      </c>
      <c r="LS1589">
        <v>0.53</v>
      </c>
      <c r="LT1589">
        <f t="shared" si="765"/>
        <v>0.53</v>
      </c>
      <c r="ME1589">
        <v>824933</v>
      </c>
      <c r="MH1589">
        <v>0.6</v>
      </c>
      <c r="MI1589">
        <f t="shared" si="766"/>
        <v>0.6</v>
      </c>
      <c r="MT1589">
        <v>824933</v>
      </c>
      <c r="MW1589">
        <v>0.68</v>
      </c>
      <c r="MX1589">
        <f t="shared" si="767"/>
        <v>0.68</v>
      </c>
      <c r="NI1589">
        <v>824933</v>
      </c>
      <c r="NL1589">
        <v>0.52</v>
      </c>
      <c r="NM1589">
        <f t="shared" si="768"/>
        <v>0.52</v>
      </c>
      <c r="NX1589">
        <v>824933</v>
      </c>
      <c r="OA1589">
        <v>0.52</v>
      </c>
      <c r="OB1589">
        <f t="shared" si="769"/>
        <v>0.52</v>
      </c>
      <c r="OM1589">
        <v>824933</v>
      </c>
      <c r="OP1589">
        <v>0.53</v>
      </c>
      <c r="OQ1589">
        <f t="shared" si="770"/>
        <v>0.53</v>
      </c>
      <c r="PB1589">
        <v>824933</v>
      </c>
      <c r="PE1589">
        <v>0.52</v>
      </c>
      <c r="PF1589">
        <f t="shared" si="771"/>
        <v>0.52</v>
      </c>
      <c r="PQ1589">
        <v>824933</v>
      </c>
      <c r="PT1589">
        <v>0.56999999999999995</v>
      </c>
      <c r="PU1589">
        <f t="shared" si="772"/>
        <v>0.56999999999999995</v>
      </c>
      <c r="QF1589">
        <v>824933</v>
      </c>
      <c r="QI1589">
        <v>0.55000000000000004</v>
      </c>
      <c r="QJ1589">
        <f t="shared" si="773"/>
        <v>0.55000000000000004</v>
      </c>
      <c r="QU1589">
        <v>824933</v>
      </c>
      <c r="QX1589">
        <v>0.55000000000000004</v>
      </c>
      <c r="QY1589">
        <f t="shared" si="774"/>
        <v>0.55000000000000004</v>
      </c>
    </row>
    <row r="1590" spans="12:467" x14ac:dyDescent="0.2">
      <c r="L1590">
        <v>824033</v>
      </c>
      <c r="O1590">
        <v>0.53</v>
      </c>
      <c r="P1590">
        <f t="shared" si="744"/>
        <v>0.53</v>
      </c>
      <c r="AA1590">
        <v>824033</v>
      </c>
      <c r="AD1590">
        <v>0.5</v>
      </c>
      <c r="AE1590">
        <f t="shared" si="745"/>
        <v>0.5</v>
      </c>
      <c r="AP1590">
        <v>824033</v>
      </c>
      <c r="AS1590">
        <v>0.7</v>
      </c>
      <c r="AT1590">
        <f t="shared" si="746"/>
        <v>0.7</v>
      </c>
      <c r="BE1590">
        <v>824033</v>
      </c>
      <c r="BH1590">
        <v>0.57999999999999996</v>
      </c>
      <c r="BI1590">
        <f t="shared" si="747"/>
        <v>0.57999999999999996</v>
      </c>
      <c r="BT1590">
        <v>824033</v>
      </c>
      <c r="BW1590">
        <v>0.68</v>
      </c>
      <c r="BX1590">
        <f t="shared" si="748"/>
        <v>0.68</v>
      </c>
      <c r="CI1590">
        <v>824033</v>
      </c>
      <c r="CL1590">
        <v>0.5</v>
      </c>
      <c r="CM1590">
        <f t="shared" si="749"/>
        <v>0.5</v>
      </c>
      <c r="CX1590">
        <v>824033</v>
      </c>
      <c r="DA1590">
        <v>0.52</v>
      </c>
      <c r="DB1590">
        <f t="shared" si="750"/>
        <v>0.52</v>
      </c>
      <c r="DM1590">
        <v>824033</v>
      </c>
      <c r="DP1590">
        <v>0.52</v>
      </c>
      <c r="DQ1590">
        <f t="shared" si="751"/>
        <v>0.52</v>
      </c>
      <c r="EB1590">
        <v>824033</v>
      </c>
      <c r="EE1590">
        <v>0.5</v>
      </c>
      <c r="EF1590">
        <f t="shared" si="752"/>
        <v>0.5</v>
      </c>
      <c r="EQ1590">
        <v>824033</v>
      </c>
      <c r="ET1590">
        <v>0.5</v>
      </c>
      <c r="EU1590">
        <f t="shared" si="753"/>
        <v>0.5</v>
      </c>
      <c r="FF1590">
        <v>824033</v>
      </c>
      <c r="FI1590">
        <v>0.49</v>
      </c>
      <c r="FJ1590">
        <f t="shared" si="754"/>
        <v>0.49</v>
      </c>
      <c r="FU1590">
        <v>824033</v>
      </c>
      <c r="FX1590">
        <v>0.52</v>
      </c>
      <c r="FY1590">
        <f t="shared" si="755"/>
        <v>0.52</v>
      </c>
      <c r="GJ1590">
        <v>824033</v>
      </c>
      <c r="GM1590">
        <v>0.51</v>
      </c>
      <c r="GN1590">
        <f t="shared" si="756"/>
        <v>0.51</v>
      </c>
      <c r="GY1590">
        <v>824033</v>
      </c>
      <c r="HB1590">
        <v>0.54</v>
      </c>
      <c r="HC1590">
        <f t="shared" si="757"/>
        <v>0.54</v>
      </c>
      <c r="HN1590">
        <v>824033</v>
      </c>
      <c r="HQ1590">
        <v>0.5</v>
      </c>
      <c r="HR1590">
        <f t="shared" si="758"/>
        <v>0.5</v>
      </c>
      <c r="ID1590">
        <v>825093</v>
      </c>
      <c r="IG1590">
        <v>0.51</v>
      </c>
      <c r="IH1590">
        <f t="shared" si="759"/>
        <v>0.51</v>
      </c>
      <c r="IS1590">
        <v>825093</v>
      </c>
      <c r="IV1590">
        <v>0.49</v>
      </c>
      <c r="IW1590">
        <f t="shared" si="760"/>
        <v>0.49</v>
      </c>
      <c r="JH1590">
        <v>825093</v>
      </c>
      <c r="JK1590">
        <v>0.52</v>
      </c>
      <c r="JL1590">
        <f t="shared" si="761"/>
        <v>0.52</v>
      </c>
      <c r="JW1590">
        <v>825093</v>
      </c>
      <c r="JZ1590">
        <v>0.48</v>
      </c>
      <c r="KA1590">
        <f t="shared" si="762"/>
        <v>0.48</v>
      </c>
      <c r="KL1590">
        <v>825093</v>
      </c>
      <c r="KO1590">
        <v>0.56000000000000005</v>
      </c>
      <c r="KP1590">
        <f t="shared" si="763"/>
        <v>0.56000000000000005</v>
      </c>
      <c r="LA1590">
        <v>825093</v>
      </c>
      <c r="LD1590">
        <v>0.51</v>
      </c>
      <c r="LE1590">
        <f t="shared" si="764"/>
        <v>0.51</v>
      </c>
      <c r="LP1590">
        <v>825093</v>
      </c>
      <c r="LS1590">
        <v>0.49</v>
      </c>
      <c r="LT1590">
        <f t="shared" si="765"/>
        <v>0.49</v>
      </c>
      <c r="ME1590">
        <v>825093</v>
      </c>
      <c r="MH1590">
        <v>0.57999999999999996</v>
      </c>
      <c r="MI1590">
        <f t="shared" si="766"/>
        <v>0.57999999999999996</v>
      </c>
      <c r="MT1590">
        <v>825093</v>
      </c>
      <c r="MW1590">
        <v>0.56999999999999995</v>
      </c>
      <c r="MX1590">
        <f t="shared" si="767"/>
        <v>0.56999999999999995</v>
      </c>
      <c r="NI1590">
        <v>825093</v>
      </c>
      <c r="NL1590">
        <v>0.49</v>
      </c>
      <c r="NM1590">
        <f t="shared" si="768"/>
        <v>0.49</v>
      </c>
      <c r="NX1590">
        <v>825093</v>
      </c>
      <c r="OA1590">
        <v>0.46</v>
      </c>
      <c r="OB1590">
        <f t="shared" si="769"/>
        <v>0.46</v>
      </c>
      <c r="OM1590">
        <v>825093</v>
      </c>
      <c r="OP1590">
        <v>0.49</v>
      </c>
      <c r="OQ1590">
        <f t="shared" si="770"/>
        <v>0.49</v>
      </c>
      <c r="PB1590">
        <v>825093</v>
      </c>
      <c r="PE1590">
        <v>0.5</v>
      </c>
      <c r="PF1590">
        <f t="shared" si="771"/>
        <v>0.5</v>
      </c>
      <c r="PQ1590">
        <v>825093</v>
      </c>
      <c r="PT1590">
        <v>0.49</v>
      </c>
      <c r="PU1590">
        <f t="shared" si="772"/>
        <v>0.49</v>
      </c>
      <c r="QF1590">
        <v>825093</v>
      </c>
      <c r="QI1590">
        <v>0.53</v>
      </c>
      <c r="QJ1590">
        <f t="shared" si="773"/>
        <v>0.53</v>
      </c>
      <c r="QU1590">
        <v>825093</v>
      </c>
      <c r="QX1590">
        <v>0.49</v>
      </c>
      <c r="QY1590">
        <f t="shared" si="774"/>
        <v>0.49</v>
      </c>
    </row>
    <row r="1591" spans="12:467" x14ac:dyDescent="0.2">
      <c r="L1591">
        <v>824112</v>
      </c>
      <c r="O1591">
        <v>0.51</v>
      </c>
      <c r="P1591">
        <f t="shared" si="744"/>
        <v>0.51</v>
      </c>
      <c r="AA1591">
        <v>824112</v>
      </c>
      <c r="AD1591">
        <v>0.5</v>
      </c>
      <c r="AE1591">
        <f t="shared" si="745"/>
        <v>0.5</v>
      </c>
      <c r="AP1591">
        <v>824112</v>
      </c>
      <c r="AS1591">
        <v>0.73</v>
      </c>
      <c r="AT1591">
        <f t="shared" si="746"/>
        <v>0.73</v>
      </c>
      <c r="BE1591">
        <v>824112</v>
      </c>
      <c r="BH1591">
        <v>0.54</v>
      </c>
      <c r="BI1591">
        <f t="shared" si="747"/>
        <v>0.54</v>
      </c>
      <c r="BT1591">
        <v>824112</v>
      </c>
      <c r="BW1591">
        <v>0.51</v>
      </c>
      <c r="BX1591">
        <f t="shared" si="748"/>
        <v>0.51</v>
      </c>
      <c r="CI1591">
        <v>824112</v>
      </c>
      <c r="CL1591">
        <v>0.51</v>
      </c>
      <c r="CM1591">
        <f t="shared" si="749"/>
        <v>0.51</v>
      </c>
      <c r="CX1591">
        <v>824112</v>
      </c>
      <c r="DA1591">
        <v>0.5</v>
      </c>
      <c r="DB1591">
        <f t="shared" si="750"/>
        <v>0.5</v>
      </c>
      <c r="DM1591">
        <v>824112</v>
      </c>
      <c r="DP1591">
        <v>0.51</v>
      </c>
      <c r="DQ1591">
        <f t="shared" si="751"/>
        <v>0.51</v>
      </c>
      <c r="EB1591">
        <v>824112</v>
      </c>
      <c r="EE1591">
        <v>0.51</v>
      </c>
      <c r="EF1591">
        <f t="shared" si="752"/>
        <v>0.51</v>
      </c>
      <c r="EQ1591">
        <v>824112</v>
      </c>
      <c r="ET1591">
        <v>0.51</v>
      </c>
      <c r="EU1591">
        <f t="shared" si="753"/>
        <v>0.51</v>
      </c>
      <c r="FF1591">
        <v>824112</v>
      </c>
      <c r="FI1591">
        <v>0.52</v>
      </c>
      <c r="FJ1591">
        <f t="shared" si="754"/>
        <v>0.52</v>
      </c>
      <c r="FU1591">
        <v>824112</v>
      </c>
      <c r="FX1591">
        <v>0.49</v>
      </c>
      <c r="FY1591">
        <f t="shared" si="755"/>
        <v>0.49</v>
      </c>
      <c r="GJ1591">
        <v>824112</v>
      </c>
      <c r="GM1591">
        <v>0.49</v>
      </c>
      <c r="GN1591">
        <f t="shared" si="756"/>
        <v>0.49</v>
      </c>
      <c r="GY1591">
        <v>824112</v>
      </c>
      <c r="HB1591">
        <v>0.54</v>
      </c>
      <c r="HC1591">
        <f t="shared" si="757"/>
        <v>0.54</v>
      </c>
      <c r="HN1591">
        <v>824112</v>
      </c>
      <c r="HQ1591">
        <v>0.49</v>
      </c>
      <c r="HR1591">
        <f t="shared" si="758"/>
        <v>0.49</v>
      </c>
      <c r="ID1591">
        <v>822824</v>
      </c>
      <c r="IG1591">
        <v>0.53</v>
      </c>
      <c r="IH1591">
        <f t="shared" si="759"/>
        <v>0.53</v>
      </c>
      <c r="IS1591">
        <v>822824</v>
      </c>
      <c r="IV1591">
        <v>0.5</v>
      </c>
      <c r="IW1591">
        <f t="shared" si="760"/>
        <v>0.5</v>
      </c>
      <c r="JH1591">
        <v>822824</v>
      </c>
      <c r="JK1591">
        <v>0.53</v>
      </c>
      <c r="JL1591">
        <f t="shared" si="761"/>
        <v>0.53</v>
      </c>
      <c r="JW1591">
        <v>822824</v>
      </c>
      <c r="JZ1591">
        <v>0.52</v>
      </c>
      <c r="KA1591">
        <f t="shared" si="762"/>
        <v>0.52</v>
      </c>
      <c r="KL1591">
        <v>822824</v>
      </c>
      <c r="KO1591">
        <v>0.61</v>
      </c>
      <c r="KP1591">
        <f t="shared" si="763"/>
        <v>0.61</v>
      </c>
      <c r="LA1591">
        <v>822824</v>
      </c>
      <c r="LD1591">
        <v>0.5</v>
      </c>
      <c r="LE1591">
        <f t="shared" si="764"/>
        <v>0.5</v>
      </c>
      <c r="LP1591">
        <v>822824</v>
      </c>
      <c r="LS1591">
        <v>0.51</v>
      </c>
      <c r="LT1591">
        <f t="shared" si="765"/>
        <v>0.51</v>
      </c>
      <c r="ME1591">
        <v>822824</v>
      </c>
      <c r="MH1591">
        <v>0.57999999999999996</v>
      </c>
      <c r="MI1591">
        <f t="shared" si="766"/>
        <v>0.57999999999999996</v>
      </c>
      <c r="MT1591">
        <v>822824</v>
      </c>
      <c r="MW1591">
        <v>0.6</v>
      </c>
      <c r="MX1591">
        <f t="shared" si="767"/>
        <v>0.6</v>
      </c>
      <c r="NI1591">
        <v>822824</v>
      </c>
      <c r="NL1591">
        <v>0.51</v>
      </c>
      <c r="NM1591">
        <f t="shared" si="768"/>
        <v>0.51</v>
      </c>
      <c r="NX1591">
        <v>822824</v>
      </c>
      <c r="OA1591">
        <v>0.51</v>
      </c>
      <c r="OB1591">
        <f t="shared" si="769"/>
        <v>0.51</v>
      </c>
      <c r="OM1591">
        <v>822824</v>
      </c>
      <c r="OP1591">
        <v>0.51</v>
      </c>
      <c r="OQ1591">
        <f t="shared" si="770"/>
        <v>0.51</v>
      </c>
      <c r="PB1591">
        <v>822824</v>
      </c>
      <c r="PE1591">
        <v>0.51</v>
      </c>
      <c r="PF1591">
        <f t="shared" si="771"/>
        <v>0.51</v>
      </c>
      <c r="PQ1591">
        <v>822824</v>
      </c>
      <c r="PT1591">
        <v>0.5</v>
      </c>
      <c r="PU1591">
        <f t="shared" si="772"/>
        <v>0.5</v>
      </c>
      <c r="QF1591">
        <v>822824</v>
      </c>
      <c r="QI1591">
        <v>0.5</v>
      </c>
      <c r="QJ1591">
        <f t="shared" si="773"/>
        <v>0.5</v>
      </c>
      <c r="QU1591">
        <v>822824</v>
      </c>
      <c r="QX1591">
        <v>0.52</v>
      </c>
      <c r="QY1591">
        <f t="shared" si="774"/>
        <v>0.52</v>
      </c>
    </row>
    <row r="1592" spans="12:467" x14ac:dyDescent="0.2">
      <c r="L1592">
        <v>824276</v>
      </c>
      <c r="O1592">
        <v>0.44</v>
      </c>
      <c r="P1592">
        <f t="shared" si="744"/>
        <v>0.44</v>
      </c>
      <c r="AA1592">
        <v>824276</v>
      </c>
      <c r="AD1592">
        <v>0.48</v>
      </c>
      <c r="AE1592">
        <f t="shared" si="745"/>
        <v>0.48</v>
      </c>
      <c r="AP1592">
        <v>824276</v>
      </c>
      <c r="AS1592">
        <v>0.41</v>
      </c>
      <c r="AT1592">
        <f t="shared" si="746"/>
        <v>0.41</v>
      </c>
      <c r="BE1592">
        <v>824276</v>
      </c>
      <c r="BH1592">
        <v>0.43</v>
      </c>
      <c r="BI1592">
        <f t="shared" si="747"/>
        <v>0.43</v>
      </c>
      <c r="BT1592">
        <v>824276</v>
      </c>
      <c r="BW1592">
        <v>0.45</v>
      </c>
      <c r="BX1592">
        <f t="shared" si="748"/>
        <v>0.45</v>
      </c>
      <c r="CI1592">
        <v>824276</v>
      </c>
      <c r="CL1592">
        <v>0.44</v>
      </c>
      <c r="CM1592">
        <f t="shared" si="749"/>
        <v>0.44</v>
      </c>
      <c r="CX1592">
        <v>824276</v>
      </c>
      <c r="DA1592">
        <v>0.46</v>
      </c>
      <c r="DB1592">
        <f t="shared" si="750"/>
        <v>0.46</v>
      </c>
      <c r="DM1592">
        <v>824276</v>
      </c>
      <c r="DP1592">
        <v>0.41</v>
      </c>
      <c r="DQ1592">
        <f t="shared" si="751"/>
        <v>0.41</v>
      </c>
      <c r="EB1592">
        <v>824276</v>
      </c>
      <c r="EE1592">
        <v>0.46</v>
      </c>
      <c r="EF1592">
        <f t="shared" si="752"/>
        <v>0.46</v>
      </c>
      <c r="EQ1592">
        <v>824276</v>
      </c>
      <c r="ET1592">
        <v>0.46</v>
      </c>
      <c r="EU1592">
        <f t="shared" si="753"/>
        <v>0.46</v>
      </c>
      <c r="FF1592">
        <v>824276</v>
      </c>
      <c r="FI1592">
        <v>0.47</v>
      </c>
      <c r="FJ1592">
        <f t="shared" si="754"/>
        <v>0.47</v>
      </c>
      <c r="FU1592">
        <v>824276</v>
      </c>
      <c r="FX1592">
        <v>0.46</v>
      </c>
      <c r="FY1592">
        <f t="shared" si="755"/>
        <v>0.46</v>
      </c>
      <c r="GJ1592">
        <v>824276</v>
      </c>
      <c r="GM1592">
        <v>0.42</v>
      </c>
      <c r="GN1592">
        <f t="shared" si="756"/>
        <v>0.42</v>
      </c>
      <c r="GY1592">
        <v>824276</v>
      </c>
      <c r="HB1592">
        <v>0.45</v>
      </c>
      <c r="HC1592">
        <f t="shared" si="757"/>
        <v>0.45</v>
      </c>
      <c r="HN1592">
        <v>824276</v>
      </c>
      <c r="HQ1592">
        <v>0.4</v>
      </c>
      <c r="HR1592">
        <f t="shared" si="758"/>
        <v>0.4</v>
      </c>
      <c r="ID1592">
        <v>822911</v>
      </c>
      <c r="IG1592">
        <v>0.51</v>
      </c>
      <c r="IH1592">
        <f t="shared" si="759"/>
        <v>0.51</v>
      </c>
      <c r="IS1592">
        <v>822911</v>
      </c>
      <c r="IV1592">
        <v>0.51</v>
      </c>
      <c r="IW1592">
        <f t="shared" si="760"/>
        <v>0.51</v>
      </c>
      <c r="JH1592">
        <v>822911</v>
      </c>
      <c r="JK1592">
        <v>0.52</v>
      </c>
      <c r="JL1592">
        <f t="shared" si="761"/>
        <v>0.52</v>
      </c>
      <c r="JW1592">
        <v>822911</v>
      </c>
      <c r="JZ1592">
        <v>0.52</v>
      </c>
      <c r="KA1592">
        <f t="shared" si="762"/>
        <v>0.52</v>
      </c>
      <c r="KL1592">
        <v>822911</v>
      </c>
      <c r="KO1592">
        <v>0.56000000000000005</v>
      </c>
      <c r="KP1592">
        <f t="shared" si="763"/>
        <v>0.56000000000000005</v>
      </c>
      <c r="LA1592">
        <v>822911</v>
      </c>
      <c r="LD1592">
        <v>0.51</v>
      </c>
      <c r="LE1592">
        <f t="shared" si="764"/>
        <v>0.51</v>
      </c>
      <c r="LP1592">
        <v>822911</v>
      </c>
      <c r="LS1592">
        <v>0.49</v>
      </c>
      <c r="LT1592">
        <f t="shared" si="765"/>
        <v>0.49</v>
      </c>
      <c r="ME1592">
        <v>822911</v>
      </c>
      <c r="MH1592">
        <v>0.56000000000000005</v>
      </c>
      <c r="MI1592">
        <f t="shared" si="766"/>
        <v>0.56000000000000005</v>
      </c>
      <c r="MT1592">
        <v>822911</v>
      </c>
      <c r="MW1592">
        <v>0.62</v>
      </c>
      <c r="MX1592">
        <f t="shared" si="767"/>
        <v>0.62</v>
      </c>
      <c r="NI1592">
        <v>822911</v>
      </c>
      <c r="NL1592">
        <v>0.51</v>
      </c>
      <c r="NM1592">
        <f t="shared" si="768"/>
        <v>0.51</v>
      </c>
      <c r="NX1592">
        <v>822911</v>
      </c>
      <c r="OA1592">
        <v>0.54</v>
      </c>
      <c r="OB1592">
        <f t="shared" si="769"/>
        <v>0.54</v>
      </c>
      <c r="OM1592">
        <v>822911</v>
      </c>
      <c r="OP1592">
        <v>0.53</v>
      </c>
      <c r="OQ1592">
        <f t="shared" si="770"/>
        <v>0.53</v>
      </c>
      <c r="PB1592">
        <v>822911</v>
      </c>
      <c r="PE1592">
        <v>0.5</v>
      </c>
      <c r="PF1592">
        <f t="shared" si="771"/>
        <v>0.5</v>
      </c>
      <c r="PQ1592">
        <v>822911</v>
      </c>
      <c r="PT1592">
        <v>0.5</v>
      </c>
      <c r="PU1592">
        <f t="shared" si="772"/>
        <v>0.5</v>
      </c>
      <c r="QF1592">
        <v>822911</v>
      </c>
      <c r="QI1592">
        <v>0.51</v>
      </c>
      <c r="QJ1592">
        <f t="shared" si="773"/>
        <v>0.51</v>
      </c>
      <c r="QU1592">
        <v>822911</v>
      </c>
      <c r="QX1592">
        <v>0.49</v>
      </c>
      <c r="QY1592">
        <f t="shared" si="774"/>
        <v>0.49</v>
      </c>
    </row>
    <row r="1593" spans="12:467" x14ac:dyDescent="0.2">
      <c r="L1593">
        <v>824356</v>
      </c>
      <c r="O1593">
        <v>0.53</v>
      </c>
      <c r="P1593">
        <f t="shared" si="744"/>
        <v>0.53</v>
      </c>
      <c r="AA1593">
        <v>824356</v>
      </c>
      <c r="AD1593">
        <v>0.56999999999999995</v>
      </c>
      <c r="AE1593">
        <f t="shared" si="745"/>
        <v>0.56999999999999995</v>
      </c>
      <c r="AP1593">
        <v>824356</v>
      </c>
      <c r="AS1593">
        <v>0.76</v>
      </c>
      <c r="AT1593">
        <f t="shared" si="746"/>
        <v>0.76</v>
      </c>
      <c r="BE1593">
        <v>824356</v>
      </c>
      <c r="BH1593">
        <v>0.53</v>
      </c>
      <c r="BI1593">
        <f t="shared" si="747"/>
        <v>0.53</v>
      </c>
      <c r="BT1593">
        <v>824356</v>
      </c>
      <c r="BW1593">
        <v>0.51</v>
      </c>
      <c r="BX1593">
        <f t="shared" si="748"/>
        <v>0.51</v>
      </c>
      <c r="CI1593">
        <v>824356</v>
      </c>
      <c r="CL1593">
        <v>0.5</v>
      </c>
      <c r="CM1593">
        <f t="shared" si="749"/>
        <v>0.5</v>
      </c>
      <c r="CX1593">
        <v>824356</v>
      </c>
      <c r="DA1593">
        <v>0.49</v>
      </c>
      <c r="DB1593">
        <f t="shared" si="750"/>
        <v>0.49</v>
      </c>
      <c r="DM1593">
        <v>824356</v>
      </c>
      <c r="DP1593">
        <v>0.53</v>
      </c>
      <c r="DQ1593">
        <f t="shared" si="751"/>
        <v>0.53</v>
      </c>
      <c r="EB1593">
        <v>824356</v>
      </c>
      <c r="EE1593">
        <v>0.48</v>
      </c>
      <c r="EF1593">
        <f t="shared" si="752"/>
        <v>0.48</v>
      </c>
      <c r="EQ1593">
        <v>824356</v>
      </c>
      <c r="ET1593">
        <v>0.48</v>
      </c>
      <c r="EU1593">
        <f t="shared" si="753"/>
        <v>0.48</v>
      </c>
      <c r="FF1593">
        <v>824356</v>
      </c>
      <c r="FI1593">
        <v>0.47</v>
      </c>
      <c r="FJ1593">
        <f t="shared" si="754"/>
        <v>0.47</v>
      </c>
      <c r="FU1593">
        <v>824356</v>
      </c>
      <c r="FX1593">
        <v>0.48</v>
      </c>
      <c r="FY1593">
        <f t="shared" si="755"/>
        <v>0.48</v>
      </c>
      <c r="GJ1593">
        <v>824356</v>
      </c>
      <c r="GM1593">
        <v>0.48</v>
      </c>
      <c r="GN1593">
        <f t="shared" si="756"/>
        <v>0.48</v>
      </c>
      <c r="GY1593">
        <v>824356</v>
      </c>
      <c r="HB1593">
        <v>0.55000000000000004</v>
      </c>
      <c r="HC1593">
        <f t="shared" si="757"/>
        <v>0.55000000000000004</v>
      </c>
      <c r="HN1593">
        <v>824356</v>
      </c>
      <c r="HQ1593">
        <v>0.44</v>
      </c>
      <c r="HR1593">
        <f t="shared" si="758"/>
        <v>0.44</v>
      </c>
      <c r="ID1593">
        <v>822991</v>
      </c>
      <c r="IG1593">
        <v>0.53</v>
      </c>
      <c r="IH1593">
        <f t="shared" si="759"/>
        <v>0.53</v>
      </c>
      <c r="IS1593">
        <v>822991</v>
      </c>
      <c r="IV1593">
        <v>0.56000000000000005</v>
      </c>
      <c r="IW1593">
        <f t="shared" si="760"/>
        <v>0.56000000000000005</v>
      </c>
      <c r="JH1593">
        <v>822991</v>
      </c>
      <c r="JK1593">
        <v>0.56999999999999995</v>
      </c>
      <c r="JL1593">
        <f t="shared" si="761"/>
        <v>0.56999999999999995</v>
      </c>
      <c r="JW1593">
        <v>822991</v>
      </c>
      <c r="JZ1593">
        <v>0.51</v>
      </c>
      <c r="KA1593">
        <f t="shared" si="762"/>
        <v>0.51</v>
      </c>
      <c r="KL1593">
        <v>822991</v>
      </c>
      <c r="KO1593">
        <v>0.54</v>
      </c>
      <c r="KP1593">
        <f t="shared" si="763"/>
        <v>0.54</v>
      </c>
      <c r="LA1593">
        <v>822991</v>
      </c>
      <c r="LD1593">
        <v>0.54</v>
      </c>
      <c r="LE1593">
        <f t="shared" si="764"/>
        <v>0.54</v>
      </c>
      <c r="LP1593">
        <v>822991</v>
      </c>
      <c r="LS1593">
        <v>0.53</v>
      </c>
      <c r="LT1593">
        <f t="shared" si="765"/>
        <v>0.53</v>
      </c>
      <c r="ME1593">
        <v>822991</v>
      </c>
      <c r="MH1593">
        <v>0.49</v>
      </c>
      <c r="MI1593">
        <f t="shared" si="766"/>
        <v>0.49</v>
      </c>
      <c r="MT1593">
        <v>822991</v>
      </c>
      <c r="MW1593">
        <v>0.59</v>
      </c>
      <c r="MX1593">
        <f t="shared" si="767"/>
        <v>0.59</v>
      </c>
      <c r="NI1593">
        <v>822991</v>
      </c>
      <c r="NL1593">
        <v>0.53</v>
      </c>
      <c r="NM1593">
        <f t="shared" si="768"/>
        <v>0.53</v>
      </c>
      <c r="NX1593">
        <v>822991</v>
      </c>
      <c r="OA1593">
        <v>0.53</v>
      </c>
      <c r="OB1593">
        <f t="shared" si="769"/>
        <v>0.53</v>
      </c>
      <c r="OM1593">
        <v>822991</v>
      </c>
      <c r="OP1593">
        <v>0.54</v>
      </c>
      <c r="OQ1593">
        <f t="shared" si="770"/>
        <v>0.54</v>
      </c>
      <c r="PB1593">
        <v>822991</v>
      </c>
      <c r="PE1593">
        <v>0.55000000000000004</v>
      </c>
      <c r="PF1593">
        <f t="shared" si="771"/>
        <v>0.55000000000000004</v>
      </c>
      <c r="PQ1593">
        <v>822991</v>
      </c>
      <c r="PT1593">
        <v>0.53</v>
      </c>
      <c r="PU1593">
        <f t="shared" si="772"/>
        <v>0.53</v>
      </c>
      <c r="QF1593">
        <v>822991</v>
      </c>
      <c r="QI1593">
        <v>0.53</v>
      </c>
      <c r="QJ1593">
        <f t="shared" si="773"/>
        <v>0.53</v>
      </c>
      <c r="QU1593">
        <v>822991</v>
      </c>
      <c r="QX1593">
        <v>0.54</v>
      </c>
      <c r="QY1593">
        <f t="shared" si="774"/>
        <v>0.54</v>
      </c>
    </row>
    <row r="1594" spans="12:467" x14ac:dyDescent="0.2">
      <c r="L1594">
        <v>824677</v>
      </c>
      <c r="O1594">
        <v>0.5</v>
      </c>
      <c r="P1594">
        <f t="shared" si="744"/>
        <v>0.5</v>
      </c>
      <c r="AA1594">
        <v>824677</v>
      </c>
      <c r="AD1594">
        <v>0.59</v>
      </c>
      <c r="AE1594">
        <f t="shared" si="745"/>
        <v>0.59</v>
      </c>
      <c r="AP1594">
        <v>824677</v>
      </c>
      <c r="AS1594">
        <v>0.76</v>
      </c>
      <c r="AT1594">
        <f t="shared" si="746"/>
        <v>0.76</v>
      </c>
      <c r="BE1594">
        <v>824677</v>
      </c>
      <c r="BH1594">
        <v>0.54</v>
      </c>
      <c r="BI1594">
        <f t="shared" si="747"/>
        <v>0.54</v>
      </c>
      <c r="BT1594">
        <v>824677</v>
      </c>
      <c r="BW1594">
        <v>0.69</v>
      </c>
      <c r="BX1594">
        <f t="shared" si="748"/>
        <v>0.69</v>
      </c>
      <c r="CI1594">
        <v>824677</v>
      </c>
      <c r="CL1594">
        <v>0.51</v>
      </c>
      <c r="CM1594">
        <f t="shared" si="749"/>
        <v>0.51</v>
      </c>
      <c r="CX1594">
        <v>824677</v>
      </c>
      <c r="DA1594">
        <v>0.45</v>
      </c>
      <c r="DB1594">
        <f t="shared" si="750"/>
        <v>0.45</v>
      </c>
      <c r="DM1594">
        <v>824677</v>
      </c>
      <c r="DP1594">
        <v>0.43</v>
      </c>
      <c r="DQ1594">
        <f t="shared" si="751"/>
        <v>0.43</v>
      </c>
      <c r="EB1594">
        <v>824677</v>
      </c>
      <c r="EE1594">
        <v>0.48</v>
      </c>
      <c r="EF1594">
        <f t="shared" si="752"/>
        <v>0.48</v>
      </c>
      <c r="EQ1594">
        <v>824677</v>
      </c>
      <c r="ET1594">
        <v>0.48</v>
      </c>
      <c r="EU1594">
        <f t="shared" si="753"/>
        <v>0.48</v>
      </c>
      <c r="FF1594">
        <v>824677</v>
      </c>
      <c r="FI1594">
        <v>0.47</v>
      </c>
      <c r="FJ1594">
        <f t="shared" si="754"/>
        <v>0.47</v>
      </c>
      <c r="FU1594">
        <v>824677</v>
      </c>
      <c r="FX1594">
        <v>0.47</v>
      </c>
      <c r="FY1594">
        <f t="shared" si="755"/>
        <v>0.47</v>
      </c>
      <c r="GJ1594">
        <v>824677</v>
      </c>
      <c r="GM1594">
        <v>0.48</v>
      </c>
      <c r="GN1594">
        <f t="shared" si="756"/>
        <v>0.48</v>
      </c>
      <c r="GY1594">
        <v>824677</v>
      </c>
      <c r="HB1594">
        <v>0.48</v>
      </c>
      <c r="HC1594">
        <f t="shared" si="757"/>
        <v>0.48</v>
      </c>
      <c r="HN1594">
        <v>824677</v>
      </c>
      <c r="HQ1594">
        <v>0.53</v>
      </c>
      <c r="HR1594">
        <f t="shared" si="758"/>
        <v>0.53</v>
      </c>
      <c r="ID1594">
        <v>823068</v>
      </c>
      <c r="IG1594">
        <v>0.44</v>
      </c>
      <c r="IH1594">
        <f t="shared" si="759"/>
        <v>0.44</v>
      </c>
      <c r="IS1594">
        <v>823068</v>
      </c>
      <c r="IV1594">
        <v>0.43</v>
      </c>
      <c r="IW1594">
        <f t="shared" si="760"/>
        <v>0.43</v>
      </c>
      <c r="JH1594">
        <v>823068</v>
      </c>
      <c r="JK1594">
        <v>0.45</v>
      </c>
      <c r="JL1594">
        <f t="shared" si="761"/>
        <v>0.45</v>
      </c>
      <c r="JW1594">
        <v>823068</v>
      </c>
      <c r="JZ1594">
        <v>0.44</v>
      </c>
      <c r="KA1594">
        <f t="shared" si="762"/>
        <v>0.44</v>
      </c>
      <c r="KL1594">
        <v>823068</v>
      </c>
      <c r="KO1594">
        <v>0.38</v>
      </c>
      <c r="KP1594">
        <f t="shared" si="763"/>
        <v>0.38</v>
      </c>
      <c r="LA1594">
        <v>823068</v>
      </c>
      <c r="LD1594">
        <v>0.43</v>
      </c>
      <c r="LE1594">
        <f t="shared" si="764"/>
        <v>0.43</v>
      </c>
      <c r="LP1594">
        <v>823068</v>
      </c>
      <c r="LS1594">
        <v>0.45</v>
      </c>
      <c r="LT1594">
        <f t="shared" si="765"/>
        <v>0.45</v>
      </c>
      <c r="ME1594">
        <v>823068</v>
      </c>
      <c r="MH1594">
        <v>0.43</v>
      </c>
      <c r="MI1594">
        <f t="shared" si="766"/>
        <v>0.43</v>
      </c>
      <c r="MT1594">
        <v>823068</v>
      </c>
      <c r="MW1594">
        <v>0.43</v>
      </c>
      <c r="MX1594">
        <f t="shared" si="767"/>
        <v>0.43</v>
      </c>
      <c r="NI1594">
        <v>823068</v>
      </c>
      <c r="NL1594">
        <v>0.42</v>
      </c>
      <c r="NM1594">
        <f t="shared" si="768"/>
        <v>0.42</v>
      </c>
      <c r="NX1594">
        <v>823068</v>
      </c>
      <c r="OA1594">
        <v>0.46</v>
      </c>
      <c r="OB1594">
        <f t="shared" si="769"/>
        <v>0.46</v>
      </c>
      <c r="OM1594">
        <v>823068</v>
      </c>
      <c r="OP1594">
        <v>0.44</v>
      </c>
      <c r="OQ1594">
        <f t="shared" si="770"/>
        <v>0.44</v>
      </c>
      <c r="PB1594">
        <v>823068</v>
      </c>
      <c r="PE1594">
        <v>0.41</v>
      </c>
      <c r="PF1594">
        <f t="shared" si="771"/>
        <v>0.41</v>
      </c>
      <c r="PQ1594">
        <v>823068</v>
      </c>
      <c r="PT1594">
        <v>0.44</v>
      </c>
      <c r="PU1594">
        <f t="shared" si="772"/>
        <v>0.44</v>
      </c>
      <c r="QF1594">
        <v>823068</v>
      </c>
      <c r="QI1594">
        <v>0.47</v>
      </c>
      <c r="QJ1594">
        <f t="shared" si="773"/>
        <v>0.47</v>
      </c>
      <c r="QU1594">
        <v>823068</v>
      </c>
      <c r="QX1594">
        <v>0.45</v>
      </c>
      <c r="QY1594">
        <f t="shared" si="774"/>
        <v>0.45</v>
      </c>
    </row>
    <row r="1595" spans="12:467" x14ac:dyDescent="0.2">
      <c r="L1595">
        <v>825086</v>
      </c>
      <c r="O1595">
        <v>0.53</v>
      </c>
      <c r="P1595">
        <f t="shared" si="744"/>
        <v>0.53</v>
      </c>
      <c r="AA1595">
        <v>825086</v>
      </c>
      <c r="AD1595">
        <v>0.51</v>
      </c>
      <c r="AE1595">
        <f t="shared" si="745"/>
        <v>0.51</v>
      </c>
      <c r="AP1595">
        <v>825086</v>
      </c>
      <c r="AS1595">
        <v>0.61</v>
      </c>
      <c r="AT1595">
        <f t="shared" si="746"/>
        <v>0.61</v>
      </c>
      <c r="BE1595">
        <v>825086</v>
      </c>
      <c r="BH1595">
        <v>0.47</v>
      </c>
      <c r="BI1595">
        <f t="shared" si="747"/>
        <v>0.47</v>
      </c>
      <c r="BT1595">
        <v>825086</v>
      </c>
      <c r="BW1595">
        <v>0.61</v>
      </c>
      <c r="BX1595">
        <f t="shared" si="748"/>
        <v>0.61</v>
      </c>
      <c r="CI1595">
        <v>825086</v>
      </c>
      <c r="CL1595">
        <v>0.53</v>
      </c>
      <c r="CM1595">
        <f t="shared" si="749"/>
        <v>0.53</v>
      </c>
      <c r="CX1595">
        <v>825086</v>
      </c>
      <c r="DA1595">
        <v>0.55000000000000004</v>
      </c>
      <c r="DB1595">
        <f t="shared" si="750"/>
        <v>0.55000000000000004</v>
      </c>
      <c r="DM1595">
        <v>825086</v>
      </c>
      <c r="DP1595">
        <v>0.54</v>
      </c>
      <c r="DQ1595">
        <f t="shared" si="751"/>
        <v>0.54</v>
      </c>
      <c r="EB1595">
        <v>825086</v>
      </c>
      <c r="EE1595">
        <v>0.54</v>
      </c>
      <c r="EF1595">
        <f t="shared" si="752"/>
        <v>0.54</v>
      </c>
      <c r="EQ1595">
        <v>825086</v>
      </c>
      <c r="ET1595">
        <v>0.54</v>
      </c>
      <c r="EU1595">
        <f t="shared" si="753"/>
        <v>0.54</v>
      </c>
      <c r="FF1595">
        <v>825086</v>
      </c>
      <c r="FI1595">
        <v>0.55000000000000004</v>
      </c>
      <c r="FJ1595">
        <f t="shared" si="754"/>
        <v>0.55000000000000004</v>
      </c>
      <c r="FU1595">
        <v>825086</v>
      </c>
      <c r="FX1595">
        <v>0.52</v>
      </c>
      <c r="FY1595">
        <f t="shared" si="755"/>
        <v>0.52</v>
      </c>
      <c r="GJ1595">
        <v>825086</v>
      </c>
      <c r="GM1595">
        <v>0.52</v>
      </c>
      <c r="GN1595">
        <f t="shared" si="756"/>
        <v>0.52</v>
      </c>
      <c r="GY1595">
        <v>825086</v>
      </c>
      <c r="HB1595">
        <v>0.51</v>
      </c>
      <c r="HC1595">
        <f t="shared" si="757"/>
        <v>0.51</v>
      </c>
      <c r="HN1595">
        <v>825086</v>
      </c>
      <c r="HQ1595">
        <v>0.46</v>
      </c>
      <c r="HR1595">
        <f t="shared" si="758"/>
        <v>0.46</v>
      </c>
      <c r="ID1595">
        <v>823230</v>
      </c>
      <c r="IG1595">
        <v>0.51</v>
      </c>
      <c r="IH1595">
        <f t="shared" si="759"/>
        <v>0.51</v>
      </c>
      <c r="IS1595">
        <v>823230</v>
      </c>
      <c r="IV1595">
        <v>0.5</v>
      </c>
      <c r="IW1595">
        <f t="shared" si="760"/>
        <v>0.5</v>
      </c>
      <c r="JH1595">
        <v>823230</v>
      </c>
      <c r="JK1595">
        <v>0.56000000000000005</v>
      </c>
      <c r="JL1595">
        <f t="shared" si="761"/>
        <v>0.56000000000000005</v>
      </c>
      <c r="JW1595">
        <v>823230</v>
      </c>
      <c r="JZ1595">
        <v>0.51</v>
      </c>
      <c r="KA1595">
        <f t="shared" si="762"/>
        <v>0.51</v>
      </c>
      <c r="KL1595">
        <v>823230</v>
      </c>
      <c r="KO1595">
        <v>0.54</v>
      </c>
      <c r="KP1595">
        <f t="shared" si="763"/>
        <v>0.54</v>
      </c>
      <c r="LA1595">
        <v>823230</v>
      </c>
      <c r="LD1595">
        <v>0.51</v>
      </c>
      <c r="LE1595">
        <f t="shared" si="764"/>
        <v>0.51</v>
      </c>
      <c r="LP1595">
        <v>823230</v>
      </c>
      <c r="LS1595">
        <v>0.52</v>
      </c>
      <c r="LT1595">
        <f t="shared" si="765"/>
        <v>0.52</v>
      </c>
      <c r="ME1595">
        <v>823230</v>
      </c>
      <c r="MH1595">
        <v>0.53</v>
      </c>
      <c r="MI1595">
        <f t="shared" si="766"/>
        <v>0.53</v>
      </c>
      <c r="MT1595">
        <v>823230</v>
      </c>
      <c r="MW1595">
        <v>0.66</v>
      </c>
      <c r="MX1595">
        <f t="shared" si="767"/>
        <v>0.66</v>
      </c>
      <c r="NI1595">
        <v>823230</v>
      </c>
      <c r="NL1595">
        <v>0.51</v>
      </c>
      <c r="NM1595">
        <f t="shared" si="768"/>
        <v>0.51</v>
      </c>
      <c r="NX1595">
        <v>823230</v>
      </c>
      <c r="OA1595">
        <v>0.49</v>
      </c>
      <c r="OB1595">
        <f t="shared" si="769"/>
        <v>0.49</v>
      </c>
      <c r="OM1595">
        <v>823230</v>
      </c>
      <c r="OP1595">
        <v>0.5</v>
      </c>
      <c r="OQ1595">
        <f t="shared" si="770"/>
        <v>0.5</v>
      </c>
      <c r="PB1595">
        <v>823230</v>
      </c>
      <c r="PE1595">
        <v>0.52</v>
      </c>
      <c r="PF1595">
        <f t="shared" si="771"/>
        <v>0.52</v>
      </c>
      <c r="PQ1595">
        <v>823230</v>
      </c>
      <c r="PT1595">
        <v>0.5</v>
      </c>
      <c r="PU1595">
        <f t="shared" si="772"/>
        <v>0.5</v>
      </c>
      <c r="QF1595">
        <v>823230</v>
      </c>
      <c r="QI1595">
        <v>0.51</v>
      </c>
      <c r="QJ1595">
        <f t="shared" si="773"/>
        <v>0.51</v>
      </c>
      <c r="QU1595">
        <v>823230</v>
      </c>
      <c r="QX1595">
        <v>0.52</v>
      </c>
      <c r="QY1595">
        <f t="shared" si="774"/>
        <v>0.52</v>
      </c>
    </row>
    <row r="1596" spans="12:467" x14ac:dyDescent="0.2">
      <c r="L1596">
        <v>822735</v>
      </c>
      <c r="O1596">
        <v>0.4</v>
      </c>
      <c r="P1596">
        <f t="shared" si="744"/>
        <v>0.4</v>
      </c>
      <c r="AA1596">
        <v>822735</v>
      </c>
      <c r="AD1596">
        <v>0.43</v>
      </c>
      <c r="AE1596">
        <f t="shared" si="745"/>
        <v>0.43</v>
      </c>
      <c r="AP1596">
        <v>822735</v>
      </c>
      <c r="AS1596">
        <v>0.47</v>
      </c>
      <c r="AT1596">
        <f t="shared" si="746"/>
        <v>0.47</v>
      </c>
      <c r="BE1596">
        <v>822735</v>
      </c>
      <c r="BH1596">
        <v>0.43</v>
      </c>
      <c r="BI1596">
        <f t="shared" si="747"/>
        <v>0.43</v>
      </c>
      <c r="BT1596">
        <v>822735</v>
      </c>
      <c r="BW1596">
        <v>0.46</v>
      </c>
      <c r="BX1596">
        <f t="shared" si="748"/>
        <v>0.46</v>
      </c>
      <c r="CI1596">
        <v>822735</v>
      </c>
      <c r="CL1596">
        <v>0.46</v>
      </c>
      <c r="CM1596">
        <f t="shared" si="749"/>
        <v>0.46</v>
      </c>
      <c r="CX1596">
        <v>822735</v>
      </c>
      <c r="DA1596">
        <v>0.45</v>
      </c>
      <c r="DB1596">
        <f t="shared" si="750"/>
        <v>0.45</v>
      </c>
      <c r="DM1596">
        <v>822735</v>
      </c>
      <c r="DP1596">
        <v>0.46</v>
      </c>
      <c r="DQ1596">
        <f t="shared" si="751"/>
        <v>0.46</v>
      </c>
      <c r="EB1596">
        <v>822735</v>
      </c>
      <c r="EE1596">
        <v>0.45</v>
      </c>
      <c r="EF1596">
        <f t="shared" si="752"/>
        <v>0.45</v>
      </c>
      <c r="EQ1596">
        <v>822735</v>
      </c>
      <c r="ET1596">
        <v>0.45</v>
      </c>
      <c r="EU1596">
        <f t="shared" si="753"/>
        <v>0.45</v>
      </c>
      <c r="FF1596">
        <v>822735</v>
      </c>
      <c r="FI1596">
        <v>0.46</v>
      </c>
      <c r="FJ1596">
        <f t="shared" si="754"/>
        <v>0.46</v>
      </c>
      <c r="FU1596">
        <v>822735</v>
      </c>
      <c r="FX1596">
        <v>0.46</v>
      </c>
      <c r="FY1596">
        <f t="shared" si="755"/>
        <v>0.46</v>
      </c>
      <c r="GJ1596">
        <v>822735</v>
      </c>
      <c r="GM1596">
        <v>0.46</v>
      </c>
      <c r="GN1596">
        <f t="shared" si="756"/>
        <v>0.46</v>
      </c>
      <c r="GY1596">
        <v>822735</v>
      </c>
      <c r="HB1596">
        <v>0.51</v>
      </c>
      <c r="HC1596">
        <f t="shared" si="757"/>
        <v>0.51</v>
      </c>
      <c r="HN1596">
        <v>822735</v>
      </c>
      <c r="HQ1596">
        <v>0.47</v>
      </c>
      <c r="HR1596">
        <f t="shared" si="758"/>
        <v>0.47</v>
      </c>
      <c r="ID1596">
        <v>823797</v>
      </c>
      <c r="IG1596">
        <v>0.51</v>
      </c>
      <c r="IH1596">
        <f t="shared" si="759"/>
        <v>0.51</v>
      </c>
      <c r="IS1596">
        <v>823797</v>
      </c>
      <c r="IV1596">
        <v>0.5</v>
      </c>
      <c r="IW1596">
        <f t="shared" si="760"/>
        <v>0.5</v>
      </c>
      <c r="JH1596">
        <v>823797</v>
      </c>
      <c r="JK1596">
        <v>0.54</v>
      </c>
      <c r="JL1596">
        <f t="shared" si="761"/>
        <v>0.54</v>
      </c>
      <c r="JW1596">
        <v>823797</v>
      </c>
      <c r="JZ1596">
        <v>0.55000000000000004</v>
      </c>
      <c r="KA1596">
        <f t="shared" si="762"/>
        <v>0.55000000000000004</v>
      </c>
      <c r="KL1596">
        <v>823797</v>
      </c>
      <c r="KO1596">
        <v>0.57999999999999996</v>
      </c>
      <c r="KP1596">
        <f t="shared" si="763"/>
        <v>0.57999999999999996</v>
      </c>
      <c r="LA1596">
        <v>823797</v>
      </c>
      <c r="LD1596">
        <v>0.53</v>
      </c>
      <c r="LE1596">
        <f t="shared" si="764"/>
        <v>0.53</v>
      </c>
      <c r="LP1596">
        <v>823797</v>
      </c>
      <c r="LS1596">
        <v>0.52</v>
      </c>
      <c r="LT1596">
        <f t="shared" si="765"/>
        <v>0.52</v>
      </c>
      <c r="ME1596">
        <v>823797</v>
      </c>
      <c r="MH1596">
        <v>0.6</v>
      </c>
      <c r="MI1596">
        <f t="shared" si="766"/>
        <v>0.6</v>
      </c>
      <c r="MT1596">
        <v>823797</v>
      </c>
      <c r="MW1596">
        <v>0.64</v>
      </c>
      <c r="MX1596">
        <f t="shared" si="767"/>
        <v>0.64</v>
      </c>
      <c r="NI1596">
        <v>823797</v>
      </c>
      <c r="NL1596">
        <v>0.52</v>
      </c>
      <c r="NM1596">
        <f t="shared" si="768"/>
        <v>0.52</v>
      </c>
      <c r="NX1596">
        <v>823797</v>
      </c>
      <c r="OA1596">
        <v>0.51</v>
      </c>
      <c r="OB1596">
        <f t="shared" si="769"/>
        <v>0.51</v>
      </c>
      <c r="OM1596">
        <v>823797</v>
      </c>
      <c r="OP1596">
        <v>0.51</v>
      </c>
      <c r="OQ1596">
        <f t="shared" si="770"/>
        <v>0.51</v>
      </c>
      <c r="PB1596">
        <v>823797</v>
      </c>
      <c r="PE1596">
        <v>0.54</v>
      </c>
      <c r="PF1596">
        <f t="shared" si="771"/>
        <v>0.54</v>
      </c>
      <c r="PQ1596">
        <v>823797</v>
      </c>
      <c r="PT1596">
        <v>0.52</v>
      </c>
      <c r="PU1596">
        <f t="shared" si="772"/>
        <v>0.52</v>
      </c>
      <c r="QF1596">
        <v>823797</v>
      </c>
      <c r="QI1596">
        <v>0.5</v>
      </c>
      <c r="QJ1596">
        <f t="shared" si="773"/>
        <v>0.5</v>
      </c>
      <c r="QU1596">
        <v>823797</v>
      </c>
      <c r="QX1596">
        <v>0.53</v>
      </c>
      <c r="QY1596">
        <f t="shared" si="774"/>
        <v>0.53</v>
      </c>
    </row>
    <row r="1597" spans="12:467" x14ac:dyDescent="0.2">
      <c r="L1597">
        <v>822977</v>
      </c>
      <c r="O1597">
        <v>0.47</v>
      </c>
      <c r="P1597">
        <f t="shared" si="744"/>
        <v>0.47</v>
      </c>
      <c r="AA1597">
        <v>822977</v>
      </c>
      <c r="AD1597">
        <v>0.53</v>
      </c>
      <c r="AE1597">
        <f t="shared" si="745"/>
        <v>0.53</v>
      </c>
      <c r="AP1597">
        <v>822977</v>
      </c>
      <c r="AS1597">
        <v>0.42</v>
      </c>
      <c r="AT1597">
        <f t="shared" si="746"/>
        <v>0.42</v>
      </c>
      <c r="BE1597">
        <v>822977</v>
      </c>
      <c r="BH1597">
        <v>0.39</v>
      </c>
      <c r="BI1597">
        <f t="shared" si="747"/>
        <v>0.39</v>
      </c>
      <c r="BT1597">
        <v>822977</v>
      </c>
      <c r="BW1597">
        <v>0.44</v>
      </c>
      <c r="BX1597">
        <f t="shared" si="748"/>
        <v>0.44</v>
      </c>
      <c r="CI1597">
        <v>822977</v>
      </c>
      <c r="CL1597">
        <v>0.51</v>
      </c>
      <c r="CM1597">
        <f t="shared" si="749"/>
        <v>0.51</v>
      </c>
      <c r="CX1597">
        <v>822977</v>
      </c>
      <c r="DA1597">
        <v>0.52</v>
      </c>
      <c r="DB1597">
        <f t="shared" si="750"/>
        <v>0.52</v>
      </c>
      <c r="DM1597">
        <v>822977</v>
      </c>
      <c r="DP1597">
        <v>0.49</v>
      </c>
      <c r="DQ1597">
        <f t="shared" si="751"/>
        <v>0.49</v>
      </c>
      <c r="EB1597">
        <v>822977</v>
      </c>
      <c r="EE1597">
        <v>0.48</v>
      </c>
      <c r="EF1597">
        <f t="shared" si="752"/>
        <v>0.48</v>
      </c>
      <c r="EQ1597">
        <v>822977</v>
      </c>
      <c r="ET1597">
        <v>0.48</v>
      </c>
      <c r="EU1597">
        <f t="shared" si="753"/>
        <v>0.48</v>
      </c>
      <c r="FF1597">
        <v>822977</v>
      </c>
      <c r="FI1597">
        <v>0.49</v>
      </c>
      <c r="FJ1597">
        <f t="shared" si="754"/>
        <v>0.49</v>
      </c>
      <c r="FU1597">
        <v>822977</v>
      </c>
      <c r="FX1597">
        <v>0.51</v>
      </c>
      <c r="FY1597">
        <f t="shared" si="755"/>
        <v>0.51</v>
      </c>
      <c r="GJ1597">
        <v>822977</v>
      </c>
      <c r="GM1597">
        <v>0.48</v>
      </c>
      <c r="GN1597">
        <f t="shared" si="756"/>
        <v>0.48</v>
      </c>
      <c r="GY1597">
        <v>822977</v>
      </c>
      <c r="HB1597">
        <v>0.52</v>
      </c>
      <c r="HC1597">
        <f t="shared" si="757"/>
        <v>0.52</v>
      </c>
      <c r="HN1597">
        <v>822977</v>
      </c>
      <c r="HQ1597">
        <v>0.37</v>
      </c>
      <c r="HR1597">
        <f t="shared" si="758"/>
        <v>0.37</v>
      </c>
      <c r="ID1597">
        <v>823959</v>
      </c>
      <c r="IG1597">
        <v>0.53</v>
      </c>
      <c r="IH1597">
        <f t="shared" si="759"/>
        <v>0.53</v>
      </c>
      <c r="IS1597">
        <v>823959</v>
      </c>
      <c r="IV1597">
        <v>0.51</v>
      </c>
      <c r="IW1597">
        <f t="shared" si="760"/>
        <v>0.51</v>
      </c>
      <c r="JH1597">
        <v>823959</v>
      </c>
      <c r="JK1597">
        <v>0.53</v>
      </c>
      <c r="JL1597">
        <f t="shared" si="761"/>
        <v>0.53</v>
      </c>
      <c r="JW1597">
        <v>823959</v>
      </c>
      <c r="JZ1597">
        <v>0.51</v>
      </c>
      <c r="KA1597">
        <f t="shared" si="762"/>
        <v>0.51</v>
      </c>
      <c r="KL1597">
        <v>823959</v>
      </c>
      <c r="KO1597">
        <v>0.53</v>
      </c>
      <c r="KP1597">
        <f t="shared" si="763"/>
        <v>0.53</v>
      </c>
      <c r="LA1597">
        <v>823959</v>
      </c>
      <c r="LD1597">
        <v>0.51</v>
      </c>
      <c r="LE1597">
        <f t="shared" si="764"/>
        <v>0.51</v>
      </c>
      <c r="LP1597">
        <v>823959</v>
      </c>
      <c r="LS1597">
        <v>0.52</v>
      </c>
      <c r="LT1597">
        <f t="shared" si="765"/>
        <v>0.52</v>
      </c>
      <c r="ME1597">
        <v>823959</v>
      </c>
      <c r="MH1597">
        <v>0.5</v>
      </c>
      <c r="MI1597">
        <f t="shared" si="766"/>
        <v>0.5</v>
      </c>
      <c r="MT1597">
        <v>823959</v>
      </c>
      <c r="MW1597">
        <v>0.56999999999999995</v>
      </c>
      <c r="MX1597">
        <f t="shared" si="767"/>
        <v>0.56999999999999995</v>
      </c>
      <c r="NI1597">
        <v>823959</v>
      </c>
      <c r="NL1597">
        <v>0.52</v>
      </c>
      <c r="NM1597">
        <f t="shared" si="768"/>
        <v>0.52</v>
      </c>
      <c r="NX1597">
        <v>823959</v>
      </c>
      <c r="OA1597">
        <v>0.48</v>
      </c>
      <c r="OB1597">
        <f t="shared" si="769"/>
        <v>0.48</v>
      </c>
      <c r="OM1597">
        <v>823959</v>
      </c>
      <c r="OP1597">
        <v>0.53</v>
      </c>
      <c r="OQ1597">
        <f t="shared" si="770"/>
        <v>0.53</v>
      </c>
      <c r="PB1597">
        <v>823959</v>
      </c>
      <c r="PE1597">
        <v>0.54</v>
      </c>
      <c r="PF1597">
        <f t="shared" si="771"/>
        <v>0.54</v>
      </c>
      <c r="PQ1597">
        <v>823959</v>
      </c>
      <c r="PT1597">
        <v>0.53</v>
      </c>
      <c r="PU1597">
        <f t="shared" si="772"/>
        <v>0.53</v>
      </c>
      <c r="QF1597">
        <v>823959</v>
      </c>
      <c r="QI1597">
        <v>0.52</v>
      </c>
      <c r="QJ1597">
        <f t="shared" si="773"/>
        <v>0.52</v>
      </c>
      <c r="QU1597">
        <v>823959</v>
      </c>
      <c r="QX1597">
        <v>0.51</v>
      </c>
      <c r="QY1597">
        <f t="shared" si="774"/>
        <v>0.51</v>
      </c>
    </row>
    <row r="1598" spans="12:467" x14ac:dyDescent="0.2">
      <c r="L1598">
        <v>823057</v>
      </c>
      <c r="O1598">
        <v>0.51</v>
      </c>
      <c r="P1598">
        <f t="shared" si="744"/>
        <v>0.51</v>
      </c>
      <c r="AA1598">
        <v>823057</v>
      </c>
      <c r="AD1598">
        <v>0.56000000000000005</v>
      </c>
      <c r="AE1598">
        <f t="shared" si="745"/>
        <v>0.56000000000000005</v>
      </c>
      <c r="AP1598">
        <v>823057</v>
      </c>
      <c r="AS1598">
        <v>0.56999999999999995</v>
      </c>
      <c r="AT1598">
        <f t="shared" si="746"/>
        <v>0.56999999999999995</v>
      </c>
      <c r="BE1598">
        <v>823057</v>
      </c>
      <c r="BH1598">
        <v>0.59</v>
      </c>
      <c r="BI1598">
        <f t="shared" si="747"/>
        <v>0.59</v>
      </c>
      <c r="BT1598">
        <v>823057</v>
      </c>
      <c r="BW1598">
        <v>0.65</v>
      </c>
      <c r="BX1598">
        <f t="shared" si="748"/>
        <v>0.65</v>
      </c>
      <c r="CI1598">
        <v>823057</v>
      </c>
      <c r="CL1598">
        <v>0.55000000000000004</v>
      </c>
      <c r="CM1598">
        <f t="shared" si="749"/>
        <v>0.55000000000000004</v>
      </c>
      <c r="CX1598">
        <v>823057</v>
      </c>
      <c r="DA1598">
        <v>0.53</v>
      </c>
      <c r="DB1598">
        <f t="shared" si="750"/>
        <v>0.53</v>
      </c>
      <c r="DM1598">
        <v>823057</v>
      </c>
      <c r="DP1598">
        <v>0.52</v>
      </c>
      <c r="DQ1598">
        <f t="shared" si="751"/>
        <v>0.52</v>
      </c>
      <c r="EB1598">
        <v>823057</v>
      </c>
      <c r="EE1598">
        <v>0.53</v>
      </c>
      <c r="EF1598">
        <f t="shared" si="752"/>
        <v>0.53</v>
      </c>
      <c r="EQ1598">
        <v>823057</v>
      </c>
      <c r="ET1598">
        <v>0.53</v>
      </c>
      <c r="EU1598">
        <f t="shared" si="753"/>
        <v>0.53</v>
      </c>
      <c r="FF1598">
        <v>823057</v>
      </c>
      <c r="FI1598">
        <v>0.54</v>
      </c>
      <c r="FJ1598">
        <f t="shared" si="754"/>
        <v>0.54</v>
      </c>
      <c r="FU1598">
        <v>823057</v>
      </c>
      <c r="FX1598">
        <v>0.52</v>
      </c>
      <c r="FY1598">
        <f t="shared" si="755"/>
        <v>0.52</v>
      </c>
      <c r="GJ1598">
        <v>823057</v>
      </c>
      <c r="GM1598">
        <v>0.52</v>
      </c>
      <c r="GN1598">
        <f t="shared" si="756"/>
        <v>0.52</v>
      </c>
      <c r="GY1598">
        <v>823057</v>
      </c>
      <c r="HB1598">
        <v>0.51</v>
      </c>
      <c r="HC1598">
        <f t="shared" si="757"/>
        <v>0.51</v>
      </c>
      <c r="HN1598">
        <v>823057</v>
      </c>
      <c r="HQ1598">
        <v>0.54</v>
      </c>
      <c r="HR1598">
        <f t="shared" si="758"/>
        <v>0.54</v>
      </c>
      <c r="ID1598">
        <v>824122</v>
      </c>
      <c r="IG1598">
        <v>0.5</v>
      </c>
      <c r="IH1598">
        <f t="shared" si="759"/>
        <v>0.5</v>
      </c>
      <c r="IS1598">
        <v>824122</v>
      </c>
      <c r="IV1598">
        <v>0.49</v>
      </c>
      <c r="IW1598">
        <f t="shared" si="760"/>
        <v>0.49</v>
      </c>
      <c r="JH1598">
        <v>824122</v>
      </c>
      <c r="JK1598">
        <v>0.48</v>
      </c>
      <c r="JL1598">
        <f t="shared" si="761"/>
        <v>0.48</v>
      </c>
      <c r="JW1598">
        <v>824122</v>
      </c>
      <c r="JZ1598">
        <v>0.49</v>
      </c>
      <c r="KA1598">
        <f t="shared" si="762"/>
        <v>0.49</v>
      </c>
      <c r="KL1598">
        <v>824122</v>
      </c>
      <c r="KO1598">
        <v>0.43</v>
      </c>
      <c r="KP1598">
        <f t="shared" si="763"/>
        <v>0.43</v>
      </c>
      <c r="LA1598">
        <v>824122</v>
      </c>
      <c r="LD1598">
        <v>0.48</v>
      </c>
      <c r="LE1598">
        <f t="shared" si="764"/>
        <v>0.48</v>
      </c>
      <c r="LP1598">
        <v>824122</v>
      </c>
      <c r="LS1598">
        <v>0.5</v>
      </c>
      <c r="LT1598">
        <f t="shared" si="765"/>
        <v>0.5</v>
      </c>
      <c r="ME1598">
        <v>824122</v>
      </c>
      <c r="MH1598">
        <v>0.48</v>
      </c>
      <c r="MI1598">
        <f t="shared" si="766"/>
        <v>0.48</v>
      </c>
      <c r="MT1598">
        <v>824122</v>
      </c>
      <c r="MW1598">
        <v>0.56000000000000005</v>
      </c>
      <c r="MX1598">
        <f t="shared" si="767"/>
        <v>0.56000000000000005</v>
      </c>
      <c r="NI1598">
        <v>824122</v>
      </c>
      <c r="NL1598">
        <v>0.5</v>
      </c>
      <c r="NM1598">
        <f t="shared" si="768"/>
        <v>0.5</v>
      </c>
      <c r="NX1598">
        <v>824122</v>
      </c>
      <c r="OA1598">
        <v>0.52</v>
      </c>
      <c r="OB1598">
        <f t="shared" si="769"/>
        <v>0.52</v>
      </c>
      <c r="OM1598">
        <v>824122</v>
      </c>
      <c r="OP1598">
        <v>0.51</v>
      </c>
      <c r="OQ1598">
        <f t="shared" si="770"/>
        <v>0.51</v>
      </c>
      <c r="PB1598">
        <v>824122</v>
      </c>
      <c r="PE1598">
        <v>0.49</v>
      </c>
      <c r="PF1598">
        <f t="shared" si="771"/>
        <v>0.49</v>
      </c>
      <c r="PQ1598">
        <v>824122</v>
      </c>
      <c r="PT1598">
        <v>0.53</v>
      </c>
      <c r="PU1598">
        <f t="shared" si="772"/>
        <v>0.53</v>
      </c>
      <c r="QF1598">
        <v>824122</v>
      </c>
      <c r="QI1598">
        <v>0.52</v>
      </c>
      <c r="QJ1598">
        <f t="shared" si="773"/>
        <v>0.52</v>
      </c>
      <c r="QU1598">
        <v>824122</v>
      </c>
      <c r="QX1598">
        <v>0.51</v>
      </c>
      <c r="QY1598">
        <f t="shared" si="774"/>
        <v>0.51</v>
      </c>
    </row>
    <row r="1599" spans="12:467" x14ac:dyDescent="0.2">
      <c r="L1599">
        <v>823134</v>
      </c>
      <c r="O1599">
        <v>0.56000000000000005</v>
      </c>
      <c r="P1599">
        <f t="shared" si="744"/>
        <v>0.56000000000000005</v>
      </c>
      <c r="AA1599">
        <v>823134</v>
      </c>
      <c r="AD1599">
        <v>0.66</v>
      </c>
      <c r="AE1599">
        <f t="shared" si="745"/>
        <v>0.66</v>
      </c>
      <c r="AP1599">
        <v>823134</v>
      </c>
      <c r="AS1599">
        <v>0.7</v>
      </c>
      <c r="AT1599">
        <f t="shared" si="746"/>
        <v>0.7</v>
      </c>
      <c r="BE1599">
        <v>823134</v>
      </c>
      <c r="BH1599">
        <v>0.61</v>
      </c>
      <c r="BI1599">
        <f t="shared" si="747"/>
        <v>0.61</v>
      </c>
      <c r="BT1599">
        <v>823134</v>
      </c>
      <c r="BW1599">
        <v>0.45</v>
      </c>
      <c r="BX1599">
        <f t="shared" si="748"/>
        <v>0.45</v>
      </c>
      <c r="CI1599">
        <v>823134</v>
      </c>
      <c r="CL1599">
        <v>0.57999999999999996</v>
      </c>
      <c r="CM1599">
        <f t="shared" si="749"/>
        <v>0.57999999999999996</v>
      </c>
      <c r="CX1599">
        <v>823134</v>
      </c>
      <c r="DA1599">
        <v>0.56999999999999995</v>
      </c>
      <c r="DB1599">
        <f t="shared" si="750"/>
        <v>0.56999999999999995</v>
      </c>
      <c r="DM1599">
        <v>823134</v>
      </c>
      <c r="DP1599">
        <v>0.55000000000000004</v>
      </c>
      <c r="DQ1599">
        <f t="shared" si="751"/>
        <v>0.55000000000000004</v>
      </c>
      <c r="EB1599">
        <v>823134</v>
      </c>
      <c r="EE1599">
        <v>0.56000000000000005</v>
      </c>
      <c r="EF1599">
        <f t="shared" si="752"/>
        <v>0.56000000000000005</v>
      </c>
      <c r="EQ1599">
        <v>823134</v>
      </c>
      <c r="ET1599">
        <v>0.56000000000000005</v>
      </c>
      <c r="EU1599">
        <f t="shared" si="753"/>
        <v>0.56000000000000005</v>
      </c>
      <c r="FF1599">
        <v>823134</v>
      </c>
      <c r="FI1599">
        <v>0.56999999999999995</v>
      </c>
      <c r="FJ1599">
        <f t="shared" si="754"/>
        <v>0.56999999999999995</v>
      </c>
      <c r="FU1599">
        <v>823134</v>
      </c>
      <c r="FX1599">
        <v>0.56999999999999995</v>
      </c>
      <c r="FY1599">
        <f t="shared" si="755"/>
        <v>0.56999999999999995</v>
      </c>
      <c r="GJ1599">
        <v>823134</v>
      </c>
      <c r="GM1599">
        <v>0.55000000000000004</v>
      </c>
      <c r="GN1599">
        <f t="shared" si="756"/>
        <v>0.55000000000000004</v>
      </c>
      <c r="GY1599">
        <v>823134</v>
      </c>
      <c r="HB1599">
        <v>0.59</v>
      </c>
      <c r="HC1599">
        <f t="shared" si="757"/>
        <v>0.59</v>
      </c>
      <c r="HN1599">
        <v>823134</v>
      </c>
      <c r="HQ1599">
        <v>0.49</v>
      </c>
      <c r="HR1599">
        <f t="shared" si="758"/>
        <v>0.49</v>
      </c>
      <c r="ID1599">
        <v>824202</v>
      </c>
      <c r="IG1599">
        <v>0.44</v>
      </c>
      <c r="IH1599">
        <f t="shared" si="759"/>
        <v>0.44</v>
      </c>
      <c r="IS1599">
        <v>824202</v>
      </c>
      <c r="IV1599">
        <v>0.45</v>
      </c>
      <c r="IW1599">
        <f t="shared" si="760"/>
        <v>0.45</v>
      </c>
      <c r="JH1599">
        <v>824202</v>
      </c>
      <c r="JK1599">
        <v>0.45</v>
      </c>
      <c r="JL1599">
        <f t="shared" si="761"/>
        <v>0.45</v>
      </c>
      <c r="JW1599">
        <v>824202</v>
      </c>
      <c r="JZ1599">
        <v>0.44</v>
      </c>
      <c r="KA1599">
        <f t="shared" si="762"/>
        <v>0.44</v>
      </c>
      <c r="KL1599">
        <v>824202</v>
      </c>
      <c r="KO1599">
        <v>0.39</v>
      </c>
      <c r="KP1599">
        <f t="shared" si="763"/>
        <v>0.39</v>
      </c>
      <c r="LA1599">
        <v>824202</v>
      </c>
      <c r="LD1599">
        <v>0.44</v>
      </c>
      <c r="LE1599">
        <f t="shared" si="764"/>
        <v>0.44</v>
      </c>
      <c r="LP1599">
        <v>824202</v>
      </c>
      <c r="LS1599">
        <v>0.43</v>
      </c>
      <c r="LT1599">
        <f t="shared" si="765"/>
        <v>0.43</v>
      </c>
      <c r="ME1599">
        <v>824202</v>
      </c>
      <c r="MH1599">
        <v>0.4</v>
      </c>
      <c r="MI1599">
        <f t="shared" si="766"/>
        <v>0.4</v>
      </c>
      <c r="MT1599">
        <v>824202</v>
      </c>
      <c r="MW1599">
        <v>0.37</v>
      </c>
      <c r="MX1599">
        <f t="shared" si="767"/>
        <v>0.37</v>
      </c>
      <c r="NI1599">
        <v>824202</v>
      </c>
      <c r="NL1599">
        <v>0.44</v>
      </c>
      <c r="NM1599">
        <f t="shared" si="768"/>
        <v>0.44</v>
      </c>
      <c r="NX1599">
        <v>824202</v>
      </c>
      <c r="OA1599">
        <v>0.46</v>
      </c>
      <c r="OB1599">
        <f t="shared" si="769"/>
        <v>0.46</v>
      </c>
      <c r="OM1599">
        <v>824202</v>
      </c>
      <c r="OP1599">
        <v>0.46</v>
      </c>
      <c r="OQ1599">
        <f t="shared" si="770"/>
        <v>0.46</v>
      </c>
      <c r="PB1599">
        <v>824202</v>
      </c>
      <c r="PE1599">
        <v>0.45</v>
      </c>
      <c r="PF1599">
        <f t="shared" si="771"/>
        <v>0.45</v>
      </c>
      <c r="PQ1599">
        <v>824202</v>
      </c>
      <c r="PT1599">
        <v>0.46</v>
      </c>
      <c r="PU1599">
        <f t="shared" si="772"/>
        <v>0.46</v>
      </c>
      <c r="QF1599">
        <v>824202</v>
      </c>
      <c r="QI1599">
        <v>0.42</v>
      </c>
      <c r="QJ1599">
        <f t="shared" si="773"/>
        <v>0.42</v>
      </c>
      <c r="QU1599">
        <v>824202</v>
      </c>
      <c r="QX1599">
        <v>0.41</v>
      </c>
      <c r="QY1599">
        <f t="shared" si="774"/>
        <v>0.41</v>
      </c>
    </row>
    <row r="1600" spans="12:467" x14ac:dyDescent="0.2">
      <c r="L1600">
        <v>823462</v>
      </c>
      <c r="O1600">
        <v>0.56000000000000005</v>
      </c>
      <c r="P1600">
        <f t="shared" si="744"/>
        <v>0.56000000000000005</v>
      </c>
      <c r="AA1600">
        <v>823462</v>
      </c>
      <c r="AD1600">
        <v>0.59</v>
      </c>
      <c r="AE1600">
        <f t="shared" si="745"/>
        <v>0.59</v>
      </c>
      <c r="AP1600">
        <v>823462</v>
      </c>
      <c r="AS1600">
        <v>0.69</v>
      </c>
      <c r="AT1600">
        <f t="shared" si="746"/>
        <v>0.69</v>
      </c>
      <c r="BE1600">
        <v>823462</v>
      </c>
      <c r="BH1600">
        <v>0.59</v>
      </c>
      <c r="BI1600">
        <f t="shared" si="747"/>
        <v>0.59</v>
      </c>
      <c r="BT1600">
        <v>823462</v>
      </c>
      <c r="BW1600">
        <v>0.63</v>
      </c>
      <c r="BX1600">
        <f t="shared" si="748"/>
        <v>0.63</v>
      </c>
      <c r="CI1600">
        <v>823462</v>
      </c>
      <c r="CL1600">
        <v>0.56999999999999995</v>
      </c>
      <c r="CM1600">
        <f t="shared" si="749"/>
        <v>0.56999999999999995</v>
      </c>
      <c r="CX1600">
        <v>823462</v>
      </c>
      <c r="DA1600">
        <v>0.56000000000000005</v>
      </c>
      <c r="DB1600">
        <f t="shared" si="750"/>
        <v>0.56000000000000005</v>
      </c>
      <c r="DM1600">
        <v>823462</v>
      </c>
      <c r="DP1600">
        <v>0.57999999999999996</v>
      </c>
      <c r="DQ1600">
        <f t="shared" si="751"/>
        <v>0.57999999999999996</v>
      </c>
      <c r="EB1600">
        <v>823462</v>
      </c>
      <c r="EE1600">
        <v>0.55000000000000004</v>
      </c>
      <c r="EF1600">
        <f t="shared" si="752"/>
        <v>0.55000000000000004</v>
      </c>
      <c r="EQ1600">
        <v>823462</v>
      </c>
      <c r="ET1600">
        <v>0.55000000000000004</v>
      </c>
      <c r="EU1600">
        <f t="shared" si="753"/>
        <v>0.55000000000000004</v>
      </c>
      <c r="FF1600">
        <v>823462</v>
      </c>
      <c r="FI1600">
        <v>0.56000000000000005</v>
      </c>
      <c r="FJ1600">
        <f t="shared" si="754"/>
        <v>0.56000000000000005</v>
      </c>
      <c r="FU1600">
        <v>823462</v>
      </c>
      <c r="FX1600">
        <v>0.56000000000000005</v>
      </c>
      <c r="FY1600">
        <f t="shared" si="755"/>
        <v>0.56000000000000005</v>
      </c>
      <c r="GJ1600">
        <v>823462</v>
      </c>
      <c r="GM1600">
        <v>0.56999999999999995</v>
      </c>
      <c r="GN1600">
        <f t="shared" si="756"/>
        <v>0.56999999999999995</v>
      </c>
      <c r="GY1600">
        <v>823462</v>
      </c>
      <c r="HB1600">
        <v>0.59</v>
      </c>
      <c r="HC1600">
        <f t="shared" si="757"/>
        <v>0.59</v>
      </c>
      <c r="HN1600">
        <v>823462</v>
      </c>
      <c r="HQ1600">
        <v>0.53</v>
      </c>
      <c r="HR1600">
        <f t="shared" si="758"/>
        <v>0.53</v>
      </c>
      <c r="ID1600">
        <v>824528</v>
      </c>
      <c r="IG1600">
        <v>0.46</v>
      </c>
      <c r="IH1600">
        <f t="shared" si="759"/>
        <v>0.46</v>
      </c>
      <c r="IS1600">
        <v>824528</v>
      </c>
      <c r="IV1600">
        <v>0.45</v>
      </c>
      <c r="IW1600">
        <f t="shared" si="760"/>
        <v>0.45</v>
      </c>
      <c r="JH1600">
        <v>824528</v>
      </c>
      <c r="JK1600">
        <v>0.48</v>
      </c>
      <c r="JL1600">
        <f t="shared" si="761"/>
        <v>0.48</v>
      </c>
      <c r="JW1600">
        <v>824528</v>
      </c>
      <c r="JZ1600">
        <v>0.45</v>
      </c>
      <c r="KA1600">
        <f t="shared" si="762"/>
        <v>0.45</v>
      </c>
      <c r="KL1600">
        <v>824528</v>
      </c>
      <c r="KO1600">
        <v>0.49</v>
      </c>
      <c r="KP1600">
        <f t="shared" si="763"/>
        <v>0.49</v>
      </c>
      <c r="LA1600">
        <v>824528</v>
      </c>
      <c r="LD1600">
        <v>0.46</v>
      </c>
      <c r="LE1600">
        <f t="shared" si="764"/>
        <v>0.46</v>
      </c>
      <c r="LP1600">
        <v>824528</v>
      </c>
      <c r="LS1600">
        <v>0.48</v>
      </c>
      <c r="LT1600">
        <f t="shared" si="765"/>
        <v>0.48</v>
      </c>
      <c r="ME1600">
        <v>824528</v>
      </c>
      <c r="MH1600">
        <v>0.48</v>
      </c>
      <c r="MI1600">
        <f t="shared" si="766"/>
        <v>0.48</v>
      </c>
      <c r="MT1600">
        <v>824528</v>
      </c>
      <c r="MW1600">
        <v>0.44</v>
      </c>
      <c r="MX1600">
        <f t="shared" si="767"/>
        <v>0.44</v>
      </c>
      <c r="NI1600">
        <v>824528</v>
      </c>
      <c r="NL1600">
        <v>0.49</v>
      </c>
      <c r="NM1600">
        <f t="shared" si="768"/>
        <v>0.49</v>
      </c>
      <c r="NX1600">
        <v>824528</v>
      </c>
      <c r="OA1600">
        <v>0.46</v>
      </c>
      <c r="OB1600">
        <f t="shared" si="769"/>
        <v>0.46</v>
      </c>
      <c r="OM1600">
        <v>824528</v>
      </c>
      <c r="OP1600">
        <v>0.47</v>
      </c>
      <c r="OQ1600">
        <f t="shared" si="770"/>
        <v>0.47</v>
      </c>
      <c r="PB1600">
        <v>824528</v>
      </c>
      <c r="PE1600">
        <v>0.5</v>
      </c>
      <c r="PF1600">
        <f t="shared" si="771"/>
        <v>0.5</v>
      </c>
      <c r="PQ1600">
        <v>824528</v>
      </c>
      <c r="PT1600">
        <v>0.45</v>
      </c>
      <c r="PU1600">
        <f t="shared" si="772"/>
        <v>0.45</v>
      </c>
      <c r="QF1600">
        <v>824528</v>
      </c>
      <c r="QI1600">
        <v>0.51</v>
      </c>
      <c r="QJ1600">
        <f t="shared" si="773"/>
        <v>0.51</v>
      </c>
      <c r="QU1600">
        <v>824528</v>
      </c>
      <c r="QX1600">
        <v>0.47</v>
      </c>
      <c r="QY1600">
        <f t="shared" si="774"/>
        <v>0.47</v>
      </c>
    </row>
    <row r="1601" spans="12:467" x14ac:dyDescent="0.2">
      <c r="L1601">
        <v>823703</v>
      </c>
      <c r="O1601">
        <v>0.55000000000000004</v>
      </c>
      <c r="P1601">
        <f t="shared" si="744"/>
        <v>0.55000000000000004</v>
      </c>
      <c r="AA1601">
        <v>823703</v>
      </c>
      <c r="AD1601">
        <v>0.6</v>
      </c>
      <c r="AE1601">
        <f t="shared" si="745"/>
        <v>0.6</v>
      </c>
      <c r="AP1601">
        <v>823703</v>
      </c>
      <c r="AS1601">
        <v>0.62</v>
      </c>
      <c r="AT1601">
        <f t="shared" si="746"/>
        <v>0.62</v>
      </c>
      <c r="BE1601">
        <v>823703</v>
      </c>
      <c r="BH1601">
        <v>0.56999999999999995</v>
      </c>
      <c r="BI1601">
        <f t="shared" si="747"/>
        <v>0.56999999999999995</v>
      </c>
      <c r="BT1601">
        <v>823703</v>
      </c>
      <c r="BW1601">
        <v>0.56999999999999995</v>
      </c>
      <c r="BX1601">
        <f t="shared" si="748"/>
        <v>0.56999999999999995</v>
      </c>
      <c r="CI1601">
        <v>823703</v>
      </c>
      <c r="CL1601">
        <v>0.55000000000000004</v>
      </c>
      <c r="CM1601">
        <f t="shared" si="749"/>
        <v>0.55000000000000004</v>
      </c>
      <c r="CX1601">
        <v>823703</v>
      </c>
      <c r="DA1601">
        <v>0.55000000000000004</v>
      </c>
      <c r="DB1601">
        <f t="shared" si="750"/>
        <v>0.55000000000000004</v>
      </c>
      <c r="DM1601">
        <v>823703</v>
      </c>
      <c r="DP1601">
        <v>0.56000000000000005</v>
      </c>
      <c r="DQ1601">
        <f t="shared" si="751"/>
        <v>0.56000000000000005</v>
      </c>
      <c r="EB1601">
        <v>823703</v>
      </c>
      <c r="EE1601">
        <v>0.57999999999999996</v>
      </c>
      <c r="EF1601">
        <f t="shared" si="752"/>
        <v>0.57999999999999996</v>
      </c>
      <c r="EQ1601">
        <v>823703</v>
      </c>
      <c r="ET1601">
        <v>0.57999999999999996</v>
      </c>
      <c r="EU1601">
        <f t="shared" si="753"/>
        <v>0.57999999999999996</v>
      </c>
      <c r="FF1601">
        <v>823703</v>
      </c>
      <c r="FI1601">
        <v>0.54</v>
      </c>
      <c r="FJ1601">
        <f t="shared" si="754"/>
        <v>0.54</v>
      </c>
      <c r="FU1601">
        <v>823703</v>
      </c>
      <c r="FX1601">
        <v>0.55000000000000004</v>
      </c>
      <c r="FY1601">
        <f t="shared" si="755"/>
        <v>0.55000000000000004</v>
      </c>
      <c r="GJ1601">
        <v>823703</v>
      </c>
      <c r="GM1601">
        <v>0.55000000000000004</v>
      </c>
      <c r="GN1601">
        <f t="shared" si="756"/>
        <v>0.55000000000000004</v>
      </c>
      <c r="GY1601">
        <v>823703</v>
      </c>
      <c r="HB1601">
        <v>0.57999999999999996</v>
      </c>
      <c r="HC1601">
        <f t="shared" si="757"/>
        <v>0.57999999999999996</v>
      </c>
      <c r="HN1601">
        <v>823703</v>
      </c>
      <c r="HQ1601">
        <v>0.56000000000000005</v>
      </c>
      <c r="HR1601">
        <f t="shared" si="758"/>
        <v>0.56000000000000005</v>
      </c>
      <c r="ID1601">
        <v>824612</v>
      </c>
      <c r="IG1601">
        <v>0.51</v>
      </c>
      <c r="IH1601">
        <f t="shared" si="759"/>
        <v>0.51</v>
      </c>
      <c r="IS1601">
        <v>824612</v>
      </c>
      <c r="IV1601">
        <v>0.49</v>
      </c>
      <c r="IW1601">
        <f t="shared" si="760"/>
        <v>0.49</v>
      </c>
      <c r="JH1601">
        <v>824612</v>
      </c>
      <c r="JK1601">
        <v>0.5</v>
      </c>
      <c r="JL1601">
        <f t="shared" si="761"/>
        <v>0.5</v>
      </c>
      <c r="JW1601">
        <v>824612</v>
      </c>
      <c r="JZ1601">
        <v>0.49</v>
      </c>
      <c r="KA1601">
        <f t="shared" si="762"/>
        <v>0.49</v>
      </c>
      <c r="KL1601">
        <v>824612</v>
      </c>
      <c r="KO1601">
        <v>0.49</v>
      </c>
      <c r="KP1601">
        <f t="shared" si="763"/>
        <v>0.49</v>
      </c>
      <c r="LA1601">
        <v>824612</v>
      </c>
      <c r="LD1601">
        <v>0.51</v>
      </c>
      <c r="LE1601">
        <f t="shared" si="764"/>
        <v>0.51</v>
      </c>
      <c r="LP1601">
        <v>824612</v>
      </c>
      <c r="LS1601">
        <v>0.51</v>
      </c>
      <c r="LT1601">
        <f t="shared" si="765"/>
        <v>0.51</v>
      </c>
      <c r="ME1601">
        <v>824612</v>
      </c>
      <c r="MH1601">
        <v>0.51</v>
      </c>
      <c r="MI1601">
        <f t="shared" si="766"/>
        <v>0.51</v>
      </c>
      <c r="MT1601">
        <v>824612</v>
      </c>
      <c r="MW1601">
        <v>0.48</v>
      </c>
      <c r="MX1601">
        <f t="shared" si="767"/>
        <v>0.48</v>
      </c>
      <c r="NI1601">
        <v>824612</v>
      </c>
      <c r="NL1601">
        <v>0.52</v>
      </c>
      <c r="NM1601">
        <f t="shared" si="768"/>
        <v>0.52</v>
      </c>
      <c r="NX1601">
        <v>824612</v>
      </c>
      <c r="OA1601">
        <v>0.45</v>
      </c>
      <c r="OB1601">
        <f t="shared" si="769"/>
        <v>0.45</v>
      </c>
      <c r="OM1601">
        <v>824612</v>
      </c>
      <c r="OP1601">
        <v>0.5</v>
      </c>
      <c r="OQ1601">
        <f t="shared" si="770"/>
        <v>0.5</v>
      </c>
      <c r="PB1601">
        <v>824612</v>
      </c>
      <c r="PE1601">
        <v>0.51</v>
      </c>
      <c r="PF1601">
        <f t="shared" si="771"/>
        <v>0.51</v>
      </c>
      <c r="PQ1601">
        <v>824612</v>
      </c>
      <c r="PT1601">
        <v>0.5</v>
      </c>
      <c r="PU1601">
        <f t="shared" si="772"/>
        <v>0.5</v>
      </c>
      <c r="QF1601">
        <v>824612</v>
      </c>
      <c r="QI1601">
        <v>0.51</v>
      </c>
      <c r="QJ1601">
        <f t="shared" si="773"/>
        <v>0.51</v>
      </c>
      <c r="QU1601">
        <v>824612</v>
      </c>
      <c r="QX1601">
        <v>0.48</v>
      </c>
      <c r="QY1601">
        <f t="shared" si="774"/>
        <v>0.48</v>
      </c>
    </row>
    <row r="1602" spans="12:467" x14ac:dyDescent="0.2">
      <c r="L1602">
        <v>824032</v>
      </c>
      <c r="O1602">
        <v>0.4</v>
      </c>
      <c r="P1602">
        <f t="shared" si="744"/>
        <v>0.4</v>
      </c>
      <c r="AA1602">
        <v>824032</v>
      </c>
      <c r="AD1602">
        <v>0.42</v>
      </c>
      <c r="AE1602">
        <f t="shared" si="745"/>
        <v>0.42</v>
      </c>
      <c r="AP1602">
        <v>824032</v>
      </c>
      <c r="AS1602">
        <v>0.28999999999999998</v>
      </c>
      <c r="AT1602">
        <f t="shared" si="746"/>
        <v>0.28999999999999998</v>
      </c>
      <c r="BE1602">
        <v>824032</v>
      </c>
      <c r="BH1602">
        <v>0.39</v>
      </c>
      <c r="BI1602">
        <f t="shared" si="747"/>
        <v>0.39</v>
      </c>
      <c r="BT1602">
        <v>824032</v>
      </c>
      <c r="BW1602">
        <v>0.34</v>
      </c>
      <c r="BX1602">
        <f t="shared" si="748"/>
        <v>0.34</v>
      </c>
      <c r="CI1602">
        <v>824032</v>
      </c>
      <c r="CL1602">
        <v>0.4</v>
      </c>
      <c r="CM1602">
        <f t="shared" si="749"/>
        <v>0.4</v>
      </c>
      <c r="CX1602">
        <v>824032</v>
      </c>
      <c r="DA1602">
        <v>0.41</v>
      </c>
      <c r="DB1602">
        <f t="shared" si="750"/>
        <v>0.41</v>
      </c>
      <c r="DM1602">
        <v>824032</v>
      </c>
      <c r="DP1602">
        <v>0.4</v>
      </c>
      <c r="DQ1602">
        <f t="shared" si="751"/>
        <v>0.4</v>
      </c>
      <c r="EB1602">
        <v>824032</v>
      </c>
      <c r="EE1602">
        <v>0.39</v>
      </c>
      <c r="EF1602">
        <f t="shared" si="752"/>
        <v>0.39</v>
      </c>
      <c r="EQ1602">
        <v>824032</v>
      </c>
      <c r="ET1602">
        <v>0.39</v>
      </c>
      <c r="EU1602">
        <f t="shared" si="753"/>
        <v>0.39</v>
      </c>
      <c r="FF1602">
        <v>824032</v>
      </c>
      <c r="FI1602">
        <v>0.4</v>
      </c>
      <c r="FJ1602">
        <f t="shared" si="754"/>
        <v>0.4</v>
      </c>
      <c r="FU1602">
        <v>824032</v>
      </c>
      <c r="FX1602">
        <v>0.43</v>
      </c>
      <c r="FY1602">
        <f t="shared" si="755"/>
        <v>0.43</v>
      </c>
      <c r="GJ1602">
        <v>824032</v>
      </c>
      <c r="GM1602">
        <v>0.4</v>
      </c>
      <c r="GN1602">
        <f t="shared" si="756"/>
        <v>0.4</v>
      </c>
      <c r="GY1602">
        <v>824032</v>
      </c>
      <c r="HB1602">
        <v>0.45</v>
      </c>
      <c r="HC1602">
        <f t="shared" si="757"/>
        <v>0.45</v>
      </c>
      <c r="HN1602">
        <v>824032</v>
      </c>
      <c r="HQ1602">
        <v>0.41</v>
      </c>
      <c r="HR1602">
        <f t="shared" si="758"/>
        <v>0.41</v>
      </c>
      <c r="ID1602">
        <v>824852</v>
      </c>
      <c r="IG1602">
        <v>0.55000000000000004</v>
      </c>
      <c r="IH1602">
        <f t="shared" si="759"/>
        <v>0.55000000000000004</v>
      </c>
      <c r="IS1602">
        <v>824852</v>
      </c>
      <c r="IV1602">
        <v>0.56999999999999995</v>
      </c>
      <c r="IW1602">
        <f t="shared" si="760"/>
        <v>0.56999999999999995</v>
      </c>
      <c r="JH1602">
        <v>824852</v>
      </c>
      <c r="JK1602">
        <v>0.56999999999999995</v>
      </c>
      <c r="JL1602">
        <f t="shared" si="761"/>
        <v>0.56999999999999995</v>
      </c>
      <c r="JW1602">
        <v>824852</v>
      </c>
      <c r="JZ1602">
        <v>0.55000000000000004</v>
      </c>
      <c r="KA1602">
        <f t="shared" si="762"/>
        <v>0.55000000000000004</v>
      </c>
      <c r="KL1602">
        <v>824852</v>
      </c>
      <c r="KO1602">
        <v>0.55000000000000004</v>
      </c>
      <c r="KP1602">
        <f t="shared" si="763"/>
        <v>0.55000000000000004</v>
      </c>
      <c r="LA1602">
        <v>824852</v>
      </c>
      <c r="LD1602">
        <v>0.54</v>
      </c>
      <c r="LE1602">
        <f t="shared" si="764"/>
        <v>0.54</v>
      </c>
      <c r="LP1602">
        <v>824852</v>
      </c>
      <c r="LS1602">
        <v>0.53</v>
      </c>
      <c r="LT1602">
        <f t="shared" si="765"/>
        <v>0.53</v>
      </c>
      <c r="ME1602">
        <v>824852</v>
      </c>
      <c r="MH1602">
        <v>0.64</v>
      </c>
      <c r="MI1602">
        <f t="shared" si="766"/>
        <v>0.64</v>
      </c>
      <c r="MT1602">
        <v>824852</v>
      </c>
      <c r="MW1602">
        <v>0.65</v>
      </c>
      <c r="MX1602">
        <f t="shared" si="767"/>
        <v>0.65</v>
      </c>
      <c r="NI1602">
        <v>824852</v>
      </c>
      <c r="NL1602">
        <v>0.53</v>
      </c>
      <c r="NM1602">
        <f t="shared" si="768"/>
        <v>0.53</v>
      </c>
      <c r="NX1602">
        <v>824852</v>
      </c>
      <c r="OA1602">
        <v>0.5</v>
      </c>
      <c r="OB1602">
        <f t="shared" si="769"/>
        <v>0.5</v>
      </c>
      <c r="OM1602">
        <v>824852</v>
      </c>
      <c r="OP1602">
        <v>0.52</v>
      </c>
      <c r="OQ1602">
        <f t="shared" si="770"/>
        <v>0.52</v>
      </c>
      <c r="PB1602">
        <v>824852</v>
      </c>
      <c r="PE1602">
        <v>0.55000000000000004</v>
      </c>
      <c r="PF1602">
        <f t="shared" si="771"/>
        <v>0.55000000000000004</v>
      </c>
      <c r="PQ1602">
        <v>824852</v>
      </c>
      <c r="PT1602">
        <v>0.55000000000000004</v>
      </c>
      <c r="PU1602">
        <f t="shared" si="772"/>
        <v>0.55000000000000004</v>
      </c>
      <c r="QF1602">
        <v>824852</v>
      </c>
      <c r="QI1602">
        <v>0.56000000000000005</v>
      </c>
      <c r="QJ1602">
        <f t="shared" si="773"/>
        <v>0.56000000000000005</v>
      </c>
      <c r="QU1602">
        <v>824852</v>
      </c>
      <c r="QX1602">
        <v>0.54</v>
      </c>
      <c r="QY1602">
        <f t="shared" si="774"/>
        <v>0.54</v>
      </c>
    </row>
    <row r="1603" spans="12:467" x14ac:dyDescent="0.2">
      <c r="L1603">
        <v>824111</v>
      </c>
      <c r="O1603">
        <v>0.49</v>
      </c>
      <c r="P1603">
        <f t="shared" ref="P1603:P1666" si="775">IF(O1603=0,0.1,IF(O1603=1,0.9,O1603))</f>
        <v>0.49</v>
      </c>
      <c r="AA1603">
        <v>824111</v>
      </c>
      <c r="AD1603">
        <v>0.45</v>
      </c>
      <c r="AE1603">
        <f t="shared" ref="AE1603:AE1666" si="776">IF(AD1603=0,0.1,IF(AD1603=1,0.9,AD1603))</f>
        <v>0.45</v>
      </c>
      <c r="AP1603">
        <v>824111</v>
      </c>
      <c r="AS1603">
        <v>0.51</v>
      </c>
      <c r="AT1603">
        <f t="shared" ref="AT1603:AT1666" si="777">IF(AS1603=0,0.1,IF(AS1603=1,0.9,AS1603))</f>
        <v>0.51</v>
      </c>
      <c r="BE1603">
        <v>824111</v>
      </c>
      <c r="BH1603">
        <v>0.53</v>
      </c>
      <c r="BI1603">
        <f t="shared" ref="BI1603:BI1666" si="778">IF(BH1603=0,0.1,IF(BH1603=1,0.9,BH1603))</f>
        <v>0.53</v>
      </c>
      <c r="BT1603">
        <v>824111</v>
      </c>
      <c r="BW1603">
        <v>0.41</v>
      </c>
      <c r="BX1603">
        <f t="shared" ref="BX1603:BX1666" si="779">IF(BW1603=0,0.1,IF(BW1603=1,0.9,BW1603))</f>
        <v>0.41</v>
      </c>
      <c r="CI1603">
        <v>824111</v>
      </c>
      <c r="CL1603">
        <v>0.5</v>
      </c>
      <c r="CM1603">
        <f t="shared" ref="CM1603:CM1666" si="780">IF(CL1603=0,0.1,IF(CL1603=1,0.9,CL1603))</f>
        <v>0.5</v>
      </c>
      <c r="CX1603">
        <v>824111</v>
      </c>
      <c r="DA1603">
        <v>0.49</v>
      </c>
      <c r="DB1603">
        <f t="shared" ref="DB1603:DB1666" si="781">IF(DA1603=0,0.1,IF(DA1603=1,0.9,DA1603))</f>
        <v>0.49</v>
      </c>
      <c r="DM1603">
        <v>824111</v>
      </c>
      <c r="DP1603">
        <v>0.51</v>
      </c>
      <c r="DQ1603">
        <f t="shared" ref="DQ1603:DQ1666" si="782">IF(DP1603=0,0.1,IF(DP1603=1,0.9,DP1603))</f>
        <v>0.51</v>
      </c>
      <c r="EB1603">
        <v>824111</v>
      </c>
      <c r="EE1603">
        <v>0.51</v>
      </c>
      <c r="EF1603">
        <f t="shared" ref="EF1603:EF1666" si="783">IF(EE1603=0,0.1,IF(EE1603=1,0.9,EE1603))</f>
        <v>0.51</v>
      </c>
      <c r="EQ1603">
        <v>824111</v>
      </c>
      <c r="ET1603">
        <v>0.51</v>
      </c>
      <c r="EU1603">
        <f t="shared" ref="EU1603:EU1666" si="784">IF(ET1603=0,0.1,IF(ET1603=1,0.9,ET1603))</f>
        <v>0.51</v>
      </c>
      <c r="FF1603">
        <v>824111</v>
      </c>
      <c r="FI1603">
        <v>0.51</v>
      </c>
      <c r="FJ1603">
        <f t="shared" ref="FJ1603:FJ1666" si="785">IF(FI1603=0,0.1,IF(FI1603=1,0.9,FI1603))</f>
        <v>0.51</v>
      </c>
      <c r="FU1603">
        <v>824111</v>
      </c>
      <c r="FX1603">
        <v>0.51</v>
      </c>
      <c r="FY1603">
        <f t="shared" ref="FY1603:FY1666" si="786">IF(FX1603=0,0.1,IF(FX1603=1,0.9,FX1603))</f>
        <v>0.51</v>
      </c>
      <c r="GJ1603">
        <v>824111</v>
      </c>
      <c r="GM1603">
        <v>0.48</v>
      </c>
      <c r="GN1603">
        <f t="shared" ref="GN1603:GN1666" si="787">IF(GM1603=0,0.1,IF(GM1603=1,0.9,GM1603))</f>
        <v>0.48</v>
      </c>
      <c r="GY1603">
        <v>824111</v>
      </c>
      <c r="HB1603">
        <v>0.55000000000000004</v>
      </c>
      <c r="HC1603">
        <f t="shared" ref="HC1603:HC1666" si="788">IF(HB1603=0,0.1,IF(HB1603=1,0.9,HB1603))</f>
        <v>0.55000000000000004</v>
      </c>
      <c r="HN1603">
        <v>824111</v>
      </c>
      <c r="HQ1603">
        <v>0.49</v>
      </c>
      <c r="HR1603">
        <f t="shared" ref="HR1603:HR1666" si="789">IF(HQ1603=0,0.1,IF(HQ1603=1,0.9,HQ1603))</f>
        <v>0.49</v>
      </c>
      <c r="ID1603">
        <v>825094</v>
      </c>
      <c r="IG1603">
        <v>0.5</v>
      </c>
      <c r="IH1603">
        <f t="shared" ref="IH1603:IH1666" si="790">IF(IG1603=0,0.1,IF(IG1603=1,0.9,IG1603))</f>
        <v>0.5</v>
      </c>
      <c r="IS1603">
        <v>825094</v>
      </c>
      <c r="IV1603">
        <v>0.42</v>
      </c>
      <c r="IW1603">
        <f t="shared" ref="IW1603:IW1666" si="791">IF(IV1603=0,0.1,IF(IV1603=1,0.9,IV1603))</f>
        <v>0.42</v>
      </c>
      <c r="JH1603">
        <v>825094</v>
      </c>
      <c r="JK1603">
        <v>0.48</v>
      </c>
      <c r="JL1603">
        <f t="shared" ref="JL1603:JL1666" si="792">IF(JK1603=0,0.1,IF(JK1603=1,0.9,JK1603))</f>
        <v>0.48</v>
      </c>
      <c r="JW1603">
        <v>825094</v>
      </c>
      <c r="JZ1603">
        <v>0.42</v>
      </c>
      <c r="KA1603">
        <f t="shared" ref="KA1603:KA1666" si="793">IF(JZ1603=0,0.1,IF(JZ1603=1,0.9,JZ1603))</f>
        <v>0.42</v>
      </c>
      <c r="KL1603">
        <v>825094</v>
      </c>
      <c r="KO1603">
        <v>0.51</v>
      </c>
      <c r="KP1603">
        <f t="shared" ref="KP1603:KP1666" si="794">IF(KO1603=0,0.1,IF(KO1603=1,0.9,KO1603))</f>
        <v>0.51</v>
      </c>
      <c r="LA1603">
        <v>825094</v>
      </c>
      <c r="LD1603">
        <v>0.47</v>
      </c>
      <c r="LE1603">
        <f t="shared" ref="LE1603:LE1666" si="795">IF(LD1603=0,0.1,IF(LD1603=1,0.9,LD1603))</f>
        <v>0.47</v>
      </c>
      <c r="LP1603">
        <v>825094</v>
      </c>
      <c r="LS1603">
        <v>0.45</v>
      </c>
      <c r="LT1603">
        <f t="shared" ref="LT1603:LT1666" si="796">IF(LS1603=0,0.1,IF(LS1603=1,0.9,LS1603))</f>
        <v>0.45</v>
      </c>
      <c r="ME1603">
        <v>825094</v>
      </c>
      <c r="MH1603">
        <v>0.5</v>
      </c>
      <c r="MI1603">
        <f t="shared" ref="MI1603:MI1666" si="797">IF(MH1603=0,0.1,IF(MH1603=1,0.9,MH1603))</f>
        <v>0.5</v>
      </c>
      <c r="MT1603">
        <v>825094</v>
      </c>
      <c r="MW1603">
        <v>0.5</v>
      </c>
      <c r="MX1603">
        <f t="shared" ref="MX1603:MX1666" si="798">IF(MW1603=0,0.1,IF(MW1603=1,0.9,MW1603))</f>
        <v>0.5</v>
      </c>
      <c r="NI1603">
        <v>825094</v>
      </c>
      <c r="NL1603">
        <v>0.42</v>
      </c>
      <c r="NM1603">
        <f t="shared" ref="NM1603:NM1666" si="799">IF(NL1603=0,0.1,IF(NL1603=1,0.9,NL1603))</f>
        <v>0.42</v>
      </c>
      <c r="NX1603">
        <v>825094</v>
      </c>
      <c r="OA1603">
        <v>0.54</v>
      </c>
      <c r="OB1603">
        <f t="shared" ref="OB1603:OB1666" si="800">IF(OA1603=0,0.1,IF(OA1603=1,0.9,OA1603))</f>
        <v>0.54</v>
      </c>
      <c r="OM1603">
        <v>825094</v>
      </c>
      <c r="OP1603">
        <v>0.42</v>
      </c>
      <c r="OQ1603">
        <f t="shared" ref="OQ1603:OQ1666" si="801">IF(OP1603=0,0.1,IF(OP1603=1,0.9,OP1603))</f>
        <v>0.42</v>
      </c>
      <c r="PB1603">
        <v>825094</v>
      </c>
      <c r="PE1603">
        <v>0.45</v>
      </c>
      <c r="PF1603">
        <f t="shared" ref="PF1603:PF1666" si="802">IF(PE1603=0,0.1,IF(PE1603=1,0.9,PE1603))</f>
        <v>0.45</v>
      </c>
      <c r="PQ1603">
        <v>825094</v>
      </c>
      <c r="PT1603">
        <v>0.44</v>
      </c>
      <c r="PU1603">
        <f t="shared" ref="PU1603:PU1666" si="803">IF(PT1603=0,0.1,IF(PT1603=1,0.9,PT1603))</f>
        <v>0.44</v>
      </c>
      <c r="QF1603">
        <v>825094</v>
      </c>
      <c r="QI1603">
        <v>0.4</v>
      </c>
      <c r="QJ1603">
        <f t="shared" ref="QJ1603:QJ1666" si="804">IF(QI1603=0,0.1,IF(QI1603=1,0.9,QI1603))</f>
        <v>0.4</v>
      </c>
      <c r="QU1603">
        <v>825094</v>
      </c>
      <c r="QX1603">
        <v>0.43</v>
      </c>
      <c r="QY1603">
        <f t="shared" ref="QY1603:QY1666" si="805">IF(QX1603=0,0.1,IF(QX1603=1,0.9,QX1603))</f>
        <v>0.43</v>
      </c>
    </row>
    <row r="1604" spans="12:467" x14ac:dyDescent="0.2">
      <c r="L1604">
        <v>824273</v>
      </c>
      <c r="O1604">
        <v>0.46</v>
      </c>
      <c r="P1604">
        <f t="shared" si="775"/>
        <v>0.46</v>
      </c>
      <c r="AA1604">
        <v>824273</v>
      </c>
      <c r="AD1604">
        <v>0.47</v>
      </c>
      <c r="AE1604">
        <f t="shared" si="776"/>
        <v>0.47</v>
      </c>
      <c r="AP1604">
        <v>824273</v>
      </c>
      <c r="AS1604">
        <v>0.27</v>
      </c>
      <c r="AT1604">
        <f t="shared" si="777"/>
        <v>0.27</v>
      </c>
      <c r="BE1604">
        <v>824273</v>
      </c>
      <c r="BH1604">
        <v>0.41</v>
      </c>
      <c r="BI1604">
        <f t="shared" si="778"/>
        <v>0.41</v>
      </c>
      <c r="BT1604">
        <v>824273</v>
      </c>
      <c r="BW1604">
        <v>0.45</v>
      </c>
      <c r="BX1604">
        <f t="shared" si="779"/>
        <v>0.45</v>
      </c>
      <c r="CI1604">
        <v>824273</v>
      </c>
      <c r="CL1604">
        <v>0.45</v>
      </c>
      <c r="CM1604">
        <f t="shared" si="780"/>
        <v>0.45</v>
      </c>
      <c r="CX1604">
        <v>824273</v>
      </c>
      <c r="DA1604">
        <v>0.45</v>
      </c>
      <c r="DB1604">
        <f t="shared" si="781"/>
        <v>0.45</v>
      </c>
      <c r="DM1604">
        <v>824273</v>
      </c>
      <c r="DP1604">
        <v>0.47</v>
      </c>
      <c r="DQ1604">
        <f t="shared" si="782"/>
        <v>0.47</v>
      </c>
      <c r="EB1604">
        <v>824273</v>
      </c>
      <c r="EE1604">
        <v>0.46</v>
      </c>
      <c r="EF1604">
        <f t="shared" si="783"/>
        <v>0.46</v>
      </c>
      <c r="EQ1604">
        <v>824273</v>
      </c>
      <c r="ET1604">
        <v>0.46</v>
      </c>
      <c r="EU1604">
        <f t="shared" si="784"/>
        <v>0.46</v>
      </c>
      <c r="FF1604">
        <v>824273</v>
      </c>
      <c r="FI1604">
        <v>0.46</v>
      </c>
      <c r="FJ1604">
        <f t="shared" si="785"/>
        <v>0.46</v>
      </c>
      <c r="FU1604">
        <v>824273</v>
      </c>
      <c r="FX1604">
        <v>0.49</v>
      </c>
      <c r="FY1604">
        <f t="shared" si="786"/>
        <v>0.49</v>
      </c>
      <c r="GJ1604">
        <v>824273</v>
      </c>
      <c r="GM1604">
        <v>0.44</v>
      </c>
      <c r="GN1604">
        <f t="shared" si="787"/>
        <v>0.44</v>
      </c>
      <c r="GY1604">
        <v>824273</v>
      </c>
      <c r="HB1604">
        <v>0.48</v>
      </c>
      <c r="HC1604">
        <f t="shared" si="788"/>
        <v>0.48</v>
      </c>
      <c r="HN1604">
        <v>824273</v>
      </c>
      <c r="HQ1604">
        <v>0.37</v>
      </c>
      <c r="HR1604">
        <f t="shared" si="789"/>
        <v>0.37</v>
      </c>
      <c r="ID1604">
        <v>822825</v>
      </c>
      <c r="IG1604">
        <v>0.55000000000000004</v>
      </c>
      <c r="IH1604">
        <f t="shared" si="790"/>
        <v>0.55000000000000004</v>
      </c>
      <c r="IS1604">
        <v>822825</v>
      </c>
      <c r="IV1604">
        <v>0.53</v>
      </c>
      <c r="IW1604">
        <f t="shared" si="791"/>
        <v>0.53</v>
      </c>
      <c r="JH1604">
        <v>822825</v>
      </c>
      <c r="JK1604">
        <v>0.56999999999999995</v>
      </c>
      <c r="JL1604">
        <f t="shared" si="792"/>
        <v>0.56999999999999995</v>
      </c>
      <c r="JW1604">
        <v>822825</v>
      </c>
      <c r="JZ1604">
        <v>0.53</v>
      </c>
      <c r="KA1604">
        <f t="shared" si="793"/>
        <v>0.53</v>
      </c>
      <c r="KL1604">
        <v>822825</v>
      </c>
      <c r="KO1604">
        <v>0.57999999999999996</v>
      </c>
      <c r="KP1604">
        <f t="shared" si="794"/>
        <v>0.57999999999999996</v>
      </c>
      <c r="LA1604">
        <v>822825</v>
      </c>
      <c r="LD1604">
        <v>0.54</v>
      </c>
      <c r="LE1604">
        <f t="shared" si="795"/>
        <v>0.54</v>
      </c>
      <c r="LP1604">
        <v>822825</v>
      </c>
      <c r="LS1604">
        <v>0.53</v>
      </c>
      <c r="LT1604">
        <f t="shared" si="796"/>
        <v>0.53</v>
      </c>
      <c r="ME1604">
        <v>822825</v>
      </c>
      <c r="MH1604">
        <v>0.6</v>
      </c>
      <c r="MI1604">
        <f t="shared" si="797"/>
        <v>0.6</v>
      </c>
      <c r="MT1604">
        <v>822825</v>
      </c>
      <c r="MW1604">
        <v>0.63</v>
      </c>
      <c r="MX1604">
        <f t="shared" si="798"/>
        <v>0.63</v>
      </c>
      <c r="NI1604">
        <v>822825</v>
      </c>
      <c r="NL1604">
        <v>0.53</v>
      </c>
      <c r="NM1604">
        <f t="shared" si="799"/>
        <v>0.53</v>
      </c>
      <c r="NX1604">
        <v>822825</v>
      </c>
      <c r="OA1604">
        <v>0.54</v>
      </c>
      <c r="OB1604">
        <f t="shared" si="800"/>
        <v>0.54</v>
      </c>
      <c r="OM1604">
        <v>822825</v>
      </c>
      <c r="OP1604">
        <v>0.56000000000000005</v>
      </c>
      <c r="OQ1604">
        <f t="shared" si="801"/>
        <v>0.56000000000000005</v>
      </c>
      <c r="PB1604">
        <v>822825</v>
      </c>
      <c r="PE1604">
        <v>0.52</v>
      </c>
      <c r="PF1604">
        <f t="shared" si="802"/>
        <v>0.52</v>
      </c>
      <c r="PQ1604">
        <v>822825</v>
      </c>
      <c r="PT1604">
        <v>0.52</v>
      </c>
      <c r="PU1604">
        <f t="shared" si="803"/>
        <v>0.52</v>
      </c>
      <c r="QF1604">
        <v>822825</v>
      </c>
      <c r="QI1604">
        <v>0.49</v>
      </c>
      <c r="QJ1604">
        <f t="shared" si="804"/>
        <v>0.49</v>
      </c>
      <c r="QU1604">
        <v>822825</v>
      </c>
      <c r="QX1604">
        <v>0.54</v>
      </c>
      <c r="QY1604">
        <f t="shared" si="805"/>
        <v>0.54</v>
      </c>
    </row>
    <row r="1605" spans="12:467" x14ac:dyDescent="0.2">
      <c r="L1605">
        <v>824355</v>
      </c>
      <c r="O1605">
        <v>0.46</v>
      </c>
      <c r="P1605">
        <f t="shared" si="775"/>
        <v>0.46</v>
      </c>
      <c r="AA1605">
        <v>824355</v>
      </c>
      <c r="AD1605">
        <v>0.6</v>
      </c>
      <c r="AE1605">
        <f t="shared" si="776"/>
        <v>0.6</v>
      </c>
      <c r="AP1605">
        <v>824355</v>
      </c>
      <c r="AS1605">
        <v>0.52</v>
      </c>
      <c r="AT1605">
        <f t="shared" si="777"/>
        <v>0.52</v>
      </c>
      <c r="BE1605">
        <v>824355</v>
      </c>
      <c r="BH1605">
        <v>0.45</v>
      </c>
      <c r="BI1605">
        <f t="shared" si="778"/>
        <v>0.45</v>
      </c>
      <c r="BT1605">
        <v>824355</v>
      </c>
      <c r="BW1605">
        <v>0.34</v>
      </c>
      <c r="BX1605">
        <f t="shared" si="779"/>
        <v>0.34</v>
      </c>
      <c r="CI1605">
        <v>824355</v>
      </c>
      <c r="CL1605">
        <v>0.46</v>
      </c>
      <c r="CM1605">
        <f t="shared" si="780"/>
        <v>0.46</v>
      </c>
      <c r="CX1605">
        <v>824355</v>
      </c>
      <c r="DA1605">
        <v>0.47</v>
      </c>
      <c r="DB1605">
        <f t="shared" si="781"/>
        <v>0.47</v>
      </c>
      <c r="DM1605">
        <v>824355</v>
      </c>
      <c r="DP1605">
        <v>0.45</v>
      </c>
      <c r="DQ1605">
        <f t="shared" si="782"/>
        <v>0.45</v>
      </c>
      <c r="EB1605">
        <v>824355</v>
      </c>
      <c r="EE1605">
        <v>0.41</v>
      </c>
      <c r="EF1605">
        <f t="shared" si="783"/>
        <v>0.41</v>
      </c>
      <c r="EQ1605">
        <v>824355</v>
      </c>
      <c r="ET1605">
        <v>0.41</v>
      </c>
      <c r="EU1605">
        <f t="shared" si="784"/>
        <v>0.41</v>
      </c>
      <c r="FF1605">
        <v>824355</v>
      </c>
      <c r="FI1605">
        <v>0.46</v>
      </c>
      <c r="FJ1605">
        <f t="shared" si="785"/>
        <v>0.46</v>
      </c>
      <c r="FU1605">
        <v>824355</v>
      </c>
      <c r="FX1605">
        <v>0.47</v>
      </c>
      <c r="FY1605">
        <f t="shared" si="786"/>
        <v>0.47</v>
      </c>
      <c r="GJ1605">
        <v>824355</v>
      </c>
      <c r="GM1605">
        <v>0.43</v>
      </c>
      <c r="GN1605">
        <f t="shared" si="787"/>
        <v>0.43</v>
      </c>
      <c r="GY1605">
        <v>824355</v>
      </c>
      <c r="HB1605">
        <v>0.48</v>
      </c>
      <c r="HC1605">
        <f t="shared" si="788"/>
        <v>0.48</v>
      </c>
      <c r="HN1605">
        <v>824355</v>
      </c>
      <c r="HQ1605">
        <v>0.42</v>
      </c>
      <c r="HR1605">
        <f t="shared" si="789"/>
        <v>0.42</v>
      </c>
      <c r="ID1605">
        <v>822906</v>
      </c>
      <c r="IG1605">
        <v>0.41</v>
      </c>
      <c r="IH1605">
        <f t="shared" si="790"/>
        <v>0.41</v>
      </c>
      <c r="IS1605">
        <v>822906</v>
      </c>
      <c r="IV1605">
        <v>0.39</v>
      </c>
      <c r="IW1605">
        <f t="shared" si="791"/>
        <v>0.39</v>
      </c>
      <c r="JH1605">
        <v>822906</v>
      </c>
      <c r="JK1605">
        <v>0.39</v>
      </c>
      <c r="JL1605">
        <f t="shared" si="792"/>
        <v>0.39</v>
      </c>
      <c r="JW1605">
        <v>822906</v>
      </c>
      <c r="JZ1605">
        <v>0.42</v>
      </c>
      <c r="KA1605">
        <f t="shared" si="793"/>
        <v>0.42</v>
      </c>
      <c r="KL1605">
        <v>822906</v>
      </c>
      <c r="KO1605">
        <v>0.44</v>
      </c>
      <c r="KP1605">
        <f t="shared" si="794"/>
        <v>0.44</v>
      </c>
      <c r="LA1605">
        <v>822906</v>
      </c>
      <c r="LD1605">
        <v>0.4</v>
      </c>
      <c r="LE1605">
        <f t="shared" si="795"/>
        <v>0.4</v>
      </c>
      <c r="LP1605">
        <v>822906</v>
      </c>
      <c r="LS1605">
        <v>0.41</v>
      </c>
      <c r="LT1605">
        <f t="shared" si="796"/>
        <v>0.41</v>
      </c>
      <c r="ME1605">
        <v>822906</v>
      </c>
      <c r="MH1605">
        <v>0.41</v>
      </c>
      <c r="MI1605">
        <f t="shared" si="797"/>
        <v>0.41</v>
      </c>
      <c r="MT1605">
        <v>822906</v>
      </c>
      <c r="MW1605">
        <v>0.33</v>
      </c>
      <c r="MX1605">
        <f t="shared" si="798"/>
        <v>0.33</v>
      </c>
      <c r="NI1605">
        <v>822906</v>
      </c>
      <c r="NL1605">
        <v>0.41</v>
      </c>
      <c r="NM1605">
        <f t="shared" si="799"/>
        <v>0.41</v>
      </c>
      <c r="NX1605">
        <v>822906</v>
      </c>
      <c r="OA1605">
        <v>0.41</v>
      </c>
      <c r="OB1605">
        <f t="shared" si="800"/>
        <v>0.41</v>
      </c>
      <c r="OM1605">
        <v>822906</v>
      </c>
      <c r="OP1605">
        <v>0.41</v>
      </c>
      <c r="OQ1605">
        <f t="shared" si="801"/>
        <v>0.41</v>
      </c>
      <c r="PB1605">
        <v>822906</v>
      </c>
      <c r="PE1605">
        <v>0.4</v>
      </c>
      <c r="PF1605">
        <f t="shared" si="802"/>
        <v>0.4</v>
      </c>
      <c r="PQ1605">
        <v>822906</v>
      </c>
      <c r="PT1605">
        <v>0.43</v>
      </c>
      <c r="PU1605">
        <f t="shared" si="803"/>
        <v>0.43</v>
      </c>
      <c r="QF1605">
        <v>822906</v>
      </c>
      <c r="QI1605">
        <v>0.41</v>
      </c>
      <c r="QJ1605">
        <f t="shared" si="804"/>
        <v>0.41</v>
      </c>
      <c r="QU1605">
        <v>822906</v>
      </c>
      <c r="QX1605">
        <v>0.37</v>
      </c>
      <c r="QY1605">
        <f t="shared" si="805"/>
        <v>0.37</v>
      </c>
    </row>
    <row r="1606" spans="12:467" x14ac:dyDescent="0.2">
      <c r="L1606">
        <v>824678</v>
      </c>
      <c r="O1606">
        <v>0.53</v>
      </c>
      <c r="P1606">
        <f t="shared" si="775"/>
        <v>0.53</v>
      </c>
      <c r="AA1606">
        <v>824678</v>
      </c>
      <c r="AD1606">
        <v>0.54</v>
      </c>
      <c r="AE1606">
        <f t="shared" si="776"/>
        <v>0.54</v>
      </c>
      <c r="AP1606">
        <v>824678</v>
      </c>
      <c r="AS1606">
        <v>0.73</v>
      </c>
      <c r="AT1606">
        <f t="shared" si="777"/>
        <v>0.73</v>
      </c>
      <c r="BE1606">
        <v>824678</v>
      </c>
      <c r="BH1606">
        <v>0.55000000000000004</v>
      </c>
      <c r="BI1606">
        <f t="shared" si="778"/>
        <v>0.55000000000000004</v>
      </c>
      <c r="BT1606">
        <v>824678</v>
      </c>
      <c r="BW1606">
        <v>0.64</v>
      </c>
      <c r="BX1606">
        <f t="shared" si="779"/>
        <v>0.64</v>
      </c>
      <c r="CI1606">
        <v>824678</v>
      </c>
      <c r="CL1606">
        <v>0.56999999999999995</v>
      </c>
      <c r="CM1606">
        <f t="shared" si="780"/>
        <v>0.56999999999999995</v>
      </c>
      <c r="CX1606">
        <v>824678</v>
      </c>
      <c r="DA1606">
        <v>0.48</v>
      </c>
      <c r="DB1606">
        <f t="shared" si="781"/>
        <v>0.48</v>
      </c>
      <c r="DM1606">
        <v>824678</v>
      </c>
      <c r="DP1606">
        <v>0.53</v>
      </c>
      <c r="DQ1606">
        <f t="shared" si="782"/>
        <v>0.53</v>
      </c>
      <c r="EB1606">
        <v>824678</v>
      </c>
      <c r="EE1606">
        <v>0.54</v>
      </c>
      <c r="EF1606">
        <f t="shared" si="783"/>
        <v>0.54</v>
      </c>
      <c r="EQ1606">
        <v>824678</v>
      </c>
      <c r="ET1606">
        <v>0.54</v>
      </c>
      <c r="EU1606">
        <f t="shared" si="784"/>
        <v>0.54</v>
      </c>
      <c r="FF1606">
        <v>824678</v>
      </c>
      <c r="FI1606">
        <v>0.48</v>
      </c>
      <c r="FJ1606">
        <f t="shared" si="785"/>
        <v>0.48</v>
      </c>
      <c r="FU1606">
        <v>824678</v>
      </c>
      <c r="FX1606">
        <v>0.51</v>
      </c>
      <c r="FY1606">
        <f t="shared" si="786"/>
        <v>0.51</v>
      </c>
      <c r="GJ1606">
        <v>824678</v>
      </c>
      <c r="GM1606">
        <v>0.49</v>
      </c>
      <c r="GN1606">
        <f t="shared" si="787"/>
        <v>0.49</v>
      </c>
      <c r="GY1606">
        <v>824678</v>
      </c>
      <c r="HB1606">
        <v>0.55000000000000004</v>
      </c>
      <c r="HC1606">
        <f t="shared" si="788"/>
        <v>0.55000000000000004</v>
      </c>
      <c r="HN1606">
        <v>824678</v>
      </c>
      <c r="HQ1606">
        <v>0.59</v>
      </c>
      <c r="HR1606">
        <f t="shared" si="789"/>
        <v>0.59</v>
      </c>
      <c r="ID1606">
        <v>823311</v>
      </c>
      <c r="IG1606">
        <v>0.48</v>
      </c>
      <c r="IH1606">
        <f t="shared" si="790"/>
        <v>0.48</v>
      </c>
      <c r="IS1606">
        <v>823311</v>
      </c>
      <c r="IV1606">
        <v>0.46</v>
      </c>
      <c r="IW1606">
        <f t="shared" si="791"/>
        <v>0.46</v>
      </c>
      <c r="JH1606">
        <v>823311</v>
      </c>
      <c r="JK1606">
        <v>0.51</v>
      </c>
      <c r="JL1606">
        <f t="shared" si="792"/>
        <v>0.51</v>
      </c>
      <c r="JW1606">
        <v>823311</v>
      </c>
      <c r="JZ1606">
        <v>0.53</v>
      </c>
      <c r="KA1606">
        <f t="shared" si="793"/>
        <v>0.53</v>
      </c>
      <c r="KL1606">
        <v>823311</v>
      </c>
      <c r="KO1606">
        <v>0.55000000000000004</v>
      </c>
      <c r="KP1606">
        <f t="shared" si="794"/>
        <v>0.55000000000000004</v>
      </c>
      <c r="LA1606">
        <v>823311</v>
      </c>
      <c r="LD1606">
        <v>0.52</v>
      </c>
      <c r="LE1606">
        <f t="shared" si="795"/>
        <v>0.52</v>
      </c>
      <c r="LP1606">
        <v>823311</v>
      </c>
      <c r="LS1606">
        <v>0.51</v>
      </c>
      <c r="LT1606">
        <f t="shared" si="796"/>
        <v>0.51</v>
      </c>
      <c r="ME1606">
        <v>823311</v>
      </c>
      <c r="MH1606">
        <v>0.5</v>
      </c>
      <c r="MI1606">
        <f t="shared" si="797"/>
        <v>0.5</v>
      </c>
      <c r="MT1606">
        <v>823311</v>
      </c>
      <c r="MW1606">
        <v>0.56000000000000005</v>
      </c>
      <c r="MX1606">
        <f t="shared" si="798"/>
        <v>0.56000000000000005</v>
      </c>
      <c r="NI1606">
        <v>823311</v>
      </c>
      <c r="NL1606">
        <v>0.5</v>
      </c>
      <c r="NM1606">
        <f t="shared" si="799"/>
        <v>0.5</v>
      </c>
      <c r="NX1606">
        <v>823311</v>
      </c>
      <c r="OA1606">
        <v>0.49</v>
      </c>
      <c r="OB1606">
        <f t="shared" si="800"/>
        <v>0.49</v>
      </c>
      <c r="OM1606">
        <v>823311</v>
      </c>
      <c r="OP1606">
        <v>0.48</v>
      </c>
      <c r="OQ1606">
        <f t="shared" si="801"/>
        <v>0.48</v>
      </c>
      <c r="PB1606">
        <v>823311</v>
      </c>
      <c r="PE1606">
        <v>0.5</v>
      </c>
      <c r="PF1606">
        <f t="shared" si="802"/>
        <v>0.5</v>
      </c>
      <c r="PQ1606">
        <v>823311</v>
      </c>
      <c r="PT1606">
        <v>0.52</v>
      </c>
      <c r="PU1606">
        <f t="shared" si="803"/>
        <v>0.52</v>
      </c>
      <c r="QF1606">
        <v>823311</v>
      </c>
      <c r="QI1606">
        <v>0.51</v>
      </c>
      <c r="QJ1606">
        <f t="shared" si="804"/>
        <v>0.51</v>
      </c>
      <c r="QU1606">
        <v>823311</v>
      </c>
      <c r="QX1606">
        <v>0.51</v>
      </c>
      <c r="QY1606">
        <f t="shared" si="805"/>
        <v>0.51</v>
      </c>
    </row>
    <row r="1607" spans="12:467" x14ac:dyDescent="0.2">
      <c r="L1607">
        <v>825084</v>
      </c>
      <c r="O1607">
        <v>0.5</v>
      </c>
      <c r="P1607">
        <f t="shared" si="775"/>
        <v>0.5</v>
      </c>
      <c r="AA1607">
        <v>825084</v>
      </c>
      <c r="AD1607">
        <v>0.47</v>
      </c>
      <c r="AE1607">
        <f t="shared" si="776"/>
        <v>0.47</v>
      </c>
      <c r="AP1607">
        <v>825084</v>
      </c>
      <c r="AS1607">
        <v>0.5</v>
      </c>
      <c r="AT1607">
        <f t="shared" si="777"/>
        <v>0.5</v>
      </c>
      <c r="BE1607">
        <v>825084</v>
      </c>
      <c r="BH1607">
        <v>0.6</v>
      </c>
      <c r="BI1607">
        <f t="shared" si="778"/>
        <v>0.6</v>
      </c>
      <c r="BT1607">
        <v>825084</v>
      </c>
      <c r="BW1607">
        <v>0.71</v>
      </c>
      <c r="BX1607">
        <f t="shared" si="779"/>
        <v>0.71</v>
      </c>
      <c r="CI1607">
        <v>825084</v>
      </c>
      <c r="CL1607">
        <v>0.53</v>
      </c>
      <c r="CM1607">
        <f t="shared" si="780"/>
        <v>0.53</v>
      </c>
      <c r="CX1607">
        <v>825084</v>
      </c>
      <c r="DA1607">
        <v>0.52</v>
      </c>
      <c r="DB1607">
        <f t="shared" si="781"/>
        <v>0.52</v>
      </c>
      <c r="DM1607">
        <v>825084</v>
      </c>
      <c r="DP1607">
        <v>0.5</v>
      </c>
      <c r="DQ1607">
        <f t="shared" si="782"/>
        <v>0.5</v>
      </c>
      <c r="EB1607">
        <v>825084</v>
      </c>
      <c r="EE1607">
        <v>0.48</v>
      </c>
      <c r="EF1607">
        <f t="shared" si="783"/>
        <v>0.48</v>
      </c>
      <c r="EQ1607">
        <v>825084</v>
      </c>
      <c r="ET1607">
        <v>0.48</v>
      </c>
      <c r="EU1607">
        <f t="shared" si="784"/>
        <v>0.48</v>
      </c>
      <c r="FF1607">
        <v>825084</v>
      </c>
      <c r="FI1607">
        <v>0.51</v>
      </c>
      <c r="FJ1607">
        <f t="shared" si="785"/>
        <v>0.51</v>
      </c>
      <c r="FU1607">
        <v>825084</v>
      </c>
      <c r="FX1607">
        <v>0.5</v>
      </c>
      <c r="FY1607">
        <f t="shared" si="786"/>
        <v>0.5</v>
      </c>
      <c r="GJ1607">
        <v>825084</v>
      </c>
      <c r="GM1607">
        <v>0.49</v>
      </c>
      <c r="GN1607">
        <f t="shared" si="787"/>
        <v>0.49</v>
      </c>
      <c r="GY1607">
        <v>825084</v>
      </c>
      <c r="HB1607">
        <v>0.46</v>
      </c>
      <c r="HC1607">
        <f t="shared" si="788"/>
        <v>0.46</v>
      </c>
      <c r="HN1607">
        <v>825084</v>
      </c>
      <c r="HQ1607">
        <v>0.43</v>
      </c>
      <c r="HR1607">
        <f t="shared" si="789"/>
        <v>0.43</v>
      </c>
      <c r="ID1607">
        <v>823395</v>
      </c>
      <c r="IG1607">
        <v>0.53</v>
      </c>
      <c r="IH1607">
        <f t="shared" si="790"/>
        <v>0.53</v>
      </c>
      <c r="IS1607">
        <v>823395</v>
      </c>
      <c r="IV1607">
        <v>0.5</v>
      </c>
      <c r="IW1607">
        <f t="shared" si="791"/>
        <v>0.5</v>
      </c>
      <c r="JH1607">
        <v>823395</v>
      </c>
      <c r="JK1607">
        <v>0.52</v>
      </c>
      <c r="JL1607">
        <f t="shared" si="792"/>
        <v>0.52</v>
      </c>
      <c r="JW1607">
        <v>823395</v>
      </c>
      <c r="JZ1607">
        <v>0.51</v>
      </c>
      <c r="KA1607">
        <f t="shared" si="793"/>
        <v>0.51</v>
      </c>
      <c r="KL1607">
        <v>823395</v>
      </c>
      <c r="KO1607">
        <v>0.56999999999999995</v>
      </c>
      <c r="KP1607">
        <f t="shared" si="794"/>
        <v>0.56999999999999995</v>
      </c>
      <c r="LA1607">
        <v>823395</v>
      </c>
      <c r="LD1607">
        <v>0.54</v>
      </c>
      <c r="LE1607">
        <f t="shared" si="795"/>
        <v>0.54</v>
      </c>
      <c r="LP1607">
        <v>823395</v>
      </c>
      <c r="LS1607">
        <v>0.51</v>
      </c>
      <c r="LT1607">
        <f t="shared" si="796"/>
        <v>0.51</v>
      </c>
      <c r="ME1607">
        <v>823395</v>
      </c>
      <c r="MH1607">
        <v>0.54</v>
      </c>
      <c r="MI1607">
        <f t="shared" si="797"/>
        <v>0.54</v>
      </c>
      <c r="MT1607">
        <v>823395</v>
      </c>
      <c r="MW1607">
        <v>0.63</v>
      </c>
      <c r="MX1607">
        <f t="shared" si="798"/>
        <v>0.63</v>
      </c>
      <c r="NI1607">
        <v>823395</v>
      </c>
      <c r="NL1607">
        <v>0.53</v>
      </c>
      <c r="NM1607">
        <f t="shared" si="799"/>
        <v>0.53</v>
      </c>
      <c r="NX1607">
        <v>823395</v>
      </c>
      <c r="OA1607">
        <v>0.53</v>
      </c>
      <c r="OB1607">
        <f t="shared" si="800"/>
        <v>0.53</v>
      </c>
      <c r="OM1607">
        <v>823395</v>
      </c>
      <c r="OP1607">
        <v>0.52</v>
      </c>
      <c r="OQ1607">
        <f t="shared" si="801"/>
        <v>0.52</v>
      </c>
      <c r="PB1607">
        <v>823395</v>
      </c>
      <c r="PE1607">
        <v>0.51</v>
      </c>
      <c r="PF1607">
        <f t="shared" si="802"/>
        <v>0.51</v>
      </c>
      <c r="PQ1607">
        <v>823395</v>
      </c>
      <c r="PT1607">
        <v>0.53</v>
      </c>
      <c r="PU1607">
        <f t="shared" si="803"/>
        <v>0.53</v>
      </c>
      <c r="QF1607">
        <v>823395</v>
      </c>
      <c r="QI1607">
        <v>0.5</v>
      </c>
      <c r="QJ1607">
        <f t="shared" si="804"/>
        <v>0.5</v>
      </c>
      <c r="QU1607">
        <v>823395</v>
      </c>
      <c r="QX1607">
        <v>0.53</v>
      </c>
      <c r="QY1607">
        <f t="shared" si="805"/>
        <v>0.53</v>
      </c>
    </row>
    <row r="1608" spans="12:467" x14ac:dyDescent="0.2">
      <c r="L1608">
        <v>822733</v>
      </c>
      <c r="O1608">
        <v>0.43</v>
      </c>
      <c r="P1608">
        <f t="shared" si="775"/>
        <v>0.43</v>
      </c>
      <c r="AA1608">
        <v>822733</v>
      </c>
      <c r="AD1608">
        <v>0.41</v>
      </c>
      <c r="AE1608">
        <f t="shared" si="776"/>
        <v>0.41</v>
      </c>
      <c r="AP1608">
        <v>822733</v>
      </c>
      <c r="AS1608">
        <v>0.52</v>
      </c>
      <c r="AT1608">
        <f t="shared" si="777"/>
        <v>0.52</v>
      </c>
      <c r="BE1608">
        <v>822733</v>
      </c>
      <c r="BH1608">
        <v>0.45</v>
      </c>
      <c r="BI1608">
        <f t="shared" si="778"/>
        <v>0.45</v>
      </c>
      <c r="BT1608">
        <v>822733</v>
      </c>
      <c r="BW1608">
        <v>0.56999999999999995</v>
      </c>
      <c r="BX1608">
        <f t="shared" si="779"/>
        <v>0.56999999999999995</v>
      </c>
      <c r="CI1608">
        <v>822733</v>
      </c>
      <c r="CL1608">
        <v>0.48</v>
      </c>
      <c r="CM1608">
        <f t="shared" si="780"/>
        <v>0.48</v>
      </c>
      <c r="CX1608">
        <v>822733</v>
      </c>
      <c r="DA1608">
        <v>0.47</v>
      </c>
      <c r="DB1608">
        <f t="shared" si="781"/>
        <v>0.47</v>
      </c>
      <c r="DM1608">
        <v>822733</v>
      </c>
      <c r="DP1608">
        <v>0.48</v>
      </c>
      <c r="DQ1608">
        <f t="shared" si="782"/>
        <v>0.48</v>
      </c>
      <c r="EB1608">
        <v>822733</v>
      </c>
      <c r="EE1608">
        <v>0.49</v>
      </c>
      <c r="EF1608">
        <f t="shared" si="783"/>
        <v>0.49</v>
      </c>
      <c r="EQ1608">
        <v>822733</v>
      </c>
      <c r="ET1608">
        <v>0.49</v>
      </c>
      <c r="EU1608">
        <f t="shared" si="784"/>
        <v>0.49</v>
      </c>
      <c r="FF1608">
        <v>822733</v>
      </c>
      <c r="FI1608">
        <v>0.47</v>
      </c>
      <c r="FJ1608">
        <f t="shared" si="785"/>
        <v>0.47</v>
      </c>
      <c r="FU1608">
        <v>822733</v>
      </c>
      <c r="FX1608">
        <v>0.46</v>
      </c>
      <c r="FY1608">
        <f t="shared" si="786"/>
        <v>0.46</v>
      </c>
      <c r="GJ1608">
        <v>822733</v>
      </c>
      <c r="GM1608">
        <v>0.47</v>
      </c>
      <c r="GN1608">
        <f t="shared" si="787"/>
        <v>0.47</v>
      </c>
      <c r="GY1608">
        <v>822733</v>
      </c>
      <c r="HB1608">
        <v>0.5</v>
      </c>
      <c r="HC1608">
        <f t="shared" si="788"/>
        <v>0.5</v>
      </c>
      <c r="HN1608">
        <v>822733</v>
      </c>
      <c r="HQ1608">
        <v>0.42</v>
      </c>
      <c r="HR1608">
        <f t="shared" si="789"/>
        <v>0.42</v>
      </c>
      <c r="ID1608">
        <v>823719</v>
      </c>
      <c r="IG1608">
        <v>0.45</v>
      </c>
      <c r="IH1608">
        <f t="shared" si="790"/>
        <v>0.45</v>
      </c>
      <c r="IS1608">
        <v>823719</v>
      </c>
      <c r="IV1608">
        <v>0.45</v>
      </c>
      <c r="IW1608">
        <f t="shared" si="791"/>
        <v>0.45</v>
      </c>
      <c r="JH1608">
        <v>823719</v>
      </c>
      <c r="JK1608">
        <v>0.43</v>
      </c>
      <c r="JL1608">
        <f t="shared" si="792"/>
        <v>0.43</v>
      </c>
      <c r="JW1608">
        <v>823719</v>
      </c>
      <c r="JZ1608">
        <v>0.45</v>
      </c>
      <c r="KA1608">
        <f t="shared" si="793"/>
        <v>0.45</v>
      </c>
      <c r="KL1608">
        <v>823719</v>
      </c>
      <c r="KO1608">
        <v>0.41</v>
      </c>
      <c r="KP1608">
        <f t="shared" si="794"/>
        <v>0.41</v>
      </c>
      <c r="LA1608">
        <v>823719</v>
      </c>
      <c r="LD1608">
        <v>0.43</v>
      </c>
      <c r="LE1608">
        <f t="shared" si="795"/>
        <v>0.43</v>
      </c>
      <c r="LP1608">
        <v>823719</v>
      </c>
      <c r="LS1608">
        <v>0.46</v>
      </c>
      <c r="LT1608">
        <f t="shared" si="796"/>
        <v>0.46</v>
      </c>
      <c r="ME1608">
        <v>823719</v>
      </c>
      <c r="MH1608">
        <v>0.4</v>
      </c>
      <c r="MI1608">
        <f t="shared" si="797"/>
        <v>0.4</v>
      </c>
      <c r="MT1608">
        <v>823719</v>
      </c>
      <c r="MW1608">
        <v>0.51</v>
      </c>
      <c r="MX1608">
        <f t="shared" si="798"/>
        <v>0.51</v>
      </c>
      <c r="NI1608">
        <v>823719</v>
      </c>
      <c r="NL1608">
        <v>0.46</v>
      </c>
      <c r="NM1608">
        <f t="shared" si="799"/>
        <v>0.46</v>
      </c>
      <c r="NX1608">
        <v>823719</v>
      </c>
      <c r="OA1608">
        <v>0.45</v>
      </c>
      <c r="OB1608">
        <f t="shared" si="800"/>
        <v>0.45</v>
      </c>
      <c r="OM1608">
        <v>823719</v>
      </c>
      <c r="OP1608">
        <v>0.47</v>
      </c>
      <c r="OQ1608">
        <f t="shared" si="801"/>
        <v>0.47</v>
      </c>
      <c r="PB1608">
        <v>823719</v>
      </c>
      <c r="PE1608">
        <v>0.45</v>
      </c>
      <c r="PF1608">
        <f t="shared" si="802"/>
        <v>0.45</v>
      </c>
      <c r="PQ1608">
        <v>823719</v>
      </c>
      <c r="PT1608">
        <v>0.46</v>
      </c>
      <c r="PU1608">
        <f t="shared" si="803"/>
        <v>0.46</v>
      </c>
      <c r="QF1608">
        <v>823719</v>
      </c>
      <c r="QI1608">
        <v>0.46</v>
      </c>
      <c r="QJ1608">
        <f t="shared" si="804"/>
        <v>0.46</v>
      </c>
      <c r="QU1608">
        <v>823719</v>
      </c>
      <c r="QX1608">
        <v>0.46</v>
      </c>
      <c r="QY1608">
        <f t="shared" si="805"/>
        <v>0.46</v>
      </c>
    </row>
    <row r="1609" spans="12:467" x14ac:dyDescent="0.2">
      <c r="L1609">
        <v>823056</v>
      </c>
      <c r="O1609">
        <v>0.48</v>
      </c>
      <c r="P1609">
        <f t="shared" si="775"/>
        <v>0.48</v>
      </c>
      <c r="AA1609">
        <v>823056</v>
      </c>
      <c r="AD1609">
        <v>0.56000000000000005</v>
      </c>
      <c r="AE1609">
        <f t="shared" si="776"/>
        <v>0.56000000000000005</v>
      </c>
      <c r="AP1609">
        <v>823056</v>
      </c>
      <c r="AS1609">
        <v>0.62</v>
      </c>
      <c r="AT1609">
        <f t="shared" si="777"/>
        <v>0.62</v>
      </c>
      <c r="BE1609">
        <v>823056</v>
      </c>
      <c r="BH1609">
        <v>0.52</v>
      </c>
      <c r="BI1609">
        <f t="shared" si="778"/>
        <v>0.52</v>
      </c>
      <c r="BT1609">
        <v>823056</v>
      </c>
      <c r="BW1609">
        <v>0.73</v>
      </c>
      <c r="BX1609">
        <f t="shared" si="779"/>
        <v>0.73</v>
      </c>
      <c r="CI1609">
        <v>823056</v>
      </c>
      <c r="CL1609">
        <v>0.51</v>
      </c>
      <c r="CM1609">
        <f t="shared" si="780"/>
        <v>0.51</v>
      </c>
      <c r="CX1609">
        <v>823056</v>
      </c>
      <c r="DA1609">
        <v>0.48</v>
      </c>
      <c r="DB1609">
        <f t="shared" si="781"/>
        <v>0.48</v>
      </c>
      <c r="DM1609">
        <v>823056</v>
      </c>
      <c r="DP1609">
        <v>0.5</v>
      </c>
      <c r="DQ1609">
        <f t="shared" si="782"/>
        <v>0.5</v>
      </c>
      <c r="EB1609">
        <v>823056</v>
      </c>
      <c r="EE1609">
        <v>0.49</v>
      </c>
      <c r="EF1609">
        <f t="shared" si="783"/>
        <v>0.49</v>
      </c>
      <c r="EQ1609">
        <v>823056</v>
      </c>
      <c r="ET1609">
        <v>0.49</v>
      </c>
      <c r="EU1609">
        <f t="shared" si="784"/>
        <v>0.49</v>
      </c>
      <c r="FF1609">
        <v>823056</v>
      </c>
      <c r="FI1609">
        <v>0.5</v>
      </c>
      <c r="FJ1609">
        <f t="shared" si="785"/>
        <v>0.5</v>
      </c>
      <c r="FU1609">
        <v>823056</v>
      </c>
      <c r="FX1609">
        <v>0.48</v>
      </c>
      <c r="FY1609">
        <f t="shared" si="786"/>
        <v>0.48</v>
      </c>
      <c r="GJ1609">
        <v>823056</v>
      </c>
      <c r="GM1609">
        <v>0.5</v>
      </c>
      <c r="GN1609">
        <f t="shared" si="787"/>
        <v>0.5</v>
      </c>
      <c r="GY1609">
        <v>823056</v>
      </c>
      <c r="HB1609">
        <v>0.48</v>
      </c>
      <c r="HC1609">
        <f t="shared" si="788"/>
        <v>0.48</v>
      </c>
      <c r="HN1609">
        <v>823056</v>
      </c>
      <c r="HQ1609">
        <v>0.54</v>
      </c>
      <c r="HR1609">
        <f t="shared" si="789"/>
        <v>0.54</v>
      </c>
      <c r="ID1609">
        <v>824446</v>
      </c>
      <c r="IG1609">
        <v>0.55000000000000004</v>
      </c>
      <c r="IH1609">
        <f t="shared" si="790"/>
        <v>0.55000000000000004</v>
      </c>
      <c r="IS1609">
        <v>824446</v>
      </c>
      <c r="IV1609">
        <v>0.56000000000000005</v>
      </c>
      <c r="IW1609">
        <f t="shared" si="791"/>
        <v>0.56000000000000005</v>
      </c>
      <c r="JH1609">
        <v>824446</v>
      </c>
      <c r="JK1609">
        <v>0.55000000000000004</v>
      </c>
      <c r="JL1609">
        <f t="shared" si="792"/>
        <v>0.55000000000000004</v>
      </c>
      <c r="JW1609">
        <v>824446</v>
      </c>
      <c r="JZ1609">
        <v>0.56000000000000005</v>
      </c>
      <c r="KA1609">
        <f t="shared" si="793"/>
        <v>0.56000000000000005</v>
      </c>
      <c r="KL1609">
        <v>824446</v>
      </c>
      <c r="KO1609">
        <v>0.57999999999999996</v>
      </c>
      <c r="KP1609">
        <f t="shared" si="794"/>
        <v>0.57999999999999996</v>
      </c>
      <c r="LA1609">
        <v>824446</v>
      </c>
      <c r="LD1609">
        <v>0.55000000000000004</v>
      </c>
      <c r="LE1609">
        <f t="shared" si="795"/>
        <v>0.55000000000000004</v>
      </c>
      <c r="LP1609">
        <v>824446</v>
      </c>
      <c r="LS1609">
        <v>0.54</v>
      </c>
      <c r="LT1609">
        <f t="shared" si="796"/>
        <v>0.54</v>
      </c>
      <c r="ME1609">
        <v>824446</v>
      </c>
      <c r="MH1609">
        <v>0.53</v>
      </c>
      <c r="MI1609">
        <f t="shared" si="797"/>
        <v>0.53</v>
      </c>
      <c r="MT1609">
        <v>824446</v>
      </c>
      <c r="MW1609">
        <v>0.55000000000000004</v>
      </c>
      <c r="MX1609">
        <f t="shared" si="798"/>
        <v>0.55000000000000004</v>
      </c>
      <c r="NI1609">
        <v>824446</v>
      </c>
      <c r="NL1609">
        <v>0.53</v>
      </c>
      <c r="NM1609">
        <f t="shared" si="799"/>
        <v>0.53</v>
      </c>
      <c r="NX1609">
        <v>824446</v>
      </c>
      <c r="OA1609">
        <v>0.57999999999999996</v>
      </c>
      <c r="OB1609">
        <f t="shared" si="800"/>
        <v>0.57999999999999996</v>
      </c>
      <c r="OM1609">
        <v>824446</v>
      </c>
      <c r="OP1609">
        <v>0.53</v>
      </c>
      <c r="OQ1609">
        <f t="shared" si="801"/>
        <v>0.53</v>
      </c>
      <c r="PB1609">
        <v>824446</v>
      </c>
      <c r="PE1609">
        <v>0.55000000000000004</v>
      </c>
      <c r="PF1609">
        <f t="shared" si="802"/>
        <v>0.55000000000000004</v>
      </c>
      <c r="PQ1609">
        <v>824446</v>
      </c>
      <c r="PT1609">
        <v>0.55000000000000004</v>
      </c>
      <c r="PU1609">
        <f t="shared" si="803"/>
        <v>0.55000000000000004</v>
      </c>
      <c r="QF1609">
        <v>824446</v>
      </c>
      <c r="QI1609">
        <v>0.54</v>
      </c>
      <c r="QJ1609">
        <f t="shared" si="804"/>
        <v>0.54</v>
      </c>
      <c r="QU1609">
        <v>824446</v>
      </c>
      <c r="QX1609">
        <v>0.55000000000000004</v>
      </c>
      <c r="QY1609">
        <f t="shared" si="805"/>
        <v>0.55000000000000004</v>
      </c>
    </row>
    <row r="1610" spans="12:467" x14ac:dyDescent="0.2">
      <c r="L1610">
        <v>823545</v>
      </c>
      <c r="O1610">
        <v>0.59</v>
      </c>
      <c r="P1610">
        <f t="shared" si="775"/>
        <v>0.59</v>
      </c>
      <c r="AA1610">
        <v>823545</v>
      </c>
      <c r="AD1610">
        <v>0.59</v>
      </c>
      <c r="AE1610">
        <f t="shared" si="776"/>
        <v>0.59</v>
      </c>
      <c r="AP1610">
        <v>823545</v>
      </c>
      <c r="AS1610">
        <v>0.54</v>
      </c>
      <c r="AT1610">
        <f t="shared" si="777"/>
        <v>0.54</v>
      </c>
      <c r="BE1610">
        <v>823545</v>
      </c>
      <c r="BH1610">
        <v>0.53</v>
      </c>
      <c r="BI1610">
        <f t="shared" si="778"/>
        <v>0.53</v>
      </c>
      <c r="BT1610">
        <v>823545</v>
      </c>
      <c r="BW1610">
        <v>0.66</v>
      </c>
      <c r="BX1610">
        <f t="shared" si="779"/>
        <v>0.66</v>
      </c>
      <c r="CI1610">
        <v>823545</v>
      </c>
      <c r="CL1610">
        <v>0.56999999999999995</v>
      </c>
      <c r="CM1610">
        <f t="shared" si="780"/>
        <v>0.56999999999999995</v>
      </c>
      <c r="CX1610">
        <v>823545</v>
      </c>
      <c r="DA1610">
        <v>0.56999999999999995</v>
      </c>
      <c r="DB1610">
        <f t="shared" si="781"/>
        <v>0.56999999999999995</v>
      </c>
      <c r="DM1610">
        <v>823545</v>
      </c>
      <c r="DP1610">
        <v>0.57999999999999996</v>
      </c>
      <c r="DQ1610">
        <f t="shared" si="782"/>
        <v>0.57999999999999996</v>
      </c>
      <c r="EB1610">
        <v>823545</v>
      </c>
      <c r="EE1610">
        <v>0.54</v>
      </c>
      <c r="EF1610">
        <f t="shared" si="783"/>
        <v>0.54</v>
      </c>
      <c r="EQ1610">
        <v>823545</v>
      </c>
      <c r="ET1610">
        <v>0.54</v>
      </c>
      <c r="EU1610">
        <f t="shared" si="784"/>
        <v>0.54</v>
      </c>
      <c r="FF1610">
        <v>823545</v>
      </c>
      <c r="FI1610">
        <v>0.57999999999999996</v>
      </c>
      <c r="FJ1610">
        <f t="shared" si="785"/>
        <v>0.57999999999999996</v>
      </c>
      <c r="FU1610">
        <v>823545</v>
      </c>
      <c r="FX1610">
        <v>0.56999999999999995</v>
      </c>
      <c r="FY1610">
        <f t="shared" si="786"/>
        <v>0.56999999999999995</v>
      </c>
      <c r="GJ1610">
        <v>823545</v>
      </c>
      <c r="GM1610">
        <v>0.56000000000000005</v>
      </c>
      <c r="GN1610">
        <f t="shared" si="787"/>
        <v>0.56000000000000005</v>
      </c>
      <c r="GY1610">
        <v>823545</v>
      </c>
      <c r="HB1610">
        <v>0.59</v>
      </c>
      <c r="HC1610">
        <f t="shared" si="788"/>
        <v>0.59</v>
      </c>
      <c r="HN1610">
        <v>823545</v>
      </c>
      <c r="HQ1610">
        <v>0.5</v>
      </c>
      <c r="HR1610">
        <f t="shared" si="789"/>
        <v>0.5</v>
      </c>
      <c r="ID1610">
        <v>824609</v>
      </c>
      <c r="IG1610">
        <v>0.56000000000000005</v>
      </c>
      <c r="IH1610">
        <f t="shared" si="790"/>
        <v>0.56000000000000005</v>
      </c>
      <c r="IS1610">
        <v>824609</v>
      </c>
      <c r="IV1610">
        <v>0.54</v>
      </c>
      <c r="IW1610">
        <f t="shared" si="791"/>
        <v>0.54</v>
      </c>
      <c r="JH1610">
        <v>824609</v>
      </c>
      <c r="JK1610">
        <v>0.57999999999999996</v>
      </c>
      <c r="JL1610">
        <f t="shared" si="792"/>
        <v>0.57999999999999996</v>
      </c>
      <c r="JW1610">
        <v>824609</v>
      </c>
      <c r="JZ1610">
        <v>0.52</v>
      </c>
      <c r="KA1610">
        <f t="shared" si="793"/>
        <v>0.52</v>
      </c>
      <c r="KL1610">
        <v>824609</v>
      </c>
      <c r="KO1610">
        <v>0.63</v>
      </c>
      <c r="KP1610">
        <f t="shared" si="794"/>
        <v>0.63</v>
      </c>
      <c r="LA1610">
        <v>824609</v>
      </c>
      <c r="LD1610">
        <v>0.56000000000000005</v>
      </c>
      <c r="LE1610">
        <f t="shared" si="795"/>
        <v>0.56000000000000005</v>
      </c>
      <c r="LP1610">
        <v>824609</v>
      </c>
      <c r="LS1610">
        <v>0.54</v>
      </c>
      <c r="LT1610">
        <f t="shared" si="796"/>
        <v>0.54</v>
      </c>
      <c r="ME1610">
        <v>824609</v>
      </c>
      <c r="MH1610">
        <v>0.66</v>
      </c>
      <c r="MI1610">
        <f t="shared" si="797"/>
        <v>0.66</v>
      </c>
      <c r="MT1610">
        <v>824609</v>
      </c>
      <c r="MW1610">
        <v>0.69</v>
      </c>
      <c r="MX1610">
        <f t="shared" si="798"/>
        <v>0.69</v>
      </c>
      <c r="NI1610">
        <v>824609</v>
      </c>
      <c r="NL1610">
        <v>0.53</v>
      </c>
      <c r="NM1610">
        <f t="shared" si="799"/>
        <v>0.53</v>
      </c>
      <c r="NX1610">
        <v>824609</v>
      </c>
      <c r="OA1610">
        <v>0.55000000000000004</v>
      </c>
      <c r="OB1610">
        <f t="shared" si="800"/>
        <v>0.55000000000000004</v>
      </c>
      <c r="OM1610">
        <v>824609</v>
      </c>
      <c r="OP1610">
        <v>0.55000000000000004</v>
      </c>
      <c r="OQ1610">
        <f t="shared" si="801"/>
        <v>0.55000000000000004</v>
      </c>
      <c r="PB1610">
        <v>824609</v>
      </c>
      <c r="PE1610">
        <v>0.55000000000000004</v>
      </c>
      <c r="PF1610">
        <f t="shared" si="802"/>
        <v>0.55000000000000004</v>
      </c>
      <c r="PQ1610">
        <v>824609</v>
      </c>
      <c r="PT1610">
        <v>0.52</v>
      </c>
      <c r="PU1610">
        <f t="shared" si="803"/>
        <v>0.52</v>
      </c>
      <c r="QF1610">
        <v>824609</v>
      </c>
      <c r="QI1610">
        <v>0.53</v>
      </c>
      <c r="QJ1610">
        <f t="shared" si="804"/>
        <v>0.53</v>
      </c>
      <c r="QU1610">
        <v>824609</v>
      </c>
      <c r="QX1610">
        <v>0.53</v>
      </c>
      <c r="QY1610">
        <f t="shared" si="805"/>
        <v>0.53</v>
      </c>
    </row>
    <row r="1611" spans="12:467" x14ac:dyDescent="0.2">
      <c r="L1611">
        <v>823864</v>
      </c>
      <c r="O1611">
        <v>0.42</v>
      </c>
      <c r="P1611">
        <f t="shared" si="775"/>
        <v>0.42</v>
      </c>
      <c r="AA1611">
        <v>823864</v>
      </c>
      <c r="AD1611">
        <v>0.32</v>
      </c>
      <c r="AE1611">
        <f t="shared" si="776"/>
        <v>0.32</v>
      </c>
      <c r="AP1611">
        <v>823864</v>
      </c>
      <c r="AS1611">
        <v>0.2</v>
      </c>
      <c r="AT1611">
        <f t="shared" si="777"/>
        <v>0.2</v>
      </c>
      <c r="BE1611">
        <v>823864</v>
      </c>
      <c r="BH1611">
        <v>0.5</v>
      </c>
      <c r="BI1611">
        <f t="shared" si="778"/>
        <v>0.5</v>
      </c>
      <c r="BT1611">
        <v>823864</v>
      </c>
      <c r="BW1611">
        <v>0.35</v>
      </c>
      <c r="BX1611">
        <f t="shared" si="779"/>
        <v>0.35</v>
      </c>
      <c r="CI1611">
        <v>823864</v>
      </c>
      <c r="CL1611">
        <v>0.42</v>
      </c>
      <c r="CM1611">
        <f t="shared" si="780"/>
        <v>0.42</v>
      </c>
      <c r="CX1611">
        <v>823864</v>
      </c>
      <c r="DA1611">
        <v>0.44</v>
      </c>
      <c r="DB1611">
        <f t="shared" si="781"/>
        <v>0.44</v>
      </c>
      <c r="DM1611">
        <v>823864</v>
      </c>
      <c r="DP1611">
        <v>0.41</v>
      </c>
      <c r="DQ1611">
        <f t="shared" si="782"/>
        <v>0.41</v>
      </c>
      <c r="EB1611">
        <v>823864</v>
      </c>
      <c r="EE1611">
        <v>0.39</v>
      </c>
      <c r="EF1611">
        <f t="shared" si="783"/>
        <v>0.39</v>
      </c>
      <c r="EQ1611">
        <v>823864</v>
      </c>
      <c r="ET1611">
        <v>0.39</v>
      </c>
      <c r="EU1611">
        <f t="shared" si="784"/>
        <v>0.39</v>
      </c>
      <c r="FF1611">
        <v>823864</v>
      </c>
      <c r="FI1611">
        <v>0.4</v>
      </c>
      <c r="FJ1611">
        <f t="shared" si="785"/>
        <v>0.4</v>
      </c>
      <c r="FU1611">
        <v>823864</v>
      </c>
      <c r="FX1611">
        <v>0.43</v>
      </c>
      <c r="FY1611">
        <f t="shared" si="786"/>
        <v>0.43</v>
      </c>
      <c r="GJ1611">
        <v>823864</v>
      </c>
      <c r="GM1611">
        <v>0.39</v>
      </c>
      <c r="GN1611">
        <f t="shared" si="787"/>
        <v>0.39</v>
      </c>
      <c r="GY1611">
        <v>823864</v>
      </c>
      <c r="HB1611">
        <v>0.41</v>
      </c>
      <c r="HC1611">
        <f t="shared" si="788"/>
        <v>0.41</v>
      </c>
      <c r="HN1611">
        <v>823864</v>
      </c>
      <c r="HQ1611">
        <v>0.38</v>
      </c>
      <c r="HR1611">
        <f t="shared" si="789"/>
        <v>0.38</v>
      </c>
      <c r="ID1611">
        <v>822823</v>
      </c>
      <c r="IG1611">
        <v>0.54</v>
      </c>
      <c r="IH1611">
        <f t="shared" si="790"/>
        <v>0.54</v>
      </c>
      <c r="IS1611">
        <v>822823</v>
      </c>
      <c r="IV1611">
        <v>0.52</v>
      </c>
      <c r="IW1611">
        <f t="shared" si="791"/>
        <v>0.52</v>
      </c>
      <c r="JH1611">
        <v>822823</v>
      </c>
      <c r="JK1611">
        <v>0.54</v>
      </c>
      <c r="JL1611">
        <f t="shared" si="792"/>
        <v>0.54</v>
      </c>
      <c r="JW1611">
        <v>822823</v>
      </c>
      <c r="JZ1611">
        <v>0.55000000000000004</v>
      </c>
      <c r="KA1611">
        <f t="shared" si="793"/>
        <v>0.55000000000000004</v>
      </c>
      <c r="KL1611">
        <v>822823</v>
      </c>
      <c r="KO1611">
        <v>0.64</v>
      </c>
      <c r="KP1611">
        <f t="shared" si="794"/>
        <v>0.64</v>
      </c>
      <c r="LA1611">
        <v>822823</v>
      </c>
      <c r="LD1611">
        <v>0.53</v>
      </c>
      <c r="LE1611">
        <f t="shared" si="795"/>
        <v>0.53</v>
      </c>
      <c r="LP1611">
        <v>822823</v>
      </c>
      <c r="LS1611">
        <v>0.53</v>
      </c>
      <c r="LT1611">
        <f t="shared" si="796"/>
        <v>0.53</v>
      </c>
      <c r="ME1611">
        <v>822823</v>
      </c>
      <c r="MH1611">
        <v>0.65</v>
      </c>
      <c r="MI1611">
        <f t="shared" si="797"/>
        <v>0.65</v>
      </c>
      <c r="MT1611">
        <v>822823</v>
      </c>
      <c r="MW1611">
        <v>0.57999999999999996</v>
      </c>
      <c r="MX1611">
        <f t="shared" si="798"/>
        <v>0.57999999999999996</v>
      </c>
      <c r="NI1611">
        <v>822823</v>
      </c>
      <c r="NL1611">
        <v>0.52</v>
      </c>
      <c r="NM1611">
        <f t="shared" si="799"/>
        <v>0.52</v>
      </c>
      <c r="NX1611">
        <v>822823</v>
      </c>
      <c r="OA1611">
        <v>0.56000000000000005</v>
      </c>
      <c r="OB1611">
        <f t="shared" si="800"/>
        <v>0.56000000000000005</v>
      </c>
      <c r="OM1611">
        <v>822823</v>
      </c>
      <c r="OP1611">
        <v>0.53</v>
      </c>
      <c r="OQ1611">
        <f t="shared" si="801"/>
        <v>0.53</v>
      </c>
      <c r="PB1611">
        <v>822823</v>
      </c>
      <c r="PE1611">
        <v>0.54</v>
      </c>
      <c r="PF1611">
        <f t="shared" si="802"/>
        <v>0.54</v>
      </c>
      <c r="PQ1611">
        <v>822823</v>
      </c>
      <c r="PT1611">
        <v>0.52</v>
      </c>
      <c r="PU1611">
        <f t="shared" si="803"/>
        <v>0.52</v>
      </c>
      <c r="QF1611">
        <v>822823</v>
      </c>
      <c r="QI1611">
        <v>0.55000000000000004</v>
      </c>
      <c r="QJ1611">
        <f t="shared" si="804"/>
        <v>0.55000000000000004</v>
      </c>
      <c r="QU1611">
        <v>822823</v>
      </c>
      <c r="QX1611">
        <v>0.53</v>
      </c>
      <c r="QY1611">
        <f t="shared" si="805"/>
        <v>0.53</v>
      </c>
    </row>
    <row r="1612" spans="12:467" x14ac:dyDescent="0.2">
      <c r="L1612">
        <v>824031</v>
      </c>
      <c r="O1612">
        <v>0.49</v>
      </c>
      <c r="P1612">
        <f t="shared" si="775"/>
        <v>0.49</v>
      </c>
      <c r="AA1612">
        <v>824031</v>
      </c>
      <c r="AD1612">
        <v>0.41</v>
      </c>
      <c r="AE1612">
        <f t="shared" si="776"/>
        <v>0.41</v>
      </c>
      <c r="AP1612">
        <v>824031</v>
      </c>
      <c r="AS1612">
        <v>0.53</v>
      </c>
      <c r="AT1612">
        <f t="shared" si="777"/>
        <v>0.53</v>
      </c>
      <c r="BE1612">
        <v>824031</v>
      </c>
      <c r="BH1612">
        <v>0.51</v>
      </c>
      <c r="BI1612">
        <f t="shared" si="778"/>
        <v>0.51</v>
      </c>
      <c r="BT1612">
        <v>824031</v>
      </c>
      <c r="BW1612">
        <v>0.6</v>
      </c>
      <c r="BX1612">
        <f t="shared" si="779"/>
        <v>0.6</v>
      </c>
      <c r="CI1612">
        <v>824031</v>
      </c>
      <c r="CL1612">
        <v>0.5</v>
      </c>
      <c r="CM1612">
        <f t="shared" si="780"/>
        <v>0.5</v>
      </c>
      <c r="CX1612">
        <v>824031</v>
      </c>
      <c r="DA1612">
        <v>0.52</v>
      </c>
      <c r="DB1612">
        <f t="shared" si="781"/>
        <v>0.52</v>
      </c>
      <c r="DM1612">
        <v>824031</v>
      </c>
      <c r="DP1612">
        <v>0.5</v>
      </c>
      <c r="DQ1612">
        <f t="shared" si="782"/>
        <v>0.5</v>
      </c>
      <c r="EB1612">
        <v>824031</v>
      </c>
      <c r="EE1612">
        <v>0.47</v>
      </c>
      <c r="EF1612">
        <f t="shared" si="783"/>
        <v>0.47</v>
      </c>
      <c r="EQ1612">
        <v>824031</v>
      </c>
      <c r="ET1612">
        <v>0.47</v>
      </c>
      <c r="EU1612">
        <f t="shared" si="784"/>
        <v>0.47</v>
      </c>
      <c r="FF1612">
        <v>824031</v>
      </c>
      <c r="FI1612">
        <v>0.5</v>
      </c>
      <c r="FJ1612">
        <f t="shared" si="785"/>
        <v>0.5</v>
      </c>
      <c r="FU1612">
        <v>824031</v>
      </c>
      <c r="FX1612">
        <v>0.53</v>
      </c>
      <c r="FY1612">
        <f t="shared" si="786"/>
        <v>0.53</v>
      </c>
      <c r="GJ1612">
        <v>824031</v>
      </c>
      <c r="GM1612">
        <v>0.5</v>
      </c>
      <c r="GN1612">
        <f t="shared" si="787"/>
        <v>0.5</v>
      </c>
      <c r="GY1612">
        <v>824031</v>
      </c>
      <c r="HB1612">
        <v>0.52</v>
      </c>
      <c r="HC1612">
        <f t="shared" si="788"/>
        <v>0.52</v>
      </c>
      <c r="HN1612">
        <v>824031</v>
      </c>
      <c r="HQ1612">
        <v>0.46</v>
      </c>
      <c r="HR1612">
        <f t="shared" si="789"/>
        <v>0.46</v>
      </c>
      <c r="ID1612">
        <v>822908</v>
      </c>
      <c r="IG1612">
        <v>0.45</v>
      </c>
      <c r="IH1612">
        <f t="shared" si="790"/>
        <v>0.45</v>
      </c>
      <c r="IS1612">
        <v>822908</v>
      </c>
      <c r="IV1612">
        <v>0.45</v>
      </c>
      <c r="IW1612">
        <f t="shared" si="791"/>
        <v>0.45</v>
      </c>
      <c r="JH1612">
        <v>822908</v>
      </c>
      <c r="JK1612">
        <v>0.47</v>
      </c>
      <c r="JL1612">
        <f t="shared" si="792"/>
        <v>0.47</v>
      </c>
      <c r="JW1612">
        <v>822908</v>
      </c>
      <c r="JZ1612">
        <v>0.47</v>
      </c>
      <c r="KA1612">
        <f t="shared" si="793"/>
        <v>0.47</v>
      </c>
      <c r="KL1612">
        <v>822908</v>
      </c>
      <c r="KO1612">
        <v>0.48</v>
      </c>
      <c r="KP1612">
        <f t="shared" si="794"/>
        <v>0.48</v>
      </c>
      <c r="LA1612">
        <v>822908</v>
      </c>
      <c r="LD1612">
        <v>0.47</v>
      </c>
      <c r="LE1612">
        <f t="shared" si="795"/>
        <v>0.47</v>
      </c>
      <c r="LP1612">
        <v>822908</v>
      </c>
      <c r="LS1612">
        <v>0.45</v>
      </c>
      <c r="LT1612">
        <f t="shared" si="796"/>
        <v>0.45</v>
      </c>
      <c r="ME1612">
        <v>822908</v>
      </c>
      <c r="MH1612">
        <v>0.46</v>
      </c>
      <c r="MI1612">
        <f t="shared" si="797"/>
        <v>0.46</v>
      </c>
      <c r="MT1612">
        <v>822908</v>
      </c>
      <c r="MW1612">
        <v>0.39</v>
      </c>
      <c r="MX1612">
        <f t="shared" si="798"/>
        <v>0.39</v>
      </c>
      <c r="NI1612">
        <v>822908</v>
      </c>
      <c r="NL1612">
        <v>0.46</v>
      </c>
      <c r="NM1612">
        <f t="shared" si="799"/>
        <v>0.46</v>
      </c>
      <c r="NX1612">
        <v>822908</v>
      </c>
      <c r="OA1612">
        <v>0.49</v>
      </c>
      <c r="OB1612">
        <f t="shared" si="800"/>
        <v>0.49</v>
      </c>
      <c r="OM1612">
        <v>822908</v>
      </c>
      <c r="OP1612">
        <v>0.49</v>
      </c>
      <c r="OQ1612">
        <f t="shared" si="801"/>
        <v>0.49</v>
      </c>
      <c r="PB1612">
        <v>822908</v>
      </c>
      <c r="PE1612">
        <v>0.47</v>
      </c>
      <c r="PF1612">
        <f t="shared" si="802"/>
        <v>0.47</v>
      </c>
      <c r="PQ1612">
        <v>822908</v>
      </c>
      <c r="PT1612">
        <v>0.48</v>
      </c>
      <c r="PU1612">
        <f t="shared" si="803"/>
        <v>0.48</v>
      </c>
      <c r="QF1612">
        <v>822908</v>
      </c>
      <c r="QI1612">
        <v>0.47</v>
      </c>
      <c r="QJ1612">
        <f t="shared" si="804"/>
        <v>0.47</v>
      </c>
      <c r="QU1612">
        <v>822908</v>
      </c>
      <c r="QX1612">
        <v>0.46</v>
      </c>
      <c r="QY1612">
        <f t="shared" si="805"/>
        <v>0.46</v>
      </c>
    </row>
    <row r="1613" spans="12:467" x14ac:dyDescent="0.2">
      <c r="L1613">
        <v>824274</v>
      </c>
      <c r="O1613">
        <v>0.5</v>
      </c>
      <c r="P1613">
        <f t="shared" si="775"/>
        <v>0.5</v>
      </c>
      <c r="AA1613">
        <v>824274</v>
      </c>
      <c r="AD1613">
        <v>0.39</v>
      </c>
      <c r="AE1613">
        <f t="shared" si="776"/>
        <v>0.39</v>
      </c>
      <c r="AP1613">
        <v>824274</v>
      </c>
      <c r="AS1613">
        <v>0.23</v>
      </c>
      <c r="AT1613">
        <f t="shared" si="777"/>
        <v>0.23</v>
      </c>
      <c r="BE1613">
        <v>824274</v>
      </c>
      <c r="BH1613">
        <v>0.38</v>
      </c>
      <c r="BI1613">
        <f t="shared" si="778"/>
        <v>0.38</v>
      </c>
      <c r="BT1613">
        <v>824274</v>
      </c>
      <c r="BW1613">
        <v>0.4</v>
      </c>
      <c r="BX1613">
        <f t="shared" si="779"/>
        <v>0.4</v>
      </c>
      <c r="CI1613">
        <v>824274</v>
      </c>
      <c r="CL1613">
        <v>0.48</v>
      </c>
      <c r="CM1613">
        <f t="shared" si="780"/>
        <v>0.48</v>
      </c>
      <c r="CX1613">
        <v>824274</v>
      </c>
      <c r="DA1613">
        <v>0.48</v>
      </c>
      <c r="DB1613">
        <f t="shared" si="781"/>
        <v>0.48</v>
      </c>
      <c r="DM1613">
        <v>824274</v>
      </c>
      <c r="DP1613">
        <v>0.5</v>
      </c>
      <c r="DQ1613">
        <f t="shared" si="782"/>
        <v>0.5</v>
      </c>
      <c r="EB1613">
        <v>824274</v>
      </c>
      <c r="EE1613">
        <v>0.49</v>
      </c>
      <c r="EF1613">
        <f t="shared" si="783"/>
        <v>0.49</v>
      </c>
      <c r="EQ1613">
        <v>824274</v>
      </c>
      <c r="ET1613">
        <v>0.49</v>
      </c>
      <c r="EU1613">
        <f t="shared" si="784"/>
        <v>0.49</v>
      </c>
      <c r="FF1613">
        <v>824274</v>
      </c>
      <c r="FI1613">
        <v>0.51</v>
      </c>
      <c r="FJ1613">
        <f t="shared" si="785"/>
        <v>0.51</v>
      </c>
      <c r="FU1613">
        <v>824274</v>
      </c>
      <c r="FX1613">
        <v>0.48</v>
      </c>
      <c r="FY1613">
        <f t="shared" si="786"/>
        <v>0.48</v>
      </c>
      <c r="GJ1613">
        <v>824274</v>
      </c>
      <c r="GM1613">
        <v>0.47</v>
      </c>
      <c r="GN1613">
        <f t="shared" si="787"/>
        <v>0.47</v>
      </c>
      <c r="GY1613">
        <v>824274</v>
      </c>
      <c r="HB1613">
        <v>0.52</v>
      </c>
      <c r="HC1613">
        <f t="shared" si="788"/>
        <v>0.52</v>
      </c>
      <c r="HN1613">
        <v>824274</v>
      </c>
      <c r="HQ1613">
        <v>0.37</v>
      </c>
      <c r="HR1613">
        <f t="shared" si="789"/>
        <v>0.37</v>
      </c>
      <c r="ID1613">
        <v>823310</v>
      </c>
      <c r="IG1613">
        <v>0.48</v>
      </c>
      <c r="IH1613">
        <f t="shared" si="790"/>
        <v>0.48</v>
      </c>
      <c r="IS1613">
        <v>823310</v>
      </c>
      <c r="IV1613">
        <v>0.46</v>
      </c>
      <c r="IW1613">
        <f t="shared" si="791"/>
        <v>0.46</v>
      </c>
      <c r="JH1613">
        <v>823310</v>
      </c>
      <c r="JK1613">
        <v>0.47</v>
      </c>
      <c r="JL1613">
        <f t="shared" si="792"/>
        <v>0.47</v>
      </c>
      <c r="JW1613">
        <v>823310</v>
      </c>
      <c r="JZ1613">
        <v>0.48</v>
      </c>
      <c r="KA1613">
        <f t="shared" si="793"/>
        <v>0.48</v>
      </c>
      <c r="KL1613">
        <v>823310</v>
      </c>
      <c r="KO1613">
        <v>0.49</v>
      </c>
      <c r="KP1613">
        <f t="shared" si="794"/>
        <v>0.49</v>
      </c>
      <c r="LA1613">
        <v>823310</v>
      </c>
      <c r="LD1613">
        <v>0.51</v>
      </c>
      <c r="LE1613">
        <f t="shared" si="795"/>
        <v>0.51</v>
      </c>
      <c r="LP1613">
        <v>823310</v>
      </c>
      <c r="LS1613">
        <v>0.46</v>
      </c>
      <c r="LT1613">
        <f t="shared" si="796"/>
        <v>0.46</v>
      </c>
      <c r="ME1613">
        <v>823310</v>
      </c>
      <c r="MH1613">
        <v>0.44</v>
      </c>
      <c r="MI1613">
        <f t="shared" si="797"/>
        <v>0.44</v>
      </c>
      <c r="MT1613">
        <v>823310</v>
      </c>
      <c r="MW1613">
        <v>0.36</v>
      </c>
      <c r="MX1613">
        <f t="shared" si="798"/>
        <v>0.36</v>
      </c>
      <c r="NI1613">
        <v>823310</v>
      </c>
      <c r="NL1613">
        <v>0.46</v>
      </c>
      <c r="NM1613">
        <f t="shared" si="799"/>
        <v>0.46</v>
      </c>
      <c r="NX1613">
        <v>823310</v>
      </c>
      <c r="OA1613">
        <v>0.49</v>
      </c>
      <c r="OB1613">
        <f t="shared" si="800"/>
        <v>0.49</v>
      </c>
      <c r="OM1613">
        <v>823310</v>
      </c>
      <c r="OP1613">
        <v>0.47</v>
      </c>
      <c r="OQ1613">
        <f t="shared" si="801"/>
        <v>0.47</v>
      </c>
      <c r="PB1613">
        <v>823310</v>
      </c>
      <c r="PE1613">
        <v>0.48</v>
      </c>
      <c r="PF1613">
        <f t="shared" si="802"/>
        <v>0.48</v>
      </c>
      <c r="PQ1613">
        <v>823310</v>
      </c>
      <c r="PT1613">
        <v>0.45</v>
      </c>
      <c r="PU1613">
        <f t="shared" si="803"/>
        <v>0.45</v>
      </c>
      <c r="QF1613">
        <v>823310</v>
      </c>
      <c r="QI1613">
        <v>0.47</v>
      </c>
      <c r="QJ1613">
        <f t="shared" si="804"/>
        <v>0.47</v>
      </c>
      <c r="QU1613">
        <v>823310</v>
      </c>
      <c r="QX1613">
        <v>0.47</v>
      </c>
      <c r="QY1613">
        <f t="shared" si="805"/>
        <v>0.47</v>
      </c>
    </row>
    <row r="1614" spans="12:467" x14ac:dyDescent="0.2">
      <c r="L1614">
        <v>823223</v>
      </c>
      <c r="O1614">
        <v>0.45</v>
      </c>
      <c r="P1614">
        <f t="shared" si="775"/>
        <v>0.45</v>
      </c>
      <c r="AA1614">
        <v>823223</v>
      </c>
      <c r="AD1614">
        <v>0.52</v>
      </c>
      <c r="AE1614">
        <f t="shared" si="776"/>
        <v>0.52</v>
      </c>
      <c r="AP1614">
        <v>823223</v>
      </c>
      <c r="AS1614">
        <v>0.81</v>
      </c>
      <c r="AT1614">
        <f t="shared" si="777"/>
        <v>0.81</v>
      </c>
      <c r="BE1614">
        <v>823223</v>
      </c>
      <c r="BH1614">
        <v>0.61</v>
      </c>
      <c r="BI1614">
        <f t="shared" si="778"/>
        <v>0.61</v>
      </c>
      <c r="BT1614">
        <v>823223</v>
      </c>
      <c r="BW1614">
        <v>0.67</v>
      </c>
      <c r="BX1614">
        <f t="shared" si="779"/>
        <v>0.67</v>
      </c>
      <c r="CI1614">
        <v>823223</v>
      </c>
      <c r="CL1614">
        <v>0.49</v>
      </c>
      <c r="CM1614">
        <f t="shared" si="780"/>
        <v>0.49</v>
      </c>
      <c r="CX1614">
        <v>823223</v>
      </c>
      <c r="DA1614">
        <v>0.48</v>
      </c>
      <c r="DB1614">
        <f t="shared" si="781"/>
        <v>0.48</v>
      </c>
      <c r="DM1614">
        <v>823223</v>
      </c>
      <c r="DP1614">
        <v>0.46</v>
      </c>
      <c r="DQ1614">
        <f t="shared" si="782"/>
        <v>0.46</v>
      </c>
      <c r="EB1614">
        <v>823223</v>
      </c>
      <c r="EE1614">
        <v>0.46</v>
      </c>
      <c r="EF1614">
        <f t="shared" si="783"/>
        <v>0.46</v>
      </c>
      <c r="EQ1614">
        <v>823223</v>
      </c>
      <c r="ET1614">
        <v>0.46</v>
      </c>
      <c r="EU1614">
        <f t="shared" si="784"/>
        <v>0.46</v>
      </c>
      <c r="FF1614">
        <v>823223</v>
      </c>
      <c r="FI1614">
        <v>0.5</v>
      </c>
      <c r="FJ1614">
        <f t="shared" si="785"/>
        <v>0.5</v>
      </c>
      <c r="FU1614">
        <v>823223</v>
      </c>
      <c r="FX1614">
        <v>0.5</v>
      </c>
      <c r="FY1614">
        <f t="shared" si="786"/>
        <v>0.5</v>
      </c>
      <c r="GJ1614">
        <v>823223</v>
      </c>
      <c r="GM1614">
        <v>0.47</v>
      </c>
      <c r="GN1614">
        <f t="shared" si="787"/>
        <v>0.47</v>
      </c>
      <c r="GY1614">
        <v>823223</v>
      </c>
      <c r="HB1614">
        <v>0.47</v>
      </c>
      <c r="HC1614">
        <f t="shared" si="788"/>
        <v>0.47</v>
      </c>
      <c r="HN1614">
        <v>823223</v>
      </c>
      <c r="HQ1614">
        <v>0.55000000000000004</v>
      </c>
      <c r="HR1614">
        <f t="shared" si="789"/>
        <v>0.55000000000000004</v>
      </c>
      <c r="ID1614">
        <v>823473</v>
      </c>
      <c r="IG1614">
        <v>0.54</v>
      </c>
      <c r="IH1614">
        <f t="shared" si="790"/>
        <v>0.54</v>
      </c>
      <c r="IS1614">
        <v>823473</v>
      </c>
      <c r="IV1614">
        <v>0.53</v>
      </c>
      <c r="IW1614">
        <f t="shared" si="791"/>
        <v>0.53</v>
      </c>
      <c r="JH1614">
        <v>823473</v>
      </c>
      <c r="JK1614">
        <v>0.54</v>
      </c>
      <c r="JL1614">
        <f t="shared" si="792"/>
        <v>0.54</v>
      </c>
      <c r="JW1614">
        <v>823473</v>
      </c>
      <c r="JZ1614">
        <v>0.52</v>
      </c>
      <c r="KA1614">
        <f t="shared" si="793"/>
        <v>0.52</v>
      </c>
      <c r="KL1614">
        <v>823473</v>
      </c>
      <c r="KO1614">
        <v>0.48</v>
      </c>
      <c r="KP1614">
        <f t="shared" si="794"/>
        <v>0.48</v>
      </c>
      <c r="LA1614">
        <v>823473</v>
      </c>
      <c r="LD1614">
        <v>0.54</v>
      </c>
      <c r="LE1614">
        <f t="shared" si="795"/>
        <v>0.54</v>
      </c>
      <c r="LP1614">
        <v>823473</v>
      </c>
      <c r="LS1614">
        <v>0.51</v>
      </c>
      <c r="LT1614">
        <f t="shared" si="796"/>
        <v>0.51</v>
      </c>
      <c r="ME1614">
        <v>823473</v>
      </c>
      <c r="MH1614">
        <v>0.54</v>
      </c>
      <c r="MI1614">
        <f t="shared" si="797"/>
        <v>0.54</v>
      </c>
      <c r="MT1614">
        <v>823473</v>
      </c>
      <c r="MW1614">
        <v>0.47</v>
      </c>
      <c r="MX1614">
        <f t="shared" si="798"/>
        <v>0.47</v>
      </c>
      <c r="NI1614">
        <v>823473</v>
      </c>
      <c r="NL1614">
        <v>0.52</v>
      </c>
      <c r="NM1614">
        <f t="shared" si="799"/>
        <v>0.52</v>
      </c>
      <c r="NX1614">
        <v>823473</v>
      </c>
      <c r="OA1614">
        <v>0.51</v>
      </c>
      <c r="OB1614">
        <f t="shared" si="800"/>
        <v>0.51</v>
      </c>
      <c r="OM1614">
        <v>823473</v>
      </c>
      <c r="OP1614">
        <v>0.51</v>
      </c>
      <c r="OQ1614">
        <f t="shared" si="801"/>
        <v>0.51</v>
      </c>
      <c r="PB1614">
        <v>823473</v>
      </c>
      <c r="PE1614">
        <v>0.5</v>
      </c>
      <c r="PF1614">
        <f t="shared" si="802"/>
        <v>0.5</v>
      </c>
      <c r="PQ1614">
        <v>823473</v>
      </c>
      <c r="PT1614">
        <v>0.55000000000000004</v>
      </c>
      <c r="PU1614">
        <f t="shared" si="803"/>
        <v>0.55000000000000004</v>
      </c>
      <c r="QF1614">
        <v>823473</v>
      </c>
      <c r="QI1614">
        <v>0.54</v>
      </c>
      <c r="QJ1614">
        <f t="shared" si="804"/>
        <v>0.54</v>
      </c>
      <c r="QU1614">
        <v>823473</v>
      </c>
      <c r="QX1614">
        <v>0.48</v>
      </c>
      <c r="QY1614">
        <f t="shared" si="805"/>
        <v>0.48</v>
      </c>
    </row>
    <row r="1615" spans="12:467" x14ac:dyDescent="0.2">
      <c r="L1615">
        <v>823298</v>
      </c>
      <c r="O1615">
        <v>0.47</v>
      </c>
      <c r="P1615">
        <f t="shared" si="775"/>
        <v>0.47</v>
      </c>
      <c r="AA1615">
        <v>823298</v>
      </c>
      <c r="AD1615">
        <v>0.56000000000000005</v>
      </c>
      <c r="AE1615">
        <f t="shared" si="776"/>
        <v>0.56000000000000005</v>
      </c>
      <c r="AP1615">
        <v>823298</v>
      </c>
      <c r="AS1615">
        <v>0.62</v>
      </c>
      <c r="AT1615">
        <f t="shared" si="777"/>
        <v>0.62</v>
      </c>
      <c r="BE1615">
        <v>823298</v>
      </c>
      <c r="BH1615">
        <v>0.59</v>
      </c>
      <c r="BI1615">
        <f t="shared" si="778"/>
        <v>0.59</v>
      </c>
      <c r="BT1615">
        <v>823298</v>
      </c>
      <c r="BW1615">
        <v>0.46</v>
      </c>
      <c r="BX1615">
        <f t="shared" si="779"/>
        <v>0.46</v>
      </c>
      <c r="CI1615">
        <v>823298</v>
      </c>
      <c r="CL1615">
        <v>0.47</v>
      </c>
      <c r="CM1615">
        <f t="shared" si="780"/>
        <v>0.47</v>
      </c>
      <c r="CX1615">
        <v>823298</v>
      </c>
      <c r="DA1615">
        <v>0.46</v>
      </c>
      <c r="DB1615">
        <f t="shared" si="781"/>
        <v>0.46</v>
      </c>
      <c r="DM1615">
        <v>823298</v>
      </c>
      <c r="DP1615">
        <v>0.48</v>
      </c>
      <c r="DQ1615">
        <f t="shared" si="782"/>
        <v>0.48</v>
      </c>
      <c r="EB1615">
        <v>823298</v>
      </c>
      <c r="EE1615">
        <v>0.47</v>
      </c>
      <c r="EF1615">
        <f t="shared" si="783"/>
        <v>0.47</v>
      </c>
      <c r="EQ1615">
        <v>823298</v>
      </c>
      <c r="ET1615">
        <v>0.47</v>
      </c>
      <c r="EU1615">
        <f t="shared" si="784"/>
        <v>0.47</v>
      </c>
      <c r="FF1615">
        <v>823298</v>
      </c>
      <c r="FI1615">
        <v>0.5</v>
      </c>
      <c r="FJ1615">
        <f t="shared" si="785"/>
        <v>0.5</v>
      </c>
      <c r="FU1615">
        <v>823298</v>
      </c>
      <c r="FX1615">
        <v>0.52</v>
      </c>
      <c r="FY1615">
        <f t="shared" si="786"/>
        <v>0.52</v>
      </c>
      <c r="GJ1615">
        <v>823298</v>
      </c>
      <c r="GM1615">
        <v>0.48</v>
      </c>
      <c r="GN1615">
        <f t="shared" si="787"/>
        <v>0.48</v>
      </c>
      <c r="GY1615">
        <v>823298</v>
      </c>
      <c r="HB1615">
        <v>0.49</v>
      </c>
      <c r="HC1615">
        <f t="shared" si="788"/>
        <v>0.49</v>
      </c>
      <c r="HN1615">
        <v>823298</v>
      </c>
      <c r="HQ1615">
        <v>0.55000000000000004</v>
      </c>
      <c r="HR1615">
        <f t="shared" si="789"/>
        <v>0.55000000000000004</v>
      </c>
      <c r="ID1615">
        <v>823716</v>
      </c>
      <c r="IG1615">
        <v>0.44</v>
      </c>
      <c r="IH1615">
        <f t="shared" si="790"/>
        <v>0.44</v>
      </c>
      <c r="IS1615">
        <v>823716</v>
      </c>
      <c r="IV1615">
        <v>0.45</v>
      </c>
      <c r="IW1615">
        <f t="shared" si="791"/>
        <v>0.45</v>
      </c>
      <c r="JH1615">
        <v>823716</v>
      </c>
      <c r="JK1615">
        <v>0.44</v>
      </c>
      <c r="JL1615">
        <f t="shared" si="792"/>
        <v>0.44</v>
      </c>
      <c r="JW1615">
        <v>823716</v>
      </c>
      <c r="JZ1615">
        <v>0.43</v>
      </c>
      <c r="KA1615">
        <f t="shared" si="793"/>
        <v>0.43</v>
      </c>
      <c r="KL1615">
        <v>823716</v>
      </c>
      <c r="KO1615">
        <v>0.37</v>
      </c>
      <c r="KP1615">
        <f t="shared" si="794"/>
        <v>0.37</v>
      </c>
      <c r="LA1615">
        <v>823716</v>
      </c>
      <c r="LD1615">
        <v>0.43</v>
      </c>
      <c r="LE1615">
        <f t="shared" si="795"/>
        <v>0.43</v>
      </c>
      <c r="LP1615">
        <v>823716</v>
      </c>
      <c r="LS1615">
        <v>0.45</v>
      </c>
      <c r="LT1615">
        <f t="shared" si="796"/>
        <v>0.45</v>
      </c>
      <c r="ME1615">
        <v>823716</v>
      </c>
      <c r="MH1615">
        <v>0.43</v>
      </c>
      <c r="MI1615">
        <f t="shared" si="797"/>
        <v>0.43</v>
      </c>
      <c r="MT1615">
        <v>823716</v>
      </c>
      <c r="MW1615">
        <v>0.48</v>
      </c>
      <c r="MX1615">
        <f t="shared" si="798"/>
        <v>0.48</v>
      </c>
      <c r="NI1615">
        <v>823716</v>
      </c>
      <c r="NL1615">
        <v>0.45</v>
      </c>
      <c r="NM1615">
        <f t="shared" si="799"/>
        <v>0.45</v>
      </c>
      <c r="NX1615">
        <v>823716</v>
      </c>
      <c r="OA1615">
        <v>0.47</v>
      </c>
      <c r="OB1615">
        <f t="shared" si="800"/>
        <v>0.47</v>
      </c>
      <c r="OM1615">
        <v>823716</v>
      </c>
      <c r="OP1615">
        <v>0.48</v>
      </c>
      <c r="OQ1615">
        <f t="shared" si="801"/>
        <v>0.48</v>
      </c>
      <c r="PB1615">
        <v>823716</v>
      </c>
      <c r="PE1615">
        <v>0.44</v>
      </c>
      <c r="PF1615">
        <f t="shared" si="802"/>
        <v>0.44</v>
      </c>
      <c r="PQ1615">
        <v>823716</v>
      </c>
      <c r="PT1615">
        <v>0.46</v>
      </c>
      <c r="PU1615">
        <f t="shared" si="803"/>
        <v>0.46</v>
      </c>
      <c r="QF1615">
        <v>823716</v>
      </c>
      <c r="QI1615">
        <v>0.47</v>
      </c>
      <c r="QJ1615">
        <f t="shared" si="804"/>
        <v>0.47</v>
      </c>
      <c r="QU1615">
        <v>823716</v>
      </c>
      <c r="QX1615">
        <v>0.46</v>
      </c>
      <c r="QY1615">
        <f t="shared" si="805"/>
        <v>0.46</v>
      </c>
    </row>
    <row r="1616" spans="12:467" x14ac:dyDescent="0.2">
      <c r="L1616">
        <v>823546</v>
      </c>
      <c r="O1616">
        <v>0.5</v>
      </c>
      <c r="P1616">
        <f t="shared" si="775"/>
        <v>0.5</v>
      </c>
      <c r="AA1616">
        <v>823546</v>
      </c>
      <c r="AD1616">
        <v>0.66</v>
      </c>
      <c r="AE1616">
        <f t="shared" si="776"/>
        <v>0.66</v>
      </c>
      <c r="AP1616">
        <v>823546</v>
      </c>
      <c r="AS1616">
        <v>0.52</v>
      </c>
      <c r="AT1616">
        <f t="shared" si="777"/>
        <v>0.52</v>
      </c>
      <c r="BE1616">
        <v>823546</v>
      </c>
      <c r="BH1616">
        <v>0.53</v>
      </c>
      <c r="BI1616">
        <f t="shared" si="778"/>
        <v>0.53</v>
      </c>
      <c r="BT1616">
        <v>823546</v>
      </c>
      <c r="BW1616">
        <v>0.56999999999999995</v>
      </c>
      <c r="BX1616">
        <f t="shared" si="779"/>
        <v>0.56999999999999995</v>
      </c>
      <c r="CI1616">
        <v>823546</v>
      </c>
      <c r="CL1616">
        <v>0.52</v>
      </c>
      <c r="CM1616">
        <f t="shared" si="780"/>
        <v>0.52</v>
      </c>
      <c r="CX1616">
        <v>823546</v>
      </c>
      <c r="DA1616">
        <v>0.5</v>
      </c>
      <c r="DB1616">
        <f t="shared" si="781"/>
        <v>0.5</v>
      </c>
      <c r="DM1616">
        <v>823546</v>
      </c>
      <c r="DP1616">
        <v>0.53</v>
      </c>
      <c r="DQ1616">
        <f t="shared" si="782"/>
        <v>0.53</v>
      </c>
      <c r="EB1616">
        <v>823546</v>
      </c>
      <c r="EE1616">
        <v>0.51</v>
      </c>
      <c r="EF1616">
        <f t="shared" si="783"/>
        <v>0.51</v>
      </c>
      <c r="EQ1616">
        <v>823546</v>
      </c>
      <c r="ET1616">
        <v>0.51</v>
      </c>
      <c r="EU1616">
        <f t="shared" si="784"/>
        <v>0.51</v>
      </c>
      <c r="FF1616">
        <v>823546</v>
      </c>
      <c r="FI1616">
        <v>0.53</v>
      </c>
      <c r="FJ1616">
        <f t="shared" si="785"/>
        <v>0.53</v>
      </c>
      <c r="FU1616">
        <v>823546</v>
      </c>
      <c r="FX1616">
        <v>0.52</v>
      </c>
      <c r="FY1616">
        <f t="shared" si="786"/>
        <v>0.52</v>
      </c>
      <c r="GJ1616">
        <v>823546</v>
      </c>
      <c r="GM1616">
        <v>0.51</v>
      </c>
      <c r="GN1616">
        <f t="shared" si="787"/>
        <v>0.51</v>
      </c>
      <c r="GY1616">
        <v>823546</v>
      </c>
      <c r="HB1616">
        <v>0.46</v>
      </c>
      <c r="HC1616">
        <f t="shared" si="788"/>
        <v>0.46</v>
      </c>
      <c r="HN1616">
        <v>823546</v>
      </c>
      <c r="HQ1616">
        <v>0.6</v>
      </c>
      <c r="HR1616">
        <f t="shared" si="789"/>
        <v>0.6</v>
      </c>
      <c r="ID1616">
        <v>823798</v>
      </c>
      <c r="IG1616">
        <v>0.49</v>
      </c>
      <c r="IH1616">
        <f t="shared" si="790"/>
        <v>0.49</v>
      </c>
      <c r="IS1616">
        <v>823798</v>
      </c>
      <c r="IV1616">
        <v>0.54</v>
      </c>
      <c r="IW1616">
        <f t="shared" si="791"/>
        <v>0.54</v>
      </c>
      <c r="JH1616">
        <v>823798</v>
      </c>
      <c r="JK1616">
        <v>0.53</v>
      </c>
      <c r="JL1616">
        <f t="shared" si="792"/>
        <v>0.53</v>
      </c>
      <c r="JW1616">
        <v>823798</v>
      </c>
      <c r="JZ1616">
        <v>0.48</v>
      </c>
      <c r="KA1616">
        <f t="shared" si="793"/>
        <v>0.48</v>
      </c>
      <c r="KL1616">
        <v>823798</v>
      </c>
      <c r="KO1616">
        <v>0.55000000000000004</v>
      </c>
      <c r="KP1616">
        <f t="shared" si="794"/>
        <v>0.55000000000000004</v>
      </c>
      <c r="LA1616">
        <v>823798</v>
      </c>
      <c r="LD1616">
        <v>0.53</v>
      </c>
      <c r="LE1616">
        <f t="shared" si="795"/>
        <v>0.53</v>
      </c>
      <c r="LP1616">
        <v>823798</v>
      </c>
      <c r="LS1616">
        <v>0.52</v>
      </c>
      <c r="LT1616">
        <f t="shared" si="796"/>
        <v>0.52</v>
      </c>
      <c r="ME1616">
        <v>823798</v>
      </c>
      <c r="MH1616">
        <v>0.54</v>
      </c>
      <c r="MI1616">
        <f t="shared" si="797"/>
        <v>0.54</v>
      </c>
      <c r="MT1616">
        <v>823798</v>
      </c>
      <c r="MW1616">
        <v>0.56000000000000005</v>
      </c>
      <c r="MX1616">
        <f t="shared" si="798"/>
        <v>0.56000000000000005</v>
      </c>
      <c r="NI1616">
        <v>823798</v>
      </c>
      <c r="NL1616">
        <v>0.52</v>
      </c>
      <c r="NM1616">
        <f t="shared" si="799"/>
        <v>0.52</v>
      </c>
      <c r="NX1616">
        <v>823798</v>
      </c>
      <c r="OA1616">
        <v>0.51</v>
      </c>
      <c r="OB1616">
        <f t="shared" si="800"/>
        <v>0.51</v>
      </c>
      <c r="OM1616">
        <v>823798</v>
      </c>
      <c r="OP1616">
        <v>0.53</v>
      </c>
      <c r="OQ1616">
        <f t="shared" si="801"/>
        <v>0.53</v>
      </c>
      <c r="PB1616">
        <v>823798</v>
      </c>
      <c r="PE1616">
        <v>0.52</v>
      </c>
      <c r="PF1616">
        <f t="shared" si="802"/>
        <v>0.52</v>
      </c>
      <c r="PQ1616">
        <v>823798</v>
      </c>
      <c r="PT1616">
        <v>0.54</v>
      </c>
      <c r="PU1616">
        <f t="shared" si="803"/>
        <v>0.54</v>
      </c>
      <c r="QF1616">
        <v>823798</v>
      </c>
      <c r="QI1616">
        <v>0.53</v>
      </c>
      <c r="QJ1616">
        <f t="shared" si="804"/>
        <v>0.53</v>
      </c>
      <c r="QU1616">
        <v>823798</v>
      </c>
      <c r="QX1616">
        <v>0.52</v>
      </c>
      <c r="QY1616">
        <f t="shared" si="805"/>
        <v>0.52</v>
      </c>
    </row>
    <row r="1617" spans="12:467" x14ac:dyDescent="0.2">
      <c r="L1617">
        <v>823788</v>
      </c>
      <c r="O1617">
        <v>0.52</v>
      </c>
      <c r="P1617">
        <f t="shared" si="775"/>
        <v>0.52</v>
      </c>
      <c r="AA1617">
        <v>823788</v>
      </c>
      <c r="AD1617">
        <v>0.41</v>
      </c>
      <c r="AE1617">
        <f t="shared" si="776"/>
        <v>0.41</v>
      </c>
      <c r="AP1617">
        <v>823788</v>
      </c>
      <c r="AS1617">
        <v>0.5</v>
      </c>
      <c r="AT1617">
        <f t="shared" si="777"/>
        <v>0.5</v>
      </c>
      <c r="BE1617">
        <v>823788</v>
      </c>
      <c r="BH1617">
        <v>0.42</v>
      </c>
      <c r="BI1617">
        <f t="shared" si="778"/>
        <v>0.42</v>
      </c>
      <c r="BT1617">
        <v>823788</v>
      </c>
      <c r="BW1617">
        <v>0.61</v>
      </c>
      <c r="BX1617">
        <f t="shared" si="779"/>
        <v>0.61</v>
      </c>
      <c r="CI1617">
        <v>823788</v>
      </c>
      <c r="CL1617">
        <v>0.52</v>
      </c>
      <c r="CM1617">
        <f t="shared" si="780"/>
        <v>0.52</v>
      </c>
      <c r="CX1617">
        <v>823788</v>
      </c>
      <c r="DA1617">
        <v>0.52</v>
      </c>
      <c r="DB1617">
        <f t="shared" si="781"/>
        <v>0.52</v>
      </c>
      <c r="DM1617">
        <v>823788</v>
      </c>
      <c r="DP1617">
        <v>0.53</v>
      </c>
      <c r="DQ1617">
        <f t="shared" si="782"/>
        <v>0.53</v>
      </c>
      <c r="EB1617">
        <v>823788</v>
      </c>
      <c r="EE1617">
        <v>0.47</v>
      </c>
      <c r="EF1617">
        <f t="shared" si="783"/>
        <v>0.47</v>
      </c>
      <c r="EQ1617">
        <v>823788</v>
      </c>
      <c r="ET1617">
        <v>0.47</v>
      </c>
      <c r="EU1617">
        <f t="shared" si="784"/>
        <v>0.47</v>
      </c>
      <c r="FF1617">
        <v>823788</v>
      </c>
      <c r="FI1617">
        <v>0.52</v>
      </c>
      <c r="FJ1617">
        <f t="shared" si="785"/>
        <v>0.52</v>
      </c>
      <c r="FU1617">
        <v>823788</v>
      </c>
      <c r="FX1617">
        <v>0.51</v>
      </c>
      <c r="FY1617">
        <f t="shared" si="786"/>
        <v>0.51</v>
      </c>
      <c r="GJ1617">
        <v>823788</v>
      </c>
      <c r="GM1617">
        <v>0.49</v>
      </c>
      <c r="GN1617">
        <f t="shared" si="787"/>
        <v>0.49</v>
      </c>
      <c r="GY1617">
        <v>823788</v>
      </c>
      <c r="HB1617">
        <v>0.47</v>
      </c>
      <c r="HC1617">
        <f t="shared" si="788"/>
        <v>0.47</v>
      </c>
      <c r="HN1617">
        <v>823788</v>
      </c>
      <c r="HQ1617">
        <v>0.55000000000000004</v>
      </c>
      <c r="HR1617">
        <f t="shared" si="789"/>
        <v>0.55000000000000004</v>
      </c>
      <c r="ID1617">
        <v>824447</v>
      </c>
      <c r="IG1617">
        <v>0.52</v>
      </c>
      <c r="IH1617">
        <f t="shared" si="790"/>
        <v>0.52</v>
      </c>
      <c r="IS1617">
        <v>824447</v>
      </c>
      <c r="IV1617">
        <v>0.55000000000000004</v>
      </c>
      <c r="IW1617">
        <f t="shared" si="791"/>
        <v>0.55000000000000004</v>
      </c>
      <c r="JH1617">
        <v>824447</v>
      </c>
      <c r="JK1617">
        <v>0.55000000000000004</v>
      </c>
      <c r="JL1617">
        <f t="shared" si="792"/>
        <v>0.55000000000000004</v>
      </c>
      <c r="JW1617">
        <v>824447</v>
      </c>
      <c r="JZ1617">
        <v>0.56000000000000005</v>
      </c>
      <c r="KA1617">
        <f t="shared" si="793"/>
        <v>0.56000000000000005</v>
      </c>
      <c r="KL1617">
        <v>824447</v>
      </c>
      <c r="KO1617">
        <v>0.49</v>
      </c>
      <c r="KP1617">
        <f t="shared" si="794"/>
        <v>0.49</v>
      </c>
      <c r="LA1617">
        <v>824447</v>
      </c>
      <c r="LD1617">
        <v>0.55000000000000004</v>
      </c>
      <c r="LE1617">
        <f t="shared" si="795"/>
        <v>0.55000000000000004</v>
      </c>
      <c r="LP1617">
        <v>824447</v>
      </c>
      <c r="LS1617">
        <v>0.53</v>
      </c>
      <c r="LT1617">
        <f t="shared" si="796"/>
        <v>0.53</v>
      </c>
      <c r="ME1617">
        <v>824447</v>
      </c>
      <c r="MH1617">
        <v>0.56999999999999995</v>
      </c>
      <c r="MI1617">
        <f t="shared" si="797"/>
        <v>0.56999999999999995</v>
      </c>
      <c r="MT1617">
        <v>824447</v>
      </c>
      <c r="MW1617">
        <v>0.54</v>
      </c>
      <c r="MX1617">
        <f t="shared" si="798"/>
        <v>0.54</v>
      </c>
      <c r="NI1617">
        <v>824447</v>
      </c>
      <c r="NL1617">
        <v>0.52</v>
      </c>
      <c r="NM1617">
        <f t="shared" si="799"/>
        <v>0.52</v>
      </c>
      <c r="NX1617">
        <v>824447</v>
      </c>
      <c r="OA1617">
        <v>0.6</v>
      </c>
      <c r="OB1617">
        <f t="shared" si="800"/>
        <v>0.6</v>
      </c>
      <c r="OM1617">
        <v>824447</v>
      </c>
      <c r="OP1617">
        <v>0.54</v>
      </c>
      <c r="OQ1617">
        <f t="shared" si="801"/>
        <v>0.54</v>
      </c>
      <c r="PB1617">
        <v>824447</v>
      </c>
      <c r="PE1617">
        <v>0.52</v>
      </c>
      <c r="PF1617">
        <f t="shared" si="802"/>
        <v>0.52</v>
      </c>
      <c r="PQ1617">
        <v>824447</v>
      </c>
      <c r="PT1617">
        <v>0.54</v>
      </c>
      <c r="PU1617">
        <f t="shared" si="803"/>
        <v>0.54</v>
      </c>
      <c r="QF1617">
        <v>824447</v>
      </c>
      <c r="QI1617">
        <v>0.53</v>
      </c>
      <c r="QJ1617">
        <f t="shared" si="804"/>
        <v>0.53</v>
      </c>
      <c r="QU1617">
        <v>824447</v>
      </c>
      <c r="QX1617">
        <v>0.53</v>
      </c>
      <c r="QY1617">
        <f t="shared" si="805"/>
        <v>0.53</v>
      </c>
    </row>
    <row r="1618" spans="12:467" x14ac:dyDescent="0.2">
      <c r="L1618">
        <v>823863</v>
      </c>
      <c r="O1618">
        <v>0.49</v>
      </c>
      <c r="P1618">
        <f t="shared" si="775"/>
        <v>0.49</v>
      </c>
      <c r="AA1618">
        <v>823863</v>
      </c>
      <c r="AD1618">
        <v>0.4</v>
      </c>
      <c r="AE1618">
        <f t="shared" si="776"/>
        <v>0.4</v>
      </c>
      <c r="AP1618">
        <v>823863</v>
      </c>
      <c r="AS1618">
        <v>0.38</v>
      </c>
      <c r="AT1618">
        <f t="shared" si="777"/>
        <v>0.38</v>
      </c>
      <c r="BE1618">
        <v>823863</v>
      </c>
      <c r="BH1618">
        <v>0.46</v>
      </c>
      <c r="BI1618">
        <f t="shared" si="778"/>
        <v>0.46</v>
      </c>
      <c r="BT1618">
        <v>823863</v>
      </c>
      <c r="BW1618">
        <v>0.31</v>
      </c>
      <c r="BX1618">
        <f t="shared" si="779"/>
        <v>0.31</v>
      </c>
      <c r="CI1618">
        <v>823863</v>
      </c>
      <c r="CL1618">
        <v>0.47</v>
      </c>
      <c r="CM1618">
        <f t="shared" si="780"/>
        <v>0.47</v>
      </c>
      <c r="CX1618">
        <v>823863</v>
      </c>
      <c r="DA1618">
        <v>0.49</v>
      </c>
      <c r="DB1618">
        <f t="shared" si="781"/>
        <v>0.49</v>
      </c>
      <c r="DM1618">
        <v>823863</v>
      </c>
      <c r="DP1618">
        <v>0.51</v>
      </c>
      <c r="DQ1618">
        <f t="shared" si="782"/>
        <v>0.51</v>
      </c>
      <c r="EB1618">
        <v>823863</v>
      </c>
      <c r="EE1618">
        <v>0.49</v>
      </c>
      <c r="EF1618">
        <f t="shared" si="783"/>
        <v>0.49</v>
      </c>
      <c r="EQ1618">
        <v>823863</v>
      </c>
      <c r="ET1618">
        <v>0.49</v>
      </c>
      <c r="EU1618">
        <f t="shared" si="784"/>
        <v>0.49</v>
      </c>
      <c r="FF1618">
        <v>823863</v>
      </c>
      <c r="FI1618">
        <v>0.49</v>
      </c>
      <c r="FJ1618">
        <f t="shared" si="785"/>
        <v>0.49</v>
      </c>
      <c r="FU1618">
        <v>823863</v>
      </c>
      <c r="FX1618">
        <v>0.5</v>
      </c>
      <c r="FY1618">
        <f t="shared" si="786"/>
        <v>0.5</v>
      </c>
      <c r="GJ1618">
        <v>823863</v>
      </c>
      <c r="GM1618">
        <v>0.5</v>
      </c>
      <c r="GN1618">
        <f t="shared" si="787"/>
        <v>0.5</v>
      </c>
      <c r="GY1618">
        <v>823863</v>
      </c>
      <c r="HB1618">
        <v>0.48</v>
      </c>
      <c r="HC1618">
        <f t="shared" si="788"/>
        <v>0.48</v>
      </c>
      <c r="HN1618">
        <v>823863</v>
      </c>
      <c r="HQ1618">
        <v>0.45</v>
      </c>
      <c r="HR1618">
        <f t="shared" si="789"/>
        <v>0.45</v>
      </c>
      <c r="ID1618">
        <v>824610</v>
      </c>
      <c r="IG1618">
        <v>0.46</v>
      </c>
      <c r="IH1618">
        <f t="shared" si="790"/>
        <v>0.46</v>
      </c>
      <c r="IS1618">
        <v>824610</v>
      </c>
      <c r="IV1618">
        <v>0.46</v>
      </c>
      <c r="IW1618">
        <f t="shared" si="791"/>
        <v>0.46</v>
      </c>
      <c r="JH1618">
        <v>824610</v>
      </c>
      <c r="JK1618">
        <v>0.47</v>
      </c>
      <c r="JL1618">
        <f t="shared" si="792"/>
        <v>0.47</v>
      </c>
      <c r="JW1618">
        <v>824610</v>
      </c>
      <c r="JZ1618">
        <v>0.44</v>
      </c>
      <c r="KA1618">
        <f t="shared" si="793"/>
        <v>0.44</v>
      </c>
      <c r="KL1618">
        <v>824610</v>
      </c>
      <c r="KO1618">
        <v>0.49</v>
      </c>
      <c r="KP1618">
        <f t="shared" si="794"/>
        <v>0.49</v>
      </c>
      <c r="LA1618">
        <v>824610</v>
      </c>
      <c r="LD1618">
        <v>0.47</v>
      </c>
      <c r="LE1618">
        <f t="shared" si="795"/>
        <v>0.47</v>
      </c>
      <c r="LP1618">
        <v>824610</v>
      </c>
      <c r="LS1618">
        <v>0.46</v>
      </c>
      <c r="LT1618">
        <f t="shared" si="796"/>
        <v>0.46</v>
      </c>
      <c r="ME1618">
        <v>824610</v>
      </c>
      <c r="MH1618">
        <v>0.45</v>
      </c>
      <c r="MI1618">
        <f t="shared" si="797"/>
        <v>0.45</v>
      </c>
      <c r="MT1618">
        <v>824610</v>
      </c>
      <c r="MW1618">
        <v>0.54</v>
      </c>
      <c r="MX1618">
        <f t="shared" si="798"/>
        <v>0.54</v>
      </c>
      <c r="NI1618">
        <v>824610</v>
      </c>
      <c r="NL1618">
        <v>0.45</v>
      </c>
      <c r="NM1618">
        <f t="shared" si="799"/>
        <v>0.45</v>
      </c>
      <c r="NX1618">
        <v>824610</v>
      </c>
      <c r="OA1618">
        <v>0.49</v>
      </c>
      <c r="OB1618">
        <f t="shared" si="800"/>
        <v>0.49</v>
      </c>
      <c r="OM1618">
        <v>824610</v>
      </c>
      <c r="OP1618">
        <v>0.47</v>
      </c>
      <c r="OQ1618">
        <f t="shared" si="801"/>
        <v>0.47</v>
      </c>
      <c r="PB1618">
        <v>824610</v>
      </c>
      <c r="PE1618">
        <v>0.47</v>
      </c>
      <c r="PF1618">
        <f t="shared" si="802"/>
        <v>0.47</v>
      </c>
      <c r="PQ1618">
        <v>824610</v>
      </c>
      <c r="PT1618">
        <v>0.47</v>
      </c>
      <c r="PU1618">
        <f t="shared" si="803"/>
        <v>0.47</v>
      </c>
      <c r="QF1618">
        <v>824610</v>
      </c>
      <c r="QI1618">
        <v>0.48</v>
      </c>
      <c r="QJ1618">
        <f t="shared" si="804"/>
        <v>0.48</v>
      </c>
      <c r="QU1618">
        <v>824610</v>
      </c>
      <c r="QX1618">
        <v>0.46</v>
      </c>
      <c r="QY1618">
        <f t="shared" si="805"/>
        <v>0.46</v>
      </c>
    </row>
    <row r="1619" spans="12:467" x14ac:dyDescent="0.2">
      <c r="L1619">
        <v>824029</v>
      </c>
      <c r="O1619">
        <v>0.35</v>
      </c>
      <c r="P1619">
        <f t="shared" si="775"/>
        <v>0.35</v>
      </c>
      <c r="AA1619">
        <v>824029</v>
      </c>
      <c r="AD1619">
        <v>0.47</v>
      </c>
      <c r="AE1619">
        <f t="shared" si="776"/>
        <v>0.47</v>
      </c>
      <c r="AP1619">
        <v>824029</v>
      </c>
      <c r="AS1619">
        <v>0.32</v>
      </c>
      <c r="AT1619">
        <f t="shared" si="777"/>
        <v>0.32</v>
      </c>
      <c r="BE1619">
        <v>824029</v>
      </c>
      <c r="BH1619">
        <v>0.32</v>
      </c>
      <c r="BI1619">
        <f t="shared" si="778"/>
        <v>0.32</v>
      </c>
      <c r="BT1619">
        <v>824029</v>
      </c>
      <c r="BW1619">
        <v>0.27</v>
      </c>
      <c r="BX1619">
        <f t="shared" si="779"/>
        <v>0.27</v>
      </c>
      <c r="CI1619">
        <v>824029</v>
      </c>
      <c r="CL1619">
        <v>0.33</v>
      </c>
      <c r="CM1619">
        <f t="shared" si="780"/>
        <v>0.33</v>
      </c>
      <c r="CX1619">
        <v>824029</v>
      </c>
      <c r="DA1619">
        <v>0.37</v>
      </c>
      <c r="DB1619">
        <f t="shared" si="781"/>
        <v>0.37</v>
      </c>
      <c r="DM1619">
        <v>824029</v>
      </c>
      <c r="DP1619">
        <v>0.38</v>
      </c>
      <c r="DQ1619">
        <f t="shared" si="782"/>
        <v>0.38</v>
      </c>
      <c r="EB1619">
        <v>824029</v>
      </c>
      <c r="EE1619">
        <v>0.36</v>
      </c>
      <c r="EF1619">
        <f t="shared" si="783"/>
        <v>0.36</v>
      </c>
      <c r="EQ1619">
        <v>824029</v>
      </c>
      <c r="ET1619">
        <v>0.36</v>
      </c>
      <c r="EU1619">
        <f t="shared" si="784"/>
        <v>0.36</v>
      </c>
      <c r="FF1619">
        <v>824029</v>
      </c>
      <c r="FI1619">
        <v>0.38</v>
      </c>
      <c r="FJ1619">
        <f t="shared" si="785"/>
        <v>0.38</v>
      </c>
      <c r="FU1619">
        <v>824029</v>
      </c>
      <c r="FX1619">
        <v>0.37</v>
      </c>
      <c r="FY1619">
        <f t="shared" si="786"/>
        <v>0.37</v>
      </c>
      <c r="GJ1619">
        <v>824029</v>
      </c>
      <c r="GM1619">
        <v>0.37</v>
      </c>
      <c r="GN1619">
        <f t="shared" si="787"/>
        <v>0.37</v>
      </c>
      <c r="GY1619">
        <v>824029</v>
      </c>
      <c r="HB1619">
        <v>0.34</v>
      </c>
      <c r="HC1619">
        <f t="shared" si="788"/>
        <v>0.34</v>
      </c>
      <c r="HN1619">
        <v>824029</v>
      </c>
      <c r="HQ1619">
        <v>0.37</v>
      </c>
      <c r="HR1619">
        <f t="shared" si="789"/>
        <v>0.37</v>
      </c>
      <c r="ID1619">
        <v>824849</v>
      </c>
      <c r="IG1619">
        <v>0.53</v>
      </c>
      <c r="IH1619">
        <f t="shared" si="790"/>
        <v>0.53</v>
      </c>
      <c r="IS1619">
        <v>824849</v>
      </c>
      <c r="IV1619">
        <v>0.55000000000000004</v>
      </c>
      <c r="IW1619">
        <f t="shared" si="791"/>
        <v>0.55000000000000004</v>
      </c>
      <c r="JH1619">
        <v>824849</v>
      </c>
      <c r="JK1619">
        <v>0.57999999999999996</v>
      </c>
      <c r="JL1619">
        <f t="shared" si="792"/>
        <v>0.57999999999999996</v>
      </c>
      <c r="JW1619">
        <v>824849</v>
      </c>
      <c r="JZ1619">
        <v>0.55000000000000004</v>
      </c>
      <c r="KA1619">
        <f t="shared" si="793"/>
        <v>0.55000000000000004</v>
      </c>
      <c r="KL1619">
        <v>824849</v>
      </c>
      <c r="KO1619">
        <v>0.57999999999999996</v>
      </c>
      <c r="KP1619">
        <f t="shared" si="794"/>
        <v>0.57999999999999996</v>
      </c>
      <c r="LA1619">
        <v>824849</v>
      </c>
      <c r="LD1619">
        <v>0.56000000000000005</v>
      </c>
      <c r="LE1619">
        <f t="shared" si="795"/>
        <v>0.56000000000000005</v>
      </c>
      <c r="LP1619">
        <v>824849</v>
      </c>
      <c r="LS1619">
        <v>0.54</v>
      </c>
      <c r="LT1619">
        <f t="shared" si="796"/>
        <v>0.54</v>
      </c>
      <c r="ME1619">
        <v>824849</v>
      </c>
      <c r="MH1619">
        <v>0.52</v>
      </c>
      <c r="MI1619">
        <f t="shared" si="797"/>
        <v>0.52</v>
      </c>
      <c r="MT1619">
        <v>824849</v>
      </c>
      <c r="MW1619">
        <v>0.67</v>
      </c>
      <c r="MX1619">
        <f t="shared" si="798"/>
        <v>0.67</v>
      </c>
      <c r="NI1619">
        <v>824849</v>
      </c>
      <c r="NL1619">
        <v>0.54</v>
      </c>
      <c r="NM1619">
        <f t="shared" si="799"/>
        <v>0.54</v>
      </c>
      <c r="NX1619">
        <v>824849</v>
      </c>
      <c r="OA1619">
        <v>0.57999999999999996</v>
      </c>
      <c r="OB1619">
        <f t="shared" si="800"/>
        <v>0.57999999999999996</v>
      </c>
      <c r="OM1619">
        <v>824849</v>
      </c>
      <c r="OP1619">
        <v>0.54</v>
      </c>
      <c r="OQ1619">
        <f t="shared" si="801"/>
        <v>0.54</v>
      </c>
      <c r="PB1619">
        <v>824849</v>
      </c>
      <c r="PE1619">
        <v>0.57999999999999996</v>
      </c>
      <c r="PF1619">
        <f t="shared" si="802"/>
        <v>0.57999999999999996</v>
      </c>
      <c r="PQ1619">
        <v>824849</v>
      </c>
      <c r="PT1619">
        <v>0.53</v>
      </c>
      <c r="PU1619">
        <f t="shared" si="803"/>
        <v>0.53</v>
      </c>
      <c r="QF1619">
        <v>824849</v>
      </c>
      <c r="QI1619">
        <v>0.56999999999999995</v>
      </c>
      <c r="QJ1619">
        <f t="shared" si="804"/>
        <v>0.56999999999999995</v>
      </c>
      <c r="QU1619">
        <v>824849</v>
      </c>
      <c r="QX1619">
        <v>0.56999999999999995</v>
      </c>
      <c r="QY1619">
        <f t="shared" si="805"/>
        <v>0.56999999999999995</v>
      </c>
    </row>
    <row r="1620" spans="12:467" x14ac:dyDescent="0.2">
      <c r="L1620">
        <v>824110</v>
      </c>
      <c r="O1620">
        <v>0.45</v>
      </c>
      <c r="P1620">
        <f t="shared" si="775"/>
        <v>0.45</v>
      </c>
      <c r="AA1620">
        <v>824110</v>
      </c>
      <c r="AD1620">
        <v>0.38</v>
      </c>
      <c r="AE1620">
        <f t="shared" si="776"/>
        <v>0.38</v>
      </c>
      <c r="AP1620">
        <v>824110</v>
      </c>
      <c r="AS1620">
        <v>0.4</v>
      </c>
      <c r="AT1620">
        <f t="shared" si="777"/>
        <v>0.4</v>
      </c>
      <c r="BE1620">
        <v>824110</v>
      </c>
      <c r="BH1620">
        <v>0.48</v>
      </c>
      <c r="BI1620">
        <f t="shared" si="778"/>
        <v>0.48</v>
      </c>
      <c r="BT1620">
        <v>824110</v>
      </c>
      <c r="BW1620">
        <v>0.41</v>
      </c>
      <c r="BX1620">
        <f t="shared" si="779"/>
        <v>0.41</v>
      </c>
      <c r="CI1620">
        <v>824110</v>
      </c>
      <c r="CL1620">
        <v>0.44</v>
      </c>
      <c r="CM1620">
        <f t="shared" si="780"/>
        <v>0.44</v>
      </c>
      <c r="CX1620">
        <v>824110</v>
      </c>
      <c r="DA1620">
        <v>0.44</v>
      </c>
      <c r="DB1620">
        <f t="shared" si="781"/>
        <v>0.44</v>
      </c>
      <c r="DM1620">
        <v>824110</v>
      </c>
      <c r="DP1620">
        <v>0.44</v>
      </c>
      <c r="DQ1620">
        <f t="shared" si="782"/>
        <v>0.44</v>
      </c>
      <c r="EB1620">
        <v>824110</v>
      </c>
      <c r="EE1620">
        <v>0.47</v>
      </c>
      <c r="EF1620">
        <f t="shared" si="783"/>
        <v>0.47</v>
      </c>
      <c r="EQ1620">
        <v>824110</v>
      </c>
      <c r="ET1620">
        <v>0.47</v>
      </c>
      <c r="EU1620">
        <f t="shared" si="784"/>
        <v>0.47</v>
      </c>
      <c r="FF1620">
        <v>824110</v>
      </c>
      <c r="FI1620">
        <v>0.44</v>
      </c>
      <c r="FJ1620">
        <f t="shared" si="785"/>
        <v>0.44</v>
      </c>
      <c r="FU1620">
        <v>824110</v>
      </c>
      <c r="FX1620">
        <v>0.45</v>
      </c>
      <c r="FY1620">
        <f t="shared" si="786"/>
        <v>0.45</v>
      </c>
      <c r="GJ1620">
        <v>824110</v>
      </c>
      <c r="GM1620">
        <v>0.45</v>
      </c>
      <c r="GN1620">
        <f t="shared" si="787"/>
        <v>0.45</v>
      </c>
      <c r="GY1620">
        <v>824110</v>
      </c>
      <c r="HB1620">
        <v>0.48</v>
      </c>
      <c r="HC1620">
        <f t="shared" si="788"/>
        <v>0.48</v>
      </c>
      <c r="HN1620">
        <v>824110</v>
      </c>
      <c r="HQ1620">
        <v>0.4</v>
      </c>
      <c r="HR1620">
        <f t="shared" si="789"/>
        <v>0.4</v>
      </c>
      <c r="ID1620">
        <v>824931</v>
      </c>
      <c r="IG1620">
        <v>0.49</v>
      </c>
      <c r="IH1620">
        <f t="shared" si="790"/>
        <v>0.49</v>
      </c>
      <c r="IS1620">
        <v>824931</v>
      </c>
      <c r="IV1620">
        <v>0.5</v>
      </c>
      <c r="IW1620">
        <f t="shared" si="791"/>
        <v>0.5</v>
      </c>
      <c r="JH1620">
        <v>824931</v>
      </c>
      <c r="JK1620">
        <v>0.53</v>
      </c>
      <c r="JL1620">
        <f t="shared" si="792"/>
        <v>0.53</v>
      </c>
      <c r="JW1620">
        <v>824931</v>
      </c>
      <c r="JZ1620">
        <v>0.55000000000000004</v>
      </c>
      <c r="KA1620">
        <f t="shared" si="793"/>
        <v>0.55000000000000004</v>
      </c>
      <c r="KL1620">
        <v>824931</v>
      </c>
      <c r="KO1620">
        <v>0.54</v>
      </c>
      <c r="KP1620">
        <f t="shared" si="794"/>
        <v>0.54</v>
      </c>
      <c r="LA1620">
        <v>824931</v>
      </c>
      <c r="LD1620">
        <v>0.51</v>
      </c>
      <c r="LE1620">
        <f t="shared" si="795"/>
        <v>0.51</v>
      </c>
      <c r="LP1620">
        <v>824931</v>
      </c>
      <c r="LS1620">
        <v>0.53</v>
      </c>
      <c r="LT1620">
        <f t="shared" si="796"/>
        <v>0.53</v>
      </c>
      <c r="ME1620">
        <v>824931</v>
      </c>
      <c r="MH1620">
        <v>0.48</v>
      </c>
      <c r="MI1620">
        <f t="shared" si="797"/>
        <v>0.48</v>
      </c>
      <c r="MT1620">
        <v>824931</v>
      </c>
      <c r="MW1620">
        <v>0.4</v>
      </c>
      <c r="MX1620">
        <f t="shared" si="798"/>
        <v>0.4</v>
      </c>
      <c r="NI1620">
        <v>824931</v>
      </c>
      <c r="NL1620">
        <v>0.52</v>
      </c>
      <c r="NM1620">
        <f t="shared" si="799"/>
        <v>0.52</v>
      </c>
      <c r="NX1620">
        <v>824931</v>
      </c>
      <c r="OA1620">
        <v>0.47</v>
      </c>
      <c r="OB1620">
        <f t="shared" si="800"/>
        <v>0.47</v>
      </c>
      <c r="OM1620">
        <v>824931</v>
      </c>
      <c r="OP1620">
        <v>0.51</v>
      </c>
      <c r="OQ1620">
        <f t="shared" si="801"/>
        <v>0.51</v>
      </c>
      <c r="PB1620">
        <v>824931</v>
      </c>
      <c r="PE1620">
        <v>0.51</v>
      </c>
      <c r="PF1620">
        <f t="shared" si="802"/>
        <v>0.51</v>
      </c>
      <c r="PQ1620">
        <v>824931</v>
      </c>
      <c r="PT1620">
        <v>0.5</v>
      </c>
      <c r="PU1620">
        <f t="shared" si="803"/>
        <v>0.5</v>
      </c>
      <c r="QF1620">
        <v>824931</v>
      </c>
      <c r="QI1620">
        <v>0.51</v>
      </c>
      <c r="QJ1620">
        <f t="shared" si="804"/>
        <v>0.51</v>
      </c>
      <c r="QU1620">
        <v>824931</v>
      </c>
      <c r="QX1620">
        <v>0.53</v>
      </c>
      <c r="QY1620">
        <f t="shared" si="805"/>
        <v>0.53</v>
      </c>
    </row>
    <row r="1621" spans="12:467" x14ac:dyDescent="0.2">
      <c r="L1621">
        <v>824679</v>
      </c>
      <c r="O1621">
        <v>0.54</v>
      </c>
      <c r="P1621">
        <f t="shared" si="775"/>
        <v>0.54</v>
      </c>
      <c r="AA1621">
        <v>824679</v>
      </c>
      <c r="AD1621">
        <v>0.56999999999999995</v>
      </c>
      <c r="AE1621">
        <f t="shared" si="776"/>
        <v>0.56999999999999995</v>
      </c>
      <c r="AP1621">
        <v>824679</v>
      </c>
      <c r="AS1621">
        <v>0.48</v>
      </c>
      <c r="AT1621">
        <f t="shared" si="777"/>
        <v>0.48</v>
      </c>
      <c r="BE1621">
        <v>824679</v>
      </c>
      <c r="BH1621">
        <v>0.48</v>
      </c>
      <c r="BI1621">
        <f t="shared" si="778"/>
        <v>0.48</v>
      </c>
      <c r="BT1621">
        <v>824679</v>
      </c>
      <c r="BW1621">
        <v>0.57999999999999996</v>
      </c>
      <c r="BX1621">
        <f t="shared" si="779"/>
        <v>0.57999999999999996</v>
      </c>
      <c r="CI1621">
        <v>824679</v>
      </c>
      <c r="CL1621">
        <v>0.56000000000000005</v>
      </c>
      <c r="CM1621">
        <f t="shared" si="780"/>
        <v>0.56000000000000005</v>
      </c>
      <c r="CX1621">
        <v>824679</v>
      </c>
      <c r="DA1621">
        <v>0.55000000000000004</v>
      </c>
      <c r="DB1621">
        <f t="shared" si="781"/>
        <v>0.55000000000000004</v>
      </c>
      <c r="DM1621">
        <v>824679</v>
      </c>
      <c r="DP1621">
        <v>0.56000000000000005</v>
      </c>
      <c r="DQ1621">
        <f t="shared" si="782"/>
        <v>0.56000000000000005</v>
      </c>
      <c r="EB1621">
        <v>824679</v>
      </c>
      <c r="EE1621">
        <v>0.56999999999999995</v>
      </c>
      <c r="EF1621">
        <f t="shared" si="783"/>
        <v>0.56999999999999995</v>
      </c>
      <c r="EQ1621">
        <v>824679</v>
      </c>
      <c r="ET1621">
        <v>0.56999999999999995</v>
      </c>
      <c r="EU1621">
        <f t="shared" si="784"/>
        <v>0.56999999999999995</v>
      </c>
      <c r="FF1621">
        <v>824679</v>
      </c>
      <c r="FI1621">
        <v>0.56999999999999995</v>
      </c>
      <c r="FJ1621">
        <f t="shared" si="785"/>
        <v>0.56999999999999995</v>
      </c>
      <c r="FU1621">
        <v>824679</v>
      </c>
      <c r="FX1621">
        <v>0.55000000000000004</v>
      </c>
      <c r="FY1621">
        <f t="shared" si="786"/>
        <v>0.55000000000000004</v>
      </c>
      <c r="GJ1621">
        <v>824679</v>
      </c>
      <c r="GM1621">
        <v>0.54</v>
      </c>
      <c r="GN1621">
        <f t="shared" si="787"/>
        <v>0.54</v>
      </c>
      <c r="GY1621">
        <v>824679</v>
      </c>
      <c r="HB1621">
        <v>0.59</v>
      </c>
      <c r="HC1621">
        <f t="shared" si="788"/>
        <v>0.59</v>
      </c>
      <c r="HN1621">
        <v>824679</v>
      </c>
      <c r="HQ1621">
        <v>0.55000000000000004</v>
      </c>
      <c r="HR1621">
        <f t="shared" si="789"/>
        <v>0.55000000000000004</v>
      </c>
      <c r="ID1621">
        <v>825017</v>
      </c>
      <c r="IG1621">
        <v>0.51</v>
      </c>
      <c r="IH1621">
        <f t="shared" si="790"/>
        <v>0.51</v>
      </c>
      <c r="IS1621">
        <v>825017</v>
      </c>
      <c r="IV1621">
        <v>0.48</v>
      </c>
      <c r="IW1621">
        <f t="shared" si="791"/>
        <v>0.48</v>
      </c>
      <c r="JH1621">
        <v>825017</v>
      </c>
      <c r="JK1621">
        <v>0.51</v>
      </c>
      <c r="JL1621">
        <f t="shared" si="792"/>
        <v>0.51</v>
      </c>
      <c r="JW1621">
        <v>825017</v>
      </c>
      <c r="JZ1621">
        <v>0.47</v>
      </c>
      <c r="KA1621">
        <f t="shared" si="793"/>
        <v>0.47</v>
      </c>
      <c r="KL1621">
        <v>825017</v>
      </c>
      <c r="KO1621">
        <v>0.48</v>
      </c>
      <c r="KP1621">
        <f t="shared" si="794"/>
        <v>0.48</v>
      </c>
      <c r="LA1621">
        <v>825017</v>
      </c>
      <c r="LD1621">
        <v>0.5</v>
      </c>
      <c r="LE1621">
        <f t="shared" si="795"/>
        <v>0.5</v>
      </c>
      <c r="LP1621">
        <v>825017</v>
      </c>
      <c r="LS1621">
        <v>0.49</v>
      </c>
      <c r="LT1621">
        <f t="shared" si="796"/>
        <v>0.49</v>
      </c>
      <c r="ME1621">
        <v>825017</v>
      </c>
      <c r="MH1621">
        <v>0.53</v>
      </c>
      <c r="MI1621">
        <f t="shared" si="797"/>
        <v>0.53</v>
      </c>
      <c r="MT1621">
        <v>825017</v>
      </c>
      <c r="MW1621">
        <v>0.52</v>
      </c>
      <c r="MX1621">
        <f t="shared" si="798"/>
        <v>0.52</v>
      </c>
      <c r="NI1621">
        <v>825017</v>
      </c>
      <c r="NL1621">
        <v>0.49</v>
      </c>
      <c r="NM1621">
        <f t="shared" si="799"/>
        <v>0.49</v>
      </c>
      <c r="NX1621">
        <v>825017</v>
      </c>
      <c r="OA1621">
        <v>0.52</v>
      </c>
      <c r="OB1621">
        <f t="shared" si="800"/>
        <v>0.52</v>
      </c>
      <c r="OM1621">
        <v>825017</v>
      </c>
      <c r="OP1621">
        <v>0.49</v>
      </c>
      <c r="OQ1621">
        <f t="shared" si="801"/>
        <v>0.49</v>
      </c>
      <c r="PB1621">
        <v>825017</v>
      </c>
      <c r="PE1621">
        <v>0.48</v>
      </c>
      <c r="PF1621">
        <f t="shared" si="802"/>
        <v>0.48</v>
      </c>
      <c r="PQ1621">
        <v>825017</v>
      </c>
      <c r="PT1621">
        <v>0.5</v>
      </c>
      <c r="PU1621">
        <f t="shared" si="803"/>
        <v>0.5</v>
      </c>
      <c r="QF1621">
        <v>825017</v>
      </c>
      <c r="QI1621">
        <v>0.48</v>
      </c>
      <c r="QJ1621">
        <f t="shared" si="804"/>
        <v>0.48</v>
      </c>
      <c r="QU1621">
        <v>825017</v>
      </c>
      <c r="QX1621">
        <v>0.49</v>
      </c>
      <c r="QY1621">
        <f t="shared" si="805"/>
        <v>0.49</v>
      </c>
    </row>
    <row r="1622" spans="12:467" x14ac:dyDescent="0.2">
      <c r="L1622">
        <v>824761</v>
      </c>
      <c r="O1622">
        <v>0.56000000000000005</v>
      </c>
      <c r="P1622">
        <f t="shared" si="775"/>
        <v>0.56000000000000005</v>
      </c>
      <c r="AA1622">
        <v>824761</v>
      </c>
      <c r="AD1622">
        <v>0.63</v>
      </c>
      <c r="AE1622">
        <f t="shared" si="776"/>
        <v>0.63</v>
      </c>
      <c r="AP1622">
        <v>824761</v>
      </c>
      <c r="AS1622">
        <v>0.6</v>
      </c>
      <c r="AT1622">
        <f t="shared" si="777"/>
        <v>0.6</v>
      </c>
      <c r="BE1622">
        <v>824761</v>
      </c>
      <c r="BH1622">
        <v>0.56000000000000005</v>
      </c>
      <c r="BI1622">
        <f t="shared" si="778"/>
        <v>0.56000000000000005</v>
      </c>
      <c r="BT1622">
        <v>824761</v>
      </c>
      <c r="BW1622">
        <v>0.38</v>
      </c>
      <c r="BX1622">
        <f t="shared" si="779"/>
        <v>0.38</v>
      </c>
      <c r="CI1622">
        <v>824761</v>
      </c>
      <c r="CL1622">
        <v>0.56999999999999995</v>
      </c>
      <c r="CM1622">
        <f t="shared" si="780"/>
        <v>0.56999999999999995</v>
      </c>
      <c r="CX1622">
        <v>824761</v>
      </c>
      <c r="DA1622">
        <v>0.56000000000000005</v>
      </c>
      <c r="DB1622">
        <f t="shared" si="781"/>
        <v>0.56000000000000005</v>
      </c>
      <c r="DM1622">
        <v>824761</v>
      </c>
      <c r="DP1622">
        <v>0.55000000000000004</v>
      </c>
      <c r="DQ1622">
        <f t="shared" si="782"/>
        <v>0.55000000000000004</v>
      </c>
      <c r="EB1622">
        <v>824761</v>
      </c>
      <c r="EE1622">
        <v>0.56000000000000005</v>
      </c>
      <c r="EF1622">
        <f t="shared" si="783"/>
        <v>0.56000000000000005</v>
      </c>
      <c r="EQ1622">
        <v>824761</v>
      </c>
      <c r="ET1622">
        <v>0.56000000000000005</v>
      </c>
      <c r="EU1622">
        <f t="shared" si="784"/>
        <v>0.56000000000000005</v>
      </c>
      <c r="FF1622">
        <v>824761</v>
      </c>
      <c r="FI1622">
        <v>0.56000000000000005</v>
      </c>
      <c r="FJ1622">
        <f t="shared" si="785"/>
        <v>0.56000000000000005</v>
      </c>
      <c r="FU1622">
        <v>824761</v>
      </c>
      <c r="FX1622">
        <v>0.56999999999999995</v>
      </c>
      <c r="FY1622">
        <f t="shared" si="786"/>
        <v>0.56999999999999995</v>
      </c>
      <c r="GJ1622">
        <v>824761</v>
      </c>
      <c r="GM1622">
        <v>0.56000000000000005</v>
      </c>
      <c r="GN1622">
        <f t="shared" si="787"/>
        <v>0.56000000000000005</v>
      </c>
      <c r="GY1622">
        <v>824761</v>
      </c>
      <c r="HB1622">
        <v>0.59</v>
      </c>
      <c r="HC1622">
        <f t="shared" si="788"/>
        <v>0.59</v>
      </c>
      <c r="HN1622">
        <v>824761</v>
      </c>
      <c r="HQ1622">
        <v>0.56000000000000005</v>
      </c>
      <c r="HR1622">
        <f t="shared" si="789"/>
        <v>0.56000000000000005</v>
      </c>
      <c r="ID1622">
        <v>822821</v>
      </c>
      <c r="IG1622">
        <v>0.53</v>
      </c>
      <c r="IH1622">
        <f t="shared" si="790"/>
        <v>0.53</v>
      </c>
      <c r="IS1622">
        <v>822821</v>
      </c>
      <c r="IV1622">
        <v>0.52</v>
      </c>
      <c r="IW1622">
        <f t="shared" si="791"/>
        <v>0.52</v>
      </c>
      <c r="JH1622">
        <v>822821</v>
      </c>
      <c r="JK1622">
        <v>0.55000000000000004</v>
      </c>
      <c r="JL1622">
        <f t="shared" si="792"/>
        <v>0.55000000000000004</v>
      </c>
      <c r="JW1622">
        <v>822821</v>
      </c>
      <c r="JZ1622">
        <v>0.52</v>
      </c>
      <c r="KA1622">
        <f t="shared" si="793"/>
        <v>0.52</v>
      </c>
      <c r="KL1622">
        <v>822821</v>
      </c>
      <c r="KO1622">
        <v>0.63</v>
      </c>
      <c r="KP1622">
        <f t="shared" si="794"/>
        <v>0.63</v>
      </c>
      <c r="LA1622">
        <v>822821</v>
      </c>
      <c r="LD1622">
        <v>0.55000000000000004</v>
      </c>
      <c r="LE1622">
        <f t="shared" si="795"/>
        <v>0.55000000000000004</v>
      </c>
      <c r="LP1622">
        <v>822821</v>
      </c>
      <c r="LS1622">
        <v>0.52</v>
      </c>
      <c r="LT1622">
        <f t="shared" si="796"/>
        <v>0.52</v>
      </c>
      <c r="ME1622">
        <v>822821</v>
      </c>
      <c r="MH1622">
        <v>0.66</v>
      </c>
      <c r="MI1622">
        <f t="shared" si="797"/>
        <v>0.66</v>
      </c>
      <c r="MT1622">
        <v>822821</v>
      </c>
      <c r="MW1622">
        <v>0.63</v>
      </c>
      <c r="MX1622">
        <f t="shared" si="798"/>
        <v>0.63</v>
      </c>
      <c r="NI1622">
        <v>822821</v>
      </c>
      <c r="NL1622">
        <v>0.52</v>
      </c>
      <c r="NM1622">
        <f t="shared" si="799"/>
        <v>0.52</v>
      </c>
      <c r="NX1622">
        <v>822821</v>
      </c>
      <c r="OA1622">
        <v>0.53</v>
      </c>
      <c r="OB1622">
        <f t="shared" si="800"/>
        <v>0.53</v>
      </c>
      <c r="OM1622">
        <v>822821</v>
      </c>
      <c r="OP1622">
        <v>0.53</v>
      </c>
      <c r="OQ1622">
        <f t="shared" si="801"/>
        <v>0.53</v>
      </c>
      <c r="PB1622">
        <v>822821</v>
      </c>
      <c r="PE1622">
        <v>0.5</v>
      </c>
      <c r="PF1622">
        <f t="shared" si="802"/>
        <v>0.5</v>
      </c>
      <c r="PQ1622">
        <v>822821</v>
      </c>
      <c r="PT1622">
        <v>0.53</v>
      </c>
      <c r="PU1622">
        <f t="shared" si="803"/>
        <v>0.53</v>
      </c>
      <c r="QF1622">
        <v>822821</v>
      </c>
      <c r="QI1622">
        <v>0.56999999999999995</v>
      </c>
      <c r="QJ1622">
        <f t="shared" si="804"/>
        <v>0.56999999999999995</v>
      </c>
      <c r="QU1622">
        <v>822821</v>
      </c>
      <c r="QX1622">
        <v>0.53</v>
      </c>
      <c r="QY1622">
        <f t="shared" si="805"/>
        <v>0.53</v>
      </c>
    </row>
    <row r="1623" spans="12:467" x14ac:dyDescent="0.2">
      <c r="L1623">
        <v>824842</v>
      </c>
      <c r="O1623">
        <v>0.42</v>
      </c>
      <c r="P1623">
        <f t="shared" si="775"/>
        <v>0.42</v>
      </c>
      <c r="AA1623">
        <v>824842</v>
      </c>
      <c r="AD1623">
        <v>0.44</v>
      </c>
      <c r="AE1623">
        <f t="shared" si="776"/>
        <v>0.44</v>
      </c>
      <c r="AP1623">
        <v>824842</v>
      </c>
      <c r="AS1623">
        <v>0.46</v>
      </c>
      <c r="AT1623">
        <f t="shared" si="777"/>
        <v>0.46</v>
      </c>
      <c r="BE1623">
        <v>824842</v>
      </c>
      <c r="BH1623">
        <v>0.59</v>
      </c>
      <c r="BI1623">
        <f t="shared" si="778"/>
        <v>0.59</v>
      </c>
      <c r="BT1623">
        <v>824842</v>
      </c>
      <c r="BW1623">
        <v>0.21</v>
      </c>
      <c r="BX1623">
        <f t="shared" si="779"/>
        <v>0.21</v>
      </c>
      <c r="CI1623">
        <v>824842</v>
      </c>
      <c r="CL1623">
        <v>0.43</v>
      </c>
      <c r="CM1623">
        <f t="shared" si="780"/>
        <v>0.43</v>
      </c>
      <c r="CX1623">
        <v>824842</v>
      </c>
      <c r="DA1623">
        <v>0.43</v>
      </c>
      <c r="DB1623">
        <f t="shared" si="781"/>
        <v>0.43</v>
      </c>
      <c r="DM1623">
        <v>824842</v>
      </c>
      <c r="DP1623">
        <v>0.43</v>
      </c>
      <c r="DQ1623">
        <f t="shared" si="782"/>
        <v>0.43</v>
      </c>
      <c r="EB1623">
        <v>824842</v>
      </c>
      <c r="EE1623">
        <v>0.46</v>
      </c>
      <c r="EF1623">
        <f t="shared" si="783"/>
        <v>0.46</v>
      </c>
      <c r="EQ1623">
        <v>824842</v>
      </c>
      <c r="ET1623">
        <v>0.46</v>
      </c>
      <c r="EU1623">
        <f t="shared" si="784"/>
        <v>0.46</v>
      </c>
      <c r="FF1623">
        <v>824842</v>
      </c>
      <c r="FI1623">
        <v>0.49</v>
      </c>
      <c r="FJ1623">
        <f t="shared" si="785"/>
        <v>0.49</v>
      </c>
      <c r="FU1623">
        <v>824842</v>
      </c>
      <c r="FX1623">
        <v>0.49</v>
      </c>
      <c r="FY1623">
        <f t="shared" si="786"/>
        <v>0.49</v>
      </c>
      <c r="GJ1623">
        <v>824842</v>
      </c>
      <c r="GM1623">
        <v>0.46</v>
      </c>
      <c r="GN1623">
        <f t="shared" si="787"/>
        <v>0.46</v>
      </c>
      <c r="GY1623">
        <v>824842</v>
      </c>
      <c r="HB1623">
        <v>0.53</v>
      </c>
      <c r="HC1623">
        <f t="shared" si="788"/>
        <v>0.53</v>
      </c>
      <c r="HN1623">
        <v>824842</v>
      </c>
      <c r="HQ1623">
        <v>0.5</v>
      </c>
      <c r="HR1623">
        <f t="shared" si="789"/>
        <v>0.5</v>
      </c>
      <c r="ID1623">
        <v>822907</v>
      </c>
      <c r="IG1623">
        <v>0.52</v>
      </c>
      <c r="IH1623">
        <f t="shared" si="790"/>
        <v>0.52</v>
      </c>
      <c r="IS1623">
        <v>822907</v>
      </c>
      <c r="IV1623">
        <v>0.49</v>
      </c>
      <c r="IW1623">
        <f t="shared" si="791"/>
        <v>0.49</v>
      </c>
      <c r="JH1623">
        <v>822907</v>
      </c>
      <c r="JK1623">
        <v>0.51</v>
      </c>
      <c r="JL1623">
        <f t="shared" si="792"/>
        <v>0.51</v>
      </c>
      <c r="JW1623">
        <v>822907</v>
      </c>
      <c r="JZ1623">
        <v>0.5</v>
      </c>
      <c r="KA1623">
        <f t="shared" si="793"/>
        <v>0.5</v>
      </c>
      <c r="KL1623">
        <v>822907</v>
      </c>
      <c r="KO1623">
        <v>0.52</v>
      </c>
      <c r="KP1623">
        <f t="shared" si="794"/>
        <v>0.52</v>
      </c>
      <c r="LA1623">
        <v>822907</v>
      </c>
      <c r="LD1623">
        <v>0.5</v>
      </c>
      <c r="LE1623">
        <f t="shared" si="795"/>
        <v>0.5</v>
      </c>
      <c r="LP1623">
        <v>822907</v>
      </c>
      <c r="LS1623">
        <v>0.48</v>
      </c>
      <c r="LT1623">
        <f t="shared" si="796"/>
        <v>0.48</v>
      </c>
      <c r="ME1623">
        <v>822907</v>
      </c>
      <c r="MH1623">
        <v>0.48</v>
      </c>
      <c r="MI1623">
        <f t="shared" si="797"/>
        <v>0.48</v>
      </c>
      <c r="MT1623">
        <v>822907</v>
      </c>
      <c r="MW1623">
        <v>0.46</v>
      </c>
      <c r="MX1623">
        <f t="shared" si="798"/>
        <v>0.46</v>
      </c>
      <c r="NI1623">
        <v>822907</v>
      </c>
      <c r="NL1623">
        <v>0.49</v>
      </c>
      <c r="NM1623">
        <f t="shared" si="799"/>
        <v>0.49</v>
      </c>
      <c r="NX1623">
        <v>822907</v>
      </c>
      <c r="OA1623">
        <v>0.49</v>
      </c>
      <c r="OB1623">
        <f t="shared" si="800"/>
        <v>0.49</v>
      </c>
      <c r="OM1623">
        <v>822907</v>
      </c>
      <c r="OP1623">
        <v>0.49</v>
      </c>
      <c r="OQ1623">
        <f t="shared" si="801"/>
        <v>0.49</v>
      </c>
      <c r="PB1623">
        <v>822907</v>
      </c>
      <c r="PE1623">
        <v>0.51</v>
      </c>
      <c r="PF1623">
        <f t="shared" si="802"/>
        <v>0.51</v>
      </c>
      <c r="PQ1623">
        <v>822907</v>
      </c>
      <c r="PT1623">
        <v>0.5</v>
      </c>
      <c r="PU1623">
        <f t="shared" si="803"/>
        <v>0.5</v>
      </c>
      <c r="QF1623">
        <v>822907</v>
      </c>
      <c r="QI1623">
        <v>0.5</v>
      </c>
      <c r="QJ1623">
        <f t="shared" si="804"/>
        <v>0.5</v>
      </c>
      <c r="QU1623">
        <v>822907</v>
      </c>
      <c r="QX1623">
        <v>0.49</v>
      </c>
      <c r="QY1623">
        <f t="shared" si="805"/>
        <v>0.49</v>
      </c>
    </row>
    <row r="1624" spans="12:467" x14ac:dyDescent="0.2">
      <c r="L1624">
        <v>822814</v>
      </c>
      <c r="O1624">
        <v>0.43</v>
      </c>
      <c r="P1624">
        <f t="shared" si="775"/>
        <v>0.43</v>
      </c>
      <c r="AA1624">
        <v>822814</v>
      </c>
      <c r="AD1624">
        <v>0.38</v>
      </c>
      <c r="AE1624">
        <f t="shared" si="776"/>
        <v>0.38</v>
      </c>
      <c r="AP1624">
        <v>822814</v>
      </c>
      <c r="AS1624">
        <v>0.49</v>
      </c>
      <c r="AT1624">
        <f t="shared" si="777"/>
        <v>0.49</v>
      </c>
      <c r="BE1624">
        <v>822814</v>
      </c>
      <c r="BH1624">
        <v>0.43</v>
      </c>
      <c r="BI1624">
        <f t="shared" si="778"/>
        <v>0.43</v>
      </c>
      <c r="BT1624">
        <v>822814</v>
      </c>
      <c r="BW1624">
        <v>0.61</v>
      </c>
      <c r="BX1624">
        <f t="shared" si="779"/>
        <v>0.61</v>
      </c>
      <c r="CI1624">
        <v>822814</v>
      </c>
      <c r="CL1624">
        <v>0.42</v>
      </c>
      <c r="CM1624">
        <f t="shared" si="780"/>
        <v>0.42</v>
      </c>
      <c r="CX1624">
        <v>822814</v>
      </c>
      <c r="DA1624">
        <v>0.5</v>
      </c>
      <c r="DB1624">
        <f t="shared" si="781"/>
        <v>0.5</v>
      </c>
      <c r="DM1624">
        <v>822814</v>
      </c>
      <c r="DP1624">
        <v>0.43</v>
      </c>
      <c r="DQ1624">
        <f t="shared" si="782"/>
        <v>0.43</v>
      </c>
      <c r="EB1624">
        <v>822814</v>
      </c>
      <c r="EE1624">
        <v>0.45</v>
      </c>
      <c r="EF1624">
        <f t="shared" si="783"/>
        <v>0.45</v>
      </c>
      <c r="EQ1624">
        <v>822814</v>
      </c>
      <c r="ET1624">
        <v>0.45</v>
      </c>
      <c r="EU1624">
        <f t="shared" si="784"/>
        <v>0.45</v>
      </c>
      <c r="FF1624">
        <v>822814</v>
      </c>
      <c r="FI1624">
        <v>0.49</v>
      </c>
      <c r="FJ1624">
        <f t="shared" si="785"/>
        <v>0.49</v>
      </c>
      <c r="FU1624">
        <v>822814</v>
      </c>
      <c r="FX1624">
        <v>0.5</v>
      </c>
      <c r="FY1624">
        <f t="shared" si="786"/>
        <v>0.5</v>
      </c>
      <c r="GJ1624">
        <v>822814</v>
      </c>
      <c r="GM1624">
        <v>0.44</v>
      </c>
      <c r="GN1624">
        <f t="shared" si="787"/>
        <v>0.44</v>
      </c>
      <c r="GY1624">
        <v>822814</v>
      </c>
      <c r="HB1624">
        <v>0.46</v>
      </c>
      <c r="HC1624">
        <f t="shared" si="788"/>
        <v>0.46</v>
      </c>
      <c r="HN1624">
        <v>822814</v>
      </c>
      <c r="HQ1624">
        <v>0.38</v>
      </c>
      <c r="HR1624">
        <f t="shared" si="789"/>
        <v>0.38</v>
      </c>
      <c r="ID1624">
        <v>823312</v>
      </c>
      <c r="IG1624">
        <v>0.48</v>
      </c>
      <c r="IH1624">
        <f t="shared" si="790"/>
        <v>0.48</v>
      </c>
      <c r="IS1624">
        <v>823312</v>
      </c>
      <c r="IV1624">
        <v>0.46</v>
      </c>
      <c r="IW1624">
        <f t="shared" si="791"/>
        <v>0.46</v>
      </c>
      <c r="JH1624">
        <v>823312</v>
      </c>
      <c r="JK1624">
        <v>0.49</v>
      </c>
      <c r="JL1624">
        <f t="shared" si="792"/>
        <v>0.49</v>
      </c>
      <c r="JW1624">
        <v>823312</v>
      </c>
      <c r="JZ1624">
        <v>0.49</v>
      </c>
      <c r="KA1624">
        <f t="shared" si="793"/>
        <v>0.49</v>
      </c>
      <c r="KL1624">
        <v>823312</v>
      </c>
      <c r="KO1624">
        <v>0.56000000000000005</v>
      </c>
      <c r="KP1624">
        <f t="shared" si="794"/>
        <v>0.56000000000000005</v>
      </c>
      <c r="LA1624">
        <v>823312</v>
      </c>
      <c r="LD1624">
        <v>0.52</v>
      </c>
      <c r="LE1624">
        <f t="shared" si="795"/>
        <v>0.52</v>
      </c>
      <c r="LP1624">
        <v>823312</v>
      </c>
      <c r="LS1624">
        <v>0.5</v>
      </c>
      <c r="LT1624">
        <f t="shared" si="796"/>
        <v>0.5</v>
      </c>
      <c r="ME1624">
        <v>823312</v>
      </c>
      <c r="MH1624">
        <v>0.47</v>
      </c>
      <c r="MI1624">
        <f t="shared" si="797"/>
        <v>0.47</v>
      </c>
      <c r="MT1624">
        <v>823312</v>
      </c>
      <c r="MW1624">
        <v>0.53</v>
      </c>
      <c r="MX1624">
        <f t="shared" si="798"/>
        <v>0.53</v>
      </c>
      <c r="NI1624">
        <v>823312</v>
      </c>
      <c r="NL1624">
        <v>0.49</v>
      </c>
      <c r="NM1624">
        <f t="shared" si="799"/>
        <v>0.49</v>
      </c>
      <c r="NX1624">
        <v>823312</v>
      </c>
      <c r="OA1624">
        <v>0.52</v>
      </c>
      <c r="OB1624">
        <f t="shared" si="800"/>
        <v>0.52</v>
      </c>
      <c r="OM1624">
        <v>823312</v>
      </c>
      <c r="OP1624">
        <v>0.48</v>
      </c>
      <c r="OQ1624">
        <f t="shared" si="801"/>
        <v>0.48</v>
      </c>
      <c r="PB1624">
        <v>823312</v>
      </c>
      <c r="PE1624">
        <v>0.48</v>
      </c>
      <c r="PF1624">
        <f t="shared" si="802"/>
        <v>0.48</v>
      </c>
      <c r="PQ1624">
        <v>823312</v>
      </c>
      <c r="PT1624">
        <v>0.48</v>
      </c>
      <c r="PU1624">
        <f t="shared" si="803"/>
        <v>0.48</v>
      </c>
      <c r="QF1624">
        <v>823312</v>
      </c>
      <c r="QI1624">
        <v>0.5</v>
      </c>
      <c r="QJ1624">
        <f t="shared" si="804"/>
        <v>0.5</v>
      </c>
      <c r="QU1624">
        <v>823312</v>
      </c>
      <c r="QX1624">
        <v>0.51</v>
      </c>
      <c r="QY1624">
        <f t="shared" si="805"/>
        <v>0.51</v>
      </c>
    </row>
    <row r="1625" spans="12:467" x14ac:dyDescent="0.2">
      <c r="L1625">
        <v>823222</v>
      </c>
      <c r="O1625">
        <v>0.5</v>
      </c>
      <c r="P1625">
        <f t="shared" si="775"/>
        <v>0.5</v>
      </c>
      <c r="AA1625">
        <v>823222</v>
      </c>
      <c r="AD1625">
        <v>0.48</v>
      </c>
      <c r="AE1625">
        <f t="shared" si="776"/>
        <v>0.48</v>
      </c>
      <c r="AP1625">
        <v>823222</v>
      </c>
      <c r="AS1625">
        <v>0.54</v>
      </c>
      <c r="AT1625">
        <f t="shared" si="777"/>
        <v>0.54</v>
      </c>
      <c r="BE1625">
        <v>823222</v>
      </c>
      <c r="BH1625">
        <v>0.53</v>
      </c>
      <c r="BI1625">
        <f t="shared" si="778"/>
        <v>0.53</v>
      </c>
      <c r="BT1625">
        <v>823222</v>
      </c>
      <c r="BW1625">
        <v>0.52</v>
      </c>
      <c r="BX1625">
        <f t="shared" si="779"/>
        <v>0.52</v>
      </c>
      <c r="CI1625">
        <v>823222</v>
      </c>
      <c r="CL1625">
        <v>0.49</v>
      </c>
      <c r="CM1625">
        <f t="shared" si="780"/>
        <v>0.49</v>
      </c>
      <c r="CX1625">
        <v>823222</v>
      </c>
      <c r="DA1625">
        <v>0.48</v>
      </c>
      <c r="DB1625">
        <f t="shared" si="781"/>
        <v>0.48</v>
      </c>
      <c r="DM1625">
        <v>823222</v>
      </c>
      <c r="DP1625">
        <v>0.46</v>
      </c>
      <c r="DQ1625">
        <f t="shared" si="782"/>
        <v>0.46</v>
      </c>
      <c r="EB1625">
        <v>823222</v>
      </c>
      <c r="EE1625">
        <v>0.46</v>
      </c>
      <c r="EF1625">
        <f t="shared" si="783"/>
        <v>0.46</v>
      </c>
      <c r="EQ1625">
        <v>823222</v>
      </c>
      <c r="ET1625">
        <v>0.46</v>
      </c>
      <c r="EU1625">
        <f t="shared" si="784"/>
        <v>0.46</v>
      </c>
      <c r="FF1625">
        <v>823222</v>
      </c>
      <c r="FI1625">
        <v>0.48</v>
      </c>
      <c r="FJ1625">
        <f t="shared" si="785"/>
        <v>0.48</v>
      </c>
      <c r="FU1625">
        <v>823222</v>
      </c>
      <c r="FX1625">
        <v>0.5</v>
      </c>
      <c r="FY1625">
        <f t="shared" si="786"/>
        <v>0.5</v>
      </c>
      <c r="GJ1625">
        <v>823222</v>
      </c>
      <c r="GM1625">
        <v>0.48</v>
      </c>
      <c r="GN1625">
        <f t="shared" si="787"/>
        <v>0.48</v>
      </c>
      <c r="GY1625">
        <v>823222</v>
      </c>
      <c r="HB1625">
        <v>0.51</v>
      </c>
      <c r="HC1625">
        <f t="shared" si="788"/>
        <v>0.51</v>
      </c>
      <c r="HN1625">
        <v>823222</v>
      </c>
      <c r="HQ1625">
        <v>0.45</v>
      </c>
      <c r="HR1625">
        <f t="shared" si="789"/>
        <v>0.45</v>
      </c>
      <c r="ID1625">
        <v>823392</v>
      </c>
      <c r="IG1625">
        <v>0.53</v>
      </c>
      <c r="IH1625">
        <f t="shared" si="790"/>
        <v>0.53</v>
      </c>
      <c r="IS1625">
        <v>823392</v>
      </c>
      <c r="IV1625">
        <v>0.52</v>
      </c>
      <c r="IW1625">
        <f t="shared" si="791"/>
        <v>0.52</v>
      </c>
      <c r="JH1625">
        <v>823392</v>
      </c>
      <c r="JK1625">
        <v>0.53</v>
      </c>
      <c r="JL1625">
        <f t="shared" si="792"/>
        <v>0.53</v>
      </c>
      <c r="JW1625">
        <v>823392</v>
      </c>
      <c r="JZ1625">
        <v>0.54</v>
      </c>
      <c r="KA1625">
        <f t="shared" si="793"/>
        <v>0.54</v>
      </c>
      <c r="KL1625">
        <v>823392</v>
      </c>
      <c r="KO1625">
        <v>0.55000000000000004</v>
      </c>
      <c r="KP1625">
        <f t="shared" si="794"/>
        <v>0.55000000000000004</v>
      </c>
      <c r="LA1625">
        <v>823392</v>
      </c>
      <c r="LD1625">
        <v>0.54</v>
      </c>
      <c r="LE1625">
        <f t="shared" si="795"/>
        <v>0.54</v>
      </c>
      <c r="LP1625">
        <v>823392</v>
      </c>
      <c r="LS1625">
        <v>0.53</v>
      </c>
      <c r="LT1625">
        <f t="shared" si="796"/>
        <v>0.53</v>
      </c>
      <c r="ME1625">
        <v>823392</v>
      </c>
      <c r="MH1625">
        <v>0.54</v>
      </c>
      <c r="MI1625">
        <f t="shared" si="797"/>
        <v>0.54</v>
      </c>
      <c r="MT1625">
        <v>823392</v>
      </c>
      <c r="MW1625">
        <v>0.56999999999999995</v>
      </c>
      <c r="MX1625">
        <f t="shared" si="798"/>
        <v>0.56999999999999995</v>
      </c>
      <c r="NI1625">
        <v>823392</v>
      </c>
      <c r="NL1625">
        <v>0.53</v>
      </c>
      <c r="NM1625">
        <f t="shared" si="799"/>
        <v>0.53</v>
      </c>
      <c r="NX1625">
        <v>823392</v>
      </c>
      <c r="OA1625">
        <v>0.55000000000000004</v>
      </c>
      <c r="OB1625">
        <f t="shared" si="800"/>
        <v>0.55000000000000004</v>
      </c>
      <c r="OM1625">
        <v>823392</v>
      </c>
      <c r="OP1625">
        <v>0.54</v>
      </c>
      <c r="OQ1625">
        <f t="shared" si="801"/>
        <v>0.54</v>
      </c>
      <c r="PB1625">
        <v>823392</v>
      </c>
      <c r="PE1625">
        <v>0.56000000000000005</v>
      </c>
      <c r="PF1625">
        <f t="shared" si="802"/>
        <v>0.56000000000000005</v>
      </c>
      <c r="PQ1625">
        <v>823392</v>
      </c>
      <c r="PT1625">
        <v>0.53</v>
      </c>
      <c r="PU1625">
        <f t="shared" si="803"/>
        <v>0.53</v>
      </c>
      <c r="QF1625">
        <v>823392</v>
      </c>
      <c r="QI1625">
        <v>0.5</v>
      </c>
      <c r="QJ1625">
        <f t="shared" si="804"/>
        <v>0.5</v>
      </c>
      <c r="QU1625">
        <v>823392</v>
      </c>
      <c r="QX1625">
        <v>0.53</v>
      </c>
      <c r="QY1625">
        <f t="shared" si="805"/>
        <v>0.53</v>
      </c>
    </row>
    <row r="1626" spans="12:467" x14ac:dyDescent="0.2">
      <c r="L1626">
        <v>823300</v>
      </c>
      <c r="O1626">
        <v>0.4</v>
      </c>
      <c r="P1626">
        <f t="shared" si="775"/>
        <v>0.4</v>
      </c>
      <c r="AA1626">
        <v>823300</v>
      </c>
      <c r="AD1626">
        <v>0.44</v>
      </c>
      <c r="AE1626">
        <f t="shared" si="776"/>
        <v>0.44</v>
      </c>
      <c r="AP1626">
        <v>823300</v>
      </c>
      <c r="AS1626">
        <v>0.47</v>
      </c>
      <c r="AT1626">
        <f t="shared" si="777"/>
        <v>0.47</v>
      </c>
      <c r="BE1626">
        <v>823300</v>
      </c>
      <c r="BH1626">
        <v>0.53</v>
      </c>
      <c r="BI1626">
        <f t="shared" si="778"/>
        <v>0.53</v>
      </c>
      <c r="BT1626">
        <v>823300</v>
      </c>
      <c r="BW1626">
        <v>0.51</v>
      </c>
      <c r="BX1626">
        <f t="shared" si="779"/>
        <v>0.51</v>
      </c>
      <c r="CI1626">
        <v>823300</v>
      </c>
      <c r="CL1626">
        <v>0.42</v>
      </c>
      <c r="CM1626">
        <f t="shared" si="780"/>
        <v>0.42</v>
      </c>
      <c r="CX1626">
        <v>823300</v>
      </c>
      <c r="DA1626">
        <v>0.44</v>
      </c>
      <c r="DB1626">
        <f t="shared" si="781"/>
        <v>0.44</v>
      </c>
      <c r="DM1626">
        <v>823300</v>
      </c>
      <c r="DP1626">
        <v>0.4</v>
      </c>
      <c r="DQ1626">
        <f t="shared" si="782"/>
        <v>0.4</v>
      </c>
      <c r="EB1626">
        <v>823300</v>
      </c>
      <c r="EE1626">
        <v>0.4</v>
      </c>
      <c r="EF1626">
        <f t="shared" si="783"/>
        <v>0.4</v>
      </c>
      <c r="EQ1626">
        <v>823300</v>
      </c>
      <c r="ET1626">
        <v>0.4</v>
      </c>
      <c r="EU1626">
        <f t="shared" si="784"/>
        <v>0.4</v>
      </c>
      <c r="FF1626">
        <v>823300</v>
      </c>
      <c r="FI1626">
        <v>0.45</v>
      </c>
      <c r="FJ1626">
        <f t="shared" si="785"/>
        <v>0.45</v>
      </c>
      <c r="FU1626">
        <v>823300</v>
      </c>
      <c r="FX1626">
        <v>0.46</v>
      </c>
      <c r="FY1626">
        <f t="shared" si="786"/>
        <v>0.46</v>
      </c>
      <c r="GJ1626">
        <v>823300</v>
      </c>
      <c r="GM1626">
        <v>0.4</v>
      </c>
      <c r="GN1626">
        <f t="shared" si="787"/>
        <v>0.4</v>
      </c>
      <c r="GY1626">
        <v>823300</v>
      </c>
      <c r="HB1626">
        <v>0.45</v>
      </c>
      <c r="HC1626">
        <f t="shared" si="788"/>
        <v>0.45</v>
      </c>
      <c r="HN1626">
        <v>823300</v>
      </c>
      <c r="HQ1626">
        <v>0.4</v>
      </c>
      <c r="HR1626">
        <f t="shared" si="789"/>
        <v>0.4</v>
      </c>
      <c r="ID1626">
        <v>823717</v>
      </c>
      <c r="IG1626">
        <v>0.41</v>
      </c>
      <c r="IH1626">
        <f t="shared" si="790"/>
        <v>0.41</v>
      </c>
      <c r="IS1626">
        <v>823717</v>
      </c>
      <c r="IV1626">
        <v>0.39</v>
      </c>
      <c r="IW1626">
        <f t="shared" si="791"/>
        <v>0.39</v>
      </c>
      <c r="JH1626">
        <v>823717</v>
      </c>
      <c r="JK1626">
        <v>0.38</v>
      </c>
      <c r="JL1626">
        <f t="shared" si="792"/>
        <v>0.38</v>
      </c>
      <c r="JW1626">
        <v>823717</v>
      </c>
      <c r="JZ1626">
        <v>0.4</v>
      </c>
      <c r="KA1626">
        <f t="shared" si="793"/>
        <v>0.4</v>
      </c>
      <c r="KL1626">
        <v>823717</v>
      </c>
      <c r="KO1626">
        <v>0.35</v>
      </c>
      <c r="KP1626">
        <f t="shared" si="794"/>
        <v>0.35</v>
      </c>
      <c r="LA1626">
        <v>823717</v>
      </c>
      <c r="LD1626">
        <v>0.4</v>
      </c>
      <c r="LE1626">
        <f t="shared" si="795"/>
        <v>0.4</v>
      </c>
      <c r="LP1626">
        <v>823717</v>
      </c>
      <c r="LS1626">
        <v>0.42</v>
      </c>
      <c r="LT1626">
        <f t="shared" si="796"/>
        <v>0.42</v>
      </c>
      <c r="ME1626">
        <v>823717</v>
      </c>
      <c r="MH1626">
        <v>0.33</v>
      </c>
      <c r="MI1626">
        <f t="shared" si="797"/>
        <v>0.33</v>
      </c>
      <c r="MT1626">
        <v>823717</v>
      </c>
      <c r="MW1626">
        <v>0.41</v>
      </c>
      <c r="MX1626">
        <f t="shared" si="798"/>
        <v>0.41</v>
      </c>
      <c r="NI1626">
        <v>823717</v>
      </c>
      <c r="NL1626">
        <v>0.42</v>
      </c>
      <c r="NM1626">
        <f t="shared" si="799"/>
        <v>0.42</v>
      </c>
      <c r="NX1626">
        <v>823717</v>
      </c>
      <c r="OA1626">
        <v>0.38</v>
      </c>
      <c r="OB1626">
        <f t="shared" si="800"/>
        <v>0.38</v>
      </c>
      <c r="OM1626">
        <v>823717</v>
      </c>
      <c r="OP1626">
        <v>0.41</v>
      </c>
      <c r="OQ1626">
        <f t="shared" si="801"/>
        <v>0.41</v>
      </c>
      <c r="PB1626">
        <v>823717</v>
      </c>
      <c r="PE1626">
        <v>0.41</v>
      </c>
      <c r="PF1626">
        <f t="shared" si="802"/>
        <v>0.41</v>
      </c>
      <c r="PQ1626">
        <v>823717</v>
      </c>
      <c r="PT1626">
        <v>0.41</v>
      </c>
      <c r="PU1626">
        <f t="shared" si="803"/>
        <v>0.41</v>
      </c>
      <c r="QF1626">
        <v>823717</v>
      </c>
      <c r="QI1626">
        <v>0.4</v>
      </c>
      <c r="QJ1626">
        <f t="shared" si="804"/>
        <v>0.4</v>
      </c>
      <c r="QU1626">
        <v>823717</v>
      </c>
      <c r="QX1626">
        <v>0.41</v>
      </c>
      <c r="QY1626">
        <f t="shared" si="805"/>
        <v>0.41</v>
      </c>
    </row>
    <row r="1627" spans="12:467" x14ac:dyDescent="0.2">
      <c r="L1627">
        <v>823787</v>
      </c>
      <c r="O1627">
        <v>0.51</v>
      </c>
      <c r="P1627">
        <f t="shared" si="775"/>
        <v>0.51</v>
      </c>
      <c r="AA1627">
        <v>823787</v>
      </c>
      <c r="AD1627">
        <v>0.49</v>
      </c>
      <c r="AE1627">
        <f t="shared" si="776"/>
        <v>0.49</v>
      </c>
      <c r="AP1627">
        <v>823787</v>
      </c>
      <c r="AS1627">
        <v>0.51</v>
      </c>
      <c r="AT1627">
        <f t="shared" si="777"/>
        <v>0.51</v>
      </c>
      <c r="BE1627">
        <v>823787</v>
      </c>
      <c r="BH1627">
        <v>0.35</v>
      </c>
      <c r="BI1627">
        <f t="shared" si="778"/>
        <v>0.35</v>
      </c>
      <c r="BT1627">
        <v>823787</v>
      </c>
      <c r="BW1627">
        <v>0.6</v>
      </c>
      <c r="BX1627">
        <f t="shared" si="779"/>
        <v>0.6</v>
      </c>
      <c r="CI1627">
        <v>823787</v>
      </c>
      <c r="CL1627">
        <v>0.47</v>
      </c>
      <c r="CM1627">
        <f t="shared" si="780"/>
        <v>0.47</v>
      </c>
      <c r="CX1627">
        <v>823787</v>
      </c>
      <c r="DA1627">
        <v>0.5</v>
      </c>
      <c r="DB1627">
        <f t="shared" si="781"/>
        <v>0.5</v>
      </c>
      <c r="DM1627">
        <v>823787</v>
      </c>
      <c r="DP1627">
        <v>0.48</v>
      </c>
      <c r="DQ1627">
        <f t="shared" si="782"/>
        <v>0.48</v>
      </c>
      <c r="EB1627">
        <v>823787</v>
      </c>
      <c r="EE1627">
        <v>0.46</v>
      </c>
      <c r="EF1627">
        <f t="shared" si="783"/>
        <v>0.46</v>
      </c>
      <c r="EQ1627">
        <v>823787</v>
      </c>
      <c r="ET1627">
        <v>0.46</v>
      </c>
      <c r="EU1627">
        <f t="shared" si="784"/>
        <v>0.46</v>
      </c>
      <c r="FF1627">
        <v>823787</v>
      </c>
      <c r="FI1627">
        <v>0.5</v>
      </c>
      <c r="FJ1627">
        <f t="shared" si="785"/>
        <v>0.5</v>
      </c>
      <c r="FU1627">
        <v>823787</v>
      </c>
      <c r="FX1627">
        <v>0.5</v>
      </c>
      <c r="FY1627">
        <f t="shared" si="786"/>
        <v>0.5</v>
      </c>
      <c r="GJ1627">
        <v>823787</v>
      </c>
      <c r="GM1627">
        <v>0.47</v>
      </c>
      <c r="GN1627">
        <f t="shared" si="787"/>
        <v>0.47</v>
      </c>
      <c r="GY1627">
        <v>823787</v>
      </c>
      <c r="HB1627">
        <v>0.46</v>
      </c>
      <c r="HC1627">
        <f t="shared" si="788"/>
        <v>0.46</v>
      </c>
      <c r="HN1627">
        <v>823787</v>
      </c>
      <c r="HQ1627">
        <v>0.43</v>
      </c>
      <c r="HR1627">
        <f t="shared" si="789"/>
        <v>0.43</v>
      </c>
      <c r="ID1627">
        <v>823796</v>
      </c>
      <c r="IG1627">
        <v>0.5</v>
      </c>
      <c r="IH1627">
        <f t="shared" si="790"/>
        <v>0.5</v>
      </c>
      <c r="IS1627">
        <v>823796</v>
      </c>
      <c r="IV1627">
        <v>0.5</v>
      </c>
      <c r="IW1627">
        <f t="shared" si="791"/>
        <v>0.5</v>
      </c>
      <c r="JH1627">
        <v>823796</v>
      </c>
      <c r="JK1627">
        <v>0.52</v>
      </c>
      <c r="JL1627">
        <f t="shared" si="792"/>
        <v>0.52</v>
      </c>
      <c r="JW1627">
        <v>823796</v>
      </c>
      <c r="JZ1627">
        <v>0.52</v>
      </c>
      <c r="KA1627">
        <f t="shared" si="793"/>
        <v>0.52</v>
      </c>
      <c r="KL1627">
        <v>823796</v>
      </c>
      <c r="KO1627">
        <v>0.55000000000000004</v>
      </c>
      <c r="KP1627">
        <f t="shared" si="794"/>
        <v>0.55000000000000004</v>
      </c>
      <c r="LA1627">
        <v>823796</v>
      </c>
      <c r="LD1627">
        <v>0.54</v>
      </c>
      <c r="LE1627">
        <f t="shared" si="795"/>
        <v>0.54</v>
      </c>
      <c r="LP1627">
        <v>823796</v>
      </c>
      <c r="LS1627">
        <v>0.51</v>
      </c>
      <c r="LT1627">
        <f t="shared" si="796"/>
        <v>0.51</v>
      </c>
      <c r="ME1627">
        <v>823796</v>
      </c>
      <c r="MH1627">
        <v>0.57999999999999996</v>
      </c>
      <c r="MI1627">
        <f t="shared" si="797"/>
        <v>0.57999999999999996</v>
      </c>
      <c r="MT1627">
        <v>823796</v>
      </c>
      <c r="MW1627">
        <v>0.61</v>
      </c>
      <c r="MX1627">
        <f t="shared" si="798"/>
        <v>0.61</v>
      </c>
      <c r="NI1627">
        <v>823796</v>
      </c>
      <c r="NL1627">
        <v>0.52</v>
      </c>
      <c r="NM1627">
        <f t="shared" si="799"/>
        <v>0.52</v>
      </c>
      <c r="NX1627">
        <v>823796</v>
      </c>
      <c r="OA1627">
        <v>0.52</v>
      </c>
      <c r="OB1627">
        <f t="shared" si="800"/>
        <v>0.52</v>
      </c>
      <c r="OM1627">
        <v>823796</v>
      </c>
      <c r="OP1627">
        <v>0.54</v>
      </c>
      <c r="OQ1627">
        <f t="shared" si="801"/>
        <v>0.54</v>
      </c>
      <c r="PB1627">
        <v>823796</v>
      </c>
      <c r="PE1627">
        <v>0.52</v>
      </c>
      <c r="PF1627">
        <f t="shared" si="802"/>
        <v>0.52</v>
      </c>
      <c r="PQ1627">
        <v>823796</v>
      </c>
      <c r="PT1627">
        <v>0.53</v>
      </c>
      <c r="PU1627">
        <f t="shared" si="803"/>
        <v>0.53</v>
      </c>
      <c r="QF1627">
        <v>823796</v>
      </c>
      <c r="QI1627">
        <v>0.51</v>
      </c>
      <c r="QJ1627">
        <f t="shared" si="804"/>
        <v>0.51</v>
      </c>
      <c r="QU1627">
        <v>823796</v>
      </c>
      <c r="QX1627">
        <v>0.54</v>
      </c>
      <c r="QY1627">
        <f t="shared" si="805"/>
        <v>0.54</v>
      </c>
    </row>
    <row r="1628" spans="12:467" x14ac:dyDescent="0.2">
      <c r="L1628">
        <v>823862</v>
      </c>
      <c r="O1628">
        <v>0.47</v>
      </c>
      <c r="P1628">
        <f t="shared" si="775"/>
        <v>0.47</v>
      </c>
      <c r="AA1628">
        <v>823862</v>
      </c>
      <c r="AD1628">
        <v>0.5</v>
      </c>
      <c r="AE1628">
        <f t="shared" si="776"/>
        <v>0.5</v>
      </c>
      <c r="AP1628">
        <v>823862</v>
      </c>
      <c r="AS1628">
        <v>0.53</v>
      </c>
      <c r="AT1628">
        <f t="shared" si="777"/>
        <v>0.53</v>
      </c>
      <c r="BE1628">
        <v>823862</v>
      </c>
      <c r="BH1628">
        <v>0.54</v>
      </c>
      <c r="BI1628">
        <f t="shared" si="778"/>
        <v>0.54</v>
      </c>
      <c r="BT1628">
        <v>823862</v>
      </c>
      <c r="BW1628">
        <v>0.56999999999999995</v>
      </c>
      <c r="BX1628">
        <f t="shared" si="779"/>
        <v>0.56999999999999995</v>
      </c>
      <c r="CI1628">
        <v>823862</v>
      </c>
      <c r="CL1628">
        <v>0.49</v>
      </c>
      <c r="CM1628">
        <f t="shared" si="780"/>
        <v>0.49</v>
      </c>
      <c r="CX1628">
        <v>823862</v>
      </c>
      <c r="DA1628">
        <v>0.5</v>
      </c>
      <c r="DB1628">
        <f t="shared" si="781"/>
        <v>0.5</v>
      </c>
      <c r="DM1628">
        <v>823862</v>
      </c>
      <c r="DP1628">
        <v>0.5</v>
      </c>
      <c r="DQ1628">
        <f t="shared" si="782"/>
        <v>0.5</v>
      </c>
      <c r="EB1628">
        <v>823862</v>
      </c>
      <c r="EE1628">
        <v>0.48</v>
      </c>
      <c r="EF1628">
        <f t="shared" si="783"/>
        <v>0.48</v>
      </c>
      <c r="EQ1628">
        <v>823862</v>
      </c>
      <c r="ET1628">
        <v>0.48</v>
      </c>
      <c r="EU1628">
        <f t="shared" si="784"/>
        <v>0.48</v>
      </c>
      <c r="FF1628">
        <v>823862</v>
      </c>
      <c r="FI1628">
        <v>0.48</v>
      </c>
      <c r="FJ1628">
        <f t="shared" si="785"/>
        <v>0.48</v>
      </c>
      <c r="FU1628">
        <v>823862</v>
      </c>
      <c r="FX1628">
        <v>0.48</v>
      </c>
      <c r="FY1628">
        <f t="shared" si="786"/>
        <v>0.48</v>
      </c>
      <c r="GJ1628">
        <v>823862</v>
      </c>
      <c r="GM1628">
        <v>0.49</v>
      </c>
      <c r="GN1628">
        <f t="shared" si="787"/>
        <v>0.49</v>
      </c>
      <c r="GY1628">
        <v>823862</v>
      </c>
      <c r="HB1628">
        <v>0.52</v>
      </c>
      <c r="HC1628">
        <f t="shared" si="788"/>
        <v>0.52</v>
      </c>
      <c r="HN1628">
        <v>823862</v>
      </c>
      <c r="HQ1628">
        <v>0.51</v>
      </c>
      <c r="HR1628">
        <f t="shared" si="789"/>
        <v>0.51</v>
      </c>
      <c r="ID1628">
        <v>824445</v>
      </c>
      <c r="IG1628">
        <v>0.53</v>
      </c>
      <c r="IH1628">
        <f t="shared" si="790"/>
        <v>0.53</v>
      </c>
      <c r="IS1628">
        <v>824445</v>
      </c>
      <c r="IV1628">
        <v>0.54</v>
      </c>
      <c r="IW1628">
        <f t="shared" si="791"/>
        <v>0.54</v>
      </c>
      <c r="JH1628">
        <v>824445</v>
      </c>
      <c r="JK1628">
        <v>0.53</v>
      </c>
      <c r="JL1628">
        <f t="shared" si="792"/>
        <v>0.53</v>
      </c>
      <c r="JW1628">
        <v>824445</v>
      </c>
      <c r="JZ1628">
        <v>0.56000000000000005</v>
      </c>
      <c r="KA1628">
        <f t="shared" si="793"/>
        <v>0.56000000000000005</v>
      </c>
      <c r="KL1628">
        <v>824445</v>
      </c>
      <c r="KO1628">
        <v>0.46</v>
      </c>
      <c r="KP1628">
        <f t="shared" si="794"/>
        <v>0.46</v>
      </c>
      <c r="LA1628">
        <v>824445</v>
      </c>
      <c r="LD1628">
        <v>0.52</v>
      </c>
      <c r="LE1628">
        <f t="shared" si="795"/>
        <v>0.52</v>
      </c>
      <c r="LP1628">
        <v>824445</v>
      </c>
      <c r="LS1628">
        <v>0.52</v>
      </c>
      <c r="LT1628">
        <f t="shared" si="796"/>
        <v>0.52</v>
      </c>
      <c r="ME1628">
        <v>824445</v>
      </c>
      <c r="MH1628">
        <v>0.48</v>
      </c>
      <c r="MI1628">
        <f t="shared" si="797"/>
        <v>0.48</v>
      </c>
      <c r="MT1628">
        <v>824445</v>
      </c>
      <c r="MW1628">
        <v>0.53</v>
      </c>
      <c r="MX1628">
        <f t="shared" si="798"/>
        <v>0.53</v>
      </c>
      <c r="NI1628">
        <v>824445</v>
      </c>
      <c r="NL1628">
        <v>0.51</v>
      </c>
      <c r="NM1628">
        <f t="shared" si="799"/>
        <v>0.51</v>
      </c>
      <c r="NX1628">
        <v>824445</v>
      </c>
      <c r="OA1628">
        <v>0.54</v>
      </c>
      <c r="OB1628">
        <f t="shared" si="800"/>
        <v>0.54</v>
      </c>
      <c r="OM1628">
        <v>824445</v>
      </c>
      <c r="OP1628">
        <v>0.53</v>
      </c>
      <c r="OQ1628">
        <f t="shared" si="801"/>
        <v>0.53</v>
      </c>
      <c r="PB1628">
        <v>824445</v>
      </c>
      <c r="PE1628">
        <v>0.54</v>
      </c>
      <c r="PF1628">
        <f t="shared" si="802"/>
        <v>0.54</v>
      </c>
      <c r="PQ1628">
        <v>824445</v>
      </c>
      <c r="PT1628">
        <v>0.54</v>
      </c>
      <c r="PU1628">
        <f t="shared" si="803"/>
        <v>0.54</v>
      </c>
      <c r="QF1628">
        <v>824445</v>
      </c>
      <c r="QI1628">
        <v>0.56000000000000005</v>
      </c>
      <c r="QJ1628">
        <f t="shared" si="804"/>
        <v>0.56000000000000005</v>
      </c>
      <c r="QU1628">
        <v>824445</v>
      </c>
      <c r="QX1628">
        <v>0.52</v>
      </c>
      <c r="QY1628">
        <f t="shared" si="805"/>
        <v>0.52</v>
      </c>
    </row>
    <row r="1629" spans="12:467" x14ac:dyDescent="0.2">
      <c r="L1629">
        <v>824030</v>
      </c>
      <c r="O1629">
        <v>0.42</v>
      </c>
      <c r="P1629">
        <f t="shared" si="775"/>
        <v>0.42</v>
      </c>
      <c r="AA1629">
        <v>824030</v>
      </c>
      <c r="AD1629">
        <v>0.36</v>
      </c>
      <c r="AE1629">
        <f t="shared" si="776"/>
        <v>0.36</v>
      </c>
      <c r="AP1629">
        <v>824030</v>
      </c>
      <c r="AS1629">
        <v>0.28000000000000003</v>
      </c>
      <c r="AT1629">
        <f t="shared" si="777"/>
        <v>0.28000000000000003</v>
      </c>
      <c r="BE1629">
        <v>824030</v>
      </c>
      <c r="BH1629">
        <v>0.31</v>
      </c>
      <c r="BI1629">
        <f t="shared" si="778"/>
        <v>0.31</v>
      </c>
      <c r="BT1629">
        <v>824030</v>
      </c>
      <c r="BW1629">
        <v>0.26</v>
      </c>
      <c r="BX1629">
        <f t="shared" si="779"/>
        <v>0.26</v>
      </c>
      <c r="CI1629">
        <v>824030</v>
      </c>
      <c r="CL1629">
        <v>0.37</v>
      </c>
      <c r="CM1629">
        <f t="shared" si="780"/>
        <v>0.37</v>
      </c>
      <c r="CX1629">
        <v>824030</v>
      </c>
      <c r="DA1629">
        <v>0.39</v>
      </c>
      <c r="DB1629">
        <f t="shared" si="781"/>
        <v>0.39</v>
      </c>
      <c r="DM1629">
        <v>824030</v>
      </c>
      <c r="DP1629">
        <v>0.39</v>
      </c>
      <c r="DQ1629">
        <f t="shared" si="782"/>
        <v>0.39</v>
      </c>
      <c r="EB1629">
        <v>824030</v>
      </c>
      <c r="EE1629">
        <v>0.38</v>
      </c>
      <c r="EF1629">
        <f t="shared" si="783"/>
        <v>0.38</v>
      </c>
      <c r="EQ1629">
        <v>824030</v>
      </c>
      <c r="ET1629">
        <v>0.38</v>
      </c>
      <c r="EU1629">
        <f t="shared" si="784"/>
        <v>0.38</v>
      </c>
      <c r="FF1629">
        <v>824030</v>
      </c>
      <c r="FI1629">
        <v>0.39</v>
      </c>
      <c r="FJ1629">
        <f t="shared" si="785"/>
        <v>0.39</v>
      </c>
      <c r="FU1629">
        <v>824030</v>
      </c>
      <c r="FX1629">
        <v>0.41</v>
      </c>
      <c r="FY1629">
        <f t="shared" si="786"/>
        <v>0.41</v>
      </c>
      <c r="GJ1629">
        <v>824030</v>
      </c>
      <c r="GM1629">
        <v>0.39</v>
      </c>
      <c r="GN1629">
        <f t="shared" si="787"/>
        <v>0.39</v>
      </c>
      <c r="GY1629">
        <v>824030</v>
      </c>
      <c r="HB1629">
        <v>0.39</v>
      </c>
      <c r="HC1629">
        <f t="shared" si="788"/>
        <v>0.39</v>
      </c>
      <c r="HN1629">
        <v>824030</v>
      </c>
      <c r="HQ1629">
        <v>0.36</v>
      </c>
      <c r="HR1629">
        <f t="shared" si="789"/>
        <v>0.36</v>
      </c>
      <c r="ID1629">
        <v>824525</v>
      </c>
      <c r="IG1629">
        <v>0.54</v>
      </c>
      <c r="IH1629">
        <f t="shared" si="790"/>
        <v>0.54</v>
      </c>
      <c r="IS1629">
        <v>824525</v>
      </c>
      <c r="IV1629">
        <v>0.53</v>
      </c>
      <c r="IW1629">
        <f t="shared" si="791"/>
        <v>0.53</v>
      </c>
      <c r="JH1629">
        <v>824525</v>
      </c>
      <c r="JK1629">
        <v>0.57999999999999996</v>
      </c>
      <c r="JL1629">
        <f t="shared" si="792"/>
        <v>0.57999999999999996</v>
      </c>
      <c r="JW1629">
        <v>824525</v>
      </c>
      <c r="JZ1629">
        <v>0.56000000000000005</v>
      </c>
      <c r="KA1629">
        <f t="shared" si="793"/>
        <v>0.56000000000000005</v>
      </c>
      <c r="KL1629">
        <v>824525</v>
      </c>
      <c r="KO1629">
        <v>0.54</v>
      </c>
      <c r="KP1629">
        <f t="shared" si="794"/>
        <v>0.54</v>
      </c>
      <c r="LA1629">
        <v>824525</v>
      </c>
      <c r="LD1629">
        <v>0.56000000000000005</v>
      </c>
      <c r="LE1629">
        <f t="shared" si="795"/>
        <v>0.56000000000000005</v>
      </c>
      <c r="LP1629">
        <v>824525</v>
      </c>
      <c r="LS1629">
        <v>0.56000000000000005</v>
      </c>
      <c r="LT1629">
        <f t="shared" si="796"/>
        <v>0.56000000000000005</v>
      </c>
      <c r="ME1629">
        <v>824525</v>
      </c>
      <c r="MH1629">
        <v>0.6</v>
      </c>
      <c r="MI1629">
        <f t="shared" si="797"/>
        <v>0.6</v>
      </c>
      <c r="MT1629">
        <v>824525</v>
      </c>
      <c r="MW1629">
        <v>0.56999999999999995</v>
      </c>
      <c r="MX1629">
        <f t="shared" si="798"/>
        <v>0.56999999999999995</v>
      </c>
      <c r="NI1629">
        <v>824525</v>
      </c>
      <c r="NL1629">
        <v>0.55000000000000004</v>
      </c>
      <c r="NM1629">
        <f t="shared" si="799"/>
        <v>0.55000000000000004</v>
      </c>
      <c r="NX1629">
        <v>824525</v>
      </c>
      <c r="OA1629">
        <v>0.56000000000000005</v>
      </c>
      <c r="OB1629">
        <f t="shared" si="800"/>
        <v>0.56000000000000005</v>
      </c>
      <c r="OM1629">
        <v>824525</v>
      </c>
      <c r="OP1629">
        <v>0.55000000000000004</v>
      </c>
      <c r="OQ1629">
        <f t="shared" si="801"/>
        <v>0.55000000000000004</v>
      </c>
      <c r="PB1629">
        <v>824525</v>
      </c>
      <c r="PE1629">
        <v>0.56000000000000005</v>
      </c>
      <c r="PF1629">
        <f t="shared" si="802"/>
        <v>0.56000000000000005</v>
      </c>
      <c r="PQ1629">
        <v>824525</v>
      </c>
      <c r="PT1629">
        <v>0.56000000000000005</v>
      </c>
      <c r="PU1629">
        <f t="shared" si="803"/>
        <v>0.56000000000000005</v>
      </c>
      <c r="QF1629">
        <v>824525</v>
      </c>
      <c r="QI1629">
        <v>0.57999999999999996</v>
      </c>
      <c r="QJ1629">
        <f t="shared" si="804"/>
        <v>0.57999999999999996</v>
      </c>
      <c r="QU1629">
        <v>824525</v>
      </c>
      <c r="QX1629">
        <v>0.55000000000000004</v>
      </c>
      <c r="QY1629">
        <f t="shared" si="805"/>
        <v>0.55000000000000004</v>
      </c>
    </row>
    <row r="1630" spans="12:467" x14ac:dyDescent="0.2">
      <c r="L1630">
        <v>824109</v>
      </c>
      <c r="O1630">
        <v>0.42</v>
      </c>
      <c r="P1630">
        <f t="shared" si="775"/>
        <v>0.42</v>
      </c>
      <c r="AA1630">
        <v>824109</v>
      </c>
      <c r="AD1630">
        <v>0.33</v>
      </c>
      <c r="AE1630">
        <f t="shared" si="776"/>
        <v>0.33</v>
      </c>
      <c r="AP1630">
        <v>824109</v>
      </c>
      <c r="AS1630">
        <v>0.4</v>
      </c>
      <c r="AT1630">
        <f t="shared" si="777"/>
        <v>0.4</v>
      </c>
      <c r="BE1630">
        <v>824109</v>
      </c>
      <c r="BH1630">
        <v>0.45</v>
      </c>
      <c r="BI1630">
        <f t="shared" si="778"/>
        <v>0.45</v>
      </c>
      <c r="BT1630">
        <v>824109</v>
      </c>
      <c r="BW1630">
        <v>0.4</v>
      </c>
      <c r="BX1630">
        <f t="shared" si="779"/>
        <v>0.4</v>
      </c>
      <c r="CI1630">
        <v>824109</v>
      </c>
      <c r="CL1630">
        <v>0.41</v>
      </c>
      <c r="CM1630">
        <f t="shared" si="780"/>
        <v>0.41</v>
      </c>
      <c r="CX1630">
        <v>824109</v>
      </c>
      <c r="DA1630">
        <v>0.43</v>
      </c>
      <c r="DB1630">
        <f t="shared" si="781"/>
        <v>0.43</v>
      </c>
      <c r="DM1630">
        <v>824109</v>
      </c>
      <c r="DP1630">
        <v>0.41</v>
      </c>
      <c r="DQ1630">
        <f t="shared" si="782"/>
        <v>0.41</v>
      </c>
      <c r="EB1630">
        <v>824109</v>
      </c>
      <c r="EE1630">
        <v>0.41</v>
      </c>
      <c r="EF1630">
        <f t="shared" si="783"/>
        <v>0.41</v>
      </c>
      <c r="EQ1630">
        <v>824109</v>
      </c>
      <c r="ET1630">
        <v>0.41</v>
      </c>
      <c r="EU1630">
        <f t="shared" si="784"/>
        <v>0.41</v>
      </c>
      <c r="FF1630">
        <v>824109</v>
      </c>
      <c r="FI1630">
        <v>0.43</v>
      </c>
      <c r="FJ1630">
        <f t="shared" si="785"/>
        <v>0.43</v>
      </c>
      <c r="FU1630">
        <v>824109</v>
      </c>
      <c r="FX1630">
        <v>0.46</v>
      </c>
      <c r="FY1630">
        <f t="shared" si="786"/>
        <v>0.46</v>
      </c>
      <c r="GJ1630">
        <v>824109</v>
      </c>
      <c r="GM1630">
        <v>0.42</v>
      </c>
      <c r="GN1630">
        <f t="shared" si="787"/>
        <v>0.42</v>
      </c>
      <c r="GY1630">
        <v>824109</v>
      </c>
      <c r="HB1630">
        <v>0.47</v>
      </c>
      <c r="HC1630">
        <f t="shared" si="788"/>
        <v>0.47</v>
      </c>
      <c r="HN1630">
        <v>824109</v>
      </c>
      <c r="HQ1630">
        <v>0.42</v>
      </c>
      <c r="HR1630">
        <f t="shared" si="789"/>
        <v>0.42</v>
      </c>
      <c r="ID1630">
        <v>824608</v>
      </c>
      <c r="IG1630">
        <v>0.5</v>
      </c>
      <c r="IH1630">
        <f t="shared" si="790"/>
        <v>0.5</v>
      </c>
      <c r="IS1630">
        <v>824608</v>
      </c>
      <c r="IV1630">
        <v>0.47</v>
      </c>
      <c r="IW1630">
        <f t="shared" si="791"/>
        <v>0.47</v>
      </c>
      <c r="JH1630">
        <v>824608</v>
      </c>
      <c r="JK1630">
        <v>0.46</v>
      </c>
      <c r="JL1630">
        <f t="shared" si="792"/>
        <v>0.46</v>
      </c>
      <c r="JW1630">
        <v>824608</v>
      </c>
      <c r="JZ1630">
        <v>0.48</v>
      </c>
      <c r="KA1630">
        <f t="shared" si="793"/>
        <v>0.48</v>
      </c>
      <c r="KL1630">
        <v>824608</v>
      </c>
      <c r="KO1630">
        <v>0.47</v>
      </c>
      <c r="KP1630">
        <f t="shared" si="794"/>
        <v>0.47</v>
      </c>
      <c r="LA1630">
        <v>824608</v>
      </c>
      <c r="LD1630">
        <v>0.49</v>
      </c>
      <c r="LE1630">
        <f t="shared" si="795"/>
        <v>0.49</v>
      </c>
      <c r="LP1630">
        <v>824608</v>
      </c>
      <c r="LS1630">
        <v>0.5</v>
      </c>
      <c r="LT1630">
        <f t="shared" si="796"/>
        <v>0.5</v>
      </c>
      <c r="ME1630">
        <v>824608</v>
      </c>
      <c r="MH1630">
        <v>0.49</v>
      </c>
      <c r="MI1630">
        <f t="shared" si="797"/>
        <v>0.49</v>
      </c>
      <c r="MT1630">
        <v>824608</v>
      </c>
      <c r="MW1630">
        <v>0.51</v>
      </c>
      <c r="MX1630">
        <f t="shared" si="798"/>
        <v>0.51</v>
      </c>
      <c r="NI1630">
        <v>824608</v>
      </c>
      <c r="NL1630">
        <v>0.48</v>
      </c>
      <c r="NM1630">
        <f t="shared" si="799"/>
        <v>0.48</v>
      </c>
      <c r="NX1630">
        <v>824608</v>
      </c>
      <c r="OA1630">
        <v>0.47</v>
      </c>
      <c r="OB1630">
        <f t="shared" si="800"/>
        <v>0.47</v>
      </c>
      <c r="OM1630">
        <v>824608</v>
      </c>
      <c r="OP1630">
        <v>0.5</v>
      </c>
      <c r="OQ1630">
        <f t="shared" si="801"/>
        <v>0.5</v>
      </c>
      <c r="PB1630">
        <v>824608</v>
      </c>
      <c r="PE1630">
        <v>0.5</v>
      </c>
      <c r="PF1630">
        <f t="shared" si="802"/>
        <v>0.5</v>
      </c>
      <c r="PQ1630">
        <v>824608</v>
      </c>
      <c r="PT1630">
        <v>0.5</v>
      </c>
      <c r="PU1630">
        <f t="shared" si="803"/>
        <v>0.5</v>
      </c>
      <c r="QF1630">
        <v>824608</v>
      </c>
      <c r="QI1630">
        <v>0.47</v>
      </c>
      <c r="QJ1630">
        <f t="shared" si="804"/>
        <v>0.47</v>
      </c>
      <c r="QU1630">
        <v>824608</v>
      </c>
      <c r="QX1630">
        <v>0.49</v>
      </c>
      <c r="QY1630">
        <f t="shared" si="805"/>
        <v>0.49</v>
      </c>
    </row>
    <row r="1631" spans="12:467" x14ac:dyDescent="0.2">
      <c r="L1631">
        <v>824516</v>
      </c>
      <c r="O1631">
        <v>0.5</v>
      </c>
      <c r="P1631">
        <f t="shared" si="775"/>
        <v>0.5</v>
      </c>
      <c r="AA1631">
        <v>824516</v>
      </c>
      <c r="AD1631">
        <v>0.37</v>
      </c>
      <c r="AE1631">
        <f t="shared" si="776"/>
        <v>0.37</v>
      </c>
      <c r="AP1631">
        <v>824516</v>
      </c>
      <c r="AS1631">
        <v>0.34</v>
      </c>
      <c r="AT1631">
        <f t="shared" si="777"/>
        <v>0.34</v>
      </c>
      <c r="BE1631">
        <v>824516</v>
      </c>
      <c r="BH1631">
        <v>0.37</v>
      </c>
      <c r="BI1631">
        <f t="shared" si="778"/>
        <v>0.37</v>
      </c>
      <c r="BT1631">
        <v>824516</v>
      </c>
      <c r="BW1631">
        <v>0.65</v>
      </c>
      <c r="BX1631">
        <f t="shared" si="779"/>
        <v>0.65</v>
      </c>
      <c r="CI1631">
        <v>824516</v>
      </c>
      <c r="CL1631">
        <v>0.33</v>
      </c>
      <c r="CM1631">
        <f t="shared" si="780"/>
        <v>0.33</v>
      </c>
      <c r="CX1631">
        <v>824516</v>
      </c>
      <c r="DA1631">
        <v>0.49</v>
      </c>
      <c r="DB1631">
        <f t="shared" si="781"/>
        <v>0.49</v>
      </c>
      <c r="DM1631">
        <v>824516</v>
      </c>
      <c r="DP1631">
        <v>0.52</v>
      </c>
      <c r="DQ1631">
        <f t="shared" si="782"/>
        <v>0.52</v>
      </c>
      <c r="EB1631">
        <v>824516</v>
      </c>
      <c r="EE1631">
        <v>0.38</v>
      </c>
      <c r="EF1631">
        <f t="shared" si="783"/>
        <v>0.38</v>
      </c>
      <c r="EQ1631">
        <v>824516</v>
      </c>
      <c r="ET1631">
        <v>0.38</v>
      </c>
      <c r="EU1631">
        <f t="shared" si="784"/>
        <v>0.38</v>
      </c>
      <c r="FF1631">
        <v>824516</v>
      </c>
      <c r="FI1631">
        <v>0.5</v>
      </c>
      <c r="FJ1631">
        <f t="shared" si="785"/>
        <v>0.5</v>
      </c>
      <c r="FU1631">
        <v>824516</v>
      </c>
      <c r="FX1631">
        <v>0.47</v>
      </c>
      <c r="FY1631">
        <f t="shared" si="786"/>
        <v>0.47</v>
      </c>
      <c r="GJ1631">
        <v>824516</v>
      </c>
      <c r="GM1631">
        <v>0.37</v>
      </c>
      <c r="GN1631">
        <f t="shared" si="787"/>
        <v>0.37</v>
      </c>
      <c r="GY1631">
        <v>824516</v>
      </c>
      <c r="HB1631">
        <v>0.32</v>
      </c>
      <c r="HC1631">
        <f t="shared" si="788"/>
        <v>0.32</v>
      </c>
      <c r="HN1631">
        <v>824516</v>
      </c>
      <c r="HQ1631">
        <v>0.32</v>
      </c>
      <c r="HR1631">
        <f t="shared" si="789"/>
        <v>0.32</v>
      </c>
      <c r="ID1631">
        <v>824930</v>
      </c>
      <c r="IG1631">
        <v>0.47</v>
      </c>
      <c r="IH1631">
        <f t="shared" si="790"/>
        <v>0.47</v>
      </c>
      <c r="IS1631">
        <v>824930</v>
      </c>
      <c r="IV1631">
        <v>0.45</v>
      </c>
      <c r="IW1631">
        <f t="shared" si="791"/>
        <v>0.45</v>
      </c>
      <c r="JH1631">
        <v>824930</v>
      </c>
      <c r="JK1631">
        <v>0.47</v>
      </c>
      <c r="JL1631">
        <f t="shared" si="792"/>
        <v>0.47</v>
      </c>
      <c r="JW1631">
        <v>824930</v>
      </c>
      <c r="JZ1631">
        <v>0.45</v>
      </c>
      <c r="KA1631">
        <f t="shared" si="793"/>
        <v>0.45</v>
      </c>
      <c r="KL1631">
        <v>824930</v>
      </c>
      <c r="KO1631">
        <v>0.42</v>
      </c>
      <c r="KP1631">
        <f t="shared" si="794"/>
        <v>0.42</v>
      </c>
      <c r="LA1631">
        <v>824930</v>
      </c>
      <c r="LD1631">
        <v>0.47</v>
      </c>
      <c r="LE1631">
        <f t="shared" si="795"/>
        <v>0.47</v>
      </c>
      <c r="LP1631">
        <v>824930</v>
      </c>
      <c r="LS1631">
        <v>0.44</v>
      </c>
      <c r="LT1631">
        <f t="shared" si="796"/>
        <v>0.44</v>
      </c>
      <c r="ME1631">
        <v>824930</v>
      </c>
      <c r="MH1631">
        <v>0.49</v>
      </c>
      <c r="MI1631">
        <f t="shared" si="797"/>
        <v>0.49</v>
      </c>
      <c r="MT1631">
        <v>824930</v>
      </c>
      <c r="MW1631">
        <v>0.37</v>
      </c>
      <c r="MX1631">
        <f t="shared" si="798"/>
        <v>0.37</v>
      </c>
      <c r="NI1631">
        <v>824930</v>
      </c>
      <c r="NL1631">
        <v>0.43</v>
      </c>
      <c r="NM1631">
        <f t="shared" si="799"/>
        <v>0.43</v>
      </c>
      <c r="NX1631">
        <v>824930</v>
      </c>
      <c r="OA1631">
        <v>0.44</v>
      </c>
      <c r="OB1631">
        <f t="shared" si="800"/>
        <v>0.44</v>
      </c>
      <c r="OM1631">
        <v>824930</v>
      </c>
      <c r="OP1631">
        <v>0.45</v>
      </c>
      <c r="OQ1631">
        <f t="shared" si="801"/>
        <v>0.45</v>
      </c>
      <c r="PB1631">
        <v>824930</v>
      </c>
      <c r="PE1631">
        <v>0.48</v>
      </c>
      <c r="PF1631">
        <f t="shared" si="802"/>
        <v>0.48</v>
      </c>
      <c r="PQ1631">
        <v>824930</v>
      </c>
      <c r="PT1631">
        <v>0.47</v>
      </c>
      <c r="PU1631">
        <f t="shared" si="803"/>
        <v>0.47</v>
      </c>
      <c r="QF1631">
        <v>824930</v>
      </c>
      <c r="QI1631">
        <v>0.45</v>
      </c>
      <c r="QJ1631">
        <f t="shared" si="804"/>
        <v>0.45</v>
      </c>
      <c r="QU1631">
        <v>824930</v>
      </c>
      <c r="QX1631">
        <v>0.45</v>
      </c>
      <c r="QY1631">
        <f t="shared" si="805"/>
        <v>0.45</v>
      </c>
    </row>
    <row r="1632" spans="12:467" x14ac:dyDescent="0.2">
      <c r="L1632">
        <v>824518</v>
      </c>
      <c r="O1632">
        <v>0.47</v>
      </c>
      <c r="P1632">
        <f t="shared" si="775"/>
        <v>0.47</v>
      </c>
      <c r="AA1632">
        <v>824518</v>
      </c>
      <c r="AD1632">
        <v>0.42</v>
      </c>
      <c r="AE1632">
        <f t="shared" si="776"/>
        <v>0.42</v>
      </c>
      <c r="AP1632">
        <v>824518</v>
      </c>
      <c r="AS1632">
        <v>0.36</v>
      </c>
      <c r="AT1632">
        <f t="shared" si="777"/>
        <v>0.36</v>
      </c>
      <c r="BE1632">
        <v>824518</v>
      </c>
      <c r="BH1632">
        <v>0.35</v>
      </c>
      <c r="BI1632">
        <f t="shared" si="778"/>
        <v>0.35</v>
      </c>
      <c r="BT1632">
        <v>824518</v>
      </c>
      <c r="BW1632">
        <v>0.63</v>
      </c>
      <c r="BX1632">
        <f t="shared" si="779"/>
        <v>0.63</v>
      </c>
      <c r="CI1632">
        <v>824518</v>
      </c>
      <c r="CL1632">
        <v>0.33</v>
      </c>
      <c r="CM1632">
        <f t="shared" si="780"/>
        <v>0.33</v>
      </c>
      <c r="CX1632">
        <v>824518</v>
      </c>
      <c r="DA1632">
        <v>0.5</v>
      </c>
      <c r="DB1632">
        <f t="shared" si="781"/>
        <v>0.5</v>
      </c>
      <c r="DM1632">
        <v>824518</v>
      </c>
      <c r="DP1632">
        <v>0.52</v>
      </c>
      <c r="DQ1632">
        <f t="shared" si="782"/>
        <v>0.52</v>
      </c>
      <c r="EB1632">
        <v>824518</v>
      </c>
      <c r="EE1632">
        <v>0.4</v>
      </c>
      <c r="EF1632">
        <f t="shared" si="783"/>
        <v>0.4</v>
      </c>
      <c r="EQ1632">
        <v>824518</v>
      </c>
      <c r="ET1632">
        <v>0.4</v>
      </c>
      <c r="EU1632">
        <f t="shared" si="784"/>
        <v>0.4</v>
      </c>
      <c r="FF1632">
        <v>824518</v>
      </c>
      <c r="FI1632">
        <v>0.5</v>
      </c>
      <c r="FJ1632">
        <f t="shared" si="785"/>
        <v>0.5</v>
      </c>
      <c r="FU1632">
        <v>824518</v>
      </c>
      <c r="FX1632">
        <v>0.48</v>
      </c>
      <c r="FY1632">
        <f t="shared" si="786"/>
        <v>0.48</v>
      </c>
      <c r="GJ1632">
        <v>824518</v>
      </c>
      <c r="GM1632">
        <v>0.37</v>
      </c>
      <c r="GN1632">
        <f t="shared" si="787"/>
        <v>0.37</v>
      </c>
      <c r="GY1632">
        <v>824518</v>
      </c>
      <c r="HB1632">
        <v>0.32</v>
      </c>
      <c r="HC1632">
        <f t="shared" si="788"/>
        <v>0.32</v>
      </c>
      <c r="HN1632">
        <v>824518</v>
      </c>
      <c r="HQ1632">
        <v>0.28999999999999998</v>
      </c>
      <c r="HR1632">
        <f t="shared" si="789"/>
        <v>0.28999999999999998</v>
      </c>
      <c r="ID1632">
        <v>825015</v>
      </c>
      <c r="IG1632">
        <v>0.52</v>
      </c>
      <c r="IH1632">
        <f t="shared" si="790"/>
        <v>0.52</v>
      </c>
      <c r="IS1632">
        <v>825015</v>
      </c>
      <c r="IV1632">
        <v>0.5</v>
      </c>
      <c r="IW1632">
        <f t="shared" si="791"/>
        <v>0.5</v>
      </c>
      <c r="JH1632">
        <v>825015</v>
      </c>
      <c r="JK1632">
        <v>0.51</v>
      </c>
      <c r="JL1632">
        <f t="shared" si="792"/>
        <v>0.51</v>
      </c>
      <c r="JW1632">
        <v>825015</v>
      </c>
      <c r="JZ1632">
        <v>0.53</v>
      </c>
      <c r="KA1632">
        <f t="shared" si="793"/>
        <v>0.53</v>
      </c>
      <c r="KL1632">
        <v>825015</v>
      </c>
      <c r="KO1632">
        <v>0.48</v>
      </c>
      <c r="KP1632">
        <f t="shared" si="794"/>
        <v>0.48</v>
      </c>
      <c r="LA1632">
        <v>825015</v>
      </c>
      <c r="LD1632">
        <v>0.51</v>
      </c>
      <c r="LE1632">
        <f t="shared" si="795"/>
        <v>0.51</v>
      </c>
      <c r="LP1632">
        <v>825015</v>
      </c>
      <c r="LS1632">
        <v>0.52</v>
      </c>
      <c r="LT1632">
        <f t="shared" si="796"/>
        <v>0.52</v>
      </c>
      <c r="ME1632">
        <v>825015</v>
      </c>
      <c r="MH1632">
        <v>0.46</v>
      </c>
      <c r="MI1632">
        <f t="shared" si="797"/>
        <v>0.46</v>
      </c>
      <c r="MT1632">
        <v>825015</v>
      </c>
      <c r="MW1632">
        <v>0.43</v>
      </c>
      <c r="MX1632">
        <f t="shared" si="798"/>
        <v>0.43</v>
      </c>
      <c r="NI1632">
        <v>825015</v>
      </c>
      <c r="NL1632">
        <v>0.5</v>
      </c>
      <c r="NM1632">
        <f t="shared" si="799"/>
        <v>0.5</v>
      </c>
      <c r="NX1632">
        <v>825015</v>
      </c>
      <c r="OA1632">
        <v>0.54</v>
      </c>
      <c r="OB1632">
        <f t="shared" si="800"/>
        <v>0.54</v>
      </c>
      <c r="OM1632">
        <v>825015</v>
      </c>
      <c r="OP1632">
        <v>0.51</v>
      </c>
      <c r="OQ1632">
        <f t="shared" si="801"/>
        <v>0.51</v>
      </c>
      <c r="PB1632">
        <v>825015</v>
      </c>
      <c r="PE1632">
        <v>0.51</v>
      </c>
      <c r="PF1632">
        <f t="shared" si="802"/>
        <v>0.51</v>
      </c>
      <c r="PQ1632">
        <v>825015</v>
      </c>
      <c r="PT1632">
        <v>0.52</v>
      </c>
      <c r="PU1632">
        <f t="shared" si="803"/>
        <v>0.52</v>
      </c>
      <c r="QF1632">
        <v>825015</v>
      </c>
      <c r="QI1632">
        <v>0.51</v>
      </c>
      <c r="QJ1632">
        <f t="shared" si="804"/>
        <v>0.51</v>
      </c>
      <c r="QU1632">
        <v>825015</v>
      </c>
      <c r="QX1632">
        <v>0.48</v>
      </c>
      <c r="QY1632">
        <f t="shared" si="805"/>
        <v>0.48</v>
      </c>
    </row>
    <row r="1633" spans="12:467" x14ac:dyDescent="0.2">
      <c r="L1633">
        <v>824674</v>
      </c>
      <c r="O1633">
        <v>0.57999999999999996</v>
      </c>
      <c r="P1633">
        <f t="shared" si="775"/>
        <v>0.57999999999999996</v>
      </c>
      <c r="AA1633">
        <v>824674</v>
      </c>
      <c r="AD1633">
        <v>0.6</v>
      </c>
      <c r="AE1633">
        <f t="shared" si="776"/>
        <v>0.6</v>
      </c>
      <c r="AP1633">
        <v>824674</v>
      </c>
      <c r="AS1633">
        <v>0.39</v>
      </c>
      <c r="AT1633">
        <f t="shared" si="777"/>
        <v>0.39</v>
      </c>
      <c r="BE1633">
        <v>824674</v>
      </c>
      <c r="BH1633">
        <v>0.57999999999999996</v>
      </c>
      <c r="BI1633">
        <f t="shared" si="778"/>
        <v>0.57999999999999996</v>
      </c>
      <c r="BT1633">
        <v>824674</v>
      </c>
      <c r="BW1633">
        <v>0.62</v>
      </c>
      <c r="BX1633">
        <f t="shared" si="779"/>
        <v>0.62</v>
      </c>
      <c r="CI1633">
        <v>824674</v>
      </c>
      <c r="CL1633">
        <v>0.57999999999999996</v>
      </c>
      <c r="CM1633">
        <f t="shared" si="780"/>
        <v>0.57999999999999996</v>
      </c>
      <c r="CX1633">
        <v>824674</v>
      </c>
      <c r="DA1633">
        <v>0.56000000000000005</v>
      </c>
      <c r="DB1633">
        <f t="shared" si="781"/>
        <v>0.56000000000000005</v>
      </c>
      <c r="DM1633">
        <v>824674</v>
      </c>
      <c r="DP1633">
        <v>0.57999999999999996</v>
      </c>
      <c r="DQ1633">
        <f t="shared" si="782"/>
        <v>0.57999999999999996</v>
      </c>
      <c r="EB1633">
        <v>824674</v>
      </c>
      <c r="EE1633">
        <v>0.56000000000000005</v>
      </c>
      <c r="EF1633">
        <f t="shared" si="783"/>
        <v>0.56000000000000005</v>
      </c>
      <c r="EQ1633">
        <v>824674</v>
      </c>
      <c r="ET1633">
        <v>0.56000000000000005</v>
      </c>
      <c r="EU1633">
        <f t="shared" si="784"/>
        <v>0.56000000000000005</v>
      </c>
      <c r="FF1633">
        <v>824674</v>
      </c>
      <c r="FI1633">
        <v>0.56999999999999995</v>
      </c>
      <c r="FJ1633">
        <f t="shared" si="785"/>
        <v>0.56999999999999995</v>
      </c>
      <c r="FU1633">
        <v>824674</v>
      </c>
      <c r="FX1633">
        <v>0.56000000000000005</v>
      </c>
      <c r="FY1633">
        <f t="shared" si="786"/>
        <v>0.56000000000000005</v>
      </c>
      <c r="GJ1633">
        <v>824674</v>
      </c>
      <c r="GM1633">
        <v>0.56000000000000005</v>
      </c>
      <c r="GN1633">
        <f t="shared" si="787"/>
        <v>0.56000000000000005</v>
      </c>
      <c r="GY1633">
        <v>824674</v>
      </c>
      <c r="HB1633">
        <v>0.59</v>
      </c>
      <c r="HC1633">
        <f t="shared" si="788"/>
        <v>0.59</v>
      </c>
      <c r="HN1633">
        <v>824674</v>
      </c>
      <c r="HQ1633">
        <v>0.53</v>
      </c>
      <c r="HR1633">
        <f t="shared" si="789"/>
        <v>0.53</v>
      </c>
      <c r="ID1633">
        <v>823471</v>
      </c>
      <c r="IG1633">
        <v>0.56000000000000005</v>
      </c>
      <c r="IH1633">
        <f t="shared" si="790"/>
        <v>0.56000000000000005</v>
      </c>
      <c r="IS1633">
        <v>823471</v>
      </c>
      <c r="IV1633">
        <v>0.54</v>
      </c>
      <c r="IW1633">
        <f t="shared" si="791"/>
        <v>0.54</v>
      </c>
      <c r="JH1633">
        <v>823471</v>
      </c>
      <c r="JK1633">
        <v>0.54</v>
      </c>
      <c r="JL1633">
        <f t="shared" si="792"/>
        <v>0.54</v>
      </c>
      <c r="JW1633">
        <v>823471</v>
      </c>
      <c r="JZ1633">
        <v>0.54</v>
      </c>
      <c r="KA1633">
        <f t="shared" si="793"/>
        <v>0.54</v>
      </c>
      <c r="KL1633">
        <v>823471</v>
      </c>
      <c r="KO1633">
        <v>0.56999999999999995</v>
      </c>
      <c r="KP1633">
        <f t="shared" si="794"/>
        <v>0.56999999999999995</v>
      </c>
      <c r="LA1633">
        <v>823471</v>
      </c>
      <c r="LD1633">
        <v>0.54</v>
      </c>
      <c r="LE1633">
        <f t="shared" si="795"/>
        <v>0.54</v>
      </c>
      <c r="LP1633">
        <v>823471</v>
      </c>
      <c r="LS1633">
        <v>0.54</v>
      </c>
      <c r="LT1633">
        <f t="shared" si="796"/>
        <v>0.54</v>
      </c>
      <c r="ME1633">
        <v>823471</v>
      </c>
      <c r="MH1633">
        <v>0.53</v>
      </c>
      <c r="MI1633">
        <f t="shared" si="797"/>
        <v>0.53</v>
      </c>
      <c r="MT1633">
        <v>823471</v>
      </c>
      <c r="MW1633">
        <v>0.51</v>
      </c>
      <c r="MX1633">
        <f t="shared" si="798"/>
        <v>0.51</v>
      </c>
      <c r="NI1633">
        <v>823471</v>
      </c>
      <c r="NL1633">
        <v>0.53</v>
      </c>
      <c r="NM1633">
        <f t="shared" si="799"/>
        <v>0.53</v>
      </c>
      <c r="NX1633">
        <v>823471</v>
      </c>
      <c r="OA1633">
        <v>0.51</v>
      </c>
      <c r="OB1633">
        <f t="shared" si="800"/>
        <v>0.51</v>
      </c>
      <c r="OM1633">
        <v>823471</v>
      </c>
      <c r="OP1633">
        <v>0.54</v>
      </c>
      <c r="OQ1633">
        <f t="shared" si="801"/>
        <v>0.54</v>
      </c>
      <c r="PB1633">
        <v>823471</v>
      </c>
      <c r="PE1633">
        <v>0.52</v>
      </c>
      <c r="PF1633">
        <f t="shared" si="802"/>
        <v>0.52</v>
      </c>
      <c r="PQ1633">
        <v>823471</v>
      </c>
      <c r="PT1633">
        <v>0.55000000000000004</v>
      </c>
      <c r="PU1633">
        <f t="shared" si="803"/>
        <v>0.55000000000000004</v>
      </c>
      <c r="QF1633">
        <v>823471</v>
      </c>
      <c r="QI1633">
        <v>0.53</v>
      </c>
      <c r="QJ1633">
        <f t="shared" si="804"/>
        <v>0.53</v>
      </c>
      <c r="QU1633">
        <v>823471</v>
      </c>
      <c r="QX1633">
        <v>0.53</v>
      </c>
      <c r="QY1633">
        <f t="shared" si="805"/>
        <v>0.53</v>
      </c>
    </row>
    <row r="1634" spans="12:467" x14ac:dyDescent="0.2">
      <c r="L1634">
        <v>824760</v>
      </c>
      <c r="O1634">
        <v>0.52</v>
      </c>
      <c r="P1634">
        <f t="shared" si="775"/>
        <v>0.52</v>
      </c>
      <c r="AA1634">
        <v>824760</v>
      </c>
      <c r="AD1634">
        <v>0.61</v>
      </c>
      <c r="AE1634">
        <f t="shared" si="776"/>
        <v>0.61</v>
      </c>
      <c r="AP1634">
        <v>824760</v>
      </c>
      <c r="AS1634">
        <v>0.59</v>
      </c>
      <c r="AT1634">
        <f t="shared" si="777"/>
        <v>0.59</v>
      </c>
      <c r="BE1634">
        <v>824760</v>
      </c>
      <c r="BH1634">
        <v>0.5</v>
      </c>
      <c r="BI1634">
        <f t="shared" si="778"/>
        <v>0.5</v>
      </c>
      <c r="BT1634">
        <v>824760</v>
      </c>
      <c r="BW1634">
        <v>0.5</v>
      </c>
      <c r="BX1634">
        <f t="shared" si="779"/>
        <v>0.5</v>
      </c>
      <c r="CI1634">
        <v>824760</v>
      </c>
      <c r="CL1634">
        <v>0.52</v>
      </c>
      <c r="CM1634">
        <f t="shared" si="780"/>
        <v>0.52</v>
      </c>
      <c r="CX1634">
        <v>824760</v>
      </c>
      <c r="DA1634">
        <v>0.53</v>
      </c>
      <c r="DB1634">
        <f t="shared" si="781"/>
        <v>0.53</v>
      </c>
      <c r="DM1634">
        <v>824760</v>
      </c>
      <c r="DP1634">
        <v>0.55000000000000004</v>
      </c>
      <c r="DQ1634">
        <f t="shared" si="782"/>
        <v>0.55000000000000004</v>
      </c>
      <c r="EB1634">
        <v>824760</v>
      </c>
      <c r="EE1634">
        <v>0.48</v>
      </c>
      <c r="EF1634">
        <f t="shared" si="783"/>
        <v>0.48</v>
      </c>
      <c r="EQ1634">
        <v>824760</v>
      </c>
      <c r="ET1634">
        <v>0.48</v>
      </c>
      <c r="EU1634">
        <f t="shared" si="784"/>
        <v>0.48</v>
      </c>
      <c r="FF1634">
        <v>824760</v>
      </c>
      <c r="FI1634">
        <v>0.53</v>
      </c>
      <c r="FJ1634">
        <f t="shared" si="785"/>
        <v>0.53</v>
      </c>
      <c r="FU1634">
        <v>824760</v>
      </c>
      <c r="FX1634">
        <v>0.51</v>
      </c>
      <c r="FY1634">
        <f t="shared" si="786"/>
        <v>0.51</v>
      </c>
      <c r="GJ1634">
        <v>824760</v>
      </c>
      <c r="GM1634">
        <v>0.51</v>
      </c>
      <c r="GN1634">
        <f t="shared" si="787"/>
        <v>0.51</v>
      </c>
      <c r="GY1634">
        <v>824760</v>
      </c>
      <c r="HB1634">
        <v>0.55000000000000004</v>
      </c>
      <c r="HC1634">
        <f t="shared" si="788"/>
        <v>0.55000000000000004</v>
      </c>
      <c r="HN1634">
        <v>824760</v>
      </c>
      <c r="HQ1634">
        <v>0.52</v>
      </c>
      <c r="HR1634">
        <f t="shared" si="789"/>
        <v>0.52</v>
      </c>
      <c r="ID1634">
        <v>823472</v>
      </c>
      <c r="IG1634">
        <v>0.55000000000000004</v>
      </c>
      <c r="IH1634">
        <f t="shared" si="790"/>
        <v>0.55000000000000004</v>
      </c>
      <c r="IS1634">
        <v>823472</v>
      </c>
      <c r="IV1634">
        <v>0.53</v>
      </c>
      <c r="IW1634">
        <f t="shared" si="791"/>
        <v>0.53</v>
      </c>
      <c r="JH1634">
        <v>823472</v>
      </c>
      <c r="JK1634">
        <v>0.53</v>
      </c>
      <c r="JL1634">
        <f t="shared" si="792"/>
        <v>0.53</v>
      </c>
      <c r="JW1634">
        <v>823472</v>
      </c>
      <c r="JZ1634">
        <v>0.54</v>
      </c>
      <c r="KA1634">
        <f t="shared" si="793"/>
        <v>0.54</v>
      </c>
      <c r="KL1634">
        <v>823472</v>
      </c>
      <c r="KO1634">
        <v>0.56000000000000005</v>
      </c>
      <c r="KP1634">
        <f t="shared" si="794"/>
        <v>0.56000000000000005</v>
      </c>
      <c r="LA1634">
        <v>823472</v>
      </c>
      <c r="LD1634">
        <v>0.53</v>
      </c>
      <c r="LE1634">
        <f t="shared" si="795"/>
        <v>0.53</v>
      </c>
      <c r="LP1634">
        <v>823472</v>
      </c>
      <c r="LS1634">
        <v>0.53</v>
      </c>
      <c r="LT1634">
        <f t="shared" si="796"/>
        <v>0.53</v>
      </c>
      <c r="ME1634">
        <v>823472</v>
      </c>
      <c r="MH1634">
        <v>0.56999999999999995</v>
      </c>
      <c r="MI1634">
        <f t="shared" si="797"/>
        <v>0.56999999999999995</v>
      </c>
      <c r="MT1634">
        <v>823472</v>
      </c>
      <c r="MW1634">
        <v>0.53</v>
      </c>
      <c r="MX1634">
        <f t="shared" si="798"/>
        <v>0.53</v>
      </c>
      <c r="NI1634">
        <v>823472</v>
      </c>
      <c r="NL1634">
        <v>0.53</v>
      </c>
      <c r="NM1634">
        <f t="shared" si="799"/>
        <v>0.53</v>
      </c>
      <c r="NX1634">
        <v>823472</v>
      </c>
      <c r="OA1634">
        <v>0.55000000000000004</v>
      </c>
      <c r="OB1634">
        <f t="shared" si="800"/>
        <v>0.55000000000000004</v>
      </c>
      <c r="OM1634">
        <v>823472</v>
      </c>
      <c r="OP1634">
        <v>0.53</v>
      </c>
      <c r="OQ1634">
        <f t="shared" si="801"/>
        <v>0.53</v>
      </c>
      <c r="PB1634">
        <v>823472</v>
      </c>
      <c r="PE1634">
        <v>0.53</v>
      </c>
      <c r="PF1634">
        <f t="shared" si="802"/>
        <v>0.53</v>
      </c>
      <c r="PQ1634">
        <v>823472</v>
      </c>
      <c r="PT1634">
        <v>0.53</v>
      </c>
      <c r="PU1634">
        <f t="shared" si="803"/>
        <v>0.53</v>
      </c>
      <c r="QF1634">
        <v>823472</v>
      </c>
      <c r="QI1634">
        <v>0.53</v>
      </c>
      <c r="QJ1634">
        <f t="shared" si="804"/>
        <v>0.53</v>
      </c>
      <c r="QU1634">
        <v>823472</v>
      </c>
      <c r="QX1634">
        <v>0.53</v>
      </c>
      <c r="QY1634">
        <f t="shared" si="805"/>
        <v>0.53</v>
      </c>
    </row>
    <row r="1635" spans="12:467" x14ac:dyDescent="0.2">
      <c r="L1635">
        <v>823220</v>
      </c>
      <c r="O1635">
        <v>0.55000000000000004</v>
      </c>
      <c r="P1635">
        <f t="shared" si="775"/>
        <v>0.55000000000000004</v>
      </c>
      <c r="AA1635">
        <v>823220</v>
      </c>
      <c r="AD1635">
        <v>0.57999999999999996</v>
      </c>
      <c r="AE1635">
        <f t="shared" si="776"/>
        <v>0.57999999999999996</v>
      </c>
      <c r="AP1635">
        <v>823220</v>
      </c>
      <c r="AS1635">
        <v>0.67</v>
      </c>
      <c r="AT1635">
        <f t="shared" si="777"/>
        <v>0.67</v>
      </c>
      <c r="BE1635">
        <v>823220</v>
      </c>
      <c r="BH1635">
        <v>0.66</v>
      </c>
      <c r="BI1635">
        <f t="shared" si="778"/>
        <v>0.66</v>
      </c>
      <c r="BT1635">
        <v>823220</v>
      </c>
      <c r="BW1635">
        <v>0.56999999999999995</v>
      </c>
      <c r="BX1635">
        <f t="shared" si="779"/>
        <v>0.56999999999999995</v>
      </c>
      <c r="CI1635">
        <v>823220</v>
      </c>
      <c r="CL1635">
        <v>0.55000000000000004</v>
      </c>
      <c r="CM1635">
        <f t="shared" si="780"/>
        <v>0.55000000000000004</v>
      </c>
      <c r="CX1635">
        <v>823220</v>
      </c>
      <c r="DA1635">
        <v>0.54</v>
      </c>
      <c r="DB1635">
        <f t="shared" si="781"/>
        <v>0.54</v>
      </c>
      <c r="DM1635">
        <v>823220</v>
      </c>
      <c r="DP1635">
        <v>0.55000000000000004</v>
      </c>
      <c r="DQ1635">
        <f t="shared" si="782"/>
        <v>0.55000000000000004</v>
      </c>
      <c r="EB1635">
        <v>823220</v>
      </c>
      <c r="EE1635">
        <v>0.54</v>
      </c>
      <c r="EF1635">
        <f t="shared" si="783"/>
        <v>0.54</v>
      </c>
      <c r="EQ1635">
        <v>823220</v>
      </c>
      <c r="ET1635">
        <v>0.54</v>
      </c>
      <c r="EU1635">
        <f t="shared" si="784"/>
        <v>0.54</v>
      </c>
      <c r="FF1635">
        <v>823220</v>
      </c>
      <c r="FI1635">
        <v>0.55000000000000004</v>
      </c>
      <c r="FJ1635">
        <f t="shared" si="785"/>
        <v>0.55000000000000004</v>
      </c>
      <c r="FU1635">
        <v>823220</v>
      </c>
      <c r="FX1635">
        <v>0.54</v>
      </c>
      <c r="FY1635">
        <f t="shared" si="786"/>
        <v>0.54</v>
      </c>
      <c r="GJ1635">
        <v>823220</v>
      </c>
      <c r="GM1635">
        <v>0.53</v>
      </c>
      <c r="GN1635">
        <f t="shared" si="787"/>
        <v>0.53</v>
      </c>
      <c r="GY1635">
        <v>823220</v>
      </c>
      <c r="HB1635">
        <v>0.53</v>
      </c>
      <c r="HC1635">
        <f t="shared" si="788"/>
        <v>0.53</v>
      </c>
      <c r="HN1635">
        <v>823220</v>
      </c>
      <c r="HQ1635">
        <v>0.55000000000000004</v>
      </c>
      <c r="HR1635">
        <f t="shared" si="789"/>
        <v>0.55000000000000004</v>
      </c>
      <c r="ID1635">
        <v>823714</v>
      </c>
      <c r="IG1635">
        <v>0.42</v>
      </c>
      <c r="IH1635">
        <f t="shared" si="790"/>
        <v>0.42</v>
      </c>
      <c r="IS1635">
        <v>823714</v>
      </c>
      <c r="IV1635">
        <v>0.43</v>
      </c>
      <c r="IW1635">
        <f t="shared" si="791"/>
        <v>0.43</v>
      </c>
      <c r="JH1635">
        <v>823714</v>
      </c>
      <c r="JK1635">
        <v>0.41</v>
      </c>
      <c r="JL1635">
        <f t="shared" si="792"/>
        <v>0.41</v>
      </c>
      <c r="JW1635">
        <v>823714</v>
      </c>
      <c r="JZ1635">
        <v>0.39</v>
      </c>
      <c r="KA1635">
        <f t="shared" si="793"/>
        <v>0.39</v>
      </c>
      <c r="KL1635">
        <v>823714</v>
      </c>
      <c r="KO1635">
        <v>0.39</v>
      </c>
      <c r="KP1635">
        <f t="shared" si="794"/>
        <v>0.39</v>
      </c>
      <c r="LA1635">
        <v>823714</v>
      </c>
      <c r="LD1635">
        <v>0.41</v>
      </c>
      <c r="LE1635">
        <f t="shared" si="795"/>
        <v>0.41</v>
      </c>
      <c r="LP1635">
        <v>823714</v>
      </c>
      <c r="LS1635">
        <v>0.43</v>
      </c>
      <c r="LT1635">
        <f t="shared" si="796"/>
        <v>0.43</v>
      </c>
      <c r="ME1635">
        <v>823714</v>
      </c>
      <c r="MH1635">
        <v>0.39</v>
      </c>
      <c r="MI1635">
        <f t="shared" si="797"/>
        <v>0.39</v>
      </c>
      <c r="MT1635">
        <v>823714</v>
      </c>
      <c r="MW1635">
        <v>0.49</v>
      </c>
      <c r="MX1635">
        <f t="shared" si="798"/>
        <v>0.49</v>
      </c>
      <c r="NI1635">
        <v>823714</v>
      </c>
      <c r="NL1635">
        <v>0.41</v>
      </c>
      <c r="NM1635">
        <f t="shared" si="799"/>
        <v>0.41</v>
      </c>
      <c r="NX1635">
        <v>823714</v>
      </c>
      <c r="OA1635">
        <v>0.46</v>
      </c>
      <c r="OB1635">
        <f t="shared" si="800"/>
        <v>0.46</v>
      </c>
      <c r="OM1635">
        <v>823714</v>
      </c>
      <c r="OP1635">
        <v>0.42</v>
      </c>
      <c r="OQ1635">
        <f t="shared" si="801"/>
        <v>0.42</v>
      </c>
      <c r="PB1635">
        <v>823714</v>
      </c>
      <c r="PE1635">
        <v>0.41</v>
      </c>
      <c r="PF1635">
        <f t="shared" si="802"/>
        <v>0.41</v>
      </c>
      <c r="PQ1635">
        <v>823714</v>
      </c>
      <c r="PT1635">
        <v>0.44</v>
      </c>
      <c r="PU1635">
        <f t="shared" si="803"/>
        <v>0.44</v>
      </c>
      <c r="QF1635">
        <v>823714</v>
      </c>
      <c r="QI1635">
        <v>0.47</v>
      </c>
      <c r="QJ1635">
        <f t="shared" si="804"/>
        <v>0.47</v>
      </c>
      <c r="QU1635">
        <v>823714</v>
      </c>
      <c r="QX1635">
        <v>0.42</v>
      </c>
      <c r="QY1635">
        <f t="shared" si="805"/>
        <v>0.42</v>
      </c>
    </row>
    <row r="1636" spans="12:467" x14ac:dyDescent="0.2">
      <c r="L1636">
        <v>823297</v>
      </c>
      <c r="O1636">
        <v>0.47</v>
      </c>
      <c r="P1636">
        <f t="shared" si="775"/>
        <v>0.47</v>
      </c>
      <c r="AA1636">
        <v>823297</v>
      </c>
      <c r="AD1636">
        <v>0.53</v>
      </c>
      <c r="AE1636">
        <f t="shared" si="776"/>
        <v>0.53</v>
      </c>
      <c r="AP1636">
        <v>823297</v>
      </c>
      <c r="AS1636">
        <v>0.68</v>
      </c>
      <c r="AT1636">
        <f t="shared" si="777"/>
        <v>0.68</v>
      </c>
      <c r="BE1636">
        <v>823297</v>
      </c>
      <c r="BH1636">
        <v>0.61</v>
      </c>
      <c r="BI1636">
        <f t="shared" si="778"/>
        <v>0.61</v>
      </c>
      <c r="BT1636">
        <v>823297</v>
      </c>
      <c r="BW1636">
        <v>0.57999999999999996</v>
      </c>
      <c r="BX1636">
        <f t="shared" si="779"/>
        <v>0.57999999999999996</v>
      </c>
      <c r="CI1636">
        <v>823297</v>
      </c>
      <c r="CL1636">
        <v>0.55000000000000004</v>
      </c>
      <c r="CM1636">
        <f t="shared" si="780"/>
        <v>0.55000000000000004</v>
      </c>
      <c r="CX1636">
        <v>823297</v>
      </c>
      <c r="DA1636">
        <v>0.54</v>
      </c>
      <c r="DB1636">
        <f t="shared" si="781"/>
        <v>0.54</v>
      </c>
      <c r="DM1636">
        <v>823297</v>
      </c>
      <c r="DP1636">
        <v>0.52</v>
      </c>
      <c r="DQ1636">
        <f t="shared" si="782"/>
        <v>0.52</v>
      </c>
      <c r="EB1636">
        <v>823297</v>
      </c>
      <c r="EE1636">
        <v>0.5</v>
      </c>
      <c r="EF1636">
        <f t="shared" si="783"/>
        <v>0.5</v>
      </c>
      <c r="EQ1636">
        <v>823297</v>
      </c>
      <c r="ET1636">
        <v>0.5</v>
      </c>
      <c r="EU1636">
        <f t="shared" si="784"/>
        <v>0.5</v>
      </c>
      <c r="FF1636">
        <v>823297</v>
      </c>
      <c r="FI1636">
        <v>0.53</v>
      </c>
      <c r="FJ1636">
        <f t="shared" si="785"/>
        <v>0.53</v>
      </c>
      <c r="FU1636">
        <v>823297</v>
      </c>
      <c r="FX1636">
        <v>0.52</v>
      </c>
      <c r="FY1636">
        <f t="shared" si="786"/>
        <v>0.52</v>
      </c>
      <c r="GJ1636">
        <v>823297</v>
      </c>
      <c r="GM1636">
        <v>0.52</v>
      </c>
      <c r="GN1636">
        <f t="shared" si="787"/>
        <v>0.52</v>
      </c>
      <c r="GY1636">
        <v>823297</v>
      </c>
      <c r="HB1636">
        <v>0.55000000000000004</v>
      </c>
      <c r="HC1636">
        <f t="shared" si="788"/>
        <v>0.55000000000000004</v>
      </c>
      <c r="HN1636">
        <v>823297</v>
      </c>
      <c r="HQ1636">
        <v>0.56000000000000005</v>
      </c>
      <c r="HR1636">
        <f t="shared" si="789"/>
        <v>0.56000000000000005</v>
      </c>
      <c r="ID1636">
        <v>823795</v>
      </c>
      <c r="IG1636">
        <v>0.49</v>
      </c>
      <c r="IH1636">
        <f t="shared" si="790"/>
        <v>0.49</v>
      </c>
      <c r="IS1636">
        <v>823795</v>
      </c>
      <c r="IV1636">
        <v>0.5</v>
      </c>
      <c r="IW1636">
        <f t="shared" si="791"/>
        <v>0.5</v>
      </c>
      <c r="JH1636">
        <v>823795</v>
      </c>
      <c r="JK1636">
        <v>0.51</v>
      </c>
      <c r="JL1636">
        <f t="shared" si="792"/>
        <v>0.51</v>
      </c>
      <c r="JW1636">
        <v>823795</v>
      </c>
      <c r="JZ1636">
        <v>0.48</v>
      </c>
      <c r="KA1636">
        <f t="shared" si="793"/>
        <v>0.48</v>
      </c>
      <c r="KL1636">
        <v>823795</v>
      </c>
      <c r="KO1636">
        <v>0.47</v>
      </c>
      <c r="KP1636">
        <f t="shared" si="794"/>
        <v>0.47</v>
      </c>
      <c r="LA1636">
        <v>823795</v>
      </c>
      <c r="LD1636">
        <v>0.5</v>
      </c>
      <c r="LE1636">
        <f t="shared" si="795"/>
        <v>0.5</v>
      </c>
      <c r="LP1636">
        <v>823795</v>
      </c>
      <c r="LS1636">
        <v>0.52</v>
      </c>
      <c r="LT1636">
        <f t="shared" si="796"/>
        <v>0.52</v>
      </c>
      <c r="ME1636">
        <v>823795</v>
      </c>
      <c r="MH1636">
        <v>0.51</v>
      </c>
      <c r="MI1636">
        <f t="shared" si="797"/>
        <v>0.51</v>
      </c>
      <c r="MT1636">
        <v>823795</v>
      </c>
      <c r="MW1636">
        <v>0.55000000000000004</v>
      </c>
      <c r="MX1636">
        <f t="shared" si="798"/>
        <v>0.55000000000000004</v>
      </c>
      <c r="NI1636">
        <v>823795</v>
      </c>
      <c r="NL1636">
        <v>0.52</v>
      </c>
      <c r="NM1636">
        <f t="shared" si="799"/>
        <v>0.52</v>
      </c>
      <c r="NX1636">
        <v>823795</v>
      </c>
      <c r="OA1636">
        <v>0.55000000000000004</v>
      </c>
      <c r="OB1636">
        <f t="shared" si="800"/>
        <v>0.55000000000000004</v>
      </c>
      <c r="OM1636">
        <v>823795</v>
      </c>
      <c r="OP1636">
        <v>0.53</v>
      </c>
      <c r="OQ1636">
        <f t="shared" si="801"/>
        <v>0.53</v>
      </c>
      <c r="PB1636">
        <v>823795</v>
      </c>
      <c r="PE1636">
        <v>0.52</v>
      </c>
      <c r="PF1636">
        <f t="shared" si="802"/>
        <v>0.52</v>
      </c>
      <c r="PQ1636">
        <v>823795</v>
      </c>
      <c r="PT1636">
        <v>0.52</v>
      </c>
      <c r="PU1636">
        <f t="shared" si="803"/>
        <v>0.52</v>
      </c>
      <c r="QF1636">
        <v>823795</v>
      </c>
      <c r="QI1636">
        <v>0.5</v>
      </c>
      <c r="QJ1636">
        <f t="shared" si="804"/>
        <v>0.5</v>
      </c>
      <c r="QU1636">
        <v>823795</v>
      </c>
      <c r="QX1636">
        <v>0.52</v>
      </c>
      <c r="QY1636">
        <f t="shared" si="805"/>
        <v>0.52</v>
      </c>
    </row>
    <row r="1637" spans="12:467" x14ac:dyDescent="0.2">
      <c r="L1637">
        <v>823459</v>
      </c>
      <c r="O1637">
        <v>0.46</v>
      </c>
      <c r="P1637">
        <f t="shared" si="775"/>
        <v>0.46</v>
      </c>
      <c r="AA1637">
        <v>823459</v>
      </c>
      <c r="AD1637">
        <v>0.43</v>
      </c>
      <c r="AE1637">
        <f t="shared" si="776"/>
        <v>0.43</v>
      </c>
      <c r="AP1637">
        <v>823459</v>
      </c>
      <c r="AS1637">
        <v>0.31</v>
      </c>
      <c r="AT1637">
        <f t="shared" si="777"/>
        <v>0.31</v>
      </c>
      <c r="BE1637">
        <v>823459</v>
      </c>
      <c r="BH1637">
        <v>0.47</v>
      </c>
      <c r="BI1637">
        <f t="shared" si="778"/>
        <v>0.47</v>
      </c>
      <c r="BT1637">
        <v>823459</v>
      </c>
      <c r="BW1637">
        <v>0.27</v>
      </c>
      <c r="BX1637">
        <f t="shared" si="779"/>
        <v>0.27</v>
      </c>
      <c r="CI1637">
        <v>823459</v>
      </c>
      <c r="CL1637">
        <v>0.47</v>
      </c>
      <c r="CM1637">
        <f t="shared" si="780"/>
        <v>0.47</v>
      </c>
      <c r="CX1637">
        <v>823459</v>
      </c>
      <c r="DA1637">
        <v>0.49</v>
      </c>
      <c r="DB1637">
        <f t="shared" si="781"/>
        <v>0.49</v>
      </c>
      <c r="DM1637">
        <v>823459</v>
      </c>
      <c r="DP1637">
        <v>0.49</v>
      </c>
      <c r="DQ1637">
        <f t="shared" si="782"/>
        <v>0.49</v>
      </c>
      <c r="EB1637">
        <v>823459</v>
      </c>
      <c r="EE1637">
        <v>0.48</v>
      </c>
      <c r="EF1637">
        <f t="shared" si="783"/>
        <v>0.48</v>
      </c>
      <c r="EQ1637">
        <v>823459</v>
      </c>
      <c r="ET1637">
        <v>0.48</v>
      </c>
      <c r="EU1637">
        <f t="shared" si="784"/>
        <v>0.48</v>
      </c>
      <c r="FF1637">
        <v>823459</v>
      </c>
      <c r="FI1637">
        <v>0.49</v>
      </c>
      <c r="FJ1637">
        <f t="shared" si="785"/>
        <v>0.49</v>
      </c>
      <c r="FU1637">
        <v>823459</v>
      </c>
      <c r="FX1637">
        <v>0.48</v>
      </c>
      <c r="FY1637">
        <f t="shared" si="786"/>
        <v>0.48</v>
      </c>
      <c r="GJ1637">
        <v>823459</v>
      </c>
      <c r="GM1637">
        <v>0.47</v>
      </c>
      <c r="GN1637">
        <f t="shared" si="787"/>
        <v>0.47</v>
      </c>
      <c r="GY1637">
        <v>823459</v>
      </c>
      <c r="HB1637">
        <v>0.51</v>
      </c>
      <c r="HC1637">
        <f t="shared" si="788"/>
        <v>0.51</v>
      </c>
      <c r="HN1637">
        <v>823459</v>
      </c>
      <c r="HQ1637">
        <v>0.43</v>
      </c>
      <c r="HR1637">
        <f t="shared" si="789"/>
        <v>0.43</v>
      </c>
      <c r="ID1637">
        <v>824524</v>
      </c>
      <c r="IG1637">
        <v>0.59</v>
      </c>
      <c r="IH1637">
        <f t="shared" si="790"/>
        <v>0.59</v>
      </c>
      <c r="IS1637">
        <v>824524</v>
      </c>
      <c r="IV1637">
        <v>0.55000000000000004</v>
      </c>
      <c r="IW1637">
        <f t="shared" si="791"/>
        <v>0.55000000000000004</v>
      </c>
      <c r="JH1637">
        <v>824524</v>
      </c>
      <c r="JK1637">
        <v>0.62</v>
      </c>
      <c r="JL1637">
        <f t="shared" si="792"/>
        <v>0.62</v>
      </c>
      <c r="JW1637">
        <v>824524</v>
      </c>
      <c r="JZ1637">
        <v>0.57999999999999996</v>
      </c>
      <c r="KA1637">
        <f t="shared" si="793"/>
        <v>0.57999999999999996</v>
      </c>
      <c r="KL1637">
        <v>824524</v>
      </c>
      <c r="KO1637">
        <v>0.56999999999999995</v>
      </c>
      <c r="KP1637">
        <f t="shared" si="794"/>
        <v>0.56999999999999995</v>
      </c>
      <c r="LA1637">
        <v>824524</v>
      </c>
      <c r="LD1637">
        <v>0.63</v>
      </c>
      <c r="LE1637">
        <f t="shared" si="795"/>
        <v>0.63</v>
      </c>
      <c r="LP1637">
        <v>824524</v>
      </c>
      <c r="LS1637">
        <v>0.59</v>
      </c>
      <c r="LT1637">
        <f t="shared" si="796"/>
        <v>0.59</v>
      </c>
      <c r="ME1637">
        <v>824524</v>
      </c>
      <c r="MH1637">
        <v>0.67</v>
      </c>
      <c r="MI1637">
        <f t="shared" si="797"/>
        <v>0.67</v>
      </c>
      <c r="MT1637">
        <v>824524</v>
      </c>
      <c r="MW1637">
        <v>0.67</v>
      </c>
      <c r="MX1637">
        <f t="shared" si="798"/>
        <v>0.67</v>
      </c>
      <c r="NI1637">
        <v>824524</v>
      </c>
      <c r="NL1637">
        <v>0.55000000000000004</v>
      </c>
      <c r="NM1637">
        <f t="shared" si="799"/>
        <v>0.55000000000000004</v>
      </c>
      <c r="NX1637">
        <v>824524</v>
      </c>
      <c r="OA1637">
        <v>0.55000000000000004</v>
      </c>
      <c r="OB1637">
        <f t="shared" si="800"/>
        <v>0.55000000000000004</v>
      </c>
      <c r="OM1637">
        <v>824524</v>
      </c>
      <c r="OP1637">
        <v>0.59</v>
      </c>
      <c r="OQ1637">
        <f t="shared" si="801"/>
        <v>0.59</v>
      </c>
      <c r="PB1637">
        <v>824524</v>
      </c>
      <c r="PE1637">
        <v>0.59</v>
      </c>
      <c r="PF1637">
        <f t="shared" si="802"/>
        <v>0.59</v>
      </c>
      <c r="PQ1637">
        <v>824524</v>
      </c>
      <c r="PT1637">
        <v>0.59</v>
      </c>
      <c r="PU1637">
        <f t="shared" si="803"/>
        <v>0.59</v>
      </c>
      <c r="QF1637">
        <v>824524</v>
      </c>
      <c r="QI1637">
        <v>0.56000000000000005</v>
      </c>
      <c r="QJ1637">
        <f t="shared" si="804"/>
        <v>0.56000000000000005</v>
      </c>
      <c r="QU1637">
        <v>824524</v>
      </c>
      <c r="QX1637">
        <v>0.56999999999999995</v>
      </c>
      <c r="QY1637">
        <f t="shared" si="805"/>
        <v>0.56999999999999995</v>
      </c>
    </row>
    <row r="1638" spans="12:467" x14ac:dyDescent="0.2">
      <c r="L1638">
        <v>823544</v>
      </c>
      <c r="O1638">
        <v>0.59</v>
      </c>
      <c r="P1638">
        <f t="shared" si="775"/>
        <v>0.59</v>
      </c>
      <c r="AA1638">
        <v>823544</v>
      </c>
      <c r="AD1638">
        <v>0.54</v>
      </c>
      <c r="AE1638">
        <f t="shared" si="776"/>
        <v>0.54</v>
      </c>
      <c r="AP1638">
        <v>823544</v>
      </c>
      <c r="AS1638">
        <v>0.41</v>
      </c>
      <c r="AT1638">
        <f t="shared" si="777"/>
        <v>0.41</v>
      </c>
      <c r="BE1638">
        <v>823544</v>
      </c>
      <c r="BH1638">
        <v>0.53</v>
      </c>
      <c r="BI1638">
        <f t="shared" si="778"/>
        <v>0.53</v>
      </c>
      <c r="BT1638">
        <v>823544</v>
      </c>
      <c r="BW1638">
        <v>0.64</v>
      </c>
      <c r="BX1638">
        <f t="shared" si="779"/>
        <v>0.64</v>
      </c>
      <c r="CI1638">
        <v>823544</v>
      </c>
      <c r="CL1638">
        <v>0.55000000000000004</v>
      </c>
      <c r="CM1638">
        <f t="shared" si="780"/>
        <v>0.55000000000000004</v>
      </c>
      <c r="CX1638">
        <v>823544</v>
      </c>
      <c r="DA1638">
        <v>0.56000000000000005</v>
      </c>
      <c r="DB1638">
        <f t="shared" si="781"/>
        <v>0.56000000000000005</v>
      </c>
      <c r="DM1638">
        <v>823544</v>
      </c>
      <c r="DP1638">
        <v>0.54</v>
      </c>
      <c r="DQ1638">
        <f t="shared" si="782"/>
        <v>0.54</v>
      </c>
      <c r="EB1638">
        <v>823544</v>
      </c>
      <c r="EE1638">
        <v>0.56999999999999995</v>
      </c>
      <c r="EF1638">
        <f t="shared" si="783"/>
        <v>0.56999999999999995</v>
      </c>
      <c r="EQ1638">
        <v>823544</v>
      </c>
      <c r="ET1638">
        <v>0.56999999999999995</v>
      </c>
      <c r="EU1638">
        <f t="shared" si="784"/>
        <v>0.56999999999999995</v>
      </c>
      <c r="FF1638">
        <v>823544</v>
      </c>
      <c r="FI1638">
        <v>0.56999999999999995</v>
      </c>
      <c r="FJ1638">
        <f t="shared" si="785"/>
        <v>0.56999999999999995</v>
      </c>
      <c r="FU1638">
        <v>823544</v>
      </c>
      <c r="FX1638">
        <v>0.54</v>
      </c>
      <c r="FY1638">
        <f t="shared" si="786"/>
        <v>0.54</v>
      </c>
      <c r="GJ1638">
        <v>823544</v>
      </c>
      <c r="GM1638">
        <v>0.54</v>
      </c>
      <c r="GN1638">
        <f t="shared" si="787"/>
        <v>0.54</v>
      </c>
      <c r="GY1638">
        <v>823544</v>
      </c>
      <c r="HB1638">
        <v>0.59</v>
      </c>
      <c r="HC1638">
        <f t="shared" si="788"/>
        <v>0.59</v>
      </c>
      <c r="HN1638">
        <v>823544</v>
      </c>
      <c r="HQ1638">
        <v>0.55000000000000004</v>
      </c>
      <c r="HR1638">
        <f t="shared" si="789"/>
        <v>0.55000000000000004</v>
      </c>
      <c r="ID1638">
        <v>824848</v>
      </c>
      <c r="IG1638">
        <v>0.47</v>
      </c>
      <c r="IH1638">
        <f t="shared" si="790"/>
        <v>0.47</v>
      </c>
      <c r="IS1638">
        <v>824848</v>
      </c>
      <c r="IV1638">
        <v>0.5</v>
      </c>
      <c r="IW1638">
        <f t="shared" si="791"/>
        <v>0.5</v>
      </c>
      <c r="JH1638">
        <v>824848</v>
      </c>
      <c r="JK1638">
        <v>0.51</v>
      </c>
      <c r="JL1638">
        <f t="shared" si="792"/>
        <v>0.51</v>
      </c>
      <c r="JW1638">
        <v>824848</v>
      </c>
      <c r="JZ1638">
        <v>0.51</v>
      </c>
      <c r="KA1638">
        <f t="shared" si="793"/>
        <v>0.51</v>
      </c>
      <c r="KL1638">
        <v>824848</v>
      </c>
      <c r="KO1638">
        <v>0.49</v>
      </c>
      <c r="KP1638">
        <f t="shared" si="794"/>
        <v>0.49</v>
      </c>
      <c r="LA1638">
        <v>824848</v>
      </c>
      <c r="LD1638">
        <v>0.51</v>
      </c>
      <c r="LE1638">
        <f t="shared" si="795"/>
        <v>0.51</v>
      </c>
      <c r="LP1638">
        <v>824848</v>
      </c>
      <c r="LS1638">
        <v>0.51</v>
      </c>
      <c r="LT1638">
        <f t="shared" si="796"/>
        <v>0.51</v>
      </c>
      <c r="ME1638">
        <v>824848</v>
      </c>
      <c r="MH1638">
        <v>0.49</v>
      </c>
      <c r="MI1638">
        <f t="shared" si="797"/>
        <v>0.49</v>
      </c>
      <c r="MT1638">
        <v>824848</v>
      </c>
      <c r="MW1638">
        <v>0.57999999999999996</v>
      </c>
      <c r="MX1638">
        <f t="shared" si="798"/>
        <v>0.57999999999999996</v>
      </c>
      <c r="NI1638">
        <v>824848</v>
      </c>
      <c r="NL1638">
        <v>0.52</v>
      </c>
      <c r="NM1638">
        <f t="shared" si="799"/>
        <v>0.52</v>
      </c>
      <c r="NX1638">
        <v>824848</v>
      </c>
      <c r="OA1638">
        <v>0.5</v>
      </c>
      <c r="OB1638">
        <f t="shared" si="800"/>
        <v>0.5</v>
      </c>
      <c r="OM1638">
        <v>824848</v>
      </c>
      <c r="OP1638">
        <v>0.51</v>
      </c>
      <c r="OQ1638">
        <f t="shared" si="801"/>
        <v>0.51</v>
      </c>
      <c r="PB1638">
        <v>824848</v>
      </c>
      <c r="PE1638">
        <v>0.49</v>
      </c>
      <c r="PF1638">
        <f t="shared" si="802"/>
        <v>0.49</v>
      </c>
      <c r="PQ1638">
        <v>824848</v>
      </c>
      <c r="PT1638">
        <v>0.5</v>
      </c>
      <c r="PU1638">
        <f t="shared" si="803"/>
        <v>0.5</v>
      </c>
      <c r="QF1638">
        <v>824848</v>
      </c>
      <c r="QI1638">
        <v>0.53</v>
      </c>
      <c r="QJ1638">
        <f t="shared" si="804"/>
        <v>0.53</v>
      </c>
      <c r="QU1638">
        <v>824848</v>
      </c>
      <c r="QX1638">
        <v>0.5</v>
      </c>
      <c r="QY1638">
        <f t="shared" si="805"/>
        <v>0.5</v>
      </c>
    </row>
    <row r="1639" spans="12:467" x14ac:dyDescent="0.2">
      <c r="L1639">
        <v>823786</v>
      </c>
      <c r="O1639">
        <v>0.45</v>
      </c>
      <c r="P1639">
        <f t="shared" si="775"/>
        <v>0.45</v>
      </c>
      <c r="AA1639">
        <v>823786</v>
      </c>
      <c r="AD1639">
        <v>0.34</v>
      </c>
      <c r="AE1639">
        <f t="shared" si="776"/>
        <v>0.34</v>
      </c>
      <c r="AP1639">
        <v>823786</v>
      </c>
      <c r="AS1639">
        <v>0.42</v>
      </c>
      <c r="AT1639">
        <f t="shared" si="777"/>
        <v>0.42</v>
      </c>
      <c r="BE1639">
        <v>823786</v>
      </c>
      <c r="BH1639">
        <v>0.3</v>
      </c>
      <c r="BI1639">
        <f t="shared" si="778"/>
        <v>0.3</v>
      </c>
      <c r="BT1639">
        <v>823786</v>
      </c>
      <c r="BW1639">
        <v>0.36</v>
      </c>
      <c r="BX1639">
        <f t="shared" si="779"/>
        <v>0.36</v>
      </c>
      <c r="CI1639">
        <v>823786</v>
      </c>
      <c r="CL1639">
        <v>0.4</v>
      </c>
      <c r="CM1639">
        <f t="shared" si="780"/>
        <v>0.4</v>
      </c>
      <c r="CX1639">
        <v>823786</v>
      </c>
      <c r="DA1639">
        <v>0.44</v>
      </c>
      <c r="DB1639">
        <f t="shared" si="781"/>
        <v>0.44</v>
      </c>
      <c r="DM1639">
        <v>823786</v>
      </c>
      <c r="DP1639">
        <v>0.42</v>
      </c>
      <c r="DQ1639">
        <f t="shared" si="782"/>
        <v>0.42</v>
      </c>
      <c r="EB1639">
        <v>823786</v>
      </c>
      <c r="EE1639">
        <v>0.42</v>
      </c>
      <c r="EF1639">
        <f t="shared" si="783"/>
        <v>0.42</v>
      </c>
      <c r="EQ1639">
        <v>823786</v>
      </c>
      <c r="ET1639">
        <v>0.42</v>
      </c>
      <c r="EU1639">
        <f t="shared" si="784"/>
        <v>0.42</v>
      </c>
      <c r="FF1639">
        <v>823786</v>
      </c>
      <c r="FI1639">
        <v>0.43</v>
      </c>
      <c r="FJ1639">
        <f t="shared" si="785"/>
        <v>0.43</v>
      </c>
      <c r="FU1639">
        <v>823786</v>
      </c>
      <c r="FX1639">
        <v>0.47</v>
      </c>
      <c r="FY1639">
        <f t="shared" si="786"/>
        <v>0.47</v>
      </c>
      <c r="GJ1639">
        <v>823786</v>
      </c>
      <c r="GM1639">
        <v>0.41</v>
      </c>
      <c r="GN1639">
        <f t="shared" si="787"/>
        <v>0.41</v>
      </c>
      <c r="GY1639">
        <v>823786</v>
      </c>
      <c r="HB1639">
        <v>0.45</v>
      </c>
      <c r="HC1639">
        <f t="shared" si="788"/>
        <v>0.45</v>
      </c>
      <c r="HN1639">
        <v>823786</v>
      </c>
      <c r="HQ1639">
        <v>0.48</v>
      </c>
      <c r="HR1639">
        <f t="shared" si="789"/>
        <v>0.48</v>
      </c>
      <c r="ID1639">
        <v>824850</v>
      </c>
      <c r="IG1639">
        <v>0.52</v>
      </c>
      <c r="IH1639">
        <f t="shared" si="790"/>
        <v>0.52</v>
      </c>
      <c r="IS1639">
        <v>824850</v>
      </c>
      <c r="IV1639">
        <v>0.5</v>
      </c>
      <c r="IW1639">
        <f t="shared" si="791"/>
        <v>0.5</v>
      </c>
      <c r="JH1639">
        <v>824850</v>
      </c>
      <c r="JK1639">
        <v>0.48</v>
      </c>
      <c r="JL1639">
        <f t="shared" si="792"/>
        <v>0.48</v>
      </c>
      <c r="JW1639">
        <v>824850</v>
      </c>
      <c r="JZ1639">
        <v>0.51</v>
      </c>
      <c r="KA1639">
        <f t="shared" si="793"/>
        <v>0.51</v>
      </c>
      <c r="KL1639">
        <v>824850</v>
      </c>
      <c r="KO1639">
        <v>0.46</v>
      </c>
      <c r="KP1639">
        <f t="shared" si="794"/>
        <v>0.46</v>
      </c>
      <c r="LA1639">
        <v>824850</v>
      </c>
      <c r="LD1639">
        <v>0.51</v>
      </c>
      <c r="LE1639">
        <f t="shared" si="795"/>
        <v>0.51</v>
      </c>
      <c r="LP1639">
        <v>824850</v>
      </c>
      <c r="LS1639">
        <v>0.53</v>
      </c>
      <c r="LT1639">
        <f t="shared" si="796"/>
        <v>0.53</v>
      </c>
      <c r="ME1639">
        <v>824850</v>
      </c>
      <c r="MH1639">
        <v>0.47</v>
      </c>
      <c r="MI1639">
        <f t="shared" si="797"/>
        <v>0.47</v>
      </c>
      <c r="MT1639">
        <v>824850</v>
      </c>
      <c r="MW1639">
        <v>0.54</v>
      </c>
      <c r="MX1639">
        <f t="shared" si="798"/>
        <v>0.54</v>
      </c>
      <c r="NI1639">
        <v>824850</v>
      </c>
      <c r="NL1639">
        <v>0.52</v>
      </c>
      <c r="NM1639">
        <f t="shared" si="799"/>
        <v>0.52</v>
      </c>
      <c r="NX1639">
        <v>824850</v>
      </c>
      <c r="OA1639">
        <v>0.52</v>
      </c>
      <c r="OB1639">
        <f t="shared" si="800"/>
        <v>0.52</v>
      </c>
      <c r="OM1639">
        <v>824850</v>
      </c>
      <c r="OP1639">
        <v>0.53</v>
      </c>
      <c r="OQ1639">
        <f t="shared" si="801"/>
        <v>0.53</v>
      </c>
      <c r="PB1639">
        <v>824850</v>
      </c>
      <c r="PE1639">
        <v>0.53</v>
      </c>
      <c r="PF1639">
        <f t="shared" si="802"/>
        <v>0.53</v>
      </c>
      <c r="PQ1639">
        <v>824850</v>
      </c>
      <c r="PT1639">
        <v>0.51</v>
      </c>
      <c r="PU1639">
        <f t="shared" si="803"/>
        <v>0.51</v>
      </c>
      <c r="QF1639">
        <v>824850</v>
      </c>
      <c r="QI1639">
        <v>0.54</v>
      </c>
      <c r="QJ1639">
        <f t="shared" si="804"/>
        <v>0.54</v>
      </c>
      <c r="QU1639">
        <v>824850</v>
      </c>
      <c r="QX1639">
        <v>0.54</v>
      </c>
      <c r="QY1639">
        <f t="shared" si="805"/>
        <v>0.54</v>
      </c>
    </row>
    <row r="1640" spans="12:467" x14ac:dyDescent="0.2">
      <c r="L1640">
        <v>823861</v>
      </c>
      <c r="O1640">
        <v>0.52</v>
      </c>
      <c r="P1640">
        <f t="shared" si="775"/>
        <v>0.52</v>
      </c>
      <c r="AA1640">
        <v>823861</v>
      </c>
      <c r="AD1640">
        <v>0.46</v>
      </c>
      <c r="AE1640">
        <f t="shared" si="776"/>
        <v>0.46</v>
      </c>
      <c r="AP1640">
        <v>823861</v>
      </c>
      <c r="AS1640">
        <v>0.76</v>
      </c>
      <c r="AT1640">
        <f t="shared" si="777"/>
        <v>0.76</v>
      </c>
      <c r="BE1640">
        <v>823861</v>
      </c>
      <c r="BH1640">
        <v>0.42</v>
      </c>
      <c r="BI1640">
        <f t="shared" si="778"/>
        <v>0.42</v>
      </c>
      <c r="BT1640">
        <v>823861</v>
      </c>
      <c r="BW1640">
        <v>0.55000000000000004</v>
      </c>
      <c r="BX1640">
        <f t="shared" si="779"/>
        <v>0.55000000000000004</v>
      </c>
      <c r="CI1640">
        <v>823861</v>
      </c>
      <c r="CL1640">
        <v>0.49</v>
      </c>
      <c r="CM1640">
        <f t="shared" si="780"/>
        <v>0.49</v>
      </c>
      <c r="CX1640">
        <v>823861</v>
      </c>
      <c r="DA1640">
        <v>0.5</v>
      </c>
      <c r="DB1640">
        <f t="shared" si="781"/>
        <v>0.5</v>
      </c>
      <c r="DM1640">
        <v>823861</v>
      </c>
      <c r="DP1640">
        <v>0.48</v>
      </c>
      <c r="DQ1640">
        <f t="shared" si="782"/>
        <v>0.48</v>
      </c>
      <c r="EB1640">
        <v>823861</v>
      </c>
      <c r="EE1640">
        <v>0.49</v>
      </c>
      <c r="EF1640">
        <f t="shared" si="783"/>
        <v>0.49</v>
      </c>
      <c r="EQ1640">
        <v>823861</v>
      </c>
      <c r="ET1640">
        <v>0.49</v>
      </c>
      <c r="EU1640">
        <f t="shared" si="784"/>
        <v>0.49</v>
      </c>
      <c r="FF1640">
        <v>823861</v>
      </c>
      <c r="FI1640">
        <v>0.52</v>
      </c>
      <c r="FJ1640">
        <f t="shared" si="785"/>
        <v>0.52</v>
      </c>
      <c r="FU1640">
        <v>823861</v>
      </c>
      <c r="FX1640">
        <v>0.5</v>
      </c>
      <c r="FY1640">
        <f t="shared" si="786"/>
        <v>0.5</v>
      </c>
      <c r="GJ1640">
        <v>823861</v>
      </c>
      <c r="GM1640">
        <v>0.49</v>
      </c>
      <c r="GN1640">
        <f t="shared" si="787"/>
        <v>0.49</v>
      </c>
      <c r="GY1640">
        <v>823861</v>
      </c>
      <c r="HB1640">
        <v>0.51</v>
      </c>
      <c r="HC1640">
        <f t="shared" si="788"/>
        <v>0.51</v>
      </c>
      <c r="HN1640">
        <v>823861</v>
      </c>
      <c r="HQ1640">
        <v>0.44</v>
      </c>
      <c r="HR1640">
        <f t="shared" si="789"/>
        <v>0.44</v>
      </c>
      <c r="ID1640">
        <v>824929</v>
      </c>
      <c r="IG1640">
        <v>0.52</v>
      </c>
      <c r="IH1640">
        <f t="shared" si="790"/>
        <v>0.52</v>
      </c>
      <c r="IS1640">
        <v>824929</v>
      </c>
      <c r="IV1640">
        <v>0.52</v>
      </c>
      <c r="IW1640">
        <f t="shared" si="791"/>
        <v>0.52</v>
      </c>
      <c r="JH1640">
        <v>824929</v>
      </c>
      <c r="JK1640">
        <v>0.55000000000000004</v>
      </c>
      <c r="JL1640">
        <f t="shared" si="792"/>
        <v>0.55000000000000004</v>
      </c>
      <c r="JW1640">
        <v>824929</v>
      </c>
      <c r="JZ1640">
        <v>0.55000000000000004</v>
      </c>
      <c r="KA1640">
        <f t="shared" si="793"/>
        <v>0.55000000000000004</v>
      </c>
      <c r="KL1640">
        <v>824929</v>
      </c>
      <c r="KO1640">
        <v>0.55000000000000004</v>
      </c>
      <c r="KP1640">
        <f t="shared" si="794"/>
        <v>0.55000000000000004</v>
      </c>
      <c r="LA1640">
        <v>824929</v>
      </c>
      <c r="LD1640">
        <v>0.53</v>
      </c>
      <c r="LE1640">
        <f t="shared" si="795"/>
        <v>0.53</v>
      </c>
      <c r="LP1640">
        <v>824929</v>
      </c>
      <c r="LS1640">
        <v>0.53</v>
      </c>
      <c r="LT1640">
        <f t="shared" si="796"/>
        <v>0.53</v>
      </c>
      <c r="ME1640">
        <v>824929</v>
      </c>
      <c r="MH1640">
        <v>0.57999999999999996</v>
      </c>
      <c r="MI1640">
        <f t="shared" si="797"/>
        <v>0.57999999999999996</v>
      </c>
      <c r="MT1640">
        <v>824929</v>
      </c>
      <c r="MW1640">
        <v>0.49</v>
      </c>
      <c r="MX1640">
        <f t="shared" si="798"/>
        <v>0.49</v>
      </c>
      <c r="NI1640">
        <v>824929</v>
      </c>
      <c r="NL1640">
        <v>0.53</v>
      </c>
      <c r="NM1640">
        <f t="shared" si="799"/>
        <v>0.53</v>
      </c>
      <c r="NX1640">
        <v>824929</v>
      </c>
      <c r="OA1640">
        <v>0.5</v>
      </c>
      <c r="OB1640">
        <f t="shared" si="800"/>
        <v>0.5</v>
      </c>
      <c r="OM1640">
        <v>824929</v>
      </c>
      <c r="OP1640">
        <v>0.55000000000000004</v>
      </c>
      <c r="OQ1640">
        <f t="shared" si="801"/>
        <v>0.55000000000000004</v>
      </c>
      <c r="PB1640">
        <v>824929</v>
      </c>
      <c r="PE1640">
        <v>0.54</v>
      </c>
      <c r="PF1640">
        <f t="shared" si="802"/>
        <v>0.54</v>
      </c>
      <c r="PQ1640">
        <v>824929</v>
      </c>
      <c r="PT1640">
        <v>0.54</v>
      </c>
      <c r="PU1640">
        <f t="shared" si="803"/>
        <v>0.54</v>
      </c>
      <c r="QF1640">
        <v>824929</v>
      </c>
      <c r="QI1640">
        <v>0.55000000000000004</v>
      </c>
      <c r="QJ1640">
        <f t="shared" si="804"/>
        <v>0.55000000000000004</v>
      </c>
      <c r="QU1640">
        <v>824929</v>
      </c>
      <c r="QX1640">
        <v>0.54</v>
      </c>
      <c r="QY1640">
        <f t="shared" si="805"/>
        <v>0.54</v>
      </c>
    </row>
    <row r="1641" spans="12:467" x14ac:dyDescent="0.2">
      <c r="L1641">
        <v>824028</v>
      </c>
      <c r="O1641">
        <v>0.54</v>
      </c>
      <c r="P1641">
        <f t="shared" si="775"/>
        <v>0.54</v>
      </c>
      <c r="AA1641">
        <v>824028</v>
      </c>
      <c r="AD1641">
        <v>0.59</v>
      </c>
      <c r="AE1641">
        <f t="shared" si="776"/>
        <v>0.59</v>
      </c>
      <c r="AP1641">
        <v>824028</v>
      </c>
      <c r="AS1641">
        <v>0.73</v>
      </c>
      <c r="AT1641">
        <f t="shared" si="777"/>
        <v>0.73</v>
      </c>
      <c r="BE1641">
        <v>824028</v>
      </c>
      <c r="BH1641">
        <v>0.52</v>
      </c>
      <c r="BI1641">
        <f t="shared" si="778"/>
        <v>0.52</v>
      </c>
      <c r="BT1641">
        <v>824028</v>
      </c>
      <c r="BW1641">
        <v>0.67</v>
      </c>
      <c r="BX1641">
        <f t="shared" si="779"/>
        <v>0.67</v>
      </c>
      <c r="CI1641">
        <v>824028</v>
      </c>
      <c r="CL1641">
        <v>0.48</v>
      </c>
      <c r="CM1641">
        <f t="shared" si="780"/>
        <v>0.48</v>
      </c>
      <c r="CX1641">
        <v>824028</v>
      </c>
      <c r="DA1641">
        <v>0.5</v>
      </c>
      <c r="DB1641">
        <f t="shared" si="781"/>
        <v>0.5</v>
      </c>
      <c r="DM1641">
        <v>824028</v>
      </c>
      <c r="DP1641">
        <v>0.5</v>
      </c>
      <c r="DQ1641">
        <f t="shared" si="782"/>
        <v>0.5</v>
      </c>
      <c r="EB1641">
        <v>824028</v>
      </c>
      <c r="EE1641">
        <v>0.5</v>
      </c>
      <c r="EF1641">
        <f t="shared" si="783"/>
        <v>0.5</v>
      </c>
      <c r="EQ1641">
        <v>824028</v>
      </c>
      <c r="ET1641">
        <v>0.5</v>
      </c>
      <c r="EU1641">
        <f t="shared" si="784"/>
        <v>0.5</v>
      </c>
      <c r="FF1641">
        <v>824028</v>
      </c>
      <c r="FI1641">
        <v>0.5</v>
      </c>
      <c r="FJ1641">
        <f t="shared" si="785"/>
        <v>0.5</v>
      </c>
      <c r="FU1641">
        <v>824028</v>
      </c>
      <c r="FX1641">
        <v>0.52</v>
      </c>
      <c r="FY1641">
        <f t="shared" si="786"/>
        <v>0.52</v>
      </c>
      <c r="GJ1641">
        <v>824028</v>
      </c>
      <c r="GM1641">
        <v>0.5</v>
      </c>
      <c r="GN1641">
        <f t="shared" si="787"/>
        <v>0.5</v>
      </c>
      <c r="GY1641">
        <v>824028</v>
      </c>
      <c r="HB1641">
        <v>0.55000000000000004</v>
      </c>
      <c r="HC1641">
        <f t="shared" si="788"/>
        <v>0.55000000000000004</v>
      </c>
      <c r="HN1641">
        <v>824028</v>
      </c>
      <c r="HQ1641">
        <v>0.49</v>
      </c>
      <c r="HR1641">
        <f t="shared" si="789"/>
        <v>0.49</v>
      </c>
      <c r="ID1641">
        <v>825016</v>
      </c>
      <c r="IG1641">
        <v>0.52</v>
      </c>
      <c r="IH1641">
        <f t="shared" si="790"/>
        <v>0.52</v>
      </c>
      <c r="IS1641">
        <v>825016</v>
      </c>
      <c r="IV1641">
        <v>0.48</v>
      </c>
      <c r="IW1641">
        <f t="shared" si="791"/>
        <v>0.48</v>
      </c>
      <c r="JH1641">
        <v>825016</v>
      </c>
      <c r="JK1641">
        <v>0.51</v>
      </c>
      <c r="JL1641">
        <f t="shared" si="792"/>
        <v>0.51</v>
      </c>
      <c r="JW1641">
        <v>825016</v>
      </c>
      <c r="JZ1641">
        <v>0.53</v>
      </c>
      <c r="KA1641">
        <f t="shared" si="793"/>
        <v>0.53</v>
      </c>
      <c r="KL1641">
        <v>825016</v>
      </c>
      <c r="KO1641">
        <v>0.56000000000000005</v>
      </c>
      <c r="KP1641">
        <f t="shared" si="794"/>
        <v>0.56000000000000005</v>
      </c>
      <c r="LA1641">
        <v>825016</v>
      </c>
      <c r="LD1641">
        <v>0.55000000000000004</v>
      </c>
      <c r="LE1641">
        <f t="shared" si="795"/>
        <v>0.55000000000000004</v>
      </c>
      <c r="LP1641">
        <v>825016</v>
      </c>
      <c r="LS1641">
        <v>0.52</v>
      </c>
      <c r="LT1641">
        <f t="shared" si="796"/>
        <v>0.52</v>
      </c>
      <c r="ME1641">
        <v>825016</v>
      </c>
      <c r="MH1641">
        <v>0.54</v>
      </c>
      <c r="MI1641">
        <f t="shared" si="797"/>
        <v>0.54</v>
      </c>
      <c r="MT1641">
        <v>825016</v>
      </c>
      <c r="MW1641">
        <v>0.56000000000000005</v>
      </c>
      <c r="MX1641">
        <f t="shared" si="798"/>
        <v>0.56000000000000005</v>
      </c>
      <c r="NI1641">
        <v>825016</v>
      </c>
      <c r="NL1641">
        <v>0.51</v>
      </c>
      <c r="NM1641">
        <f t="shared" si="799"/>
        <v>0.51</v>
      </c>
      <c r="NX1641">
        <v>825016</v>
      </c>
      <c r="OA1641">
        <v>0.5</v>
      </c>
      <c r="OB1641">
        <f t="shared" si="800"/>
        <v>0.5</v>
      </c>
      <c r="OM1641">
        <v>825016</v>
      </c>
      <c r="OP1641">
        <v>0.51</v>
      </c>
      <c r="OQ1641">
        <f t="shared" si="801"/>
        <v>0.51</v>
      </c>
      <c r="PB1641">
        <v>825016</v>
      </c>
      <c r="PE1641">
        <v>0.5</v>
      </c>
      <c r="PF1641">
        <f t="shared" si="802"/>
        <v>0.5</v>
      </c>
      <c r="PQ1641">
        <v>825016</v>
      </c>
      <c r="PT1641">
        <v>0.53</v>
      </c>
      <c r="PU1641">
        <f t="shared" si="803"/>
        <v>0.53</v>
      </c>
      <c r="QF1641">
        <v>825016</v>
      </c>
      <c r="QI1641">
        <v>0.52</v>
      </c>
      <c r="QJ1641">
        <f t="shared" si="804"/>
        <v>0.52</v>
      </c>
      <c r="QU1641">
        <v>825016</v>
      </c>
      <c r="QX1641">
        <v>0.52</v>
      </c>
      <c r="QY1641">
        <f t="shared" si="805"/>
        <v>0.52</v>
      </c>
    </row>
    <row r="1642" spans="12:467" x14ac:dyDescent="0.2">
      <c r="L1642">
        <v>824108</v>
      </c>
      <c r="O1642">
        <v>0.41</v>
      </c>
      <c r="P1642">
        <f t="shared" si="775"/>
        <v>0.41</v>
      </c>
      <c r="AA1642">
        <v>824108</v>
      </c>
      <c r="AD1642">
        <v>0.55000000000000004</v>
      </c>
      <c r="AE1642">
        <f t="shared" si="776"/>
        <v>0.55000000000000004</v>
      </c>
      <c r="AP1642">
        <v>824108</v>
      </c>
      <c r="AS1642">
        <v>0.48</v>
      </c>
      <c r="AT1642">
        <f t="shared" si="777"/>
        <v>0.48</v>
      </c>
      <c r="BE1642">
        <v>824108</v>
      </c>
      <c r="BH1642">
        <v>0.44</v>
      </c>
      <c r="BI1642">
        <f t="shared" si="778"/>
        <v>0.44</v>
      </c>
      <c r="BT1642">
        <v>824108</v>
      </c>
      <c r="BW1642">
        <v>0.53</v>
      </c>
      <c r="BX1642">
        <f t="shared" si="779"/>
        <v>0.53</v>
      </c>
      <c r="CI1642">
        <v>824108</v>
      </c>
      <c r="CL1642">
        <v>0.44</v>
      </c>
      <c r="CM1642">
        <f t="shared" si="780"/>
        <v>0.44</v>
      </c>
      <c r="CX1642">
        <v>824108</v>
      </c>
      <c r="DA1642">
        <v>0.43</v>
      </c>
      <c r="DB1642">
        <f t="shared" si="781"/>
        <v>0.43</v>
      </c>
      <c r="DM1642">
        <v>824108</v>
      </c>
      <c r="DP1642">
        <v>0.42</v>
      </c>
      <c r="DQ1642">
        <f t="shared" si="782"/>
        <v>0.42</v>
      </c>
      <c r="EB1642">
        <v>824108</v>
      </c>
      <c r="EE1642">
        <v>0.45</v>
      </c>
      <c r="EF1642">
        <f t="shared" si="783"/>
        <v>0.45</v>
      </c>
      <c r="EQ1642">
        <v>824108</v>
      </c>
      <c r="ET1642">
        <v>0.45</v>
      </c>
      <c r="EU1642">
        <f t="shared" si="784"/>
        <v>0.45</v>
      </c>
      <c r="FF1642">
        <v>824108</v>
      </c>
      <c r="FI1642">
        <v>0.44</v>
      </c>
      <c r="FJ1642">
        <f t="shared" si="785"/>
        <v>0.44</v>
      </c>
      <c r="FU1642">
        <v>824108</v>
      </c>
      <c r="FX1642">
        <v>0.44</v>
      </c>
      <c r="FY1642">
        <f t="shared" si="786"/>
        <v>0.44</v>
      </c>
      <c r="GJ1642">
        <v>824108</v>
      </c>
      <c r="GM1642">
        <v>0.44</v>
      </c>
      <c r="GN1642">
        <f t="shared" si="787"/>
        <v>0.44</v>
      </c>
      <c r="GY1642">
        <v>824108</v>
      </c>
      <c r="HB1642">
        <v>0.46</v>
      </c>
      <c r="HC1642">
        <f t="shared" si="788"/>
        <v>0.46</v>
      </c>
      <c r="HN1642">
        <v>824108</v>
      </c>
      <c r="HQ1642">
        <v>0.47</v>
      </c>
      <c r="HR1642">
        <f t="shared" si="789"/>
        <v>0.47</v>
      </c>
      <c r="ID1642">
        <v>822744</v>
      </c>
      <c r="IG1642">
        <v>0.42</v>
      </c>
      <c r="IH1642">
        <f t="shared" si="790"/>
        <v>0.42</v>
      </c>
      <c r="IS1642">
        <v>822744</v>
      </c>
      <c r="IV1642">
        <v>0.39</v>
      </c>
      <c r="IW1642">
        <f t="shared" si="791"/>
        <v>0.39</v>
      </c>
      <c r="JH1642">
        <v>822744</v>
      </c>
      <c r="JK1642">
        <v>0.41</v>
      </c>
      <c r="JL1642">
        <f t="shared" si="792"/>
        <v>0.41</v>
      </c>
      <c r="JW1642">
        <v>822744</v>
      </c>
      <c r="JZ1642">
        <v>0.41</v>
      </c>
      <c r="KA1642">
        <f t="shared" si="793"/>
        <v>0.41</v>
      </c>
      <c r="KL1642">
        <v>822744</v>
      </c>
      <c r="KO1642">
        <v>0.38</v>
      </c>
      <c r="KP1642">
        <f t="shared" si="794"/>
        <v>0.38</v>
      </c>
      <c r="LA1642">
        <v>822744</v>
      </c>
      <c r="LD1642">
        <v>0.4</v>
      </c>
      <c r="LE1642">
        <f t="shared" si="795"/>
        <v>0.4</v>
      </c>
      <c r="LP1642">
        <v>822744</v>
      </c>
      <c r="LS1642">
        <v>0.42</v>
      </c>
      <c r="LT1642">
        <f t="shared" si="796"/>
        <v>0.42</v>
      </c>
      <c r="ME1642">
        <v>822744</v>
      </c>
      <c r="MH1642">
        <v>0.39</v>
      </c>
      <c r="MI1642">
        <f t="shared" si="797"/>
        <v>0.39</v>
      </c>
      <c r="MT1642">
        <v>822744</v>
      </c>
      <c r="MW1642">
        <v>0.42</v>
      </c>
      <c r="MX1642">
        <f t="shared" si="798"/>
        <v>0.42</v>
      </c>
      <c r="NI1642">
        <v>822744</v>
      </c>
      <c r="NL1642">
        <v>0.4</v>
      </c>
      <c r="NM1642">
        <f t="shared" si="799"/>
        <v>0.4</v>
      </c>
      <c r="NX1642">
        <v>822744</v>
      </c>
      <c r="OA1642">
        <v>0.41</v>
      </c>
      <c r="OB1642">
        <f t="shared" si="800"/>
        <v>0.41</v>
      </c>
      <c r="OM1642">
        <v>822744</v>
      </c>
      <c r="OP1642">
        <v>0.43</v>
      </c>
      <c r="OQ1642">
        <f t="shared" si="801"/>
        <v>0.43</v>
      </c>
      <c r="PB1642">
        <v>822744</v>
      </c>
      <c r="PE1642">
        <v>0.42</v>
      </c>
      <c r="PF1642">
        <f t="shared" si="802"/>
        <v>0.42</v>
      </c>
      <c r="PQ1642">
        <v>822744</v>
      </c>
      <c r="PT1642">
        <v>0.43</v>
      </c>
      <c r="PU1642">
        <f t="shared" si="803"/>
        <v>0.43</v>
      </c>
      <c r="QF1642">
        <v>822744</v>
      </c>
      <c r="QI1642">
        <v>0.41</v>
      </c>
      <c r="QJ1642">
        <f t="shared" si="804"/>
        <v>0.41</v>
      </c>
      <c r="QU1642">
        <v>822744</v>
      </c>
      <c r="QX1642">
        <v>0.42</v>
      </c>
      <c r="QY1642">
        <f t="shared" si="805"/>
        <v>0.42</v>
      </c>
    </row>
    <row r="1643" spans="12:467" x14ac:dyDescent="0.2">
      <c r="L1643">
        <v>824839</v>
      </c>
      <c r="O1643">
        <v>0.52</v>
      </c>
      <c r="P1643">
        <f t="shared" si="775"/>
        <v>0.52</v>
      </c>
      <c r="AA1643">
        <v>824839</v>
      </c>
      <c r="AD1643">
        <v>0.45</v>
      </c>
      <c r="AE1643">
        <f t="shared" si="776"/>
        <v>0.45</v>
      </c>
      <c r="AP1643">
        <v>824839</v>
      </c>
      <c r="AS1643">
        <v>0.34</v>
      </c>
      <c r="AT1643">
        <f t="shared" si="777"/>
        <v>0.34</v>
      </c>
      <c r="BE1643">
        <v>824839</v>
      </c>
      <c r="BH1643">
        <v>0.49</v>
      </c>
      <c r="BI1643">
        <f t="shared" si="778"/>
        <v>0.49</v>
      </c>
      <c r="BT1643">
        <v>824839</v>
      </c>
      <c r="BW1643">
        <v>0.26</v>
      </c>
      <c r="BX1643">
        <f t="shared" si="779"/>
        <v>0.26</v>
      </c>
      <c r="CI1643">
        <v>824839</v>
      </c>
      <c r="CL1643">
        <v>0.48</v>
      </c>
      <c r="CM1643">
        <f t="shared" si="780"/>
        <v>0.48</v>
      </c>
      <c r="CX1643">
        <v>824839</v>
      </c>
      <c r="DA1643">
        <v>0.51</v>
      </c>
      <c r="DB1643">
        <f t="shared" si="781"/>
        <v>0.51</v>
      </c>
      <c r="DM1643">
        <v>824839</v>
      </c>
      <c r="DP1643">
        <v>0.5</v>
      </c>
      <c r="DQ1643">
        <f t="shared" si="782"/>
        <v>0.5</v>
      </c>
      <c r="EB1643">
        <v>824839</v>
      </c>
      <c r="EE1643">
        <v>0.51</v>
      </c>
      <c r="EF1643">
        <f t="shared" si="783"/>
        <v>0.51</v>
      </c>
      <c r="EQ1643">
        <v>824839</v>
      </c>
      <c r="ET1643">
        <v>0.51</v>
      </c>
      <c r="EU1643">
        <f t="shared" si="784"/>
        <v>0.51</v>
      </c>
      <c r="FF1643">
        <v>824839</v>
      </c>
      <c r="FI1643">
        <v>0.48</v>
      </c>
      <c r="FJ1643">
        <f t="shared" si="785"/>
        <v>0.48</v>
      </c>
      <c r="FU1643">
        <v>824839</v>
      </c>
      <c r="FX1643">
        <v>0.5</v>
      </c>
      <c r="FY1643">
        <f t="shared" si="786"/>
        <v>0.5</v>
      </c>
      <c r="GJ1643">
        <v>824839</v>
      </c>
      <c r="GM1643">
        <v>0.48</v>
      </c>
      <c r="GN1643">
        <f t="shared" si="787"/>
        <v>0.48</v>
      </c>
      <c r="GY1643">
        <v>824839</v>
      </c>
      <c r="HB1643">
        <v>0.56000000000000005</v>
      </c>
      <c r="HC1643">
        <f t="shared" si="788"/>
        <v>0.56000000000000005</v>
      </c>
      <c r="HN1643">
        <v>824839</v>
      </c>
      <c r="HQ1643">
        <v>0.5</v>
      </c>
      <c r="HR1643">
        <f t="shared" si="789"/>
        <v>0.5</v>
      </c>
      <c r="ID1643">
        <v>822990</v>
      </c>
      <c r="IG1643">
        <v>0.55000000000000004</v>
      </c>
      <c r="IH1643">
        <f t="shared" si="790"/>
        <v>0.55000000000000004</v>
      </c>
      <c r="IS1643">
        <v>822990</v>
      </c>
      <c r="IV1643">
        <v>0.56999999999999995</v>
      </c>
      <c r="IW1643">
        <f t="shared" si="791"/>
        <v>0.56999999999999995</v>
      </c>
      <c r="JH1643">
        <v>822990</v>
      </c>
      <c r="JK1643">
        <v>0.57999999999999996</v>
      </c>
      <c r="JL1643">
        <f t="shared" si="792"/>
        <v>0.57999999999999996</v>
      </c>
      <c r="JW1643">
        <v>822990</v>
      </c>
      <c r="JZ1643">
        <v>0.53</v>
      </c>
      <c r="KA1643">
        <f t="shared" si="793"/>
        <v>0.53</v>
      </c>
      <c r="KL1643">
        <v>822990</v>
      </c>
      <c r="KO1643">
        <v>0.56000000000000005</v>
      </c>
      <c r="KP1643">
        <f t="shared" si="794"/>
        <v>0.56000000000000005</v>
      </c>
      <c r="LA1643">
        <v>822990</v>
      </c>
      <c r="LD1643">
        <v>0.55000000000000004</v>
      </c>
      <c r="LE1643">
        <f t="shared" si="795"/>
        <v>0.55000000000000004</v>
      </c>
      <c r="LP1643">
        <v>822990</v>
      </c>
      <c r="LS1643">
        <v>0.53</v>
      </c>
      <c r="LT1643">
        <f t="shared" si="796"/>
        <v>0.53</v>
      </c>
      <c r="ME1643">
        <v>822990</v>
      </c>
      <c r="MH1643">
        <v>0.53</v>
      </c>
      <c r="MI1643">
        <f t="shared" si="797"/>
        <v>0.53</v>
      </c>
      <c r="MT1643">
        <v>822990</v>
      </c>
      <c r="MW1643">
        <v>0.55000000000000004</v>
      </c>
      <c r="MX1643">
        <f t="shared" si="798"/>
        <v>0.55000000000000004</v>
      </c>
      <c r="NI1643">
        <v>822990</v>
      </c>
      <c r="NL1643">
        <v>0.53</v>
      </c>
      <c r="NM1643">
        <f t="shared" si="799"/>
        <v>0.53</v>
      </c>
      <c r="NX1643">
        <v>822990</v>
      </c>
      <c r="OA1643">
        <v>0.56000000000000005</v>
      </c>
      <c r="OB1643">
        <f t="shared" si="800"/>
        <v>0.56000000000000005</v>
      </c>
      <c r="OM1643">
        <v>822990</v>
      </c>
      <c r="OP1643">
        <v>0.53</v>
      </c>
      <c r="OQ1643">
        <f t="shared" si="801"/>
        <v>0.53</v>
      </c>
      <c r="PB1643">
        <v>822990</v>
      </c>
      <c r="PE1643">
        <v>0.56000000000000005</v>
      </c>
      <c r="PF1643">
        <f t="shared" si="802"/>
        <v>0.56000000000000005</v>
      </c>
      <c r="PQ1643">
        <v>822990</v>
      </c>
      <c r="PT1643">
        <v>0.54</v>
      </c>
      <c r="PU1643">
        <f t="shared" si="803"/>
        <v>0.54</v>
      </c>
      <c r="QF1643">
        <v>822990</v>
      </c>
      <c r="QI1643">
        <v>0.53</v>
      </c>
      <c r="QJ1643">
        <f t="shared" si="804"/>
        <v>0.53</v>
      </c>
      <c r="QU1643">
        <v>822990</v>
      </c>
      <c r="QX1643">
        <v>0.54</v>
      </c>
      <c r="QY1643">
        <f t="shared" si="805"/>
        <v>0.54</v>
      </c>
    </row>
    <row r="1644" spans="12:467" x14ac:dyDescent="0.2">
      <c r="L1644">
        <v>824840</v>
      </c>
      <c r="O1644">
        <v>0.52</v>
      </c>
      <c r="P1644">
        <f t="shared" si="775"/>
        <v>0.52</v>
      </c>
      <c r="AA1644">
        <v>824840</v>
      </c>
      <c r="AD1644">
        <v>0.47</v>
      </c>
      <c r="AE1644">
        <f t="shared" si="776"/>
        <v>0.47</v>
      </c>
      <c r="AP1644">
        <v>824840</v>
      </c>
      <c r="AS1644">
        <v>0.41</v>
      </c>
      <c r="AT1644">
        <f t="shared" si="777"/>
        <v>0.41</v>
      </c>
      <c r="BE1644">
        <v>824840</v>
      </c>
      <c r="BH1644">
        <v>0.42</v>
      </c>
      <c r="BI1644">
        <f t="shared" si="778"/>
        <v>0.42</v>
      </c>
      <c r="BT1644">
        <v>824840</v>
      </c>
      <c r="BW1644">
        <v>0.41</v>
      </c>
      <c r="BX1644">
        <f t="shared" si="779"/>
        <v>0.41</v>
      </c>
      <c r="CI1644">
        <v>824840</v>
      </c>
      <c r="CL1644">
        <v>0.51</v>
      </c>
      <c r="CM1644">
        <f t="shared" si="780"/>
        <v>0.51</v>
      </c>
      <c r="CX1644">
        <v>824840</v>
      </c>
      <c r="DA1644">
        <v>0.51</v>
      </c>
      <c r="DB1644">
        <f t="shared" si="781"/>
        <v>0.51</v>
      </c>
      <c r="DM1644">
        <v>824840</v>
      </c>
      <c r="DP1644">
        <v>0.52</v>
      </c>
      <c r="DQ1644">
        <f t="shared" si="782"/>
        <v>0.52</v>
      </c>
      <c r="EB1644">
        <v>824840</v>
      </c>
      <c r="EE1644">
        <v>0.53</v>
      </c>
      <c r="EF1644">
        <f t="shared" si="783"/>
        <v>0.53</v>
      </c>
      <c r="EQ1644">
        <v>824840</v>
      </c>
      <c r="ET1644">
        <v>0.53</v>
      </c>
      <c r="EU1644">
        <f t="shared" si="784"/>
        <v>0.53</v>
      </c>
      <c r="FF1644">
        <v>824840</v>
      </c>
      <c r="FI1644">
        <v>0.5</v>
      </c>
      <c r="FJ1644">
        <f t="shared" si="785"/>
        <v>0.5</v>
      </c>
      <c r="FU1644">
        <v>824840</v>
      </c>
      <c r="FX1644">
        <v>0.51</v>
      </c>
      <c r="FY1644">
        <f t="shared" si="786"/>
        <v>0.51</v>
      </c>
      <c r="GJ1644">
        <v>824840</v>
      </c>
      <c r="GM1644">
        <v>0.5</v>
      </c>
      <c r="GN1644">
        <f t="shared" si="787"/>
        <v>0.5</v>
      </c>
      <c r="GY1644">
        <v>824840</v>
      </c>
      <c r="HB1644">
        <v>0.56999999999999995</v>
      </c>
      <c r="HC1644">
        <f t="shared" si="788"/>
        <v>0.56999999999999995</v>
      </c>
      <c r="HN1644">
        <v>824840</v>
      </c>
      <c r="HQ1644">
        <v>0.45</v>
      </c>
      <c r="HR1644">
        <f t="shared" si="789"/>
        <v>0.45</v>
      </c>
      <c r="ID1644">
        <v>823066</v>
      </c>
      <c r="IG1644">
        <v>0.43</v>
      </c>
      <c r="IH1644">
        <f t="shared" si="790"/>
        <v>0.43</v>
      </c>
      <c r="IS1644">
        <v>823066</v>
      </c>
      <c r="IV1644">
        <v>0.38</v>
      </c>
      <c r="IW1644">
        <f t="shared" si="791"/>
        <v>0.38</v>
      </c>
      <c r="JH1644">
        <v>823066</v>
      </c>
      <c r="JK1644">
        <v>0.37</v>
      </c>
      <c r="JL1644">
        <f t="shared" si="792"/>
        <v>0.37</v>
      </c>
      <c r="JW1644">
        <v>823066</v>
      </c>
      <c r="JZ1644">
        <v>0.4</v>
      </c>
      <c r="KA1644">
        <f t="shared" si="793"/>
        <v>0.4</v>
      </c>
      <c r="KL1644">
        <v>823066</v>
      </c>
      <c r="KO1644">
        <v>0.35</v>
      </c>
      <c r="KP1644">
        <f t="shared" si="794"/>
        <v>0.35</v>
      </c>
      <c r="LA1644">
        <v>823066</v>
      </c>
      <c r="LD1644">
        <v>0.38</v>
      </c>
      <c r="LE1644">
        <f t="shared" si="795"/>
        <v>0.38</v>
      </c>
      <c r="LP1644">
        <v>823066</v>
      </c>
      <c r="LS1644">
        <v>0.42</v>
      </c>
      <c r="LT1644">
        <f t="shared" si="796"/>
        <v>0.42</v>
      </c>
      <c r="ME1644">
        <v>823066</v>
      </c>
      <c r="MH1644">
        <v>0.34</v>
      </c>
      <c r="MI1644">
        <f t="shared" si="797"/>
        <v>0.34</v>
      </c>
      <c r="MT1644">
        <v>823066</v>
      </c>
      <c r="MW1644">
        <v>0.38</v>
      </c>
      <c r="MX1644">
        <f t="shared" si="798"/>
        <v>0.38</v>
      </c>
      <c r="NI1644">
        <v>823066</v>
      </c>
      <c r="NL1644">
        <v>0.41</v>
      </c>
      <c r="NM1644">
        <f t="shared" si="799"/>
        <v>0.41</v>
      </c>
      <c r="NX1644">
        <v>823066</v>
      </c>
      <c r="OA1644">
        <v>0.4</v>
      </c>
      <c r="OB1644">
        <f t="shared" si="800"/>
        <v>0.4</v>
      </c>
      <c r="OM1644">
        <v>823066</v>
      </c>
      <c r="OP1644">
        <v>0.41</v>
      </c>
      <c r="OQ1644">
        <f t="shared" si="801"/>
        <v>0.41</v>
      </c>
      <c r="PB1644">
        <v>823066</v>
      </c>
      <c r="PE1644">
        <v>0.39</v>
      </c>
      <c r="PF1644">
        <f t="shared" si="802"/>
        <v>0.39</v>
      </c>
      <c r="PQ1644">
        <v>823066</v>
      </c>
      <c r="PT1644">
        <v>0.42</v>
      </c>
      <c r="PU1644">
        <f t="shared" si="803"/>
        <v>0.42</v>
      </c>
      <c r="QF1644">
        <v>823066</v>
      </c>
      <c r="QI1644">
        <v>0.37</v>
      </c>
      <c r="QJ1644">
        <f t="shared" si="804"/>
        <v>0.37</v>
      </c>
      <c r="QU1644">
        <v>823066</v>
      </c>
      <c r="QX1644">
        <v>0.38</v>
      </c>
      <c r="QY1644">
        <f t="shared" si="805"/>
        <v>0.38</v>
      </c>
    </row>
    <row r="1645" spans="12:467" x14ac:dyDescent="0.2">
      <c r="L1645">
        <v>822812</v>
      </c>
      <c r="O1645">
        <v>0.56000000000000005</v>
      </c>
      <c r="P1645">
        <f t="shared" si="775"/>
        <v>0.56000000000000005</v>
      </c>
      <c r="AA1645">
        <v>822812</v>
      </c>
      <c r="AD1645">
        <v>0.54</v>
      </c>
      <c r="AE1645">
        <f t="shared" si="776"/>
        <v>0.54</v>
      </c>
      <c r="AP1645">
        <v>822812</v>
      </c>
      <c r="AS1645">
        <v>0.53</v>
      </c>
      <c r="AT1645">
        <f t="shared" si="777"/>
        <v>0.53</v>
      </c>
      <c r="BE1645">
        <v>822812</v>
      </c>
      <c r="BH1645">
        <v>0.51</v>
      </c>
      <c r="BI1645">
        <f t="shared" si="778"/>
        <v>0.51</v>
      </c>
      <c r="BT1645">
        <v>822812</v>
      </c>
      <c r="BW1645">
        <v>0.64</v>
      </c>
      <c r="BX1645">
        <f t="shared" si="779"/>
        <v>0.64</v>
      </c>
      <c r="CI1645">
        <v>822812</v>
      </c>
      <c r="CL1645">
        <v>0.56999999999999995</v>
      </c>
      <c r="CM1645">
        <f t="shared" si="780"/>
        <v>0.56999999999999995</v>
      </c>
      <c r="CX1645">
        <v>822812</v>
      </c>
      <c r="DA1645">
        <v>0.55000000000000004</v>
      </c>
      <c r="DB1645">
        <f t="shared" si="781"/>
        <v>0.55000000000000004</v>
      </c>
      <c r="DM1645">
        <v>822812</v>
      </c>
      <c r="DP1645">
        <v>0.56000000000000005</v>
      </c>
      <c r="DQ1645">
        <f t="shared" si="782"/>
        <v>0.56000000000000005</v>
      </c>
      <c r="EB1645">
        <v>822812</v>
      </c>
      <c r="EE1645">
        <v>0.56000000000000005</v>
      </c>
      <c r="EF1645">
        <f t="shared" si="783"/>
        <v>0.56000000000000005</v>
      </c>
      <c r="EQ1645">
        <v>822812</v>
      </c>
      <c r="ET1645">
        <v>0.56000000000000005</v>
      </c>
      <c r="EU1645">
        <f t="shared" si="784"/>
        <v>0.56000000000000005</v>
      </c>
      <c r="FF1645">
        <v>822812</v>
      </c>
      <c r="FI1645">
        <v>0.59</v>
      </c>
      <c r="FJ1645">
        <f t="shared" si="785"/>
        <v>0.59</v>
      </c>
      <c r="FU1645">
        <v>822812</v>
      </c>
      <c r="FX1645">
        <v>0.56999999999999995</v>
      </c>
      <c r="FY1645">
        <f t="shared" si="786"/>
        <v>0.56999999999999995</v>
      </c>
      <c r="GJ1645">
        <v>822812</v>
      </c>
      <c r="GM1645">
        <v>0.56000000000000005</v>
      </c>
      <c r="GN1645">
        <f t="shared" si="787"/>
        <v>0.56000000000000005</v>
      </c>
      <c r="GY1645">
        <v>822812</v>
      </c>
      <c r="HB1645">
        <v>0.59</v>
      </c>
      <c r="HC1645">
        <f t="shared" si="788"/>
        <v>0.59</v>
      </c>
      <c r="HN1645">
        <v>822812</v>
      </c>
      <c r="HQ1645">
        <v>0.57999999999999996</v>
      </c>
      <c r="HR1645">
        <f t="shared" si="789"/>
        <v>0.57999999999999996</v>
      </c>
      <c r="ID1645">
        <v>823146</v>
      </c>
      <c r="IG1645">
        <v>0.53</v>
      </c>
      <c r="IH1645">
        <f t="shared" si="790"/>
        <v>0.53</v>
      </c>
      <c r="IS1645">
        <v>823146</v>
      </c>
      <c r="IV1645">
        <v>0.54</v>
      </c>
      <c r="IW1645">
        <f t="shared" si="791"/>
        <v>0.54</v>
      </c>
      <c r="JH1645">
        <v>823146</v>
      </c>
      <c r="JK1645">
        <v>0.56000000000000005</v>
      </c>
      <c r="JL1645">
        <f t="shared" si="792"/>
        <v>0.56000000000000005</v>
      </c>
      <c r="JW1645">
        <v>823146</v>
      </c>
      <c r="JZ1645">
        <v>0.55000000000000004</v>
      </c>
      <c r="KA1645">
        <f t="shared" si="793"/>
        <v>0.55000000000000004</v>
      </c>
      <c r="KL1645">
        <v>823146</v>
      </c>
      <c r="KO1645">
        <v>0.52</v>
      </c>
      <c r="KP1645">
        <f t="shared" si="794"/>
        <v>0.52</v>
      </c>
      <c r="LA1645">
        <v>823146</v>
      </c>
      <c r="LD1645">
        <v>0.53</v>
      </c>
      <c r="LE1645">
        <f t="shared" si="795"/>
        <v>0.53</v>
      </c>
      <c r="LP1645">
        <v>823146</v>
      </c>
      <c r="LS1645">
        <v>0.55000000000000004</v>
      </c>
      <c r="LT1645">
        <f t="shared" si="796"/>
        <v>0.55000000000000004</v>
      </c>
      <c r="ME1645">
        <v>823146</v>
      </c>
      <c r="MH1645">
        <v>0.52</v>
      </c>
      <c r="MI1645">
        <f t="shared" si="797"/>
        <v>0.52</v>
      </c>
      <c r="MT1645">
        <v>823146</v>
      </c>
      <c r="MW1645">
        <v>0.56999999999999995</v>
      </c>
      <c r="MX1645">
        <f t="shared" si="798"/>
        <v>0.56999999999999995</v>
      </c>
      <c r="NI1645">
        <v>823146</v>
      </c>
      <c r="NL1645">
        <v>0.54</v>
      </c>
      <c r="NM1645">
        <f t="shared" si="799"/>
        <v>0.54</v>
      </c>
      <c r="NX1645">
        <v>823146</v>
      </c>
      <c r="OA1645">
        <v>0.54</v>
      </c>
      <c r="OB1645">
        <f t="shared" si="800"/>
        <v>0.54</v>
      </c>
      <c r="OM1645">
        <v>823146</v>
      </c>
      <c r="OP1645">
        <v>0.55000000000000004</v>
      </c>
      <c r="OQ1645">
        <f t="shared" si="801"/>
        <v>0.55000000000000004</v>
      </c>
      <c r="PB1645">
        <v>823146</v>
      </c>
      <c r="PE1645">
        <v>0.52</v>
      </c>
      <c r="PF1645">
        <f t="shared" si="802"/>
        <v>0.52</v>
      </c>
      <c r="PQ1645">
        <v>823146</v>
      </c>
      <c r="PT1645">
        <v>0.56999999999999995</v>
      </c>
      <c r="PU1645">
        <f t="shared" si="803"/>
        <v>0.56999999999999995</v>
      </c>
      <c r="QF1645">
        <v>823146</v>
      </c>
      <c r="QI1645">
        <v>0.57999999999999996</v>
      </c>
      <c r="QJ1645">
        <f t="shared" si="804"/>
        <v>0.57999999999999996</v>
      </c>
      <c r="QU1645">
        <v>823146</v>
      </c>
      <c r="QX1645">
        <v>0.54</v>
      </c>
      <c r="QY1645">
        <f t="shared" si="805"/>
        <v>0.54</v>
      </c>
    </row>
    <row r="1646" spans="12:467" x14ac:dyDescent="0.2">
      <c r="L1646">
        <v>822899</v>
      </c>
      <c r="O1646">
        <v>0.52</v>
      </c>
      <c r="P1646">
        <f t="shared" si="775"/>
        <v>0.52</v>
      </c>
      <c r="AA1646">
        <v>822899</v>
      </c>
      <c r="AD1646">
        <v>0.51</v>
      </c>
      <c r="AE1646">
        <f t="shared" si="776"/>
        <v>0.51</v>
      </c>
      <c r="AP1646">
        <v>822899</v>
      </c>
      <c r="AS1646">
        <v>0.37</v>
      </c>
      <c r="AT1646">
        <f t="shared" si="777"/>
        <v>0.37</v>
      </c>
      <c r="BE1646">
        <v>822899</v>
      </c>
      <c r="BH1646">
        <v>0.46</v>
      </c>
      <c r="BI1646">
        <f t="shared" si="778"/>
        <v>0.46</v>
      </c>
      <c r="BT1646">
        <v>822899</v>
      </c>
      <c r="BW1646">
        <v>0.52</v>
      </c>
      <c r="BX1646">
        <f t="shared" si="779"/>
        <v>0.52</v>
      </c>
      <c r="CI1646">
        <v>822899</v>
      </c>
      <c r="CL1646">
        <v>0.52</v>
      </c>
      <c r="CM1646">
        <f t="shared" si="780"/>
        <v>0.52</v>
      </c>
      <c r="CX1646">
        <v>822899</v>
      </c>
      <c r="DA1646">
        <v>0.53</v>
      </c>
      <c r="DB1646">
        <f t="shared" si="781"/>
        <v>0.53</v>
      </c>
      <c r="DM1646">
        <v>822899</v>
      </c>
      <c r="DP1646">
        <v>0.51</v>
      </c>
      <c r="DQ1646">
        <f t="shared" si="782"/>
        <v>0.51</v>
      </c>
      <c r="EB1646">
        <v>822899</v>
      </c>
      <c r="EE1646">
        <v>0.52</v>
      </c>
      <c r="EF1646">
        <f t="shared" si="783"/>
        <v>0.52</v>
      </c>
      <c r="EQ1646">
        <v>822899</v>
      </c>
      <c r="ET1646">
        <v>0.52</v>
      </c>
      <c r="EU1646">
        <f t="shared" si="784"/>
        <v>0.52</v>
      </c>
      <c r="FF1646">
        <v>822899</v>
      </c>
      <c r="FI1646">
        <v>0.56999999999999995</v>
      </c>
      <c r="FJ1646">
        <f t="shared" si="785"/>
        <v>0.56999999999999995</v>
      </c>
      <c r="FU1646">
        <v>822899</v>
      </c>
      <c r="FX1646">
        <v>0.54</v>
      </c>
      <c r="FY1646">
        <f t="shared" si="786"/>
        <v>0.54</v>
      </c>
      <c r="GJ1646">
        <v>822899</v>
      </c>
      <c r="GM1646">
        <v>0.52</v>
      </c>
      <c r="GN1646">
        <f t="shared" si="787"/>
        <v>0.52</v>
      </c>
      <c r="GY1646">
        <v>822899</v>
      </c>
      <c r="HB1646">
        <v>0.52</v>
      </c>
      <c r="HC1646">
        <f t="shared" si="788"/>
        <v>0.52</v>
      </c>
      <c r="HN1646">
        <v>822899</v>
      </c>
      <c r="HQ1646">
        <v>0.46</v>
      </c>
      <c r="HR1646">
        <f t="shared" si="789"/>
        <v>0.46</v>
      </c>
      <c r="ID1646">
        <v>823309</v>
      </c>
      <c r="IG1646">
        <v>0.55000000000000004</v>
      </c>
      <c r="IH1646">
        <f t="shared" si="790"/>
        <v>0.55000000000000004</v>
      </c>
      <c r="IS1646">
        <v>823309</v>
      </c>
      <c r="IV1646">
        <v>0.57999999999999996</v>
      </c>
      <c r="IW1646">
        <f t="shared" si="791"/>
        <v>0.57999999999999996</v>
      </c>
      <c r="JH1646">
        <v>823309</v>
      </c>
      <c r="JK1646">
        <v>0.55000000000000004</v>
      </c>
      <c r="JL1646">
        <f t="shared" si="792"/>
        <v>0.55000000000000004</v>
      </c>
      <c r="JW1646">
        <v>823309</v>
      </c>
      <c r="JZ1646">
        <v>0.55000000000000004</v>
      </c>
      <c r="KA1646">
        <f t="shared" si="793"/>
        <v>0.55000000000000004</v>
      </c>
      <c r="KL1646">
        <v>823309</v>
      </c>
      <c r="KO1646">
        <v>0.57999999999999996</v>
      </c>
      <c r="KP1646">
        <f t="shared" si="794"/>
        <v>0.57999999999999996</v>
      </c>
      <c r="LA1646">
        <v>823309</v>
      </c>
      <c r="LD1646">
        <v>0.55000000000000004</v>
      </c>
      <c r="LE1646">
        <f t="shared" si="795"/>
        <v>0.55000000000000004</v>
      </c>
      <c r="LP1646">
        <v>823309</v>
      </c>
      <c r="LS1646">
        <v>0.54</v>
      </c>
      <c r="LT1646">
        <f t="shared" si="796"/>
        <v>0.54</v>
      </c>
      <c r="ME1646">
        <v>823309</v>
      </c>
      <c r="MH1646">
        <v>0.55000000000000004</v>
      </c>
      <c r="MI1646">
        <f t="shared" si="797"/>
        <v>0.55000000000000004</v>
      </c>
      <c r="MT1646">
        <v>823309</v>
      </c>
      <c r="MW1646">
        <v>0.61</v>
      </c>
      <c r="MX1646">
        <f t="shared" si="798"/>
        <v>0.61</v>
      </c>
      <c r="NI1646">
        <v>823309</v>
      </c>
      <c r="NL1646">
        <v>0.54</v>
      </c>
      <c r="NM1646">
        <f t="shared" si="799"/>
        <v>0.54</v>
      </c>
      <c r="NX1646">
        <v>823309</v>
      </c>
      <c r="OA1646">
        <v>0.57999999999999996</v>
      </c>
      <c r="OB1646">
        <f t="shared" si="800"/>
        <v>0.57999999999999996</v>
      </c>
      <c r="OM1646">
        <v>823309</v>
      </c>
      <c r="OP1646">
        <v>0.54</v>
      </c>
      <c r="OQ1646">
        <f t="shared" si="801"/>
        <v>0.54</v>
      </c>
      <c r="PB1646">
        <v>823309</v>
      </c>
      <c r="PE1646">
        <v>0.55000000000000004</v>
      </c>
      <c r="PF1646">
        <f t="shared" si="802"/>
        <v>0.55000000000000004</v>
      </c>
      <c r="PQ1646">
        <v>823309</v>
      </c>
      <c r="PT1646">
        <v>0.57999999999999996</v>
      </c>
      <c r="PU1646">
        <f t="shared" si="803"/>
        <v>0.57999999999999996</v>
      </c>
      <c r="QF1646">
        <v>823309</v>
      </c>
      <c r="QI1646">
        <v>0.57999999999999996</v>
      </c>
      <c r="QJ1646">
        <f t="shared" si="804"/>
        <v>0.57999999999999996</v>
      </c>
      <c r="QU1646">
        <v>823309</v>
      </c>
      <c r="QX1646">
        <v>0.55000000000000004</v>
      </c>
      <c r="QY1646">
        <f t="shared" si="805"/>
        <v>0.55000000000000004</v>
      </c>
    </row>
    <row r="1647" spans="12:467" x14ac:dyDescent="0.2">
      <c r="L1647">
        <v>823219</v>
      </c>
      <c r="O1647">
        <v>0.47</v>
      </c>
      <c r="P1647">
        <f t="shared" si="775"/>
        <v>0.47</v>
      </c>
      <c r="AA1647">
        <v>823219</v>
      </c>
      <c r="AD1647">
        <v>0.51</v>
      </c>
      <c r="AE1647">
        <f t="shared" si="776"/>
        <v>0.51</v>
      </c>
      <c r="AP1647">
        <v>823219</v>
      </c>
      <c r="AS1647">
        <v>0.48</v>
      </c>
      <c r="AT1647">
        <f t="shared" si="777"/>
        <v>0.48</v>
      </c>
      <c r="BE1647">
        <v>823219</v>
      </c>
      <c r="BH1647">
        <v>0.48</v>
      </c>
      <c r="BI1647">
        <f t="shared" si="778"/>
        <v>0.48</v>
      </c>
      <c r="BT1647">
        <v>823219</v>
      </c>
      <c r="BW1647">
        <v>0.36</v>
      </c>
      <c r="BX1647">
        <f t="shared" si="779"/>
        <v>0.36</v>
      </c>
      <c r="CI1647">
        <v>823219</v>
      </c>
      <c r="CL1647">
        <v>0.47</v>
      </c>
      <c r="CM1647">
        <f t="shared" si="780"/>
        <v>0.47</v>
      </c>
      <c r="CX1647">
        <v>823219</v>
      </c>
      <c r="DA1647">
        <v>0.47</v>
      </c>
      <c r="DB1647">
        <f t="shared" si="781"/>
        <v>0.47</v>
      </c>
      <c r="DM1647">
        <v>823219</v>
      </c>
      <c r="DP1647">
        <v>0.48</v>
      </c>
      <c r="DQ1647">
        <f t="shared" si="782"/>
        <v>0.48</v>
      </c>
      <c r="EB1647">
        <v>823219</v>
      </c>
      <c r="EE1647">
        <v>0.47</v>
      </c>
      <c r="EF1647">
        <f t="shared" si="783"/>
        <v>0.47</v>
      </c>
      <c r="EQ1647">
        <v>823219</v>
      </c>
      <c r="ET1647">
        <v>0.47</v>
      </c>
      <c r="EU1647">
        <f t="shared" si="784"/>
        <v>0.47</v>
      </c>
      <c r="FF1647">
        <v>823219</v>
      </c>
      <c r="FI1647">
        <v>0.47</v>
      </c>
      <c r="FJ1647">
        <f t="shared" si="785"/>
        <v>0.47</v>
      </c>
      <c r="FU1647">
        <v>823219</v>
      </c>
      <c r="FX1647">
        <v>0.48</v>
      </c>
      <c r="FY1647">
        <f t="shared" si="786"/>
        <v>0.48</v>
      </c>
      <c r="GJ1647">
        <v>823219</v>
      </c>
      <c r="GM1647">
        <v>0.47</v>
      </c>
      <c r="GN1647">
        <f t="shared" si="787"/>
        <v>0.47</v>
      </c>
      <c r="GY1647">
        <v>823219</v>
      </c>
      <c r="HB1647">
        <v>0.51</v>
      </c>
      <c r="HC1647">
        <f t="shared" si="788"/>
        <v>0.51</v>
      </c>
      <c r="HN1647">
        <v>823219</v>
      </c>
      <c r="HQ1647">
        <v>0.44</v>
      </c>
      <c r="HR1647">
        <f t="shared" si="789"/>
        <v>0.44</v>
      </c>
      <c r="ID1647">
        <v>823389</v>
      </c>
      <c r="IG1647">
        <v>0.52</v>
      </c>
      <c r="IH1647">
        <f t="shared" si="790"/>
        <v>0.52</v>
      </c>
      <c r="IS1647">
        <v>823389</v>
      </c>
      <c r="IV1647">
        <v>0.56000000000000005</v>
      </c>
      <c r="IW1647">
        <f t="shared" si="791"/>
        <v>0.56000000000000005</v>
      </c>
      <c r="JH1647">
        <v>823389</v>
      </c>
      <c r="JK1647">
        <v>0.5</v>
      </c>
      <c r="JL1647">
        <f t="shared" si="792"/>
        <v>0.5</v>
      </c>
      <c r="JW1647">
        <v>823389</v>
      </c>
      <c r="JZ1647">
        <v>0.55000000000000004</v>
      </c>
      <c r="KA1647">
        <f t="shared" si="793"/>
        <v>0.55000000000000004</v>
      </c>
      <c r="KL1647">
        <v>823389</v>
      </c>
      <c r="KO1647">
        <v>0.52</v>
      </c>
      <c r="KP1647">
        <f t="shared" si="794"/>
        <v>0.52</v>
      </c>
      <c r="LA1647">
        <v>823389</v>
      </c>
      <c r="LD1647">
        <v>0.54</v>
      </c>
      <c r="LE1647">
        <f t="shared" si="795"/>
        <v>0.54</v>
      </c>
      <c r="LP1647">
        <v>823389</v>
      </c>
      <c r="LS1647">
        <v>0.54</v>
      </c>
      <c r="LT1647">
        <f t="shared" si="796"/>
        <v>0.54</v>
      </c>
      <c r="ME1647">
        <v>823389</v>
      </c>
      <c r="MH1647">
        <v>0.56000000000000005</v>
      </c>
      <c r="MI1647">
        <f t="shared" si="797"/>
        <v>0.56000000000000005</v>
      </c>
      <c r="MT1647">
        <v>823389</v>
      </c>
      <c r="MW1647">
        <v>0.53</v>
      </c>
      <c r="MX1647">
        <f t="shared" si="798"/>
        <v>0.53</v>
      </c>
      <c r="NI1647">
        <v>823389</v>
      </c>
      <c r="NL1647">
        <v>0.55000000000000004</v>
      </c>
      <c r="NM1647">
        <f t="shared" si="799"/>
        <v>0.55000000000000004</v>
      </c>
      <c r="NX1647">
        <v>823389</v>
      </c>
      <c r="OA1647">
        <v>0.55000000000000004</v>
      </c>
      <c r="OB1647">
        <f t="shared" si="800"/>
        <v>0.55000000000000004</v>
      </c>
      <c r="OM1647">
        <v>823389</v>
      </c>
      <c r="OP1647">
        <v>0.54</v>
      </c>
      <c r="OQ1647">
        <f t="shared" si="801"/>
        <v>0.54</v>
      </c>
      <c r="PB1647">
        <v>823389</v>
      </c>
      <c r="PE1647">
        <v>0.55000000000000004</v>
      </c>
      <c r="PF1647">
        <f t="shared" si="802"/>
        <v>0.55000000000000004</v>
      </c>
      <c r="PQ1647">
        <v>823389</v>
      </c>
      <c r="PT1647">
        <v>0.54</v>
      </c>
      <c r="PU1647">
        <f t="shared" si="803"/>
        <v>0.54</v>
      </c>
      <c r="QF1647">
        <v>823389</v>
      </c>
      <c r="QI1647">
        <v>0.56000000000000005</v>
      </c>
      <c r="QJ1647">
        <f t="shared" si="804"/>
        <v>0.56000000000000005</v>
      </c>
      <c r="QU1647">
        <v>823389</v>
      </c>
      <c r="QX1647">
        <v>0.55000000000000004</v>
      </c>
      <c r="QY1647">
        <f t="shared" si="805"/>
        <v>0.55000000000000004</v>
      </c>
    </row>
    <row r="1648" spans="12:467" x14ac:dyDescent="0.2">
      <c r="L1648">
        <v>823296</v>
      </c>
      <c r="O1648">
        <v>0.46</v>
      </c>
      <c r="P1648">
        <f t="shared" si="775"/>
        <v>0.46</v>
      </c>
      <c r="AA1648">
        <v>823296</v>
      </c>
      <c r="AD1648">
        <v>0.41</v>
      </c>
      <c r="AE1648">
        <f t="shared" si="776"/>
        <v>0.41</v>
      </c>
      <c r="AP1648">
        <v>823296</v>
      </c>
      <c r="AS1648">
        <v>0.45</v>
      </c>
      <c r="AT1648">
        <f t="shared" si="777"/>
        <v>0.45</v>
      </c>
      <c r="BE1648">
        <v>823296</v>
      </c>
      <c r="BH1648">
        <v>0.52</v>
      </c>
      <c r="BI1648">
        <f t="shared" si="778"/>
        <v>0.52</v>
      </c>
      <c r="BT1648">
        <v>823296</v>
      </c>
      <c r="BW1648">
        <v>0.53</v>
      </c>
      <c r="BX1648">
        <f t="shared" si="779"/>
        <v>0.53</v>
      </c>
      <c r="CI1648">
        <v>823296</v>
      </c>
      <c r="CL1648">
        <v>0.49</v>
      </c>
      <c r="CM1648">
        <f t="shared" si="780"/>
        <v>0.49</v>
      </c>
      <c r="CX1648">
        <v>823296</v>
      </c>
      <c r="DA1648">
        <v>0.44</v>
      </c>
      <c r="DB1648">
        <f t="shared" si="781"/>
        <v>0.44</v>
      </c>
      <c r="DM1648">
        <v>823296</v>
      </c>
      <c r="DP1648">
        <v>0.46</v>
      </c>
      <c r="DQ1648">
        <f t="shared" si="782"/>
        <v>0.46</v>
      </c>
      <c r="EB1648">
        <v>823296</v>
      </c>
      <c r="EE1648">
        <v>0.45</v>
      </c>
      <c r="EF1648">
        <f t="shared" si="783"/>
        <v>0.45</v>
      </c>
      <c r="EQ1648">
        <v>823296</v>
      </c>
      <c r="ET1648">
        <v>0.45</v>
      </c>
      <c r="EU1648">
        <f t="shared" si="784"/>
        <v>0.45</v>
      </c>
      <c r="FF1648">
        <v>823296</v>
      </c>
      <c r="FI1648">
        <v>0.46</v>
      </c>
      <c r="FJ1648">
        <f t="shared" si="785"/>
        <v>0.46</v>
      </c>
      <c r="FU1648">
        <v>823296</v>
      </c>
      <c r="FX1648">
        <v>0.46</v>
      </c>
      <c r="FY1648">
        <f t="shared" si="786"/>
        <v>0.46</v>
      </c>
      <c r="GJ1648">
        <v>823296</v>
      </c>
      <c r="GM1648">
        <v>0.45</v>
      </c>
      <c r="GN1648">
        <f t="shared" si="787"/>
        <v>0.45</v>
      </c>
      <c r="GY1648">
        <v>823296</v>
      </c>
      <c r="HB1648">
        <v>0.49</v>
      </c>
      <c r="HC1648">
        <f t="shared" si="788"/>
        <v>0.49</v>
      </c>
      <c r="HN1648">
        <v>823296</v>
      </c>
      <c r="HQ1648">
        <v>0.46</v>
      </c>
      <c r="HR1648">
        <f t="shared" si="789"/>
        <v>0.46</v>
      </c>
      <c r="ID1648">
        <v>823713</v>
      </c>
      <c r="IG1648">
        <v>0.5</v>
      </c>
      <c r="IH1648">
        <f t="shared" si="790"/>
        <v>0.5</v>
      </c>
      <c r="IS1648">
        <v>823713</v>
      </c>
      <c r="IV1648">
        <v>0.49</v>
      </c>
      <c r="IW1648">
        <f t="shared" si="791"/>
        <v>0.49</v>
      </c>
      <c r="JH1648">
        <v>823713</v>
      </c>
      <c r="JK1648">
        <v>0.47</v>
      </c>
      <c r="JL1648">
        <f t="shared" si="792"/>
        <v>0.47</v>
      </c>
      <c r="JW1648">
        <v>823713</v>
      </c>
      <c r="JZ1648">
        <v>0.48</v>
      </c>
      <c r="KA1648">
        <f t="shared" si="793"/>
        <v>0.48</v>
      </c>
      <c r="KL1648">
        <v>823713</v>
      </c>
      <c r="KO1648">
        <v>0.46</v>
      </c>
      <c r="KP1648">
        <f t="shared" si="794"/>
        <v>0.46</v>
      </c>
      <c r="LA1648">
        <v>823713</v>
      </c>
      <c r="LD1648">
        <v>0.43</v>
      </c>
      <c r="LE1648">
        <f t="shared" si="795"/>
        <v>0.43</v>
      </c>
      <c r="LP1648">
        <v>823713</v>
      </c>
      <c r="LS1648">
        <v>0.48</v>
      </c>
      <c r="LT1648">
        <f t="shared" si="796"/>
        <v>0.48</v>
      </c>
      <c r="ME1648">
        <v>823713</v>
      </c>
      <c r="MH1648">
        <v>0.47</v>
      </c>
      <c r="MI1648">
        <f t="shared" si="797"/>
        <v>0.47</v>
      </c>
      <c r="MT1648">
        <v>823713</v>
      </c>
      <c r="MW1648">
        <v>0.46</v>
      </c>
      <c r="MX1648">
        <f t="shared" si="798"/>
        <v>0.46</v>
      </c>
      <c r="NI1648">
        <v>823713</v>
      </c>
      <c r="NL1648">
        <v>0.48</v>
      </c>
      <c r="NM1648">
        <f t="shared" si="799"/>
        <v>0.48</v>
      </c>
      <c r="NX1648">
        <v>823713</v>
      </c>
      <c r="OA1648">
        <v>0.45</v>
      </c>
      <c r="OB1648">
        <f t="shared" si="800"/>
        <v>0.45</v>
      </c>
      <c r="OM1648">
        <v>823713</v>
      </c>
      <c r="OP1648">
        <v>0.47</v>
      </c>
      <c r="OQ1648">
        <f t="shared" si="801"/>
        <v>0.47</v>
      </c>
      <c r="PB1648">
        <v>823713</v>
      </c>
      <c r="PE1648">
        <v>0.46</v>
      </c>
      <c r="PF1648">
        <f t="shared" si="802"/>
        <v>0.46</v>
      </c>
      <c r="PQ1648">
        <v>823713</v>
      </c>
      <c r="PT1648">
        <v>0.49</v>
      </c>
      <c r="PU1648">
        <f t="shared" si="803"/>
        <v>0.49</v>
      </c>
      <c r="QF1648">
        <v>823713</v>
      </c>
      <c r="QI1648">
        <v>0.48</v>
      </c>
      <c r="QJ1648">
        <f t="shared" si="804"/>
        <v>0.48</v>
      </c>
      <c r="QU1648">
        <v>823713</v>
      </c>
      <c r="QX1648">
        <v>0.47</v>
      </c>
      <c r="QY1648">
        <f t="shared" si="805"/>
        <v>0.47</v>
      </c>
    </row>
    <row r="1649" spans="12:467" x14ac:dyDescent="0.2">
      <c r="L1649">
        <v>823380</v>
      </c>
      <c r="O1649">
        <v>0.44</v>
      </c>
      <c r="P1649">
        <f t="shared" si="775"/>
        <v>0.44</v>
      </c>
      <c r="AA1649">
        <v>823380</v>
      </c>
      <c r="AD1649">
        <v>0.54</v>
      </c>
      <c r="AE1649">
        <f t="shared" si="776"/>
        <v>0.54</v>
      </c>
      <c r="AP1649">
        <v>823380</v>
      </c>
      <c r="AS1649">
        <v>0.48</v>
      </c>
      <c r="AT1649">
        <f t="shared" si="777"/>
        <v>0.48</v>
      </c>
      <c r="BE1649">
        <v>823380</v>
      </c>
      <c r="BH1649">
        <v>0.54</v>
      </c>
      <c r="BI1649">
        <f t="shared" si="778"/>
        <v>0.54</v>
      </c>
      <c r="BT1649">
        <v>823380</v>
      </c>
      <c r="BW1649">
        <v>0.59</v>
      </c>
      <c r="BX1649">
        <f t="shared" si="779"/>
        <v>0.59</v>
      </c>
      <c r="CI1649">
        <v>823380</v>
      </c>
      <c r="CL1649">
        <v>0.48</v>
      </c>
      <c r="CM1649">
        <f t="shared" si="780"/>
        <v>0.48</v>
      </c>
      <c r="CX1649">
        <v>823380</v>
      </c>
      <c r="DA1649">
        <v>0.47</v>
      </c>
      <c r="DB1649">
        <f t="shared" si="781"/>
        <v>0.47</v>
      </c>
      <c r="DM1649">
        <v>823380</v>
      </c>
      <c r="DP1649">
        <v>0.45</v>
      </c>
      <c r="DQ1649">
        <f t="shared" si="782"/>
        <v>0.45</v>
      </c>
      <c r="EB1649">
        <v>823380</v>
      </c>
      <c r="EE1649">
        <v>0.46</v>
      </c>
      <c r="EF1649">
        <f t="shared" si="783"/>
        <v>0.46</v>
      </c>
      <c r="EQ1649">
        <v>823380</v>
      </c>
      <c r="ET1649">
        <v>0.46</v>
      </c>
      <c r="EU1649">
        <f t="shared" si="784"/>
        <v>0.46</v>
      </c>
      <c r="FF1649">
        <v>823380</v>
      </c>
      <c r="FI1649">
        <v>0.5</v>
      </c>
      <c r="FJ1649">
        <f t="shared" si="785"/>
        <v>0.5</v>
      </c>
      <c r="FU1649">
        <v>823380</v>
      </c>
      <c r="FX1649">
        <v>0.47</v>
      </c>
      <c r="FY1649">
        <f t="shared" si="786"/>
        <v>0.47</v>
      </c>
      <c r="GJ1649">
        <v>823380</v>
      </c>
      <c r="GM1649">
        <v>0.46</v>
      </c>
      <c r="GN1649">
        <f t="shared" si="787"/>
        <v>0.46</v>
      </c>
      <c r="GY1649">
        <v>823380</v>
      </c>
      <c r="HB1649">
        <v>0.47</v>
      </c>
      <c r="HC1649">
        <f t="shared" si="788"/>
        <v>0.47</v>
      </c>
      <c r="HN1649">
        <v>823380</v>
      </c>
      <c r="HQ1649">
        <v>0.41</v>
      </c>
      <c r="HR1649">
        <f t="shared" si="789"/>
        <v>0.41</v>
      </c>
      <c r="ID1649">
        <v>823877</v>
      </c>
      <c r="IG1649">
        <v>0.46</v>
      </c>
      <c r="IH1649">
        <f t="shared" si="790"/>
        <v>0.46</v>
      </c>
      <c r="IS1649">
        <v>823877</v>
      </c>
      <c r="IV1649">
        <v>0.47</v>
      </c>
      <c r="IW1649">
        <f t="shared" si="791"/>
        <v>0.47</v>
      </c>
      <c r="JH1649">
        <v>823877</v>
      </c>
      <c r="JK1649">
        <v>0.49</v>
      </c>
      <c r="JL1649">
        <f t="shared" si="792"/>
        <v>0.49</v>
      </c>
      <c r="JW1649">
        <v>823877</v>
      </c>
      <c r="JZ1649">
        <v>0.47</v>
      </c>
      <c r="KA1649">
        <f t="shared" si="793"/>
        <v>0.47</v>
      </c>
      <c r="KL1649">
        <v>823877</v>
      </c>
      <c r="KO1649">
        <v>0.51</v>
      </c>
      <c r="KP1649">
        <f t="shared" si="794"/>
        <v>0.51</v>
      </c>
      <c r="LA1649">
        <v>823877</v>
      </c>
      <c r="LD1649">
        <v>0.49</v>
      </c>
      <c r="LE1649">
        <f t="shared" si="795"/>
        <v>0.49</v>
      </c>
      <c r="LP1649">
        <v>823877</v>
      </c>
      <c r="LS1649">
        <v>0.48</v>
      </c>
      <c r="LT1649">
        <f t="shared" si="796"/>
        <v>0.48</v>
      </c>
      <c r="ME1649">
        <v>823877</v>
      </c>
      <c r="MH1649">
        <v>0.5</v>
      </c>
      <c r="MI1649">
        <f t="shared" si="797"/>
        <v>0.5</v>
      </c>
      <c r="MT1649">
        <v>823877</v>
      </c>
      <c r="MW1649">
        <v>0.53</v>
      </c>
      <c r="MX1649">
        <f t="shared" si="798"/>
        <v>0.53</v>
      </c>
      <c r="NI1649">
        <v>823877</v>
      </c>
      <c r="NL1649">
        <v>0.48</v>
      </c>
      <c r="NM1649">
        <f t="shared" si="799"/>
        <v>0.48</v>
      </c>
      <c r="NX1649">
        <v>823877</v>
      </c>
      <c r="OA1649">
        <v>0.47</v>
      </c>
      <c r="OB1649">
        <f t="shared" si="800"/>
        <v>0.47</v>
      </c>
      <c r="OM1649">
        <v>823877</v>
      </c>
      <c r="OP1649">
        <v>0.47</v>
      </c>
      <c r="OQ1649">
        <f t="shared" si="801"/>
        <v>0.47</v>
      </c>
      <c r="PB1649">
        <v>823877</v>
      </c>
      <c r="PE1649">
        <v>0.48</v>
      </c>
      <c r="PF1649">
        <f t="shared" si="802"/>
        <v>0.48</v>
      </c>
      <c r="PQ1649">
        <v>823877</v>
      </c>
      <c r="PT1649">
        <v>0.49</v>
      </c>
      <c r="PU1649">
        <f t="shared" si="803"/>
        <v>0.49</v>
      </c>
      <c r="QF1649">
        <v>823877</v>
      </c>
      <c r="QI1649">
        <v>0.46</v>
      </c>
      <c r="QJ1649">
        <f t="shared" si="804"/>
        <v>0.46</v>
      </c>
      <c r="QU1649">
        <v>823877</v>
      </c>
      <c r="QX1649">
        <v>0.47</v>
      </c>
      <c r="QY1649">
        <f t="shared" si="805"/>
        <v>0.47</v>
      </c>
    </row>
    <row r="1650" spans="12:467" x14ac:dyDescent="0.2">
      <c r="L1650">
        <v>823625</v>
      </c>
      <c r="O1650">
        <v>0.49</v>
      </c>
      <c r="P1650">
        <f t="shared" si="775"/>
        <v>0.49</v>
      </c>
      <c r="AA1650">
        <v>823625</v>
      </c>
      <c r="AD1650">
        <v>0.55000000000000004</v>
      </c>
      <c r="AE1650">
        <f t="shared" si="776"/>
        <v>0.55000000000000004</v>
      </c>
      <c r="AP1650">
        <v>823625</v>
      </c>
      <c r="AS1650">
        <v>0.48</v>
      </c>
      <c r="AT1650">
        <f t="shared" si="777"/>
        <v>0.48</v>
      </c>
      <c r="BE1650">
        <v>823625</v>
      </c>
      <c r="BH1650">
        <v>0.66</v>
      </c>
      <c r="BI1650">
        <f t="shared" si="778"/>
        <v>0.66</v>
      </c>
      <c r="BT1650">
        <v>823625</v>
      </c>
      <c r="BW1650">
        <v>0.51</v>
      </c>
      <c r="BX1650">
        <f t="shared" si="779"/>
        <v>0.51</v>
      </c>
      <c r="CI1650">
        <v>823625</v>
      </c>
      <c r="CL1650">
        <v>0.52</v>
      </c>
      <c r="CM1650">
        <f t="shared" si="780"/>
        <v>0.52</v>
      </c>
      <c r="CX1650">
        <v>823625</v>
      </c>
      <c r="DA1650">
        <v>0.51</v>
      </c>
      <c r="DB1650">
        <f t="shared" si="781"/>
        <v>0.51</v>
      </c>
      <c r="DM1650">
        <v>823625</v>
      </c>
      <c r="DP1650">
        <v>0.55000000000000004</v>
      </c>
      <c r="DQ1650">
        <f t="shared" si="782"/>
        <v>0.55000000000000004</v>
      </c>
      <c r="EB1650">
        <v>823625</v>
      </c>
      <c r="EE1650">
        <v>0.52</v>
      </c>
      <c r="EF1650">
        <f t="shared" si="783"/>
        <v>0.52</v>
      </c>
      <c r="EQ1650">
        <v>823625</v>
      </c>
      <c r="ET1650">
        <v>0.52</v>
      </c>
      <c r="EU1650">
        <f t="shared" si="784"/>
        <v>0.52</v>
      </c>
      <c r="FF1650">
        <v>823625</v>
      </c>
      <c r="FI1650">
        <v>0.52</v>
      </c>
      <c r="FJ1650">
        <f t="shared" si="785"/>
        <v>0.52</v>
      </c>
      <c r="FU1650">
        <v>823625</v>
      </c>
      <c r="FX1650">
        <v>0.5</v>
      </c>
      <c r="FY1650">
        <f t="shared" si="786"/>
        <v>0.5</v>
      </c>
      <c r="GJ1650">
        <v>823625</v>
      </c>
      <c r="GM1650">
        <v>0.51</v>
      </c>
      <c r="GN1650">
        <f t="shared" si="787"/>
        <v>0.51</v>
      </c>
      <c r="GY1650">
        <v>823625</v>
      </c>
      <c r="HB1650">
        <v>0.54</v>
      </c>
      <c r="HC1650">
        <f t="shared" si="788"/>
        <v>0.54</v>
      </c>
      <c r="HN1650">
        <v>823625</v>
      </c>
      <c r="HQ1650">
        <v>0.56999999999999995</v>
      </c>
      <c r="HR1650">
        <f t="shared" si="789"/>
        <v>0.56999999999999995</v>
      </c>
      <c r="ID1650">
        <v>824041</v>
      </c>
      <c r="IG1650">
        <v>0.52</v>
      </c>
      <c r="IH1650">
        <f t="shared" si="790"/>
        <v>0.52</v>
      </c>
      <c r="IS1650">
        <v>824041</v>
      </c>
      <c r="IV1650">
        <v>0.5</v>
      </c>
      <c r="IW1650">
        <f t="shared" si="791"/>
        <v>0.5</v>
      </c>
      <c r="JH1650">
        <v>824041</v>
      </c>
      <c r="JK1650">
        <v>0.47</v>
      </c>
      <c r="JL1650">
        <f t="shared" si="792"/>
        <v>0.47</v>
      </c>
      <c r="JW1650">
        <v>824041</v>
      </c>
      <c r="JZ1650">
        <v>0.49</v>
      </c>
      <c r="KA1650">
        <f t="shared" si="793"/>
        <v>0.49</v>
      </c>
      <c r="KL1650">
        <v>824041</v>
      </c>
      <c r="KO1650">
        <v>0.5</v>
      </c>
      <c r="KP1650">
        <f t="shared" si="794"/>
        <v>0.5</v>
      </c>
      <c r="LA1650">
        <v>824041</v>
      </c>
      <c r="LD1650">
        <v>0.47</v>
      </c>
      <c r="LE1650">
        <f t="shared" si="795"/>
        <v>0.47</v>
      </c>
      <c r="LP1650">
        <v>824041</v>
      </c>
      <c r="LS1650">
        <v>0.51</v>
      </c>
      <c r="LT1650">
        <f t="shared" si="796"/>
        <v>0.51</v>
      </c>
      <c r="ME1650">
        <v>824041</v>
      </c>
      <c r="MH1650">
        <v>0.47</v>
      </c>
      <c r="MI1650">
        <f t="shared" si="797"/>
        <v>0.47</v>
      </c>
      <c r="MT1650">
        <v>824041</v>
      </c>
      <c r="MW1650">
        <v>0.54</v>
      </c>
      <c r="MX1650">
        <f t="shared" si="798"/>
        <v>0.54</v>
      </c>
      <c r="NI1650">
        <v>824041</v>
      </c>
      <c r="NL1650">
        <v>0.5</v>
      </c>
      <c r="NM1650">
        <f t="shared" si="799"/>
        <v>0.5</v>
      </c>
      <c r="NX1650">
        <v>824041</v>
      </c>
      <c r="OA1650">
        <v>0.47</v>
      </c>
      <c r="OB1650">
        <f t="shared" si="800"/>
        <v>0.47</v>
      </c>
      <c r="OM1650">
        <v>824041</v>
      </c>
      <c r="OP1650">
        <v>0.51</v>
      </c>
      <c r="OQ1650">
        <f t="shared" si="801"/>
        <v>0.51</v>
      </c>
      <c r="PB1650">
        <v>824041</v>
      </c>
      <c r="PE1650">
        <v>0.47</v>
      </c>
      <c r="PF1650">
        <f t="shared" si="802"/>
        <v>0.47</v>
      </c>
      <c r="PQ1650">
        <v>824041</v>
      </c>
      <c r="PT1650">
        <v>0.51</v>
      </c>
      <c r="PU1650">
        <f t="shared" si="803"/>
        <v>0.51</v>
      </c>
      <c r="QF1650">
        <v>824041</v>
      </c>
      <c r="QI1650">
        <v>0.49</v>
      </c>
      <c r="QJ1650">
        <f t="shared" si="804"/>
        <v>0.49</v>
      </c>
      <c r="QU1650">
        <v>824041</v>
      </c>
      <c r="QX1650">
        <v>0.53</v>
      </c>
      <c r="QY1650">
        <f t="shared" si="805"/>
        <v>0.53</v>
      </c>
    </row>
    <row r="1651" spans="12:467" x14ac:dyDescent="0.2">
      <c r="L1651">
        <v>823948</v>
      </c>
      <c r="O1651">
        <v>0.56999999999999995</v>
      </c>
      <c r="P1651">
        <f t="shared" si="775"/>
        <v>0.56999999999999995</v>
      </c>
      <c r="AA1651">
        <v>823948</v>
      </c>
      <c r="AD1651">
        <v>0.34</v>
      </c>
      <c r="AE1651">
        <f t="shared" si="776"/>
        <v>0.34</v>
      </c>
      <c r="AP1651">
        <v>823948</v>
      </c>
      <c r="AS1651">
        <v>0.5</v>
      </c>
      <c r="AT1651">
        <f t="shared" si="777"/>
        <v>0.5</v>
      </c>
      <c r="BE1651">
        <v>823948</v>
      </c>
      <c r="BH1651">
        <v>0.52</v>
      </c>
      <c r="BI1651">
        <f t="shared" si="778"/>
        <v>0.52</v>
      </c>
      <c r="BT1651">
        <v>823948</v>
      </c>
      <c r="BW1651">
        <v>0.44</v>
      </c>
      <c r="BX1651">
        <f t="shared" si="779"/>
        <v>0.44</v>
      </c>
      <c r="CI1651">
        <v>823948</v>
      </c>
      <c r="CL1651">
        <v>0.55000000000000004</v>
      </c>
      <c r="CM1651">
        <f t="shared" si="780"/>
        <v>0.55000000000000004</v>
      </c>
      <c r="CX1651">
        <v>823948</v>
      </c>
      <c r="DA1651">
        <v>0.54</v>
      </c>
      <c r="DB1651">
        <f t="shared" si="781"/>
        <v>0.54</v>
      </c>
      <c r="DM1651">
        <v>823948</v>
      </c>
      <c r="DP1651">
        <v>0.56000000000000005</v>
      </c>
      <c r="DQ1651">
        <f t="shared" si="782"/>
        <v>0.56000000000000005</v>
      </c>
      <c r="EB1651">
        <v>823948</v>
      </c>
      <c r="EE1651">
        <v>0.52</v>
      </c>
      <c r="EF1651">
        <f t="shared" si="783"/>
        <v>0.52</v>
      </c>
      <c r="EQ1651">
        <v>823948</v>
      </c>
      <c r="ET1651">
        <v>0.52</v>
      </c>
      <c r="EU1651">
        <f t="shared" si="784"/>
        <v>0.52</v>
      </c>
      <c r="FF1651">
        <v>823948</v>
      </c>
      <c r="FI1651">
        <v>0.53</v>
      </c>
      <c r="FJ1651">
        <f t="shared" si="785"/>
        <v>0.53</v>
      </c>
      <c r="FU1651">
        <v>823948</v>
      </c>
      <c r="FX1651">
        <v>0.52</v>
      </c>
      <c r="FY1651">
        <f t="shared" si="786"/>
        <v>0.52</v>
      </c>
      <c r="GJ1651">
        <v>823948</v>
      </c>
      <c r="GM1651">
        <v>0.54</v>
      </c>
      <c r="GN1651">
        <f t="shared" si="787"/>
        <v>0.54</v>
      </c>
      <c r="GY1651">
        <v>823948</v>
      </c>
      <c r="HB1651">
        <v>0.51</v>
      </c>
      <c r="HC1651">
        <f t="shared" si="788"/>
        <v>0.51</v>
      </c>
      <c r="HN1651">
        <v>823948</v>
      </c>
      <c r="HQ1651">
        <v>0.56999999999999995</v>
      </c>
      <c r="HR1651">
        <f t="shared" si="789"/>
        <v>0.56999999999999995</v>
      </c>
      <c r="ID1651">
        <v>824287</v>
      </c>
      <c r="IG1651">
        <v>0.54</v>
      </c>
      <c r="IH1651">
        <f t="shared" si="790"/>
        <v>0.54</v>
      </c>
      <c r="IS1651">
        <v>824287</v>
      </c>
      <c r="IV1651">
        <v>0.51</v>
      </c>
      <c r="IW1651">
        <f t="shared" si="791"/>
        <v>0.51</v>
      </c>
      <c r="JH1651">
        <v>824287</v>
      </c>
      <c r="JK1651">
        <v>0.56000000000000005</v>
      </c>
      <c r="JL1651">
        <f t="shared" si="792"/>
        <v>0.56000000000000005</v>
      </c>
      <c r="JW1651">
        <v>824287</v>
      </c>
      <c r="JZ1651">
        <v>0.51</v>
      </c>
      <c r="KA1651">
        <f t="shared" si="793"/>
        <v>0.51</v>
      </c>
      <c r="KL1651">
        <v>824287</v>
      </c>
      <c r="KO1651">
        <v>0.56999999999999995</v>
      </c>
      <c r="KP1651">
        <f t="shared" si="794"/>
        <v>0.56999999999999995</v>
      </c>
      <c r="LA1651">
        <v>824287</v>
      </c>
      <c r="LD1651">
        <v>0.51</v>
      </c>
      <c r="LE1651">
        <f t="shared" si="795"/>
        <v>0.51</v>
      </c>
      <c r="LP1651">
        <v>824287</v>
      </c>
      <c r="LS1651">
        <v>0.53</v>
      </c>
      <c r="LT1651">
        <f t="shared" si="796"/>
        <v>0.53</v>
      </c>
      <c r="ME1651">
        <v>824287</v>
      </c>
      <c r="MH1651">
        <v>0.53</v>
      </c>
      <c r="MI1651">
        <f t="shared" si="797"/>
        <v>0.53</v>
      </c>
      <c r="MT1651">
        <v>824287</v>
      </c>
      <c r="MW1651">
        <v>0.48</v>
      </c>
      <c r="MX1651">
        <f t="shared" si="798"/>
        <v>0.48</v>
      </c>
      <c r="NI1651">
        <v>824287</v>
      </c>
      <c r="NL1651">
        <v>0.5</v>
      </c>
      <c r="NM1651">
        <f t="shared" si="799"/>
        <v>0.5</v>
      </c>
      <c r="NX1651">
        <v>824287</v>
      </c>
      <c r="OA1651">
        <v>0.5</v>
      </c>
      <c r="OB1651">
        <f t="shared" si="800"/>
        <v>0.5</v>
      </c>
      <c r="OM1651">
        <v>824287</v>
      </c>
      <c r="OP1651">
        <v>0.51</v>
      </c>
      <c r="OQ1651">
        <f t="shared" si="801"/>
        <v>0.51</v>
      </c>
      <c r="PB1651">
        <v>824287</v>
      </c>
      <c r="PE1651">
        <v>0.52</v>
      </c>
      <c r="PF1651">
        <f t="shared" si="802"/>
        <v>0.52</v>
      </c>
      <c r="PQ1651">
        <v>824287</v>
      </c>
      <c r="PT1651">
        <v>0.53</v>
      </c>
      <c r="PU1651">
        <f t="shared" si="803"/>
        <v>0.53</v>
      </c>
      <c r="QF1651">
        <v>824287</v>
      </c>
      <c r="QI1651">
        <v>0.54</v>
      </c>
      <c r="QJ1651">
        <f t="shared" si="804"/>
        <v>0.54</v>
      </c>
      <c r="QU1651">
        <v>824287</v>
      </c>
      <c r="QX1651">
        <v>0.51</v>
      </c>
      <c r="QY1651">
        <f t="shared" si="805"/>
        <v>0.51</v>
      </c>
    </row>
    <row r="1652" spans="12:467" x14ac:dyDescent="0.2">
      <c r="L1652">
        <v>824107</v>
      </c>
      <c r="O1652">
        <v>0.47</v>
      </c>
      <c r="P1652">
        <f t="shared" si="775"/>
        <v>0.47</v>
      </c>
      <c r="AA1652">
        <v>824107</v>
      </c>
      <c r="AD1652">
        <v>0.5</v>
      </c>
      <c r="AE1652">
        <f t="shared" si="776"/>
        <v>0.5</v>
      </c>
      <c r="AP1652">
        <v>824107</v>
      </c>
      <c r="AS1652">
        <v>0.16</v>
      </c>
      <c r="AT1652">
        <f t="shared" si="777"/>
        <v>0.16</v>
      </c>
      <c r="BE1652">
        <v>824107</v>
      </c>
      <c r="BH1652">
        <v>0.45</v>
      </c>
      <c r="BI1652">
        <f t="shared" si="778"/>
        <v>0.45</v>
      </c>
      <c r="BT1652">
        <v>824107</v>
      </c>
      <c r="BW1652">
        <v>0.38</v>
      </c>
      <c r="BX1652">
        <f t="shared" si="779"/>
        <v>0.38</v>
      </c>
      <c r="CI1652">
        <v>824107</v>
      </c>
      <c r="CL1652">
        <v>0.46</v>
      </c>
      <c r="CM1652">
        <f t="shared" si="780"/>
        <v>0.46</v>
      </c>
      <c r="CX1652">
        <v>824107</v>
      </c>
      <c r="DA1652">
        <v>0.44</v>
      </c>
      <c r="DB1652">
        <f t="shared" si="781"/>
        <v>0.44</v>
      </c>
      <c r="DM1652">
        <v>824107</v>
      </c>
      <c r="DP1652">
        <v>0.45</v>
      </c>
      <c r="DQ1652">
        <f t="shared" si="782"/>
        <v>0.45</v>
      </c>
      <c r="EB1652">
        <v>824107</v>
      </c>
      <c r="EE1652">
        <v>0.44</v>
      </c>
      <c r="EF1652">
        <f t="shared" si="783"/>
        <v>0.44</v>
      </c>
      <c r="EQ1652">
        <v>824107</v>
      </c>
      <c r="ET1652">
        <v>0.44</v>
      </c>
      <c r="EU1652">
        <f t="shared" si="784"/>
        <v>0.44</v>
      </c>
      <c r="FF1652">
        <v>824107</v>
      </c>
      <c r="FI1652">
        <v>0.46</v>
      </c>
      <c r="FJ1652">
        <f t="shared" si="785"/>
        <v>0.46</v>
      </c>
      <c r="FU1652">
        <v>824107</v>
      </c>
      <c r="FX1652">
        <v>0.47</v>
      </c>
      <c r="FY1652">
        <f t="shared" si="786"/>
        <v>0.47</v>
      </c>
      <c r="GJ1652">
        <v>824107</v>
      </c>
      <c r="GM1652">
        <v>0.45</v>
      </c>
      <c r="GN1652">
        <f t="shared" si="787"/>
        <v>0.45</v>
      </c>
      <c r="GY1652">
        <v>824107</v>
      </c>
      <c r="HB1652">
        <v>0.46</v>
      </c>
      <c r="HC1652">
        <f t="shared" si="788"/>
        <v>0.46</v>
      </c>
      <c r="HN1652">
        <v>824107</v>
      </c>
      <c r="HQ1652">
        <v>0.43</v>
      </c>
      <c r="HR1652">
        <f t="shared" si="789"/>
        <v>0.43</v>
      </c>
      <c r="ID1652">
        <v>824686</v>
      </c>
      <c r="IG1652">
        <v>0.53</v>
      </c>
      <c r="IH1652">
        <f t="shared" si="790"/>
        <v>0.53</v>
      </c>
      <c r="IS1652">
        <v>824686</v>
      </c>
      <c r="IV1652">
        <v>0.54</v>
      </c>
      <c r="IW1652">
        <f t="shared" si="791"/>
        <v>0.54</v>
      </c>
      <c r="JH1652">
        <v>824686</v>
      </c>
      <c r="JK1652">
        <v>0.53</v>
      </c>
      <c r="JL1652">
        <f t="shared" si="792"/>
        <v>0.53</v>
      </c>
      <c r="JW1652">
        <v>824686</v>
      </c>
      <c r="JZ1652">
        <v>0.53</v>
      </c>
      <c r="KA1652">
        <f t="shared" si="793"/>
        <v>0.53</v>
      </c>
      <c r="KL1652">
        <v>824686</v>
      </c>
      <c r="KO1652">
        <v>0.57999999999999996</v>
      </c>
      <c r="KP1652">
        <f t="shared" si="794"/>
        <v>0.57999999999999996</v>
      </c>
      <c r="LA1652">
        <v>824686</v>
      </c>
      <c r="LD1652">
        <v>0.52</v>
      </c>
      <c r="LE1652">
        <f t="shared" si="795"/>
        <v>0.52</v>
      </c>
      <c r="LP1652">
        <v>824686</v>
      </c>
      <c r="LS1652">
        <v>0.52</v>
      </c>
      <c r="LT1652">
        <f t="shared" si="796"/>
        <v>0.52</v>
      </c>
      <c r="ME1652">
        <v>824686</v>
      </c>
      <c r="MH1652">
        <v>0.53</v>
      </c>
      <c r="MI1652">
        <f t="shared" si="797"/>
        <v>0.53</v>
      </c>
      <c r="MT1652">
        <v>824686</v>
      </c>
      <c r="MW1652">
        <v>0.51</v>
      </c>
      <c r="MX1652">
        <f t="shared" si="798"/>
        <v>0.51</v>
      </c>
      <c r="NI1652">
        <v>824686</v>
      </c>
      <c r="NL1652">
        <v>0.55000000000000004</v>
      </c>
      <c r="NM1652">
        <f t="shared" si="799"/>
        <v>0.55000000000000004</v>
      </c>
      <c r="NX1652">
        <v>824686</v>
      </c>
      <c r="OA1652">
        <v>0.53</v>
      </c>
      <c r="OB1652">
        <f t="shared" si="800"/>
        <v>0.53</v>
      </c>
      <c r="OM1652">
        <v>824686</v>
      </c>
      <c r="OP1652">
        <v>0.55000000000000004</v>
      </c>
      <c r="OQ1652">
        <f t="shared" si="801"/>
        <v>0.55000000000000004</v>
      </c>
      <c r="PB1652">
        <v>824686</v>
      </c>
      <c r="PE1652">
        <v>0.54</v>
      </c>
      <c r="PF1652">
        <f t="shared" si="802"/>
        <v>0.54</v>
      </c>
      <c r="PQ1652">
        <v>824686</v>
      </c>
      <c r="PT1652">
        <v>0.53</v>
      </c>
      <c r="PU1652">
        <f t="shared" si="803"/>
        <v>0.53</v>
      </c>
      <c r="QF1652">
        <v>824686</v>
      </c>
      <c r="QI1652">
        <v>0.53</v>
      </c>
      <c r="QJ1652">
        <f t="shared" si="804"/>
        <v>0.53</v>
      </c>
      <c r="QU1652">
        <v>824686</v>
      </c>
      <c r="QX1652">
        <v>0.54</v>
      </c>
      <c r="QY1652">
        <f t="shared" si="805"/>
        <v>0.54</v>
      </c>
    </row>
    <row r="1653" spans="12:467" x14ac:dyDescent="0.2">
      <c r="L1653">
        <v>824598</v>
      </c>
      <c r="O1653">
        <v>0.47</v>
      </c>
      <c r="P1653">
        <f t="shared" si="775"/>
        <v>0.47</v>
      </c>
      <c r="AA1653">
        <v>824598</v>
      </c>
      <c r="AD1653">
        <v>0.6</v>
      </c>
      <c r="AE1653">
        <f t="shared" si="776"/>
        <v>0.6</v>
      </c>
      <c r="AP1653">
        <v>824598</v>
      </c>
      <c r="AS1653">
        <v>0.68</v>
      </c>
      <c r="AT1653">
        <f t="shared" si="777"/>
        <v>0.68</v>
      </c>
      <c r="BE1653">
        <v>824598</v>
      </c>
      <c r="BH1653">
        <v>0.6</v>
      </c>
      <c r="BI1653">
        <f t="shared" si="778"/>
        <v>0.6</v>
      </c>
      <c r="BT1653">
        <v>824598</v>
      </c>
      <c r="BW1653">
        <v>0.62</v>
      </c>
      <c r="BX1653">
        <f t="shared" si="779"/>
        <v>0.62</v>
      </c>
      <c r="CI1653">
        <v>824598</v>
      </c>
      <c r="CL1653">
        <v>0.53</v>
      </c>
      <c r="CM1653">
        <f t="shared" si="780"/>
        <v>0.53</v>
      </c>
      <c r="CX1653">
        <v>824598</v>
      </c>
      <c r="DA1653">
        <v>0.52</v>
      </c>
      <c r="DB1653">
        <f t="shared" si="781"/>
        <v>0.52</v>
      </c>
      <c r="DM1653">
        <v>824598</v>
      </c>
      <c r="DP1653">
        <v>0.51</v>
      </c>
      <c r="DQ1653">
        <f t="shared" si="782"/>
        <v>0.51</v>
      </c>
      <c r="EB1653">
        <v>824598</v>
      </c>
      <c r="EE1653">
        <v>0.51</v>
      </c>
      <c r="EF1653">
        <f t="shared" si="783"/>
        <v>0.51</v>
      </c>
      <c r="EQ1653">
        <v>824598</v>
      </c>
      <c r="ET1653">
        <v>0.51</v>
      </c>
      <c r="EU1653">
        <f t="shared" si="784"/>
        <v>0.51</v>
      </c>
      <c r="FF1653">
        <v>824598</v>
      </c>
      <c r="FI1653">
        <v>0.52</v>
      </c>
      <c r="FJ1653">
        <f t="shared" si="785"/>
        <v>0.52</v>
      </c>
      <c r="FU1653">
        <v>824598</v>
      </c>
      <c r="FX1653">
        <v>0.51</v>
      </c>
      <c r="FY1653">
        <f t="shared" si="786"/>
        <v>0.51</v>
      </c>
      <c r="GJ1653">
        <v>824598</v>
      </c>
      <c r="GM1653">
        <v>0.48</v>
      </c>
      <c r="GN1653">
        <f t="shared" si="787"/>
        <v>0.48</v>
      </c>
      <c r="GY1653">
        <v>824598</v>
      </c>
      <c r="HB1653">
        <v>0.56000000000000005</v>
      </c>
      <c r="HC1653">
        <f t="shared" si="788"/>
        <v>0.56000000000000005</v>
      </c>
      <c r="HN1653">
        <v>824598</v>
      </c>
      <c r="HQ1653">
        <v>0.5</v>
      </c>
      <c r="HR1653">
        <f t="shared" si="789"/>
        <v>0.5</v>
      </c>
      <c r="ID1653">
        <v>824772</v>
      </c>
      <c r="IG1653">
        <v>0.53</v>
      </c>
      <c r="IH1653">
        <f t="shared" si="790"/>
        <v>0.53</v>
      </c>
      <c r="IS1653">
        <v>824772</v>
      </c>
      <c r="IV1653">
        <v>0.51</v>
      </c>
      <c r="IW1653">
        <f t="shared" si="791"/>
        <v>0.51</v>
      </c>
      <c r="JH1653">
        <v>824772</v>
      </c>
      <c r="JK1653">
        <v>0.52</v>
      </c>
      <c r="JL1653">
        <f t="shared" si="792"/>
        <v>0.52</v>
      </c>
      <c r="JW1653">
        <v>824772</v>
      </c>
      <c r="JZ1653">
        <v>0.52</v>
      </c>
      <c r="KA1653">
        <f t="shared" si="793"/>
        <v>0.52</v>
      </c>
      <c r="KL1653">
        <v>824772</v>
      </c>
      <c r="KO1653">
        <v>0.47</v>
      </c>
      <c r="KP1653">
        <f t="shared" si="794"/>
        <v>0.47</v>
      </c>
      <c r="LA1653">
        <v>824772</v>
      </c>
      <c r="LD1653">
        <v>0.54</v>
      </c>
      <c r="LE1653">
        <f t="shared" si="795"/>
        <v>0.54</v>
      </c>
      <c r="LP1653">
        <v>824772</v>
      </c>
      <c r="LS1653">
        <v>0.53</v>
      </c>
      <c r="LT1653">
        <f t="shared" si="796"/>
        <v>0.53</v>
      </c>
      <c r="ME1653">
        <v>824772</v>
      </c>
      <c r="MH1653">
        <v>0.47</v>
      </c>
      <c r="MI1653">
        <f t="shared" si="797"/>
        <v>0.47</v>
      </c>
      <c r="MT1653">
        <v>824772</v>
      </c>
      <c r="MW1653">
        <v>0.5</v>
      </c>
      <c r="MX1653">
        <f t="shared" si="798"/>
        <v>0.5</v>
      </c>
      <c r="NI1653">
        <v>824772</v>
      </c>
      <c r="NL1653">
        <v>0.53</v>
      </c>
      <c r="NM1653">
        <f t="shared" si="799"/>
        <v>0.53</v>
      </c>
      <c r="NX1653">
        <v>824772</v>
      </c>
      <c r="OA1653">
        <v>0.55000000000000004</v>
      </c>
      <c r="OB1653">
        <f t="shared" si="800"/>
        <v>0.55000000000000004</v>
      </c>
      <c r="OM1653">
        <v>824772</v>
      </c>
      <c r="OP1653">
        <v>0.53</v>
      </c>
      <c r="OQ1653">
        <f t="shared" si="801"/>
        <v>0.53</v>
      </c>
      <c r="PB1653">
        <v>824772</v>
      </c>
      <c r="PE1653">
        <v>0.5</v>
      </c>
      <c r="PF1653">
        <f t="shared" si="802"/>
        <v>0.5</v>
      </c>
      <c r="PQ1653">
        <v>824772</v>
      </c>
      <c r="PT1653">
        <v>0.52</v>
      </c>
      <c r="PU1653">
        <f t="shared" si="803"/>
        <v>0.52</v>
      </c>
      <c r="QF1653">
        <v>824772</v>
      </c>
      <c r="QI1653">
        <v>0.51</v>
      </c>
      <c r="QJ1653">
        <f t="shared" si="804"/>
        <v>0.51</v>
      </c>
      <c r="QU1653">
        <v>824772</v>
      </c>
      <c r="QX1653">
        <v>0.53</v>
      </c>
      <c r="QY1653">
        <f t="shared" si="805"/>
        <v>0.53</v>
      </c>
    </row>
    <row r="1654" spans="12:467" x14ac:dyDescent="0.2">
      <c r="L1654">
        <v>824838</v>
      </c>
      <c r="O1654">
        <v>0.49</v>
      </c>
      <c r="P1654">
        <f t="shared" si="775"/>
        <v>0.49</v>
      </c>
      <c r="AA1654">
        <v>824838</v>
      </c>
      <c r="AD1654">
        <v>0.57999999999999996</v>
      </c>
      <c r="AE1654">
        <f t="shared" si="776"/>
        <v>0.57999999999999996</v>
      </c>
      <c r="AP1654">
        <v>824838</v>
      </c>
      <c r="AS1654">
        <v>0.72</v>
      </c>
      <c r="AT1654">
        <f t="shared" si="777"/>
        <v>0.72</v>
      </c>
      <c r="BE1654">
        <v>824838</v>
      </c>
      <c r="BH1654">
        <v>0.53</v>
      </c>
      <c r="BI1654">
        <f t="shared" si="778"/>
        <v>0.53</v>
      </c>
      <c r="BT1654">
        <v>824838</v>
      </c>
      <c r="BW1654">
        <v>0.63</v>
      </c>
      <c r="BX1654">
        <f t="shared" si="779"/>
        <v>0.63</v>
      </c>
      <c r="CI1654">
        <v>824838</v>
      </c>
      <c r="CL1654">
        <v>0.47</v>
      </c>
      <c r="CM1654">
        <f t="shared" si="780"/>
        <v>0.47</v>
      </c>
      <c r="CX1654">
        <v>824838</v>
      </c>
      <c r="DA1654">
        <v>0.49</v>
      </c>
      <c r="DB1654">
        <f t="shared" si="781"/>
        <v>0.49</v>
      </c>
      <c r="DM1654">
        <v>824838</v>
      </c>
      <c r="DP1654">
        <v>0.47</v>
      </c>
      <c r="DQ1654">
        <f t="shared" si="782"/>
        <v>0.47</v>
      </c>
      <c r="EB1654">
        <v>824838</v>
      </c>
      <c r="EE1654">
        <v>0.49</v>
      </c>
      <c r="EF1654">
        <f t="shared" si="783"/>
        <v>0.49</v>
      </c>
      <c r="EQ1654">
        <v>824838</v>
      </c>
      <c r="ET1654">
        <v>0.49</v>
      </c>
      <c r="EU1654">
        <f t="shared" si="784"/>
        <v>0.49</v>
      </c>
      <c r="FF1654">
        <v>824838</v>
      </c>
      <c r="FI1654">
        <v>0.49</v>
      </c>
      <c r="FJ1654">
        <f t="shared" si="785"/>
        <v>0.49</v>
      </c>
      <c r="FU1654">
        <v>824838</v>
      </c>
      <c r="FX1654">
        <v>0.5</v>
      </c>
      <c r="FY1654">
        <f t="shared" si="786"/>
        <v>0.5</v>
      </c>
      <c r="GJ1654">
        <v>824838</v>
      </c>
      <c r="GM1654">
        <v>0.46</v>
      </c>
      <c r="GN1654">
        <f t="shared" si="787"/>
        <v>0.46</v>
      </c>
      <c r="GY1654">
        <v>824838</v>
      </c>
      <c r="HB1654">
        <v>0.5</v>
      </c>
      <c r="HC1654">
        <f t="shared" si="788"/>
        <v>0.5</v>
      </c>
      <c r="HN1654">
        <v>824838</v>
      </c>
      <c r="HQ1654">
        <v>0.54</v>
      </c>
      <c r="HR1654">
        <f t="shared" si="789"/>
        <v>0.54</v>
      </c>
      <c r="ID1654">
        <v>825012</v>
      </c>
      <c r="IG1654">
        <v>0.5</v>
      </c>
      <c r="IH1654">
        <f t="shared" si="790"/>
        <v>0.5</v>
      </c>
      <c r="IS1654">
        <v>825012</v>
      </c>
      <c r="IV1654">
        <v>0.5</v>
      </c>
      <c r="IW1654">
        <f t="shared" si="791"/>
        <v>0.5</v>
      </c>
      <c r="JH1654">
        <v>825012</v>
      </c>
      <c r="JK1654">
        <v>0.48</v>
      </c>
      <c r="JL1654">
        <f t="shared" si="792"/>
        <v>0.48</v>
      </c>
      <c r="JW1654">
        <v>825012</v>
      </c>
      <c r="JZ1654">
        <v>0.46</v>
      </c>
      <c r="KA1654">
        <f t="shared" si="793"/>
        <v>0.46</v>
      </c>
      <c r="KL1654">
        <v>825012</v>
      </c>
      <c r="KO1654">
        <v>0.47</v>
      </c>
      <c r="KP1654">
        <f t="shared" si="794"/>
        <v>0.47</v>
      </c>
      <c r="LA1654">
        <v>825012</v>
      </c>
      <c r="LD1654">
        <v>0.48</v>
      </c>
      <c r="LE1654">
        <f t="shared" si="795"/>
        <v>0.48</v>
      </c>
      <c r="LP1654">
        <v>825012</v>
      </c>
      <c r="LS1654">
        <v>0.46</v>
      </c>
      <c r="LT1654">
        <f t="shared" si="796"/>
        <v>0.46</v>
      </c>
      <c r="ME1654">
        <v>825012</v>
      </c>
      <c r="MH1654">
        <v>0.46</v>
      </c>
      <c r="MI1654">
        <f t="shared" si="797"/>
        <v>0.46</v>
      </c>
      <c r="MT1654">
        <v>825012</v>
      </c>
      <c r="MW1654">
        <v>0.53</v>
      </c>
      <c r="MX1654">
        <f t="shared" si="798"/>
        <v>0.53</v>
      </c>
      <c r="NI1654">
        <v>825012</v>
      </c>
      <c r="NL1654">
        <v>0.48</v>
      </c>
      <c r="NM1654">
        <f t="shared" si="799"/>
        <v>0.48</v>
      </c>
      <c r="NX1654">
        <v>825012</v>
      </c>
      <c r="OA1654">
        <v>0.46</v>
      </c>
      <c r="OB1654">
        <f t="shared" si="800"/>
        <v>0.46</v>
      </c>
      <c r="OM1654">
        <v>825012</v>
      </c>
      <c r="OP1654">
        <v>0.46</v>
      </c>
      <c r="OQ1654">
        <f t="shared" si="801"/>
        <v>0.46</v>
      </c>
      <c r="PB1654">
        <v>825012</v>
      </c>
      <c r="PE1654">
        <v>0.5</v>
      </c>
      <c r="PF1654">
        <f t="shared" si="802"/>
        <v>0.5</v>
      </c>
      <c r="PQ1654">
        <v>825012</v>
      </c>
      <c r="PT1654">
        <v>0.48</v>
      </c>
      <c r="PU1654">
        <f t="shared" si="803"/>
        <v>0.48</v>
      </c>
      <c r="QF1654">
        <v>825012</v>
      </c>
      <c r="QI1654">
        <v>0.44</v>
      </c>
      <c r="QJ1654">
        <f t="shared" si="804"/>
        <v>0.44</v>
      </c>
      <c r="QU1654">
        <v>825012</v>
      </c>
      <c r="QX1654">
        <v>0.48</v>
      </c>
      <c r="QY1654">
        <f t="shared" si="805"/>
        <v>0.48</v>
      </c>
    </row>
    <row r="1655" spans="12:467" x14ac:dyDescent="0.2">
      <c r="L1655">
        <v>825005</v>
      </c>
      <c r="O1655">
        <v>0.48</v>
      </c>
      <c r="P1655">
        <f t="shared" si="775"/>
        <v>0.48</v>
      </c>
      <c r="AA1655">
        <v>825005</v>
      </c>
      <c r="AD1655">
        <v>0.49</v>
      </c>
      <c r="AE1655">
        <f t="shared" si="776"/>
        <v>0.49</v>
      </c>
      <c r="AP1655">
        <v>825005</v>
      </c>
      <c r="AS1655">
        <v>0.37</v>
      </c>
      <c r="AT1655">
        <f t="shared" si="777"/>
        <v>0.37</v>
      </c>
      <c r="BE1655">
        <v>825005</v>
      </c>
      <c r="BH1655">
        <v>0.5</v>
      </c>
      <c r="BI1655">
        <f t="shared" si="778"/>
        <v>0.5</v>
      </c>
      <c r="BT1655">
        <v>825005</v>
      </c>
      <c r="BW1655">
        <v>0.54</v>
      </c>
      <c r="BX1655">
        <f t="shared" si="779"/>
        <v>0.54</v>
      </c>
      <c r="CI1655">
        <v>825005</v>
      </c>
      <c r="CL1655">
        <v>0.5</v>
      </c>
      <c r="CM1655">
        <f t="shared" si="780"/>
        <v>0.5</v>
      </c>
      <c r="CX1655">
        <v>825005</v>
      </c>
      <c r="DA1655">
        <v>0.5</v>
      </c>
      <c r="DB1655">
        <f t="shared" si="781"/>
        <v>0.5</v>
      </c>
      <c r="DM1655">
        <v>825005</v>
      </c>
      <c r="DP1655">
        <v>0.49</v>
      </c>
      <c r="DQ1655">
        <f t="shared" si="782"/>
        <v>0.49</v>
      </c>
      <c r="EB1655">
        <v>825005</v>
      </c>
      <c r="EE1655">
        <v>0.48</v>
      </c>
      <c r="EF1655">
        <f t="shared" si="783"/>
        <v>0.48</v>
      </c>
      <c r="EQ1655">
        <v>825005</v>
      </c>
      <c r="ET1655">
        <v>0.48</v>
      </c>
      <c r="EU1655">
        <f t="shared" si="784"/>
        <v>0.48</v>
      </c>
      <c r="FF1655">
        <v>825005</v>
      </c>
      <c r="FI1655">
        <v>0.46</v>
      </c>
      <c r="FJ1655">
        <f t="shared" si="785"/>
        <v>0.46</v>
      </c>
      <c r="FU1655">
        <v>825005</v>
      </c>
      <c r="FX1655">
        <v>0.47</v>
      </c>
      <c r="FY1655">
        <f t="shared" si="786"/>
        <v>0.47</v>
      </c>
      <c r="GJ1655">
        <v>825005</v>
      </c>
      <c r="GM1655">
        <v>0.48</v>
      </c>
      <c r="GN1655">
        <f t="shared" si="787"/>
        <v>0.48</v>
      </c>
      <c r="GY1655">
        <v>825005</v>
      </c>
      <c r="HB1655">
        <v>0.48</v>
      </c>
      <c r="HC1655">
        <f t="shared" si="788"/>
        <v>0.48</v>
      </c>
      <c r="HN1655">
        <v>825005</v>
      </c>
      <c r="HQ1655">
        <v>0.44</v>
      </c>
      <c r="HR1655">
        <f t="shared" si="789"/>
        <v>0.44</v>
      </c>
      <c r="ID1655">
        <v>822746</v>
      </c>
      <c r="IG1655">
        <v>0.45</v>
      </c>
      <c r="IH1655">
        <f t="shared" si="790"/>
        <v>0.45</v>
      </c>
      <c r="IS1655">
        <v>822746</v>
      </c>
      <c r="IV1655">
        <v>0.48</v>
      </c>
      <c r="IW1655">
        <f t="shared" si="791"/>
        <v>0.48</v>
      </c>
      <c r="JH1655">
        <v>822746</v>
      </c>
      <c r="JK1655">
        <v>0.48</v>
      </c>
      <c r="JL1655">
        <f t="shared" si="792"/>
        <v>0.48</v>
      </c>
      <c r="JW1655">
        <v>822746</v>
      </c>
      <c r="JZ1655">
        <v>0.46</v>
      </c>
      <c r="KA1655">
        <f t="shared" si="793"/>
        <v>0.46</v>
      </c>
      <c r="KL1655">
        <v>822746</v>
      </c>
      <c r="KO1655">
        <v>0.49</v>
      </c>
      <c r="KP1655">
        <f t="shared" si="794"/>
        <v>0.49</v>
      </c>
      <c r="LA1655">
        <v>822746</v>
      </c>
      <c r="LD1655">
        <v>0.49</v>
      </c>
      <c r="LE1655">
        <f t="shared" si="795"/>
        <v>0.49</v>
      </c>
      <c r="LP1655">
        <v>822746</v>
      </c>
      <c r="LS1655">
        <v>0.47</v>
      </c>
      <c r="LT1655">
        <f t="shared" si="796"/>
        <v>0.47</v>
      </c>
      <c r="ME1655">
        <v>822746</v>
      </c>
      <c r="MH1655">
        <v>0.54</v>
      </c>
      <c r="MI1655">
        <f t="shared" si="797"/>
        <v>0.54</v>
      </c>
      <c r="MT1655">
        <v>822746</v>
      </c>
      <c r="MW1655">
        <v>0.61</v>
      </c>
      <c r="MX1655">
        <f t="shared" si="798"/>
        <v>0.61</v>
      </c>
      <c r="NI1655">
        <v>822746</v>
      </c>
      <c r="NL1655">
        <v>0.44</v>
      </c>
      <c r="NM1655">
        <f t="shared" si="799"/>
        <v>0.44</v>
      </c>
      <c r="NX1655">
        <v>822746</v>
      </c>
      <c r="OA1655">
        <v>0.48</v>
      </c>
      <c r="OB1655">
        <f t="shared" si="800"/>
        <v>0.48</v>
      </c>
      <c r="OM1655">
        <v>822746</v>
      </c>
      <c r="OP1655">
        <v>0.48</v>
      </c>
      <c r="OQ1655">
        <f t="shared" si="801"/>
        <v>0.48</v>
      </c>
      <c r="PB1655">
        <v>822746</v>
      </c>
      <c r="PE1655">
        <v>0.48</v>
      </c>
      <c r="PF1655">
        <f t="shared" si="802"/>
        <v>0.48</v>
      </c>
      <c r="PQ1655">
        <v>822746</v>
      </c>
      <c r="PT1655">
        <v>0.52</v>
      </c>
      <c r="PU1655">
        <f t="shared" si="803"/>
        <v>0.52</v>
      </c>
      <c r="QF1655">
        <v>822746</v>
      </c>
      <c r="QI1655">
        <v>0.5</v>
      </c>
      <c r="QJ1655">
        <f t="shared" si="804"/>
        <v>0.5</v>
      </c>
      <c r="QU1655">
        <v>822746</v>
      </c>
      <c r="QX1655">
        <v>0.47</v>
      </c>
      <c r="QY1655">
        <f t="shared" si="805"/>
        <v>0.47</v>
      </c>
    </row>
    <row r="1656" spans="12:467" x14ac:dyDescent="0.2">
      <c r="L1656">
        <v>825005</v>
      </c>
      <c r="O1656">
        <v>0.48</v>
      </c>
      <c r="P1656">
        <f t="shared" si="775"/>
        <v>0.48</v>
      </c>
      <c r="AA1656">
        <v>825005</v>
      </c>
      <c r="AD1656">
        <v>0.49</v>
      </c>
      <c r="AE1656">
        <f t="shared" si="776"/>
        <v>0.49</v>
      </c>
      <c r="AP1656">
        <v>825005</v>
      </c>
      <c r="AS1656">
        <v>0.37</v>
      </c>
      <c r="AT1656">
        <f t="shared" si="777"/>
        <v>0.37</v>
      </c>
      <c r="BE1656">
        <v>825005</v>
      </c>
      <c r="BH1656">
        <v>0.5</v>
      </c>
      <c r="BI1656">
        <f t="shared" si="778"/>
        <v>0.5</v>
      </c>
      <c r="BT1656">
        <v>825005</v>
      </c>
      <c r="BW1656">
        <v>0.54</v>
      </c>
      <c r="BX1656">
        <f t="shared" si="779"/>
        <v>0.54</v>
      </c>
      <c r="CI1656">
        <v>825005</v>
      </c>
      <c r="CL1656">
        <v>0.5</v>
      </c>
      <c r="CM1656">
        <f t="shared" si="780"/>
        <v>0.5</v>
      </c>
      <c r="CX1656">
        <v>825005</v>
      </c>
      <c r="DA1656">
        <v>0.5</v>
      </c>
      <c r="DB1656">
        <f t="shared" si="781"/>
        <v>0.5</v>
      </c>
      <c r="DM1656">
        <v>825005</v>
      </c>
      <c r="DP1656">
        <v>0.49</v>
      </c>
      <c r="DQ1656">
        <f t="shared" si="782"/>
        <v>0.49</v>
      </c>
      <c r="EB1656">
        <v>825005</v>
      </c>
      <c r="EE1656">
        <v>0.48</v>
      </c>
      <c r="EF1656">
        <f t="shared" si="783"/>
        <v>0.48</v>
      </c>
      <c r="EQ1656">
        <v>825005</v>
      </c>
      <c r="ET1656">
        <v>0.48</v>
      </c>
      <c r="EU1656">
        <f t="shared" si="784"/>
        <v>0.48</v>
      </c>
      <c r="FF1656">
        <v>825005</v>
      </c>
      <c r="FI1656">
        <v>0.46</v>
      </c>
      <c r="FJ1656">
        <f t="shared" si="785"/>
        <v>0.46</v>
      </c>
      <c r="FU1656">
        <v>825005</v>
      </c>
      <c r="FX1656">
        <v>0.47</v>
      </c>
      <c r="FY1656">
        <f t="shared" si="786"/>
        <v>0.47</v>
      </c>
      <c r="GJ1656">
        <v>825005</v>
      </c>
      <c r="GM1656">
        <v>0.48</v>
      </c>
      <c r="GN1656">
        <f t="shared" si="787"/>
        <v>0.48</v>
      </c>
      <c r="GY1656">
        <v>825005</v>
      </c>
      <c r="HB1656">
        <v>0.48</v>
      </c>
      <c r="HC1656">
        <f t="shared" si="788"/>
        <v>0.48</v>
      </c>
      <c r="HN1656">
        <v>825005</v>
      </c>
      <c r="HQ1656">
        <v>0.44</v>
      </c>
      <c r="HR1656">
        <f t="shared" si="789"/>
        <v>0.44</v>
      </c>
      <c r="ID1656">
        <v>822988</v>
      </c>
      <c r="IG1656">
        <v>0.48</v>
      </c>
      <c r="IH1656">
        <f t="shared" si="790"/>
        <v>0.48</v>
      </c>
      <c r="IS1656">
        <v>822988</v>
      </c>
      <c r="IV1656">
        <v>0.48</v>
      </c>
      <c r="IW1656">
        <f t="shared" si="791"/>
        <v>0.48</v>
      </c>
      <c r="JH1656">
        <v>822988</v>
      </c>
      <c r="JK1656">
        <v>0.45</v>
      </c>
      <c r="JL1656">
        <f t="shared" si="792"/>
        <v>0.45</v>
      </c>
      <c r="JW1656">
        <v>822988</v>
      </c>
      <c r="JZ1656">
        <v>0.47</v>
      </c>
      <c r="KA1656">
        <f t="shared" si="793"/>
        <v>0.47</v>
      </c>
      <c r="KL1656">
        <v>822988</v>
      </c>
      <c r="KO1656">
        <v>0.46</v>
      </c>
      <c r="KP1656">
        <f t="shared" si="794"/>
        <v>0.46</v>
      </c>
      <c r="LA1656">
        <v>822988</v>
      </c>
      <c r="LD1656">
        <v>0.47</v>
      </c>
      <c r="LE1656">
        <f t="shared" si="795"/>
        <v>0.47</v>
      </c>
      <c r="LP1656">
        <v>822988</v>
      </c>
      <c r="LS1656">
        <v>0.47</v>
      </c>
      <c r="LT1656">
        <f t="shared" si="796"/>
        <v>0.47</v>
      </c>
      <c r="ME1656">
        <v>822988</v>
      </c>
      <c r="MH1656">
        <v>0.48</v>
      </c>
      <c r="MI1656">
        <f t="shared" si="797"/>
        <v>0.48</v>
      </c>
      <c r="MT1656">
        <v>822988</v>
      </c>
      <c r="MW1656">
        <v>0.46</v>
      </c>
      <c r="MX1656">
        <f t="shared" si="798"/>
        <v>0.46</v>
      </c>
      <c r="NI1656">
        <v>822988</v>
      </c>
      <c r="NL1656">
        <v>0.47</v>
      </c>
      <c r="NM1656">
        <f t="shared" si="799"/>
        <v>0.47</v>
      </c>
      <c r="NX1656">
        <v>822988</v>
      </c>
      <c r="OA1656">
        <v>0.48</v>
      </c>
      <c r="OB1656">
        <f t="shared" si="800"/>
        <v>0.48</v>
      </c>
      <c r="OM1656">
        <v>822988</v>
      </c>
      <c r="OP1656">
        <v>0.47</v>
      </c>
      <c r="OQ1656">
        <f t="shared" si="801"/>
        <v>0.47</v>
      </c>
      <c r="PB1656">
        <v>822988</v>
      </c>
      <c r="PE1656">
        <v>0.47</v>
      </c>
      <c r="PF1656">
        <f t="shared" si="802"/>
        <v>0.47</v>
      </c>
      <c r="PQ1656">
        <v>822988</v>
      </c>
      <c r="PT1656">
        <v>0.46</v>
      </c>
      <c r="PU1656">
        <f t="shared" si="803"/>
        <v>0.46</v>
      </c>
      <c r="QF1656">
        <v>822988</v>
      </c>
      <c r="QI1656">
        <v>0.45</v>
      </c>
      <c r="QJ1656">
        <f t="shared" si="804"/>
        <v>0.45</v>
      </c>
      <c r="QU1656">
        <v>822988</v>
      </c>
      <c r="QX1656">
        <v>0.47</v>
      </c>
      <c r="QY1656">
        <f t="shared" si="805"/>
        <v>0.47</v>
      </c>
    </row>
    <row r="1657" spans="12:467" x14ac:dyDescent="0.2">
      <c r="L1657">
        <v>822811</v>
      </c>
      <c r="O1657">
        <v>0.53</v>
      </c>
      <c r="P1657">
        <f t="shared" si="775"/>
        <v>0.53</v>
      </c>
      <c r="AA1657">
        <v>822811</v>
      </c>
      <c r="AD1657">
        <v>0.63</v>
      </c>
      <c r="AE1657">
        <f t="shared" si="776"/>
        <v>0.63</v>
      </c>
      <c r="AP1657">
        <v>822811</v>
      </c>
      <c r="AS1657">
        <v>0.47</v>
      </c>
      <c r="AT1657">
        <f t="shared" si="777"/>
        <v>0.47</v>
      </c>
      <c r="BE1657">
        <v>822811</v>
      </c>
      <c r="BH1657">
        <v>0.54</v>
      </c>
      <c r="BI1657">
        <f t="shared" si="778"/>
        <v>0.54</v>
      </c>
      <c r="BT1657">
        <v>822811</v>
      </c>
      <c r="BW1657">
        <v>0.5</v>
      </c>
      <c r="BX1657">
        <f t="shared" si="779"/>
        <v>0.5</v>
      </c>
      <c r="CI1657">
        <v>822811</v>
      </c>
      <c r="CL1657">
        <v>0.53</v>
      </c>
      <c r="CM1657">
        <f t="shared" si="780"/>
        <v>0.53</v>
      </c>
      <c r="CX1657">
        <v>822811</v>
      </c>
      <c r="DA1657">
        <v>0.53</v>
      </c>
      <c r="DB1657">
        <f t="shared" si="781"/>
        <v>0.53</v>
      </c>
      <c r="DM1657">
        <v>822811</v>
      </c>
      <c r="DP1657">
        <v>0.51</v>
      </c>
      <c r="DQ1657">
        <f t="shared" si="782"/>
        <v>0.51</v>
      </c>
      <c r="EB1657">
        <v>822811</v>
      </c>
      <c r="EE1657">
        <v>0.5</v>
      </c>
      <c r="EF1657">
        <f t="shared" si="783"/>
        <v>0.5</v>
      </c>
      <c r="EQ1657">
        <v>822811</v>
      </c>
      <c r="ET1657">
        <v>0.5</v>
      </c>
      <c r="EU1657">
        <f t="shared" si="784"/>
        <v>0.5</v>
      </c>
      <c r="FF1657">
        <v>822811</v>
      </c>
      <c r="FI1657">
        <v>0.54</v>
      </c>
      <c r="FJ1657">
        <f t="shared" si="785"/>
        <v>0.54</v>
      </c>
      <c r="FU1657">
        <v>822811</v>
      </c>
      <c r="FX1657">
        <v>0.52</v>
      </c>
      <c r="FY1657">
        <f t="shared" si="786"/>
        <v>0.52</v>
      </c>
      <c r="GJ1657">
        <v>822811</v>
      </c>
      <c r="GM1657">
        <v>0.51</v>
      </c>
      <c r="GN1657">
        <f t="shared" si="787"/>
        <v>0.51</v>
      </c>
      <c r="GY1657">
        <v>822811</v>
      </c>
      <c r="HB1657">
        <v>0.56000000000000005</v>
      </c>
      <c r="HC1657">
        <f t="shared" si="788"/>
        <v>0.56000000000000005</v>
      </c>
      <c r="HN1657">
        <v>822811</v>
      </c>
      <c r="HQ1657">
        <v>0.51</v>
      </c>
      <c r="HR1657">
        <f t="shared" si="789"/>
        <v>0.51</v>
      </c>
      <c r="ID1657">
        <v>823067</v>
      </c>
      <c r="IG1657">
        <v>0.42</v>
      </c>
      <c r="IH1657">
        <f t="shared" si="790"/>
        <v>0.42</v>
      </c>
      <c r="IS1657">
        <v>823067</v>
      </c>
      <c r="IV1657">
        <v>0.39</v>
      </c>
      <c r="IW1657">
        <f t="shared" si="791"/>
        <v>0.39</v>
      </c>
      <c r="JH1657">
        <v>823067</v>
      </c>
      <c r="JK1657">
        <v>0.39</v>
      </c>
      <c r="JL1657">
        <f t="shared" si="792"/>
        <v>0.39</v>
      </c>
      <c r="JW1657">
        <v>823067</v>
      </c>
      <c r="JZ1657">
        <v>0.41</v>
      </c>
      <c r="KA1657">
        <f t="shared" si="793"/>
        <v>0.41</v>
      </c>
      <c r="KL1657">
        <v>823067</v>
      </c>
      <c r="KO1657">
        <v>0.37</v>
      </c>
      <c r="KP1657">
        <f t="shared" si="794"/>
        <v>0.37</v>
      </c>
      <c r="LA1657">
        <v>823067</v>
      </c>
      <c r="LD1657">
        <v>0.38</v>
      </c>
      <c r="LE1657">
        <f t="shared" si="795"/>
        <v>0.38</v>
      </c>
      <c r="LP1657">
        <v>823067</v>
      </c>
      <c r="LS1657">
        <v>0.43</v>
      </c>
      <c r="LT1657">
        <f t="shared" si="796"/>
        <v>0.43</v>
      </c>
      <c r="ME1657">
        <v>823067</v>
      </c>
      <c r="MH1657">
        <v>0.35</v>
      </c>
      <c r="MI1657">
        <f t="shared" si="797"/>
        <v>0.35</v>
      </c>
      <c r="MT1657">
        <v>823067</v>
      </c>
      <c r="MW1657">
        <v>0.31</v>
      </c>
      <c r="MX1657">
        <f t="shared" si="798"/>
        <v>0.31</v>
      </c>
      <c r="NI1657">
        <v>823067</v>
      </c>
      <c r="NL1657">
        <v>0.42</v>
      </c>
      <c r="NM1657">
        <f t="shared" si="799"/>
        <v>0.42</v>
      </c>
      <c r="NX1657">
        <v>823067</v>
      </c>
      <c r="OA1657">
        <v>0.42</v>
      </c>
      <c r="OB1657">
        <f t="shared" si="800"/>
        <v>0.42</v>
      </c>
      <c r="OM1657">
        <v>823067</v>
      </c>
      <c r="OP1657">
        <v>0.43</v>
      </c>
      <c r="OQ1657">
        <f t="shared" si="801"/>
        <v>0.43</v>
      </c>
      <c r="PB1657">
        <v>823067</v>
      </c>
      <c r="PE1657">
        <v>0.42</v>
      </c>
      <c r="PF1657">
        <f t="shared" si="802"/>
        <v>0.42</v>
      </c>
      <c r="PQ1657">
        <v>823067</v>
      </c>
      <c r="PT1657">
        <v>0.44</v>
      </c>
      <c r="PU1657">
        <f t="shared" si="803"/>
        <v>0.44</v>
      </c>
      <c r="QF1657">
        <v>823067</v>
      </c>
      <c r="QI1657">
        <v>0.38</v>
      </c>
      <c r="QJ1657">
        <f t="shared" si="804"/>
        <v>0.38</v>
      </c>
      <c r="QU1657">
        <v>823067</v>
      </c>
      <c r="QX1657">
        <v>0.4</v>
      </c>
      <c r="QY1657">
        <f t="shared" si="805"/>
        <v>0.4</v>
      </c>
    </row>
    <row r="1658" spans="12:467" x14ac:dyDescent="0.2">
      <c r="L1658">
        <v>822898</v>
      </c>
      <c r="O1658">
        <v>0.56000000000000005</v>
      </c>
      <c r="P1658">
        <f t="shared" si="775"/>
        <v>0.56000000000000005</v>
      </c>
      <c r="AA1658">
        <v>822898</v>
      </c>
      <c r="AD1658">
        <v>0.43</v>
      </c>
      <c r="AE1658">
        <f t="shared" si="776"/>
        <v>0.43</v>
      </c>
      <c r="AP1658">
        <v>822898</v>
      </c>
      <c r="AS1658">
        <v>0.61</v>
      </c>
      <c r="AT1658">
        <f t="shared" si="777"/>
        <v>0.61</v>
      </c>
      <c r="BE1658">
        <v>822898</v>
      </c>
      <c r="BH1658">
        <v>0.5</v>
      </c>
      <c r="BI1658">
        <f t="shared" si="778"/>
        <v>0.5</v>
      </c>
      <c r="BT1658">
        <v>822898</v>
      </c>
      <c r="BW1658">
        <v>0.59</v>
      </c>
      <c r="BX1658">
        <f t="shared" si="779"/>
        <v>0.59</v>
      </c>
      <c r="CI1658">
        <v>822898</v>
      </c>
      <c r="CL1658">
        <v>0.52</v>
      </c>
      <c r="CM1658">
        <f t="shared" si="780"/>
        <v>0.52</v>
      </c>
      <c r="CX1658">
        <v>822898</v>
      </c>
      <c r="DA1658">
        <v>0.55000000000000004</v>
      </c>
      <c r="DB1658">
        <f t="shared" si="781"/>
        <v>0.55000000000000004</v>
      </c>
      <c r="DM1658">
        <v>822898</v>
      </c>
      <c r="DP1658">
        <v>0.54</v>
      </c>
      <c r="DQ1658">
        <f t="shared" si="782"/>
        <v>0.54</v>
      </c>
      <c r="EB1658">
        <v>822898</v>
      </c>
      <c r="EE1658">
        <v>0.54</v>
      </c>
      <c r="EF1658">
        <f t="shared" si="783"/>
        <v>0.54</v>
      </c>
      <c r="EQ1658">
        <v>822898</v>
      </c>
      <c r="ET1658">
        <v>0.54</v>
      </c>
      <c r="EU1658">
        <f t="shared" si="784"/>
        <v>0.54</v>
      </c>
      <c r="FF1658">
        <v>822898</v>
      </c>
      <c r="FI1658">
        <v>0.56999999999999995</v>
      </c>
      <c r="FJ1658">
        <f t="shared" si="785"/>
        <v>0.56999999999999995</v>
      </c>
      <c r="FU1658">
        <v>822898</v>
      </c>
      <c r="FX1658">
        <v>0.56999999999999995</v>
      </c>
      <c r="FY1658">
        <f t="shared" si="786"/>
        <v>0.56999999999999995</v>
      </c>
      <c r="GJ1658">
        <v>822898</v>
      </c>
      <c r="GM1658">
        <v>0.52</v>
      </c>
      <c r="GN1658">
        <f t="shared" si="787"/>
        <v>0.52</v>
      </c>
      <c r="GY1658">
        <v>822898</v>
      </c>
      <c r="HB1658">
        <v>0.59</v>
      </c>
      <c r="HC1658">
        <f t="shared" si="788"/>
        <v>0.59</v>
      </c>
      <c r="HN1658">
        <v>822898</v>
      </c>
      <c r="HQ1658">
        <v>0.42</v>
      </c>
      <c r="HR1658">
        <f t="shared" si="789"/>
        <v>0.42</v>
      </c>
      <c r="ID1658">
        <v>823144</v>
      </c>
      <c r="IG1658">
        <v>0.57999999999999996</v>
      </c>
      <c r="IH1658">
        <f t="shared" si="790"/>
        <v>0.57999999999999996</v>
      </c>
      <c r="IS1658">
        <v>823144</v>
      </c>
      <c r="IV1658">
        <v>0.55000000000000004</v>
      </c>
      <c r="IW1658">
        <f t="shared" si="791"/>
        <v>0.55000000000000004</v>
      </c>
      <c r="JH1658">
        <v>823144</v>
      </c>
      <c r="JK1658">
        <v>0.56000000000000005</v>
      </c>
      <c r="JL1658">
        <f t="shared" si="792"/>
        <v>0.56000000000000005</v>
      </c>
      <c r="JW1658">
        <v>823144</v>
      </c>
      <c r="JZ1658">
        <v>0.56000000000000005</v>
      </c>
      <c r="KA1658">
        <f t="shared" si="793"/>
        <v>0.56000000000000005</v>
      </c>
      <c r="KL1658">
        <v>823144</v>
      </c>
      <c r="KO1658">
        <v>0.52</v>
      </c>
      <c r="KP1658">
        <f t="shared" si="794"/>
        <v>0.52</v>
      </c>
      <c r="LA1658">
        <v>823144</v>
      </c>
      <c r="LD1658">
        <v>0.55000000000000004</v>
      </c>
      <c r="LE1658">
        <f t="shared" si="795"/>
        <v>0.55000000000000004</v>
      </c>
      <c r="LP1658">
        <v>823144</v>
      </c>
      <c r="LS1658">
        <v>0.55000000000000004</v>
      </c>
      <c r="LT1658">
        <f t="shared" si="796"/>
        <v>0.55000000000000004</v>
      </c>
      <c r="ME1658">
        <v>823144</v>
      </c>
      <c r="MH1658">
        <v>0.56999999999999995</v>
      </c>
      <c r="MI1658">
        <f t="shared" si="797"/>
        <v>0.56999999999999995</v>
      </c>
      <c r="MT1658">
        <v>823144</v>
      </c>
      <c r="MW1658">
        <v>0.49</v>
      </c>
      <c r="MX1658">
        <f t="shared" si="798"/>
        <v>0.49</v>
      </c>
      <c r="NI1658">
        <v>823144</v>
      </c>
      <c r="NL1658">
        <v>0.54</v>
      </c>
      <c r="NM1658">
        <f t="shared" si="799"/>
        <v>0.54</v>
      </c>
      <c r="NX1658">
        <v>823144</v>
      </c>
      <c r="OA1658">
        <v>0.55000000000000004</v>
      </c>
      <c r="OB1658">
        <f t="shared" si="800"/>
        <v>0.55000000000000004</v>
      </c>
      <c r="OM1658">
        <v>823144</v>
      </c>
      <c r="OP1658">
        <v>0.55000000000000004</v>
      </c>
      <c r="OQ1658">
        <f t="shared" si="801"/>
        <v>0.55000000000000004</v>
      </c>
      <c r="PB1658">
        <v>823144</v>
      </c>
      <c r="PE1658">
        <v>0.55000000000000004</v>
      </c>
      <c r="PF1658">
        <f t="shared" si="802"/>
        <v>0.55000000000000004</v>
      </c>
      <c r="PQ1658">
        <v>823144</v>
      </c>
      <c r="PT1658">
        <v>0.55000000000000004</v>
      </c>
      <c r="PU1658">
        <f t="shared" si="803"/>
        <v>0.55000000000000004</v>
      </c>
      <c r="QF1658">
        <v>823144</v>
      </c>
      <c r="QI1658">
        <v>0.56000000000000005</v>
      </c>
      <c r="QJ1658">
        <f t="shared" si="804"/>
        <v>0.56000000000000005</v>
      </c>
      <c r="QU1658">
        <v>823144</v>
      </c>
      <c r="QX1658">
        <v>0.55000000000000004</v>
      </c>
      <c r="QY1658">
        <f t="shared" si="805"/>
        <v>0.55000000000000004</v>
      </c>
    </row>
    <row r="1659" spans="12:467" x14ac:dyDescent="0.2">
      <c r="L1659">
        <v>823216</v>
      </c>
      <c r="O1659">
        <v>0.47</v>
      </c>
      <c r="P1659">
        <f t="shared" si="775"/>
        <v>0.47</v>
      </c>
      <c r="AA1659">
        <v>823216</v>
      </c>
      <c r="AD1659">
        <v>0.54</v>
      </c>
      <c r="AE1659">
        <f t="shared" si="776"/>
        <v>0.54</v>
      </c>
      <c r="AP1659">
        <v>823216</v>
      </c>
      <c r="AS1659">
        <v>0.35</v>
      </c>
      <c r="AT1659">
        <f t="shared" si="777"/>
        <v>0.35</v>
      </c>
      <c r="BE1659">
        <v>823216</v>
      </c>
      <c r="BH1659">
        <v>0.46</v>
      </c>
      <c r="BI1659">
        <f t="shared" si="778"/>
        <v>0.46</v>
      </c>
      <c r="BT1659">
        <v>823216</v>
      </c>
      <c r="BW1659">
        <v>0.4</v>
      </c>
      <c r="BX1659">
        <f t="shared" si="779"/>
        <v>0.4</v>
      </c>
      <c r="CI1659">
        <v>823216</v>
      </c>
      <c r="CL1659">
        <v>0.47</v>
      </c>
      <c r="CM1659">
        <f t="shared" si="780"/>
        <v>0.47</v>
      </c>
      <c r="CX1659">
        <v>823216</v>
      </c>
      <c r="DA1659">
        <v>0.47</v>
      </c>
      <c r="DB1659">
        <f t="shared" si="781"/>
        <v>0.47</v>
      </c>
      <c r="DM1659">
        <v>823216</v>
      </c>
      <c r="DP1659">
        <v>0.49</v>
      </c>
      <c r="DQ1659">
        <f t="shared" si="782"/>
        <v>0.49</v>
      </c>
      <c r="EB1659">
        <v>823216</v>
      </c>
      <c r="EE1659">
        <v>0.48</v>
      </c>
      <c r="EF1659">
        <f t="shared" si="783"/>
        <v>0.48</v>
      </c>
      <c r="EQ1659">
        <v>823216</v>
      </c>
      <c r="ET1659">
        <v>0.48</v>
      </c>
      <c r="EU1659">
        <f t="shared" si="784"/>
        <v>0.48</v>
      </c>
      <c r="FF1659">
        <v>823216</v>
      </c>
      <c r="FI1659">
        <v>0.48</v>
      </c>
      <c r="FJ1659">
        <f t="shared" si="785"/>
        <v>0.48</v>
      </c>
      <c r="FU1659">
        <v>823216</v>
      </c>
      <c r="FX1659">
        <v>0.47</v>
      </c>
      <c r="FY1659">
        <f t="shared" si="786"/>
        <v>0.47</v>
      </c>
      <c r="GJ1659">
        <v>823216</v>
      </c>
      <c r="GM1659">
        <v>0.48</v>
      </c>
      <c r="GN1659">
        <f t="shared" si="787"/>
        <v>0.48</v>
      </c>
      <c r="GY1659">
        <v>823216</v>
      </c>
      <c r="HB1659">
        <v>0.48</v>
      </c>
      <c r="HC1659">
        <f t="shared" si="788"/>
        <v>0.48</v>
      </c>
      <c r="HN1659">
        <v>823216</v>
      </c>
      <c r="HQ1659">
        <v>0.38</v>
      </c>
      <c r="HR1659">
        <f t="shared" si="789"/>
        <v>0.38</v>
      </c>
      <c r="ID1659">
        <v>823388</v>
      </c>
      <c r="IG1659">
        <v>0.53</v>
      </c>
      <c r="IH1659">
        <f t="shared" si="790"/>
        <v>0.53</v>
      </c>
      <c r="IS1659">
        <v>823388</v>
      </c>
      <c r="IV1659">
        <v>0.54</v>
      </c>
      <c r="IW1659">
        <f t="shared" si="791"/>
        <v>0.54</v>
      </c>
      <c r="JH1659">
        <v>823388</v>
      </c>
      <c r="JK1659">
        <v>0.56999999999999995</v>
      </c>
      <c r="JL1659">
        <f t="shared" si="792"/>
        <v>0.56999999999999995</v>
      </c>
      <c r="JW1659">
        <v>823388</v>
      </c>
      <c r="JZ1659">
        <v>0.53</v>
      </c>
      <c r="KA1659">
        <f t="shared" si="793"/>
        <v>0.53</v>
      </c>
      <c r="KL1659">
        <v>823388</v>
      </c>
      <c r="KO1659">
        <v>0.5</v>
      </c>
      <c r="KP1659">
        <f t="shared" si="794"/>
        <v>0.5</v>
      </c>
      <c r="LA1659">
        <v>823388</v>
      </c>
      <c r="LD1659">
        <v>0.55000000000000004</v>
      </c>
      <c r="LE1659">
        <f t="shared" si="795"/>
        <v>0.55000000000000004</v>
      </c>
      <c r="LP1659">
        <v>823388</v>
      </c>
      <c r="LS1659">
        <v>0.52</v>
      </c>
      <c r="LT1659">
        <f t="shared" si="796"/>
        <v>0.52</v>
      </c>
      <c r="ME1659">
        <v>823388</v>
      </c>
      <c r="MH1659">
        <v>0.53</v>
      </c>
      <c r="MI1659">
        <f t="shared" si="797"/>
        <v>0.53</v>
      </c>
      <c r="MT1659">
        <v>823388</v>
      </c>
      <c r="MW1659">
        <v>0.62</v>
      </c>
      <c r="MX1659">
        <f t="shared" si="798"/>
        <v>0.62</v>
      </c>
      <c r="NI1659">
        <v>823388</v>
      </c>
      <c r="NL1659">
        <v>0.55000000000000004</v>
      </c>
      <c r="NM1659">
        <f t="shared" si="799"/>
        <v>0.55000000000000004</v>
      </c>
      <c r="NX1659">
        <v>823388</v>
      </c>
      <c r="OA1659">
        <v>0.56000000000000005</v>
      </c>
      <c r="OB1659">
        <f t="shared" si="800"/>
        <v>0.56000000000000005</v>
      </c>
      <c r="OM1659">
        <v>823388</v>
      </c>
      <c r="OP1659">
        <v>0.55000000000000004</v>
      </c>
      <c r="OQ1659">
        <f t="shared" si="801"/>
        <v>0.55000000000000004</v>
      </c>
      <c r="PB1659">
        <v>823388</v>
      </c>
      <c r="PE1659">
        <v>0.54</v>
      </c>
      <c r="PF1659">
        <f t="shared" si="802"/>
        <v>0.54</v>
      </c>
      <c r="PQ1659">
        <v>823388</v>
      </c>
      <c r="PT1659">
        <v>0.56000000000000005</v>
      </c>
      <c r="PU1659">
        <f t="shared" si="803"/>
        <v>0.56000000000000005</v>
      </c>
      <c r="QF1659">
        <v>823388</v>
      </c>
      <c r="QI1659">
        <v>0.52</v>
      </c>
      <c r="QJ1659">
        <f t="shared" si="804"/>
        <v>0.52</v>
      </c>
      <c r="QU1659">
        <v>823388</v>
      </c>
      <c r="QX1659">
        <v>0.55000000000000004</v>
      </c>
      <c r="QY1659">
        <f t="shared" si="805"/>
        <v>0.55000000000000004</v>
      </c>
    </row>
    <row r="1660" spans="12:467" x14ac:dyDescent="0.2">
      <c r="L1660">
        <v>823294</v>
      </c>
      <c r="O1660">
        <v>0.47</v>
      </c>
      <c r="P1660">
        <f t="shared" si="775"/>
        <v>0.47</v>
      </c>
      <c r="AA1660">
        <v>823294</v>
      </c>
      <c r="AD1660">
        <v>0.56000000000000005</v>
      </c>
      <c r="AE1660">
        <f t="shared" si="776"/>
        <v>0.56000000000000005</v>
      </c>
      <c r="AP1660">
        <v>823294</v>
      </c>
      <c r="AS1660">
        <v>0.59</v>
      </c>
      <c r="AT1660">
        <f t="shared" si="777"/>
        <v>0.59</v>
      </c>
      <c r="BE1660">
        <v>823294</v>
      </c>
      <c r="BH1660">
        <v>0.56000000000000005</v>
      </c>
      <c r="BI1660">
        <f t="shared" si="778"/>
        <v>0.56000000000000005</v>
      </c>
      <c r="BT1660">
        <v>823294</v>
      </c>
      <c r="BW1660">
        <v>0.59</v>
      </c>
      <c r="BX1660">
        <f t="shared" si="779"/>
        <v>0.59</v>
      </c>
      <c r="CI1660">
        <v>823294</v>
      </c>
      <c r="CL1660">
        <v>0.51</v>
      </c>
      <c r="CM1660">
        <f t="shared" si="780"/>
        <v>0.51</v>
      </c>
      <c r="CX1660">
        <v>823294</v>
      </c>
      <c r="DA1660">
        <v>0.47</v>
      </c>
      <c r="DB1660">
        <f t="shared" si="781"/>
        <v>0.47</v>
      </c>
      <c r="DM1660">
        <v>823294</v>
      </c>
      <c r="DP1660">
        <v>0.47</v>
      </c>
      <c r="DQ1660">
        <f t="shared" si="782"/>
        <v>0.47</v>
      </c>
      <c r="EB1660">
        <v>823294</v>
      </c>
      <c r="EE1660">
        <v>0.47</v>
      </c>
      <c r="EF1660">
        <f t="shared" si="783"/>
        <v>0.47</v>
      </c>
      <c r="EQ1660">
        <v>823294</v>
      </c>
      <c r="ET1660">
        <v>0.47</v>
      </c>
      <c r="EU1660">
        <f t="shared" si="784"/>
        <v>0.47</v>
      </c>
      <c r="FF1660">
        <v>823294</v>
      </c>
      <c r="FI1660">
        <v>0.47</v>
      </c>
      <c r="FJ1660">
        <f t="shared" si="785"/>
        <v>0.47</v>
      </c>
      <c r="FU1660">
        <v>823294</v>
      </c>
      <c r="FX1660">
        <v>0.48</v>
      </c>
      <c r="FY1660">
        <f t="shared" si="786"/>
        <v>0.48</v>
      </c>
      <c r="GJ1660">
        <v>823294</v>
      </c>
      <c r="GM1660">
        <v>0.47</v>
      </c>
      <c r="GN1660">
        <f t="shared" si="787"/>
        <v>0.47</v>
      </c>
      <c r="GY1660">
        <v>823294</v>
      </c>
      <c r="HB1660">
        <v>0.49</v>
      </c>
      <c r="HC1660">
        <f t="shared" si="788"/>
        <v>0.49</v>
      </c>
      <c r="HN1660">
        <v>823294</v>
      </c>
      <c r="HQ1660">
        <v>0.5</v>
      </c>
      <c r="HR1660">
        <f t="shared" si="789"/>
        <v>0.5</v>
      </c>
      <c r="ID1660">
        <v>823715</v>
      </c>
      <c r="IG1660">
        <v>0.41</v>
      </c>
      <c r="IH1660">
        <f t="shared" si="790"/>
        <v>0.41</v>
      </c>
      <c r="IS1660">
        <v>823715</v>
      </c>
      <c r="IV1660">
        <v>0.38</v>
      </c>
      <c r="IW1660">
        <f t="shared" si="791"/>
        <v>0.38</v>
      </c>
      <c r="JH1660">
        <v>823715</v>
      </c>
      <c r="JK1660">
        <v>0.35</v>
      </c>
      <c r="JL1660">
        <f t="shared" si="792"/>
        <v>0.35</v>
      </c>
      <c r="JW1660">
        <v>823715</v>
      </c>
      <c r="JZ1660">
        <v>0.4</v>
      </c>
      <c r="KA1660">
        <f t="shared" si="793"/>
        <v>0.4</v>
      </c>
      <c r="KL1660">
        <v>823715</v>
      </c>
      <c r="KO1660">
        <v>0.34</v>
      </c>
      <c r="KP1660">
        <f t="shared" si="794"/>
        <v>0.34</v>
      </c>
      <c r="LA1660">
        <v>823715</v>
      </c>
      <c r="LD1660">
        <v>0.35</v>
      </c>
      <c r="LE1660">
        <f t="shared" si="795"/>
        <v>0.35</v>
      </c>
      <c r="LP1660">
        <v>823715</v>
      </c>
      <c r="LS1660">
        <v>0.41</v>
      </c>
      <c r="LT1660">
        <f t="shared" si="796"/>
        <v>0.41</v>
      </c>
      <c r="ME1660">
        <v>823715</v>
      </c>
      <c r="MH1660">
        <v>0.31</v>
      </c>
      <c r="MI1660">
        <f t="shared" si="797"/>
        <v>0.31</v>
      </c>
      <c r="MT1660">
        <v>823715</v>
      </c>
      <c r="MW1660">
        <v>0.31</v>
      </c>
      <c r="MX1660">
        <f t="shared" si="798"/>
        <v>0.31</v>
      </c>
      <c r="NI1660">
        <v>823715</v>
      </c>
      <c r="NL1660">
        <v>0.41</v>
      </c>
      <c r="NM1660">
        <f t="shared" si="799"/>
        <v>0.41</v>
      </c>
      <c r="NX1660">
        <v>823715</v>
      </c>
      <c r="OA1660">
        <v>0.4</v>
      </c>
      <c r="OB1660">
        <f t="shared" si="800"/>
        <v>0.4</v>
      </c>
      <c r="OM1660">
        <v>823715</v>
      </c>
      <c r="OP1660">
        <v>0.39</v>
      </c>
      <c r="OQ1660">
        <f t="shared" si="801"/>
        <v>0.39</v>
      </c>
      <c r="PB1660">
        <v>823715</v>
      </c>
      <c r="PE1660">
        <v>0.38</v>
      </c>
      <c r="PF1660">
        <f t="shared" si="802"/>
        <v>0.38</v>
      </c>
      <c r="PQ1660">
        <v>823715</v>
      </c>
      <c r="PT1660">
        <v>0.39</v>
      </c>
      <c r="PU1660">
        <f t="shared" si="803"/>
        <v>0.39</v>
      </c>
      <c r="QF1660">
        <v>823715</v>
      </c>
      <c r="QI1660">
        <v>0.39</v>
      </c>
      <c r="QJ1660">
        <f t="shared" si="804"/>
        <v>0.39</v>
      </c>
      <c r="QU1660">
        <v>823715</v>
      </c>
      <c r="QX1660">
        <v>0.39</v>
      </c>
      <c r="QY1660">
        <f t="shared" si="805"/>
        <v>0.39</v>
      </c>
    </row>
    <row r="1661" spans="12:467" x14ac:dyDescent="0.2">
      <c r="L1661">
        <v>823379</v>
      </c>
      <c r="O1661">
        <v>0.53</v>
      </c>
      <c r="P1661">
        <f t="shared" si="775"/>
        <v>0.53</v>
      </c>
      <c r="AA1661">
        <v>823379</v>
      </c>
      <c r="AD1661">
        <v>0.74</v>
      </c>
      <c r="AE1661">
        <f t="shared" si="776"/>
        <v>0.74</v>
      </c>
      <c r="AP1661">
        <v>823379</v>
      </c>
      <c r="AS1661">
        <v>0.64</v>
      </c>
      <c r="AT1661">
        <f t="shared" si="777"/>
        <v>0.64</v>
      </c>
      <c r="BE1661">
        <v>823379</v>
      </c>
      <c r="BH1661">
        <v>0.7</v>
      </c>
      <c r="BI1661">
        <f t="shared" si="778"/>
        <v>0.7</v>
      </c>
      <c r="BT1661">
        <v>823379</v>
      </c>
      <c r="BW1661">
        <v>0.56999999999999995</v>
      </c>
      <c r="BX1661">
        <f t="shared" si="779"/>
        <v>0.56999999999999995</v>
      </c>
      <c r="CI1661">
        <v>823379</v>
      </c>
      <c r="CL1661">
        <v>0.56999999999999995</v>
      </c>
      <c r="CM1661">
        <f t="shared" si="780"/>
        <v>0.56999999999999995</v>
      </c>
      <c r="CX1661">
        <v>823379</v>
      </c>
      <c r="DA1661">
        <v>0.56000000000000005</v>
      </c>
      <c r="DB1661">
        <f t="shared" si="781"/>
        <v>0.56000000000000005</v>
      </c>
      <c r="DM1661">
        <v>823379</v>
      </c>
      <c r="DP1661">
        <v>0.55000000000000004</v>
      </c>
      <c r="DQ1661">
        <f t="shared" si="782"/>
        <v>0.55000000000000004</v>
      </c>
      <c r="EB1661">
        <v>823379</v>
      </c>
      <c r="EE1661">
        <v>0.54</v>
      </c>
      <c r="EF1661">
        <f t="shared" si="783"/>
        <v>0.54</v>
      </c>
      <c r="EQ1661">
        <v>823379</v>
      </c>
      <c r="ET1661">
        <v>0.54</v>
      </c>
      <c r="EU1661">
        <f t="shared" si="784"/>
        <v>0.54</v>
      </c>
      <c r="FF1661">
        <v>823379</v>
      </c>
      <c r="FI1661">
        <v>0.56000000000000005</v>
      </c>
      <c r="FJ1661">
        <f t="shared" si="785"/>
        <v>0.56000000000000005</v>
      </c>
      <c r="FU1661">
        <v>823379</v>
      </c>
      <c r="FX1661">
        <v>0.54</v>
      </c>
      <c r="FY1661">
        <f t="shared" si="786"/>
        <v>0.54</v>
      </c>
      <c r="GJ1661">
        <v>823379</v>
      </c>
      <c r="GM1661">
        <v>0.55000000000000004</v>
      </c>
      <c r="GN1661">
        <f t="shared" si="787"/>
        <v>0.55000000000000004</v>
      </c>
      <c r="GY1661">
        <v>823379</v>
      </c>
      <c r="HB1661">
        <v>0.59</v>
      </c>
      <c r="HC1661">
        <f t="shared" si="788"/>
        <v>0.59</v>
      </c>
      <c r="HN1661">
        <v>823379</v>
      </c>
      <c r="HQ1661">
        <v>0.54</v>
      </c>
      <c r="HR1661">
        <f t="shared" si="789"/>
        <v>0.54</v>
      </c>
      <c r="ID1661">
        <v>823876</v>
      </c>
      <c r="IG1661">
        <v>0.54</v>
      </c>
      <c r="IH1661">
        <f t="shared" si="790"/>
        <v>0.54</v>
      </c>
      <c r="IS1661">
        <v>823876</v>
      </c>
      <c r="IV1661">
        <v>0.51</v>
      </c>
      <c r="IW1661">
        <f t="shared" si="791"/>
        <v>0.51</v>
      </c>
      <c r="JH1661">
        <v>823876</v>
      </c>
      <c r="JK1661">
        <v>0.49</v>
      </c>
      <c r="JL1661">
        <f t="shared" si="792"/>
        <v>0.49</v>
      </c>
      <c r="JW1661">
        <v>823876</v>
      </c>
      <c r="JZ1661">
        <v>0.53</v>
      </c>
      <c r="KA1661">
        <f t="shared" si="793"/>
        <v>0.53</v>
      </c>
      <c r="KL1661">
        <v>823876</v>
      </c>
      <c r="KO1661">
        <v>0.5</v>
      </c>
      <c r="KP1661">
        <f t="shared" si="794"/>
        <v>0.5</v>
      </c>
      <c r="LA1661">
        <v>823876</v>
      </c>
      <c r="LD1661">
        <v>0.54</v>
      </c>
      <c r="LE1661">
        <f t="shared" si="795"/>
        <v>0.54</v>
      </c>
      <c r="LP1661">
        <v>823876</v>
      </c>
      <c r="LS1661">
        <v>0.53</v>
      </c>
      <c r="LT1661">
        <f t="shared" si="796"/>
        <v>0.53</v>
      </c>
      <c r="ME1661">
        <v>823876</v>
      </c>
      <c r="MH1661">
        <v>0.54</v>
      </c>
      <c r="MI1661">
        <f t="shared" si="797"/>
        <v>0.54</v>
      </c>
      <c r="MT1661">
        <v>823876</v>
      </c>
      <c r="MW1661">
        <v>0.53</v>
      </c>
      <c r="MX1661">
        <f t="shared" si="798"/>
        <v>0.53</v>
      </c>
      <c r="NI1661">
        <v>823876</v>
      </c>
      <c r="NL1661">
        <v>0.51</v>
      </c>
      <c r="NM1661">
        <f t="shared" si="799"/>
        <v>0.51</v>
      </c>
      <c r="NX1661">
        <v>823876</v>
      </c>
      <c r="OA1661">
        <v>0.52</v>
      </c>
      <c r="OB1661">
        <f t="shared" si="800"/>
        <v>0.52</v>
      </c>
      <c r="OM1661">
        <v>823876</v>
      </c>
      <c r="OP1661">
        <v>0.53</v>
      </c>
      <c r="OQ1661">
        <f t="shared" si="801"/>
        <v>0.53</v>
      </c>
      <c r="PB1661">
        <v>823876</v>
      </c>
      <c r="PE1661">
        <v>0.5</v>
      </c>
      <c r="PF1661">
        <f t="shared" si="802"/>
        <v>0.5</v>
      </c>
      <c r="PQ1661">
        <v>823876</v>
      </c>
      <c r="PT1661">
        <v>0.54</v>
      </c>
      <c r="PU1661">
        <f t="shared" si="803"/>
        <v>0.54</v>
      </c>
      <c r="QF1661">
        <v>823876</v>
      </c>
      <c r="QI1661">
        <v>0.56000000000000005</v>
      </c>
      <c r="QJ1661">
        <f t="shared" si="804"/>
        <v>0.56000000000000005</v>
      </c>
      <c r="QU1661">
        <v>823876</v>
      </c>
      <c r="QX1661">
        <v>0.54</v>
      </c>
      <c r="QY1661">
        <f t="shared" si="805"/>
        <v>0.54</v>
      </c>
    </row>
    <row r="1662" spans="12:467" x14ac:dyDescent="0.2">
      <c r="L1662">
        <v>823624</v>
      </c>
      <c r="O1662">
        <v>0.49</v>
      </c>
      <c r="P1662">
        <f t="shared" si="775"/>
        <v>0.49</v>
      </c>
      <c r="AA1662">
        <v>823624</v>
      </c>
      <c r="AD1662">
        <v>0.54</v>
      </c>
      <c r="AE1662">
        <f t="shared" si="776"/>
        <v>0.54</v>
      </c>
      <c r="AP1662">
        <v>823624</v>
      </c>
      <c r="AS1662">
        <v>0.27</v>
      </c>
      <c r="AT1662">
        <f t="shared" si="777"/>
        <v>0.27</v>
      </c>
      <c r="BE1662">
        <v>823624</v>
      </c>
      <c r="BH1662">
        <v>0.43</v>
      </c>
      <c r="BI1662">
        <f t="shared" si="778"/>
        <v>0.43</v>
      </c>
      <c r="BT1662">
        <v>823624</v>
      </c>
      <c r="BW1662">
        <v>0.37</v>
      </c>
      <c r="BX1662">
        <f t="shared" si="779"/>
        <v>0.37</v>
      </c>
      <c r="CI1662">
        <v>823624</v>
      </c>
      <c r="CL1662">
        <v>0.47</v>
      </c>
      <c r="CM1662">
        <f t="shared" si="780"/>
        <v>0.47</v>
      </c>
      <c r="CX1662">
        <v>823624</v>
      </c>
      <c r="DA1662">
        <v>0.48</v>
      </c>
      <c r="DB1662">
        <f t="shared" si="781"/>
        <v>0.48</v>
      </c>
      <c r="DM1662">
        <v>823624</v>
      </c>
      <c r="DP1662">
        <v>0.44</v>
      </c>
      <c r="DQ1662">
        <f t="shared" si="782"/>
        <v>0.44</v>
      </c>
      <c r="EB1662">
        <v>823624</v>
      </c>
      <c r="EE1662">
        <v>0.47</v>
      </c>
      <c r="EF1662">
        <f t="shared" si="783"/>
        <v>0.47</v>
      </c>
      <c r="EQ1662">
        <v>823624</v>
      </c>
      <c r="ET1662">
        <v>0.47</v>
      </c>
      <c r="EU1662">
        <f t="shared" si="784"/>
        <v>0.47</v>
      </c>
      <c r="FF1662">
        <v>823624</v>
      </c>
      <c r="FI1662">
        <v>0.5</v>
      </c>
      <c r="FJ1662">
        <f t="shared" si="785"/>
        <v>0.5</v>
      </c>
      <c r="FU1662">
        <v>823624</v>
      </c>
      <c r="FX1662">
        <v>0.47</v>
      </c>
      <c r="FY1662">
        <f t="shared" si="786"/>
        <v>0.47</v>
      </c>
      <c r="GJ1662">
        <v>823624</v>
      </c>
      <c r="GM1662">
        <v>0.48</v>
      </c>
      <c r="GN1662">
        <f t="shared" si="787"/>
        <v>0.48</v>
      </c>
      <c r="GY1662">
        <v>823624</v>
      </c>
      <c r="HB1662">
        <v>0.51</v>
      </c>
      <c r="HC1662">
        <f t="shared" si="788"/>
        <v>0.51</v>
      </c>
      <c r="HN1662">
        <v>823624</v>
      </c>
      <c r="HQ1662">
        <v>0.46</v>
      </c>
      <c r="HR1662">
        <f t="shared" si="789"/>
        <v>0.46</v>
      </c>
      <c r="ID1662">
        <v>824042</v>
      </c>
      <c r="IG1662">
        <v>0.44</v>
      </c>
      <c r="IH1662">
        <f t="shared" si="790"/>
        <v>0.44</v>
      </c>
      <c r="IS1662">
        <v>824042</v>
      </c>
      <c r="IV1662">
        <v>0.42</v>
      </c>
      <c r="IW1662">
        <f t="shared" si="791"/>
        <v>0.42</v>
      </c>
      <c r="JH1662">
        <v>824042</v>
      </c>
      <c r="JK1662">
        <v>0.37</v>
      </c>
      <c r="JL1662">
        <f t="shared" si="792"/>
        <v>0.37</v>
      </c>
      <c r="JW1662">
        <v>824042</v>
      </c>
      <c r="JZ1662">
        <v>0.43</v>
      </c>
      <c r="KA1662">
        <f t="shared" si="793"/>
        <v>0.43</v>
      </c>
      <c r="KL1662">
        <v>824042</v>
      </c>
      <c r="KO1662">
        <v>0.4</v>
      </c>
      <c r="KP1662">
        <f t="shared" si="794"/>
        <v>0.4</v>
      </c>
      <c r="LA1662">
        <v>824042</v>
      </c>
      <c r="LD1662">
        <v>0.4</v>
      </c>
      <c r="LE1662">
        <f t="shared" si="795"/>
        <v>0.4</v>
      </c>
      <c r="LP1662">
        <v>824042</v>
      </c>
      <c r="LS1662">
        <v>0.45</v>
      </c>
      <c r="LT1662">
        <f t="shared" si="796"/>
        <v>0.45</v>
      </c>
      <c r="ME1662">
        <v>824042</v>
      </c>
      <c r="MH1662">
        <v>0.42</v>
      </c>
      <c r="MI1662">
        <f t="shared" si="797"/>
        <v>0.42</v>
      </c>
      <c r="MT1662">
        <v>824042</v>
      </c>
      <c r="MW1662">
        <v>0.42</v>
      </c>
      <c r="MX1662">
        <f t="shared" si="798"/>
        <v>0.42</v>
      </c>
      <c r="NI1662">
        <v>824042</v>
      </c>
      <c r="NL1662">
        <v>0.44</v>
      </c>
      <c r="NM1662">
        <f t="shared" si="799"/>
        <v>0.44</v>
      </c>
      <c r="NX1662">
        <v>824042</v>
      </c>
      <c r="OA1662">
        <v>0.41</v>
      </c>
      <c r="OB1662">
        <f t="shared" si="800"/>
        <v>0.41</v>
      </c>
      <c r="OM1662">
        <v>824042</v>
      </c>
      <c r="OP1662">
        <v>0.43</v>
      </c>
      <c r="OQ1662">
        <f t="shared" si="801"/>
        <v>0.43</v>
      </c>
      <c r="PB1662">
        <v>824042</v>
      </c>
      <c r="PE1662">
        <v>0.45</v>
      </c>
      <c r="PF1662">
        <f t="shared" si="802"/>
        <v>0.45</v>
      </c>
      <c r="PQ1662">
        <v>824042</v>
      </c>
      <c r="PT1662">
        <v>0.41</v>
      </c>
      <c r="PU1662">
        <f t="shared" si="803"/>
        <v>0.41</v>
      </c>
      <c r="QF1662">
        <v>824042</v>
      </c>
      <c r="QI1662">
        <v>0.46</v>
      </c>
      <c r="QJ1662">
        <f t="shared" si="804"/>
        <v>0.46</v>
      </c>
      <c r="QU1662">
        <v>824042</v>
      </c>
      <c r="QX1662">
        <v>0.42</v>
      </c>
      <c r="QY1662">
        <f t="shared" si="805"/>
        <v>0.42</v>
      </c>
    </row>
    <row r="1663" spans="12:467" x14ac:dyDescent="0.2">
      <c r="L1663">
        <v>824275</v>
      </c>
      <c r="O1663">
        <v>0.59</v>
      </c>
      <c r="P1663">
        <f t="shared" si="775"/>
        <v>0.59</v>
      </c>
      <c r="AA1663">
        <v>824275</v>
      </c>
      <c r="AD1663">
        <v>0.68</v>
      </c>
      <c r="AE1663">
        <f t="shared" si="776"/>
        <v>0.68</v>
      </c>
      <c r="AP1663">
        <v>824275</v>
      </c>
      <c r="AS1663">
        <v>0.77</v>
      </c>
      <c r="AT1663">
        <f t="shared" si="777"/>
        <v>0.77</v>
      </c>
      <c r="BE1663">
        <v>824275</v>
      </c>
      <c r="BH1663">
        <v>0.59</v>
      </c>
      <c r="BI1663">
        <f t="shared" si="778"/>
        <v>0.59</v>
      </c>
      <c r="BT1663">
        <v>824275</v>
      </c>
      <c r="BW1663">
        <v>0.57999999999999996</v>
      </c>
      <c r="BX1663">
        <f t="shared" si="779"/>
        <v>0.57999999999999996</v>
      </c>
      <c r="CI1663">
        <v>824275</v>
      </c>
      <c r="CL1663">
        <v>0.56999999999999995</v>
      </c>
      <c r="CM1663">
        <f t="shared" si="780"/>
        <v>0.56999999999999995</v>
      </c>
      <c r="CX1663">
        <v>824275</v>
      </c>
      <c r="DA1663">
        <v>0.56999999999999995</v>
      </c>
      <c r="DB1663">
        <f t="shared" si="781"/>
        <v>0.56999999999999995</v>
      </c>
      <c r="DM1663">
        <v>824275</v>
      </c>
      <c r="DP1663">
        <v>0.56999999999999995</v>
      </c>
      <c r="DQ1663">
        <f t="shared" si="782"/>
        <v>0.56999999999999995</v>
      </c>
      <c r="EB1663">
        <v>824275</v>
      </c>
      <c r="EE1663">
        <v>0.57999999999999996</v>
      </c>
      <c r="EF1663">
        <f t="shared" si="783"/>
        <v>0.57999999999999996</v>
      </c>
      <c r="EQ1663">
        <v>824275</v>
      </c>
      <c r="ET1663">
        <v>0.57999999999999996</v>
      </c>
      <c r="EU1663">
        <f t="shared" si="784"/>
        <v>0.57999999999999996</v>
      </c>
      <c r="FF1663">
        <v>824275</v>
      </c>
      <c r="FI1663">
        <v>0.56999999999999995</v>
      </c>
      <c r="FJ1663">
        <f t="shared" si="785"/>
        <v>0.56999999999999995</v>
      </c>
      <c r="FU1663">
        <v>824275</v>
      </c>
      <c r="FX1663">
        <v>0.56999999999999995</v>
      </c>
      <c r="FY1663">
        <f t="shared" si="786"/>
        <v>0.56999999999999995</v>
      </c>
      <c r="GJ1663">
        <v>824275</v>
      </c>
      <c r="GM1663">
        <v>0.56999999999999995</v>
      </c>
      <c r="GN1663">
        <f t="shared" si="787"/>
        <v>0.56999999999999995</v>
      </c>
      <c r="GY1663">
        <v>824275</v>
      </c>
      <c r="HB1663">
        <v>0.59</v>
      </c>
      <c r="HC1663">
        <f t="shared" si="788"/>
        <v>0.59</v>
      </c>
      <c r="HN1663">
        <v>824275</v>
      </c>
      <c r="HQ1663">
        <v>0.56999999999999995</v>
      </c>
      <c r="HR1663">
        <f t="shared" si="789"/>
        <v>0.56999999999999995</v>
      </c>
      <c r="ID1663">
        <v>824284</v>
      </c>
      <c r="IG1663">
        <v>0.51</v>
      </c>
      <c r="IH1663">
        <f t="shared" si="790"/>
        <v>0.51</v>
      </c>
      <c r="IS1663">
        <v>824284</v>
      </c>
      <c r="IV1663">
        <v>0.52</v>
      </c>
      <c r="IW1663">
        <f t="shared" si="791"/>
        <v>0.52</v>
      </c>
      <c r="JH1663">
        <v>824284</v>
      </c>
      <c r="JK1663">
        <v>0.55000000000000004</v>
      </c>
      <c r="JL1663">
        <f t="shared" si="792"/>
        <v>0.55000000000000004</v>
      </c>
      <c r="JW1663">
        <v>824284</v>
      </c>
      <c r="JZ1663">
        <v>0.54</v>
      </c>
      <c r="KA1663">
        <f t="shared" si="793"/>
        <v>0.54</v>
      </c>
      <c r="KL1663">
        <v>824284</v>
      </c>
      <c r="KO1663">
        <v>0.56999999999999995</v>
      </c>
      <c r="KP1663">
        <f t="shared" si="794"/>
        <v>0.56999999999999995</v>
      </c>
      <c r="LA1663">
        <v>824284</v>
      </c>
      <c r="LD1663">
        <v>0.52</v>
      </c>
      <c r="LE1663">
        <f t="shared" si="795"/>
        <v>0.52</v>
      </c>
      <c r="LP1663">
        <v>824284</v>
      </c>
      <c r="LS1663">
        <v>0.52</v>
      </c>
      <c r="LT1663">
        <f t="shared" si="796"/>
        <v>0.52</v>
      </c>
      <c r="ME1663">
        <v>824284</v>
      </c>
      <c r="MH1663">
        <v>0.53</v>
      </c>
      <c r="MI1663">
        <f t="shared" si="797"/>
        <v>0.53</v>
      </c>
      <c r="MT1663">
        <v>824284</v>
      </c>
      <c r="MW1663">
        <v>0.52</v>
      </c>
      <c r="MX1663">
        <f t="shared" si="798"/>
        <v>0.52</v>
      </c>
      <c r="NI1663">
        <v>824284</v>
      </c>
      <c r="NL1663">
        <v>0.53</v>
      </c>
      <c r="NM1663">
        <f t="shared" si="799"/>
        <v>0.53</v>
      </c>
      <c r="NX1663">
        <v>824284</v>
      </c>
      <c r="OA1663">
        <v>0.53</v>
      </c>
      <c r="OB1663">
        <f t="shared" si="800"/>
        <v>0.53</v>
      </c>
      <c r="OM1663">
        <v>824284</v>
      </c>
      <c r="OP1663">
        <v>0.54</v>
      </c>
      <c r="OQ1663">
        <f t="shared" si="801"/>
        <v>0.54</v>
      </c>
      <c r="PB1663">
        <v>824284</v>
      </c>
      <c r="PE1663">
        <v>0.51</v>
      </c>
      <c r="PF1663">
        <f t="shared" si="802"/>
        <v>0.51</v>
      </c>
      <c r="PQ1663">
        <v>824284</v>
      </c>
      <c r="PT1663">
        <v>0.56000000000000005</v>
      </c>
      <c r="PU1663">
        <f t="shared" si="803"/>
        <v>0.56000000000000005</v>
      </c>
      <c r="QF1663">
        <v>824284</v>
      </c>
      <c r="QI1663">
        <v>0.56000000000000005</v>
      </c>
      <c r="QJ1663">
        <f t="shared" si="804"/>
        <v>0.56000000000000005</v>
      </c>
      <c r="QU1663">
        <v>824284</v>
      </c>
      <c r="QX1663">
        <v>0.52</v>
      </c>
      <c r="QY1663">
        <f t="shared" si="805"/>
        <v>0.52</v>
      </c>
    </row>
    <row r="1664" spans="12:467" x14ac:dyDescent="0.2">
      <c r="L1664">
        <v>824434</v>
      </c>
      <c r="O1664">
        <v>0.54</v>
      </c>
      <c r="P1664">
        <f t="shared" si="775"/>
        <v>0.54</v>
      </c>
      <c r="AA1664">
        <v>824434</v>
      </c>
      <c r="AD1664">
        <v>0.64</v>
      </c>
      <c r="AE1664">
        <f t="shared" si="776"/>
        <v>0.64</v>
      </c>
      <c r="AP1664">
        <v>824434</v>
      </c>
      <c r="AS1664">
        <v>0.69</v>
      </c>
      <c r="AT1664">
        <f t="shared" si="777"/>
        <v>0.69</v>
      </c>
      <c r="BE1664">
        <v>824434</v>
      </c>
      <c r="BH1664">
        <v>0.63</v>
      </c>
      <c r="BI1664">
        <f t="shared" si="778"/>
        <v>0.63</v>
      </c>
      <c r="BT1664">
        <v>824434</v>
      </c>
      <c r="BW1664">
        <v>0.55000000000000004</v>
      </c>
      <c r="BX1664">
        <f t="shared" si="779"/>
        <v>0.55000000000000004</v>
      </c>
      <c r="CI1664">
        <v>824434</v>
      </c>
      <c r="CL1664">
        <v>0.55000000000000004</v>
      </c>
      <c r="CM1664">
        <f t="shared" si="780"/>
        <v>0.55000000000000004</v>
      </c>
      <c r="CX1664">
        <v>824434</v>
      </c>
      <c r="DA1664">
        <v>0.54</v>
      </c>
      <c r="DB1664">
        <f t="shared" si="781"/>
        <v>0.54</v>
      </c>
      <c r="DM1664">
        <v>824434</v>
      </c>
      <c r="DP1664">
        <v>0.56999999999999995</v>
      </c>
      <c r="DQ1664">
        <f t="shared" si="782"/>
        <v>0.56999999999999995</v>
      </c>
      <c r="EB1664">
        <v>824434</v>
      </c>
      <c r="EE1664">
        <v>0.54</v>
      </c>
      <c r="EF1664">
        <f t="shared" si="783"/>
        <v>0.54</v>
      </c>
      <c r="EQ1664">
        <v>824434</v>
      </c>
      <c r="ET1664">
        <v>0.54</v>
      </c>
      <c r="EU1664">
        <f t="shared" si="784"/>
        <v>0.54</v>
      </c>
      <c r="FF1664">
        <v>824434</v>
      </c>
      <c r="FI1664">
        <v>0.56000000000000005</v>
      </c>
      <c r="FJ1664">
        <f t="shared" si="785"/>
        <v>0.56000000000000005</v>
      </c>
      <c r="FU1664">
        <v>824434</v>
      </c>
      <c r="FX1664">
        <v>0.55000000000000004</v>
      </c>
      <c r="FY1664">
        <f t="shared" si="786"/>
        <v>0.55000000000000004</v>
      </c>
      <c r="GJ1664">
        <v>824434</v>
      </c>
      <c r="GM1664">
        <v>0.53</v>
      </c>
      <c r="GN1664">
        <f t="shared" si="787"/>
        <v>0.53</v>
      </c>
      <c r="GY1664">
        <v>824434</v>
      </c>
      <c r="HB1664">
        <v>0.53</v>
      </c>
      <c r="HC1664">
        <f t="shared" si="788"/>
        <v>0.53</v>
      </c>
      <c r="HN1664">
        <v>824434</v>
      </c>
      <c r="HQ1664">
        <v>0.49</v>
      </c>
      <c r="HR1664">
        <f t="shared" si="789"/>
        <v>0.49</v>
      </c>
      <c r="ID1664">
        <v>824771</v>
      </c>
      <c r="IG1664">
        <v>0.55000000000000004</v>
      </c>
      <c r="IH1664">
        <f t="shared" si="790"/>
        <v>0.55000000000000004</v>
      </c>
      <c r="IS1664">
        <v>824771</v>
      </c>
      <c r="IV1664">
        <v>0.57999999999999996</v>
      </c>
      <c r="IW1664">
        <f t="shared" si="791"/>
        <v>0.57999999999999996</v>
      </c>
      <c r="JH1664">
        <v>824771</v>
      </c>
      <c r="JK1664">
        <v>0.56000000000000005</v>
      </c>
      <c r="JL1664">
        <f t="shared" si="792"/>
        <v>0.56000000000000005</v>
      </c>
      <c r="JW1664">
        <v>824771</v>
      </c>
      <c r="JZ1664">
        <v>0.53</v>
      </c>
      <c r="KA1664">
        <f t="shared" si="793"/>
        <v>0.53</v>
      </c>
      <c r="KL1664">
        <v>824771</v>
      </c>
      <c r="KO1664">
        <v>0.55000000000000004</v>
      </c>
      <c r="KP1664">
        <f t="shared" si="794"/>
        <v>0.55000000000000004</v>
      </c>
      <c r="LA1664">
        <v>824771</v>
      </c>
      <c r="LD1664">
        <v>0.56999999999999995</v>
      </c>
      <c r="LE1664">
        <f t="shared" si="795"/>
        <v>0.56999999999999995</v>
      </c>
      <c r="LP1664">
        <v>824771</v>
      </c>
      <c r="LS1664">
        <v>0.55000000000000004</v>
      </c>
      <c r="LT1664">
        <f t="shared" si="796"/>
        <v>0.55000000000000004</v>
      </c>
      <c r="ME1664">
        <v>824771</v>
      </c>
      <c r="MH1664">
        <v>0.56999999999999995</v>
      </c>
      <c r="MI1664">
        <f t="shared" si="797"/>
        <v>0.56999999999999995</v>
      </c>
      <c r="MT1664">
        <v>824771</v>
      </c>
      <c r="MW1664">
        <v>0.61</v>
      </c>
      <c r="MX1664">
        <f t="shared" si="798"/>
        <v>0.61</v>
      </c>
      <c r="NI1664">
        <v>824771</v>
      </c>
      <c r="NL1664">
        <v>0.54</v>
      </c>
      <c r="NM1664">
        <f t="shared" si="799"/>
        <v>0.54</v>
      </c>
      <c r="NX1664">
        <v>824771</v>
      </c>
      <c r="OA1664">
        <v>0.56000000000000005</v>
      </c>
      <c r="OB1664">
        <f t="shared" si="800"/>
        <v>0.56000000000000005</v>
      </c>
      <c r="OM1664">
        <v>824771</v>
      </c>
      <c r="OP1664">
        <v>0.56000000000000005</v>
      </c>
      <c r="OQ1664">
        <f t="shared" si="801"/>
        <v>0.56000000000000005</v>
      </c>
      <c r="PB1664">
        <v>824771</v>
      </c>
      <c r="PE1664">
        <v>0.56999999999999995</v>
      </c>
      <c r="PF1664">
        <f t="shared" si="802"/>
        <v>0.56999999999999995</v>
      </c>
      <c r="PQ1664">
        <v>824771</v>
      </c>
      <c r="PT1664">
        <v>0.54</v>
      </c>
      <c r="PU1664">
        <f t="shared" si="803"/>
        <v>0.54</v>
      </c>
      <c r="QF1664">
        <v>824771</v>
      </c>
      <c r="QI1664">
        <v>0.57999999999999996</v>
      </c>
      <c r="QJ1664">
        <f t="shared" si="804"/>
        <v>0.57999999999999996</v>
      </c>
      <c r="QU1664">
        <v>824771</v>
      </c>
      <c r="QX1664">
        <v>0.56000000000000005</v>
      </c>
      <c r="QY1664">
        <f t="shared" si="805"/>
        <v>0.56000000000000005</v>
      </c>
    </row>
    <row r="1665" spans="12:467" x14ac:dyDescent="0.2">
      <c r="L1665">
        <v>824597</v>
      </c>
      <c r="O1665">
        <v>0.46</v>
      </c>
      <c r="P1665">
        <f t="shared" si="775"/>
        <v>0.46</v>
      </c>
      <c r="AA1665">
        <v>824597</v>
      </c>
      <c r="AD1665">
        <v>0.47</v>
      </c>
      <c r="AE1665">
        <f t="shared" si="776"/>
        <v>0.47</v>
      </c>
      <c r="AP1665">
        <v>824597</v>
      </c>
      <c r="AS1665">
        <v>0.6</v>
      </c>
      <c r="AT1665">
        <f t="shared" si="777"/>
        <v>0.6</v>
      </c>
      <c r="BE1665">
        <v>824597</v>
      </c>
      <c r="BH1665">
        <v>0.5</v>
      </c>
      <c r="BI1665">
        <f t="shared" si="778"/>
        <v>0.5</v>
      </c>
      <c r="BT1665">
        <v>824597</v>
      </c>
      <c r="BW1665">
        <v>0.52</v>
      </c>
      <c r="BX1665">
        <f t="shared" si="779"/>
        <v>0.52</v>
      </c>
      <c r="CI1665">
        <v>824597</v>
      </c>
      <c r="CL1665">
        <v>0.47</v>
      </c>
      <c r="CM1665">
        <f t="shared" si="780"/>
        <v>0.47</v>
      </c>
      <c r="CX1665">
        <v>824597</v>
      </c>
      <c r="DA1665">
        <v>0.47</v>
      </c>
      <c r="DB1665">
        <f t="shared" si="781"/>
        <v>0.47</v>
      </c>
      <c r="DM1665">
        <v>824597</v>
      </c>
      <c r="DP1665">
        <v>0.45</v>
      </c>
      <c r="DQ1665">
        <f t="shared" si="782"/>
        <v>0.45</v>
      </c>
      <c r="EB1665">
        <v>824597</v>
      </c>
      <c r="EE1665">
        <v>0.47</v>
      </c>
      <c r="EF1665">
        <f t="shared" si="783"/>
        <v>0.47</v>
      </c>
      <c r="EQ1665">
        <v>824597</v>
      </c>
      <c r="ET1665">
        <v>0.47</v>
      </c>
      <c r="EU1665">
        <f t="shared" si="784"/>
        <v>0.47</v>
      </c>
      <c r="FF1665">
        <v>824597</v>
      </c>
      <c r="FI1665">
        <v>0.49</v>
      </c>
      <c r="FJ1665">
        <f t="shared" si="785"/>
        <v>0.49</v>
      </c>
      <c r="FU1665">
        <v>824597</v>
      </c>
      <c r="FX1665">
        <v>0.49</v>
      </c>
      <c r="FY1665">
        <f t="shared" si="786"/>
        <v>0.49</v>
      </c>
      <c r="GJ1665">
        <v>824597</v>
      </c>
      <c r="GM1665">
        <v>0.45</v>
      </c>
      <c r="GN1665">
        <f t="shared" si="787"/>
        <v>0.45</v>
      </c>
      <c r="GY1665">
        <v>824597</v>
      </c>
      <c r="HB1665">
        <v>0.45</v>
      </c>
      <c r="HC1665">
        <f t="shared" si="788"/>
        <v>0.45</v>
      </c>
      <c r="HN1665">
        <v>824597</v>
      </c>
      <c r="HQ1665">
        <v>0.43</v>
      </c>
      <c r="HR1665">
        <f t="shared" si="789"/>
        <v>0.43</v>
      </c>
      <c r="ID1665">
        <v>825014</v>
      </c>
      <c r="IG1665">
        <v>0.53</v>
      </c>
      <c r="IH1665">
        <f t="shared" si="790"/>
        <v>0.53</v>
      </c>
      <c r="IS1665">
        <v>825014</v>
      </c>
      <c r="IV1665">
        <v>0.56999999999999995</v>
      </c>
      <c r="IW1665">
        <f t="shared" si="791"/>
        <v>0.56999999999999995</v>
      </c>
      <c r="JH1665">
        <v>825014</v>
      </c>
      <c r="JK1665">
        <v>0.54</v>
      </c>
      <c r="JL1665">
        <f t="shared" si="792"/>
        <v>0.54</v>
      </c>
      <c r="JW1665">
        <v>825014</v>
      </c>
      <c r="JZ1665">
        <v>0.54</v>
      </c>
      <c r="KA1665">
        <f t="shared" si="793"/>
        <v>0.54</v>
      </c>
      <c r="KL1665">
        <v>825014</v>
      </c>
      <c r="KO1665">
        <v>0.51</v>
      </c>
      <c r="KP1665">
        <f t="shared" si="794"/>
        <v>0.51</v>
      </c>
      <c r="LA1665">
        <v>825014</v>
      </c>
      <c r="LD1665">
        <v>0.53</v>
      </c>
      <c r="LE1665">
        <f t="shared" si="795"/>
        <v>0.53</v>
      </c>
      <c r="LP1665">
        <v>825014</v>
      </c>
      <c r="LS1665">
        <v>0.53</v>
      </c>
      <c r="LT1665">
        <f t="shared" si="796"/>
        <v>0.53</v>
      </c>
      <c r="ME1665">
        <v>825014</v>
      </c>
      <c r="MH1665">
        <v>0.49</v>
      </c>
      <c r="MI1665">
        <f t="shared" si="797"/>
        <v>0.49</v>
      </c>
      <c r="MT1665">
        <v>825014</v>
      </c>
      <c r="MW1665">
        <v>0.57999999999999996</v>
      </c>
      <c r="MX1665">
        <f t="shared" si="798"/>
        <v>0.57999999999999996</v>
      </c>
      <c r="NI1665">
        <v>825014</v>
      </c>
      <c r="NL1665">
        <v>0.54</v>
      </c>
      <c r="NM1665">
        <f t="shared" si="799"/>
        <v>0.54</v>
      </c>
      <c r="NX1665">
        <v>825014</v>
      </c>
      <c r="OA1665">
        <v>0.54</v>
      </c>
      <c r="OB1665">
        <f t="shared" si="800"/>
        <v>0.54</v>
      </c>
      <c r="OM1665">
        <v>825014</v>
      </c>
      <c r="OP1665">
        <v>0.56000000000000005</v>
      </c>
      <c r="OQ1665">
        <f t="shared" si="801"/>
        <v>0.56000000000000005</v>
      </c>
      <c r="PB1665">
        <v>825014</v>
      </c>
      <c r="PE1665">
        <v>0.56000000000000005</v>
      </c>
      <c r="PF1665">
        <f t="shared" si="802"/>
        <v>0.56000000000000005</v>
      </c>
      <c r="PQ1665">
        <v>825014</v>
      </c>
      <c r="PT1665">
        <v>0.56000000000000005</v>
      </c>
      <c r="PU1665">
        <f t="shared" si="803"/>
        <v>0.56000000000000005</v>
      </c>
      <c r="QF1665">
        <v>825014</v>
      </c>
      <c r="QI1665">
        <v>0.56000000000000005</v>
      </c>
      <c r="QJ1665">
        <f t="shared" si="804"/>
        <v>0.56000000000000005</v>
      </c>
      <c r="QU1665">
        <v>825014</v>
      </c>
      <c r="QX1665">
        <v>0.56000000000000005</v>
      </c>
      <c r="QY1665">
        <f t="shared" si="805"/>
        <v>0.56000000000000005</v>
      </c>
    </row>
    <row r="1666" spans="12:467" x14ac:dyDescent="0.2">
      <c r="L1666">
        <v>824758</v>
      </c>
      <c r="O1666">
        <v>0.46</v>
      </c>
      <c r="P1666">
        <f t="shared" si="775"/>
        <v>0.46</v>
      </c>
      <c r="AA1666">
        <v>824758</v>
      </c>
      <c r="AD1666">
        <v>0.52</v>
      </c>
      <c r="AE1666">
        <f t="shared" si="776"/>
        <v>0.52</v>
      </c>
      <c r="AP1666">
        <v>824758</v>
      </c>
      <c r="AS1666">
        <v>0.49</v>
      </c>
      <c r="AT1666">
        <f t="shared" si="777"/>
        <v>0.49</v>
      </c>
      <c r="BE1666">
        <v>824758</v>
      </c>
      <c r="BH1666">
        <v>0.51</v>
      </c>
      <c r="BI1666">
        <f t="shared" si="778"/>
        <v>0.51</v>
      </c>
      <c r="BT1666">
        <v>824758</v>
      </c>
      <c r="BW1666">
        <v>0.5</v>
      </c>
      <c r="BX1666">
        <f t="shared" si="779"/>
        <v>0.5</v>
      </c>
      <c r="CI1666">
        <v>824758</v>
      </c>
      <c r="CL1666">
        <v>0.48</v>
      </c>
      <c r="CM1666">
        <f t="shared" si="780"/>
        <v>0.48</v>
      </c>
      <c r="CX1666">
        <v>824758</v>
      </c>
      <c r="DA1666">
        <v>0.49</v>
      </c>
      <c r="DB1666">
        <f t="shared" si="781"/>
        <v>0.49</v>
      </c>
      <c r="DM1666">
        <v>824758</v>
      </c>
      <c r="DP1666">
        <v>0.47</v>
      </c>
      <c r="DQ1666">
        <f t="shared" si="782"/>
        <v>0.47</v>
      </c>
      <c r="EB1666">
        <v>824758</v>
      </c>
      <c r="EE1666">
        <v>0.46</v>
      </c>
      <c r="EF1666">
        <f t="shared" si="783"/>
        <v>0.46</v>
      </c>
      <c r="EQ1666">
        <v>824758</v>
      </c>
      <c r="ET1666">
        <v>0.46</v>
      </c>
      <c r="EU1666">
        <f t="shared" si="784"/>
        <v>0.46</v>
      </c>
      <c r="FF1666">
        <v>824758</v>
      </c>
      <c r="FI1666">
        <v>0.47</v>
      </c>
      <c r="FJ1666">
        <f t="shared" si="785"/>
        <v>0.47</v>
      </c>
      <c r="FU1666">
        <v>824758</v>
      </c>
      <c r="FX1666">
        <v>0.49</v>
      </c>
      <c r="FY1666">
        <f t="shared" si="786"/>
        <v>0.49</v>
      </c>
      <c r="GJ1666">
        <v>824758</v>
      </c>
      <c r="GM1666">
        <v>0.47</v>
      </c>
      <c r="GN1666">
        <f t="shared" si="787"/>
        <v>0.47</v>
      </c>
      <c r="GY1666">
        <v>824758</v>
      </c>
      <c r="HB1666">
        <v>0.51</v>
      </c>
      <c r="HC1666">
        <f t="shared" si="788"/>
        <v>0.51</v>
      </c>
      <c r="HN1666">
        <v>824758</v>
      </c>
      <c r="HQ1666">
        <v>0.49</v>
      </c>
      <c r="HR1666">
        <f t="shared" si="789"/>
        <v>0.49</v>
      </c>
      <c r="ID1666">
        <v>822742</v>
      </c>
      <c r="IG1666">
        <v>0.43</v>
      </c>
      <c r="IH1666">
        <f t="shared" si="790"/>
        <v>0.43</v>
      </c>
      <c r="IS1666">
        <v>822742</v>
      </c>
      <c r="IV1666">
        <v>0.39</v>
      </c>
      <c r="IW1666">
        <f t="shared" si="791"/>
        <v>0.39</v>
      </c>
      <c r="JH1666">
        <v>822742</v>
      </c>
      <c r="JK1666">
        <v>0.42</v>
      </c>
      <c r="JL1666">
        <f t="shared" si="792"/>
        <v>0.42</v>
      </c>
      <c r="JW1666">
        <v>822742</v>
      </c>
      <c r="JZ1666">
        <v>0.4</v>
      </c>
      <c r="KA1666">
        <f t="shared" si="793"/>
        <v>0.4</v>
      </c>
      <c r="KL1666">
        <v>822742</v>
      </c>
      <c r="KO1666">
        <v>0.42</v>
      </c>
      <c r="KP1666">
        <f t="shared" si="794"/>
        <v>0.42</v>
      </c>
      <c r="LA1666">
        <v>822742</v>
      </c>
      <c r="LD1666">
        <v>0.45</v>
      </c>
      <c r="LE1666">
        <f t="shared" si="795"/>
        <v>0.45</v>
      </c>
      <c r="LP1666">
        <v>822742</v>
      </c>
      <c r="LS1666">
        <v>0.42</v>
      </c>
      <c r="LT1666">
        <f t="shared" si="796"/>
        <v>0.42</v>
      </c>
      <c r="ME1666">
        <v>822742</v>
      </c>
      <c r="MH1666">
        <v>0.46</v>
      </c>
      <c r="MI1666">
        <f t="shared" si="797"/>
        <v>0.46</v>
      </c>
      <c r="MT1666">
        <v>822742</v>
      </c>
      <c r="MW1666">
        <v>0.47</v>
      </c>
      <c r="MX1666">
        <f t="shared" si="798"/>
        <v>0.47</v>
      </c>
      <c r="NI1666">
        <v>822742</v>
      </c>
      <c r="NL1666">
        <v>0.41</v>
      </c>
      <c r="NM1666">
        <f t="shared" si="799"/>
        <v>0.41</v>
      </c>
      <c r="NX1666">
        <v>822742</v>
      </c>
      <c r="OA1666">
        <v>0.47</v>
      </c>
      <c r="OB1666">
        <f t="shared" si="800"/>
        <v>0.47</v>
      </c>
      <c r="OM1666">
        <v>822742</v>
      </c>
      <c r="OP1666">
        <v>0.44</v>
      </c>
      <c r="OQ1666">
        <f t="shared" si="801"/>
        <v>0.44</v>
      </c>
      <c r="PB1666">
        <v>822742</v>
      </c>
      <c r="PE1666">
        <v>0.42</v>
      </c>
      <c r="PF1666">
        <f t="shared" si="802"/>
        <v>0.42</v>
      </c>
      <c r="PQ1666">
        <v>822742</v>
      </c>
      <c r="PT1666">
        <v>0.45</v>
      </c>
      <c r="PU1666">
        <f t="shared" si="803"/>
        <v>0.45</v>
      </c>
      <c r="QF1666">
        <v>822742</v>
      </c>
      <c r="QI1666">
        <v>0.41</v>
      </c>
      <c r="QJ1666">
        <f t="shared" si="804"/>
        <v>0.41</v>
      </c>
      <c r="QU1666">
        <v>822742</v>
      </c>
      <c r="QX1666">
        <v>0.44</v>
      </c>
      <c r="QY1666">
        <f t="shared" si="805"/>
        <v>0.44</v>
      </c>
    </row>
    <row r="1667" spans="12:467" x14ac:dyDescent="0.2">
      <c r="L1667">
        <v>824837</v>
      </c>
      <c r="O1667">
        <v>0.52</v>
      </c>
      <c r="P1667">
        <f t="shared" ref="P1667:P1730" si="806">IF(O1667=0,0.1,IF(O1667=1,0.9,O1667))</f>
        <v>0.52</v>
      </c>
      <c r="AA1667">
        <v>824837</v>
      </c>
      <c r="AD1667">
        <v>0.52</v>
      </c>
      <c r="AE1667">
        <f t="shared" ref="AE1667:AE1730" si="807">IF(AD1667=0,0.1,IF(AD1667=1,0.9,AD1667))</f>
        <v>0.52</v>
      </c>
      <c r="AP1667">
        <v>824837</v>
      </c>
      <c r="AS1667">
        <v>0.38</v>
      </c>
      <c r="AT1667">
        <f t="shared" ref="AT1667:AT1730" si="808">IF(AS1667=0,0.1,IF(AS1667=1,0.9,AS1667))</f>
        <v>0.38</v>
      </c>
      <c r="BE1667">
        <v>824837</v>
      </c>
      <c r="BH1667">
        <v>0.44</v>
      </c>
      <c r="BI1667">
        <f t="shared" ref="BI1667:BI1730" si="809">IF(BH1667=0,0.1,IF(BH1667=1,0.9,BH1667))</f>
        <v>0.44</v>
      </c>
      <c r="BT1667">
        <v>824837</v>
      </c>
      <c r="BW1667">
        <v>0.35</v>
      </c>
      <c r="BX1667">
        <f t="shared" ref="BX1667:BX1730" si="810">IF(BW1667=0,0.1,IF(BW1667=1,0.9,BW1667))</f>
        <v>0.35</v>
      </c>
      <c r="CI1667">
        <v>824837</v>
      </c>
      <c r="CL1667">
        <v>0.49</v>
      </c>
      <c r="CM1667">
        <f t="shared" ref="CM1667:CM1730" si="811">IF(CL1667=0,0.1,IF(CL1667=1,0.9,CL1667))</f>
        <v>0.49</v>
      </c>
      <c r="CX1667">
        <v>824837</v>
      </c>
      <c r="DA1667">
        <v>0.49</v>
      </c>
      <c r="DB1667">
        <f t="shared" ref="DB1667:DB1730" si="812">IF(DA1667=0,0.1,IF(DA1667=1,0.9,DA1667))</f>
        <v>0.49</v>
      </c>
      <c r="DM1667">
        <v>824837</v>
      </c>
      <c r="DP1667">
        <v>0.46</v>
      </c>
      <c r="DQ1667">
        <f t="shared" ref="DQ1667:DQ1730" si="813">IF(DP1667=0,0.1,IF(DP1667=1,0.9,DP1667))</f>
        <v>0.46</v>
      </c>
      <c r="EB1667">
        <v>824837</v>
      </c>
      <c r="EE1667">
        <v>0.51</v>
      </c>
      <c r="EF1667">
        <f t="shared" ref="EF1667:EF1730" si="814">IF(EE1667=0,0.1,IF(EE1667=1,0.9,EE1667))</f>
        <v>0.51</v>
      </c>
      <c r="EQ1667">
        <v>824837</v>
      </c>
      <c r="ET1667">
        <v>0.51</v>
      </c>
      <c r="EU1667">
        <f t="shared" ref="EU1667:EU1730" si="815">IF(ET1667=0,0.1,IF(ET1667=1,0.9,ET1667))</f>
        <v>0.51</v>
      </c>
      <c r="FF1667">
        <v>824837</v>
      </c>
      <c r="FI1667">
        <v>0.5</v>
      </c>
      <c r="FJ1667">
        <f t="shared" ref="FJ1667:FJ1730" si="816">IF(FI1667=0,0.1,IF(FI1667=1,0.9,FI1667))</f>
        <v>0.5</v>
      </c>
      <c r="FU1667">
        <v>824837</v>
      </c>
      <c r="FX1667">
        <v>0.51</v>
      </c>
      <c r="FY1667">
        <f t="shared" ref="FY1667:FY1730" si="817">IF(FX1667=0,0.1,IF(FX1667=1,0.9,FX1667))</f>
        <v>0.51</v>
      </c>
      <c r="GJ1667">
        <v>824837</v>
      </c>
      <c r="GM1667">
        <v>0.47</v>
      </c>
      <c r="GN1667">
        <f t="shared" ref="GN1667:GN1730" si="818">IF(GM1667=0,0.1,IF(GM1667=1,0.9,GM1667))</f>
        <v>0.47</v>
      </c>
      <c r="GY1667">
        <v>824837</v>
      </c>
      <c r="HB1667">
        <v>0.5</v>
      </c>
      <c r="HC1667">
        <f t="shared" ref="HC1667:HC1730" si="819">IF(HB1667=0,0.1,IF(HB1667=1,0.9,HB1667))</f>
        <v>0.5</v>
      </c>
      <c r="HN1667">
        <v>824837</v>
      </c>
      <c r="HQ1667">
        <v>0.51</v>
      </c>
      <c r="HR1667">
        <f t="shared" ref="HR1667:HR1730" si="820">IF(HQ1667=0,0.1,IF(HQ1667=1,0.9,HQ1667))</f>
        <v>0.51</v>
      </c>
      <c r="ID1667">
        <v>822987</v>
      </c>
      <c r="IG1667">
        <v>0.52</v>
      </c>
      <c r="IH1667">
        <f t="shared" ref="IH1667:IH1730" si="821">IF(IG1667=0,0.1,IF(IG1667=1,0.9,IG1667))</f>
        <v>0.52</v>
      </c>
      <c r="IS1667">
        <v>822987</v>
      </c>
      <c r="IV1667">
        <v>0.48</v>
      </c>
      <c r="IW1667">
        <f t="shared" ref="IW1667:IW1730" si="822">IF(IV1667=0,0.1,IF(IV1667=1,0.9,IV1667))</f>
        <v>0.48</v>
      </c>
      <c r="JH1667">
        <v>822987</v>
      </c>
      <c r="JK1667">
        <v>0.51</v>
      </c>
      <c r="JL1667">
        <f t="shared" ref="JL1667:JL1730" si="823">IF(JK1667=0,0.1,IF(JK1667=1,0.9,JK1667))</f>
        <v>0.51</v>
      </c>
      <c r="JW1667">
        <v>822987</v>
      </c>
      <c r="JZ1667">
        <v>0.5</v>
      </c>
      <c r="KA1667">
        <f t="shared" ref="KA1667:KA1730" si="824">IF(JZ1667=0,0.1,IF(JZ1667=1,0.9,JZ1667))</f>
        <v>0.5</v>
      </c>
      <c r="KL1667">
        <v>822987</v>
      </c>
      <c r="KO1667">
        <v>0.46</v>
      </c>
      <c r="KP1667">
        <f t="shared" ref="KP1667:KP1730" si="825">IF(KO1667=0,0.1,IF(KO1667=1,0.9,KO1667))</f>
        <v>0.46</v>
      </c>
      <c r="LA1667">
        <v>822987</v>
      </c>
      <c r="LD1667">
        <v>0.53</v>
      </c>
      <c r="LE1667">
        <f t="shared" ref="LE1667:LE1730" si="826">IF(LD1667=0,0.1,IF(LD1667=1,0.9,LD1667))</f>
        <v>0.53</v>
      </c>
      <c r="LP1667">
        <v>822987</v>
      </c>
      <c r="LS1667">
        <v>0.52</v>
      </c>
      <c r="LT1667">
        <f t="shared" ref="LT1667:LT1730" si="827">IF(LS1667=0,0.1,IF(LS1667=1,0.9,LS1667))</f>
        <v>0.52</v>
      </c>
      <c r="ME1667">
        <v>822987</v>
      </c>
      <c r="MH1667">
        <v>0.5</v>
      </c>
      <c r="MI1667">
        <f t="shared" ref="MI1667:MI1730" si="828">IF(MH1667=0,0.1,IF(MH1667=1,0.9,MH1667))</f>
        <v>0.5</v>
      </c>
      <c r="MT1667">
        <v>822987</v>
      </c>
      <c r="MW1667">
        <v>0.42</v>
      </c>
      <c r="MX1667">
        <f t="shared" ref="MX1667:MX1730" si="829">IF(MW1667=0,0.1,IF(MW1667=1,0.9,MW1667))</f>
        <v>0.42</v>
      </c>
      <c r="NI1667">
        <v>822987</v>
      </c>
      <c r="NL1667">
        <v>0.53</v>
      </c>
      <c r="NM1667">
        <f t="shared" ref="NM1667:NM1730" si="830">IF(NL1667=0,0.1,IF(NL1667=1,0.9,NL1667))</f>
        <v>0.53</v>
      </c>
      <c r="NX1667">
        <v>822987</v>
      </c>
      <c r="OA1667">
        <v>0.48</v>
      </c>
      <c r="OB1667">
        <f t="shared" ref="OB1667:OB1730" si="831">IF(OA1667=0,0.1,IF(OA1667=1,0.9,OA1667))</f>
        <v>0.48</v>
      </c>
      <c r="OM1667">
        <v>822987</v>
      </c>
      <c r="OP1667">
        <v>0.51</v>
      </c>
      <c r="OQ1667">
        <f t="shared" ref="OQ1667:OQ1730" si="832">IF(OP1667=0,0.1,IF(OP1667=1,0.9,OP1667))</f>
        <v>0.51</v>
      </c>
      <c r="PB1667">
        <v>822987</v>
      </c>
      <c r="PE1667">
        <v>0.51</v>
      </c>
      <c r="PF1667">
        <f t="shared" ref="PF1667:PF1730" si="833">IF(PE1667=0,0.1,IF(PE1667=1,0.9,PE1667))</f>
        <v>0.51</v>
      </c>
      <c r="PQ1667">
        <v>822987</v>
      </c>
      <c r="PT1667">
        <v>0.52</v>
      </c>
      <c r="PU1667">
        <f t="shared" ref="PU1667:PU1730" si="834">IF(PT1667=0,0.1,IF(PT1667=1,0.9,PT1667))</f>
        <v>0.52</v>
      </c>
      <c r="QF1667">
        <v>822987</v>
      </c>
      <c r="QI1667">
        <v>0.5</v>
      </c>
      <c r="QJ1667">
        <f t="shared" ref="QJ1667:QJ1730" si="835">IF(QI1667=0,0.1,IF(QI1667=1,0.9,QI1667))</f>
        <v>0.5</v>
      </c>
      <c r="QU1667">
        <v>822987</v>
      </c>
      <c r="QX1667">
        <v>0.52</v>
      </c>
      <c r="QY1667">
        <f t="shared" ref="QY1667:QY1730" si="836">IF(QX1667=0,0.1,IF(QX1667=1,0.9,QX1667))</f>
        <v>0.52</v>
      </c>
    </row>
    <row r="1668" spans="12:467" x14ac:dyDescent="0.2">
      <c r="L1668">
        <v>825004</v>
      </c>
      <c r="O1668">
        <v>0.5</v>
      </c>
      <c r="P1668">
        <f t="shared" si="806"/>
        <v>0.5</v>
      </c>
      <c r="AA1668">
        <v>825004</v>
      </c>
      <c r="AD1668">
        <v>0.43</v>
      </c>
      <c r="AE1668">
        <f t="shared" si="807"/>
        <v>0.43</v>
      </c>
      <c r="AP1668">
        <v>825004</v>
      </c>
      <c r="AS1668">
        <v>0.45</v>
      </c>
      <c r="AT1668">
        <f t="shared" si="808"/>
        <v>0.45</v>
      </c>
      <c r="BE1668">
        <v>825004</v>
      </c>
      <c r="BH1668">
        <v>0.52</v>
      </c>
      <c r="BI1668">
        <f t="shared" si="809"/>
        <v>0.52</v>
      </c>
      <c r="BT1668">
        <v>825004</v>
      </c>
      <c r="BW1668">
        <v>0.53</v>
      </c>
      <c r="BX1668">
        <f t="shared" si="810"/>
        <v>0.53</v>
      </c>
      <c r="CI1668">
        <v>825004</v>
      </c>
      <c r="CL1668">
        <v>0.51</v>
      </c>
      <c r="CM1668">
        <f t="shared" si="811"/>
        <v>0.51</v>
      </c>
      <c r="CX1668">
        <v>825004</v>
      </c>
      <c r="DA1668">
        <v>0.48</v>
      </c>
      <c r="DB1668">
        <f t="shared" si="812"/>
        <v>0.48</v>
      </c>
      <c r="DM1668">
        <v>825004</v>
      </c>
      <c r="DP1668">
        <v>0.51</v>
      </c>
      <c r="DQ1668">
        <f t="shared" si="813"/>
        <v>0.51</v>
      </c>
      <c r="EB1668">
        <v>825004</v>
      </c>
      <c r="EE1668">
        <v>0.49</v>
      </c>
      <c r="EF1668">
        <f t="shared" si="814"/>
        <v>0.49</v>
      </c>
      <c r="EQ1668">
        <v>825004</v>
      </c>
      <c r="ET1668">
        <v>0.49</v>
      </c>
      <c r="EU1668">
        <f t="shared" si="815"/>
        <v>0.49</v>
      </c>
      <c r="FF1668">
        <v>825004</v>
      </c>
      <c r="FI1668">
        <v>0.49</v>
      </c>
      <c r="FJ1668">
        <f t="shared" si="816"/>
        <v>0.49</v>
      </c>
      <c r="FU1668">
        <v>825004</v>
      </c>
      <c r="FX1668">
        <v>0.49</v>
      </c>
      <c r="FY1668">
        <f t="shared" si="817"/>
        <v>0.49</v>
      </c>
      <c r="GJ1668">
        <v>825004</v>
      </c>
      <c r="GM1668">
        <v>0.48</v>
      </c>
      <c r="GN1668">
        <f t="shared" si="818"/>
        <v>0.48</v>
      </c>
      <c r="GY1668">
        <v>825004</v>
      </c>
      <c r="HB1668">
        <v>0.52</v>
      </c>
      <c r="HC1668">
        <f t="shared" si="819"/>
        <v>0.52</v>
      </c>
      <c r="HN1668">
        <v>825004</v>
      </c>
      <c r="HQ1668">
        <v>0.46</v>
      </c>
      <c r="HR1668">
        <f t="shared" si="820"/>
        <v>0.46</v>
      </c>
      <c r="ID1668">
        <v>823065</v>
      </c>
      <c r="IG1668">
        <v>0.42</v>
      </c>
      <c r="IH1668">
        <f t="shared" si="821"/>
        <v>0.42</v>
      </c>
      <c r="IS1668">
        <v>823065</v>
      </c>
      <c r="IV1668">
        <v>0.44</v>
      </c>
      <c r="IW1668">
        <f t="shared" si="822"/>
        <v>0.44</v>
      </c>
      <c r="JH1668">
        <v>823065</v>
      </c>
      <c r="JK1668">
        <v>0.44</v>
      </c>
      <c r="JL1668">
        <f t="shared" si="823"/>
        <v>0.44</v>
      </c>
      <c r="JW1668">
        <v>823065</v>
      </c>
      <c r="JZ1668">
        <v>0.43</v>
      </c>
      <c r="KA1668">
        <f t="shared" si="824"/>
        <v>0.43</v>
      </c>
      <c r="KL1668">
        <v>823065</v>
      </c>
      <c r="KO1668">
        <v>0.38</v>
      </c>
      <c r="KP1668">
        <f t="shared" si="825"/>
        <v>0.38</v>
      </c>
      <c r="LA1668">
        <v>823065</v>
      </c>
      <c r="LD1668">
        <v>0.45</v>
      </c>
      <c r="LE1668">
        <f t="shared" si="826"/>
        <v>0.45</v>
      </c>
      <c r="LP1668">
        <v>823065</v>
      </c>
      <c r="LS1668">
        <v>0.47</v>
      </c>
      <c r="LT1668">
        <f t="shared" si="827"/>
        <v>0.47</v>
      </c>
      <c r="ME1668">
        <v>823065</v>
      </c>
      <c r="MH1668">
        <v>0.48</v>
      </c>
      <c r="MI1668">
        <f t="shared" si="828"/>
        <v>0.48</v>
      </c>
      <c r="MT1668">
        <v>823065</v>
      </c>
      <c r="MW1668">
        <v>0.44</v>
      </c>
      <c r="MX1668">
        <f t="shared" si="829"/>
        <v>0.44</v>
      </c>
      <c r="NI1668">
        <v>823065</v>
      </c>
      <c r="NL1668">
        <v>0.42</v>
      </c>
      <c r="NM1668">
        <f t="shared" si="830"/>
        <v>0.42</v>
      </c>
      <c r="NX1668">
        <v>823065</v>
      </c>
      <c r="OA1668">
        <v>0.45</v>
      </c>
      <c r="OB1668">
        <f t="shared" si="831"/>
        <v>0.45</v>
      </c>
      <c r="OM1668">
        <v>823065</v>
      </c>
      <c r="OP1668">
        <v>0.45</v>
      </c>
      <c r="OQ1668">
        <f t="shared" si="832"/>
        <v>0.45</v>
      </c>
      <c r="PB1668">
        <v>823065</v>
      </c>
      <c r="PE1668">
        <v>0.44</v>
      </c>
      <c r="PF1668">
        <f t="shared" si="833"/>
        <v>0.44</v>
      </c>
      <c r="PQ1668">
        <v>823065</v>
      </c>
      <c r="PT1668">
        <v>0.47</v>
      </c>
      <c r="PU1668">
        <f t="shared" si="834"/>
        <v>0.47</v>
      </c>
      <c r="QF1668">
        <v>823065</v>
      </c>
      <c r="QI1668">
        <v>0.47</v>
      </c>
      <c r="QJ1668">
        <f t="shared" si="835"/>
        <v>0.47</v>
      </c>
      <c r="QU1668">
        <v>823065</v>
      </c>
      <c r="QX1668">
        <v>0.41</v>
      </c>
      <c r="QY1668">
        <f t="shared" si="836"/>
        <v>0.41</v>
      </c>
    </row>
    <row r="1669" spans="12:467" x14ac:dyDescent="0.2">
      <c r="L1669">
        <v>822809</v>
      </c>
      <c r="O1669">
        <v>0.56000000000000005</v>
      </c>
      <c r="P1669">
        <f t="shared" si="806"/>
        <v>0.56000000000000005</v>
      </c>
      <c r="AA1669">
        <v>822809</v>
      </c>
      <c r="AD1669">
        <v>0.6</v>
      </c>
      <c r="AE1669">
        <f t="shared" si="807"/>
        <v>0.6</v>
      </c>
      <c r="AP1669">
        <v>822809</v>
      </c>
      <c r="AS1669">
        <v>0.66</v>
      </c>
      <c r="AT1669">
        <f t="shared" si="808"/>
        <v>0.66</v>
      </c>
      <c r="BE1669">
        <v>822809</v>
      </c>
      <c r="BH1669">
        <v>0.52</v>
      </c>
      <c r="BI1669">
        <f t="shared" si="809"/>
        <v>0.52</v>
      </c>
      <c r="BT1669">
        <v>822809</v>
      </c>
      <c r="BW1669">
        <v>0.68</v>
      </c>
      <c r="BX1669">
        <f t="shared" si="810"/>
        <v>0.68</v>
      </c>
      <c r="CI1669">
        <v>822809</v>
      </c>
      <c r="CL1669">
        <v>0.56999999999999995</v>
      </c>
      <c r="CM1669">
        <f t="shared" si="811"/>
        <v>0.56999999999999995</v>
      </c>
      <c r="CX1669">
        <v>822809</v>
      </c>
      <c r="DA1669">
        <v>0.56000000000000005</v>
      </c>
      <c r="DB1669">
        <f t="shared" si="812"/>
        <v>0.56000000000000005</v>
      </c>
      <c r="DM1669">
        <v>822809</v>
      </c>
      <c r="DP1669">
        <v>0.56000000000000005</v>
      </c>
      <c r="DQ1669">
        <f t="shared" si="813"/>
        <v>0.56000000000000005</v>
      </c>
      <c r="EB1669">
        <v>822809</v>
      </c>
      <c r="EE1669">
        <v>0.56999999999999995</v>
      </c>
      <c r="EF1669">
        <f t="shared" si="814"/>
        <v>0.56999999999999995</v>
      </c>
      <c r="EQ1669">
        <v>822809</v>
      </c>
      <c r="ET1669">
        <v>0.56999999999999995</v>
      </c>
      <c r="EU1669">
        <f t="shared" si="815"/>
        <v>0.56999999999999995</v>
      </c>
      <c r="FF1669">
        <v>822809</v>
      </c>
      <c r="FI1669">
        <v>0.59</v>
      </c>
      <c r="FJ1669">
        <f t="shared" si="816"/>
        <v>0.59</v>
      </c>
      <c r="FU1669">
        <v>822809</v>
      </c>
      <c r="FX1669">
        <v>0.59</v>
      </c>
      <c r="FY1669">
        <f t="shared" si="817"/>
        <v>0.59</v>
      </c>
      <c r="GJ1669">
        <v>822809</v>
      </c>
      <c r="GM1669">
        <v>0.55000000000000004</v>
      </c>
      <c r="GN1669">
        <f t="shared" si="818"/>
        <v>0.55000000000000004</v>
      </c>
      <c r="GY1669">
        <v>822809</v>
      </c>
      <c r="HB1669">
        <v>0.59</v>
      </c>
      <c r="HC1669">
        <f t="shared" si="819"/>
        <v>0.59</v>
      </c>
      <c r="HN1669">
        <v>822809</v>
      </c>
      <c r="HQ1669">
        <v>0.56999999999999995</v>
      </c>
      <c r="HR1669">
        <f t="shared" si="820"/>
        <v>0.56999999999999995</v>
      </c>
      <c r="ID1669">
        <v>823145</v>
      </c>
      <c r="IG1669">
        <v>0.49</v>
      </c>
      <c r="IH1669">
        <f t="shared" si="821"/>
        <v>0.49</v>
      </c>
      <c r="IS1669">
        <v>823145</v>
      </c>
      <c r="IV1669">
        <v>0.49</v>
      </c>
      <c r="IW1669">
        <f t="shared" si="822"/>
        <v>0.49</v>
      </c>
      <c r="JH1669">
        <v>823145</v>
      </c>
      <c r="JK1669">
        <v>0.5</v>
      </c>
      <c r="JL1669">
        <f t="shared" si="823"/>
        <v>0.5</v>
      </c>
      <c r="JW1669">
        <v>823145</v>
      </c>
      <c r="JZ1669">
        <v>0.5</v>
      </c>
      <c r="KA1669">
        <f t="shared" si="824"/>
        <v>0.5</v>
      </c>
      <c r="KL1669">
        <v>823145</v>
      </c>
      <c r="KO1669">
        <v>0.54</v>
      </c>
      <c r="KP1669">
        <f t="shared" si="825"/>
        <v>0.54</v>
      </c>
      <c r="LA1669">
        <v>823145</v>
      </c>
      <c r="LD1669">
        <v>0.47</v>
      </c>
      <c r="LE1669">
        <f t="shared" si="826"/>
        <v>0.47</v>
      </c>
      <c r="LP1669">
        <v>823145</v>
      </c>
      <c r="LS1669">
        <v>0.49</v>
      </c>
      <c r="LT1669">
        <f t="shared" si="827"/>
        <v>0.49</v>
      </c>
      <c r="ME1669">
        <v>823145</v>
      </c>
      <c r="MH1669">
        <v>0.47</v>
      </c>
      <c r="MI1669">
        <f t="shared" si="828"/>
        <v>0.47</v>
      </c>
      <c r="MT1669">
        <v>823145</v>
      </c>
      <c r="MW1669">
        <v>0.5</v>
      </c>
      <c r="MX1669">
        <f t="shared" si="829"/>
        <v>0.5</v>
      </c>
      <c r="NI1669">
        <v>823145</v>
      </c>
      <c r="NL1669">
        <v>0.49</v>
      </c>
      <c r="NM1669">
        <f t="shared" si="830"/>
        <v>0.49</v>
      </c>
      <c r="NX1669">
        <v>823145</v>
      </c>
      <c r="OA1669">
        <v>0.44</v>
      </c>
      <c r="OB1669">
        <f t="shared" si="831"/>
        <v>0.44</v>
      </c>
      <c r="OM1669">
        <v>823145</v>
      </c>
      <c r="OP1669">
        <v>0.49</v>
      </c>
      <c r="OQ1669">
        <f t="shared" si="832"/>
        <v>0.49</v>
      </c>
      <c r="PB1669">
        <v>823145</v>
      </c>
      <c r="PE1669">
        <v>0.5</v>
      </c>
      <c r="PF1669">
        <f t="shared" si="833"/>
        <v>0.5</v>
      </c>
      <c r="PQ1669">
        <v>823145</v>
      </c>
      <c r="PT1669">
        <v>0.49</v>
      </c>
      <c r="PU1669">
        <f t="shared" si="834"/>
        <v>0.49</v>
      </c>
      <c r="QF1669">
        <v>823145</v>
      </c>
      <c r="QI1669">
        <v>0.51</v>
      </c>
      <c r="QJ1669">
        <f t="shared" si="835"/>
        <v>0.51</v>
      </c>
      <c r="QU1669">
        <v>823145</v>
      </c>
      <c r="QX1669">
        <v>0.49</v>
      </c>
      <c r="QY1669">
        <f t="shared" si="836"/>
        <v>0.49</v>
      </c>
    </row>
    <row r="1670" spans="12:467" x14ac:dyDescent="0.2">
      <c r="L1670">
        <v>823217</v>
      </c>
      <c r="O1670">
        <v>0.49</v>
      </c>
      <c r="P1670">
        <f t="shared" si="806"/>
        <v>0.49</v>
      </c>
      <c r="AA1670">
        <v>823217</v>
      </c>
      <c r="AD1670">
        <v>0.55000000000000004</v>
      </c>
      <c r="AE1670">
        <f t="shared" si="807"/>
        <v>0.55000000000000004</v>
      </c>
      <c r="AP1670">
        <v>823217</v>
      </c>
      <c r="AS1670">
        <v>0.4</v>
      </c>
      <c r="AT1670">
        <f t="shared" si="808"/>
        <v>0.4</v>
      </c>
      <c r="BE1670">
        <v>823217</v>
      </c>
      <c r="BH1670">
        <v>0.48</v>
      </c>
      <c r="BI1670">
        <f t="shared" si="809"/>
        <v>0.48</v>
      </c>
      <c r="BT1670">
        <v>823217</v>
      </c>
      <c r="BW1670">
        <v>0.4</v>
      </c>
      <c r="BX1670">
        <f t="shared" si="810"/>
        <v>0.4</v>
      </c>
      <c r="CI1670">
        <v>823217</v>
      </c>
      <c r="CL1670">
        <v>0.47</v>
      </c>
      <c r="CM1670">
        <f t="shared" si="811"/>
        <v>0.47</v>
      </c>
      <c r="CX1670">
        <v>823217</v>
      </c>
      <c r="DA1670">
        <v>0.49</v>
      </c>
      <c r="DB1670">
        <f t="shared" si="812"/>
        <v>0.49</v>
      </c>
      <c r="DM1670">
        <v>823217</v>
      </c>
      <c r="DP1670">
        <v>0.49</v>
      </c>
      <c r="DQ1670">
        <f t="shared" si="813"/>
        <v>0.49</v>
      </c>
      <c r="EB1670">
        <v>823217</v>
      </c>
      <c r="EE1670">
        <v>0.45</v>
      </c>
      <c r="EF1670">
        <f t="shared" si="814"/>
        <v>0.45</v>
      </c>
      <c r="EQ1670">
        <v>823217</v>
      </c>
      <c r="ET1670">
        <v>0.45</v>
      </c>
      <c r="EU1670">
        <f t="shared" si="815"/>
        <v>0.45</v>
      </c>
      <c r="FF1670">
        <v>823217</v>
      </c>
      <c r="FI1670">
        <v>0.49</v>
      </c>
      <c r="FJ1670">
        <f t="shared" si="816"/>
        <v>0.49</v>
      </c>
      <c r="FU1670">
        <v>823217</v>
      </c>
      <c r="FX1670">
        <v>0.5</v>
      </c>
      <c r="FY1670">
        <f t="shared" si="817"/>
        <v>0.5</v>
      </c>
      <c r="GJ1670">
        <v>823217</v>
      </c>
      <c r="GM1670">
        <v>0.48</v>
      </c>
      <c r="GN1670">
        <f t="shared" si="818"/>
        <v>0.48</v>
      </c>
      <c r="GY1670">
        <v>823217</v>
      </c>
      <c r="HB1670">
        <v>0.49</v>
      </c>
      <c r="HC1670">
        <f t="shared" si="819"/>
        <v>0.49</v>
      </c>
      <c r="HN1670">
        <v>823217</v>
      </c>
      <c r="HQ1670">
        <v>0.43</v>
      </c>
      <c r="HR1670">
        <f t="shared" si="820"/>
        <v>0.43</v>
      </c>
      <c r="ID1670">
        <v>823387</v>
      </c>
      <c r="IG1670">
        <v>0.5</v>
      </c>
      <c r="IH1670">
        <f t="shared" si="821"/>
        <v>0.5</v>
      </c>
      <c r="IS1670">
        <v>823387</v>
      </c>
      <c r="IV1670">
        <v>0.51</v>
      </c>
      <c r="IW1670">
        <f t="shared" si="822"/>
        <v>0.51</v>
      </c>
      <c r="JH1670">
        <v>823387</v>
      </c>
      <c r="JK1670">
        <v>0.5</v>
      </c>
      <c r="JL1670">
        <f t="shared" si="823"/>
        <v>0.5</v>
      </c>
      <c r="JW1670">
        <v>823387</v>
      </c>
      <c r="JZ1670">
        <v>0.52</v>
      </c>
      <c r="KA1670">
        <f t="shared" si="824"/>
        <v>0.52</v>
      </c>
      <c r="KL1670">
        <v>823387</v>
      </c>
      <c r="KO1670">
        <v>0.51</v>
      </c>
      <c r="KP1670">
        <f t="shared" si="825"/>
        <v>0.51</v>
      </c>
      <c r="LA1670">
        <v>823387</v>
      </c>
      <c r="LD1670">
        <v>0.52</v>
      </c>
      <c r="LE1670">
        <f t="shared" si="826"/>
        <v>0.52</v>
      </c>
      <c r="LP1670">
        <v>823387</v>
      </c>
      <c r="LS1670">
        <v>0.51</v>
      </c>
      <c r="LT1670">
        <f t="shared" si="827"/>
        <v>0.51</v>
      </c>
      <c r="ME1670">
        <v>823387</v>
      </c>
      <c r="MH1670">
        <v>0.54</v>
      </c>
      <c r="MI1670">
        <f t="shared" si="828"/>
        <v>0.54</v>
      </c>
      <c r="MT1670">
        <v>823387</v>
      </c>
      <c r="MW1670">
        <v>0.51</v>
      </c>
      <c r="MX1670">
        <f t="shared" si="829"/>
        <v>0.51</v>
      </c>
      <c r="NI1670">
        <v>823387</v>
      </c>
      <c r="NL1670">
        <v>0.52</v>
      </c>
      <c r="NM1670">
        <f t="shared" si="830"/>
        <v>0.52</v>
      </c>
      <c r="NX1670">
        <v>823387</v>
      </c>
      <c r="OA1670">
        <v>0.5</v>
      </c>
      <c r="OB1670">
        <f t="shared" si="831"/>
        <v>0.5</v>
      </c>
      <c r="OM1670">
        <v>823387</v>
      </c>
      <c r="OP1670">
        <v>0.52</v>
      </c>
      <c r="OQ1670">
        <f t="shared" si="832"/>
        <v>0.52</v>
      </c>
      <c r="PB1670">
        <v>823387</v>
      </c>
      <c r="PE1670">
        <v>0.51</v>
      </c>
      <c r="PF1670">
        <f t="shared" si="833"/>
        <v>0.51</v>
      </c>
      <c r="PQ1670">
        <v>823387</v>
      </c>
      <c r="PT1670">
        <v>0.54</v>
      </c>
      <c r="PU1670">
        <f t="shared" si="834"/>
        <v>0.54</v>
      </c>
      <c r="QF1670">
        <v>823387</v>
      </c>
      <c r="QI1670">
        <v>0.48</v>
      </c>
      <c r="QJ1670">
        <f t="shared" si="835"/>
        <v>0.48</v>
      </c>
      <c r="QU1670">
        <v>823387</v>
      </c>
      <c r="QX1670">
        <v>0.53</v>
      </c>
      <c r="QY1670">
        <f t="shared" si="836"/>
        <v>0.53</v>
      </c>
    </row>
    <row r="1671" spans="12:467" x14ac:dyDescent="0.2">
      <c r="L1671">
        <v>823295</v>
      </c>
      <c r="O1671">
        <v>0.47</v>
      </c>
      <c r="P1671">
        <f t="shared" si="806"/>
        <v>0.47</v>
      </c>
      <c r="AA1671">
        <v>823295</v>
      </c>
      <c r="AD1671">
        <v>0.56000000000000005</v>
      </c>
      <c r="AE1671">
        <f t="shared" si="807"/>
        <v>0.56000000000000005</v>
      </c>
      <c r="AP1671">
        <v>823295</v>
      </c>
      <c r="AS1671">
        <v>0.55000000000000004</v>
      </c>
      <c r="AT1671">
        <f t="shared" si="808"/>
        <v>0.55000000000000004</v>
      </c>
      <c r="BE1671">
        <v>823295</v>
      </c>
      <c r="BH1671">
        <v>0.59</v>
      </c>
      <c r="BI1671">
        <f t="shared" si="809"/>
        <v>0.59</v>
      </c>
      <c r="BT1671">
        <v>823295</v>
      </c>
      <c r="BW1671">
        <v>0.66</v>
      </c>
      <c r="BX1671">
        <f t="shared" si="810"/>
        <v>0.66</v>
      </c>
      <c r="CI1671">
        <v>823295</v>
      </c>
      <c r="CL1671">
        <v>0.51</v>
      </c>
      <c r="CM1671">
        <f t="shared" si="811"/>
        <v>0.51</v>
      </c>
      <c r="CX1671">
        <v>823295</v>
      </c>
      <c r="DA1671">
        <v>0.46</v>
      </c>
      <c r="DB1671">
        <f t="shared" si="812"/>
        <v>0.46</v>
      </c>
      <c r="DM1671">
        <v>823295</v>
      </c>
      <c r="DP1671">
        <v>0.5</v>
      </c>
      <c r="DQ1671">
        <f t="shared" si="813"/>
        <v>0.5</v>
      </c>
      <c r="EB1671">
        <v>823295</v>
      </c>
      <c r="EE1671">
        <v>0.45</v>
      </c>
      <c r="EF1671">
        <f t="shared" si="814"/>
        <v>0.45</v>
      </c>
      <c r="EQ1671">
        <v>823295</v>
      </c>
      <c r="ET1671">
        <v>0.45</v>
      </c>
      <c r="EU1671">
        <f t="shared" si="815"/>
        <v>0.45</v>
      </c>
      <c r="FF1671">
        <v>823295</v>
      </c>
      <c r="FI1671">
        <v>0.47</v>
      </c>
      <c r="FJ1671">
        <f t="shared" si="816"/>
        <v>0.47</v>
      </c>
      <c r="FU1671">
        <v>823295</v>
      </c>
      <c r="FX1671">
        <v>0.49</v>
      </c>
      <c r="FY1671">
        <f t="shared" si="817"/>
        <v>0.49</v>
      </c>
      <c r="GJ1671">
        <v>823295</v>
      </c>
      <c r="GM1671">
        <v>0.47</v>
      </c>
      <c r="GN1671">
        <f t="shared" si="818"/>
        <v>0.47</v>
      </c>
      <c r="GY1671">
        <v>823295</v>
      </c>
      <c r="HB1671">
        <v>0.47</v>
      </c>
      <c r="HC1671">
        <f t="shared" si="819"/>
        <v>0.47</v>
      </c>
      <c r="HN1671">
        <v>823295</v>
      </c>
      <c r="HQ1671">
        <v>0.52</v>
      </c>
      <c r="HR1671">
        <f t="shared" si="820"/>
        <v>0.52</v>
      </c>
      <c r="ID1671">
        <v>823711</v>
      </c>
      <c r="IG1671">
        <v>0.5</v>
      </c>
      <c r="IH1671">
        <f t="shared" si="821"/>
        <v>0.5</v>
      </c>
      <c r="IS1671">
        <v>823711</v>
      </c>
      <c r="IV1671">
        <v>0.49</v>
      </c>
      <c r="IW1671">
        <f t="shared" si="822"/>
        <v>0.49</v>
      </c>
      <c r="JH1671">
        <v>823711</v>
      </c>
      <c r="JK1671">
        <v>0.48</v>
      </c>
      <c r="JL1671">
        <f t="shared" si="823"/>
        <v>0.48</v>
      </c>
      <c r="JW1671">
        <v>823711</v>
      </c>
      <c r="JZ1671">
        <v>0.46</v>
      </c>
      <c r="KA1671">
        <f t="shared" si="824"/>
        <v>0.46</v>
      </c>
      <c r="KL1671">
        <v>823711</v>
      </c>
      <c r="KO1671">
        <v>0.5</v>
      </c>
      <c r="KP1671">
        <f t="shared" si="825"/>
        <v>0.5</v>
      </c>
      <c r="LA1671">
        <v>823711</v>
      </c>
      <c r="LD1671">
        <v>0.46</v>
      </c>
      <c r="LE1671">
        <f t="shared" si="826"/>
        <v>0.46</v>
      </c>
      <c r="LP1671">
        <v>823711</v>
      </c>
      <c r="LS1671">
        <v>0.47</v>
      </c>
      <c r="LT1671">
        <f t="shared" si="827"/>
        <v>0.47</v>
      </c>
      <c r="ME1671">
        <v>823711</v>
      </c>
      <c r="MH1671">
        <v>0.45</v>
      </c>
      <c r="MI1671">
        <f t="shared" si="828"/>
        <v>0.45</v>
      </c>
      <c r="MT1671">
        <v>823711</v>
      </c>
      <c r="MW1671">
        <v>0.54</v>
      </c>
      <c r="MX1671">
        <f t="shared" si="829"/>
        <v>0.54</v>
      </c>
      <c r="NI1671">
        <v>823711</v>
      </c>
      <c r="NL1671">
        <v>0.48</v>
      </c>
      <c r="NM1671">
        <f t="shared" si="830"/>
        <v>0.48</v>
      </c>
      <c r="NX1671">
        <v>823711</v>
      </c>
      <c r="OA1671">
        <v>0.47</v>
      </c>
      <c r="OB1671">
        <f t="shared" si="831"/>
        <v>0.47</v>
      </c>
      <c r="OM1671">
        <v>823711</v>
      </c>
      <c r="OP1671">
        <v>0.47</v>
      </c>
      <c r="OQ1671">
        <f t="shared" si="832"/>
        <v>0.47</v>
      </c>
      <c r="PB1671">
        <v>823711</v>
      </c>
      <c r="PE1671">
        <v>0.49</v>
      </c>
      <c r="PF1671">
        <f t="shared" si="833"/>
        <v>0.49</v>
      </c>
      <c r="PQ1671">
        <v>823711</v>
      </c>
      <c r="PT1671">
        <v>0.47</v>
      </c>
      <c r="PU1671">
        <f t="shared" si="834"/>
        <v>0.47</v>
      </c>
      <c r="QF1671">
        <v>823711</v>
      </c>
      <c r="QI1671">
        <v>0.5</v>
      </c>
      <c r="QJ1671">
        <f t="shared" si="835"/>
        <v>0.5</v>
      </c>
      <c r="QU1671">
        <v>823711</v>
      </c>
      <c r="QX1671">
        <v>0.47</v>
      </c>
      <c r="QY1671">
        <f t="shared" si="836"/>
        <v>0.47</v>
      </c>
    </row>
    <row r="1672" spans="12:467" x14ac:dyDescent="0.2">
      <c r="L1672">
        <v>823376</v>
      </c>
      <c r="O1672">
        <v>0.48</v>
      </c>
      <c r="P1672">
        <f t="shared" si="806"/>
        <v>0.48</v>
      </c>
      <c r="AA1672">
        <v>823376</v>
      </c>
      <c r="AD1672">
        <v>0.59</v>
      </c>
      <c r="AE1672">
        <f t="shared" si="807"/>
        <v>0.59</v>
      </c>
      <c r="AP1672">
        <v>823376</v>
      </c>
      <c r="AS1672">
        <v>0.78</v>
      </c>
      <c r="AT1672">
        <f t="shared" si="808"/>
        <v>0.78</v>
      </c>
      <c r="BE1672">
        <v>823376</v>
      </c>
      <c r="BH1672">
        <v>0.59</v>
      </c>
      <c r="BI1672">
        <f t="shared" si="809"/>
        <v>0.59</v>
      </c>
      <c r="BT1672">
        <v>823376</v>
      </c>
      <c r="BW1672">
        <v>0.54</v>
      </c>
      <c r="BX1672">
        <f t="shared" si="810"/>
        <v>0.54</v>
      </c>
      <c r="CI1672">
        <v>823376</v>
      </c>
      <c r="CL1672">
        <v>0.52</v>
      </c>
      <c r="CM1672">
        <f t="shared" si="811"/>
        <v>0.52</v>
      </c>
      <c r="CX1672">
        <v>823376</v>
      </c>
      <c r="DA1672">
        <v>0.49</v>
      </c>
      <c r="DB1672">
        <f t="shared" si="812"/>
        <v>0.49</v>
      </c>
      <c r="DM1672">
        <v>823376</v>
      </c>
      <c r="DP1672">
        <v>0.54</v>
      </c>
      <c r="DQ1672">
        <f t="shared" si="813"/>
        <v>0.54</v>
      </c>
      <c r="EB1672">
        <v>823376</v>
      </c>
      <c r="EE1672">
        <v>0.52</v>
      </c>
      <c r="EF1672">
        <f t="shared" si="814"/>
        <v>0.52</v>
      </c>
      <c r="EQ1672">
        <v>823376</v>
      </c>
      <c r="ET1672">
        <v>0.52</v>
      </c>
      <c r="EU1672">
        <f t="shared" si="815"/>
        <v>0.52</v>
      </c>
      <c r="FF1672">
        <v>823376</v>
      </c>
      <c r="FI1672">
        <v>0.52</v>
      </c>
      <c r="FJ1672">
        <f t="shared" si="816"/>
        <v>0.52</v>
      </c>
      <c r="FU1672">
        <v>823376</v>
      </c>
      <c r="FX1672">
        <v>0.51</v>
      </c>
      <c r="FY1672">
        <f t="shared" si="817"/>
        <v>0.51</v>
      </c>
      <c r="GJ1672">
        <v>823376</v>
      </c>
      <c r="GM1672">
        <v>0.52</v>
      </c>
      <c r="GN1672">
        <f t="shared" si="818"/>
        <v>0.52</v>
      </c>
      <c r="GY1672">
        <v>823376</v>
      </c>
      <c r="HB1672">
        <v>0.55000000000000004</v>
      </c>
      <c r="HC1672">
        <f t="shared" si="819"/>
        <v>0.55000000000000004</v>
      </c>
      <c r="HN1672">
        <v>823376</v>
      </c>
      <c r="HQ1672">
        <v>0.53</v>
      </c>
      <c r="HR1672">
        <f t="shared" si="820"/>
        <v>0.53</v>
      </c>
      <c r="ID1672">
        <v>823875</v>
      </c>
      <c r="IG1672">
        <v>0.45</v>
      </c>
      <c r="IH1672">
        <f t="shared" si="821"/>
        <v>0.45</v>
      </c>
      <c r="IS1672">
        <v>823875</v>
      </c>
      <c r="IV1672">
        <v>0.41</v>
      </c>
      <c r="IW1672">
        <f t="shared" si="822"/>
        <v>0.41</v>
      </c>
      <c r="JH1672">
        <v>823875</v>
      </c>
      <c r="JK1672">
        <v>0.48</v>
      </c>
      <c r="JL1672">
        <f t="shared" si="823"/>
        <v>0.48</v>
      </c>
      <c r="JW1672">
        <v>823875</v>
      </c>
      <c r="JZ1672">
        <v>0.41</v>
      </c>
      <c r="KA1672">
        <f t="shared" si="824"/>
        <v>0.41</v>
      </c>
      <c r="KL1672">
        <v>823875</v>
      </c>
      <c r="KO1672">
        <v>0.44</v>
      </c>
      <c r="KP1672">
        <f t="shared" si="825"/>
        <v>0.44</v>
      </c>
      <c r="LA1672">
        <v>823875</v>
      </c>
      <c r="LD1672">
        <v>0.47</v>
      </c>
      <c r="LE1672">
        <f t="shared" si="826"/>
        <v>0.47</v>
      </c>
      <c r="LP1672">
        <v>823875</v>
      </c>
      <c r="LS1672">
        <v>0.45</v>
      </c>
      <c r="LT1672">
        <f t="shared" si="827"/>
        <v>0.45</v>
      </c>
      <c r="ME1672">
        <v>823875</v>
      </c>
      <c r="MH1672">
        <v>0.5</v>
      </c>
      <c r="MI1672">
        <f t="shared" si="828"/>
        <v>0.5</v>
      </c>
      <c r="MT1672">
        <v>823875</v>
      </c>
      <c r="MW1672">
        <v>0.56999999999999995</v>
      </c>
      <c r="MX1672">
        <f t="shared" si="829"/>
        <v>0.56999999999999995</v>
      </c>
      <c r="NI1672">
        <v>823875</v>
      </c>
      <c r="NL1672">
        <v>0.41</v>
      </c>
      <c r="NM1672">
        <f t="shared" si="830"/>
        <v>0.41</v>
      </c>
      <c r="NX1672">
        <v>823875</v>
      </c>
      <c r="OA1672">
        <v>0.5</v>
      </c>
      <c r="OB1672">
        <f t="shared" si="831"/>
        <v>0.5</v>
      </c>
      <c r="OM1672">
        <v>823875</v>
      </c>
      <c r="OP1672">
        <v>0.46</v>
      </c>
      <c r="OQ1672">
        <f t="shared" si="832"/>
        <v>0.46</v>
      </c>
      <c r="PB1672">
        <v>823875</v>
      </c>
      <c r="PE1672">
        <v>0.44</v>
      </c>
      <c r="PF1672">
        <f t="shared" si="833"/>
        <v>0.44</v>
      </c>
      <c r="PQ1672">
        <v>823875</v>
      </c>
      <c r="PT1672">
        <v>0.46</v>
      </c>
      <c r="PU1672">
        <f t="shared" si="834"/>
        <v>0.46</v>
      </c>
      <c r="QF1672">
        <v>823875</v>
      </c>
      <c r="QI1672">
        <v>0.4</v>
      </c>
      <c r="QJ1672">
        <f t="shared" si="835"/>
        <v>0.4</v>
      </c>
      <c r="QU1672">
        <v>823875</v>
      </c>
      <c r="QX1672">
        <v>0.44</v>
      </c>
      <c r="QY1672">
        <f t="shared" si="836"/>
        <v>0.44</v>
      </c>
    </row>
    <row r="1673" spans="12:467" x14ac:dyDescent="0.2">
      <c r="L1673">
        <v>823626</v>
      </c>
      <c r="O1673">
        <v>0.49</v>
      </c>
      <c r="P1673">
        <f t="shared" si="806"/>
        <v>0.49</v>
      </c>
      <c r="AA1673">
        <v>823626</v>
      </c>
      <c r="AD1673">
        <v>0.53</v>
      </c>
      <c r="AE1673">
        <f t="shared" si="807"/>
        <v>0.53</v>
      </c>
      <c r="AP1673">
        <v>823626</v>
      </c>
      <c r="AS1673">
        <v>0.44</v>
      </c>
      <c r="AT1673">
        <f t="shared" si="808"/>
        <v>0.44</v>
      </c>
      <c r="BE1673">
        <v>823626</v>
      </c>
      <c r="BH1673">
        <v>0.61</v>
      </c>
      <c r="BI1673">
        <f t="shared" si="809"/>
        <v>0.61</v>
      </c>
      <c r="BT1673">
        <v>823626</v>
      </c>
      <c r="BW1673">
        <v>0.46</v>
      </c>
      <c r="BX1673">
        <f t="shared" si="810"/>
        <v>0.46</v>
      </c>
      <c r="CI1673">
        <v>823626</v>
      </c>
      <c r="CL1673">
        <v>0.52</v>
      </c>
      <c r="CM1673">
        <f t="shared" si="811"/>
        <v>0.52</v>
      </c>
      <c r="CX1673">
        <v>823626</v>
      </c>
      <c r="DA1673">
        <v>0.53</v>
      </c>
      <c r="DB1673">
        <f t="shared" si="812"/>
        <v>0.53</v>
      </c>
      <c r="DM1673">
        <v>823626</v>
      </c>
      <c r="DP1673">
        <v>0.51</v>
      </c>
      <c r="DQ1673">
        <f t="shared" si="813"/>
        <v>0.51</v>
      </c>
      <c r="EB1673">
        <v>823626</v>
      </c>
      <c r="EE1673">
        <v>0.5</v>
      </c>
      <c r="EF1673">
        <f t="shared" si="814"/>
        <v>0.5</v>
      </c>
      <c r="EQ1673">
        <v>823626</v>
      </c>
      <c r="ET1673">
        <v>0.5</v>
      </c>
      <c r="EU1673">
        <f t="shared" si="815"/>
        <v>0.5</v>
      </c>
      <c r="FF1673">
        <v>823626</v>
      </c>
      <c r="FI1673">
        <v>0.54</v>
      </c>
      <c r="FJ1673">
        <f t="shared" si="816"/>
        <v>0.54</v>
      </c>
      <c r="FU1673">
        <v>823626</v>
      </c>
      <c r="FX1673">
        <v>0.52</v>
      </c>
      <c r="FY1673">
        <f t="shared" si="817"/>
        <v>0.52</v>
      </c>
      <c r="GJ1673">
        <v>823626</v>
      </c>
      <c r="GM1673">
        <v>0.51</v>
      </c>
      <c r="GN1673">
        <f t="shared" si="818"/>
        <v>0.51</v>
      </c>
      <c r="GY1673">
        <v>823626</v>
      </c>
      <c r="HB1673">
        <v>0.51</v>
      </c>
      <c r="HC1673">
        <f t="shared" si="819"/>
        <v>0.51</v>
      </c>
      <c r="HN1673">
        <v>823626</v>
      </c>
      <c r="HQ1673">
        <v>0.54</v>
      </c>
      <c r="HR1673">
        <f t="shared" si="820"/>
        <v>0.54</v>
      </c>
      <c r="ID1673">
        <v>824043</v>
      </c>
      <c r="IG1673">
        <v>0.44</v>
      </c>
      <c r="IH1673">
        <f t="shared" si="821"/>
        <v>0.44</v>
      </c>
      <c r="IS1673">
        <v>824043</v>
      </c>
      <c r="IV1673">
        <v>0.4</v>
      </c>
      <c r="IW1673">
        <f t="shared" si="822"/>
        <v>0.4</v>
      </c>
      <c r="JH1673">
        <v>824043</v>
      </c>
      <c r="JK1673">
        <v>0.4</v>
      </c>
      <c r="JL1673">
        <f t="shared" si="823"/>
        <v>0.4</v>
      </c>
      <c r="JW1673">
        <v>824043</v>
      </c>
      <c r="JZ1673">
        <v>0.43</v>
      </c>
      <c r="KA1673">
        <f t="shared" si="824"/>
        <v>0.43</v>
      </c>
      <c r="KL1673">
        <v>824043</v>
      </c>
      <c r="KO1673">
        <v>0.38</v>
      </c>
      <c r="KP1673">
        <f t="shared" si="825"/>
        <v>0.38</v>
      </c>
      <c r="LA1673">
        <v>824043</v>
      </c>
      <c r="LD1673">
        <v>0.41</v>
      </c>
      <c r="LE1673">
        <f t="shared" si="826"/>
        <v>0.41</v>
      </c>
      <c r="LP1673">
        <v>824043</v>
      </c>
      <c r="LS1673">
        <v>0.44</v>
      </c>
      <c r="LT1673">
        <f t="shared" si="827"/>
        <v>0.44</v>
      </c>
      <c r="ME1673">
        <v>824043</v>
      </c>
      <c r="MH1673">
        <v>0.47</v>
      </c>
      <c r="MI1673">
        <f t="shared" si="828"/>
        <v>0.47</v>
      </c>
      <c r="MT1673">
        <v>824043</v>
      </c>
      <c r="MW1673">
        <v>0.46</v>
      </c>
      <c r="MX1673">
        <f t="shared" si="829"/>
        <v>0.46</v>
      </c>
      <c r="NI1673">
        <v>824043</v>
      </c>
      <c r="NL1673">
        <v>0.41</v>
      </c>
      <c r="NM1673">
        <f t="shared" si="830"/>
        <v>0.41</v>
      </c>
      <c r="NX1673">
        <v>824043</v>
      </c>
      <c r="OA1673">
        <v>0.44</v>
      </c>
      <c r="OB1673">
        <f t="shared" si="831"/>
        <v>0.44</v>
      </c>
      <c r="OM1673">
        <v>824043</v>
      </c>
      <c r="OP1673">
        <v>0.42</v>
      </c>
      <c r="OQ1673">
        <f t="shared" si="832"/>
        <v>0.42</v>
      </c>
      <c r="PB1673">
        <v>824043</v>
      </c>
      <c r="PE1673">
        <v>0.42</v>
      </c>
      <c r="PF1673">
        <f t="shared" si="833"/>
        <v>0.42</v>
      </c>
      <c r="PQ1673">
        <v>824043</v>
      </c>
      <c r="PT1673">
        <v>0.43</v>
      </c>
      <c r="PU1673">
        <f t="shared" si="834"/>
        <v>0.43</v>
      </c>
      <c r="QF1673">
        <v>824043</v>
      </c>
      <c r="QI1673">
        <v>0.4</v>
      </c>
      <c r="QJ1673">
        <f t="shared" si="835"/>
        <v>0.4</v>
      </c>
      <c r="QU1673">
        <v>824043</v>
      </c>
      <c r="QX1673">
        <v>0.43</v>
      </c>
      <c r="QY1673">
        <f t="shared" si="836"/>
        <v>0.43</v>
      </c>
    </row>
    <row r="1674" spans="12:467" x14ac:dyDescent="0.2">
      <c r="L1674">
        <v>823783</v>
      </c>
      <c r="O1674">
        <v>0.61</v>
      </c>
      <c r="P1674">
        <f t="shared" si="806"/>
        <v>0.61</v>
      </c>
      <c r="AA1674">
        <v>823783</v>
      </c>
      <c r="AD1674">
        <v>0.73</v>
      </c>
      <c r="AE1674">
        <f t="shared" si="807"/>
        <v>0.73</v>
      </c>
      <c r="AP1674">
        <v>823783</v>
      </c>
      <c r="AS1674">
        <v>0.64</v>
      </c>
      <c r="AT1674">
        <f t="shared" si="808"/>
        <v>0.64</v>
      </c>
      <c r="BE1674">
        <v>823783</v>
      </c>
      <c r="BH1674">
        <v>0.66</v>
      </c>
      <c r="BI1674">
        <f t="shared" si="809"/>
        <v>0.66</v>
      </c>
      <c r="BT1674">
        <v>823783</v>
      </c>
      <c r="BW1674">
        <v>0.72</v>
      </c>
      <c r="BX1674">
        <f t="shared" si="810"/>
        <v>0.72</v>
      </c>
      <c r="CI1674">
        <v>823783</v>
      </c>
      <c r="CL1674">
        <v>0.61</v>
      </c>
      <c r="CM1674">
        <f t="shared" si="811"/>
        <v>0.61</v>
      </c>
      <c r="CX1674">
        <v>823783</v>
      </c>
      <c r="DA1674">
        <v>0.57999999999999996</v>
      </c>
      <c r="DB1674">
        <f t="shared" si="812"/>
        <v>0.57999999999999996</v>
      </c>
      <c r="DM1674">
        <v>823783</v>
      </c>
      <c r="DP1674">
        <v>0.6</v>
      </c>
      <c r="DQ1674">
        <f t="shared" si="813"/>
        <v>0.6</v>
      </c>
      <c r="EB1674">
        <v>823783</v>
      </c>
      <c r="EE1674">
        <v>0.56999999999999995</v>
      </c>
      <c r="EF1674">
        <f t="shared" si="814"/>
        <v>0.56999999999999995</v>
      </c>
      <c r="EQ1674">
        <v>823783</v>
      </c>
      <c r="ET1674">
        <v>0.56999999999999995</v>
      </c>
      <c r="EU1674">
        <f t="shared" si="815"/>
        <v>0.56999999999999995</v>
      </c>
      <c r="FF1674">
        <v>823783</v>
      </c>
      <c r="FI1674">
        <v>0.61</v>
      </c>
      <c r="FJ1674">
        <f t="shared" si="816"/>
        <v>0.61</v>
      </c>
      <c r="FU1674">
        <v>823783</v>
      </c>
      <c r="FX1674">
        <v>0.59</v>
      </c>
      <c r="FY1674">
        <f t="shared" si="817"/>
        <v>0.59</v>
      </c>
      <c r="GJ1674">
        <v>823783</v>
      </c>
      <c r="GM1674">
        <v>0.57999999999999996</v>
      </c>
      <c r="GN1674">
        <f t="shared" si="818"/>
        <v>0.57999999999999996</v>
      </c>
      <c r="GY1674">
        <v>823783</v>
      </c>
      <c r="HB1674">
        <v>0.59</v>
      </c>
      <c r="HC1674">
        <f t="shared" si="819"/>
        <v>0.59</v>
      </c>
      <c r="HN1674">
        <v>823783</v>
      </c>
      <c r="HQ1674">
        <v>0.67</v>
      </c>
      <c r="HR1674">
        <f t="shared" si="820"/>
        <v>0.67</v>
      </c>
      <c r="ID1674">
        <v>824285</v>
      </c>
      <c r="IG1674">
        <v>0.53</v>
      </c>
      <c r="IH1674">
        <f t="shared" si="821"/>
        <v>0.53</v>
      </c>
      <c r="IS1674">
        <v>824285</v>
      </c>
      <c r="IV1674">
        <v>0.51</v>
      </c>
      <c r="IW1674">
        <f t="shared" si="822"/>
        <v>0.51</v>
      </c>
      <c r="JH1674">
        <v>824285</v>
      </c>
      <c r="JK1674">
        <v>0.51</v>
      </c>
      <c r="JL1674">
        <f t="shared" si="823"/>
        <v>0.51</v>
      </c>
      <c r="JW1674">
        <v>824285</v>
      </c>
      <c r="JZ1674">
        <v>0.52</v>
      </c>
      <c r="KA1674">
        <f t="shared" si="824"/>
        <v>0.52</v>
      </c>
      <c r="KL1674">
        <v>824285</v>
      </c>
      <c r="KO1674">
        <v>0.54</v>
      </c>
      <c r="KP1674">
        <f t="shared" si="825"/>
        <v>0.54</v>
      </c>
      <c r="LA1674">
        <v>824285</v>
      </c>
      <c r="LD1674">
        <v>0.51</v>
      </c>
      <c r="LE1674">
        <f t="shared" si="826"/>
        <v>0.51</v>
      </c>
      <c r="LP1674">
        <v>824285</v>
      </c>
      <c r="LS1674">
        <v>0.51</v>
      </c>
      <c r="LT1674">
        <f t="shared" si="827"/>
        <v>0.51</v>
      </c>
      <c r="ME1674">
        <v>824285</v>
      </c>
      <c r="MH1674">
        <v>0.51</v>
      </c>
      <c r="MI1674">
        <f t="shared" si="828"/>
        <v>0.51</v>
      </c>
      <c r="MT1674">
        <v>824285</v>
      </c>
      <c r="MW1674">
        <v>0.52</v>
      </c>
      <c r="MX1674">
        <f t="shared" si="829"/>
        <v>0.52</v>
      </c>
      <c r="NI1674">
        <v>824285</v>
      </c>
      <c r="NL1674">
        <v>0.52</v>
      </c>
      <c r="NM1674">
        <f t="shared" si="830"/>
        <v>0.52</v>
      </c>
      <c r="NX1674">
        <v>824285</v>
      </c>
      <c r="OA1674">
        <v>0.52</v>
      </c>
      <c r="OB1674">
        <f t="shared" si="831"/>
        <v>0.52</v>
      </c>
      <c r="OM1674">
        <v>824285</v>
      </c>
      <c r="OP1674">
        <v>0.52</v>
      </c>
      <c r="OQ1674">
        <f t="shared" si="832"/>
        <v>0.52</v>
      </c>
      <c r="PB1674">
        <v>824285</v>
      </c>
      <c r="PE1674">
        <v>0.52</v>
      </c>
      <c r="PF1674">
        <f t="shared" si="833"/>
        <v>0.52</v>
      </c>
      <c r="PQ1674">
        <v>824285</v>
      </c>
      <c r="PT1674">
        <v>0.51</v>
      </c>
      <c r="PU1674">
        <f t="shared" si="834"/>
        <v>0.51</v>
      </c>
      <c r="QF1674">
        <v>824285</v>
      </c>
      <c r="QI1674">
        <v>0.54</v>
      </c>
      <c r="QJ1674">
        <f t="shared" si="835"/>
        <v>0.54</v>
      </c>
      <c r="QU1674">
        <v>824285</v>
      </c>
      <c r="QX1674">
        <v>0.51</v>
      </c>
      <c r="QY1674">
        <f t="shared" si="836"/>
        <v>0.51</v>
      </c>
    </row>
    <row r="1675" spans="12:467" x14ac:dyDescent="0.2">
      <c r="L1675">
        <v>824104</v>
      </c>
      <c r="O1675">
        <v>0.44</v>
      </c>
      <c r="P1675">
        <f t="shared" si="806"/>
        <v>0.44</v>
      </c>
      <c r="AA1675">
        <v>824104</v>
      </c>
      <c r="AD1675">
        <v>0.47</v>
      </c>
      <c r="AE1675">
        <f t="shared" si="807"/>
        <v>0.47</v>
      </c>
      <c r="AP1675">
        <v>824104</v>
      </c>
      <c r="AS1675">
        <v>0.59</v>
      </c>
      <c r="AT1675">
        <f t="shared" si="808"/>
        <v>0.59</v>
      </c>
      <c r="BE1675">
        <v>824104</v>
      </c>
      <c r="BH1675">
        <v>0.48</v>
      </c>
      <c r="BI1675">
        <f t="shared" si="809"/>
        <v>0.48</v>
      </c>
      <c r="BT1675">
        <v>824104</v>
      </c>
      <c r="BW1675">
        <v>0.55000000000000004</v>
      </c>
      <c r="BX1675">
        <f t="shared" si="810"/>
        <v>0.55000000000000004</v>
      </c>
      <c r="CI1675">
        <v>824104</v>
      </c>
      <c r="CL1675">
        <v>0.43</v>
      </c>
      <c r="CM1675">
        <f t="shared" si="811"/>
        <v>0.43</v>
      </c>
      <c r="CX1675">
        <v>824104</v>
      </c>
      <c r="DA1675">
        <v>0.44</v>
      </c>
      <c r="DB1675">
        <f t="shared" si="812"/>
        <v>0.44</v>
      </c>
      <c r="DM1675">
        <v>824104</v>
      </c>
      <c r="DP1675">
        <v>0.44</v>
      </c>
      <c r="DQ1675">
        <f t="shared" si="813"/>
        <v>0.44</v>
      </c>
      <c r="EB1675">
        <v>824104</v>
      </c>
      <c r="EE1675">
        <v>0.44</v>
      </c>
      <c r="EF1675">
        <f t="shared" si="814"/>
        <v>0.44</v>
      </c>
      <c r="EQ1675">
        <v>824104</v>
      </c>
      <c r="ET1675">
        <v>0.44</v>
      </c>
      <c r="EU1675">
        <f t="shared" si="815"/>
        <v>0.44</v>
      </c>
      <c r="FF1675">
        <v>824104</v>
      </c>
      <c r="FI1675">
        <v>0.44</v>
      </c>
      <c r="FJ1675">
        <f t="shared" si="816"/>
        <v>0.44</v>
      </c>
      <c r="FU1675">
        <v>824104</v>
      </c>
      <c r="FX1675">
        <v>0.45</v>
      </c>
      <c r="FY1675">
        <f t="shared" si="817"/>
        <v>0.45</v>
      </c>
      <c r="GJ1675">
        <v>824104</v>
      </c>
      <c r="GM1675">
        <v>0.42</v>
      </c>
      <c r="GN1675">
        <f t="shared" si="818"/>
        <v>0.42</v>
      </c>
      <c r="GY1675">
        <v>824104</v>
      </c>
      <c r="HB1675">
        <v>0.42</v>
      </c>
      <c r="HC1675">
        <f t="shared" si="819"/>
        <v>0.42</v>
      </c>
      <c r="HN1675">
        <v>824104</v>
      </c>
      <c r="HQ1675">
        <v>0.4</v>
      </c>
      <c r="HR1675">
        <f t="shared" si="820"/>
        <v>0.4</v>
      </c>
      <c r="ID1675">
        <v>824364</v>
      </c>
      <c r="IG1675">
        <v>0.44</v>
      </c>
      <c r="IH1675">
        <f t="shared" si="821"/>
        <v>0.44</v>
      </c>
      <c r="IS1675">
        <v>824364</v>
      </c>
      <c r="IV1675">
        <v>0.39</v>
      </c>
      <c r="IW1675">
        <f t="shared" si="822"/>
        <v>0.39</v>
      </c>
      <c r="JH1675">
        <v>824364</v>
      </c>
      <c r="JK1675">
        <v>0.45</v>
      </c>
      <c r="JL1675">
        <f t="shared" si="823"/>
        <v>0.45</v>
      </c>
      <c r="JW1675">
        <v>824364</v>
      </c>
      <c r="JZ1675">
        <v>0.43</v>
      </c>
      <c r="KA1675">
        <f t="shared" si="824"/>
        <v>0.43</v>
      </c>
      <c r="KL1675">
        <v>824364</v>
      </c>
      <c r="KO1675">
        <v>0.42</v>
      </c>
      <c r="KP1675">
        <f t="shared" si="825"/>
        <v>0.42</v>
      </c>
      <c r="LA1675">
        <v>824364</v>
      </c>
      <c r="LD1675">
        <v>0.45</v>
      </c>
      <c r="LE1675">
        <f t="shared" si="826"/>
        <v>0.45</v>
      </c>
      <c r="LP1675">
        <v>824364</v>
      </c>
      <c r="LS1675">
        <v>0.42</v>
      </c>
      <c r="LT1675">
        <f t="shared" si="827"/>
        <v>0.42</v>
      </c>
      <c r="ME1675">
        <v>824364</v>
      </c>
      <c r="MH1675">
        <v>0.39</v>
      </c>
      <c r="MI1675">
        <f t="shared" si="828"/>
        <v>0.39</v>
      </c>
      <c r="MT1675">
        <v>824364</v>
      </c>
      <c r="MW1675">
        <v>0.51</v>
      </c>
      <c r="MX1675">
        <f t="shared" si="829"/>
        <v>0.51</v>
      </c>
      <c r="NI1675">
        <v>824364</v>
      </c>
      <c r="NL1675">
        <v>0.41</v>
      </c>
      <c r="NM1675">
        <f t="shared" si="830"/>
        <v>0.41</v>
      </c>
      <c r="NX1675">
        <v>824364</v>
      </c>
      <c r="OA1675">
        <v>0.46</v>
      </c>
      <c r="OB1675">
        <f t="shared" si="831"/>
        <v>0.46</v>
      </c>
      <c r="OM1675">
        <v>824364</v>
      </c>
      <c r="OP1675">
        <v>0.42</v>
      </c>
      <c r="OQ1675">
        <f t="shared" si="832"/>
        <v>0.42</v>
      </c>
      <c r="PB1675">
        <v>824364</v>
      </c>
      <c r="PE1675">
        <v>0.41</v>
      </c>
      <c r="PF1675">
        <f t="shared" si="833"/>
        <v>0.41</v>
      </c>
      <c r="PQ1675">
        <v>824364</v>
      </c>
      <c r="PT1675">
        <v>0.39</v>
      </c>
      <c r="PU1675">
        <f t="shared" si="834"/>
        <v>0.39</v>
      </c>
      <c r="QF1675">
        <v>824364</v>
      </c>
      <c r="QI1675">
        <v>0.42</v>
      </c>
      <c r="QJ1675">
        <f t="shared" si="835"/>
        <v>0.42</v>
      </c>
      <c r="QU1675">
        <v>824364</v>
      </c>
      <c r="QX1675">
        <v>0.42</v>
      </c>
      <c r="QY1675">
        <f t="shared" si="836"/>
        <v>0.42</v>
      </c>
    </row>
    <row r="1676" spans="12:467" x14ac:dyDescent="0.2">
      <c r="L1676">
        <v>824270</v>
      </c>
      <c r="O1676">
        <v>0.53</v>
      </c>
      <c r="P1676">
        <f t="shared" si="806"/>
        <v>0.53</v>
      </c>
      <c r="AA1676">
        <v>824270</v>
      </c>
      <c r="AD1676">
        <v>0.73</v>
      </c>
      <c r="AE1676">
        <f t="shared" si="807"/>
        <v>0.73</v>
      </c>
      <c r="AP1676">
        <v>824270</v>
      </c>
      <c r="AS1676">
        <v>0.85</v>
      </c>
      <c r="AT1676">
        <f t="shared" si="808"/>
        <v>0.85</v>
      </c>
      <c r="BE1676">
        <v>824270</v>
      </c>
      <c r="BH1676">
        <v>0.65</v>
      </c>
      <c r="BI1676">
        <f t="shared" si="809"/>
        <v>0.65</v>
      </c>
      <c r="BT1676">
        <v>824270</v>
      </c>
      <c r="BW1676">
        <v>0.76</v>
      </c>
      <c r="BX1676">
        <f t="shared" si="810"/>
        <v>0.76</v>
      </c>
      <c r="CI1676">
        <v>824270</v>
      </c>
      <c r="CL1676">
        <v>0.55000000000000004</v>
      </c>
      <c r="CM1676">
        <f t="shared" si="811"/>
        <v>0.55000000000000004</v>
      </c>
      <c r="CX1676">
        <v>824270</v>
      </c>
      <c r="DA1676">
        <v>0.55000000000000004</v>
      </c>
      <c r="DB1676">
        <f t="shared" si="812"/>
        <v>0.55000000000000004</v>
      </c>
      <c r="DM1676">
        <v>824270</v>
      </c>
      <c r="DP1676">
        <v>0.53</v>
      </c>
      <c r="DQ1676">
        <f t="shared" si="813"/>
        <v>0.53</v>
      </c>
      <c r="EB1676">
        <v>824270</v>
      </c>
      <c r="EE1676">
        <v>0.5</v>
      </c>
      <c r="EF1676">
        <f t="shared" si="814"/>
        <v>0.5</v>
      </c>
      <c r="EQ1676">
        <v>824270</v>
      </c>
      <c r="ET1676">
        <v>0.5</v>
      </c>
      <c r="EU1676">
        <f t="shared" si="815"/>
        <v>0.5</v>
      </c>
      <c r="FF1676">
        <v>824270</v>
      </c>
      <c r="FI1676">
        <v>0.56999999999999995</v>
      </c>
      <c r="FJ1676">
        <f t="shared" si="816"/>
        <v>0.56999999999999995</v>
      </c>
      <c r="FU1676">
        <v>824270</v>
      </c>
      <c r="FX1676">
        <v>0.54</v>
      </c>
      <c r="FY1676">
        <f t="shared" si="817"/>
        <v>0.54</v>
      </c>
      <c r="GJ1676">
        <v>824270</v>
      </c>
      <c r="GM1676">
        <v>0.53</v>
      </c>
      <c r="GN1676">
        <f t="shared" si="818"/>
        <v>0.53</v>
      </c>
      <c r="GY1676">
        <v>824270</v>
      </c>
      <c r="HB1676">
        <v>0.56000000000000005</v>
      </c>
      <c r="HC1676">
        <f t="shared" si="819"/>
        <v>0.56000000000000005</v>
      </c>
      <c r="HN1676">
        <v>824270</v>
      </c>
      <c r="HQ1676">
        <v>0.59</v>
      </c>
      <c r="HR1676">
        <f t="shared" si="820"/>
        <v>0.59</v>
      </c>
      <c r="ID1676">
        <v>824687</v>
      </c>
      <c r="IG1676">
        <v>0.53</v>
      </c>
      <c r="IH1676">
        <f t="shared" si="821"/>
        <v>0.53</v>
      </c>
      <c r="IS1676">
        <v>824687</v>
      </c>
      <c r="IV1676">
        <v>0.55000000000000004</v>
      </c>
      <c r="IW1676">
        <f t="shared" si="822"/>
        <v>0.55000000000000004</v>
      </c>
      <c r="JH1676">
        <v>824687</v>
      </c>
      <c r="JK1676">
        <v>0.51</v>
      </c>
      <c r="JL1676">
        <f t="shared" si="823"/>
        <v>0.51</v>
      </c>
      <c r="JW1676">
        <v>824687</v>
      </c>
      <c r="JZ1676">
        <v>0.52</v>
      </c>
      <c r="KA1676">
        <f t="shared" si="824"/>
        <v>0.52</v>
      </c>
      <c r="KL1676">
        <v>824687</v>
      </c>
      <c r="KO1676">
        <v>0.53</v>
      </c>
      <c r="KP1676">
        <f t="shared" si="825"/>
        <v>0.53</v>
      </c>
      <c r="LA1676">
        <v>824687</v>
      </c>
      <c r="LD1676">
        <v>0.51</v>
      </c>
      <c r="LE1676">
        <f t="shared" si="826"/>
        <v>0.51</v>
      </c>
      <c r="LP1676">
        <v>824687</v>
      </c>
      <c r="LS1676">
        <v>0.52</v>
      </c>
      <c r="LT1676">
        <f t="shared" si="827"/>
        <v>0.52</v>
      </c>
      <c r="ME1676">
        <v>824687</v>
      </c>
      <c r="MH1676">
        <v>0.48</v>
      </c>
      <c r="MI1676">
        <f t="shared" si="828"/>
        <v>0.48</v>
      </c>
      <c r="MT1676">
        <v>824687</v>
      </c>
      <c r="MW1676">
        <v>0.49</v>
      </c>
      <c r="MX1676">
        <f t="shared" si="829"/>
        <v>0.49</v>
      </c>
      <c r="NI1676">
        <v>824687</v>
      </c>
      <c r="NL1676">
        <v>0.54</v>
      </c>
      <c r="NM1676">
        <f t="shared" si="830"/>
        <v>0.54</v>
      </c>
      <c r="NX1676">
        <v>824687</v>
      </c>
      <c r="OA1676">
        <v>0.53</v>
      </c>
      <c r="OB1676">
        <f t="shared" si="831"/>
        <v>0.53</v>
      </c>
      <c r="OM1676">
        <v>824687</v>
      </c>
      <c r="OP1676">
        <v>0.54</v>
      </c>
      <c r="OQ1676">
        <f t="shared" si="832"/>
        <v>0.54</v>
      </c>
      <c r="PB1676">
        <v>824687</v>
      </c>
      <c r="PE1676">
        <v>0.54</v>
      </c>
      <c r="PF1676">
        <f t="shared" si="833"/>
        <v>0.54</v>
      </c>
      <c r="PQ1676">
        <v>824687</v>
      </c>
      <c r="PT1676">
        <v>0.54</v>
      </c>
      <c r="PU1676">
        <f t="shared" si="834"/>
        <v>0.54</v>
      </c>
      <c r="QF1676">
        <v>824687</v>
      </c>
      <c r="QI1676">
        <v>0.54</v>
      </c>
      <c r="QJ1676">
        <f t="shared" si="835"/>
        <v>0.54</v>
      </c>
      <c r="QU1676">
        <v>824687</v>
      </c>
      <c r="QX1676">
        <v>0.54</v>
      </c>
      <c r="QY1676">
        <f t="shared" si="836"/>
        <v>0.54</v>
      </c>
    </row>
    <row r="1677" spans="12:467" x14ac:dyDescent="0.2">
      <c r="L1677">
        <v>824596</v>
      </c>
      <c r="O1677">
        <v>0.48</v>
      </c>
      <c r="P1677">
        <f t="shared" si="806"/>
        <v>0.48</v>
      </c>
      <c r="AA1677">
        <v>824596</v>
      </c>
      <c r="AD1677">
        <v>0.49</v>
      </c>
      <c r="AE1677">
        <f t="shared" si="807"/>
        <v>0.49</v>
      </c>
      <c r="AP1677">
        <v>824596</v>
      </c>
      <c r="AS1677">
        <v>0.57999999999999996</v>
      </c>
      <c r="AT1677">
        <f t="shared" si="808"/>
        <v>0.57999999999999996</v>
      </c>
      <c r="BE1677">
        <v>824596</v>
      </c>
      <c r="BH1677">
        <v>0.53</v>
      </c>
      <c r="BI1677">
        <f t="shared" si="809"/>
        <v>0.53</v>
      </c>
      <c r="BT1677">
        <v>824596</v>
      </c>
      <c r="BW1677">
        <v>0.54</v>
      </c>
      <c r="BX1677">
        <f t="shared" si="810"/>
        <v>0.54</v>
      </c>
      <c r="CI1677">
        <v>824596</v>
      </c>
      <c r="CL1677">
        <v>0.51</v>
      </c>
      <c r="CM1677">
        <f t="shared" si="811"/>
        <v>0.51</v>
      </c>
      <c r="CX1677">
        <v>824596</v>
      </c>
      <c r="DA1677">
        <v>0.5</v>
      </c>
      <c r="DB1677">
        <f t="shared" si="812"/>
        <v>0.5</v>
      </c>
      <c r="DM1677">
        <v>824596</v>
      </c>
      <c r="DP1677">
        <v>0.5</v>
      </c>
      <c r="DQ1677">
        <f t="shared" si="813"/>
        <v>0.5</v>
      </c>
      <c r="EB1677">
        <v>824596</v>
      </c>
      <c r="EE1677">
        <v>0.5</v>
      </c>
      <c r="EF1677">
        <f t="shared" si="814"/>
        <v>0.5</v>
      </c>
      <c r="EQ1677">
        <v>824596</v>
      </c>
      <c r="ET1677">
        <v>0.5</v>
      </c>
      <c r="EU1677">
        <f t="shared" si="815"/>
        <v>0.5</v>
      </c>
      <c r="FF1677">
        <v>824596</v>
      </c>
      <c r="FI1677">
        <v>0.5</v>
      </c>
      <c r="FJ1677">
        <f t="shared" si="816"/>
        <v>0.5</v>
      </c>
      <c r="FU1677">
        <v>824596</v>
      </c>
      <c r="FX1677">
        <v>0.5</v>
      </c>
      <c r="FY1677">
        <f t="shared" si="817"/>
        <v>0.5</v>
      </c>
      <c r="GJ1677">
        <v>824596</v>
      </c>
      <c r="GM1677">
        <v>0.48</v>
      </c>
      <c r="GN1677">
        <f t="shared" si="818"/>
        <v>0.48</v>
      </c>
      <c r="GY1677">
        <v>824596</v>
      </c>
      <c r="HB1677">
        <v>0.52</v>
      </c>
      <c r="HC1677">
        <f t="shared" si="819"/>
        <v>0.52</v>
      </c>
      <c r="HN1677">
        <v>824596</v>
      </c>
      <c r="HQ1677">
        <v>0.5</v>
      </c>
      <c r="HR1677">
        <f t="shared" si="820"/>
        <v>0.5</v>
      </c>
      <c r="ID1677">
        <v>825013</v>
      </c>
      <c r="IG1677">
        <v>0.44</v>
      </c>
      <c r="IH1677">
        <f t="shared" si="821"/>
        <v>0.44</v>
      </c>
      <c r="IS1677">
        <v>825013</v>
      </c>
      <c r="IV1677">
        <v>0.4</v>
      </c>
      <c r="IW1677">
        <f t="shared" si="822"/>
        <v>0.4</v>
      </c>
      <c r="JH1677">
        <v>825013</v>
      </c>
      <c r="JK1677">
        <v>0.4</v>
      </c>
      <c r="JL1677">
        <f t="shared" si="823"/>
        <v>0.4</v>
      </c>
      <c r="JW1677">
        <v>825013</v>
      </c>
      <c r="JZ1677">
        <v>0.41</v>
      </c>
      <c r="KA1677">
        <f t="shared" si="824"/>
        <v>0.41</v>
      </c>
      <c r="KL1677">
        <v>825013</v>
      </c>
      <c r="KO1677">
        <v>0.32</v>
      </c>
      <c r="KP1677">
        <f t="shared" si="825"/>
        <v>0.32</v>
      </c>
      <c r="LA1677">
        <v>825013</v>
      </c>
      <c r="LD1677">
        <v>0.4</v>
      </c>
      <c r="LE1677">
        <f t="shared" si="826"/>
        <v>0.4</v>
      </c>
      <c r="LP1677">
        <v>825013</v>
      </c>
      <c r="LS1677">
        <v>0.44</v>
      </c>
      <c r="LT1677">
        <f t="shared" si="827"/>
        <v>0.44</v>
      </c>
      <c r="ME1677">
        <v>825013</v>
      </c>
      <c r="MH1677">
        <v>0.36</v>
      </c>
      <c r="MI1677">
        <f t="shared" si="828"/>
        <v>0.36</v>
      </c>
      <c r="MT1677">
        <v>825013</v>
      </c>
      <c r="MW1677">
        <v>0.37</v>
      </c>
      <c r="MX1677">
        <f t="shared" si="829"/>
        <v>0.37</v>
      </c>
      <c r="NI1677">
        <v>825013</v>
      </c>
      <c r="NL1677">
        <v>0.41</v>
      </c>
      <c r="NM1677">
        <f t="shared" si="830"/>
        <v>0.41</v>
      </c>
      <c r="NX1677">
        <v>825013</v>
      </c>
      <c r="OA1677">
        <v>0.45</v>
      </c>
      <c r="OB1677">
        <f t="shared" si="831"/>
        <v>0.45</v>
      </c>
      <c r="OM1677">
        <v>825013</v>
      </c>
      <c r="OP1677">
        <v>0.39</v>
      </c>
      <c r="OQ1677">
        <f t="shared" si="832"/>
        <v>0.39</v>
      </c>
      <c r="PB1677">
        <v>825013</v>
      </c>
      <c r="PE1677">
        <v>0.39</v>
      </c>
      <c r="PF1677">
        <f t="shared" si="833"/>
        <v>0.39</v>
      </c>
      <c r="PQ1677">
        <v>825013</v>
      </c>
      <c r="PT1677">
        <v>0.4</v>
      </c>
      <c r="PU1677">
        <f t="shared" si="834"/>
        <v>0.4</v>
      </c>
      <c r="QF1677">
        <v>825013</v>
      </c>
      <c r="QI1677">
        <v>0.38</v>
      </c>
      <c r="QJ1677">
        <f t="shared" si="835"/>
        <v>0.38</v>
      </c>
      <c r="QU1677">
        <v>825013</v>
      </c>
      <c r="QX1677">
        <v>0.42</v>
      </c>
      <c r="QY1677">
        <f t="shared" si="836"/>
        <v>0.42</v>
      </c>
    </row>
    <row r="1678" spans="12:467" x14ac:dyDescent="0.2">
      <c r="L1678">
        <v>824756</v>
      </c>
      <c r="O1678">
        <v>0.45</v>
      </c>
      <c r="P1678">
        <f t="shared" si="806"/>
        <v>0.45</v>
      </c>
      <c r="AA1678">
        <v>824756</v>
      </c>
      <c r="AD1678">
        <v>0.4</v>
      </c>
      <c r="AE1678">
        <f t="shared" si="807"/>
        <v>0.4</v>
      </c>
      <c r="AP1678">
        <v>824756</v>
      </c>
      <c r="AS1678">
        <v>0.28000000000000003</v>
      </c>
      <c r="AT1678">
        <f t="shared" si="808"/>
        <v>0.28000000000000003</v>
      </c>
      <c r="BE1678">
        <v>824756</v>
      </c>
      <c r="BH1678">
        <v>0.43</v>
      </c>
      <c r="BI1678">
        <f t="shared" si="809"/>
        <v>0.43</v>
      </c>
      <c r="BT1678">
        <v>824756</v>
      </c>
      <c r="BW1678">
        <v>0.42</v>
      </c>
      <c r="BX1678">
        <f t="shared" si="810"/>
        <v>0.42</v>
      </c>
      <c r="CI1678">
        <v>824756</v>
      </c>
      <c r="CL1678">
        <v>0.46</v>
      </c>
      <c r="CM1678">
        <f t="shared" si="811"/>
        <v>0.46</v>
      </c>
      <c r="CX1678">
        <v>824756</v>
      </c>
      <c r="DA1678">
        <v>0.47</v>
      </c>
      <c r="DB1678">
        <f t="shared" si="812"/>
        <v>0.47</v>
      </c>
      <c r="DM1678">
        <v>824756</v>
      </c>
      <c r="DP1678">
        <v>0.43</v>
      </c>
      <c r="DQ1678">
        <f t="shared" si="813"/>
        <v>0.43</v>
      </c>
      <c r="EB1678">
        <v>824756</v>
      </c>
      <c r="EE1678">
        <v>0.46</v>
      </c>
      <c r="EF1678">
        <f t="shared" si="814"/>
        <v>0.46</v>
      </c>
      <c r="EQ1678">
        <v>824756</v>
      </c>
      <c r="ET1678">
        <v>0.46</v>
      </c>
      <c r="EU1678">
        <f t="shared" si="815"/>
        <v>0.46</v>
      </c>
      <c r="FF1678">
        <v>824756</v>
      </c>
      <c r="FI1678">
        <v>0.49</v>
      </c>
      <c r="FJ1678">
        <f t="shared" si="816"/>
        <v>0.49</v>
      </c>
      <c r="FU1678">
        <v>824756</v>
      </c>
      <c r="FX1678">
        <v>0.46</v>
      </c>
      <c r="FY1678">
        <f t="shared" si="817"/>
        <v>0.46</v>
      </c>
      <c r="GJ1678">
        <v>824756</v>
      </c>
      <c r="GM1678">
        <v>0.44</v>
      </c>
      <c r="GN1678">
        <f t="shared" si="818"/>
        <v>0.44</v>
      </c>
      <c r="GY1678">
        <v>824756</v>
      </c>
      <c r="HB1678">
        <v>0.45</v>
      </c>
      <c r="HC1678">
        <f t="shared" si="819"/>
        <v>0.45</v>
      </c>
      <c r="HN1678">
        <v>824756</v>
      </c>
      <c r="HQ1678">
        <v>0.45</v>
      </c>
      <c r="HR1678">
        <f t="shared" si="820"/>
        <v>0.45</v>
      </c>
      <c r="ID1678">
        <v>822984</v>
      </c>
      <c r="IG1678">
        <v>0.51</v>
      </c>
      <c r="IH1678">
        <f t="shared" si="821"/>
        <v>0.51</v>
      </c>
      <c r="IS1678">
        <v>822984</v>
      </c>
      <c r="IV1678">
        <v>0.51</v>
      </c>
      <c r="IW1678">
        <f t="shared" si="822"/>
        <v>0.51</v>
      </c>
      <c r="JH1678">
        <v>822984</v>
      </c>
      <c r="JK1678">
        <v>0.47</v>
      </c>
      <c r="JL1678">
        <f t="shared" si="823"/>
        <v>0.47</v>
      </c>
      <c r="JW1678">
        <v>822984</v>
      </c>
      <c r="JZ1678">
        <v>0.52</v>
      </c>
      <c r="KA1678">
        <f t="shared" si="824"/>
        <v>0.52</v>
      </c>
      <c r="KL1678">
        <v>822984</v>
      </c>
      <c r="KO1678">
        <v>0.43</v>
      </c>
      <c r="KP1678">
        <f t="shared" si="825"/>
        <v>0.43</v>
      </c>
      <c r="LA1678">
        <v>822984</v>
      </c>
      <c r="LD1678">
        <v>0.48</v>
      </c>
      <c r="LE1678">
        <f t="shared" si="826"/>
        <v>0.48</v>
      </c>
      <c r="LP1678">
        <v>822984</v>
      </c>
      <c r="LS1678">
        <v>0.52</v>
      </c>
      <c r="LT1678">
        <f t="shared" si="827"/>
        <v>0.52</v>
      </c>
      <c r="ME1678">
        <v>822984</v>
      </c>
      <c r="MH1678">
        <v>0.48</v>
      </c>
      <c r="MI1678">
        <f t="shared" si="828"/>
        <v>0.48</v>
      </c>
      <c r="MT1678">
        <v>822984</v>
      </c>
      <c r="MW1678">
        <v>0.38</v>
      </c>
      <c r="MX1678">
        <f t="shared" si="829"/>
        <v>0.38</v>
      </c>
      <c r="NI1678">
        <v>822984</v>
      </c>
      <c r="NL1678">
        <v>0.5</v>
      </c>
      <c r="NM1678">
        <f t="shared" si="830"/>
        <v>0.5</v>
      </c>
      <c r="NX1678">
        <v>822984</v>
      </c>
      <c r="OA1678">
        <v>0.48</v>
      </c>
      <c r="OB1678">
        <f t="shared" si="831"/>
        <v>0.48</v>
      </c>
      <c r="OM1678">
        <v>822984</v>
      </c>
      <c r="OP1678">
        <v>0.51</v>
      </c>
      <c r="OQ1678">
        <f t="shared" si="832"/>
        <v>0.51</v>
      </c>
      <c r="PB1678">
        <v>822984</v>
      </c>
      <c r="PE1678">
        <v>0.5</v>
      </c>
      <c r="PF1678">
        <f t="shared" si="833"/>
        <v>0.5</v>
      </c>
      <c r="PQ1678">
        <v>822984</v>
      </c>
      <c r="PT1678">
        <v>0.52</v>
      </c>
      <c r="PU1678">
        <f t="shared" si="834"/>
        <v>0.52</v>
      </c>
      <c r="QF1678">
        <v>822984</v>
      </c>
      <c r="QI1678">
        <v>0.54</v>
      </c>
      <c r="QJ1678">
        <f t="shared" si="835"/>
        <v>0.54</v>
      </c>
      <c r="QU1678">
        <v>822984</v>
      </c>
      <c r="QX1678">
        <v>0.52</v>
      </c>
      <c r="QY1678">
        <f t="shared" si="836"/>
        <v>0.52</v>
      </c>
    </row>
    <row r="1679" spans="12:467" x14ac:dyDescent="0.2">
      <c r="L1679">
        <v>824836</v>
      </c>
      <c r="O1679">
        <v>0.51</v>
      </c>
      <c r="P1679">
        <f t="shared" si="806"/>
        <v>0.51</v>
      </c>
      <c r="AA1679">
        <v>824836</v>
      </c>
      <c r="AD1679">
        <v>0.47</v>
      </c>
      <c r="AE1679">
        <f t="shared" si="807"/>
        <v>0.47</v>
      </c>
      <c r="AP1679">
        <v>824836</v>
      </c>
      <c r="AS1679">
        <v>0.62</v>
      </c>
      <c r="AT1679">
        <f t="shared" si="808"/>
        <v>0.62</v>
      </c>
      <c r="BE1679">
        <v>824836</v>
      </c>
      <c r="BH1679">
        <v>0.55000000000000004</v>
      </c>
      <c r="BI1679">
        <f t="shared" si="809"/>
        <v>0.55000000000000004</v>
      </c>
      <c r="BT1679">
        <v>824836</v>
      </c>
      <c r="BW1679">
        <v>0.47</v>
      </c>
      <c r="BX1679">
        <f t="shared" si="810"/>
        <v>0.47</v>
      </c>
      <c r="CI1679">
        <v>824836</v>
      </c>
      <c r="CL1679">
        <v>0.49</v>
      </c>
      <c r="CM1679">
        <f t="shared" si="811"/>
        <v>0.49</v>
      </c>
      <c r="CX1679">
        <v>824836</v>
      </c>
      <c r="DA1679">
        <v>0.49</v>
      </c>
      <c r="DB1679">
        <f t="shared" si="812"/>
        <v>0.49</v>
      </c>
      <c r="DM1679">
        <v>824836</v>
      </c>
      <c r="DP1679">
        <v>0.49</v>
      </c>
      <c r="DQ1679">
        <f t="shared" si="813"/>
        <v>0.49</v>
      </c>
      <c r="EB1679">
        <v>824836</v>
      </c>
      <c r="EE1679">
        <v>0.5</v>
      </c>
      <c r="EF1679">
        <f t="shared" si="814"/>
        <v>0.5</v>
      </c>
      <c r="EQ1679">
        <v>824836</v>
      </c>
      <c r="ET1679">
        <v>0.5</v>
      </c>
      <c r="EU1679">
        <f t="shared" si="815"/>
        <v>0.5</v>
      </c>
      <c r="FF1679">
        <v>824836</v>
      </c>
      <c r="FI1679">
        <v>0.47</v>
      </c>
      <c r="FJ1679">
        <f t="shared" si="816"/>
        <v>0.47</v>
      </c>
      <c r="FU1679">
        <v>824836</v>
      </c>
      <c r="FX1679">
        <v>0.48</v>
      </c>
      <c r="FY1679">
        <f t="shared" si="817"/>
        <v>0.48</v>
      </c>
      <c r="GJ1679">
        <v>824836</v>
      </c>
      <c r="GM1679">
        <v>0.47</v>
      </c>
      <c r="GN1679">
        <f t="shared" si="818"/>
        <v>0.47</v>
      </c>
      <c r="GY1679">
        <v>824836</v>
      </c>
      <c r="HB1679">
        <v>0.5</v>
      </c>
      <c r="HC1679">
        <f t="shared" si="819"/>
        <v>0.5</v>
      </c>
      <c r="HN1679">
        <v>824836</v>
      </c>
      <c r="HQ1679">
        <v>0.48</v>
      </c>
      <c r="HR1679">
        <f t="shared" si="820"/>
        <v>0.48</v>
      </c>
      <c r="ID1679">
        <v>823064</v>
      </c>
      <c r="IG1679">
        <v>0.42</v>
      </c>
      <c r="IH1679">
        <f t="shared" si="821"/>
        <v>0.42</v>
      </c>
      <c r="IS1679">
        <v>823064</v>
      </c>
      <c r="IV1679">
        <v>0.44</v>
      </c>
      <c r="IW1679">
        <f t="shared" si="822"/>
        <v>0.44</v>
      </c>
      <c r="JH1679">
        <v>823064</v>
      </c>
      <c r="JK1679">
        <v>0.42</v>
      </c>
      <c r="JL1679">
        <f t="shared" si="823"/>
        <v>0.42</v>
      </c>
      <c r="JW1679">
        <v>823064</v>
      </c>
      <c r="JZ1679">
        <v>0.46</v>
      </c>
      <c r="KA1679">
        <f t="shared" si="824"/>
        <v>0.46</v>
      </c>
      <c r="KL1679">
        <v>823064</v>
      </c>
      <c r="KO1679">
        <v>0.42</v>
      </c>
      <c r="KP1679">
        <f t="shared" si="825"/>
        <v>0.42</v>
      </c>
      <c r="LA1679">
        <v>823064</v>
      </c>
      <c r="LD1679">
        <v>0.42</v>
      </c>
      <c r="LE1679">
        <f t="shared" si="826"/>
        <v>0.42</v>
      </c>
      <c r="LP1679">
        <v>823064</v>
      </c>
      <c r="LS1679">
        <v>0.47</v>
      </c>
      <c r="LT1679">
        <f t="shared" si="827"/>
        <v>0.47</v>
      </c>
      <c r="ME1679">
        <v>823064</v>
      </c>
      <c r="MH1679">
        <v>0.45</v>
      </c>
      <c r="MI1679">
        <f t="shared" si="828"/>
        <v>0.45</v>
      </c>
      <c r="MT1679">
        <v>823064</v>
      </c>
      <c r="MW1679">
        <v>0.41</v>
      </c>
      <c r="MX1679">
        <f t="shared" si="829"/>
        <v>0.41</v>
      </c>
      <c r="NI1679">
        <v>823064</v>
      </c>
      <c r="NL1679">
        <v>0.44</v>
      </c>
      <c r="NM1679">
        <f t="shared" si="830"/>
        <v>0.44</v>
      </c>
      <c r="NX1679">
        <v>823064</v>
      </c>
      <c r="OA1679">
        <v>0.43</v>
      </c>
      <c r="OB1679">
        <f t="shared" si="831"/>
        <v>0.43</v>
      </c>
      <c r="OM1679">
        <v>823064</v>
      </c>
      <c r="OP1679">
        <v>0.46</v>
      </c>
      <c r="OQ1679">
        <f t="shared" si="832"/>
        <v>0.46</v>
      </c>
      <c r="PB1679">
        <v>823064</v>
      </c>
      <c r="PE1679">
        <v>0.46</v>
      </c>
      <c r="PF1679">
        <f t="shared" si="833"/>
        <v>0.46</v>
      </c>
      <c r="PQ1679">
        <v>823064</v>
      </c>
      <c r="PT1679">
        <v>0.45</v>
      </c>
      <c r="PU1679">
        <f t="shared" si="834"/>
        <v>0.45</v>
      </c>
      <c r="QF1679">
        <v>823064</v>
      </c>
      <c r="QI1679">
        <v>0.48</v>
      </c>
      <c r="QJ1679">
        <f t="shared" si="835"/>
        <v>0.48</v>
      </c>
      <c r="QU1679">
        <v>823064</v>
      </c>
      <c r="QX1679">
        <v>0.43</v>
      </c>
      <c r="QY1679">
        <f t="shared" si="836"/>
        <v>0.43</v>
      </c>
    </row>
    <row r="1680" spans="12:467" x14ac:dyDescent="0.2">
      <c r="L1680">
        <v>825003</v>
      </c>
      <c r="O1680">
        <v>0.51</v>
      </c>
      <c r="P1680">
        <f t="shared" si="806"/>
        <v>0.51</v>
      </c>
      <c r="AA1680">
        <v>825003</v>
      </c>
      <c r="AD1680">
        <v>0.52</v>
      </c>
      <c r="AE1680">
        <f t="shared" si="807"/>
        <v>0.52</v>
      </c>
      <c r="AP1680">
        <v>825003</v>
      </c>
      <c r="AS1680">
        <v>0.79</v>
      </c>
      <c r="AT1680">
        <f t="shared" si="808"/>
        <v>0.79</v>
      </c>
      <c r="BE1680">
        <v>825003</v>
      </c>
      <c r="BH1680">
        <v>0.7</v>
      </c>
      <c r="BI1680">
        <f t="shared" si="809"/>
        <v>0.7</v>
      </c>
      <c r="BT1680">
        <v>825003</v>
      </c>
      <c r="BW1680">
        <v>0.55000000000000004</v>
      </c>
      <c r="BX1680">
        <f t="shared" si="810"/>
        <v>0.55000000000000004</v>
      </c>
      <c r="CI1680">
        <v>825003</v>
      </c>
      <c r="CL1680">
        <v>0.52</v>
      </c>
      <c r="CM1680">
        <f t="shared" si="811"/>
        <v>0.52</v>
      </c>
      <c r="CX1680">
        <v>825003</v>
      </c>
      <c r="DA1680">
        <v>0.49</v>
      </c>
      <c r="DB1680">
        <f t="shared" si="812"/>
        <v>0.49</v>
      </c>
      <c r="DM1680">
        <v>825003</v>
      </c>
      <c r="DP1680">
        <v>0.52</v>
      </c>
      <c r="DQ1680">
        <f t="shared" si="813"/>
        <v>0.52</v>
      </c>
      <c r="EB1680">
        <v>825003</v>
      </c>
      <c r="EE1680">
        <v>0.52</v>
      </c>
      <c r="EF1680">
        <f t="shared" si="814"/>
        <v>0.52</v>
      </c>
      <c r="EQ1680">
        <v>825003</v>
      </c>
      <c r="ET1680">
        <v>0.52</v>
      </c>
      <c r="EU1680">
        <f t="shared" si="815"/>
        <v>0.52</v>
      </c>
      <c r="FF1680">
        <v>825003</v>
      </c>
      <c r="FI1680">
        <v>0.5</v>
      </c>
      <c r="FJ1680">
        <f t="shared" si="816"/>
        <v>0.5</v>
      </c>
      <c r="FU1680">
        <v>825003</v>
      </c>
      <c r="FX1680">
        <v>0.5</v>
      </c>
      <c r="FY1680">
        <f t="shared" si="817"/>
        <v>0.5</v>
      </c>
      <c r="GJ1680">
        <v>825003</v>
      </c>
      <c r="GM1680">
        <v>0.51</v>
      </c>
      <c r="GN1680">
        <f t="shared" si="818"/>
        <v>0.51</v>
      </c>
      <c r="GY1680">
        <v>825003</v>
      </c>
      <c r="HB1680">
        <v>0.48</v>
      </c>
      <c r="HC1680">
        <f t="shared" si="819"/>
        <v>0.48</v>
      </c>
      <c r="HN1680">
        <v>825003</v>
      </c>
      <c r="HQ1680">
        <v>0.47</v>
      </c>
      <c r="HR1680">
        <f t="shared" si="820"/>
        <v>0.47</v>
      </c>
      <c r="ID1680">
        <v>823143</v>
      </c>
      <c r="IG1680">
        <v>0.52</v>
      </c>
      <c r="IH1680">
        <f t="shared" si="821"/>
        <v>0.52</v>
      </c>
      <c r="IS1680">
        <v>823143</v>
      </c>
      <c r="IV1680">
        <v>0.53</v>
      </c>
      <c r="IW1680">
        <f t="shared" si="822"/>
        <v>0.53</v>
      </c>
      <c r="JH1680">
        <v>823143</v>
      </c>
      <c r="JK1680">
        <v>0.53</v>
      </c>
      <c r="JL1680">
        <f t="shared" si="823"/>
        <v>0.53</v>
      </c>
      <c r="JW1680">
        <v>823143</v>
      </c>
      <c r="JZ1680">
        <v>0.56000000000000005</v>
      </c>
      <c r="KA1680">
        <f t="shared" si="824"/>
        <v>0.56000000000000005</v>
      </c>
      <c r="KL1680">
        <v>823143</v>
      </c>
      <c r="KO1680">
        <v>0.49</v>
      </c>
      <c r="KP1680">
        <f t="shared" si="825"/>
        <v>0.49</v>
      </c>
      <c r="LA1680">
        <v>823143</v>
      </c>
      <c r="LD1680">
        <v>0.52</v>
      </c>
      <c r="LE1680">
        <f t="shared" si="826"/>
        <v>0.52</v>
      </c>
      <c r="LP1680">
        <v>823143</v>
      </c>
      <c r="LS1680">
        <v>0.53</v>
      </c>
      <c r="LT1680">
        <f t="shared" si="827"/>
        <v>0.53</v>
      </c>
      <c r="ME1680">
        <v>823143</v>
      </c>
      <c r="MH1680">
        <v>0.53</v>
      </c>
      <c r="MI1680">
        <f t="shared" si="828"/>
        <v>0.53</v>
      </c>
      <c r="MT1680">
        <v>823143</v>
      </c>
      <c r="MW1680">
        <v>0.52</v>
      </c>
      <c r="MX1680">
        <f t="shared" si="829"/>
        <v>0.52</v>
      </c>
      <c r="NI1680">
        <v>823143</v>
      </c>
      <c r="NL1680">
        <v>0.53</v>
      </c>
      <c r="NM1680">
        <f t="shared" si="830"/>
        <v>0.53</v>
      </c>
      <c r="NX1680">
        <v>823143</v>
      </c>
      <c r="OA1680">
        <v>0.49</v>
      </c>
      <c r="OB1680">
        <f t="shared" si="831"/>
        <v>0.49</v>
      </c>
      <c r="OM1680">
        <v>823143</v>
      </c>
      <c r="OP1680">
        <v>0.53</v>
      </c>
      <c r="OQ1680">
        <f t="shared" si="832"/>
        <v>0.53</v>
      </c>
      <c r="PB1680">
        <v>823143</v>
      </c>
      <c r="PE1680">
        <v>0.53</v>
      </c>
      <c r="PF1680">
        <f t="shared" si="833"/>
        <v>0.53</v>
      </c>
      <c r="PQ1680">
        <v>823143</v>
      </c>
      <c r="PT1680">
        <v>0.53</v>
      </c>
      <c r="PU1680">
        <f t="shared" si="834"/>
        <v>0.53</v>
      </c>
      <c r="QF1680">
        <v>823143</v>
      </c>
      <c r="QI1680">
        <v>0.53</v>
      </c>
      <c r="QJ1680">
        <f t="shared" si="835"/>
        <v>0.53</v>
      </c>
      <c r="QU1680">
        <v>823143</v>
      </c>
      <c r="QX1680">
        <v>0.53</v>
      </c>
      <c r="QY1680">
        <f t="shared" si="836"/>
        <v>0.53</v>
      </c>
    </row>
    <row r="1681" spans="12:467" x14ac:dyDescent="0.2">
      <c r="L1681">
        <v>822896</v>
      </c>
      <c r="O1681">
        <v>0.56000000000000005</v>
      </c>
      <c r="P1681">
        <f t="shared" si="806"/>
        <v>0.56000000000000005</v>
      </c>
      <c r="AA1681">
        <v>822896</v>
      </c>
      <c r="AD1681">
        <v>0.55000000000000004</v>
      </c>
      <c r="AE1681">
        <f t="shared" si="807"/>
        <v>0.55000000000000004</v>
      </c>
      <c r="AP1681">
        <v>822896</v>
      </c>
      <c r="AS1681">
        <v>0.68</v>
      </c>
      <c r="AT1681">
        <f t="shared" si="808"/>
        <v>0.68</v>
      </c>
      <c r="BE1681">
        <v>822896</v>
      </c>
      <c r="BH1681">
        <v>0.56999999999999995</v>
      </c>
      <c r="BI1681">
        <f t="shared" si="809"/>
        <v>0.56999999999999995</v>
      </c>
      <c r="BT1681">
        <v>822896</v>
      </c>
      <c r="BW1681">
        <v>0.46</v>
      </c>
      <c r="BX1681">
        <f t="shared" si="810"/>
        <v>0.46</v>
      </c>
      <c r="CI1681">
        <v>822896</v>
      </c>
      <c r="CL1681">
        <v>0.53</v>
      </c>
      <c r="CM1681">
        <f t="shared" si="811"/>
        <v>0.53</v>
      </c>
      <c r="CX1681">
        <v>822896</v>
      </c>
      <c r="DA1681">
        <v>0.56000000000000005</v>
      </c>
      <c r="DB1681">
        <f t="shared" si="812"/>
        <v>0.56000000000000005</v>
      </c>
      <c r="DM1681">
        <v>822896</v>
      </c>
      <c r="DP1681">
        <v>0.54</v>
      </c>
      <c r="DQ1681">
        <f t="shared" si="813"/>
        <v>0.54</v>
      </c>
      <c r="EB1681">
        <v>822896</v>
      </c>
      <c r="EE1681">
        <v>0.55000000000000004</v>
      </c>
      <c r="EF1681">
        <f t="shared" si="814"/>
        <v>0.55000000000000004</v>
      </c>
      <c r="EQ1681">
        <v>822896</v>
      </c>
      <c r="ET1681">
        <v>0.55000000000000004</v>
      </c>
      <c r="EU1681">
        <f t="shared" si="815"/>
        <v>0.55000000000000004</v>
      </c>
      <c r="FF1681">
        <v>822896</v>
      </c>
      <c r="FI1681">
        <v>0.56999999999999995</v>
      </c>
      <c r="FJ1681">
        <f t="shared" si="816"/>
        <v>0.56999999999999995</v>
      </c>
      <c r="FU1681">
        <v>822896</v>
      </c>
      <c r="FX1681">
        <v>0.56000000000000005</v>
      </c>
      <c r="FY1681">
        <f t="shared" si="817"/>
        <v>0.56000000000000005</v>
      </c>
      <c r="GJ1681">
        <v>822896</v>
      </c>
      <c r="GM1681">
        <v>0.54</v>
      </c>
      <c r="GN1681">
        <f t="shared" si="818"/>
        <v>0.54</v>
      </c>
      <c r="GY1681">
        <v>822896</v>
      </c>
      <c r="HB1681">
        <v>0.59</v>
      </c>
      <c r="HC1681">
        <f t="shared" si="819"/>
        <v>0.59</v>
      </c>
      <c r="HN1681">
        <v>822896</v>
      </c>
      <c r="HQ1681">
        <v>0.51</v>
      </c>
      <c r="HR1681">
        <f t="shared" si="820"/>
        <v>0.51</v>
      </c>
      <c r="ID1681">
        <v>823228</v>
      </c>
      <c r="IG1681">
        <v>0.45</v>
      </c>
      <c r="IH1681">
        <f t="shared" si="821"/>
        <v>0.45</v>
      </c>
      <c r="IS1681">
        <v>823228</v>
      </c>
      <c r="IV1681">
        <v>0.39</v>
      </c>
      <c r="IW1681">
        <f t="shared" si="822"/>
        <v>0.39</v>
      </c>
      <c r="JH1681">
        <v>823228</v>
      </c>
      <c r="JK1681">
        <v>0.37</v>
      </c>
      <c r="JL1681">
        <f t="shared" si="823"/>
        <v>0.37</v>
      </c>
      <c r="JW1681">
        <v>823228</v>
      </c>
      <c r="JZ1681">
        <v>0.42</v>
      </c>
      <c r="KA1681">
        <f t="shared" si="824"/>
        <v>0.42</v>
      </c>
      <c r="KL1681">
        <v>823228</v>
      </c>
      <c r="KO1681">
        <v>0.35</v>
      </c>
      <c r="KP1681">
        <f t="shared" si="825"/>
        <v>0.35</v>
      </c>
      <c r="LA1681">
        <v>823228</v>
      </c>
      <c r="LD1681">
        <v>0.4</v>
      </c>
      <c r="LE1681">
        <f t="shared" si="826"/>
        <v>0.4</v>
      </c>
      <c r="LP1681">
        <v>823228</v>
      </c>
      <c r="LS1681">
        <v>0.41</v>
      </c>
      <c r="LT1681">
        <f t="shared" si="827"/>
        <v>0.41</v>
      </c>
      <c r="ME1681">
        <v>823228</v>
      </c>
      <c r="MH1681">
        <v>0.37</v>
      </c>
      <c r="MI1681">
        <f t="shared" si="828"/>
        <v>0.37</v>
      </c>
      <c r="MT1681">
        <v>823228</v>
      </c>
      <c r="MW1681">
        <v>0.4</v>
      </c>
      <c r="MX1681">
        <f t="shared" si="829"/>
        <v>0.4</v>
      </c>
      <c r="NI1681">
        <v>823228</v>
      </c>
      <c r="NL1681">
        <v>0.43</v>
      </c>
      <c r="NM1681">
        <f t="shared" si="830"/>
        <v>0.43</v>
      </c>
      <c r="NX1681">
        <v>823228</v>
      </c>
      <c r="OA1681">
        <v>0.4</v>
      </c>
      <c r="OB1681">
        <f t="shared" si="831"/>
        <v>0.4</v>
      </c>
      <c r="OM1681">
        <v>823228</v>
      </c>
      <c r="OP1681">
        <v>0.44</v>
      </c>
      <c r="OQ1681">
        <f t="shared" si="832"/>
        <v>0.44</v>
      </c>
      <c r="PB1681">
        <v>823228</v>
      </c>
      <c r="PE1681">
        <v>0.45</v>
      </c>
      <c r="PF1681">
        <f t="shared" si="833"/>
        <v>0.45</v>
      </c>
      <c r="PQ1681">
        <v>823228</v>
      </c>
      <c r="PT1681">
        <v>0.44</v>
      </c>
      <c r="PU1681">
        <f t="shared" si="834"/>
        <v>0.44</v>
      </c>
      <c r="QF1681">
        <v>823228</v>
      </c>
      <c r="QI1681">
        <v>0.44</v>
      </c>
      <c r="QJ1681">
        <f t="shared" si="835"/>
        <v>0.44</v>
      </c>
      <c r="QU1681">
        <v>823228</v>
      </c>
      <c r="QX1681">
        <v>0.41</v>
      </c>
      <c r="QY1681">
        <f t="shared" si="836"/>
        <v>0.41</v>
      </c>
    </row>
    <row r="1682" spans="12:467" x14ac:dyDescent="0.2">
      <c r="L1682">
        <v>824272</v>
      </c>
      <c r="O1682">
        <v>0.55000000000000004</v>
      </c>
      <c r="P1682">
        <f t="shared" si="806"/>
        <v>0.55000000000000004</v>
      </c>
      <c r="AA1682">
        <v>824272</v>
      </c>
      <c r="AD1682">
        <v>0.62</v>
      </c>
      <c r="AE1682">
        <f t="shared" si="807"/>
        <v>0.62</v>
      </c>
      <c r="AP1682">
        <v>824272</v>
      </c>
      <c r="AS1682">
        <v>0.76</v>
      </c>
      <c r="AT1682">
        <f t="shared" si="808"/>
        <v>0.76</v>
      </c>
      <c r="BE1682">
        <v>824272</v>
      </c>
      <c r="BH1682">
        <v>0.54</v>
      </c>
      <c r="BI1682">
        <f t="shared" si="809"/>
        <v>0.54</v>
      </c>
      <c r="BT1682">
        <v>824272</v>
      </c>
      <c r="BW1682">
        <v>0.65</v>
      </c>
      <c r="BX1682">
        <f t="shared" si="810"/>
        <v>0.65</v>
      </c>
      <c r="CI1682">
        <v>824272</v>
      </c>
      <c r="CL1682">
        <v>0.53</v>
      </c>
      <c r="CM1682">
        <f t="shared" si="811"/>
        <v>0.53</v>
      </c>
      <c r="CX1682">
        <v>824272</v>
      </c>
      <c r="DA1682">
        <v>0.55000000000000004</v>
      </c>
      <c r="DB1682">
        <f t="shared" si="812"/>
        <v>0.55000000000000004</v>
      </c>
      <c r="DM1682">
        <v>824272</v>
      </c>
      <c r="DP1682">
        <v>0.5</v>
      </c>
      <c r="DQ1682">
        <f t="shared" si="813"/>
        <v>0.5</v>
      </c>
      <c r="EB1682">
        <v>824272</v>
      </c>
      <c r="EE1682">
        <v>0.52</v>
      </c>
      <c r="EF1682">
        <f t="shared" si="814"/>
        <v>0.52</v>
      </c>
      <c r="EQ1682">
        <v>824272</v>
      </c>
      <c r="ET1682">
        <v>0.52</v>
      </c>
      <c r="EU1682">
        <f t="shared" si="815"/>
        <v>0.52</v>
      </c>
      <c r="FF1682">
        <v>824272</v>
      </c>
      <c r="FI1682">
        <v>0.55000000000000004</v>
      </c>
      <c r="FJ1682">
        <f t="shared" si="816"/>
        <v>0.55000000000000004</v>
      </c>
      <c r="FU1682">
        <v>824272</v>
      </c>
      <c r="FX1682">
        <v>0.55000000000000004</v>
      </c>
      <c r="FY1682">
        <f t="shared" si="817"/>
        <v>0.55000000000000004</v>
      </c>
      <c r="GJ1682">
        <v>824272</v>
      </c>
      <c r="GM1682">
        <v>0.53</v>
      </c>
      <c r="GN1682">
        <f t="shared" si="818"/>
        <v>0.53</v>
      </c>
      <c r="GY1682">
        <v>824272</v>
      </c>
      <c r="HB1682">
        <v>0.56999999999999995</v>
      </c>
      <c r="HC1682">
        <f t="shared" si="819"/>
        <v>0.56999999999999995</v>
      </c>
      <c r="HN1682">
        <v>824272</v>
      </c>
      <c r="HQ1682">
        <v>0.55000000000000004</v>
      </c>
      <c r="HR1682">
        <f t="shared" si="820"/>
        <v>0.55000000000000004</v>
      </c>
      <c r="ID1682">
        <v>823874</v>
      </c>
      <c r="IG1682">
        <v>0.5</v>
      </c>
      <c r="IH1682">
        <f t="shared" si="821"/>
        <v>0.5</v>
      </c>
      <c r="IS1682">
        <v>823874</v>
      </c>
      <c r="IV1682">
        <v>0.51</v>
      </c>
      <c r="IW1682">
        <f t="shared" si="822"/>
        <v>0.51</v>
      </c>
      <c r="JH1682">
        <v>823874</v>
      </c>
      <c r="JK1682">
        <v>0.5</v>
      </c>
      <c r="JL1682">
        <f t="shared" si="823"/>
        <v>0.5</v>
      </c>
      <c r="JW1682">
        <v>823874</v>
      </c>
      <c r="JZ1682">
        <v>0.51</v>
      </c>
      <c r="KA1682">
        <f t="shared" si="824"/>
        <v>0.51</v>
      </c>
      <c r="KL1682">
        <v>823874</v>
      </c>
      <c r="KO1682">
        <v>0.52</v>
      </c>
      <c r="KP1682">
        <f t="shared" si="825"/>
        <v>0.52</v>
      </c>
      <c r="LA1682">
        <v>823874</v>
      </c>
      <c r="LD1682">
        <v>0.51</v>
      </c>
      <c r="LE1682">
        <f t="shared" si="826"/>
        <v>0.51</v>
      </c>
      <c r="LP1682">
        <v>823874</v>
      </c>
      <c r="LS1682">
        <v>0.52</v>
      </c>
      <c r="LT1682">
        <f t="shared" si="827"/>
        <v>0.52</v>
      </c>
      <c r="ME1682">
        <v>823874</v>
      </c>
      <c r="MH1682">
        <v>0.48</v>
      </c>
      <c r="MI1682">
        <f t="shared" si="828"/>
        <v>0.48</v>
      </c>
      <c r="MT1682">
        <v>823874</v>
      </c>
      <c r="MW1682">
        <v>0.59</v>
      </c>
      <c r="MX1682">
        <f t="shared" si="829"/>
        <v>0.59</v>
      </c>
      <c r="NI1682">
        <v>823874</v>
      </c>
      <c r="NL1682">
        <v>0.49</v>
      </c>
      <c r="NM1682">
        <f t="shared" si="830"/>
        <v>0.49</v>
      </c>
      <c r="NX1682">
        <v>823874</v>
      </c>
      <c r="OA1682">
        <v>0.49</v>
      </c>
      <c r="OB1682">
        <f t="shared" si="831"/>
        <v>0.49</v>
      </c>
      <c r="OM1682">
        <v>823874</v>
      </c>
      <c r="OP1682">
        <v>0.5</v>
      </c>
      <c r="OQ1682">
        <f t="shared" si="832"/>
        <v>0.5</v>
      </c>
      <c r="PB1682">
        <v>823874</v>
      </c>
      <c r="PE1682">
        <v>0.5</v>
      </c>
      <c r="PF1682">
        <f t="shared" si="833"/>
        <v>0.5</v>
      </c>
      <c r="PQ1682">
        <v>823874</v>
      </c>
      <c r="PT1682">
        <v>0.5</v>
      </c>
      <c r="PU1682">
        <f t="shared" si="834"/>
        <v>0.5</v>
      </c>
      <c r="QF1682">
        <v>823874</v>
      </c>
      <c r="QI1682">
        <v>0.51</v>
      </c>
      <c r="QJ1682">
        <f t="shared" si="835"/>
        <v>0.51</v>
      </c>
      <c r="QU1682">
        <v>823874</v>
      </c>
      <c r="QX1682">
        <v>0.52</v>
      </c>
      <c r="QY1682">
        <f t="shared" si="836"/>
        <v>0.52</v>
      </c>
    </row>
    <row r="1683" spans="12:467" x14ac:dyDescent="0.2">
      <c r="L1683">
        <v>824757</v>
      </c>
      <c r="O1683">
        <v>0.42</v>
      </c>
      <c r="P1683">
        <f t="shared" si="806"/>
        <v>0.42</v>
      </c>
      <c r="AA1683">
        <v>824757</v>
      </c>
      <c r="AD1683">
        <v>0.35</v>
      </c>
      <c r="AE1683">
        <f t="shared" si="807"/>
        <v>0.35</v>
      </c>
      <c r="AP1683">
        <v>824757</v>
      </c>
      <c r="AS1683">
        <v>0.43</v>
      </c>
      <c r="AT1683">
        <f t="shared" si="808"/>
        <v>0.43</v>
      </c>
      <c r="BE1683">
        <v>824757</v>
      </c>
      <c r="BH1683">
        <v>0.39</v>
      </c>
      <c r="BI1683">
        <f t="shared" si="809"/>
        <v>0.39</v>
      </c>
      <c r="BT1683">
        <v>824757</v>
      </c>
      <c r="BW1683">
        <v>0.47</v>
      </c>
      <c r="BX1683">
        <f t="shared" si="810"/>
        <v>0.47</v>
      </c>
      <c r="CI1683">
        <v>824757</v>
      </c>
      <c r="CL1683">
        <v>0.41</v>
      </c>
      <c r="CM1683">
        <f t="shared" si="811"/>
        <v>0.41</v>
      </c>
      <c r="CX1683">
        <v>824757</v>
      </c>
      <c r="DA1683">
        <v>0.46</v>
      </c>
      <c r="DB1683">
        <f t="shared" si="812"/>
        <v>0.46</v>
      </c>
      <c r="DM1683">
        <v>824757</v>
      </c>
      <c r="DP1683">
        <v>0.42</v>
      </c>
      <c r="DQ1683">
        <f t="shared" si="813"/>
        <v>0.42</v>
      </c>
      <c r="EB1683">
        <v>824757</v>
      </c>
      <c r="EE1683">
        <v>0.43</v>
      </c>
      <c r="EF1683">
        <f t="shared" si="814"/>
        <v>0.43</v>
      </c>
      <c r="EQ1683">
        <v>824757</v>
      </c>
      <c r="ET1683">
        <v>0.43</v>
      </c>
      <c r="EU1683">
        <f t="shared" si="815"/>
        <v>0.43</v>
      </c>
      <c r="FF1683">
        <v>824757</v>
      </c>
      <c r="FI1683">
        <v>0.44</v>
      </c>
      <c r="FJ1683">
        <f t="shared" si="816"/>
        <v>0.44</v>
      </c>
      <c r="FU1683">
        <v>824757</v>
      </c>
      <c r="FX1683">
        <v>0.45</v>
      </c>
      <c r="FY1683">
        <f t="shared" si="817"/>
        <v>0.45</v>
      </c>
      <c r="GJ1683">
        <v>824757</v>
      </c>
      <c r="GM1683">
        <v>0.42</v>
      </c>
      <c r="GN1683">
        <f t="shared" si="818"/>
        <v>0.42</v>
      </c>
      <c r="GY1683">
        <v>824757</v>
      </c>
      <c r="HB1683">
        <v>0.46</v>
      </c>
      <c r="HC1683">
        <f t="shared" si="819"/>
        <v>0.46</v>
      </c>
      <c r="HN1683">
        <v>824757</v>
      </c>
      <c r="HQ1683">
        <v>0.42</v>
      </c>
      <c r="HR1683">
        <f t="shared" si="820"/>
        <v>0.42</v>
      </c>
      <c r="ID1683">
        <v>824039</v>
      </c>
      <c r="IG1683">
        <v>0.61</v>
      </c>
      <c r="IH1683">
        <f t="shared" si="821"/>
        <v>0.61</v>
      </c>
      <c r="IS1683">
        <v>824039</v>
      </c>
      <c r="IV1683">
        <v>0.56000000000000005</v>
      </c>
      <c r="IW1683">
        <f t="shared" si="822"/>
        <v>0.56000000000000005</v>
      </c>
      <c r="JH1683">
        <v>824039</v>
      </c>
      <c r="JK1683">
        <v>0.59</v>
      </c>
      <c r="JL1683">
        <f t="shared" si="823"/>
        <v>0.59</v>
      </c>
      <c r="JW1683">
        <v>824039</v>
      </c>
      <c r="JZ1683">
        <v>0.56000000000000005</v>
      </c>
      <c r="KA1683">
        <f t="shared" si="824"/>
        <v>0.56000000000000005</v>
      </c>
      <c r="KL1683">
        <v>824039</v>
      </c>
      <c r="KO1683">
        <v>0.6</v>
      </c>
      <c r="KP1683">
        <f t="shared" si="825"/>
        <v>0.6</v>
      </c>
      <c r="LA1683">
        <v>824039</v>
      </c>
      <c r="LD1683">
        <v>0.6</v>
      </c>
      <c r="LE1683">
        <f t="shared" si="826"/>
        <v>0.6</v>
      </c>
      <c r="LP1683">
        <v>824039</v>
      </c>
      <c r="LS1683">
        <v>0.54</v>
      </c>
      <c r="LT1683">
        <f t="shared" si="827"/>
        <v>0.54</v>
      </c>
      <c r="ME1683">
        <v>824039</v>
      </c>
      <c r="MH1683">
        <v>0.73</v>
      </c>
      <c r="MI1683">
        <f t="shared" si="828"/>
        <v>0.73</v>
      </c>
      <c r="MT1683">
        <v>824039</v>
      </c>
      <c r="MW1683">
        <v>0.7</v>
      </c>
      <c r="MX1683">
        <f t="shared" si="829"/>
        <v>0.7</v>
      </c>
      <c r="NI1683">
        <v>824039</v>
      </c>
      <c r="NL1683">
        <v>0.53</v>
      </c>
      <c r="NM1683">
        <f t="shared" si="830"/>
        <v>0.53</v>
      </c>
      <c r="NX1683">
        <v>824039</v>
      </c>
      <c r="OA1683">
        <v>0.59</v>
      </c>
      <c r="OB1683">
        <f t="shared" si="831"/>
        <v>0.59</v>
      </c>
      <c r="OM1683">
        <v>824039</v>
      </c>
      <c r="OP1683">
        <v>0.56000000000000005</v>
      </c>
      <c r="OQ1683">
        <f t="shared" si="832"/>
        <v>0.56000000000000005</v>
      </c>
      <c r="PB1683">
        <v>824039</v>
      </c>
      <c r="PE1683">
        <v>0.54</v>
      </c>
      <c r="PF1683">
        <f t="shared" si="833"/>
        <v>0.54</v>
      </c>
      <c r="PQ1683">
        <v>824039</v>
      </c>
      <c r="PT1683">
        <v>0.57999999999999996</v>
      </c>
      <c r="PU1683">
        <f t="shared" si="834"/>
        <v>0.57999999999999996</v>
      </c>
      <c r="QF1683">
        <v>824039</v>
      </c>
      <c r="QI1683">
        <v>0.56000000000000005</v>
      </c>
      <c r="QJ1683">
        <f t="shared" si="835"/>
        <v>0.56000000000000005</v>
      </c>
      <c r="QU1683">
        <v>824039</v>
      </c>
      <c r="QX1683">
        <v>0.56999999999999995</v>
      </c>
      <c r="QY1683">
        <f t="shared" si="836"/>
        <v>0.56999999999999995</v>
      </c>
    </row>
    <row r="1684" spans="12:467" x14ac:dyDescent="0.2">
      <c r="L1684">
        <v>824834</v>
      </c>
      <c r="O1684">
        <v>0.51</v>
      </c>
      <c r="P1684">
        <f t="shared" si="806"/>
        <v>0.51</v>
      </c>
      <c r="AA1684">
        <v>824834</v>
      </c>
      <c r="AD1684">
        <v>0.48</v>
      </c>
      <c r="AE1684">
        <f t="shared" si="807"/>
        <v>0.48</v>
      </c>
      <c r="AP1684">
        <v>824834</v>
      </c>
      <c r="AS1684">
        <v>0.54</v>
      </c>
      <c r="AT1684">
        <f t="shared" si="808"/>
        <v>0.54</v>
      </c>
      <c r="BE1684">
        <v>824834</v>
      </c>
      <c r="BH1684">
        <v>0.53</v>
      </c>
      <c r="BI1684">
        <f t="shared" si="809"/>
        <v>0.53</v>
      </c>
      <c r="BT1684">
        <v>824834</v>
      </c>
      <c r="BW1684">
        <v>0.59</v>
      </c>
      <c r="BX1684">
        <f t="shared" si="810"/>
        <v>0.59</v>
      </c>
      <c r="CI1684">
        <v>824834</v>
      </c>
      <c r="CL1684">
        <v>0.52</v>
      </c>
      <c r="CM1684">
        <f t="shared" si="811"/>
        <v>0.52</v>
      </c>
      <c r="CX1684">
        <v>824834</v>
      </c>
      <c r="DA1684">
        <v>0.51</v>
      </c>
      <c r="DB1684">
        <f t="shared" si="812"/>
        <v>0.51</v>
      </c>
      <c r="DM1684">
        <v>824834</v>
      </c>
      <c r="DP1684">
        <v>0.52</v>
      </c>
      <c r="DQ1684">
        <f t="shared" si="813"/>
        <v>0.52</v>
      </c>
      <c r="EB1684">
        <v>824834</v>
      </c>
      <c r="EE1684">
        <v>0.56000000000000005</v>
      </c>
      <c r="EF1684">
        <f t="shared" si="814"/>
        <v>0.56000000000000005</v>
      </c>
      <c r="EQ1684">
        <v>824834</v>
      </c>
      <c r="ET1684">
        <v>0.56000000000000005</v>
      </c>
      <c r="EU1684">
        <f t="shared" si="815"/>
        <v>0.56000000000000005</v>
      </c>
      <c r="FF1684">
        <v>824834</v>
      </c>
      <c r="FI1684">
        <v>0.51</v>
      </c>
      <c r="FJ1684">
        <f t="shared" si="816"/>
        <v>0.51</v>
      </c>
      <c r="FU1684">
        <v>824834</v>
      </c>
      <c r="FX1684">
        <v>0.49</v>
      </c>
      <c r="FY1684">
        <f t="shared" si="817"/>
        <v>0.49</v>
      </c>
      <c r="GJ1684">
        <v>824834</v>
      </c>
      <c r="GM1684">
        <v>0.52</v>
      </c>
      <c r="GN1684">
        <f t="shared" si="818"/>
        <v>0.52</v>
      </c>
      <c r="GY1684">
        <v>824834</v>
      </c>
      <c r="HB1684">
        <v>0.51</v>
      </c>
      <c r="HC1684">
        <f t="shared" si="819"/>
        <v>0.51</v>
      </c>
      <c r="HN1684">
        <v>824834</v>
      </c>
      <c r="HQ1684">
        <v>0.52</v>
      </c>
      <c r="HR1684">
        <f t="shared" si="820"/>
        <v>0.52</v>
      </c>
      <c r="ID1684">
        <v>824120</v>
      </c>
      <c r="IG1684">
        <v>0.51</v>
      </c>
      <c r="IH1684">
        <f t="shared" si="821"/>
        <v>0.51</v>
      </c>
      <c r="IS1684">
        <v>824120</v>
      </c>
      <c r="IV1684">
        <v>0.47</v>
      </c>
      <c r="IW1684">
        <f t="shared" si="822"/>
        <v>0.47</v>
      </c>
      <c r="JH1684">
        <v>824120</v>
      </c>
      <c r="JK1684">
        <v>0.49</v>
      </c>
      <c r="JL1684">
        <f t="shared" si="823"/>
        <v>0.49</v>
      </c>
      <c r="JW1684">
        <v>824120</v>
      </c>
      <c r="JZ1684">
        <v>0.49</v>
      </c>
      <c r="KA1684">
        <f t="shared" si="824"/>
        <v>0.49</v>
      </c>
      <c r="KL1684">
        <v>824120</v>
      </c>
      <c r="KO1684">
        <v>0.5</v>
      </c>
      <c r="KP1684">
        <f t="shared" si="825"/>
        <v>0.5</v>
      </c>
      <c r="LA1684">
        <v>824120</v>
      </c>
      <c r="LD1684">
        <v>0.48</v>
      </c>
      <c r="LE1684">
        <f t="shared" si="826"/>
        <v>0.48</v>
      </c>
      <c r="LP1684">
        <v>824120</v>
      </c>
      <c r="LS1684">
        <v>0.51</v>
      </c>
      <c r="LT1684">
        <f t="shared" si="827"/>
        <v>0.51</v>
      </c>
      <c r="ME1684">
        <v>824120</v>
      </c>
      <c r="MH1684">
        <v>0.52</v>
      </c>
      <c r="MI1684">
        <f t="shared" si="828"/>
        <v>0.52</v>
      </c>
      <c r="MT1684">
        <v>824120</v>
      </c>
      <c r="MW1684">
        <v>0.42</v>
      </c>
      <c r="MX1684">
        <f t="shared" si="829"/>
        <v>0.42</v>
      </c>
      <c r="NI1684">
        <v>824120</v>
      </c>
      <c r="NL1684">
        <v>0.51</v>
      </c>
      <c r="NM1684">
        <f t="shared" si="830"/>
        <v>0.51</v>
      </c>
      <c r="NX1684">
        <v>824120</v>
      </c>
      <c r="OA1684">
        <v>0.51</v>
      </c>
      <c r="OB1684">
        <f t="shared" si="831"/>
        <v>0.51</v>
      </c>
      <c r="OM1684">
        <v>824120</v>
      </c>
      <c r="OP1684">
        <v>0.49</v>
      </c>
      <c r="OQ1684">
        <f t="shared" si="832"/>
        <v>0.49</v>
      </c>
      <c r="PB1684">
        <v>824120</v>
      </c>
      <c r="PE1684">
        <v>0.5</v>
      </c>
      <c r="PF1684">
        <f t="shared" si="833"/>
        <v>0.5</v>
      </c>
      <c r="PQ1684">
        <v>824120</v>
      </c>
      <c r="PT1684">
        <v>0.49</v>
      </c>
      <c r="PU1684">
        <f t="shared" si="834"/>
        <v>0.49</v>
      </c>
      <c r="QF1684">
        <v>824120</v>
      </c>
      <c r="QI1684">
        <v>0.49</v>
      </c>
      <c r="QJ1684">
        <f t="shared" si="835"/>
        <v>0.49</v>
      </c>
      <c r="QU1684">
        <v>824120</v>
      </c>
      <c r="QX1684">
        <v>0.51</v>
      </c>
      <c r="QY1684">
        <f t="shared" si="836"/>
        <v>0.51</v>
      </c>
    </row>
    <row r="1685" spans="12:467" x14ac:dyDescent="0.2">
      <c r="L1685">
        <v>822732</v>
      </c>
      <c r="O1685">
        <v>0.5</v>
      </c>
      <c r="P1685">
        <f t="shared" si="806"/>
        <v>0.5</v>
      </c>
      <c r="AA1685">
        <v>822732</v>
      </c>
      <c r="AD1685">
        <v>0.54</v>
      </c>
      <c r="AE1685">
        <f t="shared" si="807"/>
        <v>0.54</v>
      </c>
      <c r="AP1685">
        <v>822732</v>
      </c>
      <c r="AS1685">
        <v>0.42</v>
      </c>
      <c r="AT1685">
        <f t="shared" si="808"/>
        <v>0.42</v>
      </c>
      <c r="BE1685">
        <v>822732</v>
      </c>
      <c r="BH1685">
        <v>0.45</v>
      </c>
      <c r="BI1685">
        <f t="shared" si="809"/>
        <v>0.45</v>
      </c>
      <c r="BT1685">
        <v>822732</v>
      </c>
      <c r="BW1685">
        <v>0.43</v>
      </c>
      <c r="BX1685">
        <f t="shared" si="810"/>
        <v>0.43</v>
      </c>
      <c r="CI1685">
        <v>822732</v>
      </c>
      <c r="CL1685">
        <v>0.53</v>
      </c>
      <c r="CM1685">
        <f t="shared" si="811"/>
        <v>0.53</v>
      </c>
      <c r="CX1685">
        <v>822732</v>
      </c>
      <c r="DA1685">
        <v>0.52</v>
      </c>
      <c r="DB1685">
        <f t="shared" si="812"/>
        <v>0.52</v>
      </c>
      <c r="DM1685">
        <v>822732</v>
      </c>
      <c r="DP1685">
        <v>0.53</v>
      </c>
      <c r="DQ1685">
        <f t="shared" si="813"/>
        <v>0.53</v>
      </c>
      <c r="EB1685">
        <v>822732</v>
      </c>
      <c r="EE1685">
        <v>0.54</v>
      </c>
      <c r="EF1685">
        <f t="shared" si="814"/>
        <v>0.54</v>
      </c>
      <c r="EQ1685">
        <v>822732</v>
      </c>
      <c r="ET1685">
        <v>0.54</v>
      </c>
      <c r="EU1685">
        <f t="shared" si="815"/>
        <v>0.54</v>
      </c>
      <c r="FF1685">
        <v>822732</v>
      </c>
      <c r="FI1685">
        <v>0.52</v>
      </c>
      <c r="FJ1685">
        <f t="shared" si="816"/>
        <v>0.52</v>
      </c>
      <c r="FU1685">
        <v>822732</v>
      </c>
      <c r="FX1685">
        <v>0.53</v>
      </c>
      <c r="FY1685">
        <f t="shared" si="817"/>
        <v>0.53</v>
      </c>
      <c r="GJ1685">
        <v>822732</v>
      </c>
      <c r="GM1685">
        <v>0.51</v>
      </c>
      <c r="GN1685">
        <f t="shared" si="818"/>
        <v>0.51</v>
      </c>
      <c r="GY1685">
        <v>822732</v>
      </c>
      <c r="HB1685">
        <v>0.55000000000000004</v>
      </c>
      <c r="HC1685">
        <f t="shared" si="819"/>
        <v>0.55000000000000004</v>
      </c>
      <c r="HN1685">
        <v>822732</v>
      </c>
      <c r="HQ1685">
        <v>0.45</v>
      </c>
      <c r="HR1685">
        <f t="shared" si="820"/>
        <v>0.45</v>
      </c>
      <c r="ID1685">
        <v>824283</v>
      </c>
      <c r="IG1685">
        <v>0.52</v>
      </c>
      <c r="IH1685">
        <f t="shared" si="821"/>
        <v>0.52</v>
      </c>
      <c r="IS1685">
        <v>824283</v>
      </c>
      <c r="IV1685">
        <v>0.51</v>
      </c>
      <c r="IW1685">
        <f t="shared" si="822"/>
        <v>0.51</v>
      </c>
      <c r="JH1685">
        <v>824283</v>
      </c>
      <c r="JK1685">
        <v>0.51</v>
      </c>
      <c r="JL1685">
        <f t="shared" si="823"/>
        <v>0.51</v>
      </c>
      <c r="JW1685">
        <v>824283</v>
      </c>
      <c r="JZ1685">
        <v>0.53</v>
      </c>
      <c r="KA1685">
        <f t="shared" si="824"/>
        <v>0.53</v>
      </c>
      <c r="KL1685">
        <v>824283</v>
      </c>
      <c r="KO1685">
        <v>0.52</v>
      </c>
      <c r="KP1685">
        <f t="shared" si="825"/>
        <v>0.52</v>
      </c>
      <c r="LA1685">
        <v>824283</v>
      </c>
      <c r="LD1685">
        <v>0.51</v>
      </c>
      <c r="LE1685">
        <f t="shared" si="826"/>
        <v>0.51</v>
      </c>
      <c r="LP1685">
        <v>824283</v>
      </c>
      <c r="LS1685">
        <v>0.51</v>
      </c>
      <c r="LT1685">
        <f t="shared" si="827"/>
        <v>0.51</v>
      </c>
      <c r="ME1685">
        <v>824283</v>
      </c>
      <c r="MH1685">
        <v>0.49</v>
      </c>
      <c r="MI1685">
        <f t="shared" si="828"/>
        <v>0.49</v>
      </c>
      <c r="MT1685">
        <v>824283</v>
      </c>
      <c r="MW1685">
        <v>0.6</v>
      </c>
      <c r="MX1685">
        <f t="shared" si="829"/>
        <v>0.6</v>
      </c>
      <c r="NI1685">
        <v>824283</v>
      </c>
      <c r="NL1685">
        <v>0.52</v>
      </c>
      <c r="NM1685">
        <f t="shared" si="830"/>
        <v>0.52</v>
      </c>
      <c r="NX1685">
        <v>824283</v>
      </c>
      <c r="OA1685">
        <v>0.54</v>
      </c>
      <c r="OB1685">
        <f t="shared" si="831"/>
        <v>0.54</v>
      </c>
      <c r="OM1685">
        <v>824283</v>
      </c>
      <c r="OP1685">
        <v>0.51</v>
      </c>
      <c r="OQ1685">
        <f t="shared" si="832"/>
        <v>0.51</v>
      </c>
      <c r="PB1685">
        <v>824283</v>
      </c>
      <c r="PE1685">
        <v>0.51</v>
      </c>
      <c r="PF1685">
        <f t="shared" si="833"/>
        <v>0.51</v>
      </c>
      <c r="PQ1685">
        <v>824283</v>
      </c>
      <c r="PT1685">
        <v>0.52</v>
      </c>
      <c r="PU1685">
        <f t="shared" si="834"/>
        <v>0.52</v>
      </c>
      <c r="QF1685">
        <v>824283</v>
      </c>
      <c r="QI1685">
        <v>0.56000000000000005</v>
      </c>
      <c r="QJ1685">
        <f t="shared" si="835"/>
        <v>0.56000000000000005</v>
      </c>
      <c r="QU1685">
        <v>824283</v>
      </c>
      <c r="QX1685">
        <v>0.53</v>
      </c>
      <c r="QY1685">
        <f t="shared" si="836"/>
        <v>0.53</v>
      </c>
    </row>
    <row r="1686" spans="12:467" x14ac:dyDescent="0.2">
      <c r="L1686">
        <v>822894</v>
      </c>
      <c r="O1686">
        <v>0.5</v>
      </c>
      <c r="P1686">
        <f t="shared" si="806"/>
        <v>0.5</v>
      </c>
      <c r="AA1686">
        <v>822894</v>
      </c>
      <c r="AD1686">
        <v>0.6</v>
      </c>
      <c r="AE1686">
        <f t="shared" si="807"/>
        <v>0.6</v>
      </c>
      <c r="AP1686">
        <v>822894</v>
      </c>
      <c r="AS1686">
        <v>0.39</v>
      </c>
      <c r="AT1686">
        <f t="shared" si="808"/>
        <v>0.39</v>
      </c>
      <c r="BE1686">
        <v>822894</v>
      </c>
      <c r="BH1686">
        <v>0.59</v>
      </c>
      <c r="BI1686">
        <f t="shared" si="809"/>
        <v>0.59</v>
      </c>
      <c r="BT1686">
        <v>822894</v>
      </c>
      <c r="BW1686">
        <v>0.5</v>
      </c>
      <c r="BX1686">
        <f t="shared" si="810"/>
        <v>0.5</v>
      </c>
      <c r="CI1686">
        <v>822894</v>
      </c>
      <c r="CL1686">
        <v>0.53</v>
      </c>
      <c r="CM1686">
        <f t="shared" si="811"/>
        <v>0.53</v>
      </c>
      <c r="CX1686">
        <v>822894</v>
      </c>
      <c r="DA1686">
        <v>0.51</v>
      </c>
      <c r="DB1686">
        <f t="shared" si="812"/>
        <v>0.51</v>
      </c>
      <c r="DM1686">
        <v>822894</v>
      </c>
      <c r="DP1686">
        <v>0.52</v>
      </c>
      <c r="DQ1686">
        <f t="shared" si="813"/>
        <v>0.52</v>
      </c>
      <c r="EB1686">
        <v>822894</v>
      </c>
      <c r="EE1686">
        <v>0.51</v>
      </c>
      <c r="EF1686">
        <f t="shared" si="814"/>
        <v>0.51</v>
      </c>
      <c r="EQ1686">
        <v>822894</v>
      </c>
      <c r="ET1686">
        <v>0.51</v>
      </c>
      <c r="EU1686">
        <f t="shared" si="815"/>
        <v>0.51</v>
      </c>
      <c r="FF1686">
        <v>822894</v>
      </c>
      <c r="FI1686">
        <v>0.54</v>
      </c>
      <c r="FJ1686">
        <f t="shared" si="816"/>
        <v>0.54</v>
      </c>
      <c r="FU1686">
        <v>822894</v>
      </c>
      <c r="FX1686">
        <v>0.52</v>
      </c>
      <c r="FY1686">
        <f t="shared" si="817"/>
        <v>0.52</v>
      </c>
      <c r="GJ1686">
        <v>822894</v>
      </c>
      <c r="GM1686">
        <v>0.51</v>
      </c>
      <c r="GN1686">
        <f t="shared" si="818"/>
        <v>0.51</v>
      </c>
      <c r="GY1686">
        <v>822894</v>
      </c>
      <c r="HB1686">
        <v>0.55000000000000004</v>
      </c>
      <c r="HC1686">
        <f t="shared" si="819"/>
        <v>0.55000000000000004</v>
      </c>
      <c r="HN1686">
        <v>822894</v>
      </c>
      <c r="HQ1686">
        <v>0.51</v>
      </c>
      <c r="HR1686">
        <f t="shared" si="820"/>
        <v>0.51</v>
      </c>
      <c r="ID1686">
        <v>824363</v>
      </c>
      <c r="IG1686">
        <v>0.42</v>
      </c>
      <c r="IH1686">
        <f t="shared" si="821"/>
        <v>0.42</v>
      </c>
      <c r="IS1686">
        <v>824363</v>
      </c>
      <c r="IV1686">
        <v>0.4</v>
      </c>
      <c r="IW1686">
        <f t="shared" si="822"/>
        <v>0.4</v>
      </c>
      <c r="JH1686">
        <v>824363</v>
      </c>
      <c r="JK1686">
        <v>0.4</v>
      </c>
      <c r="JL1686">
        <f t="shared" si="823"/>
        <v>0.4</v>
      </c>
      <c r="JW1686">
        <v>824363</v>
      </c>
      <c r="JZ1686">
        <v>0.44</v>
      </c>
      <c r="KA1686">
        <f t="shared" si="824"/>
        <v>0.44</v>
      </c>
      <c r="KL1686">
        <v>824363</v>
      </c>
      <c r="KO1686">
        <v>0.33</v>
      </c>
      <c r="KP1686">
        <f t="shared" si="825"/>
        <v>0.33</v>
      </c>
      <c r="LA1686">
        <v>824363</v>
      </c>
      <c r="LD1686">
        <v>0.42</v>
      </c>
      <c r="LE1686">
        <f t="shared" si="826"/>
        <v>0.42</v>
      </c>
      <c r="LP1686">
        <v>824363</v>
      </c>
      <c r="LS1686">
        <v>0.43</v>
      </c>
      <c r="LT1686">
        <f t="shared" si="827"/>
        <v>0.43</v>
      </c>
      <c r="ME1686">
        <v>824363</v>
      </c>
      <c r="MH1686">
        <v>0.44</v>
      </c>
      <c r="MI1686">
        <f t="shared" si="828"/>
        <v>0.44</v>
      </c>
      <c r="MT1686">
        <v>824363</v>
      </c>
      <c r="MW1686">
        <v>0.38</v>
      </c>
      <c r="MX1686">
        <f t="shared" si="829"/>
        <v>0.38</v>
      </c>
      <c r="NI1686">
        <v>824363</v>
      </c>
      <c r="NL1686">
        <v>0.41</v>
      </c>
      <c r="NM1686">
        <f t="shared" si="830"/>
        <v>0.41</v>
      </c>
      <c r="NX1686">
        <v>824363</v>
      </c>
      <c r="OA1686">
        <v>0.45</v>
      </c>
      <c r="OB1686">
        <f t="shared" si="831"/>
        <v>0.45</v>
      </c>
      <c r="OM1686">
        <v>824363</v>
      </c>
      <c r="OP1686">
        <v>0.44</v>
      </c>
      <c r="OQ1686">
        <f t="shared" si="832"/>
        <v>0.44</v>
      </c>
      <c r="PB1686">
        <v>824363</v>
      </c>
      <c r="PE1686">
        <v>0.44</v>
      </c>
      <c r="PF1686">
        <f t="shared" si="833"/>
        <v>0.44</v>
      </c>
      <c r="PQ1686">
        <v>824363</v>
      </c>
      <c r="PT1686">
        <v>0.43</v>
      </c>
      <c r="PU1686">
        <f t="shared" si="834"/>
        <v>0.43</v>
      </c>
      <c r="QF1686">
        <v>824363</v>
      </c>
      <c r="QI1686">
        <v>0.4</v>
      </c>
      <c r="QJ1686">
        <f t="shared" si="835"/>
        <v>0.4</v>
      </c>
      <c r="QU1686">
        <v>824363</v>
      </c>
      <c r="QX1686">
        <v>0.43</v>
      </c>
      <c r="QY1686">
        <f t="shared" si="836"/>
        <v>0.43</v>
      </c>
    </row>
    <row r="1687" spans="12:467" x14ac:dyDescent="0.2">
      <c r="L1687">
        <v>822978</v>
      </c>
      <c r="O1687">
        <v>0.5</v>
      </c>
      <c r="P1687">
        <f t="shared" si="806"/>
        <v>0.5</v>
      </c>
      <c r="AA1687">
        <v>822978</v>
      </c>
      <c r="AD1687">
        <v>0.52</v>
      </c>
      <c r="AE1687">
        <f t="shared" si="807"/>
        <v>0.52</v>
      </c>
      <c r="AP1687">
        <v>822978</v>
      </c>
      <c r="AS1687">
        <v>0.75</v>
      </c>
      <c r="AT1687">
        <f t="shared" si="808"/>
        <v>0.75</v>
      </c>
      <c r="BE1687">
        <v>822978</v>
      </c>
      <c r="BH1687">
        <v>0.51</v>
      </c>
      <c r="BI1687">
        <f t="shared" si="809"/>
        <v>0.51</v>
      </c>
      <c r="BT1687">
        <v>822978</v>
      </c>
      <c r="BW1687">
        <v>0.62</v>
      </c>
      <c r="BX1687">
        <f t="shared" si="810"/>
        <v>0.62</v>
      </c>
      <c r="CI1687">
        <v>822978</v>
      </c>
      <c r="CL1687">
        <v>0.5</v>
      </c>
      <c r="CM1687">
        <f t="shared" si="811"/>
        <v>0.5</v>
      </c>
      <c r="CX1687">
        <v>822978</v>
      </c>
      <c r="DA1687">
        <v>0.49</v>
      </c>
      <c r="DB1687">
        <f t="shared" si="812"/>
        <v>0.49</v>
      </c>
      <c r="DM1687">
        <v>822978</v>
      </c>
      <c r="DP1687">
        <v>0.51</v>
      </c>
      <c r="DQ1687">
        <f t="shared" si="813"/>
        <v>0.51</v>
      </c>
      <c r="EB1687">
        <v>822978</v>
      </c>
      <c r="EE1687">
        <v>0.52</v>
      </c>
      <c r="EF1687">
        <f t="shared" si="814"/>
        <v>0.52</v>
      </c>
      <c r="EQ1687">
        <v>822978</v>
      </c>
      <c r="ET1687">
        <v>0.52</v>
      </c>
      <c r="EU1687">
        <f t="shared" si="815"/>
        <v>0.52</v>
      </c>
      <c r="FF1687">
        <v>822978</v>
      </c>
      <c r="FI1687">
        <v>0.53</v>
      </c>
      <c r="FJ1687">
        <f t="shared" si="816"/>
        <v>0.53</v>
      </c>
      <c r="FU1687">
        <v>822978</v>
      </c>
      <c r="FX1687">
        <v>0.53</v>
      </c>
      <c r="FY1687">
        <f t="shared" si="817"/>
        <v>0.53</v>
      </c>
      <c r="GJ1687">
        <v>822978</v>
      </c>
      <c r="GM1687">
        <v>0.52</v>
      </c>
      <c r="GN1687">
        <f t="shared" si="818"/>
        <v>0.52</v>
      </c>
      <c r="GY1687">
        <v>822978</v>
      </c>
      <c r="HB1687">
        <v>0.5</v>
      </c>
      <c r="HC1687">
        <f t="shared" si="819"/>
        <v>0.5</v>
      </c>
      <c r="HN1687">
        <v>822978</v>
      </c>
      <c r="HQ1687">
        <v>0.49</v>
      </c>
      <c r="HR1687">
        <f t="shared" si="820"/>
        <v>0.49</v>
      </c>
      <c r="ID1687">
        <v>822743</v>
      </c>
      <c r="IG1687">
        <v>0.47</v>
      </c>
      <c r="IH1687">
        <f t="shared" si="821"/>
        <v>0.47</v>
      </c>
      <c r="IS1687">
        <v>822743</v>
      </c>
      <c r="IV1687">
        <v>0.5</v>
      </c>
      <c r="IW1687">
        <f t="shared" si="822"/>
        <v>0.5</v>
      </c>
      <c r="JH1687">
        <v>822743</v>
      </c>
      <c r="JK1687">
        <v>0.44</v>
      </c>
      <c r="JL1687">
        <f t="shared" si="823"/>
        <v>0.44</v>
      </c>
      <c r="JW1687">
        <v>822743</v>
      </c>
      <c r="JZ1687">
        <v>0.48</v>
      </c>
      <c r="KA1687">
        <f t="shared" si="824"/>
        <v>0.48</v>
      </c>
      <c r="KL1687">
        <v>822743</v>
      </c>
      <c r="KO1687">
        <v>0.36</v>
      </c>
      <c r="KP1687">
        <f t="shared" si="825"/>
        <v>0.36</v>
      </c>
      <c r="LA1687">
        <v>822743</v>
      </c>
      <c r="LD1687">
        <v>0.47</v>
      </c>
      <c r="LE1687">
        <f t="shared" si="826"/>
        <v>0.47</v>
      </c>
      <c r="LP1687">
        <v>822743</v>
      </c>
      <c r="LS1687">
        <v>0.48</v>
      </c>
      <c r="LT1687">
        <f t="shared" si="827"/>
        <v>0.48</v>
      </c>
      <c r="ME1687">
        <v>822743</v>
      </c>
      <c r="MH1687">
        <v>0.4</v>
      </c>
      <c r="MI1687">
        <f t="shared" si="828"/>
        <v>0.4</v>
      </c>
      <c r="MT1687">
        <v>822743</v>
      </c>
      <c r="MW1687">
        <v>0.5</v>
      </c>
      <c r="MX1687">
        <f t="shared" si="829"/>
        <v>0.5</v>
      </c>
      <c r="NI1687">
        <v>822743</v>
      </c>
      <c r="NL1687">
        <v>0.46</v>
      </c>
      <c r="NM1687">
        <f t="shared" si="830"/>
        <v>0.46</v>
      </c>
      <c r="NX1687">
        <v>822743</v>
      </c>
      <c r="OA1687">
        <v>0.43</v>
      </c>
      <c r="OB1687">
        <f t="shared" si="831"/>
        <v>0.43</v>
      </c>
      <c r="OM1687">
        <v>822743</v>
      </c>
      <c r="OP1687">
        <v>0.47</v>
      </c>
      <c r="OQ1687">
        <f t="shared" si="832"/>
        <v>0.47</v>
      </c>
      <c r="PB1687">
        <v>822743</v>
      </c>
      <c r="PE1687">
        <v>0.46</v>
      </c>
      <c r="PF1687">
        <f t="shared" si="833"/>
        <v>0.46</v>
      </c>
      <c r="PQ1687">
        <v>822743</v>
      </c>
      <c r="PT1687">
        <v>0.45</v>
      </c>
      <c r="PU1687">
        <f t="shared" si="834"/>
        <v>0.45</v>
      </c>
      <c r="QF1687">
        <v>822743</v>
      </c>
      <c r="QI1687">
        <v>0.46</v>
      </c>
      <c r="QJ1687">
        <f t="shared" si="835"/>
        <v>0.46</v>
      </c>
      <c r="QU1687">
        <v>822743</v>
      </c>
      <c r="QX1687">
        <v>0.47</v>
      </c>
      <c r="QY1687">
        <f t="shared" si="836"/>
        <v>0.47</v>
      </c>
    </row>
    <row r="1688" spans="12:467" x14ac:dyDescent="0.2">
      <c r="L1688">
        <v>823055</v>
      </c>
      <c r="O1688">
        <v>0.45</v>
      </c>
      <c r="P1688">
        <f t="shared" si="806"/>
        <v>0.45</v>
      </c>
      <c r="AA1688">
        <v>823055</v>
      </c>
      <c r="AD1688">
        <v>0.56999999999999995</v>
      </c>
      <c r="AE1688">
        <f t="shared" si="807"/>
        <v>0.56999999999999995</v>
      </c>
      <c r="AP1688">
        <v>823055</v>
      </c>
      <c r="AS1688">
        <v>0.51</v>
      </c>
      <c r="AT1688">
        <f t="shared" si="808"/>
        <v>0.51</v>
      </c>
      <c r="BE1688">
        <v>823055</v>
      </c>
      <c r="BH1688">
        <v>0.5</v>
      </c>
      <c r="BI1688">
        <f t="shared" si="809"/>
        <v>0.5</v>
      </c>
      <c r="BT1688">
        <v>823055</v>
      </c>
      <c r="BW1688">
        <v>0.55000000000000004</v>
      </c>
      <c r="BX1688">
        <f t="shared" si="810"/>
        <v>0.55000000000000004</v>
      </c>
      <c r="CI1688">
        <v>823055</v>
      </c>
      <c r="CL1688">
        <v>0.46</v>
      </c>
      <c r="CM1688">
        <f t="shared" si="811"/>
        <v>0.46</v>
      </c>
      <c r="CX1688">
        <v>823055</v>
      </c>
      <c r="DA1688">
        <v>0.4</v>
      </c>
      <c r="DB1688">
        <f t="shared" si="812"/>
        <v>0.4</v>
      </c>
      <c r="DM1688">
        <v>823055</v>
      </c>
      <c r="DP1688">
        <v>0.42</v>
      </c>
      <c r="DQ1688">
        <f t="shared" si="813"/>
        <v>0.42</v>
      </c>
      <c r="EB1688">
        <v>823055</v>
      </c>
      <c r="EE1688">
        <v>0.45</v>
      </c>
      <c r="EF1688">
        <f t="shared" si="814"/>
        <v>0.45</v>
      </c>
      <c r="EQ1688">
        <v>823055</v>
      </c>
      <c r="ET1688">
        <v>0.45</v>
      </c>
      <c r="EU1688">
        <f t="shared" si="815"/>
        <v>0.45</v>
      </c>
      <c r="FF1688">
        <v>823055</v>
      </c>
      <c r="FI1688">
        <v>0.45</v>
      </c>
      <c r="FJ1688">
        <f t="shared" si="816"/>
        <v>0.45</v>
      </c>
      <c r="FU1688">
        <v>823055</v>
      </c>
      <c r="FX1688">
        <v>0.46</v>
      </c>
      <c r="FY1688">
        <f t="shared" si="817"/>
        <v>0.46</v>
      </c>
      <c r="GJ1688">
        <v>823055</v>
      </c>
      <c r="GM1688">
        <v>0.42</v>
      </c>
      <c r="GN1688">
        <f t="shared" si="818"/>
        <v>0.42</v>
      </c>
      <c r="GY1688">
        <v>823055</v>
      </c>
      <c r="HB1688">
        <v>0.47</v>
      </c>
      <c r="HC1688">
        <f t="shared" si="819"/>
        <v>0.47</v>
      </c>
      <c r="HN1688">
        <v>823055</v>
      </c>
      <c r="HQ1688">
        <v>0.5</v>
      </c>
      <c r="HR1688">
        <f t="shared" si="820"/>
        <v>0.5</v>
      </c>
      <c r="ID1688">
        <v>822986</v>
      </c>
      <c r="IG1688">
        <v>0.49</v>
      </c>
      <c r="IH1688">
        <f t="shared" si="821"/>
        <v>0.49</v>
      </c>
      <c r="IS1688">
        <v>822986</v>
      </c>
      <c r="IV1688">
        <v>0.5</v>
      </c>
      <c r="IW1688">
        <f t="shared" si="822"/>
        <v>0.5</v>
      </c>
      <c r="JH1688">
        <v>822986</v>
      </c>
      <c r="JK1688">
        <v>0.5</v>
      </c>
      <c r="JL1688">
        <f t="shared" si="823"/>
        <v>0.5</v>
      </c>
      <c r="JW1688">
        <v>822986</v>
      </c>
      <c r="JZ1688">
        <v>0.52</v>
      </c>
      <c r="KA1688">
        <f t="shared" si="824"/>
        <v>0.52</v>
      </c>
      <c r="KL1688">
        <v>822986</v>
      </c>
      <c r="KO1688">
        <v>0.43</v>
      </c>
      <c r="KP1688">
        <f t="shared" si="825"/>
        <v>0.43</v>
      </c>
      <c r="LA1688">
        <v>822986</v>
      </c>
      <c r="LD1688">
        <v>0.5</v>
      </c>
      <c r="LE1688">
        <f t="shared" si="826"/>
        <v>0.5</v>
      </c>
      <c r="LP1688">
        <v>822986</v>
      </c>
      <c r="LS1688">
        <v>0.52</v>
      </c>
      <c r="LT1688">
        <f t="shared" si="827"/>
        <v>0.52</v>
      </c>
      <c r="ME1688">
        <v>822986</v>
      </c>
      <c r="MH1688">
        <v>0.47</v>
      </c>
      <c r="MI1688">
        <f t="shared" si="828"/>
        <v>0.47</v>
      </c>
      <c r="MT1688">
        <v>822986</v>
      </c>
      <c r="MW1688">
        <v>0.44</v>
      </c>
      <c r="MX1688">
        <f t="shared" si="829"/>
        <v>0.44</v>
      </c>
      <c r="NI1688">
        <v>822986</v>
      </c>
      <c r="NL1688">
        <v>0.51</v>
      </c>
      <c r="NM1688">
        <f t="shared" si="830"/>
        <v>0.51</v>
      </c>
      <c r="NX1688">
        <v>822986</v>
      </c>
      <c r="OA1688">
        <v>0.51</v>
      </c>
      <c r="OB1688">
        <f t="shared" si="831"/>
        <v>0.51</v>
      </c>
      <c r="OM1688">
        <v>822986</v>
      </c>
      <c r="OP1688">
        <v>0.5</v>
      </c>
      <c r="OQ1688">
        <f t="shared" si="832"/>
        <v>0.5</v>
      </c>
      <c r="PB1688">
        <v>822986</v>
      </c>
      <c r="PE1688">
        <v>0.49</v>
      </c>
      <c r="PF1688">
        <f t="shared" si="833"/>
        <v>0.49</v>
      </c>
      <c r="PQ1688">
        <v>822986</v>
      </c>
      <c r="PT1688">
        <v>0.53</v>
      </c>
      <c r="PU1688">
        <f t="shared" si="834"/>
        <v>0.53</v>
      </c>
      <c r="QF1688">
        <v>822986</v>
      </c>
      <c r="QI1688">
        <v>0.53</v>
      </c>
      <c r="QJ1688">
        <f t="shared" si="835"/>
        <v>0.53</v>
      </c>
      <c r="QU1688">
        <v>822986</v>
      </c>
      <c r="QX1688">
        <v>0.52</v>
      </c>
      <c r="QY1688">
        <f t="shared" si="836"/>
        <v>0.52</v>
      </c>
    </row>
    <row r="1689" spans="12:467" x14ac:dyDescent="0.2">
      <c r="L1689">
        <v>823135</v>
      </c>
      <c r="O1689">
        <v>0.54</v>
      </c>
      <c r="P1689">
        <f t="shared" si="806"/>
        <v>0.54</v>
      </c>
      <c r="AA1689">
        <v>823135</v>
      </c>
      <c r="AD1689">
        <v>0.48</v>
      </c>
      <c r="AE1689">
        <f t="shared" si="807"/>
        <v>0.48</v>
      </c>
      <c r="AP1689">
        <v>823135</v>
      </c>
      <c r="AS1689">
        <v>0.39</v>
      </c>
      <c r="AT1689">
        <f t="shared" si="808"/>
        <v>0.39</v>
      </c>
      <c r="BE1689">
        <v>823135</v>
      </c>
      <c r="BH1689">
        <v>0.5</v>
      </c>
      <c r="BI1689">
        <f t="shared" si="809"/>
        <v>0.5</v>
      </c>
      <c r="BT1689">
        <v>823135</v>
      </c>
      <c r="BW1689">
        <v>0.4</v>
      </c>
      <c r="BX1689">
        <f t="shared" si="810"/>
        <v>0.4</v>
      </c>
      <c r="CI1689">
        <v>823135</v>
      </c>
      <c r="CL1689">
        <v>0.53</v>
      </c>
      <c r="CM1689">
        <f t="shared" si="811"/>
        <v>0.53</v>
      </c>
      <c r="CX1689">
        <v>823135</v>
      </c>
      <c r="DA1689">
        <v>0.56000000000000005</v>
      </c>
      <c r="DB1689">
        <f t="shared" si="812"/>
        <v>0.56000000000000005</v>
      </c>
      <c r="DM1689">
        <v>823135</v>
      </c>
      <c r="DP1689">
        <v>0.53</v>
      </c>
      <c r="DQ1689">
        <f t="shared" si="813"/>
        <v>0.53</v>
      </c>
      <c r="EB1689">
        <v>823135</v>
      </c>
      <c r="EE1689">
        <v>0.54</v>
      </c>
      <c r="EF1689">
        <f t="shared" si="814"/>
        <v>0.54</v>
      </c>
      <c r="EQ1689">
        <v>823135</v>
      </c>
      <c r="ET1689">
        <v>0.54</v>
      </c>
      <c r="EU1689">
        <f t="shared" si="815"/>
        <v>0.54</v>
      </c>
      <c r="FF1689">
        <v>823135</v>
      </c>
      <c r="FI1689">
        <v>0.56999999999999995</v>
      </c>
      <c r="FJ1689">
        <f t="shared" si="816"/>
        <v>0.56999999999999995</v>
      </c>
      <c r="FU1689">
        <v>823135</v>
      </c>
      <c r="FX1689">
        <v>0.55000000000000004</v>
      </c>
      <c r="FY1689">
        <f t="shared" si="817"/>
        <v>0.55000000000000004</v>
      </c>
      <c r="GJ1689">
        <v>823135</v>
      </c>
      <c r="GM1689">
        <v>0.52</v>
      </c>
      <c r="GN1689">
        <f t="shared" si="818"/>
        <v>0.52</v>
      </c>
      <c r="GY1689">
        <v>823135</v>
      </c>
      <c r="HB1689">
        <v>0.57999999999999996</v>
      </c>
      <c r="HC1689">
        <f t="shared" si="819"/>
        <v>0.57999999999999996</v>
      </c>
      <c r="HN1689">
        <v>823135</v>
      </c>
      <c r="HQ1689">
        <v>0.43</v>
      </c>
      <c r="HR1689">
        <f t="shared" si="820"/>
        <v>0.43</v>
      </c>
      <c r="ID1689">
        <v>823142</v>
      </c>
      <c r="IG1689">
        <v>0.48</v>
      </c>
      <c r="IH1689">
        <f t="shared" si="821"/>
        <v>0.48</v>
      </c>
      <c r="IS1689">
        <v>823142</v>
      </c>
      <c r="IV1689">
        <v>0.51</v>
      </c>
      <c r="IW1689">
        <f t="shared" si="822"/>
        <v>0.51</v>
      </c>
      <c r="JH1689">
        <v>823142</v>
      </c>
      <c r="JK1689">
        <v>0.5</v>
      </c>
      <c r="JL1689">
        <f t="shared" si="823"/>
        <v>0.5</v>
      </c>
      <c r="JW1689">
        <v>823142</v>
      </c>
      <c r="JZ1689">
        <v>0.54</v>
      </c>
      <c r="KA1689">
        <f t="shared" si="824"/>
        <v>0.54</v>
      </c>
      <c r="KL1689">
        <v>823142</v>
      </c>
      <c r="KO1689">
        <v>0.46</v>
      </c>
      <c r="KP1689">
        <f t="shared" si="825"/>
        <v>0.46</v>
      </c>
      <c r="LA1689">
        <v>823142</v>
      </c>
      <c r="LD1689">
        <v>0.52</v>
      </c>
      <c r="LE1689">
        <f t="shared" si="826"/>
        <v>0.52</v>
      </c>
      <c r="LP1689">
        <v>823142</v>
      </c>
      <c r="LS1689">
        <v>0.51</v>
      </c>
      <c r="LT1689">
        <f t="shared" si="827"/>
        <v>0.51</v>
      </c>
      <c r="ME1689">
        <v>823142</v>
      </c>
      <c r="MH1689">
        <v>0.48</v>
      </c>
      <c r="MI1689">
        <f t="shared" si="828"/>
        <v>0.48</v>
      </c>
      <c r="MT1689">
        <v>823142</v>
      </c>
      <c r="MW1689">
        <v>0.51</v>
      </c>
      <c r="MX1689">
        <f t="shared" si="829"/>
        <v>0.51</v>
      </c>
      <c r="NI1689">
        <v>823142</v>
      </c>
      <c r="NL1689">
        <v>0.52</v>
      </c>
      <c r="NM1689">
        <f t="shared" si="830"/>
        <v>0.52</v>
      </c>
      <c r="NX1689">
        <v>823142</v>
      </c>
      <c r="OA1689">
        <v>0.47</v>
      </c>
      <c r="OB1689">
        <f t="shared" si="831"/>
        <v>0.47</v>
      </c>
      <c r="OM1689">
        <v>823142</v>
      </c>
      <c r="OP1689">
        <v>0.54</v>
      </c>
      <c r="OQ1689">
        <f t="shared" si="832"/>
        <v>0.54</v>
      </c>
      <c r="PB1689">
        <v>823142</v>
      </c>
      <c r="PE1689">
        <v>0.51</v>
      </c>
      <c r="PF1689">
        <f t="shared" si="833"/>
        <v>0.51</v>
      </c>
      <c r="PQ1689">
        <v>823142</v>
      </c>
      <c r="PT1689">
        <v>0.52</v>
      </c>
      <c r="PU1689">
        <f t="shared" si="834"/>
        <v>0.52</v>
      </c>
      <c r="QF1689">
        <v>823142</v>
      </c>
      <c r="QI1689">
        <v>0.53</v>
      </c>
      <c r="QJ1689">
        <f t="shared" si="835"/>
        <v>0.53</v>
      </c>
      <c r="QU1689">
        <v>823142</v>
      </c>
      <c r="QX1689">
        <v>0.51</v>
      </c>
      <c r="QY1689">
        <f t="shared" si="836"/>
        <v>0.51</v>
      </c>
    </row>
    <row r="1690" spans="12:467" x14ac:dyDescent="0.2">
      <c r="L1690">
        <v>823377</v>
      </c>
      <c r="O1690">
        <v>0.52</v>
      </c>
      <c r="P1690">
        <f t="shared" si="806"/>
        <v>0.52</v>
      </c>
      <c r="AA1690">
        <v>823377</v>
      </c>
      <c r="AD1690">
        <v>0.6</v>
      </c>
      <c r="AE1690">
        <f t="shared" si="807"/>
        <v>0.6</v>
      </c>
      <c r="AP1690">
        <v>823377</v>
      </c>
      <c r="AS1690">
        <v>0.69</v>
      </c>
      <c r="AT1690">
        <f t="shared" si="808"/>
        <v>0.69</v>
      </c>
      <c r="BE1690">
        <v>823377</v>
      </c>
      <c r="BH1690">
        <v>0.59</v>
      </c>
      <c r="BI1690">
        <f t="shared" si="809"/>
        <v>0.59</v>
      </c>
      <c r="BT1690">
        <v>823377</v>
      </c>
      <c r="BW1690">
        <v>0.52</v>
      </c>
      <c r="BX1690">
        <f t="shared" si="810"/>
        <v>0.52</v>
      </c>
      <c r="CI1690">
        <v>823377</v>
      </c>
      <c r="CL1690">
        <v>0.53</v>
      </c>
      <c r="CM1690">
        <f t="shared" si="811"/>
        <v>0.53</v>
      </c>
      <c r="CX1690">
        <v>823377</v>
      </c>
      <c r="DA1690">
        <v>0.52</v>
      </c>
      <c r="DB1690">
        <f t="shared" si="812"/>
        <v>0.52</v>
      </c>
      <c r="DM1690">
        <v>823377</v>
      </c>
      <c r="DP1690">
        <v>0.51</v>
      </c>
      <c r="DQ1690">
        <f t="shared" si="813"/>
        <v>0.51</v>
      </c>
      <c r="EB1690">
        <v>823377</v>
      </c>
      <c r="EE1690">
        <v>0.52</v>
      </c>
      <c r="EF1690">
        <f t="shared" si="814"/>
        <v>0.52</v>
      </c>
      <c r="EQ1690">
        <v>823377</v>
      </c>
      <c r="ET1690">
        <v>0.52</v>
      </c>
      <c r="EU1690">
        <f t="shared" si="815"/>
        <v>0.52</v>
      </c>
      <c r="FF1690">
        <v>823377</v>
      </c>
      <c r="FI1690">
        <v>0.52</v>
      </c>
      <c r="FJ1690">
        <f t="shared" si="816"/>
        <v>0.52</v>
      </c>
      <c r="FU1690">
        <v>823377</v>
      </c>
      <c r="FX1690">
        <v>0.49</v>
      </c>
      <c r="FY1690">
        <f t="shared" si="817"/>
        <v>0.49</v>
      </c>
      <c r="GJ1690">
        <v>823377</v>
      </c>
      <c r="GM1690">
        <v>0.52</v>
      </c>
      <c r="GN1690">
        <f t="shared" si="818"/>
        <v>0.52</v>
      </c>
      <c r="GY1690">
        <v>823377</v>
      </c>
      <c r="HB1690">
        <v>0.56000000000000005</v>
      </c>
      <c r="HC1690">
        <f t="shared" si="819"/>
        <v>0.56000000000000005</v>
      </c>
      <c r="HN1690">
        <v>823377</v>
      </c>
      <c r="HQ1690">
        <v>0.52</v>
      </c>
      <c r="HR1690">
        <f t="shared" si="820"/>
        <v>0.52</v>
      </c>
      <c r="ID1690">
        <v>823227</v>
      </c>
      <c r="IG1690">
        <v>0.54</v>
      </c>
      <c r="IH1690">
        <f t="shared" si="821"/>
        <v>0.54</v>
      </c>
      <c r="IS1690">
        <v>823227</v>
      </c>
      <c r="IV1690">
        <v>0.52</v>
      </c>
      <c r="IW1690">
        <f t="shared" si="822"/>
        <v>0.52</v>
      </c>
      <c r="JH1690">
        <v>823227</v>
      </c>
      <c r="JK1690">
        <v>0.49</v>
      </c>
      <c r="JL1690">
        <f t="shared" si="823"/>
        <v>0.49</v>
      </c>
      <c r="JW1690">
        <v>823227</v>
      </c>
      <c r="JZ1690">
        <v>0.52</v>
      </c>
      <c r="KA1690">
        <f t="shared" si="824"/>
        <v>0.52</v>
      </c>
      <c r="KL1690">
        <v>823227</v>
      </c>
      <c r="KO1690">
        <v>0.53</v>
      </c>
      <c r="KP1690">
        <f t="shared" si="825"/>
        <v>0.53</v>
      </c>
      <c r="LA1690">
        <v>823227</v>
      </c>
      <c r="LD1690">
        <v>0.51</v>
      </c>
      <c r="LE1690">
        <f t="shared" si="826"/>
        <v>0.51</v>
      </c>
      <c r="LP1690">
        <v>823227</v>
      </c>
      <c r="LS1690">
        <v>0.52</v>
      </c>
      <c r="LT1690">
        <f t="shared" si="827"/>
        <v>0.52</v>
      </c>
      <c r="ME1690">
        <v>823227</v>
      </c>
      <c r="MH1690">
        <v>0.51</v>
      </c>
      <c r="MI1690">
        <f t="shared" si="828"/>
        <v>0.51</v>
      </c>
      <c r="MT1690">
        <v>823227</v>
      </c>
      <c r="MW1690">
        <v>0.55000000000000004</v>
      </c>
      <c r="MX1690">
        <f t="shared" si="829"/>
        <v>0.55000000000000004</v>
      </c>
      <c r="NI1690">
        <v>823227</v>
      </c>
      <c r="NL1690">
        <v>0.53</v>
      </c>
      <c r="NM1690">
        <f t="shared" si="830"/>
        <v>0.53</v>
      </c>
      <c r="NX1690">
        <v>823227</v>
      </c>
      <c r="OA1690">
        <v>0.54</v>
      </c>
      <c r="OB1690">
        <f t="shared" si="831"/>
        <v>0.54</v>
      </c>
      <c r="OM1690">
        <v>823227</v>
      </c>
      <c r="OP1690">
        <v>0.54</v>
      </c>
      <c r="OQ1690">
        <f t="shared" si="832"/>
        <v>0.54</v>
      </c>
      <c r="PB1690">
        <v>823227</v>
      </c>
      <c r="PE1690">
        <v>0.54</v>
      </c>
      <c r="PF1690">
        <f t="shared" si="833"/>
        <v>0.54</v>
      </c>
      <c r="PQ1690">
        <v>823227</v>
      </c>
      <c r="PT1690">
        <v>0.54</v>
      </c>
      <c r="PU1690">
        <f t="shared" si="834"/>
        <v>0.54</v>
      </c>
      <c r="QF1690">
        <v>823227</v>
      </c>
      <c r="QI1690">
        <v>0.52</v>
      </c>
      <c r="QJ1690">
        <f t="shared" si="835"/>
        <v>0.52</v>
      </c>
      <c r="QU1690">
        <v>823227</v>
      </c>
      <c r="QX1690">
        <v>0.53</v>
      </c>
      <c r="QY1690">
        <f t="shared" si="836"/>
        <v>0.53</v>
      </c>
    </row>
    <row r="1691" spans="12:467" x14ac:dyDescent="0.2">
      <c r="L1691">
        <v>823623</v>
      </c>
      <c r="O1691">
        <v>0.47</v>
      </c>
      <c r="P1691">
        <f t="shared" si="806"/>
        <v>0.47</v>
      </c>
      <c r="AA1691">
        <v>823623</v>
      </c>
      <c r="AD1691">
        <v>0.37</v>
      </c>
      <c r="AE1691">
        <f t="shared" si="807"/>
        <v>0.37</v>
      </c>
      <c r="AP1691">
        <v>823623</v>
      </c>
      <c r="AS1691">
        <v>0.11</v>
      </c>
      <c r="AT1691">
        <f t="shared" si="808"/>
        <v>0.11</v>
      </c>
      <c r="BE1691">
        <v>823623</v>
      </c>
      <c r="BH1691">
        <v>0.37</v>
      </c>
      <c r="BI1691">
        <f t="shared" si="809"/>
        <v>0.37</v>
      </c>
      <c r="BT1691">
        <v>823623</v>
      </c>
      <c r="BW1691">
        <v>0.4</v>
      </c>
      <c r="BX1691">
        <f t="shared" si="810"/>
        <v>0.4</v>
      </c>
      <c r="CI1691">
        <v>823623</v>
      </c>
      <c r="CL1691">
        <v>0.51</v>
      </c>
      <c r="CM1691">
        <f t="shared" si="811"/>
        <v>0.51</v>
      </c>
      <c r="CX1691">
        <v>823623</v>
      </c>
      <c r="DA1691">
        <v>0.49</v>
      </c>
      <c r="DB1691">
        <f t="shared" si="812"/>
        <v>0.49</v>
      </c>
      <c r="DM1691">
        <v>823623</v>
      </c>
      <c r="DP1691">
        <v>0.5</v>
      </c>
      <c r="DQ1691">
        <f t="shared" si="813"/>
        <v>0.5</v>
      </c>
      <c r="EB1691">
        <v>823623</v>
      </c>
      <c r="EE1691">
        <v>0.49</v>
      </c>
      <c r="EF1691">
        <f t="shared" si="814"/>
        <v>0.49</v>
      </c>
      <c r="EQ1691">
        <v>823623</v>
      </c>
      <c r="ET1691">
        <v>0.49</v>
      </c>
      <c r="EU1691">
        <f t="shared" si="815"/>
        <v>0.49</v>
      </c>
      <c r="FF1691">
        <v>823623</v>
      </c>
      <c r="FI1691">
        <v>0.48</v>
      </c>
      <c r="FJ1691">
        <f t="shared" si="816"/>
        <v>0.48</v>
      </c>
      <c r="FU1691">
        <v>823623</v>
      </c>
      <c r="FX1691">
        <v>0.47</v>
      </c>
      <c r="FY1691">
        <f t="shared" si="817"/>
        <v>0.47</v>
      </c>
      <c r="GJ1691">
        <v>823623</v>
      </c>
      <c r="GM1691">
        <v>0.48</v>
      </c>
      <c r="GN1691">
        <f t="shared" si="818"/>
        <v>0.48</v>
      </c>
      <c r="GY1691">
        <v>823623</v>
      </c>
      <c r="HB1691">
        <v>0.54</v>
      </c>
      <c r="HC1691">
        <f t="shared" si="819"/>
        <v>0.54</v>
      </c>
      <c r="HN1691">
        <v>823623</v>
      </c>
      <c r="HQ1691">
        <v>0.41</v>
      </c>
      <c r="HR1691">
        <f t="shared" si="820"/>
        <v>0.41</v>
      </c>
      <c r="ID1691">
        <v>823553</v>
      </c>
      <c r="IG1691">
        <v>0.49</v>
      </c>
      <c r="IH1691">
        <f t="shared" si="821"/>
        <v>0.49</v>
      </c>
      <c r="IS1691">
        <v>823553</v>
      </c>
      <c r="IV1691">
        <v>0.5</v>
      </c>
      <c r="IW1691">
        <f t="shared" si="822"/>
        <v>0.5</v>
      </c>
      <c r="JH1691">
        <v>823553</v>
      </c>
      <c r="JK1691">
        <v>0.53</v>
      </c>
      <c r="JL1691">
        <f t="shared" si="823"/>
        <v>0.53</v>
      </c>
      <c r="JW1691">
        <v>823553</v>
      </c>
      <c r="JZ1691">
        <v>0.51</v>
      </c>
      <c r="KA1691">
        <f t="shared" si="824"/>
        <v>0.51</v>
      </c>
      <c r="KL1691">
        <v>823553</v>
      </c>
      <c r="KO1691">
        <v>0.54</v>
      </c>
      <c r="KP1691">
        <f t="shared" si="825"/>
        <v>0.54</v>
      </c>
      <c r="LA1691">
        <v>823553</v>
      </c>
      <c r="LD1691">
        <v>0.49</v>
      </c>
      <c r="LE1691">
        <f t="shared" si="826"/>
        <v>0.49</v>
      </c>
      <c r="LP1691">
        <v>823553</v>
      </c>
      <c r="LS1691">
        <v>0.5</v>
      </c>
      <c r="LT1691">
        <f t="shared" si="827"/>
        <v>0.5</v>
      </c>
      <c r="ME1691">
        <v>823553</v>
      </c>
      <c r="MH1691">
        <v>0.51</v>
      </c>
      <c r="MI1691">
        <f t="shared" si="828"/>
        <v>0.51</v>
      </c>
      <c r="MT1691">
        <v>823553</v>
      </c>
      <c r="MW1691">
        <v>0.51</v>
      </c>
      <c r="MX1691">
        <f t="shared" si="829"/>
        <v>0.51</v>
      </c>
      <c r="NI1691">
        <v>823553</v>
      </c>
      <c r="NL1691">
        <v>0.52</v>
      </c>
      <c r="NM1691">
        <f t="shared" si="830"/>
        <v>0.52</v>
      </c>
      <c r="NX1691">
        <v>823553</v>
      </c>
      <c r="OA1691">
        <v>0.47</v>
      </c>
      <c r="OB1691">
        <f t="shared" si="831"/>
        <v>0.47</v>
      </c>
      <c r="OM1691">
        <v>823553</v>
      </c>
      <c r="OP1691">
        <v>0.5</v>
      </c>
      <c r="OQ1691">
        <f t="shared" si="832"/>
        <v>0.5</v>
      </c>
      <c r="PB1691">
        <v>823553</v>
      </c>
      <c r="PE1691">
        <v>0.49</v>
      </c>
      <c r="PF1691">
        <f t="shared" si="833"/>
        <v>0.49</v>
      </c>
      <c r="PQ1691">
        <v>823553</v>
      </c>
      <c r="PT1691">
        <v>0.49</v>
      </c>
      <c r="PU1691">
        <f t="shared" si="834"/>
        <v>0.49</v>
      </c>
      <c r="QF1691">
        <v>823553</v>
      </c>
      <c r="QI1691">
        <v>0.56000000000000005</v>
      </c>
      <c r="QJ1691">
        <f t="shared" si="835"/>
        <v>0.56000000000000005</v>
      </c>
      <c r="QU1691">
        <v>823553</v>
      </c>
      <c r="QX1691">
        <v>0.49</v>
      </c>
      <c r="QY1691">
        <f t="shared" si="836"/>
        <v>0.49</v>
      </c>
    </row>
    <row r="1692" spans="12:467" x14ac:dyDescent="0.2">
      <c r="L1692">
        <v>823946</v>
      </c>
      <c r="O1692">
        <v>0.51</v>
      </c>
      <c r="P1692">
        <f t="shared" si="806"/>
        <v>0.51</v>
      </c>
      <c r="AA1692">
        <v>823946</v>
      </c>
      <c r="AD1692">
        <v>0.61</v>
      </c>
      <c r="AE1692">
        <f t="shared" si="807"/>
        <v>0.61</v>
      </c>
      <c r="AP1692">
        <v>823946</v>
      </c>
      <c r="AS1692">
        <v>0.61</v>
      </c>
      <c r="AT1692">
        <f t="shared" si="808"/>
        <v>0.61</v>
      </c>
      <c r="BE1692">
        <v>823946</v>
      </c>
      <c r="BH1692">
        <v>0.46</v>
      </c>
      <c r="BI1692">
        <f t="shared" si="809"/>
        <v>0.46</v>
      </c>
      <c r="BT1692">
        <v>823946</v>
      </c>
      <c r="BW1692">
        <v>0.55000000000000004</v>
      </c>
      <c r="BX1692">
        <f t="shared" si="810"/>
        <v>0.55000000000000004</v>
      </c>
      <c r="CI1692">
        <v>823946</v>
      </c>
      <c r="CL1692">
        <v>0.49</v>
      </c>
      <c r="CM1692">
        <f t="shared" si="811"/>
        <v>0.49</v>
      </c>
      <c r="CX1692">
        <v>823946</v>
      </c>
      <c r="DA1692">
        <v>0.51</v>
      </c>
      <c r="DB1692">
        <f t="shared" si="812"/>
        <v>0.51</v>
      </c>
      <c r="DM1692">
        <v>823946</v>
      </c>
      <c r="DP1692">
        <v>0.5</v>
      </c>
      <c r="DQ1692">
        <f t="shared" si="813"/>
        <v>0.5</v>
      </c>
      <c r="EB1692">
        <v>823946</v>
      </c>
      <c r="EE1692">
        <v>0.49</v>
      </c>
      <c r="EF1692">
        <f t="shared" si="814"/>
        <v>0.49</v>
      </c>
      <c r="EQ1692">
        <v>823946</v>
      </c>
      <c r="ET1692">
        <v>0.49</v>
      </c>
      <c r="EU1692">
        <f t="shared" si="815"/>
        <v>0.49</v>
      </c>
      <c r="FF1692">
        <v>823946</v>
      </c>
      <c r="FI1692">
        <v>0.5</v>
      </c>
      <c r="FJ1692">
        <f t="shared" si="816"/>
        <v>0.5</v>
      </c>
      <c r="FU1692">
        <v>823946</v>
      </c>
      <c r="FX1692">
        <v>0.53</v>
      </c>
      <c r="FY1692">
        <f t="shared" si="817"/>
        <v>0.53</v>
      </c>
      <c r="GJ1692">
        <v>823946</v>
      </c>
      <c r="GM1692">
        <v>0.49</v>
      </c>
      <c r="GN1692">
        <f t="shared" si="818"/>
        <v>0.49</v>
      </c>
      <c r="GY1692">
        <v>823946</v>
      </c>
      <c r="HB1692">
        <v>0.47</v>
      </c>
      <c r="HC1692">
        <f t="shared" si="819"/>
        <v>0.47</v>
      </c>
      <c r="HN1692">
        <v>823946</v>
      </c>
      <c r="HQ1692">
        <v>0.46</v>
      </c>
      <c r="HR1692">
        <f t="shared" si="820"/>
        <v>0.46</v>
      </c>
      <c r="ID1692">
        <v>823873</v>
      </c>
      <c r="IG1692">
        <v>0.56000000000000005</v>
      </c>
      <c r="IH1692">
        <f t="shared" si="821"/>
        <v>0.56000000000000005</v>
      </c>
      <c r="IS1692">
        <v>823873</v>
      </c>
      <c r="IV1692">
        <v>0.52</v>
      </c>
      <c r="IW1692">
        <f t="shared" si="822"/>
        <v>0.52</v>
      </c>
      <c r="JH1692">
        <v>823873</v>
      </c>
      <c r="JK1692">
        <v>0.54</v>
      </c>
      <c r="JL1692">
        <f t="shared" si="823"/>
        <v>0.54</v>
      </c>
      <c r="JW1692">
        <v>823873</v>
      </c>
      <c r="JZ1692">
        <v>0.53</v>
      </c>
      <c r="KA1692">
        <f t="shared" si="824"/>
        <v>0.53</v>
      </c>
      <c r="KL1692">
        <v>823873</v>
      </c>
      <c r="KO1692">
        <v>0.47</v>
      </c>
      <c r="KP1692">
        <f t="shared" si="825"/>
        <v>0.47</v>
      </c>
      <c r="LA1692">
        <v>823873</v>
      </c>
      <c r="LD1692">
        <v>0.49</v>
      </c>
      <c r="LE1692">
        <f t="shared" si="826"/>
        <v>0.49</v>
      </c>
      <c r="LP1692">
        <v>823873</v>
      </c>
      <c r="LS1692">
        <v>0.53</v>
      </c>
      <c r="LT1692">
        <f t="shared" si="827"/>
        <v>0.53</v>
      </c>
      <c r="ME1692">
        <v>823873</v>
      </c>
      <c r="MH1692">
        <v>0.46</v>
      </c>
      <c r="MI1692">
        <f t="shared" si="828"/>
        <v>0.46</v>
      </c>
      <c r="MT1692">
        <v>823873</v>
      </c>
      <c r="MW1692">
        <v>0.59</v>
      </c>
      <c r="MX1692">
        <f t="shared" si="829"/>
        <v>0.59</v>
      </c>
      <c r="NI1692">
        <v>823873</v>
      </c>
      <c r="NL1692">
        <v>0.55000000000000004</v>
      </c>
      <c r="NM1692">
        <f t="shared" si="830"/>
        <v>0.55000000000000004</v>
      </c>
      <c r="NX1692">
        <v>823873</v>
      </c>
      <c r="OA1692">
        <v>0.53</v>
      </c>
      <c r="OB1692">
        <f t="shared" si="831"/>
        <v>0.53</v>
      </c>
      <c r="OM1692">
        <v>823873</v>
      </c>
      <c r="OP1692">
        <v>0.54</v>
      </c>
      <c r="OQ1692">
        <f t="shared" si="832"/>
        <v>0.54</v>
      </c>
      <c r="PB1692">
        <v>823873</v>
      </c>
      <c r="PE1692">
        <v>0.54</v>
      </c>
      <c r="PF1692">
        <f t="shared" si="833"/>
        <v>0.54</v>
      </c>
      <c r="PQ1692">
        <v>823873</v>
      </c>
      <c r="PT1692">
        <v>0.56000000000000005</v>
      </c>
      <c r="PU1692">
        <f t="shared" si="834"/>
        <v>0.56000000000000005</v>
      </c>
      <c r="QF1692">
        <v>823873</v>
      </c>
      <c r="QI1692">
        <v>0.5</v>
      </c>
      <c r="QJ1692">
        <f t="shared" si="835"/>
        <v>0.5</v>
      </c>
      <c r="QU1692">
        <v>823873</v>
      </c>
      <c r="QX1692">
        <v>0.56000000000000005</v>
      </c>
      <c r="QY1692">
        <f t="shared" si="836"/>
        <v>0.56000000000000005</v>
      </c>
    </row>
    <row r="1693" spans="12:467" x14ac:dyDescent="0.2">
      <c r="L1693">
        <v>824191</v>
      </c>
      <c r="O1693">
        <v>0.43</v>
      </c>
      <c r="P1693">
        <f t="shared" si="806"/>
        <v>0.43</v>
      </c>
      <c r="AA1693">
        <v>824191</v>
      </c>
      <c r="AD1693">
        <v>0.32</v>
      </c>
      <c r="AE1693">
        <f t="shared" si="807"/>
        <v>0.32</v>
      </c>
      <c r="AP1693">
        <v>824191</v>
      </c>
      <c r="AS1693">
        <v>0.33</v>
      </c>
      <c r="AT1693">
        <f t="shared" si="808"/>
        <v>0.33</v>
      </c>
      <c r="BE1693">
        <v>824191</v>
      </c>
      <c r="BH1693">
        <v>0.45</v>
      </c>
      <c r="BI1693">
        <f t="shared" si="809"/>
        <v>0.45</v>
      </c>
      <c r="BT1693">
        <v>824191</v>
      </c>
      <c r="BW1693">
        <v>0.33</v>
      </c>
      <c r="BX1693">
        <f t="shared" si="810"/>
        <v>0.33</v>
      </c>
      <c r="CI1693">
        <v>824191</v>
      </c>
      <c r="CL1693">
        <v>0.38</v>
      </c>
      <c r="CM1693">
        <f t="shared" si="811"/>
        <v>0.38</v>
      </c>
      <c r="CX1693">
        <v>824191</v>
      </c>
      <c r="DA1693">
        <v>0.41</v>
      </c>
      <c r="DB1693">
        <f t="shared" si="812"/>
        <v>0.41</v>
      </c>
      <c r="DM1693">
        <v>824191</v>
      </c>
      <c r="DP1693">
        <v>0.38</v>
      </c>
      <c r="DQ1693">
        <f t="shared" si="813"/>
        <v>0.38</v>
      </c>
      <c r="EB1693">
        <v>824191</v>
      </c>
      <c r="EE1693">
        <v>0.41</v>
      </c>
      <c r="EF1693">
        <f t="shared" si="814"/>
        <v>0.41</v>
      </c>
      <c r="EQ1693">
        <v>824191</v>
      </c>
      <c r="ET1693">
        <v>0.41</v>
      </c>
      <c r="EU1693">
        <f t="shared" si="815"/>
        <v>0.41</v>
      </c>
      <c r="FF1693">
        <v>824191</v>
      </c>
      <c r="FI1693">
        <v>0.45</v>
      </c>
      <c r="FJ1693">
        <f t="shared" si="816"/>
        <v>0.45</v>
      </c>
      <c r="FU1693">
        <v>824191</v>
      </c>
      <c r="FX1693">
        <v>0.42</v>
      </c>
      <c r="FY1693">
        <f t="shared" si="817"/>
        <v>0.42</v>
      </c>
      <c r="GJ1693">
        <v>824191</v>
      </c>
      <c r="GM1693">
        <v>0.39</v>
      </c>
      <c r="GN1693">
        <f t="shared" si="818"/>
        <v>0.39</v>
      </c>
      <c r="GY1693">
        <v>824191</v>
      </c>
      <c r="HB1693">
        <v>0.37</v>
      </c>
      <c r="HC1693">
        <f t="shared" si="819"/>
        <v>0.37</v>
      </c>
      <c r="HN1693">
        <v>824191</v>
      </c>
      <c r="HQ1693">
        <v>0.37</v>
      </c>
      <c r="HR1693">
        <f t="shared" si="820"/>
        <v>0.37</v>
      </c>
      <c r="ID1693">
        <v>824040</v>
      </c>
      <c r="IG1693">
        <v>0.54</v>
      </c>
      <c r="IH1693">
        <f t="shared" si="821"/>
        <v>0.54</v>
      </c>
      <c r="IS1693">
        <v>824040</v>
      </c>
      <c r="IV1693">
        <v>0.55000000000000004</v>
      </c>
      <c r="IW1693">
        <f t="shared" si="822"/>
        <v>0.55000000000000004</v>
      </c>
      <c r="JH1693">
        <v>824040</v>
      </c>
      <c r="JK1693">
        <v>0.56999999999999995</v>
      </c>
      <c r="JL1693">
        <f t="shared" si="823"/>
        <v>0.56999999999999995</v>
      </c>
      <c r="JW1693">
        <v>824040</v>
      </c>
      <c r="JZ1693">
        <v>0.51</v>
      </c>
      <c r="KA1693">
        <f t="shared" si="824"/>
        <v>0.51</v>
      </c>
      <c r="KL1693">
        <v>824040</v>
      </c>
      <c r="KO1693">
        <v>0.61</v>
      </c>
      <c r="KP1693">
        <f t="shared" si="825"/>
        <v>0.61</v>
      </c>
      <c r="LA1693">
        <v>824040</v>
      </c>
      <c r="LD1693">
        <v>0.56999999999999995</v>
      </c>
      <c r="LE1693">
        <f t="shared" si="826"/>
        <v>0.56999999999999995</v>
      </c>
      <c r="LP1693">
        <v>824040</v>
      </c>
      <c r="LS1693">
        <v>0.52</v>
      </c>
      <c r="LT1693">
        <f t="shared" si="827"/>
        <v>0.52</v>
      </c>
      <c r="ME1693">
        <v>824040</v>
      </c>
      <c r="MH1693">
        <v>0.62</v>
      </c>
      <c r="MI1693">
        <f t="shared" si="828"/>
        <v>0.62</v>
      </c>
      <c r="MT1693">
        <v>824040</v>
      </c>
      <c r="MW1693">
        <v>0.62</v>
      </c>
      <c r="MX1693">
        <f t="shared" si="829"/>
        <v>0.62</v>
      </c>
      <c r="NI1693">
        <v>824040</v>
      </c>
      <c r="NL1693">
        <v>0.52</v>
      </c>
      <c r="NM1693">
        <f t="shared" si="830"/>
        <v>0.52</v>
      </c>
      <c r="NX1693">
        <v>824040</v>
      </c>
      <c r="OA1693">
        <v>0.52</v>
      </c>
      <c r="OB1693">
        <f t="shared" si="831"/>
        <v>0.52</v>
      </c>
      <c r="OM1693">
        <v>824040</v>
      </c>
      <c r="OP1693">
        <v>0.51</v>
      </c>
      <c r="OQ1693">
        <f t="shared" si="832"/>
        <v>0.51</v>
      </c>
      <c r="PB1693">
        <v>824040</v>
      </c>
      <c r="PE1693">
        <v>0.5</v>
      </c>
      <c r="PF1693">
        <f t="shared" si="833"/>
        <v>0.5</v>
      </c>
      <c r="PQ1693">
        <v>824040</v>
      </c>
      <c r="PT1693">
        <v>0.55000000000000004</v>
      </c>
      <c r="PU1693">
        <f t="shared" si="834"/>
        <v>0.55000000000000004</v>
      </c>
      <c r="QF1693">
        <v>824040</v>
      </c>
      <c r="QI1693">
        <v>0.53</v>
      </c>
      <c r="QJ1693">
        <f t="shared" si="835"/>
        <v>0.53</v>
      </c>
      <c r="QU1693">
        <v>824040</v>
      </c>
      <c r="QX1693">
        <v>0.47</v>
      </c>
      <c r="QY1693">
        <f t="shared" si="836"/>
        <v>0.47</v>
      </c>
    </row>
    <row r="1694" spans="12:467" x14ac:dyDescent="0.2">
      <c r="L1694">
        <v>824353</v>
      </c>
      <c r="O1694">
        <v>0.43</v>
      </c>
      <c r="P1694">
        <f t="shared" si="806"/>
        <v>0.43</v>
      </c>
      <c r="AA1694">
        <v>824353</v>
      </c>
      <c r="AD1694">
        <v>0.44</v>
      </c>
      <c r="AE1694">
        <f t="shared" si="807"/>
        <v>0.44</v>
      </c>
      <c r="AP1694">
        <v>824353</v>
      </c>
      <c r="AS1694">
        <v>0.69</v>
      </c>
      <c r="AT1694">
        <f t="shared" si="808"/>
        <v>0.69</v>
      </c>
      <c r="BE1694">
        <v>824353</v>
      </c>
      <c r="BH1694">
        <v>0.56000000000000005</v>
      </c>
      <c r="BI1694">
        <f t="shared" si="809"/>
        <v>0.56000000000000005</v>
      </c>
      <c r="BT1694">
        <v>824353</v>
      </c>
      <c r="BW1694">
        <v>0.51</v>
      </c>
      <c r="BX1694">
        <f t="shared" si="810"/>
        <v>0.51</v>
      </c>
      <c r="CI1694">
        <v>824353</v>
      </c>
      <c r="CL1694">
        <v>0.44</v>
      </c>
      <c r="CM1694">
        <f t="shared" si="811"/>
        <v>0.44</v>
      </c>
      <c r="CX1694">
        <v>824353</v>
      </c>
      <c r="DA1694">
        <v>0.45</v>
      </c>
      <c r="DB1694">
        <f t="shared" si="812"/>
        <v>0.45</v>
      </c>
      <c r="DM1694">
        <v>824353</v>
      </c>
      <c r="DP1694">
        <v>0.46</v>
      </c>
      <c r="DQ1694">
        <f t="shared" si="813"/>
        <v>0.46</v>
      </c>
      <c r="EB1694">
        <v>824353</v>
      </c>
      <c r="EE1694">
        <v>0.43</v>
      </c>
      <c r="EF1694">
        <f t="shared" si="814"/>
        <v>0.43</v>
      </c>
      <c r="EQ1694">
        <v>824353</v>
      </c>
      <c r="ET1694">
        <v>0.43</v>
      </c>
      <c r="EU1694">
        <f t="shared" si="815"/>
        <v>0.43</v>
      </c>
      <c r="FF1694">
        <v>824353</v>
      </c>
      <c r="FI1694">
        <v>0.46</v>
      </c>
      <c r="FJ1694">
        <f t="shared" si="816"/>
        <v>0.46</v>
      </c>
      <c r="FU1694">
        <v>824353</v>
      </c>
      <c r="FX1694">
        <v>0.44</v>
      </c>
      <c r="FY1694">
        <f t="shared" si="817"/>
        <v>0.44</v>
      </c>
      <c r="GJ1694">
        <v>824353</v>
      </c>
      <c r="GM1694">
        <v>0.42</v>
      </c>
      <c r="GN1694">
        <f t="shared" si="818"/>
        <v>0.42</v>
      </c>
      <c r="GY1694">
        <v>824353</v>
      </c>
      <c r="HB1694">
        <v>0.41</v>
      </c>
      <c r="HC1694">
        <f t="shared" si="819"/>
        <v>0.41</v>
      </c>
      <c r="HN1694">
        <v>824353</v>
      </c>
      <c r="HQ1694">
        <v>0.51</v>
      </c>
      <c r="HR1694">
        <f t="shared" si="820"/>
        <v>0.51</v>
      </c>
      <c r="ID1694">
        <v>824119</v>
      </c>
      <c r="IG1694">
        <v>0.49</v>
      </c>
      <c r="IH1694">
        <f t="shared" si="821"/>
        <v>0.49</v>
      </c>
      <c r="IS1694">
        <v>824119</v>
      </c>
      <c r="IV1694">
        <v>0.5</v>
      </c>
      <c r="IW1694">
        <f t="shared" si="822"/>
        <v>0.5</v>
      </c>
      <c r="JH1694">
        <v>824119</v>
      </c>
      <c r="JK1694">
        <v>0.47</v>
      </c>
      <c r="JL1694">
        <f t="shared" si="823"/>
        <v>0.47</v>
      </c>
      <c r="JW1694">
        <v>824119</v>
      </c>
      <c r="JZ1694">
        <v>0.5</v>
      </c>
      <c r="KA1694">
        <f t="shared" si="824"/>
        <v>0.5</v>
      </c>
      <c r="KL1694">
        <v>824119</v>
      </c>
      <c r="KO1694">
        <v>0.46</v>
      </c>
      <c r="KP1694">
        <f t="shared" si="825"/>
        <v>0.46</v>
      </c>
      <c r="LA1694">
        <v>824119</v>
      </c>
      <c r="LD1694">
        <v>0.46</v>
      </c>
      <c r="LE1694">
        <f t="shared" si="826"/>
        <v>0.46</v>
      </c>
      <c r="LP1694">
        <v>824119</v>
      </c>
      <c r="LS1694">
        <v>0.48</v>
      </c>
      <c r="LT1694">
        <f t="shared" si="827"/>
        <v>0.48</v>
      </c>
      <c r="ME1694">
        <v>824119</v>
      </c>
      <c r="MH1694">
        <v>0.48</v>
      </c>
      <c r="MI1694">
        <f t="shared" si="828"/>
        <v>0.48</v>
      </c>
      <c r="MT1694">
        <v>824119</v>
      </c>
      <c r="MW1694">
        <v>0.44</v>
      </c>
      <c r="MX1694">
        <f t="shared" si="829"/>
        <v>0.44</v>
      </c>
      <c r="NI1694">
        <v>824119</v>
      </c>
      <c r="NL1694">
        <v>0.49</v>
      </c>
      <c r="NM1694">
        <f t="shared" si="830"/>
        <v>0.49</v>
      </c>
      <c r="NX1694">
        <v>824119</v>
      </c>
      <c r="OA1694">
        <v>0.45</v>
      </c>
      <c r="OB1694">
        <f t="shared" si="831"/>
        <v>0.45</v>
      </c>
      <c r="OM1694">
        <v>824119</v>
      </c>
      <c r="OP1694">
        <v>0.49</v>
      </c>
      <c r="OQ1694">
        <f t="shared" si="832"/>
        <v>0.49</v>
      </c>
      <c r="PB1694">
        <v>824119</v>
      </c>
      <c r="PE1694">
        <v>0.49</v>
      </c>
      <c r="PF1694">
        <f t="shared" si="833"/>
        <v>0.49</v>
      </c>
      <c r="PQ1694">
        <v>824119</v>
      </c>
      <c r="PT1694">
        <v>0.44</v>
      </c>
      <c r="PU1694">
        <f t="shared" si="834"/>
        <v>0.44</v>
      </c>
      <c r="QF1694">
        <v>824119</v>
      </c>
      <c r="QI1694">
        <v>0.46</v>
      </c>
      <c r="QJ1694">
        <f t="shared" si="835"/>
        <v>0.46</v>
      </c>
      <c r="QU1694">
        <v>824119</v>
      </c>
      <c r="QX1694">
        <v>0.48</v>
      </c>
      <c r="QY1694">
        <f t="shared" si="836"/>
        <v>0.48</v>
      </c>
    </row>
    <row r="1695" spans="12:467" x14ac:dyDescent="0.2">
      <c r="L1695">
        <v>824433</v>
      </c>
      <c r="O1695">
        <v>0.45</v>
      </c>
      <c r="P1695">
        <f t="shared" si="806"/>
        <v>0.45</v>
      </c>
      <c r="AA1695">
        <v>824433</v>
      </c>
      <c r="AD1695">
        <v>0.42</v>
      </c>
      <c r="AE1695">
        <f t="shared" si="807"/>
        <v>0.42</v>
      </c>
      <c r="AP1695">
        <v>824433</v>
      </c>
      <c r="AS1695">
        <v>0.39</v>
      </c>
      <c r="AT1695">
        <f t="shared" si="808"/>
        <v>0.39</v>
      </c>
      <c r="BE1695">
        <v>824433</v>
      </c>
      <c r="BH1695">
        <v>0.51</v>
      </c>
      <c r="BI1695">
        <f t="shared" si="809"/>
        <v>0.51</v>
      </c>
      <c r="BT1695">
        <v>824433</v>
      </c>
      <c r="BW1695">
        <v>0.34</v>
      </c>
      <c r="BX1695">
        <f t="shared" si="810"/>
        <v>0.34</v>
      </c>
      <c r="CI1695">
        <v>824433</v>
      </c>
      <c r="CL1695">
        <v>0.5</v>
      </c>
      <c r="CM1695">
        <f t="shared" si="811"/>
        <v>0.5</v>
      </c>
      <c r="CX1695">
        <v>824433</v>
      </c>
      <c r="DA1695">
        <v>0.46</v>
      </c>
      <c r="DB1695">
        <f t="shared" si="812"/>
        <v>0.46</v>
      </c>
      <c r="DM1695">
        <v>824433</v>
      </c>
      <c r="DP1695">
        <v>0.5</v>
      </c>
      <c r="DQ1695">
        <f t="shared" si="813"/>
        <v>0.5</v>
      </c>
      <c r="EB1695">
        <v>824433</v>
      </c>
      <c r="EE1695">
        <v>0.5</v>
      </c>
      <c r="EF1695">
        <f t="shared" si="814"/>
        <v>0.5</v>
      </c>
      <c r="EQ1695">
        <v>824433</v>
      </c>
      <c r="ET1695">
        <v>0.5</v>
      </c>
      <c r="EU1695">
        <f t="shared" si="815"/>
        <v>0.5</v>
      </c>
      <c r="FF1695">
        <v>824433</v>
      </c>
      <c r="FI1695">
        <v>0.51</v>
      </c>
      <c r="FJ1695">
        <f t="shared" si="816"/>
        <v>0.51</v>
      </c>
      <c r="FU1695">
        <v>824433</v>
      </c>
      <c r="FX1695">
        <v>0.5</v>
      </c>
      <c r="FY1695">
        <f t="shared" si="817"/>
        <v>0.5</v>
      </c>
      <c r="GJ1695">
        <v>824433</v>
      </c>
      <c r="GM1695">
        <v>0.48</v>
      </c>
      <c r="GN1695">
        <f t="shared" si="818"/>
        <v>0.48</v>
      </c>
      <c r="GY1695">
        <v>824433</v>
      </c>
      <c r="HB1695">
        <v>0.56000000000000005</v>
      </c>
      <c r="HC1695">
        <f t="shared" si="819"/>
        <v>0.56000000000000005</v>
      </c>
      <c r="HN1695">
        <v>824433</v>
      </c>
      <c r="HQ1695">
        <v>0.45</v>
      </c>
      <c r="HR1695">
        <f t="shared" si="820"/>
        <v>0.45</v>
      </c>
      <c r="ID1695">
        <v>825092</v>
      </c>
      <c r="IG1695">
        <v>0.48</v>
      </c>
      <c r="IH1695">
        <f t="shared" si="821"/>
        <v>0.48</v>
      </c>
      <c r="IS1695">
        <v>825092</v>
      </c>
      <c r="IV1695">
        <v>0.52</v>
      </c>
      <c r="IW1695">
        <f t="shared" si="822"/>
        <v>0.52</v>
      </c>
      <c r="JH1695">
        <v>825092</v>
      </c>
      <c r="JK1695">
        <v>0.49</v>
      </c>
      <c r="JL1695">
        <f t="shared" si="823"/>
        <v>0.49</v>
      </c>
      <c r="JW1695">
        <v>825092</v>
      </c>
      <c r="JZ1695">
        <v>0.49</v>
      </c>
      <c r="KA1695">
        <f t="shared" si="824"/>
        <v>0.49</v>
      </c>
      <c r="KL1695">
        <v>825092</v>
      </c>
      <c r="KO1695">
        <v>0.48</v>
      </c>
      <c r="KP1695">
        <f t="shared" si="825"/>
        <v>0.48</v>
      </c>
      <c r="LA1695">
        <v>825092</v>
      </c>
      <c r="LD1695">
        <v>0.5</v>
      </c>
      <c r="LE1695">
        <f t="shared" si="826"/>
        <v>0.5</v>
      </c>
      <c r="LP1695">
        <v>825092</v>
      </c>
      <c r="LS1695">
        <v>0.51</v>
      </c>
      <c r="LT1695">
        <f t="shared" si="827"/>
        <v>0.51</v>
      </c>
      <c r="ME1695">
        <v>825092</v>
      </c>
      <c r="MH1695">
        <v>0.46</v>
      </c>
      <c r="MI1695">
        <f t="shared" si="828"/>
        <v>0.46</v>
      </c>
      <c r="MT1695">
        <v>825092</v>
      </c>
      <c r="MW1695">
        <v>0.49</v>
      </c>
      <c r="MX1695">
        <f t="shared" si="829"/>
        <v>0.49</v>
      </c>
      <c r="NI1695">
        <v>825092</v>
      </c>
      <c r="NL1695">
        <v>0.51</v>
      </c>
      <c r="NM1695">
        <f t="shared" si="830"/>
        <v>0.51</v>
      </c>
      <c r="NX1695">
        <v>825092</v>
      </c>
      <c r="OA1695">
        <v>0.48</v>
      </c>
      <c r="OB1695">
        <f t="shared" si="831"/>
        <v>0.48</v>
      </c>
      <c r="OM1695">
        <v>825092</v>
      </c>
      <c r="OP1695">
        <v>0.5</v>
      </c>
      <c r="OQ1695">
        <f t="shared" si="832"/>
        <v>0.5</v>
      </c>
      <c r="PB1695">
        <v>825092</v>
      </c>
      <c r="PE1695">
        <v>0.51</v>
      </c>
      <c r="PF1695">
        <f t="shared" si="833"/>
        <v>0.51</v>
      </c>
      <c r="PQ1695">
        <v>825092</v>
      </c>
      <c r="PT1695">
        <v>0.51</v>
      </c>
      <c r="PU1695">
        <f t="shared" si="834"/>
        <v>0.51</v>
      </c>
      <c r="QF1695">
        <v>825092</v>
      </c>
      <c r="QI1695">
        <v>0.52</v>
      </c>
      <c r="QJ1695">
        <f t="shared" si="835"/>
        <v>0.52</v>
      </c>
      <c r="QU1695">
        <v>825092</v>
      </c>
      <c r="QX1695">
        <v>0.51</v>
      </c>
      <c r="QY1695">
        <f t="shared" si="836"/>
        <v>0.51</v>
      </c>
    </row>
    <row r="1696" spans="12:467" x14ac:dyDescent="0.2">
      <c r="L1696">
        <v>824515</v>
      </c>
      <c r="O1696">
        <v>0.35</v>
      </c>
      <c r="P1696">
        <f t="shared" si="806"/>
        <v>0.35</v>
      </c>
      <c r="AA1696">
        <v>824515</v>
      </c>
      <c r="AD1696">
        <v>0.33</v>
      </c>
      <c r="AE1696">
        <f t="shared" si="807"/>
        <v>0.33</v>
      </c>
      <c r="AP1696">
        <v>824515</v>
      </c>
      <c r="AS1696">
        <v>0.35</v>
      </c>
      <c r="AT1696">
        <f t="shared" si="808"/>
        <v>0.35</v>
      </c>
      <c r="BE1696">
        <v>824515</v>
      </c>
      <c r="BH1696">
        <v>0.51</v>
      </c>
      <c r="BI1696">
        <f t="shared" si="809"/>
        <v>0.51</v>
      </c>
      <c r="BT1696">
        <v>824515</v>
      </c>
      <c r="BW1696">
        <v>0.45</v>
      </c>
      <c r="BX1696">
        <f t="shared" si="810"/>
        <v>0.45</v>
      </c>
      <c r="CI1696">
        <v>824515</v>
      </c>
      <c r="CL1696">
        <v>0.37</v>
      </c>
      <c r="CM1696">
        <f t="shared" si="811"/>
        <v>0.37</v>
      </c>
      <c r="CX1696">
        <v>824515</v>
      </c>
      <c r="DA1696">
        <v>0.38</v>
      </c>
      <c r="DB1696">
        <f t="shared" si="812"/>
        <v>0.38</v>
      </c>
      <c r="DM1696">
        <v>824515</v>
      </c>
      <c r="DP1696">
        <v>0.37</v>
      </c>
      <c r="DQ1696">
        <f t="shared" si="813"/>
        <v>0.37</v>
      </c>
      <c r="EB1696">
        <v>824515</v>
      </c>
      <c r="EE1696">
        <v>0.4</v>
      </c>
      <c r="EF1696">
        <f t="shared" si="814"/>
        <v>0.4</v>
      </c>
      <c r="EQ1696">
        <v>824515</v>
      </c>
      <c r="ET1696">
        <v>0.4</v>
      </c>
      <c r="EU1696">
        <f t="shared" si="815"/>
        <v>0.4</v>
      </c>
      <c r="FF1696">
        <v>824515</v>
      </c>
      <c r="FI1696">
        <v>0.41</v>
      </c>
      <c r="FJ1696">
        <f t="shared" si="816"/>
        <v>0.41</v>
      </c>
      <c r="FU1696">
        <v>824515</v>
      </c>
      <c r="FX1696">
        <v>0.41</v>
      </c>
      <c r="FY1696">
        <f t="shared" si="817"/>
        <v>0.41</v>
      </c>
      <c r="GJ1696">
        <v>824515</v>
      </c>
      <c r="GM1696">
        <v>0.37</v>
      </c>
      <c r="GN1696">
        <f t="shared" si="818"/>
        <v>0.37</v>
      </c>
      <c r="GY1696">
        <v>824515</v>
      </c>
      <c r="HB1696">
        <v>0.41</v>
      </c>
      <c r="HC1696">
        <f t="shared" si="819"/>
        <v>0.41</v>
      </c>
      <c r="HN1696">
        <v>824515</v>
      </c>
      <c r="HQ1696">
        <v>0.39</v>
      </c>
      <c r="HR1696">
        <f t="shared" si="820"/>
        <v>0.39</v>
      </c>
      <c r="ID1696">
        <v>822740</v>
      </c>
      <c r="IG1696">
        <v>0.47</v>
      </c>
      <c r="IH1696">
        <f t="shared" si="821"/>
        <v>0.47</v>
      </c>
      <c r="IS1696">
        <v>822740</v>
      </c>
      <c r="IV1696">
        <v>0.49</v>
      </c>
      <c r="IW1696">
        <f t="shared" si="822"/>
        <v>0.49</v>
      </c>
      <c r="JH1696">
        <v>822740</v>
      </c>
      <c r="JK1696">
        <v>0.45</v>
      </c>
      <c r="JL1696">
        <f t="shared" si="823"/>
        <v>0.45</v>
      </c>
      <c r="JW1696">
        <v>822740</v>
      </c>
      <c r="JZ1696">
        <v>0.49</v>
      </c>
      <c r="KA1696">
        <f t="shared" si="824"/>
        <v>0.49</v>
      </c>
      <c r="KL1696">
        <v>822740</v>
      </c>
      <c r="KO1696">
        <v>0.4</v>
      </c>
      <c r="KP1696">
        <f t="shared" si="825"/>
        <v>0.4</v>
      </c>
      <c r="LA1696">
        <v>822740</v>
      </c>
      <c r="LD1696">
        <v>0.47</v>
      </c>
      <c r="LE1696">
        <f t="shared" si="826"/>
        <v>0.47</v>
      </c>
      <c r="LP1696">
        <v>822740</v>
      </c>
      <c r="LS1696">
        <v>0.47</v>
      </c>
      <c r="LT1696">
        <f t="shared" si="827"/>
        <v>0.47</v>
      </c>
      <c r="ME1696">
        <v>822740</v>
      </c>
      <c r="MH1696">
        <v>0.38</v>
      </c>
      <c r="MI1696">
        <f t="shared" si="828"/>
        <v>0.38</v>
      </c>
      <c r="MT1696">
        <v>822740</v>
      </c>
      <c r="MW1696">
        <v>0.34</v>
      </c>
      <c r="MX1696">
        <f t="shared" si="829"/>
        <v>0.34</v>
      </c>
      <c r="NI1696">
        <v>822740</v>
      </c>
      <c r="NL1696">
        <v>0.45</v>
      </c>
      <c r="NM1696">
        <f t="shared" si="830"/>
        <v>0.45</v>
      </c>
      <c r="NX1696">
        <v>822740</v>
      </c>
      <c r="OA1696">
        <v>0.48</v>
      </c>
      <c r="OB1696">
        <f t="shared" si="831"/>
        <v>0.48</v>
      </c>
      <c r="OM1696">
        <v>822740</v>
      </c>
      <c r="OP1696">
        <v>0.46</v>
      </c>
      <c r="OQ1696">
        <f t="shared" si="832"/>
        <v>0.46</v>
      </c>
      <c r="PB1696">
        <v>822740</v>
      </c>
      <c r="PE1696">
        <v>0.45</v>
      </c>
      <c r="PF1696">
        <f t="shared" si="833"/>
        <v>0.45</v>
      </c>
      <c r="PQ1696">
        <v>822740</v>
      </c>
      <c r="PT1696">
        <v>0.45</v>
      </c>
      <c r="PU1696">
        <f t="shared" si="834"/>
        <v>0.45</v>
      </c>
      <c r="QF1696">
        <v>822740</v>
      </c>
      <c r="QI1696">
        <v>0.47</v>
      </c>
      <c r="QJ1696">
        <f t="shared" si="835"/>
        <v>0.47</v>
      </c>
      <c r="QU1696">
        <v>822740</v>
      </c>
      <c r="QX1696">
        <v>0.48</v>
      </c>
      <c r="QY1696">
        <f t="shared" si="836"/>
        <v>0.48</v>
      </c>
    </row>
    <row r="1697" spans="12:467" x14ac:dyDescent="0.2">
      <c r="L1697">
        <v>824594</v>
      </c>
      <c r="O1697">
        <v>0.47</v>
      </c>
      <c r="P1697">
        <f t="shared" si="806"/>
        <v>0.47</v>
      </c>
      <c r="AA1697">
        <v>824594</v>
      </c>
      <c r="AD1697">
        <v>0.57999999999999996</v>
      </c>
      <c r="AE1697">
        <f t="shared" si="807"/>
        <v>0.57999999999999996</v>
      </c>
      <c r="AP1697">
        <v>824594</v>
      </c>
      <c r="AS1697">
        <v>0.66</v>
      </c>
      <c r="AT1697">
        <f t="shared" si="808"/>
        <v>0.66</v>
      </c>
      <c r="BE1697">
        <v>824594</v>
      </c>
      <c r="BH1697">
        <v>0.55000000000000004</v>
      </c>
      <c r="BI1697">
        <f t="shared" si="809"/>
        <v>0.55000000000000004</v>
      </c>
      <c r="BT1697">
        <v>824594</v>
      </c>
      <c r="BW1697">
        <v>0.55000000000000004</v>
      </c>
      <c r="BX1697">
        <f t="shared" si="810"/>
        <v>0.55000000000000004</v>
      </c>
      <c r="CI1697">
        <v>824594</v>
      </c>
      <c r="CL1697">
        <v>0.49</v>
      </c>
      <c r="CM1697">
        <f t="shared" si="811"/>
        <v>0.49</v>
      </c>
      <c r="CX1697">
        <v>824594</v>
      </c>
      <c r="DA1697">
        <v>0.49</v>
      </c>
      <c r="DB1697">
        <f t="shared" si="812"/>
        <v>0.49</v>
      </c>
      <c r="DM1697">
        <v>824594</v>
      </c>
      <c r="DP1697">
        <v>0.51</v>
      </c>
      <c r="DQ1697">
        <f t="shared" si="813"/>
        <v>0.51</v>
      </c>
      <c r="EB1697">
        <v>824594</v>
      </c>
      <c r="EE1697">
        <v>0.45</v>
      </c>
      <c r="EF1697">
        <f t="shared" si="814"/>
        <v>0.45</v>
      </c>
      <c r="EQ1697">
        <v>824594</v>
      </c>
      <c r="ET1697">
        <v>0.45</v>
      </c>
      <c r="EU1697">
        <f t="shared" si="815"/>
        <v>0.45</v>
      </c>
      <c r="FF1697">
        <v>824594</v>
      </c>
      <c r="FI1697">
        <v>0.5</v>
      </c>
      <c r="FJ1697">
        <f t="shared" si="816"/>
        <v>0.5</v>
      </c>
      <c r="FU1697">
        <v>824594</v>
      </c>
      <c r="FX1697">
        <v>0.5</v>
      </c>
      <c r="FY1697">
        <f t="shared" si="817"/>
        <v>0.5</v>
      </c>
      <c r="GJ1697">
        <v>824594</v>
      </c>
      <c r="GM1697">
        <v>0.49</v>
      </c>
      <c r="GN1697">
        <f t="shared" si="818"/>
        <v>0.49</v>
      </c>
      <c r="GY1697">
        <v>824594</v>
      </c>
      <c r="HB1697">
        <v>0.55000000000000004</v>
      </c>
      <c r="HC1697">
        <f t="shared" si="819"/>
        <v>0.55000000000000004</v>
      </c>
      <c r="HN1697">
        <v>824594</v>
      </c>
      <c r="HQ1697">
        <v>0.41</v>
      </c>
      <c r="HR1697">
        <f t="shared" si="820"/>
        <v>0.41</v>
      </c>
      <c r="ID1697">
        <v>822985</v>
      </c>
      <c r="IG1697">
        <v>0.53</v>
      </c>
      <c r="IH1697">
        <f t="shared" si="821"/>
        <v>0.53</v>
      </c>
      <c r="IS1697">
        <v>822985</v>
      </c>
      <c r="IV1697">
        <v>0.53</v>
      </c>
      <c r="IW1697">
        <f t="shared" si="822"/>
        <v>0.53</v>
      </c>
      <c r="JH1697">
        <v>822985</v>
      </c>
      <c r="JK1697">
        <v>0.52</v>
      </c>
      <c r="JL1697">
        <f t="shared" si="823"/>
        <v>0.52</v>
      </c>
      <c r="JW1697">
        <v>822985</v>
      </c>
      <c r="JZ1697">
        <v>0.53</v>
      </c>
      <c r="KA1697">
        <f t="shared" si="824"/>
        <v>0.53</v>
      </c>
      <c r="KL1697">
        <v>822985</v>
      </c>
      <c r="KO1697">
        <v>0.51</v>
      </c>
      <c r="KP1697">
        <f t="shared" si="825"/>
        <v>0.51</v>
      </c>
      <c r="LA1697">
        <v>822985</v>
      </c>
      <c r="LD1697">
        <v>0.53</v>
      </c>
      <c r="LE1697">
        <f t="shared" si="826"/>
        <v>0.53</v>
      </c>
      <c r="LP1697">
        <v>822985</v>
      </c>
      <c r="LS1697">
        <v>0.53</v>
      </c>
      <c r="LT1697">
        <f t="shared" si="827"/>
        <v>0.53</v>
      </c>
      <c r="ME1697">
        <v>822985</v>
      </c>
      <c r="MH1697">
        <v>0.54</v>
      </c>
      <c r="MI1697">
        <f t="shared" si="828"/>
        <v>0.54</v>
      </c>
      <c r="MT1697">
        <v>822985</v>
      </c>
      <c r="MW1697">
        <v>0.53</v>
      </c>
      <c r="MX1697">
        <f t="shared" si="829"/>
        <v>0.53</v>
      </c>
      <c r="NI1697">
        <v>822985</v>
      </c>
      <c r="NL1697">
        <v>0.52</v>
      </c>
      <c r="NM1697">
        <f t="shared" si="830"/>
        <v>0.52</v>
      </c>
      <c r="NX1697">
        <v>822985</v>
      </c>
      <c r="OA1697">
        <v>0.49</v>
      </c>
      <c r="OB1697">
        <f t="shared" si="831"/>
        <v>0.49</v>
      </c>
      <c r="OM1697">
        <v>822985</v>
      </c>
      <c r="OP1697">
        <v>0.52</v>
      </c>
      <c r="OQ1697">
        <f t="shared" si="832"/>
        <v>0.52</v>
      </c>
      <c r="PB1697">
        <v>822985</v>
      </c>
      <c r="PE1697">
        <v>0.52</v>
      </c>
      <c r="PF1697">
        <f t="shared" si="833"/>
        <v>0.52</v>
      </c>
      <c r="PQ1697">
        <v>822985</v>
      </c>
      <c r="PT1697">
        <v>0.54</v>
      </c>
      <c r="PU1697">
        <f t="shared" si="834"/>
        <v>0.54</v>
      </c>
      <c r="QF1697">
        <v>822985</v>
      </c>
      <c r="QI1697">
        <v>0.54</v>
      </c>
      <c r="QJ1697">
        <f t="shared" si="835"/>
        <v>0.54</v>
      </c>
      <c r="QU1697">
        <v>822985</v>
      </c>
      <c r="QX1697">
        <v>0.53</v>
      </c>
      <c r="QY1697">
        <f t="shared" si="836"/>
        <v>0.53</v>
      </c>
    </row>
    <row r="1698" spans="12:467" x14ac:dyDescent="0.2">
      <c r="L1698">
        <v>824835</v>
      </c>
      <c r="O1698">
        <v>0.52</v>
      </c>
      <c r="P1698">
        <f t="shared" si="806"/>
        <v>0.52</v>
      </c>
      <c r="AA1698">
        <v>824835</v>
      </c>
      <c r="AD1698">
        <v>0.53</v>
      </c>
      <c r="AE1698">
        <f t="shared" si="807"/>
        <v>0.53</v>
      </c>
      <c r="AP1698">
        <v>824835</v>
      </c>
      <c r="AS1698">
        <v>0.73</v>
      </c>
      <c r="AT1698">
        <f t="shared" si="808"/>
        <v>0.73</v>
      </c>
      <c r="BE1698">
        <v>824835</v>
      </c>
      <c r="BH1698">
        <v>0.61</v>
      </c>
      <c r="BI1698">
        <f t="shared" si="809"/>
        <v>0.61</v>
      </c>
      <c r="BT1698">
        <v>824835</v>
      </c>
      <c r="BW1698">
        <v>0.5</v>
      </c>
      <c r="BX1698">
        <f t="shared" si="810"/>
        <v>0.5</v>
      </c>
      <c r="CI1698">
        <v>824835</v>
      </c>
      <c r="CL1698">
        <v>0.55000000000000004</v>
      </c>
      <c r="CM1698">
        <f t="shared" si="811"/>
        <v>0.55000000000000004</v>
      </c>
      <c r="CX1698">
        <v>824835</v>
      </c>
      <c r="DA1698">
        <v>0.52</v>
      </c>
      <c r="DB1698">
        <f t="shared" si="812"/>
        <v>0.52</v>
      </c>
      <c r="DM1698">
        <v>824835</v>
      </c>
      <c r="DP1698">
        <v>0.52</v>
      </c>
      <c r="DQ1698">
        <f t="shared" si="813"/>
        <v>0.52</v>
      </c>
      <c r="EB1698">
        <v>824835</v>
      </c>
      <c r="EE1698">
        <v>0.54</v>
      </c>
      <c r="EF1698">
        <f t="shared" si="814"/>
        <v>0.54</v>
      </c>
      <c r="EQ1698">
        <v>824835</v>
      </c>
      <c r="ET1698">
        <v>0.54</v>
      </c>
      <c r="EU1698">
        <f t="shared" si="815"/>
        <v>0.54</v>
      </c>
      <c r="FF1698">
        <v>824835</v>
      </c>
      <c r="FI1698">
        <v>0.51</v>
      </c>
      <c r="FJ1698">
        <f t="shared" si="816"/>
        <v>0.51</v>
      </c>
      <c r="FU1698">
        <v>824835</v>
      </c>
      <c r="FX1698">
        <v>0.48</v>
      </c>
      <c r="FY1698">
        <f t="shared" si="817"/>
        <v>0.48</v>
      </c>
      <c r="GJ1698">
        <v>824835</v>
      </c>
      <c r="GM1698">
        <v>0.52</v>
      </c>
      <c r="GN1698">
        <f t="shared" si="818"/>
        <v>0.52</v>
      </c>
      <c r="GY1698">
        <v>824835</v>
      </c>
      <c r="HB1698">
        <v>0.47</v>
      </c>
      <c r="HC1698">
        <f t="shared" si="819"/>
        <v>0.47</v>
      </c>
      <c r="HN1698">
        <v>824835</v>
      </c>
      <c r="HQ1698">
        <v>0.52</v>
      </c>
      <c r="HR1698">
        <f t="shared" si="820"/>
        <v>0.52</v>
      </c>
      <c r="ID1698">
        <v>823063</v>
      </c>
      <c r="IG1698">
        <v>0.49</v>
      </c>
      <c r="IH1698">
        <f t="shared" si="821"/>
        <v>0.49</v>
      </c>
      <c r="IS1698">
        <v>823063</v>
      </c>
      <c r="IV1698">
        <v>0.5</v>
      </c>
      <c r="IW1698">
        <f t="shared" si="822"/>
        <v>0.5</v>
      </c>
      <c r="JH1698">
        <v>823063</v>
      </c>
      <c r="JK1698">
        <v>0.49</v>
      </c>
      <c r="JL1698">
        <f t="shared" si="823"/>
        <v>0.49</v>
      </c>
      <c r="JW1698">
        <v>823063</v>
      </c>
      <c r="JZ1698">
        <v>0.46</v>
      </c>
      <c r="KA1698">
        <f t="shared" si="824"/>
        <v>0.46</v>
      </c>
      <c r="KL1698">
        <v>823063</v>
      </c>
      <c r="KO1698">
        <v>0.54</v>
      </c>
      <c r="KP1698">
        <f t="shared" si="825"/>
        <v>0.54</v>
      </c>
      <c r="LA1698">
        <v>823063</v>
      </c>
      <c r="LD1698">
        <v>0.47</v>
      </c>
      <c r="LE1698">
        <f t="shared" si="826"/>
        <v>0.47</v>
      </c>
      <c r="LP1698">
        <v>823063</v>
      </c>
      <c r="LS1698">
        <v>0.48</v>
      </c>
      <c r="LT1698">
        <f t="shared" si="827"/>
        <v>0.48</v>
      </c>
      <c r="ME1698">
        <v>823063</v>
      </c>
      <c r="MH1698">
        <v>0.5</v>
      </c>
      <c r="MI1698">
        <f t="shared" si="828"/>
        <v>0.5</v>
      </c>
      <c r="MT1698">
        <v>823063</v>
      </c>
      <c r="MW1698">
        <v>0.5</v>
      </c>
      <c r="MX1698">
        <f t="shared" si="829"/>
        <v>0.5</v>
      </c>
      <c r="NI1698">
        <v>823063</v>
      </c>
      <c r="NL1698">
        <v>0.48</v>
      </c>
      <c r="NM1698">
        <f t="shared" si="830"/>
        <v>0.48</v>
      </c>
      <c r="NX1698">
        <v>823063</v>
      </c>
      <c r="OA1698">
        <v>0.48</v>
      </c>
      <c r="OB1698">
        <f t="shared" si="831"/>
        <v>0.48</v>
      </c>
      <c r="OM1698">
        <v>823063</v>
      </c>
      <c r="OP1698">
        <v>0.49</v>
      </c>
      <c r="OQ1698">
        <f t="shared" si="832"/>
        <v>0.49</v>
      </c>
      <c r="PB1698">
        <v>823063</v>
      </c>
      <c r="PE1698">
        <v>0.51</v>
      </c>
      <c r="PF1698">
        <f t="shared" si="833"/>
        <v>0.51</v>
      </c>
      <c r="PQ1698">
        <v>823063</v>
      </c>
      <c r="PT1698">
        <v>0.49</v>
      </c>
      <c r="PU1698">
        <f t="shared" si="834"/>
        <v>0.49</v>
      </c>
      <c r="QF1698">
        <v>823063</v>
      </c>
      <c r="QI1698">
        <v>0.52</v>
      </c>
      <c r="QJ1698">
        <f t="shared" si="835"/>
        <v>0.52</v>
      </c>
      <c r="QU1698">
        <v>823063</v>
      </c>
      <c r="QX1698">
        <v>0.48</v>
      </c>
      <c r="QY1698">
        <f t="shared" si="836"/>
        <v>0.48</v>
      </c>
    </row>
    <row r="1699" spans="12:467" x14ac:dyDescent="0.2">
      <c r="L1699">
        <v>825002</v>
      </c>
      <c r="O1699">
        <v>0.43</v>
      </c>
      <c r="P1699">
        <f t="shared" si="806"/>
        <v>0.43</v>
      </c>
      <c r="AA1699">
        <v>825002</v>
      </c>
      <c r="AD1699">
        <v>0.43</v>
      </c>
      <c r="AE1699">
        <f t="shared" si="807"/>
        <v>0.43</v>
      </c>
      <c r="AP1699">
        <v>825002</v>
      </c>
      <c r="AS1699">
        <v>0.52</v>
      </c>
      <c r="AT1699">
        <f t="shared" si="808"/>
        <v>0.52</v>
      </c>
      <c r="BE1699">
        <v>825002</v>
      </c>
      <c r="BH1699">
        <v>0.52</v>
      </c>
      <c r="BI1699">
        <f t="shared" si="809"/>
        <v>0.52</v>
      </c>
      <c r="BT1699">
        <v>825002</v>
      </c>
      <c r="BW1699">
        <v>0.51</v>
      </c>
      <c r="BX1699">
        <f t="shared" si="810"/>
        <v>0.51</v>
      </c>
      <c r="CI1699">
        <v>825002</v>
      </c>
      <c r="CL1699">
        <v>0.4</v>
      </c>
      <c r="CM1699">
        <f t="shared" si="811"/>
        <v>0.4</v>
      </c>
      <c r="CX1699">
        <v>825002</v>
      </c>
      <c r="DA1699">
        <v>0.41</v>
      </c>
      <c r="DB1699">
        <f t="shared" si="812"/>
        <v>0.41</v>
      </c>
      <c r="DM1699">
        <v>825002</v>
      </c>
      <c r="DP1699">
        <v>0.41</v>
      </c>
      <c r="DQ1699">
        <f t="shared" si="813"/>
        <v>0.41</v>
      </c>
      <c r="EB1699">
        <v>825002</v>
      </c>
      <c r="EE1699">
        <v>0.4</v>
      </c>
      <c r="EF1699">
        <f t="shared" si="814"/>
        <v>0.4</v>
      </c>
      <c r="EQ1699">
        <v>825002</v>
      </c>
      <c r="ET1699">
        <v>0.4</v>
      </c>
      <c r="EU1699">
        <f t="shared" si="815"/>
        <v>0.4</v>
      </c>
      <c r="FF1699">
        <v>825002</v>
      </c>
      <c r="FI1699">
        <v>0.42</v>
      </c>
      <c r="FJ1699">
        <f t="shared" si="816"/>
        <v>0.42</v>
      </c>
      <c r="FU1699">
        <v>825002</v>
      </c>
      <c r="FX1699">
        <v>0.44</v>
      </c>
      <c r="FY1699">
        <f t="shared" si="817"/>
        <v>0.44</v>
      </c>
      <c r="GJ1699">
        <v>825002</v>
      </c>
      <c r="GM1699">
        <v>0.4</v>
      </c>
      <c r="GN1699">
        <f t="shared" si="818"/>
        <v>0.4</v>
      </c>
      <c r="GY1699">
        <v>825002</v>
      </c>
      <c r="HB1699">
        <v>0.42</v>
      </c>
      <c r="HC1699">
        <f t="shared" si="819"/>
        <v>0.42</v>
      </c>
      <c r="HN1699">
        <v>825002</v>
      </c>
      <c r="HQ1699">
        <v>0.4</v>
      </c>
      <c r="HR1699">
        <f t="shared" si="820"/>
        <v>0.4</v>
      </c>
      <c r="ID1699">
        <v>823141</v>
      </c>
      <c r="IG1699">
        <v>0.51</v>
      </c>
      <c r="IH1699">
        <f t="shared" si="821"/>
        <v>0.51</v>
      </c>
      <c r="IS1699">
        <v>823141</v>
      </c>
      <c r="IV1699">
        <v>0.54</v>
      </c>
      <c r="IW1699">
        <f t="shared" si="822"/>
        <v>0.54</v>
      </c>
      <c r="JH1699">
        <v>823141</v>
      </c>
      <c r="JK1699">
        <v>0.54</v>
      </c>
      <c r="JL1699">
        <f t="shared" si="823"/>
        <v>0.54</v>
      </c>
      <c r="JW1699">
        <v>823141</v>
      </c>
      <c r="JZ1699">
        <v>0.55000000000000004</v>
      </c>
      <c r="KA1699">
        <f t="shared" si="824"/>
        <v>0.55000000000000004</v>
      </c>
      <c r="KL1699">
        <v>823141</v>
      </c>
      <c r="KO1699">
        <v>0.59</v>
      </c>
      <c r="KP1699">
        <f t="shared" si="825"/>
        <v>0.59</v>
      </c>
      <c r="LA1699">
        <v>823141</v>
      </c>
      <c r="LD1699">
        <v>0.56000000000000005</v>
      </c>
      <c r="LE1699">
        <f t="shared" si="826"/>
        <v>0.56000000000000005</v>
      </c>
      <c r="LP1699">
        <v>823141</v>
      </c>
      <c r="LS1699">
        <v>0.53</v>
      </c>
      <c r="LT1699">
        <f t="shared" si="827"/>
        <v>0.53</v>
      </c>
      <c r="ME1699">
        <v>823141</v>
      </c>
      <c r="MH1699">
        <v>0.65</v>
      </c>
      <c r="MI1699">
        <f t="shared" si="828"/>
        <v>0.65</v>
      </c>
      <c r="MT1699">
        <v>823141</v>
      </c>
      <c r="MW1699">
        <v>0.68</v>
      </c>
      <c r="MX1699">
        <f t="shared" si="829"/>
        <v>0.68</v>
      </c>
      <c r="NI1699">
        <v>823141</v>
      </c>
      <c r="NL1699">
        <v>0.52</v>
      </c>
      <c r="NM1699">
        <f t="shared" si="830"/>
        <v>0.52</v>
      </c>
      <c r="NX1699">
        <v>823141</v>
      </c>
      <c r="OA1699">
        <v>0.55000000000000004</v>
      </c>
      <c r="OB1699">
        <f t="shared" si="831"/>
        <v>0.55000000000000004</v>
      </c>
      <c r="OM1699">
        <v>823141</v>
      </c>
      <c r="OP1699">
        <v>0.56000000000000005</v>
      </c>
      <c r="OQ1699">
        <f t="shared" si="832"/>
        <v>0.56000000000000005</v>
      </c>
      <c r="PB1699">
        <v>823141</v>
      </c>
      <c r="PE1699">
        <v>0.54</v>
      </c>
      <c r="PF1699">
        <f t="shared" si="833"/>
        <v>0.54</v>
      </c>
      <c r="PQ1699">
        <v>823141</v>
      </c>
      <c r="PT1699">
        <v>0.53</v>
      </c>
      <c r="PU1699">
        <f t="shared" si="834"/>
        <v>0.53</v>
      </c>
      <c r="QF1699">
        <v>823141</v>
      </c>
      <c r="QI1699">
        <v>0.55000000000000004</v>
      </c>
      <c r="QJ1699">
        <f t="shared" si="835"/>
        <v>0.55000000000000004</v>
      </c>
      <c r="QU1699">
        <v>823141</v>
      </c>
      <c r="QX1699">
        <v>0.54</v>
      </c>
      <c r="QY1699">
        <f t="shared" si="836"/>
        <v>0.54</v>
      </c>
    </row>
    <row r="1700" spans="12:467" x14ac:dyDescent="0.2">
      <c r="L1700">
        <v>822731</v>
      </c>
      <c r="O1700">
        <v>0.42</v>
      </c>
      <c r="P1700">
        <f t="shared" si="806"/>
        <v>0.42</v>
      </c>
      <c r="AA1700">
        <v>822731</v>
      </c>
      <c r="AD1700">
        <v>0.39</v>
      </c>
      <c r="AE1700">
        <f t="shared" si="807"/>
        <v>0.39</v>
      </c>
      <c r="AP1700">
        <v>822731</v>
      </c>
      <c r="AS1700">
        <v>0.26</v>
      </c>
      <c r="AT1700">
        <f t="shared" si="808"/>
        <v>0.26</v>
      </c>
      <c r="BE1700">
        <v>822731</v>
      </c>
      <c r="BH1700">
        <v>0.35</v>
      </c>
      <c r="BI1700">
        <f t="shared" si="809"/>
        <v>0.35</v>
      </c>
      <c r="BT1700">
        <v>822731</v>
      </c>
      <c r="BW1700">
        <v>0.35</v>
      </c>
      <c r="BX1700">
        <f t="shared" si="810"/>
        <v>0.35</v>
      </c>
      <c r="CI1700">
        <v>822731</v>
      </c>
      <c r="CL1700">
        <v>0.47</v>
      </c>
      <c r="CM1700">
        <f t="shared" si="811"/>
        <v>0.47</v>
      </c>
      <c r="CX1700">
        <v>822731</v>
      </c>
      <c r="DA1700">
        <v>0.47</v>
      </c>
      <c r="DB1700">
        <f t="shared" si="812"/>
        <v>0.47</v>
      </c>
      <c r="DM1700">
        <v>822731</v>
      </c>
      <c r="DP1700">
        <v>0.44</v>
      </c>
      <c r="DQ1700">
        <f t="shared" si="813"/>
        <v>0.44</v>
      </c>
      <c r="EB1700">
        <v>822731</v>
      </c>
      <c r="EE1700">
        <v>0.44</v>
      </c>
      <c r="EF1700">
        <f t="shared" si="814"/>
        <v>0.44</v>
      </c>
      <c r="EQ1700">
        <v>822731</v>
      </c>
      <c r="ET1700">
        <v>0.44</v>
      </c>
      <c r="EU1700">
        <f t="shared" si="815"/>
        <v>0.44</v>
      </c>
      <c r="FF1700">
        <v>822731</v>
      </c>
      <c r="FI1700">
        <v>0.45</v>
      </c>
      <c r="FJ1700">
        <f t="shared" si="816"/>
        <v>0.45</v>
      </c>
      <c r="FU1700">
        <v>822731</v>
      </c>
      <c r="FX1700">
        <v>0.49</v>
      </c>
      <c r="FY1700">
        <f t="shared" si="817"/>
        <v>0.49</v>
      </c>
      <c r="GJ1700">
        <v>822731</v>
      </c>
      <c r="GM1700">
        <v>0.44</v>
      </c>
      <c r="GN1700">
        <f t="shared" si="818"/>
        <v>0.44</v>
      </c>
      <c r="GY1700">
        <v>822731</v>
      </c>
      <c r="HB1700">
        <v>0.5</v>
      </c>
      <c r="HC1700">
        <f t="shared" si="819"/>
        <v>0.5</v>
      </c>
      <c r="HN1700">
        <v>822731</v>
      </c>
      <c r="HQ1700">
        <v>0.37</v>
      </c>
      <c r="HR1700">
        <f t="shared" si="820"/>
        <v>0.37</v>
      </c>
      <c r="ID1700">
        <v>823226</v>
      </c>
      <c r="IG1700">
        <v>0.48</v>
      </c>
      <c r="IH1700">
        <f t="shared" si="821"/>
        <v>0.48</v>
      </c>
      <c r="IS1700">
        <v>823226</v>
      </c>
      <c r="IV1700">
        <v>0.48</v>
      </c>
      <c r="IW1700">
        <f t="shared" si="822"/>
        <v>0.48</v>
      </c>
      <c r="JH1700">
        <v>823226</v>
      </c>
      <c r="JK1700">
        <v>0.48</v>
      </c>
      <c r="JL1700">
        <f t="shared" si="823"/>
        <v>0.48</v>
      </c>
      <c r="JW1700">
        <v>823226</v>
      </c>
      <c r="JZ1700">
        <v>0.49</v>
      </c>
      <c r="KA1700">
        <f t="shared" si="824"/>
        <v>0.49</v>
      </c>
      <c r="KL1700">
        <v>823226</v>
      </c>
      <c r="KO1700">
        <v>0.44</v>
      </c>
      <c r="KP1700">
        <f t="shared" si="825"/>
        <v>0.44</v>
      </c>
      <c r="LA1700">
        <v>823226</v>
      </c>
      <c r="LD1700">
        <v>0.45</v>
      </c>
      <c r="LE1700">
        <f t="shared" si="826"/>
        <v>0.45</v>
      </c>
      <c r="LP1700">
        <v>823226</v>
      </c>
      <c r="LS1700">
        <v>0.46</v>
      </c>
      <c r="LT1700">
        <f t="shared" si="827"/>
        <v>0.46</v>
      </c>
      <c r="ME1700">
        <v>823226</v>
      </c>
      <c r="MH1700">
        <v>0.43</v>
      </c>
      <c r="MI1700">
        <f t="shared" si="828"/>
        <v>0.43</v>
      </c>
      <c r="MT1700">
        <v>823226</v>
      </c>
      <c r="MW1700">
        <v>0.49</v>
      </c>
      <c r="MX1700">
        <f t="shared" si="829"/>
        <v>0.49</v>
      </c>
      <c r="NI1700">
        <v>823226</v>
      </c>
      <c r="NL1700">
        <v>0.48</v>
      </c>
      <c r="NM1700">
        <f t="shared" si="830"/>
        <v>0.48</v>
      </c>
      <c r="NX1700">
        <v>823226</v>
      </c>
      <c r="OA1700">
        <v>0.48</v>
      </c>
      <c r="OB1700">
        <f t="shared" si="831"/>
        <v>0.48</v>
      </c>
      <c r="OM1700">
        <v>823226</v>
      </c>
      <c r="OP1700">
        <v>0.46</v>
      </c>
      <c r="OQ1700">
        <f t="shared" si="832"/>
        <v>0.46</v>
      </c>
      <c r="PB1700">
        <v>823226</v>
      </c>
      <c r="PE1700">
        <v>0.47</v>
      </c>
      <c r="PF1700">
        <f t="shared" si="833"/>
        <v>0.47</v>
      </c>
      <c r="PQ1700">
        <v>823226</v>
      </c>
      <c r="PT1700">
        <v>0.47</v>
      </c>
      <c r="PU1700">
        <f t="shared" si="834"/>
        <v>0.47</v>
      </c>
      <c r="QF1700">
        <v>823226</v>
      </c>
      <c r="QI1700">
        <v>0.48</v>
      </c>
      <c r="QJ1700">
        <f t="shared" si="835"/>
        <v>0.48</v>
      </c>
      <c r="QU1700">
        <v>823226</v>
      </c>
      <c r="QX1700">
        <v>0.47</v>
      </c>
      <c r="QY1700">
        <f t="shared" si="836"/>
        <v>0.47</v>
      </c>
    </row>
    <row r="1701" spans="12:467" x14ac:dyDescent="0.2">
      <c r="L1701">
        <v>822893</v>
      </c>
      <c r="O1701">
        <v>0.48</v>
      </c>
      <c r="P1701">
        <f t="shared" si="806"/>
        <v>0.48</v>
      </c>
      <c r="AA1701">
        <v>822893</v>
      </c>
      <c r="AD1701">
        <v>0.48</v>
      </c>
      <c r="AE1701">
        <f t="shared" si="807"/>
        <v>0.48</v>
      </c>
      <c r="AP1701">
        <v>822893</v>
      </c>
      <c r="AS1701">
        <v>0.46</v>
      </c>
      <c r="AT1701">
        <f t="shared" si="808"/>
        <v>0.46</v>
      </c>
      <c r="BE1701">
        <v>822893</v>
      </c>
      <c r="BH1701">
        <v>0.48</v>
      </c>
      <c r="BI1701">
        <f t="shared" si="809"/>
        <v>0.48</v>
      </c>
      <c r="BT1701">
        <v>822893</v>
      </c>
      <c r="BW1701">
        <v>0.56999999999999995</v>
      </c>
      <c r="BX1701">
        <f t="shared" si="810"/>
        <v>0.56999999999999995</v>
      </c>
      <c r="CI1701">
        <v>822893</v>
      </c>
      <c r="CL1701">
        <v>0.53</v>
      </c>
      <c r="CM1701">
        <f t="shared" si="811"/>
        <v>0.53</v>
      </c>
      <c r="CX1701">
        <v>822893</v>
      </c>
      <c r="DA1701">
        <v>0.51</v>
      </c>
      <c r="DB1701">
        <f t="shared" si="812"/>
        <v>0.51</v>
      </c>
      <c r="DM1701">
        <v>822893</v>
      </c>
      <c r="DP1701">
        <v>0.52</v>
      </c>
      <c r="DQ1701">
        <f t="shared" si="813"/>
        <v>0.52</v>
      </c>
      <c r="EB1701">
        <v>822893</v>
      </c>
      <c r="EE1701">
        <v>0.49</v>
      </c>
      <c r="EF1701">
        <f t="shared" si="814"/>
        <v>0.49</v>
      </c>
      <c r="EQ1701">
        <v>822893</v>
      </c>
      <c r="ET1701">
        <v>0.49</v>
      </c>
      <c r="EU1701">
        <f t="shared" si="815"/>
        <v>0.49</v>
      </c>
      <c r="FF1701">
        <v>822893</v>
      </c>
      <c r="FI1701">
        <v>0.52</v>
      </c>
      <c r="FJ1701">
        <f t="shared" si="816"/>
        <v>0.52</v>
      </c>
      <c r="FU1701">
        <v>822893</v>
      </c>
      <c r="FX1701">
        <v>0.5</v>
      </c>
      <c r="FY1701">
        <f t="shared" si="817"/>
        <v>0.5</v>
      </c>
      <c r="GJ1701">
        <v>822893</v>
      </c>
      <c r="GM1701">
        <v>0.5</v>
      </c>
      <c r="GN1701">
        <f t="shared" si="818"/>
        <v>0.5</v>
      </c>
      <c r="GY1701">
        <v>822893</v>
      </c>
      <c r="HB1701">
        <v>0.56000000000000005</v>
      </c>
      <c r="HC1701">
        <f t="shared" si="819"/>
        <v>0.56000000000000005</v>
      </c>
      <c r="HN1701">
        <v>822893</v>
      </c>
      <c r="HQ1701">
        <v>0.48</v>
      </c>
      <c r="HR1701">
        <f t="shared" si="820"/>
        <v>0.48</v>
      </c>
      <c r="ID1701">
        <v>823872</v>
      </c>
      <c r="IG1701">
        <v>0.56999999999999995</v>
      </c>
      <c r="IH1701">
        <f t="shared" si="821"/>
        <v>0.56999999999999995</v>
      </c>
      <c r="IS1701">
        <v>823872</v>
      </c>
      <c r="IV1701">
        <v>0.52</v>
      </c>
      <c r="IW1701">
        <f t="shared" si="822"/>
        <v>0.52</v>
      </c>
      <c r="JH1701">
        <v>823872</v>
      </c>
      <c r="JK1701">
        <v>0.52</v>
      </c>
      <c r="JL1701">
        <f t="shared" si="823"/>
        <v>0.52</v>
      </c>
      <c r="JW1701">
        <v>823872</v>
      </c>
      <c r="JZ1701">
        <v>0.52</v>
      </c>
      <c r="KA1701">
        <f t="shared" si="824"/>
        <v>0.52</v>
      </c>
      <c r="KL1701">
        <v>823872</v>
      </c>
      <c r="KO1701">
        <v>0.53</v>
      </c>
      <c r="KP1701">
        <f t="shared" si="825"/>
        <v>0.53</v>
      </c>
      <c r="LA1701">
        <v>823872</v>
      </c>
      <c r="LD1701">
        <v>0.54</v>
      </c>
      <c r="LE1701">
        <f t="shared" si="826"/>
        <v>0.54</v>
      </c>
      <c r="LP1701">
        <v>823872</v>
      </c>
      <c r="LS1701">
        <v>0.53</v>
      </c>
      <c r="LT1701">
        <f t="shared" si="827"/>
        <v>0.53</v>
      </c>
      <c r="ME1701">
        <v>823872</v>
      </c>
      <c r="MH1701">
        <v>0.52</v>
      </c>
      <c r="MI1701">
        <f t="shared" si="828"/>
        <v>0.52</v>
      </c>
      <c r="MT1701">
        <v>823872</v>
      </c>
      <c r="MW1701">
        <v>0.59</v>
      </c>
      <c r="MX1701">
        <f t="shared" si="829"/>
        <v>0.59</v>
      </c>
      <c r="NI1701">
        <v>823872</v>
      </c>
      <c r="NL1701">
        <v>0.55000000000000004</v>
      </c>
      <c r="NM1701">
        <f t="shared" si="830"/>
        <v>0.55000000000000004</v>
      </c>
      <c r="NX1701">
        <v>823872</v>
      </c>
      <c r="OA1701">
        <v>0.5</v>
      </c>
      <c r="OB1701">
        <f t="shared" si="831"/>
        <v>0.5</v>
      </c>
      <c r="OM1701">
        <v>823872</v>
      </c>
      <c r="OP1701">
        <v>0.56000000000000005</v>
      </c>
      <c r="OQ1701">
        <f t="shared" si="832"/>
        <v>0.56000000000000005</v>
      </c>
      <c r="PB1701">
        <v>823872</v>
      </c>
      <c r="PE1701">
        <v>0.54</v>
      </c>
      <c r="PF1701">
        <f t="shared" si="833"/>
        <v>0.54</v>
      </c>
      <c r="PQ1701">
        <v>823872</v>
      </c>
      <c r="PT1701">
        <v>0.56999999999999995</v>
      </c>
      <c r="PU1701">
        <f t="shared" si="834"/>
        <v>0.56999999999999995</v>
      </c>
      <c r="QF1701">
        <v>823872</v>
      </c>
      <c r="QI1701">
        <v>0.54</v>
      </c>
      <c r="QJ1701">
        <f t="shared" si="835"/>
        <v>0.54</v>
      </c>
      <c r="QU1701">
        <v>823872</v>
      </c>
      <c r="QX1701">
        <v>0.55000000000000004</v>
      </c>
      <c r="QY1701">
        <f t="shared" si="836"/>
        <v>0.55000000000000004</v>
      </c>
    </row>
    <row r="1702" spans="12:467" x14ac:dyDescent="0.2">
      <c r="L1702">
        <v>823054</v>
      </c>
      <c r="O1702">
        <v>0.42</v>
      </c>
      <c r="P1702">
        <f t="shared" si="806"/>
        <v>0.42</v>
      </c>
      <c r="AA1702">
        <v>823054</v>
      </c>
      <c r="AD1702">
        <v>0.54</v>
      </c>
      <c r="AE1702">
        <f t="shared" si="807"/>
        <v>0.54</v>
      </c>
      <c r="AP1702">
        <v>823054</v>
      </c>
      <c r="AS1702">
        <v>0.38</v>
      </c>
      <c r="AT1702">
        <f t="shared" si="808"/>
        <v>0.38</v>
      </c>
      <c r="BE1702">
        <v>823054</v>
      </c>
      <c r="BH1702">
        <v>0.4</v>
      </c>
      <c r="BI1702">
        <f t="shared" si="809"/>
        <v>0.4</v>
      </c>
      <c r="BT1702">
        <v>823054</v>
      </c>
      <c r="BW1702">
        <v>0.7</v>
      </c>
      <c r="BX1702">
        <f t="shared" si="810"/>
        <v>0.7</v>
      </c>
      <c r="CI1702">
        <v>823054</v>
      </c>
      <c r="CL1702">
        <v>0.44</v>
      </c>
      <c r="CM1702">
        <f t="shared" si="811"/>
        <v>0.44</v>
      </c>
      <c r="CX1702">
        <v>823054</v>
      </c>
      <c r="DA1702">
        <v>0.41</v>
      </c>
      <c r="DB1702">
        <f t="shared" si="812"/>
        <v>0.41</v>
      </c>
      <c r="DM1702">
        <v>823054</v>
      </c>
      <c r="DP1702">
        <v>0.43</v>
      </c>
      <c r="DQ1702">
        <f t="shared" si="813"/>
        <v>0.43</v>
      </c>
      <c r="EB1702">
        <v>823054</v>
      </c>
      <c r="EE1702">
        <v>0.46</v>
      </c>
      <c r="EF1702">
        <f t="shared" si="814"/>
        <v>0.46</v>
      </c>
      <c r="EQ1702">
        <v>823054</v>
      </c>
      <c r="ET1702">
        <v>0.46</v>
      </c>
      <c r="EU1702">
        <f t="shared" si="815"/>
        <v>0.46</v>
      </c>
      <c r="FF1702">
        <v>823054</v>
      </c>
      <c r="FI1702">
        <v>0.45</v>
      </c>
      <c r="FJ1702">
        <f t="shared" si="816"/>
        <v>0.45</v>
      </c>
      <c r="FU1702">
        <v>823054</v>
      </c>
      <c r="FX1702">
        <v>0.43</v>
      </c>
      <c r="FY1702">
        <f t="shared" si="817"/>
        <v>0.43</v>
      </c>
      <c r="GJ1702">
        <v>823054</v>
      </c>
      <c r="GM1702">
        <v>0.43</v>
      </c>
      <c r="GN1702">
        <f t="shared" si="818"/>
        <v>0.43</v>
      </c>
      <c r="GY1702">
        <v>823054</v>
      </c>
      <c r="HB1702">
        <v>0.46</v>
      </c>
      <c r="HC1702">
        <f t="shared" si="819"/>
        <v>0.46</v>
      </c>
      <c r="HN1702">
        <v>823054</v>
      </c>
      <c r="HQ1702">
        <v>0.41</v>
      </c>
      <c r="HR1702">
        <f t="shared" si="820"/>
        <v>0.41</v>
      </c>
      <c r="ID1702">
        <v>824036</v>
      </c>
      <c r="IG1702">
        <v>0.49</v>
      </c>
      <c r="IH1702">
        <f t="shared" si="821"/>
        <v>0.49</v>
      </c>
      <c r="IS1702">
        <v>824036</v>
      </c>
      <c r="IV1702">
        <v>0.49</v>
      </c>
      <c r="IW1702">
        <f t="shared" si="822"/>
        <v>0.49</v>
      </c>
      <c r="JH1702">
        <v>824036</v>
      </c>
      <c r="JK1702">
        <v>0.49</v>
      </c>
      <c r="JL1702">
        <f t="shared" si="823"/>
        <v>0.49</v>
      </c>
      <c r="JW1702">
        <v>824036</v>
      </c>
      <c r="JZ1702">
        <v>0.52</v>
      </c>
      <c r="KA1702">
        <f t="shared" si="824"/>
        <v>0.52</v>
      </c>
      <c r="KL1702">
        <v>824036</v>
      </c>
      <c r="KO1702">
        <v>0.51</v>
      </c>
      <c r="KP1702">
        <f t="shared" si="825"/>
        <v>0.51</v>
      </c>
      <c r="LA1702">
        <v>824036</v>
      </c>
      <c r="LD1702">
        <v>0.52</v>
      </c>
      <c r="LE1702">
        <f t="shared" si="826"/>
        <v>0.52</v>
      </c>
      <c r="LP1702">
        <v>824036</v>
      </c>
      <c r="LS1702">
        <v>0.48</v>
      </c>
      <c r="LT1702">
        <f t="shared" si="827"/>
        <v>0.48</v>
      </c>
      <c r="ME1702">
        <v>824036</v>
      </c>
      <c r="MH1702">
        <v>0.52</v>
      </c>
      <c r="MI1702">
        <f t="shared" si="828"/>
        <v>0.52</v>
      </c>
      <c r="MT1702">
        <v>824036</v>
      </c>
      <c r="MW1702">
        <v>0.52</v>
      </c>
      <c r="MX1702">
        <f t="shared" si="829"/>
        <v>0.52</v>
      </c>
      <c r="NI1702">
        <v>824036</v>
      </c>
      <c r="NL1702">
        <v>0.49</v>
      </c>
      <c r="NM1702">
        <f t="shared" si="830"/>
        <v>0.49</v>
      </c>
      <c r="NX1702">
        <v>824036</v>
      </c>
      <c r="OA1702">
        <v>0.52</v>
      </c>
      <c r="OB1702">
        <f t="shared" si="831"/>
        <v>0.52</v>
      </c>
      <c r="OM1702">
        <v>824036</v>
      </c>
      <c r="OP1702">
        <v>0.5</v>
      </c>
      <c r="OQ1702">
        <f t="shared" si="832"/>
        <v>0.5</v>
      </c>
      <c r="PB1702">
        <v>824036</v>
      </c>
      <c r="PE1702">
        <v>0.51</v>
      </c>
      <c r="PF1702">
        <f t="shared" si="833"/>
        <v>0.51</v>
      </c>
      <c r="PQ1702">
        <v>824036</v>
      </c>
      <c r="PT1702">
        <v>0.49</v>
      </c>
      <c r="PU1702">
        <f t="shared" si="834"/>
        <v>0.49</v>
      </c>
      <c r="QF1702">
        <v>824036</v>
      </c>
      <c r="QI1702">
        <v>0.49</v>
      </c>
      <c r="QJ1702">
        <f t="shared" si="835"/>
        <v>0.49</v>
      </c>
      <c r="QU1702">
        <v>824036</v>
      </c>
      <c r="QX1702">
        <v>0.5</v>
      </c>
      <c r="QY1702">
        <f t="shared" si="836"/>
        <v>0.5</v>
      </c>
    </row>
    <row r="1703" spans="12:467" x14ac:dyDescent="0.2">
      <c r="L1703">
        <v>823132</v>
      </c>
      <c r="O1703">
        <v>0.54</v>
      </c>
      <c r="P1703">
        <f t="shared" si="806"/>
        <v>0.54</v>
      </c>
      <c r="AA1703">
        <v>823132</v>
      </c>
      <c r="AD1703">
        <v>0.5</v>
      </c>
      <c r="AE1703">
        <f t="shared" si="807"/>
        <v>0.5</v>
      </c>
      <c r="AP1703">
        <v>823132</v>
      </c>
      <c r="AS1703">
        <v>0.52</v>
      </c>
      <c r="AT1703">
        <f t="shared" si="808"/>
        <v>0.52</v>
      </c>
      <c r="BE1703">
        <v>823132</v>
      </c>
      <c r="BH1703">
        <v>0.55000000000000004</v>
      </c>
      <c r="BI1703">
        <f t="shared" si="809"/>
        <v>0.55000000000000004</v>
      </c>
      <c r="BT1703">
        <v>823132</v>
      </c>
      <c r="BW1703">
        <v>0.44</v>
      </c>
      <c r="BX1703">
        <f t="shared" si="810"/>
        <v>0.44</v>
      </c>
      <c r="CI1703">
        <v>823132</v>
      </c>
      <c r="CL1703">
        <v>0.53</v>
      </c>
      <c r="CM1703">
        <f t="shared" si="811"/>
        <v>0.53</v>
      </c>
      <c r="CX1703">
        <v>823132</v>
      </c>
      <c r="DA1703">
        <v>0.56999999999999995</v>
      </c>
      <c r="DB1703">
        <f t="shared" si="812"/>
        <v>0.56999999999999995</v>
      </c>
      <c r="DM1703">
        <v>823132</v>
      </c>
      <c r="DP1703">
        <v>0.54</v>
      </c>
      <c r="DQ1703">
        <f t="shared" si="813"/>
        <v>0.54</v>
      </c>
      <c r="EB1703">
        <v>823132</v>
      </c>
      <c r="EE1703">
        <v>0.55000000000000004</v>
      </c>
      <c r="EF1703">
        <f t="shared" si="814"/>
        <v>0.55000000000000004</v>
      </c>
      <c r="EQ1703">
        <v>823132</v>
      </c>
      <c r="ET1703">
        <v>0.55000000000000004</v>
      </c>
      <c r="EU1703">
        <f t="shared" si="815"/>
        <v>0.55000000000000004</v>
      </c>
      <c r="FF1703">
        <v>823132</v>
      </c>
      <c r="FI1703">
        <v>0.56000000000000005</v>
      </c>
      <c r="FJ1703">
        <f t="shared" si="816"/>
        <v>0.56000000000000005</v>
      </c>
      <c r="FU1703">
        <v>823132</v>
      </c>
      <c r="FX1703">
        <v>0.56999999999999995</v>
      </c>
      <c r="FY1703">
        <f t="shared" si="817"/>
        <v>0.56999999999999995</v>
      </c>
      <c r="GJ1703">
        <v>823132</v>
      </c>
      <c r="GM1703">
        <v>0.53</v>
      </c>
      <c r="GN1703">
        <f t="shared" si="818"/>
        <v>0.53</v>
      </c>
      <c r="GY1703">
        <v>823132</v>
      </c>
      <c r="HB1703">
        <v>0.57999999999999996</v>
      </c>
      <c r="HC1703">
        <f t="shared" si="819"/>
        <v>0.57999999999999996</v>
      </c>
      <c r="HN1703">
        <v>823132</v>
      </c>
      <c r="HQ1703">
        <v>0.47</v>
      </c>
      <c r="HR1703">
        <f t="shared" si="820"/>
        <v>0.47</v>
      </c>
      <c r="ID1703">
        <v>824118</v>
      </c>
      <c r="IG1703">
        <v>0.54</v>
      </c>
      <c r="IH1703">
        <f t="shared" si="821"/>
        <v>0.54</v>
      </c>
      <c r="IS1703">
        <v>824118</v>
      </c>
      <c r="IV1703">
        <v>0.56000000000000005</v>
      </c>
      <c r="IW1703">
        <f t="shared" si="822"/>
        <v>0.56000000000000005</v>
      </c>
      <c r="JH1703">
        <v>824118</v>
      </c>
      <c r="JK1703">
        <v>0.54</v>
      </c>
      <c r="JL1703">
        <f t="shared" si="823"/>
        <v>0.54</v>
      </c>
      <c r="JW1703">
        <v>824118</v>
      </c>
      <c r="JZ1703">
        <v>0.55000000000000004</v>
      </c>
      <c r="KA1703">
        <f t="shared" si="824"/>
        <v>0.55000000000000004</v>
      </c>
      <c r="KL1703">
        <v>824118</v>
      </c>
      <c r="KO1703">
        <v>0.56000000000000005</v>
      </c>
      <c r="KP1703">
        <f t="shared" si="825"/>
        <v>0.56000000000000005</v>
      </c>
      <c r="LA1703">
        <v>824118</v>
      </c>
      <c r="LD1703">
        <v>0.56000000000000005</v>
      </c>
      <c r="LE1703">
        <f t="shared" si="826"/>
        <v>0.56000000000000005</v>
      </c>
      <c r="LP1703">
        <v>824118</v>
      </c>
      <c r="LS1703">
        <v>0.54</v>
      </c>
      <c r="LT1703">
        <f t="shared" si="827"/>
        <v>0.54</v>
      </c>
      <c r="ME1703">
        <v>824118</v>
      </c>
      <c r="MH1703">
        <v>0.56000000000000005</v>
      </c>
      <c r="MI1703">
        <f t="shared" si="828"/>
        <v>0.56000000000000005</v>
      </c>
      <c r="MT1703">
        <v>824118</v>
      </c>
      <c r="MW1703">
        <v>0.59</v>
      </c>
      <c r="MX1703">
        <f t="shared" si="829"/>
        <v>0.59</v>
      </c>
      <c r="NI1703">
        <v>824118</v>
      </c>
      <c r="NL1703">
        <v>0.54</v>
      </c>
      <c r="NM1703">
        <f t="shared" si="830"/>
        <v>0.54</v>
      </c>
      <c r="NX1703">
        <v>824118</v>
      </c>
      <c r="OA1703">
        <v>0.54</v>
      </c>
      <c r="OB1703">
        <f t="shared" si="831"/>
        <v>0.54</v>
      </c>
      <c r="OM1703">
        <v>824118</v>
      </c>
      <c r="OP1703">
        <v>0.54</v>
      </c>
      <c r="OQ1703">
        <f t="shared" si="832"/>
        <v>0.54</v>
      </c>
      <c r="PB1703">
        <v>824118</v>
      </c>
      <c r="PE1703">
        <v>0.55000000000000004</v>
      </c>
      <c r="PF1703">
        <f t="shared" si="833"/>
        <v>0.55000000000000004</v>
      </c>
      <c r="PQ1703">
        <v>824118</v>
      </c>
      <c r="PT1703">
        <v>0.56000000000000005</v>
      </c>
      <c r="PU1703">
        <f t="shared" si="834"/>
        <v>0.56000000000000005</v>
      </c>
      <c r="QF1703">
        <v>824118</v>
      </c>
      <c r="QI1703">
        <v>0.54</v>
      </c>
      <c r="QJ1703">
        <f t="shared" si="835"/>
        <v>0.54</v>
      </c>
      <c r="QU1703">
        <v>824118</v>
      </c>
      <c r="QX1703">
        <v>0.56000000000000005</v>
      </c>
      <c r="QY1703">
        <f t="shared" si="836"/>
        <v>0.56000000000000005</v>
      </c>
    </row>
    <row r="1704" spans="12:467" x14ac:dyDescent="0.2">
      <c r="L1704">
        <v>823945</v>
      </c>
      <c r="O1704">
        <v>0.53</v>
      </c>
      <c r="P1704">
        <f t="shared" si="806"/>
        <v>0.53</v>
      </c>
      <c r="AA1704">
        <v>823945</v>
      </c>
      <c r="AD1704">
        <v>0.65</v>
      </c>
      <c r="AE1704">
        <f t="shared" si="807"/>
        <v>0.65</v>
      </c>
      <c r="AP1704">
        <v>823945</v>
      </c>
      <c r="AS1704">
        <v>0.53</v>
      </c>
      <c r="AT1704">
        <f t="shared" si="808"/>
        <v>0.53</v>
      </c>
      <c r="BE1704">
        <v>823945</v>
      </c>
      <c r="BH1704">
        <v>0.47</v>
      </c>
      <c r="BI1704">
        <f t="shared" si="809"/>
        <v>0.47</v>
      </c>
      <c r="BT1704">
        <v>823945</v>
      </c>
      <c r="BW1704">
        <v>0.39</v>
      </c>
      <c r="BX1704">
        <f t="shared" si="810"/>
        <v>0.39</v>
      </c>
      <c r="CI1704">
        <v>823945</v>
      </c>
      <c r="CL1704">
        <v>0.53</v>
      </c>
      <c r="CM1704">
        <f t="shared" si="811"/>
        <v>0.53</v>
      </c>
      <c r="CX1704">
        <v>823945</v>
      </c>
      <c r="DA1704">
        <v>0.52</v>
      </c>
      <c r="DB1704">
        <f t="shared" si="812"/>
        <v>0.52</v>
      </c>
      <c r="DM1704">
        <v>823945</v>
      </c>
      <c r="DP1704">
        <v>0.52</v>
      </c>
      <c r="DQ1704">
        <f t="shared" si="813"/>
        <v>0.52</v>
      </c>
      <c r="EB1704">
        <v>823945</v>
      </c>
      <c r="EE1704">
        <v>0.51</v>
      </c>
      <c r="EF1704">
        <f t="shared" si="814"/>
        <v>0.51</v>
      </c>
      <c r="EQ1704">
        <v>823945</v>
      </c>
      <c r="ET1704">
        <v>0.51</v>
      </c>
      <c r="EU1704">
        <f t="shared" si="815"/>
        <v>0.51</v>
      </c>
      <c r="FF1704">
        <v>823945</v>
      </c>
      <c r="FI1704">
        <v>0.52</v>
      </c>
      <c r="FJ1704">
        <f t="shared" si="816"/>
        <v>0.52</v>
      </c>
      <c r="FU1704">
        <v>823945</v>
      </c>
      <c r="FX1704">
        <v>0.52</v>
      </c>
      <c r="FY1704">
        <f t="shared" si="817"/>
        <v>0.52</v>
      </c>
      <c r="GJ1704">
        <v>823945</v>
      </c>
      <c r="GM1704">
        <v>0.5</v>
      </c>
      <c r="GN1704">
        <f t="shared" si="818"/>
        <v>0.5</v>
      </c>
      <c r="GY1704">
        <v>823945</v>
      </c>
      <c r="HB1704">
        <v>0.52</v>
      </c>
      <c r="HC1704">
        <f t="shared" si="819"/>
        <v>0.52</v>
      </c>
      <c r="HN1704">
        <v>823945</v>
      </c>
      <c r="HQ1704">
        <v>0.57999999999999996</v>
      </c>
      <c r="HR1704">
        <f t="shared" si="820"/>
        <v>0.57999999999999996</v>
      </c>
      <c r="ID1704">
        <v>824282</v>
      </c>
      <c r="IG1704">
        <v>0.49</v>
      </c>
      <c r="IH1704">
        <f t="shared" si="821"/>
        <v>0.49</v>
      </c>
      <c r="IS1704">
        <v>824282</v>
      </c>
      <c r="IV1704">
        <v>0.49</v>
      </c>
      <c r="IW1704">
        <f t="shared" si="822"/>
        <v>0.49</v>
      </c>
      <c r="JH1704">
        <v>824282</v>
      </c>
      <c r="JK1704">
        <v>0.48</v>
      </c>
      <c r="JL1704">
        <f t="shared" si="823"/>
        <v>0.48</v>
      </c>
      <c r="JW1704">
        <v>824282</v>
      </c>
      <c r="JZ1704">
        <v>0.46</v>
      </c>
      <c r="KA1704">
        <f t="shared" si="824"/>
        <v>0.46</v>
      </c>
      <c r="KL1704">
        <v>824282</v>
      </c>
      <c r="KO1704">
        <v>0.48</v>
      </c>
      <c r="KP1704">
        <f t="shared" si="825"/>
        <v>0.48</v>
      </c>
      <c r="LA1704">
        <v>824282</v>
      </c>
      <c r="LD1704">
        <v>0.47</v>
      </c>
      <c r="LE1704">
        <f t="shared" si="826"/>
        <v>0.47</v>
      </c>
      <c r="LP1704">
        <v>824282</v>
      </c>
      <c r="LS1704">
        <v>0.49</v>
      </c>
      <c r="LT1704">
        <f t="shared" si="827"/>
        <v>0.49</v>
      </c>
      <c r="ME1704">
        <v>824282</v>
      </c>
      <c r="MH1704">
        <v>0.52</v>
      </c>
      <c r="MI1704">
        <f t="shared" si="828"/>
        <v>0.52</v>
      </c>
      <c r="MT1704">
        <v>824282</v>
      </c>
      <c r="MW1704">
        <v>0.49</v>
      </c>
      <c r="MX1704">
        <f t="shared" si="829"/>
        <v>0.49</v>
      </c>
      <c r="NI1704">
        <v>824282</v>
      </c>
      <c r="NL1704">
        <v>0.49</v>
      </c>
      <c r="NM1704">
        <f t="shared" si="830"/>
        <v>0.49</v>
      </c>
      <c r="NX1704">
        <v>824282</v>
      </c>
      <c r="OA1704">
        <v>0.48</v>
      </c>
      <c r="OB1704">
        <f t="shared" si="831"/>
        <v>0.48</v>
      </c>
      <c r="OM1704">
        <v>824282</v>
      </c>
      <c r="OP1704">
        <v>0.49</v>
      </c>
      <c r="OQ1704">
        <f t="shared" si="832"/>
        <v>0.49</v>
      </c>
      <c r="PB1704">
        <v>824282</v>
      </c>
      <c r="PE1704">
        <v>0.5</v>
      </c>
      <c r="PF1704">
        <f t="shared" si="833"/>
        <v>0.5</v>
      </c>
      <c r="PQ1704">
        <v>824282</v>
      </c>
      <c r="PT1704">
        <v>0.49</v>
      </c>
      <c r="PU1704">
        <f t="shared" si="834"/>
        <v>0.49</v>
      </c>
      <c r="QF1704">
        <v>824282</v>
      </c>
      <c r="QI1704">
        <v>0.5</v>
      </c>
      <c r="QJ1704">
        <f t="shared" si="835"/>
        <v>0.5</v>
      </c>
      <c r="QU1704">
        <v>824282</v>
      </c>
      <c r="QX1704">
        <v>0.49</v>
      </c>
      <c r="QY1704">
        <f t="shared" si="836"/>
        <v>0.49</v>
      </c>
    </row>
    <row r="1705" spans="12:467" x14ac:dyDescent="0.2">
      <c r="L1705">
        <v>824352</v>
      </c>
      <c r="O1705">
        <v>0.53</v>
      </c>
      <c r="P1705">
        <f t="shared" si="806"/>
        <v>0.53</v>
      </c>
      <c r="AA1705">
        <v>824352</v>
      </c>
      <c r="AD1705">
        <v>0.6</v>
      </c>
      <c r="AE1705">
        <f t="shared" si="807"/>
        <v>0.6</v>
      </c>
      <c r="AP1705">
        <v>824352</v>
      </c>
      <c r="AS1705">
        <v>0.72</v>
      </c>
      <c r="AT1705">
        <f t="shared" si="808"/>
        <v>0.72</v>
      </c>
      <c r="BE1705">
        <v>824352</v>
      </c>
      <c r="BH1705">
        <v>0.56000000000000005</v>
      </c>
      <c r="BI1705">
        <f t="shared" si="809"/>
        <v>0.56000000000000005</v>
      </c>
      <c r="BT1705">
        <v>824352</v>
      </c>
      <c r="BW1705">
        <v>0.62</v>
      </c>
      <c r="BX1705">
        <f t="shared" si="810"/>
        <v>0.62</v>
      </c>
      <c r="CI1705">
        <v>824352</v>
      </c>
      <c r="CL1705">
        <v>0.49</v>
      </c>
      <c r="CM1705">
        <f t="shared" si="811"/>
        <v>0.49</v>
      </c>
      <c r="CX1705">
        <v>824352</v>
      </c>
      <c r="DA1705">
        <v>0.5</v>
      </c>
      <c r="DB1705">
        <f t="shared" si="812"/>
        <v>0.5</v>
      </c>
      <c r="DM1705">
        <v>824352</v>
      </c>
      <c r="DP1705">
        <v>0.53</v>
      </c>
      <c r="DQ1705">
        <f t="shared" si="813"/>
        <v>0.53</v>
      </c>
      <c r="EB1705">
        <v>824352</v>
      </c>
      <c r="EE1705">
        <v>0.47</v>
      </c>
      <c r="EF1705">
        <f t="shared" si="814"/>
        <v>0.47</v>
      </c>
      <c r="EQ1705">
        <v>824352</v>
      </c>
      <c r="ET1705">
        <v>0.47</v>
      </c>
      <c r="EU1705">
        <f t="shared" si="815"/>
        <v>0.47</v>
      </c>
      <c r="FF1705">
        <v>824352</v>
      </c>
      <c r="FI1705">
        <v>0.48</v>
      </c>
      <c r="FJ1705">
        <f t="shared" si="816"/>
        <v>0.48</v>
      </c>
      <c r="FU1705">
        <v>824352</v>
      </c>
      <c r="FX1705">
        <v>0.48</v>
      </c>
      <c r="FY1705">
        <f t="shared" si="817"/>
        <v>0.48</v>
      </c>
      <c r="GJ1705">
        <v>824352</v>
      </c>
      <c r="GM1705">
        <v>0.48</v>
      </c>
      <c r="GN1705">
        <f t="shared" si="818"/>
        <v>0.48</v>
      </c>
      <c r="GY1705">
        <v>824352</v>
      </c>
      <c r="HB1705">
        <v>0.48</v>
      </c>
      <c r="HC1705">
        <f t="shared" si="819"/>
        <v>0.48</v>
      </c>
      <c r="HN1705">
        <v>824352</v>
      </c>
      <c r="HQ1705">
        <v>0.64</v>
      </c>
      <c r="HR1705">
        <f t="shared" si="820"/>
        <v>0.64</v>
      </c>
      <c r="ID1705">
        <v>824361</v>
      </c>
      <c r="IG1705">
        <v>0.42</v>
      </c>
      <c r="IH1705">
        <f t="shared" si="821"/>
        <v>0.42</v>
      </c>
      <c r="IS1705">
        <v>824361</v>
      </c>
      <c r="IV1705">
        <v>0.41</v>
      </c>
      <c r="IW1705">
        <f t="shared" si="822"/>
        <v>0.41</v>
      </c>
      <c r="JH1705">
        <v>824361</v>
      </c>
      <c r="JK1705">
        <v>0.44</v>
      </c>
      <c r="JL1705">
        <f t="shared" si="823"/>
        <v>0.44</v>
      </c>
      <c r="JW1705">
        <v>824361</v>
      </c>
      <c r="JZ1705">
        <v>0.44</v>
      </c>
      <c r="KA1705">
        <f t="shared" si="824"/>
        <v>0.44</v>
      </c>
      <c r="KL1705">
        <v>824361</v>
      </c>
      <c r="KO1705">
        <v>0.34</v>
      </c>
      <c r="KP1705">
        <f t="shared" si="825"/>
        <v>0.34</v>
      </c>
      <c r="LA1705">
        <v>824361</v>
      </c>
      <c r="LD1705">
        <v>0.42</v>
      </c>
      <c r="LE1705">
        <f t="shared" si="826"/>
        <v>0.42</v>
      </c>
      <c r="LP1705">
        <v>824361</v>
      </c>
      <c r="LS1705">
        <v>0.43</v>
      </c>
      <c r="LT1705">
        <f t="shared" si="827"/>
        <v>0.43</v>
      </c>
      <c r="ME1705">
        <v>824361</v>
      </c>
      <c r="MH1705">
        <v>0.39</v>
      </c>
      <c r="MI1705">
        <f t="shared" si="828"/>
        <v>0.39</v>
      </c>
      <c r="MT1705">
        <v>824361</v>
      </c>
      <c r="MW1705">
        <v>0.34</v>
      </c>
      <c r="MX1705">
        <f t="shared" si="829"/>
        <v>0.34</v>
      </c>
      <c r="NI1705">
        <v>824361</v>
      </c>
      <c r="NL1705">
        <v>0.4</v>
      </c>
      <c r="NM1705">
        <f t="shared" si="830"/>
        <v>0.4</v>
      </c>
      <c r="NX1705">
        <v>824361</v>
      </c>
      <c r="OA1705">
        <v>0.45</v>
      </c>
      <c r="OB1705">
        <f t="shared" si="831"/>
        <v>0.45</v>
      </c>
      <c r="OM1705">
        <v>824361</v>
      </c>
      <c r="OP1705">
        <v>0.44</v>
      </c>
      <c r="OQ1705">
        <f t="shared" si="832"/>
        <v>0.44</v>
      </c>
      <c r="PB1705">
        <v>824361</v>
      </c>
      <c r="PE1705">
        <v>0.46</v>
      </c>
      <c r="PF1705">
        <f t="shared" si="833"/>
        <v>0.46</v>
      </c>
      <c r="PQ1705">
        <v>824361</v>
      </c>
      <c r="PT1705">
        <v>0.45</v>
      </c>
      <c r="PU1705">
        <f t="shared" si="834"/>
        <v>0.45</v>
      </c>
      <c r="QF1705">
        <v>824361</v>
      </c>
      <c r="QI1705">
        <v>0.39</v>
      </c>
      <c r="QJ1705">
        <f t="shared" si="835"/>
        <v>0.39</v>
      </c>
      <c r="QU1705">
        <v>824361</v>
      </c>
      <c r="QX1705">
        <v>0.41</v>
      </c>
      <c r="QY1705">
        <f t="shared" si="836"/>
        <v>0.41</v>
      </c>
    </row>
    <row r="1706" spans="12:467" x14ac:dyDescent="0.2">
      <c r="L1706">
        <v>824431</v>
      </c>
      <c r="O1706">
        <v>0.49</v>
      </c>
      <c r="P1706">
        <f t="shared" si="806"/>
        <v>0.49</v>
      </c>
      <c r="AA1706">
        <v>824431</v>
      </c>
      <c r="AD1706">
        <v>0.49</v>
      </c>
      <c r="AE1706">
        <f t="shared" si="807"/>
        <v>0.49</v>
      </c>
      <c r="AP1706">
        <v>824431</v>
      </c>
      <c r="AS1706">
        <v>0.46</v>
      </c>
      <c r="AT1706">
        <f t="shared" si="808"/>
        <v>0.46</v>
      </c>
      <c r="BE1706">
        <v>824431</v>
      </c>
      <c r="BH1706">
        <v>0.51</v>
      </c>
      <c r="BI1706">
        <f t="shared" si="809"/>
        <v>0.51</v>
      </c>
      <c r="BT1706">
        <v>824431</v>
      </c>
      <c r="BW1706">
        <v>0.53</v>
      </c>
      <c r="BX1706">
        <f t="shared" si="810"/>
        <v>0.53</v>
      </c>
      <c r="CI1706">
        <v>824431</v>
      </c>
      <c r="CL1706">
        <v>0.5</v>
      </c>
      <c r="CM1706">
        <f t="shared" si="811"/>
        <v>0.5</v>
      </c>
      <c r="CX1706">
        <v>824431</v>
      </c>
      <c r="DA1706">
        <v>0.54</v>
      </c>
      <c r="DB1706">
        <f t="shared" si="812"/>
        <v>0.54</v>
      </c>
      <c r="DM1706">
        <v>824431</v>
      </c>
      <c r="DP1706">
        <v>0.49</v>
      </c>
      <c r="DQ1706">
        <f t="shared" si="813"/>
        <v>0.49</v>
      </c>
      <c r="EB1706">
        <v>824431</v>
      </c>
      <c r="EE1706">
        <v>0.51</v>
      </c>
      <c r="EF1706">
        <f t="shared" si="814"/>
        <v>0.51</v>
      </c>
      <c r="EQ1706">
        <v>824431</v>
      </c>
      <c r="ET1706">
        <v>0.51</v>
      </c>
      <c r="EU1706">
        <f t="shared" si="815"/>
        <v>0.51</v>
      </c>
      <c r="FF1706">
        <v>824431</v>
      </c>
      <c r="FI1706">
        <v>0.51</v>
      </c>
      <c r="FJ1706">
        <f t="shared" si="816"/>
        <v>0.51</v>
      </c>
      <c r="FU1706">
        <v>824431</v>
      </c>
      <c r="FX1706">
        <v>0.52</v>
      </c>
      <c r="FY1706">
        <f t="shared" si="817"/>
        <v>0.52</v>
      </c>
      <c r="GJ1706">
        <v>824431</v>
      </c>
      <c r="GM1706">
        <v>0.49</v>
      </c>
      <c r="GN1706">
        <f t="shared" si="818"/>
        <v>0.49</v>
      </c>
      <c r="GY1706">
        <v>824431</v>
      </c>
      <c r="HB1706">
        <v>0.46</v>
      </c>
      <c r="HC1706">
        <f t="shared" si="819"/>
        <v>0.46</v>
      </c>
      <c r="HN1706">
        <v>824431</v>
      </c>
      <c r="HQ1706">
        <v>0.48</v>
      </c>
      <c r="HR1706">
        <f t="shared" si="820"/>
        <v>0.48</v>
      </c>
      <c r="ID1706">
        <v>825091</v>
      </c>
      <c r="IG1706">
        <v>0.47</v>
      </c>
      <c r="IH1706">
        <f t="shared" si="821"/>
        <v>0.47</v>
      </c>
      <c r="IS1706">
        <v>825091</v>
      </c>
      <c r="IV1706">
        <v>0.47</v>
      </c>
      <c r="IW1706">
        <f t="shared" si="822"/>
        <v>0.47</v>
      </c>
      <c r="JH1706">
        <v>825091</v>
      </c>
      <c r="JK1706">
        <v>0.43</v>
      </c>
      <c r="JL1706">
        <f t="shared" si="823"/>
        <v>0.43</v>
      </c>
      <c r="JW1706">
        <v>825091</v>
      </c>
      <c r="JZ1706">
        <v>0.45</v>
      </c>
      <c r="KA1706">
        <f t="shared" si="824"/>
        <v>0.45</v>
      </c>
      <c r="KL1706">
        <v>825091</v>
      </c>
      <c r="KO1706">
        <v>0.36</v>
      </c>
      <c r="KP1706">
        <f t="shared" si="825"/>
        <v>0.36</v>
      </c>
      <c r="LA1706">
        <v>825091</v>
      </c>
      <c r="LD1706">
        <v>0.42</v>
      </c>
      <c r="LE1706">
        <f t="shared" si="826"/>
        <v>0.42</v>
      </c>
      <c r="LP1706">
        <v>825091</v>
      </c>
      <c r="LS1706">
        <v>0.46</v>
      </c>
      <c r="LT1706">
        <f t="shared" si="827"/>
        <v>0.46</v>
      </c>
      <c r="ME1706">
        <v>825091</v>
      </c>
      <c r="MH1706">
        <v>0.39</v>
      </c>
      <c r="MI1706">
        <f t="shared" si="828"/>
        <v>0.39</v>
      </c>
      <c r="MT1706">
        <v>825091</v>
      </c>
      <c r="MW1706">
        <v>0.44</v>
      </c>
      <c r="MX1706">
        <f t="shared" si="829"/>
        <v>0.44</v>
      </c>
      <c r="NI1706">
        <v>825091</v>
      </c>
      <c r="NL1706">
        <v>0.47</v>
      </c>
      <c r="NM1706">
        <f t="shared" si="830"/>
        <v>0.47</v>
      </c>
      <c r="NX1706">
        <v>825091</v>
      </c>
      <c r="OA1706">
        <v>0.42</v>
      </c>
      <c r="OB1706">
        <f t="shared" si="831"/>
        <v>0.42</v>
      </c>
      <c r="OM1706">
        <v>825091</v>
      </c>
      <c r="OP1706">
        <v>0.46</v>
      </c>
      <c r="OQ1706">
        <f t="shared" si="832"/>
        <v>0.46</v>
      </c>
      <c r="PB1706">
        <v>825091</v>
      </c>
      <c r="PE1706">
        <v>0.45</v>
      </c>
      <c r="PF1706">
        <f t="shared" si="833"/>
        <v>0.45</v>
      </c>
      <c r="PQ1706">
        <v>825091</v>
      </c>
      <c r="PT1706">
        <v>0.43</v>
      </c>
      <c r="PU1706">
        <f t="shared" si="834"/>
        <v>0.43</v>
      </c>
      <c r="QF1706">
        <v>825091</v>
      </c>
      <c r="QI1706">
        <v>0.43</v>
      </c>
      <c r="QJ1706">
        <f t="shared" si="835"/>
        <v>0.43</v>
      </c>
      <c r="QU1706">
        <v>825091</v>
      </c>
      <c r="QX1706">
        <v>0.43</v>
      </c>
      <c r="QY1706">
        <f t="shared" si="836"/>
        <v>0.43</v>
      </c>
    </row>
    <row r="1707" spans="12:467" x14ac:dyDescent="0.2">
      <c r="L1707">
        <v>824513</v>
      </c>
      <c r="O1707">
        <v>0.42</v>
      </c>
      <c r="P1707">
        <f t="shared" si="806"/>
        <v>0.42</v>
      </c>
      <c r="AA1707">
        <v>824513</v>
      </c>
      <c r="AD1707">
        <v>0.5</v>
      </c>
      <c r="AE1707">
        <f t="shared" si="807"/>
        <v>0.5</v>
      </c>
      <c r="AP1707">
        <v>824513</v>
      </c>
      <c r="AS1707">
        <v>0.85</v>
      </c>
      <c r="AT1707">
        <f t="shared" si="808"/>
        <v>0.85</v>
      </c>
      <c r="BE1707">
        <v>824513</v>
      </c>
      <c r="BH1707">
        <v>0.54</v>
      </c>
      <c r="BI1707">
        <f t="shared" si="809"/>
        <v>0.54</v>
      </c>
      <c r="BT1707">
        <v>824513</v>
      </c>
      <c r="BW1707">
        <v>0.65</v>
      </c>
      <c r="BX1707">
        <f t="shared" si="810"/>
        <v>0.65</v>
      </c>
      <c r="CI1707">
        <v>824513</v>
      </c>
      <c r="CL1707">
        <v>0.42</v>
      </c>
      <c r="CM1707">
        <f t="shared" si="811"/>
        <v>0.42</v>
      </c>
      <c r="CX1707">
        <v>824513</v>
      </c>
      <c r="DA1707">
        <v>0.45</v>
      </c>
      <c r="DB1707">
        <f t="shared" si="812"/>
        <v>0.45</v>
      </c>
      <c r="DM1707">
        <v>824513</v>
      </c>
      <c r="DP1707">
        <v>0.42</v>
      </c>
      <c r="DQ1707">
        <f t="shared" si="813"/>
        <v>0.42</v>
      </c>
      <c r="EB1707">
        <v>824513</v>
      </c>
      <c r="EE1707">
        <v>0.46</v>
      </c>
      <c r="EF1707">
        <f t="shared" si="814"/>
        <v>0.46</v>
      </c>
      <c r="EQ1707">
        <v>824513</v>
      </c>
      <c r="ET1707">
        <v>0.46</v>
      </c>
      <c r="EU1707">
        <f t="shared" si="815"/>
        <v>0.46</v>
      </c>
      <c r="FF1707">
        <v>824513</v>
      </c>
      <c r="FI1707">
        <v>0.46</v>
      </c>
      <c r="FJ1707">
        <f t="shared" si="816"/>
        <v>0.46</v>
      </c>
      <c r="FU1707">
        <v>824513</v>
      </c>
      <c r="FX1707">
        <v>0.45</v>
      </c>
      <c r="FY1707">
        <f t="shared" si="817"/>
        <v>0.45</v>
      </c>
      <c r="GJ1707">
        <v>824513</v>
      </c>
      <c r="GM1707">
        <v>0.42</v>
      </c>
      <c r="GN1707">
        <f t="shared" si="818"/>
        <v>0.42</v>
      </c>
      <c r="GY1707">
        <v>824513</v>
      </c>
      <c r="HB1707">
        <v>0.45</v>
      </c>
      <c r="HC1707">
        <f t="shared" si="819"/>
        <v>0.45</v>
      </c>
      <c r="HN1707">
        <v>824513</v>
      </c>
      <c r="HQ1707">
        <v>0.41</v>
      </c>
      <c r="HR1707">
        <f t="shared" si="820"/>
        <v>0.41</v>
      </c>
      <c r="ID1707">
        <v>822741</v>
      </c>
      <c r="IG1707">
        <v>0.51</v>
      </c>
      <c r="IH1707">
        <f t="shared" si="821"/>
        <v>0.51</v>
      </c>
      <c r="IS1707">
        <v>822741</v>
      </c>
      <c r="IV1707">
        <v>0.53</v>
      </c>
      <c r="IW1707">
        <f t="shared" si="822"/>
        <v>0.53</v>
      </c>
      <c r="JH1707">
        <v>822741</v>
      </c>
      <c r="JK1707">
        <v>0.5</v>
      </c>
      <c r="JL1707">
        <f t="shared" si="823"/>
        <v>0.5</v>
      </c>
      <c r="JW1707">
        <v>822741</v>
      </c>
      <c r="JZ1707">
        <v>0.51</v>
      </c>
      <c r="KA1707">
        <f t="shared" si="824"/>
        <v>0.51</v>
      </c>
      <c r="KL1707">
        <v>822741</v>
      </c>
      <c r="KO1707">
        <v>0.52</v>
      </c>
      <c r="KP1707">
        <f t="shared" si="825"/>
        <v>0.52</v>
      </c>
      <c r="LA1707">
        <v>822741</v>
      </c>
      <c r="LD1707">
        <v>0.52</v>
      </c>
      <c r="LE1707">
        <f t="shared" si="826"/>
        <v>0.52</v>
      </c>
      <c r="LP1707">
        <v>822741</v>
      </c>
      <c r="LS1707">
        <v>0.52</v>
      </c>
      <c r="LT1707">
        <f t="shared" si="827"/>
        <v>0.52</v>
      </c>
      <c r="ME1707">
        <v>822741</v>
      </c>
      <c r="MH1707">
        <v>0.45</v>
      </c>
      <c r="MI1707">
        <f t="shared" si="828"/>
        <v>0.45</v>
      </c>
      <c r="MT1707">
        <v>822741</v>
      </c>
      <c r="MW1707">
        <v>0.48</v>
      </c>
      <c r="MX1707">
        <f t="shared" si="829"/>
        <v>0.48</v>
      </c>
      <c r="NI1707">
        <v>822741</v>
      </c>
      <c r="NL1707">
        <v>0.51</v>
      </c>
      <c r="NM1707">
        <f t="shared" si="830"/>
        <v>0.51</v>
      </c>
      <c r="NX1707">
        <v>822741</v>
      </c>
      <c r="OA1707">
        <v>0.52</v>
      </c>
      <c r="OB1707">
        <f t="shared" si="831"/>
        <v>0.52</v>
      </c>
      <c r="OM1707">
        <v>822741</v>
      </c>
      <c r="OP1707">
        <v>0.51</v>
      </c>
      <c r="OQ1707">
        <f t="shared" si="832"/>
        <v>0.51</v>
      </c>
      <c r="PB1707">
        <v>822741</v>
      </c>
      <c r="PE1707">
        <v>0.52</v>
      </c>
      <c r="PF1707">
        <f t="shared" si="833"/>
        <v>0.52</v>
      </c>
      <c r="PQ1707">
        <v>822741</v>
      </c>
      <c r="PT1707">
        <v>0.56000000000000005</v>
      </c>
      <c r="PU1707">
        <f t="shared" si="834"/>
        <v>0.56000000000000005</v>
      </c>
      <c r="QF1707">
        <v>822741</v>
      </c>
      <c r="QI1707">
        <v>0.5</v>
      </c>
      <c r="QJ1707">
        <f t="shared" si="835"/>
        <v>0.5</v>
      </c>
      <c r="QU1707">
        <v>822741</v>
      </c>
      <c r="QX1707">
        <v>0.52</v>
      </c>
      <c r="QY1707">
        <f t="shared" si="836"/>
        <v>0.52</v>
      </c>
    </row>
    <row r="1708" spans="12:467" x14ac:dyDescent="0.2">
      <c r="L1708">
        <v>824593</v>
      </c>
      <c r="O1708">
        <v>0.54</v>
      </c>
      <c r="P1708">
        <f t="shared" si="806"/>
        <v>0.54</v>
      </c>
      <c r="AA1708">
        <v>824593</v>
      </c>
      <c r="AD1708">
        <v>0.54</v>
      </c>
      <c r="AE1708">
        <f t="shared" si="807"/>
        <v>0.54</v>
      </c>
      <c r="AP1708">
        <v>824593</v>
      </c>
      <c r="AS1708">
        <v>0.47</v>
      </c>
      <c r="AT1708">
        <f t="shared" si="808"/>
        <v>0.47</v>
      </c>
      <c r="BE1708">
        <v>824593</v>
      </c>
      <c r="BH1708">
        <v>0.54</v>
      </c>
      <c r="BI1708">
        <f t="shared" si="809"/>
        <v>0.54</v>
      </c>
      <c r="BT1708">
        <v>824593</v>
      </c>
      <c r="BW1708">
        <v>0.63</v>
      </c>
      <c r="BX1708">
        <f t="shared" si="810"/>
        <v>0.63</v>
      </c>
      <c r="CI1708">
        <v>824593</v>
      </c>
      <c r="CL1708">
        <v>0.52</v>
      </c>
      <c r="CM1708">
        <f t="shared" si="811"/>
        <v>0.52</v>
      </c>
      <c r="CX1708">
        <v>824593</v>
      </c>
      <c r="DA1708">
        <v>0.53</v>
      </c>
      <c r="DB1708">
        <f t="shared" si="812"/>
        <v>0.53</v>
      </c>
      <c r="DM1708">
        <v>824593</v>
      </c>
      <c r="DP1708">
        <v>0.55000000000000004</v>
      </c>
      <c r="DQ1708">
        <f t="shared" si="813"/>
        <v>0.55000000000000004</v>
      </c>
      <c r="EB1708">
        <v>824593</v>
      </c>
      <c r="EE1708">
        <v>0.54</v>
      </c>
      <c r="EF1708">
        <f t="shared" si="814"/>
        <v>0.54</v>
      </c>
      <c r="EQ1708">
        <v>824593</v>
      </c>
      <c r="ET1708">
        <v>0.54</v>
      </c>
      <c r="EU1708">
        <f t="shared" si="815"/>
        <v>0.54</v>
      </c>
      <c r="FF1708">
        <v>824593</v>
      </c>
      <c r="FI1708">
        <v>0.53</v>
      </c>
      <c r="FJ1708">
        <f t="shared" si="816"/>
        <v>0.53</v>
      </c>
      <c r="FU1708">
        <v>824593</v>
      </c>
      <c r="FX1708">
        <v>0.54</v>
      </c>
      <c r="FY1708">
        <f t="shared" si="817"/>
        <v>0.54</v>
      </c>
      <c r="GJ1708">
        <v>824593</v>
      </c>
      <c r="GM1708">
        <v>0.53</v>
      </c>
      <c r="GN1708">
        <f t="shared" si="818"/>
        <v>0.53</v>
      </c>
      <c r="GY1708">
        <v>824593</v>
      </c>
      <c r="HB1708">
        <v>0.57999999999999996</v>
      </c>
      <c r="HC1708">
        <f t="shared" si="819"/>
        <v>0.57999999999999996</v>
      </c>
      <c r="HN1708">
        <v>824593</v>
      </c>
      <c r="HQ1708">
        <v>0.56000000000000005</v>
      </c>
      <c r="HR1708">
        <f t="shared" si="820"/>
        <v>0.56000000000000005</v>
      </c>
      <c r="ID1708">
        <v>823467</v>
      </c>
      <c r="IG1708">
        <v>0.49</v>
      </c>
      <c r="IH1708">
        <f t="shared" si="821"/>
        <v>0.49</v>
      </c>
      <c r="IS1708">
        <v>823467</v>
      </c>
      <c r="IV1708">
        <v>0.5</v>
      </c>
      <c r="IW1708">
        <f t="shared" si="822"/>
        <v>0.5</v>
      </c>
      <c r="JH1708">
        <v>823467</v>
      </c>
      <c r="JK1708">
        <v>0.46</v>
      </c>
      <c r="JL1708">
        <f t="shared" si="823"/>
        <v>0.46</v>
      </c>
      <c r="JW1708">
        <v>823467</v>
      </c>
      <c r="JZ1708">
        <v>0.51</v>
      </c>
      <c r="KA1708">
        <f t="shared" si="824"/>
        <v>0.51</v>
      </c>
      <c r="KL1708">
        <v>823467</v>
      </c>
      <c r="KO1708">
        <v>0.41</v>
      </c>
      <c r="KP1708">
        <f t="shared" si="825"/>
        <v>0.41</v>
      </c>
      <c r="LA1708">
        <v>823467</v>
      </c>
      <c r="LD1708">
        <v>0.47</v>
      </c>
      <c r="LE1708">
        <f t="shared" si="826"/>
        <v>0.47</v>
      </c>
      <c r="LP1708">
        <v>823467</v>
      </c>
      <c r="LS1708">
        <v>0.5</v>
      </c>
      <c r="LT1708">
        <f t="shared" si="827"/>
        <v>0.5</v>
      </c>
      <c r="ME1708">
        <v>823467</v>
      </c>
      <c r="MH1708">
        <v>0.39</v>
      </c>
      <c r="MI1708">
        <f t="shared" si="828"/>
        <v>0.39</v>
      </c>
      <c r="MT1708">
        <v>823467</v>
      </c>
      <c r="MW1708">
        <v>0.46</v>
      </c>
      <c r="MX1708">
        <f t="shared" si="829"/>
        <v>0.46</v>
      </c>
      <c r="NI1708">
        <v>823467</v>
      </c>
      <c r="NL1708">
        <v>0.52</v>
      </c>
      <c r="NM1708">
        <f t="shared" si="830"/>
        <v>0.52</v>
      </c>
      <c r="NX1708">
        <v>823467</v>
      </c>
      <c r="OA1708">
        <v>0.51</v>
      </c>
      <c r="OB1708">
        <f t="shared" si="831"/>
        <v>0.51</v>
      </c>
      <c r="OM1708">
        <v>823467</v>
      </c>
      <c r="OP1708">
        <v>0.53</v>
      </c>
      <c r="OQ1708">
        <f t="shared" si="832"/>
        <v>0.53</v>
      </c>
      <c r="PB1708">
        <v>823467</v>
      </c>
      <c r="PE1708">
        <v>0.52</v>
      </c>
      <c r="PF1708">
        <f t="shared" si="833"/>
        <v>0.52</v>
      </c>
      <c r="PQ1708">
        <v>823467</v>
      </c>
      <c r="PT1708">
        <v>0.53</v>
      </c>
      <c r="PU1708">
        <f t="shared" si="834"/>
        <v>0.53</v>
      </c>
      <c r="QF1708">
        <v>823467</v>
      </c>
      <c r="QI1708">
        <v>0.49</v>
      </c>
      <c r="QJ1708">
        <f t="shared" si="835"/>
        <v>0.49</v>
      </c>
      <c r="QU1708">
        <v>823467</v>
      </c>
      <c r="QX1708">
        <v>0.51</v>
      </c>
      <c r="QY1708">
        <f t="shared" si="836"/>
        <v>0.51</v>
      </c>
    </row>
    <row r="1709" spans="12:467" x14ac:dyDescent="0.2">
      <c r="L1709">
        <v>824833</v>
      </c>
      <c r="O1709">
        <v>0.41</v>
      </c>
      <c r="P1709">
        <f t="shared" si="806"/>
        <v>0.41</v>
      </c>
      <c r="AA1709">
        <v>824833</v>
      </c>
      <c r="AD1709">
        <v>0.38</v>
      </c>
      <c r="AE1709">
        <f t="shared" si="807"/>
        <v>0.38</v>
      </c>
      <c r="AP1709">
        <v>824833</v>
      </c>
      <c r="AS1709">
        <v>0.69</v>
      </c>
      <c r="AT1709">
        <f t="shared" si="808"/>
        <v>0.69</v>
      </c>
      <c r="BE1709">
        <v>824833</v>
      </c>
      <c r="BH1709">
        <v>0.41</v>
      </c>
      <c r="BI1709">
        <f t="shared" si="809"/>
        <v>0.41</v>
      </c>
      <c r="BT1709">
        <v>824833</v>
      </c>
      <c r="BW1709">
        <v>0.44</v>
      </c>
      <c r="BX1709">
        <f t="shared" si="810"/>
        <v>0.44</v>
      </c>
      <c r="CI1709">
        <v>824833</v>
      </c>
      <c r="CL1709">
        <v>0.45</v>
      </c>
      <c r="CM1709">
        <f t="shared" si="811"/>
        <v>0.45</v>
      </c>
      <c r="CX1709">
        <v>824833</v>
      </c>
      <c r="DA1709">
        <v>0.41</v>
      </c>
      <c r="DB1709">
        <f t="shared" si="812"/>
        <v>0.41</v>
      </c>
      <c r="DM1709">
        <v>824833</v>
      </c>
      <c r="DP1709">
        <v>0.43</v>
      </c>
      <c r="DQ1709">
        <f t="shared" si="813"/>
        <v>0.43</v>
      </c>
      <c r="EB1709">
        <v>824833</v>
      </c>
      <c r="EE1709">
        <v>0.46</v>
      </c>
      <c r="EF1709">
        <f t="shared" si="814"/>
        <v>0.46</v>
      </c>
      <c r="EQ1709">
        <v>824833</v>
      </c>
      <c r="ET1709">
        <v>0.46</v>
      </c>
      <c r="EU1709">
        <f t="shared" si="815"/>
        <v>0.46</v>
      </c>
      <c r="FF1709">
        <v>824833</v>
      </c>
      <c r="FI1709">
        <v>0.47</v>
      </c>
      <c r="FJ1709">
        <f t="shared" si="816"/>
        <v>0.47</v>
      </c>
      <c r="FU1709">
        <v>824833</v>
      </c>
      <c r="FX1709">
        <v>0.42</v>
      </c>
      <c r="FY1709">
        <f t="shared" si="817"/>
        <v>0.42</v>
      </c>
      <c r="GJ1709">
        <v>824833</v>
      </c>
      <c r="GM1709">
        <v>0.44</v>
      </c>
      <c r="GN1709">
        <f t="shared" si="818"/>
        <v>0.44</v>
      </c>
      <c r="GY1709">
        <v>824833</v>
      </c>
      <c r="HB1709">
        <v>0.48</v>
      </c>
      <c r="HC1709">
        <f t="shared" si="819"/>
        <v>0.48</v>
      </c>
      <c r="HN1709">
        <v>824833</v>
      </c>
      <c r="HQ1709">
        <v>0.42</v>
      </c>
      <c r="HR1709">
        <f t="shared" si="820"/>
        <v>0.42</v>
      </c>
      <c r="ID1709">
        <v>823870</v>
      </c>
      <c r="IG1709">
        <v>0.53</v>
      </c>
      <c r="IH1709">
        <f t="shared" si="821"/>
        <v>0.53</v>
      </c>
      <c r="IS1709">
        <v>823870</v>
      </c>
      <c r="IV1709">
        <v>0.51</v>
      </c>
      <c r="IW1709">
        <f t="shared" si="822"/>
        <v>0.51</v>
      </c>
      <c r="JH1709">
        <v>823870</v>
      </c>
      <c r="JK1709">
        <v>0.49</v>
      </c>
      <c r="JL1709">
        <f t="shared" si="823"/>
        <v>0.49</v>
      </c>
      <c r="JW1709">
        <v>823870</v>
      </c>
      <c r="JZ1709">
        <v>0.56000000000000005</v>
      </c>
      <c r="KA1709">
        <f t="shared" si="824"/>
        <v>0.56000000000000005</v>
      </c>
      <c r="KL1709">
        <v>823870</v>
      </c>
      <c r="KO1709">
        <v>0.53</v>
      </c>
      <c r="KP1709">
        <f t="shared" si="825"/>
        <v>0.53</v>
      </c>
      <c r="LA1709">
        <v>823870</v>
      </c>
      <c r="LD1709">
        <v>0.52</v>
      </c>
      <c r="LE1709">
        <f t="shared" si="826"/>
        <v>0.52</v>
      </c>
      <c r="LP1709">
        <v>823870</v>
      </c>
      <c r="LS1709">
        <v>0.52</v>
      </c>
      <c r="LT1709">
        <f t="shared" si="827"/>
        <v>0.52</v>
      </c>
      <c r="ME1709">
        <v>823870</v>
      </c>
      <c r="MH1709">
        <v>0.48</v>
      </c>
      <c r="MI1709">
        <f t="shared" si="828"/>
        <v>0.48</v>
      </c>
      <c r="MT1709">
        <v>823870</v>
      </c>
      <c r="MW1709">
        <v>0.53</v>
      </c>
      <c r="MX1709">
        <f t="shared" si="829"/>
        <v>0.53</v>
      </c>
      <c r="NI1709">
        <v>823870</v>
      </c>
      <c r="NL1709">
        <v>0.53</v>
      </c>
      <c r="NM1709">
        <f t="shared" si="830"/>
        <v>0.53</v>
      </c>
      <c r="NX1709">
        <v>823870</v>
      </c>
      <c r="OA1709">
        <v>0.54</v>
      </c>
      <c r="OB1709">
        <f t="shared" si="831"/>
        <v>0.54</v>
      </c>
      <c r="OM1709">
        <v>823870</v>
      </c>
      <c r="OP1709">
        <v>0.53</v>
      </c>
      <c r="OQ1709">
        <f t="shared" si="832"/>
        <v>0.53</v>
      </c>
      <c r="PB1709">
        <v>823870</v>
      </c>
      <c r="PE1709">
        <v>0.51</v>
      </c>
      <c r="PF1709">
        <f t="shared" si="833"/>
        <v>0.51</v>
      </c>
      <c r="PQ1709">
        <v>823870</v>
      </c>
      <c r="PT1709">
        <v>0.52</v>
      </c>
      <c r="PU1709">
        <f t="shared" si="834"/>
        <v>0.52</v>
      </c>
      <c r="QF1709">
        <v>823870</v>
      </c>
      <c r="QI1709">
        <v>0.55000000000000004</v>
      </c>
      <c r="QJ1709">
        <f t="shared" si="835"/>
        <v>0.55000000000000004</v>
      </c>
      <c r="QU1709">
        <v>823870</v>
      </c>
      <c r="QX1709">
        <v>0.53</v>
      </c>
      <c r="QY1709">
        <f t="shared" si="836"/>
        <v>0.53</v>
      </c>
    </row>
    <row r="1710" spans="12:467" x14ac:dyDescent="0.2">
      <c r="L1710">
        <v>825000</v>
      </c>
      <c r="O1710">
        <v>0.42</v>
      </c>
      <c r="P1710">
        <f t="shared" si="806"/>
        <v>0.42</v>
      </c>
      <c r="AA1710">
        <v>825000</v>
      </c>
      <c r="AD1710">
        <v>0.47</v>
      </c>
      <c r="AE1710">
        <f t="shared" si="807"/>
        <v>0.47</v>
      </c>
      <c r="AP1710">
        <v>825000</v>
      </c>
      <c r="AS1710">
        <v>0.26</v>
      </c>
      <c r="AT1710">
        <f t="shared" si="808"/>
        <v>0.26</v>
      </c>
      <c r="BE1710">
        <v>825000</v>
      </c>
      <c r="BH1710">
        <v>0.43</v>
      </c>
      <c r="BI1710">
        <f t="shared" si="809"/>
        <v>0.43</v>
      </c>
      <c r="BT1710">
        <v>825000</v>
      </c>
      <c r="BW1710">
        <v>0.49</v>
      </c>
      <c r="BX1710">
        <f t="shared" si="810"/>
        <v>0.49</v>
      </c>
      <c r="CI1710">
        <v>825000</v>
      </c>
      <c r="CL1710">
        <v>0.37</v>
      </c>
      <c r="CM1710">
        <f t="shared" si="811"/>
        <v>0.37</v>
      </c>
      <c r="CX1710">
        <v>825000</v>
      </c>
      <c r="DA1710">
        <v>0.39</v>
      </c>
      <c r="DB1710">
        <f t="shared" si="812"/>
        <v>0.39</v>
      </c>
      <c r="DM1710">
        <v>825000</v>
      </c>
      <c r="DP1710">
        <v>0.39</v>
      </c>
      <c r="DQ1710">
        <f t="shared" si="813"/>
        <v>0.39</v>
      </c>
      <c r="EB1710">
        <v>825000</v>
      </c>
      <c r="EE1710">
        <v>0.4</v>
      </c>
      <c r="EF1710">
        <f t="shared" si="814"/>
        <v>0.4</v>
      </c>
      <c r="EQ1710">
        <v>825000</v>
      </c>
      <c r="ET1710">
        <v>0.4</v>
      </c>
      <c r="EU1710">
        <f t="shared" si="815"/>
        <v>0.4</v>
      </c>
      <c r="FF1710">
        <v>825000</v>
      </c>
      <c r="FI1710">
        <v>0.41</v>
      </c>
      <c r="FJ1710">
        <f t="shared" si="816"/>
        <v>0.41</v>
      </c>
      <c r="FU1710">
        <v>825000</v>
      </c>
      <c r="FX1710">
        <v>0.39</v>
      </c>
      <c r="FY1710">
        <f t="shared" si="817"/>
        <v>0.39</v>
      </c>
      <c r="GJ1710">
        <v>825000</v>
      </c>
      <c r="GM1710">
        <v>0.38</v>
      </c>
      <c r="GN1710">
        <f t="shared" si="818"/>
        <v>0.38</v>
      </c>
      <c r="GY1710">
        <v>825000</v>
      </c>
      <c r="HB1710">
        <v>0.41</v>
      </c>
      <c r="HC1710">
        <f t="shared" si="819"/>
        <v>0.41</v>
      </c>
      <c r="HN1710">
        <v>825000</v>
      </c>
      <c r="HQ1710">
        <v>0.39</v>
      </c>
      <c r="HR1710">
        <f t="shared" si="820"/>
        <v>0.39</v>
      </c>
      <c r="ID1710">
        <v>824117</v>
      </c>
      <c r="IG1710">
        <v>0.53</v>
      </c>
      <c r="IH1710">
        <f t="shared" si="821"/>
        <v>0.53</v>
      </c>
      <c r="IS1710">
        <v>824117</v>
      </c>
      <c r="IV1710">
        <v>0.51</v>
      </c>
      <c r="IW1710">
        <f t="shared" si="822"/>
        <v>0.51</v>
      </c>
      <c r="JH1710">
        <v>824117</v>
      </c>
      <c r="JK1710">
        <v>0.52</v>
      </c>
      <c r="JL1710">
        <f t="shared" si="823"/>
        <v>0.52</v>
      </c>
      <c r="JW1710">
        <v>824117</v>
      </c>
      <c r="JZ1710">
        <v>0.51</v>
      </c>
      <c r="KA1710">
        <f t="shared" si="824"/>
        <v>0.51</v>
      </c>
      <c r="KL1710">
        <v>824117</v>
      </c>
      <c r="KO1710">
        <v>0.53</v>
      </c>
      <c r="KP1710">
        <f t="shared" si="825"/>
        <v>0.53</v>
      </c>
      <c r="LA1710">
        <v>824117</v>
      </c>
      <c r="LD1710">
        <v>0.5</v>
      </c>
      <c r="LE1710">
        <f t="shared" si="826"/>
        <v>0.5</v>
      </c>
      <c r="LP1710">
        <v>824117</v>
      </c>
      <c r="LS1710">
        <v>0.51</v>
      </c>
      <c r="LT1710">
        <f t="shared" si="827"/>
        <v>0.51</v>
      </c>
      <c r="ME1710">
        <v>824117</v>
      </c>
      <c r="MH1710">
        <v>0.53</v>
      </c>
      <c r="MI1710">
        <f t="shared" si="828"/>
        <v>0.53</v>
      </c>
      <c r="MT1710">
        <v>824117</v>
      </c>
      <c r="MW1710">
        <v>0.54</v>
      </c>
      <c r="MX1710">
        <f t="shared" si="829"/>
        <v>0.54</v>
      </c>
      <c r="NI1710">
        <v>824117</v>
      </c>
      <c r="NL1710">
        <v>0.52</v>
      </c>
      <c r="NM1710">
        <f t="shared" si="830"/>
        <v>0.52</v>
      </c>
      <c r="NX1710">
        <v>824117</v>
      </c>
      <c r="OA1710">
        <v>0.47</v>
      </c>
      <c r="OB1710">
        <f t="shared" si="831"/>
        <v>0.47</v>
      </c>
      <c r="OM1710">
        <v>824117</v>
      </c>
      <c r="OP1710">
        <v>0.53</v>
      </c>
      <c r="OQ1710">
        <f t="shared" si="832"/>
        <v>0.53</v>
      </c>
      <c r="PB1710">
        <v>824117</v>
      </c>
      <c r="PE1710">
        <v>0.51</v>
      </c>
      <c r="PF1710">
        <f t="shared" si="833"/>
        <v>0.51</v>
      </c>
      <c r="PQ1710">
        <v>824117</v>
      </c>
      <c r="PT1710">
        <v>0.51</v>
      </c>
      <c r="PU1710">
        <f t="shared" si="834"/>
        <v>0.51</v>
      </c>
      <c r="QF1710">
        <v>824117</v>
      </c>
      <c r="QI1710">
        <v>0.52</v>
      </c>
      <c r="QJ1710">
        <f t="shared" si="835"/>
        <v>0.52</v>
      </c>
      <c r="QU1710">
        <v>824117</v>
      </c>
      <c r="QX1710">
        <v>0.52</v>
      </c>
      <c r="QY1710">
        <f t="shared" si="836"/>
        <v>0.52</v>
      </c>
    </row>
    <row r="1711" spans="12:467" x14ac:dyDescent="0.2">
      <c r="L1711">
        <v>822729</v>
      </c>
      <c r="O1711">
        <v>0.42</v>
      </c>
      <c r="P1711">
        <f t="shared" si="806"/>
        <v>0.42</v>
      </c>
      <c r="AA1711">
        <v>822729</v>
      </c>
      <c r="AD1711">
        <v>0.39</v>
      </c>
      <c r="AE1711">
        <f t="shared" si="807"/>
        <v>0.39</v>
      </c>
      <c r="AP1711">
        <v>822729</v>
      </c>
      <c r="AS1711">
        <v>0.36</v>
      </c>
      <c r="AT1711">
        <f t="shared" si="808"/>
        <v>0.36</v>
      </c>
      <c r="BE1711">
        <v>822729</v>
      </c>
      <c r="BH1711">
        <v>0.38</v>
      </c>
      <c r="BI1711">
        <f t="shared" si="809"/>
        <v>0.38</v>
      </c>
      <c r="BT1711">
        <v>822729</v>
      </c>
      <c r="BW1711">
        <v>0.49</v>
      </c>
      <c r="BX1711">
        <f t="shared" si="810"/>
        <v>0.49</v>
      </c>
      <c r="CI1711">
        <v>822729</v>
      </c>
      <c r="CL1711">
        <v>0.45</v>
      </c>
      <c r="CM1711">
        <f t="shared" si="811"/>
        <v>0.45</v>
      </c>
      <c r="CX1711">
        <v>822729</v>
      </c>
      <c r="DA1711">
        <v>0.47</v>
      </c>
      <c r="DB1711">
        <f t="shared" si="812"/>
        <v>0.47</v>
      </c>
      <c r="DM1711">
        <v>822729</v>
      </c>
      <c r="DP1711">
        <v>0.45</v>
      </c>
      <c r="DQ1711">
        <f t="shared" si="813"/>
        <v>0.45</v>
      </c>
      <c r="EB1711">
        <v>822729</v>
      </c>
      <c r="EE1711">
        <v>0.47</v>
      </c>
      <c r="EF1711">
        <f t="shared" si="814"/>
        <v>0.47</v>
      </c>
      <c r="EQ1711">
        <v>822729</v>
      </c>
      <c r="ET1711">
        <v>0.47</v>
      </c>
      <c r="EU1711">
        <f t="shared" si="815"/>
        <v>0.47</v>
      </c>
      <c r="FF1711">
        <v>822729</v>
      </c>
      <c r="FI1711">
        <v>0.47</v>
      </c>
      <c r="FJ1711">
        <f t="shared" si="816"/>
        <v>0.47</v>
      </c>
      <c r="FU1711">
        <v>822729</v>
      </c>
      <c r="FX1711">
        <v>0.48</v>
      </c>
      <c r="FY1711">
        <f t="shared" si="817"/>
        <v>0.48</v>
      </c>
      <c r="GJ1711">
        <v>822729</v>
      </c>
      <c r="GM1711">
        <v>0.45</v>
      </c>
      <c r="GN1711">
        <f t="shared" si="818"/>
        <v>0.45</v>
      </c>
      <c r="GY1711">
        <v>822729</v>
      </c>
      <c r="HB1711">
        <v>0.5</v>
      </c>
      <c r="HC1711">
        <f t="shared" si="819"/>
        <v>0.5</v>
      </c>
      <c r="HN1711">
        <v>822729</v>
      </c>
      <c r="HQ1711">
        <v>0.35</v>
      </c>
      <c r="HR1711">
        <f t="shared" si="820"/>
        <v>0.35</v>
      </c>
      <c r="ID1711">
        <v>824362</v>
      </c>
      <c r="IG1711">
        <v>0.46</v>
      </c>
      <c r="IH1711">
        <f t="shared" si="821"/>
        <v>0.46</v>
      </c>
      <c r="IS1711">
        <v>824362</v>
      </c>
      <c r="IV1711">
        <v>0.41</v>
      </c>
      <c r="IW1711">
        <f t="shared" si="822"/>
        <v>0.41</v>
      </c>
      <c r="JH1711">
        <v>824362</v>
      </c>
      <c r="JK1711">
        <v>0.41</v>
      </c>
      <c r="JL1711">
        <f t="shared" si="823"/>
        <v>0.41</v>
      </c>
      <c r="JW1711">
        <v>824362</v>
      </c>
      <c r="JZ1711">
        <v>0.46</v>
      </c>
      <c r="KA1711">
        <f t="shared" si="824"/>
        <v>0.46</v>
      </c>
      <c r="KL1711">
        <v>824362</v>
      </c>
      <c r="KO1711">
        <v>0.39</v>
      </c>
      <c r="KP1711">
        <f t="shared" si="825"/>
        <v>0.39</v>
      </c>
      <c r="LA1711">
        <v>824362</v>
      </c>
      <c r="LD1711">
        <v>0.42</v>
      </c>
      <c r="LE1711">
        <f t="shared" si="826"/>
        <v>0.42</v>
      </c>
      <c r="LP1711">
        <v>824362</v>
      </c>
      <c r="LS1711">
        <v>0.43</v>
      </c>
      <c r="LT1711">
        <f t="shared" si="827"/>
        <v>0.43</v>
      </c>
      <c r="ME1711">
        <v>824362</v>
      </c>
      <c r="MH1711">
        <v>0.43</v>
      </c>
      <c r="MI1711">
        <f t="shared" si="828"/>
        <v>0.43</v>
      </c>
      <c r="MT1711">
        <v>824362</v>
      </c>
      <c r="MW1711">
        <v>0.41</v>
      </c>
      <c r="MX1711">
        <f t="shared" si="829"/>
        <v>0.41</v>
      </c>
      <c r="NI1711">
        <v>824362</v>
      </c>
      <c r="NL1711">
        <v>0.41</v>
      </c>
      <c r="NM1711">
        <f t="shared" si="830"/>
        <v>0.41</v>
      </c>
      <c r="NX1711">
        <v>824362</v>
      </c>
      <c r="OA1711">
        <v>0.44</v>
      </c>
      <c r="OB1711">
        <f t="shared" si="831"/>
        <v>0.44</v>
      </c>
      <c r="OM1711">
        <v>824362</v>
      </c>
      <c r="OP1711">
        <v>0.43</v>
      </c>
      <c r="OQ1711">
        <f t="shared" si="832"/>
        <v>0.43</v>
      </c>
      <c r="PB1711">
        <v>824362</v>
      </c>
      <c r="PE1711">
        <v>0.47</v>
      </c>
      <c r="PF1711">
        <f t="shared" si="833"/>
        <v>0.47</v>
      </c>
      <c r="PQ1711">
        <v>824362</v>
      </c>
      <c r="PT1711">
        <v>0.44</v>
      </c>
      <c r="PU1711">
        <f t="shared" si="834"/>
        <v>0.44</v>
      </c>
      <c r="QF1711">
        <v>824362</v>
      </c>
      <c r="QI1711">
        <v>0.39</v>
      </c>
      <c r="QJ1711">
        <f t="shared" si="835"/>
        <v>0.39</v>
      </c>
      <c r="QU1711">
        <v>824362</v>
      </c>
      <c r="QX1711">
        <v>0.43</v>
      </c>
      <c r="QY1711">
        <f t="shared" si="836"/>
        <v>0.43</v>
      </c>
    </row>
    <row r="1712" spans="12:467" x14ac:dyDescent="0.2">
      <c r="L1712">
        <v>822895</v>
      </c>
      <c r="O1712">
        <v>0.51</v>
      </c>
      <c r="P1712">
        <f t="shared" si="806"/>
        <v>0.51</v>
      </c>
      <c r="AA1712">
        <v>822895</v>
      </c>
      <c r="AD1712">
        <v>0.39</v>
      </c>
      <c r="AE1712">
        <f t="shared" si="807"/>
        <v>0.39</v>
      </c>
      <c r="AP1712">
        <v>822895</v>
      </c>
      <c r="AS1712">
        <v>0.52</v>
      </c>
      <c r="AT1712">
        <f t="shared" si="808"/>
        <v>0.52</v>
      </c>
      <c r="BE1712">
        <v>822895</v>
      </c>
      <c r="BH1712">
        <v>0.5</v>
      </c>
      <c r="BI1712">
        <f t="shared" si="809"/>
        <v>0.5</v>
      </c>
      <c r="BT1712">
        <v>822895</v>
      </c>
      <c r="BW1712">
        <v>0.56999999999999995</v>
      </c>
      <c r="BX1712">
        <f t="shared" si="810"/>
        <v>0.56999999999999995</v>
      </c>
      <c r="CI1712">
        <v>822895</v>
      </c>
      <c r="CL1712">
        <v>0.51</v>
      </c>
      <c r="CM1712">
        <f t="shared" si="811"/>
        <v>0.51</v>
      </c>
      <c r="CX1712">
        <v>822895</v>
      </c>
      <c r="DA1712">
        <v>0.52</v>
      </c>
      <c r="DB1712">
        <f t="shared" si="812"/>
        <v>0.52</v>
      </c>
      <c r="DM1712">
        <v>822895</v>
      </c>
      <c r="DP1712">
        <v>0.52</v>
      </c>
      <c r="DQ1712">
        <f t="shared" si="813"/>
        <v>0.52</v>
      </c>
      <c r="EB1712">
        <v>822895</v>
      </c>
      <c r="EE1712">
        <v>0.48</v>
      </c>
      <c r="EF1712">
        <f t="shared" si="814"/>
        <v>0.48</v>
      </c>
      <c r="EQ1712">
        <v>822895</v>
      </c>
      <c r="ET1712">
        <v>0.48</v>
      </c>
      <c r="EU1712">
        <f t="shared" si="815"/>
        <v>0.48</v>
      </c>
      <c r="FF1712">
        <v>822895</v>
      </c>
      <c r="FI1712">
        <v>0.53</v>
      </c>
      <c r="FJ1712">
        <f t="shared" si="816"/>
        <v>0.53</v>
      </c>
      <c r="FU1712">
        <v>822895</v>
      </c>
      <c r="FX1712">
        <v>0.5</v>
      </c>
      <c r="FY1712">
        <f t="shared" si="817"/>
        <v>0.5</v>
      </c>
      <c r="GJ1712">
        <v>822895</v>
      </c>
      <c r="GM1712">
        <v>0.5</v>
      </c>
      <c r="GN1712">
        <f t="shared" si="818"/>
        <v>0.5</v>
      </c>
      <c r="GY1712">
        <v>822895</v>
      </c>
      <c r="HB1712">
        <v>0.56000000000000005</v>
      </c>
      <c r="HC1712">
        <f t="shared" si="819"/>
        <v>0.56000000000000005</v>
      </c>
      <c r="HN1712">
        <v>822895</v>
      </c>
      <c r="HQ1712">
        <v>0.5</v>
      </c>
      <c r="HR1712">
        <f t="shared" si="820"/>
        <v>0.5</v>
      </c>
      <c r="ID1712">
        <v>824767</v>
      </c>
      <c r="IG1712">
        <v>0.52</v>
      </c>
      <c r="IH1712">
        <f t="shared" si="821"/>
        <v>0.52</v>
      </c>
      <c r="IS1712">
        <v>824767</v>
      </c>
      <c r="IV1712">
        <v>0.48</v>
      </c>
      <c r="IW1712">
        <f t="shared" si="822"/>
        <v>0.48</v>
      </c>
      <c r="JH1712">
        <v>824767</v>
      </c>
      <c r="JK1712">
        <v>0.56000000000000005</v>
      </c>
      <c r="JL1712">
        <f t="shared" si="823"/>
        <v>0.56000000000000005</v>
      </c>
      <c r="JW1712">
        <v>824767</v>
      </c>
      <c r="JZ1712">
        <v>0.55000000000000004</v>
      </c>
      <c r="KA1712">
        <f t="shared" si="824"/>
        <v>0.55000000000000004</v>
      </c>
      <c r="KL1712">
        <v>824767</v>
      </c>
      <c r="KO1712">
        <v>0.46</v>
      </c>
      <c r="KP1712">
        <f t="shared" si="825"/>
        <v>0.46</v>
      </c>
      <c r="LA1712">
        <v>824767</v>
      </c>
      <c r="LD1712">
        <v>0.51</v>
      </c>
      <c r="LE1712">
        <f t="shared" si="826"/>
        <v>0.51</v>
      </c>
      <c r="LP1712">
        <v>824767</v>
      </c>
      <c r="LS1712">
        <v>0.5</v>
      </c>
      <c r="LT1712">
        <f t="shared" si="827"/>
        <v>0.5</v>
      </c>
      <c r="ME1712">
        <v>824767</v>
      </c>
      <c r="MH1712">
        <v>0.5</v>
      </c>
      <c r="MI1712">
        <f t="shared" si="828"/>
        <v>0.5</v>
      </c>
      <c r="MT1712">
        <v>824767</v>
      </c>
      <c r="MW1712">
        <v>0.56999999999999995</v>
      </c>
      <c r="MX1712">
        <f t="shared" si="829"/>
        <v>0.56999999999999995</v>
      </c>
      <c r="NI1712">
        <v>824767</v>
      </c>
      <c r="NL1712">
        <v>0.51</v>
      </c>
      <c r="NM1712">
        <f t="shared" si="830"/>
        <v>0.51</v>
      </c>
      <c r="NX1712">
        <v>824767</v>
      </c>
      <c r="OA1712">
        <v>0.51</v>
      </c>
      <c r="OB1712">
        <f t="shared" si="831"/>
        <v>0.51</v>
      </c>
      <c r="OM1712">
        <v>824767</v>
      </c>
      <c r="OP1712">
        <v>0.51</v>
      </c>
      <c r="OQ1712">
        <f t="shared" si="832"/>
        <v>0.51</v>
      </c>
      <c r="PB1712">
        <v>824767</v>
      </c>
      <c r="PE1712">
        <v>0.52</v>
      </c>
      <c r="PF1712">
        <f t="shared" si="833"/>
        <v>0.52</v>
      </c>
      <c r="PQ1712">
        <v>824767</v>
      </c>
      <c r="PT1712">
        <v>0.54</v>
      </c>
      <c r="PU1712">
        <f t="shared" si="834"/>
        <v>0.54</v>
      </c>
      <c r="QF1712">
        <v>824767</v>
      </c>
      <c r="QI1712">
        <v>0.51</v>
      </c>
      <c r="QJ1712">
        <f t="shared" si="835"/>
        <v>0.51</v>
      </c>
      <c r="QU1712">
        <v>824767</v>
      </c>
      <c r="QX1712">
        <v>0.51</v>
      </c>
      <c r="QY1712">
        <f t="shared" si="836"/>
        <v>0.51</v>
      </c>
    </row>
    <row r="1713" spans="12:467" x14ac:dyDescent="0.2">
      <c r="L1713">
        <v>823053</v>
      </c>
      <c r="O1713">
        <v>0.46</v>
      </c>
      <c r="P1713">
        <f t="shared" si="806"/>
        <v>0.46</v>
      </c>
      <c r="AA1713">
        <v>823053</v>
      </c>
      <c r="AD1713">
        <v>0.57999999999999996</v>
      </c>
      <c r="AE1713">
        <f t="shared" si="807"/>
        <v>0.57999999999999996</v>
      </c>
      <c r="AP1713">
        <v>823053</v>
      </c>
      <c r="AS1713">
        <v>0.32</v>
      </c>
      <c r="AT1713">
        <f t="shared" si="808"/>
        <v>0.32</v>
      </c>
      <c r="BE1713">
        <v>823053</v>
      </c>
      <c r="BH1713">
        <v>0.43</v>
      </c>
      <c r="BI1713">
        <f t="shared" si="809"/>
        <v>0.43</v>
      </c>
      <c r="BT1713">
        <v>823053</v>
      </c>
      <c r="BW1713">
        <v>0.68</v>
      </c>
      <c r="BX1713">
        <f t="shared" si="810"/>
        <v>0.68</v>
      </c>
      <c r="CI1713">
        <v>823053</v>
      </c>
      <c r="CL1713">
        <v>0.47</v>
      </c>
      <c r="CM1713">
        <f t="shared" si="811"/>
        <v>0.47</v>
      </c>
      <c r="CX1713">
        <v>823053</v>
      </c>
      <c r="DA1713">
        <v>0.46</v>
      </c>
      <c r="DB1713">
        <f t="shared" si="812"/>
        <v>0.46</v>
      </c>
      <c r="DM1713">
        <v>823053</v>
      </c>
      <c r="DP1713">
        <v>0.48</v>
      </c>
      <c r="DQ1713">
        <f t="shared" si="813"/>
        <v>0.48</v>
      </c>
      <c r="EB1713">
        <v>823053</v>
      </c>
      <c r="EE1713">
        <v>0.47</v>
      </c>
      <c r="EF1713">
        <f t="shared" si="814"/>
        <v>0.47</v>
      </c>
      <c r="EQ1713">
        <v>823053</v>
      </c>
      <c r="ET1713">
        <v>0.47</v>
      </c>
      <c r="EU1713">
        <f t="shared" si="815"/>
        <v>0.47</v>
      </c>
      <c r="FF1713">
        <v>823053</v>
      </c>
      <c r="FI1713">
        <v>0.5</v>
      </c>
      <c r="FJ1713">
        <f t="shared" si="816"/>
        <v>0.5</v>
      </c>
      <c r="FU1713">
        <v>823053</v>
      </c>
      <c r="FX1713">
        <v>0.5</v>
      </c>
      <c r="FY1713">
        <f t="shared" si="817"/>
        <v>0.5</v>
      </c>
      <c r="GJ1713">
        <v>823053</v>
      </c>
      <c r="GM1713">
        <v>0.46</v>
      </c>
      <c r="GN1713">
        <f t="shared" si="818"/>
        <v>0.46</v>
      </c>
      <c r="GY1713">
        <v>823053</v>
      </c>
      <c r="HB1713">
        <v>0.49</v>
      </c>
      <c r="HC1713">
        <f t="shared" si="819"/>
        <v>0.49</v>
      </c>
      <c r="HN1713">
        <v>823053</v>
      </c>
      <c r="HQ1713">
        <v>0.46</v>
      </c>
      <c r="HR1713">
        <f t="shared" si="820"/>
        <v>0.46</v>
      </c>
      <c r="ID1713">
        <v>825090</v>
      </c>
      <c r="IG1713">
        <v>0.48</v>
      </c>
      <c r="IH1713">
        <f t="shared" si="821"/>
        <v>0.48</v>
      </c>
      <c r="IS1713">
        <v>825090</v>
      </c>
      <c r="IV1713">
        <v>0.48</v>
      </c>
      <c r="IW1713">
        <f t="shared" si="822"/>
        <v>0.48</v>
      </c>
      <c r="JH1713">
        <v>825090</v>
      </c>
      <c r="JK1713">
        <v>0.48</v>
      </c>
      <c r="JL1713">
        <f t="shared" si="823"/>
        <v>0.48</v>
      </c>
      <c r="JW1713">
        <v>825090</v>
      </c>
      <c r="JZ1713">
        <v>0.48</v>
      </c>
      <c r="KA1713">
        <f t="shared" si="824"/>
        <v>0.48</v>
      </c>
      <c r="KL1713">
        <v>825090</v>
      </c>
      <c r="KO1713">
        <v>0.45</v>
      </c>
      <c r="KP1713">
        <f t="shared" si="825"/>
        <v>0.45</v>
      </c>
      <c r="LA1713">
        <v>825090</v>
      </c>
      <c r="LD1713">
        <v>0.48</v>
      </c>
      <c r="LE1713">
        <f t="shared" si="826"/>
        <v>0.48</v>
      </c>
      <c r="LP1713">
        <v>825090</v>
      </c>
      <c r="LS1713">
        <v>0.5</v>
      </c>
      <c r="LT1713">
        <f t="shared" si="827"/>
        <v>0.5</v>
      </c>
      <c r="ME1713">
        <v>825090</v>
      </c>
      <c r="MH1713">
        <v>0.43</v>
      </c>
      <c r="MI1713">
        <f t="shared" si="828"/>
        <v>0.43</v>
      </c>
      <c r="MT1713">
        <v>825090</v>
      </c>
      <c r="MW1713">
        <v>0.5</v>
      </c>
      <c r="MX1713">
        <f t="shared" si="829"/>
        <v>0.5</v>
      </c>
      <c r="NI1713">
        <v>825090</v>
      </c>
      <c r="NL1713">
        <v>0.5</v>
      </c>
      <c r="NM1713">
        <f t="shared" si="830"/>
        <v>0.5</v>
      </c>
      <c r="NX1713">
        <v>825090</v>
      </c>
      <c r="OA1713">
        <v>0.5</v>
      </c>
      <c r="OB1713">
        <f t="shared" si="831"/>
        <v>0.5</v>
      </c>
      <c r="OM1713">
        <v>825090</v>
      </c>
      <c r="OP1713">
        <v>0.48</v>
      </c>
      <c r="OQ1713">
        <f t="shared" si="832"/>
        <v>0.48</v>
      </c>
      <c r="PB1713">
        <v>825090</v>
      </c>
      <c r="PE1713">
        <v>0.48</v>
      </c>
      <c r="PF1713">
        <f t="shared" si="833"/>
        <v>0.48</v>
      </c>
      <c r="PQ1713">
        <v>825090</v>
      </c>
      <c r="PT1713">
        <v>0.49</v>
      </c>
      <c r="PU1713">
        <f t="shared" si="834"/>
        <v>0.49</v>
      </c>
      <c r="QF1713">
        <v>825090</v>
      </c>
      <c r="QI1713">
        <v>0.46</v>
      </c>
      <c r="QJ1713">
        <f t="shared" si="835"/>
        <v>0.46</v>
      </c>
      <c r="QU1713">
        <v>825090</v>
      </c>
      <c r="QX1713">
        <v>0.46</v>
      </c>
      <c r="QY1713">
        <f t="shared" si="836"/>
        <v>0.46</v>
      </c>
    </row>
    <row r="1714" spans="12:467" x14ac:dyDescent="0.2">
      <c r="L1714">
        <v>823133</v>
      </c>
      <c r="O1714">
        <v>0.51</v>
      </c>
      <c r="P1714">
        <f t="shared" si="806"/>
        <v>0.51</v>
      </c>
      <c r="AA1714">
        <v>823133</v>
      </c>
      <c r="AD1714">
        <v>0.56999999999999995</v>
      </c>
      <c r="AE1714">
        <f t="shared" si="807"/>
        <v>0.56999999999999995</v>
      </c>
      <c r="AP1714">
        <v>823133</v>
      </c>
      <c r="AS1714">
        <v>0.31</v>
      </c>
      <c r="AT1714">
        <f t="shared" si="808"/>
        <v>0.31</v>
      </c>
      <c r="BE1714">
        <v>823133</v>
      </c>
      <c r="BH1714">
        <v>0.49</v>
      </c>
      <c r="BI1714">
        <f t="shared" si="809"/>
        <v>0.49</v>
      </c>
      <c r="BT1714">
        <v>823133</v>
      </c>
      <c r="BW1714">
        <v>0.24</v>
      </c>
      <c r="BX1714">
        <f t="shared" si="810"/>
        <v>0.24</v>
      </c>
      <c r="CI1714">
        <v>823133</v>
      </c>
      <c r="CL1714">
        <v>0.52</v>
      </c>
      <c r="CM1714">
        <f t="shared" si="811"/>
        <v>0.52</v>
      </c>
      <c r="CX1714">
        <v>823133</v>
      </c>
      <c r="DA1714">
        <v>0.56000000000000005</v>
      </c>
      <c r="DB1714">
        <f t="shared" si="812"/>
        <v>0.56000000000000005</v>
      </c>
      <c r="DM1714">
        <v>823133</v>
      </c>
      <c r="DP1714">
        <v>0.54</v>
      </c>
      <c r="DQ1714">
        <f t="shared" si="813"/>
        <v>0.54</v>
      </c>
      <c r="EB1714">
        <v>823133</v>
      </c>
      <c r="EE1714">
        <v>0.56999999999999995</v>
      </c>
      <c r="EF1714">
        <f t="shared" si="814"/>
        <v>0.56999999999999995</v>
      </c>
      <c r="EQ1714">
        <v>823133</v>
      </c>
      <c r="ET1714">
        <v>0.56999999999999995</v>
      </c>
      <c r="EU1714">
        <f t="shared" si="815"/>
        <v>0.56999999999999995</v>
      </c>
      <c r="FF1714">
        <v>823133</v>
      </c>
      <c r="FI1714">
        <v>0.56000000000000005</v>
      </c>
      <c r="FJ1714">
        <f t="shared" si="816"/>
        <v>0.56000000000000005</v>
      </c>
      <c r="FU1714">
        <v>823133</v>
      </c>
      <c r="FX1714">
        <v>0.54</v>
      </c>
      <c r="FY1714">
        <f t="shared" si="817"/>
        <v>0.54</v>
      </c>
      <c r="GJ1714">
        <v>823133</v>
      </c>
      <c r="GM1714">
        <v>0.52</v>
      </c>
      <c r="GN1714">
        <f t="shared" si="818"/>
        <v>0.52</v>
      </c>
      <c r="GY1714">
        <v>823133</v>
      </c>
      <c r="HB1714">
        <v>0.59</v>
      </c>
      <c r="HC1714">
        <f t="shared" si="819"/>
        <v>0.59</v>
      </c>
      <c r="HN1714">
        <v>823133</v>
      </c>
      <c r="HQ1714">
        <v>0.35</v>
      </c>
      <c r="HR1714">
        <f t="shared" si="820"/>
        <v>0.35</v>
      </c>
      <c r="ID1714">
        <v>822822</v>
      </c>
      <c r="IG1714">
        <v>0.56000000000000005</v>
      </c>
      <c r="IH1714">
        <f t="shared" si="821"/>
        <v>0.56000000000000005</v>
      </c>
      <c r="IS1714">
        <v>822822</v>
      </c>
      <c r="IV1714">
        <v>0.55000000000000004</v>
      </c>
      <c r="IW1714">
        <f t="shared" si="822"/>
        <v>0.55000000000000004</v>
      </c>
      <c r="JH1714">
        <v>822822</v>
      </c>
      <c r="JK1714">
        <v>0.55000000000000004</v>
      </c>
      <c r="JL1714">
        <f t="shared" si="823"/>
        <v>0.55000000000000004</v>
      </c>
      <c r="JW1714">
        <v>822822</v>
      </c>
      <c r="JZ1714">
        <v>0.59</v>
      </c>
      <c r="KA1714">
        <f t="shared" si="824"/>
        <v>0.59</v>
      </c>
      <c r="KL1714">
        <v>822822</v>
      </c>
      <c r="KO1714">
        <v>0.54</v>
      </c>
      <c r="KP1714">
        <f t="shared" si="825"/>
        <v>0.54</v>
      </c>
      <c r="LA1714">
        <v>822822</v>
      </c>
      <c r="LD1714">
        <v>0.55000000000000004</v>
      </c>
      <c r="LE1714">
        <f t="shared" si="826"/>
        <v>0.55000000000000004</v>
      </c>
      <c r="LP1714">
        <v>822822</v>
      </c>
      <c r="LS1714">
        <v>0.54</v>
      </c>
      <c r="LT1714">
        <f t="shared" si="827"/>
        <v>0.54</v>
      </c>
      <c r="ME1714">
        <v>822822</v>
      </c>
      <c r="MH1714">
        <v>0.56000000000000005</v>
      </c>
      <c r="MI1714">
        <f t="shared" si="828"/>
        <v>0.56000000000000005</v>
      </c>
      <c r="MT1714">
        <v>822822</v>
      </c>
      <c r="MW1714">
        <v>0.53</v>
      </c>
      <c r="MX1714">
        <f t="shared" si="829"/>
        <v>0.53</v>
      </c>
      <c r="NI1714">
        <v>822822</v>
      </c>
      <c r="NL1714">
        <v>0.55000000000000004</v>
      </c>
      <c r="NM1714">
        <f t="shared" si="830"/>
        <v>0.55000000000000004</v>
      </c>
      <c r="NX1714">
        <v>822822</v>
      </c>
      <c r="OA1714">
        <v>0.55000000000000004</v>
      </c>
      <c r="OB1714">
        <f t="shared" si="831"/>
        <v>0.55000000000000004</v>
      </c>
      <c r="OM1714">
        <v>822822</v>
      </c>
      <c r="OP1714">
        <v>0.56000000000000005</v>
      </c>
      <c r="OQ1714">
        <f t="shared" si="832"/>
        <v>0.56000000000000005</v>
      </c>
      <c r="PB1714">
        <v>822822</v>
      </c>
      <c r="PE1714">
        <v>0.56999999999999995</v>
      </c>
      <c r="PF1714">
        <f t="shared" si="833"/>
        <v>0.56999999999999995</v>
      </c>
      <c r="PQ1714">
        <v>822822</v>
      </c>
      <c r="PT1714">
        <v>0.56000000000000005</v>
      </c>
      <c r="PU1714">
        <f t="shared" si="834"/>
        <v>0.56000000000000005</v>
      </c>
      <c r="QF1714">
        <v>822822</v>
      </c>
      <c r="QI1714">
        <v>0.59</v>
      </c>
      <c r="QJ1714">
        <f t="shared" si="835"/>
        <v>0.59</v>
      </c>
      <c r="QU1714">
        <v>822822</v>
      </c>
      <c r="QX1714">
        <v>0.56000000000000005</v>
      </c>
      <c r="QY1714">
        <f t="shared" si="836"/>
        <v>0.56000000000000005</v>
      </c>
    </row>
    <row r="1715" spans="12:467" x14ac:dyDescent="0.2">
      <c r="L1715">
        <v>823944</v>
      </c>
      <c r="O1715">
        <v>0.55000000000000004</v>
      </c>
      <c r="P1715">
        <f t="shared" si="806"/>
        <v>0.55000000000000004</v>
      </c>
      <c r="AA1715">
        <v>823944</v>
      </c>
      <c r="AD1715">
        <v>0.62</v>
      </c>
      <c r="AE1715">
        <f t="shared" si="807"/>
        <v>0.62</v>
      </c>
      <c r="AP1715">
        <v>823944</v>
      </c>
      <c r="AS1715">
        <v>0.56000000000000005</v>
      </c>
      <c r="AT1715">
        <f t="shared" si="808"/>
        <v>0.56000000000000005</v>
      </c>
      <c r="BE1715">
        <v>823944</v>
      </c>
      <c r="BH1715">
        <v>0.52</v>
      </c>
      <c r="BI1715">
        <f t="shared" si="809"/>
        <v>0.52</v>
      </c>
      <c r="BT1715">
        <v>823944</v>
      </c>
      <c r="BW1715">
        <v>0.67</v>
      </c>
      <c r="BX1715">
        <f t="shared" si="810"/>
        <v>0.67</v>
      </c>
      <c r="CI1715">
        <v>823944</v>
      </c>
      <c r="CL1715">
        <v>0.55000000000000004</v>
      </c>
      <c r="CM1715">
        <f t="shared" si="811"/>
        <v>0.55000000000000004</v>
      </c>
      <c r="CX1715">
        <v>823944</v>
      </c>
      <c r="DA1715">
        <v>0.54</v>
      </c>
      <c r="DB1715">
        <f t="shared" si="812"/>
        <v>0.54</v>
      </c>
      <c r="DM1715">
        <v>823944</v>
      </c>
      <c r="DP1715">
        <v>0.51</v>
      </c>
      <c r="DQ1715">
        <f t="shared" si="813"/>
        <v>0.51</v>
      </c>
      <c r="EB1715">
        <v>823944</v>
      </c>
      <c r="EE1715">
        <v>0.52</v>
      </c>
      <c r="EF1715">
        <f t="shared" si="814"/>
        <v>0.52</v>
      </c>
      <c r="EQ1715">
        <v>823944</v>
      </c>
      <c r="ET1715">
        <v>0.52</v>
      </c>
      <c r="EU1715">
        <f t="shared" si="815"/>
        <v>0.52</v>
      </c>
      <c r="FF1715">
        <v>823944</v>
      </c>
      <c r="FI1715">
        <v>0.55000000000000004</v>
      </c>
      <c r="FJ1715">
        <f t="shared" si="816"/>
        <v>0.55000000000000004</v>
      </c>
      <c r="FU1715">
        <v>823944</v>
      </c>
      <c r="FX1715">
        <v>0.53</v>
      </c>
      <c r="FY1715">
        <f t="shared" si="817"/>
        <v>0.53</v>
      </c>
      <c r="GJ1715">
        <v>823944</v>
      </c>
      <c r="GM1715">
        <v>0.52</v>
      </c>
      <c r="GN1715">
        <f t="shared" si="818"/>
        <v>0.52</v>
      </c>
      <c r="GY1715">
        <v>823944</v>
      </c>
      <c r="HB1715">
        <v>0.5</v>
      </c>
      <c r="HC1715">
        <f t="shared" si="819"/>
        <v>0.5</v>
      </c>
      <c r="HN1715">
        <v>823944</v>
      </c>
      <c r="HQ1715">
        <v>0.61</v>
      </c>
      <c r="HR1715">
        <f t="shared" si="820"/>
        <v>0.61</v>
      </c>
      <c r="ID1715">
        <v>822904</v>
      </c>
      <c r="IG1715">
        <v>0.41</v>
      </c>
      <c r="IH1715">
        <f t="shared" si="821"/>
        <v>0.41</v>
      </c>
      <c r="IS1715">
        <v>822904</v>
      </c>
      <c r="IV1715">
        <v>0.45</v>
      </c>
      <c r="IW1715">
        <f t="shared" si="822"/>
        <v>0.45</v>
      </c>
      <c r="JH1715">
        <v>822904</v>
      </c>
      <c r="JK1715">
        <v>0.41</v>
      </c>
      <c r="JL1715">
        <f t="shared" si="823"/>
        <v>0.41</v>
      </c>
      <c r="JW1715">
        <v>822904</v>
      </c>
      <c r="JZ1715">
        <v>0.42</v>
      </c>
      <c r="KA1715">
        <f t="shared" si="824"/>
        <v>0.42</v>
      </c>
      <c r="KL1715">
        <v>822904</v>
      </c>
      <c r="KO1715">
        <v>0.43</v>
      </c>
      <c r="KP1715">
        <f t="shared" si="825"/>
        <v>0.43</v>
      </c>
      <c r="LA1715">
        <v>822904</v>
      </c>
      <c r="LD1715">
        <v>0.44</v>
      </c>
      <c r="LE1715">
        <f t="shared" si="826"/>
        <v>0.44</v>
      </c>
      <c r="LP1715">
        <v>822904</v>
      </c>
      <c r="LS1715">
        <v>0.43</v>
      </c>
      <c r="LT1715">
        <f t="shared" si="827"/>
        <v>0.43</v>
      </c>
      <c r="ME1715">
        <v>822904</v>
      </c>
      <c r="MH1715">
        <v>0.38</v>
      </c>
      <c r="MI1715">
        <f t="shared" si="828"/>
        <v>0.38</v>
      </c>
      <c r="MT1715">
        <v>822904</v>
      </c>
      <c r="MW1715">
        <v>0.42</v>
      </c>
      <c r="MX1715">
        <f t="shared" si="829"/>
        <v>0.42</v>
      </c>
      <c r="NI1715">
        <v>822904</v>
      </c>
      <c r="NL1715">
        <v>0.42</v>
      </c>
      <c r="NM1715">
        <f t="shared" si="830"/>
        <v>0.42</v>
      </c>
      <c r="NX1715">
        <v>822904</v>
      </c>
      <c r="OA1715">
        <v>0.46</v>
      </c>
      <c r="OB1715">
        <f t="shared" si="831"/>
        <v>0.46</v>
      </c>
      <c r="OM1715">
        <v>822904</v>
      </c>
      <c r="OP1715">
        <v>0.42</v>
      </c>
      <c r="OQ1715">
        <f t="shared" si="832"/>
        <v>0.42</v>
      </c>
      <c r="PB1715">
        <v>822904</v>
      </c>
      <c r="PE1715">
        <v>0.45</v>
      </c>
      <c r="PF1715">
        <f t="shared" si="833"/>
        <v>0.45</v>
      </c>
      <c r="PQ1715">
        <v>822904</v>
      </c>
      <c r="PT1715">
        <v>0.44</v>
      </c>
      <c r="PU1715">
        <f t="shared" si="834"/>
        <v>0.44</v>
      </c>
      <c r="QF1715">
        <v>822904</v>
      </c>
      <c r="QI1715">
        <v>0.46</v>
      </c>
      <c r="QJ1715">
        <f t="shared" si="835"/>
        <v>0.46</v>
      </c>
      <c r="QU1715">
        <v>822904</v>
      </c>
      <c r="QX1715">
        <v>0.42</v>
      </c>
      <c r="QY1715">
        <f t="shared" si="836"/>
        <v>0.42</v>
      </c>
    </row>
    <row r="1716" spans="12:467" x14ac:dyDescent="0.2">
      <c r="L1716">
        <v>824354</v>
      </c>
      <c r="O1716">
        <v>0.51</v>
      </c>
      <c r="P1716">
        <f t="shared" si="806"/>
        <v>0.51</v>
      </c>
      <c r="AA1716">
        <v>824354</v>
      </c>
      <c r="AD1716">
        <v>0.44</v>
      </c>
      <c r="AE1716">
        <f t="shared" si="807"/>
        <v>0.44</v>
      </c>
      <c r="AP1716">
        <v>824354</v>
      </c>
      <c r="AS1716">
        <v>0.5</v>
      </c>
      <c r="AT1716">
        <f t="shared" si="808"/>
        <v>0.5</v>
      </c>
      <c r="BE1716">
        <v>824354</v>
      </c>
      <c r="BH1716">
        <v>0.49</v>
      </c>
      <c r="BI1716">
        <f t="shared" si="809"/>
        <v>0.49</v>
      </c>
      <c r="BT1716">
        <v>824354</v>
      </c>
      <c r="BW1716">
        <v>0.52</v>
      </c>
      <c r="BX1716">
        <f t="shared" si="810"/>
        <v>0.52</v>
      </c>
      <c r="CI1716">
        <v>824354</v>
      </c>
      <c r="CL1716">
        <v>0.46</v>
      </c>
      <c r="CM1716">
        <f t="shared" si="811"/>
        <v>0.46</v>
      </c>
      <c r="CX1716">
        <v>824354</v>
      </c>
      <c r="DA1716">
        <v>0.48</v>
      </c>
      <c r="DB1716">
        <f t="shared" si="812"/>
        <v>0.48</v>
      </c>
      <c r="DM1716">
        <v>824354</v>
      </c>
      <c r="DP1716">
        <v>0.5</v>
      </c>
      <c r="DQ1716">
        <f t="shared" si="813"/>
        <v>0.5</v>
      </c>
      <c r="EB1716">
        <v>824354</v>
      </c>
      <c r="EE1716">
        <v>0.47</v>
      </c>
      <c r="EF1716">
        <f t="shared" si="814"/>
        <v>0.47</v>
      </c>
      <c r="EQ1716">
        <v>824354</v>
      </c>
      <c r="ET1716">
        <v>0.47</v>
      </c>
      <c r="EU1716">
        <f t="shared" si="815"/>
        <v>0.47</v>
      </c>
      <c r="FF1716">
        <v>824354</v>
      </c>
      <c r="FI1716">
        <v>0.47</v>
      </c>
      <c r="FJ1716">
        <f t="shared" si="816"/>
        <v>0.47</v>
      </c>
      <c r="FU1716">
        <v>824354</v>
      </c>
      <c r="FX1716">
        <v>0.47</v>
      </c>
      <c r="FY1716">
        <f t="shared" si="817"/>
        <v>0.47</v>
      </c>
      <c r="GJ1716">
        <v>824354</v>
      </c>
      <c r="GM1716">
        <v>0.47</v>
      </c>
      <c r="GN1716">
        <f t="shared" si="818"/>
        <v>0.47</v>
      </c>
      <c r="GY1716">
        <v>824354</v>
      </c>
      <c r="HB1716">
        <v>0.52</v>
      </c>
      <c r="HC1716">
        <f t="shared" si="819"/>
        <v>0.52</v>
      </c>
      <c r="HN1716">
        <v>824354</v>
      </c>
      <c r="HQ1716">
        <v>0.5</v>
      </c>
      <c r="HR1716">
        <f t="shared" si="820"/>
        <v>0.5</v>
      </c>
      <c r="ID1716">
        <v>823225</v>
      </c>
      <c r="IG1716">
        <v>0.5</v>
      </c>
      <c r="IH1716">
        <f t="shared" si="821"/>
        <v>0.5</v>
      </c>
      <c r="IS1716">
        <v>823225</v>
      </c>
      <c r="IV1716">
        <v>0.5</v>
      </c>
      <c r="IW1716">
        <f t="shared" si="822"/>
        <v>0.5</v>
      </c>
      <c r="JH1716">
        <v>823225</v>
      </c>
      <c r="JK1716">
        <v>0.51</v>
      </c>
      <c r="JL1716">
        <f t="shared" si="823"/>
        <v>0.51</v>
      </c>
      <c r="JW1716">
        <v>823225</v>
      </c>
      <c r="JZ1716">
        <v>0.5</v>
      </c>
      <c r="KA1716">
        <f t="shared" si="824"/>
        <v>0.5</v>
      </c>
      <c r="KL1716">
        <v>823225</v>
      </c>
      <c r="KO1716">
        <v>0.5</v>
      </c>
      <c r="KP1716">
        <f t="shared" si="825"/>
        <v>0.5</v>
      </c>
      <c r="LA1716">
        <v>823225</v>
      </c>
      <c r="LD1716">
        <v>0.52</v>
      </c>
      <c r="LE1716">
        <f t="shared" si="826"/>
        <v>0.52</v>
      </c>
      <c r="LP1716">
        <v>823225</v>
      </c>
      <c r="LS1716">
        <v>0.49</v>
      </c>
      <c r="LT1716">
        <f t="shared" si="827"/>
        <v>0.49</v>
      </c>
      <c r="ME1716">
        <v>823225</v>
      </c>
      <c r="MH1716">
        <v>0.47</v>
      </c>
      <c r="MI1716">
        <f t="shared" si="828"/>
        <v>0.47</v>
      </c>
      <c r="MT1716">
        <v>823225</v>
      </c>
      <c r="MW1716">
        <v>0.54</v>
      </c>
      <c r="MX1716">
        <f t="shared" si="829"/>
        <v>0.54</v>
      </c>
      <c r="NI1716">
        <v>823225</v>
      </c>
      <c r="NL1716">
        <v>0.49</v>
      </c>
      <c r="NM1716">
        <f t="shared" si="830"/>
        <v>0.49</v>
      </c>
      <c r="NX1716">
        <v>823225</v>
      </c>
      <c r="OA1716">
        <v>0.51</v>
      </c>
      <c r="OB1716">
        <f t="shared" si="831"/>
        <v>0.51</v>
      </c>
      <c r="OM1716">
        <v>823225</v>
      </c>
      <c r="OP1716">
        <v>0.49</v>
      </c>
      <c r="OQ1716">
        <f t="shared" si="832"/>
        <v>0.49</v>
      </c>
      <c r="PB1716">
        <v>823225</v>
      </c>
      <c r="PE1716">
        <v>0.51</v>
      </c>
      <c r="PF1716">
        <f t="shared" si="833"/>
        <v>0.51</v>
      </c>
      <c r="PQ1716">
        <v>823225</v>
      </c>
      <c r="PT1716">
        <v>0.51</v>
      </c>
      <c r="PU1716">
        <f t="shared" si="834"/>
        <v>0.51</v>
      </c>
      <c r="QF1716">
        <v>823225</v>
      </c>
      <c r="QI1716">
        <v>0.48</v>
      </c>
      <c r="QJ1716">
        <f t="shared" si="835"/>
        <v>0.48</v>
      </c>
      <c r="QU1716">
        <v>823225</v>
      </c>
      <c r="QX1716">
        <v>0.51</v>
      </c>
      <c r="QY1716">
        <f t="shared" si="836"/>
        <v>0.51</v>
      </c>
    </row>
    <row r="1717" spans="12:467" x14ac:dyDescent="0.2">
      <c r="L1717">
        <v>824430</v>
      </c>
      <c r="O1717">
        <v>0.49</v>
      </c>
      <c r="P1717">
        <f t="shared" si="806"/>
        <v>0.49</v>
      </c>
      <c r="AA1717">
        <v>824430</v>
      </c>
      <c r="AD1717">
        <v>0.48</v>
      </c>
      <c r="AE1717">
        <f t="shared" si="807"/>
        <v>0.48</v>
      </c>
      <c r="AP1717">
        <v>824430</v>
      </c>
      <c r="AS1717">
        <v>0.33</v>
      </c>
      <c r="AT1717">
        <f t="shared" si="808"/>
        <v>0.33</v>
      </c>
      <c r="BE1717">
        <v>824430</v>
      </c>
      <c r="BH1717">
        <v>0.47</v>
      </c>
      <c r="BI1717">
        <f t="shared" si="809"/>
        <v>0.47</v>
      </c>
      <c r="BT1717">
        <v>824430</v>
      </c>
      <c r="BW1717">
        <v>0.44</v>
      </c>
      <c r="BX1717">
        <f t="shared" si="810"/>
        <v>0.44</v>
      </c>
      <c r="CI1717">
        <v>824430</v>
      </c>
      <c r="CL1717">
        <v>0.49</v>
      </c>
      <c r="CM1717">
        <f t="shared" si="811"/>
        <v>0.49</v>
      </c>
      <c r="CX1717">
        <v>824430</v>
      </c>
      <c r="DA1717">
        <v>0.52</v>
      </c>
      <c r="DB1717">
        <f t="shared" si="812"/>
        <v>0.52</v>
      </c>
      <c r="DM1717">
        <v>824430</v>
      </c>
      <c r="DP1717">
        <v>0.5</v>
      </c>
      <c r="DQ1717">
        <f t="shared" si="813"/>
        <v>0.5</v>
      </c>
      <c r="EB1717">
        <v>824430</v>
      </c>
      <c r="EE1717">
        <v>0.5</v>
      </c>
      <c r="EF1717">
        <f t="shared" si="814"/>
        <v>0.5</v>
      </c>
      <c r="EQ1717">
        <v>824430</v>
      </c>
      <c r="ET1717">
        <v>0.5</v>
      </c>
      <c r="EU1717">
        <f t="shared" si="815"/>
        <v>0.5</v>
      </c>
      <c r="FF1717">
        <v>824430</v>
      </c>
      <c r="FI1717">
        <v>0.51</v>
      </c>
      <c r="FJ1717">
        <f t="shared" si="816"/>
        <v>0.51</v>
      </c>
      <c r="FU1717">
        <v>824430</v>
      </c>
      <c r="FX1717">
        <v>0.5</v>
      </c>
      <c r="FY1717">
        <f t="shared" si="817"/>
        <v>0.5</v>
      </c>
      <c r="GJ1717">
        <v>824430</v>
      </c>
      <c r="GM1717">
        <v>0.49</v>
      </c>
      <c r="GN1717">
        <f t="shared" si="818"/>
        <v>0.49</v>
      </c>
      <c r="GY1717">
        <v>824430</v>
      </c>
      <c r="HB1717">
        <v>0.47</v>
      </c>
      <c r="HC1717">
        <f t="shared" si="819"/>
        <v>0.47</v>
      </c>
      <c r="HN1717">
        <v>824430</v>
      </c>
      <c r="HQ1717">
        <v>0.43</v>
      </c>
      <c r="HR1717">
        <f t="shared" si="820"/>
        <v>0.43</v>
      </c>
      <c r="ID1717">
        <v>823303</v>
      </c>
      <c r="IG1717">
        <v>0.56000000000000005</v>
      </c>
      <c r="IH1717">
        <f t="shared" si="821"/>
        <v>0.56000000000000005</v>
      </c>
      <c r="IS1717">
        <v>823303</v>
      </c>
      <c r="IV1717">
        <v>0.55000000000000004</v>
      </c>
      <c r="IW1717">
        <f t="shared" si="822"/>
        <v>0.55000000000000004</v>
      </c>
      <c r="JH1717">
        <v>823303</v>
      </c>
      <c r="JK1717">
        <v>0.54</v>
      </c>
      <c r="JL1717">
        <f t="shared" si="823"/>
        <v>0.54</v>
      </c>
      <c r="JW1717">
        <v>823303</v>
      </c>
      <c r="JZ1717">
        <v>0.55000000000000004</v>
      </c>
      <c r="KA1717">
        <f t="shared" si="824"/>
        <v>0.55000000000000004</v>
      </c>
      <c r="KL1717">
        <v>823303</v>
      </c>
      <c r="KO1717">
        <v>0.53</v>
      </c>
      <c r="KP1717">
        <f t="shared" si="825"/>
        <v>0.53</v>
      </c>
      <c r="LA1717">
        <v>823303</v>
      </c>
      <c r="LD1717">
        <v>0.57999999999999996</v>
      </c>
      <c r="LE1717">
        <f t="shared" si="826"/>
        <v>0.57999999999999996</v>
      </c>
      <c r="LP1717">
        <v>823303</v>
      </c>
      <c r="LS1717">
        <v>0.56000000000000005</v>
      </c>
      <c r="LT1717">
        <f t="shared" si="827"/>
        <v>0.56000000000000005</v>
      </c>
      <c r="ME1717">
        <v>823303</v>
      </c>
      <c r="MH1717">
        <v>0.56000000000000005</v>
      </c>
      <c r="MI1717">
        <f t="shared" si="828"/>
        <v>0.56000000000000005</v>
      </c>
      <c r="MT1717">
        <v>823303</v>
      </c>
      <c r="MW1717">
        <v>0.59</v>
      </c>
      <c r="MX1717">
        <f t="shared" si="829"/>
        <v>0.59</v>
      </c>
      <c r="NI1717">
        <v>823303</v>
      </c>
      <c r="NL1717">
        <v>0.53</v>
      </c>
      <c r="NM1717">
        <f t="shared" si="830"/>
        <v>0.53</v>
      </c>
      <c r="NX1717">
        <v>823303</v>
      </c>
      <c r="OA1717">
        <v>0.53</v>
      </c>
      <c r="OB1717">
        <f t="shared" si="831"/>
        <v>0.53</v>
      </c>
      <c r="OM1717">
        <v>823303</v>
      </c>
      <c r="OP1717">
        <v>0.56999999999999995</v>
      </c>
      <c r="OQ1717">
        <f t="shared" si="832"/>
        <v>0.56999999999999995</v>
      </c>
      <c r="PB1717">
        <v>823303</v>
      </c>
      <c r="PE1717">
        <v>0.56000000000000005</v>
      </c>
      <c r="PF1717">
        <f t="shared" si="833"/>
        <v>0.56000000000000005</v>
      </c>
      <c r="PQ1717">
        <v>823303</v>
      </c>
      <c r="PT1717">
        <v>0.53</v>
      </c>
      <c r="PU1717">
        <f t="shared" si="834"/>
        <v>0.53</v>
      </c>
      <c r="QF1717">
        <v>823303</v>
      </c>
      <c r="QI1717">
        <v>0.55000000000000004</v>
      </c>
      <c r="QJ1717">
        <f t="shared" si="835"/>
        <v>0.55000000000000004</v>
      </c>
      <c r="QU1717">
        <v>823303</v>
      </c>
      <c r="QX1717">
        <v>0.56000000000000005</v>
      </c>
      <c r="QY1717">
        <f t="shared" si="836"/>
        <v>0.56000000000000005</v>
      </c>
    </row>
    <row r="1718" spans="12:467" x14ac:dyDescent="0.2">
      <c r="L1718">
        <v>824512</v>
      </c>
      <c r="O1718">
        <v>0.42</v>
      </c>
      <c r="P1718">
        <f t="shared" si="806"/>
        <v>0.42</v>
      </c>
      <c r="AA1718">
        <v>824512</v>
      </c>
      <c r="AD1718">
        <v>0.51</v>
      </c>
      <c r="AE1718">
        <f t="shared" si="807"/>
        <v>0.51</v>
      </c>
      <c r="AP1718">
        <v>824512</v>
      </c>
      <c r="AS1718">
        <v>0.59</v>
      </c>
      <c r="AT1718">
        <f t="shared" si="808"/>
        <v>0.59</v>
      </c>
      <c r="BE1718">
        <v>824512</v>
      </c>
      <c r="BH1718">
        <v>0.51</v>
      </c>
      <c r="BI1718">
        <f t="shared" si="809"/>
        <v>0.51</v>
      </c>
      <c r="BT1718">
        <v>824512</v>
      </c>
      <c r="BW1718">
        <v>0.61</v>
      </c>
      <c r="BX1718">
        <f t="shared" si="810"/>
        <v>0.61</v>
      </c>
      <c r="CI1718">
        <v>824512</v>
      </c>
      <c r="CL1718">
        <v>0.42</v>
      </c>
      <c r="CM1718">
        <f t="shared" si="811"/>
        <v>0.42</v>
      </c>
      <c r="CX1718">
        <v>824512</v>
      </c>
      <c r="DA1718">
        <v>0.43</v>
      </c>
      <c r="DB1718">
        <f t="shared" si="812"/>
        <v>0.43</v>
      </c>
      <c r="DM1718">
        <v>824512</v>
      </c>
      <c r="DP1718">
        <v>0.39</v>
      </c>
      <c r="DQ1718">
        <f t="shared" si="813"/>
        <v>0.39</v>
      </c>
      <c r="EB1718">
        <v>824512</v>
      </c>
      <c r="EE1718">
        <v>0.4</v>
      </c>
      <c r="EF1718">
        <f t="shared" si="814"/>
        <v>0.4</v>
      </c>
      <c r="EQ1718">
        <v>824512</v>
      </c>
      <c r="ET1718">
        <v>0.4</v>
      </c>
      <c r="EU1718">
        <f t="shared" si="815"/>
        <v>0.4</v>
      </c>
      <c r="FF1718">
        <v>824512</v>
      </c>
      <c r="FI1718">
        <v>0.41</v>
      </c>
      <c r="FJ1718">
        <f t="shared" si="816"/>
        <v>0.41</v>
      </c>
      <c r="FU1718">
        <v>824512</v>
      </c>
      <c r="FX1718">
        <v>0.45</v>
      </c>
      <c r="FY1718">
        <f t="shared" si="817"/>
        <v>0.45</v>
      </c>
      <c r="GJ1718">
        <v>824512</v>
      </c>
      <c r="GM1718">
        <v>0.39</v>
      </c>
      <c r="GN1718">
        <f t="shared" si="818"/>
        <v>0.39</v>
      </c>
      <c r="GY1718">
        <v>824512</v>
      </c>
      <c r="HB1718">
        <v>0.45</v>
      </c>
      <c r="HC1718">
        <f t="shared" si="819"/>
        <v>0.45</v>
      </c>
      <c r="HN1718">
        <v>824512</v>
      </c>
      <c r="HQ1718">
        <v>0.43</v>
      </c>
      <c r="HR1718">
        <f t="shared" si="820"/>
        <v>0.43</v>
      </c>
      <c r="ID1718">
        <v>823794</v>
      </c>
      <c r="IG1718">
        <v>0.48</v>
      </c>
      <c r="IH1718">
        <f t="shared" si="821"/>
        <v>0.48</v>
      </c>
      <c r="IS1718">
        <v>823794</v>
      </c>
      <c r="IV1718">
        <v>0.48</v>
      </c>
      <c r="IW1718">
        <f t="shared" si="822"/>
        <v>0.48</v>
      </c>
      <c r="JH1718">
        <v>823794</v>
      </c>
      <c r="JK1718">
        <v>0.51</v>
      </c>
      <c r="JL1718">
        <f t="shared" si="823"/>
        <v>0.51</v>
      </c>
      <c r="JW1718">
        <v>823794</v>
      </c>
      <c r="JZ1718">
        <v>0.5</v>
      </c>
      <c r="KA1718">
        <f t="shared" si="824"/>
        <v>0.5</v>
      </c>
      <c r="KL1718">
        <v>823794</v>
      </c>
      <c r="KO1718">
        <v>0.52</v>
      </c>
      <c r="KP1718">
        <f t="shared" si="825"/>
        <v>0.52</v>
      </c>
      <c r="LA1718">
        <v>823794</v>
      </c>
      <c r="LD1718">
        <v>0.53</v>
      </c>
      <c r="LE1718">
        <f t="shared" si="826"/>
        <v>0.53</v>
      </c>
      <c r="LP1718">
        <v>823794</v>
      </c>
      <c r="LS1718">
        <v>0.48</v>
      </c>
      <c r="LT1718">
        <f t="shared" si="827"/>
        <v>0.48</v>
      </c>
      <c r="ME1718">
        <v>823794</v>
      </c>
      <c r="MH1718">
        <v>0.44</v>
      </c>
      <c r="MI1718">
        <f t="shared" si="828"/>
        <v>0.44</v>
      </c>
      <c r="MT1718">
        <v>823794</v>
      </c>
      <c r="MW1718">
        <v>0.48</v>
      </c>
      <c r="MX1718">
        <f t="shared" si="829"/>
        <v>0.48</v>
      </c>
      <c r="NI1718">
        <v>823794</v>
      </c>
      <c r="NL1718">
        <v>0.47</v>
      </c>
      <c r="NM1718">
        <f t="shared" si="830"/>
        <v>0.47</v>
      </c>
      <c r="NX1718">
        <v>823794</v>
      </c>
      <c r="OA1718">
        <v>0.44</v>
      </c>
      <c r="OB1718">
        <f t="shared" si="831"/>
        <v>0.44</v>
      </c>
      <c r="OM1718">
        <v>823794</v>
      </c>
      <c r="OP1718">
        <v>0.49</v>
      </c>
      <c r="OQ1718">
        <f t="shared" si="832"/>
        <v>0.49</v>
      </c>
      <c r="PB1718">
        <v>823794</v>
      </c>
      <c r="PE1718">
        <v>0.5</v>
      </c>
      <c r="PF1718">
        <f t="shared" si="833"/>
        <v>0.5</v>
      </c>
      <c r="PQ1718">
        <v>823794</v>
      </c>
      <c r="PT1718">
        <v>0.51</v>
      </c>
      <c r="PU1718">
        <f t="shared" si="834"/>
        <v>0.51</v>
      </c>
      <c r="QF1718">
        <v>823794</v>
      </c>
      <c r="QI1718">
        <v>0.46</v>
      </c>
      <c r="QJ1718">
        <f t="shared" si="835"/>
        <v>0.46</v>
      </c>
      <c r="QU1718">
        <v>823794</v>
      </c>
      <c r="QX1718">
        <v>0.5</v>
      </c>
      <c r="QY1718">
        <f t="shared" si="836"/>
        <v>0.5</v>
      </c>
    </row>
    <row r="1719" spans="12:467" x14ac:dyDescent="0.2">
      <c r="L1719">
        <v>824592</v>
      </c>
      <c r="O1719">
        <v>0.54</v>
      </c>
      <c r="P1719">
        <f t="shared" si="806"/>
        <v>0.54</v>
      </c>
      <c r="AA1719">
        <v>824592</v>
      </c>
      <c r="AD1719">
        <v>0.51</v>
      </c>
      <c r="AE1719">
        <f t="shared" si="807"/>
        <v>0.51</v>
      </c>
      <c r="AP1719">
        <v>824592</v>
      </c>
      <c r="AS1719">
        <v>0.71</v>
      </c>
      <c r="AT1719">
        <f t="shared" si="808"/>
        <v>0.71</v>
      </c>
      <c r="BE1719">
        <v>824592</v>
      </c>
      <c r="BH1719">
        <v>0.51</v>
      </c>
      <c r="BI1719">
        <f t="shared" si="809"/>
        <v>0.51</v>
      </c>
      <c r="BT1719">
        <v>824592</v>
      </c>
      <c r="BW1719">
        <v>0.57999999999999996</v>
      </c>
      <c r="BX1719">
        <f t="shared" si="810"/>
        <v>0.57999999999999996</v>
      </c>
      <c r="CI1719">
        <v>824592</v>
      </c>
      <c r="CL1719">
        <v>0.52</v>
      </c>
      <c r="CM1719">
        <f t="shared" si="811"/>
        <v>0.52</v>
      </c>
      <c r="CX1719">
        <v>824592</v>
      </c>
      <c r="DA1719">
        <v>0.53</v>
      </c>
      <c r="DB1719">
        <f t="shared" si="812"/>
        <v>0.53</v>
      </c>
      <c r="DM1719">
        <v>824592</v>
      </c>
      <c r="DP1719">
        <v>0.55000000000000004</v>
      </c>
      <c r="DQ1719">
        <f t="shared" si="813"/>
        <v>0.55000000000000004</v>
      </c>
      <c r="EB1719">
        <v>824592</v>
      </c>
      <c r="EE1719">
        <v>0.53</v>
      </c>
      <c r="EF1719">
        <f t="shared" si="814"/>
        <v>0.53</v>
      </c>
      <c r="EQ1719">
        <v>824592</v>
      </c>
      <c r="ET1719">
        <v>0.53</v>
      </c>
      <c r="EU1719">
        <f t="shared" si="815"/>
        <v>0.53</v>
      </c>
      <c r="FF1719">
        <v>824592</v>
      </c>
      <c r="FI1719">
        <v>0.55000000000000004</v>
      </c>
      <c r="FJ1719">
        <f t="shared" si="816"/>
        <v>0.55000000000000004</v>
      </c>
      <c r="FU1719">
        <v>824592</v>
      </c>
      <c r="FX1719">
        <v>0.53</v>
      </c>
      <c r="FY1719">
        <f t="shared" si="817"/>
        <v>0.53</v>
      </c>
      <c r="GJ1719">
        <v>824592</v>
      </c>
      <c r="GM1719">
        <v>0.53</v>
      </c>
      <c r="GN1719">
        <f t="shared" si="818"/>
        <v>0.53</v>
      </c>
      <c r="GY1719">
        <v>824592</v>
      </c>
      <c r="HB1719">
        <v>0.59</v>
      </c>
      <c r="HC1719">
        <f t="shared" si="819"/>
        <v>0.59</v>
      </c>
      <c r="HN1719">
        <v>824592</v>
      </c>
      <c r="HQ1719">
        <v>0.52</v>
      </c>
      <c r="HR1719">
        <f t="shared" si="820"/>
        <v>0.52</v>
      </c>
      <c r="ID1719">
        <v>823871</v>
      </c>
      <c r="IG1719">
        <v>0.53</v>
      </c>
      <c r="IH1719">
        <f t="shared" si="821"/>
        <v>0.53</v>
      </c>
      <c r="IS1719">
        <v>823871</v>
      </c>
      <c r="IV1719">
        <v>0.55000000000000004</v>
      </c>
      <c r="IW1719">
        <f t="shared" si="822"/>
        <v>0.55000000000000004</v>
      </c>
      <c r="JH1719">
        <v>823871</v>
      </c>
      <c r="JK1719">
        <v>0.54</v>
      </c>
      <c r="JL1719">
        <f t="shared" si="823"/>
        <v>0.54</v>
      </c>
      <c r="JW1719">
        <v>823871</v>
      </c>
      <c r="JZ1719">
        <v>0.54</v>
      </c>
      <c r="KA1719">
        <f t="shared" si="824"/>
        <v>0.54</v>
      </c>
      <c r="KL1719">
        <v>823871</v>
      </c>
      <c r="KO1719">
        <v>0.46</v>
      </c>
      <c r="KP1719">
        <f t="shared" si="825"/>
        <v>0.46</v>
      </c>
      <c r="LA1719">
        <v>823871</v>
      </c>
      <c r="LD1719">
        <v>0.52</v>
      </c>
      <c r="LE1719">
        <f t="shared" si="826"/>
        <v>0.52</v>
      </c>
      <c r="LP1719">
        <v>823871</v>
      </c>
      <c r="LS1719">
        <v>0.54</v>
      </c>
      <c r="LT1719">
        <f t="shared" si="827"/>
        <v>0.54</v>
      </c>
      <c r="ME1719">
        <v>823871</v>
      </c>
      <c r="MH1719">
        <v>0.44</v>
      </c>
      <c r="MI1719">
        <f t="shared" si="828"/>
        <v>0.44</v>
      </c>
      <c r="MT1719">
        <v>823871</v>
      </c>
      <c r="MW1719">
        <v>0.49</v>
      </c>
      <c r="MX1719">
        <f t="shared" si="829"/>
        <v>0.49</v>
      </c>
      <c r="NI1719">
        <v>823871</v>
      </c>
      <c r="NL1719">
        <v>0.54</v>
      </c>
      <c r="NM1719">
        <f t="shared" si="830"/>
        <v>0.54</v>
      </c>
      <c r="NX1719">
        <v>823871</v>
      </c>
      <c r="OA1719">
        <v>0.52</v>
      </c>
      <c r="OB1719">
        <f t="shared" si="831"/>
        <v>0.52</v>
      </c>
      <c r="OM1719">
        <v>823871</v>
      </c>
      <c r="OP1719">
        <v>0.54</v>
      </c>
      <c r="OQ1719">
        <f t="shared" si="832"/>
        <v>0.54</v>
      </c>
      <c r="PB1719">
        <v>823871</v>
      </c>
      <c r="PE1719">
        <v>0.53</v>
      </c>
      <c r="PF1719">
        <f t="shared" si="833"/>
        <v>0.53</v>
      </c>
      <c r="PQ1719">
        <v>823871</v>
      </c>
      <c r="PT1719">
        <v>0.55000000000000004</v>
      </c>
      <c r="PU1719">
        <f t="shared" si="834"/>
        <v>0.55000000000000004</v>
      </c>
      <c r="QF1719">
        <v>823871</v>
      </c>
      <c r="QI1719">
        <v>0.52</v>
      </c>
      <c r="QJ1719">
        <f t="shared" si="835"/>
        <v>0.52</v>
      </c>
      <c r="QU1719">
        <v>823871</v>
      </c>
      <c r="QX1719">
        <v>0.55000000000000004</v>
      </c>
      <c r="QY1719">
        <f t="shared" si="836"/>
        <v>0.55000000000000004</v>
      </c>
    </row>
    <row r="1720" spans="12:467" x14ac:dyDescent="0.2">
      <c r="L1720">
        <v>824832</v>
      </c>
      <c r="O1720">
        <v>0.51</v>
      </c>
      <c r="P1720">
        <f t="shared" si="806"/>
        <v>0.51</v>
      </c>
      <c r="AA1720">
        <v>824832</v>
      </c>
      <c r="AD1720">
        <v>0.53</v>
      </c>
      <c r="AE1720">
        <f t="shared" si="807"/>
        <v>0.53</v>
      </c>
      <c r="AP1720">
        <v>824832</v>
      </c>
      <c r="AS1720">
        <v>0.57999999999999996</v>
      </c>
      <c r="AT1720">
        <f t="shared" si="808"/>
        <v>0.57999999999999996</v>
      </c>
      <c r="BE1720">
        <v>824832</v>
      </c>
      <c r="BH1720">
        <v>0.41</v>
      </c>
      <c r="BI1720">
        <f t="shared" si="809"/>
        <v>0.41</v>
      </c>
      <c r="BT1720">
        <v>824832</v>
      </c>
      <c r="BW1720">
        <v>0.5</v>
      </c>
      <c r="BX1720">
        <f t="shared" si="810"/>
        <v>0.5</v>
      </c>
      <c r="CI1720">
        <v>824832</v>
      </c>
      <c r="CL1720">
        <v>0.5</v>
      </c>
      <c r="CM1720">
        <f t="shared" si="811"/>
        <v>0.5</v>
      </c>
      <c r="CX1720">
        <v>824832</v>
      </c>
      <c r="DA1720">
        <v>0.53</v>
      </c>
      <c r="DB1720">
        <f t="shared" si="812"/>
        <v>0.53</v>
      </c>
      <c r="DM1720">
        <v>824832</v>
      </c>
      <c r="DP1720">
        <v>0.52</v>
      </c>
      <c r="DQ1720">
        <f t="shared" si="813"/>
        <v>0.52</v>
      </c>
      <c r="EB1720">
        <v>824832</v>
      </c>
      <c r="EE1720">
        <v>0.5</v>
      </c>
      <c r="EF1720">
        <f t="shared" si="814"/>
        <v>0.5</v>
      </c>
      <c r="EQ1720">
        <v>824832</v>
      </c>
      <c r="ET1720">
        <v>0.5</v>
      </c>
      <c r="EU1720">
        <f t="shared" si="815"/>
        <v>0.5</v>
      </c>
      <c r="FF1720">
        <v>824832</v>
      </c>
      <c r="FI1720">
        <v>0.51</v>
      </c>
      <c r="FJ1720">
        <f t="shared" si="816"/>
        <v>0.51</v>
      </c>
      <c r="FU1720">
        <v>824832</v>
      </c>
      <c r="FX1720">
        <v>0.5</v>
      </c>
      <c r="FY1720">
        <f t="shared" si="817"/>
        <v>0.5</v>
      </c>
      <c r="GJ1720">
        <v>824832</v>
      </c>
      <c r="GM1720">
        <v>0.51</v>
      </c>
      <c r="GN1720">
        <f t="shared" si="818"/>
        <v>0.51</v>
      </c>
      <c r="GY1720">
        <v>824832</v>
      </c>
      <c r="HB1720">
        <v>0.52</v>
      </c>
      <c r="HC1720">
        <f t="shared" si="819"/>
        <v>0.52</v>
      </c>
      <c r="HN1720">
        <v>824832</v>
      </c>
      <c r="HQ1720">
        <v>0.48</v>
      </c>
      <c r="HR1720">
        <f t="shared" si="820"/>
        <v>0.48</v>
      </c>
      <c r="ID1720">
        <v>823957</v>
      </c>
      <c r="IG1720">
        <v>0.48</v>
      </c>
      <c r="IH1720">
        <f t="shared" si="821"/>
        <v>0.48</v>
      </c>
      <c r="IS1720">
        <v>823957</v>
      </c>
      <c r="IV1720">
        <v>0.46</v>
      </c>
      <c r="IW1720">
        <f t="shared" si="822"/>
        <v>0.46</v>
      </c>
      <c r="JH1720">
        <v>823957</v>
      </c>
      <c r="JK1720">
        <v>0.47</v>
      </c>
      <c r="JL1720">
        <f t="shared" si="823"/>
        <v>0.47</v>
      </c>
      <c r="JW1720">
        <v>823957</v>
      </c>
      <c r="JZ1720">
        <v>0.47</v>
      </c>
      <c r="KA1720">
        <f t="shared" si="824"/>
        <v>0.47</v>
      </c>
      <c r="KL1720">
        <v>823957</v>
      </c>
      <c r="KO1720">
        <v>0.46</v>
      </c>
      <c r="KP1720">
        <f t="shared" si="825"/>
        <v>0.46</v>
      </c>
      <c r="LA1720">
        <v>823957</v>
      </c>
      <c r="LD1720">
        <v>0.44</v>
      </c>
      <c r="LE1720">
        <f t="shared" si="826"/>
        <v>0.44</v>
      </c>
      <c r="LP1720">
        <v>823957</v>
      </c>
      <c r="LS1720">
        <v>0.46</v>
      </c>
      <c r="LT1720">
        <f t="shared" si="827"/>
        <v>0.46</v>
      </c>
      <c r="ME1720">
        <v>823957</v>
      </c>
      <c r="MH1720">
        <v>0.45</v>
      </c>
      <c r="MI1720">
        <f t="shared" si="828"/>
        <v>0.45</v>
      </c>
      <c r="MT1720">
        <v>823957</v>
      </c>
      <c r="MW1720">
        <v>0.5</v>
      </c>
      <c r="MX1720">
        <f t="shared" si="829"/>
        <v>0.5</v>
      </c>
      <c r="NI1720">
        <v>823957</v>
      </c>
      <c r="NL1720">
        <v>0.49</v>
      </c>
      <c r="NM1720">
        <f t="shared" si="830"/>
        <v>0.49</v>
      </c>
      <c r="NX1720">
        <v>823957</v>
      </c>
      <c r="OA1720">
        <v>0.47</v>
      </c>
      <c r="OB1720">
        <f t="shared" si="831"/>
        <v>0.47</v>
      </c>
      <c r="OM1720">
        <v>823957</v>
      </c>
      <c r="OP1720">
        <v>0.48</v>
      </c>
      <c r="OQ1720">
        <f t="shared" si="832"/>
        <v>0.48</v>
      </c>
      <c r="PB1720">
        <v>823957</v>
      </c>
      <c r="PE1720">
        <v>0.47</v>
      </c>
      <c r="PF1720">
        <f t="shared" si="833"/>
        <v>0.47</v>
      </c>
      <c r="PQ1720">
        <v>823957</v>
      </c>
      <c r="PT1720">
        <v>0.49</v>
      </c>
      <c r="PU1720">
        <f t="shared" si="834"/>
        <v>0.49</v>
      </c>
      <c r="QF1720">
        <v>823957</v>
      </c>
      <c r="QI1720">
        <v>0.5</v>
      </c>
      <c r="QJ1720">
        <f t="shared" si="835"/>
        <v>0.5</v>
      </c>
      <c r="QU1720">
        <v>823957</v>
      </c>
      <c r="QX1720">
        <v>0.46</v>
      </c>
      <c r="QY1720">
        <f t="shared" si="836"/>
        <v>0.46</v>
      </c>
    </row>
    <row r="1721" spans="12:467" x14ac:dyDescent="0.2">
      <c r="L1721">
        <v>825001</v>
      </c>
      <c r="O1721">
        <v>0.42</v>
      </c>
      <c r="P1721">
        <f t="shared" si="806"/>
        <v>0.42</v>
      </c>
      <c r="AA1721">
        <v>825001</v>
      </c>
      <c r="AD1721">
        <v>0.59</v>
      </c>
      <c r="AE1721">
        <f t="shared" si="807"/>
        <v>0.59</v>
      </c>
      <c r="AP1721">
        <v>825001</v>
      </c>
      <c r="AS1721">
        <v>0.51</v>
      </c>
      <c r="AT1721">
        <f t="shared" si="808"/>
        <v>0.51</v>
      </c>
      <c r="BE1721">
        <v>825001</v>
      </c>
      <c r="BH1721">
        <v>0.47</v>
      </c>
      <c r="BI1721">
        <f t="shared" si="809"/>
        <v>0.47</v>
      </c>
      <c r="BT1721">
        <v>825001</v>
      </c>
      <c r="BW1721">
        <v>0.47</v>
      </c>
      <c r="BX1721">
        <f t="shared" si="810"/>
        <v>0.47</v>
      </c>
      <c r="CI1721">
        <v>825001</v>
      </c>
      <c r="CL1721">
        <v>0.39</v>
      </c>
      <c r="CM1721">
        <f t="shared" si="811"/>
        <v>0.39</v>
      </c>
      <c r="CX1721">
        <v>825001</v>
      </c>
      <c r="DA1721">
        <v>0.41</v>
      </c>
      <c r="DB1721">
        <f t="shared" si="812"/>
        <v>0.41</v>
      </c>
      <c r="DM1721">
        <v>825001</v>
      </c>
      <c r="DP1721">
        <v>0.41</v>
      </c>
      <c r="DQ1721">
        <f t="shared" si="813"/>
        <v>0.41</v>
      </c>
      <c r="EB1721">
        <v>825001</v>
      </c>
      <c r="EE1721">
        <v>0.41</v>
      </c>
      <c r="EF1721">
        <f t="shared" si="814"/>
        <v>0.41</v>
      </c>
      <c r="EQ1721">
        <v>825001</v>
      </c>
      <c r="ET1721">
        <v>0.41</v>
      </c>
      <c r="EU1721">
        <f t="shared" si="815"/>
        <v>0.41</v>
      </c>
      <c r="FF1721">
        <v>825001</v>
      </c>
      <c r="FI1721">
        <v>0.42</v>
      </c>
      <c r="FJ1721">
        <f t="shared" si="816"/>
        <v>0.42</v>
      </c>
      <c r="FU1721">
        <v>825001</v>
      </c>
      <c r="FX1721">
        <v>0.41</v>
      </c>
      <c r="FY1721">
        <f t="shared" si="817"/>
        <v>0.41</v>
      </c>
      <c r="GJ1721">
        <v>825001</v>
      </c>
      <c r="GM1721">
        <v>0.39</v>
      </c>
      <c r="GN1721">
        <f t="shared" si="818"/>
        <v>0.39</v>
      </c>
      <c r="GY1721">
        <v>825001</v>
      </c>
      <c r="HB1721">
        <v>0.42</v>
      </c>
      <c r="HC1721">
        <f t="shared" si="819"/>
        <v>0.42</v>
      </c>
      <c r="HN1721">
        <v>825001</v>
      </c>
      <c r="HQ1721">
        <v>0.4</v>
      </c>
      <c r="HR1721">
        <f t="shared" si="820"/>
        <v>0.4</v>
      </c>
      <c r="ID1721">
        <v>824116</v>
      </c>
      <c r="IG1721">
        <v>0.55000000000000004</v>
      </c>
      <c r="IH1721">
        <f t="shared" si="821"/>
        <v>0.55000000000000004</v>
      </c>
      <c r="IS1721">
        <v>824116</v>
      </c>
      <c r="IV1721">
        <v>0.56999999999999995</v>
      </c>
      <c r="IW1721">
        <f t="shared" si="822"/>
        <v>0.56999999999999995</v>
      </c>
      <c r="JH1721">
        <v>824116</v>
      </c>
      <c r="JK1721">
        <v>0.56000000000000005</v>
      </c>
      <c r="JL1721">
        <f t="shared" si="823"/>
        <v>0.56000000000000005</v>
      </c>
      <c r="JW1721">
        <v>824116</v>
      </c>
      <c r="JZ1721">
        <v>0.56000000000000005</v>
      </c>
      <c r="KA1721">
        <f t="shared" si="824"/>
        <v>0.56000000000000005</v>
      </c>
      <c r="KL1721">
        <v>824116</v>
      </c>
      <c r="KO1721">
        <v>0.57999999999999996</v>
      </c>
      <c r="KP1721">
        <f t="shared" si="825"/>
        <v>0.57999999999999996</v>
      </c>
      <c r="LA1721">
        <v>824116</v>
      </c>
      <c r="LD1721">
        <v>0.57999999999999996</v>
      </c>
      <c r="LE1721">
        <f t="shared" si="826"/>
        <v>0.57999999999999996</v>
      </c>
      <c r="LP1721">
        <v>824116</v>
      </c>
      <c r="LS1721">
        <v>0.56000000000000005</v>
      </c>
      <c r="LT1721">
        <f t="shared" si="827"/>
        <v>0.56000000000000005</v>
      </c>
      <c r="ME1721">
        <v>824116</v>
      </c>
      <c r="MH1721">
        <v>0.49</v>
      </c>
      <c r="MI1721">
        <f t="shared" si="828"/>
        <v>0.49</v>
      </c>
      <c r="MT1721">
        <v>824116</v>
      </c>
      <c r="MW1721">
        <v>0.56999999999999995</v>
      </c>
      <c r="MX1721">
        <f t="shared" si="829"/>
        <v>0.56999999999999995</v>
      </c>
      <c r="NI1721">
        <v>824116</v>
      </c>
      <c r="NL1721">
        <v>0.55000000000000004</v>
      </c>
      <c r="NM1721">
        <f t="shared" si="830"/>
        <v>0.55000000000000004</v>
      </c>
      <c r="NX1721">
        <v>824116</v>
      </c>
      <c r="OA1721">
        <v>0.53</v>
      </c>
      <c r="OB1721">
        <f t="shared" si="831"/>
        <v>0.53</v>
      </c>
      <c r="OM1721">
        <v>824116</v>
      </c>
      <c r="OP1721">
        <v>0.56999999999999995</v>
      </c>
      <c r="OQ1721">
        <f t="shared" si="832"/>
        <v>0.56999999999999995</v>
      </c>
      <c r="PB1721">
        <v>824116</v>
      </c>
      <c r="PE1721">
        <v>0.56999999999999995</v>
      </c>
      <c r="PF1721">
        <f t="shared" si="833"/>
        <v>0.56999999999999995</v>
      </c>
      <c r="PQ1721">
        <v>824116</v>
      </c>
      <c r="PT1721">
        <v>0.56000000000000005</v>
      </c>
      <c r="PU1721">
        <f t="shared" si="834"/>
        <v>0.56000000000000005</v>
      </c>
      <c r="QF1721">
        <v>824116</v>
      </c>
      <c r="QI1721">
        <v>0.59</v>
      </c>
      <c r="QJ1721">
        <f t="shared" si="835"/>
        <v>0.59</v>
      </c>
      <c r="QU1721">
        <v>824116</v>
      </c>
      <c r="QX1721">
        <v>0.56999999999999995</v>
      </c>
      <c r="QY1721">
        <f t="shared" si="836"/>
        <v>0.56999999999999995</v>
      </c>
    </row>
    <row r="1722" spans="12:467" x14ac:dyDescent="0.2">
      <c r="L1722">
        <v>822730</v>
      </c>
      <c r="O1722">
        <v>0.54</v>
      </c>
      <c r="P1722">
        <f t="shared" si="806"/>
        <v>0.54</v>
      </c>
      <c r="AA1722">
        <v>822730</v>
      </c>
      <c r="AD1722">
        <v>0.47</v>
      </c>
      <c r="AE1722">
        <f t="shared" si="807"/>
        <v>0.47</v>
      </c>
      <c r="AP1722">
        <v>822730</v>
      </c>
      <c r="AS1722">
        <v>0.4</v>
      </c>
      <c r="AT1722">
        <f t="shared" si="808"/>
        <v>0.4</v>
      </c>
      <c r="BE1722">
        <v>822730</v>
      </c>
      <c r="BH1722">
        <v>0.51</v>
      </c>
      <c r="BI1722">
        <f t="shared" si="809"/>
        <v>0.51</v>
      </c>
      <c r="BT1722">
        <v>822730</v>
      </c>
      <c r="BW1722">
        <v>0.55000000000000004</v>
      </c>
      <c r="BX1722">
        <f t="shared" si="810"/>
        <v>0.55000000000000004</v>
      </c>
      <c r="CI1722">
        <v>822730</v>
      </c>
      <c r="CL1722">
        <v>0.53</v>
      </c>
      <c r="CM1722">
        <f t="shared" si="811"/>
        <v>0.53</v>
      </c>
      <c r="CX1722">
        <v>822730</v>
      </c>
      <c r="DA1722">
        <v>0.53</v>
      </c>
      <c r="DB1722">
        <f t="shared" si="812"/>
        <v>0.53</v>
      </c>
      <c r="DM1722">
        <v>822730</v>
      </c>
      <c r="DP1722">
        <v>0.53</v>
      </c>
      <c r="DQ1722">
        <f t="shared" si="813"/>
        <v>0.53</v>
      </c>
      <c r="EB1722">
        <v>822730</v>
      </c>
      <c r="EE1722">
        <v>0.56000000000000005</v>
      </c>
      <c r="EF1722">
        <f t="shared" si="814"/>
        <v>0.56000000000000005</v>
      </c>
      <c r="EQ1722">
        <v>822730</v>
      </c>
      <c r="ET1722">
        <v>0.56000000000000005</v>
      </c>
      <c r="EU1722">
        <f t="shared" si="815"/>
        <v>0.56000000000000005</v>
      </c>
      <c r="FF1722">
        <v>822730</v>
      </c>
      <c r="FI1722">
        <v>0.53</v>
      </c>
      <c r="FJ1722">
        <f t="shared" si="816"/>
        <v>0.53</v>
      </c>
      <c r="FU1722">
        <v>822730</v>
      </c>
      <c r="FX1722">
        <v>0.5</v>
      </c>
      <c r="FY1722">
        <f t="shared" si="817"/>
        <v>0.5</v>
      </c>
      <c r="GJ1722">
        <v>822730</v>
      </c>
      <c r="GM1722">
        <v>0.53</v>
      </c>
      <c r="GN1722">
        <f t="shared" si="818"/>
        <v>0.53</v>
      </c>
      <c r="GY1722">
        <v>822730</v>
      </c>
      <c r="HB1722">
        <v>0.56999999999999995</v>
      </c>
      <c r="HC1722">
        <f t="shared" si="819"/>
        <v>0.56999999999999995</v>
      </c>
      <c r="HN1722">
        <v>822730</v>
      </c>
      <c r="HQ1722">
        <v>0.52</v>
      </c>
      <c r="HR1722">
        <f t="shared" si="820"/>
        <v>0.52</v>
      </c>
      <c r="ID1722">
        <v>824443</v>
      </c>
      <c r="IG1722">
        <v>0.53</v>
      </c>
      <c r="IH1722">
        <f t="shared" si="821"/>
        <v>0.53</v>
      </c>
      <c r="IS1722">
        <v>824443</v>
      </c>
      <c r="IV1722">
        <v>0.54</v>
      </c>
      <c r="IW1722">
        <f t="shared" si="822"/>
        <v>0.54</v>
      </c>
      <c r="JH1722">
        <v>824443</v>
      </c>
      <c r="JK1722">
        <v>0.56000000000000005</v>
      </c>
      <c r="JL1722">
        <f t="shared" si="823"/>
        <v>0.56000000000000005</v>
      </c>
      <c r="JW1722">
        <v>824443</v>
      </c>
      <c r="JZ1722">
        <v>0.55000000000000004</v>
      </c>
      <c r="KA1722">
        <f t="shared" si="824"/>
        <v>0.55000000000000004</v>
      </c>
      <c r="KL1722">
        <v>824443</v>
      </c>
      <c r="KO1722">
        <v>0.51</v>
      </c>
      <c r="KP1722">
        <f t="shared" si="825"/>
        <v>0.51</v>
      </c>
      <c r="LA1722">
        <v>824443</v>
      </c>
      <c r="LD1722">
        <v>0.55000000000000004</v>
      </c>
      <c r="LE1722">
        <f t="shared" si="826"/>
        <v>0.55000000000000004</v>
      </c>
      <c r="LP1722">
        <v>824443</v>
      </c>
      <c r="LS1722">
        <v>0.55000000000000004</v>
      </c>
      <c r="LT1722">
        <f t="shared" si="827"/>
        <v>0.55000000000000004</v>
      </c>
      <c r="ME1722">
        <v>824443</v>
      </c>
      <c r="MH1722">
        <v>0.48</v>
      </c>
      <c r="MI1722">
        <f t="shared" si="828"/>
        <v>0.48</v>
      </c>
      <c r="MT1722">
        <v>824443</v>
      </c>
      <c r="MW1722">
        <v>0.53</v>
      </c>
      <c r="MX1722">
        <f t="shared" si="829"/>
        <v>0.53</v>
      </c>
      <c r="NI1722">
        <v>824443</v>
      </c>
      <c r="NL1722">
        <v>0.55000000000000004</v>
      </c>
      <c r="NM1722">
        <f t="shared" si="830"/>
        <v>0.55000000000000004</v>
      </c>
      <c r="NX1722">
        <v>824443</v>
      </c>
      <c r="OA1722">
        <v>0.56000000000000005</v>
      </c>
      <c r="OB1722">
        <f t="shared" si="831"/>
        <v>0.56000000000000005</v>
      </c>
      <c r="OM1722">
        <v>824443</v>
      </c>
      <c r="OP1722">
        <v>0.56999999999999995</v>
      </c>
      <c r="OQ1722">
        <f t="shared" si="832"/>
        <v>0.56999999999999995</v>
      </c>
      <c r="PB1722">
        <v>824443</v>
      </c>
      <c r="PE1722">
        <v>0.56999999999999995</v>
      </c>
      <c r="PF1722">
        <f t="shared" si="833"/>
        <v>0.56999999999999995</v>
      </c>
      <c r="PQ1722">
        <v>824443</v>
      </c>
      <c r="PT1722">
        <v>0.57999999999999996</v>
      </c>
      <c r="PU1722">
        <f t="shared" si="834"/>
        <v>0.57999999999999996</v>
      </c>
      <c r="QF1722">
        <v>824443</v>
      </c>
      <c r="QI1722">
        <v>0.59</v>
      </c>
      <c r="QJ1722">
        <f t="shared" si="835"/>
        <v>0.59</v>
      </c>
      <c r="QU1722">
        <v>824443</v>
      </c>
      <c r="QX1722">
        <v>0.56000000000000005</v>
      </c>
      <c r="QY1722">
        <f t="shared" si="836"/>
        <v>0.56000000000000005</v>
      </c>
    </row>
    <row r="1723" spans="12:467" x14ac:dyDescent="0.2">
      <c r="L1723">
        <v>822974</v>
      </c>
      <c r="O1723">
        <v>0.56000000000000005</v>
      </c>
      <c r="P1723">
        <f t="shared" si="806"/>
        <v>0.56000000000000005</v>
      </c>
      <c r="AA1723">
        <v>822974</v>
      </c>
      <c r="AD1723">
        <v>0.6</v>
      </c>
      <c r="AE1723">
        <f t="shared" si="807"/>
        <v>0.6</v>
      </c>
      <c r="AP1723">
        <v>822974</v>
      </c>
      <c r="AS1723">
        <v>0.59</v>
      </c>
      <c r="AT1723">
        <f t="shared" si="808"/>
        <v>0.59</v>
      </c>
      <c r="BE1723">
        <v>822974</v>
      </c>
      <c r="BH1723">
        <v>0.53</v>
      </c>
      <c r="BI1723">
        <f t="shared" si="809"/>
        <v>0.53</v>
      </c>
      <c r="BT1723">
        <v>822974</v>
      </c>
      <c r="BW1723">
        <v>0.53</v>
      </c>
      <c r="BX1723">
        <f t="shared" si="810"/>
        <v>0.53</v>
      </c>
      <c r="CI1723">
        <v>822974</v>
      </c>
      <c r="CL1723">
        <v>0.54</v>
      </c>
      <c r="CM1723">
        <f t="shared" si="811"/>
        <v>0.54</v>
      </c>
      <c r="CX1723">
        <v>822974</v>
      </c>
      <c r="DA1723">
        <v>0.56000000000000005</v>
      </c>
      <c r="DB1723">
        <f t="shared" si="812"/>
        <v>0.56000000000000005</v>
      </c>
      <c r="DM1723">
        <v>822974</v>
      </c>
      <c r="DP1723">
        <v>0.56000000000000005</v>
      </c>
      <c r="DQ1723">
        <f t="shared" si="813"/>
        <v>0.56000000000000005</v>
      </c>
      <c r="EB1723">
        <v>822974</v>
      </c>
      <c r="EE1723">
        <v>0.56000000000000005</v>
      </c>
      <c r="EF1723">
        <f t="shared" si="814"/>
        <v>0.56000000000000005</v>
      </c>
      <c r="EQ1723">
        <v>822974</v>
      </c>
      <c r="ET1723">
        <v>0.56000000000000005</v>
      </c>
      <c r="EU1723">
        <f t="shared" si="815"/>
        <v>0.56000000000000005</v>
      </c>
      <c r="FF1723">
        <v>822974</v>
      </c>
      <c r="FI1723">
        <v>0.56000000000000005</v>
      </c>
      <c r="FJ1723">
        <f t="shared" si="816"/>
        <v>0.56000000000000005</v>
      </c>
      <c r="FU1723">
        <v>822974</v>
      </c>
      <c r="FX1723">
        <v>0.55000000000000004</v>
      </c>
      <c r="FY1723">
        <f t="shared" si="817"/>
        <v>0.55000000000000004</v>
      </c>
      <c r="GJ1723">
        <v>822974</v>
      </c>
      <c r="GM1723">
        <v>0.54</v>
      </c>
      <c r="GN1723">
        <f t="shared" si="818"/>
        <v>0.54</v>
      </c>
      <c r="GY1723">
        <v>822974</v>
      </c>
      <c r="HB1723">
        <v>0.57999999999999996</v>
      </c>
      <c r="HC1723">
        <f t="shared" si="819"/>
        <v>0.57999999999999996</v>
      </c>
      <c r="HN1723">
        <v>822974</v>
      </c>
      <c r="HQ1723">
        <v>0.54</v>
      </c>
      <c r="HR1723">
        <f t="shared" si="820"/>
        <v>0.54</v>
      </c>
      <c r="ID1723">
        <v>824522</v>
      </c>
      <c r="IG1723">
        <v>0.55000000000000004</v>
      </c>
      <c r="IH1723">
        <f t="shared" si="821"/>
        <v>0.55000000000000004</v>
      </c>
      <c r="IS1723">
        <v>824522</v>
      </c>
      <c r="IV1723">
        <v>0.56999999999999995</v>
      </c>
      <c r="IW1723">
        <f t="shared" si="822"/>
        <v>0.56999999999999995</v>
      </c>
      <c r="JH1723">
        <v>824522</v>
      </c>
      <c r="JK1723">
        <v>0.54</v>
      </c>
      <c r="JL1723">
        <f t="shared" si="823"/>
        <v>0.54</v>
      </c>
      <c r="JW1723">
        <v>824522</v>
      </c>
      <c r="JZ1723">
        <v>0.53</v>
      </c>
      <c r="KA1723">
        <f t="shared" si="824"/>
        <v>0.53</v>
      </c>
      <c r="KL1723">
        <v>824522</v>
      </c>
      <c r="KO1723">
        <v>0.55000000000000004</v>
      </c>
      <c r="KP1723">
        <f t="shared" si="825"/>
        <v>0.55000000000000004</v>
      </c>
      <c r="LA1723">
        <v>824522</v>
      </c>
      <c r="LD1723">
        <v>0.53</v>
      </c>
      <c r="LE1723">
        <f t="shared" si="826"/>
        <v>0.53</v>
      </c>
      <c r="LP1723">
        <v>824522</v>
      </c>
      <c r="LS1723">
        <v>0.54</v>
      </c>
      <c r="LT1723">
        <f t="shared" si="827"/>
        <v>0.54</v>
      </c>
      <c r="ME1723">
        <v>824522</v>
      </c>
      <c r="MH1723">
        <v>0.49</v>
      </c>
      <c r="MI1723">
        <f t="shared" si="828"/>
        <v>0.49</v>
      </c>
      <c r="MT1723">
        <v>824522</v>
      </c>
      <c r="MW1723">
        <v>0.5</v>
      </c>
      <c r="MX1723">
        <f t="shared" si="829"/>
        <v>0.5</v>
      </c>
      <c r="NI1723">
        <v>824522</v>
      </c>
      <c r="NL1723">
        <v>0.53</v>
      </c>
      <c r="NM1723">
        <f t="shared" si="830"/>
        <v>0.53</v>
      </c>
      <c r="NX1723">
        <v>824522</v>
      </c>
      <c r="OA1723">
        <v>0.52</v>
      </c>
      <c r="OB1723">
        <f t="shared" si="831"/>
        <v>0.52</v>
      </c>
      <c r="OM1723">
        <v>824522</v>
      </c>
      <c r="OP1723">
        <v>0.53</v>
      </c>
      <c r="OQ1723">
        <f t="shared" si="832"/>
        <v>0.53</v>
      </c>
      <c r="PB1723">
        <v>824522</v>
      </c>
      <c r="PE1723">
        <v>0.52</v>
      </c>
      <c r="PF1723">
        <f t="shared" si="833"/>
        <v>0.52</v>
      </c>
      <c r="PQ1723">
        <v>824522</v>
      </c>
      <c r="PT1723">
        <v>0.54</v>
      </c>
      <c r="PU1723">
        <f t="shared" si="834"/>
        <v>0.54</v>
      </c>
      <c r="QF1723">
        <v>824522</v>
      </c>
      <c r="QI1723">
        <v>0.54</v>
      </c>
      <c r="QJ1723">
        <f t="shared" si="835"/>
        <v>0.54</v>
      </c>
      <c r="QU1723">
        <v>824522</v>
      </c>
      <c r="QX1723">
        <v>0.54</v>
      </c>
      <c r="QY1723">
        <f t="shared" si="836"/>
        <v>0.54</v>
      </c>
    </row>
    <row r="1724" spans="12:467" x14ac:dyDescent="0.2">
      <c r="L1724">
        <v>823050</v>
      </c>
      <c r="O1724">
        <v>0.4</v>
      </c>
      <c r="P1724">
        <f t="shared" si="806"/>
        <v>0.4</v>
      </c>
      <c r="AA1724">
        <v>823050</v>
      </c>
      <c r="AD1724">
        <v>0.44</v>
      </c>
      <c r="AE1724">
        <f t="shared" si="807"/>
        <v>0.44</v>
      </c>
      <c r="AP1724">
        <v>823050</v>
      </c>
      <c r="AS1724">
        <v>0.41</v>
      </c>
      <c r="AT1724">
        <f t="shared" si="808"/>
        <v>0.41</v>
      </c>
      <c r="BE1724">
        <v>823050</v>
      </c>
      <c r="BH1724">
        <v>0.46</v>
      </c>
      <c r="BI1724">
        <f t="shared" si="809"/>
        <v>0.46</v>
      </c>
      <c r="BT1724">
        <v>823050</v>
      </c>
      <c r="BW1724">
        <v>0.38</v>
      </c>
      <c r="BX1724">
        <f t="shared" si="810"/>
        <v>0.38</v>
      </c>
      <c r="CI1724">
        <v>823050</v>
      </c>
      <c r="CL1724">
        <v>0.47</v>
      </c>
      <c r="CM1724">
        <f t="shared" si="811"/>
        <v>0.47</v>
      </c>
      <c r="CX1724">
        <v>823050</v>
      </c>
      <c r="DA1724">
        <v>0.44</v>
      </c>
      <c r="DB1724">
        <f t="shared" si="812"/>
        <v>0.44</v>
      </c>
      <c r="DM1724">
        <v>823050</v>
      </c>
      <c r="DP1724">
        <v>0.45</v>
      </c>
      <c r="DQ1724">
        <f t="shared" si="813"/>
        <v>0.45</v>
      </c>
      <c r="EB1724">
        <v>823050</v>
      </c>
      <c r="EE1724">
        <v>0.47</v>
      </c>
      <c r="EF1724">
        <f t="shared" si="814"/>
        <v>0.47</v>
      </c>
      <c r="EQ1724">
        <v>823050</v>
      </c>
      <c r="ET1724">
        <v>0.47</v>
      </c>
      <c r="EU1724">
        <f t="shared" si="815"/>
        <v>0.47</v>
      </c>
      <c r="FF1724">
        <v>823050</v>
      </c>
      <c r="FI1724">
        <v>0.47</v>
      </c>
      <c r="FJ1724">
        <f t="shared" si="816"/>
        <v>0.47</v>
      </c>
      <c r="FU1724">
        <v>823050</v>
      </c>
      <c r="FX1724">
        <v>0.47</v>
      </c>
      <c r="FY1724">
        <f t="shared" si="817"/>
        <v>0.47</v>
      </c>
      <c r="GJ1724">
        <v>823050</v>
      </c>
      <c r="GM1724">
        <v>0.45</v>
      </c>
      <c r="GN1724">
        <f t="shared" si="818"/>
        <v>0.45</v>
      </c>
      <c r="GY1724">
        <v>823050</v>
      </c>
      <c r="HB1724">
        <v>0.49</v>
      </c>
      <c r="HC1724">
        <f t="shared" si="819"/>
        <v>0.49</v>
      </c>
      <c r="HN1724">
        <v>823050</v>
      </c>
      <c r="HQ1724">
        <v>0.44</v>
      </c>
      <c r="HR1724">
        <f t="shared" si="820"/>
        <v>0.44</v>
      </c>
      <c r="ID1724">
        <v>824607</v>
      </c>
      <c r="IG1724">
        <v>0.39</v>
      </c>
      <c r="IH1724">
        <f t="shared" si="821"/>
        <v>0.39</v>
      </c>
      <c r="IS1724">
        <v>824607</v>
      </c>
      <c r="IV1724">
        <v>0.4</v>
      </c>
      <c r="IW1724">
        <f t="shared" si="822"/>
        <v>0.4</v>
      </c>
      <c r="JH1724">
        <v>824607</v>
      </c>
      <c r="JK1724">
        <v>0.43</v>
      </c>
      <c r="JL1724">
        <f t="shared" si="823"/>
        <v>0.43</v>
      </c>
      <c r="JW1724">
        <v>824607</v>
      </c>
      <c r="JZ1724">
        <v>0.43</v>
      </c>
      <c r="KA1724">
        <f t="shared" si="824"/>
        <v>0.43</v>
      </c>
      <c r="KL1724">
        <v>824607</v>
      </c>
      <c r="KO1724">
        <v>0.37</v>
      </c>
      <c r="KP1724">
        <f t="shared" si="825"/>
        <v>0.37</v>
      </c>
      <c r="LA1724">
        <v>824607</v>
      </c>
      <c r="LD1724">
        <v>0.43</v>
      </c>
      <c r="LE1724">
        <f t="shared" si="826"/>
        <v>0.43</v>
      </c>
      <c r="LP1724">
        <v>824607</v>
      </c>
      <c r="LS1724">
        <v>0.43</v>
      </c>
      <c r="LT1724">
        <f t="shared" si="827"/>
        <v>0.43</v>
      </c>
      <c r="ME1724">
        <v>824607</v>
      </c>
      <c r="MH1724">
        <v>0.42</v>
      </c>
      <c r="MI1724">
        <f t="shared" si="828"/>
        <v>0.42</v>
      </c>
      <c r="MT1724">
        <v>824607</v>
      </c>
      <c r="MW1724">
        <v>0.42</v>
      </c>
      <c r="MX1724">
        <f t="shared" si="829"/>
        <v>0.42</v>
      </c>
      <c r="NI1724">
        <v>824607</v>
      </c>
      <c r="NL1724">
        <v>0.41</v>
      </c>
      <c r="NM1724">
        <f t="shared" si="830"/>
        <v>0.41</v>
      </c>
      <c r="NX1724">
        <v>824607</v>
      </c>
      <c r="OA1724">
        <v>0.41</v>
      </c>
      <c r="OB1724">
        <f t="shared" si="831"/>
        <v>0.41</v>
      </c>
      <c r="OM1724">
        <v>824607</v>
      </c>
      <c r="OP1724">
        <v>0.43</v>
      </c>
      <c r="OQ1724">
        <f t="shared" si="832"/>
        <v>0.43</v>
      </c>
      <c r="PB1724">
        <v>824607</v>
      </c>
      <c r="PE1724">
        <v>0.44</v>
      </c>
      <c r="PF1724">
        <f t="shared" si="833"/>
        <v>0.44</v>
      </c>
      <c r="PQ1724">
        <v>824607</v>
      </c>
      <c r="PT1724">
        <v>0.44</v>
      </c>
      <c r="PU1724">
        <f t="shared" si="834"/>
        <v>0.44</v>
      </c>
      <c r="QF1724">
        <v>824607</v>
      </c>
      <c r="QI1724">
        <v>0.38</v>
      </c>
      <c r="QJ1724">
        <f t="shared" si="835"/>
        <v>0.38</v>
      </c>
      <c r="QU1724">
        <v>824607</v>
      </c>
      <c r="QX1724">
        <v>0.42</v>
      </c>
      <c r="QY1724">
        <f t="shared" si="836"/>
        <v>0.42</v>
      </c>
    </row>
    <row r="1725" spans="12:467" x14ac:dyDescent="0.2">
      <c r="L1725">
        <v>823131</v>
      </c>
      <c r="O1725">
        <v>0.55000000000000004</v>
      </c>
      <c r="P1725">
        <f t="shared" si="806"/>
        <v>0.55000000000000004</v>
      </c>
      <c r="AA1725">
        <v>823131</v>
      </c>
      <c r="AD1725">
        <v>0.48</v>
      </c>
      <c r="AE1725">
        <f t="shared" si="807"/>
        <v>0.48</v>
      </c>
      <c r="AP1725">
        <v>823131</v>
      </c>
      <c r="AS1725">
        <v>0.3</v>
      </c>
      <c r="AT1725">
        <f t="shared" si="808"/>
        <v>0.3</v>
      </c>
      <c r="BE1725">
        <v>823131</v>
      </c>
      <c r="BH1725">
        <v>0.46</v>
      </c>
      <c r="BI1725">
        <f t="shared" si="809"/>
        <v>0.46</v>
      </c>
      <c r="BT1725">
        <v>823131</v>
      </c>
      <c r="BW1725">
        <v>0.34</v>
      </c>
      <c r="BX1725">
        <f t="shared" si="810"/>
        <v>0.34</v>
      </c>
      <c r="CI1725">
        <v>823131</v>
      </c>
      <c r="CL1725">
        <v>0.55000000000000004</v>
      </c>
      <c r="CM1725">
        <f t="shared" si="811"/>
        <v>0.55000000000000004</v>
      </c>
      <c r="CX1725">
        <v>823131</v>
      </c>
      <c r="DA1725">
        <v>0.53</v>
      </c>
      <c r="DB1725">
        <f t="shared" si="812"/>
        <v>0.53</v>
      </c>
      <c r="DM1725">
        <v>823131</v>
      </c>
      <c r="DP1725">
        <v>0.52</v>
      </c>
      <c r="DQ1725">
        <f t="shared" si="813"/>
        <v>0.52</v>
      </c>
      <c r="EB1725">
        <v>823131</v>
      </c>
      <c r="EE1725">
        <v>0.5</v>
      </c>
      <c r="EF1725">
        <f t="shared" si="814"/>
        <v>0.5</v>
      </c>
      <c r="EQ1725">
        <v>823131</v>
      </c>
      <c r="ET1725">
        <v>0.5</v>
      </c>
      <c r="EU1725">
        <f t="shared" si="815"/>
        <v>0.5</v>
      </c>
      <c r="FF1725">
        <v>823131</v>
      </c>
      <c r="FI1725">
        <v>0.54</v>
      </c>
      <c r="FJ1725">
        <f t="shared" si="816"/>
        <v>0.54</v>
      </c>
      <c r="FU1725">
        <v>823131</v>
      </c>
      <c r="FX1725">
        <v>0.54</v>
      </c>
      <c r="FY1725">
        <f t="shared" si="817"/>
        <v>0.54</v>
      </c>
      <c r="GJ1725">
        <v>823131</v>
      </c>
      <c r="GM1725">
        <v>0.5</v>
      </c>
      <c r="GN1725">
        <f t="shared" si="818"/>
        <v>0.5</v>
      </c>
      <c r="GY1725">
        <v>823131</v>
      </c>
      <c r="HB1725">
        <v>0.51</v>
      </c>
      <c r="HC1725">
        <f t="shared" si="819"/>
        <v>0.51</v>
      </c>
      <c r="HN1725">
        <v>823131</v>
      </c>
      <c r="HQ1725">
        <v>0.48</v>
      </c>
      <c r="HR1725">
        <f t="shared" si="820"/>
        <v>0.48</v>
      </c>
      <c r="ID1725">
        <v>824768</v>
      </c>
      <c r="IG1725">
        <v>0.52</v>
      </c>
      <c r="IH1725">
        <f t="shared" si="821"/>
        <v>0.52</v>
      </c>
      <c r="IS1725">
        <v>824768</v>
      </c>
      <c r="IV1725">
        <v>0.53</v>
      </c>
      <c r="IW1725">
        <f t="shared" si="822"/>
        <v>0.53</v>
      </c>
      <c r="JH1725">
        <v>824768</v>
      </c>
      <c r="JK1725">
        <v>0.54</v>
      </c>
      <c r="JL1725">
        <f t="shared" si="823"/>
        <v>0.54</v>
      </c>
      <c r="JW1725">
        <v>824768</v>
      </c>
      <c r="JZ1725">
        <v>0.52</v>
      </c>
      <c r="KA1725">
        <f t="shared" si="824"/>
        <v>0.52</v>
      </c>
      <c r="KL1725">
        <v>824768</v>
      </c>
      <c r="KO1725">
        <v>0.49</v>
      </c>
      <c r="KP1725">
        <f t="shared" si="825"/>
        <v>0.49</v>
      </c>
      <c r="LA1725">
        <v>824768</v>
      </c>
      <c r="LD1725">
        <v>0.52</v>
      </c>
      <c r="LE1725">
        <f t="shared" si="826"/>
        <v>0.52</v>
      </c>
      <c r="LP1725">
        <v>824768</v>
      </c>
      <c r="LS1725">
        <v>0.51</v>
      </c>
      <c r="LT1725">
        <f t="shared" si="827"/>
        <v>0.51</v>
      </c>
      <c r="ME1725">
        <v>824768</v>
      </c>
      <c r="MH1725">
        <v>0.5</v>
      </c>
      <c r="MI1725">
        <f t="shared" si="828"/>
        <v>0.5</v>
      </c>
      <c r="MT1725">
        <v>824768</v>
      </c>
      <c r="MW1725">
        <v>0.56000000000000005</v>
      </c>
      <c r="MX1725">
        <f t="shared" si="829"/>
        <v>0.56000000000000005</v>
      </c>
      <c r="NI1725">
        <v>824768</v>
      </c>
      <c r="NL1725">
        <v>0.51</v>
      </c>
      <c r="NM1725">
        <f t="shared" si="830"/>
        <v>0.51</v>
      </c>
      <c r="NX1725">
        <v>824768</v>
      </c>
      <c r="OA1725">
        <v>0.53</v>
      </c>
      <c r="OB1725">
        <f t="shared" si="831"/>
        <v>0.53</v>
      </c>
      <c r="OM1725">
        <v>824768</v>
      </c>
      <c r="OP1725">
        <v>0.51</v>
      </c>
      <c r="OQ1725">
        <f t="shared" si="832"/>
        <v>0.51</v>
      </c>
      <c r="PB1725">
        <v>824768</v>
      </c>
      <c r="PE1725">
        <v>0.5</v>
      </c>
      <c r="PF1725">
        <f t="shared" si="833"/>
        <v>0.5</v>
      </c>
      <c r="PQ1725">
        <v>824768</v>
      </c>
      <c r="PT1725">
        <v>0.53</v>
      </c>
      <c r="PU1725">
        <f t="shared" si="834"/>
        <v>0.53</v>
      </c>
      <c r="QF1725">
        <v>824768</v>
      </c>
      <c r="QI1725">
        <v>0.54</v>
      </c>
      <c r="QJ1725">
        <f t="shared" si="835"/>
        <v>0.54</v>
      </c>
      <c r="QU1725">
        <v>824768</v>
      </c>
      <c r="QX1725">
        <v>0.53</v>
      </c>
      <c r="QY1725">
        <f t="shared" si="836"/>
        <v>0.53</v>
      </c>
    </row>
    <row r="1726" spans="12:467" x14ac:dyDescent="0.2">
      <c r="L1726">
        <v>823702</v>
      </c>
      <c r="O1726">
        <v>0.55000000000000004</v>
      </c>
      <c r="P1726">
        <f t="shared" si="806"/>
        <v>0.55000000000000004</v>
      </c>
      <c r="AA1726">
        <v>823702</v>
      </c>
      <c r="AD1726">
        <v>0.5</v>
      </c>
      <c r="AE1726">
        <f t="shared" si="807"/>
        <v>0.5</v>
      </c>
      <c r="AP1726">
        <v>823702</v>
      </c>
      <c r="AS1726">
        <v>0.51</v>
      </c>
      <c r="AT1726">
        <f t="shared" si="808"/>
        <v>0.51</v>
      </c>
      <c r="BE1726">
        <v>823702</v>
      </c>
      <c r="BH1726">
        <v>0.55000000000000004</v>
      </c>
      <c r="BI1726">
        <f t="shared" si="809"/>
        <v>0.55000000000000004</v>
      </c>
      <c r="BT1726">
        <v>823702</v>
      </c>
      <c r="BW1726">
        <v>0.59</v>
      </c>
      <c r="BX1726">
        <f t="shared" si="810"/>
        <v>0.59</v>
      </c>
      <c r="CI1726">
        <v>823702</v>
      </c>
      <c r="CL1726">
        <v>0.52</v>
      </c>
      <c r="CM1726">
        <f t="shared" si="811"/>
        <v>0.52</v>
      </c>
      <c r="CX1726">
        <v>823702</v>
      </c>
      <c r="DA1726">
        <v>0.54</v>
      </c>
      <c r="DB1726">
        <f t="shared" si="812"/>
        <v>0.54</v>
      </c>
      <c r="DM1726">
        <v>823702</v>
      </c>
      <c r="DP1726">
        <v>0.54</v>
      </c>
      <c r="DQ1726">
        <f t="shared" si="813"/>
        <v>0.54</v>
      </c>
      <c r="EB1726">
        <v>823702</v>
      </c>
      <c r="EE1726">
        <v>0.52</v>
      </c>
      <c r="EF1726">
        <f t="shared" si="814"/>
        <v>0.52</v>
      </c>
      <c r="EQ1726">
        <v>823702</v>
      </c>
      <c r="ET1726">
        <v>0.52</v>
      </c>
      <c r="EU1726">
        <f t="shared" si="815"/>
        <v>0.52</v>
      </c>
      <c r="FF1726">
        <v>823702</v>
      </c>
      <c r="FI1726">
        <v>0.53</v>
      </c>
      <c r="FJ1726">
        <f t="shared" si="816"/>
        <v>0.53</v>
      </c>
      <c r="FU1726">
        <v>823702</v>
      </c>
      <c r="FX1726">
        <v>0.54</v>
      </c>
      <c r="FY1726">
        <f t="shared" si="817"/>
        <v>0.54</v>
      </c>
      <c r="GJ1726">
        <v>823702</v>
      </c>
      <c r="GM1726">
        <v>0.53</v>
      </c>
      <c r="GN1726">
        <f t="shared" si="818"/>
        <v>0.53</v>
      </c>
      <c r="GY1726">
        <v>823702</v>
      </c>
      <c r="HB1726">
        <v>0.59</v>
      </c>
      <c r="HC1726">
        <f t="shared" si="819"/>
        <v>0.59</v>
      </c>
      <c r="HN1726">
        <v>823702</v>
      </c>
      <c r="HQ1726">
        <v>0.59</v>
      </c>
      <c r="HR1726">
        <f t="shared" si="820"/>
        <v>0.59</v>
      </c>
      <c r="ID1726">
        <v>824846</v>
      </c>
      <c r="IG1726">
        <v>0.55000000000000004</v>
      </c>
      <c r="IH1726">
        <f t="shared" si="821"/>
        <v>0.55000000000000004</v>
      </c>
      <c r="IS1726">
        <v>824846</v>
      </c>
      <c r="IV1726">
        <v>0.51</v>
      </c>
      <c r="IW1726">
        <f t="shared" si="822"/>
        <v>0.51</v>
      </c>
      <c r="JH1726">
        <v>824846</v>
      </c>
      <c r="JK1726">
        <v>0.53</v>
      </c>
      <c r="JL1726">
        <f t="shared" si="823"/>
        <v>0.53</v>
      </c>
      <c r="JW1726">
        <v>824846</v>
      </c>
      <c r="JZ1726">
        <v>0.49</v>
      </c>
      <c r="KA1726">
        <f t="shared" si="824"/>
        <v>0.49</v>
      </c>
      <c r="KL1726">
        <v>824846</v>
      </c>
      <c r="KO1726">
        <v>0.54</v>
      </c>
      <c r="KP1726">
        <f t="shared" si="825"/>
        <v>0.54</v>
      </c>
      <c r="LA1726">
        <v>824846</v>
      </c>
      <c r="LD1726">
        <v>0.53</v>
      </c>
      <c r="LE1726">
        <f t="shared" si="826"/>
        <v>0.53</v>
      </c>
      <c r="LP1726">
        <v>824846</v>
      </c>
      <c r="LS1726">
        <v>0.51</v>
      </c>
      <c r="LT1726">
        <f t="shared" si="827"/>
        <v>0.51</v>
      </c>
      <c r="ME1726">
        <v>824846</v>
      </c>
      <c r="MH1726">
        <v>0.6</v>
      </c>
      <c r="MI1726">
        <f t="shared" si="828"/>
        <v>0.6</v>
      </c>
      <c r="MT1726">
        <v>824846</v>
      </c>
      <c r="MW1726">
        <v>0.51</v>
      </c>
      <c r="MX1726">
        <f t="shared" si="829"/>
        <v>0.51</v>
      </c>
      <c r="NI1726">
        <v>824846</v>
      </c>
      <c r="NL1726">
        <v>0.51</v>
      </c>
      <c r="NM1726">
        <f t="shared" si="830"/>
        <v>0.51</v>
      </c>
      <c r="NX1726">
        <v>824846</v>
      </c>
      <c r="OA1726">
        <v>0.54</v>
      </c>
      <c r="OB1726">
        <f t="shared" si="831"/>
        <v>0.54</v>
      </c>
      <c r="OM1726">
        <v>824846</v>
      </c>
      <c r="OP1726">
        <v>0.51</v>
      </c>
      <c r="OQ1726">
        <f t="shared" si="832"/>
        <v>0.51</v>
      </c>
      <c r="PB1726">
        <v>824846</v>
      </c>
      <c r="PE1726">
        <v>0.52</v>
      </c>
      <c r="PF1726">
        <f t="shared" si="833"/>
        <v>0.52</v>
      </c>
      <c r="PQ1726">
        <v>824846</v>
      </c>
      <c r="PT1726">
        <v>0.51</v>
      </c>
      <c r="PU1726">
        <f t="shared" si="834"/>
        <v>0.51</v>
      </c>
      <c r="QF1726">
        <v>824846</v>
      </c>
      <c r="QI1726">
        <v>0.55000000000000004</v>
      </c>
      <c r="QJ1726">
        <f t="shared" si="835"/>
        <v>0.55000000000000004</v>
      </c>
      <c r="QU1726">
        <v>824846</v>
      </c>
      <c r="QX1726">
        <v>0.52</v>
      </c>
      <c r="QY1726">
        <f t="shared" si="836"/>
        <v>0.52</v>
      </c>
    </row>
    <row r="1727" spans="12:467" x14ac:dyDescent="0.2">
      <c r="L1727">
        <v>823781</v>
      </c>
      <c r="O1727">
        <v>0.54</v>
      </c>
      <c r="P1727">
        <f t="shared" si="806"/>
        <v>0.54</v>
      </c>
      <c r="AA1727">
        <v>823781</v>
      </c>
      <c r="AD1727">
        <v>0.74</v>
      </c>
      <c r="AE1727">
        <f t="shared" si="807"/>
        <v>0.74</v>
      </c>
      <c r="AP1727">
        <v>823781</v>
      </c>
      <c r="AS1727">
        <v>0.6</v>
      </c>
      <c r="AT1727">
        <f t="shared" si="808"/>
        <v>0.6</v>
      </c>
      <c r="BE1727">
        <v>823781</v>
      </c>
      <c r="BH1727">
        <v>0.63</v>
      </c>
      <c r="BI1727">
        <f t="shared" si="809"/>
        <v>0.63</v>
      </c>
      <c r="BT1727">
        <v>823781</v>
      </c>
      <c r="BW1727">
        <v>0.79</v>
      </c>
      <c r="BX1727">
        <f t="shared" si="810"/>
        <v>0.79</v>
      </c>
      <c r="CI1727">
        <v>823781</v>
      </c>
      <c r="CL1727">
        <v>0.56000000000000005</v>
      </c>
      <c r="CM1727">
        <f t="shared" si="811"/>
        <v>0.56000000000000005</v>
      </c>
      <c r="CX1727">
        <v>823781</v>
      </c>
      <c r="DA1727">
        <v>0.57999999999999996</v>
      </c>
      <c r="DB1727">
        <f t="shared" si="812"/>
        <v>0.57999999999999996</v>
      </c>
      <c r="DM1727">
        <v>823781</v>
      </c>
      <c r="DP1727">
        <v>0.56000000000000005</v>
      </c>
      <c r="DQ1727">
        <f t="shared" si="813"/>
        <v>0.56000000000000005</v>
      </c>
      <c r="EB1727">
        <v>823781</v>
      </c>
      <c r="EE1727">
        <v>0.54</v>
      </c>
      <c r="EF1727">
        <f t="shared" si="814"/>
        <v>0.54</v>
      </c>
      <c r="EQ1727">
        <v>823781</v>
      </c>
      <c r="ET1727">
        <v>0.54</v>
      </c>
      <c r="EU1727">
        <f t="shared" si="815"/>
        <v>0.54</v>
      </c>
      <c r="FF1727">
        <v>823781</v>
      </c>
      <c r="FI1727">
        <v>0.56999999999999995</v>
      </c>
      <c r="FJ1727">
        <f t="shared" si="816"/>
        <v>0.56999999999999995</v>
      </c>
      <c r="FU1727">
        <v>823781</v>
      </c>
      <c r="FX1727">
        <v>0.56999999999999995</v>
      </c>
      <c r="FY1727">
        <f t="shared" si="817"/>
        <v>0.56999999999999995</v>
      </c>
      <c r="GJ1727">
        <v>823781</v>
      </c>
      <c r="GM1727">
        <v>0.55000000000000004</v>
      </c>
      <c r="GN1727">
        <f t="shared" si="818"/>
        <v>0.55000000000000004</v>
      </c>
      <c r="GY1727">
        <v>823781</v>
      </c>
      <c r="HB1727">
        <v>0.57999999999999996</v>
      </c>
      <c r="HC1727">
        <f t="shared" si="819"/>
        <v>0.57999999999999996</v>
      </c>
      <c r="HN1727">
        <v>823781</v>
      </c>
      <c r="HQ1727">
        <v>0.6</v>
      </c>
      <c r="HR1727">
        <f t="shared" si="820"/>
        <v>0.6</v>
      </c>
      <c r="ID1727">
        <v>825088</v>
      </c>
      <c r="IG1727">
        <v>0.45</v>
      </c>
      <c r="IH1727">
        <f t="shared" si="821"/>
        <v>0.45</v>
      </c>
      <c r="IS1727">
        <v>825088</v>
      </c>
      <c r="IV1727">
        <v>0.46</v>
      </c>
      <c r="IW1727">
        <f t="shared" si="822"/>
        <v>0.46</v>
      </c>
      <c r="JH1727">
        <v>825088</v>
      </c>
      <c r="JK1727">
        <v>0.45</v>
      </c>
      <c r="JL1727">
        <f t="shared" si="823"/>
        <v>0.45</v>
      </c>
      <c r="JW1727">
        <v>825088</v>
      </c>
      <c r="JZ1727">
        <v>0.46</v>
      </c>
      <c r="KA1727">
        <f t="shared" si="824"/>
        <v>0.46</v>
      </c>
      <c r="KL1727">
        <v>825088</v>
      </c>
      <c r="KO1727">
        <v>0.41</v>
      </c>
      <c r="KP1727">
        <f t="shared" si="825"/>
        <v>0.41</v>
      </c>
      <c r="LA1727">
        <v>825088</v>
      </c>
      <c r="LD1727">
        <v>0.42</v>
      </c>
      <c r="LE1727">
        <f t="shared" si="826"/>
        <v>0.42</v>
      </c>
      <c r="LP1727">
        <v>825088</v>
      </c>
      <c r="LS1727">
        <v>0.46</v>
      </c>
      <c r="LT1727">
        <f t="shared" si="827"/>
        <v>0.46</v>
      </c>
      <c r="ME1727">
        <v>825088</v>
      </c>
      <c r="MH1727">
        <v>0.48</v>
      </c>
      <c r="MI1727">
        <f t="shared" si="828"/>
        <v>0.48</v>
      </c>
      <c r="MT1727">
        <v>825088</v>
      </c>
      <c r="MW1727">
        <v>0.42</v>
      </c>
      <c r="MX1727">
        <f t="shared" si="829"/>
        <v>0.42</v>
      </c>
      <c r="NI1727">
        <v>825088</v>
      </c>
      <c r="NL1727">
        <v>0.45</v>
      </c>
      <c r="NM1727">
        <f t="shared" si="830"/>
        <v>0.45</v>
      </c>
      <c r="NX1727">
        <v>825088</v>
      </c>
      <c r="OA1727">
        <v>0.48</v>
      </c>
      <c r="OB1727">
        <f t="shared" si="831"/>
        <v>0.48</v>
      </c>
      <c r="OM1727">
        <v>825088</v>
      </c>
      <c r="OP1727">
        <v>0.47</v>
      </c>
      <c r="OQ1727">
        <f t="shared" si="832"/>
        <v>0.47</v>
      </c>
      <c r="PB1727">
        <v>825088</v>
      </c>
      <c r="PE1727">
        <v>0.45</v>
      </c>
      <c r="PF1727">
        <f t="shared" si="833"/>
        <v>0.45</v>
      </c>
      <c r="PQ1727">
        <v>825088</v>
      </c>
      <c r="PT1727">
        <v>0.45</v>
      </c>
      <c r="PU1727">
        <f t="shared" si="834"/>
        <v>0.45</v>
      </c>
      <c r="QF1727">
        <v>825088</v>
      </c>
      <c r="QI1727">
        <v>0.47</v>
      </c>
      <c r="QJ1727">
        <f t="shared" si="835"/>
        <v>0.47</v>
      </c>
      <c r="QU1727">
        <v>825088</v>
      </c>
      <c r="QX1727">
        <v>0.44</v>
      </c>
      <c r="QY1727">
        <f t="shared" si="836"/>
        <v>0.44</v>
      </c>
    </row>
    <row r="1728" spans="12:467" x14ac:dyDescent="0.2">
      <c r="L1728">
        <v>824510</v>
      </c>
      <c r="O1728">
        <v>0.53</v>
      </c>
      <c r="P1728">
        <f t="shared" si="806"/>
        <v>0.53</v>
      </c>
      <c r="AA1728">
        <v>824510</v>
      </c>
      <c r="AD1728">
        <v>0.46</v>
      </c>
      <c r="AE1728">
        <f t="shared" si="807"/>
        <v>0.46</v>
      </c>
      <c r="AP1728">
        <v>824510</v>
      </c>
      <c r="AS1728">
        <v>0.48</v>
      </c>
      <c r="AT1728">
        <f t="shared" si="808"/>
        <v>0.48</v>
      </c>
      <c r="BE1728">
        <v>824510</v>
      </c>
      <c r="BH1728">
        <v>0.53</v>
      </c>
      <c r="BI1728">
        <f t="shared" si="809"/>
        <v>0.53</v>
      </c>
      <c r="BT1728">
        <v>824510</v>
      </c>
      <c r="BW1728">
        <v>0.43</v>
      </c>
      <c r="BX1728">
        <f t="shared" si="810"/>
        <v>0.43</v>
      </c>
      <c r="CI1728">
        <v>824510</v>
      </c>
      <c r="CL1728">
        <v>0.53</v>
      </c>
      <c r="CM1728">
        <f t="shared" si="811"/>
        <v>0.53</v>
      </c>
      <c r="CX1728">
        <v>824510</v>
      </c>
      <c r="DA1728">
        <v>0.5</v>
      </c>
      <c r="DB1728">
        <f t="shared" si="812"/>
        <v>0.5</v>
      </c>
      <c r="DM1728">
        <v>824510</v>
      </c>
      <c r="DP1728">
        <v>0.52</v>
      </c>
      <c r="DQ1728">
        <f t="shared" si="813"/>
        <v>0.52</v>
      </c>
      <c r="EB1728">
        <v>824510</v>
      </c>
      <c r="EE1728">
        <v>0.5</v>
      </c>
      <c r="EF1728">
        <f t="shared" si="814"/>
        <v>0.5</v>
      </c>
      <c r="EQ1728">
        <v>824510</v>
      </c>
      <c r="ET1728">
        <v>0.5</v>
      </c>
      <c r="EU1728">
        <f t="shared" si="815"/>
        <v>0.5</v>
      </c>
      <c r="FF1728">
        <v>824510</v>
      </c>
      <c r="FI1728">
        <v>0.51</v>
      </c>
      <c r="FJ1728">
        <f t="shared" si="816"/>
        <v>0.51</v>
      </c>
      <c r="FU1728">
        <v>824510</v>
      </c>
      <c r="FX1728">
        <v>0.49</v>
      </c>
      <c r="FY1728">
        <f t="shared" si="817"/>
        <v>0.49</v>
      </c>
      <c r="GJ1728">
        <v>824510</v>
      </c>
      <c r="GM1728">
        <v>0.5</v>
      </c>
      <c r="GN1728">
        <f t="shared" si="818"/>
        <v>0.5</v>
      </c>
      <c r="GY1728">
        <v>824510</v>
      </c>
      <c r="HB1728">
        <v>0.56000000000000005</v>
      </c>
      <c r="HC1728">
        <f t="shared" si="819"/>
        <v>0.56000000000000005</v>
      </c>
      <c r="HN1728">
        <v>824510</v>
      </c>
      <c r="HQ1728">
        <v>0.48</v>
      </c>
      <c r="HR1728">
        <f t="shared" si="820"/>
        <v>0.48</v>
      </c>
      <c r="ID1728">
        <v>822905</v>
      </c>
      <c r="IG1728">
        <v>0.42</v>
      </c>
      <c r="IH1728">
        <f t="shared" si="821"/>
        <v>0.42</v>
      </c>
      <c r="IS1728">
        <v>822905</v>
      </c>
      <c r="IV1728">
        <v>0.45</v>
      </c>
      <c r="IW1728">
        <f t="shared" si="822"/>
        <v>0.45</v>
      </c>
      <c r="JH1728">
        <v>822905</v>
      </c>
      <c r="JK1728">
        <v>0.42</v>
      </c>
      <c r="JL1728">
        <f t="shared" si="823"/>
        <v>0.42</v>
      </c>
      <c r="JW1728">
        <v>822905</v>
      </c>
      <c r="JZ1728">
        <v>0.42</v>
      </c>
      <c r="KA1728">
        <f t="shared" si="824"/>
        <v>0.42</v>
      </c>
      <c r="KL1728">
        <v>822905</v>
      </c>
      <c r="KO1728">
        <v>0.5</v>
      </c>
      <c r="KP1728">
        <f t="shared" si="825"/>
        <v>0.5</v>
      </c>
      <c r="LA1728">
        <v>822905</v>
      </c>
      <c r="LD1728">
        <v>0.46</v>
      </c>
      <c r="LE1728">
        <f t="shared" si="826"/>
        <v>0.46</v>
      </c>
      <c r="LP1728">
        <v>822905</v>
      </c>
      <c r="LS1728">
        <v>0.43</v>
      </c>
      <c r="LT1728">
        <f t="shared" si="827"/>
        <v>0.43</v>
      </c>
      <c r="ME1728">
        <v>822905</v>
      </c>
      <c r="MH1728">
        <v>0.37</v>
      </c>
      <c r="MI1728">
        <f t="shared" si="828"/>
        <v>0.37</v>
      </c>
      <c r="MT1728">
        <v>822905</v>
      </c>
      <c r="MW1728">
        <v>0.39</v>
      </c>
      <c r="MX1728">
        <f t="shared" si="829"/>
        <v>0.39</v>
      </c>
      <c r="NI1728">
        <v>822905</v>
      </c>
      <c r="NL1728">
        <v>0.42</v>
      </c>
      <c r="NM1728">
        <f t="shared" si="830"/>
        <v>0.42</v>
      </c>
      <c r="NX1728">
        <v>822905</v>
      </c>
      <c r="OA1728">
        <v>0.46</v>
      </c>
      <c r="OB1728">
        <f t="shared" si="831"/>
        <v>0.46</v>
      </c>
      <c r="OM1728">
        <v>822905</v>
      </c>
      <c r="OP1728">
        <v>0.43</v>
      </c>
      <c r="OQ1728">
        <f t="shared" si="832"/>
        <v>0.43</v>
      </c>
      <c r="PB1728">
        <v>822905</v>
      </c>
      <c r="PE1728">
        <v>0.47</v>
      </c>
      <c r="PF1728">
        <f t="shared" si="833"/>
        <v>0.47</v>
      </c>
      <c r="PQ1728">
        <v>822905</v>
      </c>
      <c r="PT1728">
        <v>0.44</v>
      </c>
      <c r="PU1728">
        <f t="shared" si="834"/>
        <v>0.44</v>
      </c>
      <c r="QF1728">
        <v>822905</v>
      </c>
      <c r="QI1728">
        <v>0.46</v>
      </c>
      <c r="QJ1728">
        <f t="shared" si="835"/>
        <v>0.46</v>
      </c>
      <c r="QU1728">
        <v>822905</v>
      </c>
      <c r="QX1728">
        <v>0.42</v>
      </c>
      <c r="QY1728">
        <f t="shared" si="836"/>
        <v>0.42</v>
      </c>
    </row>
    <row r="1729" spans="12:467" x14ac:dyDescent="0.2">
      <c r="L1729">
        <v>825078</v>
      </c>
      <c r="O1729">
        <v>0.41</v>
      </c>
      <c r="P1729">
        <f t="shared" si="806"/>
        <v>0.41</v>
      </c>
      <c r="AA1729">
        <v>825078</v>
      </c>
      <c r="AD1729">
        <v>0.4</v>
      </c>
      <c r="AE1729">
        <f t="shared" si="807"/>
        <v>0.4</v>
      </c>
      <c r="AP1729">
        <v>825078</v>
      </c>
      <c r="AS1729">
        <v>0.41</v>
      </c>
      <c r="AT1729">
        <f t="shared" si="808"/>
        <v>0.41</v>
      </c>
      <c r="BE1729">
        <v>825078</v>
      </c>
      <c r="BH1729">
        <v>0.28999999999999998</v>
      </c>
      <c r="BI1729">
        <f t="shared" si="809"/>
        <v>0.28999999999999998</v>
      </c>
      <c r="BT1729">
        <v>825078</v>
      </c>
      <c r="BW1729">
        <v>0.37</v>
      </c>
      <c r="BX1729">
        <f t="shared" si="810"/>
        <v>0.37</v>
      </c>
      <c r="CI1729">
        <v>825078</v>
      </c>
      <c r="CL1729">
        <v>0.47</v>
      </c>
      <c r="CM1729">
        <f t="shared" si="811"/>
        <v>0.47</v>
      </c>
      <c r="CX1729">
        <v>825078</v>
      </c>
      <c r="DA1729">
        <v>0.45</v>
      </c>
      <c r="DB1729">
        <f t="shared" si="812"/>
        <v>0.45</v>
      </c>
      <c r="DM1729">
        <v>825078</v>
      </c>
      <c r="DP1729">
        <v>0.43</v>
      </c>
      <c r="DQ1729">
        <f t="shared" si="813"/>
        <v>0.43</v>
      </c>
      <c r="EB1729">
        <v>825078</v>
      </c>
      <c r="EE1729">
        <v>0.4</v>
      </c>
      <c r="EF1729">
        <f t="shared" si="814"/>
        <v>0.4</v>
      </c>
      <c r="EQ1729">
        <v>825078</v>
      </c>
      <c r="ET1729">
        <v>0.4</v>
      </c>
      <c r="EU1729">
        <f t="shared" si="815"/>
        <v>0.4</v>
      </c>
      <c r="FF1729">
        <v>825078</v>
      </c>
      <c r="FI1729">
        <v>0.45</v>
      </c>
      <c r="FJ1729">
        <f t="shared" si="816"/>
        <v>0.45</v>
      </c>
      <c r="FU1729">
        <v>825078</v>
      </c>
      <c r="FX1729">
        <v>0.45</v>
      </c>
      <c r="FY1729">
        <f t="shared" si="817"/>
        <v>0.45</v>
      </c>
      <c r="GJ1729">
        <v>825078</v>
      </c>
      <c r="GM1729">
        <v>0.42</v>
      </c>
      <c r="GN1729">
        <f t="shared" si="818"/>
        <v>0.42</v>
      </c>
      <c r="GY1729">
        <v>825078</v>
      </c>
      <c r="HB1729">
        <v>0.44</v>
      </c>
      <c r="HC1729">
        <f t="shared" si="819"/>
        <v>0.44</v>
      </c>
      <c r="HN1729">
        <v>825078</v>
      </c>
      <c r="HQ1729">
        <v>0.47</v>
      </c>
      <c r="HR1729">
        <f t="shared" si="820"/>
        <v>0.47</v>
      </c>
      <c r="ID1729">
        <v>823224</v>
      </c>
      <c r="IG1729">
        <v>0.48</v>
      </c>
      <c r="IH1729">
        <f t="shared" si="821"/>
        <v>0.48</v>
      </c>
      <c r="IS1729">
        <v>823224</v>
      </c>
      <c r="IV1729">
        <v>0.5</v>
      </c>
      <c r="IW1729">
        <f t="shared" si="822"/>
        <v>0.5</v>
      </c>
      <c r="JH1729">
        <v>823224</v>
      </c>
      <c r="JK1729">
        <v>0.51</v>
      </c>
      <c r="JL1729">
        <f t="shared" si="823"/>
        <v>0.51</v>
      </c>
      <c r="JW1729">
        <v>823224</v>
      </c>
      <c r="JZ1729">
        <v>0.49</v>
      </c>
      <c r="KA1729">
        <f t="shared" si="824"/>
        <v>0.49</v>
      </c>
      <c r="KL1729">
        <v>823224</v>
      </c>
      <c r="KO1729">
        <v>0.47</v>
      </c>
      <c r="KP1729">
        <f t="shared" si="825"/>
        <v>0.47</v>
      </c>
      <c r="LA1729">
        <v>823224</v>
      </c>
      <c r="LD1729">
        <v>0.51</v>
      </c>
      <c r="LE1729">
        <f t="shared" si="826"/>
        <v>0.51</v>
      </c>
      <c r="LP1729">
        <v>823224</v>
      </c>
      <c r="LS1729">
        <v>0.5</v>
      </c>
      <c r="LT1729">
        <f t="shared" si="827"/>
        <v>0.5</v>
      </c>
      <c r="ME1729">
        <v>823224</v>
      </c>
      <c r="MH1729">
        <v>0.48</v>
      </c>
      <c r="MI1729">
        <f t="shared" si="828"/>
        <v>0.48</v>
      </c>
      <c r="MT1729">
        <v>823224</v>
      </c>
      <c r="MW1729">
        <v>0.52</v>
      </c>
      <c r="MX1729">
        <f t="shared" si="829"/>
        <v>0.52</v>
      </c>
      <c r="NI1729">
        <v>823224</v>
      </c>
      <c r="NL1729">
        <v>0.48</v>
      </c>
      <c r="NM1729">
        <f t="shared" si="830"/>
        <v>0.48</v>
      </c>
      <c r="NX1729">
        <v>823224</v>
      </c>
      <c r="OA1729">
        <v>0.47</v>
      </c>
      <c r="OB1729">
        <f t="shared" si="831"/>
        <v>0.47</v>
      </c>
      <c r="OM1729">
        <v>823224</v>
      </c>
      <c r="OP1729">
        <v>0.48</v>
      </c>
      <c r="OQ1729">
        <f t="shared" si="832"/>
        <v>0.48</v>
      </c>
      <c r="PB1729">
        <v>823224</v>
      </c>
      <c r="PE1729">
        <v>0.49</v>
      </c>
      <c r="PF1729">
        <f t="shared" si="833"/>
        <v>0.49</v>
      </c>
      <c r="PQ1729">
        <v>823224</v>
      </c>
      <c r="PT1729">
        <v>0.49</v>
      </c>
      <c r="PU1729">
        <f t="shared" si="834"/>
        <v>0.49</v>
      </c>
      <c r="QF1729">
        <v>823224</v>
      </c>
      <c r="QI1729">
        <v>0.5</v>
      </c>
      <c r="QJ1729">
        <f t="shared" si="835"/>
        <v>0.5</v>
      </c>
      <c r="QU1729">
        <v>823224</v>
      </c>
      <c r="QX1729">
        <v>0.48</v>
      </c>
      <c r="QY1729">
        <f t="shared" si="836"/>
        <v>0.48</v>
      </c>
    </row>
    <row r="1730" spans="12:467" x14ac:dyDescent="0.2">
      <c r="L1730">
        <v>822728</v>
      </c>
      <c r="O1730">
        <v>0.47</v>
      </c>
      <c r="P1730">
        <f t="shared" si="806"/>
        <v>0.47</v>
      </c>
      <c r="AA1730">
        <v>822728</v>
      </c>
      <c r="AD1730">
        <v>0.48</v>
      </c>
      <c r="AE1730">
        <f t="shared" si="807"/>
        <v>0.48</v>
      </c>
      <c r="AP1730">
        <v>822728</v>
      </c>
      <c r="AS1730">
        <v>0.45</v>
      </c>
      <c r="AT1730">
        <f t="shared" si="808"/>
        <v>0.45</v>
      </c>
      <c r="BE1730">
        <v>822728</v>
      </c>
      <c r="BH1730">
        <v>0.45</v>
      </c>
      <c r="BI1730">
        <f t="shared" si="809"/>
        <v>0.45</v>
      </c>
      <c r="BT1730">
        <v>822728</v>
      </c>
      <c r="BW1730">
        <v>0.33</v>
      </c>
      <c r="BX1730">
        <f t="shared" si="810"/>
        <v>0.33</v>
      </c>
      <c r="CI1730">
        <v>822728</v>
      </c>
      <c r="CL1730">
        <v>0.5</v>
      </c>
      <c r="CM1730">
        <f t="shared" si="811"/>
        <v>0.5</v>
      </c>
      <c r="CX1730">
        <v>822728</v>
      </c>
      <c r="DA1730">
        <v>0.49</v>
      </c>
      <c r="DB1730">
        <f t="shared" si="812"/>
        <v>0.49</v>
      </c>
      <c r="DM1730">
        <v>822728</v>
      </c>
      <c r="DP1730">
        <v>0.5</v>
      </c>
      <c r="DQ1730">
        <f t="shared" si="813"/>
        <v>0.5</v>
      </c>
      <c r="EB1730">
        <v>822728</v>
      </c>
      <c r="EE1730">
        <v>0.5</v>
      </c>
      <c r="EF1730">
        <f t="shared" si="814"/>
        <v>0.5</v>
      </c>
      <c r="EQ1730">
        <v>822728</v>
      </c>
      <c r="ET1730">
        <v>0.5</v>
      </c>
      <c r="EU1730">
        <f t="shared" si="815"/>
        <v>0.5</v>
      </c>
      <c r="FF1730">
        <v>822728</v>
      </c>
      <c r="FI1730">
        <v>0.5</v>
      </c>
      <c r="FJ1730">
        <f t="shared" si="816"/>
        <v>0.5</v>
      </c>
      <c r="FU1730">
        <v>822728</v>
      </c>
      <c r="FX1730">
        <v>0.5</v>
      </c>
      <c r="FY1730">
        <f t="shared" si="817"/>
        <v>0.5</v>
      </c>
      <c r="GJ1730">
        <v>822728</v>
      </c>
      <c r="GM1730">
        <v>0.48</v>
      </c>
      <c r="GN1730">
        <f t="shared" si="818"/>
        <v>0.48</v>
      </c>
      <c r="GY1730">
        <v>822728</v>
      </c>
      <c r="HB1730">
        <v>0.56000000000000005</v>
      </c>
      <c r="HC1730">
        <f t="shared" si="819"/>
        <v>0.56000000000000005</v>
      </c>
      <c r="HN1730">
        <v>822728</v>
      </c>
      <c r="HQ1730">
        <v>0.41</v>
      </c>
      <c r="HR1730">
        <f t="shared" si="820"/>
        <v>0.41</v>
      </c>
      <c r="ID1730">
        <v>823304</v>
      </c>
      <c r="IG1730">
        <v>0.55000000000000004</v>
      </c>
      <c r="IH1730">
        <f t="shared" si="821"/>
        <v>0.55000000000000004</v>
      </c>
      <c r="IS1730">
        <v>823304</v>
      </c>
      <c r="IV1730">
        <v>0.55000000000000004</v>
      </c>
      <c r="IW1730">
        <f t="shared" si="822"/>
        <v>0.55000000000000004</v>
      </c>
      <c r="JH1730">
        <v>823304</v>
      </c>
      <c r="JK1730">
        <v>0.55000000000000004</v>
      </c>
      <c r="JL1730">
        <f t="shared" si="823"/>
        <v>0.55000000000000004</v>
      </c>
      <c r="JW1730">
        <v>823304</v>
      </c>
      <c r="JZ1730">
        <v>0.53</v>
      </c>
      <c r="KA1730">
        <f t="shared" si="824"/>
        <v>0.53</v>
      </c>
      <c r="KL1730">
        <v>823304</v>
      </c>
      <c r="KO1730">
        <v>0.56999999999999995</v>
      </c>
      <c r="KP1730">
        <f t="shared" si="825"/>
        <v>0.56999999999999995</v>
      </c>
      <c r="LA1730">
        <v>823304</v>
      </c>
      <c r="LD1730">
        <v>0.55000000000000004</v>
      </c>
      <c r="LE1730">
        <f t="shared" si="826"/>
        <v>0.55000000000000004</v>
      </c>
      <c r="LP1730">
        <v>823304</v>
      </c>
      <c r="LS1730">
        <v>0.53</v>
      </c>
      <c r="LT1730">
        <f t="shared" si="827"/>
        <v>0.53</v>
      </c>
      <c r="ME1730">
        <v>823304</v>
      </c>
      <c r="MH1730">
        <v>0.57999999999999996</v>
      </c>
      <c r="MI1730">
        <f t="shared" si="828"/>
        <v>0.57999999999999996</v>
      </c>
      <c r="MT1730">
        <v>823304</v>
      </c>
      <c r="MW1730">
        <v>0.55000000000000004</v>
      </c>
      <c r="MX1730">
        <f t="shared" si="829"/>
        <v>0.55000000000000004</v>
      </c>
      <c r="NI1730">
        <v>823304</v>
      </c>
      <c r="NL1730">
        <v>0.53</v>
      </c>
      <c r="NM1730">
        <f t="shared" si="830"/>
        <v>0.53</v>
      </c>
      <c r="NX1730">
        <v>823304</v>
      </c>
      <c r="OA1730">
        <v>0.52</v>
      </c>
      <c r="OB1730">
        <f t="shared" si="831"/>
        <v>0.52</v>
      </c>
      <c r="OM1730">
        <v>823304</v>
      </c>
      <c r="OP1730">
        <v>0.56000000000000005</v>
      </c>
      <c r="OQ1730">
        <f t="shared" si="832"/>
        <v>0.56000000000000005</v>
      </c>
      <c r="PB1730">
        <v>823304</v>
      </c>
      <c r="PE1730">
        <v>0.52</v>
      </c>
      <c r="PF1730">
        <f t="shared" si="833"/>
        <v>0.52</v>
      </c>
      <c r="PQ1730">
        <v>823304</v>
      </c>
      <c r="PT1730">
        <v>0.52</v>
      </c>
      <c r="PU1730">
        <f t="shared" si="834"/>
        <v>0.52</v>
      </c>
      <c r="QF1730">
        <v>823304</v>
      </c>
      <c r="QI1730">
        <v>0.56000000000000005</v>
      </c>
      <c r="QJ1730">
        <f t="shared" si="835"/>
        <v>0.56000000000000005</v>
      </c>
      <c r="QU1730">
        <v>823304</v>
      </c>
      <c r="QX1730">
        <v>0.54</v>
      </c>
      <c r="QY1730">
        <f t="shared" si="836"/>
        <v>0.54</v>
      </c>
    </row>
    <row r="1731" spans="12:467" x14ac:dyDescent="0.2">
      <c r="L1731">
        <v>822971</v>
      </c>
      <c r="O1731">
        <v>0.54</v>
      </c>
      <c r="P1731">
        <f t="shared" ref="P1731:P1772" si="837">IF(O1731=0,0.1,IF(O1731=1,0.9,O1731))</f>
        <v>0.54</v>
      </c>
      <c r="AA1731">
        <v>822971</v>
      </c>
      <c r="AD1731">
        <v>0.64</v>
      </c>
      <c r="AE1731">
        <f t="shared" ref="AE1731:AE1772" si="838">IF(AD1731=0,0.1,IF(AD1731=1,0.9,AD1731))</f>
        <v>0.64</v>
      </c>
      <c r="AP1731">
        <v>822971</v>
      </c>
      <c r="AS1731">
        <v>0.63</v>
      </c>
      <c r="AT1731">
        <f t="shared" ref="AT1731:AT1772" si="839">IF(AS1731=0,0.1,IF(AS1731=1,0.9,AS1731))</f>
        <v>0.63</v>
      </c>
      <c r="BE1731">
        <v>822971</v>
      </c>
      <c r="BH1731">
        <v>0.63</v>
      </c>
      <c r="BI1731">
        <f t="shared" ref="BI1731:BI1772" si="840">IF(BH1731=0,0.1,IF(BH1731=1,0.9,BH1731))</f>
        <v>0.63</v>
      </c>
      <c r="BT1731">
        <v>822971</v>
      </c>
      <c r="BW1731">
        <v>0.5</v>
      </c>
      <c r="BX1731">
        <f t="shared" ref="BX1731:BX1772" si="841">IF(BW1731=0,0.1,IF(BW1731=1,0.9,BW1731))</f>
        <v>0.5</v>
      </c>
      <c r="CI1731">
        <v>822971</v>
      </c>
      <c r="CL1731">
        <v>0.54</v>
      </c>
      <c r="CM1731">
        <f t="shared" ref="CM1731:CM1772" si="842">IF(CL1731=0,0.1,IF(CL1731=1,0.9,CL1731))</f>
        <v>0.54</v>
      </c>
      <c r="CX1731">
        <v>822971</v>
      </c>
      <c r="DA1731">
        <v>0.55000000000000004</v>
      </c>
      <c r="DB1731">
        <f t="shared" ref="DB1731:DB1772" si="843">IF(DA1731=0,0.1,IF(DA1731=1,0.9,DA1731))</f>
        <v>0.55000000000000004</v>
      </c>
      <c r="DM1731">
        <v>822971</v>
      </c>
      <c r="DP1731">
        <v>0.55000000000000004</v>
      </c>
      <c r="DQ1731">
        <f t="shared" ref="DQ1731:DQ1772" si="844">IF(DP1731=0,0.1,IF(DP1731=1,0.9,DP1731))</f>
        <v>0.55000000000000004</v>
      </c>
      <c r="EB1731">
        <v>822971</v>
      </c>
      <c r="EE1731">
        <v>0.56000000000000005</v>
      </c>
      <c r="EF1731">
        <f t="shared" ref="EF1731:EF1772" si="845">IF(EE1731=0,0.1,IF(EE1731=1,0.9,EE1731))</f>
        <v>0.56000000000000005</v>
      </c>
      <c r="EQ1731">
        <v>822971</v>
      </c>
      <c r="ET1731">
        <v>0.56000000000000005</v>
      </c>
      <c r="EU1731">
        <f t="shared" ref="EU1731:EU1772" si="846">IF(ET1731=0,0.1,IF(ET1731=1,0.9,ET1731))</f>
        <v>0.56000000000000005</v>
      </c>
      <c r="FF1731">
        <v>822971</v>
      </c>
      <c r="FI1731">
        <v>0.55000000000000004</v>
      </c>
      <c r="FJ1731">
        <f t="shared" ref="FJ1731:FJ1772" si="847">IF(FI1731=0,0.1,IF(FI1731=1,0.9,FI1731))</f>
        <v>0.55000000000000004</v>
      </c>
      <c r="FU1731">
        <v>822971</v>
      </c>
      <c r="FX1731">
        <v>0.55000000000000004</v>
      </c>
      <c r="FY1731">
        <f t="shared" ref="FY1731:FY1772" si="848">IF(FX1731=0,0.1,IF(FX1731=1,0.9,FX1731))</f>
        <v>0.55000000000000004</v>
      </c>
      <c r="GJ1731">
        <v>822971</v>
      </c>
      <c r="GM1731">
        <v>0.53</v>
      </c>
      <c r="GN1731">
        <f t="shared" ref="GN1731:GN1772" si="849">IF(GM1731=0,0.1,IF(GM1731=1,0.9,GM1731))</f>
        <v>0.53</v>
      </c>
      <c r="GY1731">
        <v>822971</v>
      </c>
      <c r="HB1731">
        <v>0.57999999999999996</v>
      </c>
      <c r="HC1731">
        <f t="shared" ref="HC1731:HC1772" si="850">IF(HB1731=0,0.1,IF(HB1731=1,0.9,HB1731))</f>
        <v>0.57999999999999996</v>
      </c>
      <c r="HN1731">
        <v>822971</v>
      </c>
      <c r="HQ1731">
        <v>0.52</v>
      </c>
      <c r="HR1731">
        <f t="shared" ref="HR1731:HR1772" si="851">IF(HQ1731=0,0.1,IF(HQ1731=1,0.9,HQ1731))</f>
        <v>0.52</v>
      </c>
      <c r="ID1731">
        <v>823792</v>
      </c>
      <c r="IG1731">
        <v>0.47</v>
      </c>
      <c r="IH1731">
        <f t="shared" ref="IH1731:IH1772" si="852">IF(IG1731=0,0.1,IF(IG1731=1,0.9,IG1731))</f>
        <v>0.47</v>
      </c>
      <c r="IS1731">
        <v>823792</v>
      </c>
      <c r="IV1731">
        <v>0.49</v>
      </c>
      <c r="IW1731">
        <f t="shared" ref="IW1731:IW1772" si="853">IF(IV1731=0,0.1,IF(IV1731=1,0.9,IV1731))</f>
        <v>0.49</v>
      </c>
      <c r="JH1731">
        <v>823792</v>
      </c>
      <c r="JK1731">
        <v>0.47</v>
      </c>
      <c r="JL1731">
        <f t="shared" ref="JL1731:JL1772" si="854">IF(JK1731=0,0.1,IF(JK1731=1,0.9,JK1731))</f>
        <v>0.47</v>
      </c>
      <c r="JW1731">
        <v>823792</v>
      </c>
      <c r="JZ1731">
        <v>0.45</v>
      </c>
      <c r="KA1731">
        <f t="shared" ref="KA1731:KA1772" si="855">IF(JZ1731=0,0.1,IF(JZ1731=1,0.9,JZ1731))</f>
        <v>0.45</v>
      </c>
      <c r="KL1731">
        <v>823792</v>
      </c>
      <c r="KO1731">
        <v>0.48</v>
      </c>
      <c r="KP1731">
        <f t="shared" ref="KP1731:KP1772" si="856">IF(KO1731=0,0.1,IF(KO1731=1,0.9,KO1731))</f>
        <v>0.48</v>
      </c>
      <c r="LA1731">
        <v>823792</v>
      </c>
      <c r="LD1731">
        <v>0.46</v>
      </c>
      <c r="LE1731">
        <f t="shared" ref="LE1731:LE1772" si="857">IF(LD1731=0,0.1,IF(LD1731=1,0.9,LD1731))</f>
        <v>0.46</v>
      </c>
      <c r="LP1731">
        <v>823792</v>
      </c>
      <c r="LS1731">
        <v>0.46</v>
      </c>
      <c r="LT1731">
        <f t="shared" ref="LT1731:LT1772" si="858">IF(LS1731=0,0.1,IF(LS1731=1,0.9,LS1731))</f>
        <v>0.46</v>
      </c>
      <c r="ME1731">
        <v>823792</v>
      </c>
      <c r="MH1731">
        <v>0.41</v>
      </c>
      <c r="MI1731">
        <f t="shared" ref="MI1731:MI1772" si="859">IF(MH1731=0,0.1,IF(MH1731=1,0.9,MH1731))</f>
        <v>0.41</v>
      </c>
      <c r="MT1731">
        <v>823792</v>
      </c>
      <c r="MW1731">
        <v>0.46</v>
      </c>
      <c r="MX1731">
        <f t="shared" ref="MX1731:MX1772" si="860">IF(MW1731=0,0.1,IF(MW1731=1,0.9,MW1731))</f>
        <v>0.46</v>
      </c>
      <c r="NI1731">
        <v>823792</v>
      </c>
      <c r="NL1731">
        <v>0.44</v>
      </c>
      <c r="NM1731">
        <f t="shared" ref="NM1731:NM1772" si="861">IF(NL1731=0,0.1,IF(NL1731=1,0.9,NL1731))</f>
        <v>0.44</v>
      </c>
      <c r="NX1731">
        <v>823792</v>
      </c>
      <c r="OA1731">
        <v>0.49</v>
      </c>
      <c r="OB1731">
        <f t="shared" ref="OB1731:OB1772" si="862">IF(OA1731=0,0.1,IF(OA1731=1,0.9,OA1731))</f>
        <v>0.49</v>
      </c>
      <c r="OM1731">
        <v>823792</v>
      </c>
      <c r="OP1731">
        <v>0.47</v>
      </c>
      <c r="OQ1731">
        <f t="shared" ref="OQ1731:OQ1772" si="863">IF(OP1731=0,0.1,IF(OP1731=1,0.9,OP1731))</f>
        <v>0.47</v>
      </c>
      <c r="PB1731">
        <v>823792</v>
      </c>
      <c r="PE1731">
        <v>0.5</v>
      </c>
      <c r="PF1731">
        <f t="shared" ref="PF1731:PF1772" si="864">IF(PE1731=0,0.1,IF(PE1731=1,0.9,PE1731))</f>
        <v>0.5</v>
      </c>
      <c r="PQ1731">
        <v>823792</v>
      </c>
      <c r="PT1731">
        <v>0.49</v>
      </c>
      <c r="PU1731">
        <f t="shared" ref="PU1731:PU1772" si="865">IF(PT1731=0,0.1,IF(PT1731=1,0.9,PT1731))</f>
        <v>0.49</v>
      </c>
      <c r="QF1731">
        <v>823792</v>
      </c>
      <c r="QI1731">
        <v>0.46</v>
      </c>
      <c r="QJ1731">
        <f t="shared" ref="QJ1731:QJ1772" si="866">IF(QI1731=0,0.1,IF(QI1731=1,0.9,QI1731))</f>
        <v>0.46</v>
      </c>
      <c r="QU1731">
        <v>823792</v>
      </c>
      <c r="QX1731">
        <v>0.44</v>
      </c>
      <c r="QY1731">
        <f t="shared" ref="QY1731:QY1772" si="867">IF(QX1731=0,0.1,IF(QX1731=1,0.9,QX1731))</f>
        <v>0.44</v>
      </c>
    </row>
    <row r="1732" spans="12:467" x14ac:dyDescent="0.2">
      <c r="L1732">
        <v>823052</v>
      </c>
      <c r="O1732">
        <v>0.49</v>
      </c>
      <c r="P1732">
        <f t="shared" si="837"/>
        <v>0.49</v>
      </c>
      <c r="AA1732">
        <v>823052</v>
      </c>
      <c r="AD1732">
        <v>0.51</v>
      </c>
      <c r="AE1732">
        <f t="shared" si="838"/>
        <v>0.51</v>
      </c>
      <c r="AP1732">
        <v>823052</v>
      </c>
      <c r="AS1732">
        <v>0.63</v>
      </c>
      <c r="AT1732">
        <f t="shared" si="839"/>
        <v>0.63</v>
      </c>
      <c r="BE1732">
        <v>823052</v>
      </c>
      <c r="BH1732">
        <v>0.49</v>
      </c>
      <c r="BI1732">
        <f t="shared" si="840"/>
        <v>0.49</v>
      </c>
      <c r="BT1732">
        <v>823052</v>
      </c>
      <c r="BW1732">
        <v>0.43</v>
      </c>
      <c r="BX1732">
        <f t="shared" si="841"/>
        <v>0.43</v>
      </c>
      <c r="CI1732">
        <v>823052</v>
      </c>
      <c r="CL1732">
        <v>0.49</v>
      </c>
      <c r="CM1732">
        <f t="shared" si="842"/>
        <v>0.49</v>
      </c>
      <c r="CX1732">
        <v>823052</v>
      </c>
      <c r="DA1732">
        <v>0.47</v>
      </c>
      <c r="DB1732">
        <f t="shared" si="843"/>
        <v>0.47</v>
      </c>
      <c r="DM1732">
        <v>823052</v>
      </c>
      <c r="DP1732">
        <v>0.5</v>
      </c>
      <c r="DQ1732">
        <f t="shared" si="844"/>
        <v>0.5</v>
      </c>
      <c r="EB1732">
        <v>823052</v>
      </c>
      <c r="EE1732">
        <v>0.48</v>
      </c>
      <c r="EF1732">
        <f t="shared" si="845"/>
        <v>0.48</v>
      </c>
      <c r="EQ1732">
        <v>823052</v>
      </c>
      <c r="ET1732">
        <v>0.48</v>
      </c>
      <c r="EU1732">
        <f t="shared" si="846"/>
        <v>0.48</v>
      </c>
      <c r="FF1732">
        <v>823052</v>
      </c>
      <c r="FI1732">
        <v>0.48</v>
      </c>
      <c r="FJ1732">
        <f t="shared" si="847"/>
        <v>0.48</v>
      </c>
      <c r="FU1732">
        <v>823052</v>
      </c>
      <c r="FX1732">
        <v>0.47</v>
      </c>
      <c r="FY1732">
        <f t="shared" si="848"/>
        <v>0.47</v>
      </c>
      <c r="GJ1732">
        <v>823052</v>
      </c>
      <c r="GM1732">
        <v>0.48</v>
      </c>
      <c r="GN1732">
        <f t="shared" si="849"/>
        <v>0.48</v>
      </c>
      <c r="GY1732">
        <v>823052</v>
      </c>
      <c r="HB1732">
        <v>0.49</v>
      </c>
      <c r="HC1732">
        <f t="shared" si="850"/>
        <v>0.49</v>
      </c>
      <c r="HN1732">
        <v>823052</v>
      </c>
      <c r="HQ1732">
        <v>0.48</v>
      </c>
      <c r="HR1732">
        <f t="shared" si="851"/>
        <v>0.48</v>
      </c>
      <c r="ID1732">
        <v>824115</v>
      </c>
      <c r="IG1732">
        <v>0.52</v>
      </c>
      <c r="IH1732">
        <f t="shared" si="852"/>
        <v>0.52</v>
      </c>
      <c r="IS1732">
        <v>824115</v>
      </c>
      <c r="IV1732">
        <v>0.56999999999999995</v>
      </c>
      <c r="IW1732">
        <f t="shared" si="853"/>
        <v>0.56999999999999995</v>
      </c>
      <c r="JH1732">
        <v>824115</v>
      </c>
      <c r="JK1732">
        <v>0.56999999999999995</v>
      </c>
      <c r="JL1732">
        <f t="shared" si="854"/>
        <v>0.56999999999999995</v>
      </c>
      <c r="JW1732">
        <v>824115</v>
      </c>
      <c r="JZ1732">
        <v>0.55000000000000004</v>
      </c>
      <c r="KA1732">
        <f t="shared" si="855"/>
        <v>0.55000000000000004</v>
      </c>
      <c r="KL1732">
        <v>824115</v>
      </c>
      <c r="KO1732">
        <v>0.6</v>
      </c>
      <c r="KP1732">
        <f t="shared" si="856"/>
        <v>0.6</v>
      </c>
      <c r="LA1732">
        <v>824115</v>
      </c>
      <c r="LD1732">
        <v>0.56000000000000005</v>
      </c>
      <c r="LE1732">
        <f t="shared" si="857"/>
        <v>0.56000000000000005</v>
      </c>
      <c r="LP1732">
        <v>824115</v>
      </c>
      <c r="LS1732">
        <v>0.54</v>
      </c>
      <c r="LT1732">
        <f t="shared" si="858"/>
        <v>0.54</v>
      </c>
      <c r="ME1732">
        <v>824115</v>
      </c>
      <c r="MH1732">
        <v>0.52</v>
      </c>
      <c r="MI1732">
        <f t="shared" si="859"/>
        <v>0.52</v>
      </c>
      <c r="MT1732">
        <v>824115</v>
      </c>
      <c r="MW1732">
        <v>0.64</v>
      </c>
      <c r="MX1732">
        <f t="shared" si="860"/>
        <v>0.64</v>
      </c>
      <c r="NI1732">
        <v>824115</v>
      </c>
      <c r="NL1732">
        <v>0.54</v>
      </c>
      <c r="NM1732">
        <f t="shared" si="861"/>
        <v>0.54</v>
      </c>
      <c r="NX1732">
        <v>824115</v>
      </c>
      <c r="OA1732">
        <v>0.53</v>
      </c>
      <c r="OB1732">
        <f t="shared" si="862"/>
        <v>0.53</v>
      </c>
      <c r="OM1732">
        <v>824115</v>
      </c>
      <c r="OP1732">
        <v>0.56000000000000005</v>
      </c>
      <c r="OQ1732">
        <f t="shared" si="863"/>
        <v>0.56000000000000005</v>
      </c>
      <c r="PB1732">
        <v>824115</v>
      </c>
      <c r="PE1732">
        <v>0.55000000000000004</v>
      </c>
      <c r="PF1732">
        <f t="shared" si="864"/>
        <v>0.55000000000000004</v>
      </c>
      <c r="PQ1732">
        <v>824115</v>
      </c>
      <c r="PT1732">
        <v>0.56000000000000005</v>
      </c>
      <c r="PU1732">
        <f t="shared" si="865"/>
        <v>0.56000000000000005</v>
      </c>
      <c r="QF1732">
        <v>824115</v>
      </c>
      <c r="QI1732">
        <v>0.56999999999999995</v>
      </c>
      <c r="QJ1732">
        <f t="shared" si="866"/>
        <v>0.56999999999999995</v>
      </c>
      <c r="QU1732">
        <v>824115</v>
      </c>
      <c r="QX1732">
        <v>0.55000000000000004</v>
      </c>
      <c r="QY1732">
        <f t="shared" si="867"/>
        <v>0.55000000000000004</v>
      </c>
    </row>
    <row r="1733" spans="12:467" x14ac:dyDescent="0.2">
      <c r="L1733">
        <v>823129</v>
      </c>
      <c r="O1733">
        <v>0.59</v>
      </c>
      <c r="P1733">
        <f t="shared" si="837"/>
        <v>0.59</v>
      </c>
      <c r="AA1733">
        <v>823129</v>
      </c>
      <c r="AD1733">
        <v>0.7</v>
      </c>
      <c r="AE1733">
        <f t="shared" si="838"/>
        <v>0.7</v>
      </c>
      <c r="AP1733">
        <v>823129</v>
      </c>
      <c r="AS1733">
        <v>0.46</v>
      </c>
      <c r="AT1733">
        <f t="shared" si="839"/>
        <v>0.46</v>
      </c>
      <c r="BE1733">
        <v>823129</v>
      </c>
      <c r="BH1733">
        <v>0.62</v>
      </c>
      <c r="BI1733">
        <f t="shared" si="840"/>
        <v>0.62</v>
      </c>
      <c r="BT1733">
        <v>823129</v>
      </c>
      <c r="BW1733">
        <v>0.74</v>
      </c>
      <c r="BX1733">
        <f t="shared" si="841"/>
        <v>0.74</v>
      </c>
      <c r="CI1733">
        <v>823129</v>
      </c>
      <c r="CL1733">
        <v>0.55000000000000004</v>
      </c>
      <c r="CM1733">
        <f t="shared" si="842"/>
        <v>0.55000000000000004</v>
      </c>
      <c r="CX1733">
        <v>823129</v>
      </c>
      <c r="DA1733">
        <v>0.56999999999999995</v>
      </c>
      <c r="DB1733">
        <f t="shared" si="843"/>
        <v>0.56999999999999995</v>
      </c>
      <c r="DM1733">
        <v>823129</v>
      </c>
      <c r="DP1733">
        <v>0.56999999999999995</v>
      </c>
      <c r="DQ1733">
        <f t="shared" si="844"/>
        <v>0.56999999999999995</v>
      </c>
      <c r="EB1733">
        <v>823129</v>
      </c>
      <c r="EE1733">
        <v>0.56000000000000005</v>
      </c>
      <c r="EF1733">
        <f t="shared" si="845"/>
        <v>0.56000000000000005</v>
      </c>
      <c r="EQ1733">
        <v>823129</v>
      </c>
      <c r="ET1733">
        <v>0.56000000000000005</v>
      </c>
      <c r="EU1733">
        <f t="shared" si="846"/>
        <v>0.56000000000000005</v>
      </c>
      <c r="FF1733">
        <v>823129</v>
      </c>
      <c r="FI1733">
        <v>0.59</v>
      </c>
      <c r="FJ1733">
        <f t="shared" si="847"/>
        <v>0.59</v>
      </c>
      <c r="FU1733">
        <v>823129</v>
      </c>
      <c r="FX1733">
        <v>0.57999999999999996</v>
      </c>
      <c r="FY1733">
        <f t="shared" si="848"/>
        <v>0.57999999999999996</v>
      </c>
      <c r="GJ1733">
        <v>823129</v>
      </c>
      <c r="GM1733">
        <v>0.56999999999999995</v>
      </c>
      <c r="GN1733">
        <f t="shared" si="849"/>
        <v>0.56999999999999995</v>
      </c>
      <c r="GY1733">
        <v>823129</v>
      </c>
      <c r="HB1733">
        <v>0.59</v>
      </c>
      <c r="HC1733">
        <f t="shared" si="850"/>
        <v>0.59</v>
      </c>
      <c r="HN1733">
        <v>823129</v>
      </c>
      <c r="HQ1733">
        <v>0.5</v>
      </c>
      <c r="HR1733">
        <f t="shared" si="851"/>
        <v>0.5</v>
      </c>
      <c r="ID1733">
        <v>824444</v>
      </c>
      <c r="IG1733">
        <v>0.5</v>
      </c>
      <c r="IH1733">
        <f t="shared" si="852"/>
        <v>0.5</v>
      </c>
      <c r="IS1733">
        <v>824444</v>
      </c>
      <c r="IV1733">
        <v>0.51</v>
      </c>
      <c r="IW1733">
        <f t="shared" si="853"/>
        <v>0.51</v>
      </c>
      <c r="JH1733">
        <v>824444</v>
      </c>
      <c r="JK1733">
        <v>0.53</v>
      </c>
      <c r="JL1733">
        <f t="shared" si="854"/>
        <v>0.53</v>
      </c>
      <c r="JW1733">
        <v>824444</v>
      </c>
      <c r="JZ1733">
        <v>0.52</v>
      </c>
      <c r="KA1733">
        <f t="shared" si="855"/>
        <v>0.52</v>
      </c>
      <c r="KL1733">
        <v>824444</v>
      </c>
      <c r="KO1733">
        <v>0.47</v>
      </c>
      <c r="KP1733">
        <f t="shared" si="856"/>
        <v>0.47</v>
      </c>
      <c r="LA1733">
        <v>824444</v>
      </c>
      <c r="LD1733">
        <v>0.5</v>
      </c>
      <c r="LE1733">
        <f t="shared" si="857"/>
        <v>0.5</v>
      </c>
      <c r="LP1733">
        <v>824444</v>
      </c>
      <c r="LS1733">
        <v>0.53</v>
      </c>
      <c r="LT1733">
        <f t="shared" si="858"/>
        <v>0.53</v>
      </c>
      <c r="ME1733">
        <v>824444</v>
      </c>
      <c r="MH1733">
        <v>0.5</v>
      </c>
      <c r="MI1733">
        <f t="shared" si="859"/>
        <v>0.5</v>
      </c>
      <c r="MT1733">
        <v>824444</v>
      </c>
      <c r="MW1733">
        <v>0.5</v>
      </c>
      <c r="MX1733">
        <f t="shared" si="860"/>
        <v>0.5</v>
      </c>
      <c r="NI1733">
        <v>824444</v>
      </c>
      <c r="NL1733">
        <v>0.52</v>
      </c>
      <c r="NM1733">
        <f t="shared" si="861"/>
        <v>0.52</v>
      </c>
      <c r="NX1733">
        <v>824444</v>
      </c>
      <c r="OA1733">
        <v>0.51</v>
      </c>
      <c r="OB1733">
        <f t="shared" si="862"/>
        <v>0.51</v>
      </c>
      <c r="OM1733">
        <v>824444</v>
      </c>
      <c r="OP1733">
        <v>0.53</v>
      </c>
      <c r="OQ1733">
        <f t="shared" si="863"/>
        <v>0.53</v>
      </c>
      <c r="PB1733">
        <v>824444</v>
      </c>
      <c r="PE1733">
        <v>0.5</v>
      </c>
      <c r="PF1733">
        <f t="shared" si="864"/>
        <v>0.5</v>
      </c>
      <c r="PQ1733">
        <v>824444</v>
      </c>
      <c r="PT1733">
        <v>0.54</v>
      </c>
      <c r="PU1733">
        <f t="shared" si="865"/>
        <v>0.54</v>
      </c>
      <c r="QF1733">
        <v>824444</v>
      </c>
      <c r="QI1733">
        <v>0.48</v>
      </c>
      <c r="QJ1733">
        <f t="shared" si="866"/>
        <v>0.48</v>
      </c>
      <c r="QU1733">
        <v>824444</v>
      </c>
      <c r="QX1733">
        <v>0.5</v>
      </c>
      <c r="QY1733">
        <f t="shared" si="867"/>
        <v>0.5</v>
      </c>
    </row>
    <row r="1734" spans="12:467" x14ac:dyDescent="0.2">
      <c r="L1734">
        <v>823460</v>
      </c>
      <c r="O1734">
        <v>0.56000000000000005</v>
      </c>
      <c r="P1734">
        <f t="shared" si="837"/>
        <v>0.56000000000000005</v>
      </c>
      <c r="AA1734">
        <v>823460</v>
      </c>
      <c r="AD1734">
        <v>0.55000000000000004</v>
      </c>
      <c r="AE1734">
        <f t="shared" si="838"/>
        <v>0.55000000000000004</v>
      </c>
      <c r="AP1734">
        <v>823460</v>
      </c>
      <c r="AS1734">
        <v>0.51</v>
      </c>
      <c r="AT1734">
        <f t="shared" si="839"/>
        <v>0.51</v>
      </c>
      <c r="BE1734">
        <v>823460</v>
      </c>
      <c r="BH1734">
        <v>0.47</v>
      </c>
      <c r="BI1734">
        <f t="shared" si="840"/>
        <v>0.47</v>
      </c>
      <c r="BT1734">
        <v>823460</v>
      </c>
      <c r="BW1734">
        <v>0.6</v>
      </c>
      <c r="BX1734">
        <f t="shared" si="841"/>
        <v>0.6</v>
      </c>
      <c r="CI1734">
        <v>823460</v>
      </c>
      <c r="CL1734">
        <v>0.57999999999999996</v>
      </c>
      <c r="CM1734">
        <f t="shared" si="842"/>
        <v>0.57999999999999996</v>
      </c>
      <c r="CX1734">
        <v>823460</v>
      </c>
      <c r="DA1734">
        <v>0.56999999999999995</v>
      </c>
      <c r="DB1734">
        <f t="shared" si="843"/>
        <v>0.56999999999999995</v>
      </c>
      <c r="DM1734">
        <v>823460</v>
      </c>
      <c r="DP1734">
        <v>0.56999999999999995</v>
      </c>
      <c r="DQ1734">
        <f t="shared" si="844"/>
        <v>0.56999999999999995</v>
      </c>
      <c r="EB1734">
        <v>823460</v>
      </c>
      <c r="EE1734">
        <v>0.57999999999999996</v>
      </c>
      <c r="EF1734">
        <f t="shared" si="845"/>
        <v>0.57999999999999996</v>
      </c>
      <c r="EQ1734">
        <v>823460</v>
      </c>
      <c r="ET1734">
        <v>0.57999999999999996</v>
      </c>
      <c r="EU1734">
        <f t="shared" si="846"/>
        <v>0.57999999999999996</v>
      </c>
      <c r="FF1734">
        <v>823460</v>
      </c>
      <c r="FI1734">
        <v>0.56999999999999995</v>
      </c>
      <c r="FJ1734">
        <f t="shared" si="847"/>
        <v>0.56999999999999995</v>
      </c>
      <c r="FU1734">
        <v>823460</v>
      </c>
      <c r="FX1734">
        <v>0.57999999999999996</v>
      </c>
      <c r="FY1734">
        <f t="shared" si="848"/>
        <v>0.57999999999999996</v>
      </c>
      <c r="GJ1734">
        <v>823460</v>
      </c>
      <c r="GM1734">
        <v>0.56000000000000005</v>
      </c>
      <c r="GN1734">
        <f t="shared" si="849"/>
        <v>0.56000000000000005</v>
      </c>
      <c r="GY1734">
        <v>823460</v>
      </c>
      <c r="HB1734">
        <v>0.59</v>
      </c>
      <c r="HC1734">
        <f t="shared" si="850"/>
        <v>0.59</v>
      </c>
      <c r="HN1734">
        <v>823460</v>
      </c>
      <c r="HQ1734">
        <v>0.6</v>
      </c>
      <c r="HR1734">
        <f t="shared" si="851"/>
        <v>0.6</v>
      </c>
      <c r="ID1734">
        <v>824606</v>
      </c>
      <c r="IG1734">
        <v>0.41</v>
      </c>
      <c r="IH1734">
        <f t="shared" si="852"/>
        <v>0.41</v>
      </c>
      <c r="IS1734">
        <v>824606</v>
      </c>
      <c r="IV1734">
        <v>0.43</v>
      </c>
      <c r="IW1734">
        <f t="shared" si="853"/>
        <v>0.43</v>
      </c>
      <c r="JH1734">
        <v>824606</v>
      </c>
      <c r="JK1734">
        <v>0.42</v>
      </c>
      <c r="JL1734">
        <f t="shared" si="854"/>
        <v>0.42</v>
      </c>
      <c r="JW1734">
        <v>824606</v>
      </c>
      <c r="JZ1734">
        <v>0.45</v>
      </c>
      <c r="KA1734">
        <f t="shared" si="855"/>
        <v>0.45</v>
      </c>
      <c r="KL1734">
        <v>824606</v>
      </c>
      <c r="KO1734">
        <v>0.35</v>
      </c>
      <c r="KP1734">
        <f t="shared" si="856"/>
        <v>0.35</v>
      </c>
      <c r="LA1734">
        <v>824606</v>
      </c>
      <c r="LD1734">
        <v>0.4</v>
      </c>
      <c r="LE1734">
        <f t="shared" si="857"/>
        <v>0.4</v>
      </c>
      <c r="LP1734">
        <v>824606</v>
      </c>
      <c r="LS1734">
        <v>0.45</v>
      </c>
      <c r="LT1734">
        <f t="shared" si="858"/>
        <v>0.45</v>
      </c>
      <c r="ME1734">
        <v>824606</v>
      </c>
      <c r="MH1734">
        <v>0.34</v>
      </c>
      <c r="MI1734">
        <f t="shared" si="859"/>
        <v>0.34</v>
      </c>
      <c r="MT1734">
        <v>824606</v>
      </c>
      <c r="MW1734">
        <v>0.48</v>
      </c>
      <c r="MX1734">
        <f t="shared" si="860"/>
        <v>0.48</v>
      </c>
      <c r="NI1734">
        <v>824606</v>
      </c>
      <c r="NL1734">
        <v>0.44</v>
      </c>
      <c r="NM1734">
        <f t="shared" si="861"/>
        <v>0.44</v>
      </c>
      <c r="NX1734">
        <v>824606</v>
      </c>
      <c r="OA1734">
        <v>0.45</v>
      </c>
      <c r="OB1734">
        <f t="shared" si="862"/>
        <v>0.45</v>
      </c>
      <c r="OM1734">
        <v>824606</v>
      </c>
      <c r="OP1734">
        <v>0.43</v>
      </c>
      <c r="OQ1734">
        <f t="shared" si="863"/>
        <v>0.43</v>
      </c>
      <c r="PB1734">
        <v>824606</v>
      </c>
      <c r="PE1734">
        <v>0.41</v>
      </c>
      <c r="PF1734">
        <f t="shared" si="864"/>
        <v>0.41</v>
      </c>
      <c r="PQ1734">
        <v>824606</v>
      </c>
      <c r="PT1734">
        <v>0.43</v>
      </c>
      <c r="PU1734">
        <f t="shared" si="865"/>
        <v>0.43</v>
      </c>
      <c r="QF1734">
        <v>824606</v>
      </c>
      <c r="QI1734">
        <v>0.42</v>
      </c>
      <c r="QJ1734">
        <f t="shared" si="866"/>
        <v>0.42</v>
      </c>
      <c r="QU1734">
        <v>824606</v>
      </c>
      <c r="QX1734">
        <v>0.44</v>
      </c>
      <c r="QY1734">
        <f t="shared" si="867"/>
        <v>0.44</v>
      </c>
    </row>
    <row r="1735" spans="12:467" x14ac:dyDescent="0.2">
      <c r="L1735">
        <v>823700</v>
      </c>
      <c r="O1735">
        <v>0.45</v>
      </c>
      <c r="P1735">
        <f t="shared" si="837"/>
        <v>0.45</v>
      </c>
      <c r="AA1735">
        <v>823700</v>
      </c>
      <c r="AD1735">
        <v>0.39</v>
      </c>
      <c r="AE1735">
        <f t="shared" si="838"/>
        <v>0.39</v>
      </c>
      <c r="AP1735">
        <v>823700</v>
      </c>
      <c r="AS1735">
        <v>0.38</v>
      </c>
      <c r="AT1735">
        <f t="shared" si="839"/>
        <v>0.38</v>
      </c>
      <c r="BE1735">
        <v>823700</v>
      </c>
      <c r="BH1735">
        <v>0.49</v>
      </c>
      <c r="BI1735">
        <f t="shared" si="840"/>
        <v>0.49</v>
      </c>
      <c r="BT1735">
        <v>823700</v>
      </c>
      <c r="BW1735">
        <v>0.49</v>
      </c>
      <c r="BX1735">
        <f t="shared" si="841"/>
        <v>0.49</v>
      </c>
      <c r="CI1735">
        <v>823700</v>
      </c>
      <c r="CL1735">
        <v>0.46</v>
      </c>
      <c r="CM1735">
        <f t="shared" si="842"/>
        <v>0.46</v>
      </c>
      <c r="CX1735">
        <v>823700</v>
      </c>
      <c r="DA1735">
        <v>0.47</v>
      </c>
      <c r="DB1735">
        <f t="shared" si="843"/>
        <v>0.47</v>
      </c>
      <c r="DM1735">
        <v>823700</v>
      </c>
      <c r="DP1735">
        <v>0.45</v>
      </c>
      <c r="DQ1735">
        <f t="shared" si="844"/>
        <v>0.45</v>
      </c>
      <c r="EB1735">
        <v>823700</v>
      </c>
      <c r="EE1735">
        <v>0.48</v>
      </c>
      <c r="EF1735">
        <f t="shared" si="845"/>
        <v>0.48</v>
      </c>
      <c r="EQ1735">
        <v>823700</v>
      </c>
      <c r="ET1735">
        <v>0.48</v>
      </c>
      <c r="EU1735">
        <f t="shared" si="846"/>
        <v>0.48</v>
      </c>
      <c r="FF1735">
        <v>823700</v>
      </c>
      <c r="FI1735">
        <v>0.5</v>
      </c>
      <c r="FJ1735">
        <f t="shared" si="847"/>
        <v>0.5</v>
      </c>
      <c r="FU1735">
        <v>823700</v>
      </c>
      <c r="FX1735">
        <v>0.46</v>
      </c>
      <c r="FY1735">
        <f t="shared" si="848"/>
        <v>0.46</v>
      </c>
      <c r="GJ1735">
        <v>823700</v>
      </c>
      <c r="GM1735">
        <v>0.45</v>
      </c>
      <c r="GN1735">
        <f t="shared" si="849"/>
        <v>0.45</v>
      </c>
      <c r="GY1735">
        <v>823700</v>
      </c>
      <c r="HB1735">
        <v>0.47</v>
      </c>
      <c r="HC1735">
        <f t="shared" si="850"/>
        <v>0.47</v>
      </c>
      <c r="HN1735">
        <v>823700</v>
      </c>
      <c r="HQ1735">
        <v>0.45</v>
      </c>
      <c r="HR1735">
        <f t="shared" si="851"/>
        <v>0.45</v>
      </c>
      <c r="ID1735">
        <v>824847</v>
      </c>
      <c r="IG1735">
        <v>0.54</v>
      </c>
      <c r="IH1735">
        <f t="shared" si="852"/>
        <v>0.54</v>
      </c>
      <c r="IS1735">
        <v>824847</v>
      </c>
      <c r="IV1735">
        <v>0.52</v>
      </c>
      <c r="IW1735">
        <f t="shared" si="853"/>
        <v>0.52</v>
      </c>
      <c r="JH1735">
        <v>824847</v>
      </c>
      <c r="JK1735">
        <v>0.55000000000000004</v>
      </c>
      <c r="JL1735">
        <f t="shared" si="854"/>
        <v>0.55000000000000004</v>
      </c>
      <c r="JW1735">
        <v>824847</v>
      </c>
      <c r="JZ1735">
        <v>0.54</v>
      </c>
      <c r="KA1735">
        <f t="shared" si="855"/>
        <v>0.54</v>
      </c>
      <c r="KL1735">
        <v>824847</v>
      </c>
      <c r="KO1735">
        <v>0.48</v>
      </c>
      <c r="KP1735">
        <f t="shared" si="856"/>
        <v>0.48</v>
      </c>
      <c r="LA1735">
        <v>824847</v>
      </c>
      <c r="LD1735">
        <v>0.55000000000000004</v>
      </c>
      <c r="LE1735">
        <f t="shared" si="857"/>
        <v>0.55000000000000004</v>
      </c>
      <c r="LP1735">
        <v>824847</v>
      </c>
      <c r="LS1735">
        <v>0.52</v>
      </c>
      <c r="LT1735">
        <f t="shared" si="858"/>
        <v>0.52</v>
      </c>
      <c r="ME1735">
        <v>824847</v>
      </c>
      <c r="MH1735">
        <v>0.54</v>
      </c>
      <c r="MI1735">
        <f t="shared" si="859"/>
        <v>0.54</v>
      </c>
      <c r="MT1735">
        <v>824847</v>
      </c>
      <c r="MW1735">
        <v>0.4</v>
      </c>
      <c r="MX1735">
        <f t="shared" si="860"/>
        <v>0.4</v>
      </c>
      <c r="NI1735">
        <v>824847</v>
      </c>
      <c r="NL1735">
        <v>0.51</v>
      </c>
      <c r="NM1735">
        <f t="shared" si="861"/>
        <v>0.51</v>
      </c>
      <c r="NX1735">
        <v>824847</v>
      </c>
      <c r="OA1735">
        <v>0.51</v>
      </c>
      <c r="OB1735">
        <f t="shared" si="862"/>
        <v>0.51</v>
      </c>
      <c r="OM1735">
        <v>824847</v>
      </c>
      <c r="OP1735">
        <v>0.5</v>
      </c>
      <c r="OQ1735">
        <f t="shared" si="863"/>
        <v>0.5</v>
      </c>
      <c r="PB1735">
        <v>824847</v>
      </c>
      <c r="PE1735">
        <v>0.51</v>
      </c>
      <c r="PF1735">
        <f t="shared" si="864"/>
        <v>0.51</v>
      </c>
      <c r="PQ1735">
        <v>824847</v>
      </c>
      <c r="PT1735">
        <v>0.51</v>
      </c>
      <c r="PU1735">
        <f t="shared" si="865"/>
        <v>0.51</v>
      </c>
      <c r="QF1735">
        <v>824847</v>
      </c>
      <c r="QI1735">
        <v>0.53</v>
      </c>
      <c r="QJ1735">
        <f t="shared" si="866"/>
        <v>0.53</v>
      </c>
      <c r="QU1735">
        <v>824847</v>
      </c>
      <c r="QX1735">
        <v>0.51</v>
      </c>
      <c r="QY1735">
        <f t="shared" si="867"/>
        <v>0.51</v>
      </c>
    </row>
    <row r="1736" spans="12:467" x14ac:dyDescent="0.2">
      <c r="L1736">
        <v>824189</v>
      </c>
      <c r="O1736">
        <v>0.53</v>
      </c>
      <c r="P1736">
        <f t="shared" si="837"/>
        <v>0.53</v>
      </c>
      <c r="AA1736">
        <v>824189</v>
      </c>
      <c r="AD1736">
        <v>0.52</v>
      </c>
      <c r="AE1736">
        <f t="shared" si="838"/>
        <v>0.52</v>
      </c>
      <c r="AP1736">
        <v>824189</v>
      </c>
      <c r="AS1736">
        <v>0.6</v>
      </c>
      <c r="AT1736">
        <f t="shared" si="839"/>
        <v>0.6</v>
      </c>
      <c r="BE1736">
        <v>824189</v>
      </c>
      <c r="BH1736">
        <v>0.55000000000000004</v>
      </c>
      <c r="BI1736">
        <f t="shared" si="840"/>
        <v>0.55000000000000004</v>
      </c>
      <c r="BT1736">
        <v>824189</v>
      </c>
      <c r="BW1736">
        <v>0.56999999999999995</v>
      </c>
      <c r="BX1736">
        <f t="shared" si="841"/>
        <v>0.56999999999999995</v>
      </c>
      <c r="CI1736">
        <v>824189</v>
      </c>
      <c r="CL1736">
        <v>0.55000000000000004</v>
      </c>
      <c r="CM1736">
        <f t="shared" si="842"/>
        <v>0.55000000000000004</v>
      </c>
      <c r="CX1736">
        <v>824189</v>
      </c>
      <c r="DA1736">
        <v>0.51</v>
      </c>
      <c r="DB1736">
        <f t="shared" si="843"/>
        <v>0.51</v>
      </c>
      <c r="DM1736">
        <v>824189</v>
      </c>
      <c r="DP1736">
        <v>0.54</v>
      </c>
      <c r="DQ1736">
        <f t="shared" si="844"/>
        <v>0.54</v>
      </c>
      <c r="EB1736">
        <v>824189</v>
      </c>
      <c r="EE1736">
        <v>0.5</v>
      </c>
      <c r="EF1736">
        <f t="shared" si="845"/>
        <v>0.5</v>
      </c>
      <c r="EQ1736">
        <v>824189</v>
      </c>
      <c r="ET1736">
        <v>0.5</v>
      </c>
      <c r="EU1736">
        <f t="shared" si="846"/>
        <v>0.5</v>
      </c>
      <c r="FF1736">
        <v>824189</v>
      </c>
      <c r="FI1736">
        <v>0.5</v>
      </c>
      <c r="FJ1736">
        <f t="shared" si="847"/>
        <v>0.5</v>
      </c>
      <c r="FU1736">
        <v>824189</v>
      </c>
      <c r="FX1736">
        <v>0.49</v>
      </c>
      <c r="FY1736">
        <f t="shared" si="848"/>
        <v>0.49</v>
      </c>
      <c r="GJ1736">
        <v>824189</v>
      </c>
      <c r="GM1736">
        <v>0.52</v>
      </c>
      <c r="GN1736">
        <f t="shared" si="849"/>
        <v>0.52</v>
      </c>
      <c r="GY1736">
        <v>824189</v>
      </c>
      <c r="HB1736">
        <v>0.55000000000000004</v>
      </c>
      <c r="HC1736">
        <f t="shared" si="850"/>
        <v>0.55000000000000004</v>
      </c>
      <c r="HN1736">
        <v>824189</v>
      </c>
      <c r="HQ1736">
        <v>0.49</v>
      </c>
      <c r="HR1736">
        <f t="shared" si="851"/>
        <v>0.49</v>
      </c>
      <c r="ID1736">
        <v>825089</v>
      </c>
      <c r="IG1736">
        <v>0.5</v>
      </c>
      <c r="IH1736">
        <f t="shared" si="852"/>
        <v>0.5</v>
      </c>
      <c r="IS1736">
        <v>825089</v>
      </c>
      <c r="IV1736">
        <v>0.47</v>
      </c>
      <c r="IW1736">
        <f t="shared" si="853"/>
        <v>0.47</v>
      </c>
      <c r="JH1736">
        <v>825089</v>
      </c>
      <c r="JK1736">
        <v>0.5</v>
      </c>
      <c r="JL1736">
        <f t="shared" si="854"/>
        <v>0.5</v>
      </c>
      <c r="JW1736">
        <v>825089</v>
      </c>
      <c r="JZ1736">
        <v>0.49</v>
      </c>
      <c r="KA1736">
        <f t="shared" si="855"/>
        <v>0.49</v>
      </c>
      <c r="KL1736">
        <v>825089</v>
      </c>
      <c r="KO1736">
        <v>0.47</v>
      </c>
      <c r="KP1736">
        <f t="shared" si="856"/>
        <v>0.47</v>
      </c>
      <c r="LA1736">
        <v>825089</v>
      </c>
      <c r="LD1736">
        <v>0.51</v>
      </c>
      <c r="LE1736">
        <f t="shared" si="857"/>
        <v>0.51</v>
      </c>
      <c r="LP1736">
        <v>825089</v>
      </c>
      <c r="LS1736">
        <v>0.49</v>
      </c>
      <c r="LT1736">
        <f t="shared" si="858"/>
        <v>0.49</v>
      </c>
      <c r="ME1736">
        <v>825089</v>
      </c>
      <c r="MH1736">
        <v>0.56000000000000005</v>
      </c>
      <c r="MI1736">
        <f t="shared" si="859"/>
        <v>0.56000000000000005</v>
      </c>
      <c r="MT1736">
        <v>825089</v>
      </c>
      <c r="MW1736">
        <v>0.57999999999999996</v>
      </c>
      <c r="MX1736">
        <f t="shared" si="860"/>
        <v>0.57999999999999996</v>
      </c>
      <c r="NI1736">
        <v>825089</v>
      </c>
      <c r="NL1736">
        <v>0.49</v>
      </c>
      <c r="NM1736">
        <f t="shared" si="861"/>
        <v>0.49</v>
      </c>
      <c r="NX1736">
        <v>825089</v>
      </c>
      <c r="OA1736">
        <v>0.51</v>
      </c>
      <c r="OB1736">
        <f t="shared" si="862"/>
        <v>0.51</v>
      </c>
      <c r="OM1736">
        <v>825089</v>
      </c>
      <c r="OP1736">
        <v>0.48</v>
      </c>
      <c r="OQ1736">
        <f t="shared" si="863"/>
        <v>0.48</v>
      </c>
      <c r="PB1736">
        <v>825089</v>
      </c>
      <c r="PE1736">
        <v>0.51</v>
      </c>
      <c r="PF1736">
        <f t="shared" si="864"/>
        <v>0.51</v>
      </c>
      <c r="PQ1736">
        <v>825089</v>
      </c>
      <c r="PT1736">
        <v>0.51</v>
      </c>
      <c r="PU1736">
        <f t="shared" si="865"/>
        <v>0.51</v>
      </c>
      <c r="QF1736">
        <v>825089</v>
      </c>
      <c r="QI1736">
        <v>0.45</v>
      </c>
      <c r="QJ1736">
        <f t="shared" si="866"/>
        <v>0.45</v>
      </c>
      <c r="QU1736">
        <v>825089</v>
      </c>
      <c r="QX1736">
        <v>0.48</v>
      </c>
      <c r="QY1736">
        <f t="shared" si="867"/>
        <v>0.48</v>
      </c>
    </row>
    <row r="1737" spans="12:467" x14ac:dyDescent="0.2">
      <c r="L1737">
        <v>824511</v>
      </c>
      <c r="O1737">
        <v>0.51</v>
      </c>
      <c r="P1737">
        <f t="shared" si="837"/>
        <v>0.51</v>
      </c>
      <c r="AA1737">
        <v>824511</v>
      </c>
      <c r="AD1737">
        <v>0.52</v>
      </c>
      <c r="AE1737">
        <f t="shared" si="838"/>
        <v>0.52</v>
      </c>
      <c r="AP1737">
        <v>824511</v>
      </c>
      <c r="AS1737">
        <v>0.38</v>
      </c>
      <c r="AT1737">
        <f t="shared" si="839"/>
        <v>0.38</v>
      </c>
      <c r="BE1737">
        <v>824511</v>
      </c>
      <c r="BH1737">
        <v>0.53</v>
      </c>
      <c r="BI1737">
        <f t="shared" si="840"/>
        <v>0.53</v>
      </c>
      <c r="BT1737">
        <v>824511</v>
      </c>
      <c r="BW1737">
        <v>0.5</v>
      </c>
      <c r="BX1737">
        <f t="shared" si="841"/>
        <v>0.5</v>
      </c>
      <c r="CI1737">
        <v>824511</v>
      </c>
      <c r="CL1737">
        <v>0.53</v>
      </c>
      <c r="CM1737">
        <f t="shared" si="842"/>
        <v>0.53</v>
      </c>
      <c r="CX1737">
        <v>824511</v>
      </c>
      <c r="DA1737">
        <v>0.52</v>
      </c>
      <c r="DB1737">
        <f t="shared" si="843"/>
        <v>0.52</v>
      </c>
      <c r="DM1737">
        <v>824511</v>
      </c>
      <c r="DP1737">
        <v>0.53</v>
      </c>
      <c r="DQ1737">
        <f t="shared" si="844"/>
        <v>0.53</v>
      </c>
      <c r="EB1737">
        <v>824511</v>
      </c>
      <c r="EE1737">
        <v>0.52</v>
      </c>
      <c r="EF1737">
        <f t="shared" si="845"/>
        <v>0.52</v>
      </c>
      <c r="EQ1737">
        <v>824511</v>
      </c>
      <c r="ET1737">
        <v>0.52</v>
      </c>
      <c r="EU1737">
        <f t="shared" si="846"/>
        <v>0.52</v>
      </c>
      <c r="FF1737">
        <v>824511</v>
      </c>
      <c r="FI1737">
        <v>0.5</v>
      </c>
      <c r="FJ1737">
        <f t="shared" si="847"/>
        <v>0.5</v>
      </c>
      <c r="FU1737">
        <v>824511</v>
      </c>
      <c r="FX1737">
        <v>0.51</v>
      </c>
      <c r="FY1737">
        <f t="shared" si="848"/>
        <v>0.51</v>
      </c>
      <c r="GJ1737">
        <v>824511</v>
      </c>
      <c r="GM1737">
        <v>0.5</v>
      </c>
      <c r="GN1737">
        <f t="shared" si="849"/>
        <v>0.5</v>
      </c>
      <c r="GY1737">
        <v>824511</v>
      </c>
      <c r="HB1737">
        <v>0.56000000000000005</v>
      </c>
      <c r="HC1737">
        <f t="shared" si="850"/>
        <v>0.56000000000000005</v>
      </c>
      <c r="HN1737">
        <v>824511</v>
      </c>
      <c r="HQ1737">
        <v>0.45</v>
      </c>
      <c r="HR1737">
        <f t="shared" si="851"/>
        <v>0.45</v>
      </c>
      <c r="ID1737">
        <v>822819</v>
      </c>
      <c r="IG1737">
        <v>0.51</v>
      </c>
      <c r="IH1737">
        <f t="shared" si="852"/>
        <v>0.51</v>
      </c>
      <c r="IS1737">
        <v>822819</v>
      </c>
      <c r="IV1737">
        <v>0.5</v>
      </c>
      <c r="IW1737">
        <f t="shared" si="853"/>
        <v>0.5</v>
      </c>
      <c r="JH1737">
        <v>822819</v>
      </c>
      <c r="JK1737">
        <v>0.5</v>
      </c>
      <c r="JL1737">
        <f t="shared" si="854"/>
        <v>0.5</v>
      </c>
      <c r="JW1737">
        <v>822819</v>
      </c>
      <c r="JZ1737">
        <v>0.5</v>
      </c>
      <c r="KA1737">
        <f t="shared" si="855"/>
        <v>0.5</v>
      </c>
      <c r="KL1737">
        <v>822819</v>
      </c>
      <c r="KO1737">
        <v>0.5</v>
      </c>
      <c r="KP1737">
        <f t="shared" si="856"/>
        <v>0.5</v>
      </c>
      <c r="LA1737">
        <v>822819</v>
      </c>
      <c r="LD1737">
        <v>0.5</v>
      </c>
      <c r="LE1737">
        <f t="shared" si="857"/>
        <v>0.5</v>
      </c>
      <c r="LP1737">
        <v>822819</v>
      </c>
      <c r="LS1737">
        <v>0.51</v>
      </c>
      <c r="LT1737">
        <f t="shared" si="858"/>
        <v>0.51</v>
      </c>
      <c r="ME1737">
        <v>822819</v>
      </c>
      <c r="MH1737">
        <v>0.53</v>
      </c>
      <c r="MI1737">
        <f t="shared" si="859"/>
        <v>0.53</v>
      </c>
      <c r="MT1737">
        <v>822819</v>
      </c>
      <c r="MW1737">
        <v>0.5</v>
      </c>
      <c r="MX1737">
        <f t="shared" si="860"/>
        <v>0.5</v>
      </c>
      <c r="NI1737">
        <v>822819</v>
      </c>
      <c r="NL1737">
        <v>0.51</v>
      </c>
      <c r="NM1737">
        <f t="shared" si="861"/>
        <v>0.51</v>
      </c>
      <c r="NX1737">
        <v>822819</v>
      </c>
      <c r="OA1737">
        <v>0.45</v>
      </c>
      <c r="OB1737">
        <f t="shared" si="862"/>
        <v>0.45</v>
      </c>
      <c r="OM1737">
        <v>822819</v>
      </c>
      <c r="OP1737">
        <v>0.52</v>
      </c>
      <c r="OQ1737">
        <f t="shared" si="863"/>
        <v>0.52</v>
      </c>
      <c r="PB1737">
        <v>822819</v>
      </c>
      <c r="PE1737">
        <v>0.5</v>
      </c>
      <c r="PF1737">
        <f t="shared" si="864"/>
        <v>0.5</v>
      </c>
      <c r="PQ1737">
        <v>822819</v>
      </c>
      <c r="PT1737">
        <v>0.52</v>
      </c>
      <c r="PU1737">
        <f t="shared" si="865"/>
        <v>0.52</v>
      </c>
      <c r="QF1737">
        <v>822819</v>
      </c>
      <c r="QI1737">
        <v>0.5</v>
      </c>
      <c r="QJ1737">
        <f t="shared" si="866"/>
        <v>0.5</v>
      </c>
      <c r="QU1737">
        <v>822819</v>
      </c>
      <c r="QX1737">
        <v>0.51</v>
      </c>
      <c r="QY1737">
        <f t="shared" si="867"/>
        <v>0.51</v>
      </c>
    </row>
    <row r="1738" spans="12:467" x14ac:dyDescent="0.2">
      <c r="L1738">
        <v>824675</v>
      </c>
      <c r="O1738">
        <v>0.5</v>
      </c>
      <c r="P1738">
        <f t="shared" si="837"/>
        <v>0.5</v>
      </c>
      <c r="AA1738">
        <v>824675</v>
      </c>
      <c r="AD1738">
        <v>0.51</v>
      </c>
      <c r="AE1738">
        <f t="shared" si="838"/>
        <v>0.51</v>
      </c>
      <c r="AP1738">
        <v>824675</v>
      </c>
      <c r="AS1738">
        <v>0.68</v>
      </c>
      <c r="AT1738">
        <f t="shared" si="839"/>
        <v>0.68</v>
      </c>
      <c r="BE1738">
        <v>824675</v>
      </c>
      <c r="BH1738">
        <v>0.49</v>
      </c>
      <c r="BI1738">
        <f t="shared" si="840"/>
        <v>0.49</v>
      </c>
      <c r="BT1738">
        <v>824675</v>
      </c>
      <c r="BW1738">
        <v>0.47</v>
      </c>
      <c r="BX1738">
        <f t="shared" si="841"/>
        <v>0.47</v>
      </c>
      <c r="CI1738">
        <v>824675</v>
      </c>
      <c r="CL1738">
        <v>0.5</v>
      </c>
      <c r="CM1738">
        <f t="shared" si="842"/>
        <v>0.5</v>
      </c>
      <c r="CX1738">
        <v>824675</v>
      </c>
      <c r="DA1738">
        <v>0.53</v>
      </c>
      <c r="DB1738">
        <f t="shared" si="843"/>
        <v>0.53</v>
      </c>
      <c r="DM1738">
        <v>824675</v>
      </c>
      <c r="DP1738">
        <v>0.5</v>
      </c>
      <c r="DQ1738">
        <f t="shared" si="844"/>
        <v>0.5</v>
      </c>
      <c r="EB1738">
        <v>824675</v>
      </c>
      <c r="EE1738">
        <v>0.5</v>
      </c>
      <c r="EF1738">
        <f t="shared" si="845"/>
        <v>0.5</v>
      </c>
      <c r="EQ1738">
        <v>824675</v>
      </c>
      <c r="ET1738">
        <v>0.5</v>
      </c>
      <c r="EU1738">
        <f t="shared" si="846"/>
        <v>0.5</v>
      </c>
      <c r="FF1738">
        <v>824675</v>
      </c>
      <c r="FI1738">
        <v>0.53</v>
      </c>
      <c r="FJ1738">
        <f t="shared" si="847"/>
        <v>0.53</v>
      </c>
      <c r="FU1738">
        <v>824675</v>
      </c>
      <c r="FX1738">
        <v>0.52</v>
      </c>
      <c r="FY1738">
        <f t="shared" si="848"/>
        <v>0.52</v>
      </c>
      <c r="GJ1738">
        <v>824675</v>
      </c>
      <c r="GM1738">
        <v>0.49</v>
      </c>
      <c r="GN1738">
        <f t="shared" si="849"/>
        <v>0.49</v>
      </c>
      <c r="GY1738">
        <v>824675</v>
      </c>
      <c r="HB1738">
        <v>0.51</v>
      </c>
      <c r="HC1738">
        <f t="shared" si="850"/>
        <v>0.51</v>
      </c>
      <c r="HN1738">
        <v>824675</v>
      </c>
      <c r="HQ1738">
        <v>0.46</v>
      </c>
      <c r="HR1738">
        <f t="shared" si="851"/>
        <v>0.46</v>
      </c>
      <c r="ID1738">
        <v>822902</v>
      </c>
      <c r="IG1738">
        <v>0.51</v>
      </c>
      <c r="IH1738">
        <f t="shared" si="852"/>
        <v>0.51</v>
      </c>
      <c r="IS1738">
        <v>822902</v>
      </c>
      <c r="IV1738">
        <v>0.52</v>
      </c>
      <c r="IW1738">
        <f t="shared" si="853"/>
        <v>0.52</v>
      </c>
      <c r="JH1738">
        <v>822902</v>
      </c>
      <c r="JK1738">
        <v>0.53</v>
      </c>
      <c r="JL1738">
        <f t="shared" si="854"/>
        <v>0.53</v>
      </c>
      <c r="JW1738">
        <v>822902</v>
      </c>
      <c r="JZ1738">
        <v>0.53</v>
      </c>
      <c r="KA1738">
        <f t="shared" si="855"/>
        <v>0.53</v>
      </c>
      <c r="KL1738">
        <v>822902</v>
      </c>
      <c r="KO1738">
        <v>0.62</v>
      </c>
      <c r="KP1738">
        <f t="shared" si="856"/>
        <v>0.62</v>
      </c>
      <c r="LA1738">
        <v>822902</v>
      </c>
      <c r="LD1738">
        <v>0.55000000000000004</v>
      </c>
      <c r="LE1738">
        <f t="shared" si="857"/>
        <v>0.55000000000000004</v>
      </c>
      <c r="LP1738">
        <v>822902</v>
      </c>
      <c r="LS1738">
        <v>0.51</v>
      </c>
      <c r="LT1738">
        <f t="shared" si="858"/>
        <v>0.51</v>
      </c>
      <c r="ME1738">
        <v>822902</v>
      </c>
      <c r="MH1738">
        <v>0.63</v>
      </c>
      <c r="MI1738">
        <f t="shared" si="859"/>
        <v>0.63</v>
      </c>
      <c r="MT1738">
        <v>822902</v>
      </c>
      <c r="MW1738">
        <v>0.61</v>
      </c>
      <c r="MX1738">
        <f t="shared" si="860"/>
        <v>0.61</v>
      </c>
      <c r="NI1738">
        <v>822902</v>
      </c>
      <c r="NL1738">
        <v>0.5</v>
      </c>
      <c r="NM1738">
        <f t="shared" si="861"/>
        <v>0.5</v>
      </c>
      <c r="NX1738">
        <v>822902</v>
      </c>
      <c r="OA1738">
        <v>0.52</v>
      </c>
      <c r="OB1738">
        <f t="shared" si="862"/>
        <v>0.52</v>
      </c>
      <c r="OM1738">
        <v>822902</v>
      </c>
      <c r="OP1738">
        <v>0.52</v>
      </c>
      <c r="OQ1738">
        <f t="shared" si="863"/>
        <v>0.52</v>
      </c>
      <c r="PB1738">
        <v>822902</v>
      </c>
      <c r="PE1738">
        <v>0.52</v>
      </c>
      <c r="PF1738">
        <f t="shared" si="864"/>
        <v>0.52</v>
      </c>
      <c r="PQ1738">
        <v>822902</v>
      </c>
      <c r="PT1738">
        <v>0.55000000000000004</v>
      </c>
      <c r="PU1738">
        <f t="shared" si="865"/>
        <v>0.55000000000000004</v>
      </c>
      <c r="QF1738">
        <v>822902</v>
      </c>
      <c r="QI1738">
        <v>0.55000000000000004</v>
      </c>
      <c r="QJ1738">
        <f t="shared" si="866"/>
        <v>0.55000000000000004</v>
      </c>
      <c r="QU1738">
        <v>822902</v>
      </c>
      <c r="QX1738">
        <v>0.54</v>
      </c>
      <c r="QY1738">
        <f t="shared" si="867"/>
        <v>0.54</v>
      </c>
    </row>
    <row r="1739" spans="12:467" x14ac:dyDescent="0.2">
      <c r="L1739">
        <v>824754</v>
      </c>
      <c r="O1739">
        <v>0.56000000000000005</v>
      </c>
      <c r="P1739">
        <f t="shared" si="837"/>
        <v>0.56000000000000005</v>
      </c>
      <c r="AA1739">
        <v>824754</v>
      </c>
      <c r="AD1739">
        <v>0.56999999999999995</v>
      </c>
      <c r="AE1739">
        <f t="shared" si="838"/>
        <v>0.56999999999999995</v>
      </c>
      <c r="AP1739">
        <v>824754</v>
      </c>
      <c r="AS1739">
        <v>0.47</v>
      </c>
      <c r="AT1739">
        <f t="shared" si="839"/>
        <v>0.47</v>
      </c>
      <c r="BE1739">
        <v>824754</v>
      </c>
      <c r="BH1739">
        <v>0.56000000000000005</v>
      </c>
      <c r="BI1739">
        <f t="shared" si="840"/>
        <v>0.56000000000000005</v>
      </c>
      <c r="BT1739">
        <v>824754</v>
      </c>
      <c r="BW1739">
        <v>0.64</v>
      </c>
      <c r="BX1739">
        <f t="shared" si="841"/>
        <v>0.64</v>
      </c>
      <c r="CI1739">
        <v>824754</v>
      </c>
      <c r="CL1739">
        <v>0.56999999999999995</v>
      </c>
      <c r="CM1739">
        <f t="shared" si="842"/>
        <v>0.56999999999999995</v>
      </c>
      <c r="CX1739">
        <v>824754</v>
      </c>
      <c r="DA1739">
        <v>0.56999999999999995</v>
      </c>
      <c r="DB1739">
        <f t="shared" si="843"/>
        <v>0.56999999999999995</v>
      </c>
      <c r="DM1739">
        <v>824754</v>
      </c>
      <c r="DP1739">
        <v>0.56000000000000005</v>
      </c>
      <c r="DQ1739">
        <f t="shared" si="844"/>
        <v>0.56000000000000005</v>
      </c>
      <c r="EB1739">
        <v>824754</v>
      </c>
      <c r="EE1739">
        <v>0.56999999999999995</v>
      </c>
      <c r="EF1739">
        <f t="shared" si="845"/>
        <v>0.56999999999999995</v>
      </c>
      <c r="EQ1739">
        <v>824754</v>
      </c>
      <c r="ET1739">
        <v>0.56999999999999995</v>
      </c>
      <c r="EU1739">
        <f t="shared" si="846"/>
        <v>0.56999999999999995</v>
      </c>
      <c r="FF1739">
        <v>824754</v>
      </c>
      <c r="FI1739">
        <v>0.56999999999999995</v>
      </c>
      <c r="FJ1739">
        <f t="shared" si="847"/>
        <v>0.56999999999999995</v>
      </c>
      <c r="FU1739">
        <v>824754</v>
      </c>
      <c r="FX1739">
        <v>0.55000000000000004</v>
      </c>
      <c r="FY1739">
        <f t="shared" si="848"/>
        <v>0.55000000000000004</v>
      </c>
      <c r="GJ1739">
        <v>824754</v>
      </c>
      <c r="GM1739">
        <v>0.54</v>
      </c>
      <c r="GN1739">
        <f t="shared" si="849"/>
        <v>0.54</v>
      </c>
      <c r="GY1739">
        <v>824754</v>
      </c>
      <c r="HB1739">
        <v>0.59</v>
      </c>
      <c r="HC1739">
        <f t="shared" si="850"/>
        <v>0.59</v>
      </c>
      <c r="HN1739">
        <v>824754</v>
      </c>
      <c r="HQ1739">
        <v>0.56999999999999995</v>
      </c>
      <c r="HR1739">
        <f t="shared" si="851"/>
        <v>0.56999999999999995</v>
      </c>
      <c r="ID1739">
        <v>823221</v>
      </c>
      <c r="IG1739">
        <v>0.5</v>
      </c>
      <c r="IH1739">
        <f t="shared" si="852"/>
        <v>0.5</v>
      </c>
      <c r="IS1739">
        <v>823221</v>
      </c>
      <c r="IV1739">
        <v>0.52</v>
      </c>
      <c r="IW1739">
        <f t="shared" si="853"/>
        <v>0.52</v>
      </c>
      <c r="JH1739">
        <v>823221</v>
      </c>
      <c r="JK1739">
        <v>0.56000000000000005</v>
      </c>
      <c r="JL1739">
        <f t="shared" si="854"/>
        <v>0.56000000000000005</v>
      </c>
      <c r="JW1739">
        <v>823221</v>
      </c>
      <c r="JZ1739">
        <v>0.52</v>
      </c>
      <c r="KA1739">
        <f t="shared" si="855"/>
        <v>0.52</v>
      </c>
      <c r="KL1739">
        <v>823221</v>
      </c>
      <c r="KO1739">
        <v>0.5</v>
      </c>
      <c r="KP1739">
        <f t="shared" si="856"/>
        <v>0.5</v>
      </c>
      <c r="LA1739">
        <v>823221</v>
      </c>
      <c r="LD1739">
        <v>0.53</v>
      </c>
      <c r="LE1739">
        <f t="shared" si="857"/>
        <v>0.53</v>
      </c>
      <c r="LP1739">
        <v>823221</v>
      </c>
      <c r="LS1739">
        <v>0.51</v>
      </c>
      <c r="LT1739">
        <f t="shared" si="858"/>
        <v>0.51</v>
      </c>
      <c r="ME1739">
        <v>823221</v>
      </c>
      <c r="MH1739">
        <v>0.48</v>
      </c>
      <c r="MI1739">
        <f t="shared" si="859"/>
        <v>0.48</v>
      </c>
      <c r="MT1739">
        <v>823221</v>
      </c>
      <c r="MW1739">
        <v>0.54</v>
      </c>
      <c r="MX1739">
        <f t="shared" si="860"/>
        <v>0.54</v>
      </c>
      <c r="NI1739">
        <v>823221</v>
      </c>
      <c r="NL1739">
        <v>0.5</v>
      </c>
      <c r="NM1739">
        <f t="shared" si="861"/>
        <v>0.5</v>
      </c>
      <c r="NX1739">
        <v>823221</v>
      </c>
      <c r="OA1739">
        <v>0.5</v>
      </c>
      <c r="OB1739">
        <f t="shared" si="862"/>
        <v>0.5</v>
      </c>
      <c r="OM1739">
        <v>823221</v>
      </c>
      <c r="OP1739">
        <v>0.53</v>
      </c>
      <c r="OQ1739">
        <f t="shared" si="863"/>
        <v>0.53</v>
      </c>
      <c r="PB1739">
        <v>823221</v>
      </c>
      <c r="PE1739">
        <v>0.51</v>
      </c>
      <c r="PF1739">
        <f t="shared" si="864"/>
        <v>0.51</v>
      </c>
      <c r="PQ1739">
        <v>823221</v>
      </c>
      <c r="PT1739">
        <v>0.51</v>
      </c>
      <c r="PU1739">
        <f t="shared" si="865"/>
        <v>0.51</v>
      </c>
      <c r="QF1739">
        <v>823221</v>
      </c>
      <c r="QI1739">
        <v>0.5</v>
      </c>
      <c r="QJ1739">
        <f t="shared" si="866"/>
        <v>0.5</v>
      </c>
      <c r="QU1739">
        <v>823221</v>
      </c>
      <c r="QX1739">
        <v>0.53</v>
      </c>
      <c r="QY1739">
        <f t="shared" si="867"/>
        <v>0.53</v>
      </c>
    </row>
    <row r="1740" spans="12:467" x14ac:dyDescent="0.2">
      <c r="L1740">
        <v>824918</v>
      </c>
      <c r="O1740">
        <v>0.53</v>
      </c>
      <c r="P1740">
        <f t="shared" si="837"/>
        <v>0.53</v>
      </c>
      <c r="AA1740">
        <v>824918</v>
      </c>
      <c r="AD1740">
        <v>0.66</v>
      </c>
      <c r="AE1740">
        <f t="shared" si="838"/>
        <v>0.66</v>
      </c>
      <c r="AP1740">
        <v>824918</v>
      </c>
      <c r="AS1740">
        <v>0.7</v>
      </c>
      <c r="AT1740">
        <f t="shared" si="839"/>
        <v>0.7</v>
      </c>
      <c r="BE1740">
        <v>824918</v>
      </c>
      <c r="BH1740">
        <v>0.61</v>
      </c>
      <c r="BI1740">
        <f t="shared" si="840"/>
        <v>0.61</v>
      </c>
      <c r="BT1740">
        <v>824918</v>
      </c>
      <c r="BW1740">
        <v>0.56000000000000005</v>
      </c>
      <c r="BX1740">
        <f t="shared" si="841"/>
        <v>0.56000000000000005</v>
      </c>
      <c r="CI1740">
        <v>824918</v>
      </c>
      <c r="CL1740">
        <v>0.55000000000000004</v>
      </c>
      <c r="CM1740">
        <f t="shared" si="842"/>
        <v>0.55000000000000004</v>
      </c>
      <c r="CX1740">
        <v>824918</v>
      </c>
      <c r="DA1740">
        <v>0.53</v>
      </c>
      <c r="DB1740">
        <f t="shared" si="843"/>
        <v>0.53</v>
      </c>
      <c r="DM1740">
        <v>824918</v>
      </c>
      <c r="DP1740">
        <v>0.53</v>
      </c>
      <c r="DQ1740">
        <f t="shared" si="844"/>
        <v>0.53</v>
      </c>
      <c r="EB1740">
        <v>824918</v>
      </c>
      <c r="EE1740">
        <v>0.54</v>
      </c>
      <c r="EF1740">
        <f t="shared" si="845"/>
        <v>0.54</v>
      </c>
      <c r="EQ1740">
        <v>824918</v>
      </c>
      <c r="ET1740">
        <v>0.54</v>
      </c>
      <c r="EU1740">
        <f t="shared" si="846"/>
        <v>0.54</v>
      </c>
      <c r="FF1740">
        <v>824918</v>
      </c>
      <c r="FI1740">
        <v>0.55000000000000004</v>
      </c>
      <c r="FJ1740">
        <f t="shared" si="847"/>
        <v>0.55000000000000004</v>
      </c>
      <c r="FU1740">
        <v>824918</v>
      </c>
      <c r="FX1740">
        <v>0.56000000000000005</v>
      </c>
      <c r="FY1740">
        <f t="shared" si="848"/>
        <v>0.56000000000000005</v>
      </c>
      <c r="GJ1740">
        <v>824918</v>
      </c>
      <c r="GM1740">
        <v>0.51</v>
      </c>
      <c r="GN1740">
        <f t="shared" si="849"/>
        <v>0.51</v>
      </c>
      <c r="GY1740">
        <v>824918</v>
      </c>
      <c r="HB1740">
        <v>0.52</v>
      </c>
      <c r="HC1740">
        <f t="shared" si="850"/>
        <v>0.52</v>
      </c>
      <c r="HN1740">
        <v>824918</v>
      </c>
      <c r="HQ1740">
        <v>0.53</v>
      </c>
      <c r="HR1740">
        <f t="shared" si="851"/>
        <v>0.53</v>
      </c>
      <c r="ID1740">
        <v>823305</v>
      </c>
      <c r="IG1740">
        <v>0.54</v>
      </c>
      <c r="IH1740">
        <f t="shared" si="852"/>
        <v>0.54</v>
      </c>
      <c r="IS1740">
        <v>823305</v>
      </c>
      <c r="IV1740">
        <v>0.51</v>
      </c>
      <c r="IW1740">
        <f t="shared" si="853"/>
        <v>0.51</v>
      </c>
      <c r="JH1740">
        <v>823305</v>
      </c>
      <c r="JK1740">
        <v>0.5</v>
      </c>
      <c r="JL1740">
        <f t="shared" si="854"/>
        <v>0.5</v>
      </c>
      <c r="JW1740">
        <v>823305</v>
      </c>
      <c r="JZ1740">
        <v>0.49</v>
      </c>
      <c r="KA1740">
        <f t="shared" si="855"/>
        <v>0.49</v>
      </c>
      <c r="KL1740">
        <v>823305</v>
      </c>
      <c r="KO1740">
        <v>0.48</v>
      </c>
      <c r="KP1740">
        <f t="shared" si="856"/>
        <v>0.48</v>
      </c>
      <c r="LA1740">
        <v>823305</v>
      </c>
      <c r="LD1740">
        <v>0.54</v>
      </c>
      <c r="LE1740">
        <f t="shared" si="857"/>
        <v>0.54</v>
      </c>
      <c r="LP1740">
        <v>823305</v>
      </c>
      <c r="LS1740">
        <v>0.52</v>
      </c>
      <c r="LT1740">
        <f t="shared" si="858"/>
        <v>0.52</v>
      </c>
      <c r="ME1740">
        <v>823305</v>
      </c>
      <c r="MH1740">
        <v>0.53</v>
      </c>
      <c r="MI1740">
        <f t="shared" si="859"/>
        <v>0.53</v>
      </c>
      <c r="MT1740">
        <v>823305</v>
      </c>
      <c r="MW1740">
        <v>0.53</v>
      </c>
      <c r="MX1740">
        <f t="shared" si="860"/>
        <v>0.53</v>
      </c>
      <c r="NI1740">
        <v>823305</v>
      </c>
      <c r="NL1740">
        <v>0.52</v>
      </c>
      <c r="NM1740">
        <f t="shared" si="861"/>
        <v>0.52</v>
      </c>
      <c r="NX1740">
        <v>823305</v>
      </c>
      <c r="OA1740">
        <v>0.5</v>
      </c>
      <c r="OB1740">
        <f t="shared" si="862"/>
        <v>0.5</v>
      </c>
      <c r="OM1740">
        <v>823305</v>
      </c>
      <c r="OP1740">
        <v>0.54</v>
      </c>
      <c r="OQ1740">
        <f t="shared" si="863"/>
        <v>0.54</v>
      </c>
      <c r="PB1740">
        <v>823305</v>
      </c>
      <c r="PE1740">
        <v>0.5</v>
      </c>
      <c r="PF1740">
        <f t="shared" si="864"/>
        <v>0.5</v>
      </c>
      <c r="PQ1740">
        <v>823305</v>
      </c>
      <c r="PT1740">
        <v>0.51</v>
      </c>
      <c r="PU1740">
        <f t="shared" si="865"/>
        <v>0.51</v>
      </c>
      <c r="QF1740">
        <v>823305</v>
      </c>
      <c r="QI1740">
        <v>0.49</v>
      </c>
      <c r="QJ1740">
        <f t="shared" si="866"/>
        <v>0.49</v>
      </c>
      <c r="QU1740">
        <v>823305</v>
      </c>
      <c r="QX1740">
        <v>0.54</v>
      </c>
      <c r="QY1740">
        <f t="shared" si="867"/>
        <v>0.54</v>
      </c>
    </row>
    <row r="1741" spans="12:467" x14ac:dyDescent="0.2">
      <c r="L1741">
        <v>825079</v>
      </c>
      <c r="O1741">
        <v>0.47</v>
      </c>
      <c r="P1741">
        <f t="shared" si="837"/>
        <v>0.47</v>
      </c>
      <c r="AA1741">
        <v>825079</v>
      </c>
      <c r="AD1741">
        <v>0.48</v>
      </c>
      <c r="AE1741">
        <f t="shared" si="838"/>
        <v>0.48</v>
      </c>
      <c r="AP1741">
        <v>825079</v>
      </c>
      <c r="AS1741">
        <v>0.56000000000000005</v>
      </c>
      <c r="AT1741">
        <f t="shared" si="839"/>
        <v>0.56000000000000005</v>
      </c>
      <c r="BE1741">
        <v>825079</v>
      </c>
      <c r="BH1741">
        <v>0.49</v>
      </c>
      <c r="BI1741">
        <f t="shared" si="840"/>
        <v>0.49</v>
      </c>
      <c r="BT1741">
        <v>825079</v>
      </c>
      <c r="BW1741">
        <v>0.49</v>
      </c>
      <c r="BX1741">
        <f t="shared" si="841"/>
        <v>0.49</v>
      </c>
      <c r="CI1741">
        <v>825079</v>
      </c>
      <c r="CL1741">
        <v>0.48</v>
      </c>
      <c r="CM1741">
        <f t="shared" si="842"/>
        <v>0.48</v>
      </c>
      <c r="CX1741">
        <v>825079</v>
      </c>
      <c r="DA1741">
        <v>0.49</v>
      </c>
      <c r="DB1741">
        <f t="shared" si="843"/>
        <v>0.49</v>
      </c>
      <c r="DM1741">
        <v>825079</v>
      </c>
      <c r="DP1741">
        <v>0.46</v>
      </c>
      <c r="DQ1741">
        <f t="shared" si="844"/>
        <v>0.46</v>
      </c>
      <c r="EB1741">
        <v>825079</v>
      </c>
      <c r="EE1741">
        <v>0.48</v>
      </c>
      <c r="EF1741">
        <f t="shared" si="845"/>
        <v>0.48</v>
      </c>
      <c r="EQ1741">
        <v>825079</v>
      </c>
      <c r="ET1741">
        <v>0.48</v>
      </c>
      <c r="EU1741">
        <f t="shared" si="846"/>
        <v>0.48</v>
      </c>
      <c r="FF1741">
        <v>825079</v>
      </c>
      <c r="FI1741">
        <v>0.51</v>
      </c>
      <c r="FJ1741">
        <f t="shared" si="847"/>
        <v>0.51</v>
      </c>
      <c r="FU1741">
        <v>825079</v>
      </c>
      <c r="FX1741">
        <v>0.5</v>
      </c>
      <c r="FY1741">
        <f t="shared" si="848"/>
        <v>0.5</v>
      </c>
      <c r="GJ1741">
        <v>825079</v>
      </c>
      <c r="GM1741">
        <v>0.46</v>
      </c>
      <c r="GN1741">
        <f t="shared" si="849"/>
        <v>0.46</v>
      </c>
      <c r="GY1741">
        <v>825079</v>
      </c>
      <c r="HB1741">
        <v>0.52</v>
      </c>
      <c r="HC1741">
        <f t="shared" si="850"/>
        <v>0.52</v>
      </c>
      <c r="HN1741">
        <v>825079</v>
      </c>
      <c r="HQ1741">
        <v>0.51</v>
      </c>
      <c r="HR1741">
        <f t="shared" si="851"/>
        <v>0.51</v>
      </c>
      <c r="ID1741">
        <v>823793</v>
      </c>
      <c r="IG1741">
        <v>0.48</v>
      </c>
      <c r="IH1741">
        <f t="shared" si="852"/>
        <v>0.48</v>
      </c>
      <c r="IS1741">
        <v>823793</v>
      </c>
      <c r="IV1741">
        <v>0.47</v>
      </c>
      <c r="IW1741">
        <f t="shared" si="853"/>
        <v>0.47</v>
      </c>
      <c r="JH1741">
        <v>823793</v>
      </c>
      <c r="JK1741">
        <v>0.49</v>
      </c>
      <c r="JL1741">
        <f t="shared" si="854"/>
        <v>0.49</v>
      </c>
      <c r="JW1741">
        <v>823793</v>
      </c>
      <c r="JZ1741">
        <v>0.48</v>
      </c>
      <c r="KA1741">
        <f t="shared" si="855"/>
        <v>0.48</v>
      </c>
      <c r="KL1741">
        <v>823793</v>
      </c>
      <c r="KO1741">
        <v>0.49</v>
      </c>
      <c r="KP1741">
        <f t="shared" si="856"/>
        <v>0.49</v>
      </c>
      <c r="LA1741">
        <v>823793</v>
      </c>
      <c r="LD1741">
        <v>0.5</v>
      </c>
      <c r="LE1741">
        <f t="shared" si="857"/>
        <v>0.5</v>
      </c>
      <c r="LP1741">
        <v>823793</v>
      </c>
      <c r="LS1741">
        <v>0.48</v>
      </c>
      <c r="LT1741">
        <f t="shared" si="858"/>
        <v>0.48</v>
      </c>
      <c r="ME1741">
        <v>823793</v>
      </c>
      <c r="MH1741">
        <v>0.44</v>
      </c>
      <c r="MI1741">
        <f t="shared" si="859"/>
        <v>0.44</v>
      </c>
      <c r="MT1741">
        <v>823793</v>
      </c>
      <c r="MW1741">
        <v>0.4</v>
      </c>
      <c r="MX1741">
        <f t="shared" si="860"/>
        <v>0.4</v>
      </c>
      <c r="NI1741">
        <v>823793</v>
      </c>
      <c r="NL1741">
        <v>0.47</v>
      </c>
      <c r="NM1741">
        <f t="shared" si="861"/>
        <v>0.47</v>
      </c>
      <c r="NX1741">
        <v>823793</v>
      </c>
      <c r="OA1741">
        <v>0.47</v>
      </c>
      <c r="OB1741">
        <f t="shared" si="862"/>
        <v>0.47</v>
      </c>
      <c r="OM1741">
        <v>823793</v>
      </c>
      <c r="OP1741">
        <v>0.49</v>
      </c>
      <c r="OQ1741">
        <f t="shared" si="863"/>
        <v>0.49</v>
      </c>
      <c r="PB1741">
        <v>823793</v>
      </c>
      <c r="PE1741">
        <v>0.49</v>
      </c>
      <c r="PF1741">
        <f t="shared" si="864"/>
        <v>0.49</v>
      </c>
      <c r="PQ1741">
        <v>823793</v>
      </c>
      <c r="PT1741">
        <v>0.5</v>
      </c>
      <c r="PU1741">
        <f t="shared" si="865"/>
        <v>0.5</v>
      </c>
      <c r="QF1741">
        <v>823793</v>
      </c>
      <c r="QI1741">
        <v>0.45</v>
      </c>
      <c r="QJ1741">
        <f t="shared" si="866"/>
        <v>0.45</v>
      </c>
      <c r="QU1741">
        <v>823793</v>
      </c>
      <c r="QX1741">
        <v>0.47</v>
      </c>
      <c r="QY1741">
        <f t="shared" si="867"/>
        <v>0.47</v>
      </c>
    </row>
    <row r="1742" spans="12:467" x14ac:dyDescent="0.2">
      <c r="L1742">
        <v>822727</v>
      </c>
      <c r="O1742">
        <v>0.47</v>
      </c>
      <c r="P1742">
        <f t="shared" si="837"/>
        <v>0.47</v>
      </c>
      <c r="AA1742">
        <v>822727</v>
      </c>
      <c r="AD1742">
        <v>0.48</v>
      </c>
      <c r="AE1742">
        <f t="shared" si="838"/>
        <v>0.48</v>
      </c>
      <c r="AP1742">
        <v>822727</v>
      </c>
      <c r="AS1742">
        <v>0.36</v>
      </c>
      <c r="AT1742">
        <f t="shared" si="839"/>
        <v>0.36</v>
      </c>
      <c r="BE1742">
        <v>822727</v>
      </c>
      <c r="BH1742">
        <v>0.47</v>
      </c>
      <c r="BI1742">
        <f t="shared" si="840"/>
        <v>0.47</v>
      </c>
      <c r="BT1742">
        <v>822727</v>
      </c>
      <c r="BW1742">
        <v>0.31</v>
      </c>
      <c r="BX1742">
        <f t="shared" si="841"/>
        <v>0.31</v>
      </c>
      <c r="CI1742">
        <v>822727</v>
      </c>
      <c r="CL1742">
        <v>0.49</v>
      </c>
      <c r="CM1742">
        <f t="shared" si="842"/>
        <v>0.49</v>
      </c>
      <c r="CX1742">
        <v>822727</v>
      </c>
      <c r="DA1742">
        <v>0.49</v>
      </c>
      <c r="DB1742">
        <f t="shared" si="843"/>
        <v>0.49</v>
      </c>
      <c r="DM1742">
        <v>822727</v>
      </c>
      <c r="DP1742">
        <v>0.49</v>
      </c>
      <c r="DQ1742">
        <f t="shared" si="844"/>
        <v>0.49</v>
      </c>
      <c r="EB1742">
        <v>822727</v>
      </c>
      <c r="EE1742">
        <v>0.5</v>
      </c>
      <c r="EF1742">
        <f t="shared" si="845"/>
        <v>0.5</v>
      </c>
      <c r="EQ1742">
        <v>822727</v>
      </c>
      <c r="ET1742">
        <v>0.5</v>
      </c>
      <c r="EU1742">
        <f t="shared" si="846"/>
        <v>0.5</v>
      </c>
      <c r="FF1742">
        <v>822727</v>
      </c>
      <c r="FI1742">
        <v>0.49</v>
      </c>
      <c r="FJ1742">
        <f t="shared" si="847"/>
        <v>0.49</v>
      </c>
      <c r="FU1742">
        <v>822727</v>
      </c>
      <c r="FX1742">
        <v>0.48</v>
      </c>
      <c r="FY1742">
        <f t="shared" si="848"/>
        <v>0.48</v>
      </c>
      <c r="GJ1742">
        <v>822727</v>
      </c>
      <c r="GM1742">
        <v>0.49</v>
      </c>
      <c r="GN1742">
        <f t="shared" si="849"/>
        <v>0.49</v>
      </c>
      <c r="GY1742">
        <v>822727</v>
      </c>
      <c r="HB1742">
        <v>0.55000000000000004</v>
      </c>
      <c r="HC1742">
        <f t="shared" si="850"/>
        <v>0.55000000000000004</v>
      </c>
      <c r="HN1742">
        <v>822727</v>
      </c>
      <c r="HQ1742">
        <v>0.45</v>
      </c>
      <c r="HR1742">
        <f t="shared" si="851"/>
        <v>0.45</v>
      </c>
      <c r="ID1742">
        <v>823868</v>
      </c>
      <c r="IG1742">
        <v>0.54</v>
      </c>
      <c r="IH1742">
        <f t="shared" si="852"/>
        <v>0.54</v>
      </c>
      <c r="IS1742">
        <v>823868</v>
      </c>
      <c r="IV1742">
        <v>0.52</v>
      </c>
      <c r="IW1742">
        <f t="shared" si="853"/>
        <v>0.52</v>
      </c>
      <c r="JH1742">
        <v>823868</v>
      </c>
      <c r="JK1742">
        <v>0.49</v>
      </c>
      <c r="JL1742">
        <f t="shared" si="854"/>
        <v>0.49</v>
      </c>
      <c r="JW1742">
        <v>823868</v>
      </c>
      <c r="JZ1742">
        <v>0.53</v>
      </c>
      <c r="KA1742">
        <f t="shared" si="855"/>
        <v>0.53</v>
      </c>
      <c r="KL1742">
        <v>823868</v>
      </c>
      <c r="KO1742">
        <v>0.49</v>
      </c>
      <c r="KP1742">
        <f t="shared" si="856"/>
        <v>0.49</v>
      </c>
      <c r="LA1742">
        <v>823868</v>
      </c>
      <c r="LD1742">
        <v>0.54</v>
      </c>
      <c r="LE1742">
        <f t="shared" si="857"/>
        <v>0.54</v>
      </c>
      <c r="LP1742">
        <v>823868</v>
      </c>
      <c r="LS1742">
        <v>0.53</v>
      </c>
      <c r="LT1742">
        <f t="shared" si="858"/>
        <v>0.53</v>
      </c>
      <c r="ME1742">
        <v>823868</v>
      </c>
      <c r="MH1742">
        <v>0.48</v>
      </c>
      <c r="MI1742">
        <f t="shared" si="859"/>
        <v>0.48</v>
      </c>
      <c r="MT1742">
        <v>823868</v>
      </c>
      <c r="MW1742">
        <v>0.36</v>
      </c>
      <c r="MX1742">
        <f t="shared" si="860"/>
        <v>0.36</v>
      </c>
      <c r="NI1742">
        <v>823868</v>
      </c>
      <c r="NL1742">
        <v>0.53</v>
      </c>
      <c r="NM1742">
        <f t="shared" si="861"/>
        <v>0.53</v>
      </c>
      <c r="NX1742">
        <v>823868</v>
      </c>
      <c r="OA1742">
        <v>0.52</v>
      </c>
      <c r="OB1742">
        <f t="shared" si="862"/>
        <v>0.52</v>
      </c>
      <c r="OM1742">
        <v>823868</v>
      </c>
      <c r="OP1742">
        <v>0.52</v>
      </c>
      <c r="OQ1742">
        <f t="shared" si="863"/>
        <v>0.52</v>
      </c>
      <c r="PB1742">
        <v>823868</v>
      </c>
      <c r="PE1742">
        <v>0.52</v>
      </c>
      <c r="PF1742">
        <f t="shared" si="864"/>
        <v>0.52</v>
      </c>
      <c r="PQ1742">
        <v>823868</v>
      </c>
      <c r="PT1742">
        <v>0.52</v>
      </c>
      <c r="PU1742">
        <f t="shared" si="865"/>
        <v>0.52</v>
      </c>
      <c r="QF1742">
        <v>823868</v>
      </c>
      <c r="QI1742">
        <v>0.53</v>
      </c>
      <c r="QJ1742">
        <f t="shared" si="866"/>
        <v>0.53</v>
      </c>
      <c r="QU1742">
        <v>823868</v>
      </c>
      <c r="QX1742">
        <v>0.52</v>
      </c>
      <c r="QY1742">
        <f t="shared" si="867"/>
        <v>0.52</v>
      </c>
    </row>
    <row r="1743" spans="12:467" x14ac:dyDescent="0.2">
      <c r="L1743">
        <v>822973</v>
      </c>
      <c r="O1743">
        <v>0.55000000000000004</v>
      </c>
      <c r="P1743">
        <f t="shared" si="837"/>
        <v>0.55000000000000004</v>
      </c>
      <c r="AA1743">
        <v>822973</v>
      </c>
      <c r="AD1743">
        <v>0.62</v>
      </c>
      <c r="AE1743">
        <f t="shared" si="838"/>
        <v>0.62</v>
      </c>
      <c r="AP1743">
        <v>822973</v>
      </c>
      <c r="AS1743">
        <v>0.65</v>
      </c>
      <c r="AT1743">
        <f t="shared" si="839"/>
        <v>0.65</v>
      </c>
      <c r="BE1743">
        <v>822973</v>
      </c>
      <c r="BH1743">
        <v>0.64</v>
      </c>
      <c r="BI1743">
        <f t="shared" si="840"/>
        <v>0.64</v>
      </c>
      <c r="BT1743">
        <v>822973</v>
      </c>
      <c r="BW1743">
        <v>0.61</v>
      </c>
      <c r="BX1743">
        <f t="shared" si="841"/>
        <v>0.61</v>
      </c>
      <c r="CI1743">
        <v>822973</v>
      </c>
      <c r="CL1743">
        <v>0.52</v>
      </c>
      <c r="CM1743">
        <f t="shared" si="842"/>
        <v>0.52</v>
      </c>
      <c r="CX1743">
        <v>822973</v>
      </c>
      <c r="DA1743">
        <v>0.54</v>
      </c>
      <c r="DB1743">
        <f t="shared" si="843"/>
        <v>0.54</v>
      </c>
      <c r="DM1743">
        <v>822973</v>
      </c>
      <c r="DP1743">
        <v>0.56999999999999995</v>
      </c>
      <c r="DQ1743">
        <f t="shared" si="844"/>
        <v>0.56999999999999995</v>
      </c>
      <c r="EB1743">
        <v>822973</v>
      </c>
      <c r="EE1743">
        <v>0.55000000000000004</v>
      </c>
      <c r="EF1743">
        <f t="shared" si="845"/>
        <v>0.55000000000000004</v>
      </c>
      <c r="EQ1743">
        <v>822973</v>
      </c>
      <c r="ET1743">
        <v>0.55000000000000004</v>
      </c>
      <c r="EU1743">
        <f t="shared" si="846"/>
        <v>0.55000000000000004</v>
      </c>
      <c r="FF1743">
        <v>822973</v>
      </c>
      <c r="FI1743">
        <v>0.54</v>
      </c>
      <c r="FJ1743">
        <f t="shared" si="847"/>
        <v>0.54</v>
      </c>
      <c r="FU1743">
        <v>822973</v>
      </c>
      <c r="FX1743">
        <v>0.56000000000000005</v>
      </c>
      <c r="FY1743">
        <f t="shared" si="848"/>
        <v>0.56000000000000005</v>
      </c>
      <c r="GJ1743">
        <v>822973</v>
      </c>
      <c r="GM1743">
        <v>0.52</v>
      </c>
      <c r="GN1743">
        <f t="shared" si="849"/>
        <v>0.52</v>
      </c>
      <c r="GY1743">
        <v>822973</v>
      </c>
      <c r="HB1743">
        <v>0.56999999999999995</v>
      </c>
      <c r="HC1743">
        <f t="shared" si="850"/>
        <v>0.56999999999999995</v>
      </c>
      <c r="HN1743">
        <v>822973</v>
      </c>
      <c r="HQ1743">
        <v>0.49</v>
      </c>
      <c r="HR1743">
        <f t="shared" si="851"/>
        <v>0.49</v>
      </c>
      <c r="ID1743">
        <v>823954</v>
      </c>
      <c r="IG1743">
        <v>0.51</v>
      </c>
      <c r="IH1743">
        <f t="shared" si="852"/>
        <v>0.51</v>
      </c>
      <c r="IS1743">
        <v>823954</v>
      </c>
      <c r="IV1743">
        <v>0.56000000000000005</v>
      </c>
      <c r="IW1743">
        <f t="shared" si="853"/>
        <v>0.56000000000000005</v>
      </c>
      <c r="JH1743">
        <v>823954</v>
      </c>
      <c r="JK1743">
        <v>0.56000000000000005</v>
      </c>
      <c r="JL1743">
        <f t="shared" si="854"/>
        <v>0.56000000000000005</v>
      </c>
      <c r="JW1743">
        <v>823954</v>
      </c>
      <c r="JZ1743">
        <v>0.55000000000000004</v>
      </c>
      <c r="KA1743">
        <f t="shared" si="855"/>
        <v>0.55000000000000004</v>
      </c>
      <c r="KL1743">
        <v>823954</v>
      </c>
      <c r="KO1743">
        <v>0.56000000000000005</v>
      </c>
      <c r="KP1743">
        <f t="shared" si="856"/>
        <v>0.56000000000000005</v>
      </c>
      <c r="LA1743">
        <v>823954</v>
      </c>
      <c r="LD1743">
        <v>0.52</v>
      </c>
      <c r="LE1743">
        <f t="shared" si="857"/>
        <v>0.52</v>
      </c>
      <c r="LP1743">
        <v>823954</v>
      </c>
      <c r="LS1743">
        <v>0.54</v>
      </c>
      <c r="LT1743">
        <f t="shared" si="858"/>
        <v>0.54</v>
      </c>
      <c r="ME1743">
        <v>823954</v>
      </c>
      <c r="MH1743">
        <v>0.52</v>
      </c>
      <c r="MI1743">
        <f t="shared" si="859"/>
        <v>0.52</v>
      </c>
      <c r="MT1743">
        <v>823954</v>
      </c>
      <c r="MW1743">
        <v>0.6</v>
      </c>
      <c r="MX1743">
        <f t="shared" si="860"/>
        <v>0.6</v>
      </c>
      <c r="NI1743">
        <v>823954</v>
      </c>
      <c r="NL1743">
        <v>0.54</v>
      </c>
      <c r="NM1743">
        <f t="shared" si="861"/>
        <v>0.54</v>
      </c>
      <c r="NX1743">
        <v>823954</v>
      </c>
      <c r="OA1743">
        <v>0.55000000000000004</v>
      </c>
      <c r="OB1743">
        <f t="shared" si="862"/>
        <v>0.55000000000000004</v>
      </c>
      <c r="OM1743">
        <v>823954</v>
      </c>
      <c r="OP1743">
        <v>0.53</v>
      </c>
      <c r="OQ1743">
        <f t="shared" si="863"/>
        <v>0.53</v>
      </c>
      <c r="PB1743">
        <v>823954</v>
      </c>
      <c r="PE1743">
        <v>0.55000000000000004</v>
      </c>
      <c r="PF1743">
        <f t="shared" si="864"/>
        <v>0.55000000000000004</v>
      </c>
      <c r="PQ1743">
        <v>823954</v>
      </c>
      <c r="PT1743">
        <v>0.53</v>
      </c>
      <c r="PU1743">
        <f t="shared" si="865"/>
        <v>0.53</v>
      </c>
      <c r="QF1743">
        <v>823954</v>
      </c>
      <c r="QI1743">
        <v>0.56000000000000005</v>
      </c>
      <c r="QJ1743">
        <f t="shared" si="866"/>
        <v>0.56000000000000005</v>
      </c>
      <c r="QU1743">
        <v>823954</v>
      </c>
      <c r="QX1743">
        <v>0.55000000000000004</v>
      </c>
      <c r="QY1743">
        <f t="shared" si="867"/>
        <v>0.55000000000000004</v>
      </c>
    </row>
    <row r="1744" spans="12:467" x14ac:dyDescent="0.2">
      <c r="L1744">
        <v>823051</v>
      </c>
      <c r="O1744">
        <v>0.52</v>
      </c>
      <c r="P1744">
        <f t="shared" si="837"/>
        <v>0.52</v>
      </c>
      <c r="AA1744">
        <v>823051</v>
      </c>
      <c r="AD1744">
        <v>0.39</v>
      </c>
      <c r="AE1744">
        <f t="shared" si="838"/>
        <v>0.39</v>
      </c>
      <c r="AP1744">
        <v>823051</v>
      </c>
      <c r="AS1744">
        <v>0.24</v>
      </c>
      <c r="AT1744">
        <f t="shared" si="839"/>
        <v>0.24</v>
      </c>
      <c r="BE1744">
        <v>823051</v>
      </c>
      <c r="BH1744">
        <v>0.43</v>
      </c>
      <c r="BI1744">
        <f t="shared" si="840"/>
        <v>0.43</v>
      </c>
      <c r="BT1744">
        <v>823051</v>
      </c>
      <c r="BW1744">
        <v>0.3</v>
      </c>
      <c r="BX1744">
        <f t="shared" si="841"/>
        <v>0.3</v>
      </c>
      <c r="CI1744">
        <v>823051</v>
      </c>
      <c r="CL1744">
        <v>0.48</v>
      </c>
      <c r="CM1744">
        <f t="shared" si="842"/>
        <v>0.48</v>
      </c>
      <c r="CX1744">
        <v>823051</v>
      </c>
      <c r="DA1744">
        <v>0.48</v>
      </c>
      <c r="DB1744">
        <f t="shared" si="843"/>
        <v>0.48</v>
      </c>
      <c r="DM1744">
        <v>823051</v>
      </c>
      <c r="DP1744">
        <v>0.51</v>
      </c>
      <c r="DQ1744">
        <f t="shared" si="844"/>
        <v>0.51</v>
      </c>
      <c r="EB1744">
        <v>823051</v>
      </c>
      <c r="EE1744">
        <v>0.47</v>
      </c>
      <c r="EF1744">
        <f t="shared" si="845"/>
        <v>0.47</v>
      </c>
      <c r="EQ1744">
        <v>823051</v>
      </c>
      <c r="ET1744">
        <v>0.47</v>
      </c>
      <c r="EU1744">
        <f t="shared" si="846"/>
        <v>0.47</v>
      </c>
      <c r="FF1744">
        <v>823051</v>
      </c>
      <c r="FI1744">
        <v>0.49</v>
      </c>
      <c r="FJ1744">
        <f t="shared" si="847"/>
        <v>0.49</v>
      </c>
      <c r="FU1744">
        <v>823051</v>
      </c>
      <c r="FX1744">
        <v>0.48</v>
      </c>
      <c r="FY1744">
        <f t="shared" si="848"/>
        <v>0.48</v>
      </c>
      <c r="GJ1744">
        <v>823051</v>
      </c>
      <c r="GM1744">
        <v>0.5</v>
      </c>
      <c r="GN1744">
        <f t="shared" si="849"/>
        <v>0.5</v>
      </c>
      <c r="GY1744">
        <v>823051</v>
      </c>
      <c r="HB1744">
        <v>0.48</v>
      </c>
      <c r="HC1744">
        <f t="shared" si="850"/>
        <v>0.48</v>
      </c>
      <c r="HN1744">
        <v>823051</v>
      </c>
      <c r="HQ1744">
        <v>0.44</v>
      </c>
      <c r="HR1744">
        <f t="shared" si="851"/>
        <v>0.44</v>
      </c>
      <c r="ID1744">
        <v>824113</v>
      </c>
      <c r="IG1744">
        <v>0.53</v>
      </c>
      <c r="IH1744">
        <f t="shared" si="852"/>
        <v>0.53</v>
      </c>
      <c r="IS1744">
        <v>824113</v>
      </c>
      <c r="IV1744">
        <v>0.5</v>
      </c>
      <c r="IW1744">
        <f t="shared" si="853"/>
        <v>0.5</v>
      </c>
      <c r="JH1744">
        <v>824113</v>
      </c>
      <c r="JK1744">
        <v>0.56000000000000005</v>
      </c>
      <c r="JL1744">
        <f t="shared" si="854"/>
        <v>0.56000000000000005</v>
      </c>
      <c r="JW1744">
        <v>824113</v>
      </c>
      <c r="JZ1744">
        <v>0.52</v>
      </c>
      <c r="KA1744">
        <f t="shared" si="855"/>
        <v>0.52</v>
      </c>
      <c r="KL1744">
        <v>824113</v>
      </c>
      <c r="KO1744">
        <v>0.53</v>
      </c>
      <c r="KP1744">
        <f t="shared" si="856"/>
        <v>0.53</v>
      </c>
      <c r="LA1744">
        <v>824113</v>
      </c>
      <c r="LD1744">
        <v>0.55000000000000004</v>
      </c>
      <c r="LE1744">
        <f t="shared" si="857"/>
        <v>0.55000000000000004</v>
      </c>
      <c r="LP1744">
        <v>824113</v>
      </c>
      <c r="LS1744">
        <v>0.53</v>
      </c>
      <c r="LT1744">
        <f t="shared" si="858"/>
        <v>0.53</v>
      </c>
      <c r="ME1744">
        <v>824113</v>
      </c>
      <c r="MH1744">
        <v>0.5</v>
      </c>
      <c r="MI1744">
        <f t="shared" si="859"/>
        <v>0.5</v>
      </c>
      <c r="MT1744">
        <v>824113</v>
      </c>
      <c r="MW1744">
        <v>0.62</v>
      </c>
      <c r="MX1744">
        <f t="shared" si="860"/>
        <v>0.62</v>
      </c>
      <c r="NI1744">
        <v>824113</v>
      </c>
      <c r="NL1744">
        <v>0.53</v>
      </c>
      <c r="NM1744">
        <f t="shared" si="861"/>
        <v>0.53</v>
      </c>
      <c r="NX1744">
        <v>824113</v>
      </c>
      <c r="OA1744">
        <v>0.52</v>
      </c>
      <c r="OB1744">
        <f t="shared" si="862"/>
        <v>0.52</v>
      </c>
      <c r="OM1744">
        <v>824113</v>
      </c>
      <c r="OP1744">
        <v>0.53</v>
      </c>
      <c r="OQ1744">
        <f t="shared" si="863"/>
        <v>0.53</v>
      </c>
      <c r="PB1744">
        <v>824113</v>
      </c>
      <c r="PE1744">
        <v>0.55000000000000004</v>
      </c>
      <c r="PF1744">
        <f t="shared" si="864"/>
        <v>0.55000000000000004</v>
      </c>
      <c r="PQ1744">
        <v>824113</v>
      </c>
      <c r="PT1744">
        <v>0.52</v>
      </c>
      <c r="PU1744">
        <f t="shared" si="865"/>
        <v>0.52</v>
      </c>
      <c r="QF1744">
        <v>824113</v>
      </c>
      <c r="QI1744">
        <v>0.54</v>
      </c>
      <c r="QJ1744">
        <f t="shared" si="866"/>
        <v>0.54</v>
      </c>
      <c r="QU1744">
        <v>824113</v>
      </c>
      <c r="QX1744">
        <v>0.53</v>
      </c>
      <c r="QY1744">
        <f t="shared" si="867"/>
        <v>0.53</v>
      </c>
    </row>
    <row r="1745" spans="12:467" x14ac:dyDescent="0.2">
      <c r="L1745">
        <v>823130</v>
      </c>
      <c r="O1745">
        <v>0.56000000000000005</v>
      </c>
      <c r="P1745">
        <f t="shared" si="837"/>
        <v>0.56000000000000005</v>
      </c>
      <c r="AA1745">
        <v>823130</v>
      </c>
      <c r="AD1745">
        <v>0.43</v>
      </c>
      <c r="AE1745">
        <f t="shared" si="838"/>
        <v>0.43</v>
      </c>
      <c r="AP1745">
        <v>823130</v>
      </c>
      <c r="AS1745">
        <v>0.5</v>
      </c>
      <c r="AT1745">
        <f t="shared" si="839"/>
        <v>0.5</v>
      </c>
      <c r="BE1745">
        <v>823130</v>
      </c>
      <c r="BH1745">
        <v>0.48</v>
      </c>
      <c r="BI1745">
        <f t="shared" si="840"/>
        <v>0.48</v>
      </c>
      <c r="BT1745">
        <v>823130</v>
      </c>
      <c r="BW1745">
        <v>0.43</v>
      </c>
      <c r="BX1745">
        <f t="shared" si="841"/>
        <v>0.43</v>
      </c>
      <c r="CI1745">
        <v>823130</v>
      </c>
      <c r="CL1745">
        <v>0.54</v>
      </c>
      <c r="CM1745">
        <f t="shared" si="842"/>
        <v>0.54</v>
      </c>
      <c r="CX1745">
        <v>823130</v>
      </c>
      <c r="DA1745">
        <v>0.55000000000000004</v>
      </c>
      <c r="DB1745">
        <f t="shared" si="843"/>
        <v>0.55000000000000004</v>
      </c>
      <c r="DM1745">
        <v>823130</v>
      </c>
      <c r="DP1745">
        <v>0.53</v>
      </c>
      <c r="DQ1745">
        <f t="shared" si="844"/>
        <v>0.53</v>
      </c>
      <c r="EB1745">
        <v>823130</v>
      </c>
      <c r="EE1745">
        <v>0.55000000000000004</v>
      </c>
      <c r="EF1745">
        <f t="shared" si="845"/>
        <v>0.55000000000000004</v>
      </c>
      <c r="EQ1745">
        <v>823130</v>
      </c>
      <c r="ET1745">
        <v>0.55000000000000004</v>
      </c>
      <c r="EU1745">
        <f t="shared" si="846"/>
        <v>0.55000000000000004</v>
      </c>
      <c r="FF1745">
        <v>823130</v>
      </c>
      <c r="FI1745">
        <v>0.56999999999999995</v>
      </c>
      <c r="FJ1745">
        <f t="shared" si="847"/>
        <v>0.56999999999999995</v>
      </c>
      <c r="FU1745">
        <v>823130</v>
      </c>
      <c r="FX1745">
        <v>0.56000000000000005</v>
      </c>
      <c r="FY1745">
        <f t="shared" si="848"/>
        <v>0.56000000000000005</v>
      </c>
      <c r="GJ1745">
        <v>823130</v>
      </c>
      <c r="GM1745">
        <v>0.53</v>
      </c>
      <c r="GN1745">
        <f t="shared" si="849"/>
        <v>0.53</v>
      </c>
      <c r="GY1745">
        <v>823130</v>
      </c>
      <c r="HB1745">
        <v>0.59</v>
      </c>
      <c r="HC1745">
        <f t="shared" si="850"/>
        <v>0.59</v>
      </c>
      <c r="HN1745">
        <v>823130</v>
      </c>
      <c r="HQ1745">
        <v>0.47</v>
      </c>
      <c r="HR1745">
        <f t="shared" si="851"/>
        <v>0.47</v>
      </c>
      <c r="ID1745">
        <v>824440</v>
      </c>
      <c r="IG1745">
        <v>0.54</v>
      </c>
      <c r="IH1745">
        <f t="shared" si="852"/>
        <v>0.54</v>
      </c>
      <c r="IS1745">
        <v>824440</v>
      </c>
      <c r="IV1745">
        <v>0.55000000000000004</v>
      </c>
      <c r="IW1745">
        <f t="shared" si="853"/>
        <v>0.55000000000000004</v>
      </c>
      <c r="JH1745">
        <v>824440</v>
      </c>
      <c r="JK1745">
        <v>0.57999999999999996</v>
      </c>
      <c r="JL1745">
        <f t="shared" si="854"/>
        <v>0.57999999999999996</v>
      </c>
      <c r="JW1745">
        <v>824440</v>
      </c>
      <c r="JZ1745">
        <v>0.56999999999999995</v>
      </c>
      <c r="KA1745">
        <f t="shared" si="855"/>
        <v>0.56999999999999995</v>
      </c>
      <c r="KL1745">
        <v>824440</v>
      </c>
      <c r="KO1745">
        <v>0.53</v>
      </c>
      <c r="KP1745">
        <f t="shared" si="856"/>
        <v>0.53</v>
      </c>
      <c r="LA1745">
        <v>824440</v>
      </c>
      <c r="LD1745">
        <v>0.55000000000000004</v>
      </c>
      <c r="LE1745">
        <f t="shared" si="857"/>
        <v>0.55000000000000004</v>
      </c>
      <c r="LP1745">
        <v>824440</v>
      </c>
      <c r="LS1745">
        <v>0.56000000000000005</v>
      </c>
      <c r="LT1745">
        <f t="shared" si="858"/>
        <v>0.56000000000000005</v>
      </c>
      <c r="ME1745">
        <v>824440</v>
      </c>
      <c r="MH1745">
        <v>0.54</v>
      </c>
      <c r="MI1745">
        <f t="shared" si="859"/>
        <v>0.54</v>
      </c>
      <c r="MT1745">
        <v>824440</v>
      </c>
      <c r="MW1745">
        <v>0.51</v>
      </c>
      <c r="MX1745">
        <f t="shared" si="860"/>
        <v>0.51</v>
      </c>
      <c r="NI1745">
        <v>824440</v>
      </c>
      <c r="NL1745">
        <v>0.55000000000000004</v>
      </c>
      <c r="NM1745">
        <f t="shared" si="861"/>
        <v>0.55000000000000004</v>
      </c>
      <c r="NX1745">
        <v>824440</v>
      </c>
      <c r="OA1745">
        <v>0.55000000000000004</v>
      </c>
      <c r="OB1745">
        <f t="shared" si="862"/>
        <v>0.55000000000000004</v>
      </c>
      <c r="OM1745">
        <v>824440</v>
      </c>
      <c r="OP1745">
        <v>0.56000000000000005</v>
      </c>
      <c r="OQ1745">
        <f t="shared" si="863"/>
        <v>0.56000000000000005</v>
      </c>
      <c r="PB1745">
        <v>824440</v>
      </c>
      <c r="PE1745">
        <v>0.56000000000000005</v>
      </c>
      <c r="PF1745">
        <f t="shared" si="864"/>
        <v>0.56000000000000005</v>
      </c>
      <c r="PQ1745">
        <v>824440</v>
      </c>
      <c r="PT1745">
        <v>0.56000000000000005</v>
      </c>
      <c r="PU1745">
        <f t="shared" si="865"/>
        <v>0.56000000000000005</v>
      </c>
      <c r="QF1745">
        <v>824440</v>
      </c>
      <c r="QI1745">
        <v>0.59</v>
      </c>
      <c r="QJ1745">
        <f t="shared" si="866"/>
        <v>0.59</v>
      </c>
      <c r="QU1745">
        <v>824440</v>
      </c>
      <c r="QX1745">
        <v>0.56999999999999995</v>
      </c>
      <c r="QY1745">
        <f t="shared" si="867"/>
        <v>0.56999999999999995</v>
      </c>
    </row>
    <row r="1746" spans="12:467" x14ac:dyDescent="0.2">
      <c r="L1746">
        <v>823540</v>
      </c>
      <c r="O1746">
        <v>0.54</v>
      </c>
      <c r="P1746">
        <f t="shared" si="837"/>
        <v>0.54</v>
      </c>
      <c r="AA1746">
        <v>823540</v>
      </c>
      <c r="AD1746">
        <v>0.47</v>
      </c>
      <c r="AE1746">
        <f t="shared" si="838"/>
        <v>0.47</v>
      </c>
      <c r="AP1746">
        <v>823540</v>
      </c>
      <c r="AS1746">
        <v>0.69</v>
      </c>
      <c r="AT1746">
        <f t="shared" si="839"/>
        <v>0.69</v>
      </c>
      <c r="BE1746">
        <v>823540</v>
      </c>
      <c r="BH1746">
        <v>0.56999999999999995</v>
      </c>
      <c r="BI1746">
        <f t="shared" si="840"/>
        <v>0.56999999999999995</v>
      </c>
      <c r="BT1746">
        <v>823540</v>
      </c>
      <c r="BW1746">
        <v>0.53</v>
      </c>
      <c r="BX1746">
        <f t="shared" si="841"/>
        <v>0.53</v>
      </c>
      <c r="CI1746">
        <v>823540</v>
      </c>
      <c r="CL1746">
        <v>0.56000000000000005</v>
      </c>
      <c r="CM1746">
        <f t="shared" si="842"/>
        <v>0.56000000000000005</v>
      </c>
      <c r="CX1746">
        <v>823540</v>
      </c>
      <c r="DA1746">
        <v>0.55000000000000004</v>
      </c>
      <c r="DB1746">
        <f t="shared" si="843"/>
        <v>0.55000000000000004</v>
      </c>
      <c r="DM1746">
        <v>823540</v>
      </c>
      <c r="DP1746">
        <v>0.55000000000000004</v>
      </c>
      <c r="DQ1746">
        <f t="shared" si="844"/>
        <v>0.55000000000000004</v>
      </c>
      <c r="EB1746">
        <v>823540</v>
      </c>
      <c r="EE1746">
        <v>0.56000000000000005</v>
      </c>
      <c r="EF1746">
        <f t="shared" si="845"/>
        <v>0.56000000000000005</v>
      </c>
      <c r="EQ1746">
        <v>823540</v>
      </c>
      <c r="ET1746">
        <v>0.56000000000000005</v>
      </c>
      <c r="EU1746">
        <f t="shared" si="846"/>
        <v>0.56000000000000005</v>
      </c>
      <c r="FF1746">
        <v>823540</v>
      </c>
      <c r="FI1746">
        <v>0.56000000000000005</v>
      </c>
      <c r="FJ1746">
        <f t="shared" si="847"/>
        <v>0.56000000000000005</v>
      </c>
      <c r="FU1746">
        <v>823540</v>
      </c>
      <c r="FX1746">
        <v>0.56999999999999995</v>
      </c>
      <c r="FY1746">
        <f t="shared" si="848"/>
        <v>0.56999999999999995</v>
      </c>
      <c r="GJ1746">
        <v>823540</v>
      </c>
      <c r="GM1746">
        <v>0.54</v>
      </c>
      <c r="GN1746">
        <f t="shared" si="849"/>
        <v>0.54</v>
      </c>
      <c r="GY1746">
        <v>823540</v>
      </c>
      <c r="HB1746">
        <v>0.59</v>
      </c>
      <c r="HC1746">
        <f t="shared" si="850"/>
        <v>0.59</v>
      </c>
      <c r="HN1746">
        <v>823540</v>
      </c>
      <c r="HQ1746">
        <v>0.47</v>
      </c>
      <c r="HR1746">
        <f t="shared" si="851"/>
        <v>0.47</v>
      </c>
      <c r="ID1746">
        <v>824520</v>
      </c>
      <c r="IG1746">
        <v>0.5</v>
      </c>
      <c r="IH1746">
        <f t="shared" si="852"/>
        <v>0.5</v>
      </c>
      <c r="IS1746">
        <v>824520</v>
      </c>
      <c r="IV1746">
        <v>0.48</v>
      </c>
      <c r="IW1746">
        <f t="shared" si="853"/>
        <v>0.48</v>
      </c>
      <c r="JH1746">
        <v>824520</v>
      </c>
      <c r="JK1746">
        <v>0.46</v>
      </c>
      <c r="JL1746">
        <f t="shared" si="854"/>
        <v>0.46</v>
      </c>
      <c r="JW1746">
        <v>824520</v>
      </c>
      <c r="JZ1746">
        <v>0.48</v>
      </c>
      <c r="KA1746">
        <f t="shared" si="855"/>
        <v>0.48</v>
      </c>
      <c r="KL1746">
        <v>824520</v>
      </c>
      <c r="KO1746">
        <v>0.41</v>
      </c>
      <c r="KP1746">
        <f t="shared" si="856"/>
        <v>0.41</v>
      </c>
      <c r="LA1746">
        <v>824520</v>
      </c>
      <c r="LD1746">
        <v>0.44</v>
      </c>
      <c r="LE1746">
        <f t="shared" si="857"/>
        <v>0.44</v>
      </c>
      <c r="LP1746">
        <v>824520</v>
      </c>
      <c r="LS1746">
        <v>0.47</v>
      </c>
      <c r="LT1746">
        <f t="shared" si="858"/>
        <v>0.47</v>
      </c>
      <c r="ME1746">
        <v>824520</v>
      </c>
      <c r="MH1746">
        <v>0.36</v>
      </c>
      <c r="MI1746">
        <f t="shared" si="859"/>
        <v>0.36</v>
      </c>
      <c r="MT1746">
        <v>824520</v>
      </c>
      <c r="MW1746">
        <v>0.39</v>
      </c>
      <c r="MX1746">
        <f t="shared" si="860"/>
        <v>0.39</v>
      </c>
      <c r="NI1746">
        <v>824520</v>
      </c>
      <c r="NL1746">
        <v>0.48</v>
      </c>
      <c r="NM1746">
        <f t="shared" si="861"/>
        <v>0.48</v>
      </c>
      <c r="NX1746">
        <v>824520</v>
      </c>
      <c r="OA1746">
        <v>0.5</v>
      </c>
      <c r="OB1746">
        <f t="shared" si="862"/>
        <v>0.5</v>
      </c>
      <c r="OM1746">
        <v>824520</v>
      </c>
      <c r="OP1746">
        <v>0.47</v>
      </c>
      <c r="OQ1746">
        <f t="shared" si="863"/>
        <v>0.47</v>
      </c>
      <c r="PB1746">
        <v>824520</v>
      </c>
      <c r="PE1746">
        <v>0.46</v>
      </c>
      <c r="PF1746">
        <f t="shared" si="864"/>
        <v>0.46</v>
      </c>
      <c r="PQ1746">
        <v>824520</v>
      </c>
      <c r="PT1746">
        <v>0.46</v>
      </c>
      <c r="PU1746">
        <f t="shared" si="865"/>
        <v>0.46</v>
      </c>
      <c r="QF1746">
        <v>824520</v>
      </c>
      <c r="QI1746">
        <v>0.46</v>
      </c>
      <c r="QJ1746">
        <f t="shared" si="866"/>
        <v>0.46</v>
      </c>
      <c r="QU1746">
        <v>824520</v>
      </c>
      <c r="QX1746">
        <v>0.48</v>
      </c>
      <c r="QY1746">
        <f t="shared" si="867"/>
        <v>0.48</v>
      </c>
    </row>
    <row r="1747" spans="12:467" x14ac:dyDescent="0.2">
      <c r="L1747">
        <v>823701</v>
      </c>
      <c r="O1747">
        <v>0.56999999999999995</v>
      </c>
      <c r="P1747">
        <f t="shared" si="837"/>
        <v>0.56999999999999995</v>
      </c>
      <c r="AA1747">
        <v>823701</v>
      </c>
      <c r="AD1747">
        <v>0.61</v>
      </c>
      <c r="AE1747">
        <f t="shared" si="838"/>
        <v>0.61</v>
      </c>
      <c r="AP1747">
        <v>823701</v>
      </c>
      <c r="AS1747">
        <v>0.65</v>
      </c>
      <c r="AT1747">
        <f t="shared" si="839"/>
        <v>0.65</v>
      </c>
      <c r="BE1747">
        <v>823701</v>
      </c>
      <c r="BH1747">
        <v>0.56999999999999995</v>
      </c>
      <c r="BI1747">
        <f t="shared" si="840"/>
        <v>0.56999999999999995</v>
      </c>
      <c r="BT1747">
        <v>823701</v>
      </c>
      <c r="BW1747">
        <v>0.56000000000000005</v>
      </c>
      <c r="BX1747">
        <f t="shared" si="841"/>
        <v>0.56000000000000005</v>
      </c>
      <c r="CI1747">
        <v>823701</v>
      </c>
      <c r="CL1747">
        <v>0.56000000000000005</v>
      </c>
      <c r="CM1747">
        <f t="shared" si="842"/>
        <v>0.56000000000000005</v>
      </c>
      <c r="CX1747">
        <v>823701</v>
      </c>
      <c r="DA1747">
        <v>0.56000000000000005</v>
      </c>
      <c r="DB1747">
        <f t="shared" si="843"/>
        <v>0.56000000000000005</v>
      </c>
      <c r="DM1747">
        <v>823701</v>
      </c>
      <c r="DP1747">
        <v>0.56999999999999995</v>
      </c>
      <c r="DQ1747">
        <f t="shared" si="844"/>
        <v>0.56999999999999995</v>
      </c>
      <c r="EB1747">
        <v>823701</v>
      </c>
      <c r="EE1747">
        <v>0.56999999999999995</v>
      </c>
      <c r="EF1747">
        <f t="shared" si="845"/>
        <v>0.56999999999999995</v>
      </c>
      <c r="EQ1747">
        <v>823701</v>
      </c>
      <c r="ET1747">
        <v>0.56999999999999995</v>
      </c>
      <c r="EU1747">
        <f t="shared" si="846"/>
        <v>0.56999999999999995</v>
      </c>
      <c r="FF1747">
        <v>823701</v>
      </c>
      <c r="FI1747">
        <v>0.56000000000000005</v>
      </c>
      <c r="FJ1747">
        <f t="shared" si="847"/>
        <v>0.56000000000000005</v>
      </c>
      <c r="FU1747">
        <v>823701</v>
      </c>
      <c r="FX1747">
        <v>0.53</v>
      </c>
      <c r="FY1747">
        <f t="shared" si="848"/>
        <v>0.53</v>
      </c>
      <c r="GJ1747">
        <v>823701</v>
      </c>
      <c r="GM1747">
        <v>0.55000000000000004</v>
      </c>
      <c r="GN1747">
        <f t="shared" si="849"/>
        <v>0.55000000000000004</v>
      </c>
      <c r="GY1747">
        <v>823701</v>
      </c>
      <c r="HB1747">
        <v>0.57999999999999996</v>
      </c>
      <c r="HC1747">
        <f t="shared" si="850"/>
        <v>0.57999999999999996</v>
      </c>
      <c r="HN1747">
        <v>823701</v>
      </c>
      <c r="HQ1747">
        <v>0.61</v>
      </c>
      <c r="HR1747">
        <f t="shared" si="851"/>
        <v>0.61</v>
      </c>
      <c r="ID1747">
        <v>824605</v>
      </c>
      <c r="IG1747">
        <v>0.42</v>
      </c>
      <c r="IH1747">
        <f t="shared" si="852"/>
        <v>0.42</v>
      </c>
      <c r="IS1747">
        <v>824605</v>
      </c>
      <c r="IV1747">
        <v>0.4</v>
      </c>
      <c r="IW1747">
        <f t="shared" si="853"/>
        <v>0.4</v>
      </c>
      <c r="JH1747">
        <v>824605</v>
      </c>
      <c r="JK1747">
        <v>0.41</v>
      </c>
      <c r="JL1747">
        <f t="shared" si="854"/>
        <v>0.41</v>
      </c>
      <c r="JW1747">
        <v>824605</v>
      </c>
      <c r="JZ1747">
        <v>0.42</v>
      </c>
      <c r="KA1747">
        <f t="shared" si="855"/>
        <v>0.42</v>
      </c>
      <c r="KL1747">
        <v>824605</v>
      </c>
      <c r="KO1747">
        <v>0.4</v>
      </c>
      <c r="KP1747">
        <f t="shared" si="856"/>
        <v>0.4</v>
      </c>
      <c r="LA1747">
        <v>824605</v>
      </c>
      <c r="LD1747">
        <v>0.44</v>
      </c>
      <c r="LE1747">
        <f t="shared" si="857"/>
        <v>0.44</v>
      </c>
      <c r="LP1747">
        <v>824605</v>
      </c>
      <c r="LS1747">
        <v>0.42</v>
      </c>
      <c r="LT1747">
        <f t="shared" si="858"/>
        <v>0.42</v>
      </c>
      <c r="ME1747">
        <v>824605</v>
      </c>
      <c r="MH1747">
        <v>0.38</v>
      </c>
      <c r="MI1747">
        <f t="shared" si="859"/>
        <v>0.38</v>
      </c>
      <c r="MT1747">
        <v>824605</v>
      </c>
      <c r="MW1747">
        <v>0.31</v>
      </c>
      <c r="MX1747">
        <f t="shared" si="860"/>
        <v>0.31</v>
      </c>
      <c r="NI1747">
        <v>824605</v>
      </c>
      <c r="NL1747">
        <v>0.41</v>
      </c>
      <c r="NM1747">
        <f t="shared" si="861"/>
        <v>0.41</v>
      </c>
      <c r="NX1747">
        <v>824605</v>
      </c>
      <c r="OA1747">
        <v>0.44</v>
      </c>
      <c r="OB1747">
        <f t="shared" si="862"/>
        <v>0.44</v>
      </c>
      <c r="OM1747">
        <v>824605</v>
      </c>
      <c r="OP1747">
        <v>0.42</v>
      </c>
      <c r="OQ1747">
        <f t="shared" si="863"/>
        <v>0.42</v>
      </c>
      <c r="PB1747">
        <v>824605</v>
      </c>
      <c r="PE1747">
        <v>0.43</v>
      </c>
      <c r="PF1747">
        <f t="shared" si="864"/>
        <v>0.43</v>
      </c>
      <c r="PQ1747">
        <v>824605</v>
      </c>
      <c r="PT1747">
        <v>0.44</v>
      </c>
      <c r="PU1747">
        <f t="shared" si="865"/>
        <v>0.44</v>
      </c>
      <c r="QF1747">
        <v>824605</v>
      </c>
      <c r="QI1747">
        <v>0.38</v>
      </c>
      <c r="QJ1747">
        <f t="shared" si="866"/>
        <v>0.38</v>
      </c>
      <c r="QU1747">
        <v>824605</v>
      </c>
      <c r="QX1747">
        <v>0.41</v>
      </c>
      <c r="QY1747">
        <f t="shared" si="867"/>
        <v>0.41</v>
      </c>
    </row>
    <row r="1748" spans="12:467" x14ac:dyDescent="0.2">
      <c r="L1748">
        <v>823780</v>
      </c>
      <c r="O1748">
        <v>0.56000000000000005</v>
      </c>
      <c r="P1748">
        <f t="shared" si="837"/>
        <v>0.56000000000000005</v>
      </c>
      <c r="AA1748">
        <v>823780</v>
      </c>
      <c r="AD1748">
        <v>0.57999999999999996</v>
      </c>
      <c r="AE1748">
        <f t="shared" si="838"/>
        <v>0.57999999999999996</v>
      </c>
      <c r="AP1748">
        <v>823780</v>
      </c>
      <c r="AS1748">
        <v>0.66</v>
      </c>
      <c r="AT1748">
        <f t="shared" si="839"/>
        <v>0.66</v>
      </c>
      <c r="BE1748">
        <v>823780</v>
      </c>
      <c r="BH1748">
        <v>0.5</v>
      </c>
      <c r="BI1748">
        <f t="shared" si="840"/>
        <v>0.5</v>
      </c>
      <c r="BT1748">
        <v>823780</v>
      </c>
      <c r="BW1748">
        <v>0.32</v>
      </c>
      <c r="BX1748">
        <f t="shared" si="841"/>
        <v>0.32</v>
      </c>
      <c r="CI1748">
        <v>823780</v>
      </c>
      <c r="CL1748">
        <v>0.52</v>
      </c>
      <c r="CM1748">
        <f t="shared" si="842"/>
        <v>0.52</v>
      </c>
      <c r="CX1748">
        <v>823780</v>
      </c>
      <c r="DA1748">
        <v>0.55000000000000004</v>
      </c>
      <c r="DB1748">
        <f t="shared" si="843"/>
        <v>0.55000000000000004</v>
      </c>
      <c r="DM1748">
        <v>823780</v>
      </c>
      <c r="DP1748">
        <v>0.57999999999999996</v>
      </c>
      <c r="DQ1748">
        <f t="shared" si="844"/>
        <v>0.57999999999999996</v>
      </c>
      <c r="EB1748">
        <v>823780</v>
      </c>
      <c r="EE1748">
        <v>0.52</v>
      </c>
      <c r="EF1748">
        <f t="shared" si="845"/>
        <v>0.52</v>
      </c>
      <c r="EQ1748">
        <v>823780</v>
      </c>
      <c r="ET1748">
        <v>0.52</v>
      </c>
      <c r="EU1748">
        <f t="shared" si="846"/>
        <v>0.52</v>
      </c>
      <c r="FF1748">
        <v>823780</v>
      </c>
      <c r="FI1748">
        <v>0.56000000000000005</v>
      </c>
      <c r="FJ1748">
        <f t="shared" si="847"/>
        <v>0.56000000000000005</v>
      </c>
      <c r="FU1748">
        <v>823780</v>
      </c>
      <c r="FX1748">
        <v>0.55000000000000004</v>
      </c>
      <c r="FY1748">
        <f t="shared" si="848"/>
        <v>0.55000000000000004</v>
      </c>
      <c r="GJ1748">
        <v>823780</v>
      </c>
      <c r="GM1748">
        <v>0.53</v>
      </c>
      <c r="GN1748">
        <f t="shared" si="849"/>
        <v>0.53</v>
      </c>
      <c r="GY1748">
        <v>823780</v>
      </c>
      <c r="HB1748">
        <v>0.57999999999999996</v>
      </c>
      <c r="HC1748">
        <f t="shared" si="850"/>
        <v>0.57999999999999996</v>
      </c>
      <c r="HN1748">
        <v>823780</v>
      </c>
      <c r="HQ1748">
        <v>0.51</v>
      </c>
      <c r="HR1748">
        <f t="shared" si="851"/>
        <v>0.51</v>
      </c>
      <c r="ID1748">
        <v>824765</v>
      </c>
      <c r="IG1748">
        <v>0.56000000000000005</v>
      </c>
      <c r="IH1748">
        <f t="shared" si="852"/>
        <v>0.56000000000000005</v>
      </c>
      <c r="IS1748">
        <v>824765</v>
      </c>
      <c r="IV1748">
        <v>0.55000000000000004</v>
      </c>
      <c r="IW1748">
        <f t="shared" si="853"/>
        <v>0.55000000000000004</v>
      </c>
      <c r="JH1748">
        <v>824765</v>
      </c>
      <c r="JK1748">
        <v>0.59</v>
      </c>
      <c r="JL1748">
        <f t="shared" si="854"/>
        <v>0.59</v>
      </c>
      <c r="JW1748">
        <v>824765</v>
      </c>
      <c r="JZ1748">
        <v>0.55000000000000004</v>
      </c>
      <c r="KA1748">
        <f t="shared" si="855"/>
        <v>0.55000000000000004</v>
      </c>
      <c r="KL1748">
        <v>824765</v>
      </c>
      <c r="KO1748">
        <v>0.48</v>
      </c>
      <c r="KP1748">
        <f t="shared" si="856"/>
        <v>0.48</v>
      </c>
      <c r="LA1748">
        <v>824765</v>
      </c>
      <c r="LD1748">
        <v>0.55000000000000004</v>
      </c>
      <c r="LE1748">
        <f t="shared" si="857"/>
        <v>0.55000000000000004</v>
      </c>
      <c r="LP1748">
        <v>824765</v>
      </c>
      <c r="LS1748">
        <v>0.54</v>
      </c>
      <c r="LT1748">
        <f t="shared" si="858"/>
        <v>0.54</v>
      </c>
      <c r="ME1748">
        <v>824765</v>
      </c>
      <c r="MH1748">
        <v>0.56000000000000005</v>
      </c>
      <c r="MI1748">
        <f t="shared" si="859"/>
        <v>0.56000000000000005</v>
      </c>
      <c r="MT1748">
        <v>824765</v>
      </c>
      <c r="MW1748">
        <v>0.56999999999999995</v>
      </c>
      <c r="MX1748">
        <f t="shared" si="860"/>
        <v>0.56999999999999995</v>
      </c>
      <c r="NI1748">
        <v>824765</v>
      </c>
      <c r="NL1748">
        <v>0.53</v>
      </c>
      <c r="NM1748">
        <f t="shared" si="861"/>
        <v>0.53</v>
      </c>
      <c r="NX1748">
        <v>824765</v>
      </c>
      <c r="OA1748">
        <v>0.55000000000000004</v>
      </c>
      <c r="OB1748">
        <f t="shared" si="862"/>
        <v>0.55000000000000004</v>
      </c>
      <c r="OM1748">
        <v>824765</v>
      </c>
      <c r="OP1748">
        <v>0.54</v>
      </c>
      <c r="OQ1748">
        <f t="shared" si="863"/>
        <v>0.54</v>
      </c>
      <c r="PB1748">
        <v>824765</v>
      </c>
      <c r="PE1748">
        <v>0.55000000000000004</v>
      </c>
      <c r="PF1748">
        <f t="shared" si="864"/>
        <v>0.55000000000000004</v>
      </c>
      <c r="PQ1748">
        <v>824765</v>
      </c>
      <c r="PT1748">
        <v>0.55000000000000004</v>
      </c>
      <c r="PU1748">
        <f t="shared" si="865"/>
        <v>0.55000000000000004</v>
      </c>
      <c r="QF1748">
        <v>824765</v>
      </c>
      <c r="QI1748">
        <v>0.55000000000000004</v>
      </c>
      <c r="QJ1748">
        <f t="shared" si="866"/>
        <v>0.55000000000000004</v>
      </c>
      <c r="QU1748">
        <v>824765</v>
      </c>
      <c r="QX1748">
        <v>0.55000000000000004</v>
      </c>
      <c r="QY1748">
        <f t="shared" si="867"/>
        <v>0.55000000000000004</v>
      </c>
    </row>
    <row r="1749" spans="12:467" x14ac:dyDescent="0.2">
      <c r="L1749">
        <v>824024</v>
      </c>
      <c r="O1749">
        <v>0.6</v>
      </c>
      <c r="P1749">
        <f t="shared" si="837"/>
        <v>0.6</v>
      </c>
      <c r="AA1749">
        <v>824024</v>
      </c>
      <c r="AD1749">
        <v>0.73</v>
      </c>
      <c r="AE1749">
        <f t="shared" si="838"/>
        <v>0.73</v>
      </c>
      <c r="AP1749">
        <v>824024</v>
      </c>
      <c r="AS1749">
        <v>0.45</v>
      </c>
      <c r="AT1749">
        <f t="shared" si="839"/>
        <v>0.45</v>
      </c>
      <c r="BE1749">
        <v>824024</v>
      </c>
      <c r="BH1749">
        <v>0.64</v>
      </c>
      <c r="BI1749">
        <f t="shared" si="840"/>
        <v>0.64</v>
      </c>
      <c r="BT1749">
        <v>824024</v>
      </c>
      <c r="BW1749">
        <v>0.56000000000000005</v>
      </c>
      <c r="BX1749">
        <f t="shared" si="841"/>
        <v>0.56000000000000005</v>
      </c>
      <c r="CI1749">
        <v>824024</v>
      </c>
      <c r="CL1749">
        <v>0.57999999999999996</v>
      </c>
      <c r="CM1749">
        <f t="shared" si="842"/>
        <v>0.57999999999999996</v>
      </c>
      <c r="CX1749">
        <v>824024</v>
      </c>
      <c r="DA1749">
        <v>0.56999999999999995</v>
      </c>
      <c r="DB1749">
        <f t="shared" si="843"/>
        <v>0.56999999999999995</v>
      </c>
      <c r="DM1749">
        <v>824024</v>
      </c>
      <c r="DP1749">
        <v>0.57999999999999996</v>
      </c>
      <c r="DQ1749">
        <f t="shared" si="844"/>
        <v>0.57999999999999996</v>
      </c>
      <c r="EB1749">
        <v>824024</v>
      </c>
      <c r="EE1749">
        <v>0.59</v>
      </c>
      <c r="EF1749">
        <f t="shared" si="845"/>
        <v>0.59</v>
      </c>
      <c r="EQ1749">
        <v>824024</v>
      </c>
      <c r="ET1749">
        <v>0.59</v>
      </c>
      <c r="EU1749">
        <f t="shared" si="846"/>
        <v>0.59</v>
      </c>
      <c r="FF1749">
        <v>824024</v>
      </c>
      <c r="FI1749">
        <v>0.56999999999999995</v>
      </c>
      <c r="FJ1749">
        <f t="shared" si="847"/>
        <v>0.56999999999999995</v>
      </c>
      <c r="FU1749">
        <v>824024</v>
      </c>
      <c r="FX1749">
        <v>0.57999999999999996</v>
      </c>
      <c r="FY1749">
        <f t="shared" si="848"/>
        <v>0.57999999999999996</v>
      </c>
      <c r="GJ1749">
        <v>824024</v>
      </c>
      <c r="GM1749">
        <v>0.56000000000000005</v>
      </c>
      <c r="GN1749">
        <f t="shared" si="849"/>
        <v>0.56000000000000005</v>
      </c>
      <c r="GY1749">
        <v>824024</v>
      </c>
      <c r="HB1749">
        <v>0.59</v>
      </c>
      <c r="HC1749">
        <f t="shared" si="850"/>
        <v>0.59</v>
      </c>
      <c r="HN1749">
        <v>824024</v>
      </c>
      <c r="HQ1749">
        <v>0.62</v>
      </c>
      <c r="HR1749">
        <f t="shared" si="851"/>
        <v>0.62</v>
      </c>
      <c r="ID1749">
        <v>824845</v>
      </c>
      <c r="IG1749">
        <v>0.51</v>
      </c>
      <c r="IH1749">
        <f t="shared" si="852"/>
        <v>0.51</v>
      </c>
      <c r="IS1749">
        <v>824845</v>
      </c>
      <c r="IV1749">
        <v>0.49</v>
      </c>
      <c r="IW1749">
        <f t="shared" si="853"/>
        <v>0.49</v>
      </c>
      <c r="JH1749">
        <v>824845</v>
      </c>
      <c r="JK1749">
        <v>0.54</v>
      </c>
      <c r="JL1749">
        <f t="shared" si="854"/>
        <v>0.54</v>
      </c>
      <c r="JW1749">
        <v>824845</v>
      </c>
      <c r="JZ1749">
        <v>0.5</v>
      </c>
      <c r="KA1749">
        <f t="shared" si="855"/>
        <v>0.5</v>
      </c>
      <c r="KL1749">
        <v>824845</v>
      </c>
      <c r="KO1749">
        <v>0.54</v>
      </c>
      <c r="KP1749">
        <f t="shared" si="856"/>
        <v>0.54</v>
      </c>
      <c r="LA1749">
        <v>824845</v>
      </c>
      <c r="LD1749">
        <v>0.53</v>
      </c>
      <c r="LE1749">
        <f t="shared" si="857"/>
        <v>0.53</v>
      </c>
      <c r="LP1749">
        <v>824845</v>
      </c>
      <c r="LS1749">
        <v>0.49</v>
      </c>
      <c r="LT1749">
        <f t="shared" si="858"/>
        <v>0.49</v>
      </c>
      <c r="ME1749">
        <v>824845</v>
      </c>
      <c r="MH1749">
        <v>0.55000000000000004</v>
      </c>
      <c r="MI1749">
        <f t="shared" si="859"/>
        <v>0.55000000000000004</v>
      </c>
      <c r="MT1749">
        <v>824845</v>
      </c>
      <c r="MW1749">
        <v>0.54</v>
      </c>
      <c r="MX1749">
        <f t="shared" si="860"/>
        <v>0.54</v>
      </c>
      <c r="NI1749">
        <v>824845</v>
      </c>
      <c r="NL1749">
        <v>0.5</v>
      </c>
      <c r="NM1749">
        <f t="shared" si="861"/>
        <v>0.5</v>
      </c>
      <c r="NX1749">
        <v>824845</v>
      </c>
      <c r="OA1749">
        <v>0.53</v>
      </c>
      <c r="OB1749">
        <f t="shared" si="862"/>
        <v>0.53</v>
      </c>
      <c r="OM1749">
        <v>824845</v>
      </c>
      <c r="OP1749">
        <v>0.49</v>
      </c>
      <c r="OQ1749">
        <f t="shared" si="863"/>
        <v>0.49</v>
      </c>
      <c r="PB1749">
        <v>824845</v>
      </c>
      <c r="PE1749">
        <v>0.48</v>
      </c>
      <c r="PF1749">
        <f t="shared" si="864"/>
        <v>0.48</v>
      </c>
      <c r="PQ1749">
        <v>824845</v>
      </c>
      <c r="PT1749">
        <v>0.5</v>
      </c>
      <c r="PU1749">
        <f t="shared" si="865"/>
        <v>0.5</v>
      </c>
      <c r="QF1749">
        <v>824845</v>
      </c>
      <c r="QI1749">
        <v>0.52</v>
      </c>
      <c r="QJ1749">
        <f t="shared" si="866"/>
        <v>0.52</v>
      </c>
      <c r="QU1749">
        <v>824845</v>
      </c>
      <c r="QX1749">
        <v>0.5</v>
      </c>
      <c r="QY1749">
        <f t="shared" si="867"/>
        <v>0.5</v>
      </c>
    </row>
    <row r="1750" spans="12:467" x14ac:dyDescent="0.2">
      <c r="L1750">
        <v>824188</v>
      </c>
      <c r="O1750">
        <v>0.4</v>
      </c>
      <c r="P1750">
        <f t="shared" si="837"/>
        <v>0.4</v>
      </c>
      <c r="AA1750">
        <v>824188</v>
      </c>
      <c r="AD1750">
        <v>0.38</v>
      </c>
      <c r="AE1750">
        <f t="shared" si="838"/>
        <v>0.38</v>
      </c>
      <c r="AP1750">
        <v>824188</v>
      </c>
      <c r="AS1750">
        <v>0.54</v>
      </c>
      <c r="AT1750">
        <f t="shared" si="839"/>
        <v>0.54</v>
      </c>
      <c r="BE1750">
        <v>824188</v>
      </c>
      <c r="BH1750">
        <v>0.37</v>
      </c>
      <c r="BI1750">
        <f t="shared" si="840"/>
        <v>0.37</v>
      </c>
      <c r="BT1750">
        <v>824188</v>
      </c>
      <c r="BW1750">
        <v>0.39</v>
      </c>
      <c r="BX1750">
        <f t="shared" si="841"/>
        <v>0.39</v>
      </c>
      <c r="CI1750">
        <v>824188</v>
      </c>
      <c r="CL1750">
        <v>0.41</v>
      </c>
      <c r="CM1750">
        <f t="shared" si="842"/>
        <v>0.41</v>
      </c>
      <c r="CX1750">
        <v>824188</v>
      </c>
      <c r="DA1750">
        <v>0.41</v>
      </c>
      <c r="DB1750">
        <f t="shared" si="843"/>
        <v>0.41</v>
      </c>
      <c r="DM1750">
        <v>824188</v>
      </c>
      <c r="DP1750">
        <v>0.4</v>
      </c>
      <c r="DQ1750">
        <f t="shared" si="844"/>
        <v>0.4</v>
      </c>
      <c r="EB1750">
        <v>824188</v>
      </c>
      <c r="EE1750">
        <v>0.41</v>
      </c>
      <c r="EF1750">
        <f t="shared" si="845"/>
        <v>0.41</v>
      </c>
      <c r="EQ1750">
        <v>824188</v>
      </c>
      <c r="ET1750">
        <v>0.41</v>
      </c>
      <c r="EU1750">
        <f t="shared" si="846"/>
        <v>0.41</v>
      </c>
      <c r="FF1750">
        <v>824188</v>
      </c>
      <c r="FI1750">
        <v>0.41</v>
      </c>
      <c r="FJ1750">
        <f t="shared" si="847"/>
        <v>0.41</v>
      </c>
      <c r="FU1750">
        <v>824188</v>
      </c>
      <c r="FX1750">
        <v>0.44</v>
      </c>
      <c r="FY1750">
        <f t="shared" si="848"/>
        <v>0.44</v>
      </c>
      <c r="GJ1750">
        <v>824188</v>
      </c>
      <c r="GM1750">
        <v>0.4</v>
      </c>
      <c r="GN1750">
        <f t="shared" si="849"/>
        <v>0.4</v>
      </c>
      <c r="GY1750">
        <v>824188</v>
      </c>
      <c r="HB1750">
        <v>0.44</v>
      </c>
      <c r="HC1750">
        <f t="shared" si="850"/>
        <v>0.44</v>
      </c>
      <c r="HN1750">
        <v>824188</v>
      </c>
      <c r="HQ1750">
        <v>0.44</v>
      </c>
      <c r="HR1750">
        <f t="shared" si="851"/>
        <v>0.44</v>
      </c>
      <c r="ID1750">
        <v>825085</v>
      </c>
      <c r="IG1750">
        <v>0.54</v>
      </c>
      <c r="IH1750">
        <f t="shared" si="852"/>
        <v>0.54</v>
      </c>
      <c r="IS1750">
        <v>825085</v>
      </c>
      <c r="IV1750">
        <v>0.52</v>
      </c>
      <c r="IW1750">
        <f t="shared" si="853"/>
        <v>0.52</v>
      </c>
      <c r="JH1750">
        <v>825085</v>
      </c>
      <c r="JK1750">
        <v>0.56000000000000005</v>
      </c>
      <c r="JL1750">
        <f t="shared" si="854"/>
        <v>0.56000000000000005</v>
      </c>
      <c r="JW1750">
        <v>825085</v>
      </c>
      <c r="JZ1750">
        <v>0.52</v>
      </c>
      <c r="KA1750">
        <f t="shared" si="855"/>
        <v>0.52</v>
      </c>
      <c r="KL1750">
        <v>825085</v>
      </c>
      <c r="KO1750">
        <v>0.56000000000000005</v>
      </c>
      <c r="KP1750">
        <f t="shared" si="856"/>
        <v>0.56000000000000005</v>
      </c>
      <c r="LA1750">
        <v>825085</v>
      </c>
      <c r="LD1750">
        <v>0.55000000000000004</v>
      </c>
      <c r="LE1750">
        <f t="shared" si="857"/>
        <v>0.55000000000000004</v>
      </c>
      <c r="LP1750">
        <v>825085</v>
      </c>
      <c r="LS1750">
        <v>0.53</v>
      </c>
      <c r="LT1750">
        <f t="shared" si="858"/>
        <v>0.53</v>
      </c>
      <c r="ME1750">
        <v>825085</v>
      </c>
      <c r="MH1750">
        <v>0.55000000000000004</v>
      </c>
      <c r="MI1750">
        <f t="shared" si="859"/>
        <v>0.55000000000000004</v>
      </c>
      <c r="MT1750">
        <v>825085</v>
      </c>
      <c r="MW1750">
        <v>0.59</v>
      </c>
      <c r="MX1750">
        <f t="shared" si="860"/>
        <v>0.59</v>
      </c>
      <c r="NI1750">
        <v>825085</v>
      </c>
      <c r="NL1750">
        <v>0.52</v>
      </c>
      <c r="NM1750">
        <f t="shared" si="861"/>
        <v>0.52</v>
      </c>
      <c r="NX1750">
        <v>825085</v>
      </c>
      <c r="OA1750">
        <v>0.54</v>
      </c>
      <c r="OB1750">
        <f t="shared" si="862"/>
        <v>0.54</v>
      </c>
      <c r="OM1750">
        <v>825085</v>
      </c>
      <c r="OP1750">
        <v>0.52</v>
      </c>
      <c r="OQ1750">
        <f t="shared" si="863"/>
        <v>0.52</v>
      </c>
      <c r="PB1750">
        <v>825085</v>
      </c>
      <c r="PE1750">
        <v>0.54</v>
      </c>
      <c r="PF1750">
        <f t="shared" si="864"/>
        <v>0.54</v>
      </c>
      <c r="PQ1750">
        <v>825085</v>
      </c>
      <c r="PT1750">
        <v>0.54</v>
      </c>
      <c r="PU1750">
        <f t="shared" si="865"/>
        <v>0.54</v>
      </c>
      <c r="QF1750">
        <v>825085</v>
      </c>
      <c r="QI1750">
        <v>0.48</v>
      </c>
      <c r="QJ1750">
        <f t="shared" si="866"/>
        <v>0.48</v>
      </c>
      <c r="QU1750">
        <v>825085</v>
      </c>
      <c r="QX1750">
        <v>0.49</v>
      </c>
      <c r="QY1750">
        <f t="shared" si="867"/>
        <v>0.49</v>
      </c>
    </row>
    <row r="1751" spans="12:467" x14ac:dyDescent="0.2">
      <c r="L1751">
        <v>824509</v>
      </c>
      <c r="O1751">
        <v>0.54</v>
      </c>
      <c r="P1751">
        <f t="shared" si="837"/>
        <v>0.54</v>
      </c>
      <c r="AA1751">
        <v>824509</v>
      </c>
      <c r="AD1751">
        <v>0.47</v>
      </c>
      <c r="AE1751">
        <f t="shared" si="838"/>
        <v>0.47</v>
      </c>
      <c r="AP1751">
        <v>824509</v>
      </c>
      <c r="AS1751">
        <v>0.39</v>
      </c>
      <c r="AT1751">
        <f t="shared" si="839"/>
        <v>0.39</v>
      </c>
      <c r="BE1751">
        <v>824509</v>
      </c>
      <c r="BH1751">
        <v>0.41</v>
      </c>
      <c r="BI1751">
        <f t="shared" si="840"/>
        <v>0.41</v>
      </c>
      <c r="BT1751">
        <v>824509</v>
      </c>
      <c r="BW1751">
        <v>0.49</v>
      </c>
      <c r="BX1751">
        <f t="shared" si="841"/>
        <v>0.49</v>
      </c>
      <c r="CI1751">
        <v>824509</v>
      </c>
      <c r="CL1751">
        <v>0.55000000000000004</v>
      </c>
      <c r="CM1751">
        <f t="shared" si="842"/>
        <v>0.55000000000000004</v>
      </c>
      <c r="CX1751">
        <v>824509</v>
      </c>
      <c r="DA1751">
        <v>0.55000000000000004</v>
      </c>
      <c r="DB1751">
        <f t="shared" si="843"/>
        <v>0.55000000000000004</v>
      </c>
      <c r="DM1751">
        <v>824509</v>
      </c>
      <c r="DP1751">
        <v>0.56000000000000005</v>
      </c>
      <c r="DQ1751">
        <f t="shared" si="844"/>
        <v>0.56000000000000005</v>
      </c>
      <c r="EB1751">
        <v>824509</v>
      </c>
      <c r="EE1751">
        <v>0.56999999999999995</v>
      </c>
      <c r="EF1751">
        <f t="shared" si="845"/>
        <v>0.56999999999999995</v>
      </c>
      <c r="EQ1751">
        <v>824509</v>
      </c>
      <c r="ET1751">
        <v>0.56999999999999995</v>
      </c>
      <c r="EU1751">
        <f t="shared" si="846"/>
        <v>0.56999999999999995</v>
      </c>
      <c r="FF1751">
        <v>824509</v>
      </c>
      <c r="FI1751">
        <v>0.54</v>
      </c>
      <c r="FJ1751">
        <f t="shared" si="847"/>
        <v>0.54</v>
      </c>
      <c r="FU1751">
        <v>824509</v>
      </c>
      <c r="FX1751">
        <v>0.53</v>
      </c>
      <c r="FY1751">
        <f t="shared" si="848"/>
        <v>0.53</v>
      </c>
      <c r="GJ1751">
        <v>824509</v>
      </c>
      <c r="GM1751">
        <v>0.55000000000000004</v>
      </c>
      <c r="GN1751">
        <f t="shared" si="849"/>
        <v>0.55000000000000004</v>
      </c>
      <c r="GY1751">
        <v>824509</v>
      </c>
      <c r="HB1751">
        <v>0.56999999999999995</v>
      </c>
      <c r="HC1751">
        <f t="shared" si="850"/>
        <v>0.56999999999999995</v>
      </c>
      <c r="HN1751">
        <v>824509</v>
      </c>
      <c r="HQ1751">
        <v>0.47</v>
      </c>
      <c r="HR1751">
        <f t="shared" si="851"/>
        <v>0.47</v>
      </c>
      <c r="ID1751">
        <v>822818</v>
      </c>
      <c r="IG1751">
        <v>0.53</v>
      </c>
      <c r="IH1751">
        <f t="shared" si="852"/>
        <v>0.53</v>
      </c>
      <c r="IS1751">
        <v>822818</v>
      </c>
      <c r="IV1751">
        <v>0.54</v>
      </c>
      <c r="IW1751">
        <f t="shared" si="853"/>
        <v>0.54</v>
      </c>
      <c r="JH1751">
        <v>822818</v>
      </c>
      <c r="JK1751">
        <v>0.57999999999999996</v>
      </c>
      <c r="JL1751">
        <f t="shared" si="854"/>
        <v>0.57999999999999996</v>
      </c>
      <c r="JW1751">
        <v>822818</v>
      </c>
      <c r="JZ1751">
        <v>0.56000000000000005</v>
      </c>
      <c r="KA1751">
        <f t="shared" si="855"/>
        <v>0.56000000000000005</v>
      </c>
      <c r="KL1751">
        <v>822818</v>
      </c>
      <c r="KO1751">
        <v>0.55000000000000004</v>
      </c>
      <c r="KP1751">
        <f t="shared" si="856"/>
        <v>0.55000000000000004</v>
      </c>
      <c r="LA1751">
        <v>822818</v>
      </c>
      <c r="LD1751">
        <v>0.56999999999999995</v>
      </c>
      <c r="LE1751">
        <f t="shared" si="857"/>
        <v>0.56999999999999995</v>
      </c>
      <c r="LP1751">
        <v>822818</v>
      </c>
      <c r="LS1751">
        <v>0.53</v>
      </c>
      <c r="LT1751">
        <f t="shared" si="858"/>
        <v>0.53</v>
      </c>
      <c r="ME1751">
        <v>822818</v>
      </c>
      <c r="MH1751">
        <v>0.66</v>
      </c>
      <c r="MI1751">
        <f t="shared" si="859"/>
        <v>0.66</v>
      </c>
      <c r="MT1751">
        <v>822818</v>
      </c>
      <c r="MW1751">
        <v>0.6</v>
      </c>
      <c r="MX1751">
        <f t="shared" si="860"/>
        <v>0.6</v>
      </c>
      <c r="NI1751">
        <v>822818</v>
      </c>
      <c r="NL1751">
        <v>0.52</v>
      </c>
      <c r="NM1751">
        <f t="shared" si="861"/>
        <v>0.52</v>
      </c>
      <c r="NX1751">
        <v>822818</v>
      </c>
      <c r="OA1751">
        <v>0.54</v>
      </c>
      <c r="OB1751">
        <f t="shared" si="862"/>
        <v>0.54</v>
      </c>
      <c r="OM1751">
        <v>822818</v>
      </c>
      <c r="OP1751">
        <v>0.51</v>
      </c>
      <c r="OQ1751">
        <f t="shared" si="863"/>
        <v>0.51</v>
      </c>
      <c r="PB1751">
        <v>822818</v>
      </c>
      <c r="PE1751">
        <v>0.56000000000000005</v>
      </c>
      <c r="PF1751">
        <f t="shared" si="864"/>
        <v>0.56000000000000005</v>
      </c>
      <c r="PQ1751">
        <v>822818</v>
      </c>
      <c r="PT1751">
        <v>0.56999999999999995</v>
      </c>
      <c r="PU1751">
        <f t="shared" si="865"/>
        <v>0.56999999999999995</v>
      </c>
      <c r="QF1751">
        <v>822818</v>
      </c>
      <c r="QI1751">
        <v>0.54</v>
      </c>
      <c r="QJ1751">
        <f t="shared" si="866"/>
        <v>0.54</v>
      </c>
      <c r="QU1751">
        <v>822818</v>
      </c>
      <c r="QX1751">
        <v>0.53</v>
      </c>
      <c r="QY1751">
        <f t="shared" si="867"/>
        <v>0.53</v>
      </c>
    </row>
    <row r="1752" spans="12:467" x14ac:dyDescent="0.2">
      <c r="L1752">
        <v>824671</v>
      </c>
      <c r="O1752">
        <v>0.56999999999999995</v>
      </c>
      <c r="P1752">
        <f t="shared" si="837"/>
        <v>0.56999999999999995</v>
      </c>
      <c r="AA1752">
        <v>824671</v>
      </c>
      <c r="AD1752">
        <v>0.72</v>
      </c>
      <c r="AE1752">
        <f t="shared" si="838"/>
        <v>0.72</v>
      </c>
      <c r="AP1752">
        <v>824671</v>
      </c>
      <c r="AS1752">
        <v>0.74</v>
      </c>
      <c r="AT1752">
        <f t="shared" si="839"/>
        <v>0.74</v>
      </c>
      <c r="BE1752">
        <v>824671</v>
      </c>
      <c r="BH1752">
        <v>0.6</v>
      </c>
      <c r="BI1752">
        <f t="shared" si="840"/>
        <v>0.6</v>
      </c>
      <c r="BT1752">
        <v>824671</v>
      </c>
      <c r="BW1752">
        <v>0.5</v>
      </c>
      <c r="BX1752">
        <f t="shared" si="841"/>
        <v>0.5</v>
      </c>
      <c r="CI1752">
        <v>824671</v>
      </c>
      <c r="CL1752">
        <v>0.56000000000000005</v>
      </c>
      <c r="CM1752">
        <f t="shared" si="842"/>
        <v>0.56000000000000005</v>
      </c>
      <c r="CX1752">
        <v>824671</v>
      </c>
      <c r="DA1752">
        <v>0.55000000000000004</v>
      </c>
      <c r="DB1752">
        <f t="shared" si="843"/>
        <v>0.55000000000000004</v>
      </c>
      <c r="DM1752">
        <v>824671</v>
      </c>
      <c r="DP1752">
        <v>0.55000000000000004</v>
      </c>
      <c r="DQ1752">
        <f t="shared" si="844"/>
        <v>0.55000000000000004</v>
      </c>
      <c r="EB1752">
        <v>824671</v>
      </c>
      <c r="EE1752">
        <v>0.55000000000000004</v>
      </c>
      <c r="EF1752">
        <f t="shared" si="845"/>
        <v>0.55000000000000004</v>
      </c>
      <c r="EQ1752">
        <v>824671</v>
      </c>
      <c r="ET1752">
        <v>0.55000000000000004</v>
      </c>
      <c r="EU1752">
        <f t="shared" si="846"/>
        <v>0.55000000000000004</v>
      </c>
      <c r="FF1752">
        <v>824671</v>
      </c>
      <c r="FI1752">
        <v>0.56000000000000005</v>
      </c>
      <c r="FJ1752">
        <f t="shared" si="847"/>
        <v>0.56000000000000005</v>
      </c>
      <c r="FU1752">
        <v>824671</v>
      </c>
      <c r="FX1752">
        <v>0.57999999999999996</v>
      </c>
      <c r="FY1752">
        <f t="shared" si="848"/>
        <v>0.57999999999999996</v>
      </c>
      <c r="GJ1752">
        <v>824671</v>
      </c>
      <c r="GM1752">
        <v>0.53</v>
      </c>
      <c r="GN1752">
        <f t="shared" si="849"/>
        <v>0.53</v>
      </c>
      <c r="GY1752">
        <v>824671</v>
      </c>
      <c r="HB1752">
        <v>0.59</v>
      </c>
      <c r="HC1752">
        <f t="shared" si="850"/>
        <v>0.59</v>
      </c>
      <c r="HN1752">
        <v>824671</v>
      </c>
      <c r="HQ1752">
        <v>0.54</v>
      </c>
      <c r="HR1752">
        <f t="shared" si="851"/>
        <v>0.54</v>
      </c>
      <c r="ID1752">
        <v>822901</v>
      </c>
      <c r="IG1752">
        <v>0.55000000000000004</v>
      </c>
      <c r="IH1752">
        <f t="shared" si="852"/>
        <v>0.55000000000000004</v>
      </c>
      <c r="IS1752">
        <v>822901</v>
      </c>
      <c r="IV1752">
        <v>0.56999999999999995</v>
      </c>
      <c r="IW1752">
        <f t="shared" si="853"/>
        <v>0.56999999999999995</v>
      </c>
      <c r="JH1752">
        <v>822901</v>
      </c>
      <c r="JK1752">
        <v>0.56000000000000005</v>
      </c>
      <c r="JL1752">
        <f t="shared" si="854"/>
        <v>0.56000000000000005</v>
      </c>
      <c r="JW1752">
        <v>822901</v>
      </c>
      <c r="JZ1752">
        <v>0.55000000000000004</v>
      </c>
      <c r="KA1752">
        <f t="shared" si="855"/>
        <v>0.55000000000000004</v>
      </c>
      <c r="KL1752">
        <v>822901</v>
      </c>
      <c r="KO1752">
        <v>0.55000000000000004</v>
      </c>
      <c r="KP1752">
        <f t="shared" si="856"/>
        <v>0.55000000000000004</v>
      </c>
      <c r="LA1752">
        <v>822901</v>
      </c>
      <c r="LD1752">
        <v>0.54</v>
      </c>
      <c r="LE1752">
        <f t="shared" si="857"/>
        <v>0.54</v>
      </c>
      <c r="LP1752">
        <v>822901</v>
      </c>
      <c r="LS1752">
        <v>0.54</v>
      </c>
      <c r="LT1752">
        <f t="shared" si="858"/>
        <v>0.54</v>
      </c>
      <c r="ME1752">
        <v>822901</v>
      </c>
      <c r="MH1752">
        <v>0.55000000000000004</v>
      </c>
      <c r="MI1752">
        <f t="shared" si="859"/>
        <v>0.55000000000000004</v>
      </c>
      <c r="MT1752">
        <v>822901</v>
      </c>
      <c r="MW1752">
        <v>0.69</v>
      </c>
      <c r="MX1752">
        <f t="shared" si="860"/>
        <v>0.69</v>
      </c>
      <c r="NI1752">
        <v>822901</v>
      </c>
      <c r="NL1752">
        <v>0.54</v>
      </c>
      <c r="NM1752">
        <f t="shared" si="861"/>
        <v>0.54</v>
      </c>
      <c r="NX1752">
        <v>822901</v>
      </c>
      <c r="OA1752">
        <v>0.56000000000000005</v>
      </c>
      <c r="OB1752">
        <f t="shared" si="862"/>
        <v>0.56000000000000005</v>
      </c>
      <c r="OM1752">
        <v>822901</v>
      </c>
      <c r="OP1752">
        <v>0.55000000000000004</v>
      </c>
      <c r="OQ1752">
        <f t="shared" si="863"/>
        <v>0.55000000000000004</v>
      </c>
      <c r="PB1752">
        <v>822901</v>
      </c>
      <c r="PE1752">
        <v>0.56000000000000005</v>
      </c>
      <c r="PF1752">
        <f t="shared" si="864"/>
        <v>0.56000000000000005</v>
      </c>
      <c r="PQ1752">
        <v>822901</v>
      </c>
      <c r="PT1752">
        <v>0.55000000000000004</v>
      </c>
      <c r="PU1752">
        <f t="shared" si="865"/>
        <v>0.55000000000000004</v>
      </c>
      <c r="QF1752">
        <v>822901</v>
      </c>
      <c r="QI1752">
        <v>0.55000000000000004</v>
      </c>
      <c r="QJ1752">
        <f t="shared" si="866"/>
        <v>0.55000000000000004</v>
      </c>
      <c r="QU1752">
        <v>822901</v>
      </c>
      <c r="QX1752">
        <v>0.54</v>
      </c>
      <c r="QY1752">
        <f t="shared" si="867"/>
        <v>0.54</v>
      </c>
    </row>
    <row r="1753" spans="12:467" x14ac:dyDescent="0.2">
      <c r="L1753">
        <v>824755</v>
      </c>
      <c r="O1753">
        <v>0.56999999999999995</v>
      </c>
      <c r="P1753">
        <f t="shared" si="837"/>
        <v>0.56999999999999995</v>
      </c>
      <c r="AA1753">
        <v>824755</v>
      </c>
      <c r="AD1753">
        <v>0.61</v>
      </c>
      <c r="AE1753">
        <f t="shared" si="838"/>
        <v>0.61</v>
      </c>
      <c r="AP1753">
        <v>824755</v>
      </c>
      <c r="AS1753">
        <v>0.55000000000000004</v>
      </c>
      <c r="AT1753">
        <f t="shared" si="839"/>
        <v>0.55000000000000004</v>
      </c>
      <c r="BE1753">
        <v>824755</v>
      </c>
      <c r="BH1753">
        <v>0.56999999999999995</v>
      </c>
      <c r="BI1753">
        <f t="shared" si="840"/>
        <v>0.56999999999999995</v>
      </c>
      <c r="BT1753">
        <v>824755</v>
      </c>
      <c r="BW1753">
        <v>0.64</v>
      </c>
      <c r="BX1753">
        <f t="shared" si="841"/>
        <v>0.64</v>
      </c>
      <c r="CI1753">
        <v>824755</v>
      </c>
      <c r="CL1753">
        <v>0.56999999999999995</v>
      </c>
      <c r="CM1753">
        <f t="shared" si="842"/>
        <v>0.56999999999999995</v>
      </c>
      <c r="CX1753">
        <v>824755</v>
      </c>
      <c r="DA1753">
        <v>0.56999999999999995</v>
      </c>
      <c r="DB1753">
        <f t="shared" si="843"/>
        <v>0.56999999999999995</v>
      </c>
      <c r="DM1753">
        <v>824755</v>
      </c>
      <c r="DP1753">
        <v>0.56999999999999995</v>
      </c>
      <c r="DQ1753">
        <f t="shared" si="844"/>
        <v>0.56999999999999995</v>
      </c>
      <c r="EB1753">
        <v>824755</v>
      </c>
      <c r="EE1753">
        <v>0.56999999999999995</v>
      </c>
      <c r="EF1753">
        <f t="shared" si="845"/>
        <v>0.56999999999999995</v>
      </c>
      <c r="EQ1753">
        <v>824755</v>
      </c>
      <c r="ET1753">
        <v>0.56999999999999995</v>
      </c>
      <c r="EU1753">
        <f t="shared" si="846"/>
        <v>0.56999999999999995</v>
      </c>
      <c r="FF1753">
        <v>824755</v>
      </c>
      <c r="FI1753">
        <v>0.57999999999999996</v>
      </c>
      <c r="FJ1753">
        <f t="shared" si="847"/>
        <v>0.57999999999999996</v>
      </c>
      <c r="FU1753">
        <v>824755</v>
      </c>
      <c r="FX1753">
        <v>0.57999999999999996</v>
      </c>
      <c r="FY1753">
        <f t="shared" si="848"/>
        <v>0.57999999999999996</v>
      </c>
      <c r="GJ1753">
        <v>824755</v>
      </c>
      <c r="GM1753">
        <v>0.56000000000000005</v>
      </c>
      <c r="GN1753">
        <f t="shared" si="849"/>
        <v>0.56000000000000005</v>
      </c>
      <c r="GY1753">
        <v>824755</v>
      </c>
      <c r="HB1753">
        <v>0.59</v>
      </c>
      <c r="HC1753">
        <f t="shared" si="850"/>
        <v>0.59</v>
      </c>
      <c r="HN1753">
        <v>824755</v>
      </c>
      <c r="HQ1753">
        <v>0.5</v>
      </c>
      <c r="HR1753">
        <f t="shared" si="851"/>
        <v>0.5</v>
      </c>
      <c r="ID1753">
        <v>824199</v>
      </c>
      <c r="IG1753">
        <v>0.44</v>
      </c>
      <c r="IH1753">
        <f t="shared" si="852"/>
        <v>0.44</v>
      </c>
      <c r="IS1753">
        <v>824199</v>
      </c>
      <c r="IV1753">
        <v>0.4</v>
      </c>
      <c r="IW1753">
        <f t="shared" si="853"/>
        <v>0.4</v>
      </c>
      <c r="JH1753">
        <v>824199</v>
      </c>
      <c r="JK1753">
        <v>0.4</v>
      </c>
      <c r="JL1753">
        <f t="shared" si="854"/>
        <v>0.4</v>
      </c>
      <c r="JW1753">
        <v>824199</v>
      </c>
      <c r="JZ1753">
        <v>0.42</v>
      </c>
      <c r="KA1753">
        <f t="shared" si="855"/>
        <v>0.42</v>
      </c>
      <c r="KL1753">
        <v>824199</v>
      </c>
      <c r="KO1753">
        <v>0.37</v>
      </c>
      <c r="KP1753">
        <f t="shared" si="856"/>
        <v>0.37</v>
      </c>
      <c r="LA1753">
        <v>824199</v>
      </c>
      <c r="LD1753">
        <v>0.4</v>
      </c>
      <c r="LE1753">
        <f t="shared" si="857"/>
        <v>0.4</v>
      </c>
      <c r="LP1753">
        <v>824199</v>
      </c>
      <c r="LS1753">
        <v>0.42</v>
      </c>
      <c r="LT1753">
        <f t="shared" si="858"/>
        <v>0.42</v>
      </c>
      <c r="ME1753">
        <v>824199</v>
      </c>
      <c r="MH1753">
        <v>0.35</v>
      </c>
      <c r="MI1753">
        <f t="shared" si="859"/>
        <v>0.35</v>
      </c>
      <c r="MT1753">
        <v>824199</v>
      </c>
      <c r="MW1753">
        <v>0.28999999999999998</v>
      </c>
      <c r="MX1753">
        <f t="shared" si="860"/>
        <v>0.28999999999999998</v>
      </c>
      <c r="NI1753">
        <v>824199</v>
      </c>
      <c r="NL1753">
        <v>0.42</v>
      </c>
      <c r="NM1753">
        <f t="shared" si="861"/>
        <v>0.42</v>
      </c>
      <c r="NX1753">
        <v>824199</v>
      </c>
      <c r="OA1753">
        <v>0.41</v>
      </c>
      <c r="OB1753">
        <f t="shared" si="862"/>
        <v>0.41</v>
      </c>
      <c r="OM1753">
        <v>824199</v>
      </c>
      <c r="OP1753">
        <v>0.43</v>
      </c>
      <c r="OQ1753">
        <f t="shared" si="863"/>
        <v>0.43</v>
      </c>
      <c r="PB1753">
        <v>824199</v>
      </c>
      <c r="PE1753">
        <v>0.4</v>
      </c>
      <c r="PF1753">
        <f t="shared" si="864"/>
        <v>0.4</v>
      </c>
      <c r="PQ1753">
        <v>824199</v>
      </c>
      <c r="PT1753">
        <v>0.41</v>
      </c>
      <c r="PU1753">
        <f t="shared" si="865"/>
        <v>0.41</v>
      </c>
      <c r="QF1753">
        <v>824199</v>
      </c>
      <c r="QI1753">
        <v>0.36</v>
      </c>
      <c r="QJ1753">
        <f t="shared" si="866"/>
        <v>0.36</v>
      </c>
      <c r="QU1753">
        <v>824199</v>
      </c>
      <c r="QX1753">
        <v>0.38</v>
      </c>
      <c r="QY1753">
        <f t="shared" si="867"/>
        <v>0.38</v>
      </c>
    </row>
    <row r="1754" spans="12:467" x14ac:dyDescent="0.2">
      <c r="L1754">
        <v>824917</v>
      </c>
      <c r="O1754">
        <v>0.57999999999999996</v>
      </c>
      <c r="P1754">
        <f t="shared" si="837"/>
        <v>0.57999999999999996</v>
      </c>
      <c r="AA1754">
        <v>824917</v>
      </c>
      <c r="AD1754">
        <v>0.57999999999999996</v>
      </c>
      <c r="AE1754">
        <f t="shared" si="838"/>
        <v>0.57999999999999996</v>
      </c>
      <c r="AP1754">
        <v>824917</v>
      </c>
      <c r="AS1754">
        <v>0.65</v>
      </c>
      <c r="AT1754">
        <f t="shared" si="839"/>
        <v>0.65</v>
      </c>
      <c r="BE1754">
        <v>824917</v>
      </c>
      <c r="BH1754">
        <v>0.56999999999999995</v>
      </c>
      <c r="BI1754">
        <f t="shared" si="840"/>
        <v>0.56999999999999995</v>
      </c>
      <c r="BT1754">
        <v>824917</v>
      </c>
      <c r="BW1754">
        <v>0.5</v>
      </c>
      <c r="BX1754">
        <f t="shared" si="841"/>
        <v>0.5</v>
      </c>
      <c r="CI1754">
        <v>824917</v>
      </c>
      <c r="CL1754">
        <v>0.56999999999999995</v>
      </c>
      <c r="CM1754">
        <f t="shared" si="842"/>
        <v>0.56999999999999995</v>
      </c>
      <c r="CX1754">
        <v>824917</v>
      </c>
      <c r="DA1754">
        <v>0.56000000000000005</v>
      </c>
      <c r="DB1754">
        <f t="shared" si="843"/>
        <v>0.56000000000000005</v>
      </c>
      <c r="DM1754">
        <v>824917</v>
      </c>
      <c r="DP1754">
        <v>0.56999999999999995</v>
      </c>
      <c r="DQ1754">
        <f t="shared" si="844"/>
        <v>0.56999999999999995</v>
      </c>
      <c r="EB1754">
        <v>824917</v>
      </c>
      <c r="EE1754">
        <v>0.59</v>
      </c>
      <c r="EF1754">
        <f t="shared" si="845"/>
        <v>0.59</v>
      </c>
      <c r="EQ1754">
        <v>824917</v>
      </c>
      <c r="ET1754">
        <v>0.59</v>
      </c>
      <c r="EU1754">
        <f t="shared" si="846"/>
        <v>0.59</v>
      </c>
      <c r="FF1754">
        <v>824917</v>
      </c>
      <c r="FI1754">
        <v>0.57999999999999996</v>
      </c>
      <c r="FJ1754">
        <f t="shared" si="847"/>
        <v>0.57999999999999996</v>
      </c>
      <c r="FU1754">
        <v>824917</v>
      </c>
      <c r="FX1754">
        <v>0.57999999999999996</v>
      </c>
      <c r="FY1754">
        <f t="shared" si="848"/>
        <v>0.57999999999999996</v>
      </c>
      <c r="GJ1754">
        <v>824917</v>
      </c>
      <c r="GM1754">
        <v>0.55000000000000004</v>
      </c>
      <c r="GN1754">
        <f t="shared" si="849"/>
        <v>0.55000000000000004</v>
      </c>
      <c r="GY1754">
        <v>824917</v>
      </c>
      <c r="HB1754">
        <v>0.59</v>
      </c>
      <c r="HC1754">
        <f t="shared" si="850"/>
        <v>0.59</v>
      </c>
      <c r="HN1754">
        <v>824917</v>
      </c>
      <c r="HQ1754">
        <v>0.54</v>
      </c>
      <c r="HR1754">
        <f t="shared" si="851"/>
        <v>0.54</v>
      </c>
      <c r="ID1754">
        <v>824844</v>
      </c>
      <c r="IG1754">
        <v>0.4</v>
      </c>
      <c r="IH1754">
        <f t="shared" si="852"/>
        <v>0.4</v>
      </c>
      <c r="IS1754">
        <v>824844</v>
      </c>
      <c r="IV1754">
        <v>0.39</v>
      </c>
      <c r="IW1754">
        <f t="shared" si="853"/>
        <v>0.39</v>
      </c>
      <c r="JH1754">
        <v>824844</v>
      </c>
      <c r="JK1754">
        <v>0.38</v>
      </c>
      <c r="JL1754">
        <f t="shared" si="854"/>
        <v>0.38</v>
      </c>
      <c r="JW1754">
        <v>824844</v>
      </c>
      <c r="JZ1754">
        <v>0.43</v>
      </c>
      <c r="KA1754">
        <f t="shared" si="855"/>
        <v>0.43</v>
      </c>
      <c r="KL1754">
        <v>824844</v>
      </c>
      <c r="KO1754">
        <v>0.35</v>
      </c>
      <c r="KP1754">
        <f t="shared" si="856"/>
        <v>0.35</v>
      </c>
      <c r="LA1754">
        <v>824844</v>
      </c>
      <c r="LD1754">
        <v>0.39</v>
      </c>
      <c r="LE1754">
        <f t="shared" si="857"/>
        <v>0.39</v>
      </c>
      <c r="LP1754">
        <v>824844</v>
      </c>
      <c r="LS1754">
        <v>0.41</v>
      </c>
      <c r="LT1754">
        <f t="shared" si="858"/>
        <v>0.41</v>
      </c>
      <c r="ME1754">
        <v>824844</v>
      </c>
      <c r="MH1754">
        <v>0.42</v>
      </c>
      <c r="MI1754">
        <f t="shared" si="859"/>
        <v>0.42</v>
      </c>
      <c r="MT1754">
        <v>824844</v>
      </c>
      <c r="MW1754">
        <v>0.43</v>
      </c>
      <c r="MX1754">
        <f t="shared" si="860"/>
        <v>0.43</v>
      </c>
      <c r="NI1754">
        <v>824844</v>
      </c>
      <c r="NL1754">
        <v>0.41</v>
      </c>
      <c r="NM1754">
        <f t="shared" si="861"/>
        <v>0.41</v>
      </c>
      <c r="NX1754">
        <v>824844</v>
      </c>
      <c r="OA1754">
        <v>0.42</v>
      </c>
      <c r="OB1754">
        <f t="shared" si="862"/>
        <v>0.42</v>
      </c>
      <c r="OM1754">
        <v>824844</v>
      </c>
      <c r="OP1754">
        <v>0.42</v>
      </c>
      <c r="OQ1754">
        <f t="shared" si="863"/>
        <v>0.42</v>
      </c>
      <c r="PB1754">
        <v>824844</v>
      </c>
      <c r="PE1754">
        <v>0.42</v>
      </c>
      <c r="PF1754">
        <f t="shared" si="864"/>
        <v>0.42</v>
      </c>
      <c r="PQ1754">
        <v>824844</v>
      </c>
      <c r="PT1754">
        <v>0.44</v>
      </c>
      <c r="PU1754">
        <f t="shared" si="865"/>
        <v>0.44</v>
      </c>
      <c r="QF1754">
        <v>824844</v>
      </c>
      <c r="QI1754">
        <v>0.37</v>
      </c>
      <c r="QJ1754">
        <f t="shared" si="866"/>
        <v>0.37</v>
      </c>
      <c r="QU1754">
        <v>824844</v>
      </c>
      <c r="QX1754">
        <v>0.42</v>
      </c>
      <c r="QY1754">
        <f t="shared" si="867"/>
        <v>0.42</v>
      </c>
    </row>
    <row r="1755" spans="12:467" x14ac:dyDescent="0.2">
      <c r="L1755">
        <v>823698</v>
      </c>
      <c r="O1755">
        <v>0.46</v>
      </c>
      <c r="P1755">
        <f t="shared" si="837"/>
        <v>0.46</v>
      </c>
      <c r="AA1755">
        <v>823698</v>
      </c>
      <c r="AD1755">
        <v>0.66</v>
      </c>
      <c r="AE1755">
        <f t="shared" si="838"/>
        <v>0.66</v>
      </c>
      <c r="AP1755">
        <v>823698</v>
      </c>
      <c r="AS1755">
        <v>0.32</v>
      </c>
      <c r="AT1755">
        <f t="shared" si="839"/>
        <v>0.32</v>
      </c>
      <c r="BE1755">
        <v>823698</v>
      </c>
      <c r="BH1755">
        <v>0.54</v>
      </c>
      <c r="BI1755">
        <f t="shared" si="840"/>
        <v>0.54</v>
      </c>
      <c r="BT1755">
        <v>823698</v>
      </c>
      <c r="BW1755">
        <v>0.67</v>
      </c>
      <c r="BX1755">
        <f t="shared" si="841"/>
        <v>0.67</v>
      </c>
      <c r="CI1755">
        <v>823698</v>
      </c>
      <c r="CL1755">
        <v>0.48</v>
      </c>
      <c r="CM1755">
        <f t="shared" si="842"/>
        <v>0.48</v>
      </c>
      <c r="CX1755">
        <v>823698</v>
      </c>
      <c r="DA1755">
        <v>0.49</v>
      </c>
      <c r="DB1755">
        <f t="shared" si="843"/>
        <v>0.49</v>
      </c>
      <c r="DM1755">
        <v>823698</v>
      </c>
      <c r="DP1755">
        <v>0.48</v>
      </c>
      <c r="DQ1755">
        <f t="shared" si="844"/>
        <v>0.48</v>
      </c>
      <c r="EB1755">
        <v>823698</v>
      </c>
      <c r="EE1755">
        <v>0.47</v>
      </c>
      <c r="EF1755">
        <f t="shared" si="845"/>
        <v>0.47</v>
      </c>
      <c r="EQ1755">
        <v>823698</v>
      </c>
      <c r="ET1755">
        <v>0.47</v>
      </c>
      <c r="EU1755">
        <f t="shared" si="846"/>
        <v>0.47</v>
      </c>
      <c r="FF1755">
        <v>823698</v>
      </c>
      <c r="FI1755">
        <v>0.48</v>
      </c>
      <c r="FJ1755">
        <f t="shared" si="847"/>
        <v>0.48</v>
      </c>
      <c r="FU1755">
        <v>823698</v>
      </c>
      <c r="FX1755">
        <v>0.48</v>
      </c>
      <c r="FY1755">
        <f t="shared" si="848"/>
        <v>0.48</v>
      </c>
      <c r="GJ1755">
        <v>823698</v>
      </c>
      <c r="GM1755">
        <v>0.48</v>
      </c>
      <c r="GN1755">
        <f t="shared" si="849"/>
        <v>0.48</v>
      </c>
      <c r="GY1755">
        <v>823698</v>
      </c>
      <c r="HB1755">
        <v>0.5</v>
      </c>
      <c r="HC1755">
        <f t="shared" si="850"/>
        <v>0.5</v>
      </c>
      <c r="HN1755">
        <v>823698</v>
      </c>
      <c r="HQ1755">
        <v>0.49</v>
      </c>
      <c r="HR1755">
        <f t="shared" si="851"/>
        <v>0.49</v>
      </c>
      <c r="ID1755">
        <v>822817</v>
      </c>
      <c r="IG1755">
        <v>0.49</v>
      </c>
      <c r="IH1755">
        <f t="shared" si="852"/>
        <v>0.49</v>
      </c>
      <c r="IS1755">
        <v>822817</v>
      </c>
      <c r="IV1755">
        <v>0.49</v>
      </c>
      <c r="IW1755">
        <f t="shared" si="853"/>
        <v>0.49</v>
      </c>
      <c r="JH1755">
        <v>822817</v>
      </c>
      <c r="JK1755">
        <v>0.51</v>
      </c>
      <c r="JL1755">
        <f t="shared" si="854"/>
        <v>0.51</v>
      </c>
      <c r="JW1755">
        <v>822817</v>
      </c>
      <c r="JZ1755">
        <v>0.51</v>
      </c>
      <c r="KA1755">
        <f t="shared" si="855"/>
        <v>0.51</v>
      </c>
      <c r="KL1755">
        <v>822817</v>
      </c>
      <c r="KO1755">
        <v>0.43</v>
      </c>
      <c r="KP1755">
        <f t="shared" si="856"/>
        <v>0.43</v>
      </c>
      <c r="LA1755">
        <v>822817</v>
      </c>
      <c r="LD1755">
        <v>0.5</v>
      </c>
      <c r="LE1755">
        <f t="shared" si="857"/>
        <v>0.5</v>
      </c>
      <c r="LP1755">
        <v>822817</v>
      </c>
      <c r="LS1755">
        <v>0.49</v>
      </c>
      <c r="LT1755">
        <f t="shared" si="858"/>
        <v>0.49</v>
      </c>
      <c r="ME1755">
        <v>822817</v>
      </c>
      <c r="MH1755">
        <v>0.55000000000000004</v>
      </c>
      <c r="MI1755">
        <f t="shared" si="859"/>
        <v>0.55000000000000004</v>
      </c>
      <c r="MT1755">
        <v>822817</v>
      </c>
      <c r="MW1755">
        <v>0.56000000000000005</v>
      </c>
      <c r="MX1755">
        <f t="shared" si="860"/>
        <v>0.56000000000000005</v>
      </c>
      <c r="NI1755">
        <v>822817</v>
      </c>
      <c r="NL1755">
        <v>0.47</v>
      </c>
      <c r="NM1755">
        <f t="shared" si="861"/>
        <v>0.47</v>
      </c>
      <c r="NX1755">
        <v>822817</v>
      </c>
      <c r="OA1755">
        <v>0.45</v>
      </c>
      <c r="OB1755">
        <f t="shared" si="862"/>
        <v>0.45</v>
      </c>
      <c r="OM1755">
        <v>822817</v>
      </c>
      <c r="OP1755">
        <v>0.48</v>
      </c>
      <c r="OQ1755">
        <f t="shared" si="863"/>
        <v>0.48</v>
      </c>
      <c r="PB1755">
        <v>822817</v>
      </c>
      <c r="PE1755">
        <v>0.5</v>
      </c>
      <c r="PF1755">
        <f t="shared" si="864"/>
        <v>0.5</v>
      </c>
      <c r="PQ1755">
        <v>822817</v>
      </c>
      <c r="PT1755">
        <v>0.49</v>
      </c>
      <c r="PU1755">
        <f t="shared" si="865"/>
        <v>0.49</v>
      </c>
      <c r="QF1755">
        <v>822817</v>
      </c>
      <c r="QI1755">
        <v>0.44</v>
      </c>
      <c r="QJ1755">
        <f t="shared" si="866"/>
        <v>0.44</v>
      </c>
      <c r="QU1755">
        <v>822817</v>
      </c>
      <c r="QX1755">
        <v>0.5</v>
      </c>
      <c r="QY1755">
        <f t="shared" si="867"/>
        <v>0.5</v>
      </c>
    </row>
    <row r="1756" spans="12:467" x14ac:dyDescent="0.2">
      <c r="L1756">
        <v>824185</v>
      </c>
      <c r="O1756">
        <v>0.43</v>
      </c>
      <c r="P1756">
        <f t="shared" si="837"/>
        <v>0.43</v>
      </c>
      <c r="AA1756">
        <v>824185</v>
      </c>
      <c r="AD1756">
        <v>0.47</v>
      </c>
      <c r="AE1756">
        <f t="shared" si="838"/>
        <v>0.47</v>
      </c>
      <c r="AP1756">
        <v>824185</v>
      </c>
      <c r="AS1756">
        <v>0.45</v>
      </c>
      <c r="AT1756">
        <f t="shared" si="839"/>
        <v>0.45</v>
      </c>
      <c r="BE1756">
        <v>824185</v>
      </c>
      <c r="BH1756">
        <v>0.45</v>
      </c>
      <c r="BI1756">
        <f t="shared" si="840"/>
        <v>0.45</v>
      </c>
      <c r="BT1756">
        <v>824185</v>
      </c>
      <c r="BW1756">
        <v>0.45</v>
      </c>
      <c r="BX1756">
        <f t="shared" si="841"/>
        <v>0.45</v>
      </c>
      <c r="CI1756">
        <v>824185</v>
      </c>
      <c r="CL1756">
        <v>0.49</v>
      </c>
      <c r="CM1756">
        <f t="shared" si="842"/>
        <v>0.49</v>
      </c>
      <c r="CX1756">
        <v>824185</v>
      </c>
      <c r="DA1756">
        <v>0.47</v>
      </c>
      <c r="DB1756">
        <f t="shared" si="843"/>
        <v>0.47</v>
      </c>
      <c r="DM1756">
        <v>824185</v>
      </c>
      <c r="DP1756">
        <v>0.46</v>
      </c>
      <c r="DQ1756">
        <f t="shared" si="844"/>
        <v>0.46</v>
      </c>
      <c r="EB1756">
        <v>824185</v>
      </c>
      <c r="EE1756">
        <v>0.48</v>
      </c>
      <c r="EF1756">
        <f t="shared" si="845"/>
        <v>0.48</v>
      </c>
      <c r="EQ1756">
        <v>824185</v>
      </c>
      <c r="ET1756">
        <v>0.48</v>
      </c>
      <c r="EU1756">
        <f t="shared" si="846"/>
        <v>0.48</v>
      </c>
      <c r="FF1756">
        <v>824185</v>
      </c>
      <c r="FI1756">
        <v>0.45</v>
      </c>
      <c r="FJ1756">
        <f t="shared" si="847"/>
        <v>0.45</v>
      </c>
      <c r="FU1756">
        <v>824185</v>
      </c>
      <c r="FX1756">
        <v>0.5</v>
      </c>
      <c r="FY1756">
        <f t="shared" si="848"/>
        <v>0.5</v>
      </c>
      <c r="GJ1756">
        <v>824185</v>
      </c>
      <c r="GM1756">
        <v>0.47</v>
      </c>
      <c r="GN1756">
        <f t="shared" si="849"/>
        <v>0.47</v>
      </c>
      <c r="GY1756">
        <v>824185</v>
      </c>
      <c r="HB1756">
        <v>0.5</v>
      </c>
      <c r="HC1756">
        <f t="shared" si="850"/>
        <v>0.5</v>
      </c>
      <c r="HN1756">
        <v>824185</v>
      </c>
      <c r="HQ1756">
        <v>0.47</v>
      </c>
      <c r="HR1756">
        <f t="shared" si="851"/>
        <v>0.47</v>
      </c>
      <c r="ID1756">
        <v>822903</v>
      </c>
      <c r="IG1756">
        <v>0.51</v>
      </c>
      <c r="IH1756">
        <f t="shared" si="852"/>
        <v>0.51</v>
      </c>
      <c r="IS1756">
        <v>822903</v>
      </c>
      <c r="IV1756">
        <v>0.52</v>
      </c>
      <c r="IW1756">
        <f t="shared" si="853"/>
        <v>0.52</v>
      </c>
      <c r="JH1756">
        <v>822903</v>
      </c>
      <c r="JK1756">
        <v>0.55000000000000004</v>
      </c>
      <c r="JL1756">
        <f t="shared" si="854"/>
        <v>0.55000000000000004</v>
      </c>
      <c r="JW1756">
        <v>822903</v>
      </c>
      <c r="JZ1756">
        <v>0.53</v>
      </c>
      <c r="KA1756">
        <f t="shared" si="855"/>
        <v>0.53</v>
      </c>
      <c r="KL1756">
        <v>822903</v>
      </c>
      <c r="KO1756">
        <v>0.55000000000000004</v>
      </c>
      <c r="KP1756">
        <f t="shared" si="856"/>
        <v>0.55000000000000004</v>
      </c>
      <c r="LA1756">
        <v>822903</v>
      </c>
      <c r="LD1756">
        <v>0.53</v>
      </c>
      <c r="LE1756">
        <f t="shared" si="857"/>
        <v>0.53</v>
      </c>
      <c r="LP1756">
        <v>822903</v>
      </c>
      <c r="LS1756">
        <v>0.52</v>
      </c>
      <c r="LT1756">
        <f t="shared" si="858"/>
        <v>0.52</v>
      </c>
      <c r="ME1756">
        <v>822903</v>
      </c>
      <c r="MH1756">
        <v>0.55000000000000004</v>
      </c>
      <c r="MI1756">
        <f t="shared" si="859"/>
        <v>0.55000000000000004</v>
      </c>
      <c r="MT1756">
        <v>822903</v>
      </c>
      <c r="MW1756">
        <v>0.46</v>
      </c>
      <c r="MX1756">
        <f t="shared" si="860"/>
        <v>0.46</v>
      </c>
      <c r="NI1756">
        <v>822903</v>
      </c>
      <c r="NL1756">
        <v>0.52</v>
      </c>
      <c r="NM1756">
        <f t="shared" si="861"/>
        <v>0.52</v>
      </c>
      <c r="NX1756">
        <v>822903</v>
      </c>
      <c r="OA1756">
        <v>0.54</v>
      </c>
      <c r="OB1756">
        <f t="shared" si="862"/>
        <v>0.54</v>
      </c>
      <c r="OM1756">
        <v>822903</v>
      </c>
      <c r="OP1756">
        <v>0.54</v>
      </c>
      <c r="OQ1756">
        <f t="shared" si="863"/>
        <v>0.54</v>
      </c>
      <c r="PB1756">
        <v>822903</v>
      </c>
      <c r="PE1756">
        <v>0.52</v>
      </c>
      <c r="PF1756">
        <f t="shared" si="864"/>
        <v>0.52</v>
      </c>
      <c r="PQ1756">
        <v>822903</v>
      </c>
      <c r="PT1756">
        <v>0.54</v>
      </c>
      <c r="PU1756">
        <f t="shared" si="865"/>
        <v>0.54</v>
      </c>
      <c r="QF1756">
        <v>822903</v>
      </c>
      <c r="QI1756">
        <v>0.49</v>
      </c>
      <c r="QJ1756">
        <f t="shared" si="866"/>
        <v>0.49</v>
      </c>
      <c r="QU1756">
        <v>822903</v>
      </c>
      <c r="QX1756">
        <v>0.52</v>
      </c>
      <c r="QY1756">
        <f t="shared" si="867"/>
        <v>0.52</v>
      </c>
    </row>
    <row r="1757" spans="12:467" x14ac:dyDescent="0.2">
      <c r="L1757">
        <v>824672</v>
      </c>
      <c r="O1757">
        <v>0.55000000000000004</v>
      </c>
      <c r="P1757">
        <f t="shared" si="837"/>
        <v>0.55000000000000004</v>
      </c>
      <c r="AA1757">
        <v>824672</v>
      </c>
      <c r="AD1757">
        <v>0.62</v>
      </c>
      <c r="AE1757">
        <f t="shared" si="838"/>
        <v>0.62</v>
      </c>
      <c r="AP1757">
        <v>824672</v>
      </c>
      <c r="AS1757">
        <v>0.65</v>
      </c>
      <c r="AT1757">
        <f t="shared" si="839"/>
        <v>0.65</v>
      </c>
      <c r="BE1757">
        <v>824672</v>
      </c>
      <c r="BH1757">
        <v>0.54</v>
      </c>
      <c r="BI1757">
        <f t="shared" si="840"/>
        <v>0.54</v>
      </c>
      <c r="BT1757">
        <v>824672</v>
      </c>
      <c r="BW1757">
        <v>0.5</v>
      </c>
      <c r="BX1757">
        <f t="shared" si="841"/>
        <v>0.5</v>
      </c>
      <c r="CI1757">
        <v>824672</v>
      </c>
      <c r="CL1757">
        <v>0.54</v>
      </c>
      <c r="CM1757">
        <f t="shared" si="842"/>
        <v>0.54</v>
      </c>
      <c r="CX1757">
        <v>824672</v>
      </c>
      <c r="DA1757">
        <v>0.55000000000000004</v>
      </c>
      <c r="DB1757">
        <f t="shared" si="843"/>
        <v>0.55000000000000004</v>
      </c>
      <c r="DM1757">
        <v>824672</v>
      </c>
      <c r="DP1757">
        <v>0.56000000000000005</v>
      </c>
      <c r="DQ1757">
        <f t="shared" si="844"/>
        <v>0.56000000000000005</v>
      </c>
      <c r="EB1757">
        <v>824672</v>
      </c>
      <c r="EE1757">
        <v>0.56000000000000005</v>
      </c>
      <c r="EF1757">
        <f t="shared" si="845"/>
        <v>0.56000000000000005</v>
      </c>
      <c r="EQ1757">
        <v>824672</v>
      </c>
      <c r="ET1757">
        <v>0.56000000000000005</v>
      </c>
      <c r="EU1757">
        <f t="shared" si="846"/>
        <v>0.56000000000000005</v>
      </c>
      <c r="FF1757">
        <v>824672</v>
      </c>
      <c r="FI1757">
        <v>0.56000000000000005</v>
      </c>
      <c r="FJ1757">
        <f t="shared" si="847"/>
        <v>0.56000000000000005</v>
      </c>
      <c r="FU1757">
        <v>824672</v>
      </c>
      <c r="FX1757">
        <v>0.56000000000000005</v>
      </c>
      <c r="FY1757">
        <f t="shared" si="848"/>
        <v>0.56000000000000005</v>
      </c>
      <c r="GJ1757">
        <v>824672</v>
      </c>
      <c r="GM1757">
        <v>0.54</v>
      </c>
      <c r="GN1757">
        <f t="shared" si="849"/>
        <v>0.54</v>
      </c>
      <c r="GY1757">
        <v>824672</v>
      </c>
      <c r="HB1757">
        <v>0.59</v>
      </c>
      <c r="HC1757">
        <f t="shared" si="850"/>
        <v>0.59</v>
      </c>
      <c r="HN1757">
        <v>824672</v>
      </c>
      <c r="HQ1757">
        <v>0.53</v>
      </c>
      <c r="HR1757">
        <f t="shared" si="851"/>
        <v>0.53</v>
      </c>
      <c r="ID1757">
        <v>823632</v>
      </c>
      <c r="IG1757">
        <v>0.52</v>
      </c>
      <c r="IH1757">
        <f t="shared" si="852"/>
        <v>0.52</v>
      </c>
      <c r="IS1757">
        <v>823632</v>
      </c>
      <c r="IV1757">
        <v>0.52</v>
      </c>
      <c r="IW1757">
        <f t="shared" si="853"/>
        <v>0.52</v>
      </c>
      <c r="JH1757">
        <v>823632</v>
      </c>
      <c r="JK1757">
        <v>0.51</v>
      </c>
      <c r="JL1757">
        <f t="shared" si="854"/>
        <v>0.51</v>
      </c>
      <c r="JW1757">
        <v>823632</v>
      </c>
      <c r="JZ1757">
        <v>0.52</v>
      </c>
      <c r="KA1757">
        <f t="shared" si="855"/>
        <v>0.52</v>
      </c>
      <c r="KL1757">
        <v>823632</v>
      </c>
      <c r="KO1757">
        <v>0.52</v>
      </c>
      <c r="KP1757">
        <f t="shared" si="856"/>
        <v>0.52</v>
      </c>
      <c r="LA1757">
        <v>823632</v>
      </c>
      <c r="LD1757">
        <v>0.48</v>
      </c>
      <c r="LE1757">
        <f t="shared" si="857"/>
        <v>0.48</v>
      </c>
      <c r="LP1757">
        <v>823632</v>
      </c>
      <c r="LS1757">
        <v>0.53</v>
      </c>
      <c r="LT1757">
        <f t="shared" si="858"/>
        <v>0.53</v>
      </c>
      <c r="ME1757">
        <v>823632</v>
      </c>
      <c r="MH1757">
        <v>0.45</v>
      </c>
      <c r="MI1757">
        <f t="shared" si="859"/>
        <v>0.45</v>
      </c>
      <c r="MT1757">
        <v>823632</v>
      </c>
      <c r="MW1757">
        <v>0.52</v>
      </c>
      <c r="MX1757">
        <f t="shared" si="860"/>
        <v>0.52</v>
      </c>
      <c r="NI1757">
        <v>823632</v>
      </c>
      <c r="NL1757">
        <v>0.53</v>
      </c>
      <c r="NM1757">
        <f t="shared" si="861"/>
        <v>0.53</v>
      </c>
      <c r="NX1757">
        <v>823632</v>
      </c>
      <c r="OA1757">
        <v>0.53</v>
      </c>
      <c r="OB1757">
        <f t="shared" si="862"/>
        <v>0.53</v>
      </c>
      <c r="OM1757">
        <v>823632</v>
      </c>
      <c r="OP1757">
        <v>0.51</v>
      </c>
      <c r="OQ1757">
        <f t="shared" si="863"/>
        <v>0.51</v>
      </c>
      <c r="PB1757">
        <v>823632</v>
      </c>
      <c r="PE1757">
        <v>0.53</v>
      </c>
      <c r="PF1757">
        <f t="shared" si="864"/>
        <v>0.53</v>
      </c>
      <c r="PQ1757">
        <v>823632</v>
      </c>
      <c r="PT1757">
        <v>0.56000000000000005</v>
      </c>
      <c r="PU1757">
        <f t="shared" si="865"/>
        <v>0.56000000000000005</v>
      </c>
      <c r="QF1757">
        <v>823632</v>
      </c>
      <c r="QI1757">
        <v>0.51</v>
      </c>
      <c r="QJ1757">
        <f t="shared" si="866"/>
        <v>0.51</v>
      </c>
      <c r="QU1757">
        <v>823632</v>
      </c>
      <c r="QX1757">
        <v>0.55000000000000004</v>
      </c>
      <c r="QY1757">
        <f t="shared" si="867"/>
        <v>0.55000000000000004</v>
      </c>
    </row>
    <row r="1758" spans="12:467" x14ac:dyDescent="0.2">
      <c r="L1758">
        <v>824753</v>
      </c>
      <c r="O1758">
        <v>0.52</v>
      </c>
      <c r="P1758">
        <f t="shared" si="837"/>
        <v>0.52</v>
      </c>
      <c r="AA1758">
        <v>824753</v>
      </c>
      <c r="AD1758">
        <v>0.61</v>
      </c>
      <c r="AE1758">
        <f t="shared" si="838"/>
        <v>0.61</v>
      </c>
      <c r="AP1758">
        <v>824753</v>
      </c>
      <c r="AS1758">
        <v>0.71</v>
      </c>
      <c r="AT1758">
        <f t="shared" si="839"/>
        <v>0.71</v>
      </c>
      <c r="BE1758">
        <v>824753</v>
      </c>
      <c r="BH1758">
        <v>0.5</v>
      </c>
      <c r="BI1758">
        <f t="shared" si="840"/>
        <v>0.5</v>
      </c>
      <c r="BT1758">
        <v>824753</v>
      </c>
      <c r="BW1758">
        <v>0.5</v>
      </c>
      <c r="BX1758">
        <f t="shared" si="841"/>
        <v>0.5</v>
      </c>
      <c r="CI1758">
        <v>824753</v>
      </c>
      <c r="CL1758">
        <v>0.53</v>
      </c>
      <c r="CM1758">
        <f t="shared" si="842"/>
        <v>0.53</v>
      </c>
      <c r="CX1758">
        <v>824753</v>
      </c>
      <c r="DA1758">
        <v>0.52</v>
      </c>
      <c r="DB1758">
        <f t="shared" si="843"/>
        <v>0.52</v>
      </c>
      <c r="DM1758">
        <v>824753</v>
      </c>
      <c r="DP1758">
        <v>0.52</v>
      </c>
      <c r="DQ1758">
        <f t="shared" si="844"/>
        <v>0.52</v>
      </c>
      <c r="EB1758">
        <v>824753</v>
      </c>
      <c r="EE1758">
        <v>0.54</v>
      </c>
      <c r="EF1758">
        <f t="shared" si="845"/>
        <v>0.54</v>
      </c>
      <c r="EQ1758">
        <v>824753</v>
      </c>
      <c r="ET1758">
        <v>0.54</v>
      </c>
      <c r="EU1758">
        <f t="shared" si="846"/>
        <v>0.54</v>
      </c>
      <c r="FF1758">
        <v>824753</v>
      </c>
      <c r="FI1758">
        <v>0.54</v>
      </c>
      <c r="FJ1758">
        <f t="shared" si="847"/>
        <v>0.54</v>
      </c>
      <c r="FU1758">
        <v>824753</v>
      </c>
      <c r="FX1758">
        <v>0.52</v>
      </c>
      <c r="FY1758">
        <f t="shared" si="848"/>
        <v>0.52</v>
      </c>
      <c r="GJ1758">
        <v>824753</v>
      </c>
      <c r="GM1758">
        <v>0.5</v>
      </c>
      <c r="GN1758">
        <f t="shared" si="849"/>
        <v>0.5</v>
      </c>
      <c r="GY1758">
        <v>824753</v>
      </c>
      <c r="HB1758">
        <v>0.56000000000000005</v>
      </c>
      <c r="HC1758">
        <f t="shared" si="850"/>
        <v>0.56000000000000005</v>
      </c>
      <c r="HN1758">
        <v>824753</v>
      </c>
      <c r="HQ1758">
        <v>0.46</v>
      </c>
      <c r="HR1758">
        <f t="shared" si="851"/>
        <v>0.46</v>
      </c>
      <c r="ID1758">
        <v>823712</v>
      </c>
      <c r="IG1758">
        <v>0.47</v>
      </c>
      <c r="IH1758">
        <f t="shared" si="852"/>
        <v>0.47</v>
      </c>
      <c r="IS1758">
        <v>823712</v>
      </c>
      <c r="IV1758">
        <v>0.47</v>
      </c>
      <c r="IW1758">
        <f t="shared" si="853"/>
        <v>0.47</v>
      </c>
      <c r="JH1758">
        <v>823712</v>
      </c>
      <c r="JK1758">
        <v>0.45</v>
      </c>
      <c r="JL1758">
        <f t="shared" si="854"/>
        <v>0.45</v>
      </c>
      <c r="JW1758">
        <v>823712</v>
      </c>
      <c r="JZ1758">
        <v>0.45</v>
      </c>
      <c r="KA1758">
        <f t="shared" si="855"/>
        <v>0.45</v>
      </c>
      <c r="KL1758">
        <v>823712</v>
      </c>
      <c r="KO1758">
        <v>0.44</v>
      </c>
      <c r="KP1758">
        <f t="shared" si="856"/>
        <v>0.44</v>
      </c>
      <c r="LA1758">
        <v>823712</v>
      </c>
      <c r="LD1758">
        <v>0.43</v>
      </c>
      <c r="LE1758">
        <f t="shared" si="857"/>
        <v>0.43</v>
      </c>
      <c r="LP1758">
        <v>823712</v>
      </c>
      <c r="LS1758">
        <v>0.47</v>
      </c>
      <c r="LT1758">
        <f t="shared" si="858"/>
        <v>0.47</v>
      </c>
      <c r="ME1758">
        <v>823712</v>
      </c>
      <c r="MH1758">
        <v>0.42</v>
      </c>
      <c r="MI1758">
        <f t="shared" si="859"/>
        <v>0.42</v>
      </c>
      <c r="MT1758">
        <v>823712</v>
      </c>
      <c r="MW1758">
        <v>0.4</v>
      </c>
      <c r="MX1758">
        <f t="shared" si="860"/>
        <v>0.4</v>
      </c>
      <c r="NI1758">
        <v>823712</v>
      </c>
      <c r="NL1758">
        <v>0.47</v>
      </c>
      <c r="NM1758">
        <f t="shared" si="861"/>
        <v>0.47</v>
      </c>
      <c r="NX1758">
        <v>823712</v>
      </c>
      <c r="OA1758">
        <v>0.45</v>
      </c>
      <c r="OB1758">
        <f t="shared" si="862"/>
        <v>0.45</v>
      </c>
      <c r="OM1758">
        <v>823712</v>
      </c>
      <c r="OP1758">
        <v>0.45</v>
      </c>
      <c r="OQ1758">
        <f t="shared" si="863"/>
        <v>0.45</v>
      </c>
      <c r="PB1758">
        <v>823712</v>
      </c>
      <c r="PE1758">
        <v>0.45</v>
      </c>
      <c r="PF1758">
        <f t="shared" si="864"/>
        <v>0.45</v>
      </c>
      <c r="PQ1758">
        <v>823712</v>
      </c>
      <c r="PT1758">
        <v>0.45</v>
      </c>
      <c r="PU1758">
        <f t="shared" si="865"/>
        <v>0.45</v>
      </c>
      <c r="QF1758">
        <v>823712</v>
      </c>
      <c r="QI1758">
        <v>0.46</v>
      </c>
      <c r="QJ1758">
        <f t="shared" si="866"/>
        <v>0.46</v>
      </c>
      <c r="QU1758">
        <v>823712</v>
      </c>
      <c r="QX1758">
        <v>0.46</v>
      </c>
      <c r="QY1758">
        <f t="shared" si="867"/>
        <v>0.46</v>
      </c>
    </row>
    <row r="1759" spans="12:467" x14ac:dyDescent="0.2">
      <c r="L1759">
        <v>825076</v>
      </c>
      <c r="O1759">
        <v>0.42</v>
      </c>
      <c r="P1759">
        <f t="shared" si="837"/>
        <v>0.42</v>
      </c>
      <c r="AA1759">
        <v>825076</v>
      </c>
      <c r="AD1759">
        <v>0.52</v>
      </c>
      <c r="AE1759">
        <f t="shared" si="838"/>
        <v>0.52</v>
      </c>
      <c r="AP1759">
        <v>825076</v>
      </c>
      <c r="AS1759">
        <v>0.51</v>
      </c>
      <c r="AT1759">
        <f t="shared" si="839"/>
        <v>0.51</v>
      </c>
      <c r="BE1759">
        <v>825076</v>
      </c>
      <c r="BH1759">
        <v>0.41</v>
      </c>
      <c r="BI1759">
        <f t="shared" si="840"/>
        <v>0.41</v>
      </c>
      <c r="BT1759">
        <v>825076</v>
      </c>
      <c r="BW1759">
        <v>0.42</v>
      </c>
      <c r="BX1759">
        <f t="shared" si="841"/>
        <v>0.42</v>
      </c>
      <c r="CI1759">
        <v>825076</v>
      </c>
      <c r="CL1759">
        <v>0.45</v>
      </c>
      <c r="CM1759">
        <f t="shared" si="842"/>
        <v>0.45</v>
      </c>
      <c r="CX1759">
        <v>825076</v>
      </c>
      <c r="DA1759">
        <v>0.45</v>
      </c>
      <c r="DB1759">
        <f t="shared" si="843"/>
        <v>0.45</v>
      </c>
      <c r="DM1759">
        <v>825076</v>
      </c>
      <c r="DP1759">
        <v>0.41</v>
      </c>
      <c r="DQ1759">
        <f t="shared" si="844"/>
        <v>0.41</v>
      </c>
      <c r="EB1759">
        <v>825076</v>
      </c>
      <c r="EE1759">
        <v>0.4</v>
      </c>
      <c r="EF1759">
        <f t="shared" si="845"/>
        <v>0.4</v>
      </c>
      <c r="EQ1759">
        <v>825076</v>
      </c>
      <c r="ET1759">
        <v>0.4</v>
      </c>
      <c r="EU1759">
        <f t="shared" si="846"/>
        <v>0.4</v>
      </c>
      <c r="FF1759">
        <v>825076</v>
      </c>
      <c r="FI1759">
        <v>0.43</v>
      </c>
      <c r="FJ1759">
        <f t="shared" si="847"/>
        <v>0.43</v>
      </c>
      <c r="FU1759">
        <v>825076</v>
      </c>
      <c r="FX1759">
        <v>0.45</v>
      </c>
      <c r="FY1759">
        <f t="shared" si="848"/>
        <v>0.45</v>
      </c>
      <c r="GJ1759">
        <v>825076</v>
      </c>
      <c r="GM1759">
        <v>0.4</v>
      </c>
      <c r="GN1759">
        <f t="shared" si="849"/>
        <v>0.4</v>
      </c>
      <c r="GY1759">
        <v>825076</v>
      </c>
      <c r="HB1759">
        <v>0.44</v>
      </c>
      <c r="HC1759">
        <f t="shared" si="850"/>
        <v>0.44</v>
      </c>
      <c r="HN1759">
        <v>825076</v>
      </c>
      <c r="HQ1759">
        <v>0.43</v>
      </c>
      <c r="HR1759">
        <f t="shared" si="851"/>
        <v>0.43</v>
      </c>
      <c r="ID1759">
        <v>823790</v>
      </c>
      <c r="IG1759">
        <v>0.54</v>
      </c>
      <c r="IH1759">
        <f t="shared" si="852"/>
        <v>0.54</v>
      </c>
      <c r="IS1759">
        <v>823790</v>
      </c>
      <c r="IV1759">
        <v>0.54</v>
      </c>
      <c r="IW1759">
        <f t="shared" si="853"/>
        <v>0.54</v>
      </c>
      <c r="JH1759">
        <v>823790</v>
      </c>
      <c r="JK1759">
        <v>0.57999999999999996</v>
      </c>
      <c r="JL1759">
        <f t="shared" si="854"/>
        <v>0.57999999999999996</v>
      </c>
      <c r="JW1759">
        <v>823790</v>
      </c>
      <c r="JZ1759">
        <v>0.56000000000000005</v>
      </c>
      <c r="KA1759">
        <f t="shared" si="855"/>
        <v>0.56000000000000005</v>
      </c>
      <c r="KL1759">
        <v>823790</v>
      </c>
      <c r="KO1759">
        <v>0.63</v>
      </c>
      <c r="KP1759">
        <f t="shared" si="856"/>
        <v>0.63</v>
      </c>
      <c r="LA1759">
        <v>823790</v>
      </c>
      <c r="LD1759">
        <v>0.54</v>
      </c>
      <c r="LE1759">
        <f t="shared" si="857"/>
        <v>0.54</v>
      </c>
      <c r="LP1759">
        <v>823790</v>
      </c>
      <c r="LS1759">
        <v>0.55000000000000004</v>
      </c>
      <c r="LT1759">
        <f t="shared" si="858"/>
        <v>0.55000000000000004</v>
      </c>
      <c r="ME1759">
        <v>823790</v>
      </c>
      <c r="MH1759">
        <v>0.63</v>
      </c>
      <c r="MI1759">
        <f t="shared" si="859"/>
        <v>0.63</v>
      </c>
      <c r="MT1759">
        <v>823790</v>
      </c>
      <c r="MW1759">
        <v>0.61</v>
      </c>
      <c r="MX1759">
        <f t="shared" si="860"/>
        <v>0.61</v>
      </c>
      <c r="NI1759">
        <v>823790</v>
      </c>
      <c r="NL1759">
        <v>0.55000000000000004</v>
      </c>
      <c r="NM1759">
        <f t="shared" si="861"/>
        <v>0.55000000000000004</v>
      </c>
      <c r="NX1759">
        <v>823790</v>
      </c>
      <c r="OA1759">
        <v>0.52</v>
      </c>
      <c r="OB1759">
        <f t="shared" si="862"/>
        <v>0.52</v>
      </c>
      <c r="OM1759">
        <v>823790</v>
      </c>
      <c r="OP1759">
        <v>0.56000000000000005</v>
      </c>
      <c r="OQ1759">
        <f t="shared" si="863"/>
        <v>0.56000000000000005</v>
      </c>
      <c r="PB1759">
        <v>823790</v>
      </c>
      <c r="PE1759">
        <v>0.55000000000000004</v>
      </c>
      <c r="PF1759">
        <f t="shared" si="864"/>
        <v>0.55000000000000004</v>
      </c>
      <c r="PQ1759">
        <v>823790</v>
      </c>
      <c r="PT1759">
        <v>0.59</v>
      </c>
      <c r="PU1759">
        <f t="shared" si="865"/>
        <v>0.59</v>
      </c>
      <c r="QF1759">
        <v>823790</v>
      </c>
      <c r="QI1759">
        <v>0.56000000000000005</v>
      </c>
      <c r="QJ1759">
        <f t="shared" si="866"/>
        <v>0.56000000000000005</v>
      </c>
      <c r="QU1759">
        <v>823790</v>
      </c>
      <c r="QX1759">
        <v>0.54</v>
      </c>
      <c r="QY1759">
        <f t="shared" si="867"/>
        <v>0.54</v>
      </c>
    </row>
    <row r="1760" spans="12:467" x14ac:dyDescent="0.2">
      <c r="L1760">
        <v>822810</v>
      </c>
      <c r="O1760">
        <v>0.56000000000000005</v>
      </c>
      <c r="P1760">
        <f t="shared" si="837"/>
        <v>0.56000000000000005</v>
      </c>
      <c r="AA1760">
        <v>822810</v>
      </c>
      <c r="AD1760">
        <v>0.56000000000000005</v>
      </c>
      <c r="AE1760">
        <f t="shared" si="838"/>
        <v>0.56000000000000005</v>
      </c>
      <c r="AP1760">
        <v>822810</v>
      </c>
      <c r="AS1760">
        <v>0.7</v>
      </c>
      <c r="AT1760">
        <f t="shared" si="839"/>
        <v>0.7</v>
      </c>
      <c r="BE1760">
        <v>822810</v>
      </c>
      <c r="BH1760">
        <v>0.6</v>
      </c>
      <c r="BI1760">
        <f t="shared" si="840"/>
        <v>0.6</v>
      </c>
      <c r="BT1760">
        <v>822810</v>
      </c>
      <c r="BW1760">
        <v>0.63</v>
      </c>
      <c r="BX1760">
        <f t="shared" si="841"/>
        <v>0.63</v>
      </c>
      <c r="CI1760">
        <v>822810</v>
      </c>
      <c r="CL1760">
        <v>0.55000000000000004</v>
      </c>
      <c r="CM1760">
        <f t="shared" si="842"/>
        <v>0.55000000000000004</v>
      </c>
      <c r="CX1760">
        <v>822810</v>
      </c>
      <c r="DA1760">
        <v>0.56999999999999995</v>
      </c>
      <c r="DB1760">
        <f t="shared" si="843"/>
        <v>0.56999999999999995</v>
      </c>
      <c r="DM1760">
        <v>822810</v>
      </c>
      <c r="DP1760">
        <v>0.55000000000000004</v>
      </c>
      <c r="DQ1760">
        <f t="shared" si="844"/>
        <v>0.55000000000000004</v>
      </c>
      <c r="EB1760">
        <v>822810</v>
      </c>
      <c r="EE1760">
        <v>0.56999999999999995</v>
      </c>
      <c r="EF1760">
        <f t="shared" si="845"/>
        <v>0.56999999999999995</v>
      </c>
      <c r="EQ1760">
        <v>822810</v>
      </c>
      <c r="ET1760">
        <v>0.56999999999999995</v>
      </c>
      <c r="EU1760">
        <f t="shared" si="846"/>
        <v>0.56999999999999995</v>
      </c>
      <c r="FF1760">
        <v>822810</v>
      </c>
      <c r="FI1760">
        <v>0.56999999999999995</v>
      </c>
      <c r="FJ1760">
        <f t="shared" si="847"/>
        <v>0.56999999999999995</v>
      </c>
      <c r="FU1760">
        <v>822810</v>
      </c>
      <c r="FX1760">
        <v>0.57999999999999996</v>
      </c>
      <c r="FY1760">
        <f t="shared" si="848"/>
        <v>0.57999999999999996</v>
      </c>
      <c r="GJ1760">
        <v>822810</v>
      </c>
      <c r="GM1760">
        <v>0.54</v>
      </c>
      <c r="GN1760">
        <f t="shared" si="849"/>
        <v>0.54</v>
      </c>
      <c r="GY1760">
        <v>822810</v>
      </c>
      <c r="HB1760">
        <v>0.59</v>
      </c>
      <c r="HC1760">
        <f t="shared" si="850"/>
        <v>0.59</v>
      </c>
      <c r="HN1760">
        <v>822810</v>
      </c>
      <c r="HQ1760">
        <v>0.6</v>
      </c>
      <c r="HR1760">
        <f t="shared" si="851"/>
        <v>0.6</v>
      </c>
      <c r="ID1760">
        <v>824442</v>
      </c>
      <c r="IG1760">
        <v>0.54</v>
      </c>
      <c r="IH1760">
        <f t="shared" si="852"/>
        <v>0.54</v>
      </c>
      <c r="IS1760">
        <v>824442</v>
      </c>
      <c r="IV1760">
        <v>0.56000000000000005</v>
      </c>
      <c r="IW1760">
        <f t="shared" si="853"/>
        <v>0.56000000000000005</v>
      </c>
      <c r="JH1760">
        <v>824442</v>
      </c>
      <c r="JK1760">
        <v>0.54</v>
      </c>
      <c r="JL1760">
        <f t="shared" si="854"/>
        <v>0.54</v>
      </c>
      <c r="JW1760">
        <v>824442</v>
      </c>
      <c r="JZ1760">
        <v>0.55000000000000004</v>
      </c>
      <c r="KA1760">
        <f t="shared" si="855"/>
        <v>0.55000000000000004</v>
      </c>
      <c r="KL1760">
        <v>824442</v>
      </c>
      <c r="KO1760">
        <v>0.54</v>
      </c>
      <c r="KP1760">
        <f t="shared" si="856"/>
        <v>0.54</v>
      </c>
      <c r="LA1760">
        <v>824442</v>
      </c>
      <c r="LD1760">
        <v>0.56000000000000005</v>
      </c>
      <c r="LE1760">
        <f t="shared" si="857"/>
        <v>0.56000000000000005</v>
      </c>
      <c r="LP1760">
        <v>824442</v>
      </c>
      <c r="LS1760">
        <v>0.55000000000000004</v>
      </c>
      <c r="LT1760">
        <f t="shared" si="858"/>
        <v>0.55000000000000004</v>
      </c>
      <c r="ME1760">
        <v>824442</v>
      </c>
      <c r="MH1760">
        <v>0.5</v>
      </c>
      <c r="MI1760">
        <f t="shared" si="859"/>
        <v>0.5</v>
      </c>
      <c r="MT1760">
        <v>824442</v>
      </c>
      <c r="MW1760">
        <v>0.6</v>
      </c>
      <c r="MX1760">
        <f t="shared" si="860"/>
        <v>0.6</v>
      </c>
      <c r="NI1760">
        <v>824442</v>
      </c>
      <c r="NL1760">
        <v>0.55000000000000004</v>
      </c>
      <c r="NM1760">
        <f t="shared" si="861"/>
        <v>0.55000000000000004</v>
      </c>
      <c r="NX1760">
        <v>824442</v>
      </c>
      <c r="OA1760">
        <v>0.55000000000000004</v>
      </c>
      <c r="OB1760">
        <f t="shared" si="862"/>
        <v>0.55000000000000004</v>
      </c>
      <c r="OM1760">
        <v>824442</v>
      </c>
      <c r="OP1760">
        <v>0.56999999999999995</v>
      </c>
      <c r="OQ1760">
        <f t="shared" si="863"/>
        <v>0.56999999999999995</v>
      </c>
      <c r="PB1760">
        <v>824442</v>
      </c>
      <c r="PE1760">
        <v>0.51</v>
      </c>
      <c r="PF1760">
        <f t="shared" si="864"/>
        <v>0.51</v>
      </c>
      <c r="PQ1760">
        <v>824442</v>
      </c>
      <c r="PT1760">
        <v>0.56999999999999995</v>
      </c>
      <c r="PU1760">
        <f t="shared" si="865"/>
        <v>0.56999999999999995</v>
      </c>
      <c r="QF1760">
        <v>824442</v>
      </c>
      <c r="QI1760">
        <v>0.56000000000000005</v>
      </c>
      <c r="QJ1760">
        <f t="shared" si="866"/>
        <v>0.56000000000000005</v>
      </c>
      <c r="QU1760">
        <v>824442</v>
      </c>
      <c r="QX1760">
        <v>0.54</v>
      </c>
      <c r="QY1760">
        <f t="shared" si="867"/>
        <v>0.54</v>
      </c>
    </row>
    <row r="1761" spans="12:467" x14ac:dyDescent="0.2">
      <c r="L1761">
        <v>822892</v>
      </c>
      <c r="O1761">
        <v>0.44</v>
      </c>
      <c r="P1761">
        <f t="shared" si="837"/>
        <v>0.44</v>
      </c>
      <c r="AA1761">
        <v>822892</v>
      </c>
      <c r="AD1761">
        <v>0.37</v>
      </c>
      <c r="AE1761">
        <f t="shared" si="838"/>
        <v>0.37</v>
      </c>
      <c r="AP1761">
        <v>822892</v>
      </c>
      <c r="AS1761">
        <v>0.34</v>
      </c>
      <c r="AT1761">
        <f t="shared" si="839"/>
        <v>0.34</v>
      </c>
      <c r="BE1761">
        <v>822892</v>
      </c>
      <c r="BH1761">
        <v>0.43</v>
      </c>
      <c r="BI1761">
        <f t="shared" si="840"/>
        <v>0.43</v>
      </c>
      <c r="BT1761">
        <v>822892</v>
      </c>
      <c r="BW1761">
        <v>0.39</v>
      </c>
      <c r="BX1761">
        <f t="shared" si="841"/>
        <v>0.39</v>
      </c>
      <c r="CI1761">
        <v>822892</v>
      </c>
      <c r="CL1761">
        <v>0.44</v>
      </c>
      <c r="CM1761">
        <f t="shared" si="842"/>
        <v>0.44</v>
      </c>
      <c r="CX1761">
        <v>822892</v>
      </c>
      <c r="DA1761">
        <v>0.43</v>
      </c>
      <c r="DB1761">
        <f t="shared" si="843"/>
        <v>0.43</v>
      </c>
      <c r="DM1761">
        <v>822892</v>
      </c>
      <c r="DP1761">
        <v>0.42</v>
      </c>
      <c r="DQ1761">
        <f t="shared" si="844"/>
        <v>0.42</v>
      </c>
      <c r="EB1761">
        <v>822892</v>
      </c>
      <c r="EE1761">
        <v>0.48</v>
      </c>
      <c r="EF1761">
        <f t="shared" si="845"/>
        <v>0.48</v>
      </c>
      <c r="EQ1761">
        <v>822892</v>
      </c>
      <c r="ET1761">
        <v>0.48</v>
      </c>
      <c r="EU1761">
        <f t="shared" si="846"/>
        <v>0.48</v>
      </c>
      <c r="FF1761">
        <v>822892</v>
      </c>
      <c r="FI1761">
        <v>0.48</v>
      </c>
      <c r="FJ1761">
        <f t="shared" si="847"/>
        <v>0.48</v>
      </c>
      <c r="FU1761">
        <v>822892</v>
      </c>
      <c r="FX1761">
        <v>0.47</v>
      </c>
      <c r="FY1761">
        <f t="shared" si="848"/>
        <v>0.47</v>
      </c>
      <c r="GJ1761">
        <v>822892</v>
      </c>
      <c r="GM1761">
        <v>0.44</v>
      </c>
      <c r="GN1761">
        <f t="shared" si="849"/>
        <v>0.44</v>
      </c>
      <c r="GY1761">
        <v>822892</v>
      </c>
      <c r="HB1761">
        <v>0.42</v>
      </c>
      <c r="HC1761">
        <f t="shared" si="850"/>
        <v>0.42</v>
      </c>
      <c r="HN1761">
        <v>822892</v>
      </c>
      <c r="HQ1761">
        <v>0.41</v>
      </c>
      <c r="HR1761">
        <f t="shared" si="851"/>
        <v>0.41</v>
      </c>
      <c r="ID1761">
        <v>824521</v>
      </c>
      <c r="IG1761">
        <v>0.56999999999999995</v>
      </c>
      <c r="IH1761">
        <f t="shared" si="852"/>
        <v>0.56999999999999995</v>
      </c>
      <c r="IS1761">
        <v>824521</v>
      </c>
      <c r="IV1761">
        <v>0.55000000000000004</v>
      </c>
      <c r="IW1761">
        <f t="shared" si="853"/>
        <v>0.55000000000000004</v>
      </c>
      <c r="JH1761">
        <v>824521</v>
      </c>
      <c r="JK1761">
        <v>0.54</v>
      </c>
      <c r="JL1761">
        <f t="shared" si="854"/>
        <v>0.54</v>
      </c>
      <c r="JW1761">
        <v>824521</v>
      </c>
      <c r="JZ1761">
        <v>0.55000000000000004</v>
      </c>
      <c r="KA1761">
        <f t="shared" si="855"/>
        <v>0.55000000000000004</v>
      </c>
      <c r="KL1761">
        <v>824521</v>
      </c>
      <c r="KO1761">
        <v>0.56000000000000005</v>
      </c>
      <c r="KP1761">
        <f t="shared" si="856"/>
        <v>0.56000000000000005</v>
      </c>
      <c r="LA1761">
        <v>824521</v>
      </c>
      <c r="LD1761">
        <v>0.53</v>
      </c>
      <c r="LE1761">
        <f t="shared" si="857"/>
        <v>0.53</v>
      </c>
      <c r="LP1761">
        <v>824521</v>
      </c>
      <c r="LS1761">
        <v>0.54</v>
      </c>
      <c r="LT1761">
        <f t="shared" si="858"/>
        <v>0.54</v>
      </c>
      <c r="ME1761">
        <v>824521</v>
      </c>
      <c r="MH1761">
        <v>0.49</v>
      </c>
      <c r="MI1761">
        <f t="shared" si="859"/>
        <v>0.49</v>
      </c>
      <c r="MT1761">
        <v>824521</v>
      </c>
      <c r="MW1761">
        <v>0.47</v>
      </c>
      <c r="MX1761">
        <f t="shared" si="860"/>
        <v>0.47</v>
      </c>
      <c r="NI1761">
        <v>824521</v>
      </c>
      <c r="NL1761">
        <v>0.53</v>
      </c>
      <c r="NM1761">
        <f t="shared" si="861"/>
        <v>0.53</v>
      </c>
      <c r="NX1761">
        <v>824521</v>
      </c>
      <c r="OA1761">
        <v>0.55000000000000004</v>
      </c>
      <c r="OB1761">
        <f t="shared" si="862"/>
        <v>0.55000000000000004</v>
      </c>
      <c r="OM1761">
        <v>824521</v>
      </c>
      <c r="OP1761">
        <v>0.56000000000000005</v>
      </c>
      <c r="OQ1761">
        <f t="shared" si="863"/>
        <v>0.56000000000000005</v>
      </c>
      <c r="PB1761">
        <v>824521</v>
      </c>
      <c r="PE1761">
        <v>0.54</v>
      </c>
      <c r="PF1761">
        <f t="shared" si="864"/>
        <v>0.54</v>
      </c>
      <c r="PQ1761">
        <v>824521</v>
      </c>
      <c r="PT1761">
        <v>0.56000000000000005</v>
      </c>
      <c r="PU1761">
        <f t="shared" si="865"/>
        <v>0.56000000000000005</v>
      </c>
      <c r="QF1761">
        <v>824521</v>
      </c>
      <c r="QI1761">
        <v>0.56000000000000005</v>
      </c>
      <c r="QJ1761">
        <f t="shared" si="866"/>
        <v>0.56000000000000005</v>
      </c>
      <c r="QU1761">
        <v>824521</v>
      </c>
      <c r="QX1761">
        <v>0.55000000000000004</v>
      </c>
      <c r="QY1761">
        <f t="shared" si="867"/>
        <v>0.55000000000000004</v>
      </c>
    </row>
    <row r="1762" spans="12:467" x14ac:dyDescent="0.2">
      <c r="L1762">
        <v>823049</v>
      </c>
      <c r="O1762">
        <v>0.51</v>
      </c>
      <c r="P1762">
        <f t="shared" si="837"/>
        <v>0.51</v>
      </c>
      <c r="AA1762">
        <v>823049</v>
      </c>
      <c r="AD1762">
        <v>0.53</v>
      </c>
      <c r="AE1762">
        <f t="shared" si="838"/>
        <v>0.53</v>
      </c>
      <c r="AP1762">
        <v>823049</v>
      </c>
      <c r="AS1762">
        <v>0.54</v>
      </c>
      <c r="AT1762">
        <f t="shared" si="839"/>
        <v>0.54</v>
      </c>
      <c r="BE1762">
        <v>823049</v>
      </c>
      <c r="BH1762">
        <v>0.53</v>
      </c>
      <c r="BI1762">
        <f t="shared" si="840"/>
        <v>0.53</v>
      </c>
      <c r="BT1762">
        <v>823049</v>
      </c>
      <c r="BW1762">
        <v>0.56000000000000005</v>
      </c>
      <c r="BX1762">
        <f t="shared" si="841"/>
        <v>0.56000000000000005</v>
      </c>
      <c r="CI1762">
        <v>823049</v>
      </c>
      <c r="CL1762">
        <v>0.52</v>
      </c>
      <c r="CM1762">
        <f t="shared" si="842"/>
        <v>0.52</v>
      </c>
      <c r="CX1762">
        <v>823049</v>
      </c>
      <c r="DA1762">
        <v>0.53</v>
      </c>
      <c r="DB1762">
        <f t="shared" si="843"/>
        <v>0.53</v>
      </c>
      <c r="DM1762">
        <v>823049</v>
      </c>
      <c r="DP1762">
        <v>0.54</v>
      </c>
      <c r="DQ1762">
        <f t="shared" si="844"/>
        <v>0.54</v>
      </c>
      <c r="EB1762">
        <v>823049</v>
      </c>
      <c r="EE1762">
        <v>0.55000000000000004</v>
      </c>
      <c r="EF1762">
        <f t="shared" si="845"/>
        <v>0.55000000000000004</v>
      </c>
      <c r="EQ1762">
        <v>823049</v>
      </c>
      <c r="ET1762">
        <v>0.55000000000000004</v>
      </c>
      <c r="EU1762">
        <f t="shared" si="846"/>
        <v>0.55000000000000004</v>
      </c>
      <c r="FF1762">
        <v>823049</v>
      </c>
      <c r="FI1762">
        <v>0.52</v>
      </c>
      <c r="FJ1762">
        <f t="shared" si="847"/>
        <v>0.52</v>
      </c>
      <c r="FU1762">
        <v>823049</v>
      </c>
      <c r="FX1762">
        <v>0.51</v>
      </c>
      <c r="FY1762">
        <f t="shared" si="848"/>
        <v>0.51</v>
      </c>
      <c r="GJ1762">
        <v>823049</v>
      </c>
      <c r="GM1762">
        <v>0.54</v>
      </c>
      <c r="GN1762">
        <f t="shared" si="849"/>
        <v>0.54</v>
      </c>
      <c r="GY1762">
        <v>823049</v>
      </c>
      <c r="HB1762">
        <v>0.57999999999999996</v>
      </c>
      <c r="HC1762">
        <f t="shared" si="850"/>
        <v>0.57999999999999996</v>
      </c>
      <c r="HN1762">
        <v>823049</v>
      </c>
      <c r="HQ1762">
        <v>0.45</v>
      </c>
      <c r="HR1762">
        <f t="shared" si="851"/>
        <v>0.45</v>
      </c>
      <c r="ID1762">
        <v>824604</v>
      </c>
      <c r="IG1762">
        <v>0.46</v>
      </c>
      <c r="IH1762">
        <f t="shared" si="852"/>
        <v>0.46</v>
      </c>
      <c r="IS1762">
        <v>824604</v>
      </c>
      <c r="IV1762">
        <v>0.49</v>
      </c>
      <c r="IW1762">
        <f t="shared" si="853"/>
        <v>0.49</v>
      </c>
      <c r="JH1762">
        <v>824604</v>
      </c>
      <c r="JK1762">
        <v>0.44</v>
      </c>
      <c r="JL1762">
        <f t="shared" si="854"/>
        <v>0.44</v>
      </c>
      <c r="JW1762">
        <v>824604</v>
      </c>
      <c r="JZ1762">
        <v>0.44</v>
      </c>
      <c r="KA1762">
        <f t="shared" si="855"/>
        <v>0.44</v>
      </c>
      <c r="KL1762">
        <v>824604</v>
      </c>
      <c r="KO1762">
        <v>0.42</v>
      </c>
      <c r="KP1762">
        <f t="shared" si="856"/>
        <v>0.42</v>
      </c>
      <c r="LA1762">
        <v>824604</v>
      </c>
      <c r="LD1762">
        <v>0.46</v>
      </c>
      <c r="LE1762">
        <f t="shared" si="857"/>
        <v>0.46</v>
      </c>
      <c r="LP1762">
        <v>824604</v>
      </c>
      <c r="LS1762">
        <v>0.47</v>
      </c>
      <c r="LT1762">
        <f t="shared" si="858"/>
        <v>0.47</v>
      </c>
      <c r="ME1762">
        <v>824604</v>
      </c>
      <c r="MH1762">
        <v>0.45</v>
      </c>
      <c r="MI1762">
        <f t="shared" si="859"/>
        <v>0.45</v>
      </c>
      <c r="MT1762">
        <v>824604</v>
      </c>
      <c r="MW1762">
        <v>0.48</v>
      </c>
      <c r="MX1762">
        <f t="shared" si="860"/>
        <v>0.48</v>
      </c>
      <c r="NI1762">
        <v>824604</v>
      </c>
      <c r="NL1762">
        <v>0.45</v>
      </c>
      <c r="NM1762">
        <f t="shared" si="861"/>
        <v>0.45</v>
      </c>
      <c r="NX1762">
        <v>824604</v>
      </c>
      <c r="OA1762">
        <v>0.49</v>
      </c>
      <c r="OB1762">
        <f t="shared" si="862"/>
        <v>0.49</v>
      </c>
      <c r="OM1762">
        <v>824604</v>
      </c>
      <c r="OP1762">
        <v>0.46</v>
      </c>
      <c r="OQ1762">
        <f t="shared" si="863"/>
        <v>0.46</v>
      </c>
      <c r="PB1762">
        <v>824604</v>
      </c>
      <c r="PE1762">
        <v>0.43</v>
      </c>
      <c r="PF1762">
        <f t="shared" si="864"/>
        <v>0.43</v>
      </c>
      <c r="PQ1762">
        <v>824604</v>
      </c>
      <c r="PT1762">
        <v>0.46</v>
      </c>
      <c r="PU1762">
        <f t="shared" si="865"/>
        <v>0.46</v>
      </c>
      <c r="QF1762">
        <v>824604</v>
      </c>
      <c r="QI1762">
        <v>0.46</v>
      </c>
      <c r="QJ1762">
        <f t="shared" si="866"/>
        <v>0.46</v>
      </c>
      <c r="QU1762">
        <v>824604</v>
      </c>
      <c r="QX1762">
        <v>0.47</v>
      </c>
      <c r="QY1762">
        <f t="shared" si="867"/>
        <v>0.47</v>
      </c>
    </row>
    <row r="1763" spans="12:467" x14ac:dyDescent="0.2">
      <c r="L1763">
        <v>823293</v>
      </c>
      <c r="O1763">
        <v>0.57999999999999996</v>
      </c>
      <c r="P1763">
        <f t="shared" si="837"/>
        <v>0.57999999999999996</v>
      </c>
      <c r="AA1763">
        <v>823293</v>
      </c>
      <c r="AD1763">
        <v>0.53</v>
      </c>
      <c r="AE1763">
        <f t="shared" si="838"/>
        <v>0.53</v>
      </c>
      <c r="AP1763">
        <v>823293</v>
      </c>
      <c r="AS1763">
        <v>0.41</v>
      </c>
      <c r="AT1763">
        <f t="shared" si="839"/>
        <v>0.41</v>
      </c>
      <c r="BE1763">
        <v>823293</v>
      </c>
      <c r="BH1763">
        <v>0.54</v>
      </c>
      <c r="BI1763">
        <f t="shared" si="840"/>
        <v>0.54</v>
      </c>
      <c r="BT1763">
        <v>823293</v>
      </c>
      <c r="BW1763">
        <v>0.5</v>
      </c>
      <c r="BX1763">
        <f t="shared" si="841"/>
        <v>0.5</v>
      </c>
      <c r="CI1763">
        <v>823293</v>
      </c>
      <c r="CL1763">
        <v>0.5</v>
      </c>
      <c r="CM1763">
        <f t="shared" si="842"/>
        <v>0.5</v>
      </c>
      <c r="CX1763">
        <v>823293</v>
      </c>
      <c r="DA1763">
        <v>0.5</v>
      </c>
      <c r="DB1763">
        <f t="shared" si="843"/>
        <v>0.5</v>
      </c>
      <c r="DM1763">
        <v>823293</v>
      </c>
      <c r="DP1763">
        <v>0.52</v>
      </c>
      <c r="DQ1763">
        <f t="shared" si="844"/>
        <v>0.52</v>
      </c>
      <c r="EB1763">
        <v>823293</v>
      </c>
      <c r="EE1763">
        <v>0.5</v>
      </c>
      <c r="EF1763">
        <f t="shared" si="845"/>
        <v>0.5</v>
      </c>
      <c r="EQ1763">
        <v>823293</v>
      </c>
      <c r="ET1763">
        <v>0.5</v>
      </c>
      <c r="EU1763">
        <f t="shared" si="846"/>
        <v>0.5</v>
      </c>
      <c r="FF1763">
        <v>823293</v>
      </c>
      <c r="FI1763">
        <v>0.51</v>
      </c>
      <c r="FJ1763">
        <f t="shared" si="847"/>
        <v>0.51</v>
      </c>
      <c r="FU1763">
        <v>823293</v>
      </c>
      <c r="FX1763">
        <v>0.52</v>
      </c>
      <c r="FY1763">
        <f t="shared" si="848"/>
        <v>0.52</v>
      </c>
      <c r="GJ1763">
        <v>823293</v>
      </c>
      <c r="GM1763">
        <v>0.49</v>
      </c>
      <c r="GN1763">
        <f t="shared" si="849"/>
        <v>0.49</v>
      </c>
      <c r="GY1763">
        <v>823293</v>
      </c>
      <c r="HB1763">
        <v>0.52</v>
      </c>
      <c r="HC1763">
        <f t="shared" si="850"/>
        <v>0.52</v>
      </c>
      <c r="HN1763">
        <v>823293</v>
      </c>
      <c r="HQ1763">
        <v>0.55000000000000004</v>
      </c>
      <c r="HR1763">
        <f t="shared" si="851"/>
        <v>0.55000000000000004</v>
      </c>
      <c r="ID1763">
        <v>824764</v>
      </c>
      <c r="IG1763">
        <v>0.45</v>
      </c>
      <c r="IH1763">
        <f t="shared" si="852"/>
        <v>0.45</v>
      </c>
      <c r="IS1763">
        <v>824764</v>
      </c>
      <c r="IV1763">
        <v>0.45</v>
      </c>
      <c r="IW1763">
        <f t="shared" si="853"/>
        <v>0.45</v>
      </c>
      <c r="JH1763">
        <v>824764</v>
      </c>
      <c r="JK1763">
        <v>0.44</v>
      </c>
      <c r="JL1763">
        <f t="shared" si="854"/>
        <v>0.44</v>
      </c>
      <c r="JW1763">
        <v>824764</v>
      </c>
      <c r="JZ1763">
        <v>0.42</v>
      </c>
      <c r="KA1763">
        <f t="shared" si="855"/>
        <v>0.42</v>
      </c>
      <c r="KL1763">
        <v>824764</v>
      </c>
      <c r="KO1763">
        <v>0.39</v>
      </c>
      <c r="KP1763">
        <f t="shared" si="856"/>
        <v>0.39</v>
      </c>
      <c r="LA1763">
        <v>824764</v>
      </c>
      <c r="LD1763">
        <v>0.46</v>
      </c>
      <c r="LE1763">
        <f t="shared" si="857"/>
        <v>0.46</v>
      </c>
      <c r="LP1763">
        <v>824764</v>
      </c>
      <c r="LS1763">
        <v>0.43</v>
      </c>
      <c r="LT1763">
        <f t="shared" si="858"/>
        <v>0.43</v>
      </c>
      <c r="ME1763">
        <v>824764</v>
      </c>
      <c r="MH1763">
        <v>0.45</v>
      </c>
      <c r="MI1763">
        <f t="shared" si="859"/>
        <v>0.45</v>
      </c>
      <c r="MT1763">
        <v>824764</v>
      </c>
      <c r="MW1763">
        <v>0.43</v>
      </c>
      <c r="MX1763">
        <f t="shared" si="860"/>
        <v>0.43</v>
      </c>
      <c r="NI1763">
        <v>824764</v>
      </c>
      <c r="NL1763">
        <v>0.42</v>
      </c>
      <c r="NM1763">
        <f t="shared" si="861"/>
        <v>0.42</v>
      </c>
      <c r="NX1763">
        <v>824764</v>
      </c>
      <c r="OA1763">
        <v>0.5</v>
      </c>
      <c r="OB1763">
        <f t="shared" si="862"/>
        <v>0.5</v>
      </c>
      <c r="OM1763">
        <v>824764</v>
      </c>
      <c r="OP1763">
        <v>0.43</v>
      </c>
      <c r="OQ1763">
        <f t="shared" si="863"/>
        <v>0.43</v>
      </c>
      <c r="PB1763">
        <v>824764</v>
      </c>
      <c r="PE1763">
        <v>0.43</v>
      </c>
      <c r="PF1763">
        <f t="shared" si="864"/>
        <v>0.43</v>
      </c>
      <c r="PQ1763">
        <v>824764</v>
      </c>
      <c r="PT1763">
        <v>0.45</v>
      </c>
      <c r="PU1763">
        <f t="shared" si="865"/>
        <v>0.45</v>
      </c>
      <c r="QF1763">
        <v>824764</v>
      </c>
      <c r="QI1763">
        <v>0.47</v>
      </c>
      <c r="QJ1763">
        <f t="shared" si="866"/>
        <v>0.47</v>
      </c>
      <c r="QU1763">
        <v>824764</v>
      </c>
      <c r="QX1763">
        <v>0.43</v>
      </c>
      <c r="QY1763">
        <f t="shared" si="867"/>
        <v>0.43</v>
      </c>
    </row>
    <row r="1764" spans="12:467" x14ac:dyDescent="0.2">
      <c r="L1764">
        <v>823538</v>
      </c>
      <c r="O1764">
        <v>0.56999999999999995</v>
      </c>
      <c r="P1764">
        <f t="shared" si="837"/>
        <v>0.56999999999999995</v>
      </c>
      <c r="AA1764">
        <v>823538</v>
      </c>
      <c r="AD1764">
        <v>0.55000000000000004</v>
      </c>
      <c r="AE1764">
        <f t="shared" si="838"/>
        <v>0.55000000000000004</v>
      </c>
      <c r="AP1764">
        <v>823538</v>
      </c>
      <c r="AS1764">
        <v>0.57999999999999996</v>
      </c>
      <c r="AT1764">
        <f t="shared" si="839"/>
        <v>0.57999999999999996</v>
      </c>
      <c r="BE1764">
        <v>823538</v>
      </c>
      <c r="BH1764">
        <v>0.56999999999999995</v>
      </c>
      <c r="BI1764">
        <f t="shared" si="840"/>
        <v>0.56999999999999995</v>
      </c>
      <c r="BT1764">
        <v>823538</v>
      </c>
      <c r="BW1764">
        <v>0.59</v>
      </c>
      <c r="BX1764">
        <f t="shared" si="841"/>
        <v>0.59</v>
      </c>
      <c r="CI1764">
        <v>823538</v>
      </c>
      <c r="CL1764">
        <v>0.56999999999999995</v>
      </c>
      <c r="CM1764">
        <f t="shared" si="842"/>
        <v>0.56999999999999995</v>
      </c>
      <c r="CX1764">
        <v>823538</v>
      </c>
      <c r="DA1764">
        <v>0.55000000000000004</v>
      </c>
      <c r="DB1764">
        <f t="shared" si="843"/>
        <v>0.55000000000000004</v>
      </c>
      <c r="DM1764">
        <v>823538</v>
      </c>
      <c r="DP1764">
        <v>0.56000000000000005</v>
      </c>
      <c r="DQ1764">
        <f t="shared" si="844"/>
        <v>0.56000000000000005</v>
      </c>
      <c r="EB1764">
        <v>823538</v>
      </c>
      <c r="EE1764">
        <v>0.56000000000000005</v>
      </c>
      <c r="EF1764">
        <f t="shared" si="845"/>
        <v>0.56000000000000005</v>
      </c>
      <c r="EQ1764">
        <v>823538</v>
      </c>
      <c r="ET1764">
        <v>0.56000000000000005</v>
      </c>
      <c r="EU1764">
        <f t="shared" si="846"/>
        <v>0.56000000000000005</v>
      </c>
      <c r="FF1764">
        <v>823538</v>
      </c>
      <c r="FI1764">
        <v>0.59</v>
      </c>
      <c r="FJ1764">
        <f t="shared" si="847"/>
        <v>0.59</v>
      </c>
      <c r="FU1764">
        <v>823538</v>
      </c>
      <c r="FX1764">
        <v>0.59</v>
      </c>
      <c r="FY1764">
        <f t="shared" si="848"/>
        <v>0.59</v>
      </c>
      <c r="GJ1764">
        <v>823538</v>
      </c>
      <c r="GM1764">
        <v>0.55000000000000004</v>
      </c>
      <c r="GN1764">
        <f t="shared" si="849"/>
        <v>0.55000000000000004</v>
      </c>
      <c r="GY1764">
        <v>823538</v>
      </c>
      <c r="HB1764">
        <v>0.59</v>
      </c>
      <c r="HC1764">
        <f t="shared" si="850"/>
        <v>0.59</v>
      </c>
      <c r="HN1764">
        <v>823538</v>
      </c>
      <c r="HQ1764">
        <v>0.55000000000000004</v>
      </c>
      <c r="HR1764">
        <f t="shared" si="851"/>
        <v>0.55000000000000004</v>
      </c>
      <c r="ID1764">
        <v>824843</v>
      </c>
      <c r="IG1764">
        <v>0.45</v>
      </c>
      <c r="IH1764">
        <f t="shared" si="852"/>
        <v>0.45</v>
      </c>
      <c r="IS1764">
        <v>824843</v>
      </c>
      <c r="IV1764">
        <v>0.41</v>
      </c>
      <c r="IW1764">
        <f t="shared" si="853"/>
        <v>0.41</v>
      </c>
      <c r="JH1764">
        <v>824843</v>
      </c>
      <c r="JK1764">
        <v>0.44</v>
      </c>
      <c r="JL1764">
        <f t="shared" si="854"/>
        <v>0.44</v>
      </c>
      <c r="JW1764">
        <v>824843</v>
      </c>
      <c r="JZ1764">
        <v>0.44</v>
      </c>
      <c r="KA1764">
        <f t="shared" si="855"/>
        <v>0.44</v>
      </c>
      <c r="KL1764">
        <v>824843</v>
      </c>
      <c r="KO1764">
        <v>0.44</v>
      </c>
      <c r="KP1764">
        <f t="shared" si="856"/>
        <v>0.44</v>
      </c>
      <c r="LA1764">
        <v>824843</v>
      </c>
      <c r="LD1764">
        <v>0.46</v>
      </c>
      <c r="LE1764">
        <f t="shared" si="857"/>
        <v>0.46</v>
      </c>
      <c r="LP1764">
        <v>824843</v>
      </c>
      <c r="LS1764">
        <v>0.42</v>
      </c>
      <c r="LT1764">
        <f t="shared" si="858"/>
        <v>0.42</v>
      </c>
      <c r="ME1764">
        <v>824843</v>
      </c>
      <c r="MH1764">
        <v>0.5</v>
      </c>
      <c r="MI1764">
        <f t="shared" si="859"/>
        <v>0.5</v>
      </c>
      <c r="MT1764">
        <v>824843</v>
      </c>
      <c r="MW1764">
        <v>0.49</v>
      </c>
      <c r="MX1764">
        <f t="shared" si="860"/>
        <v>0.49</v>
      </c>
      <c r="NI1764">
        <v>824843</v>
      </c>
      <c r="NL1764">
        <v>0.41</v>
      </c>
      <c r="NM1764">
        <f t="shared" si="861"/>
        <v>0.41</v>
      </c>
      <c r="NX1764">
        <v>824843</v>
      </c>
      <c r="OA1764">
        <v>0.47</v>
      </c>
      <c r="OB1764">
        <f t="shared" si="862"/>
        <v>0.47</v>
      </c>
      <c r="OM1764">
        <v>824843</v>
      </c>
      <c r="OP1764">
        <v>0.45</v>
      </c>
      <c r="OQ1764">
        <f t="shared" si="863"/>
        <v>0.45</v>
      </c>
      <c r="PB1764">
        <v>824843</v>
      </c>
      <c r="PE1764">
        <v>0.47</v>
      </c>
      <c r="PF1764">
        <f t="shared" si="864"/>
        <v>0.47</v>
      </c>
      <c r="PQ1764">
        <v>824843</v>
      </c>
      <c r="PT1764">
        <v>0.47</v>
      </c>
      <c r="PU1764">
        <f t="shared" si="865"/>
        <v>0.47</v>
      </c>
      <c r="QF1764">
        <v>824843</v>
      </c>
      <c r="QI1764">
        <v>0.39</v>
      </c>
      <c r="QJ1764">
        <f t="shared" si="866"/>
        <v>0.39</v>
      </c>
      <c r="QU1764">
        <v>824843</v>
      </c>
      <c r="QX1764">
        <v>0.45</v>
      </c>
      <c r="QY1764">
        <f t="shared" si="867"/>
        <v>0.45</v>
      </c>
    </row>
    <row r="1765" spans="12:467" x14ac:dyDescent="0.2">
      <c r="L1765">
        <v>823699</v>
      </c>
      <c r="O1765">
        <v>0.5</v>
      </c>
      <c r="P1765">
        <f t="shared" si="837"/>
        <v>0.5</v>
      </c>
      <c r="AA1765">
        <v>823699</v>
      </c>
      <c r="AD1765">
        <v>0.57999999999999996</v>
      </c>
      <c r="AE1765">
        <f t="shared" si="838"/>
        <v>0.57999999999999996</v>
      </c>
      <c r="AP1765">
        <v>823699</v>
      </c>
      <c r="AS1765">
        <v>0.43</v>
      </c>
      <c r="AT1765">
        <f t="shared" si="839"/>
        <v>0.43</v>
      </c>
      <c r="BE1765">
        <v>823699</v>
      </c>
      <c r="BH1765">
        <v>0.53</v>
      </c>
      <c r="BI1765">
        <f t="shared" si="840"/>
        <v>0.53</v>
      </c>
      <c r="BT1765">
        <v>823699</v>
      </c>
      <c r="BW1765">
        <v>0.56999999999999995</v>
      </c>
      <c r="BX1765">
        <f t="shared" si="841"/>
        <v>0.56999999999999995</v>
      </c>
      <c r="CI1765">
        <v>823699</v>
      </c>
      <c r="CL1765">
        <v>0.51</v>
      </c>
      <c r="CM1765">
        <f t="shared" si="842"/>
        <v>0.51</v>
      </c>
      <c r="CX1765">
        <v>823699</v>
      </c>
      <c r="DA1765">
        <v>0.51</v>
      </c>
      <c r="DB1765">
        <f t="shared" si="843"/>
        <v>0.51</v>
      </c>
      <c r="DM1765">
        <v>823699</v>
      </c>
      <c r="DP1765">
        <v>0.51</v>
      </c>
      <c r="DQ1765">
        <f t="shared" si="844"/>
        <v>0.51</v>
      </c>
      <c r="EB1765">
        <v>823699</v>
      </c>
      <c r="EE1765">
        <v>0.51</v>
      </c>
      <c r="EF1765">
        <f t="shared" si="845"/>
        <v>0.51</v>
      </c>
      <c r="EQ1765">
        <v>823699</v>
      </c>
      <c r="ET1765">
        <v>0.51</v>
      </c>
      <c r="EU1765">
        <f t="shared" si="846"/>
        <v>0.51</v>
      </c>
      <c r="FF1765">
        <v>823699</v>
      </c>
      <c r="FI1765">
        <v>0.51</v>
      </c>
      <c r="FJ1765">
        <f t="shared" si="847"/>
        <v>0.51</v>
      </c>
      <c r="FU1765">
        <v>823699</v>
      </c>
      <c r="FX1765">
        <v>0.5</v>
      </c>
      <c r="FY1765">
        <f t="shared" si="848"/>
        <v>0.5</v>
      </c>
      <c r="GJ1765">
        <v>823699</v>
      </c>
      <c r="GM1765">
        <v>0.49</v>
      </c>
      <c r="GN1765">
        <f t="shared" si="849"/>
        <v>0.49</v>
      </c>
      <c r="GY1765">
        <v>823699</v>
      </c>
      <c r="HB1765">
        <v>0.56000000000000005</v>
      </c>
      <c r="HC1765">
        <f t="shared" si="850"/>
        <v>0.56000000000000005</v>
      </c>
      <c r="HN1765">
        <v>823699</v>
      </c>
      <c r="HQ1765">
        <v>0.49</v>
      </c>
      <c r="HR1765">
        <f t="shared" si="851"/>
        <v>0.49</v>
      </c>
      <c r="ID1765">
        <v>824927</v>
      </c>
      <c r="IG1765">
        <v>0.51</v>
      </c>
      <c r="IH1765">
        <f t="shared" si="852"/>
        <v>0.51</v>
      </c>
      <c r="IS1765">
        <v>824927</v>
      </c>
      <c r="IV1765">
        <v>0.52</v>
      </c>
      <c r="IW1765">
        <f t="shared" si="853"/>
        <v>0.52</v>
      </c>
      <c r="JH1765">
        <v>824927</v>
      </c>
      <c r="JK1765">
        <v>0.5</v>
      </c>
      <c r="JL1765">
        <f t="shared" si="854"/>
        <v>0.5</v>
      </c>
      <c r="JW1765">
        <v>824927</v>
      </c>
      <c r="JZ1765">
        <v>0.55000000000000004</v>
      </c>
      <c r="KA1765">
        <f t="shared" si="855"/>
        <v>0.55000000000000004</v>
      </c>
      <c r="KL1765">
        <v>824927</v>
      </c>
      <c r="KO1765">
        <v>0.47</v>
      </c>
      <c r="KP1765">
        <f t="shared" si="856"/>
        <v>0.47</v>
      </c>
      <c r="LA1765">
        <v>824927</v>
      </c>
      <c r="LD1765">
        <v>0.51</v>
      </c>
      <c r="LE1765">
        <f t="shared" si="857"/>
        <v>0.51</v>
      </c>
      <c r="LP1765">
        <v>824927</v>
      </c>
      <c r="LS1765">
        <v>0.53</v>
      </c>
      <c r="LT1765">
        <f t="shared" si="858"/>
        <v>0.53</v>
      </c>
      <c r="ME1765">
        <v>824927</v>
      </c>
      <c r="MH1765">
        <v>0.51</v>
      </c>
      <c r="MI1765">
        <f t="shared" si="859"/>
        <v>0.51</v>
      </c>
      <c r="MT1765">
        <v>824927</v>
      </c>
      <c r="MW1765">
        <v>0.56999999999999995</v>
      </c>
      <c r="MX1765">
        <f t="shared" si="860"/>
        <v>0.56999999999999995</v>
      </c>
      <c r="NI1765">
        <v>824927</v>
      </c>
      <c r="NL1765">
        <v>0.51</v>
      </c>
      <c r="NM1765">
        <f t="shared" si="861"/>
        <v>0.51</v>
      </c>
      <c r="NX1765">
        <v>824927</v>
      </c>
      <c r="OA1765">
        <v>0.47</v>
      </c>
      <c r="OB1765">
        <f t="shared" si="862"/>
        <v>0.47</v>
      </c>
      <c r="OM1765">
        <v>824927</v>
      </c>
      <c r="OP1765">
        <v>0.53</v>
      </c>
      <c r="OQ1765">
        <f t="shared" si="863"/>
        <v>0.53</v>
      </c>
      <c r="PB1765">
        <v>824927</v>
      </c>
      <c r="PE1765">
        <v>0.52</v>
      </c>
      <c r="PF1765">
        <f t="shared" si="864"/>
        <v>0.52</v>
      </c>
      <c r="PQ1765">
        <v>824927</v>
      </c>
      <c r="PT1765">
        <v>0.54</v>
      </c>
      <c r="PU1765">
        <f t="shared" si="865"/>
        <v>0.54</v>
      </c>
      <c r="QF1765">
        <v>824927</v>
      </c>
      <c r="QI1765">
        <v>0.53</v>
      </c>
      <c r="QJ1765">
        <f t="shared" si="866"/>
        <v>0.53</v>
      </c>
      <c r="QU1765">
        <v>824927</v>
      </c>
      <c r="QX1765">
        <v>0.53</v>
      </c>
      <c r="QY1765">
        <f t="shared" si="867"/>
        <v>0.53</v>
      </c>
    </row>
    <row r="1766" spans="12:467" x14ac:dyDescent="0.2">
      <c r="L1766">
        <v>823860</v>
      </c>
      <c r="O1766">
        <v>0.45</v>
      </c>
      <c r="P1766">
        <f t="shared" si="837"/>
        <v>0.45</v>
      </c>
      <c r="AA1766">
        <v>823860</v>
      </c>
      <c r="AD1766">
        <v>0.42</v>
      </c>
      <c r="AE1766">
        <f t="shared" si="838"/>
        <v>0.42</v>
      </c>
      <c r="AP1766">
        <v>823860</v>
      </c>
      <c r="AS1766">
        <v>0.57999999999999996</v>
      </c>
      <c r="AT1766">
        <f t="shared" si="839"/>
        <v>0.57999999999999996</v>
      </c>
      <c r="BE1766">
        <v>823860</v>
      </c>
      <c r="BH1766">
        <v>0.51</v>
      </c>
      <c r="BI1766">
        <f t="shared" si="840"/>
        <v>0.51</v>
      </c>
      <c r="BT1766">
        <v>823860</v>
      </c>
      <c r="BW1766">
        <v>0.48</v>
      </c>
      <c r="BX1766">
        <f t="shared" si="841"/>
        <v>0.48</v>
      </c>
      <c r="CI1766">
        <v>823860</v>
      </c>
      <c r="CL1766">
        <v>0.48</v>
      </c>
      <c r="CM1766">
        <f t="shared" si="842"/>
        <v>0.48</v>
      </c>
      <c r="CX1766">
        <v>823860</v>
      </c>
      <c r="DA1766">
        <v>0.49</v>
      </c>
      <c r="DB1766">
        <f t="shared" si="843"/>
        <v>0.49</v>
      </c>
      <c r="DM1766">
        <v>823860</v>
      </c>
      <c r="DP1766">
        <v>0.47</v>
      </c>
      <c r="DQ1766">
        <f t="shared" si="844"/>
        <v>0.47</v>
      </c>
      <c r="EB1766">
        <v>823860</v>
      </c>
      <c r="EE1766">
        <v>0.43</v>
      </c>
      <c r="EF1766">
        <f t="shared" si="845"/>
        <v>0.43</v>
      </c>
      <c r="EQ1766">
        <v>823860</v>
      </c>
      <c r="ET1766">
        <v>0.43</v>
      </c>
      <c r="EU1766">
        <f t="shared" si="846"/>
        <v>0.43</v>
      </c>
      <c r="FF1766">
        <v>823860</v>
      </c>
      <c r="FI1766">
        <v>0.5</v>
      </c>
      <c r="FJ1766">
        <f t="shared" si="847"/>
        <v>0.5</v>
      </c>
      <c r="FU1766">
        <v>823860</v>
      </c>
      <c r="FX1766">
        <v>0.49</v>
      </c>
      <c r="FY1766">
        <f t="shared" si="848"/>
        <v>0.49</v>
      </c>
      <c r="GJ1766">
        <v>823860</v>
      </c>
      <c r="GM1766">
        <v>0.44</v>
      </c>
      <c r="GN1766">
        <f t="shared" si="849"/>
        <v>0.44</v>
      </c>
      <c r="GY1766">
        <v>823860</v>
      </c>
      <c r="HB1766">
        <v>0.48</v>
      </c>
      <c r="HC1766">
        <f t="shared" si="850"/>
        <v>0.48</v>
      </c>
      <c r="HN1766">
        <v>823860</v>
      </c>
      <c r="HQ1766">
        <v>0.47</v>
      </c>
      <c r="HR1766">
        <f t="shared" si="851"/>
        <v>0.47</v>
      </c>
      <c r="ID1766">
        <v>822815</v>
      </c>
      <c r="IG1766">
        <v>0.56999999999999995</v>
      </c>
      <c r="IH1766">
        <f t="shared" si="852"/>
        <v>0.56999999999999995</v>
      </c>
      <c r="IS1766">
        <v>822815</v>
      </c>
      <c r="IV1766">
        <v>0.55000000000000004</v>
      </c>
      <c r="IW1766">
        <f t="shared" si="853"/>
        <v>0.55000000000000004</v>
      </c>
      <c r="JH1766">
        <v>822815</v>
      </c>
      <c r="JK1766">
        <v>0.56999999999999995</v>
      </c>
      <c r="JL1766">
        <f t="shared" si="854"/>
        <v>0.56999999999999995</v>
      </c>
      <c r="JW1766">
        <v>822815</v>
      </c>
      <c r="JZ1766">
        <v>0.56999999999999995</v>
      </c>
      <c r="KA1766">
        <f t="shared" si="855"/>
        <v>0.56999999999999995</v>
      </c>
      <c r="KL1766">
        <v>822815</v>
      </c>
      <c r="KO1766">
        <v>0.61</v>
      </c>
      <c r="KP1766">
        <f t="shared" si="856"/>
        <v>0.61</v>
      </c>
      <c r="LA1766">
        <v>822815</v>
      </c>
      <c r="LD1766">
        <v>0.56999999999999995</v>
      </c>
      <c r="LE1766">
        <f t="shared" si="857"/>
        <v>0.56999999999999995</v>
      </c>
      <c r="LP1766">
        <v>822815</v>
      </c>
      <c r="LS1766">
        <v>0.54</v>
      </c>
      <c r="LT1766">
        <f t="shared" si="858"/>
        <v>0.54</v>
      </c>
      <c r="ME1766">
        <v>822815</v>
      </c>
      <c r="MH1766">
        <v>0.65</v>
      </c>
      <c r="MI1766">
        <f t="shared" si="859"/>
        <v>0.65</v>
      </c>
      <c r="MT1766">
        <v>822815</v>
      </c>
      <c r="MW1766">
        <v>0.64</v>
      </c>
      <c r="MX1766">
        <f t="shared" si="860"/>
        <v>0.64</v>
      </c>
      <c r="NI1766">
        <v>822815</v>
      </c>
      <c r="NL1766">
        <v>0.53</v>
      </c>
      <c r="NM1766">
        <f t="shared" si="861"/>
        <v>0.53</v>
      </c>
      <c r="NX1766">
        <v>822815</v>
      </c>
      <c r="OA1766">
        <v>0.56000000000000005</v>
      </c>
      <c r="OB1766">
        <f t="shared" si="862"/>
        <v>0.56000000000000005</v>
      </c>
      <c r="OM1766">
        <v>822815</v>
      </c>
      <c r="OP1766">
        <v>0.56999999999999995</v>
      </c>
      <c r="OQ1766">
        <f t="shared" si="863"/>
        <v>0.56999999999999995</v>
      </c>
      <c r="PB1766">
        <v>822815</v>
      </c>
      <c r="PE1766">
        <v>0.56000000000000005</v>
      </c>
      <c r="PF1766">
        <f t="shared" si="864"/>
        <v>0.56000000000000005</v>
      </c>
      <c r="PQ1766">
        <v>822815</v>
      </c>
      <c r="PT1766">
        <v>0.54</v>
      </c>
      <c r="PU1766">
        <f t="shared" si="865"/>
        <v>0.54</v>
      </c>
      <c r="QF1766">
        <v>822815</v>
      </c>
      <c r="QI1766">
        <v>0.54</v>
      </c>
      <c r="QJ1766">
        <f t="shared" si="866"/>
        <v>0.54</v>
      </c>
      <c r="QU1766">
        <v>822815</v>
      </c>
      <c r="QX1766">
        <v>0.56000000000000005</v>
      </c>
      <c r="QY1766">
        <f t="shared" si="867"/>
        <v>0.56000000000000005</v>
      </c>
    </row>
    <row r="1767" spans="12:467" x14ac:dyDescent="0.2">
      <c r="L1767">
        <v>824186</v>
      </c>
      <c r="O1767">
        <v>0.51</v>
      </c>
      <c r="P1767">
        <f t="shared" si="837"/>
        <v>0.51</v>
      </c>
      <c r="AA1767">
        <v>824186</v>
      </c>
      <c r="AD1767">
        <v>0.55000000000000004</v>
      </c>
      <c r="AE1767">
        <f t="shared" si="838"/>
        <v>0.55000000000000004</v>
      </c>
      <c r="AP1767">
        <v>824186</v>
      </c>
      <c r="AS1767">
        <v>0.73</v>
      </c>
      <c r="AT1767">
        <f t="shared" si="839"/>
        <v>0.73</v>
      </c>
      <c r="BE1767">
        <v>824186</v>
      </c>
      <c r="BH1767">
        <v>0.56000000000000005</v>
      </c>
      <c r="BI1767">
        <f t="shared" si="840"/>
        <v>0.56000000000000005</v>
      </c>
      <c r="BT1767">
        <v>824186</v>
      </c>
      <c r="BW1767">
        <v>0.45</v>
      </c>
      <c r="BX1767">
        <f t="shared" si="841"/>
        <v>0.45</v>
      </c>
      <c r="CI1767">
        <v>824186</v>
      </c>
      <c r="CL1767">
        <v>0.53</v>
      </c>
      <c r="CM1767">
        <f t="shared" si="842"/>
        <v>0.53</v>
      </c>
      <c r="CX1767">
        <v>824186</v>
      </c>
      <c r="DA1767">
        <v>0.5</v>
      </c>
      <c r="DB1767">
        <f t="shared" si="843"/>
        <v>0.5</v>
      </c>
      <c r="DM1767">
        <v>824186</v>
      </c>
      <c r="DP1767">
        <v>0.54</v>
      </c>
      <c r="DQ1767">
        <f t="shared" si="844"/>
        <v>0.54</v>
      </c>
      <c r="EB1767">
        <v>824186</v>
      </c>
      <c r="EE1767">
        <v>0.53</v>
      </c>
      <c r="EF1767">
        <f t="shared" si="845"/>
        <v>0.53</v>
      </c>
      <c r="EQ1767">
        <v>824186</v>
      </c>
      <c r="ET1767">
        <v>0.53</v>
      </c>
      <c r="EU1767">
        <f t="shared" si="846"/>
        <v>0.53</v>
      </c>
      <c r="FF1767">
        <v>824186</v>
      </c>
      <c r="FI1767">
        <v>0.49</v>
      </c>
      <c r="FJ1767">
        <f t="shared" si="847"/>
        <v>0.49</v>
      </c>
      <c r="FU1767">
        <v>824186</v>
      </c>
      <c r="FX1767">
        <v>0.51</v>
      </c>
      <c r="FY1767">
        <f t="shared" si="848"/>
        <v>0.51</v>
      </c>
      <c r="GJ1767">
        <v>824186</v>
      </c>
      <c r="GM1767">
        <v>0.5</v>
      </c>
      <c r="GN1767">
        <f t="shared" si="849"/>
        <v>0.5</v>
      </c>
      <c r="GY1767">
        <v>824186</v>
      </c>
      <c r="HB1767">
        <v>0.56000000000000005</v>
      </c>
      <c r="HC1767">
        <f t="shared" si="850"/>
        <v>0.56000000000000005</v>
      </c>
      <c r="HN1767">
        <v>824186</v>
      </c>
      <c r="HQ1767">
        <v>0.49</v>
      </c>
      <c r="HR1767">
        <f t="shared" si="851"/>
        <v>0.49</v>
      </c>
      <c r="ID1767">
        <v>822900</v>
      </c>
      <c r="IG1767">
        <v>0.49</v>
      </c>
      <c r="IH1767">
        <f t="shared" si="852"/>
        <v>0.49</v>
      </c>
      <c r="IS1767">
        <v>822900</v>
      </c>
      <c r="IV1767">
        <v>0.48</v>
      </c>
      <c r="IW1767">
        <f t="shared" si="853"/>
        <v>0.48</v>
      </c>
      <c r="JH1767">
        <v>822900</v>
      </c>
      <c r="JK1767">
        <v>0.5</v>
      </c>
      <c r="JL1767">
        <f t="shared" si="854"/>
        <v>0.5</v>
      </c>
      <c r="JW1767">
        <v>822900</v>
      </c>
      <c r="JZ1767">
        <v>0.49</v>
      </c>
      <c r="KA1767">
        <f t="shared" si="855"/>
        <v>0.49</v>
      </c>
      <c r="KL1767">
        <v>822900</v>
      </c>
      <c r="KO1767">
        <v>0.46</v>
      </c>
      <c r="KP1767">
        <f t="shared" si="856"/>
        <v>0.46</v>
      </c>
      <c r="LA1767">
        <v>822900</v>
      </c>
      <c r="LD1767">
        <v>0.45</v>
      </c>
      <c r="LE1767">
        <f t="shared" si="857"/>
        <v>0.45</v>
      </c>
      <c r="LP1767">
        <v>822900</v>
      </c>
      <c r="LS1767">
        <v>0.47</v>
      </c>
      <c r="LT1767">
        <f t="shared" si="858"/>
        <v>0.47</v>
      </c>
      <c r="ME1767">
        <v>822900</v>
      </c>
      <c r="MH1767">
        <v>0.51</v>
      </c>
      <c r="MI1767">
        <f t="shared" si="859"/>
        <v>0.51</v>
      </c>
      <c r="MT1767">
        <v>822900</v>
      </c>
      <c r="MW1767">
        <v>0.47</v>
      </c>
      <c r="MX1767">
        <f t="shared" si="860"/>
        <v>0.47</v>
      </c>
      <c r="NI1767">
        <v>822900</v>
      </c>
      <c r="NL1767">
        <v>0.47</v>
      </c>
      <c r="NM1767">
        <f t="shared" si="861"/>
        <v>0.47</v>
      </c>
      <c r="NX1767">
        <v>822900</v>
      </c>
      <c r="OA1767">
        <v>0.47</v>
      </c>
      <c r="OB1767">
        <f t="shared" si="862"/>
        <v>0.47</v>
      </c>
      <c r="OM1767">
        <v>822900</v>
      </c>
      <c r="OP1767">
        <v>0.5</v>
      </c>
      <c r="OQ1767">
        <f t="shared" si="863"/>
        <v>0.5</v>
      </c>
      <c r="PB1767">
        <v>822900</v>
      </c>
      <c r="PE1767">
        <v>0.49</v>
      </c>
      <c r="PF1767">
        <f t="shared" si="864"/>
        <v>0.49</v>
      </c>
      <c r="PQ1767">
        <v>822900</v>
      </c>
      <c r="PT1767">
        <v>0.48</v>
      </c>
      <c r="PU1767">
        <f t="shared" si="865"/>
        <v>0.48</v>
      </c>
      <c r="QF1767">
        <v>822900</v>
      </c>
      <c r="QI1767">
        <v>0.48</v>
      </c>
      <c r="QJ1767">
        <f t="shared" si="866"/>
        <v>0.48</v>
      </c>
      <c r="QU1767">
        <v>822900</v>
      </c>
      <c r="QX1767">
        <v>0.47</v>
      </c>
      <c r="QY1767">
        <f t="shared" si="867"/>
        <v>0.47</v>
      </c>
    </row>
    <row r="1768" spans="12:467" x14ac:dyDescent="0.2">
      <c r="L1768">
        <v>824271</v>
      </c>
      <c r="O1768">
        <v>0.44</v>
      </c>
      <c r="P1768">
        <f t="shared" si="837"/>
        <v>0.44</v>
      </c>
      <c r="AA1768">
        <v>824271</v>
      </c>
      <c r="AD1768">
        <v>0.36</v>
      </c>
      <c r="AE1768">
        <f t="shared" si="838"/>
        <v>0.36</v>
      </c>
      <c r="AP1768">
        <v>824271</v>
      </c>
      <c r="AS1768">
        <v>0.24</v>
      </c>
      <c r="AT1768">
        <f t="shared" si="839"/>
        <v>0.24</v>
      </c>
      <c r="BE1768">
        <v>824271</v>
      </c>
      <c r="BH1768">
        <v>0.47</v>
      </c>
      <c r="BI1768">
        <f t="shared" si="840"/>
        <v>0.47</v>
      </c>
      <c r="BT1768">
        <v>824271</v>
      </c>
      <c r="BW1768">
        <v>0.42</v>
      </c>
      <c r="BX1768">
        <f t="shared" si="841"/>
        <v>0.42</v>
      </c>
      <c r="CI1768">
        <v>824271</v>
      </c>
      <c r="CL1768">
        <v>0.46</v>
      </c>
      <c r="CM1768">
        <f t="shared" si="842"/>
        <v>0.46</v>
      </c>
      <c r="CX1768">
        <v>824271</v>
      </c>
      <c r="DA1768">
        <v>0.42</v>
      </c>
      <c r="DB1768">
        <f t="shared" si="843"/>
        <v>0.42</v>
      </c>
      <c r="DM1768">
        <v>824271</v>
      </c>
      <c r="DP1768">
        <v>0.44</v>
      </c>
      <c r="DQ1768">
        <f t="shared" si="844"/>
        <v>0.44</v>
      </c>
      <c r="EB1768">
        <v>824271</v>
      </c>
      <c r="EE1768">
        <v>0.44</v>
      </c>
      <c r="EF1768">
        <f t="shared" si="845"/>
        <v>0.44</v>
      </c>
      <c r="EQ1768">
        <v>824271</v>
      </c>
      <c r="ET1768">
        <v>0.44</v>
      </c>
      <c r="EU1768">
        <f t="shared" si="846"/>
        <v>0.44</v>
      </c>
      <c r="FF1768">
        <v>824271</v>
      </c>
      <c r="FI1768">
        <v>0.44</v>
      </c>
      <c r="FJ1768">
        <f t="shared" si="847"/>
        <v>0.44</v>
      </c>
      <c r="FU1768">
        <v>824271</v>
      </c>
      <c r="FX1768">
        <v>0.44</v>
      </c>
      <c r="FY1768">
        <f t="shared" si="848"/>
        <v>0.44</v>
      </c>
      <c r="GJ1768">
        <v>824271</v>
      </c>
      <c r="GM1768">
        <v>0.44</v>
      </c>
      <c r="GN1768">
        <f t="shared" si="849"/>
        <v>0.44</v>
      </c>
      <c r="GY1768">
        <v>824271</v>
      </c>
      <c r="HB1768">
        <v>0.48</v>
      </c>
      <c r="HC1768">
        <f t="shared" si="850"/>
        <v>0.48</v>
      </c>
      <c r="HN1768">
        <v>824271</v>
      </c>
      <c r="HQ1768">
        <v>0.4</v>
      </c>
      <c r="HR1768">
        <f t="shared" si="851"/>
        <v>0.4</v>
      </c>
      <c r="ID1768">
        <v>823631</v>
      </c>
      <c r="IG1768">
        <v>0.51</v>
      </c>
      <c r="IH1768">
        <f t="shared" si="852"/>
        <v>0.51</v>
      </c>
      <c r="IS1768">
        <v>823631</v>
      </c>
      <c r="IV1768">
        <v>0.48</v>
      </c>
      <c r="IW1768">
        <f t="shared" si="853"/>
        <v>0.48</v>
      </c>
      <c r="JH1768">
        <v>823631</v>
      </c>
      <c r="JK1768">
        <v>0.48</v>
      </c>
      <c r="JL1768">
        <f t="shared" si="854"/>
        <v>0.48</v>
      </c>
      <c r="JW1768">
        <v>823631</v>
      </c>
      <c r="JZ1768">
        <v>0.53</v>
      </c>
      <c r="KA1768">
        <f t="shared" si="855"/>
        <v>0.53</v>
      </c>
      <c r="KL1768">
        <v>823631</v>
      </c>
      <c r="KO1768">
        <v>0.53</v>
      </c>
      <c r="KP1768">
        <f t="shared" si="856"/>
        <v>0.53</v>
      </c>
      <c r="LA1768">
        <v>823631</v>
      </c>
      <c r="LD1768">
        <v>0.49</v>
      </c>
      <c r="LE1768">
        <f t="shared" si="857"/>
        <v>0.49</v>
      </c>
      <c r="LP1768">
        <v>823631</v>
      </c>
      <c r="LS1768">
        <v>0.51</v>
      </c>
      <c r="LT1768">
        <f t="shared" si="858"/>
        <v>0.51</v>
      </c>
      <c r="ME1768">
        <v>823631</v>
      </c>
      <c r="MH1768">
        <v>0.45</v>
      </c>
      <c r="MI1768">
        <f t="shared" si="859"/>
        <v>0.45</v>
      </c>
      <c r="MT1768">
        <v>823631</v>
      </c>
      <c r="MW1768">
        <v>0.51</v>
      </c>
      <c r="MX1768">
        <f t="shared" si="860"/>
        <v>0.51</v>
      </c>
      <c r="NI1768">
        <v>823631</v>
      </c>
      <c r="NL1768">
        <v>0.51</v>
      </c>
      <c r="NM1768">
        <f t="shared" si="861"/>
        <v>0.51</v>
      </c>
      <c r="NX1768">
        <v>823631</v>
      </c>
      <c r="OA1768">
        <v>0.48</v>
      </c>
      <c r="OB1768">
        <f t="shared" si="862"/>
        <v>0.48</v>
      </c>
      <c r="OM1768">
        <v>823631</v>
      </c>
      <c r="OP1768">
        <v>0.51</v>
      </c>
      <c r="OQ1768">
        <f t="shared" si="863"/>
        <v>0.51</v>
      </c>
      <c r="PB1768">
        <v>823631</v>
      </c>
      <c r="PE1768">
        <v>0.53</v>
      </c>
      <c r="PF1768">
        <f t="shared" si="864"/>
        <v>0.53</v>
      </c>
      <c r="PQ1768">
        <v>823631</v>
      </c>
      <c r="PT1768">
        <v>0.5</v>
      </c>
      <c r="PU1768">
        <f t="shared" si="865"/>
        <v>0.5</v>
      </c>
      <c r="QF1768">
        <v>823631</v>
      </c>
      <c r="QI1768">
        <v>0.49</v>
      </c>
      <c r="QJ1768">
        <f t="shared" si="866"/>
        <v>0.49</v>
      </c>
      <c r="QU1768">
        <v>823631</v>
      </c>
      <c r="QX1768">
        <v>0.51</v>
      </c>
      <c r="QY1768">
        <f t="shared" si="867"/>
        <v>0.51</v>
      </c>
    </row>
    <row r="1769" spans="12:467" x14ac:dyDescent="0.2">
      <c r="L1769">
        <v>824350</v>
      </c>
      <c r="O1769">
        <v>0.44</v>
      </c>
      <c r="P1769">
        <f t="shared" si="837"/>
        <v>0.44</v>
      </c>
      <c r="AA1769">
        <v>824350</v>
      </c>
      <c r="AD1769">
        <v>0.48</v>
      </c>
      <c r="AE1769">
        <f t="shared" si="838"/>
        <v>0.48</v>
      </c>
      <c r="AP1769">
        <v>824350</v>
      </c>
      <c r="AS1769">
        <v>0.51</v>
      </c>
      <c r="AT1769">
        <f t="shared" si="839"/>
        <v>0.51</v>
      </c>
      <c r="BE1769">
        <v>824350</v>
      </c>
      <c r="BH1769">
        <v>0.47</v>
      </c>
      <c r="BI1769">
        <f t="shared" si="840"/>
        <v>0.47</v>
      </c>
      <c r="BT1769">
        <v>824350</v>
      </c>
      <c r="BW1769">
        <v>0.49</v>
      </c>
      <c r="BX1769">
        <f t="shared" si="841"/>
        <v>0.49</v>
      </c>
      <c r="CI1769">
        <v>824350</v>
      </c>
      <c r="CL1769">
        <v>0.46</v>
      </c>
      <c r="CM1769">
        <f t="shared" si="842"/>
        <v>0.46</v>
      </c>
      <c r="CX1769">
        <v>824350</v>
      </c>
      <c r="DA1769">
        <v>0.44</v>
      </c>
      <c r="DB1769">
        <f t="shared" si="843"/>
        <v>0.44</v>
      </c>
      <c r="DM1769">
        <v>824350</v>
      </c>
      <c r="DP1769">
        <v>0.39</v>
      </c>
      <c r="DQ1769">
        <f t="shared" si="844"/>
        <v>0.39</v>
      </c>
      <c r="EB1769">
        <v>824350</v>
      </c>
      <c r="EE1769">
        <v>0.4</v>
      </c>
      <c r="EF1769">
        <f t="shared" si="845"/>
        <v>0.4</v>
      </c>
      <c r="EQ1769">
        <v>824350</v>
      </c>
      <c r="ET1769">
        <v>0.4</v>
      </c>
      <c r="EU1769">
        <f t="shared" si="846"/>
        <v>0.4</v>
      </c>
      <c r="FF1769">
        <v>824350</v>
      </c>
      <c r="FI1769">
        <v>0.46</v>
      </c>
      <c r="FJ1769">
        <f t="shared" si="847"/>
        <v>0.46</v>
      </c>
      <c r="FU1769">
        <v>824350</v>
      </c>
      <c r="FX1769">
        <v>0.45</v>
      </c>
      <c r="FY1769">
        <f t="shared" si="848"/>
        <v>0.45</v>
      </c>
      <c r="GJ1769">
        <v>824350</v>
      </c>
      <c r="GM1769">
        <v>0.4</v>
      </c>
      <c r="GN1769">
        <f t="shared" si="849"/>
        <v>0.4</v>
      </c>
      <c r="GY1769">
        <v>824350</v>
      </c>
      <c r="HB1769">
        <v>0.45</v>
      </c>
      <c r="HC1769">
        <f t="shared" si="850"/>
        <v>0.45</v>
      </c>
      <c r="HN1769">
        <v>824350</v>
      </c>
      <c r="HQ1769">
        <v>0.43</v>
      </c>
      <c r="HR1769">
        <f t="shared" si="851"/>
        <v>0.43</v>
      </c>
      <c r="ID1769">
        <v>823710</v>
      </c>
      <c r="IG1769">
        <v>0.41</v>
      </c>
      <c r="IH1769">
        <f t="shared" si="852"/>
        <v>0.41</v>
      </c>
      <c r="IS1769">
        <v>823710</v>
      </c>
      <c r="IV1769">
        <v>0.41</v>
      </c>
      <c r="IW1769">
        <f t="shared" si="853"/>
        <v>0.41</v>
      </c>
      <c r="JH1769">
        <v>823710</v>
      </c>
      <c r="JK1769">
        <v>0.41</v>
      </c>
      <c r="JL1769">
        <f t="shared" si="854"/>
        <v>0.41</v>
      </c>
      <c r="JW1769">
        <v>823710</v>
      </c>
      <c r="JZ1769">
        <v>0.43</v>
      </c>
      <c r="KA1769">
        <f t="shared" si="855"/>
        <v>0.43</v>
      </c>
      <c r="KL1769">
        <v>823710</v>
      </c>
      <c r="KO1769">
        <v>0.41</v>
      </c>
      <c r="KP1769">
        <f t="shared" si="856"/>
        <v>0.41</v>
      </c>
      <c r="LA1769">
        <v>823710</v>
      </c>
      <c r="LD1769">
        <v>0.37</v>
      </c>
      <c r="LE1769">
        <f t="shared" si="857"/>
        <v>0.37</v>
      </c>
      <c r="LP1769">
        <v>823710</v>
      </c>
      <c r="LS1769">
        <v>0.44</v>
      </c>
      <c r="LT1769">
        <f t="shared" si="858"/>
        <v>0.44</v>
      </c>
      <c r="ME1769">
        <v>823710</v>
      </c>
      <c r="MH1769">
        <v>0.44</v>
      </c>
      <c r="MI1769">
        <f t="shared" si="859"/>
        <v>0.44</v>
      </c>
      <c r="MT1769">
        <v>823710</v>
      </c>
      <c r="MW1769">
        <v>0.48</v>
      </c>
      <c r="MX1769">
        <f t="shared" si="860"/>
        <v>0.48</v>
      </c>
      <c r="NI1769">
        <v>823710</v>
      </c>
      <c r="NL1769">
        <v>0.44</v>
      </c>
      <c r="NM1769">
        <f t="shared" si="861"/>
        <v>0.44</v>
      </c>
      <c r="NX1769">
        <v>823710</v>
      </c>
      <c r="OA1769">
        <v>0.42</v>
      </c>
      <c r="OB1769">
        <f t="shared" si="862"/>
        <v>0.42</v>
      </c>
      <c r="OM1769">
        <v>823710</v>
      </c>
      <c r="OP1769">
        <v>0.42</v>
      </c>
      <c r="OQ1769">
        <f t="shared" si="863"/>
        <v>0.42</v>
      </c>
      <c r="PB1769">
        <v>823710</v>
      </c>
      <c r="PE1769">
        <v>0.41</v>
      </c>
      <c r="PF1769">
        <f t="shared" si="864"/>
        <v>0.41</v>
      </c>
      <c r="PQ1769">
        <v>823710</v>
      </c>
      <c r="PT1769">
        <v>0.41</v>
      </c>
      <c r="PU1769">
        <f t="shared" si="865"/>
        <v>0.41</v>
      </c>
      <c r="QF1769">
        <v>823710</v>
      </c>
      <c r="QI1769">
        <v>0.46</v>
      </c>
      <c r="QJ1769">
        <f t="shared" si="866"/>
        <v>0.46</v>
      </c>
      <c r="QU1769">
        <v>823710</v>
      </c>
      <c r="QX1769">
        <v>0.45</v>
      </c>
      <c r="QY1769">
        <f t="shared" si="867"/>
        <v>0.45</v>
      </c>
    </row>
    <row r="1770" spans="12:467" x14ac:dyDescent="0.2">
      <c r="L1770">
        <v>824673</v>
      </c>
      <c r="O1770">
        <v>0.56999999999999995</v>
      </c>
      <c r="P1770">
        <f t="shared" si="837"/>
        <v>0.56999999999999995</v>
      </c>
      <c r="AA1770">
        <v>824673</v>
      </c>
      <c r="AD1770">
        <v>0.6</v>
      </c>
      <c r="AE1770">
        <f t="shared" si="838"/>
        <v>0.6</v>
      </c>
      <c r="AP1770">
        <v>824673</v>
      </c>
      <c r="AS1770">
        <v>0.62</v>
      </c>
      <c r="AT1770">
        <f t="shared" si="839"/>
        <v>0.62</v>
      </c>
      <c r="BE1770">
        <v>824673</v>
      </c>
      <c r="BH1770">
        <v>0.48</v>
      </c>
      <c r="BI1770">
        <f t="shared" si="840"/>
        <v>0.48</v>
      </c>
      <c r="BT1770">
        <v>824673</v>
      </c>
      <c r="BW1770">
        <v>0.7</v>
      </c>
      <c r="BX1770">
        <f t="shared" si="841"/>
        <v>0.7</v>
      </c>
      <c r="CI1770">
        <v>824673</v>
      </c>
      <c r="CL1770">
        <v>0.55000000000000004</v>
      </c>
      <c r="CM1770">
        <f t="shared" si="842"/>
        <v>0.55000000000000004</v>
      </c>
      <c r="CX1770">
        <v>824673</v>
      </c>
      <c r="DA1770">
        <v>0.55000000000000004</v>
      </c>
      <c r="DB1770">
        <f t="shared" si="843"/>
        <v>0.55000000000000004</v>
      </c>
      <c r="DM1770">
        <v>824673</v>
      </c>
      <c r="DP1770">
        <v>0.56000000000000005</v>
      </c>
      <c r="DQ1770">
        <f t="shared" si="844"/>
        <v>0.56000000000000005</v>
      </c>
      <c r="EB1770">
        <v>824673</v>
      </c>
      <c r="EE1770">
        <v>0.55000000000000004</v>
      </c>
      <c r="EF1770">
        <f t="shared" si="845"/>
        <v>0.55000000000000004</v>
      </c>
      <c r="EQ1770">
        <v>824673</v>
      </c>
      <c r="ET1770">
        <v>0.55000000000000004</v>
      </c>
      <c r="EU1770">
        <f t="shared" si="846"/>
        <v>0.55000000000000004</v>
      </c>
      <c r="FF1770">
        <v>824673</v>
      </c>
      <c r="FI1770">
        <v>0.56999999999999995</v>
      </c>
      <c r="FJ1770">
        <f t="shared" si="847"/>
        <v>0.56999999999999995</v>
      </c>
      <c r="FU1770">
        <v>824673</v>
      </c>
      <c r="FX1770">
        <v>0.54</v>
      </c>
      <c r="FY1770">
        <f t="shared" si="848"/>
        <v>0.54</v>
      </c>
      <c r="GJ1770">
        <v>824673</v>
      </c>
      <c r="GM1770">
        <v>0.54</v>
      </c>
      <c r="GN1770">
        <f t="shared" si="849"/>
        <v>0.54</v>
      </c>
      <c r="GY1770">
        <v>824673</v>
      </c>
      <c r="HB1770">
        <v>0.59</v>
      </c>
      <c r="HC1770">
        <f t="shared" si="850"/>
        <v>0.59</v>
      </c>
      <c r="HN1770">
        <v>824673</v>
      </c>
      <c r="HQ1770">
        <v>0.57999999999999996</v>
      </c>
      <c r="HR1770">
        <f t="shared" si="851"/>
        <v>0.57999999999999996</v>
      </c>
      <c r="ID1770">
        <v>824195</v>
      </c>
      <c r="IG1770">
        <v>0.47</v>
      </c>
      <c r="IH1770">
        <f t="shared" si="852"/>
        <v>0.47</v>
      </c>
      <c r="IS1770">
        <v>824195</v>
      </c>
      <c r="IV1770">
        <v>0.47</v>
      </c>
      <c r="IW1770">
        <f t="shared" si="853"/>
        <v>0.47</v>
      </c>
      <c r="JH1770">
        <v>824195</v>
      </c>
      <c r="JK1770">
        <v>0.45</v>
      </c>
      <c r="JL1770">
        <f t="shared" si="854"/>
        <v>0.45</v>
      </c>
      <c r="JW1770">
        <v>824195</v>
      </c>
      <c r="JZ1770">
        <v>0.47</v>
      </c>
      <c r="KA1770">
        <f t="shared" si="855"/>
        <v>0.47</v>
      </c>
      <c r="KL1770">
        <v>824195</v>
      </c>
      <c r="KO1770">
        <v>0.47</v>
      </c>
      <c r="KP1770">
        <f t="shared" si="856"/>
        <v>0.47</v>
      </c>
      <c r="LA1770">
        <v>824195</v>
      </c>
      <c r="LD1770">
        <v>0.46</v>
      </c>
      <c r="LE1770">
        <f t="shared" si="857"/>
        <v>0.46</v>
      </c>
      <c r="LP1770">
        <v>824195</v>
      </c>
      <c r="LS1770">
        <v>0.46</v>
      </c>
      <c r="LT1770">
        <f t="shared" si="858"/>
        <v>0.46</v>
      </c>
      <c r="ME1770">
        <v>824195</v>
      </c>
      <c r="MH1770">
        <v>0.46</v>
      </c>
      <c r="MI1770">
        <f t="shared" si="859"/>
        <v>0.46</v>
      </c>
      <c r="MT1770">
        <v>824195</v>
      </c>
      <c r="MW1770">
        <v>0.45</v>
      </c>
      <c r="MX1770">
        <f t="shared" si="860"/>
        <v>0.45</v>
      </c>
      <c r="NI1770">
        <v>824195</v>
      </c>
      <c r="NL1770">
        <v>0.47</v>
      </c>
      <c r="NM1770">
        <f t="shared" si="861"/>
        <v>0.47</v>
      </c>
      <c r="NX1770">
        <v>824195</v>
      </c>
      <c r="OA1770">
        <v>0.41</v>
      </c>
      <c r="OB1770">
        <f t="shared" si="862"/>
        <v>0.41</v>
      </c>
      <c r="OM1770">
        <v>824195</v>
      </c>
      <c r="OP1770">
        <v>0.46</v>
      </c>
      <c r="OQ1770">
        <f t="shared" si="863"/>
        <v>0.46</v>
      </c>
      <c r="PB1770">
        <v>824195</v>
      </c>
      <c r="PE1770">
        <v>0.44</v>
      </c>
      <c r="PF1770">
        <f t="shared" si="864"/>
        <v>0.44</v>
      </c>
      <c r="PQ1770">
        <v>824195</v>
      </c>
      <c r="PT1770">
        <v>0.46</v>
      </c>
      <c r="PU1770">
        <f t="shared" si="865"/>
        <v>0.46</v>
      </c>
      <c r="QF1770">
        <v>824195</v>
      </c>
      <c r="QI1770">
        <v>0.47</v>
      </c>
      <c r="QJ1770">
        <f t="shared" si="866"/>
        <v>0.47</v>
      </c>
      <c r="QU1770">
        <v>824195</v>
      </c>
      <c r="QX1770">
        <v>0.46</v>
      </c>
      <c r="QY1770">
        <f t="shared" si="867"/>
        <v>0.46</v>
      </c>
    </row>
    <row r="1771" spans="12:467" x14ac:dyDescent="0.2">
      <c r="L1771">
        <v>824914</v>
      </c>
      <c r="O1771">
        <v>0.54</v>
      </c>
      <c r="P1771">
        <f t="shared" si="837"/>
        <v>0.54</v>
      </c>
      <c r="AA1771">
        <v>824914</v>
      </c>
      <c r="AD1771">
        <v>0.57999999999999996</v>
      </c>
      <c r="AE1771">
        <f t="shared" si="838"/>
        <v>0.57999999999999996</v>
      </c>
      <c r="AP1771">
        <v>824914</v>
      </c>
      <c r="AS1771">
        <v>0.61</v>
      </c>
      <c r="AT1771">
        <f t="shared" si="839"/>
        <v>0.61</v>
      </c>
      <c r="BE1771">
        <v>824914</v>
      </c>
      <c r="BH1771">
        <v>0.63</v>
      </c>
      <c r="BI1771">
        <f t="shared" si="840"/>
        <v>0.63</v>
      </c>
      <c r="BT1771">
        <v>824914</v>
      </c>
      <c r="BW1771">
        <v>0.55000000000000004</v>
      </c>
      <c r="BX1771">
        <f t="shared" si="841"/>
        <v>0.55000000000000004</v>
      </c>
      <c r="CI1771">
        <v>824914</v>
      </c>
      <c r="CL1771">
        <v>0.56999999999999995</v>
      </c>
      <c r="CM1771">
        <f t="shared" si="842"/>
        <v>0.56999999999999995</v>
      </c>
      <c r="CX1771">
        <v>824914</v>
      </c>
      <c r="DA1771">
        <v>0.56000000000000005</v>
      </c>
      <c r="DB1771">
        <f t="shared" si="843"/>
        <v>0.56000000000000005</v>
      </c>
      <c r="DM1771">
        <v>824914</v>
      </c>
      <c r="DP1771">
        <v>0.54</v>
      </c>
      <c r="DQ1771">
        <f t="shared" si="844"/>
        <v>0.54</v>
      </c>
      <c r="EB1771">
        <v>824914</v>
      </c>
      <c r="EE1771">
        <v>0.56999999999999995</v>
      </c>
      <c r="EF1771">
        <f t="shared" si="845"/>
        <v>0.56999999999999995</v>
      </c>
      <c r="EQ1771">
        <v>824914</v>
      </c>
      <c r="ET1771">
        <v>0.56999999999999995</v>
      </c>
      <c r="EU1771">
        <f t="shared" si="846"/>
        <v>0.56999999999999995</v>
      </c>
      <c r="FF1771">
        <v>824914</v>
      </c>
      <c r="FI1771">
        <v>0.56000000000000005</v>
      </c>
      <c r="FJ1771">
        <f t="shared" si="847"/>
        <v>0.56000000000000005</v>
      </c>
      <c r="FU1771">
        <v>824914</v>
      </c>
      <c r="FX1771">
        <v>0.56000000000000005</v>
      </c>
      <c r="FY1771">
        <f t="shared" si="848"/>
        <v>0.56000000000000005</v>
      </c>
      <c r="GJ1771">
        <v>824914</v>
      </c>
      <c r="GM1771">
        <v>0.55000000000000004</v>
      </c>
      <c r="GN1771">
        <f t="shared" si="849"/>
        <v>0.55000000000000004</v>
      </c>
      <c r="GY1771">
        <v>824914</v>
      </c>
      <c r="HB1771">
        <v>0.59</v>
      </c>
      <c r="HC1771">
        <f t="shared" si="850"/>
        <v>0.59</v>
      </c>
      <c r="HN1771">
        <v>824914</v>
      </c>
      <c r="HQ1771">
        <v>0.57999999999999996</v>
      </c>
      <c r="HR1771">
        <f t="shared" si="851"/>
        <v>0.57999999999999996</v>
      </c>
      <c r="ID1771">
        <v>824438</v>
      </c>
      <c r="IG1771">
        <v>0.55000000000000004</v>
      </c>
      <c r="IH1771">
        <f t="shared" si="852"/>
        <v>0.55000000000000004</v>
      </c>
      <c r="IS1771">
        <v>824438</v>
      </c>
      <c r="IV1771">
        <v>0.55000000000000004</v>
      </c>
      <c r="IW1771">
        <f t="shared" si="853"/>
        <v>0.55000000000000004</v>
      </c>
      <c r="JH1771">
        <v>824438</v>
      </c>
      <c r="JK1771">
        <v>0.56999999999999995</v>
      </c>
      <c r="JL1771">
        <f t="shared" si="854"/>
        <v>0.56999999999999995</v>
      </c>
      <c r="JW1771">
        <v>824438</v>
      </c>
      <c r="JZ1771">
        <v>0.55000000000000004</v>
      </c>
      <c r="KA1771">
        <f t="shared" si="855"/>
        <v>0.55000000000000004</v>
      </c>
      <c r="KL1771">
        <v>824438</v>
      </c>
      <c r="KO1771">
        <v>0.56999999999999995</v>
      </c>
      <c r="KP1771">
        <f t="shared" si="856"/>
        <v>0.56999999999999995</v>
      </c>
      <c r="LA1771">
        <v>824438</v>
      </c>
      <c r="LD1771">
        <v>0.56999999999999995</v>
      </c>
      <c r="LE1771">
        <f t="shared" si="857"/>
        <v>0.56999999999999995</v>
      </c>
      <c r="LP1771">
        <v>824438</v>
      </c>
      <c r="LS1771">
        <v>0.55000000000000004</v>
      </c>
      <c r="LT1771">
        <f t="shared" si="858"/>
        <v>0.55000000000000004</v>
      </c>
      <c r="ME1771">
        <v>824438</v>
      </c>
      <c r="MH1771">
        <v>0.51</v>
      </c>
      <c r="MI1771">
        <f t="shared" si="859"/>
        <v>0.51</v>
      </c>
      <c r="MT1771">
        <v>824438</v>
      </c>
      <c r="MW1771">
        <v>0.55000000000000004</v>
      </c>
      <c r="MX1771">
        <f t="shared" si="860"/>
        <v>0.55000000000000004</v>
      </c>
      <c r="NI1771">
        <v>824438</v>
      </c>
      <c r="NL1771">
        <v>0.55000000000000004</v>
      </c>
      <c r="NM1771">
        <f t="shared" si="861"/>
        <v>0.55000000000000004</v>
      </c>
      <c r="NX1771">
        <v>824438</v>
      </c>
      <c r="OA1771">
        <v>0.57999999999999996</v>
      </c>
      <c r="OB1771">
        <f t="shared" si="862"/>
        <v>0.57999999999999996</v>
      </c>
      <c r="OM1771">
        <v>824438</v>
      </c>
      <c r="OP1771">
        <v>0.56999999999999995</v>
      </c>
      <c r="OQ1771">
        <f t="shared" si="863"/>
        <v>0.56999999999999995</v>
      </c>
      <c r="PB1771">
        <v>824438</v>
      </c>
      <c r="PE1771">
        <v>0.55000000000000004</v>
      </c>
      <c r="PF1771">
        <f t="shared" si="864"/>
        <v>0.55000000000000004</v>
      </c>
      <c r="PQ1771">
        <v>824438</v>
      </c>
      <c r="PT1771">
        <v>0.54</v>
      </c>
      <c r="PU1771">
        <f t="shared" si="865"/>
        <v>0.54</v>
      </c>
      <c r="QF1771">
        <v>824438</v>
      </c>
      <c r="QI1771">
        <v>0.56999999999999995</v>
      </c>
      <c r="QJ1771">
        <f t="shared" si="866"/>
        <v>0.56999999999999995</v>
      </c>
      <c r="QU1771">
        <v>824438</v>
      </c>
      <c r="QX1771">
        <v>0.56000000000000005</v>
      </c>
      <c r="QY1771">
        <f t="shared" si="867"/>
        <v>0.56000000000000005</v>
      </c>
    </row>
    <row r="1772" spans="12:467" x14ac:dyDescent="0.2">
      <c r="L1772">
        <v>825073</v>
      </c>
      <c r="O1772">
        <v>0.59</v>
      </c>
      <c r="P1772">
        <f t="shared" si="837"/>
        <v>0.59</v>
      </c>
      <c r="AA1772">
        <v>825073</v>
      </c>
      <c r="AD1772">
        <v>0.53</v>
      </c>
      <c r="AE1772">
        <f t="shared" si="838"/>
        <v>0.53</v>
      </c>
      <c r="AP1772">
        <v>825073</v>
      </c>
      <c r="AS1772">
        <v>0.37</v>
      </c>
      <c r="AT1772">
        <f t="shared" si="839"/>
        <v>0.37</v>
      </c>
      <c r="BE1772">
        <v>825073</v>
      </c>
      <c r="BH1772">
        <v>0.51</v>
      </c>
      <c r="BI1772">
        <f t="shared" si="840"/>
        <v>0.51</v>
      </c>
      <c r="BT1772">
        <v>825073</v>
      </c>
      <c r="BW1772">
        <v>0.54</v>
      </c>
      <c r="BX1772">
        <f t="shared" si="841"/>
        <v>0.54</v>
      </c>
      <c r="CI1772">
        <v>825073</v>
      </c>
      <c r="CL1772">
        <v>0.52</v>
      </c>
      <c r="CM1772">
        <f t="shared" si="842"/>
        <v>0.52</v>
      </c>
      <c r="CX1772">
        <v>825073</v>
      </c>
      <c r="DA1772">
        <v>0.51</v>
      </c>
      <c r="DB1772">
        <f t="shared" si="843"/>
        <v>0.51</v>
      </c>
      <c r="DM1772">
        <v>825073</v>
      </c>
      <c r="DP1772">
        <v>0.54</v>
      </c>
      <c r="DQ1772">
        <f t="shared" si="844"/>
        <v>0.54</v>
      </c>
      <c r="EB1772">
        <v>825073</v>
      </c>
      <c r="EE1772">
        <v>0.54</v>
      </c>
      <c r="EF1772">
        <f t="shared" si="845"/>
        <v>0.54</v>
      </c>
      <c r="EQ1772">
        <v>825073</v>
      </c>
      <c r="ET1772">
        <v>0.54</v>
      </c>
      <c r="EU1772">
        <f t="shared" si="846"/>
        <v>0.54</v>
      </c>
      <c r="FF1772">
        <v>825073</v>
      </c>
      <c r="FI1772">
        <v>0.54</v>
      </c>
      <c r="FJ1772">
        <f t="shared" si="847"/>
        <v>0.54</v>
      </c>
      <c r="FU1772">
        <v>825073</v>
      </c>
      <c r="FX1772">
        <v>0.51</v>
      </c>
      <c r="FY1772">
        <f t="shared" si="848"/>
        <v>0.51</v>
      </c>
      <c r="GJ1772">
        <v>825073</v>
      </c>
      <c r="GM1772">
        <v>0.52</v>
      </c>
      <c r="GN1772">
        <f t="shared" si="849"/>
        <v>0.52</v>
      </c>
      <c r="GY1772">
        <v>825073</v>
      </c>
      <c r="HB1772">
        <v>0.46</v>
      </c>
      <c r="HC1772">
        <f t="shared" si="850"/>
        <v>0.46</v>
      </c>
      <c r="HN1772">
        <v>825073</v>
      </c>
      <c r="HQ1772">
        <v>0.44</v>
      </c>
      <c r="HR1772">
        <f t="shared" si="851"/>
        <v>0.44</v>
      </c>
      <c r="ID1772">
        <v>824603</v>
      </c>
      <c r="IG1772">
        <v>0.45</v>
      </c>
      <c r="IH1772">
        <f t="shared" si="852"/>
        <v>0.45</v>
      </c>
      <c r="IS1772">
        <v>824603</v>
      </c>
      <c r="IV1772">
        <v>0.49</v>
      </c>
      <c r="IW1772">
        <f t="shared" si="853"/>
        <v>0.49</v>
      </c>
      <c r="JH1772">
        <v>824603</v>
      </c>
      <c r="JK1772">
        <v>0.42</v>
      </c>
      <c r="JL1772">
        <f t="shared" si="854"/>
        <v>0.42</v>
      </c>
      <c r="JW1772">
        <v>824603</v>
      </c>
      <c r="JZ1772">
        <v>0.44</v>
      </c>
      <c r="KA1772">
        <f t="shared" si="855"/>
        <v>0.44</v>
      </c>
      <c r="KL1772">
        <v>824603</v>
      </c>
      <c r="KO1772">
        <v>0.41</v>
      </c>
      <c r="KP1772">
        <f t="shared" si="856"/>
        <v>0.41</v>
      </c>
      <c r="LA1772">
        <v>824603</v>
      </c>
      <c r="LD1772">
        <v>0.44</v>
      </c>
      <c r="LE1772">
        <f t="shared" si="857"/>
        <v>0.44</v>
      </c>
      <c r="LP1772">
        <v>824603</v>
      </c>
      <c r="LS1772">
        <v>0.48</v>
      </c>
      <c r="LT1772">
        <f t="shared" si="858"/>
        <v>0.48</v>
      </c>
      <c r="ME1772">
        <v>824603</v>
      </c>
      <c r="MH1772">
        <v>0.45</v>
      </c>
      <c r="MI1772">
        <f t="shared" si="859"/>
        <v>0.45</v>
      </c>
      <c r="MT1772">
        <v>824603</v>
      </c>
      <c r="MW1772">
        <v>0.48</v>
      </c>
      <c r="MX1772">
        <f t="shared" si="860"/>
        <v>0.48</v>
      </c>
      <c r="NI1772">
        <v>824603</v>
      </c>
      <c r="NL1772">
        <v>0.48</v>
      </c>
      <c r="NM1772">
        <f t="shared" si="861"/>
        <v>0.48</v>
      </c>
      <c r="NX1772">
        <v>824603</v>
      </c>
      <c r="OA1772">
        <v>0.48</v>
      </c>
      <c r="OB1772">
        <f t="shared" si="862"/>
        <v>0.48</v>
      </c>
      <c r="OM1772">
        <v>824603</v>
      </c>
      <c r="OP1772">
        <v>0.47</v>
      </c>
      <c r="OQ1772">
        <f t="shared" si="863"/>
        <v>0.47</v>
      </c>
      <c r="PB1772">
        <v>824603</v>
      </c>
      <c r="PE1772">
        <v>0.47</v>
      </c>
      <c r="PF1772">
        <f t="shared" si="864"/>
        <v>0.47</v>
      </c>
      <c r="PQ1772">
        <v>824603</v>
      </c>
      <c r="PT1772">
        <v>0.48</v>
      </c>
      <c r="PU1772">
        <f t="shared" si="865"/>
        <v>0.48</v>
      </c>
      <c r="QF1772">
        <v>824603</v>
      </c>
      <c r="QI1772">
        <v>0.52</v>
      </c>
      <c r="QJ1772">
        <f t="shared" si="866"/>
        <v>0.52</v>
      </c>
      <c r="QU1772">
        <v>824603</v>
      </c>
      <c r="QX1772">
        <v>0.48</v>
      </c>
      <c r="QY1772">
        <f t="shared" si="867"/>
        <v>0.48</v>
      </c>
    </row>
    <row r="1773" spans="12:467" x14ac:dyDescent="0.2">
      <c r="P1773" t="s">
        <v>2</v>
      </c>
      <c r="AE1773" t="s">
        <v>2</v>
      </c>
      <c r="AT1773" t="s">
        <v>2</v>
      </c>
      <c r="BI1773" t="s">
        <v>2</v>
      </c>
      <c r="BX1773" t="s">
        <v>2</v>
      </c>
      <c r="CM1773" t="s">
        <v>2</v>
      </c>
      <c r="DB1773" t="s">
        <v>2</v>
      </c>
      <c r="DQ1773" t="s">
        <v>2</v>
      </c>
      <c r="EF1773" t="s">
        <v>2</v>
      </c>
      <c r="EU1773" t="s">
        <v>2</v>
      </c>
      <c r="FJ1773" t="s">
        <v>2</v>
      </c>
      <c r="FY1773" t="s">
        <v>2</v>
      </c>
      <c r="GN1773" t="s">
        <v>2</v>
      </c>
      <c r="HC1773" t="s">
        <v>2</v>
      </c>
      <c r="HR1773" t="s">
        <v>2</v>
      </c>
      <c r="IH1773" t="s">
        <v>2</v>
      </c>
      <c r="IW1773" t="s">
        <v>2</v>
      </c>
      <c r="JL1773" t="s">
        <v>2</v>
      </c>
      <c r="KA1773" t="s">
        <v>2</v>
      </c>
      <c r="KP1773" t="s">
        <v>2</v>
      </c>
      <c r="LE1773" t="s">
        <v>2</v>
      </c>
      <c r="LT1773" t="s">
        <v>2</v>
      </c>
      <c r="MI1773" t="s">
        <v>2</v>
      </c>
      <c r="MX1773" t="s">
        <v>2</v>
      </c>
      <c r="NM1773" t="s">
        <v>2</v>
      </c>
      <c r="OB1773" t="s">
        <v>2</v>
      </c>
      <c r="OQ1773" t="s">
        <v>2</v>
      </c>
      <c r="PF1773" t="s">
        <v>2</v>
      </c>
      <c r="PU1773" t="s">
        <v>2</v>
      </c>
      <c r="QJ1773" t="s">
        <v>2</v>
      </c>
      <c r="QY1773" t="s">
        <v>2</v>
      </c>
    </row>
  </sheetData>
  <conditionalFormatting sqref="F2">
    <cfRule type="cellIs" dxfId="61" priority="84" operator="equal">
      <formula>-1000000</formula>
    </cfRule>
  </conditionalFormatting>
  <conditionalFormatting sqref="K2">
    <cfRule type="cellIs" dxfId="60" priority="83" operator="equal">
      <formula>-1000000</formula>
    </cfRule>
  </conditionalFormatting>
  <conditionalFormatting sqref="U2">
    <cfRule type="cellIs" dxfId="59" priority="62" operator="equal">
      <formula>-1000000</formula>
    </cfRule>
  </conditionalFormatting>
  <conditionalFormatting sqref="Z2">
    <cfRule type="cellIs" dxfId="58" priority="61" operator="equal">
      <formula>-1000000</formula>
    </cfRule>
  </conditionalFormatting>
  <conditionalFormatting sqref="AJ2">
    <cfRule type="cellIs" dxfId="57" priority="60" operator="equal">
      <formula>-1000000</formula>
    </cfRule>
  </conditionalFormatting>
  <conditionalFormatting sqref="AO2">
    <cfRule type="cellIs" dxfId="56" priority="59" operator="equal">
      <formula>-1000000</formula>
    </cfRule>
  </conditionalFormatting>
  <conditionalFormatting sqref="AY2">
    <cfRule type="cellIs" dxfId="55" priority="58" operator="equal">
      <formula>-1000000</formula>
    </cfRule>
  </conditionalFormatting>
  <conditionalFormatting sqref="BD2">
    <cfRule type="cellIs" dxfId="54" priority="57" operator="equal">
      <formula>-1000000</formula>
    </cfRule>
  </conditionalFormatting>
  <conditionalFormatting sqref="BN2">
    <cfRule type="cellIs" dxfId="53" priority="56" operator="equal">
      <formula>-1000000</formula>
    </cfRule>
  </conditionalFormatting>
  <conditionalFormatting sqref="BS2">
    <cfRule type="cellIs" dxfId="52" priority="55" operator="equal">
      <formula>-1000000</formula>
    </cfRule>
  </conditionalFormatting>
  <conditionalFormatting sqref="CC2">
    <cfRule type="cellIs" dxfId="51" priority="54" operator="equal">
      <formula>-1000000</formula>
    </cfRule>
  </conditionalFormatting>
  <conditionalFormatting sqref="CH2">
    <cfRule type="cellIs" dxfId="50" priority="53" operator="equal">
      <formula>-1000000</formula>
    </cfRule>
  </conditionalFormatting>
  <conditionalFormatting sqref="CR2">
    <cfRule type="cellIs" dxfId="49" priority="52" operator="equal">
      <formula>-1000000</formula>
    </cfRule>
  </conditionalFormatting>
  <conditionalFormatting sqref="CW2">
    <cfRule type="cellIs" dxfId="48" priority="51" operator="equal">
      <formula>-1000000</formula>
    </cfRule>
  </conditionalFormatting>
  <conditionalFormatting sqref="DG2">
    <cfRule type="cellIs" dxfId="47" priority="50" operator="equal">
      <formula>-1000000</formula>
    </cfRule>
  </conditionalFormatting>
  <conditionalFormatting sqref="DL2">
    <cfRule type="cellIs" dxfId="46" priority="49" operator="equal">
      <formula>-1000000</formula>
    </cfRule>
  </conditionalFormatting>
  <conditionalFormatting sqref="DV2">
    <cfRule type="cellIs" dxfId="45" priority="48" operator="equal">
      <formula>-1000000</formula>
    </cfRule>
  </conditionalFormatting>
  <conditionalFormatting sqref="EA2">
    <cfRule type="cellIs" dxfId="44" priority="47" operator="equal">
      <formula>-1000000</formula>
    </cfRule>
  </conditionalFormatting>
  <conditionalFormatting sqref="EK2">
    <cfRule type="cellIs" dxfId="43" priority="46" operator="equal">
      <formula>-1000000</formula>
    </cfRule>
  </conditionalFormatting>
  <conditionalFormatting sqref="EP2">
    <cfRule type="cellIs" dxfId="42" priority="45" operator="equal">
      <formula>-1000000</formula>
    </cfRule>
  </conditionalFormatting>
  <conditionalFormatting sqref="EZ2">
    <cfRule type="cellIs" dxfId="41" priority="44" operator="equal">
      <formula>-1000000</formula>
    </cfRule>
  </conditionalFormatting>
  <conditionalFormatting sqref="FE2">
    <cfRule type="cellIs" dxfId="40" priority="43" operator="equal">
      <formula>-1000000</formula>
    </cfRule>
  </conditionalFormatting>
  <conditionalFormatting sqref="FO2">
    <cfRule type="cellIs" dxfId="39" priority="42" operator="equal">
      <formula>-1000000</formula>
    </cfRule>
  </conditionalFormatting>
  <conditionalFormatting sqref="FT2">
    <cfRule type="cellIs" dxfId="38" priority="41" operator="equal">
      <formula>-1000000</formula>
    </cfRule>
  </conditionalFormatting>
  <conditionalFormatting sqref="GD2">
    <cfRule type="cellIs" dxfId="37" priority="40" operator="equal">
      <formula>-1000000</formula>
    </cfRule>
  </conditionalFormatting>
  <conditionalFormatting sqref="GI2">
    <cfRule type="cellIs" dxfId="36" priority="39" operator="equal">
      <formula>-1000000</formula>
    </cfRule>
  </conditionalFormatting>
  <conditionalFormatting sqref="GS2">
    <cfRule type="cellIs" dxfId="35" priority="38" operator="equal">
      <formula>-1000000</formula>
    </cfRule>
  </conditionalFormatting>
  <conditionalFormatting sqref="GX2">
    <cfRule type="cellIs" dxfId="34" priority="37" operator="equal">
      <formula>-1000000</formula>
    </cfRule>
  </conditionalFormatting>
  <conditionalFormatting sqref="HH2">
    <cfRule type="cellIs" dxfId="33" priority="36" operator="equal">
      <formula>-1000000</formula>
    </cfRule>
  </conditionalFormatting>
  <conditionalFormatting sqref="HM2">
    <cfRule type="cellIs" dxfId="32" priority="35" operator="equal">
      <formula>-1000000</formula>
    </cfRule>
  </conditionalFormatting>
  <conditionalFormatting sqref="HX2">
    <cfRule type="cellIs" dxfId="31" priority="34" operator="equal">
      <formula>-1000000</formula>
    </cfRule>
  </conditionalFormatting>
  <conditionalFormatting sqref="IC2">
    <cfRule type="cellIs" dxfId="30" priority="33" operator="equal">
      <formula>-1000000</formula>
    </cfRule>
  </conditionalFormatting>
  <conditionalFormatting sqref="IM2">
    <cfRule type="cellIs" dxfId="29" priority="32" operator="equal">
      <formula>-1000000</formula>
    </cfRule>
  </conditionalFormatting>
  <conditionalFormatting sqref="IR2">
    <cfRule type="cellIs" dxfId="28" priority="31" operator="equal">
      <formula>-1000000</formula>
    </cfRule>
  </conditionalFormatting>
  <conditionalFormatting sqref="JB2">
    <cfRule type="cellIs" dxfId="27" priority="30" operator="equal">
      <formula>-1000000</formula>
    </cfRule>
  </conditionalFormatting>
  <conditionalFormatting sqref="JG2">
    <cfRule type="cellIs" dxfId="26" priority="29" operator="equal">
      <formula>-1000000</formula>
    </cfRule>
  </conditionalFormatting>
  <conditionalFormatting sqref="JQ2">
    <cfRule type="cellIs" dxfId="25" priority="28" operator="equal">
      <formula>-1000000</formula>
    </cfRule>
  </conditionalFormatting>
  <conditionalFormatting sqref="JV2">
    <cfRule type="cellIs" dxfId="24" priority="27" operator="equal">
      <formula>-1000000</formula>
    </cfRule>
  </conditionalFormatting>
  <conditionalFormatting sqref="KF2">
    <cfRule type="cellIs" dxfId="23" priority="26" operator="equal">
      <formula>-1000000</formula>
    </cfRule>
  </conditionalFormatting>
  <conditionalFormatting sqref="KK2">
    <cfRule type="cellIs" dxfId="22" priority="25" operator="equal">
      <formula>-1000000</formula>
    </cfRule>
  </conditionalFormatting>
  <conditionalFormatting sqref="KU2">
    <cfRule type="cellIs" dxfId="21" priority="24" operator="equal">
      <formula>-1000000</formula>
    </cfRule>
  </conditionalFormatting>
  <conditionalFormatting sqref="KZ2">
    <cfRule type="cellIs" dxfId="20" priority="23" operator="equal">
      <formula>-1000000</formula>
    </cfRule>
  </conditionalFormatting>
  <conditionalFormatting sqref="LJ2">
    <cfRule type="cellIs" dxfId="19" priority="22" operator="equal">
      <formula>-1000000</formula>
    </cfRule>
  </conditionalFormatting>
  <conditionalFormatting sqref="LO2">
    <cfRule type="cellIs" dxfId="18" priority="21" operator="equal">
      <formula>-1000000</formula>
    </cfRule>
  </conditionalFormatting>
  <conditionalFormatting sqref="LY2">
    <cfRule type="cellIs" dxfId="17" priority="20" operator="equal">
      <formula>-1000000</formula>
    </cfRule>
  </conditionalFormatting>
  <conditionalFormatting sqref="MD2">
    <cfRule type="cellIs" dxfId="16" priority="19" operator="equal">
      <formula>-1000000</formula>
    </cfRule>
  </conditionalFormatting>
  <conditionalFormatting sqref="MN2">
    <cfRule type="cellIs" dxfId="15" priority="18" operator="equal">
      <formula>-1000000</formula>
    </cfRule>
  </conditionalFormatting>
  <conditionalFormatting sqref="MS2">
    <cfRule type="cellIs" dxfId="14" priority="17" operator="equal">
      <formula>-1000000</formula>
    </cfRule>
  </conditionalFormatting>
  <conditionalFormatting sqref="NC2">
    <cfRule type="cellIs" dxfId="13" priority="16" operator="equal">
      <formula>-1000000</formula>
    </cfRule>
  </conditionalFormatting>
  <conditionalFormatting sqref="NH2">
    <cfRule type="cellIs" dxfId="12" priority="15" operator="equal">
      <formula>-1000000</formula>
    </cfRule>
  </conditionalFormatting>
  <conditionalFormatting sqref="NR2">
    <cfRule type="cellIs" dxfId="11" priority="14" operator="equal">
      <formula>-1000000</formula>
    </cfRule>
  </conditionalFormatting>
  <conditionalFormatting sqref="NW2">
    <cfRule type="cellIs" dxfId="10" priority="13" operator="equal">
      <formula>-1000000</formula>
    </cfRule>
  </conditionalFormatting>
  <conditionalFormatting sqref="OG2">
    <cfRule type="cellIs" dxfId="9" priority="12" operator="equal">
      <formula>-1000000</formula>
    </cfRule>
  </conditionalFormatting>
  <conditionalFormatting sqref="OL2">
    <cfRule type="cellIs" dxfId="8" priority="11" operator="equal">
      <formula>-1000000</formula>
    </cfRule>
  </conditionalFormatting>
  <conditionalFormatting sqref="OV2">
    <cfRule type="cellIs" dxfId="7" priority="10" operator="equal">
      <formula>-1000000</formula>
    </cfRule>
  </conditionalFormatting>
  <conditionalFormatting sqref="PA2">
    <cfRule type="cellIs" dxfId="6" priority="9" operator="equal">
      <formula>-1000000</formula>
    </cfRule>
  </conditionalFormatting>
  <conditionalFormatting sqref="PK2">
    <cfRule type="cellIs" dxfId="5" priority="8" operator="equal">
      <formula>-1000000</formula>
    </cfRule>
  </conditionalFormatting>
  <conditionalFormatting sqref="PP2">
    <cfRule type="cellIs" dxfId="4" priority="7" operator="equal">
      <formula>-1000000</formula>
    </cfRule>
  </conditionalFormatting>
  <conditionalFormatting sqref="PZ2">
    <cfRule type="cellIs" dxfId="3" priority="6" operator="equal">
      <formula>-1000000</formula>
    </cfRule>
  </conditionalFormatting>
  <conditionalFormatting sqref="QE2">
    <cfRule type="cellIs" dxfId="2" priority="5" operator="equal">
      <formula>-1000000</formula>
    </cfRule>
  </conditionalFormatting>
  <conditionalFormatting sqref="QO2">
    <cfRule type="cellIs" dxfId="1" priority="4" operator="equal">
      <formula>-1000000</formula>
    </cfRule>
  </conditionalFormatting>
  <conditionalFormatting sqref="QT2">
    <cfRule type="cellIs" dxfId="0" priority="3" operator="equal">
      <formula>-1000000</formula>
    </cfRule>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9172C-3C14-4E7A-B661-00F0F4A6367A}">
  <dimension ref="A1:AP26332"/>
  <sheetViews>
    <sheetView workbookViewId="0">
      <pane ySplit="2" topLeftCell="A113" activePane="bottomLeft" state="frozen"/>
      <selection pane="bottomLeft" activeCell="J125" sqref="J125"/>
    </sheetView>
  </sheetViews>
  <sheetFormatPr baseColWidth="10" defaultColWidth="8.83203125" defaultRowHeight="15" x14ac:dyDescent="0.2"/>
  <cols>
    <col min="1" max="1" width="15.5" bestFit="1" customWidth="1"/>
    <col min="2" max="2" width="10.5" bestFit="1" customWidth="1"/>
    <col min="4" max="4" width="12.5" bestFit="1" customWidth="1"/>
    <col min="5" max="5" width="13.5" bestFit="1" customWidth="1"/>
    <col min="6" max="6" width="13.5" customWidth="1"/>
    <col min="7" max="7" width="10.6640625" bestFit="1" customWidth="1"/>
    <col min="8" max="8" width="23" bestFit="1" customWidth="1"/>
    <col min="9" max="9" width="19.83203125" bestFit="1" customWidth="1"/>
    <col min="10" max="10" width="20.83203125" bestFit="1" customWidth="1"/>
    <col min="11" max="11" width="20" bestFit="1" customWidth="1"/>
    <col min="12" max="12" width="20" customWidth="1"/>
    <col min="14" max="14" width="19.5" bestFit="1" customWidth="1"/>
    <col min="15" max="15" width="19.6640625" bestFit="1" customWidth="1"/>
    <col min="18" max="18" width="30.6640625" bestFit="1" customWidth="1"/>
    <col min="19" max="19" width="25.33203125" bestFit="1" customWidth="1"/>
    <col min="20" max="20" width="45" bestFit="1" customWidth="1"/>
    <col min="21" max="21" width="45" customWidth="1"/>
    <col min="22" max="22" width="12.33203125" bestFit="1" customWidth="1"/>
    <col min="23" max="24" width="12.6640625" bestFit="1" customWidth="1"/>
    <col min="25" max="25" width="20.6640625" bestFit="1" customWidth="1"/>
    <col min="26" max="27" width="20.6640625" customWidth="1"/>
    <col min="33" max="33" width="16.33203125" bestFit="1" customWidth="1"/>
    <col min="38" max="38" width="13.33203125" customWidth="1"/>
    <col min="43" max="43" width="16.5" bestFit="1" customWidth="1"/>
  </cols>
  <sheetData>
    <row r="1" spans="1:42" x14ac:dyDescent="0.2">
      <c r="A1">
        <v>1</v>
      </c>
      <c r="B1">
        <v>2</v>
      </c>
      <c r="C1">
        <v>3</v>
      </c>
      <c r="D1">
        <v>4</v>
      </c>
      <c r="E1">
        <v>5</v>
      </c>
      <c r="F1">
        <v>6</v>
      </c>
      <c r="G1">
        <v>7</v>
      </c>
      <c r="H1">
        <v>8</v>
      </c>
      <c r="I1">
        <v>9</v>
      </c>
      <c r="J1">
        <v>10</v>
      </c>
      <c r="K1">
        <v>11</v>
      </c>
      <c r="L1">
        <v>12</v>
      </c>
      <c r="M1">
        <v>13</v>
      </c>
      <c r="N1">
        <v>14</v>
      </c>
      <c r="O1">
        <v>15</v>
      </c>
      <c r="P1">
        <v>16</v>
      </c>
      <c r="Q1">
        <v>17</v>
      </c>
      <c r="R1">
        <v>18</v>
      </c>
      <c r="S1">
        <v>19</v>
      </c>
      <c r="T1">
        <v>20</v>
      </c>
      <c r="U1">
        <v>21</v>
      </c>
      <c r="V1">
        <v>22</v>
      </c>
      <c r="W1">
        <v>23</v>
      </c>
      <c r="X1">
        <v>24</v>
      </c>
      <c r="Y1">
        <v>25</v>
      </c>
      <c r="Z1">
        <v>26</v>
      </c>
      <c r="AA1">
        <v>27</v>
      </c>
      <c r="AB1">
        <v>28</v>
      </c>
      <c r="AC1">
        <v>29</v>
      </c>
      <c r="AD1">
        <v>30</v>
      </c>
      <c r="AE1">
        <v>31</v>
      </c>
      <c r="AF1">
        <v>32</v>
      </c>
      <c r="AG1">
        <v>33</v>
      </c>
      <c r="AH1">
        <v>34</v>
      </c>
      <c r="AI1">
        <v>35</v>
      </c>
      <c r="AJ1">
        <v>36</v>
      </c>
    </row>
    <row r="2" spans="1:42" x14ac:dyDescent="0.2">
      <c r="A2" t="s">
        <v>6</v>
      </c>
      <c r="B2" t="s">
        <v>7</v>
      </c>
      <c r="C2" t="s">
        <v>204</v>
      </c>
      <c r="D2" t="s">
        <v>214</v>
      </c>
      <c r="E2" t="s">
        <v>333</v>
      </c>
      <c r="F2" t="s">
        <v>334</v>
      </c>
      <c r="G2" t="s">
        <v>8</v>
      </c>
      <c r="H2" t="s">
        <v>105</v>
      </c>
      <c r="I2" t="s">
        <v>106</v>
      </c>
      <c r="J2" t="s">
        <v>107</v>
      </c>
      <c r="K2" t="s">
        <v>108</v>
      </c>
      <c r="L2" t="s">
        <v>205</v>
      </c>
      <c r="M2" t="s">
        <v>9</v>
      </c>
      <c r="N2" t="s">
        <v>109</v>
      </c>
      <c r="O2" t="s">
        <v>110</v>
      </c>
      <c r="P2" t="s">
        <v>111</v>
      </c>
      <c r="Q2" t="s">
        <v>112</v>
      </c>
      <c r="R2" s="37" t="s">
        <v>291</v>
      </c>
      <c r="S2" s="37" t="s">
        <v>293</v>
      </c>
      <c r="T2" s="37" t="s">
        <v>215</v>
      </c>
      <c r="U2" s="102" t="s">
        <v>221</v>
      </c>
      <c r="V2" t="s">
        <v>216</v>
      </c>
      <c r="W2" t="s">
        <v>220</v>
      </c>
      <c r="X2" t="s">
        <v>217</v>
      </c>
      <c r="Y2" t="s">
        <v>219</v>
      </c>
      <c r="Z2" t="s">
        <v>371</v>
      </c>
      <c r="AA2" t="s">
        <v>276</v>
      </c>
      <c r="AB2" t="s">
        <v>206</v>
      </c>
      <c r="AC2" t="s">
        <v>10</v>
      </c>
      <c r="AD2" t="s">
        <v>113</v>
      </c>
      <c r="AE2" t="s">
        <v>114</v>
      </c>
      <c r="AF2" t="s">
        <v>218</v>
      </c>
      <c r="AG2" s="37" t="s">
        <v>115</v>
      </c>
      <c r="AH2" t="s">
        <v>208</v>
      </c>
      <c r="AI2" t="s">
        <v>11</v>
      </c>
      <c r="AJ2" t="s">
        <v>207</v>
      </c>
    </row>
    <row r="3" spans="1:42" x14ac:dyDescent="0.2">
      <c r="A3">
        <v>778036</v>
      </c>
      <c r="B3" s="85">
        <v>45782</v>
      </c>
      <c r="C3">
        <v>2025</v>
      </c>
      <c r="D3">
        <v>5.0999999999999996</v>
      </c>
      <c r="E3">
        <v>8</v>
      </c>
      <c r="F3">
        <v>-111.5</v>
      </c>
      <c r="G3">
        <v>26</v>
      </c>
      <c r="H3">
        <v>-118</v>
      </c>
      <c r="I3">
        <v>0.54128399999999999</v>
      </c>
      <c r="J3">
        <v>-131</v>
      </c>
      <c r="K3">
        <v>-118</v>
      </c>
      <c r="L3">
        <v>0.33921411400000001</v>
      </c>
      <c r="M3">
        <v>22</v>
      </c>
      <c r="N3">
        <v>108</v>
      </c>
      <c r="O3">
        <v>0.480769</v>
      </c>
      <c r="P3">
        <v>121</v>
      </c>
      <c r="Q3">
        <v>108</v>
      </c>
      <c r="R3" s="99">
        <v>0.50284878099999997</v>
      </c>
      <c r="S3" s="102">
        <f t="shared" ref="S3:S66" si="0">IF(R3&lt;0.5,((1-R3)/(1-(1-R3))*-100),(1-(1-R3))/(1-R3)*100)</f>
        <v>101.14604204560946</v>
      </c>
      <c r="T3" s="99">
        <v>0.40608281099999999</v>
      </c>
      <c r="U3" s="102">
        <f t="shared" ref="U3:U66" si="1">IF(T3&lt;0.5,((1-T3)/(1-(1-T3))*-100),(1-(1-T3))/(1-T3)*100)</f>
        <v>-146.255190545359</v>
      </c>
      <c r="V3">
        <v>0.60183399999999998</v>
      </c>
      <c r="W3" s="100">
        <f t="shared" ref="W3:W66" si="2">IF(V3&lt;0.5,100*(1-V3)/V3,-100*(V3/(1-V3)))</f>
        <v>-151.15152976396777</v>
      </c>
      <c r="X3">
        <v>0.58870699999999998</v>
      </c>
      <c r="Y3" s="100">
        <f t="shared" ref="Y3:Y66" si="3">IF(X3&lt;0.5,100*(1-X3)/X3,-100*(X3/(1-X3)))</f>
        <v>-143.13567213640883</v>
      </c>
      <c r="Z3">
        <v>0.58483799999999997</v>
      </c>
      <c r="AA3" s="100">
        <f t="shared" ref="AA3:AA66" si="4">IF(Z3&lt;0.5,100*(1-Z3)/Z3,-100*(Z3/(1-Z3)))</f>
        <v>-140.86982912694319</v>
      </c>
      <c r="AB3">
        <v>0.69128400000000001</v>
      </c>
      <c r="AC3">
        <v>1</v>
      </c>
      <c r="AD3">
        <v>6</v>
      </c>
      <c r="AE3">
        <v>3</v>
      </c>
      <c r="AF3" t="s">
        <v>228</v>
      </c>
      <c r="AG3" s="99" t="s">
        <v>325</v>
      </c>
      <c r="AH3">
        <v>1</v>
      </c>
      <c r="AI3">
        <v>9</v>
      </c>
      <c r="AJ3">
        <v>1</v>
      </c>
      <c r="AN3" t="s">
        <v>116</v>
      </c>
      <c r="AO3">
        <v>0</v>
      </c>
      <c r="AP3" t="s">
        <v>118</v>
      </c>
    </row>
    <row r="4" spans="1:42" x14ac:dyDescent="0.2">
      <c r="A4">
        <v>778038</v>
      </c>
      <c r="B4" s="85">
        <v>45782</v>
      </c>
      <c r="C4">
        <v>2025</v>
      </c>
      <c r="D4">
        <v>5.0999999999999996</v>
      </c>
      <c r="E4">
        <v>9</v>
      </c>
      <c r="F4">
        <v>117.5</v>
      </c>
      <c r="G4">
        <v>20</v>
      </c>
      <c r="H4">
        <v>103</v>
      </c>
      <c r="I4">
        <v>0.49261100000000002</v>
      </c>
      <c r="J4">
        <v>-102</v>
      </c>
      <c r="K4">
        <v>103</v>
      </c>
      <c r="L4">
        <v>0.33728248799999999</v>
      </c>
      <c r="M4">
        <v>24</v>
      </c>
      <c r="N4">
        <v>-111</v>
      </c>
      <c r="O4">
        <v>0.52606600000000003</v>
      </c>
      <c r="P4">
        <v>-106</v>
      </c>
      <c r="Q4">
        <v>-111</v>
      </c>
      <c r="R4" s="99">
        <v>0.53120182400000004</v>
      </c>
      <c r="S4" s="102">
        <f t="shared" si="0"/>
        <v>113.31141015360949</v>
      </c>
      <c r="T4" s="99">
        <v>0.50404585899999998</v>
      </c>
      <c r="U4" s="102">
        <f t="shared" si="1"/>
        <v>101.63154560695563</v>
      </c>
      <c r="V4">
        <v>0.53586800000000001</v>
      </c>
      <c r="W4" s="100">
        <f t="shared" si="2"/>
        <v>-115.4559478768971</v>
      </c>
      <c r="X4">
        <v>0.49663099999999999</v>
      </c>
      <c r="Y4" s="100">
        <f t="shared" si="3"/>
        <v>101.35674172574808</v>
      </c>
      <c r="Z4">
        <v>0.49863800000000003</v>
      </c>
      <c r="AA4" s="100">
        <f t="shared" si="4"/>
        <v>100.54628808875376</v>
      </c>
      <c r="AB4">
        <v>0.64261100000000004</v>
      </c>
      <c r="AC4">
        <v>1</v>
      </c>
      <c r="AD4">
        <v>7</v>
      </c>
      <c r="AE4">
        <v>6</v>
      </c>
      <c r="AF4" t="s">
        <v>222</v>
      </c>
      <c r="AG4" s="99" t="s">
        <v>326</v>
      </c>
      <c r="AH4">
        <v>-1</v>
      </c>
      <c r="AI4">
        <v>13</v>
      </c>
      <c r="AJ4">
        <v>1</v>
      </c>
      <c r="AL4" s="38" t="s">
        <v>254</v>
      </c>
      <c r="AO4">
        <v>1</v>
      </c>
      <c r="AP4" t="s">
        <v>133</v>
      </c>
    </row>
    <row r="5" spans="1:42" x14ac:dyDescent="0.2">
      <c r="A5">
        <v>778039</v>
      </c>
      <c r="B5" s="85">
        <v>45782</v>
      </c>
      <c r="C5">
        <v>2025</v>
      </c>
      <c r="D5">
        <v>5.0999999999999996</v>
      </c>
      <c r="E5">
        <v>10</v>
      </c>
      <c r="F5">
        <v>-110</v>
      </c>
      <c r="G5">
        <v>1</v>
      </c>
      <c r="H5">
        <v>-116</v>
      </c>
      <c r="I5">
        <v>0.53703699999999999</v>
      </c>
      <c r="J5">
        <v>-102</v>
      </c>
      <c r="K5">
        <v>-116</v>
      </c>
      <c r="L5">
        <v>0.340368381</v>
      </c>
      <c r="M5">
        <v>18</v>
      </c>
      <c r="N5">
        <v>-102</v>
      </c>
      <c r="O5">
        <v>0.50495000000000001</v>
      </c>
      <c r="P5">
        <v>-116</v>
      </c>
      <c r="Q5">
        <v>-102</v>
      </c>
      <c r="R5" s="99">
        <v>0.53225047000000003</v>
      </c>
      <c r="S5" s="102">
        <f t="shared" si="0"/>
        <v>113.78963224185389</v>
      </c>
      <c r="T5" s="99">
        <v>0.492965708</v>
      </c>
      <c r="U5" s="102">
        <f t="shared" si="1"/>
        <v>-102.85386666287137</v>
      </c>
      <c r="V5">
        <v>0.5</v>
      </c>
      <c r="W5" s="100">
        <f t="shared" si="2"/>
        <v>-100</v>
      </c>
      <c r="X5">
        <v>0.5</v>
      </c>
      <c r="Y5" s="100">
        <f t="shared" si="3"/>
        <v>-100</v>
      </c>
      <c r="Z5">
        <v>0.5</v>
      </c>
      <c r="AA5" s="100">
        <f t="shared" si="4"/>
        <v>-100</v>
      </c>
      <c r="AB5">
        <v>0.38703700000000002</v>
      </c>
      <c r="AC5">
        <v>-1</v>
      </c>
      <c r="AD5">
        <v>4</v>
      </c>
      <c r="AE5">
        <v>5</v>
      </c>
      <c r="AF5" t="s">
        <v>222</v>
      </c>
      <c r="AG5" s="99" t="s">
        <v>324</v>
      </c>
      <c r="AH5">
        <v>-1</v>
      </c>
      <c r="AI5">
        <v>9</v>
      </c>
      <c r="AJ5">
        <v>-1</v>
      </c>
      <c r="AL5" s="38" t="s">
        <v>255</v>
      </c>
      <c r="AO5">
        <v>2</v>
      </c>
      <c r="AP5" t="s">
        <v>119</v>
      </c>
    </row>
    <row r="6" spans="1:42" x14ac:dyDescent="0.2">
      <c r="A6">
        <v>778042</v>
      </c>
      <c r="B6" s="85">
        <v>45782</v>
      </c>
      <c r="C6">
        <v>2025</v>
      </c>
      <c r="D6">
        <v>5.0999999999999996</v>
      </c>
      <c r="E6">
        <v>8.5</v>
      </c>
      <c r="F6">
        <v>107</v>
      </c>
      <c r="G6">
        <v>17</v>
      </c>
      <c r="H6">
        <v>-106</v>
      </c>
      <c r="I6">
        <v>0.51456299999999999</v>
      </c>
      <c r="J6">
        <v>-106</v>
      </c>
      <c r="K6">
        <v>-106</v>
      </c>
      <c r="L6">
        <v>0.32447985800000001</v>
      </c>
      <c r="M6">
        <v>12</v>
      </c>
      <c r="N6">
        <v>-102</v>
      </c>
      <c r="O6">
        <v>0.50495000000000001</v>
      </c>
      <c r="P6">
        <v>-102</v>
      </c>
      <c r="Q6">
        <v>-102</v>
      </c>
      <c r="R6" s="99">
        <v>0.50996845199999996</v>
      </c>
      <c r="S6" s="102">
        <f t="shared" si="0"/>
        <v>104.06849397377982</v>
      </c>
      <c r="T6" s="99">
        <v>0.49704210100000001</v>
      </c>
      <c r="U6" s="102">
        <f t="shared" si="1"/>
        <v>-101.19020058624773</v>
      </c>
      <c r="V6">
        <v>0.50860000000000005</v>
      </c>
      <c r="W6" s="100">
        <f t="shared" si="2"/>
        <v>-103.50020350020353</v>
      </c>
      <c r="X6">
        <v>0.528362</v>
      </c>
      <c r="Y6" s="100">
        <f t="shared" si="3"/>
        <v>-112.02702072352099</v>
      </c>
      <c r="Z6">
        <v>0.51636199999999999</v>
      </c>
      <c r="AA6" s="100">
        <f t="shared" si="4"/>
        <v>-106.76621770828594</v>
      </c>
      <c r="AB6">
        <v>0.66456300000000001</v>
      </c>
      <c r="AC6">
        <v>1</v>
      </c>
      <c r="AD6">
        <v>5</v>
      </c>
      <c r="AE6">
        <v>1</v>
      </c>
      <c r="AF6" t="s">
        <v>227</v>
      </c>
      <c r="AG6" s="99" t="s">
        <v>325</v>
      </c>
      <c r="AH6">
        <v>1</v>
      </c>
      <c r="AI6">
        <v>6</v>
      </c>
      <c r="AJ6">
        <v>-1</v>
      </c>
      <c r="AL6" s="38" t="s">
        <v>256</v>
      </c>
      <c r="AO6">
        <v>3</v>
      </c>
      <c r="AP6" t="s">
        <v>134</v>
      </c>
    </row>
    <row r="7" spans="1:42" x14ac:dyDescent="0.2">
      <c r="A7">
        <v>778049</v>
      </c>
      <c r="B7" s="85">
        <v>45782</v>
      </c>
      <c r="C7">
        <v>2025</v>
      </c>
      <c r="D7">
        <v>5.0999999999999996</v>
      </c>
      <c r="E7">
        <v>8.5</v>
      </c>
      <c r="F7">
        <v>-108.5</v>
      </c>
      <c r="G7">
        <v>0</v>
      </c>
      <c r="H7">
        <v>-124</v>
      </c>
      <c r="I7">
        <v>0.55357100000000004</v>
      </c>
      <c r="J7">
        <v>-143</v>
      </c>
      <c r="K7">
        <v>-124</v>
      </c>
      <c r="L7">
        <v>0.327106864</v>
      </c>
      <c r="M7">
        <v>6</v>
      </c>
      <c r="N7">
        <v>113</v>
      </c>
      <c r="O7">
        <v>0.46948400000000001</v>
      </c>
      <c r="P7">
        <v>132</v>
      </c>
      <c r="Q7">
        <v>113</v>
      </c>
      <c r="R7" s="99">
        <v>0.52037763500000001</v>
      </c>
      <c r="S7" s="102">
        <f t="shared" si="0"/>
        <v>108.49736646455175</v>
      </c>
      <c r="T7" s="99">
        <v>0.605524862</v>
      </c>
      <c r="U7" s="102">
        <f t="shared" si="1"/>
        <v>153.50140063833376</v>
      </c>
      <c r="V7">
        <v>0.54933799999999999</v>
      </c>
      <c r="W7" s="100">
        <f t="shared" si="2"/>
        <v>-121.89578886171897</v>
      </c>
      <c r="X7">
        <v>0.62716700000000003</v>
      </c>
      <c r="Y7" s="100">
        <f t="shared" si="3"/>
        <v>-168.2166009983022</v>
      </c>
      <c r="Z7">
        <v>0.60479799999999995</v>
      </c>
      <c r="AA7" s="100">
        <f t="shared" si="4"/>
        <v>-153.03515670467252</v>
      </c>
      <c r="AB7">
        <v>0.70357099999999995</v>
      </c>
      <c r="AC7">
        <v>1</v>
      </c>
      <c r="AD7">
        <v>4</v>
      </c>
      <c r="AE7">
        <v>0</v>
      </c>
      <c r="AF7" t="s">
        <v>227</v>
      </c>
      <c r="AG7" s="99" t="s">
        <v>325</v>
      </c>
      <c r="AH7">
        <v>1</v>
      </c>
      <c r="AI7">
        <v>4</v>
      </c>
      <c r="AJ7">
        <v>-1</v>
      </c>
      <c r="AL7" s="38" t="s">
        <v>257</v>
      </c>
      <c r="AO7">
        <v>4</v>
      </c>
      <c r="AP7" t="s">
        <v>120</v>
      </c>
    </row>
    <row r="8" spans="1:42" x14ac:dyDescent="0.2">
      <c r="A8">
        <v>778024</v>
      </c>
      <c r="B8" s="85">
        <v>45783</v>
      </c>
      <c r="C8">
        <v>2025</v>
      </c>
      <c r="D8">
        <v>5.0999999999999996</v>
      </c>
      <c r="E8">
        <v>10</v>
      </c>
      <c r="F8">
        <v>-106.5</v>
      </c>
      <c r="G8">
        <v>20</v>
      </c>
      <c r="H8">
        <v>-123</v>
      </c>
      <c r="I8">
        <v>0.55157</v>
      </c>
      <c r="J8">
        <v>-116</v>
      </c>
      <c r="K8">
        <v>-123</v>
      </c>
      <c r="L8">
        <v>0.33728248799999999</v>
      </c>
      <c r="M8">
        <v>24</v>
      </c>
      <c r="N8">
        <v>113</v>
      </c>
      <c r="O8">
        <v>0.46948400000000001</v>
      </c>
      <c r="P8">
        <v>108</v>
      </c>
      <c r="Q8">
        <v>113</v>
      </c>
      <c r="R8" s="99">
        <v>0.51928246700000003</v>
      </c>
      <c r="S8" s="102">
        <f t="shared" si="0"/>
        <v>108.02236892824129</v>
      </c>
      <c r="T8" s="99">
        <v>0.41389935</v>
      </c>
      <c r="U8" s="102">
        <f t="shared" si="1"/>
        <v>-141.60463165743073</v>
      </c>
      <c r="V8">
        <v>0.56507099999999999</v>
      </c>
      <c r="W8" s="100">
        <f t="shared" si="2"/>
        <v>-129.92258506560842</v>
      </c>
      <c r="X8">
        <v>0.49363000000000001</v>
      </c>
      <c r="Y8" s="100">
        <f t="shared" si="3"/>
        <v>102.58088041650629</v>
      </c>
      <c r="Z8">
        <v>0.57935700000000001</v>
      </c>
      <c r="AA8" s="100">
        <f t="shared" si="4"/>
        <v>-137.73128282177524</v>
      </c>
      <c r="AB8">
        <v>0.40156999999999998</v>
      </c>
      <c r="AC8">
        <v>-1</v>
      </c>
      <c r="AD8">
        <v>3</v>
      </c>
      <c r="AE8">
        <v>5</v>
      </c>
      <c r="AF8" t="s">
        <v>225</v>
      </c>
      <c r="AG8" s="99" t="s">
        <v>324</v>
      </c>
      <c r="AH8">
        <v>-1</v>
      </c>
      <c r="AI8">
        <v>8</v>
      </c>
      <c r="AJ8">
        <v>-1</v>
      </c>
      <c r="AL8" s="38" t="s">
        <v>258</v>
      </c>
      <c r="AO8">
        <v>5</v>
      </c>
      <c r="AP8" t="s">
        <v>135</v>
      </c>
    </row>
    <row r="9" spans="1:42" x14ac:dyDescent="0.2">
      <c r="A9">
        <v>778025</v>
      </c>
      <c r="B9" s="85">
        <v>45783</v>
      </c>
      <c r="C9">
        <v>2025</v>
      </c>
      <c r="D9">
        <v>5.0999999999999996</v>
      </c>
      <c r="E9">
        <v>9</v>
      </c>
      <c r="F9">
        <v>-110</v>
      </c>
      <c r="G9">
        <v>4</v>
      </c>
      <c r="H9">
        <v>-104</v>
      </c>
      <c r="I9">
        <v>0.50980400000000003</v>
      </c>
      <c r="J9">
        <v>-108</v>
      </c>
      <c r="K9">
        <v>-104</v>
      </c>
      <c r="L9">
        <v>0.34782608700000001</v>
      </c>
      <c r="M9">
        <v>29</v>
      </c>
      <c r="N9">
        <v>-112</v>
      </c>
      <c r="O9">
        <v>0.52830200000000005</v>
      </c>
      <c r="P9">
        <v>-108</v>
      </c>
      <c r="Q9">
        <v>-112</v>
      </c>
      <c r="R9" s="99">
        <v>0.53776599700000005</v>
      </c>
      <c r="S9" s="102">
        <f t="shared" si="0"/>
        <v>116.34063991609898</v>
      </c>
      <c r="T9" s="99">
        <v>0.50463193799999995</v>
      </c>
      <c r="U9" s="102">
        <f t="shared" si="1"/>
        <v>101.87009957052902</v>
      </c>
      <c r="V9">
        <v>0.5</v>
      </c>
      <c r="W9" s="100">
        <f t="shared" si="2"/>
        <v>-100</v>
      </c>
      <c r="X9">
        <v>0.5</v>
      </c>
      <c r="Y9" s="100">
        <f t="shared" si="3"/>
        <v>-100</v>
      </c>
      <c r="Z9">
        <v>0.5</v>
      </c>
      <c r="AA9" s="100">
        <f t="shared" si="4"/>
        <v>-100</v>
      </c>
      <c r="AB9">
        <v>0.65980399999999995</v>
      </c>
      <c r="AC9">
        <v>1</v>
      </c>
      <c r="AD9">
        <v>8</v>
      </c>
      <c r="AE9">
        <v>3</v>
      </c>
      <c r="AF9" t="s">
        <v>230</v>
      </c>
      <c r="AG9" s="99" t="s">
        <v>326</v>
      </c>
      <c r="AH9">
        <v>-1</v>
      </c>
      <c r="AI9">
        <v>11</v>
      </c>
      <c r="AJ9">
        <v>1</v>
      </c>
      <c r="AL9" s="38" t="s">
        <v>259</v>
      </c>
      <c r="AO9">
        <v>6</v>
      </c>
      <c r="AP9" t="s">
        <v>121</v>
      </c>
    </row>
    <row r="10" spans="1:42" x14ac:dyDescent="0.2">
      <c r="A10">
        <v>778026</v>
      </c>
      <c r="B10" s="85">
        <v>45783</v>
      </c>
      <c r="C10">
        <v>2025</v>
      </c>
      <c r="D10">
        <v>5.0999999999999996</v>
      </c>
      <c r="E10">
        <v>9</v>
      </c>
      <c r="F10">
        <v>-108.5</v>
      </c>
      <c r="G10">
        <v>16</v>
      </c>
      <c r="H10">
        <v>108</v>
      </c>
      <c r="I10">
        <v>0.480769</v>
      </c>
      <c r="J10">
        <v>105</v>
      </c>
      <c r="K10">
        <v>108</v>
      </c>
      <c r="L10">
        <v>0.34988272100000001</v>
      </c>
      <c r="M10">
        <v>7</v>
      </c>
      <c r="N10">
        <v>-117</v>
      </c>
      <c r="O10">
        <v>0.53917099999999996</v>
      </c>
      <c r="P10">
        <v>-113</v>
      </c>
      <c r="Q10">
        <v>-117</v>
      </c>
      <c r="R10" s="99">
        <v>0.49779824499999997</v>
      </c>
      <c r="S10" s="102">
        <f t="shared" si="0"/>
        <v>-100.88459733320272</v>
      </c>
      <c r="T10" s="99">
        <v>0.54549269199999995</v>
      </c>
      <c r="U10" s="102">
        <f t="shared" si="1"/>
        <v>120.01846447758324</v>
      </c>
      <c r="V10">
        <v>0.51652799999999999</v>
      </c>
      <c r="W10" s="100">
        <f t="shared" si="2"/>
        <v>-106.83721084157925</v>
      </c>
      <c r="X10">
        <v>0.46367399999999998</v>
      </c>
      <c r="Y10" s="100">
        <f t="shared" si="3"/>
        <v>115.66876728046</v>
      </c>
      <c r="Z10">
        <v>0.45302399999999998</v>
      </c>
      <c r="AA10" s="100">
        <f t="shared" si="4"/>
        <v>120.73885710249347</v>
      </c>
      <c r="AB10">
        <v>0.63076900000000002</v>
      </c>
      <c r="AC10">
        <v>1</v>
      </c>
      <c r="AD10">
        <v>10</v>
      </c>
      <c r="AE10">
        <v>9</v>
      </c>
      <c r="AF10" t="s">
        <v>222</v>
      </c>
      <c r="AG10" s="99" t="s">
        <v>326</v>
      </c>
      <c r="AH10">
        <v>-1</v>
      </c>
      <c r="AI10">
        <v>19</v>
      </c>
      <c r="AJ10">
        <v>1</v>
      </c>
      <c r="AO10">
        <v>7</v>
      </c>
      <c r="AP10" t="s">
        <v>136</v>
      </c>
    </row>
    <row r="11" spans="1:42" x14ac:dyDescent="0.2">
      <c r="A11">
        <v>778027</v>
      </c>
      <c r="B11" s="85">
        <v>45783</v>
      </c>
      <c r="C11">
        <v>2025</v>
      </c>
      <c r="D11">
        <v>5.0999999999999996</v>
      </c>
      <c r="E11">
        <v>8.5</v>
      </c>
      <c r="F11">
        <v>109.5</v>
      </c>
      <c r="G11">
        <v>5</v>
      </c>
      <c r="H11">
        <v>-146</v>
      </c>
      <c r="I11">
        <v>0.59349600000000002</v>
      </c>
      <c r="J11">
        <v>-160</v>
      </c>
      <c r="K11">
        <v>-146</v>
      </c>
      <c r="L11">
        <v>0.31173380000000001</v>
      </c>
      <c r="M11">
        <v>25</v>
      </c>
      <c r="N11">
        <v>132</v>
      </c>
      <c r="O11">
        <v>0.43103399999999997</v>
      </c>
      <c r="P11">
        <v>147</v>
      </c>
      <c r="Q11">
        <v>132</v>
      </c>
      <c r="R11" s="99">
        <v>0.47518980199999999</v>
      </c>
      <c r="S11" s="102">
        <f t="shared" si="0"/>
        <v>-110.44222662000645</v>
      </c>
      <c r="T11" s="99">
        <v>0.46584300499999998</v>
      </c>
      <c r="U11" s="102">
        <f t="shared" si="1"/>
        <v>-114.66459499590427</v>
      </c>
      <c r="V11">
        <v>0.494948</v>
      </c>
      <c r="W11" s="100">
        <f t="shared" si="2"/>
        <v>102.04142657410476</v>
      </c>
      <c r="X11">
        <v>0.59777899999999995</v>
      </c>
      <c r="Y11" s="100">
        <f t="shared" si="3"/>
        <v>-148.61954000412706</v>
      </c>
      <c r="Z11">
        <v>0.56846699999999994</v>
      </c>
      <c r="AA11" s="100">
        <f t="shared" si="4"/>
        <v>-131.73198805189867</v>
      </c>
      <c r="AB11">
        <v>0.443496</v>
      </c>
      <c r="AC11">
        <v>-1</v>
      </c>
      <c r="AD11">
        <v>5</v>
      </c>
      <c r="AE11">
        <v>14</v>
      </c>
      <c r="AF11" t="s">
        <v>229</v>
      </c>
      <c r="AG11" s="99" t="s">
        <v>324</v>
      </c>
      <c r="AH11">
        <v>-1</v>
      </c>
      <c r="AI11">
        <v>19</v>
      </c>
      <c r="AJ11">
        <v>1</v>
      </c>
      <c r="AL11" s="38" t="s">
        <v>260</v>
      </c>
      <c r="AO11">
        <v>8</v>
      </c>
      <c r="AP11" t="s">
        <v>122</v>
      </c>
    </row>
    <row r="12" spans="1:42" x14ac:dyDescent="0.2">
      <c r="A12">
        <v>778030</v>
      </c>
      <c r="B12" s="85">
        <v>45783</v>
      </c>
      <c r="C12">
        <v>2025</v>
      </c>
      <c r="D12">
        <v>5.0999999999999996</v>
      </c>
      <c r="E12">
        <v>7</v>
      </c>
      <c r="F12">
        <v>-108</v>
      </c>
      <c r="G12">
        <v>26</v>
      </c>
      <c r="H12">
        <v>100</v>
      </c>
      <c r="I12">
        <v>0.5</v>
      </c>
      <c r="J12">
        <v>101</v>
      </c>
      <c r="K12">
        <v>100</v>
      </c>
      <c r="L12">
        <v>0.33921411400000001</v>
      </c>
      <c r="M12">
        <v>22</v>
      </c>
      <c r="N12">
        <v>-108</v>
      </c>
      <c r="O12">
        <v>0.519231</v>
      </c>
      <c r="P12">
        <v>-109</v>
      </c>
      <c r="Q12">
        <v>-108</v>
      </c>
      <c r="R12" s="99">
        <v>0.49479272400000002</v>
      </c>
      <c r="S12" s="102">
        <f t="shared" si="0"/>
        <v>-102.1048312747622</v>
      </c>
      <c r="T12" s="99">
        <v>0.615262321</v>
      </c>
      <c r="U12" s="102">
        <f t="shared" si="1"/>
        <v>159.9173552741633</v>
      </c>
      <c r="V12">
        <v>0.48423699999999997</v>
      </c>
      <c r="W12" s="100">
        <f t="shared" si="2"/>
        <v>106.5104483961366</v>
      </c>
      <c r="X12">
        <v>0.59824999999999995</v>
      </c>
      <c r="Y12" s="100">
        <f t="shared" si="3"/>
        <v>-148.91101431238329</v>
      </c>
      <c r="Z12">
        <v>0.50000500000000003</v>
      </c>
      <c r="AA12" s="100">
        <f t="shared" si="4"/>
        <v>-100.00200002000021</v>
      </c>
      <c r="AB12">
        <v>0.65</v>
      </c>
      <c r="AC12">
        <v>1</v>
      </c>
      <c r="AD12">
        <v>2</v>
      </c>
      <c r="AE12">
        <v>1</v>
      </c>
      <c r="AF12" t="s">
        <v>222</v>
      </c>
      <c r="AG12" s="99" t="s">
        <v>326</v>
      </c>
      <c r="AH12">
        <v>-1</v>
      </c>
      <c r="AI12">
        <v>3</v>
      </c>
      <c r="AJ12">
        <v>-1</v>
      </c>
      <c r="AL12" s="38" t="s">
        <v>261</v>
      </c>
      <c r="AO12">
        <v>9</v>
      </c>
      <c r="AP12" t="s">
        <v>137</v>
      </c>
    </row>
    <row r="13" spans="1:42" x14ac:dyDescent="0.2">
      <c r="A13">
        <v>778031</v>
      </c>
      <c r="B13" s="85">
        <v>45783</v>
      </c>
      <c r="C13">
        <v>2025</v>
      </c>
      <c r="D13">
        <v>5.0999999999999996</v>
      </c>
      <c r="E13">
        <v>8</v>
      </c>
      <c r="F13">
        <v>106.5</v>
      </c>
      <c r="G13">
        <v>17</v>
      </c>
      <c r="H13">
        <v>-118</v>
      </c>
      <c r="I13">
        <v>0.54128399999999999</v>
      </c>
      <c r="J13">
        <v>-118</v>
      </c>
      <c r="K13">
        <v>-118</v>
      </c>
      <c r="L13">
        <v>0.32447985800000001</v>
      </c>
      <c r="M13">
        <v>12</v>
      </c>
      <c r="N13">
        <v>109</v>
      </c>
      <c r="O13">
        <v>0.47846899999999998</v>
      </c>
      <c r="P13">
        <v>109</v>
      </c>
      <c r="Q13">
        <v>109</v>
      </c>
      <c r="R13" s="99">
        <v>0.501351938</v>
      </c>
      <c r="S13" s="102">
        <f t="shared" si="0"/>
        <v>100.54224135338161</v>
      </c>
      <c r="T13" s="99">
        <v>0.52960998000000004</v>
      </c>
      <c r="U13" s="102">
        <f t="shared" si="1"/>
        <v>112.58954431048518</v>
      </c>
      <c r="V13">
        <v>0.54568399999999995</v>
      </c>
      <c r="W13" s="100">
        <f t="shared" si="2"/>
        <v>-120.1111120893827</v>
      </c>
      <c r="X13">
        <v>0.53523299999999996</v>
      </c>
      <c r="Y13" s="100">
        <f t="shared" si="3"/>
        <v>-115.16157558518567</v>
      </c>
      <c r="Z13">
        <v>0.49357899999999999</v>
      </c>
      <c r="AA13" s="100">
        <f t="shared" si="4"/>
        <v>102.60181247581441</v>
      </c>
      <c r="AB13">
        <v>0.69128400000000001</v>
      </c>
      <c r="AC13">
        <v>1</v>
      </c>
      <c r="AD13">
        <v>4</v>
      </c>
      <c r="AE13">
        <v>3</v>
      </c>
      <c r="AF13" t="s">
        <v>222</v>
      </c>
      <c r="AG13" s="99" t="s">
        <v>325</v>
      </c>
      <c r="AH13">
        <v>1</v>
      </c>
      <c r="AI13">
        <v>7</v>
      </c>
      <c r="AJ13">
        <v>-1</v>
      </c>
      <c r="AO13">
        <v>10</v>
      </c>
      <c r="AP13" t="s">
        <v>123</v>
      </c>
    </row>
    <row r="14" spans="1:42" x14ac:dyDescent="0.2">
      <c r="A14">
        <v>778032</v>
      </c>
      <c r="B14" s="85">
        <v>45783</v>
      </c>
      <c r="C14">
        <v>2025</v>
      </c>
      <c r="D14">
        <v>5.0999999999999996</v>
      </c>
      <c r="E14">
        <v>9</v>
      </c>
      <c r="F14">
        <v>-110.5</v>
      </c>
      <c r="G14">
        <v>1</v>
      </c>
      <c r="H14">
        <v>-111</v>
      </c>
      <c r="I14">
        <v>0.52606600000000003</v>
      </c>
      <c r="J14">
        <v>-106</v>
      </c>
      <c r="K14">
        <v>-111</v>
      </c>
      <c r="L14">
        <v>0.340368381</v>
      </c>
      <c r="M14">
        <v>18</v>
      </c>
      <c r="N14">
        <v>103</v>
      </c>
      <c r="O14">
        <v>0.49261100000000002</v>
      </c>
      <c r="P14">
        <v>-102</v>
      </c>
      <c r="Q14">
        <v>103</v>
      </c>
      <c r="R14" s="99">
        <v>0.53392049900000005</v>
      </c>
      <c r="S14" s="102">
        <f t="shared" si="0"/>
        <v>114.55567083607912</v>
      </c>
      <c r="T14" s="99">
        <v>0.44035635400000001</v>
      </c>
      <c r="U14" s="102">
        <f t="shared" si="1"/>
        <v>-127.0888090784765</v>
      </c>
      <c r="V14">
        <v>0.56193400000000004</v>
      </c>
      <c r="W14" s="100">
        <f t="shared" si="2"/>
        <v>-128.27610451393173</v>
      </c>
      <c r="X14">
        <v>0.51057300000000005</v>
      </c>
      <c r="Y14" s="100">
        <f t="shared" si="3"/>
        <v>-104.32056261710126</v>
      </c>
      <c r="Z14">
        <v>0.50767799999999996</v>
      </c>
      <c r="AA14" s="100">
        <f t="shared" si="4"/>
        <v>-103.11909685124773</v>
      </c>
      <c r="AB14">
        <v>0.67606599999999994</v>
      </c>
      <c r="AC14">
        <v>1</v>
      </c>
      <c r="AD14">
        <v>5</v>
      </c>
      <c r="AE14">
        <v>1</v>
      </c>
      <c r="AF14" t="s">
        <v>227</v>
      </c>
      <c r="AG14" s="99" t="s">
        <v>325</v>
      </c>
      <c r="AH14">
        <v>1</v>
      </c>
      <c r="AI14">
        <v>6</v>
      </c>
      <c r="AJ14">
        <v>-1</v>
      </c>
      <c r="AO14">
        <v>11</v>
      </c>
      <c r="AP14" t="s">
        <v>138</v>
      </c>
    </row>
    <row r="15" spans="1:42" x14ac:dyDescent="0.2">
      <c r="A15">
        <v>778037</v>
      </c>
      <c r="B15" s="85">
        <v>45783</v>
      </c>
      <c r="C15">
        <v>2025</v>
      </c>
      <c r="D15">
        <v>5.0999999999999996</v>
      </c>
      <c r="E15">
        <v>8.5</v>
      </c>
      <c r="F15">
        <v>-100</v>
      </c>
      <c r="G15">
        <v>3</v>
      </c>
      <c r="H15">
        <v>104</v>
      </c>
      <c r="I15">
        <v>0.49019600000000002</v>
      </c>
      <c r="J15">
        <v>105</v>
      </c>
      <c r="K15">
        <v>104</v>
      </c>
      <c r="L15">
        <v>0.34564541199999999</v>
      </c>
      <c r="M15">
        <v>28</v>
      </c>
      <c r="N15">
        <v>-113</v>
      </c>
      <c r="O15">
        <v>0.53051599999999999</v>
      </c>
      <c r="P15">
        <v>-114</v>
      </c>
      <c r="Q15">
        <v>-113</v>
      </c>
      <c r="R15" s="99">
        <v>0.48102741900000001</v>
      </c>
      <c r="S15" s="102">
        <f t="shared" si="0"/>
        <v>-107.88835739943548</v>
      </c>
      <c r="T15" s="99">
        <v>0.45597320600000002</v>
      </c>
      <c r="U15" s="102">
        <f t="shared" si="1"/>
        <v>-119.31113206682586</v>
      </c>
      <c r="V15">
        <v>0.50769900000000001</v>
      </c>
      <c r="W15" s="100">
        <f t="shared" si="2"/>
        <v>-103.12776126800473</v>
      </c>
      <c r="X15">
        <v>0.56755500000000003</v>
      </c>
      <c r="Y15" s="100">
        <f t="shared" si="3"/>
        <v>-131.24327949218977</v>
      </c>
      <c r="Z15">
        <v>0.49299900000000002</v>
      </c>
      <c r="AA15" s="100">
        <f t="shared" si="4"/>
        <v>102.84016803279521</v>
      </c>
      <c r="AB15">
        <v>0.340196</v>
      </c>
      <c r="AC15">
        <v>-1</v>
      </c>
      <c r="AD15">
        <v>1</v>
      </c>
      <c r="AE15">
        <v>6</v>
      </c>
      <c r="AF15" t="s">
        <v>230</v>
      </c>
      <c r="AG15" s="99" t="s">
        <v>323</v>
      </c>
      <c r="AH15">
        <v>1</v>
      </c>
      <c r="AI15">
        <v>7</v>
      </c>
      <c r="AJ15">
        <v>-1</v>
      </c>
      <c r="AO15">
        <v>12</v>
      </c>
      <c r="AP15" t="s">
        <v>124</v>
      </c>
    </row>
    <row r="16" spans="1:42" x14ac:dyDescent="0.2">
      <c r="A16">
        <v>778040</v>
      </c>
      <c r="B16" s="85">
        <v>45783</v>
      </c>
      <c r="C16">
        <v>2025</v>
      </c>
      <c r="D16">
        <v>5.0999999999999996</v>
      </c>
      <c r="E16">
        <v>8</v>
      </c>
      <c r="F16">
        <v>114</v>
      </c>
      <c r="G16">
        <v>27</v>
      </c>
      <c r="H16">
        <v>123</v>
      </c>
      <c r="I16">
        <v>0.44843</v>
      </c>
      <c r="J16">
        <v>124</v>
      </c>
      <c r="K16">
        <v>123</v>
      </c>
      <c r="L16">
        <v>0.32069846699999999</v>
      </c>
      <c r="M16">
        <v>21</v>
      </c>
      <c r="N16">
        <v>-133</v>
      </c>
      <c r="O16">
        <v>0.57081499999999996</v>
      </c>
      <c r="P16">
        <v>-134</v>
      </c>
      <c r="Q16">
        <v>-133</v>
      </c>
      <c r="R16" s="99">
        <v>0.49710986699999998</v>
      </c>
      <c r="S16" s="102">
        <f t="shared" si="0"/>
        <v>-101.16277434501212</v>
      </c>
      <c r="T16" s="99">
        <v>0.65593733700000001</v>
      </c>
      <c r="U16" s="102">
        <f t="shared" si="1"/>
        <v>190.64473060827297</v>
      </c>
      <c r="V16">
        <v>0.42808000000000002</v>
      </c>
      <c r="W16" s="100">
        <f t="shared" si="2"/>
        <v>133.6011960381237</v>
      </c>
      <c r="X16">
        <v>0.44441799999999998</v>
      </c>
      <c r="Y16" s="100">
        <f t="shared" si="3"/>
        <v>125.01338829660365</v>
      </c>
      <c r="Z16">
        <v>0.46756399999999998</v>
      </c>
      <c r="AA16" s="100">
        <f t="shared" si="4"/>
        <v>113.87446424446708</v>
      </c>
      <c r="AB16">
        <v>0.29842999999999997</v>
      </c>
      <c r="AC16">
        <v>-1</v>
      </c>
      <c r="AD16">
        <v>4</v>
      </c>
      <c r="AE16">
        <v>8</v>
      </c>
      <c r="AF16" t="s">
        <v>227</v>
      </c>
      <c r="AG16" s="99" t="s">
        <v>323</v>
      </c>
      <c r="AH16">
        <v>1</v>
      </c>
      <c r="AI16">
        <v>12</v>
      </c>
      <c r="AJ16">
        <v>1</v>
      </c>
      <c r="AO16">
        <v>13</v>
      </c>
      <c r="AP16" t="s">
        <v>139</v>
      </c>
    </row>
    <row r="17" spans="1:42" x14ac:dyDescent="0.2">
      <c r="A17">
        <v>778041</v>
      </c>
      <c r="B17" s="85">
        <v>45783</v>
      </c>
      <c r="C17">
        <v>2025</v>
      </c>
      <c r="D17">
        <v>5.0999999999999996</v>
      </c>
      <c r="E17">
        <v>8</v>
      </c>
      <c r="F17">
        <v>105</v>
      </c>
      <c r="G17">
        <v>19</v>
      </c>
      <c r="H17">
        <v>-124</v>
      </c>
      <c r="I17">
        <v>0.55357100000000004</v>
      </c>
      <c r="J17">
        <v>-102</v>
      </c>
      <c r="K17">
        <v>-124</v>
      </c>
      <c r="L17">
        <v>0.32247815699999999</v>
      </c>
      <c r="M17">
        <v>23</v>
      </c>
      <c r="N17">
        <v>113</v>
      </c>
      <c r="O17">
        <v>0.46948400000000001</v>
      </c>
      <c r="P17">
        <v>-106</v>
      </c>
      <c r="Q17">
        <v>113</v>
      </c>
      <c r="R17" s="99">
        <v>0.46899766900000001</v>
      </c>
      <c r="S17" s="102">
        <f t="shared" si="0"/>
        <v>-113.22067594327427</v>
      </c>
      <c r="T17" s="99">
        <v>0.57295678699999997</v>
      </c>
      <c r="U17" s="102">
        <f t="shared" si="1"/>
        <v>134.16833930574609</v>
      </c>
      <c r="V17">
        <v>0.56188099999999996</v>
      </c>
      <c r="W17" s="100">
        <f t="shared" si="2"/>
        <v>-128.24848956562028</v>
      </c>
      <c r="X17">
        <v>0.61445899999999998</v>
      </c>
      <c r="Y17" s="100">
        <f t="shared" si="3"/>
        <v>-159.37578623285199</v>
      </c>
      <c r="Z17">
        <v>0.58458600000000005</v>
      </c>
      <c r="AA17" s="100">
        <f t="shared" si="4"/>
        <v>-140.7237117670565</v>
      </c>
      <c r="AB17">
        <v>0.70357099999999995</v>
      </c>
      <c r="AC17">
        <v>1</v>
      </c>
      <c r="AD17">
        <v>12</v>
      </c>
      <c r="AE17">
        <v>3</v>
      </c>
      <c r="AF17" t="s">
        <v>229</v>
      </c>
      <c r="AG17" s="99" t="s">
        <v>325</v>
      </c>
      <c r="AH17">
        <v>1</v>
      </c>
      <c r="AI17">
        <v>15</v>
      </c>
      <c r="AJ17">
        <v>1</v>
      </c>
      <c r="AO17">
        <v>14</v>
      </c>
      <c r="AP17" t="s">
        <v>125</v>
      </c>
    </row>
    <row r="18" spans="1:42" x14ac:dyDescent="0.2">
      <c r="A18">
        <v>778046</v>
      </c>
      <c r="B18" s="85">
        <v>45783</v>
      </c>
      <c r="C18">
        <v>2025</v>
      </c>
      <c r="D18">
        <v>5.0999999999999996</v>
      </c>
      <c r="E18">
        <v>9</v>
      </c>
      <c r="F18">
        <v>-108.5</v>
      </c>
      <c r="G18">
        <v>16</v>
      </c>
      <c r="H18">
        <v>108</v>
      </c>
      <c r="I18">
        <v>0.480769</v>
      </c>
      <c r="J18">
        <v>105</v>
      </c>
      <c r="K18">
        <v>108</v>
      </c>
      <c r="L18">
        <v>0.34988272100000001</v>
      </c>
      <c r="M18">
        <v>7</v>
      </c>
      <c r="N18">
        <v>-117</v>
      </c>
      <c r="O18">
        <v>0.53917099999999996</v>
      </c>
      <c r="P18">
        <v>-113</v>
      </c>
      <c r="Q18">
        <v>-117</v>
      </c>
      <c r="R18" s="99">
        <v>0.49779824499999997</v>
      </c>
      <c r="S18" s="102">
        <f t="shared" si="0"/>
        <v>-100.88459733320272</v>
      </c>
      <c r="T18" s="99">
        <v>0.50652382100000004</v>
      </c>
      <c r="U18" s="102">
        <f t="shared" si="1"/>
        <v>102.64402671400276</v>
      </c>
      <c r="V18">
        <v>0.51652799999999999</v>
      </c>
      <c r="W18" s="100">
        <f t="shared" si="2"/>
        <v>-106.83721084157925</v>
      </c>
      <c r="X18">
        <v>0.46367399999999998</v>
      </c>
      <c r="Y18" s="100">
        <f t="shared" si="3"/>
        <v>115.66876728046</v>
      </c>
      <c r="Z18">
        <v>0.45302399999999998</v>
      </c>
      <c r="AA18" s="100">
        <f t="shared" si="4"/>
        <v>120.73885710249347</v>
      </c>
      <c r="AB18">
        <v>0.33076899999999998</v>
      </c>
      <c r="AC18">
        <v>-1</v>
      </c>
      <c r="AD18">
        <v>1</v>
      </c>
      <c r="AE18">
        <v>9</v>
      </c>
      <c r="AF18" t="s">
        <v>223</v>
      </c>
      <c r="AG18" s="99" t="s">
        <v>323</v>
      </c>
      <c r="AH18">
        <v>1</v>
      </c>
      <c r="AI18">
        <v>10</v>
      </c>
      <c r="AJ18">
        <v>1</v>
      </c>
      <c r="AO18">
        <v>15</v>
      </c>
      <c r="AP18" t="s">
        <v>140</v>
      </c>
    </row>
    <row r="19" spans="1:42" x14ac:dyDescent="0.2">
      <c r="A19">
        <v>778009</v>
      </c>
      <c r="B19" s="85">
        <v>45784</v>
      </c>
      <c r="C19">
        <v>2025</v>
      </c>
      <c r="D19">
        <v>5.0999999999999996</v>
      </c>
      <c r="E19">
        <v>8.5</v>
      </c>
      <c r="F19">
        <v>-110.5</v>
      </c>
      <c r="G19">
        <v>4</v>
      </c>
      <c r="H19">
        <v>102</v>
      </c>
      <c r="I19">
        <v>0.49504999999999999</v>
      </c>
      <c r="J19">
        <v>114</v>
      </c>
      <c r="K19">
        <v>102</v>
      </c>
      <c r="L19">
        <v>0.34782608700000001</v>
      </c>
      <c r="M19">
        <v>29</v>
      </c>
      <c r="N19">
        <v>-111</v>
      </c>
      <c r="O19">
        <v>0.52606600000000003</v>
      </c>
      <c r="P19">
        <v>-124</v>
      </c>
      <c r="Q19">
        <v>-111</v>
      </c>
      <c r="R19" s="99">
        <v>0.54034696800000004</v>
      </c>
      <c r="S19" s="102">
        <f t="shared" si="0"/>
        <v>117.55540165783135</v>
      </c>
      <c r="T19" s="99">
        <v>0.48192281999999997</v>
      </c>
      <c r="U19" s="102">
        <f t="shared" si="1"/>
        <v>-107.50210583512107</v>
      </c>
      <c r="V19">
        <v>0.56752899999999995</v>
      </c>
      <c r="W19" s="100">
        <f t="shared" si="2"/>
        <v>-131.22937722991827</v>
      </c>
      <c r="X19">
        <v>0.47959600000000002</v>
      </c>
      <c r="Y19" s="100">
        <f t="shared" si="3"/>
        <v>108.50882826378869</v>
      </c>
      <c r="Z19">
        <v>0.55633100000000002</v>
      </c>
      <c r="AA19" s="100">
        <f t="shared" si="4"/>
        <v>-125.39325488145442</v>
      </c>
      <c r="AB19">
        <v>0.64505000000000001</v>
      </c>
      <c r="AC19">
        <v>1</v>
      </c>
      <c r="AD19">
        <v>5</v>
      </c>
      <c r="AE19">
        <v>4</v>
      </c>
      <c r="AF19" t="s">
        <v>222</v>
      </c>
      <c r="AG19" s="99" t="s">
        <v>326</v>
      </c>
      <c r="AH19">
        <v>-1</v>
      </c>
      <c r="AI19">
        <v>9</v>
      </c>
      <c r="AJ19">
        <v>1</v>
      </c>
      <c r="AO19">
        <v>16</v>
      </c>
      <c r="AP19" t="s">
        <v>126</v>
      </c>
    </row>
    <row r="20" spans="1:42" x14ac:dyDescent="0.2">
      <c r="A20">
        <v>778010</v>
      </c>
      <c r="B20" s="85">
        <v>45784</v>
      </c>
      <c r="C20">
        <v>2025</v>
      </c>
      <c r="D20">
        <v>5.0999999999999996</v>
      </c>
      <c r="E20">
        <v>9.5</v>
      </c>
      <c r="F20">
        <v>-103</v>
      </c>
      <c r="G20">
        <v>20</v>
      </c>
      <c r="H20">
        <v>121</v>
      </c>
      <c r="I20">
        <v>0.45248899999999997</v>
      </c>
      <c r="J20">
        <v>120</v>
      </c>
      <c r="K20">
        <v>121</v>
      </c>
      <c r="L20">
        <v>0.33728248799999999</v>
      </c>
      <c r="M20">
        <v>24</v>
      </c>
      <c r="N20">
        <v>-131</v>
      </c>
      <c r="O20">
        <v>0.56710000000000005</v>
      </c>
      <c r="P20">
        <v>-131</v>
      </c>
      <c r="Q20">
        <v>-131</v>
      </c>
      <c r="R20" s="99">
        <v>0.52387252299999998</v>
      </c>
      <c r="S20" s="102">
        <f t="shared" si="0"/>
        <v>110.02778631908276</v>
      </c>
      <c r="T20" s="99">
        <v>0.39320486900000001</v>
      </c>
      <c r="U20" s="102">
        <f t="shared" si="1"/>
        <v>-154.32035023961004</v>
      </c>
      <c r="V20">
        <v>0.46665400000000001</v>
      </c>
      <c r="W20" s="100">
        <f t="shared" si="2"/>
        <v>114.2915307701209</v>
      </c>
      <c r="X20">
        <v>0.47032400000000002</v>
      </c>
      <c r="Y20" s="100">
        <f t="shared" si="3"/>
        <v>112.61938578511835</v>
      </c>
      <c r="Z20">
        <v>0.48225699999999999</v>
      </c>
      <c r="AA20" s="100">
        <f t="shared" si="4"/>
        <v>107.35831724578389</v>
      </c>
      <c r="AB20">
        <v>0.30248900000000001</v>
      </c>
      <c r="AC20">
        <v>-1</v>
      </c>
      <c r="AD20">
        <v>5</v>
      </c>
      <c r="AE20">
        <v>6</v>
      </c>
      <c r="AF20" t="s">
        <v>222</v>
      </c>
      <c r="AG20" s="99" t="s">
        <v>323</v>
      </c>
      <c r="AH20">
        <v>1</v>
      </c>
      <c r="AI20">
        <v>11</v>
      </c>
      <c r="AJ20">
        <v>1</v>
      </c>
      <c r="AO20">
        <v>17</v>
      </c>
      <c r="AP20" t="s">
        <v>141</v>
      </c>
    </row>
    <row r="21" spans="1:42" x14ac:dyDescent="0.2">
      <c r="A21">
        <v>778011</v>
      </c>
      <c r="B21" s="85">
        <v>45784</v>
      </c>
      <c r="C21">
        <v>2025</v>
      </c>
      <c r="D21">
        <v>5.0999999999999996</v>
      </c>
      <c r="E21">
        <v>9</v>
      </c>
      <c r="F21">
        <v>101</v>
      </c>
      <c r="G21">
        <v>15</v>
      </c>
      <c r="H21">
        <v>-135</v>
      </c>
      <c r="I21">
        <v>0.57446799999999998</v>
      </c>
      <c r="J21">
        <v>-129</v>
      </c>
      <c r="K21">
        <v>-135</v>
      </c>
      <c r="L21">
        <v>0.31912251699999999</v>
      </c>
      <c r="M21">
        <v>2</v>
      </c>
      <c r="N21">
        <v>125</v>
      </c>
      <c r="O21">
        <v>0.44444400000000001</v>
      </c>
      <c r="P21">
        <v>119</v>
      </c>
      <c r="Q21">
        <v>125</v>
      </c>
      <c r="R21" s="99">
        <v>0.43506650499999999</v>
      </c>
      <c r="S21" s="102">
        <f t="shared" si="0"/>
        <v>-129.84991685351645</v>
      </c>
      <c r="T21" s="99">
        <v>0.52564180599999999</v>
      </c>
      <c r="U21" s="102">
        <f t="shared" si="1"/>
        <v>110.81115761225789</v>
      </c>
      <c r="V21">
        <v>0.492012</v>
      </c>
      <c r="W21" s="100">
        <f t="shared" si="2"/>
        <v>103.24707527458679</v>
      </c>
      <c r="X21">
        <v>0.61242799999999997</v>
      </c>
      <c r="Y21" s="100">
        <f t="shared" si="3"/>
        <v>-158.01657498477701</v>
      </c>
      <c r="Z21">
        <v>0.54413199999999995</v>
      </c>
      <c r="AA21" s="100">
        <f t="shared" si="4"/>
        <v>-119.36174506655432</v>
      </c>
      <c r="AB21">
        <v>0.724468</v>
      </c>
      <c r="AC21">
        <v>1</v>
      </c>
      <c r="AD21">
        <v>5</v>
      </c>
      <c r="AE21">
        <v>2</v>
      </c>
      <c r="AF21" t="s">
        <v>228</v>
      </c>
      <c r="AG21" s="99" t="s">
        <v>325</v>
      </c>
      <c r="AH21">
        <v>1</v>
      </c>
      <c r="AI21">
        <v>7</v>
      </c>
      <c r="AJ21">
        <v>-1</v>
      </c>
      <c r="AO21">
        <v>18</v>
      </c>
      <c r="AP21" t="s">
        <v>127</v>
      </c>
    </row>
    <row r="22" spans="1:42" x14ac:dyDescent="0.2">
      <c r="A22">
        <v>778013</v>
      </c>
      <c r="B22" s="85">
        <v>45784</v>
      </c>
      <c r="C22">
        <v>2025</v>
      </c>
      <c r="D22">
        <v>5.0999999999999996</v>
      </c>
      <c r="E22">
        <v>10</v>
      </c>
      <c r="F22">
        <v>-109</v>
      </c>
      <c r="G22">
        <v>8</v>
      </c>
      <c r="H22">
        <v>147</v>
      </c>
      <c r="I22">
        <v>0.404858</v>
      </c>
      <c r="J22">
        <v>151</v>
      </c>
      <c r="K22">
        <v>147</v>
      </c>
      <c r="L22">
        <v>0.37799862899999997</v>
      </c>
      <c r="M22">
        <v>10</v>
      </c>
      <c r="N22">
        <v>-161</v>
      </c>
      <c r="O22">
        <v>0.61685800000000002</v>
      </c>
      <c r="P22">
        <v>-165</v>
      </c>
      <c r="Q22">
        <v>-161</v>
      </c>
      <c r="R22" s="99">
        <v>0.58057271200000005</v>
      </c>
      <c r="S22" s="102">
        <f t="shared" si="0"/>
        <v>138.42034808188257</v>
      </c>
      <c r="T22" s="99">
        <v>0.37806428199999997</v>
      </c>
      <c r="U22" s="102">
        <f t="shared" si="1"/>
        <v>-164.5052832576234</v>
      </c>
      <c r="V22">
        <v>0.450874</v>
      </c>
      <c r="W22" s="100">
        <f t="shared" si="2"/>
        <v>121.79145393169711</v>
      </c>
      <c r="X22">
        <v>0.37381199999999998</v>
      </c>
      <c r="Y22" s="100">
        <f t="shared" si="3"/>
        <v>167.51415149861427</v>
      </c>
      <c r="Z22">
        <v>0.50987099999999996</v>
      </c>
      <c r="AA22" s="100">
        <f t="shared" si="4"/>
        <v>-104.02791918046064</v>
      </c>
      <c r="AB22">
        <v>0.25485799999999997</v>
      </c>
      <c r="AC22">
        <v>-1</v>
      </c>
      <c r="AD22">
        <v>6</v>
      </c>
      <c r="AE22">
        <v>8</v>
      </c>
      <c r="AF22" t="s">
        <v>225</v>
      </c>
      <c r="AG22" s="99" t="s">
        <v>323</v>
      </c>
      <c r="AH22">
        <v>1</v>
      </c>
      <c r="AI22">
        <v>14</v>
      </c>
      <c r="AJ22">
        <v>1</v>
      </c>
      <c r="AO22">
        <v>19</v>
      </c>
      <c r="AP22" t="s">
        <v>142</v>
      </c>
    </row>
    <row r="23" spans="1:42" x14ac:dyDescent="0.2">
      <c r="A23">
        <v>778014</v>
      </c>
      <c r="B23" s="85">
        <v>45784</v>
      </c>
      <c r="C23">
        <v>2025</v>
      </c>
      <c r="D23">
        <v>5.0999999999999996</v>
      </c>
      <c r="E23">
        <v>9</v>
      </c>
      <c r="F23">
        <v>-110.5</v>
      </c>
      <c r="G23">
        <v>1</v>
      </c>
      <c r="H23">
        <v>101</v>
      </c>
      <c r="I23">
        <v>0.49751200000000001</v>
      </c>
      <c r="J23">
        <v>108</v>
      </c>
      <c r="K23">
        <v>101</v>
      </c>
      <c r="L23">
        <v>0.340368381</v>
      </c>
      <c r="M23">
        <v>18</v>
      </c>
      <c r="N23">
        <v>-109</v>
      </c>
      <c r="O23">
        <v>0.52153099999999997</v>
      </c>
      <c r="P23">
        <v>-118</v>
      </c>
      <c r="Q23">
        <v>-109</v>
      </c>
      <c r="R23" s="99">
        <v>0.52823835900000005</v>
      </c>
      <c r="S23" s="102">
        <f t="shared" si="0"/>
        <v>111.97145191378543</v>
      </c>
      <c r="T23" s="99">
        <v>0.50739095599999995</v>
      </c>
      <c r="U23" s="102">
        <f t="shared" si="1"/>
        <v>103.00073906073067</v>
      </c>
      <c r="V23">
        <v>0.480796</v>
      </c>
      <c r="W23" s="100">
        <f t="shared" si="2"/>
        <v>107.98841920481868</v>
      </c>
      <c r="X23">
        <v>0.52698</v>
      </c>
      <c r="Y23" s="100">
        <f t="shared" si="3"/>
        <v>-111.40755147773879</v>
      </c>
      <c r="Z23">
        <v>0.47207300000000002</v>
      </c>
      <c r="AA23" s="100">
        <f t="shared" si="4"/>
        <v>111.83164468207248</v>
      </c>
      <c r="AB23">
        <v>0.34751199999999999</v>
      </c>
      <c r="AC23">
        <v>-1</v>
      </c>
      <c r="AD23">
        <v>1</v>
      </c>
      <c r="AE23">
        <v>7</v>
      </c>
      <c r="AF23" t="s">
        <v>224</v>
      </c>
      <c r="AG23" s="99" t="s">
        <v>323</v>
      </c>
      <c r="AH23">
        <v>1</v>
      </c>
      <c r="AI23">
        <v>8</v>
      </c>
      <c r="AJ23">
        <v>-1</v>
      </c>
      <c r="AO23">
        <v>20</v>
      </c>
      <c r="AP23" t="s">
        <v>128</v>
      </c>
    </row>
    <row r="24" spans="1:42" x14ac:dyDescent="0.2">
      <c r="A24">
        <v>778015</v>
      </c>
      <c r="B24" s="85">
        <v>45784</v>
      </c>
      <c r="C24">
        <v>2025</v>
      </c>
      <c r="D24">
        <v>5.0999999999999996</v>
      </c>
      <c r="E24">
        <v>7.5</v>
      </c>
      <c r="F24">
        <v>-108.5</v>
      </c>
      <c r="G24">
        <v>17</v>
      </c>
      <c r="H24">
        <v>116</v>
      </c>
      <c r="I24">
        <v>0.46296300000000001</v>
      </c>
      <c r="J24">
        <v>112</v>
      </c>
      <c r="K24">
        <v>116</v>
      </c>
      <c r="L24">
        <v>0.32447985800000001</v>
      </c>
      <c r="M24">
        <v>12</v>
      </c>
      <c r="N24">
        <v>-125</v>
      </c>
      <c r="O24">
        <v>0.55555600000000005</v>
      </c>
      <c r="P24">
        <v>-123</v>
      </c>
      <c r="Q24">
        <v>-125</v>
      </c>
      <c r="R24" s="99">
        <v>0.49645390099999998</v>
      </c>
      <c r="S24" s="102">
        <f t="shared" si="0"/>
        <v>-101.42857131059185</v>
      </c>
      <c r="T24" s="99">
        <v>0.62241786300000002</v>
      </c>
      <c r="U24" s="102">
        <f t="shared" si="1"/>
        <v>164.84303731773201</v>
      </c>
      <c r="V24">
        <v>0.43925900000000001</v>
      </c>
      <c r="W24" s="100">
        <f t="shared" si="2"/>
        <v>127.65612087629393</v>
      </c>
      <c r="X24">
        <v>0.53454400000000002</v>
      </c>
      <c r="Y24" s="100">
        <f t="shared" si="3"/>
        <v>-114.84307861537934</v>
      </c>
      <c r="Z24">
        <v>0.45095099999999999</v>
      </c>
      <c r="AA24" s="100">
        <f t="shared" si="4"/>
        <v>121.75358298351705</v>
      </c>
      <c r="AB24">
        <v>0.31296299999999999</v>
      </c>
      <c r="AC24">
        <v>-1</v>
      </c>
      <c r="AD24">
        <v>1</v>
      </c>
      <c r="AE24">
        <v>9</v>
      </c>
      <c r="AF24" t="s">
        <v>223</v>
      </c>
      <c r="AG24" s="99" t="s">
        <v>323</v>
      </c>
      <c r="AH24">
        <v>1</v>
      </c>
      <c r="AI24">
        <v>10</v>
      </c>
      <c r="AJ24">
        <v>1</v>
      </c>
      <c r="AO24">
        <v>21</v>
      </c>
      <c r="AP24" t="s">
        <v>143</v>
      </c>
    </row>
    <row r="25" spans="1:42" x14ac:dyDescent="0.2">
      <c r="A25">
        <v>778018</v>
      </c>
      <c r="B25" s="85">
        <v>45784</v>
      </c>
      <c r="C25">
        <v>2025</v>
      </c>
      <c r="D25">
        <v>5.0999999999999996</v>
      </c>
      <c r="E25">
        <v>9</v>
      </c>
      <c r="F25">
        <v>-108.5</v>
      </c>
      <c r="G25">
        <v>3</v>
      </c>
      <c r="H25">
        <v>-134</v>
      </c>
      <c r="I25">
        <v>0.57264999999999999</v>
      </c>
      <c r="J25">
        <v>-126</v>
      </c>
      <c r="K25">
        <v>-134</v>
      </c>
      <c r="L25">
        <v>0.34564541199999999</v>
      </c>
      <c r="M25">
        <v>28</v>
      </c>
      <c r="N25">
        <v>124</v>
      </c>
      <c r="O25">
        <v>0.44642900000000002</v>
      </c>
      <c r="P25">
        <v>116</v>
      </c>
      <c r="Q25">
        <v>124</v>
      </c>
      <c r="R25" s="99">
        <v>0.49347686200000002</v>
      </c>
      <c r="S25" s="102">
        <f t="shared" si="0"/>
        <v>-102.64374624316224</v>
      </c>
      <c r="T25" s="99">
        <v>0.480264951</v>
      </c>
      <c r="U25" s="102">
        <f t="shared" si="1"/>
        <v>-108.21840068025286</v>
      </c>
      <c r="V25">
        <v>0.56372299999999997</v>
      </c>
      <c r="W25" s="100">
        <f t="shared" si="2"/>
        <v>-129.21217483387846</v>
      </c>
      <c r="X25">
        <v>0.54590000000000005</v>
      </c>
      <c r="Y25" s="100">
        <f t="shared" si="3"/>
        <v>-120.21581149526538</v>
      </c>
      <c r="Z25">
        <v>0.59695600000000004</v>
      </c>
      <c r="AA25" s="100">
        <f t="shared" si="4"/>
        <v>-148.11186867935018</v>
      </c>
      <c r="AB25">
        <v>0.72265000000000001</v>
      </c>
      <c r="AC25">
        <v>1</v>
      </c>
      <c r="AD25">
        <v>6</v>
      </c>
      <c r="AE25">
        <v>4</v>
      </c>
      <c r="AF25" t="s">
        <v>225</v>
      </c>
      <c r="AG25" s="99" t="s">
        <v>325</v>
      </c>
      <c r="AH25">
        <v>1</v>
      </c>
      <c r="AI25">
        <v>10</v>
      </c>
      <c r="AJ25">
        <v>1</v>
      </c>
      <c r="AO25">
        <v>22</v>
      </c>
      <c r="AP25" t="s">
        <v>129</v>
      </c>
    </row>
    <row r="26" spans="1:42" x14ac:dyDescent="0.2">
      <c r="A26">
        <v>778021</v>
      </c>
      <c r="B26" s="85">
        <v>45784</v>
      </c>
      <c r="C26">
        <v>2025</v>
      </c>
      <c r="D26">
        <v>5.0999999999999996</v>
      </c>
      <c r="E26">
        <v>8.5</v>
      </c>
      <c r="F26">
        <v>-100</v>
      </c>
      <c r="G26">
        <v>27</v>
      </c>
      <c r="H26">
        <v>144</v>
      </c>
      <c r="I26">
        <v>0.40983599999999998</v>
      </c>
      <c r="J26">
        <v>125</v>
      </c>
      <c r="K26">
        <v>144</v>
      </c>
      <c r="L26">
        <v>0.32069846699999999</v>
      </c>
      <c r="M26">
        <v>21</v>
      </c>
      <c r="N26">
        <v>-157</v>
      </c>
      <c r="O26">
        <v>0.61089499999999997</v>
      </c>
      <c r="P26">
        <v>-135</v>
      </c>
      <c r="Q26">
        <v>-157</v>
      </c>
      <c r="R26" s="99">
        <v>0.518167025</v>
      </c>
      <c r="S26" s="102">
        <f t="shared" si="0"/>
        <v>107.54079772145109</v>
      </c>
      <c r="T26" s="99">
        <v>0.48441389400000001</v>
      </c>
      <c r="U26" s="102">
        <f t="shared" si="1"/>
        <v>-106.43503672914881</v>
      </c>
      <c r="V26">
        <v>0.45863300000000001</v>
      </c>
      <c r="W26" s="100">
        <f t="shared" si="2"/>
        <v>118.03926014918244</v>
      </c>
      <c r="X26">
        <v>0.43492700000000001</v>
      </c>
      <c r="Y26" s="100">
        <f t="shared" si="3"/>
        <v>129.92364235837277</v>
      </c>
      <c r="Z26">
        <v>0.51053199999999999</v>
      </c>
      <c r="AA26" s="100">
        <f t="shared" si="4"/>
        <v>-104.30344782498548</v>
      </c>
      <c r="AB26">
        <v>0.25983600000000001</v>
      </c>
      <c r="AC26">
        <v>-1</v>
      </c>
      <c r="AD26">
        <v>0</v>
      </c>
      <c r="AE26">
        <v>7</v>
      </c>
      <c r="AF26" t="s">
        <v>226</v>
      </c>
      <c r="AG26" s="99" t="s">
        <v>323</v>
      </c>
      <c r="AH26">
        <v>1</v>
      </c>
      <c r="AI26">
        <v>7</v>
      </c>
      <c r="AJ26">
        <v>-1</v>
      </c>
      <c r="AO26">
        <v>23</v>
      </c>
      <c r="AP26" t="s">
        <v>144</v>
      </c>
    </row>
    <row r="27" spans="1:42" x14ac:dyDescent="0.2">
      <c r="A27">
        <v>778022</v>
      </c>
      <c r="B27" s="85">
        <v>45784</v>
      </c>
      <c r="C27">
        <v>2025</v>
      </c>
      <c r="D27">
        <v>5.0999999999999996</v>
      </c>
      <c r="E27">
        <v>9</v>
      </c>
      <c r="F27">
        <v>-106.5</v>
      </c>
      <c r="G27">
        <v>16</v>
      </c>
      <c r="H27">
        <v>-105</v>
      </c>
      <c r="I27">
        <v>0.51219499999999996</v>
      </c>
      <c r="J27">
        <v>-106</v>
      </c>
      <c r="K27">
        <v>-105</v>
      </c>
      <c r="L27">
        <v>0.34988272100000001</v>
      </c>
      <c r="M27">
        <v>7</v>
      </c>
      <c r="N27">
        <v>-103</v>
      </c>
      <c r="O27">
        <v>0.50738899999999998</v>
      </c>
      <c r="P27">
        <v>-103</v>
      </c>
      <c r="Q27">
        <v>-103</v>
      </c>
      <c r="R27" s="99">
        <v>0.50075503399999999</v>
      </c>
      <c r="S27" s="102">
        <f t="shared" si="0"/>
        <v>100.30247035079769</v>
      </c>
      <c r="T27" s="99">
        <v>0.54465623799999996</v>
      </c>
      <c r="U27" s="102">
        <f t="shared" si="1"/>
        <v>119.6142965937897</v>
      </c>
      <c r="V27">
        <v>0.41389300000000001</v>
      </c>
      <c r="W27" s="100">
        <f t="shared" si="2"/>
        <v>141.6083383869744</v>
      </c>
      <c r="X27">
        <v>0.45876899999999998</v>
      </c>
      <c r="Y27" s="100">
        <f t="shared" si="3"/>
        <v>117.97462339434443</v>
      </c>
      <c r="Z27">
        <v>0.44895499999999999</v>
      </c>
      <c r="AA27" s="100">
        <f t="shared" si="4"/>
        <v>122.73947277566795</v>
      </c>
      <c r="AB27">
        <v>0.36219499999999999</v>
      </c>
      <c r="AC27">
        <v>-1</v>
      </c>
      <c r="AD27">
        <v>6</v>
      </c>
      <c r="AE27">
        <v>8</v>
      </c>
      <c r="AF27" t="s">
        <v>225</v>
      </c>
      <c r="AG27" s="99" t="s">
        <v>324</v>
      </c>
      <c r="AH27">
        <v>-1</v>
      </c>
      <c r="AI27">
        <v>14</v>
      </c>
      <c r="AJ27">
        <v>1</v>
      </c>
      <c r="AO27">
        <v>24</v>
      </c>
      <c r="AP27" t="s">
        <v>130</v>
      </c>
    </row>
    <row r="28" spans="1:42" x14ac:dyDescent="0.2">
      <c r="A28">
        <v>778023</v>
      </c>
      <c r="B28" s="85">
        <v>45784</v>
      </c>
      <c r="C28">
        <v>2025</v>
      </c>
      <c r="D28">
        <v>5.0999999999999996</v>
      </c>
      <c r="E28">
        <v>7.5</v>
      </c>
      <c r="F28">
        <v>-103</v>
      </c>
      <c r="G28">
        <v>0</v>
      </c>
      <c r="H28">
        <v>-117</v>
      </c>
      <c r="I28">
        <v>0.53917099999999996</v>
      </c>
      <c r="J28">
        <v>-113</v>
      </c>
      <c r="K28">
        <v>-117</v>
      </c>
      <c r="L28">
        <v>0.327106864</v>
      </c>
      <c r="M28">
        <v>6</v>
      </c>
      <c r="N28">
        <v>108</v>
      </c>
      <c r="O28">
        <v>0.480769</v>
      </c>
      <c r="P28">
        <v>105</v>
      </c>
      <c r="Q28">
        <v>108</v>
      </c>
      <c r="R28" s="99">
        <v>0.50447420899999995</v>
      </c>
      <c r="S28" s="102">
        <f t="shared" si="0"/>
        <v>101.80584303834952</v>
      </c>
      <c r="T28" s="99">
        <v>0.58875622100000002</v>
      </c>
      <c r="U28" s="102">
        <f t="shared" si="1"/>
        <v>143.16477259100375</v>
      </c>
      <c r="V28">
        <v>0.55977900000000003</v>
      </c>
      <c r="W28" s="100">
        <f t="shared" si="2"/>
        <v>-127.15863168726618</v>
      </c>
      <c r="X28">
        <v>0.63668100000000005</v>
      </c>
      <c r="Y28" s="100">
        <f t="shared" si="3"/>
        <v>-175.24021589842539</v>
      </c>
      <c r="Z28">
        <v>0.58598099999999997</v>
      </c>
      <c r="AA28" s="100">
        <f t="shared" si="4"/>
        <v>-141.5348087889686</v>
      </c>
      <c r="AB28">
        <v>0.38917099999999999</v>
      </c>
      <c r="AC28">
        <v>-1</v>
      </c>
      <c r="AD28">
        <v>3</v>
      </c>
      <c r="AE28">
        <v>4</v>
      </c>
      <c r="AF28" t="s">
        <v>222</v>
      </c>
      <c r="AG28" s="99" t="s">
        <v>324</v>
      </c>
      <c r="AH28">
        <v>-1</v>
      </c>
      <c r="AI28">
        <v>7</v>
      </c>
      <c r="AJ28">
        <v>-1</v>
      </c>
      <c r="AO28">
        <v>25</v>
      </c>
      <c r="AP28" t="s">
        <v>145</v>
      </c>
    </row>
    <row r="29" spans="1:42" x14ac:dyDescent="0.2">
      <c r="A29">
        <v>777999</v>
      </c>
      <c r="B29" s="85">
        <v>45785</v>
      </c>
      <c r="C29">
        <v>2025</v>
      </c>
      <c r="D29">
        <v>5.2</v>
      </c>
      <c r="E29">
        <v>9</v>
      </c>
      <c r="F29">
        <v>-101</v>
      </c>
      <c r="G29">
        <v>1</v>
      </c>
      <c r="H29">
        <v>141</v>
      </c>
      <c r="I29">
        <v>0.41493799999999997</v>
      </c>
      <c r="J29">
        <v>126</v>
      </c>
      <c r="K29">
        <v>141</v>
      </c>
      <c r="L29">
        <v>0.340368381</v>
      </c>
      <c r="M29">
        <v>14</v>
      </c>
      <c r="N29">
        <v>-153</v>
      </c>
      <c r="O29">
        <v>0.60474300000000003</v>
      </c>
      <c r="P29">
        <v>-137</v>
      </c>
      <c r="Q29">
        <v>-153</v>
      </c>
      <c r="R29" s="99">
        <v>0.539937102</v>
      </c>
      <c r="S29" s="102">
        <f t="shared" si="0"/>
        <v>117.36158345896435</v>
      </c>
      <c r="T29" s="99">
        <v>0.49985660999999998</v>
      </c>
      <c r="U29" s="102">
        <f t="shared" si="1"/>
        <v>-100.05737245327218</v>
      </c>
      <c r="V29">
        <v>0.43187399999999998</v>
      </c>
      <c r="W29" s="100">
        <f t="shared" si="2"/>
        <v>131.54901661132646</v>
      </c>
      <c r="X29">
        <v>0.46217399999999997</v>
      </c>
      <c r="Y29" s="100">
        <f t="shared" si="3"/>
        <v>116.3687269296845</v>
      </c>
      <c r="Z29">
        <v>0.42376799999999998</v>
      </c>
      <c r="AA29" s="100">
        <f t="shared" si="4"/>
        <v>135.9781767382153</v>
      </c>
      <c r="AB29">
        <v>0.56493800000000005</v>
      </c>
      <c r="AC29">
        <v>1</v>
      </c>
      <c r="AD29">
        <v>5</v>
      </c>
      <c r="AE29">
        <v>3</v>
      </c>
      <c r="AF29" t="s">
        <v>225</v>
      </c>
      <c r="AG29" s="99" t="s">
        <v>326</v>
      </c>
      <c r="AH29">
        <v>-1</v>
      </c>
      <c r="AI29">
        <v>8</v>
      </c>
      <c r="AJ29">
        <v>-1</v>
      </c>
      <c r="AO29">
        <v>26</v>
      </c>
      <c r="AP29" t="s">
        <v>131</v>
      </c>
    </row>
    <row r="30" spans="1:42" x14ac:dyDescent="0.2">
      <c r="A30">
        <v>778000</v>
      </c>
      <c r="B30" s="85">
        <v>45785</v>
      </c>
      <c r="C30">
        <v>2025</v>
      </c>
      <c r="D30">
        <v>5.2</v>
      </c>
      <c r="E30">
        <v>8.5</v>
      </c>
      <c r="F30">
        <v>106.5</v>
      </c>
      <c r="G30">
        <v>4</v>
      </c>
      <c r="H30">
        <v>117</v>
      </c>
      <c r="I30">
        <v>0.46082899999999999</v>
      </c>
      <c r="J30">
        <v>116</v>
      </c>
      <c r="K30">
        <v>117</v>
      </c>
      <c r="L30">
        <v>0.34782608700000001</v>
      </c>
      <c r="M30">
        <v>29</v>
      </c>
      <c r="N30">
        <v>-127</v>
      </c>
      <c r="O30">
        <v>0.55947100000000005</v>
      </c>
      <c r="P30">
        <v>-126</v>
      </c>
      <c r="Q30">
        <v>-127</v>
      </c>
      <c r="R30" s="99">
        <v>0.53153884100000004</v>
      </c>
      <c r="S30" s="102">
        <f t="shared" si="0"/>
        <v>113.46486913336611</v>
      </c>
      <c r="T30" s="99">
        <v>0.52096817500000003</v>
      </c>
      <c r="U30" s="102">
        <f t="shared" si="1"/>
        <v>108.75439747661861</v>
      </c>
      <c r="V30">
        <v>0.486568</v>
      </c>
      <c r="W30" s="100">
        <f t="shared" si="2"/>
        <v>105.52111935022444</v>
      </c>
      <c r="X30">
        <v>0.46664699999999998</v>
      </c>
      <c r="Y30" s="100">
        <f t="shared" si="3"/>
        <v>114.29474527855102</v>
      </c>
      <c r="Z30">
        <v>0.49000700000000003</v>
      </c>
      <c r="AA30" s="100">
        <f t="shared" si="4"/>
        <v>104.07871724281488</v>
      </c>
      <c r="AB30">
        <v>0.31082900000000002</v>
      </c>
      <c r="AC30">
        <v>-1</v>
      </c>
      <c r="AD30">
        <v>5</v>
      </c>
      <c r="AE30">
        <v>8</v>
      </c>
      <c r="AF30" t="s">
        <v>228</v>
      </c>
      <c r="AG30" s="99" t="s">
        <v>323</v>
      </c>
      <c r="AH30">
        <v>1</v>
      </c>
      <c r="AI30">
        <v>13</v>
      </c>
      <c r="AJ30">
        <v>1</v>
      </c>
      <c r="AO30">
        <v>27</v>
      </c>
      <c r="AP30" t="s">
        <v>146</v>
      </c>
    </row>
    <row r="31" spans="1:42" x14ac:dyDescent="0.2">
      <c r="A31">
        <v>778004</v>
      </c>
      <c r="B31" s="85">
        <v>45785</v>
      </c>
      <c r="C31">
        <v>2025</v>
      </c>
      <c r="D31">
        <v>5.2</v>
      </c>
      <c r="E31">
        <v>10</v>
      </c>
      <c r="F31">
        <v>105</v>
      </c>
      <c r="G31">
        <v>8</v>
      </c>
      <c r="H31">
        <v>142</v>
      </c>
      <c r="I31">
        <v>0.41322300000000001</v>
      </c>
      <c r="J31">
        <v>160</v>
      </c>
      <c r="K31">
        <v>142</v>
      </c>
      <c r="L31">
        <v>0.37799862899999997</v>
      </c>
      <c r="M31">
        <v>10</v>
      </c>
      <c r="N31">
        <v>-155</v>
      </c>
      <c r="O31">
        <v>0.60784300000000002</v>
      </c>
      <c r="P31">
        <v>-175</v>
      </c>
      <c r="Q31">
        <v>-155</v>
      </c>
      <c r="R31" s="99">
        <v>0.57045636799999999</v>
      </c>
      <c r="S31" s="102">
        <f t="shared" si="0"/>
        <v>132.80522058816132</v>
      </c>
      <c r="T31" s="99">
        <v>0.41943872100000001</v>
      </c>
      <c r="U31" s="102">
        <f t="shared" si="1"/>
        <v>-138.41384925451362</v>
      </c>
      <c r="V31">
        <v>0.448602</v>
      </c>
      <c r="W31" s="100">
        <f t="shared" si="2"/>
        <v>122.91474402699946</v>
      </c>
      <c r="X31">
        <v>0.39132299999999998</v>
      </c>
      <c r="Y31" s="100">
        <f t="shared" si="3"/>
        <v>155.54337465469703</v>
      </c>
      <c r="Z31">
        <v>0.47562399999999999</v>
      </c>
      <c r="AA31" s="100">
        <f t="shared" si="4"/>
        <v>110.2501135350613</v>
      </c>
      <c r="AB31">
        <v>0.26322299999999998</v>
      </c>
      <c r="AC31">
        <v>-1</v>
      </c>
      <c r="AD31">
        <v>2</v>
      </c>
      <c r="AE31">
        <v>10</v>
      </c>
      <c r="AF31" t="s">
        <v>223</v>
      </c>
      <c r="AG31" s="99" t="s">
        <v>323</v>
      </c>
      <c r="AH31">
        <v>1</v>
      </c>
      <c r="AI31">
        <v>12</v>
      </c>
      <c r="AJ31">
        <v>1</v>
      </c>
      <c r="AO31">
        <v>28</v>
      </c>
      <c r="AP31" t="s">
        <v>132</v>
      </c>
    </row>
    <row r="32" spans="1:42" x14ac:dyDescent="0.2">
      <c r="A32">
        <v>778005</v>
      </c>
      <c r="B32" s="85">
        <v>45785</v>
      </c>
      <c r="C32">
        <v>2025</v>
      </c>
      <c r="D32">
        <v>5.2</v>
      </c>
      <c r="E32">
        <v>9</v>
      </c>
      <c r="F32">
        <v>111.5</v>
      </c>
      <c r="G32">
        <v>27</v>
      </c>
      <c r="H32">
        <v>136</v>
      </c>
      <c r="I32">
        <v>0.42372900000000002</v>
      </c>
      <c r="J32">
        <v>129</v>
      </c>
      <c r="K32">
        <v>136</v>
      </c>
      <c r="L32">
        <v>0.32069846699999999</v>
      </c>
      <c r="M32">
        <v>21</v>
      </c>
      <c r="N32">
        <v>-147</v>
      </c>
      <c r="O32">
        <v>0.59514199999999995</v>
      </c>
      <c r="P32">
        <v>-140</v>
      </c>
      <c r="Q32">
        <v>-147</v>
      </c>
      <c r="R32" s="99">
        <v>0.53821914100000001</v>
      </c>
      <c r="S32" s="102">
        <f t="shared" si="0"/>
        <v>116.55293425663622</v>
      </c>
      <c r="T32" s="99">
        <v>0.54841135200000002</v>
      </c>
      <c r="U32" s="102">
        <f t="shared" si="1"/>
        <v>121.44046455304165</v>
      </c>
      <c r="V32">
        <v>0.54354599999999997</v>
      </c>
      <c r="W32" s="100">
        <f t="shared" si="2"/>
        <v>-119.08012636541687</v>
      </c>
      <c r="X32">
        <v>0.412719</v>
      </c>
      <c r="Y32" s="100">
        <f t="shared" si="3"/>
        <v>142.29560548460333</v>
      </c>
      <c r="Z32">
        <v>0.50314700000000001</v>
      </c>
      <c r="AA32" s="100">
        <f t="shared" si="4"/>
        <v>-101.2667730697007</v>
      </c>
      <c r="AB32">
        <v>0.273729</v>
      </c>
      <c r="AC32">
        <v>-1</v>
      </c>
      <c r="AD32">
        <v>6</v>
      </c>
      <c r="AE32">
        <v>7</v>
      </c>
      <c r="AF32" t="s">
        <v>222</v>
      </c>
      <c r="AG32" s="99" t="s">
        <v>323</v>
      </c>
      <c r="AH32">
        <v>1</v>
      </c>
      <c r="AI32">
        <v>13</v>
      </c>
      <c r="AJ32">
        <v>1</v>
      </c>
      <c r="AO32">
        <v>29</v>
      </c>
      <c r="AP32" t="s">
        <v>117</v>
      </c>
    </row>
    <row r="33" spans="1:36" x14ac:dyDescent="0.2">
      <c r="A33">
        <v>778006</v>
      </c>
      <c r="B33" s="85">
        <v>45785</v>
      </c>
      <c r="C33">
        <v>2025</v>
      </c>
      <c r="D33">
        <v>5.2</v>
      </c>
      <c r="E33">
        <v>9</v>
      </c>
      <c r="F33">
        <v>-111.5</v>
      </c>
      <c r="G33">
        <v>3</v>
      </c>
      <c r="H33">
        <v>-148</v>
      </c>
      <c r="I33">
        <v>0.59677400000000003</v>
      </c>
      <c r="J33">
        <v>-143</v>
      </c>
      <c r="K33">
        <v>-148</v>
      </c>
      <c r="L33">
        <v>0.34564541199999999</v>
      </c>
      <c r="M33">
        <v>28</v>
      </c>
      <c r="N33">
        <v>136</v>
      </c>
      <c r="O33">
        <v>0.42372900000000002</v>
      </c>
      <c r="P33">
        <v>132</v>
      </c>
      <c r="Q33">
        <v>136</v>
      </c>
      <c r="R33" s="99">
        <v>0.494601344</v>
      </c>
      <c r="S33" s="102">
        <f t="shared" si="0"/>
        <v>-102.18303329155532</v>
      </c>
      <c r="T33" s="99">
        <v>0.41692402699999997</v>
      </c>
      <c r="U33" s="102">
        <f t="shared" si="1"/>
        <v>-139.85185195383332</v>
      </c>
      <c r="V33">
        <v>0.565967</v>
      </c>
      <c r="W33" s="100">
        <f t="shared" si="2"/>
        <v>-130.39722786055438</v>
      </c>
      <c r="X33">
        <v>0.55657299999999998</v>
      </c>
      <c r="Y33" s="100">
        <f t="shared" si="3"/>
        <v>-125.51626310531383</v>
      </c>
      <c r="Z33">
        <v>0.61232299999999995</v>
      </c>
      <c r="AA33" s="100">
        <f t="shared" si="4"/>
        <v>-157.94669273647906</v>
      </c>
      <c r="AB33">
        <v>0.74677400000000005</v>
      </c>
      <c r="AC33">
        <v>1</v>
      </c>
      <c r="AD33">
        <v>5</v>
      </c>
      <c r="AE33">
        <v>0</v>
      </c>
      <c r="AF33" t="s">
        <v>230</v>
      </c>
      <c r="AG33" s="99" t="s">
        <v>325</v>
      </c>
      <c r="AH33">
        <v>1</v>
      </c>
      <c r="AI33">
        <v>5</v>
      </c>
      <c r="AJ33">
        <v>-1</v>
      </c>
    </row>
    <row r="34" spans="1:36" x14ac:dyDescent="0.2">
      <c r="A34">
        <v>778029</v>
      </c>
      <c r="B34" s="85">
        <v>45785</v>
      </c>
      <c r="C34">
        <v>2025</v>
      </c>
      <c r="D34">
        <v>5.2</v>
      </c>
      <c r="E34">
        <v>10</v>
      </c>
      <c r="F34">
        <v>105</v>
      </c>
      <c r="G34">
        <v>8</v>
      </c>
      <c r="H34">
        <v>142</v>
      </c>
      <c r="I34">
        <v>0.41322300000000001</v>
      </c>
      <c r="J34">
        <v>160</v>
      </c>
      <c r="K34">
        <v>142</v>
      </c>
      <c r="L34">
        <v>0.37799862899999997</v>
      </c>
      <c r="M34">
        <v>10</v>
      </c>
      <c r="N34">
        <v>-155</v>
      </c>
      <c r="O34">
        <v>0.60784300000000002</v>
      </c>
      <c r="P34">
        <v>-175</v>
      </c>
      <c r="Q34">
        <v>-155</v>
      </c>
      <c r="R34" s="99">
        <v>0.57045636799999999</v>
      </c>
      <c r="S34" s="102">
        <f t="shared" si="0"/>
        <v>132.80522058816132</v>
      </c>
      <c r="T34" s="99">
        <v>0.49351448599999997</v>
      </c>
      <c r="U34" s="102">
        <f t="shared" si="1"/>
        <v>-102.62829731810545</v>
      </c>
      <c r="V34">
        <v>0.448602</v>
      </c>
      <c r="W34" s="100">
        <f t="shared" si="2"/>
        <v>122.91474402699946</v>
      </c>
      <c r="X34">
        <v>0.39132299999999998</v>
      </c>
      <c r="Y34" s="100">
        <f t="shared" si="3"/>
        <v>155.54337465469703</v>
      </c>
      <c r="Z34">
        <v>0.47562399999999999</v>
      </c>
      <c r="AA34" s="100">
        <f t="shared" si="4"/>
        <v>110.2501135350613</v>
      </c>
      <c r="AB34">
        <v>0.26322299999999998</v>
      </c>
      <c r="AC34">
        <v>-1</v>
      </c>
      <c r="AD34">
        <v>1</v>
      </c>
      <c r="AE34">
        <v>11</v>
      </c>
      <c r="AF34" t="s">
        <v>229</v>
      </c>
      <c r="AG34" s="99" t="s">
        <v>323</v>
      </c>
      <c r="AH34">
        <v>1</v>
      </c>
      <c r="AI34">
        <v>12</v>
      </c>
      <c r="AJ34">
        <v>1</v>
      </c>
    </row>
    <row r="35" spans="1:36" x14ac:dyDescent="0.2">
      <c r="A35">
        <v>777984</v>
      </c>
      <c r="B35" s="85">
        <v>45786</v>
      </c>
      <c r="C35">
        <v>2025</v>
      </c>
      <c r="D35">
        <v>5.2</v>
      </c>
      <c r="E35">
        <v>7</v>
      </c>
      <c r="F35">
        <v>-106</v>
      </c>
      <c r="G35">
        <v>24</v>
      </c>
      <c r="H35">
        <v>-135</v>
      </c>
      <c r="I35">
        <v>0.57446799999999998</v>
      </c>
      <c r="J35">
        <v>-129</v>
      </c>
      <c r="K35">
        <v>-135</v>
      </c>
      <c r="L35">
        <v>0.30915287200000002</v>
      </c>
      <c r="M35">
        <v>29</v>
      </c>
      <c r="N35">
        <v>124</v>
      </c>
      <c r="O35">
        <v>0.44642900000000002</v>
      </c>
      <c r="P35">
        <v>119</v>
      </c>
      <c r="Q35">
        <v>124</v>
      </c>
      <c r="R35" s="99">
        <v>0.44916968000000002</v>
      </c>
      <c r="S35" s="102">
        <f t="shared" si="0"/>
        <v>-122.63301476626826</v>
      </c>
      <c r="T35" s="99">
        <v>0.52150005799999999</v>
      </c>
      <c r="U35" s="102">
        <f t="shared" si="1"/>
        <v>108.98644121465743</v>
      </c>
      <c r="V35">
        <v>0.54774400000000001</v>
      </c>
      <c r="W35" s="100">
        <f t="shared" si="2"/>
        <v>-121.11370551192246</v>
      </c>
      <c r="X35">
        <v>0.58326500000000003</v>
      </c>
      <c r="Y35" s="100">
        <f t="shared" si="3"/>
        <v>-139.96064645398155</v>
      </c>
      <c r="Z35">
        <v>0.52913299999999996</v>
      </c>
      <c r="AA35" s="100">
        <f t="shared" si="4"/>
        <v>-112.37419483633381</v>
      </c>
      <c r="AB35">
        <v>0.42446800000000001</v>
      </c>
      <c r="AC35">
        <v>-1</v>
      </c>
      <c r="AD35">
        <v>3</v>
      </c>
      <c r="AE35">
        <v>6</v>
      </c>
      <c r="AF35" t="s">
        <v>228</v>
      </c>
      <c r="AG35" s="99" t="s">
        <v>324</v>
      </c>
      <c r="AH35">
        <v>-1</v>
      </c>
      <c r="AI35">
        <v>9</v>
      </c>
      <c r="AJ35">
        <v>1</v>
      </c>
    </row>
    <row r="36" spans="1:36" x14ac:dyDescent="0.2">
      <c r="A36">
        <v>777986</v>
      </c>
      <c r="B36" s="85">
        <v>45786</v>
      </c>
      <c r="C36">
        <v>2025</v>
      </c>
      <c r="D36">
        <v>5.2</v>
      </c>
      <c r="E36">
        <v>8.5</v>
      </c>
      <c r="F36">
        <v>102</v>
      </c>
      <c r="G36">
        <v>4</v>
      </c>
      <c r="H36">
        <v>124</v>
      </c>
      <c r="I36">
        <v>0.44642900000000002</v>
      </c>
      <c r="J36">
        <v>125</v>
      </c>
      <c r="K36">
        <v>124</v>
      </c>
      <c r="L36">
        <v>0.34782608700000001</v>
      </c>
      <c r="M36">
        <v>2</v>
      </c>
      <c r="N36">
        <v>-134</v>
      </c>
      <c r="O36">
        <v>0.57264999999999999</v>
      </c>
      <c r="P36">
        <v>-136</v>
      </c>
      <c r="Q36">
        <v>-134</v>
      </c>
      <c r="R36" s="99">
        <v>0.51836297600000003</v>
      </c>
      <c r="S36" s="102">
        <f t="shared" si="0"/>
        <v>107.62523439227962</v>
      </c>
      <c r="T36" s="99">
        <v>0.50881188300000002</v>
      </c>
      <c r="U36" s="102">
        <f t="shared" si="1"/>
        <v>103.58798704407583</v>
      </c>
      <c r="V36">
        <v>0.49203999999999998</v>
      </c>
      <c r="W36" s="100">
        <f t="shared" si="2"/>
        <v>103.23550930818632</v>
      </c>
      <c r="X36">
        <v>0.48277900000000001</v>
      </c>
      <c r="Y36" s="100">
        <f t="shared" si="3"/>
        <v>107.13411312422451</v>
      </c>
      <c r="Z36">
        <v>0.50919599999999998</v>
      </c>
      <c r="AA36" s="100">
        <f t="shared" si="4"/>
        <v>-103.7473207227325</v>
      </c>
      <c r="AB36">
        <v>0.296429</v>
      </c>
      <c r="AC36">
        <v>-1</v>
      </c>
      <c r="AD36">
        <v>1</v>
      </c>
      <c r="AE36">
        <v>4</v>
      </c>
      <c r="AF36" t="s">
        <v>228</v>
      </c>
      <c r="AG36" s="99" t="s">
        <v>323</v>
      </c>
      <c r="AH36">
        <v>1</v>
      </c>
      <c r="AI36">
        <v>5</v>
      </c>
      <c r="AJ36">
        <v>-1</v>
      </c>
    </row>
    <row r="37" spans="1:36" x14ac:dyDescent="0.2">
      <c r="A37">
        <v>777988</v>
      </c>
      <c r="B37" s="85">
        <v>45786</v>
      </c>
      <c r="C37">
        <v>2025</v>
      </c>
      <c r="D37">
        <v>5.2</v>
      </c>
      <c r="E37">
        <v>10</v>
      </c>
      <c r="F37">
        <v>-113</v>
      </c>
      <c r="G37">
        <v>1</v>
      </c>
      <c r="H37">
        <v>-115</v>
      </c>
      <c r="I37">
        <v>0.53488400000000003</v>
      </c>
      <c r="J37">
        <v>-114</v>
      </c>
      <c r="K37">
        <v>-115</v>
      </c>
      <c r="L37">
        <v>0.340368381</v>
      </c>
      <c r="M37">
        <v>14</v>
      </c>
      <c r="N37">
        <v>107</v>
      </c>
      <c r="O37">
        <v>0.48309200000000002</v>
      </c>
      <c r="P37">
        <v>105</v>
      </c>
      <c r="Q37">
        <v>107</v>
      </c>
      <c r="R37" s="99">
        <v>0.54000079700000003</v>
      </c>
      <c r="S37" s="102">
        <f t="shared" si="0"/>
        <v>117.39168100254298</v>
      </c>
      <c r="T37" s="99">
        <v>0.36680039399999997</v>
      </c>
      <c r="U37" s="102">
        <f t="shared" si="1"/>
        <v>-172.6278423790352</v>
      </c>
      <c r="V37">
        <v>0.470306</v>
      </c>
      <c r="W37" s="100">
        <f t="shared" si="2"/>
        <v>112.62752335713344</v>
      </c>
      <c r="X37">
        <v>0.48070000000000002</v>
      </c>
      <c r="Y37" s="100">
        <f t="shared" si="3"/>
        <v>108.02995631370916</v>
      </c>
      <c r="Z37">
        <v>0.50330799999999998</v>
      </c>
      <c r="AA37" s="100">
        <f t="shared" si="4"/>
        <v>-101.3320125953307</v>
      </c>
      <c r="AB37">
        <v>0.384884</v>
      </c>
      <c r="AC37">
        <v>-1</v>
      </c>
      <c r="AD37">
        <v>11</v>
      </c>
      <c r="AE37">
        <v>14</v>
      </c>
      <c r="AF37" t="s">
        <v>228</v>
      </c>
      <c r="AG37" s="99" t="s">
        <v>324</v>
      </c>
      <c r="AH37">
        <v>-1</v>
      </c>
      <c r="AI37">
        <v>25</v>
      </c>
      <c r="AJ37">
        <v>1</v>
      </c>
    </row>
    <row r="38" spans="1:36" x14ac:dyDescent="0.2">
      <c r="A38">
        <v>777990</v>
      </c>
      <c r="B38" s="85">
        <v>45786</v>
      </c>
      <c r="C38">
        <v>2025</v>
      </c>
      <c r="D38">
        <v>5.2</v>
      </c>
      <c r="E38">
        <v>9</v>
      </c>
      <c r="F38">
        <v>111.5</v>
      </c>
      <c r="G38">
        <v>13</v>
      </c>
      <c r="H38">
        <v>-106</v>
      </c>
      <c r="I38">
        <v>0.51456299999999999</v>
      </c>
      <c r="J38">
        <v>106</v>
      </c>
      <c r="K38">
        <v>-106</v>
      </c>
      <c r="L38">
        <v>0.32365466500000001</v>
      </c>
      <c r="M38">
        <v>3</v>
      </c>
      <c r="N38">
        <v>-102</v>
      </c>
      <c r="O38">
        <v>0.50495000000000001</v>
      </c>
      <c r="P38">
        <v>-115</v>
      </c>
      <c r="Q38">
        <v>-102</v>
      </c>
      <c r="R38" s="99">
        <v>0.50039376899999999</v>
      </c>
      <c r="S38" s="102">
        <f t="shared" si="0"/>
        <v>100.15763174098602</v>
      </c>
      <c r="T38" s="99">
        <v>0.500298507</v>
      </c>
      <c r="U38" s="102">
        <f t="shared" si="1"/>
        <v>100.11947412772687</v>
      </c>
      <c r="V38">
        <v>0.47562500000000002</v>
      </c>
      <c r="W38" s="100">
        <f t="shared" si="2"/>
        <v>110.2496714848883</v>
      </c>
      <c r="X38">
        <v>0.53134199999999998</v>
      </c>
      <c r="Y38" s="100">
        <f t="shared" si="3"/>
        <v>-113.37521177489769</v>
      </c>
      <c r="Z38">
        <v>0.50121899999999997</v>
      </c>
      <c r="AA38" s="100">
        <f t="shared" si="4"/>
        <v>-100.48879167410145</v>
      </c>
      <c r="AB38">
        <v>0.66456300000000001</v>
      </c>
      <c r="AC38">
        <v>1</v>
      </c>
      <c r="AD38">
        <v>2</v>
      </c>
      <c r="AE38">
        <v>1</v>
      </c>
      <c r="AF38" t="s">
        <v>222</v>
      </c>
      <c r="AG38" s="99" t="s">
        <v>325</v>
      </c>
      <c r="AH38">
        <v>1</v>
      </c>
      <c r="AI38">
        <v>3</v>
      </c>
      <c r="AJ38">
        <v>-1</v>
      </c>
    </row>
    <row r="39" spans="1:36" x14ac:dyDescent="0.2">
      <c r="A39">
        <v>777991</v>
      </c>
      <c r="B39" s="85">
        <v>45786</v>
      </c>
      <c r="C39">
        <v>2025</v>
      </c>
      <c r="D39">
        <v>5.2</v>
      </c>
      <c r="E39">
        <v>8</v>
      </c>
      <c r="F39">
        <v>111.5</v>
      </c>
      <c r="G39">
        <v>9</v>
      </c>
      <c r="H39">
        <v>125</v>
      </c>
      <c r="I39">
        <v>0.44444400000000001</v>
      </c>
      <c r="J39">
        <v>131</v>
      </c>
      <c r="K39">
        <v>125</v>
      </c>
      <c r="L39">
        <v>0.33585476600000003</v>
      </c>
      <c r="M39">
        <v>11</v>
      </c>
      <c r="N39">
        <v>-135</v>
      </c>
      <c r="O39">
        <v>0.57446799999999998</v>
      </c>
      <c r="P39">
        <v>-142</v>
      </c>
      <c r="Q39">
        <v>-135</v>
      </c>
      <c r="R39" s="99">
        <v>0.46834598700000002</v>
      </c>
      <c r="S39" s="102">
        <f t="shared" si="0"/>
        <v>-113.51736275259259</v>
      </c>
      <c r="T39" s="99">
        <v>0.64320394800000003</v>
      </c>
      <c r="U39" s="102">
        <f t="shared" si="1"/>
        <v>180.27215951369328</v>
      </c>
      <c r="V39">
        <v>0.59164099999999997</v>
      </c>
      <c r="W39" s="100">
        <f t="shared" si="2"/>
        <v>-144.88256656520363</v>
      </c>
      <c r="X39">
        <v>0.51372799999999996</v>
      </c>
      <c r="Y39" s="100">
        <f t="shared" si="3"/>
        <v>-105.6462226901816</v>
      </c>
      <c r="Z39">
        <v>0.51342500000000002</v>
      </c>
      <c r="AA39" s="100">
        <f t="shared" si="4"/>
        <v>-105.51816266762577</v>
      </c>
      <c r="AB39">
        <v>0.59444399999999997</v>
      </c>
      <c r="AC39">
        <v>1</v>
      </c>
      <c r="AD39">
        <v>6</v>
      </c>
      <c r="AE39">
        <v>2</v>
      </c>
      <c r="AF39" t="s">
        <v>227</v>
      </c>
      <c r="AG39" s="99" t="s">
        <v>326</v>
      </c>
      <c r="AH39">
        <v>-1</v>
      </c>
      <c r="AI39">
        <v>8</v>
      </c>
      <c r="AJ39">
        <v>0</v>
      </c>
    </row>
    <row r="40" spans="1:36" x14ac:dyDescent="0.2">
      <c r="A40">
        <v>777992</v>
      </c>
      <c r="B40" s="85">
        <v>45786</v>
      </c>
      <c r="C40">
        <v>2025</v>
      </c>
      <c r="D40">
        <v>5.2</v>
      </c>
      <c r="E40">
        <v>9</v>
      </c>
      <c r="F40">
        <v>108.5</v>
      </c>
      <c r="G40">
        <v>15</v>
      </c>
      <c r="H40">
        <v>104</v>
      </c>
      <c r="I40">
        <v>0.49019600000000002</v>
      </c>
      <c r="J40">
        <v>-108</v>
      </c>
      <c r="K40">
        <v>104</v>
      </c>
      <c r="L40">
        <v>0.31912251699999999</v>
      </c>
      <c r="M40">
        <v>25</v>
      </c>
      <c r="N40">
        <v>-113</v>
      </c>
      <c r="O40">
        <v>0.53051599999999999</v>
      </c>
      <c r="P40">
        <v>100</v>
      </c>
      <c r="Q40">
        <v>-113</v>
      </c>
      <c r="R40" s="99">
        <v>0.497108995</v>
      </c>
      <c r="S40" s="102">
        <f t="shared" si="0"/>
        <v>-101.16312721317784</v>
      </c>
      <c r="T40" s="99">
        <v>0.531541979</v>
      </c>
      <c r="U40" s="102">
        <f t="shared" si="1"/>
        <v>113.46629904326049</v>
      </c>
      <c r="V40">
        <v>0.53784600000000005</v>
      </c>
      <c r="W40" s="100">
        <f t="shared" si="2"/>
        <v>-116.37809042007645</v>
      </c>
      <c r="X40">
        <v>0.51857399999999998</v>
      </c>
      <c r="Y40" s="100">
        <f t="shared" si="3"/>
        <v>-107.7162429947697</v>
      </c>
      <c r="Z40">
        <v>0.451461</v>
      </c>
      <c r="AA40" s="100">
        <f t="shared" si="4"/>
        <v>121.5030755702043</v>
      </c>
      <c r="AB40">
        <v>0.64019599999999999</v>
      </c>
      <c r="AC40">
        <v>1</v>
      </c>
      <c r="AD40">
        <v>3</v>
      </c>
      <c r="AE40">
        <v>1</v>
      </c>
      <c r="AF40" t="s">
        <v>225</v>
      </c>
      <c r="AG40" s="99" t="s">
        <v>326</v>
      </c>
      <c r="AH40">
        <v>-1</v>
      </c>
      <c r="AI40">
        <v>4</v>
      </c>
      <c r="AJ40">
        <v>-1</v>
      </c>
    </row>
    <row r="41" spans="1:36" x14ac:dyDescent="0.2">
      <c r="A41">
        <v>777994</v>
      </c>
      <c r="B41" s="85">
        <v>45786</v>
      </c>
      <c r="C41">
        <v>2025</v>
      </c>
      <c r="D41">
        <v>5.2</v>
      </c>
      <c r="E41">
        <v>11</v>
      </c>
      <c r="F41">
        <v>106.5</v>
      </c>
      <c r="G41">
        <v>20</v>
      </c>
      <c r="H41">
        <v>137</v>
      </c>
      <c r="I41">
        <v>0.42194100000000001</v>
      </c>
      <c r="J41">
        <v>133</v>
      </c>
      <c r="K41">
        <v>137</v>
      </c>
      <c r="L41">
        <v>0.33728248799999999</v>
      </c>
      <c r="M41">
        <v>19</v>
      </c>
      <c r="N41">
        <v>-150</v>
      </c>
      <c r="O41">
        <v>0.6</v>
      </c>
      <c r="P41">
        <v>-144</v>
      </c>
      <c r="Q41">
        <v>-150</v>
      </c>
      <c r="R41" s="99">
        <v>0.53044345800000003</v>
      </c>
      <c r="S41" s="102">
        <f t="shared" si="0"/>
        <v>112.96689760527288</v>
      </c>
      <c r="T41" s="99">
        <v>0.49848662300000002</v>
      </c>
      <c r="U41" s="102">
        <f t="shared" si="1"/>
        <v>-100.60718861055575</v>
      </c>
      <c r="V41">
        <v>0.40823700000000002</v>
      </c>
      <c r="W41" s="100">
        <f t="shared" si="2"/>
        <v>144.9557487439894</v>
      </c>
      <c r="X41">
        <v>0.42053400000000002</v>
      </c>
      <c r="Y41" s="100">
        <f t="shared" si="3"/>
        <v>137.79290140630721</v>
      </c>
      <c r="Z41">
        <v>0.411246</v>
      </c>
      <c r="AA41" s="100">
        <f t="shared" si="4"/>
        <v>143.16345934063796</v>
      </c>
      <c r="AB41">
        <v>0.27194099999999999</v>
      </c>
      <c r="AC41">
        <v>-1</v>
      </c>
      <c r="AD41">
        <v>2</v>
      </c>
      <c r="AE41">
        <v>10</v>
      </c>
      <c r="AF41" t="s">
        <v>223</v>
      </c>
      <c r="AG41" s="99" t="s">
        <v>323</v>
      </c>
      <c r="AH41">
        <v>1</v>
      </c>
      <c r="AI41">
        <v>12</v>
      </c>
      <c r="AJ41">
        <v>1</v>
      </c>
    </row>
    <row r="42" spans="1:36" x14ac:dyDescent="0.2">
      <c r="A42">
        <v>777995</v>
      </c>
      <c r="B42" s="85">
        <v>45786</v>
      </c>
      <c r="C42">
        <v>2025</v>
      </c>
      <c r="D42">
        <v>5.2</v>
      </c>
      <c r="E42">
        <v>8.5</v>
      </c>
      <c r="F42">
        <v>-111.5</v>
      </c>
      <c r="G42">
        <v>16</v>
      </c>
      <c r="H42">
        <v>103</v>
      </c>
      <c r="I42">
        <v>0.49261100000000002</v>
      </c>
      <c r="J42">
        <v>-107</v>
      </c>
      <c r="K42">
        <v>103</v>
      </c>
      <c r="L42">
        <v>0.34988272100000001</v>
      </c>
      <c r="M42">
        <v>26</v>
      </c>
      <c r="N42">
        <v>-111</v>
      </c>
      <c r="O42">
        <v>0.52606600000000003</v>
      </c>
      <c r="P42">
        <v>-101</v>
      </c>
      <c r="Q42">
        <v>-111</v>
      </c>
      <c r="R42" s="99">
        <v>0.502744631</v>
      </c>
      <c r="S42" s="102">
        <f t="shared" si="0"/>
        <v>101.10391206253621</v>
      </c>
      <c r="T42" s="99">
        <v>0.49146604999999999</v>
      </c>
      <c r="U42" s="102">
        <f t="shared" si="1"/>
        <v>-103.47285433042627</v>
      </c>
      <c r="V42">
        <v>0.53680300000000003</v>
      </c>
      <c r="W42" s="100">
        <f t="shared" si="2"/>
        <v>-115.89086285101158</v>
      </c>
      <c r="X42">
        <v>0.46441900000000003</v>
      </c>
      <c r="Y42" s="100">
        <f t="shared" si="3"/>
        <v>115.32280117738506</v>
      </c>
      <c r="Z42">
        <v>0.50457600000000002</v>
      </c>
      <c r="AA42" s="100">
        <f t="shared" si="4"/>
        <v>-101.84730654954141</v>
      </c>
      <c r="AB42">
        <v>0.342611</v>
      </c>
      <c r="AC42">
        <v>-1</v>
      </c>
      <c r="AD42">
        <v>0</v>
      </c>
      <c r="AE42">
        <v>10</v>
      </c>
      <c r="AF42" t="s">
        <v>229</v>
      </c>
      <c r="AG42" s="99" t="s">
        <v>323</v>
      </c>
      <c r="AH42">
        <v>1</v>
      </c>
      <c r="AI42">
        <v>10</v>
      </c>
      <c r="AJ42">
        <v>1</v>
      </c>
    </row>
    <row r="43" spans="1:36" x14ac:dyDescent="0.2">
      <c r="A43">
        <v>777997</v>
      </c>
      <c r="B43" s="85">
        <v>45786</v>
      </c>
      <c r="C43">
        <v>2025</v>
      </c>
      <c r="D43">
        <v>5.2</v>
      </c>
      <c r="E43">
        <v>7.5</v>
      </c>
      <c r="F43">
        <v>106.5</v>
      </c>
      <c r="G43">
        <v>7</v>
      </c>
      <c r="H43">
        <v>103</v>
      </c>
      <c r="I43">
        <v>0.49261100000000002</v>
      </c>
      <c r="J43">
        <v>108</v>
      </c>
      <c r="K43">
        <v>103</v>
      </c>
      <c r="L43">
        <v>0.30274477700000002</v>
      </c>
      <c r="M43">
        <v>21</v>
      </c>
      <c r="N43">
        <v>-111</v>
      </c>
      <c r="O43">
        <v>0.52606600000000003</v>
      </c>
      <c r="P43">
        <v>-117</v>
      </c>
      <c r="Q43">
        <v>-111</v>
      </c>
      <c r="R43" s="99">
        <v>0.52632253900000003</v>
      </c>
      <c r="S43" s="102">
        <f t="shared" si="0"/>
        <v>111.1141192761967</v>
      </c>
      <c r="T43" s="99">
        <v>0.54344624399999997</v>
      </c>
      <c r="U43" s="102">
        <f t="shared" si="1"/>
        <v>119.03225783559208</v>
      </c>
      <c r="V43">
        <v>0.492593</v>
      </c>
      <c r="W43" s="100">
        <f t="shared" si="2"/>
        <v>103.00735089617595</v>
      </c>
      <c r="X43">
        <v>0.47185500000000002</v>
      </c>
      <c r="Y43" s="100">
        <f t="shared" si="3"/>
        <v>111.92951224422755</v>
      </c>
      <c r="Z43">
        <v>0.49173699999999998</v>
      </c>
      <c r="AA43" s="100">
        <f t="shared" si="4"/>
        <v>103.36073958233773</v>
      </c>
      <c r="AB43">
        <v>0.64261100000000004</v>
      </c>
      <c r="AC43">
        <v>1</v>
      </c>
      <c r="AD43">
        <v>6</v>
      </c>
      <c r="AE43">
        <v>0</v>
      </c>
      <c r="AF43" t="s">
        <v>224</v>
      </c>
      <c r="AG43" s="99" t="s">
        <v>326</v>
      </c>
      <c r="AH43">
        <v>-1</v>
      </c>
      <c r="AI43">
        <v>6</v>
      </c>
      <c r="AJ43">
        <v>-1</v>
      </c>
    </row>
    <row r="44" spans="1:36" x14ac:dyDescent="0.2">
      <c r="A44">
        <v>777998</v>
      </c>
      <c r="B44" s="85">
        <v>45786</v>
      </c>
      <c r="C44">
        <v>2025</v>
      </c>
      <c r="D44">
        <v>5.2</v>
      </c>
      <c r="E44">
        <v>9</v>
      </c>
      <c r="F44">
        <v>111.5</v>
      </c>
      <c r="G44">
        <v>22</v>
      </c>
      <c r="H44">
        <v>131</v>
      </c>
      <c r="I44">
        <v>0.43290000000000001</v>
      </c>
      <c r="J44">
        <v>128</v>
      </c>
      <c r="K44">
        <v>131</v>
      </c>
      <c r="L44">
        <v>0.33647680099999999</v>
      </c>
      <c r="M44">
        <v>0</v>
      </c>
      <c r="N44">
        <v>-142</v>
      </c>
      <c r="O44">
        <v>0.58677699999999999</v>
      </c>
      <c r="P44">
        <v>-138</v>
      </c>
      <c r="Q44">
        <v>-142</v>
      </c>
      <c r="R44" s="99">
        <v>0.51831939500000002</v>
      </c>
      <c r="S44" s="102">
        <f t="shared" si="0"/>
        <v>107.6064490908867</v>
      </c>
      <c r="T44" s="99">
        <v>0.51747037699999998</v>
      </c>
      <c r="U44" s="102">
        <f t="shared" si="1"/>
        <v>107.24116247677502</v>
      </c>
      <c r="V44">
        <v>0.447467</v>
      </c>
      <c r="W44" s="100">
        <f t="shared" si="2"/>
        <v>123.48016725255717</v>
      </c>
      <c r="X44">
        <v>0.40720200000000001</v>
      </c>
      <c r="Y44" s="100">
        <f t="shared" si="3"/>
        <v>145.57836159940274</v>
      </c>
      <c r="Z44">
        <v>0.46284500000000001</v>
      </c>
      <c r="AA44" s="100">
        <f t="shared" si="4"/>
        <v>116.05505082695072</v>
      </c>
      <c r="AB44">
        <v>0.58289999999999997</v>
      </c>
      <c r="AC44">
        <v>1</v>
      </c>
      <c r="AD44">
        <v>3</v>
      </c>
      <c r="AE44">
        <v>2</v>
      </c>
      <c r="AF44" t="s">
        <v>222</v>
      </c>
      <c r="AG44" s="99" t="s">
        <v>326</v>
      </c>
      <c r="AH44">
        <v>-1</v>
      </c>
      <c r="AI44">
        <v>5</v>
      </c>
      <c r="AJ44">
        <v>-1</v>
      </c>
    </row>
    <row r="45" spans="1:36" x14ac:dyDescent="0.2">
      <c r="A45">
        <v>778001</v>
      </c>
      <c r="B45" s="85">
        <v>45786</v>
      </c>
      <c r="C45">
        <v>2025</v>
      </c>
      <c r="D45">
        <v>5.2</v>
      </c>
      <c r="E45">
        <v>8</v>
      </c>
      <c r="F45">
        <v>108.5</v>
      </c>
      <c r="G45">
        <v>18</v>
      </c>
      <c r="H45">
        <v>-130</v>
      </c>
      <c r="I45">
        <v>0.56521699999999997</v>
      </c>
      <c r="J45">
        <v>-153</v>
      </c>
      <c r="K45">
        <v>-130</v>
      </c>
      <c r="L45">
        <v>0.310488926</v>
      </c>
      <c r="M45">
        <v>5</v>
      </c>
      <c r="N45">
        <v>120</v>
      </c>
      <c r="O45">
        <v>0.45454499999999998</v>
      </c>
      <c r="P45">
        <v>141</v>
      </c>
      <c r="Q45">
        <v>120</v>
      </c>
      <c r="R45" s="99">
        <v>0.49203492799999998</v>
      </c>
      <c r="S45" s="102">
        <f t="shared" si="0"/>
        <v>-103.23760430275794</v>
      </c>
      <c r="T45" s="99">
        <v>0.470609312</v>
      </c>
      <c r="U45" s="102">
        <f t="shared" si="1"/>
        <v>-112.49048297624846</v>
      </c>
      <c r="V45">
        <v>0.61649699999999996</v>
      </c>
      <c r="W45" s="100">
        <f t="shared" si="2"/>
        <v>-160.75415316177447</v>
      </c>
      <c r="X45">
        <v>0.51381200000000005</v>
      </c>
      <c r="Y45" s="100">
        <f t="shared" si="3"/>
        <v>-105.68175273762415</v>
      </c>
      <c r="Z45">
        <v>0.58534900000000001</v>
      </c>
      <c r="AA45" s="100">
        <f t="shared" si="4"/>
        <v>-141.1666678725</v>
      </c>
      <c r="AB45">
        <v>0.71521699999999999</v>
      </c>
      <c r="AC45">
        <v>1</v>
      </c>
      <c r="AD45">
        <v>7</v>
      </c>
      <c r="AE45">
        <v>2</v>
      </c>
      <c r="AF45" t="s">
        <v>230</v>
      </c>
      <c r="AG45" s="99" t="s">
        <v>325</v>
      </c>
      <c r="AH45">
        <v>1</v>
      </c>
      <c r="AI45">
        <v>9</v>
      </c>
      <c r="AJ45">
        <v>1</v>
      </c>
    </row>
    <row r="46" spans="1:36" x14ac:dyDescent="0.2">
      <c r="A46">
        <v>778002</v>
      </c>
      <c r="B46" s="85">
        <v>45786</v>
      </c>
      <c r="C46">
        <v>2025</v>
      </c>
      <c r="D46">
        <v>5.2</v>
      </c>
      <c r="E46">
        <v>9</v>
      </c>
      <c r="F46">
        <v>-106.5</v>
      </c>
      <c r="G46">
        <v>27</v>
      </c>
      <c r="H46">
        <v>101</v>
      </c>
      <c r="I46">
        <v>0.49751200000000001</v>
      </c>
      <c r="J46">
        <v>101</v>
      </c>
      <c r="K46">
        <v>101</v>
      </c>
      <c r="L46">
        <v>0.32069846699999999</v>
      </c>
      <c r="M46">
        <v>17</v>
      </c>
      <c r="N46">
        <v>-110</v>
      </c>
      <c r="O46">
        <v>0.52381</v>
      </c>
      <c r="P46">
        <v>-110</v>
      </c>
      <c r="Q46">
        <v>-110</v>
      </c>
      <c r="R46" s="99">
        <v>0.51896889000000002</v>
      </c>
      <c r="S46" s="102">
        <f t="shared" si="0"/>
        <v>107.88676225119826</v>
      </c>
      <c r="T46" s="99">
        <v>0.49528301899999999</v>
      </c>
      <c r="U46" s="102">
        <f t="shared" si="1"/>
        <v>-101.90476185092065</v>
      </c>
      <c r="V46">
        <v>0.533883</v>
      </c>
      <c r="W46" s="100">
        <f t="shared" si="2"/>
        <v>-114.53840988421362</v>
      </c>
      <c r="X46">
        <v>0.495226</v>
      </c>
      <c r="Y46" s="100">
        <f t="shared" si="3"/>
        <v>101.92800862636453</v>
      </c>
      <c r="Z46">
        <v>0.52724300000000002</v>
      </c>
      <c r="AA46" s="100">
        <f t="shared" si="4"/>
        <v>-111.52515986013958</v>
      </c>
      <c r="AB46">
        <v>0.64751199999999998</v>
      </c>
      <c r="AC46">
        <v>1</v>
      </c>
      <c r="AD46">
        <v>4</v>
      </c>
      <c r="AE46">
        <v>3</v>
      </c>
      <c r="AF46" t="s">
        <v>222</v>
      </c>
      <c r="AG46" s="99" t="s">
        <v>326</v>
      </c>
      <c r="AH46">
        <v>-1</v>
      </c>
      <c r="AI46">
        <v>7</v>
      </c>
      <c r="AJ46">
        <v>-1</v>
      </c>
    </row>
    <row r="47" spans="1:36" x14ac:dyDescent="0.2">
      <c r="A47">
        <v>777970</v>
      </c>
      <c r="B47" s="85">
        <v>45787</v>
      </c>
      <c r="C47">
        <v>2025</v>
      </c>
      <c r="D47">
        <v>5.2</v>
      </c>
      <c r="E47">
        <v>8</v>
      </c>
      <c r="F47">
        <v>-105</v>
      </c>
      <c r="G47">
        <v>24</v>
      </c>
      <c r="H47">
        <v>-135</v>
      </c>
      <c r="I47">
        <v>0.57446799999999998</v>
      </c>
      <c r="J47">
        <v>-125</v>
      </c>
      <c r="K47">
        <v>-135</v>
      </c>
      <c r="L47">
        <v>0.30915287200000002</v>
      </c>
      <c r="M47">
        <v>29</v>
      </c>
      <c r="N47">
        <v>125</v>
      </c>
      <c r="O47">
        <v>0.44444400000000001</v>
      </c>
      <c r="P47">
        <v>115</v>
      </c>
      <c r="Q47">
        <v>125</v>
      </c>
      <c r="R47" s="99">
        <v>0.45295709899999997</v>
      </c>
      <c r="S47" s="102">
        <f t="shared" si="0"/>
        <v>-120.77145985960138</v>
      </c>
      <c r="T47" s="99">
        <v>0.54703637299999996</v>
      </c>
      <c r="U47" s="102">
        <f t="shared" si="1"/>
        <v>120.76827815580873</v>
      </c>
      <c r="V47">
        <v>0.53324400000000005</v>
      </c>
      <c r="W47" s="100">
        <f t="shared" si="2"/>
        <v>-114.24470172852628</v>
      </c>
      <c r="X47">
        <v>0.57552999999999999</v>
      </c>
      <c r="Y47" s="100">
        <f t="shared" si="3"/>
        <v>-135.58790962847786</v>
      </c>
      <c r="Z47">
        <v>0.53156800000000004</v>
      </c>
      <c r="AA47" s="100">
        <f t="shared" si="4"/>
        <v>-113.47815691498448</v>
      </c>
      <c r="AB47">
        <v>0.42446800000000001</v>
      </c>
      <c r="AC47">
        <v>-1</v>
      </c>
      <c r="AD47">
        <v>3</v>
      </c>
      <c r="AE47">
        <v>6</v>
      </c>
      <c r="AF47" t="s">
        <v>228</v>
      </c>
      <c r="AG47" s="99" t="s">
        <v>324</v>
      </c>
      <c r="AH47">
        <v>-1</v>
      </c>
      <c r="AI47">
        <v>9</v>
      </c>
      <c r="AJ47">
        <v>1</v>
      </c>
    </row>
    <row r="48" spans="1:36" x14ac:dyDescent="0.2">
      <c r="A48">
        <v>777972</v>
      </c>
      <c r="B48" s="85">
        <v>45787</v>
      </c>
      <c r="C48">
        <v>2025</v>
      </c>
      <c r="D48">
        <v>5.2</v>
      </c>
      <c r="E48">
        <v>10</v>
      </c>
      <c r="F48">
        <v>109.5</v>
      </c>
      <c r="G48">
        <v>20</v>
      </c>
      <c r="H48">
        <v>138</v>
      </c>
      <c r="I48">
        <v>0.42016799999999999</v>
      </c>
      <c r="J48">
        <v>136</v>
      </c>
      <c r="K48">
        <v>138</v>
      </c>
      <c r="L48">
        <v>0.33728248799999999</v>
      </c>
      <c r="M48">
        <v>19</v>
      </c>
      <c r="N48">
        <v>-148</v>
      </c>
      <c r="O48">
        <v>0.59677400000000003</v>
      </c>
      <c r="P48">
        <v>-148</v>
      </c>
      <c r="Q48">
        <v>-148</v>
      </c>
      <c r="R48" s="99">
        <v>0.55201368399999995</v>
      </c>
      <c r="S48" s="102">
        <f t="shared" si="0"/>
        <v>123.22110392318319</v>
      </c>
      <c r="T48" s="99">
        <v>0.56124558599999996</v>
      </c>
      <c r="U48" s="102">
        <f t="shared" si="1"/>
        <v>127.91793497489461</v>
      </c>
      <c r="V48">
        <v>0.37720399999999998</v>
      </c>
      <c r="W48" s="100">
        <f t="shared" si="2"/>
        <v>165.10853543440686</v>
      </c>
      <c r="X48">
        <v>0.39810200000000001</v>
      </c>
      <c r="Y48" s="100">
        <f t="shared" si="3"/>
        <v>151.1919055920342</v>
      </c>
      <c r="Z48">
        <v>0.39585300000000001</v>
      </c>
      <c r="AA48" s="100">
        <f t="shared" si="4"/>
        <v>152.6190277704097</v>
      </c>
      <c r="AB48">
        <v>0.57016800000000001</v>
      </c>
      <c r="AC48">
        <v>1</v>
      </c>
      <c r="AD48">
        <v>11</v>
      </c>
      <c r="AE48">
        <v>7</v>
      </c>
      <c r="AF48" t="s">
        <v>227</v>
      </c>
      <c r="AG48" s="99" t="s">
        <v>326</v>
      </c>
      <c r="AH48">
        <v>-1</v>
      </c>
      <c r="AI48">
        <v>18</v>
      </c>
      <c r="AJ48">
        <v>1</v>
      </c>
    </row>
    <row r="49" spans="1:36" x14ac:dyDescent="0.2">
      <c r="A49">
        <v>777973</v>
      </c>
      <c r="B49" s="85">
        <v>45787</v>
      </c>
      <c r="C49">
        <v>2025</v>
      </c>
      <c r="D49">
        <v>5.2</v>
      </c>
      <c r="E49">
        <v>10</v>
      </c>
      <c r="F49">
        <v>-100</v>
      </c>
      <c r="G49">
        <v>4</v>
      </c>
      <c r="H49">
        <v>125</v>
      </c>
      <c r="I49">
        <v>0.44444400000000001</v>
      </c>
      <c r="J49">
        <v>127</v>
      </c>
      <c r="K49">
        <v>125</v>
      </c>
      <c r="L49">
        <v>0.34782608700000001</v>
      </c>
      <c r="M49">
        <v>2</v>
      </c>
      <c r="N49">
        <v>-135</v>
      </c>
      <c r="O49">
        <v>0.57446799999999998</v>
      </c>
      <c r="P49">
        <v>-138</v>
      </c>
      <c r="Q49">
        <v>-135</v>
      </c>
      <c r="R49" s="99">
        <v>0.52746601900000001</v>
      </c>
      <c r="S49" s="102">
        <f t="shared" si="0"/>
        <v>111.62499210823951</v>
      </c>
      <c r="T49" s="99">
        <v>0.47901872200000001</v>
      </c>
      <c r="U49" s="102">
        <f t="shared" si="1"/>
        <v>-108.76010771036213</v>
      </c>
      <c r="V49">
        <v>0.45499699999999998</v>
      </c>
      <c r="W49" s="100">
        <f t="shared" si="2"/>
        <v>119.78166889012456</v>
      </c>
      <c r="X49">
        <v>0.48522599999999999</v>
      </c>
      <c r="Y49" s="100">
        <f t="shared" si="3"/>
        <v>106.0895335369498</v>
      </c>
      <c r="Z49">
        <v>0.48094900000000002</v>
      </c>
      <c r="AA49" s="100">
        <f t="shared" si="4"/>
        <v>107.92225371089241</v>
      </c>
      <c r="AB49">
        <v>0.59444399999999997</v>
      </c>
      <c r="AC49">
        <v>1</v>
      </c>
      <c r="AD49">
        <v>5</v>
      </c>
      <c r="AE49">
        <v>2</v>
      </c>
      <c r="AF49" t="s">
        <v>228</v>
      </c>
      <c r="AG49" s="99" t="s">
        <v>326</v>
      </c>
      <c r="AH49">
        <v>-1</v>
      </c>
      <c r="AI49">
        <v>7</v>
      </c>
      <c r="AJ49">
        <v>-1</v>
      </c>
    </row>
    <row r="50" spans="1:36" x14ac:dyDescent="0.2">
      <c r="A50">
        <v>777974</v>
      </c>
      <c r="B50" s="85">
        <v>45787</v>
      </c>
      <c r="C50">
        <v>2025</v>
      </c>
      <c r="D50">
        <v>5.2</v>
      </c>
      <c r="E50">
        <v>7</v>
      </c>
      <c r="F50">
        <v>108.5</v>
      </c>
      <c r="G50">
        <v>15</v>
      </c>
      <c r="H50">
        <v>102</v>
      </c>
      <c r="I50">
        <v>0.49504999999999999</v>
      </c>
      <c r="J50">
        <v>-106</v>
      </c>
      <c r="K50">
        <v>102</v>
      </c>
      <c r="L50">
        <v>0.31912251699999999</v>
      </c>
      <c r="M50">
        <v>25</v>
      </c>
      <c r="N50">
        <v>-111</v>
      </c>
      <c r="O50">
        <v>0.52606600000000003</v>
      </c>
      <c r="P50">
        <v>-102</v>
      </c>
      <c r="Q50">
        <v>-111</v>
      </c>
      <c r="R50" s="99">
        <v>0.49130781000000001</v>
      </c>
      <c r="S50" s="102">
        <f t="shared" si="0"/>
        <v>-103.5383886936379</v>
      </c>
      <c r="T50" s="99">
        <v>0.47371601800000002</v>
      </c>
      <c r="U50" s="102">
        <f t="shared" si="1"/>
        <v>-111.09693613949108</v>
      </c>
      <c r="V50">
        <v>0.55472600000000005</v>
      </c>
      <c r="W50" s="100">
        <f t="shared" si="2"/>
        <v>-124.58081989965733</v>
      </c>
      <c r="X50">
        <v>0.50208399999999997</v>
      </c>
      <c r="Y50" s="100">
        <f t="shared" si="3"/>
        <v>-100.83708898689738</v>
      </c>
      <c r="Z50">
        <v>0.47315699999999999</v>
      </c>
      <c r="AA50" s="100">
        <f t="shared" si="4"/>
        <v>111.34633958707151</v>
      </c>
      <c r="AB50">
        <v>0.64505000000000001</v>
      </c>
      <c r="AC50">
        <v>1</v>
      </c>
      <c r="AD50">
        <v>2</v>
      </c>
      <c r="AE50">
        <v>1</v>
      </c>
      <c r="AF50" t="s">
        <v>222</v>
      </c>
      <c r="AG50" s="99" t="s">
        <v>326</v>
      </c>
      <c r="AH50">
        <v>-1</v>
      </c>
      <c r="AI50">
        <v>3</v>
      </c>
      <c r="AJ50">
        <v>-1</v>
      </c>
    </row>
    <row r="51" spans="1:36" x14ac:dyDescent="0.2">
      <c r="A51">
        <v>777975</v>
      </c>
      <c r="B51" s="85">
        <v>45787</v>
      </c>
      <c r="C51">
        <v>2025</v>
      </c>
      <c r="D51">
        <v>5.2</v>
      </c>
      <c r="E51">
        <v>9.5</v>
      </c>
      <c r="F51">
        <v>106.5</v>
      </c>
      <c r="G51">
        <v>1</v>
      </c>
      <c r="H51">
        <v>-119</v>
      </c>
      <c r="I51">
        <v>0.54337899999999995</v>
      </c>
      <c r="J51">
        <v>-105</v>
      </c>
      <c r="K51">
        <v>-119</v>
      </c>
      <c r="L51">
        <v>0.340368381</v>
      </c>
      <c r="M51">
        <v>14</v>
      </c>
      <c r="N51">
        <v>110</v>
      </c>
      <c r="O51">
        <v>0.47619</v>
      </c>
      <c r="P51">
        <v>-103</v>
      </c>
      <c r="Q51">
        <v>110</v>
      </c>
      <c r="R51" s="99">
        <v>0.53596529000000004</v>
      </c>
      <c r="S51" s="102">
        <f t="shared" si="0"/>
        <v>115.50112059505207</v>
      </c>
      <c r="T51" s="99">
        <v>0.49151550599999999</v>
      </c>
      <c r="U51" s="102">
        <f t="shared" si="1"/>
        <v>-103.45238101196341</v>
      </c>
      <c r="V51">
        <v>0.52080800000000005</v>
      </c>
      <c r="W51" s="100">
        <f t="shared" si="2"/>
        <v>-108.68461910883323</v>
      </c>
      <c r="X51">
        <v>0.49502000000000002</v>
      </c>
      <c r="Y51" s="100">
        <f t="shared" si="3"/>
        <v>102.01203991757907</v>
      </c>
      <c r="Z51">
        <v>0.52112999999999998</v>
      </c>
      <c r="AA51" s="100">
        <f t="shared" si="4"/>
        <v>-108.82494205107858</v>
      </c>
      <c r="AB51">
        <v>0.69337899999999997</v>
      </c>
      <c r="AC51">
        <v>1</v>
      </c>
      <c r="AD51">
        <v>3</v>
      </c>
      <c r="AE51">
        <v>0</v>
      </c>
      <c r="AF51" t="s">
        <v>228</v>
      </c>
      <c r="AG51" s="99" t="s">
        <v>325</v>
      </c>
      <c r="AH51">
        <v>1</v>
      </c>
      <c r="AI51">
        <v>3</v>
      </c>
      <c r="AJ51">
        <v>-1</v>
      </c>
    </row>
    <row r="52" spans="1:36" x14ac:dyDescent="0.2">
      <c r="A52">
        <v>777977</v>
      </c>
      <c r="B52" s="85">
        <v>45787</v>
      </c>
      <c r="C52">
        <v>2025</v>
      </c>
      <c r="D52">
        <v>5.2</v>
      </c>
      <c r="E52">
        <v>7</v>
      </c>
      <c r="F52">
        <v>-103</v>
      </c>
      <c r="G52">
        <v>13</v>
      </c>
      <c r="H52">
        <v>-109</v>
      </c>
      <c r="I52">
        <v>0.52153099999999997</v>
      </c>
      <c r="J52">
        <v>-110</v>
      </c>
      <c r="K52">
        <v>-109</v>
      </c>
      <c r="L52">
        <v>0.32365466500000001</v>
      </c>
      <c r="M52">
        <v>3</v>
      </c>
      <c r="N52">
        <v>101</v>
      </c>
      <c r="O52">
        <v>0.49751200000000001</v>
      </c>
      <c r="P52">
        <v>102</v>
      </c>
      <c r="Q52">
        <v>101</v>
      </c>
      <c r="R52" s="99">
        <v>0.49019867499999997</v>
      </c>
      <c r="S52" s="102">
        <f t="shared" si="0"/>
        <v>-103.99891941772384</v>
      </c>
      <c r="T52" s="99">
        <v>0.488145049</v>
      </c>
      <c r="U52" s="102">
        <f t="shared" si="1"/>
        <v>-104.85714277929713</v>
      </c>
      <c r="V52">
        <v>0.61077899999999996</v>
      </c>
      <c r="W52" s="100">
        <f t="shared" si="2"/>
        <v>-156.92344452123598</v>
      </c>
      <c r="X52">
        <v>0.53303</v>
      </c>
      <c r="Y52" s="100">
        <f t="shared" si="3"/>
        <v>-114.14651904833286</v>
      </c>
      <c r="Z52">
        <v>0.53901399999999999</v>
      </c>
      <c r="AA52" s="100">
        <f t="shared" si="4"/>
        <v>-116.926327480661</v>
      </c>
      <c r="AB52">
        <v>0.371531</v>
      </c>
      <c r="AC52">
        <v>-1</v>
      </c>
      <c r="AD52">
        <v>1</v>
      </c>
      <c r="AE52">
        <v>10</v>
      </c>
      <c r="AF52" t="s">
        <v>229</v>
      </c>
      <c r="AG52" s="99" t="s">
        <v>324</v>
      </c>
      <c r="AH52">
        <v>-1</v>
      </c>
      <c r="AI52">
        <v>11</v>
      </c>
      <c r="AJ52">
        <v>1</v>
      </c>
    </row>
    <row r="53" spans="1:36" x14ac:dyDescent="0.2">
      <c r="A53">
        <v>777978</v>
      </c>
      <c r="B53" s="85">
        <v>45787</v>
      </c>
      <c r="C53">
        <v>2025</v>
      </c>
      <c r="D53">
        <v>5.2</v>
      </c>
      <c r="E53">
        <v>8</v>
      </c>
      <c r="F53">
        <v>-103</v>
      </c>
      <c r="G53">
        <v>9</v>
      </c>
      <c r="H53">
        <v>-109</v>
      </c>
      <c r="I53">
        <v>0.52153099999999997</v>
      </c>
      <c r="J53">
        <v>-105</v>
      </c>
      <c r="K53">
        <v>-109</v>
      </c>
      <c r="L53">
        <v>0.33585476600000003</v>
      </c>
      <c r="M53">
        <v>11</v>
      </c>
      <c r="N53">
        <v>101</v>
      </c>
      <c r="O53">
        <v>0.49751200000000001</v>
      </c>
      <c r="P53">
        <v>-103</v>
      </c>
      <c r="Q53">
        <v>101</v>
      </c>
      <c r="R53" s="99">
        <v>0.46554189299999998</v>
      </c>
      <c r="S53" s="102">
        <f t="shared" si="0"/>
        <v>-114.80343982705764</v>
      </c>
      <c r="T53" s="99">
        <v>0.53636082100000004</v>
      </c>
      <c r="U53" s="102">
        <f t="shared" si="1"/>
        <v>115.6849647945736</v>
      </c>
      <c r="V53">
        <v>0.46528700000000001</v>
      </c>
      <c r="W53" s="100">
        <f t="shared" si="2"/>
        <v>114.92111320539796</v>
      </c>
      <c r="X53">
        <v>0.48693799999999998</v>
      </c>
      <c r="Y53" s="100">
        <f t="shared" si="3"/>
        <v>105.36495405985978</v>
      </c>
      <c r="Z53">
        <v>0.47667799999999999</v>
      </c>
      <c r="AA53" s="100">
        <f t="shared" si="4"/>
        <v>109.78522188982922</v>
      </c>
      <c r="AB53">
        <v>0.371531</v>
      </c>
      <c r="AC53">
        <v>-1</v>
      </c>
      <c r="AD53">
        <v>1</v>
      </c>
      <c r="AE53">
        <v>3</v>
      </c>
      <c r="AF53" t="s">
        <v>225</v>
      </c>
      <c r="AG53" s="99" t="s">
        <v>324</v>
      </c>
      <c r="AH53">
        <v>-1</v>
      </c>
      <c r="AI53">
        <v>4</v>
      </c>
      <c r="AJ53">
        <v>-1</v>
      </c>
    </row>
    <row r="54" spans="1:36" x14ac:dyDescent="0.2">
      <c r="A54">
        <v>777979</v>
      </c>
      <c r="B54" s="85">
        <v>45787</v>
      </c>
      <c r="C54">
        <v>2025</v>
      </c>
      <c r="D54">
        <v>5.2</v>
      </c>
      <c r="E54">
        <v>8</v>
      </c>
      <c r="F54">
        <v>-100</v>
      </c>
      <c r="G54">
        <v>12</v>
      </c>
      <c r="H54">
        <v>-119</v>
      </c>
      <c r="I54">
        <v>0.54337899999999995</v>
      </c>
      <c r="J54">
        <v>-128</v>
      </c>
      <c r="K54">
        <v>-119</v>
      </c>
      <c r="L54">
        <v>0.32174260599999999</v>
      </c>
      <c r="M54">
        <v>6</v>
      </c>
      <c r="N54">
        <v>110</v>
      </c>
      <c r="O54">
        <v>0.47619</v>
      </c>
      <c r="P54">
        <v>117</v>
      </c>
      <c r="Q54">
        <v>110</v>
      </c>
      <c r="R54" s="99">
        <v>0.50618329699999998</v>
      </c>
      <c r="S54" s="102">
        <f t="shared" si="0"/>
        <v>102.5042883168737</v>
      </c>
      <c r="T54" s="99">
        <v>0.60677256499999999</v>
      </c>
      <c r="U54" s="102">
        <f t="shared" si="1"/>
        <v>154.30575565003494</v>
      </c>
      <c r="V54">
        <v>0.63230600000000003</v>
      </c>
      <c r="W54" s="100">
        <f t="shared" si="2"/>
        <v>-171.96527547362754</v>
      </c>
      <c r="X54">
        <v>0.60124</v>
      </c>
      <c r="Y54" s="100">
        <f t="shared" si="3"/>
        <v>-150.77740997090982</v>
      </c>
      <c r="Z54">
        <v>0.59156500000000001</v>
      </c>
      <c r="AA54" s="100">
        <f t="shared" si="4"/>
        <v>-144.83699976740485</v>
      </c>
      <c r="AB54">
        <v>0.39337899999999998</v>
      </c>
      <c r="AC54">
        <v>-1</v>
      </c>
      <c r="AD54">
        <v>9</v>
      </c>
      <c r="AE54">
        <v>13</v>
      </c>
      <c r="AF54" t="s">
        <v>227</v>
      </c>
      <c r="AG54" s="99" t="s">
        <v>324</v>
      </c>
      <c r="AH54">
        <v>-1</v>
      </c>
      <c r="AI54">
        <v>22</v>
      </c>
      <c r="AJ54">
        <v>1</v>
      </c>
    </row>
    <row r="55" spans="1:36" x14ac:dyDescent="0.2">
      <c r="A55">
        <v>777980</v>
      </c>
      <c r="B55" s="85">
        <v>45787</v>
      </c>
      <c r="C55">
        <v>2025</v>
      </c>
      <c r="D55">
        <v>5.2</v>
      </c>
      <c r="E55">
        <v>9</v>
      </c>
      <c r="F55">
        <v>-105</v>
      </c>
      <c r="G55">
        <v>16</v>
      </c>
      <c r="H55">
        <v>101</v>
      </c>
      <c r="I55">
        <v>0.49751200000000001</v>
      </c>
      <c r="J55">
        <v>-101</v>
      </c>
      <c r="K55">
        <v>101</v>
      </c>
      <c r="L55">
        <v>0.34988272100000001</v>
      </c>
      <c r="M55">
        <v>26</v>
      </c>
      <c r="N55">
        <v>-109</v>
      </c>
      <c r="O55">
        <v>0.52153099999999997</v>
      </c>
      <c r="P55">
        <v>-107</v>
      </c>
      <c r="Q55">
        <v>-109</v>
      </c>
      <c r="R55" s="99">
        <v>0.52731583900000001</v>
      </c>
      <c r="S55" s="102">
        <f t="shared" si="0"/>
        <v>111.55775515820594</v>
      </c>
      <c r="T55" s="99">
        <v>0.46838811800000002</v>
      </c>
      <c r="U55" s="102">
        <f t="shared" si="1"/>
        <v>-113.49815709885279</v>
      </c>
      <c r="V55">
        <v>0.45913599999999999</v>
      </c>
      <c r="W55" s="100">
        <f t="shared" si="2"/>
        <v>117.80039029829942</v>
      </c>
      <c r="X55">
        <v>0.44925900000000002</v>
      </c>
      <c r="Y55" s="100">
        <f t="shared" si="3"/>
        <v>122.58875170002158</v>
      </c>
      <c r="Z55">
        <v>0.47825099999999998</v>
      </c>
      <c r="AA55" s="100">
        <f t="shared" si="4"/>
        <v>109.09522405598734</v>
      </c>
      <c r="AB55">
        <v>0.34751199999999999</v>
      </c>
      <c r="AC55">
        <v>-1</v>
      </c>
      <c r="AD55">
        <v>2</v>
      </c>
      <c r="AE55">
        <v>4</v>
      </c>
      <c r="AF55" t="s">
        <v>225</v>
      </c>
      <c r="AG55" s="99" t="s">
        <v>323</v>
      </c>
      <c r="AH55">
        <v>1</v>
      </c>
      <c r="AI55">
        <v>6</v>
      </c>
      <c r="AJ55">
        <v>-1</v>
      </c>
    </row>
    <row r="56" spans="1:36" x14ac:dyDescent="0.2">
      <c r="A56">
        <v>777981</v>
      </c>
      <c r="B56" s="85">
        <v>45787</v>
      </c>
      <c r="C56">
        <v>2025</v>
      </c>
      <c r="D56">
        <v>5.2</v>
      </c>
      <c r="E56">
        <v>9.5</v>
      </c>
      <c r="F56">
        <v>-100</v>
      </c>
      <c r="G56">
        <v>27</v>
      </c>
      <c r="H56">
        <v>-113</v>
      </c>
      <c r="I56">
        <v>0.53051599999999999</v>
      </c>
      <c r="J56">
        <v>-120</v>
      </c>
      <c r="K56">
        <v>-113</v>
      </c>
      <c r="L56">
        <v>0.32069846699999999</v>
      </c>
      <c r="M56">
        <v>17</v>
      </c>
      <c r="N56">
        <v>104</v>
      </c>
      <c r="O56">
        <v>0.49019600000000002</v>
      </c>
      <c r="P56">
        <v>111</v>
      </c>
      <c r="Q56">
        <v>104</v>
      </c>
      <c r="R56" s="99">
        <v>0.51419558399999998</v>
      </c>
      <c r="S56" s="102">
        <f t="shared" si="0"/>
        <v>105.84415601524708</v>
      </c>
      <c r="T56" s="99">
        <v>0.44532071499999998</v>
      </c>
      <c r="U56" s="102">
        <f t="shared" si="1"/>
        <v>-124.55726093945572</v>
      </c>
      <c r="V56">
        <v>0.54073700000000002</v>
      </c>
      <c r="W56" s="100">
        <f t="shared" si="2"/>
        <v>-117.74016195513248</v>
      </c>
      <c r="X56">
        <v>0.50393500000000002</v>
      </c>
      <c r="Y56" s="100">
        <f t="shared" si="3"/>
        <v>-101.58648564200257</v>
      </c>
      <c r="Z56">
        <v>0.52922499999999995</v>
      </c>
      <c r="AA56" s="100">
        <f t="shared" si="4"/>
        <v>-112.41569752004669</v>
      </c>
      <c r="AB56">
        <v>0.68051600000000001</v>
      </c>
      <c r="AC56">
        <v>1</v>
      </c>
      <c r="AD56">
        <v>3</v>
      </c>
      <c r="AE56">
        <v>2</v>
      </c>
      <c r="AF56" t="s">
        <v>222</v>
      </c>
      <c r="AG56" s="99" t="s">
        <v>325</v>
      </c>
      <c r="AH56">
        <v>1</v>
      </c>
      <c r="AI56">
        <v>5</v>
      </c>
      <c r="AJ56">
        <v>-1</v>
      </c>
    </row>
    <row r="57" spans="1:36" x14ac:dyDescent="0.2">
      <c r="A57">
        <v>777983</v>
      </c>
      <c r="B57" s="85">
        <v>45787</v>
      </c>
      <c r="C57">
        <v>2025</v>
      </c>
      <c r="D57">
        <v>5.2</v>
      </c>
      <c r="E57">
        <v>8</v>
      </c>
      <c r="F57">
        <v>-100</v>
      </c>
      <c r="G57">
        <v>7</v>
      </c>
      <c r="H57">
        <v>112</v>
      </c>
      <c r="I57">
        <v>0.47169800000000001</v>
      </c>
      <c r="J57">
        <v>111</v>
      </c>
      <c r="K57">
        <v>112</v>
      </c>
      <c r="L57">
        <v>0.30274477700000002</v>
      </c>
      <c r="M57">
        <v>21</v>
      </c>
      <c r="N57">
        <v>-121</v>
      </c>
      <c r="O57">
        <v>0.54751099999999997</v>
      </c>
      <c r="P57">
        <v>-120</v>
      </c>
      <c r="Q57">
        <v>-121</v>
      </c>
      <c r="R57" s="99">
        <v>0.52592291999999996</v>
      </c>
      <c r="S57" s="102">
        <f t="shared" si="0"/>
        <v>110.93616253289443</v>
      </c>
      <c r="T57" s="99">
        <v>0.47603599299999999</v>
      </c>
      <c r="U57" s="102">
        <f t="shared" si="1"/>
        <v>-110.06814919560084</v>
      </c>
      <c r="V57">
        <v>0.50952200000000003</v>
      </c>
      <c r="W57" s="100">
        <f t="shared" si="2"/>
        <v>-103.88274295687066</v>
      </c>
      <c r="X57">
        <v>0.46648299999999998</v>
      </c>
      <c r="Y57" s="100">
        <f t="shared" si="3"/>
        <v>114.3700842260061</v>
      </c>
      <c r="Z57">
        <v>0.53048300000000004</v>
      </c>
      <c r="AA57" s="100">
        <f t="shared" si="4"/>
        <v>-112.98483335001717</v>
      </c>
      <c r="AB57">
        <v>0.32169799999999998</v>
      </c>
      <c r="AC57">
        <v>-1</v>
      </c>
      <c r="AD57">
        <v>1</v>
      </c>
      <c r="AE57">
        <v>7</v>
      </c>
      <c r="AF57" t="s">
        <v>224</v>
      </c>
      <c r="AG57" s="99" t="s">
        <v>323</v>
      </c>
      <c r="AH57">
        <v>1</v>
      </c>
      <c r="AI57">
        <v>8</v>
      </c>
      <c r="AJ57">
        <v>0</v>
      </c>
    </row>
    <row r="58" spans="1:36" x14ac:dyDescent="0.2">
      <c r="A58">
        <v>777985</v>
      </c>
      <c r="B58" s="85">
        <v>45787</v>
      </c>
      <c r="C58">
        <v>2025</v>
      </c>
      <c r="D58">
        <v>5.2</v>
      </c>
      <c r="E58">
        <v>9</v>
      </c>
      <c r="F58">
        <v>-100</v>
      </c>
      <c r="G58">
        <v>22</v>
      </c>
      <c r="H58">
        <v>129</v>
      </c>
      <c r="I58">
        <v>0.43668099999999999</v>
      </c>
      <c r="J58">
        <v>137</v>
      </c>
      <c r="K58">
        <v>129</v>
      </c>
      <c r="L58">
        <v>0.33647680099999999</v>
      </c>
      <c r="M58">
        <v>0</v>
      </c>
      <c r="N58">
        <v>-140</v>
      </c>
      <c r="O58">
        <v>0.58333299999999999</v>
      </c>
      <c r="P58">
        <v>-149</v>
      </c>
      <c r="Q58">
        <v>-140</v>
      </c>
      <c r="R58" s="99">
        <v>0.52977828400000004</v>
      </c>
      <c r="S58" s="102">
        <f t="shared" si="0"/>
        <v>112.66563537444112</v>
      </c>
      <c r="T58" s="99">
        <v>0.44401065000000001</v>
      </c>
      <c r="U58" s="102">
        <f t="shared" si="1"/>
        <v>-125.21982299298449</v>
      </c>
      <c r="V58">
        <v>0.51785400000000004</v>
      </c>
      <c r="W58" s="100">
        <f t="shared" si="2"/>
        <v>-107.40605542719426</v>
      </c>
      <c r="X58">
        <v>0.40775699999999998</v>
      </c>
      <c r="Y58" s="100">
        <f t="shared" si="3"/>
        <v>145.24410371863638</v>
      </c>
      <c r="Z58">
        <v>0.49670399999999998</v>
      </c>
      <c r="AA58" s="100">
        <f t="shared" si="4"/>
        <v>101.32714856332947</v>
      </c>
      <c r="AB58">
        <v>0.28668100000000002</v>
      </c>
      <c r="AC58">
        <v>-1</v>
      </c>
      <c r="AD58">
        <v>2</v>
      </c>
      <c r="AE58">
        <v>3</v>
      </c>
      <c r="AF58" t="s">
        <v>222</v>
      </c>
      <c r="AG58" s="99" t="s">
        <v>323</v>
      </c>
      <c r="AH58">
        <v>1</v>
      </c>
      <c r="AI58">
        <v>5</v>
      </c>
      <c r="AJ58">
        <v>-1</v>
      </c>
    </row>
    <row r="59" spans="1:36" x14ac:dyDescent="0.2">
      <c r="A59">
        <v>777987</v>
      </c>
      <c r="B59" s="85">
        <v>45787</v>
      </c>
      <c r="C59">
        <v>2025</v>
      </c>
      <c r="D59">
        <v>5.2</v>
      </c>
      <c r="E59">
        <v>7.5</v>
      </c>
      <c r="F59">
        <v>-100</v>
      </c>
      <c r="G59">
        <v>10</v>
      </c>
      <c r="H59">
        <v>111</v>
      </c>
      <c r="I59">
        <v>0.47393400000000002</v>
      </c>
      <c r="J59">
        <v>-106</v>
      </c>
      <c r="K59">
        <v>111</v>
      </c>
      <c r="L59">
        <v>0.34727845299999999</v>
      </c>
      <c r="M59">
        <v>28</v>
      </c>
      <c r="N59">
        <v>-120</v>
      </c>
      <c r="O59">
        <v>0.54545500000000002</v>
      </c>
      <c r="P59">
        <v>-102</v>
      </c>
      <c r="Q59">
        <v>-120</v>
      </c>
      <c r="R59" s="99">
        <v>0.46316640399999998</v>
      </c>
      <c r="S59" s="102">
        <f t="shared" si="0"/>
        <v>-115.90512424126513</v>
      </c>
      <c r="T59" s="99">
        <v>0.422950614</v>
      </c>
      <c r="U59" s="102">
        <f t="shared" si="1"/>
        <v>-136.43422350014603</v>
      </c>
      <c r="V59">
        <v>0.52350300000000005</v>
      </c>
      <c r="W59" s="100">
        <f t="shared" si="2"/>
        <v>-109.86490995746041</v>
      </c>
      <c r="X59">
        <v>0.573133</v>
      </c>
      <c r="Y59" s="100">
        <f t="shared" si="3"/>
        <v>-134.26500525924936</v>
      </c>
      <c r="Z59">
        <v>0.56460999999999995</v>
      </c>
      <c r="AA59" s="100">
        <f t="shared" si="4"/>
        <v>-129.67913824387327</v>
      </c>
      <c r="AB59">
        <v>0.323934</v>
      </c>
      <c r="AC59">
        <v>-1</v>
      </c>
      <c r="AD59">
        <v>3</v>
      </c>
      <c r="AE59">
        <v>10</v>
      </c>
      <c r="AF59" t="s">
        <v>226</v>
      </c>
      <c r="AG59" s="99" t="s">
        <v>323</v>
      </c>
      <c r="AH59">
        <v>1</v>
      </c>
      <c r="AI59">
        <v>13</v>
      </c>
      <c r="AJ59">
        <v>1</v>
      </c>
    </row>
    <row r="60" spans="1:36" x14ac:dyDescent="0.2">
      <c r="A60">
        <v>777954</v>
      </c>
      <c r="B60" s="85">
        <v>45788</v>
      </c>
      <c r="C60">
        <v>2025</v>
      </c>
      <c r="D60">
        <v>5.2</v>
      </c>
      <c r="E60">
        <v>9.5</v>
      </c>
      <c r="F60">
        <v>111.5</v>
      </c>
      <c r="G60">
        <v>1</v>
      </c>
      <c r="H60">
        <v>107</v>
      </c>
      <c r="I60">
        <v>0.48309200000000002</v>
      </c>
      <c r="J60">
        <v>-105</v>
      </c>
      <c r="K60">
        <v>107</v>
      </c>
      <c r="L60">
        <v>0.340368381</v>
      </c>
      <c r="M60">
        <v>14</v>
      </c>
      <c r="N60">
        <v>-115</v>
      </c>
      <c r="O60">
        <v>0.53488400000000003</v>
      </c>
      <c r="P60">
        <v>-103</v>
      </c>
      <c r="Q60">
        <v>-115</v>
      </c>
      <c r="R60" s="99">
        <v>0.52824084100000002</v>
      </c>
      <c r="S60" s="102">
        <f t="shared" si="0"/>
        <v>111.97256712932202</v>
      </c>
      <c r="T60" s="99">
        <v>0.59295504499999996</v>
      </c>
      <c r="U60" s="102">
        <f t="shared" si="1"/>
        <v>145.67310998855149</v>
      </c>
      <c r="V60">
        <v>0.486983</v>
      </c>
      <c r="W60" s="100">
        <f t="shared" si="2"/>
        <v>105.34597716963427</v>
      </c>
      <c r="X60">
        <v>0.473443</v>
      </c>
      <c r="Y60" s="100">
        <f t="shared" si="3"/>
        <v>111.2186683507835</v>
      </c>
      <c r="Z60">
        <v>0.52367399999999997</v>
      </c>
      <c r="AA60" s="100">
        <f t="shared" si="4"/>
        <v>-109.94025100456409</v>
      </c>
      <c r="AB60">
        <v>0.333092</v>
      </c>
      <c r="AC60">
        <v>-1</v>
      </c>
      <c r="AD60">
        <v>1</v>
      </c>
      <c r="AE60">
        <v>8</v>
      </c>
      <c r="AF60" t="s">
        <v>226</v>
      </c>
      <c r="AG60" s="99" t="s">
        <v>323</v>
      </c>
      <c r="AH60">
        <v>1</v>
      </c>
      <c r="AI60">
        <v>9</v>
      </c>
      <c r="AJ60">
        <v>-1</v>
      </c>
    </row>
    <row r="61" spans="1:36" x14ac:dyDescent="0.2">
      <c r="A61">
        <v>777956</v>
      </c>
      <c r="B61" s="85">
        <v>45788</v>
      </c>
      <c r="C61">
        <v>2025</v>
      </c>
      <c r="D61">
        <v>5.2</v>
      </c>
      <c r="E61">
        <v>8.5</v>
      </c>
      <c r="F61">
        <v>108.5</v>
      </c>
      <c r="G61">
        <v>15</v>
      </c>
      <c r="H61">
        <v>-150</v>
      </c>
      <c r="I61">
        <v>0.6</v>
      </c>
      <c r="J61">
        <v>-135</v>
      </c>
      <c r="K61">
        <v>-150</v>
      </c>
      <c r="L61">
        <v>0.31912251699999999</v>
      </c>
      <c r="M61">
        <v>25</v>
      </c>
      <c r="N61">
        <v>137</v>
      </c>
      <c r="O61">
        <v>0.42194100000000001</v>
      </c>
      <c r="P61">
        <v>125</v>
      </c>
      <c r="Q61">
        <v>137</v>
      </c>
      <c r="R61" s="99">
        <v>0.48782355599999999</v>
      </c>
      <c r="S61" s="102">
        <f t="shared" si="0"/>
        <v>-104.99215089154082</v>
      </c>
      <c r="T61" s="99">
        <v>0.43893183200000002</v>
      </c>
      <c r="U61" s="102">
        <f t="shared" si="1"/>
        <v>-127.8258096350597</v>
      </c>
      <c r="V61">
        <v>0.61354299999999995</v>
      </c>
      <c r="W61" s="100">
        <f t="shared" si="2"/>
        <v>-158.76100057703698</v>
      </c>
      <c r="X61">
        <v>0.51543799999999995</v>
      </c>
      <c r="Y61" s="100">
        <f t="shared" si="3"/>
        <v>-106.37194002005934</v>
      </c>
      <c r="Z61">
        <v>0.56357699999999999</v>
      </c>
      <c r="AA61" s="100">
        <f t="shared" si="4"/>
        <v>-129.13549469207626</v>
      </c>
      <c r="AB61">
        <v>0.75</v>
      </c>
      <c r="AC61">
        <v>1</v>
      </c>
      <c r="AD61">
        <v>7</v>
      </c>
      <c r="AE61">
        <v>6</v>
      </c>
      <c r="AF61" t="s">
        <v>222</v>
      </c>
      <c r="AG61" s="99" t="s">
        <v>325</v>
      </c>
      <c r="AH61">
        <v>1</v>
      </c>
      <c r="AI61">
        <v>13</v>
      </c>
      <c r="AJ61">
        <v>1</v>
      </c>
    </row>
    <row r="62" spans="1:36" x14ac:dyDescent="0.2">
      <c r="A62">
        <v>777957</v>
      </c>
      <c r="B62" s="85">
        <v>45788</v>
      </c>
      <c r="C62">
        <v>2025</v>
      </c>
      <c r="D62">
        <v>5.2</v>
      </c>
      <c r="E62">
        <v>11</v>
      </c>
      <c r="F62">
        <v>-100</v>
      </c>
      <c r="G62">
        <v>20</v>
      </c>
      <c r="H62">
        <v>133</v>
      </c>
      <c r="I62">
        <v>0.42918499999999998</v>
      </c>
      <c r="J62">
        <v>127</v>
      </c>
      <c r="K62">
        <v>133</v>
      </c>
      <c r="L62">
        <v>0.33728248799999999</v>
      </c>
      <c r="M62">
        <v>19</v>
      </c>
      <c r="N62">
        <v>-145</v>
      </c>
      <c r="O62">
        <v>0.59183699999999995</v>
      </c>
      <c r="P62">
        <v>-138</v>
      </c>
      <c r="Q62">
        <v>-145</v>
      </c>
      <c r="R62" s="99">
        <v>0.54401982500000001</v>
      </c>
      <c r="S62" s="102">
        <f t="shared" si="0"/>
        <v>119.30778021215507</v>
      </c>
      <c r="T62" s="99">
        <v>0.266052699</v>
      </c>
      <c r="U62" s="102">
        <f t="shared" si="1"/>
        <v>-275.86538447407361</v>
      </c>
      <c r="V62">
        <v>0.41858400000000001</v>
      </c>
      <c r="W62" s="100">
        <f t="shared" si="2"/>
        <v>138.90067465550521</v>
      </c>
      <c r="X62">
        <v>0.406912</v>
      </c>
      <c r="Y62" s="100">
        <f t="shared" si="3"/>
        <v>145.75338156653038</v>
      </c>
      <c r="Z62">
        <v>0.42368099999999997</v>
      </c>
      <c r="AA62" s="100">
        <f t="shared" si="4"/>
        <v>136.02663324529541</v>
      </c>
      <c r="AB62">
        <v>0.27918500000000002</v>
      </c>
      <c r="AC62">
        <v>-1</v>
      </c>
      <c r="AD62">
        <v>2</v>
      </c>
      <c r="AE62">
        <v>12</v>
      </c>
      <c r="AF62" t="s">
        <v>229</v>
      </c>
      <c r="AG62" s="99" t="s">
        <v>323</v>
      </c>
      <c r="AH62">
        <v>1</v>
      </c>
      <c r="AI62">
        <v>14</v>
      </c>
      <c r="AJ62">
        <v>1</v>
      </c>
    </row>
    <row r="63" spans="1:36" x14ac:dyDescent="0.2">
      <c r="A63">
        <v>777961</v>
      </c>
      <c r="B63" s="85">
        <v>45788</v>
      </c>
      <c r="C63">
        <v>2025</v>
      </c>
      <c r="D63">
        <v>5.2</v>
      </c>
      <c r="E63">
        <v>9</v>
      </c>
      <c r="F63">
        <v>101</v>
      </c>
      <c r="G63">
        <v>4</v>
      </c>
      <c r="H63">
        <v>130</v>
      </c>
      <c r="I63">
        <v>0.43478299999999998</v>
      </c>
      <c r="J63">
        <v>126</v>
      </c>
      <c r="K63">
        <v>130</v>
      </c>
      <c r="L63">
        <v>0.34782608700000001</v>
      </c>
      <c r="M63">
        <v>2</v>
      </c>
      <c r="N63">
        <v>-141</v>
      </c>
      <c r="O63">
        <v>0.58506199999999997</v>
      </c>
      <c r="P63">
        <v>-136</v>
      </c>
      <c r="Q63">
        <v>-141</v>
      </c>
      <c r="R63" s="99">
        <v>0.513129748</v>
      </c>
      <c r="S63" s="102">
        <f t="shared" si="0"/>
        <v>105.39353059508758</v>
      </c>
      <c r="T63" s="99">
        <v>0.45662860799999999</v>
      </c>
      <c r="U63" s="102">
        <f t="shared" si="1"/>
        <v>-118.99635337784183</v>
      </c>
      <c r="V63">
        <v>0.426288</v>
      </c>
      <c r="W63" s="100">
        <f t="shared" si="2"/>
        <v>134.5831925834178</v>
      </c>
      <c r="X63">
        <v>0.47201700000000002</v>
      </c>
      <c r="Y63" s="100">
        <f t="shared" si="3"/>
        <v>111.85677634491977</v>
      </c>
      <c r="Z63">
        <v>0.54786299999999999</v>
      </c>
      <c r="AA63" s="100">
        <f t="shared" si="4"/>
        <v>-121.17190143695385</v>
      </c>
      <c r="AB63">
        <v>0.28478300000000001</v>
      </c>
      <c r="AC63">
        <v>-1</v>
      </c>
      <c r="AD63">
        <v>3</v>
      </c>
      <c r="AE63">
        <v>7</v>
      </c>
      <c r="AF63" t="s">
        <v>227</v>
      </c>
      <c r="AG63" s="99" t="s">
        <v>323</v>
      </c>
      <c r="AH63">
        <v>1</v>
      </c>
      <c r="AI63">
        <v>10</v>
      </c>
      <c r="AJ63">
        <v>1</v>
      </c>
    </row>
    <row r="64" spans="1:36" x14ac:dyDescent="0.2">
      <c r="A64">
        <v>777962</v>
      </c>
      <c r="B64" s="85">
        <v>45788</v>
      </c>
      <c r="C64">
        <v>2025</v>
      </c>
      <c r="D64">
        <v>5.2</v>
      </c>
      <c r="E64">
        <v>9</v>
      </c>
      <c r="F64">
        <v>112.5</v>
      </c>
      <c r="G64">
        <v>16</v>
      </c>
      <c r="H64">
        <v>-137</v>
      </c>
      <c r="I64">
        <v>0.57805899999999999</v>
      </c>
      <c r="J64">
        <v>-151</v>
      </c>
      <c r="K64">
        <v>-137</v>
      </c>
      <c r="L64">
        <v>0.34988272100000001</v>
      </c>
      <c r="M64">
        <v>26</v>
      </c>
      <c r="N64">
        <v>126</v>
      </c>
      <c r="O64">
        <v>0.44247799999999998</v>
      </c>
      <c r="P64">
        <v>139</v>
      </c>
      <c r="Q64">
        <v>126</v>
      </c>
      <c r="R64" s="99">
        <v>0.51942684699999997</v>
      </c>
      <c r="S64" s="102">
        <f t="shared" si="0"/>
        <v>108.08486569785556</v>
      </c>
      <c r="T64" s="99">
        <v>0.373050834</v>
      </c>
      <c r="U64" s="102">
        <f t="shared" si="1"/>
        <v>-168.0599824097967</v>
      </c>
      <c r="V64">
        <v>0.53680300000000003</v>
      </c>
      <c r="W64" s="100">
        <f t="shared" si="2"/>
        <v>-115.89086285101158</v>
      </c>
      <c r="X64">
        <v>0.45169199999999998</v>
      </c>
      <c r="Y64" s="100">
        <f t="shared" si="3"/>
        <v>121.3897965870549</v>
      </c>
      <c r="Z64">
        <v>0.53730100000000003</v>
      </c>
      <c r="AA64" s="100">
        <f t="shared" si="4"/>
        <v>-116.12322481786217</v>
      </c>
      <c r="AB64">
        <v>0.42805900000000002</v>
      </c>
      <c r="AC64">
        <v>-1</v>
      </c>
      <c r="AD64">
        <v>1</v>
      </c>
      <c r="AE64">
        <v>6</v>
      </c>
      <c r="AF64" t="s">
        <v>230</v>
      </c>
      <c r="AG64" s="99" t="s">
        <v>324</v>
      </c>
      <c r="AH64">
        <v>-1</v>
      </c>
      <c r="AI64">
        <v>7</v>
      </c>
      <c r="AJ64">
        <v>-1</v>
      </c>
    </row>
    <row r="65" spans="1:36" x14ac:dyDescent="0.2">
      <c r="A65">
        <v>777963</v>
      </c>
      <c r="B65" s="85">
        <v>45788</v>
      </c>
      <c r="C65">
        <v>2025</v>
      </c>
      <c r="D65">
        <v>5.2</v>
      </c>
      <c r="E65">
        <v>8.5</v>
      </c>
      <c r="F65">
        <v>109</v>
      </c>
      <c r="G65">
        <v>12</v>
      </c>
      <c r="H65">
        <v>-138</v>
      </c>
      <c r="I65">
        <v>0.57983200000000001</v>
      </c>
      <c r="J65">
        <v>-145</v>
      </c>
      <c r="K65">
        <v>-138</v>
      </c>
      <c r="L65">
        <v>0.32174260599999999</v>
      </c>
      <c r="M65">
        <v>6</v>
      </c>
      <c r="N65">
        <v>128</v>
      </c>
      <c r="O65">
        <v>0.43859599999999999</v>
      </c>
      <c r="P65">
        <v>134</v>
      </c>
      <c r="Q65">
        <v>128</v>
      </c>
      <c r="R65" s="99">
        <v>0.49828625500000001</v>
      </c>
      <c r="S65" s="102">
        <f t="shared" si="0"/>
        <v>-100.687855618253</v>
      </c>
      <c r="T65" s="99">
        <v>0.50623253199999996</v>
      </c>
      <c r="U65" s="102">
        <f t="shared" si="1"/>
        <v>102.52448061240031</v>
      </c>
      <c r="V65">
        <v>0.61449799999999999</v>
      </c>
      <c r="W65" s="100">
        <f t="shared" si="2"/>
        <v>-159.40202644863061</v>
      </c>
      <c r="X65">
        <v>0.58628800000000003</v>
      </c>
      <c r="Y65" s="100">
        <f t="shared" si="3"/>
        <v>-141.71404261902001</v>
      </c>
      <c r="Z65">
        <v>0.58354600000000001</v>
      </c>
      <c r="AA65" s="100">
        <f t="shared" si="4"/>
        <v>-140.12255855388591</v>
      </c>
      <c r="AB65">
        <v>0.72983200000000004</v>
      </c>
      <c r="AC65">
        <v>1</v>
      </c>
      <c r="AD65">
        <v>6</v>
      </c>
      <c r="AE65">
        <v>0</v>
      </c>
      <c r="AF65" t="s">
        <v>224</v>
      </c>
      <c r="AG65" s="99" t="s">
        <v>325</v>
      </c>
      <c r="AH65">
        <v>1</v>
      </c>
      <c r="AI65">
        <v>6</v>
      </c>
      <c r="AJ65">
        <v>-1</v>
      </c>
    </row>
    <row r="66" spans="1:36" x14ac:dyDescent="0.2">
      <c r="A66">
        <v>777964</v>
      </c>
      <c r="B66" s="85">
        <v>45788</v>
      </c>
      <c r="C66">
        <v>2025</v>
      </c>
      <c r="D66">
        <v>5.2</v>
      </c>
      <c r="E66">
        <v>9</v>
      </c>
      <c r="F66">
        <v>111.5</v>
      </c>
      <c r="G66">
        <v>27</v>
      </c>
      <c r="H66">
        <v>-127</v>
      </c>
      <c r="I66">
        <v>0.55947100000000005</v>
      </c>
      <c r="J66">
        <v>-144</v>
      </c>
      <c r="K66">
        <v>-127</v>
      </c>
      <c r="L66">
        <v>0.32069846699999999</v>
      </c>
      <c r="M66">
        <v>17</v>
      </c>
      <c r="N66">
        <v>118</v>
      </c>
      <c r="O66">
        <v>0.45871600000000001</v>
      </c>
      <c r="P66">
        <v>133</v>
      </c>
      <c r="Q66">
        <v>118</v>
      </c>
      <c r="R66" s="99">
        <v>0.51241537000000004</v>
      </c>
      <c r="S66" s="102">
        <f t="shared" si="0"/>
        <v>105.0926010526624</v>
      </c>
      <c r="T66" s="99">
        <v>0.56218274099999999</v>
      </c>
      <c r="U66" s="102">
        <f t="shared" si="1"/>
        <v>128.40579704054105</v>
      </c>
      <c r="V66">
        <v>0.55415199999999998</v>
      </c>
      <c r="W66" s="100">
        <f t="shared" si="2"/>
        <v>-124.29168685291847</v>
      </c>
      <c r="X66">
        <v>0.50658300000000001</v>
      </c>
      <c r="Y66" s="100">
        <f t="shared" si="3"/>
        <v>-102.66833124922734</v>
      </c>
      <c r="Z66">
        <v>0.55766099999999996</v>
      </c>
      <c r="AA66" s="100">
        <f t="shared" si="4"/>
        <v>-126.07095462982009</v>
      </c>
      <c r="AB66">
        <v>0.40947099999999997</v>
      </c>
      <c r="AC66">
        <v>-1</v>
      </c>
      <c r="AD66">
        <v>2</v>
      </c>
      <c r="AE66">
        <v>4</v>
      </c>
      <c r="AF66" t="s">
        <v>225</v>
      </c>
      <c r="AG66" s="99" t="s">
        <v>324</v>
      </c>
      <c r="AH66">
        <v>-1</v>
      </c>
      <c r="AI66">
        <v>6</v>
      </c>
      <c r="AJ66">
        <v>-1</v>
      </c>
    </row>
    <row r="67" spans="1:36" x14ac:dyDescent="0.2">
      <c r="A67">
        <v>777965</v>
      </c>
      <c r="B67" s="85">
        <v>45788</v>
      </c>
      <c r="C67">
        <v>2025</v>
      </c>
      <c r="D67">
        <v>5.2</v>
      </c>
      <c r="E67">
        <v>9</v>
      </c>
      <c r="F67">
        <v>109.5</v>
      </c>
      <c r="G67">
        <v>13</v>
      </c>
      <c r="H67">
        <v>-127</v>
      </c>
      <c r="I67">
        <v>0.55947100000000005</v>
      </c>
      <c r="J67">
        <v>-125</v>
      </c>
      <c r="K67">
        <v>-127</v>
      </c>
      <c r="L67">
        <v>0.32365466500000001</v>
      </c>
      <c r="M67">
        <v>3</v>
      </c>
      <c r="N67">
        <v>117</v>
      </c>
      <c r="O67">
        <v>0.46082899999999999</v>
      </c>
      <c r="P67">
        <v>115</v>
      </c>
      <c r="Q67">
        <v>117</v>
      </c>
      <c r="R67" s="99">
        <v>0.496320755</v>
      </c>
      <c r="S67" s="102">
        <f t="shared" ref="S67:S130" si="5">IF(R67&lt;0.5,((1-R67)/(1-(1-R67))*-100),(1-(1-R67))/(1-R67)*100)</f>
        <v>-101.48260775433423</v>
      </c>
      <c r="T67" s="99">
        <v>0.453466704</v>
      </c>
      <c r="U67" s="102">
        <f t="shared" ref="U67:U130" si="6">IF(T67&lt;0.5,((1-T67)/(1-(1-T67))*-100),(1-(1-T67))/(1-T67)*100)</f>
        <v>-120.52335732239341</v>
      </c>
      <c r="V67">
        <v>0.55381000000000002</v>
      </c>
      <c r="W67" s="100">
        <f t="shared" ref="W67:W130" si="7">IF(V67&lt;0.5,100*(1-V67)/V67,-100*(V67/(1-V67)))</f>
        <v>-124.11976960487685</v>
      </c>
      <c r="X67">
        <v>0.51439199999999996</v>
      </c>
      <c r="Y67" s="100">
        <f t="shared" ref="Y67:Y130" si="8">IF(X67&lt;0.5,100*(1-X67)/X67,-100*(X67/(1-X67)))</f>
        <v>-105.92741470486482</v>
      </c>
      <c r="Z67">
        <v>0.56234899999999999</v>
      </c>
      <c r="AA67" s="100">
        <f t="shared" ref="AA67:AA130" si="9">IF(Z67&lt;0.5,100*(1-Z67)/Z67,-100*(Z67/(1-Z67)))</f>
        <v>-128.49256599436535</v>
      </c>
      <c r="AB67">
        <v>0.40947099999999997</v>
      </c>
      <c r="AC67">
        <v>-1</v>
      </c>
      <c r="AD67">
        <v>1</v>
      </c>
      <c r="AE67">
        <v>3</v>
      </c>
      <c r="AF67" t="s">
        <v>225</v>
      </c>
      <c r="AG67" s="99" t="s">
        <v>324</v>
      </c>
      <c r="AH67">
        <v>-1</v>
      </c>
      <c r="AI67">
        <v>4</v>
      </c>
      <c r="AJ67">
        <v>-1</v>
      </c>
    </row>
    <row r="68" spans="1:36" x14ac:dyDescent="0.2">
      <c r="A68">
        <v>777966</v>
      </c>
      <c r="B68" s="85">
        <v>45788</v>
      </c>
      <c r="C68">
        <v>2025</v>
      </c>
      <c r="D68">
        <v>5.2</v>
      </c>
      <c r="E68">
        <v>8</v>
      </c>
      <c r="F68">
        <v>104</v>
      </c>
      <c r="G68">
        <v>9</v>
      </c>
      <c r="H68">
        <v>118</v>
      </c>
      <c r="I68">
        <v>0.45871600000000001</v>
      </c>
      <c r="J68">
        <v>125</v>
      </c>
      <c r="K68">
        <v>118</v>
      </c>
      <c r="L68">
        <v>0.33585476600000003</v>
      </c>
      <c r="M68">
        <v>11</v>
      </c>
      <c r="N68">
        <v>-127</v>
      </c>
      <c r="O68">
        <v>0.55947100000000005</v>
      </c>
      <c r="P68">
        <v>-135</v>
      </c>
      <c r="Q68">
        <v>-127</v>
      </c>
      <c r="R68" s="99">
        <v>0.466822923</v>
      </c>
      <c r="S68" s="102">
        <f t="shared" si="5"/>
        <v>-114.21398794506068</v>
      </c>
      <c r="T68" s="99">
        <v>0.45130315500000001</v>
      </c>
      <c r="U68" s="102">
        <f t="shared" si="6"/>
        <v>-121.5805471158295</v>
      </c>
      <c r="V68">
        <v>0.440112</v>
      </c>
      <c r="W68" s="100">
        <f t="shared" si="7"/>
        <v>127.21489075508052</v>
      </c>
      <c r="X68">
        <v>0.51824999999999999</v>
      </c>
      <c r="Y68" s="100">
        <f t="shared" si="8"/>
        <v>-107.57654385054489</v>
      </c>
      <c r="Z68">
        <v>0.51349100000000003</v>
      </c>
      <c r="AA68" s="100">
        <f t="shared" si="9"/>
        <v>-105.54604334143872</v>
      </c>
      <c r="AB68">
        <v>0.60871600000000003</v>
      </c>
      <c r="AC68">
        <v>1</v>
      </c>
      <c r="AD68">
        <v>4</v>
      </c>
      <c r="AE68">
        <v>2</v>
      </c>
      <c r="AF68" t="s">
        <v>225</v>
      </c>
      <c r="AG68" s="99" t="s">
        <v>326</v>
      </c>
      <c r="AH68">
        <v>-1</v>
      </c>
      <c r="AI68">
        <v>6</v>
      </c>
      <c r="AJ68">
        <v>-1</v>
      </c>
    </row>
    <row r="69" spans="1:36" x14ac:dyDescent="0.2">
      <c r="A69">
        <v>777968</v>
      </c>
      <c r="B69" s="85">
        <v>45788</v>
      </c>
      <c r="C69">
        <v>2025</v>
      </c>
      <c r="D69">
        <v>5.2</v>
      </c>
      <c r="E69">
        <v>8.5</v>
      </c>
      <c r="F69">
        <v>112</v>
      </c>
      <c r="G69">
        <v>18</v>
      </c>
      <c r="H69">
        <v>-123</v>
      </c>
      <c r="I69">
        <v>0.55157</v>
      </c>
      <c r="J69">
        <v>-129</v>
      </c>
      <c r="K69">
        <v>-123</v>
      </c>
      <c r="L69">
        <v>0.310488926</v>
      </c>
      <c r="M69">
        <v>5</v>
      </c>
      <c r="N69">
        <v>113</v>
      </c>
      <c r="O69">
        <v>0.46948400000000001</v>
      </c>
      <c r="P69">
        <v>119</v>
      </c>
      <c r="Q69">
        <v>113</v>
      </c>
      <c r="R69" s="99">
        <v>0.48949441900000001</v>
      </c>
      <c r="S69" s="102">
        <f t="shared" si="5"/>
        <v>-104.29242115628696</v>
      </c>
      <c r="T69" s="99">
        <v>0.52361515999999997</v>
      </c>
      <c r="U69" s="102">
        <f t="shared" si="6"/>
        <v>109.91432053127465</v>
      </c>
      <c r="V69">
        <v>0.43943300000000002</v>
      </c>
      <c r="W69" s="100">
        <f t="shared" si="7"/>
        <v>127.56597706590084</v>
      </c>
      <c r="X69">
        <v>0.56533100000000003</v>
      </c>
      <c r="Y69" s="100">
        <f t="shared" si="8"/>
        <v>-130.06011470797321</v>
      </c>
      <c r="Z69">
        <v>0.50266100000000002</v>
      </c>
      <c r="AA69" s="100">
        <f t="shared" si="9"/>
        <v>-101.07009504583392</v>
      </c>
      <c r="AB69">
        <v>0.70157000000000003</v>
      </c>
      <c r="AC69">
        <v>1</v>
      </c>
      <c r="AD69">
        <v>6</v>
      </c>
      <c r="AE69">
        <v>2</v>
      </c>
      <c r="AF69" t="s">
        <v>227</v>
      </c>
      <c r="AG69" s="99" t="s">
        <v>325</v>
      </c>
      <c r="AH69">
        <v>1</v>
      </c>
      <c r="AI69">
        <v>8</v>
      </c>
      <c r="AJ69">
        <v>-1</v>
      </c>
    </row>
    <row r="70" spans="1:36" x14ac:dyDescent="0.2">
      <c r="A70">
        <v>777969</v>
      </c>
      <c r="B70" s="85">
        <v>45788</v>
      </c>
      <c r="C70">
        <v>2025</v>
      </c>
      <c r="D70">
        <v>5.2</v>
      </c>
      <c r="E70">
        <v>7</v>
      </c>
      <c r="F70">
        <v>-110.5</v>
      </c>
      <c r="G70">
        <v>10</v>
      </c>
      <c r="H70">
        <v>-110</v>
      </c>
      <c r="I70">
        <v>0.52381</v>
      </c>
      <c r="J70">
        <v>-107</v>
      </c>
      <c r="K70">
        <v>-110</v>
      </c>
      <c r="L70">
        <v>0.34727845299999999</v>
      </c>
      <c r="M70">
        <v>28</v>
      </c>
      <c r="N70">
        <v>102</v>
      </c>
      <c r="O70">
        <v>0.49504999999999999</v>
      </c>
      <c r="P70">
        <v>-101</v>
      </c>
      <c r="Q70">
        <v>102</v>
      </c>
      <c r="R70" s="99">
        <v>0.474282488</v>
      </c>
      <c r="S70" s="102">
        <f t="shared" si="5"/>
        <v>-110.84480774672834</v>
      </c>
      <c r="T70" s="99">
        <v>0.55038001400000003</v>
      </c>
      <c r="U70" s="102">
        <f t="shared" si="6"/>
        <v>122.4100420660571</v>
      </c>
      <c r="V70">
        <v>0.50658800000000004</v>
      </c>
      <c r="W70" s="100">
        <f t="shared" si="7"/>
        <v>-102.67038499266334</v>
      </c>
      <c r="X70">
        <v>0.544821</v>
      </c>
      <c r="Y70" s="100">
        <f t="shared" si="8"/>
        <v>-119.69379079439078</v>
      </c>
      <c r="Z70">
        <v>0.46920499999999998</v>
      </c>
      <c r="AA70" s="100">
        <f t="shared" si="9"/>
        <v>113.12645858420095</v>
      </c>
      <c r="AB70">
        <v>0.37380999999999998</v>
      </c>
      <c r="AC70">
        <v>-1</v>
      </c>
      <c r="AD70">
        <v>1</v>
      </c>
      <c r="AE70">
        <v>6</v>
      </c>
      <c r="AF70" t="s">
        <v>230</v>
      </c>
      <c r="AG70" s="99" t="s">
        <v>324</v>
      </c>
      <c r="AH70">
        <v>-1</v>
      </c>
      <c r="AI70">
        <v>7</v>
      </c>
      <c r="AJ70">
        <v>0</v>
      </c>
    </row>
    <row r="71" spans="1:36" x14ac:dyDescent="0.2">
      <c r="A71">
        <v>777971</v>
      </c>
      <c r="B71" s="85">
        <v>45788</v>
      </c>
      <c r="C71">
        <v>2025</v>
      </c>
      <c r="D71">
        <v>5.2</v>
      </c>
      <c r="E71">
        <v>7.5</v>
      </c>
      <c r="F71">
        <v>107.5</v>
      </c>
      <c r="G71">
        <v>7</v>
      </c>
      <c r="H71">
        <v>145</v>
      </c>
      <c r="I71">
        <v>0.408163</v>
      </c>
      <c r="J71">
        <v>151</v>
      </c>
      <c r="K71">
        <v>145</v>
      </c>
      <c r="L71">
        <v>0.30274477700000002</v>
      </c>
      <c r="M71">
        <v>21</v>
      </c>
      <c r="N71">
        <v>-159</v>
      </c>
      <c r="O71">
        <v>0.6139</v>
      </c>
      <c r="P71">
        <v>-165</v>
      </c>
      <c r="Q71">
        <v>-159</v>
      </c>
      <c r="R71" s="99">
        <v>0.53310024700000003</v>
      </c>
      <c r="S71" s="102">
        <f t="shared" si="5"/>
        <v>114.17873827832162</v>
      </c>
      <c r="T71" s="99">
        <v>0.53782995199999994</v>
      </c>
      <c r="U71" s="102">
        <f t="shared" si="6"/>
        <v>116.37057709114025</v>
      </c>
      <c r="V71">
        <v>0.37962200000000001</v>
      </c>
      <c r="W71" s="100">
        <f t="shared" si="7"/>
        <v>163.41992824441152</v>
      </c>
      <c r="X71">
        <v>0.46533200000000002</v>
      </c>
      <c r="Y71" s="100">
        <f t="shared" si="8"/>
        <v>114.90032922730435</v>
      </c>
      <c r="Z71">
        <v>0.44936700000000002</v>
      </c>
      <c r="AA71" s="100">
        <f t="shared" si="9"/>
        <v>122.53525514779676</v>
      </c>
      <c r="AB71">
        <v>0.25816299999999998</v>
      </c>
      <c r="AC71">
        <v>-1</v>
      </c>
      <c r="AD71">
        <v>0</v>
      </c>
      <c r="AE71">
        <v>3</v>
      </c>
      <c r="AF71" t="s">
        <v>228</v>
      </c>
      <c r="AG71" s="99" t="s">
        <v>323</v>
      </c>
      <c r="AH71">
        <v>1</v>
      </c>
      <c r="AI71">
        <v>3</v>
      </c>
      <c r="AJ71">
        <v>-1</v>
      </c>
    </row>
    <row r="72" spans="1:36" x14ac:dyDescent="0.2">
      <c r="A72">
        <v>777939</v>
      </c>
      <c r="B72" s="85">
        <v>45789</v>
      </c>
      <c r="C72">
        <v>2025</v>
      </c>
      <c r="D72">
        <v>5.2</v>
      </c>
      <c r="E72">
        <v>8</v>
      </c>
      <c r="F72">
        <v>-100</v>
      </c>
      <c r="G72">
        <v>25</v>
      </c>
      <c r="H72">
        <v>109</v>
      </c>
      <c r="I72">
        <v>0.47846899999999998</v>
      </c>
      <c r="J72">
        <v>-109</v>
      </c>
      <c r="K72">
        <v>109</v>
      </c>
      <c r="L72">
        <v>0.32085561499999998</v>
      </c>
      <c r="M72">
        <v>1</v>
      </c>
      <c r="N72">
        <v>-120</v>
      </c>
      <c r="O72">
        <v>0.54545500000000002</v>
      </c>
      <c r="P72">
        <v>-101</v>
      </c>
      <c r="Q72">
        <v>-120</v>
      </c>
      <c r="R72" s="99">
        <v>0.48198881900000001</v>
      </c>
      <c r="S72" s="102">
        <f t="shared" si="5"/>
        <v>-107.47369245509407</v>
      </c>
      <c r="T72" s="99">
        <v>0.52058255099999995</v>
      </c>
      <c r="U72" s="102">
        <f t="shared" si="6"/>
        <v>108.5864838849451</v>
      </c>
      <c r="V72">
        <v>0.56856700000000004</v>
      </c>
      <c r="W72" s="100">
        <f t="shared" si="7"/>
        <v>-131.78570021301107</v>
      </c>
      <c r="X72">
        <v>0.49968400000000002</v>
      </c>
      <c r="Y72" s="100">
        <f t="shared" si="8"/>
        <v>100.12647993531911</v>
      </c>
      <c r="Z72">
        <v>0.52177899999999999</v>
      </c>
      <c r="AA72" s="100">
        <f t="shared" si="9"/>
        <v>-109.10834112261905</v>
      </c>
      <c r="AB72">
        <v>0.32846900000000001</v>
      </c>
      <c r="AC72">
        <v>-1</v>
      </c>
      <c r="AD72">
        <v>1</v>
      </c>
      <c r="AE72">
        <v>2</v>
      </c>
      <c r="AF72" t="s">
        <v>222</v>
      </c>
      <c r="AG72" s="99" t="s">
        <v>323</v>
      </c>
      <c r="AH72">
        <v>1</v>
      </c>
      <c r="AI72">
        <v>3</v>
      </c>
      <c r="AJ72">
        <v>-1</v>
      </c>
    </row>
    <row r="73" spans="1:36" x14ac:dyDescent="0.2">
      <c r="A73">
        <v>777941</v>
      </c>
      <c r="B73" s="85">
        <v>45789</v>
      </c>
      <c r="C73">
        <v>2025</v>
      </c>
      <c r="D73">
        <v>5.2</v>
      </c>
      <c r="E73">
        <v>8</v>
      </c>
      <c r="F73">
        <v>-108.5</v>
      </c>
      <c r="G73">
        <v>24</v>
      </c>
      <c r="H73">
        <v>134</v>
      </c>
      <c r="I73">
        <v>0.42735000000000001</v>
      </c>
      <c r="J73">
        <v>122</v>
      </c>
      <c r="K73">
        <v>134</v>
      </c>
      <c r="L73">
        <v>0.30915287200000002</v>
      </c>
      <c r="M73">
        <v>19</v>
      </c>
      <c r="N73">
        <v>-148</v>
      </c>
      <c r="O73">
        <v>0.59677400000000003</v>
      </c>
      <c r="P73">
        <v>-135</v>
      </c>
      <c r="Q73">
        <v>-148</v>
      </c>
      <c r="R73" s="99">
        <v>0.52552816899999999</v>
      </c>
      <c r="S73" s="102">
        <f t="shared" si="5"/>
        <v>110.7606678972687</v>
      </c>
      <c r="T73" s="99">
        <v>0.58527192699999997</v>
      </c>
      <c r="U73" s="102">
        <f t="shared" si="6"/>
        <v>141.12184949679062</v>
      </c>
      <c r="V73">
        <v>0.43950299999999998</v>
      </c>
      <c r="W73" s="100">
        <f t="shared" si="7"/>
        <v>127.52973244778762</v>
      </c>
      <c r="X73">
        <v>0.464283</v>
      </c>
      <c r="Y73" s="100">
        <f t="shared" si="8"/>
        <v>115.38587456357438</v>
      </c>
      <c r="Z73">
        <v>0.40015899999999999</v>
      </c>
      <c r="AA73" s="100">
        <f t="shared" si="9"/>
        <v>149.90066448586688</v>
      </c>
      <c r="AB73">
        <v>0.27734999999999999</v>
      </c>
      <c r="AC73">
        <v>-1</v>
      </c>
      <c r="AD73">
        <v>5</v>
      </c>
      <c r="AE73">
        <v>11</v>
      </c>
      <c r="AF73" t="s">
        <v>224</v>
      </c>
      <c r="AG73" s="99" t="s">
        <v>323</v>
      </c>
      <c r="AH73">
        <v>1</v>
      </c>
      <c r="AI73">
        <v>16</v>
      </c>
      <c r="AJ73">
        <v>1</v>
      </c>
    </row>
    <row r="74" spans="1:36" x14ac:dyDescent="0.2">
      <c r="A74">
        <v>777948</v>
      </c>
      <c r="B74" s="85">
        <v>45789</v>
      </c>
      <c r="C74">
        <v>2025</v>
      </c>
      <c r="D74">
        <v>5.2</v>
      </c>
      <c r="E74">
        <v>8</v>
      </c>
      <c r="F74">
        <v>-100</v>
      </c>
      <c r="G74">
        <v>12</v>
      </c>
      <c r="H74">
        <v>-122</v>
      </c>
      <c r="I74">
        <v>0.54954999999999998</v>
      </c>
      <c r="J74">
        <v>-112</v>
      </c>
      <c r="K74">
        <v>-122</v>
      </c>
      <c r="L74">
        <v>0.32174260599999999</v>
      </c>
      <c r="M74">
        <v>13</v>
      </c>
      <c r="N74">
        <v>111</v>
      </c>
      <c r="O74">
        <v>0.47393400000000002</v>
      </c>
      <c r="P74">
        <v>101</v>
      </c>
      <c r="Q74">
        <v>111</v>
      </c>
      <c r="R74" s="99">
        <v>0.49512843200000001</v>
      </c>
      <c r="S74" s="102">
        <f t="shared" si="5"/>
        <v>-101.96779974049237</v>
      </c>
      <c r="T74" s="99">
        <v>0.51648422199999999</v>
      </c>
      <c r="U74" s="102">
        <f t="shared" si="6"/>
        <v>106.81848359455191</v>
      </c>
      <c r="V74">
        <v>0.53744499999999995</v>
      </c>
      <c r="W74" s="100">
        <f t="shared" si="7"/>
        <v>-116.19050707483431</v>
      </c>
      <c r="X74">
        <v>0.57913599999999998</v>
      </c>
      <c r="Y74" s="100">
        <f t="shared" si="8"/>
        <v>-137.60644768856446</v>
      </c>
      <c r="Z74">
        <v>0.58210399999999995</v>
      </c>
      <c r="AA74" s="100">
        <f t="shared" si="9"/>
        <v>-139.29398702069412</v>
      </c>
      <c r="AB74">
        <v>0.39955000000000002</v>
      </c>
      <c r="AC74">
        <v>-1</v>
      </c>
      <c r="AD74">
        <v>5</v>
      </c>
      <c r="AE74">
        <v>7</v>
      </c>
      <c r="AF74" t="s">
        <v>225</v>
      </c>
      <c r="AG74" s="99" t="s">
        <v>324</v>
      </c>
      <c r="AH74">
        <v>-1</v>
      </c>
      <c r="AI74">
        <v>12</v>
      </c>
      <c r="AJ74">
        <v>1</v>
      </c>
    </row>
    <row r="75" spans="1:36" x14ac:dyDescent="0.2">
      <c r="A75">
        <v>777951</v>
      </c>
      <c r="B75" s="85">
        <v>45789</v>
      </c>
      <c r="C75">
        <v>2025</v>
      </c>
      <c r="D75">
        <v>5.2</v>
      </c>
      <c r="E75">
        <v>8.5</v>
      </c>
      <c r="F75">
        <v>107</v>
      </c>
      <c r="G75">
        <v>10</v>
      </c>
      <c r="H75">
        <v>104</v>
      </c>
      <c r="I75">
        <v>0.49019600000000002</v>
      </c>
      <c r="J75">
        <v>-107</v>
      </c>
      <c r="K75">
        <v>104</v>
      </c>
      <c r="L75">
        <v>0.34727845299999999</v>
      </c>
      <c r="M75">
        <v>3</v>
      </c>
      <c r="N75">
        <v>-115</v>
      </c>
      <c r="O75">
        <v>0.53488400000000003</v>
      </c>
      <c r="P75">
        <v>-103</v>
      </c>
      <c r="Q75">
        <v>-115</v>
      </c>
      <c r="R75" s="99">
        <v>0.49794659499999999</v>
      </c>
      <c r="S75" s="102">
        <f t="shared" si="5"/>
        <v>-100.82474908780131</v>
      </c>
      <c r="T75" s="99">
        <v>0.57310631300000003</v>
      </c>
      <c r="U75" s="102">
        <f t="shared" si="6"/>
        <v>134.25036032448989</v>
      </c>
      <c r="V75">
        <v>0.48666799999999999</v>
      </c>
      <c r="W75" s="100">
        <f t="shared" si="7"/>
        <v>105.47888909893398</v>
      </c>
      <c r="X75">
        <v>0.52888400000000002</v>
      </c>
      <c r="Y75" s="100">
        <f t="shared" si="8"/>
        <v>-112.26194822506559</v>
      </c>
      <c r="Z75">
        <v>0.453876</v>
      </c>
      <c r="AA75" s="100">
        <f t="shared" si="9"/>
        <v>120.3244939146375</v>
      </c>
      <c r="AB75">
        <v>0.64019599999999999</v>
      </c>
      <c r="AC75">
        <v>1</v>
      </c>
      <c r="AD75">
        <v>14</v>
      </c>
      <c r="AE75">
        <v>2</v>
      </c>
      <c r="AF75" t="s">
        <v>229</v>
      </c>
      <c r="AG75" s="99" t="s">
        <v>326</v>
      </c>
      <c r="AH75">
        <v>-1</v>
      </c>
      <c r="AI75">
        <v>16</v>
      </c>
      <c r="AJ75">
        <v>1</v>
      </c>
    </row>
    <row r="76" spans="1:36" x14ac:dyDescent="0.2">
      <c r="A76">
        <v>777960</v>
      </c>
      <c r="B76" s="85">
        <v>45789</v>
      </c>
      <c r="C76">
        <v>2025</v>
      </c>
      <c r="D76">
        <v>5.2</v>
      </c>
      <c r="E76">
        <v>8.5</v>
      </c>
      <c r="F76">
        <v>-100</v>
      </c>
      <c r="G76">
        <v>7</v>
      </c>
      <c r="H76">
        <v>103</v>
      </c>
      <c r="I76">
        <v>0.49261100000000002</v>
      </c>
      <c r="J76">
        <v>117</v>
      </c>
      <c r="K76">
        <v>103</v>
      </c>
      <c r="L76">
        <v>0.30274477700000002</v>
      </c>
      <c r="M76">
        <v>17</v>
      </c>
      <c r="N76">
        <v>-113</v>
      </c>
      <c r="O76">
        <v>0.53051599999999999</v>
      </c>
      <c r="P76">
        <v>-130</v>
      </c>
      <c r="Q76">
        <v>-113</v>
      </c>
      <c r="R76" s="99">
        <v>0.52018659599999995</v>
      </c>
      <c r="S76" s="102">
        <f t="shared" si="5"/>
        <v>108.41435267614989</v>
      </c>
      <c r="T76" s="99">
        <v>0.62141761399999995</v>
      </c>
      <c r="U76" s="102">
        <f t="shared" si="6"/>
        <v>164.14329799273858</v>
      </c>
      <c r="V76">
        <v>0.478933</v>
      </c>
      <c r="W76" s="100">
        <f t="shared" si="7"/>
        <v>108.79747271539024</v>
      </c>
      <c r="X76">
        <v>0.54465699999999995</v>
      </c>
      <c r="Y76" s="100">
        <f t="shared" si="8"/>
        <v>-119.61466411035195</v>
      </c>
      <c r="Z76">
        <v>0.47851199999999999</v>
      </c>
      <c r="AA76" s="100">
        <f t="shared" si="9"/>
        <v>108.98117497575818</v>
      </c>
      <c r="AB76">
        <v>0.64261100000000004</v>
      </c>
      <c r="AC76">
        <v>1</v>
      </c>
      <c r="AD76">
        <v>5</v>
      </c>
      <c r="AE76">
        <v>0</v>
      </c>
      <c r="AF76" t="s">
        <v>230</v>
      </c>
      <c r="AG76" s="99" t="s">
        <v>326</v>
      </c>
      <c r="AH76">
        <v>-1</v>
      </c>
      <c r="AI76">
        <v>5</v>
      </c>
      <c r="AJ76">
        <v>-1</v>
      </c>
    </row>
    <row r="77" spans="1:36" x14ac:dyDescent="0.2">
      <c r="A77">
        <v>777926</v>
      </c>
      <c r="B77" s="85">
        <v>45790</v>
      </c>
      <c r="C77">
        <v>2025</v>
      </c>
      <c r="D77">
        <v>5.2</v>
      </c>
      <c r="E77">
        <v>7.5</v>
      </c>
      <c r="F77">
        <v>103</v>
      </c>
      <c r="G77">
        <v>24</v>
      </c>
      <c r="H77">
        <v>127</v>
      </c>
      <c r="I77">
        <v>0.440529</v>
      </c>
      <c r="J77">
        <v>125</v>
      </c>
      <c r="K77">
        <v>127</v>
      </c>
      <c r="L77">
        <v>0.30915287200000002</v>
      </c>
      <c r="M77">
        <v>19</v>
      </c>
      <c r="N77">
        <v>-138</v>
      </c>
      <c r="O77">
        <v>0.57983200000000001</v>
      </c>
      <c r="P77">
        <v>-135</v>
      </c>
      <c r="Q77">
        <v>-138</v>
      </c>
      <c r="R77" s="99">
        <v>0.53649813499999999</v>
      </c>
      <c r="S77" s="102">
        <f t="shared" si="5"/>
        <v>115.74886219713486</v>
      </c>
      <c r="T77" s="99">
        <v>0.53903163799999998</v>
      </c>
      <c r="U77" s="102">
        <f t="shared" si="6"/>
        <v>116.93462771746577</v>
      </c>
      <c r="V77">
        <v>0.456482</v>
      </c>
      <c r="W77" s="100">
        <f t="shared" si="7"/>
        <v>119.06668828124657</v>
      </c>
      <c r="X77">
        <v>0.44913999999999998</v>
      </c>
      <c r="Y77" s="100">
        <f t="shared" si="8"/>
        <v>122.64772676670971</v>
      </c>
      <c r="Z77">
        <v>0.42396699999999998</v>
      </c>
      <c r="AA77" s="100">
        <f t="shared" si="9"/>
        <v>135.86741420912477</v>
      </c>
      <c r="AB77">
        <v>0.59052899999999997</v>
      </c>
      <c r="AC77">
        <v>1</v>
      </c>
      <c r="AD77">
        <v>2</v>
      </c>
      <c r="AE77">
        <v>1</v>
      </c>
      <c r="AF77" t="s">
        <v>222</v>
      </c>
      <c r="AG77" s="99" t="s">
        <v>326</v>
      </c>
      <c r="AH77">
        <v>-1</v>
      </c>
      <c r="AI77">
        <v>3</v>
      </c>
      <c r="AJ77">
        <v>-1</v>
      </c>
    </row>
    <row r="78" spans="1:36" x14ac:dyDescent="0.2">
      <c r="A78">
        <v>777930</v>
      </c>
      <c r="B78" s="85">
        <v>45790</v>
      </c>
      <c r="C78">
        <v>2025</v>
      </c>
      <c r="D78">
        <v>5.2</v>
      </c>
      <c r="E78">
        <v>7.5</v>
      </c>
      <c r="F78">
        <v>-100</v>
      </c>
      <c r="G78">
        <v>25</v>
      </c>
      <c r="H78">
        <v>103</v>
      </c>
      <c r="I78">
        <v>0.49261100000000002</v>
      </c>
      <c r="J78">
        <v>100</v>
      </c>
      <c r="K78">
        <v>103</v>
      </c>
      <c r="L78">
        <v>0.32085561499999998</v>
      </c>
      <c r="M78">
        <v>1</v>
      </c>
      <c r="N78">
        <v>-111</v>
      </c>
      <c r="O78">
        <v>0.52606600000000003</v>
      </c>
      <c r="P78">
        <v>-108</v>
      </c>
      <c r="Q78">
        <v>-111</v>
      </c>
      <c r="R78" s="99">
        <v>0.48599448200000001</v>
      </c>
      <c r="S78" s="102">
        <f t="shared" si="5"/>
        <v>-105.76365309431644</v>
      </c>
      <c r="T78" s="99">
        <v>0.51001427399999999</v>
      </c>
      <c r="U78" s="102">
        <f t="shared" si="6"/>
        <v>104.08757784915554</v>
      </c>
      <c r="V78">
        <v>0.53212300000000001</v>
      </c>
      <c r="W78" s="100">
        <f t="shared" si="7"/>
        <v>-113.73138666786357</v>
      </c>
      <c r="X78">
        <v>0.50505599999999995</v>
      </c>
      <c r="Y78" s="100">
        <f t="shared" si="8"/>
        <v>-102.0430594168229</v>
      </c>
      <c r="Z78">
        <v>0.51502000000000003</v>
      </c>
      <c r="AA78" s="100">
        <f t="shared" si="9"/>
        <v>-106.19406985855089</v>
      </c>
      <c r="AB78">
        <v>0.64261100000000004</v>
      </c>
      <c r="AC78">
        <v>1</v>
      </c>
      <c r="AD78">
        <v>10</v>
      </c>
      <c r="AE78">
        <v>6</v>
      </c>
      <c r="AF78" t="s">
        <v>227</v>
      </c>
      <c r="AG78" s="99" t="s">
        <v>326</v>
      </c>
      <c r="AH78">
        <v>-1</v>
      </c>
      <c r="AI78">
        <v>16</v>
      </c>
      <c r="AJ78">
        <v>1</v>
      </c>
    </row>
    <row r="79" spans="1:36" x14ac:dyDescent="0.2">
      <c r="A79">
        <v>777931</v>
      </c>
      <c r="B79" s="85">
        <v>45790</v>
      </c>
      <c r="C79">
        <v>2025</v>
      </c>
      <c r="D79">
        <v>5.2</v>
      </c>
      <c r="E79">
        <v>7.5</v>
      </c>
      <c r="F79">
        <v>-109.5</v>
      </c>
      <c r="G79">
        <v>12</v>
      </c>
      <c r="H79">
        <v>-131</v>
      </c>
      <c r="I79">
        <v>0.56710000000000005</v>
      </c>
      <c r="J79">
        <v>-132</v>
      </c>
      <c r="K79">
        <v>-131</v>
      </c>
      <c r="L79">
        <v>0.32174260599999999</v>
      </c>
      <c r="M79">
        <v>13</v>
      </c>
      <c r="N79">
        <v>121</v>
      </c>
      <c r="O79">
        <v>0.45248899999999997</v>
      </c>
      <c r="P79">
        <v>122</v>
      </c>
      <c r="Q79">
        <v>121</v>
      </c>
      <c r="R79" s="99">
        <v>0.49719642200000003</v>
      </c>
      <c r="S79" s="102">
        <f t="shared" si="5"/>
        <v>-101.12775469651308</v>
      </c>
      <c r="T79" s="99">
        <v>0.52336227199999996</v>
      </c>
      <c r="U79" s="102">
        <f t="shared" si="6"/>
        <v>109.80294702982469</v>
      </c>
      <c r="V79">
        <v>0.59519699999999998</v>
      </c>
      <c r="W79" s="100">
        <f t="shared" si="7"/>
        <v>-147.03374233886606</v>
      </c>
      <c r="X79">
        <v>0.55997200000000003</v>
      </c>
      <c r="Y79" s="100">
        <f t="shared" si="8"/>
        <v>-127.258265383112</v>
      </c>
      <c r="Z79">
        <v>0.55250299999999997</v>
      </c>
      <c r="AA79" s="100">
        <f t="shared" si="9"/>
        <v>-123.46518524146528</v>
      </c>
      <c r="AB79">
        <v>0.71709999999999996</v>
      </c>
      <c r="AC79">
        <v>1</v>
      </c>
      <c r="AD79">
        <v>2</v>
      </c>
      <c r="AE79">
        <v>1</v>
      </c>
      <c r="AF79" t="s">
        <v>222</v>
      </c>
      <c r="AG79" s="99" t="s">
        <v>325</v>
      </c>
      <c r="AH79">
        <v>1</v>
      </c>
      <c r="AI79">
        <v>3</v>
      </c>
      <c r="AJ79">
        <v>-1</v>
      </c>
    </row>
    <row r="80" spans="1:36" x14ac:dyDescent="0.2">
      <c r="A80">
        <v>777935</v>
      </c>
      <c r="B80" s="85">
        <v>45790</v>
      </c>
      <c r="C80">
        <v>2025</v>
      </c>
      <c r="D80">
        <v>5.2</v>
      </c>
      <c r="E80">
        <v>8</v>
      </c>
      <c r="F80">
        <v>107.5</v>
      </c>
      <c r="G80">
        <v>29</v>
      </c>
      <c r="H80">
        <v>-138</v>
      </c>
      <c r="I80">
        <v>0.57983200000000001</v>
      </c>
      <c r="J80">
        <v>-123</v>
      </c>
      <c r="K80">
        <v>-138</v>
      </c>
      <c r="L80">
        <v>0.33360588699999999</v>
      </c>
      <c r="M80">
        <v>27</v>
      </c>
      <c r="N80">
        <v>127</v>
      </c>
      <c r="O80">
        <v>0.440529</v>
      </c>
      <c r="P80">
        <v>114</v>
      </c>
      <c r="Q80">
        <v>127</v>
      </c>
      <c r="R80" s="99">
        <v>0.49776151400000002</v>
      </c>
      <c r="S80" s="102">
        <f t="shared" si="5"/>
        <v>-100.89942108300482</v>
      </c>
      <c r="T80" s="99">
        <v>0.50843923099999999</v>
      </c>
      <c r="U80" s="102">
        <f t="shared" si="6"/>
        <v>103.43364708179141</v>
      </c>
      <c r="V80">
        <v>0.55282200000000004</v>
      </c>
      <c r="W80" s="100">
        <f t="shared" si="7"/>
        <v>-123.62459691666407</v>
      </c>
      <c r="X80">
        <v>0.56964000000000004</v>
      </c>
      <c r="Y80" s="100">
        <f t="shared" si="8"/>
        <v>-132.36360256529417</v>
      </c>
      <c r="Z80">
        <v>0.54309300000000005</v>
      </c>
      <c r="AA80" s="100">
        <f t="shared" si="9"/>
        <v>-118.86291958757474</v>
      </c>
      <c r="AB80">
        <v>0.42983199999999999</v>
      </c>
      <c r="AC80">
        <v>-1</v>
      </c>
      <c r="AD80">
        <v>9</v>
      </c>
      <c r="AE80">
        <v>11</v>
      </c>
      <c r="AF80" t="s">
        <v>225</v>
      </c>
      <c r="AG80" s="99" t="s">
        <v>324</v>
      </c>
      <c r="AH80">
        <v>-1</v>
      </c>
      <c r="AI80">
        <v>20</v>
      </c>
      <c r="AJ80">
        <v>1</v>
      </c>
    </row>
    <row r="81" spans="1:36" x14ac:dyDescent="0.2">
      <c r="A81">
        <v>777940</v>
      </c>
      <c r="B81" s="85">
        <v>45790</v>
      </c>
      <c r="C81">
        <v>2025</v>
      </c>
      <c r="D81">
        <v>5.2</v>
      </c>
      <c r="E81">
        <v>8.5</v>
      </c>
      <c r="F81">
        <v>-106</v>
      </c>
      <c r="G81">
        <v>10</v>
      </c>
      <c r="H81">
        <v>-128</v>
      </c>
      <c r="I81">
        <v>0.56140400000000001</v>
      </c>
      <c r="J81">
        <v>-104</v>
      </c>
      <c r="K81">
        <v>-128</v>
      </c>
      <c r="L81">
        <v>0.34727845299999999</v>
      </c>
      <c r="M81">
        <v>3</v>
      </c>
      <c r="N81">
        <v>100</v>
      </c>
      <c r="O81">
        <v>0.5</v>
      </c>
      <c r="P81">
        <v>-112</v>
      </c>
      <c r="Q81">
        <v>100</v>
      </c>
      <c r="R81" s="99">
        <v>0.48520216799999999</v>
      </c>
      <c r="S81" s="102">
        <f t="shared" si="5"/>
        <v>-106.09965617466077</v>
      </c>
      <c r="T81" s="99">
        <v>0.77168525600000004</v>
      </c>
      <c r="U81" s="102">
        <f t="shared" si="6"/>
        <v>337.99186267182125</v>
      </c>
      <c r="V81">
        <v>0.5</v>
      </c>
      <c r="W81" s="100">
        <f t="shared" si="7"/>
        <v>-100</v>
      </c>
      <c r="X81">
        <v>0.5</v>
      </c>
      <c r="Y81" s="100">
        <f t="shared" si="8"/>
        <v>-100</v>
      </c>
      <c r="Z81">
        <v>0.5</v>
      </c>
      <c r="AA81" s="100">
        <f t="shared" si="9"/>
        <v>-100</v>
      </c>
      <c r="AB81">
        <v>0.71140400000000004</v>
      </c>
      <c r="AC81">
        <v>1</v>
      </c>
      <c r="AD81">
        <v>10</v>
      </c>
      <c r="AE81">
        <v>9</v>
      </c>
      <c r="AF81" t="s">
        <v>222</v>
      </c>
      <c r="AG81" s="99" t="s">
        <v>325</v>
      </c>
      <c r="AH81">
        <v>1</v>
      </c>
      <c r="AI81">
        <v>19</v>
      </c>
      <c r="AJ81">
        <v>1</v>
      </c>
    </row>
    <row r="82" spans="1:36" x14ac:dyDescent="0.2">
      <c r="A82">
        <v>777944</v>
      </c>
      <c r="B82" s="85">
        <v>45790</v>
      </c>
      <c r="C82">
        <v>2025</v>
      </c>
      <c r="D82">
        <v>5.2</v>
      </c>
      <c r="E82">
        <v>8</v>
      </c>
      <c r="F82">
        <v>-106</v>
      </c>
      <c r="G82">
        <v>7</v>
      </c>
      <c r="H82">
        <v>-129</v>
      </c>
      <c r="I82">
        <v>0.56331900000000001</v>
      </c>
      <c r="J82">
        <v>-124</v>
      </c>
      <c r="K82">
        <v>-129</v>
      </c>
      <c r="L82">
        <v>0.30274477700000002</v>
      </c>
      <c r="M82">
        <v>17</v>
      </c>
      <c r="N82">
        <v>119</v>
      </c>
      <c r="O82">
        <v>0.456621</v>
      </c>
      <c r="P82">
        <v>112</v>
      </c>
      <c r="Q82">
        <v>119</v>
      </c>
      <c r="R82" s="99">
        <v>0.51257509700000004</v>
      </c>
      <c r="S82" s="102">
        <f t="shared" si="5"/>
        <v>105.15980899728467</v>
      </c>
      <c r="T82" s="99">
        <v>0.45794277</v>
      </c>
      <c r="U82" s="102">
        <f t="shared" si="6"/>
        <v>-118.36789780522135</v>
      </c>
      <c r="V82">
        <v>0.545767</v>
      </c>
      <c r="W82" s="100">
        <f t="shared" si="7"/>
        <v>-120.15133202563442</v>
      </c>
      <c r="X82">
        <v>0.529667</v>
      </c>
      <c r="Y82" s="100">
        <f t="shared" si="8"/>
        <v>-112.61531723268408</v>
      </c>
      <c r="Z82">
        <v>0.52980700000000003</v>
      </c>
      <c r="AA82" s="100">
        <f t="shared" si="9"/>
        <v>-112.67862345887754</v>
      </c>
      <c r="AB82">
        <v>0.71331900000000004</v>
      </c>
      <c r="AC82">
        <v>1</v>
      </c>
      <c r="AD82">
        <v>2</v>
      </c>
      <c r="AE82">
        <v>0</v>
      </c>
      <c r="AF82" t="s">
        <v>225</v>
      </c>
      <c r="AG82" s="99" t="s">
        <v>325</v>
      </c>
      <c r="AH82">
        <v>1</v>
      </c>
      <c r="AI82">
        <v>2</v>
      </c>
      <c r="AJ82">
        <v>-1</v>
      </c>
    </row>
    <row r="83" spans="1:36" x14ac:dyDescent="0.2">
      <c r="A83">
        <v>777915</v>
      </c>
      <c r="B83" s="85">
        <v>45791</v>
      </c>
      <c r="C83">
        <v>2025</v>
      </c>
      <c r="D83">
        <v>5.2</v>
      </c>
      <c r="E83">
        <v>8</v>
      </c>
      <c r="F83">
        <v>-100</v>
      </c>
      <c r="G83">
        <v>24</v>
      </c>
      <c r="H83">
        <v>103</v>
      </c>
      <c r="I83">
        <v>0.49261100000000002</v>
      </c>
      <c r="J83">
        <v>104</v>
      </c>
      <c r="K83">
        <v>103</v>
      </c>
      <c r="L83">
        <v>0.30915287200000002</v>
      </c>
      <c r="M83">
        <v>19</v>
      </c>
      <c r="N83">
        <v>-111</v>
      </c>
      <c r="O83">
        <v>0.52606600000000003</v>
      </c>
      <c r="P83">
        <v>-112</v>
      </c>
      <c r="Q83">
        <v>-111</v>
      </c>
      <c r="R83" s="99">
        <v>0.53990278400000002</v>
      </c>
      <c r="S83" s="102">
        <f t="shared" si="5"/>
        <v>117.34537076616436</v>
      </c>
      <c r="T83" s="99">
        <v>0.494134242</v>
      </c>
      <c r="U83" s="102">
        <f t="shared" si="6"/>
        <v>-102.37415564493504</v>
      </c>
      <c r="V83">
        <v>0.51550799999999997</v>
      </c>
      <c r="W83" s="100">
        <f t="shared" si="7"/>
        <v>-106.40175689175464</v>
      </c>
      <c r="X83">
        <v>0.42339199999999999</v>
      </c>
      <c r="Y83" s="100">
        <f t="shared" si="8"/>
        <v>136.18774091149572</v>
      </c>
      <c r="Z83">
        <v>0.47261900000000001</v>
      </c>
      <c r="AA83" s="100">
        <f t="shared" si="9"/>
        <v>111.58692308180584</v>
      </c>
      <c r="AB83">
        <v>0.342611</v>
      </c>
      <c r="AC83">
        <v>-1</v>
      </c>
      <c r="AD83">
        <v>2</v>
      </c>
      <c r="AE83">
        <v>3</v>
      </c>
      <c r="AF83" t="s">
        <v>222</v>
      </c>
      <c r="AG83" s="99" t="s">
        <v>323</v>
      </c>
      <c r="AH83">
        <v>1</v>
      </c>
      <c r="AI83">
        <v>5</v>
      </c>
      <c r="AJ83">
        <v>-1</v>
      </c>
    </row>
    <row r="84" spans="1:36" x14ac:dyDescent="0.2">
      <c r="A84">
        <v>777916</v>
      </c>
      <c r="B84" s="85">
        <v>45791</v>
      </c>
      <c r="C84">
        <v>2025</v>
      </c>
      <c r="D84">
        <v>5.2</v>
      </c>
      <c r="E84">
        <v>8.5</v>
      </c>
      <c r="F84">
        <v>113</v>
      </c>
      <c r="G84">
        <v>25</v>
      </c>
      <c r="H84">
        <v>105</v>
      </c>
      <c r="I84">
        <v>0.48780499999999999</v>
      </c>
      <c r="J84">
        <v>-111</v>
      </c>
      <c r="K84">
        <v>105</v>
      </c>
      <c r="L84">
        <v>0.32085561499999998</v>
      </c>
      <c r="M84">
        <v>1</v>
      </c>
      <c r="N84">
        <v>-113</v>
      </c>
      <c r="O84">
        <v>0.53051599999999999</v>
      </c>
      <c r="P84">
        <v>103</v>
      </c>
      <c r="Q84">
        <v>-113</v>
      </c>
      <c r="R84" s="99">
        <v>0.48010143</v>
      </c>
      <c r="S84" s="102">
        <f t="shared" si="5"/>
        <v>-108.28931919657063</v>
      </c>
      <c r="T84" s="99">
        <v>0.55349158399999998</v>
      </c>
      <c r="U84" s="102">
        <f t="shared" si="6"/>
        <v>123.95994435186637</v>
      </c>
      <c r="V84">
        <v>0.52157900000000001</v>
      </c>
      <c r="W84" s="100">
        <f t="shared" si="7"/>
        <v>-109.02092508481024</v>
      </c>
      <c r="X84">
        <v>0.496728</v>
      </c>
      <c r="Y84" s="100">
        <f t="shared" si="8"/>
        <v>101.31742120436132</v>
      </c>
      <c r="Z84">
        <v>0.50811099999999998</v>
      </c>
      <c r="AA84" s="100">
        <f t="shared" si="9"/>
        <v>-103.2978985096231</v>
      </c>
      <c r="AB84">
        <v>0.33780500000000002</v>
      </c>
      <c r="AC84">
        <v>-1</v>
      </c>
      <c r="AD84">
        <v>7</v>
      </c>
      <c r="AE84">
        <v>8</v>
      </c>
      <c r="AF84" t="s">
        <v>222</v>
      </c>
      <c r="AG84" s="99" t="s">
        <v>323</v>
      </c>
      <c r="AH84">
        <v>1</v>
      </c>
      <c r="AI84">
        <v>15</v>
      </c>
      <c r="AJ84">
        <v>1</v>
      </c>
    </row>
    <row r="85" spans="1:36" x14ac:dyDescent="0.2">
      <c r="A85">
        <v>777920</v>
      </c>
      <c r="B85" s="85">
        <v>45791</v>
      </c>
      <c r="C85">
        <v>2025</v>
      </c>
      <c r="D85">
        <v>5.2</v>
      </c>
      <c r="E85">
        <v>8.5</v>
      </c>
      <c r="F85">
        <v>-112</v>
      </c>
      <c r="G85">
        <v>12</v>
      </c>
      <c r="H85">
        <v>-126</v>
      </c>
      <c r="I85">
        <v>0.55752199999999996</v>
      </c>
      <c r="J85">
        <v>-124</v>
      </c>
      <c r="K85">
        <v>-126</v>
      </c>
      <c r="L85">
        <v>0.32174260599999999</v>
      </c>
      <c r="M85">
        <v>13</v>
      </c>
      <c r="N85">
        <v>108</v>
      </c>
      <c r="O85">
        <v>0.480769</v>
      </c>
      <c r="P85">
        <v>106</v>
      </c>
      <c r="Q85">
        <v>108</v>
      </c>
      <c r="R85" s="99">
        <v>0.49113659700000001</v>
      </c>
      <c r="S85" s="102">
        <f t="shared" si="5"/>
        <v>-103.60934332898022</v>
      </c>
      <c r="T85" s="99">
        <v>0.46891930900000001</v>
      </c>
      <c r="U85" s="102">
        <f t="shared" si="6"/>
        <v>-113.25630674764983</v>
      </c>
      <c r="V85">
        <v>0.5</v>
      </c>
      <c r="W85" s="100">
        <f t="shared" si="7"/>
        <v>-100</v>
      </c>
      <c r="X85">
        <v>0.5</v>
      </c>
      <c r="Y85" s="100">
        <f t="shared" si="8"/>
        <v>-100</v>
      </c>
      <c r="Z85">
        <v>0.5</v>
      </c>
      <c r="AA85" s="100">
        <f t="shared" si="9"/>
        <v>-100</v>
      </c>
      <c r="AB85">
        <v>0.70752199999999998</v>
      </c>
      <c r="AC85">
        <v>1</v>
      </c>
      <c r="AD85">
        <v>4</v>
      </c>
      <c r="AE85">
        <v>3</v>
      </c>
      <c r="AF85" t="s">
        <v>222</v>
      </c>
      <c r="AG85" s="99" t="s">
        <v>325</v>
      </c>
      <c r="AH85">
        <v>1</v>
      </c>
      <c r="AI85">
        <v>7</v>
      </c>
      <c r="AJ85">
        <v>-1</v>
      </c>
    </row>
    <row r="86" spans="1:36" x14ac:dyDescent="0.2">
      <c r="A86">
        <v>777924</v>
      </c>
      <c r="B86" s="85">
        <v>45791</v>
      </c>
      <c r="C86">
        <v>2025</v>
      </c>
      <c r="D86">
        <v>5.2</v>
      </c>
      <c r="E86">
        <v>8.5</v>
      </c>
      <c r="F86">
        <v>-100</v>
      </c>
      <c r="G86">
        <v>2</v>
      </c>
      <c r="H86">
        <v>-124</v>
      </c>
      <c r="I86">
        <v>0.55357100000000004</v>
      </c>
      <c r="J86">
        <v>-114</v>
      </c>
      <c r="K86">
        <v>-124</v>
      </c>
      <c r="L86">
        <v>0.32065001999999998</v>
      </c>
      <c r="M86">
        <v>15</v>
      </c>
      <c r="N86">
        <v>114</v>
      </c>
      <c r="O86">
        <v>0.46728999999999998</v>
      </c>
      <c r="P86">
        <v>105</v>
      </c>
      <c r="Q86">
        <v>114</v>
      </c>
      <c r="R86" s="99">
        <v>0.56503174300000003</v>
      </c>
      <c r="S86" s="102">
        <f t="shared" si="5"/>
        <v>129.90183396302413</v>
      </c>
      <c r="T86" s="99">
        <v>0.54515322899999996</v>
      </c>
      <c r="U86" s="102">
        <f t="shared" si="6"/>
        <v>119.85425944685883</v>
      </c>
      <c r="V86">
        <v>0.515957</v>
      </c>
      <c r="W86" s="100">
        <f t="shared" si="7"/>
        <v>-106.59321589197654</v>
      </c>
      <c r="X86">
        <v>0.51075800000000005</v>
      </c>
      <c r="Y86" s="100">
        <f t="shared" si="8"/>
        <v>-104.39782357197463</v>
      </c>
      <c r="Z86">
        <v>0.52456999999999998</v>
      </c>
      <c r="AA86" s="100">
        <f t="shared" si="9"/>
        <v>-110.33590644258882</v>
      </c>
      <c r="AB86">
        <v>0.40357100000000001</v>
      </c>
      <c r="AC86">
        <v>-1</v>
      </c>
      <c r="AD86">
        <v>3</v>
      </c>
      <c r="AE86">
        <v>6</v>
      </c>
      <c r="AF86" t="s">
        <v>228</v>
      </c>
      <c r="AG86" s="99" t="s">
        <v>324</v>
      </c>
      <c r="AH86">
        <v>-1</v>
      </c>
      <c r="AI86">
        <v>9</v>
      </c>
      <c r="AJ86">
        <v>1</v>
      </c>
    </row>
    <row r="87" spans="1:36" x14ac:dyDescent="0.2">
      <c r="A87">
        <v>777925</v>
      </c>
      <c r="B87" s="85">
        <v>45791</v>
      </c>
      <c r="C87">
        <v>2025</v>
      </c>
      <c r="D87">
        <v>5.2</v>
      </c>
      <c r="E87">
        <v>8</v>
      </c>
      <c r="F87">
        <v>-100</v>
      </c>
      <c r="G87">
        <v>7</v>
      </c>
      <c r="H87">
        <v>-124</v>
      </c>
      <c r="I87">
        <v>0.55357100000000004</v>
      </c>
      <c r="J87">
        <v>-127</v>
      </c>
      <c r="K87">
        <v>-124</v>
      </c>
      <c r="L87">
        <v>0.30274477700000002</v>
      </c>
      <c r="M87">
        <v>17</v>
      </c>
      <c r="N87">
        <v>114</v>
      </c>
      <c r="O87">
        <v>0.46728999999999998</v>
      </c>
      <c r="P87">
        <v>117</v>
      </c>
      <c r="Q87">
        <v>114</v>
      </c>
      <c r="R87" s="99">
        <v>0.50693486300000001</v>
      </c>
      <c r="S87" s="102">
        <f t="shared" si="5"/>
        <v>102.8129601870432</v>
      </c>
      <c r="T87" s="99">
        <v>0.64672066900000003</v>
      </c>
      <c r="U87" s="102">
        <f t="shared" si="6"/>
        <v>183.06213023257794</v>
      </c>
      <c r="V87">
        <v>0.54639300000000002</v>
      </c>
      <c r="W87" s="100">
        <f t="shared" si="7"/>
        <v>-120.45515170621266</v>
      </c>
      <c r="X87">
        <v>0.54893400000000003</v>
      </c>
      <c r="Y87" s="100">
        <f t="shared" si="8"/>
        <v>-121.69704655194585</v>
      </c>
      <c r="Z87">
        <v>0.55859400000000003</v>
      </c>
      <c r="AA87" s="100">
        <f t="shared" si="9"/>
        <v>-126.54880087719698</v>
      </c>
      <c r="AB87">
        <v>0.40357100000000001</v>
      </c>
      <c r="AC87">
        <v>-1</v>
      </c>
      <c r="AD87">
        <v>5</v>
      </c>
      <c r="AE87">
        <v>9</v>
      </c>
      <c r="AF87" t="s">
        <v>227</v>
      </c>
      <c r="AG87" s="99" t="s">
        <v>324</v>
      </c>
      <c r="AH87">
        <v>-1</v>
      </c>
      <c r="AI87">
        <v>14</v>
      </c>
      <c r="AJ87">
        <v>1</v>
      </c>
    </row>
    <row r="88" spans="1:36" x14ac:dyDescent="0.2">
      <c r="A88">
        <v>777938</v>
      </c>
      <c r="B88" s="85">
        <v>45791</v>
      </c>
      <c r="C88">
        <v>2025</v>
      </c>
      <c r="D88">
        <v>5.2</v>
      </c>
      <c r="E88">
        <v>8.5</v>
      </c>
      <c r="F88">
        <v>-100</v>
      </c>
      <c r="G88">
        <v>2</v>
      </c>
      <c r="H88">
        <v>-124</v>
      </c>
      <c r="I88">
        <v>0.55357100000000004</v>
      </c>
      <c r="J88">
        <v>-114</v>
      </c>
      <c r="K88">
        <v>-124</v>
      </c>
      <c r="L88">
        <v>0.32065001999999998</v>
      </c>
      <c r="M88">
        <v>15</v>
      </c>
      <c r="N88">
        <v>114</v>
      </c>
      <c r="O88">
        <v>0.46728999999999998</v>
      </c>
      <c r="P88">
        <v>105</v>
      </c>
      <c r="Q88">
        <v>114</v>
      </c>
      <c r="R88" s="99">
        <v>0.56503174300000003</v>
      </c>
      <c r="S88" s="102">
        <f t="shared" si="5"/>
        <v>129.90183396302413</v>
      </c>
      <c r="T88" s="99">
        <v>0.55753009099999995</v>
      </c>
      <c r="U88" s="102">
        <f t="shared" si="6"/>
        <v>126.00406935243136</v>
      </c>
      <c r="V88">
        <v>0.515957</v>
      </c>
      <c r="W88" s="100">
        <f t="shared" si="7"/>
        <v>-106.59321589197654</v>
      </c>
      <c r="X88">
        <v>0.51075800000000005</v>
      </c>
      <c r="Y88" s="100">
        <f t="shared" si="8"/>
        <v>-104.39782357197463</v>
      </c>
      <c r="Z88">
        <v>0.52456999999999998</v>
      </c>
      <c r="AA88" s="100">
        <f t="shared" si="9"/>
        <v>-110.33590644258882</v>
      </c>
      <c r="AB88">
        <v>0.40357100000000001</v>
      </c>
      <c r="AC88">
        <v>-1</v>
      </c>
      <c r="AD88">
        <v>6</v>
      </c>
      <c r="AE88">
        <v>8</v>
      </c>
      <c r="AF88" t="s">
        <v>225</v>
      </c>
      <c r="AG88" s="99" t="s">
        <v>324</v>
      </c>
      <c r="AH88">
        <v>-1</v>
      </c>
      <c r="AI88">
        <v>14</v>
      </c>
      <c r="AJ88">
        <v>1</v>
      </c>
    </row>
    <row r="89" spans="1:36" x14ac:dyDescent="0.2">
      <c r="A89">
        <v>777910</v>
      </c>
      <c r="B89" s="85">
        <v>45792</v>
      </c>
      <c r="C89">
        <v>2025</v>
      </c>
      <c r="D89">
        <v>5.3</v>
      </c>
      <c r="E89">
        <v>6.5</v>
      </c>
      <c r="F89">
        <v>-108.5</v>
      </c>
      <c r="G89">
        <v>28</v>
      </c>
      <c r="H89">
        <v>-127</v>
      </c>
      <c r="I89">
        <v>0.55947100000000005</v>
      </c>
      <c r="J89">
        <v>-128</v>
      </c>
      <c r="K89">
        <v>-127</v>
      </c>
      <c r="L89">
        <v>0.33222175900000001</v>
      </c>
      <c r="M89">
        <v>12</v>
      </c>
      <c r="N89">
        <v>117</v>
      </c>
      <c r="O89">
        <v>0.46082899999999999</v>
      </c>
      <c r="P89">
        <v>118</v>
      </c>
      <c r="Q89">
        <v>117</v>
      </c>
      <c r="R89" s="99">
        <v>0.49994266799999998</v>
      </c>
      <c r="S89" s="102">
        <f t="shared" si="5"/>
        <v>-100.02293542986813</v>
      </c>
      <c r="T89" s="99">
        <v>0.51589542200000005</v>
      </c>
      <c r="U89" s="102">
        <f t="shared" si="6"/>
        <v>106.56693727858118</v>
      </c>
      <c r="V89">
        <v>0.56191199999999997</v>
      </c>
      <c r="W89" s="100">
        <f t="shared" si="7"/>
        <v>-128.26464089406693</v>
      </c>
      <c r="X89">
        <v>0.53617899999999996</v>
      </c>
      <c r="Y89" s="100">
        <f t="shared" si="8"/>
        <v>-115.60041481519809</v>
      </c>
      <c r="Z89">
        <v>0.54273899999999997</v>
      </c>
      <c r="AA89" s="100">
        <f t="shared" si="9"/>
        <v>-118.69348140339979</v>
      </c>
      <c r="AB89">
        <v>0.70947099999999996</v>
      </c>
      <c r="AC89">
        <v>1</v>
      </c>
      <c r="AD89">
        <v>1</v>
      </c>
      <c r="AE89">
        <v>0</v>
      </c>
      <c r="AF89" t="s">
        <v>222</v>
      </c>
      <c r="AG89" s="99" t="s">
        <v>325</v>
      </c>
      <c r="AH89">
        <v>1</v>
      </c>
      <c r="AI89">
        <v>1</v>
      </c>
      <c r="AJ89">
        <v>-1</v>
      </c>
    </row>
    <row r="90" spans="1:36" x14ac:dyDescent="0.2">
      <c r="A90">
        <v>777911</v>
      </c>
      <c r="B90" s="85">
        <v>45792</v>
      </c>
      <c r="C90">
        <v>2025</v>
      </c>
      <c r="D90">
        <v>5.3</v>
      </c>
      <c r="E90">
        <v>9</v>
      </c>
      <c r="F90">
        <v>-100</v>
      </c>
      <c r="G90">
        <v>2</v>
      </c>
      <c r="H90">
        <v>-126</v>
      </c>
      <c r="I90">
        <v>0.55752199999999996</v>
      </c>
      <c r="J90">
        <v>-123</v>
      </c>
      <c r="K90">
        <v>-126</v>
      </c>
      <c r="L90">
        <v>0.32065001999999998</v>
      </c>
      <c r="M90">
        <v>15</v>
      </c>
      <c r="N90">
        <v>116</v>
      </c>
      <c r="O90">
        <v>0.46296300000000001</v>
      </c>
      <c r="P90">
        <v>114</v>
      </c>
      <c r="Q90">
        <v>116</v>
      </c>
      <c r="R90" s="99">
        <v>0.56248421599999998</v>
      </c>
      <c r="S90" s="102">
        <f t="shared" si="5"/>
        <v>128.56318253423288</v>
      </c>
      <c r="T90" s="99">
        <v>0.54036024000000005</v>
      </c>
      <c r="U90" s="102">
        <f t="shared" si="6"/>
        <v>117.56168352363601</v>
      </c>
      <c r="V90">
        <v>0.54459900000000006</v>
      </c>
      <c r="W90" s="100">
        <f t="shared" si="7"/>
        <v>-119.58669392469497</v>
      </c>
      <c r="X90">
        <v>0.50055899999999998</v>
      </c>
      <c r="Y90" s="100">
        <f t="shared" si="8"/>
        <v>-100.22385026459581</v>
      </c>
      <c r="Z90">
        <v>0.53479699999999997</v>
      </c>
      <c r="AA90" s="100">
        <f t="shared" si="9"/>
        <v>-114.95992072278123</v>
      </c>
      <c r="AB90">
        <v>0.407522</v>
      </c>
      <c r="AC90">
        <v>-1</v>
      </c>
      <c r="AD90">
        <v>0</v>
      </c>
      <c r="AE90">
        <v>4</v>
      </c>
      <c r="AF90" t="s">
        <v>227</v>
      </c>
      <c r="AG90" s="99" t="s">
        <v>324</v>
      </c>
      <c r="AH90">
        <v>-1</v>
      </c>
      <c r="AI90">
        <v>4</v>
      </c>
      <c r="AJ90">
        <v>-1</v>
      </c>
    </row>
    <row r="91" spans="1:36" x14ac:dyDescent="0.2">
      <c r="A91">
        <v>777898</v>
      </c>
      <c r="B91" s="85">
        <v>45793</v>
      </c>
      <c r="C91">
        <v>2025</v>
      </c>
      <c r="D91">
        <v>5.3</v>
      </c>
      <c r="E91">
        <v>7.5</v>
      </c>
      <c r="F91">
        <v>-100</v>
      </c>
      <c r="G91">
        <v>17</v>
      </c>
      <c r="H91">
        <v>102</v>
      </c>
      <c r="I91">
        <v>0.49504999999999999</v>
      </c>
      <c r="J91">
        <v>-103</v>
      </c>
      <c r="K91">
        <v>102</v>
      </c>
      <c r="L91">
        <v>0.32447985800000001</v>
      </c>
      <c r="M91">
        <v>15</v>
      </c>
      <c r="N91">
        <v>-110</v>
      </c>
      <c r="O91">
        <v>0.52381</v>
      </c>
      <c r="P91">
        <v>-105</v>
      </c>
      <c r="Q91">
        <v>-110</v>
      </c>
      <c r="R91" s="99">
        <v>0.53319336699999997</v>
      </c>
      <c r="S91" s="102">
        <f t="shared" si="5"/>
        <v>114.22146330127232</v>
      </c>
      <c r="T91" s="99">
        <v>0.57843586599999997</v>
      </c>
      <c r="U91" s="102">
        <f t="shared" si="6"/>
        <v>137.21183073890245</v>
      </c>
      <c r="V91">
        <v>0.46926499999999999</v>
      </c>
      <c r="W91" s="100">
        <f t="shared" si="7"/>
        <v>113.09920833644102</v>
      </c>
      <c r="X91">
        <v>0.53572299999999995</v>
      </c>
      <c r="Y91" s="100">
        <f t="shared" si="8"/>
        <v>-115.38865806404364</v>
      </c>
      <c r="Z91">
        <v>0.48785800000000001</v>
      </c>
      <c r="AA91" s="100">
        <f t="shared" si="9"/>
        <v>104.97767793087333</v>
      </c>
      <c r="AB91">
        <v>0.34505000000000002</v>
      </c>
      <c r="AC91">
        <v>-1</v>
      </c>
      <c r="AD91">
        <v>0</v>
      </c>
      <c r="AE91">
        <v>3</v>
      </c>
      <c r="AF91" t="s">
        <v>228</v>
      </c>
      <c r="AG91" s="99" t="s">
        <v>323</v>
      </c>
      <c r="AH91">
        <v>1</v>
      </c>
      <c r="AI91">
        <v>3</v>
      </c>
      <c r="AJ91">
        <v>-1</v>
      </c>
    </row>
    <row r="92" spans="1:36" x14ac:dyDescent="0.2">
      <c r="A92">
        <v>777901</v>
      </c>
      <c r="B92" s="85">
        <v>45793</v>
      </c>
      <c r="C92">
        <v>2025</v>
      </c>
      <c r="D92">
        <v>5.3</v>
      </c>
      <c r="E92">
        <v>8.5</v>
      </c>
      <c r="F92">
        <v>-108.5</v>
      </c>
      <c r="G92">
        <v>13</v>
      </c>
      <c r="H92">
        <v>-143</v>
      </c>
      <c r="I92">
        <v>0.58847700000000003</v>
      </c>
      <c r="J92">
        <v>-148</v>
      </c>
      <c r="K92">
        <v>-143</v>
      </c>
      <c r="L92">
        <v>0.32365466500000001</v>
      </c>
      <c r="M92">
        <v>26</v>
      </c>
      <c r="N92">
        <v>132</v>
      </c>
      <c r="O92">
        <v>0.43103399999999997</v>
      </c>
      <c r="P92">
        <v>136</v>
      </c>
      <c r="Q92">
        <v>132</v>
      </c>
      <c r="R92" s="99">
        <v>0.50061460300000005</v>
      </c>
      <c r="S92" s="102">
        <f t="shared" si="5"/>
        <v>100.24614376138838</v>
      </c>
      <c r="T92" s="99">
        <v>0.37207508500000003</v>
      </c>
      <c r="U92" s="102">
        <f t="shared" si="6"/>
        <v>-168.76295681018249</v>
      </c>
      <c r="V92">
        <v>0.59756900000000002</v>
      </c>
      <c r="W92" s="100">
        <f t="shared" si="7"/>
        <v>-148.48980322092484</v>
      </c>
      <c r="X92">
        <v>0.51831300000000002</v>
      </c>
      <c r="Y92" s="100">
        <f t="shared" si="8"/>
        <v>-107.6036928544885</v>
      </c>
      <c r="Z92">
        <v>0.59070900000000004</v>
      </c>
      <c r="AA92" s="100">
        <f t="shared" si="9"/>
        <v>-144.32494240039486</v>
      </c>
      <c r="AB92">
        <v>0.43847700000000001</v>
      </c>
      <c r="AC92">
        <v>-1</v>
      </c>
      <c r="AD92">
        <v>3</v>
      </c>
      <c r="AE92">
        <v>10</v>
      </c>
      <c r="AF92" t="s">
        <v>226</v>
      </c>
      <c r="AG92" s="99" t="s">
        <v>324</v>
      </c>
      <c r="AH92">
        <v>-1</v>
      </c>
      <c r="AI92">
        <v>13</v>
      </c>
      <c r="AJ92">
        <v>1</v>
      </c>
    </row>
    <row r="93" spans="1:36" x14ac:dyDescent="0.2">
      <c r="A93">
        <v>777902</v>
      </c>
      <c r="B93" s="85">
        <v>45793</v>
      </c>
      <c r="C93">
        <v>2025</v>
      </c>
      <c r="D93">
        <v>5.3</v>
      </c>
      <c r="E93">
        <v>9</v>
      </c>
      <c r="F93">
        <v>-108.5</v>
      </c>
      <c r="G93">
        <v>6</v>
      </c>
      <c r="H93">
        <v>107</v>
      </c>
      <c r="I93">
        <v>0.48309200000000002</v>
      </c>
      <c r="J93">
        <v>112</v>
      </c>
      <c r="K93">
        <v>107</v>
      </c>
      <c r="L93">
        <v>0.333208536</v>
      </c>
      <c r="M93">
        <v>7</v>
      </c>
      <c r="N93">
        <v>-116</v>
      </c>
      <c r="O93">
        <v>0.53703699999999999</v>
      </c>
      <c r="P93">
        <v>-121</v>
      </c>
      <c r="Q93">
        <v>-116</v>
      </c>
      <c r="R93" s="99">
        <v>0.472702699</v>
      </c>
      <c r="S93" s="102">
        <f t="shared" si="5"/>
        <v>-111.54945848955262</v>
      </c>
      <c r="T93" s="99">
        <v>0.51543644600000005</v>
      </c>
      <c r="U93" s="102">
        <f t="shared" si="6"/>
        <v>106.37127818325357</v>
      </c>
      <c r="V93">
        <v>0.49911100000000003</v>
      </c>
      <c r="W93" s="100">
        <f t="shared" si="7"/>
        <v>100.35623338295488</v>
      </c>
      <c r="X93">
        <v>0.50079099999999999</v>
      </c>
      <c r="Y93" s="100">
        <f t="shared" si="8"/>
        <v>-100.31690133791658</v>
      </c>
      <c r="Z93">
        <v>0.46728700000000001</v>
      </c>
      <c r="AA93" s="100">
        <f t="shared" si="9"/>
        <v>114.00124548724872</v>
      </c>
      <c r="AB93">
        <v>0.63309199999999999</v>
      </c>
      <c r="AC93">
        <v>1</v>
      </c>
      <c r="AD93">
        <v>5</v>
      </c>
      <c r="AE93">
        <v>4</v>
      </c>
      <c r="AF93" t="s">
        <v>222</v>
      </c>
      <c r="AG93" s="99" t="s">
        <v>326</v>
      </c>
      <c r="AH93">
        <v>-1</v>
      </c>
      <c r="AI93">
        <v>9</v>
      </c>
      <c r="AJ93">
        <v>0</v>
      </c>
    </row>
    <row r="94" spans="1:36" x14ac:dyDescent="0.2">
      <c r="A94">
        <v>777903</v>
      </c>
      <c r="B94" s="85">
        <v>45793</v>
      </c>
      <c r="C94">
        <v>2025</v>
      </c>
      <c r="D94">
        <v>5.3</v>
      </c>
      <c r="E94">
        <v>8</v>
      </c>
      <c r="F94">
        <v>-107</v>
      </c>
      <c r="G94">
        <v>11</v>
      </c>
      <c r="H94">
        <v>112</v>
      </c>
      <c r="I94">
        <v>0.47169800000000001</v>
      </c>
      <c r="J94">
        <v>112</v>
      </c>
      <c r="K94">
        <v>112</v>
      </c>
      <c r="L94">
        <v>0.35061088499999998</v>
      </c>
      <c r="M94">
        <v>27</v>
      </c>
      <c r="N94">
        <v>-121</v>
      </c>
      <c r="O94">
        <v>0.54751099999999997</v>
      </c>
      <c r="P94">
        <v>-121</v>
      </c>
      <c r="Q94">
        <v>-121</v>
      </c>
      <c r="R94" s="99">
        <v>0.54253506699999998</v>
      </c>
      <c r="S94" s="102">
        <f t="shared" si="5"/>
        <v>118.59599017614755</v>
      </c>
      <c r="T94" s="99">
        <v>0.50594917399999995</v>
      </c>
      <c r="U94" s="102">
        <f t="shared" si="6"/>
        <v>102.40832468520149</v>
      </c>
      <c r="V94">
        <v>0.463756</v>
      </c>
      <c r="W94" s="100">
        <f t="shared" si="7"/>
        <v>115.63063335029626</v>
      </c>
      <c r="X94">
        <v>0.45098100000000002</v>
      </c>
      <c r="Y94" s="100">
        <f t="shared" si="8"/>
        <v>121.7388315694009</v>
      </c>
      <c r="Z94">
        <v>0.46500799999999998</v>
      </c>
      <c r="AA94" s="100">
        <f t="shared" si="9"/>
        <v>115.05006365481886</v>
      </c>
      <c r="AB94">
        <v>0.62169799999999997</v>
      </c>
      <c r="AC94">
        <v>1</v>
      </c>
      <c r="AD94">
        <v>9</v>
      </c>
      <c r="AE94">
        <v>4</v>
      </c>
      <c r="AF94" t="s">
        <v>230</v>
      </c>
      <c r="AG94" s="99" t="s">
        <v>326</v>
      </c>
      <c r="AH94">
        <v>-1</v>
      </c>
      <c r="AI94">
        <v>13</v>
      </c>
      <c r="AJ94">
        <v>1</v>
      </c>
    </row>
    <row r="95" spans="1:36" x14ac:dyDescent="0.2">
      <c r="A95">
        <v>777904</v>
      </c>
      <c r="B95" s="85">
        <v>45793</v>
      </c>
      <c r="C95">
        <v>2025</v>
      </c>
      <c r="D95">
        <v>5.3</v>
      </c>
      <c r="E95">
        <v>9</v>
      </c>
      <c r="F95">
        <v>102</v>
      </c>
      <c r="G95">
        <v>19</v>
      </c>
      <c r="H95">
        <v>-143</v>
      </c>
      <c r="I95">
        <v>0.58847700000000003</v>
      </c>
      <c r="J95">
        <v>-128</v>
      </c>
      <c r="K95">
        <v>-143</v>
      </c>
      <c r="L95">
        <v>0.32247815699999999</v>
      </c>
      <c r="M95">
        <v>18</v>
      </c>
      <c r="N95">
        <v>132</v>
      </c>
      <c r="O95">
        <v>0.43103399999999997</v>
      </c>
      <c r="P95">
        <v>119</v>
      </c>
      <c r="Q95">
        <v>132</v>
      </c>
      <c r="R95" s="99">
        <v>0.48228363299999999</v>
      </c>
      <c r="S95" s="102">
        <f t="shared" si="5"/>
        <v>-107.34686636152134</v>
      </c>
      <c r="T95" s="99">
        <v>0.48823068400000003</v>
      </c>
      <c r="U95" s="102">
        <f t="shared" si="6"/>
        <v>-104.82121111421172</v>
      </c>
      <c r="V95">
        <v>0.59472700000000001</v>
      </c>
      <c r="W95" s="100">
        <f t="shared" si="7"/>
        <v>-146.74725431992758</v>
      </c>
      <c r="X95">
        <v>0.55786400000000003</v>
      </c>
      <c r="Y95" s="100">
        <f t="shared" si="8"/>
        <v>-126.17475166012268</v>
      </c>
      <c r="Z95">
        <v>0.56501199999999996</v>
      </c>
      <c r="AA95" s="100">
        <f t="shared" si="9"/>
        <v>-129.89139930296923</v>
      </c>
      <c r="AB95">
        <v>0.73847700000000005</v>
      </c>
      <c r="AC95">
        <v>1</v>
      </c>
      <c r="AD95">
        <v>6</v>
      </c>
      <c r="AE95">
        <v>2</v>
      </c>
      <c r="AF95" t="s">
        <v>227</v>
      </c>
      <c r="AG95" s="99" t="s">
        <v>325</v>
      </c>
      <c r="AH95">
        <v>1</v>
      </c>
      <c r="AI95">
        <v>8</v>
      </c>
      <c r="AJ95">
        <v>-1</v>
      </c>
    </row>
    <row r="96" spans="1:36" x14ac:dyDescent="0.2">
      <c r="A96">
        <v>777906</v>
      </c>
      <c r="B96" s="85">
        <v>45793</v>
      </c>
      <c r="C96">
        <v>2025</v>
      </c>
      <c r="D96">
        <v>5.3</v>
      </c>
      <c r="E96">
        <v>9</v>
      </c>
      <c r="F96">
        <v>108.5</v>
      </c>
      <c r="G96">
        <v>29</v>
      </c>
      <c r="H96">
        <v>102</v>
      </c>
      <c r="I96">
        <v>0.49504999999999999</v>
      </c>
      <c r="J96">
        <v>102</v>
      </c>
      <c r="K96">
        <v>102</v>
      </c>
      <c r="L96">
        <v>0.33360588699999999</v>
      </c>
      <c r="M96">
        <v>10</v>
      </c>
      <c r="N96">
        <v>-111</v>
      </c>
      <c r="O96">
        <v>0.52606600000000003</v>
      </c>
      <c r="P96">
        <v>-111</v>
      </c>
      <c r="Q96">
        <v>-110</v>
      </c>
      <c r="R96" s="99">
        <v>0.53366905499999995</v>
      </c>
      <c r="S96" s="102">
        <f t="shared" si="5"/>
        <v>114.43998317546777</v>
      </c>
      <c r="T96" s="99">
        <v>0.585491557</v>
      </c>
      <c r="U96" s="102">
        <f t="shared" si="6"/>
        <v>141.24960948021027</v>
      </c>
      <c r="V96">
        <v>0.46148499999999998</v>
      </c>
      <c r="W96" s="100">
        <f t="shared" si="7"/>
        <v>116.69176679632059</v>
      </c>
      <c r="X96">
        <v>0.52242599999999995</v>
      </c>
      <c r="Y96" s="100">
        <f t="shared" si="8"/>
        <v>-109.39163354788994</v>
      </c>
      <c r="Z96">
        <v>0.505355</v>
      </c>
      <c r="AA96" s="100">
        <f t="shared" si="9"/>
        <v>-102.16518917607577</v>
      </c>
      <c r="AB96">
        <v>0.34505000000000002</v>
      </c>
      <c r="AC96">
        <v>-1</v>
      </c>
      <c r="AD96">
        <v>4</v>
      </c>
      <c r="AE96">
        <v>5</v>
      </c>
      <c r="AF96" t="s">
        <v>222</v>
      </c>
      <c r="AG96" s="99" t="s">
        <v>323</v>
      </c>
      <c r="AH96">
        <v>1</v>
      </c>
      <c r="AI96">
        <v>9</v>
      </c>
      <c r="AJ96">
        <v>1</v>
      </c>
    </row>
    <row r="97" spans="1:36" x14ac:dyDescent="0.2">
      <c r="A97">
        <v>777907</v>
      </c>
      <c r="B97" s="85">
        <v>45793</v>
      </c>
      <c r="C97">
        <v>2025</v>
      </c>
      <c r="D97">
        <v>5.3</v>
      </c>
      <c r="E97">
        <v>8.5</v>
      </c>
      <c r="F97">
        <v>-114</v>
      </c>
      <c r="G97">
        <v>2</v>
      </c>
      <c r="H97">
        <v>-117</v>
      </c>
      <c r="I97">
        <v>0.53917099999999996</v>
      </c>
      <c r="J97">
        <v>-124</v>
      </c>
      <c r="K97">
        <v>-117</v>
      </c>
      <c r="L97">
        <v>0.32065001999999998</v>
      </c>
      <c r="M97">
        <v>16</v>
      </c>
      <c r="N97">
        <v>108</v>
      </c>
      <c r="O97">
        <v>0.480769</v>
      </c>
      <c r="P97">
        <v>114</v>
      </c>
      <c r="Q97">
        <v>108</v>
      </c>
      <c r="R97" s="99">
        <v>0.51595763299999997</v>
      </c>
      <c r="S97" s="102">
        <f t="shared" si="5"/>
        <v>106.59348606152071</v>
      </c>
      <c r="T97" s="99">
        <v>0.59104751899999997</v>
      </c>
      <c r="U97" s="102">
        <f t="shared" si="6"/>
        <v>144.52718749981125</v>
      </c>
      <c r="V97">
        <v>0.59182400000000002</v>
      </c>
      <c r="W97" s="100">
        <f t="shared" si="7"/>
        <v>-144.99235623848537</v>
      </c>
      <c r="X97">
        <v>0.59553699999999998</v>
      </c>
      <c r="Y97" s="100">
        <f t="shared" si="8"/>
        <v>-147.24140403448521</v>
      </c>
      <c r="Z97">
        <v>0.52783000000000002</v>
      </c>
      <c r="AA97" s="100">
        <f t="shared" si="9"/>
        <v>-111.78812715759156</v>
      </c>
      <c r="AB97">
        <v>0.38917099999999999</v>
      </c>
      <c r="AC97">
        <v>-1</v>
      </c>
      <c r="AD97">
        <v>3</v>
      </c>
      <c r="AE97">
        <v>4</v>
      </c>
      <c r="AF97" t="s">
        <v>222</v>
      </c>
      <c r="AG97" s="99" t="s">
        <v>324</v>
      </c>
      <c r="AH97">
        <v>-1</v>
      </c>
      <c r="AI97">
        <v>7</v>
      </c>
      <c r="AJ97">
        <v>-1</v>
      </c>
    </row>
    <row r="98" spans="1:36" x14ac:dyDescent="0.2">
      <c r="A98">
        <v>777908</v>
      </c>
      <c r="B98" s="85">
        <v>45793</v>
      </c>
      <c r="C98">
        <v>2025</v>
      </c>
      <c r="D98">
        <v>5.3</v>
      </c>
      <c r="E98">
        <v>8</v>
      </c>
      <c r="F98">
        <v>104</v>
      </c>
      <c r="G98">
        <v>3</v>
      </c>
      <c r="H98">
        <v>-108</v>
      </c>
      <c r="I98">
        <v>0.519231</v>
      </c>
      <c r="J98">
        <v>-109</v>
      </c>
      <c r="K98">
        <v>-108</v>
      </c>
      <c r="L98">
        <v>0.34564541199999999</v>
      </c>
      <c r="M98">
        <v>0</v>
      </c>
      <c r="N98">
        <v>100</v>
      </c>
      <c r="O98">
        <v>0.5</v>
      </c>
      <c r="P98">
        <v>100</v>
      </c>
      <c r="Q98">
        <v>100</v>
      </c>
      <c r="R98" s="99">
        <v>0.50391389099999995</v>
      </c>
      <c r="S98" s="102">
        <f t="shared" si="5"/>
        <v>101.5779079192076</v>
      </c>
      <c r="T98" s="99">
        <v>0.478705086</v>
      </c>
      <c r="U98" s="102">
        <f t="shared" si="6"/>
        <v>-108.89688228631023</v>
      </c>
      <c r="V98">
        <v>0.388044</v>
      </c>
      <c r="W98" s="100">
        <f t="shared" si="7"/>
        <v>157.70273474142107</v>
      </c>
      <c r="X98">
        <v>0.47334599999999999</v>
      </c>
      <c r="Y98" s="100">
        <f t="shared" si="8"/>
        <v>111.2619521449426</v>
      </c>
      <c r="Z98">
        <v>0.46711799999999998</v>
      </c>
      <c r="AA98" s="100">
        <f t="shared" si="9"/>
        <v>114.07866962951549</v>
      </c>
      <c r="AB98">
        <v>0.36923099999999998</v>
      </c>
      <c r="AC98">
        <v>-1</v>
      </c>
      <c r="AD98">
        <v>2</v>
      </c>
      <c r="AE98">
        <v>4</v>
      </c>
      <c r="AF98" t="s">
        <v>225</v>
      </c>
      <c r="AG98" s="99" t="s">
        <v>324</v>
      </c>
      <c r="AH98">
        <v>-1</v>
      </c>
      <c r="AI98">
        <v>6</v>
      </c>
      <c r="AJ98">
        <v>-1</v>
      </c>
    </row>
    <row r="99" spans="1:36" x14ac:dyDescent="0.2">
      <c r="A99">
        <v>777882</v>
      </c>
      <c r="B99" s="85">
        <v>45794</v>
      </c>
      <c r="C99">
        <v>2025</v>
      </c>
      <c r="D99">
        <v>5.3</v>
      </c>
      <c r="E99">
        <v>8</v>
      </c>
      <c r="F99">
        <v>111.5</v>
      </c>
      <c r="G99">
        <v>28</v>
      </c>
      <c r="H99">
        <v>-116</v>
      </c>
      <c r="I99">
        <v>0.53703699999999999</v>
      </c>
      <c r="J99">
        <v>-134</v>
      </c>
      <c r="K99">
        <v>-116</v>
      </c>
      <c r="L99">
        <v>0.33222175900000001</v>
      </c>
      <c r="M99">
        <v>12</v>
      </c>
      <c r="N99">
        <v>106</v>
      </c>
      <c r="O99">
        <v>0.48543700000000001</v>
      </c>
      <c r="P99">
        <v>121</v>
      </c>
      <c r="Q99">
        <v>106</v>
      </c>
      <c r="R99" s="99">
        <v>0.50380329899999998</v>
      </c>
      <c r="S99" s="102">
        <f t="shared" si="5"/>
        <v>101.53298036538135</v>
      </c>
      <c r="T99" s="99">
        <v>0.55274388600000002</v>
      </c>
      <c r="U99" s="102">
        <f t="shared" si="6"/>
        <v>123.5855405209732</v>
      </c>
      <c r="V99">
        <v>0.51896200000000003</v>
      </c>
      <c r="W99" s="100">
        <f t="shared" si="7"/>
        <v>-107.88378464902981</v>
      </c>
      <c r="X99">
        <v>0.53342800000000001</v>
      </c>
      <c r="Y99" s="100">
        <f t="shared" si="8"/>
        <v>-114.32919249333438</v>
      </c>
      <c r="Z99">
        <v>0.51059699999999997</v>
      </c>
      <c r="AA99" s="100">
        <f t="shared" si="9"/>
        <v>-104.33058236259278</v>
      </c>
      <c r="AB99">
        <v>0.68703700000000001</v>
      </c>
      <c r="AC99">
        <v>1</v>
      </c>
      <c r="AD99">
        <v>5</v>
      </c>
      <c r="AE99">
        <v>1</v>
      </c>
      <c r="AF99" t="s">
        <v>227</v>
      </c>
      <c r="AG99" s="99" t="s">
        <v>325</v>
      </c>
      <c r="AH99">
        <v>1</v>
      </c>
      <c r="AI99">
        <v>6</v>
      </c>
      <c r="AJ99">
        <v>-1</v>
      </c>
    </row>
    <row r="100" spans="1:36" x14ac:dyDescent="0.2">
      <c r="A100">
        <v>777883</v>
      </c>
      <c r="B100" s="85">
        <v>45794</v>
      </c>
      <c r="C100">
        <v>2025</v>
      </c>
      <c r="D100">
        <v>5.3</v>
      </c>
      <c r="E100">
        <v>7</v>
      </c>
      <c r="F100">
        <v>-123</v>
      </c>
      <c r="G100">
        <v>17</v>
      </c>
      <c r="H100">
        <v>105</v>
      </c>
      <c r="I100">
        <v>0.48780499999999999</v>
      </c>
      <c r="J100">
        <v>108</v>
      </c>
      <c r="K100">
        <v>105</v>
      </c>
      <c r="L100">
        <v>0.32447985800000001</v>
      </c>
      <c r="M100">
        <v>15</v>
      </c>
      <c r="N100">
        <v>-115</v>
      </c>
      <c r="O100">
        <v>0.53488400000000003</v>
      </c>
      <c r="P100">
        <v>-117</v>
      </c>
      <c r="Q100">
        <v>-115</v>
      </c>
      <c r="R100" s="99">
        <v>0.53362078999999996</v>
      </c>
      <c r="S100" s="102">
        <f t="shared" si="5"/>
        <v>114.41779105033432</v>
      </c>
      <c r="T100" s="99">
        <v>0.55916390900000001</v>
      </c>
      <c r="U100" s="102">
        <f t="shared" si="6"/>
        <v>126.84168116353251</v>
      </c>
      <c r="V100">
        <v>0.468505</v>
      </c>
      <c r="W100" s="100">
        <f t="shared" si="7"/>
        <v>113.44489386452653</v>
      </c>
      <c r="X100">
        <v>0.51701200000000003</v>
      </c>
      <c r="Y100" s="100">
        <f t="shared" si="8"/>
        <v>-107.04448143639181</v>
      </c>
      <c r="Z100">
        <v>0.49897000000000002</v>
      </c>
      <c r="AA100" s="100">
        <f t="shared" si="9"/>
        <v>100.41285047197225</v>
      </c>
      <c r="AB100">
        <v>0.33780500000000002</v>
      </c>
      <c r="AC100">
        <v>-1</v>
      </c>
      <c r="AD100">
        <v>0</v>
      </c>
      <c r="AE100">
        <v>7</v>
      </c>
      <c r="AF100" t="s">
        <v>226</v>
      </c>
      <c r="AG100" s="99" t="s">
        <v>323</v>
      </c>
      <c r="AH100">
        <v>1</v>
      </c>
      <c r="AI100">
        <v>7</v>
      </c>
      <c r="AJ100">
        <v>0</v>
      </c>
    </row>
    <row r="101" spans="1:36" x14ac:dyDescent="0.2">
      <c r="A101">
        <v>777885</v>
      </c>
      <c r="B101" s="85">
        <v>45794</v>
      </c>
      <c r="C101">
        <v>2025</v>
      </c>
      <c r="D101">
        <v>5.3</v>
      </c>
      <c r="E101">
        <v>9</v>
      </c>
      <c r="F101">
        <v>-104</v>
      </c>
      <c r="G101">
        <v>13</v>
      </c>
      <c r="H101">
        <v>-110</v>
      </c>
      <c r="I101">
        <v>0.52381</v>
      </c>
      <c r="J101">
        <v>-118</v>
      </c>
      <c r="K101">
        <v>-110</v>
      </c>
      <c r="L101">
        <v>0.32365466500000001</v>
      </c>
      <c r="M101">
        <v>26</v>
      </c>
      <c r="N101">
        <v>101</v>
      </c>
      <c r="O101">
        <v>0.49751200000000001</v>
      </c>
      <c r="P101">
        <v>107</v>
      </c>
      <c r="Q101">
        <v>101</v>
      </c>
      <c r="R101" s="99">
        <v>0.50725632200000004</v>
      </c>
      <c r="S101" s="102">
        <f t="shared" si="5"/>
        <v>102.94527249114702</v>
      </c>
      <c r="T101" s="99">
        <v>0.56710925199999995</v>
      </c>
      <c r="U101" s="102">
        <f t="shared" si="6"/>
        <v>131.00516807534078</v>
      </c>
      <c r="V101">
        <v>0.51702099999999995</v>
      </c>
      <c r="W101" s="100">
        <f t="shared" si="7"/>
        <v>-107.04833957584074</v>
      </c>
      <c r="X101">
        <v>0.522559</v>
      </c>
      <c r="Y101" s="100">
        <f t="shared" si="8"/>
        <v>-109.44996345098137</v>
      </c>
      <c r="Z101">
        <v>0.52176199999999995</v>
      </c>
      <c r="AA101" s="100">
        <f t="shared" si="9"/>
        <v>-109.10090791614215</v>
      </c>
      <c r="AB101">
        <v>0.37380999999999998</v>
      </c>
      <c r="AC101">
        <v>-1</v>
      </c>
      <c r="AD101">
        <v>0</v>
      </c>
      <c r="AE101">
        <v>1</v>
      </c>
      <c r="AF101" t="s">
        <v>222</v>
      </c>
      <c r="AG101" s="99" t="s">
        <v>324</v>
      </c>
      <c r="AH101">
        <v>-1</v>
      </c>
      <c r="AI101">
        <v>1</v>
      </c>
      <c r="AJ101">
        <v>-1</v>
      </c>
    </row>
    <row r="102" spans="1:36" x14ac:dyDescent="0.2">
      <c r="A102">
        <v>777886</v>
      </c>
      <c r="B102" s="85">
        <v>45794</v>
      </c>
      <c r="C102">
        <v>2025</v>
      </c>
      <c r="D102">
        <v>5.3</v>
      </c>
      <c r="E102">
        <v>8.5</v>
      </c>
      <c r="F102">
        <v>-108</v>
      </c>
      <c r="G102">
        <v>29</v>
      </c>
      <c r="H102">
        <v>114</v>
      </c>
      <c r="I102">
        <v>0.46728999999999998</v>
      </c>
      <c r="J102">
        <v>118</v>
      </c>
      <c r="K102">
        <v>114</v>
      </c>
      <c r="L102">
        <v>0.33360588699999999</v>
      </c>
      <c r="M102">
        <v>10</v>
      </c>
      <c r="N102">
        <v>-134</v>
      </c>
      <c r="O102">
        <v>0.57264999999999999</v>
      </c>
      <c r="P102">
        <v>-138</v>
      </c>
      <c r="Q102">
        <v>-134</v>
      </c>
      <c r="R102" s="99">
        <v>0.52737050399999996</v>
      </c>
      <c r="S102" s="102">
        <f t="shared" si="5"/>
        <v>111.58222422918776</v>
      </c>
      <c r="T102" s="99">
        <v>0.47622494100000001</v>
      </c>
      <c r="U102" s="102">
        <f t="shared" si="6"/>
        <v>-109.98480211896336</v>
      </c>
      <c r="V102">
        <v>0.5</v>
      </c>
      <c r="W102" s="100">
        <f t="shared" si="7"/>
        <v>-100</v>
      </c>
      <c r="X102">
        <v>0.5</v>
      </c>
      <c r="Y102" s="100">
        <f t="shared" si="8"/>
        <v>-100</v>
      </c>
      <c r="Z102">
        <v>0.5</v>
      </c>
      <c r="AA102" s="100">
        <f t="shared" si="9"/>
        <v>-100</v>
      </c>
      <c r="AB102">
        <v>0.61729000000000001</v>
      </c>
      <c r="AC102">
        <v>1</v>
      </c>
      <c r="AD102">
        <v>2</v>
      </c>
      <c r="AE102">
        <v>1</v>
      </c>
      <c r="AF102" t="s">
        <v>222</v>
      </c>
      <c r="AG102" s="99" t="s">
        <v>326</v>
      </c>
      <c r="AH102">
        <v>-1</v>
      </c>
      <c r="AI102">
        <v>3</v>
      </c>
      <c r="AJ102">
        <v>-1</v>
      </c>
    </row>
    <row r="103" spans="1:36" x14ac:dyDescent="0.2">
      <c r="A103">
        <v>777888</v>
      </c>
      <c r="B103" s="85">
        <v>45794</v>
      </c>
      <c r="C103">
        <v>2025</v>
      </c>
      <c r="D103">
        <v>5.3</v>
      </c>
      <c r="E103">
        <v>10</v>
      </c>
      <c r="F103">
        <v>107</v>
      </c>
      <c r="G103">
        <v>19</v>
      </c>
      <c r="H103">
        <v>-135</v>
      </c>
      <c r="I103">
        <v>0.57446799999999998</v>
      </c>
      <c r="J103">
        <v>-125</v>
      </c>
      <c r="K103">
        <v>-135</v>
      </c>
      <c r="L103">
        <v>0.32247815699999999</v>
      </c>
      <c r="M103">
        <v>18</v>
      </c>
      <c r="N103">
        <v>125</v>
      </c>
      <c r="O103">
        <v>0.44444400000000001</v>
      </c>
      <c r="P103">
        <v>113</v>
      </c>
      <c r="Q103">
        <v>125</v>
      </c>
      <c r="R103" s="99">
        <v>0.47694415499999998</v>
      </c>
      <c r="S103" s="102">
        <f t="shared" si="5"/>
        <v>-109.66815286791807</v>
      </c>
      <c r="T103" s="99">
        <v>0.52651048099999997</v>
      </c>
      <c r="U103" s="102">
        <f t="shared" si="6"/>
        <v>111.19791671671618</v>
      </c>
      <c r="V103">
        <v>0.66369400000000001</v>
      </c>
      <c r="W103" s="100">
        <f t="shared" si="7"/>
        <v>-197.34824832146913</v>
      </c>
      <c r="X103">
        <v>0.56233900000000003</v>
      </c>
      <c r="Y103" s="100">
        <f t="shared" si="8"/>
        <v>-128.48734522838456</v>
      </c>
      <c r="Z103">
        <v>0.57666499999999998</v>
      </c>
      <c r="AA103" s="100">
        <f t="shared" si="9"/>
        <v>-136.21954244274627</v>
      </c>
      <c r="AB103">
        <v>0.42446800000000001</v>
      </c>
      <c r="AC103">
        <v>-1</v>
      </c>
      <c r="AD103">
        <v>2</v>
      </c>
      <c r="AE103">
        <v>3</v>
      </c>
      <c r="AF103" t="s">
        <v>222</v>
      </c>
      <c r="AG103" s="99" t="s">
        <v>324</v>
      </c>
      <c r="AH103">
        <v>-1</v>
      </c>
      <c r="AI103">
        <v>5</v>
      </c>
      <c r="AJ103">
        <v>-1</v>
      </c>
    </row>
    <row r="104" spans="1:36" x14ac:dyDescent="0.2">
      <c r="A104">
        <v>777889</v>
      </c>
      <c r="B104" s="85">
        <v>45794</v>
      </c>
      <c r="C104">
        <v>2025</v>
      </c>
      <c r="D104">
        <v>5.3</v>
      </c>
      <c r="E104">
        <v>8.5</v>
      </c>
      <c r="F104">
        <v>114</v>
      </c>
      <c r="G104">
        <v>11</v>
      </c>
      <c r="H104">
        <v>129</v>
      </c>
      <c r="I104">
        <v>0.43668099999999999</v>
      </c>
      <c r="J104">
        <v>135</v>
      </c>
      <c r="K104">
        <v>129</v>
      </c>
      <c r="L104">
        <v>0.35061088499999998</v>
      </c>
      <c r="M104">
        <v>27</v>
      </c>
      <c r="N104">
        <v>-141</v>
      </c>
      <c r="O104">
        <v>0.58506199999999997</v>
      </c>
      <c r="P104">
        <v>-148</v>
      </c>
      <c r="Q104">
        <v>-141</v>
      </c>
      <c r="R104" s="99">
        <v>0.52464990700000003</v>
      </c>
      <c r="S104" s="102">
        <f t="shared" si="5"/>
        <v>110.37126419579771</v>
      </c>
      <c r="T104" s="99">
        <v>0.45454909300000002</v>
      </c>
      <c r="U104" s="102">
        <f t="shared" si="6"/>
        <v>-119.99823900209607</v>
      </c>
      <c r="V104">
        <v>0.476273</v>
      </c>
      <c r="W104" s="100">
        <f t="shared" si="7"/>
        <v>109.96361330581412</v>
      </c>
      <c r="X104">
        <v>0.445135</v>
      </c>
      <c r="Y104" s="100">
        <f t="shared" si="8"/>
        <v>124.6509485886304</v>
      </c>
      <c r="Z104">
        <v>0.45548499999999997</v>
      </c>
      <c r="AA104" s="100">
        <f t="shared" si="9"/>
        <v>119.54619800871602</v>
      </c>
      <c r="AB104">
        <v>0.28668100000000002</v>
      </c>
      <c r="AC104">
        <v>-1</v>
      </c>
      <c r="AD104">
        <v>0</v>
      </c>
      <c r="AE104">
        <v>4</v>
      </c>
      <c r="AF104" t="s">
        <v>227</v>
      </c>
      <c r="AG104" s="99" t="s">
        <v>323</v>
      </c>
      <c r="AH104">
        <v>1</v>
      </c>
      <c r="AI104">
        <v>4</v>
      </c>
      <c r="AJ104">
        <v>-1</v>
      </c>
    </row>
    <row r="105" spans="1:36" x14ac:dyDescent="0.2">
      <c r="A105">
        <v>777890</v>
      </c>
      <c r="B105" s="85">
        <v>45794</v>
      </c>
      <c r="C105">
        <v>2025</v>
      </c>
      <c r="D105">
        <v>5.3</v>
      </c>
      <c r="E105">
        <v>11</v>
      </c>
      <c r="F105">
        <v>110.5</v>
      </c>
      <c r="G105">
        <v>2</v>
      </c>
      <c r="H105">
        <v>-146</v>
      </c>
      <c r="I105">
        <v>0.59349600000000002</v>
      </c>
      <c r="J105">
        <v>-144</v>
      </c>
      <c r="K105">
        <v>-146</v>
      </c>
      <c r="L105">
        <v>0.32065001999999998</v>
      </c>
      <c r="M105">
        <v>16</v>
      </c>
      <c r="N105">
        <v>135</v>
      </c>
      <c r="O105">
        <v>0.42553200000000002</v>
      </c>
      <c r="P105">
        <v>133</v>
      </c>
      <c r="Q105">
        <v>135</v>
      </c>
      <c r="R105" s="99">
        <v>0.49232677899999999</v>
      </c>
      <c r="S105" s="102">
        <f t="shared" si="5"/>
        <v>-103.11712518079379</v>
      </c>
      <c r="T105" s="99">
        <v>0.59924724799999995</v>
      </c>
      <c r="U105" s="102">
        <f t="shared" si="6"/>
        <v>149.5304137050567</v>
      </c>
      <c r="V105">
        <v>0.59742300000000004</v>
      </c>
      <c r="W105" s="100">
        <f t="shared" si="7"/>
        <v>-148.39968502919939</v>
      </c>
      <c r="X105">
        <v>0.58446600000000004</v>
      </c>
      <c r="Y105" s="100">
        <f t="shared" si="8"/>
        <v>-140.65419436195356</v>
      </c>
      <c r="Z105">
        <v>0.57641699999999996</v>
      </c>
      <c r="AA105" s="100">
        <f t="shared" si="9"/>
        <v>-136.08124027640389</v>
      </c>
      <c r="AB105">
        <v>0.443496</v>
      </c>
      <c r="AC105">
        <v>-1</v>
      </c>
      <c r="AD105">
        <v>6</v>
      </c>
      <c r="AE105">
        <v>10</v>
      </c>
      <c r="AF105" t="s">
        <v>227</v>
      </c>
      <c r="AG105" s="99" t="s">
        <v>324</v>
      </c>
      <c r="AH105">
        <v>-1</v>
      </c>
      <c r="AI105">
        <v>16</v>
      </c>
      <c r="AJ105">
        <v>1</v>
      </c>
    </row>
    <row r="106" spans="1:36" x14ac:dyDescent="0.2">
      <c r="A106">
        <v>777892</v>
      </c>
      <c r="B106" s="85">
        <v>45794</v>
      </c>
      <c r="C106">
        <v>2025</v>
      </c>
      <c r="D106">
        <v>5.3</v>
      </c>
      <c r="E106">
        <v>10.5</v>
      </c>
      <c r="F106">
        <v>-102</v>
      </c>
      <c r="G106">
        <v>6</v>
      </c>
      <c r="H106">
        <v>108</v>
      </c>
      <c r="I106">
        <v>0.480769</v>
      </c>
      <c r="J106">
        <v>108</v>
      </c>
      <c r="K106">
        <v>108</v>
      </c>
      <c r="L106">
        <v>0.333208536</v>
      </c>
      <c r="M106">
        <v>7</v>
      </c>
      <c r="N106">
        <v>-126</v>
      </c>
      <c r="O106">
        <v>0.55752199999999996</v>
      </c>
      <c r="P106">
        <v>-126</v>
      </c>
      <c r="Q106">
        <v>-138</v>
      </c>
      <c r="R106" s="99">
        <v>0.466782064</v>
      </c>
      <c r="S106" s="102">
        <f t="shared" si="5"/>
        <v>-114.23273881406035</v>
      </c>
      <c r="T106" s="99">
        <v>0.92888261100000002</v>
      </c>
      <c r="U106" s="102">
        <f t="shared" si="6"/>
        <v>1306.1258632540635</v>
      </c>
      <c r="V106">
        <v>0.5</v>
      </c>
      <c r="W106" s="100">
        <f t="shared" si="7"/>
        <v>-100</v>
      </c>
      <c r="X106">
        <v>0.5</v>
      </c>
      <c r="Y106" s="100">
        <f t="shared" si="8"/>
        <v>-100</v>
      </c>
      <c r="Z106">
        <v>0.5</v>
      </c>
      <c r="AA106" s="100">
        <f t="shared" si="9"/>
        <v>-100</v>
      </c>
      <c r="AB106">
        <v>0.63076900000000002</v>
      </c>
      <c r="AC106">
        <v>1</v>
      </c>
      <c r="AD106">
        <v>4</v>
      </c>
      <c r="AE106">
        <v>1</v>
      </c>
      <c r="AF106" t="s">
        <v>228</v>
      </c>
      <c r="AG106" s="99" t="s">
        <v>326</v>
      </c>
      <c r="AH106">
        <v>-1</v>
      </c>
      <c r="AI106">
        <v>5</v>
      </c>
      <c r="AJ106">
        <v>-1</v>
      </c>
    </row>
    <row r="107" spans="1:36" x14ac:dyDescent="0.2">
      <c r="A107">
        <v>777893</v>
      </c>
      <c r="B107" s="85">
        <v>45794</v>
      </c>
      <c r="C107">
        <v>2025</v>
      </c>
      <c r="D107">
        <v>5.3</v>
      </c>
      <c r="E107">
        <v>10</v>
      </c>
      <c r="F107">
        <v>106.5</v>
      </c>
      <c r="G107">
        <v>3</v>
      </c>
      <c r="H107">
        <v>-114</v>
      </c>
      <c r="I107">
        <v>0.53271000000000002</v>
      </c>
      <c r="J107">
        <v>-110</v>
      </c>
      <c r="K107">
        <v>-114</v>
      </c>
      <c r="L107">
        <v>0.34564541199999999</v>
      </c>
      <c r="M107">
        <v>0</v>
      </c>
      <c r="N107">
        <v>105</v>
      </c>
      <c r="O107">
        <v>0.48780499999999999</v>
      </c>
      <c r="P107">
        <v>100</v>
      </c>
      <c r="Q107">
        <v>105</v>
      </c>
      <c r="R107" s="99">
        <v>0.50593549699999996</v>
      </c>
      <c r="S107" s="102">
        <f t="shared" si="5"/>
        <v>102.40272149242018</v>
      </c>
      <c r="T107" s="99">
        <v>0.50002015799999999</v>
      </c>
      <c r="U107" s="102">
        <f t="shared" si="6"/>
        <v>100.00806352508906</v>
      </c>
      <c r="V107">
        <v>0.50341599999999997</v>
      </c>
      <c r="W107" s="100">
        <f t="shared" si="7"/>
        <v>-101.37579946192386</v>
      </c>
      <c r="X107">
        <v>0.48823</v>
      </c>
      <c r="Y107" s="100">
        <f t="shared" si="8"/>
        <v>104.82149806443685</v>
      </c>
      <c r="Z107">
        <v>0.46836699999999998</v>
      </c>
      <c r="AA107" s="100">
        <f t="shared" si="9"/>
        <v>113.50778342624481</v>
      </c>
      <c r="AB107">
        <v>0.68271000000000004</v>
      </c>
      <c r="AC107">
        <v>1</v>
      </c>
      <c r="AD107">
        <v>7</v>
      </c>
      <c r="AE107">
        <v>6</v>
      </c>
      <c r="AF107" t="s">
        <v>222</v>
      </c>
      <c r="AG107" s="99" t="s">
        <v>325</v>
      </c>
      <c r="AH107">
        <v>1</v>
      </c>
      <c r="AI107">
        <v>13</v>
      </c>
      <c r="AJ107">
        <v>1</v>
      </c>
    </row>
    <row r="108" spans="1:36" x14ac:dyDescent="0.2">
      <c r="A108">
        <v>777864</v>
      </c>
      <c r="B108" s="85">
        <v>45795</v>
      </c>
      <c r="C108">
        <v>2025</v>
      </c>
      <c r="D108">
        <v>5.3</v>
      </c>
      <c r="E108">
        <v>8</v>
      </c>
      <c r="F108">
        <v>-104</v>
      </c>
      <c r="G108">
        <v>13</v>
      </c>
      <c r="H108">
        <v>102</v>
      </c>
      <c r="I108">
        <v>0.49504999999999999</v>
      </c>
      <c r="J108">
        <v>-106</v>
      </c>
      <c r="K108">
        <v>102</v>
      </c>
      <c r="L108">
        <v>0.32365466500000001</v>
      </c>
      <c r="M108">
        <v>26</v>
      </c>
      <c r="N108">
        <v>-110</v>
      </c>
      <c r="O108">
        <v>0.52381</v>
      </c>
      <c r="P108">
        <v>-102</v>
      </c>
      <c r="Q108">
        <v>-110</v>
      </c>
      <c r="R108" s="99">
        <v>0.50580585199999994</v>
      </c>
      <c r="S108" s="102">
        <f t="shared" si="5"/>
        <v>102.34962393767557</v>
      </c>
      <c r="T108" s="99">
        <v>0.52612077099999999</v>
      </c>
      <c r="U108" s="102">
        <f t="shared" si="6"/>
        <v>111.02423123930592</v>
      </c>
      <c r="V108">
        <v>0.53988199999999997</v>
      </c>
      <c r="W108" s="100">
        <f t="shared" si="7"/>
        <v>-117.33555305378185</v>
      </c>
      <c r="X108">
        <v>0.52254400000000001</v>
      </c>
      <c r="Y108" s="100">
        <f t="shared" si="8"/>
        <v>-109.44338326463591</v>
      </c>
      <c r="Z108">
        <v>0.50252300000000005</v>
      </c>
      <c r="AA108" s="100">
        <f t="shared" si="9"/>
        <v>-101.01431824988896</v>
      </c>
      <c r="AB108">
        <v>0.64505000000000001</v>
      </c>
      <c r="AC108">
        <v>1</v>
      </c>
      <c r="AD108">
        <v>2</v>
      </c>
      <c r="AE108">
        <v>1</v>
      </c>
      <c r="AF108" t="s">
        <v>222</v>
      </c>
      <c r="AG108" s="99" t="s">
        <v>326</v>
      </c>
      <c r="AH108">
        <v>-1</v>
      </c>
      <c r="AI108">
        <v>3</v>
      </c>
      <c r="AJ108">
        <v>-1</v>
      </c>
    </row>
    <row r="109" spans="1:36" x14ac:dyDescent="0.2">
      <c r="A109">
        <v>777867</v>
      </c>
      <c r="B109" s="85">
        <v>45795</v>
      </c>
      <c r="C109">
        <v>2025</v>
      </c>
      <c r="D109">
        <v>5.3</v>
      </c>
      <c r="E109">
        <v>8</v>
      </c>
      <c r="F109">
        <v>105</v>
      </c>
      <c r="G109">
        <v>25</v>
      </c>
      <c r="H109">
        <v>-146</v>
      </c>
      <c r="I109">
        <v>0.59349600000000002</v>
      </c>
      <c r="J109">
        <v>-147</v>
      </c>
      <c r="K109">
        <v>-146</v>
      </c>
      <c r="L109">
        <v>0.32085561499999998</v>
      </c>
      <c r="M109">
        <v>20</v>
      </c>
      <c r="N109">
        <v>135</v>
      </c>
      <c r="O109">
        <v>0.42553200000000002</v>
      </c>
      <c r="P109">
        <v>136</v>
      </c>
      <c r="Q109">
        <v>135</v>
      </c>
      <c r="R109" s="99">
        <v>0.44854879399999997</v>
      </c>
      <c r="S109" s="102">
        <f t="shared" si="5"/>
        <v>-122.94118574756443</v>
      </c>
      <c r="T109" s="99">
        <v>0.50784961299999998</v>
      </c>
      <c r="U109" s="102">
        <f t="shared" si="6"/>
        <v>103.1899245463765</v>
      </c>
      <c r="V109">
        <v>0.59082400000000002</v>
      </c>
      <c r="W109" s="100">
        <f t="shared" si="7"/>
        <v>-144.39361057344519</v>
      </c>
      <c r="X109">
        <v>0.62170499999999995</v>
      </c>
      <c r="Y109" s="100">
        <f t="shared" si="8"/>
        <v>-164.34396436643357</v>
      </c>
      <c r="Z109">
        <v>0.59743599999999997</v>
      </c>
      <c r="AA109" s="100">
        <f t="shared" si="9"/>
        <v>-148.40770660068955</v>
      </c>
      <c r="AB109">
        <v>0.74349600000000005</v>
      </c>
      <c r="AC109">
        <v>1</v>
      </c>
      <c r="AD109">
        <v>3</v>
      </c>
      <c r="AE109">
        <v>2</v>
      </c>
      <c r="AF109" t="s">
        <v>222</v>
      </c>
      <c r="AG109" s="99" t="s">
        <v>325</v>
      </c>
      <c r="AH109">
        <v>1</v>
      </c>
      <c r="AI109">
        <v>5</v>
      </c>
      <c r="AJ109">
        <v>-1</v>
      </c>
    </row>
    <row r="110" spans="1:36" x14ac:dyDescent="0.2">
      <c r="A110">
        <v>777868</v>
      </c>
      <c r="B110" s="85">
        <v>45795</v>
      </c>
      <c r="C110">
        <v>2025</v>
      </c>
      <c r="D110">
        <v>5.3</v>
      </c>
      <c r="E110">
        <v>7.5</v>
      </c>
      <c r="F110">
        <v>105</v>
      </c>
      <c r="G110">
        <v>23</v>
      </c>
      <c r="H110">
        <v>-141</v>
      </c>
      <c r="I110">
        <v>0.58506199999999997</v>
      </c>
      <c r="J110">
        <v>-140</v>
      </c>
      <c r="K110">
        <v>-141</v>
      </c>
      <c r="L110">
        <v>0.30313439199999997</v>
      </c>
      <c r="M110">
        <v>24</v>
      </c>
      <c r="N110">
        <v>130</v>
      </c>
      <c r="O110">
        <v>0.43478299999999998</v>
      </c>
      <c r="P110">
        <v>129</v>
      </c>
      <c r="Q110">
        <v>130</v>
      </c>
      <c r="R110" s="99">
        <v>0.50776025199999997</v>
      </c>
      <c r="S110" s="102">
        <f t="shared" si="5"/>
        <v>103.15303753162166</v>
      </c>
      <c r="T110" s="99">
        <v>0.44658890600000001</v>
      </c>
      <c r="U110" s="102">
        <f t="shared" si="6"/>
        <v>-123.91957940845042</v>
      </c>
      <c r="V110">
        <v>0.56606100000000004</v>
      </c>
      <c r="W110" s="100">
        <f t="shared" si="7"/>
        <v>-130.44713657910444</v>
      </c>
      <c r="X110">
        <v>0.55413699999999999</v>
      </c>
      <c r="Y110" s="100">
        <f t="shared" si="8"/>
        <v>-124.28414109266748</v>
      </c>
      <c r="Z110">
        <v>0.57752999999999999</v>
      </c>
      <c r="AA110" s="100">
        <f t="shared" si="9"/>
        <v>-136.70319786020309</v>
      </c>
      <c r="AB110">
        <v>0.435062</v>
      </c>
      <c r="AC110">
        <v>-1</v>
      </c>
      <c r="AD110">
        <v>1</v>
      </c>
      <c r="AE110">
        <v>6</v>
      </c>
      <c r="AF110" t="s">
        <v>230</v>
      </c>
      <c r="AG110" s="99" t="s">
        <v>324</v>
      </c>
      <c r="AH110">
        <v>-1</v>
      </c>
      <c r="AI110">
        <v>7</v>
      </c>
      <c r="AJ110">
        <v>-1</v>
      </c>
    </row>
    <row r="111" spans="1:36" x14ac:dyDescent="0.2">
      <c r="A111">
        <v>777869</v>
      </c>
      <c r="B111" s="85">
        <v>45795</v>
      </c>
      <c r="C111">
        <v>2025</v>
      </c>
      <c r="D111">
        <v>5.3</v>
      </c>
      <c r="E111">
        <v>8</v>
      </c>
      <c r="F111">
        <v>-100</v>
      </c>
      <c r="G111">
        <v>28</v>
      </c>
      <c r="H111">
        <v>101</v>
      </c>
      <c r="I111">
        <v>0.49751200000000001</v>
      </c>
      <c r="J111">
        <v>104</v>
      </c>
      <c r="K111">
        <v>101</v>
      </c>
      <c r="L111">
        <v>0.33222175900000001</v>
      </c>
      <c r="M111">
        <v>12</v>
      </c>
      <c r="N111">
        <v>-109</v>
      </c>
      <c r="O111">
        <v>0.52153099999999997</v>
      </c>
      <c r="P111">
        <v>-112</v>
      </c>
      <c r="Q111">
        <v>-109</v>
      </c>
      <c r="R111" s="99">
        <v>0.50143919299999995</v>
      </c>
      <c r="S111" s="102">
        <f t="shared" si="5"/>
        <v>100.57733900450781</v>
      </c>
      <c r="T111" s="99">
        <v>0.575991531</v>
      </c>
      <c r="U111" s="102">
        <f t="shared" si="6"/>
        <v>135.84434583546019</v>
      </c>
      <c r="V111">
        <v>0.45124900000000001</v>
      </c>
      <c r="W111" s="100">
        <f t="shared" si="7"/>
        <v>121.60713929559954</v>
      </c>
      <c r="X111">
        <v>0.50205599999999995</v>
      </c>
      <c r="Y111" s="100">
        <f t="shared" si="8"/>
        <v>-100.82579567180244</v>
      </c>
      <c r="Z111">
        <v>0.47857499999999997</v>
      </c>
      <c r="AA111" s="100">
        <f t="shared" si="9"/>
        <v>108.95366452489162</v>
      </c>
      <c r="AB111">
        <v>0.34751199999999999</v>
      </c>
      <c r="AC111">
        <v>-1</v>
      </c>
      <c r="AD111">
        <v>3</v>
      </c>
      <c r="AE111">
        <v>4</v>
      </c>
      <c r="AF111" t="s">
        <v>222</v>
      </c>
      <c r="AG111" s="99" t="s">
        <v>323</v>
      </c>
      <c r="AH111">
        <v>1</v>
      </c>
      <c r="AI111">
        <v>7</v>
      </c>
      <c r="AJ111">
        <v>-1</v>
      </c>
    </row>
    <row r="112" spans="1:36" x14ac:dyDescent="0.2">
      <c r="A112">
        <v>777871</v>
      </c>
      <c r="B112" s="85">
        <v>45795</v>
      </c>
      <c r="C112">
        <v>2025</v>
      </c>
      <c r="D112">
        <v>5.3</v>
      </c>
      <c r="E112">
        <v>9</v>
      </c>
      <c r="F112">
        <v>111.5</v>
      </c>
      <c r="G112">
        <v>29</v>
      </c>
      <c r="H112">
        <v>-124</v>
      </c>
      <c r="I112">
        <v>0.55357100000000004</v>
      </c>
      <c r="J112">
        <v>-120</v>
      </c>
      <c r="K112">
        <v>-124</v>
      </c>
      <c r="L112">
        <v>0.33360588699999999</v>
      </c>
      <c r="M112">
        <v>10</v>
      </c>
      <c r="N112">
        <v>114</v>
      </c>
      <c r="O112">
        <v>0.46728999999999998</v>
      </c>
      <c r="P112">
        <v>111</v>
      </c>
      <c r="Q112">
        <v>114</v>
      </c>
      <c r="R112" s="99">
        <v>0.523547015</v>
      </c>
      <c r="S112" s="102">
        <f t="shared" si="5"/>
        <v>109.88429739819973</v>
      </c>
      <c r="T112" s="99">
        <v>0.439181447</v>
      </c>
      <c r="U112" s="102">
        <f t="shared" si="6"/>
        <v>-127.69632160713751</v>
      </c>
      <c r="V112">
        <v>0.56495600000000001</v>
      </c>
      <c r="W112" s="100">
        <f t="shared" si="7"/>
        <v>-129.86180708158258</v>
      </c>
      <c r="X112">
        <v>0.51616099999999998</v>
      </c>
      <c r="Y112" s="100">
        <f t="shared" si="8"/>
        <v>-106.68032134656362</v>
      </c>
      <c r="Z112">
        <v>0.60663900000000004</v>
      </c>
      <c r="AA112" s="100">
        <f t="shared" si="9"/>
        <v>-154.21940660106114</v>
      </c>
      <c r="AB112">
        <v>0.40357100000000001</v>
      </c>
      <c r="AC112">
        <v>-1</v>
      </c>
      <c r="AD112">
        <v>2</v>
      </c>
      <c r="AE112">
        <v>3</v>
      </c>
      <c r="AF112" t="s">
        <v>222</v>
      </c>
      <c r="AG112" s="99" t="s">
        <v>324</v>
      </c>
      <c r="AH112">
        <v>-1</v>
      </c>
      <c r="AI112">
        <v>5</v>
      </c>
      <c r="AJ112">
        <v>-1</v>
      </c>
    </row>
    <row r="113" spans="1:36" x14ac:dyDescent="0.2">
      <c r="A113">
        <v>777874</v>
      </c>
      <c r="B113" s="85">
        <v>45795</v>
      </c>
      <c r="C113">
        <v>2025</v>
      </c>
      <c r="D113">
        <v>5.3</v>
      </c>
      <c r="E113">
        <v>9</v>
      </c>
      <c r="F113">
        <v>107</v>
      </c>
      <c r="G113">
        <v>6</v>
      </c>
      <c r="H113">
        <v>-128</v>
      </c>
      <c r="I113">
        <v>0.56140400000000001</v>
      </c>
      <c r="J113">
        <v>-118</v>
      </c>
      <c r="K113">
        <v>-128</v>
      </c>
      <c r="L113">
        <v>0.333208536</v>
      </c>
      <c r="M113">
        <v>7</v>
      </c>
      <c r="N113">
        <v>118</v>
      </c>
      <c r="O113">
        <v>0.45871600000000001</v>
      </c>
      <c r="P113">
        <v>109</v>
      </c>
      <c r="Q113">
        <v>118</v>
      </c>
      <c r="R113" s="99">
        <v>0.45919790599999999</v>
      </c>
      <c r="S113" s="102">
        <f t="shared" si="5"/>
        <v>-117.77102790185634</v>
      </c>
      <c r="T113" s="99">
        <v>0.54602614800000004</v>
      </c>
      <c r="U113" s="102">
        <f t="shared" si="6"/>
        <v>120.27700397158559</v>
      </c>
      <c r="V113">
        <v>0.55582699999999996</v>
      </c>
      <c r="W113" s="100">
        <f t="shared" si="7"/>
        <v>-125.1375027297922</v>
      </c>
      <c r="X113">
        <v>0.51781600000000005</v>
      </c>
      <c r="Y113" s="100">
        <f t="shared" si="8"/>
        <v>-107.38971015214112</v>
      </c>
      <c r="Z113">
        <v>0.50683599999999995</v>
      </c>
      <c r="AA113" s="100">
        <f t="shared" si="9"/>
        <v>-102.77230292559875</v>
      </c>
      <c r="AB113">
        <v>0.71140400000000004</v>
      </c>
      <c r="AC113">
        <v>1</v>
      </c>
      <c r="AD113">
        <v>3</v>
      </c>
      <c r="AE113">
        <v>1</v>
      </c>
      <c r="AF113" t="s">
        <v>225</v>
      </c>
      <c r="AG113" s="99" t="s">
        <v>325</v>
      </c>
      <c r="AH113">
        <v>1</v>
      </c>
      <c r="AI113">
        <v>4</v>
      </c>
      <c r="AJ113">
        <v>-1</v>
      </c>
    </row>
    <row r="114" spans="1:36" x14ac:dyDescent="0.2">
      <c r="A114">
        <v>777876</v>
      </c>
      <c r="B114" s="85">
        <v>45795</v>
      </c>
      <c r="C114">
        <v>2025</v>
      </c>
      <c r="D114">
        <v>5.3</v>
      </c>
      <c r="E114">
        <v>9.5</v>
      </c>
      <c r="F114">
        <v>-100</v>
      </c>
      <c r="G114">
        <v>3</v>
      </c>
      <c r="H114">
        <v>108</v>
      </c>
      <c r="I114">
        <v>0.480769</v>
      </c>
      <c r="J114">
        <v>116</v>
      </c>
      <c r="K114">
        <v>108</v>
      </c>
      <c r="L114">
        <v>0.34564541199999999</v>
      </c>
      <c r="M114">
        <v>0</v>
      </c>
      <c r="N114">
        <v>-117</v>
      </c>
      <c r="O114">
        <v>0.53917099999999996</v>
      </c>
      <c r="P114">
        <v>-126</v>
      </c>
      <c r="Q114">
        <v>-117</v>
      </c>
      <c r="R114" s="99">
        <v>0.50314006099999997</v>
      </c>
      <c r="S114" s="102">
        <f t="shared" si="5"/>
        <v>101.26396223705207</v>
      </c>
      <c r="T114" s="99">
        <v>0.50368539099999998</v>
      </c>
      <c r="U114" s="102">
        <f t="shared" si="6"/>
        <v>101.48510276875609</v>
      </c>
      <c r="V114">
        <v>0.49185299999999998</v>
      </c>
      <c r="W114" s="100">
        <f t="shared" si="7"/>
        <v>103.31277841143594</v>
      </c>
      <c r="X114">
        <v>0.47953600000000002</v>
      </c>
      <c r="Y114" s="100">
        <f t="shared" si="8"/>
        <v>108.53491708651697</v>
      </c>
      <c r="Z114">
        <v>0.46579999999999999</v>
      </c>
      <c r="AA114" s="100">
        <f t="shared" si="9"/>
        <v>114.68441391155002</v>
      </c>
      <c r="AB114">
        <v>0.33076899999999998</v>
      </c>
      <c r="AC114">
        <v>-1</v>
      </c>
      <c r="AD114">
        <v>4</v>
      </c>
      <c r="AE114">
        <v>10</v>
      </c>
      <c r="AF114" t="s">
        <v>224</v>
      </c>
      <c r="AG114" s="99" t="s">
        <v>323</v>
      </c>
      <c r="AH114">
        <v>1</v>
      </c>
      <c r="AI114">
        <v>14</v>
      </c>
      <c r="AJ114">
        <v>1</v>
      </c>
    </row>
    <row r="115" spans="1:36" x14ac:dyDescent="0.2">
      <c r="A115">
        <v>777877</v>
      </c>
      <c r="B115" s="85">
        <v>45795</v>
      </c>
      <c r="C115">
        <v>2025</v>
      </c>
      <c r="D115">
        <v>5.3</v>
      </c>
      <c r="E115">
        <v>9</v>
      </c>
      <c r="F115">
        <v>-100</v>
      </c>
      <c r="G115">
        <v>11</v>
      </c>
      <c r="H115">
        <v>141</v>
      </c>
      <c r="I115">
        <v>0.41493799999999997</v>
      </c>
      <c r="J115">
        <v>148</v>
      </c>
      <c r="K115">
        <v>141</v>
      </c>
      <c r="L115">
        <v>0.35061088499999998</v>
      </c>
      <c r="M115">
        <v>27</v>
      </c>
      <c r="N115">
        <v>-155</v>
      </c>
      <c r="O115">
        <v>0.60784300000000002</v>
      </c>
      <c r="P115">
        <v>-162</v>
      </c>
      <c r="Q115">
        <v>-155</v>
      </c>
      <c r="R115" s="99">
        <v>0.52644072600000003</v>
      </c>
      <c r="S115" s="102">
        <f t="shared" si="5"/>
        <v>111.16680738893101</v>
      </c>
      <c r="T115" s="99">
        <v>0.63136279500000003</v>
      </c>
      <c r="U115" s="102">
        <f t="shared" si="6"/>
        <v>171.26941785487986</v>
      </c>
      <c r="V115">
        <v>0.43235000000000001</v>
      </c>
      <c r="W115" s="100">
        <f t="shared" si="7"/>
        <v>131.29409043598935</v>
      </c>
      <c r="X115">
        <v>0.46023399999999998</v>
      </c>
      <c r="Y115" s="100">
        <f t="shared" si="8"/>
        <v>117.28077456250516</v>
      </c>
      <c r="Z115">
        <v>0.42795</v>
      </c>
      <c r="AA115" s="100">
        <f t="shared" si="9"/>
        <v>133.67215796237878</v>
      </c>
      <c r="AB115">
        <v>0.56493800000000005</v>
      </c>
      <c r="AC115">
        <v>1</v>
      </c>
      <c r="AD115">
        <v>5</v>
      </c>
      <c r="AE115">
        <v>1</v>
      </c>
      <c r="AF115" t="s">
        <v>227</v>
      </c>
      <c r="AG115" s="99" t="s">
        <v>326</v>
      </c>
      <c r="AH115">
        <v>-1</v>
      </c>
      <c r="AI115">
        <v>6</v>
      </c>
      <c r="AJ115">
        <v>-1</v>
      </c>
    </row>
    <row r="116" spans="1:36" x14ac:dyDescent="0.2">
      <c r="A116">
        <v>777880</v>
      </c>
      <c r="B116" s="85">
        <v>45795</v>
      </c>
      <c r="C116">
        <v>2025</v>
      </c>
      <c r="D116">
        <v>5.3</v>
      </c>
      <c r="E116">
        <v>8.5</v>
      </c>
      <c r="F116">
        <v>-120</v>
      </c>
      <c r="G116">
        <v>21</v>
      </c>
      <c r="H116">
        <v>-106</v>
      </c>
      <c r="I116">
        <v>0.51456299999999999</v>
      </c>
      <c r="J116">
        <v>-116</v>
      </c>
      <c r="K116">
        <v>-106</v>
      </c>
      <c r="L116">
        <v>0.323198667</v>
      </c>
      <c r="M116">
        <v>22</v>
      </c>
      <c r="N116">
        <v>-110</v>
      </c>
      <c r="O116">
        <v>0.52381</v>
      </c>
      <c r="P116">
        <v>-102</v>
      </c>
      <c r="Q116">
        <v>-110</v>
      </c>
      <c r="R116" s="99">
        <v>0.43787273999999998</v>
      </c>
      <c r="S116" s="102">
        <f t="shared" si="5"/>
        <v>-128.37685670955449</v>
      </c>
      <c r="T116" s="99">
        <v>0.58538591399999995</v>
      </c>
      <c r="U116" s="102">
        <f t="shared" si="6"/>
        <v>141.18813946904831</v>
      </c>
      <c r="V116">
        <v>0.5</v>
      </c>
      <c r="W116" s="100">
        <f t="shared" si="7"/>
        <v>-100</v>
      </c>
      <c r="X116">
        <v>0.5</v>
      </c>
      <c r="Y116" s="100">
        <f t="shared" si="8"/>
        <v>-100</v>
      </c>
      <c r="Z116">
        <v>0.5</v>
      </c>
      <c r="AA116" s="100">
        <f t="shared" si="9"/>
        <v>-100</v>
      </c>
      <c r="AB116">
        <v>0.66456300000000001</v>
      </c>
      <c r="AC116">
        <v>1</v>
      </c>
      <c r="AD116">
        <v>1</v>
      </c>
      <c r="AE116">
        <v>0</v>
      </c>
      <c r="AF116" t="s">
        <v>222</v>
      </c>
      <c r="AG116" s="99" t="s">
        <v>326</v>
      </c>
      <c r="AH116">
        <v>-1</v>
      </c>
      <c r="AI116">
        <v>1</v>
      </c>
      <c r="AJ116">
        <v>-1</v>
      </c>
    </row>
    <row r="117" spans="1:36" x14ac:dyDescent="0.2">
      <c r="A117">
        <v>777853</v>
      </c>
      <c r="B117" s="85">
        <v>45796</v>
      </c>
      <c r="C117">
        <v>2025</v>
      </c>
      <c r="D117">
        <v>5.3</v>
      </c>
      <c r="E117">
        <v>9.5</v>
      </c>
      <c r="F117">
        <v>-106</v>
      </c>
      <c r="G117">
        <v>20</v>
      </c>
      <c r="H117">
        <v>-130</v>
      </c>
      <c r="I117">
        <v>0.56521699999999997</v>
      </c>
      <c r="J117">
        <v>-126</v>
      </c>
      <c r="K117">
        <v>-130</v>
      </c>
      <c r="L117">
        <v>0.33728248799999999</v>
      </c>
      <c r="M117">
        <v>4</v>
      </c>
      <c r="N117">
        <v>120</v>
      </c>
      <c r="O117">
        <v>0.45454499999999998</v>
      </c>
      <c r="P117">
        <v>116</v>
      </c>
      <c r="Q117">
        <v>120</v>
      </c>
      <c r="R117" s="99">
        <v>0.51168484599999997</v>
      </c>
      <c r="S117" s="102">
        <f t="shared" si="5"/>
        <v>104.78578061904669</v>
      </c>
      <c r="T117" s="99">
        <v>0.52338578599999996</v>
      </c>
      <c r="U117" s="102">
        <f t="shared" si="6"/>
        <v>109.81329776287367</v>
      </c>
      <c r="V117">
        <v>0.53304700000000005</v>
      </c>
      <c r="W117" s="100">
        <f t="shared" si="7"/>
        <v>-114.15431531653081</v>
      </c>
      <c r="X117">
        <v>0.55805199999999999</v>
      </c>
      <c r="Y117" s="100">
        <f t="shared" si="8"/>
        <v>-126.27096400481503</v>
      </c>
      <c r="Z117">
        <v>0.54528500000000002</v>
      </c>
      <c r="AA117" s="100">
        <f t="shared" si="9"/>
        <v>-119.91797059696734</v>
      </c>
      <c r="AB117">
        <v>0.415217</v>
      </c>
      <c r="AC117">
        <v>-1</v>
      </c>
      <c r="AD117">
        <v>3</v>
      </c>
      <c r="AE117">
        <v>4</v>
      </c>
      <c r="AF117" t="s">
        <v>222</v>
      </c>
      <c r="AG117" s="99" t="s">
        <v>324</v>
      </c>
      <c r="AH117">
        <v>-1</v>
      </c>
      <c r="AI117">
        <v>7</v>
      </c>
      <c r="AJ117">
        <v>-1</v>
      </c>
    </row>
    <row r="118" spans="1:36" x14ac:dyDescent="0.2">
      <c r="A118">
        <v>777855</v>
      </c>
      <c r="B118" s="85">
        <v>45796</v>
      </c>
      <c r="C118">
        <v>2025</v>
      </c>
      <c r="D118">
        <v>5.3</v>
      </c>
      <c r="E118">
        <v>7.5</v>
      </c>
      <c r="F118">
        <v>111.5</v>
      </c>
      <c r="G118">
        <v>25</v>
      </c>
      <c r="H118">
        <v>-133</v>
      </c>
      <c r="I118">
        <v>0.57081499999999996</v>
      </c>
      <c r="J118">
        <v>-129</v>
      </c>
      <c r="K118">
        <v>-133</v>
      </c>
      <c r="L118">
        <v>0.32085561499999998</v>
      </c>
      <c r="M118">
        <v>13</v>
      </c>
      <c r="N118">
        <v>123</v>
      </c>
      <c r="O118">
        <v>0.44843</v>
      </c>
      <c r="P118">
        <v>119</v>
      </c>
      <c r="Q118">
        <v>123</v>
      </c>
      <c r="R118" s="99">
        <v>0.50190839700000001</v>
      </c>
      <c r="S118" s="102">
        <f t="shared" si="5"/>
        <v>100.76628354644237</v>
      </c>
      <c r="T118" s="99">
        <v>0.52258505399999999</v>
      </c>
      <c r="U118" s="102">
        <f t="shared" si="6"/>
        <v>109.46139377881983</v>
      </c>
      <c r="V118">
        <v>0.53860600000000003</v>
      </c>
      <c r="W118" s="100">
        <f t="shared" si="7"/>
        <v>-116.73450456659602</v>
      </c>
      <c r="X118">
        <v>0.56222000000000005</v>
      </c>
      <c r="Y118" s="100">
        <f t="shared" si="8"/>
        <v>-128.42523642011972</v>
      </c>
      <c r="Z118">
        <v>0.57784599999999997</v>
      </c>
      <c r="AA118" s="100">
        <f t="shared" si="9"/>
        <v>-136.88038014563404</v>
      </c>
      <c r="AB118">
        <v>0.42081499999999999</v>
      </c>
      <c r="AC118">
        <v>-1</v>
      </c>
      <c r="AD118">
        <v>1</v>
      </c>
      <c r="AE118">
        <v>3</v>
      </c>
      <c r="AF118" t="s">
        <v>225</v>
      </c>
      <c r="AG118" s="99" t="s">
        <v>324</v>
      </c>
      <c r="AH118">
        <v>-1</v>
      </c>
      <c r="AI118">
        <v>4</v>
      </c>
      <c r="AJ118">
        <v>-1</v>
      </c>
    </row>
    <row r="119" spans="1:36" x14ac:dyDescent="0.2">
      <c r="A119">
        <v>777856</v>
      </c>
      <c r="B119" s="85">
        <v>45796</v>
      </c>
      <c r="C119">
        <v>2025</v>
      </c>
      <c r="D119">
        <v>5.3</v>
      </c>
      <c r="E119">
        <v>9</v>
      </c>
      <c r="F119">
        <v>-101</v>
      </c>
      <c r="G119">
        <v>3</v>
      </c>
      <c r="H119">
        <v>104</v>
      </c>
      <c r="I119">
        <v>0.49019600000000002</v>
      </c>
      <c r="J119">
        <v>116</v>
      </c>
      <c r="K119">
        <v>104</v>
      </c>
      <c r="L119">
        <v>0.34564541199999999</v>
      </c>
      <c r="M119">
        <v>18</v>
      </c>
      <c r="N119">
        <v>-113</v>
      </c>
      <c r="O119">
        <v>0.53051599999999999</v>
      </c>
      <c r="P119">
        <v>-126</v>
      </c>
      <c r="Q119">
        <v>-113</v>
      </c>
      <c r="R119" s="99">
        <v>0.51150863400000002</v>
      </c>
      <c r="S119" s="102">
        <f t="shared" si="5"/>
        <v>104.71190886923476</v>
      </c>
      <c r="T119" s="99">
        <v>0.50275876799999997</v>
      </c>
      <c r="U119" s="102">
        <f t="shared" si="6"/>
        <v>101.10962962138264</v>
      </c>
      <c r="V119">
        <v>0.46757500000000002</v>
      </c>
      <c r="W119" s="100">
        <f t="shared" si="7"/>
        <v>113.86943271132971</v>
      </c>
      <c r="X119">
        <v>0.46809400000000001</v>
      </c>
      <c r="Y119" s="100">
        <f t="shared" si="8"/>
        <v>113.6323046225758</v>
      </c>
      <c r="Z119">
        <v>0.45101000000000002</v>
      </c>
      <c r="AA119" s="100">
        <f t="shared" si="9"/>
        <v>121.72457373450699</v>
      </c>
      <c r="AB119">
        <v>0.64019599999999999</v>
      </c>
      <c r="AC119">
        <v>1</v>
      </c>
      <c r="AD119">
        <v>3</v>
      </c>
      <c r="AE119">
        <v>1</v>
      </c>
      <c r="AF119" t="s">
        <v>225</v>
      </c>
      <c r="AG119" s="99" t="s">
        <v>326</v>
      </c>
      <c r="AH119">
        <v>-1</v>
      </c>
      <c r="AI119">
        <v>4</v>
      </c>
      <c r="AJ119">
        <v>-1</v>
      </c>
    </row>
    <row r="120" spans="1:36" x14ac:dyDescent="0.2">
      <c r="A120">
        <v>777858</v>
      </c>
      <c r="B120" s="85">
        <v>45796</v>
      </c>
      <c r="C120">
        <v>2025</v>
      </c>
      <c r="D120">
        <v>5.3</v>
      </c>
      <c r="E120">
        <v>9</v>
      </c>
      <c r="F120">
        <v>107</v>
      </c>
      <c r="G120">
        <v>27</v>
      </c>
      <c r="H120">
        <v>-137</v>
      </c>
      <c r="I120">
        <v>0.57805899999999999</v>
      </c>
      <c r="J120">
        <v>-133</v>
      </c>
      <c r="K120">
        <v>-137</v>
      </c>
      <c r="L120">
        <v>0.32069846699999999</v>
      </c>
      <c r="M120">
        <v>12</v>
      </c>
      <c r="N120">
        <v>125</v>
      </c>
      <c r="O120">
        <v>0.44444400000000001</v>
      </c>
      <c r="P120">
        <v>123</v>
      </c>
      <c r="Q120">
        <v>125</v>
      </c>
      <c r="R120" s="99">
        <v>0.53272978900000001</v>
      </c>
      <c r="S120" s="102">
        <f t="shared" si="5"/>
        <v>114.00893454344343</v>
      </c>
      <c r="T120" s="99">
        <v>0.339588895</v>
      </c>
      <c r="U120" s="102">
        <f t="shared" si="6"/>
        <v>-194.47370474231792</v>
      </c>
      <c r="V120">
        <v>0.56930099999999995</v>
      </c>
      <c r="W120" s="100">
        <f t="shared" si="7"/>
        <v>-132.18071089090057</v>
      </c>
      <c r="X120">
        <v>0.47893000000000002</v>
      </c>
      <c r="Y120" s="100">
        <f t="shared" si="8"/>
        <v>108.79878061512119</v>
      </c>
      <c r="Z120">
        <v>0.53988599999999998</v>
      </c>
      <c r="AA120" s="100">
        <f t="shared" si="9"/>
        <v>-117.33744245991208</v>
      </c>
      <c r="AB120">
        <v>0.42805900000000002</v>
      </c>
      <c r="AC120">
        <v>-1</v>
      </c>
      <c r="AD120">
        <v>3</v>
      </c>
      <c r="AE120">
        <v>4</v>
      </c>
      <c r="AF120" t="s">
        <v>222</v>
      </c>
      <c r="AG120" s="99" t="s">
        <v>324</v>
      </c>
      <c r="AH120">
        <v>-1</v>
      </c>
      <c r="AI120">
        <v>7</v>
      </c>
      <c r="AJ120">
        <v>-1</v>
      </c>
    </row>
    <row r="121" spans="1:36" x14ac:dyDescent="0.2">
      <c r="A121">
        <v>777859</v>
      </c>
      <c r="B121" s="85">
        <v>45796</v>
      </c>
      <c r="C121">
        <v>2025</v>
      </c>
      <c r="D121">
        <v>5.3</v>
      </c>
      <c r="E121">
        <v>8.5</v>
      </c>
      <c r="F121">
        <v>106.5</v>
      </c>
      <c r="G121">
        <v>22</v>
      </c>
      <c r="H121">
        <v>103</v>
      </c>
      <c r="I121">
        <v>0.49261100000000002</v>
      </c>
      <c r="J121">
        <v>103</v>
      </c>
      <c r="K121">
        <v>103</v>
      </c>
      <c r="L121">
        <v>0.33647680099999999</v>
      </c>
      <c r="M121">
        <v>6</v>
      </c>
      <c r="N121">
        <v>-111</v>
      </c>
      <c r="O121">
        <v>0.52606600000000003</v>
      </c>
      <c r="P121">
        <v>-111</v>
      </c>
      <c r="Q121">
        <v>-110</v>
      </c>
      <c r="R121" s="99">
        <v>0.54559681699999996</v>
      </c>
      <c r="S121" s="102">
        <f t="shared" si="5"/>
        <v>120.06888098757</v>
      </c>
      <c r="T121" s="99">
        <v>0.48790752599999998</v>
      </c>
      <c r="U121" s="102">
        <f t="shared" si="6"/>
        <v>-104.9568712740045</v>
      </c>
      <c r="V121">
        <v>0.50310900000000003</v>
      </c>
      <c r="W121" s="100">
        <f t="shared" si="7"/>
        <v>-101.25138108760272</v>
      </c>
      <c r="X121">
        <v>0.50693699999999997</v>
      </c>
      <c r="Y121" s="100">
        <f t="shared" si="8"/>
        <v>-102.81383920513198</v>
      </c>
      <c r="Z121">
        <v>0.50656000000000001</v>
      </c>
      <c r="AA121" s="100">
        <f t="shared" si="9"/>
        <v>-102.65888456549936</v>
      </c>
      <c r="AB121">
        <v>0.342611</v>
      </c>
      <c r="AC121">
        <v>-1</v>
      </c>
      <c r="AD121">
        <v>1</v>
      </c>
      <c r="AE121">
        <v>7</v>
      </c>
      <c r="AF121" t="s">
        <v>224</v>
      </c>
      <c r="AG121" s="99" t="s">
        <v>323</v>
      </c>
      <c r="AH121">
        <v>1</v>
      </c>
      <c r="AI121">
        <v>8</v>
      </c>
      <c r="AJ121">
        <v>0</v>
      </c>
    </row>
    <row r="122" spans="1:36" x14ac:dyDescent="0.2">
      <c r="A122">
        <v>777860</v>
      </c>
      <c r="B122" s="85">
        <v>45796</v>
      </c>
      <c r="C122">
        <v>2025</v>
      </c>
      <c r="D122">
        <v>5.3</v>
      </c>
      <c r="E122">
        <v>8.5</v>
      </c>
      <c r="F122">
        <v>-115</v>
      </c>
      <c r="G122">
        <v>17</v>
      </c>
      <c r="H122">
        <v>-120</v>
      </c>
      <c r="I122">
        <v>0.54545500000000002</v>
      </c>
      <c r="J122">
        <v>-116</v>
      </c>
      <c r="K122">
        <v>-120</v>
      </c>
      <c r="L122">
        <v>0.32447985800000001</v>
      </c>
      <c r="M122">
        <v>2</v>
      </c>
      <c r="N122">
        <v>102</v>
      </c>
      <c r="O122">
        <v>0.49504999999999999</v>
      </c>
      <c r="P122">
        <v>-102</v>
      </c>
      <c r="Q122">
        <v>102</v>
      </c>
      <c r="R122" s="99">
        <v>0.49577621500000002</v>
      </c>
      <c r="S122" s="102">
        <f t="shared" si="5"/>
        <v>-101.70390788109913</v>
      </c>
      <c r="T122" s="99">
        <v>0.93229556800000002</v>
      </c>
      <c r="U122" s="102">
        <f t="shared" si="6"/>
        <v>1377.0081816800416</v>
      </c>
      <c r="V122">
        <v>0.5</v>
      </c>
      <c r="W122" s="100">
        <f t="shared" si="7"/>
        <v>-100</v>
      </c>
      <c r="X122">
        <v>0.5</v>
      </c>
      <c r="Y122" s="100">
        <f t="shared" si="8"/>
        <v>-100</v>
      </c>
      <c r="Z122">
        <v>0.5</v>
      </c>
      <c r="AA122" s="100">
        <f t="shared" si="9"/>
        <v>-100</v>
      </c>
      <c r="AB122">
        <v>0.69545500000000005</v>
      </c>
      <c r="AC122">
        <v>1</v>
      </c>
      <c r="AD122">
        <v>5</v>
      </c>
      <c r="AE122">
        <v>4</v>
      </c>
      <c r="AF122" t="s">
        <v>222</v>
      </c>
      <c r="AG122" s="99" t="s">
        <v>325</v>
      </c>
      <c r="AH122">
        <v>1</v>
      </c>
      <c r="AI122">
        <v>9</v>
      </c>
      <c r="AJ122">
        <v>1</v>
      </c>
    </row>
    <row r="123" spans="1:36" x14ac:dyDescent="0.2">
      <c r="A123">
        <v>777861</v>
      </c>
      <c r="B123" s="85">
        <v>45796</v>
      </c>
      <c r="C123">
        <v>2025</v>
      </c>
      <c r="D123">
        <v>5.3</v>
      </c>
      <c r="E123">
        <v>7.5</v>
      </c>
      <c r="F123">
        <v>-112</v>
      </c>
      <c r="G123">
        <v>15</v>
      </c>
      <c r="H123">
        <v>-108</v>
      </c>
      <c r="I123">
        <v>0.519231</v>
      </c>
      <c r="J123">
        <v>-132</v>
      </c>
      <c r="K123">
        <v>-108</v>
      </c>
      <c r="L123">
        <v>0.31912251699999999</v>
      </c>
      <c r="M123">
        <v>7</v>
      </c>
      <c r="N123">
        <v>-102</v>
      </c>
      <c r="O123">
        <v>0.50495000000000001</v>
      </c>
      <c r="P123">
        <v>120</v>
      </c>
      <c r="Q123">
        <v>-102</v>
      </c>
      <c r="R123" s="99">
        <v>0.44717520300000002</v>
      </c>
      <c r="S123" s="102">
        <f t="shared" si="5"/>
        <v>-123.62599564806369</v>
      </c>
      <c r="T123" s="99">
        <v>0.40137748899999998</v>
      </c>
      <c r="U123" s="102">
        <f t="shared" si="6"/>
        <v>-149.14202400623424</v>
      </c>
      <c r="V123">
        <v>0.5</v>
      </c>
      <c r="W123" s="100">
        <f t="shared" si="7"/>
        <v>-100</v>
      </c>
      <c r="X123">
        <v>0.5</v>
      </c>
      <c r="Y123" s="100">
        <f t="shared" si="8"/>
        <v>-100</v>
      </c>
      <c r="Z123">
        <v>0.5</v>
      </c>
      <c r="AA123" s="100">
        <f t="shared" si="9"/>
        <v>-100</v>
      </c>
      <c r="AB123">
        <v>0.66923100000000002</v>
      </c>
      <c r="AC123">
        <v>1</v>
      </c>
      <c r="AD123">
        <v>6</v>
      </c>
      <c r="AE123">
        <v>5</v>
      </c>
      <c r="AF123" t="s">
        <v>222</v>
      </c>
      <c r="AG123" s="99" t="s">
        <v>325</v>
      </c>
      <c r="AH123">
        <v>1</v>
      </c>
      <c r="AI123">
        <v>11</v>
      </c>
      <c r="AJ123">
        <v>1</v>
      </c>
    </row>
    <row r="124" spans="1:36" x14ac:dyDescent="0.2">
      <c r="A124">
        <v>777863</v>
      </c>
      <c r="B124" s="85">
        <v>45796</v>
      </c>
      <c r="C124">
        <v>2025</v>
      </c>
      <c r="D124">
        <v>5.3</v>
      </c>
      <c r="E124">
        <v>9</v>
      </c>
      <c r="F124">
        <v>118</v>
      </c>
      <c r="G124">
        <v>11</v>
      </c>
      <c r="H124">
        <v>134.13</v>
      </c>
      <c r="I124">
        <v>0.42711300000000002</v>
      </c>
      <c r="J124">
        <v>157</v>
      </c>
      <c r="K124">
        <v>134.13</v>
      </c>
      <c r="L124">
        <v>0.35061088499999998</v>
      </c>
      <c r="M124">
        <v>5</v>
      </c>
      <c r="N124">
        <v>-144.13</v>
      </c>
      <c r="O124">
        <v>0.59038199999999996</v>
      </c>
      <c r="P124">
        <v>-171</v>
      </c>
      <c r="Q124">
        <v>-144.13</v>
      </c>
      <c r="R124" s="99">
        <v>0.543238797</v>
      </c>
      <c r="S124" s="102">
        <f t="shared" si="5"/>
        <v>118.93278006801292</v>
      </c>
      <c r="T124" s="99">
        <v>0.540742689</v>
      </c>
      <c r="U124" s="102">
        <f t="shared" si="6"/>
        <v>117.74285918771143</v>
      </c>
      <c r="V124">
        <v>0.444106</v>
      </c>
      <c r="W124" s="100">
        <f t="shared" si="7"/>
        <v>125.17146807293754</v>
      </c>
      <c r="X124">
        <v>0.36964200000000003</v>
      </c>
      <c r="Y124" s="100">
        <f t="shared" si="8"/>
        <v>170.53202828682885</v>
      </c>
      <c r="Z124">
        <v>0.40919100000000003</v>
      </c>
      <c r="AA124" s="100">
        <f t="shared" si="9"/>
        <v>144.38465166633671</v>
      </c>
      <c r="AB124">
        <v>0.57711299999999999</v>
      </c>
      <c r="AC124">
        <v>1</v>
      </c>
      <c r="AD124">
        <v>8</v>
      </c>
      <c r="AE124">
        <v>7</v>
      </c>
      <c r="AF124" t="s">
        <v>222</v>
      </c>
      <c r="AG124" s="99" t="s">
        <v>326</v>
      </c>
      <c r="AH124">
        <v>-1</v>
      </c>
      <c r="AI124">
        <v>15</v>
      </c>
      <c r="AJ124">
        <v>1</v>
      </c>
    </row>
    <row r="125" spans="1:36" x14ac:dyDescent="0.2">
      <c r="A125">
        <v>777836</v>
      </c>
      <c r="B125" s="85">
        <v>45797</v>
      </c>
      <c r="C125">
        <v>2025</v>
      </c>
      <c r="D125">
        <v>5.3</v>
      </c>
      <c r="E125">
        <v>8</v>
      </c>
      <c r="F125">
        <v>-102</v>
      </c>
      <c r="G125">
        <v>25</v>
      </c>
      <c r="H125">
        <v>-134</v>
      </c>
      <c r="I125">
        <v>0.57264999999999999</v>
      </c>
      <c r="J125">
        <v>-130</v>
      </c>
      <c r="K125">
        <v>-134</v>
      </c>
      <c r="L125">
        <v>0.32085561499999998</v>
      </c>
      <c r="M125">
        <v>13</v>
      </c>
      <c r="N125">
        <v>116</v>
      </c>
      <c r="O125">
        <v>0.46296300000000001</v>
      </c>
      <c r="P125">
        <v>110</v>
      </c>
      <c r="Q125">
        <v>116</v>
      </c>
      <c r="R125" s="99">
        <v>0.50736280499999997</v>
      </c>
      <c r="S125" s="102">
        <f t="shared" si="5"/>
        <v>102.98913889358272</v>
      </c>
      <c r="T125" s="99">
        <v>0.45655805799999999</v>
      </c>
      <c r="U125" s="102">
        <f t="shared" si="6"/>
        <v>-119.03019396494807</v>
      </c>
      <c r="V125">
        <v>0.5</v>
      </c>
      <c r="W125" s="100">
        <f t="shared" si="7"/>
        <v>-100</v>
      </c>
      <c r="X125">
        <v>0.5</v>
      </c>
      <c r="Y125" s="100">
        <f t="shared" si="8"/>
        <v>-100</v>
      </c>
      <c r="Z125">
        <v>0.5</v>
      </c>
      <c r="AA125" s="100">
        <f t="shared" si="9"/>
        <v>-100</v>
      </c>
      <c r="AB125">
        <v>0.72265000000000001</v>
      </c>
      <c r="AC125">
        <v>1</v>
      </c>
      <c r="AD125">
        <v>3</v>
      </c>
      <c r="AE125">
        <v>2</v>
      </c>
      <c r="AF125" t="s">
        <v>222</v>
      </c>
      <c r="AG125" s="99" t="s">
        <v>325</v>
      </c>
      <c r="AH125">
        <v>1</v>
      </c>
      <c r="AI125">
        <v>5</v>
      </c>
      <c r="AJ125">
        <v>-1</v>
      </c>
    </row>
    <row r="126" spans="1:36" x14ac:dyDescent="0.2">
      <c r="A126">
        <v>777841</v>
      </c>
      <c r="B126" s="85">
        <v>45797</v>
      </c>
      <c r="C126">
        <v>2025</v>
      </c>
      <c r="D126">
        <v>5.3</v>
      </c>
      <c r="E126">
        <v>8.5</v>
      </c>
      <c r="F126">
        <v>-107.5</v>
      </c>
      <c r="G126">
        <v>16</v>
      </c>
      <c r="H126">
        <v>147</v>
      </c>
      <c r="I126">
        <v>0.404858</v>
      </c>
      <c r="J126">
        <v>160</v>
      </c>
      <c r="K126">
        <v>147</v>
      </c>
      <c r="L126">
        <v>0.34988272100000001</v>
      </c>
      <c r="M126">
        <v>0</v>
      </c>
      <c r="N126">
        <v>-161</v>
      </c>
      <c r="O126">
        <v>0.61685800000000002</v>
      </c>
      <c r="P126">
        <v>-175</v>
      </c>
      <c r="Q126">
        <v>-161</v>
      </c>
      <c r="R126" s="99">
        <v>0.543102843</v>
      </c>
      <c r="S126" s="102">
        <f t="shared" si="5"/>
        <v>118.86763458237057</v>
      </c>
      <c r="T126" s="99">
        <v>0.49798642900000001</v>
      </c>
      <c r="U126" s="102">
        <f t="shared" si="6"/>
        <v>-100.80868508968945</v>
      </c>
      <c r="V126">
        <v>0.32369199999999998</v>
      </c>
      <c r="W126" s="100">
        <f t="shared" si="7"/>
        <v>208.93565488180127</v>
      </c>
      <c r="X126">
        <v>0.39202300000000001</v>
      </c>
      <c r="Y126" s="100">
        <f t="shared" si="8"/>
        <v>155.08707397270058</v>
      </c>
      <c r="Z126">
        <v>0.37176599999999999</v>
      </c>
      <c r="AA126" s="100">
        <f t="shared" si="9"/>
        <v>168.98640542706971</v>
      </c>
      <c r="AB126">
        <v>0.55485799999999996</v>
      </c>
      <c r="AC126">
        <v>1</v>
      </c>
      <c r="AD126">
        <v>5</v>
      </c>
      <c r="AE126">
        <v>3</v>
      </c>
      <c r="AF126" t="s">
        <v>225</v>
      </c>
      <c r="AG126" s="99" t="s">
        <v>326</v>
      </c>
      <c r="AH126">
        <v>-1</v>
      </c>
      <c r="AI126">
        <v>8</v>
      </c>
      <c r="AJ126">
        <v>-1</v>
      </c>
    </row>
    <row r="127" spans="1:36" x14ac:dyDescent="0.2">
      <c r="A127">
        <v>777844</v>
      </c>
      <c r="B127" s="85">
        <v>45797</v>
      </c>
      <c r="C127">
        <v>2025</v>
      </c>
      <c r="D127">
        <v>5.3</v>
      </c>
      <c r="E127">
        <v>8.5</v>
      </c>
      <c r="F127">
        <v>-104</v>
      </c>
      <c r="G127">
        <v>17</v>
      </c>
      <c r="H127">
        <v>-119</v>
      </c>
      <c r="I127">
        <v>0.54337899999999995</v>
      </c>
      <c r="J127">
        <v>-125</v>
      </c>
      <c r="K127">
        <v>-119</v>
      </c>
      <c r="L127">
        <v>0.32447985800000001</v>
      </c>
      <c r="M127">
        <v>2</v>
      </c>
      <c r="N127">
        <v>110</v>
      </c>
      <c r="O127">
        <v>0.47619</v>
      </c>
      <c r="P127">
        <v>116</v>
      </c>
      <c r="Q127">
        <v>110</v>
      </c>
      <c r="R127" s="99">
        <v>0.48623248699999999</v>
      </c>
      <c r="S127" s="102">
        <f t="shared" si="5"/>
        <v>-105.66293424157816</v>
      </c>
      <c r="T127" s="99">
        <v>0.11437109500000001</v>
      </c>
      <c r="U127" s="102">
        <f t="shared" si="6"/>
        <v>-774.34679190576969</v>
      </c>
      <c r="V127">
        <v>0.57067599999999996</v>
      </c>
      <c r="W127" s="100">
        <f t="shared" si="7"/>
        <v>-132.9243182305205</v>
      </c>
      <c r="X127">
        <v>0.547427</v>
      </c>
      <c r="Y127" s="100">
        <f t="shared" si="8"/>
        <v>-120.95882874144061</v>
      </c>
      <c r="Z127">
        <v>0.58075399999999999</v>
      </c>
      <c r="AA127" s="100">
        <f t="shared" si="9"/>
        <v>-138.52344446935689</v>
      </c>
      <c r="AB127">
        <v>0.69337899999999997</v>
      </c>
      <c r="AC127">
        <v>1</v>
      </c>
      <c r="AD127">
        <v>5</v>
      </c>
      <c r="AE127">
        <v>2</v>
      </c>
      <c r="AF127" t="s">
        <v>228</v>
      </c>
      <c r="AG127" s="99" t="s">
        <v>325</v>
      </c>
      <c r="AH127">
        <v>1</v>
      </c>
      <c r="AI127">
        <v>7</v>
      </c>
      <c r="AJ127">
        <v>-1</v>
      </c>
    </row>
    <row r="128" spans="1:36" x14ac:dyDescent="0.2">
      <c r="A128">
        <v>777845</v>
      </c>
      <c r="B128" s="85">
        <v>45797</v>
      </c>
      <c r="C128">
        <v>2025</v>
      </c>
      <c r="D128">
        <v>5.3</v>
      </c>
      <c r="E128">
        <v>7.5</v>
      </c>
      <c r="F128">
        <v>-107.5</v>
      </c>
      <c r="G128">
        <v>29</v>
      </c>
      <c r="H128">
        <v>110</v>
      </c>
      <c r="I128">
        <v>0.47619</v>
      </c>
      <c r="J128">
        <v>110</v>
      </c>
      <c r="K128">
        <v>110</v>
      </c>
      <c r="L128">
        <v>0.33360588699999999</v>
      </c>
      <c r="M128">
        <v>23</v>
      </c>
      <c r="N128">
        <v>-119</v>
      </c>
      <c r="O128">
        <v>0.54337899999999995</v>
      </c>
      <c r="P128">
        <v>-119</v>
      </c>
      <c r="Q128">
        <v>-119</v>
      </c>
      <c r="R128" s="99">
        <v>0.50221107200000004</v>
      </c>
      <c r="S128" s="102">
        <f t="shared" si="5"/>
        <v>100.88835724365491</v>
      </c>
      <c r="T128" s="99">
        <v>0.50909980399999999</v>
      </c>
      <c r="U128" s="102">
        <f t="shared" si="6"/>
        <v>103.70739473080187</v>
      </c>
      <c r="V128">
        <v>0.48571399999999998</v>
      </c>
      <c r="W128" s="100">
        <f t="shared" si="7"/>
        <v>105.88247404851415</v>
      </c>
      <c r="X128">
        <v>0.51678400000000002</v>
      </c>
      <c r="Y128" s="100">
        <f t="shared" si="8"/>
        <v>-106.94678984139598</v>
      </c>
      <c r="Z128">
        <v>0.53136799999999995</v>
      </c>
      <c r="AA128" s="100">
        <f t="shared" si="9"/>
        <v>-113.3870499667116</v>
      </c>
      <c r="AB128">
        <v>0.62619000000000002</v>
      </c>
      <c r="AC128">
        <v>1</v>
      </c>
      <c r="AD128">
        <v>3</v>
      </c>
      <c r="AE128">
        <v>0</v>
      </c>
      <c r="AF128" t="s">
        <v>228</v>
      </c>
      <c r="AG128" s="99" t="s">
        <v>326</v>
      </c>
      <c r="AH128">
        <v>-1</v>
      </c>
      <c r="AI128">
        <v>3</v>
      </c>
      <c r="AJ128">
        <v>-1</v>
      </c>
    </row>
    <row r="129" spans="1:36" x14ac:dyDescent="0.2">
      <c r="A129">
        <v>777847</v>
      </c>
      <c r="B129" s="85">
        <v>45797</v>
      </c>
      <c r="C129">
        <v>2025</v>
      </c>
      <c r="D129">
        <v>5.3</v>
      </c>
      <c r="E129">
        <v>7.5</v>
      </c>
      <c r="F129">
        <v>-107.5</v>
      </c>
      <c r="G129">
        <v>22</v>
      </c>
      <c r="H129">
        <v>127</v>
      </c>
      <c r="I129">
        <v>0.440529</v>
      </c>
      <c r="J129">
        <v>119</v>
      </c>
      <c r="K129">
        <v>127</v>
      </c>
      <c r="L129">
        <v>0.33647680099999999</v>
      </c>
      <c r="M129">
        <v>6</v>
      </c>
      <c r="N129">
        <v>-137</v>
      </c>
      <c r="O129">
        <v>0.57805899999999999</v>
      </c>
      <c r="P129">
        <v>-129</v>
      </c>
      <c r="Q129">
        <v>-137</v>
      </c>
      <c r="R129" s="99">
        <v>0.54875614299999997</v>
      </c>
      <c r="S129" s="102">
        <f t="shared" si="5"/>
        <v>121.60966503750099</v>
      </c>
      <c r="T129" s="99">
        <v>0.54547901600000004</v>
      </c>
      <c r="U129" s="102">
        <f t="shared" si="6"/>
        <v>120.01184438164468</v>
      </c>
      <c r="V129">
        <v>0.49244599999999999</v>
      </c>
      <c r="W129" s="100">
        <f t="shared" si="7"/>
        <v>103.06795059762899</v>
      </c>
      <c r="X129">
        <v>0.51590899999999995</v>
      </c>
      <c r="Y129" s="100">
        <f t="shared" si="8"/>
        <v>-106.57273116005047</v>
      </c>
      <c r="Z129">
        <v>0.47028999999999999</v>
      </c>
      <c r="AA129" s="100">
        <f t="shared" si="9"/>
        <v>112.63475727742458</v>
      </c>
      <c r="AB129">
        <v>0.59052899999999997</v>
      </c>
      <c r="AC129">
        <v>1</v>
      </c>
      <c r="AD129">
        <v>1</v>
      </c>
      <c r="AE129">
        <v>0</v>
      </c>
      <c r="AF129" t="s">
        <v>222</v>
      </c>
      <c r="AG129" s="99" t="s">
        <v>326</v>
      </c>
      <c r="AH129">
        <v>-1</v>
      </c>
      <c r="AI129">
        <v>1</v>
      </c>
      <c r="AJ129">
        <v>-1</v>
      </c>
    </row>
    <row r="130" spans="1:36" x14ac:dyDescent="0.2">
      <c r="A130">
        <v>777848</v>
      </c>
      <c r="B130" s="85">
        <v>45797</v>
      </c>
      <c r="C130">
        <v>2025</v>
      </c>
      <c r="D130">
        <v>5.3</v>
      </c>
      <c r="E130">
        <v>9.5</v>
      </c>
      <c r="F130">
        <v>-102</v>
      </c>
      <c r="G130">
        <v>27</v>
      </c>
      <c r="H130">
        <v>-146</v>
      </c>
      <c r="I130">
        <v>0.59349600000000002</v>
      </c>
      <c r="J130">
        <v>-104</v>
      </c>
      <c r="K130">
        <v>-146</v>
      </c>
      <c r="L130">
        <v>0.32069846699999999</v>
      </c>
      <c r="M130">
        <v>12</v>
      </c>
      <c r="N130">
        <v>114</v>
      </c>
      <c r="O130">
        <v>0.46728999999999998</v>
      </c>
      <c r="P130">
        <v>-112</v>
      </c>
      <c r="Q130">
        <v>114</v>
      </c>
      <c r="R130" s="99">
        <v>0.53939267800000001</v>
      </c>
      <c r="S130" s="102">
        <f t="shared" si="5"/>
        <v>117.10466860533319</v>
      </c>
      <c r="T130" s="99">
        <v>0.52519788599999995</v>
      </c>
      <c r="U130" s="102">
        <f t="shared" si="6"/>
        <v>110.61405804945508</v>
      </c>
      <c r="V130">
        <v>0.5</v>
      </c>
      <c r="W130" s="100">
        <f t="shared" si="7"/>
        <v>-100</v>
      </c>
      <c r="X130">
        <v>0.5</v>
      </c>
      <c r="Y130" s="100">
        <f t="shared" si="8"/>
        <v>-100</v>
      </c>
      <c r="Z130">
        <v>0.5</v>
      </c>
      <c r="AA130" s="100">
        <f t="shared" si="9"/>
        <v>-100</v>
      </c>
      <c r="AB130">
        <v>0.74349600000000005</v>
      </c>
      <c r="AC130">
        <v>1</v>
      </c>
      <c r="AD130">
        <v>3</v>
      </c>
      <c r="AE130">
        <v>2</v>
      </c>
      <c r="AF130" t="s">
        <v>222</v>
      </c>
      <c r="AG130" s="99" t="s">
        <v>325</v>
      </c>
      <c r="AH130">
        <v>1</v>
      </c>
      <c r="AI130">
        <v>5</v>
      </c>
      <c r="AJ130">
        <v>-1</v>
      </c>
    </row>
    <row r="131" spans="1:36" x14ac:dyDescent="0.2">
      <c r="A131">
        <v>777850</v>
      </c>
      <c r="B131" s="85">
        <v>45797</v>
      </c>
      <c r="C131">
        <v>2025</v>
      </c>
      <c r="D131">
        <v>5.3</v>
      </c>
      <c r="E131">
        <v>8.5</v>
      </c>
      <c r="F131">
        <v>-111.5</v>
      </c>
      <c r="G131">
        <v>11</v>
      </c>
      <c r="H131">
        <v>125</v>
      </c>
      <c r="I131">
        <v>0.44444400000000001</v>
      </c>
      <c r="J131">
        <v>123</v>
      </c>
      <c r="K131">
        <v>125</v>
      </c>
      <c r="L131">
        <v>0.35061088499999998</v>
      </c>
      <c r="M131">
        <v>5</v>
      </c>
      <c r="N131">
        <v>-135</v>
      </c>
      <c r="O131">
        <v>0.57446799999999998</v>
      </c>
      <c r="P131">
        <v>-133</v>
      </c>
      <c r="Q131">
        <v>-135</v>
      </c>
      <c r="R131" s="99">
        <v>0.53650637999999995</v>
      </c>
      <c r="S131" s="102">
        <f t="shared" ref="S131:S194" si="10">IF(R131&lt;0.5,((1-R131)/(1-(1-R131))*-100),(1-(1-R131))/(1-R131)*100)</f>
        <v>115.75270011267898</v>
      </c>
      <c r="T131" s="99">
        <v>0.43828864400000001</v>
      </c>
      <c r="U131" s="102">
        <f t="shared" ref="U131:U194" si="11">IF(T131&lt;0.5,((1-T131)/(1-(1-T131))*-100),(1-(1-T131))/(1-T131)*100)</f>
        <v>-128.16014370657524</v>
      </c>
      <c r="V131">
        <v>0.44928499999999999</v>
      </c>
      <c r="W131" s="100">
        <f t="shared" ref="W131:W194" si="12">IF(V131&lt;0.5,100*(1-V131)/V131,-100*(V131/(1-V131)))</f>
        <v>122.57587054987371</v>
      </c>
      <c r="X131">
        <v>0.36879099999999998</v>
      </c>
      <c r="Y131" s="100">
        <f t="shared" ref="Y131:Y194" si="13">IF(X131&lt;0.5,100*(1-X131)/X131,-100*(X131/(1-X131)))</f>
        <v>171.1562917750162</v>
      </c>
      <c r="Z131">
        <v>0.44114599999999998</v>
      </c>
      <c r="AA131" s="100">
        <f t="shared" ref="AA131:AA194" si="14">IF(Z131&lt;0.5,100*(1-Z131)/Z131,-100*(Z131/(1-Z131)))</f>
        <v>126.6823228590988</v>
      </c>
      <c r="AB131">
        <v>0.29444399999999998</v>
      </c>
      <c r="AC131">
        <v>-1</v>
      </c>
      <c r="AD131">
        <v>1</v>
      </c>
      <c r="AE131">
        <v>14</v>
      </c>
      <c r="AF131" t="s">
        <v>229</v>
      </c>
      <c r="AG131" s="99" t="s">
        <v>323</v>
      </c>
      <c r="AH131">
        <v>1</v>
      </c>
      <c r="AI131">
        <v>15</v>
      </c>
      <c r="AJ131">
        <v>1</v>
      </c>
    </row>
    <row r="132" spans="1:36" x14ac:dyDescent="0.2">
      <c r="A132">
        <v>777851</v>
      </c>
      <c r="B132" s="85">
        <v>45797</v>
      </c>
      <c r="C132">
        <v>2025</v>
      </c>
      <c r="D132">
        <v>5.3</v>
      </c>
      <c r="E132">
        <v>8.5</v>
      </c>
      <c r="F132">
        <v>-104</v>
      </c>
      <c r="G132">
        <v>3</v>
      </c>
      <c r="H132">
        <v>117</v>
      </c>
      <c r="I132">
        <v>0.46082899999999999</v>
      </c>
      <c r="J132">
        <v>112</v>
      </c>
      <c r="K132">
        <v>117</v>
      </c>
      <c r="L132">
        <v>0.34564541199999999</v>
      </c>
      <c r="M132">
        <v>18</v>
      </c>
      <c r="N132">
        <v>-128</v>
      </c>
      <c r="O132">
        <v>0.56140400000000001</v>
      </c>
      <c r="P132">
        <v>-121</v>
      </c>
      <c r="Q132">
        <v>-128</v>
      </c>
      <c r="R132" s="99">
        <v>0.50534352100000002</v>
      </c>
      <c r="S132" s="102">
        <f t="shared" si="10"/>
        <v>102.16049772998122</v>
      </c>
      <c r="T132" s="99">
        <v>0.48646753199999998</v>
      </c>
      <c r="U132" s="102">
        <f t="shared" si="11"/>
        <v>-105.56356472316428</v>
      </c>
      <c r="V132">
        <v>0.51648700000000003</v>
      </c>
      <c r="W132" s="100">
        <f t="shared" si="12"/>
        <v>-106.81967185990864</v>
      </c>
      <c r="X132">
        <v>0.48407699999999998</v>
      </c>
      <c r="Y132" s="100">
        <f t="shared" si="13"/>
        <v>106.57870545388441</v>
      </c>
      <c r="Z132">
        <v>0.45784200000000003</v>
      </c>
      <c r="AA132" s="100">
        <f t="shared" si="14"/>
        <v>118.41596009103576</v>
      </c>
      <c r="AB132">
        <v>0.61082899999999996</v>
      </c>
      <c r="AC132">
        <v>1</v>
      </c>
      <c r="AD132">
        <v>2</v>
      </c>
      <c r="AE132">
        <v>0</v>
      </c>
      <c r="AF132" t="s">
        <v>225</v>
      </c>
      <c r="AG132" s="99" t="s">
        <v>326</v>
      </c>
      <c r="AH132">
        <v>-1</v>
      </c>
      <c r="AI132">
        <v>2</v>
      </c>
      <c r="AJ132">
        <v>-1</v>
      </c>
    </row>
    <row r="133" spans="1:36" x14ac:dyDescent="0.2">
      <c r="A133">
        <v>777824</v>
      </c>
      <c r="B133" s="85">
        <v>45798</v>
      </c>
      <c r="C133">
        <v>2025</v>
      </c>
      <c r="D133">
        <v>5.3</v>
      </c>
      <c r="E133">
        <v>9</v>
      </c>
      <c r="F133">
        <v>-111.5</v>
      </c>
      <c r="G133">
        <v>14</v>
      </c>
      <c r="H133">
        <v>-146</v>
      </c>
      <c r="I133">
        <v>0.59349600000000002</v>
      </c>
      <c r="J133">
        <v>-134</v>
      </c>
      <c r="K133">
        <v>-146</v>
      </c>
      <c r="L133">
        <v>0.32283795100000001</v>
      </c>
      <c r="M133">
        <v>1</v>
      </c>
      <c r="N133">
        <v>132</v>
      </c>
      <c r="O133">
        <v>0.43103399999999997</v>
      </c>
      <c r="P133">
        <v>115</v>
      </c>
      <c r="Q133">
        <v>132</v>
      </c>
      <c r="R133" s="99">
        <v>0.47180722200000003</v>
      </c>
      <c r="S133" s="102">
        <f t="shared" si="10"/>
        <v>-111.95097348467462</v>
      </c>
      <c r="T133" s="99">
        <v>0.51935101100000003</v>
      </c>
      <c r="U133" s="102">
        <f t="shared" si="11"/>
        <v>108.05203441299656</v>
      </c>
      <c r="V133">
        <v>0.55515999999999999</v>
      </c>
      <c r="W133" s="100">
        <f t="shared" si="12"/>
        <v>-124.79992806402301</v>
      </c>
      <c r="X133">
        <v>0.59992599999999996</v>
      </c>
      <c r="Y133" s="100">
        <f t="shared" si="13"/>
        <v>-149.95375855466736</v>
      </c>
      <c r="Z133">
        <v>0.57426699999999997</v>
      </c>
      <c r="AA133" s="100">
        <f t="shared" si="14"/>
        <v>-134.88900320153709</v>
      </c>
      <c r="AB133">
        <v>0.74349600000000005</v>
      </c>
      <c r="AC133">
        <v>1</v>
      </c>
      <c r="AD133">
        <v>3</v>
      </c>
      <c r="AE133">
        <v>1</v>
      </c>
      <c r="AF133" t="s">
        <v>225</v>
      </c>
      <c r="AG133" s="99" t="s">
        <v>325</v>
      </c>
      <c r="AH133">
        <v>1</v>
      </c>
      <c r="AI133">
        <v>4</v>
      </c>
      <c r="AJ133">
        <v>-1</v>
      </c>
    </row>
    <row r="134" spans="1:36" x14ac:dyDescent="0.2">
      <c r="A134">
        <v>777826</v>
      </c>
      <c r="B134" s="85">
        <v>45798</v>
      </c>
      <c r="C134">
        <v>2025</v>
      </c>
      <c r="D134">
        <v>5.3</v>
      </c>
      <c r="E134">
        <v>8.5</v>
      </c>
      <c r="F134">
        <v>-104</v>
      </c>
      <c r="G134">
        <v>17</v>
      </c>
      <c r="H134">
        <v>-103</v>
      </c>
      <c r="I134">
        <v>0.50738899999999998</v>
      </c>
      <c r="J134">
        <v>-116</v>
      </c>
      <c r="K134">
        <v>-103</v>
      </c>
      <c r="L134">
        <v>0.32447985800000001</v>
      </c>
      <c r="M134">
        <v>2</v>
      </c>
      <c r="N134">
        <v>-105</v>
      </c>
      <c r="O134">
        <v>0.51219499999999996</v>
      </c>
      <c r="P134">
        <v>107</v>
      </c>
      <c r="Q134">
        <v>-105</v>
      </c>
      <c r="R134" s="99">
        <v>0.48244274799999998</v>
      </c>
      <c r="S134" s="102">
        <f t="shared" si="10"/>
        <v>-107.27848105201491</v>
      </c>
      <c r="T134" s="99">
        <v>0.448797842</v>
      </c>
      <c r="U134" s="102">
        <f t="shared" si="11"/>
        <v>-122.81747067758847</v>
      </c>
      <c r="V134">
        <v>0.52610400000000002</v>
      </c>
      <c r="W134" s="100">
        <f t="shared" si="12"/>
        <v>-111.01676317166635</v>
      </c>
      <c r="X134">
        <v>0.56271000000000004</v>
      </c>
      <c r="Y134" s="100">
        <f t="shared" si="13"/>
        <v>-128.68119554529034</v>
      </c>
      <c r="Z134">
        <v>0.54637199999999997</v>
      </c>
      <c r="AA134" s="100">
        <f t="shared" si="14"/>
        <v>-120.44494607916619</v>
      </c>
      <c r="AB134">
        <v>0.35738900000000001</v>
      </c>
      <c r="AC134">
        <v>-1</v>
      </c>
      <c r="AD134">
        <v>4</v>
      </c>
      <c r="AE134">
        <v>8</v>
      </c>
      <c r="AF134" t="s">
        <v>227</v>
      </c>
      <c r="AG134" s="99" t="s">
        <v>323</v>
      </c>
      <c r="AH134">
        <v>1</v>
      </c>
      <c r="AI134">
        <v>12</v>
      </c>
      <c r="AJ134">
        <v>1</v>
      </c>
    </row>
    <row r="135" spans="1:36" x14ac:dyDescent="0.2">
      <c r="A135">
        <v>777827</v>
      </c>
      <c r="B135" s="85">
        <v>45798</v>
      </c>
      <c r="C135">
        <v>2025</v>
      </c>
      <c r="D135">
        <v>5.3</v>
      </c>
      <c r="E135">
        <v>7.5</v>
      </c>
      <c r="F135">
        <v>-122</v>
      </c>
      <c r="G135">
        <v>26</v>
      </c>
      <c r="H135">
        <v>-130</v>
      </c>
      <c r="I135">
        <v>0.56521699999999997</v>
      </c>
      <c r="J135">
        <v>-112</v>
      </c>
      <c r="K135">
        <v>-130</v>
      </c>
      <c r="L135">
        <v>0.33921411400000001</v>
      </c>
      <c r="M135">
        <v>10</v>
      </c>
      <c r="N135">
        <v>102</v>
      </c>
      <c r="O135">
        <v>0.49504999999999999</v>
      </c>
      <c r="P135">
        <v>-104</v>
      </c>
      <c r="Q135">
        <v>102</v>
      </c>
      <c r="R135" s="99">
        <v>0.48122664300000001</v>
      </c>
      <c r="S135" s="102">
        <f t="shared" si="10"/>
        <v>-107.802293274107</v>
      </c>
      <c r="T135" s="99">
        <v>0.47427560400000002</v>
      </c>
      <c r="U135" s="102">
        <f t="shared" si="11"/>
        <v>-110.8478681100367</v>
      </c>
      <c r="V135">
        <v>0.5</v>
      </c>
      <c r="W135" s="100">
        <f t="shared" si="12"/>
        <v>-100</v>
      </c>
      <c r="X135">
        <v>0.5</v>
      </c>
      <c r="Y135" s="100">
        <f t="shared" si="13"/>
        <v>-100</v>
      </c>
      <c r="Z135">
        <v>0.5</v>
      </c>
      <c r="AA135" s="100">
        <f t="shared" si="14"/>
        <v>-100</v>
      </c>
      <c r="AB135">
        <v>0.415217</v>
      </c>
      <c r="AC135">
        <v>-1</v>
      </c>
      <c r="AD135">
        <v>1</v>
      </c>
      <c r="AE135">
        <v>5</v>
      </c>
      <c r="AF135" t="s">
        <v>227</v>
      </c>
      <c r="AG135" s="99" t="s">
        <v>324</v>
      </c>
      <c r="AH135">
        <v>-1</v>
      </c>
      <c r="AI135">
        <v>6</v>
      </c>
      <c r="AJ135">
        <v>-1</v>
      </c>
    </row>
    <row r="136" spans="1:36" x14ac:dyDescent="0.2">
      <c r="A136">
        <v>777828</v>
      </c>
      <c r="B136" s="85">
        <v>45798</v>
      </c>
      <c r="C136">
        <v>2025</v>
      </c>
      <c r="D136">
        <v>5.3</v>
      </c>
      <c r="E136">
        <v>10</v>
      </c>
      <c r="F136">
        <v>-107</v>
      </c>
      <c r="G136">
        <v>20</v>
      </c>
      <c r="H136">
        <v>-147</v>
      </c>
      <c r="I136">
        <v>0.59514199999999995</v>
      </c>
      <c r="J136">
        <v>-159</v>
      </c>
      <c r="K136">
        <v>-147</v>
      </c>
      <c r="L136">
        <v>0.33728248799999999</v>
      </c>
      <c r="M136">
        <v>4</v>
      </c>
      <c r="N136">
        <v>135</v>
      </c>
      <c r="O136">
        <v>0.42553200000000002</v>
      </c>
      <c r="P136">
        <v>143</v>
      </c>
      <c r="Q136">
        <v>135</v>
      </c>
      <c r="R136" s="99">
        <v>0.52230892600000001</v>
      </c>
      <c r="S136" s="102">
        <f t="shared" si="10"/>
        <v>109.34031520128424</v>
      </c>
      <c r="T136" s="99">
        <v>0.396330091</v>
      </c>
      <c r="U136" s="102">
        <f t="shared" si="11"/>
        <v>-152.31493210037382</v>
      </c>
      <c r="V136">
        <v>0.56516999999999995</v>
      </c>
      <c r="W136" s="100">
        <f t="shared" si="12"/>
        <v>-129.97493273233215</v>
      </c>
      <c r="X136">
        <v>0.57854499999999998</v>
      </c>
      <c r="Y136" s="100">
        <f t="shared" si="13"/>
        <v>-137.27325574497868</v>
      </c>
      <c r="Z136">
        <v>0.61435499999999998</v>
      </c>
      <c r="AA136" s="100">
        <f t="shared" si="14"/>
        <v>-159.30583827094867</v>
      </c>
      <c r="AB136">
        <v>0.44514199999999998</v>
      </c>
      <c r="AC136">
        <v>-1</v>
      </c>
      <c r="AD136">
        <v>5</v>
      </c>
      <c r="AE136">
        <v>10</v>
      </c>
      <c r="AF136" t="s">
        <v>230</v>
      </c>
      <c r="AG136" s="99" t="s">
        <v>324</v>
      </c>
      <c r="AH136">
        <v>-1</v>
      </c>
      <c r="AI136">
        <v>15</v>
      </c>
      <c r="AJ136">
        <v>1</v>
      </c>
    </row>
    <row r="137" spans="1:36" x14ac:dyDescent="0.2">
      <c r="A137">
        <v>777830</v>
      </c>
      <c r="B137" s="85">
        <v>45798</v>
      </c>
      <c r="C137">
        <v>2025</v>
      </c>
      <c r="D137">
        <v>5.3</v>
      </c>
      <c r="E137">
        <v>8.5</v>
      </c>
      <c r="F137">
        <v>-102</v>
      </c>
      <c r="G137">
        <v>9</v>
      </c>
      <c r="H137">
        <v>128</v>
      </c>
      <c r="I137">
        <v>0.43859599999999999</v>
      </c>
      <c r="J137">
        <v>128</v>
      </c>
      <c r="K137">
        <v>128</v>
      </c>
      <c r="L137">
        <v>0.33585476600000003</v>
      </c>
      <c r="M137">
        <v>24</v>
      </c>
      <c r="N137">
        <v>-139</v>
      </c>
      <c r="O137">
        <v>0.58159000000000005</v>
      </c>
      <c r="P137">
        <v>-139</v>
      </c>
      <c r="Q137">
        <v>-139</v>
      </c>
      <c r="R137" s="99">
        <v>0.52680718599999998</v>
      </c>
      <c r="S137" s="102">
        <f t="shared" si="10"/>
        <v>111.33034365986801</v>
      </c>
      <c r="T137" s="99">
        <v>0.40674172800000002</v>
      </c>
      <c r="U137" s="102">
        <f t="shared" si="11"/>
        <v>-145.85625992128345</v>
      </c>
      <c r="V137">
        <v>0.40688099999999999</v>
      </c>
      <c r="W137" s="100">
        <f t="shared" si="12"/>
        <v>145.7721053575861</v>
      </c>
      <c r="X137">
        <v>0.38555899999999999</v>
      </c>
      <c r="Y137" s="100">
        <f t="shared" si="13"/>
        <v>159.36367715446923</v>
      </c>
      <c r="Z137">
        <v>0.42422100000000001</v>
      </c>
      <c r="AA137" s="100">
        <f t="shared" si="14"/>
        <v>135.72618988687501</v>
      </c>
      <c r="AB137">
        <v>0.28859600000000002</v>
      </c>
      <c r="AC137">
        <v>-1</v>
      </c>
      <c r="AD137">
        <v>5</v>
      </c>
      <c r="AE137">
        <v>6</v>
      </c>
      <c r="AF137" t="s">
        <v>222</v>
      </c>
      <c r="AG137" s="99" t="s">
        <v>323</v>
      </c>
      <c r="AH137">
        <v>1</v>
      </c>
      <c r="AI137">
        <v>11</v>
      </c>
      <c r="AJ137">
        <v>1</v>
      </c>
    </row>
    <row r="138" spans="1:36" x14ac:dyDescent="0.2">
      <c r="A138">
        <v>777831</v>
      </c>
      <c r="B138" s="85">
        <v>45798</v>
      </c>
      <c r="C138">
        <v>2025</v>
      </c>
      <c r="D138">
        <v>5.3</v>
      </c>
      <c r="E138">
        <v>7.5</v>
      </c>
      <c r="F138">
        <v>113</v>
      </c>
      <c r="G138">
        <v>3</v>
      </c>
      <c r="H138">
        <v>-141</v>
      </c>
      <c r="I138">
        <v>0.58506199999999997</v>
      </c>
      <c r="J138">
        <v>-136</v>
      </c>
      <c r="K138">
        <v>-141</v>
      </c>
      <c r="L138">
        <v>0.34564541199999999</v>
      </c>
      <c r="M138">
        <v>18</v>
      </c>
      <c r="N138">
        <v>129</v>
      </c>
      <c r="O138">
        <v>0.43668099999999999</v>
      </c>
      <c r="P138">
        <v>125</v>
      </c>
      <c r="Q138">
        <v>129</v>
      </c>
      <c r="R138" s="99">
        <v>0.50713652200000003</v>
      </c>
      <c r="S138" s="102">
        <f t="shared" si="10"/>
        <v>102.89594271783314</v>
      </c>
      <c r="T138" s="99">
        <v>0.43562269300000001</v>
      </c>
      <c r="U138" s="102">
        <f t="shared" si="11"/>
        <v>-129.5564524229228</v>
      </c>
      <c r="V138">
        <v>0.47913299999999998</v>
      </c>
      <c r="W138" s="100">
        <f t="shared" si="12"/>
        <v>108.71031634222648</v>
      </c>
      <c r="X138">
        <v>0.48770599999999997</v>
      </c>
      <c r="Y138" s="100">
        <f t="shared" si="13"/>
        <v>105.04156192460214</v>
      </c>
      <c r="Z138">
        <v>0.51127500000000003</v>
      </c>
      <c r="AA138" s="100">
        <f t="shared" si="14"/>
        <v>-104.6140467543097</v>
      </c>
      <c r="AB138">
        <v>0.435062</v>
      </c>
      <c r="AC138">
        <v>-1</v>
      </c>
      <c r="AD138">
        <v>1</v>
      </c>
      <c r="AE138">
        <v>5</v>
      </c>
      <c r="AF138" t="s">
        <v>227</v>
      </c>
      <c r="AG138" s="99" t="s">
        <v>324</v>
      </c>
      <c r="AH138">
        <v>-1</v>
      </c>
      <c r="AI138">
        <v>6</v>
      </c>
      <c r="AJ138">
        <v>-1</v>
      </c>
    </row>
    <row r="139" spans="1:36" x14ac:dyDescent="0.2">
      <c r="A139">
        <v>777832</v>
      </c>
      <c r="B139" s="85">
        <v>45798</v>
      </c>
      <c r="C139">
        <v>2025</v>
      </c>
      <c r="D139">
        <v>5.3</v>
      </c>
      <c r="E139">
        <v>8.5</v>
      </c>
      <c r="F139">
        <v>110.5</v>
      </c>
      <c r="G139">
        <v>27</v>
      </c>
      <c r="H139">
        <v>145</v>
      </c>
      <c r="I139">
        <v>0.408163</v>
      </c>
      <c r="J139">
        <v>140</v>
      </c>
      <c r="K139">
        <v>145</v>
      </c>
      <c r="L139">
        <v>0.32069846699999999</v>
      </c>
      <c r="M139">
        <v>12</v>
      </c>
      <c r="N139">
        <v>-158</v>
      </c>
      <c r="O139">
        <v>0.61240300000000003</v>
      </c>
      <c r="P139">
        <v>-152</v>
      </c>
      <c r="Q139">
        <v>-158</v>
      </c>
      <c r="R139" s="99">
        <v>0.54755106499999995</v>
      </c>
      <c r="S139" s="102">
        <f t="shared" si="10"/>
        <v>121.01941736253615</v>
      </c>
      <c r="T139" s="99">
        <v>0.51784517500000005</v>
      </c>
      <c r="U139" s="102">
        <f t="shared" si="11"/>
        <v>107.40225922243962</v>
      </c>
      <c r="V139">
        <v>0.48345700000000003</v>
      </c>
      <c r="W139" s="100">
        <f t="shared" si="12"/>
        <v>106.84362828545247</v>
      </c>
      <c r="X139">
        <v>0.49657899999999999</v>
      </c>
      <c r="Y139" s="100">
        <f t="shared" si="13"/>
        <v>101.37782709297011</v>
      </c>
      <c r="Z139">
        <v>0.50698900000000002</v>
      </c>
      <c r="AA139" s="100">
        <f t="shared" si="14"/>
        <v>-102.83523085691802</v>
      </c>
      <c r="AB139">
        <v>0.55816299999999996</v>
      </c>
      <c r="AC139">
        <v>1</v>
      </c>
      <c r="AD139">
        <v>8</v>
      </c>
      <c r="AE139">
        <v>4</v>
      </c>
      <c r="AF139" t="s">
        <v>227</v>
      </c>
      <c r="AG139" s="99" t="s">
        <v>326</v>
      </c>
      <c r="AH139">
        <v>-1</v>
      </c>
      <c r="AI139">
        <v>12</v>
      </c>
      <c r="AJ139">
        <v>1</v>
      </c>
    </row>
    <row r="140" spans="1:36" x14ac:dyDescent="0.2">
      <c r="A140">
        <v>777833</v>
      </c>
      <c r="B140" s="85">
        <v>45798</v>
      </c>
      <c r="C140">
        <v>2025</v>
      </c>
      <c r="D140">
        <v>5.3</v>
      </c>
      <c r="E140">
        <v>9</v>
      </c>
      <c r="F140">
        <v>102</v>
      </c>
      <c r="G140">
        <v>11</v>
      </c>
      <c r="H140">
        <v>127</v>
      </c>
      <c r="I140">
        <v>0.440529</v>
      </c>
      <c r="J140">
        <v>128</v>
      </c>
      <c r="K140">
        <v>127</v>
      </c>
      <c r="L140">
        <v>0.35061088499999998</v>
      </c>
      <c r="M140">
        <v>5</v>
      </c>
      <c r="N140">
        <v>-138</v>
      </c>
      <c r="O140">
        <v>0.57983200000000001</v>
      </c>
      <c r="P140">
        <v>-139</v>
      </c>
      <c r="Q140">
        <v>-138</v>
      </c>
      <c r="R140" s="99">
        <v>0.55222694299999997</v>
      </c>
      <c r="S140" s="102">
        <f t="shared" si="10"/>
        <v>123.32741650420471</v>
      </c>
      <c r="T140" s="99">
        <v>0.26866931100000002</v>
      </c>
      <c r="U140" s="102">
        <f t="shared" si="11"/>
        <v>-272.20477332448286</v>
      </c>
      <c r="V140">
        <v>0.47778999999999999</v>
      </c>
      <c r="W140" s="100">
        <f t="shared" si="12"/>
        <v>109.2969714728228</v>
      </c>
      <c r="X140">
        <v>0.361514</v>
      </c>
      <c r="Y140" s="100">
        <f t="shared" si="13"/>
        <v>176.61446029752651</v>
      </c>
      <c r="Z140">
        <v>0.44376599999999999</v>
      </c>
      <c r="AA140" s="100">
        <f t="shared" si="14"/>
        <v>125.34398759706693</v>
      </c>
      <c r="AB140">
        <v>0.29052899999999998</v>
      </c>
      <c r="AC140">
        <v>-1</v>
      </c>
      <c r="AD140">
        <v>1</v>
      </c>
      <c r="AE140">
        <v>2</v>
      </c>
      <c r="AF140" t="s">
        <v>222</v>
      </c>
      <c r="AG140" s="99" t="s">
        <v>323</v>
      </c>
      <c r="AH140">
        <v>1</v>
      </c>
      <c r="AI140">
        <v>3</v>
      </c>
      <c r="AJ140">
        <v>-1</v>
      </c>
    </row>
    <row r="141" spans="1:36" x14ac:dyDescent="0.2">
      <c r="A141">
        <v>777834</v>
      </c>
      <c r="B141" s="85">
        <v>45798</v>
      </c>
      <c r="C141">
        <v>2025</v>
      </c>
      <c r="D141">
        <v>5.3</v>
      </c>
      <c r="E141">
        <v>8</v>
      </c>
      <c r="F141">
        <v>108.5</v>
      </c>
      <c r="G141">
        <v>22</v>
      </c>
      <c r="H141">
        <v>111</v>
      </c>
      <c r="I141">
        <v>0.47393400000000002</v>
      </c>
      <c r="J141">
        <v>113</v>
      </c>
      <c r="K141">
        <v>111</v>
      </c>
      <c r="L141">
        <v>0.33647680099999999</v>
      </c>
      <c r="M141">
        <v>6</v>
      </c>
      <c r="N141">
        <v>-120</v>
      </c>
      <c r="O141">
        <v>0.54545500000000002</v>
      </c>
      <c r="P141">
        <v>-122</v>
      </c>
      <c r="Q141">
        <v>-120</v>
      </c>
      <c r="R141" s="99">
        <v>0.53723048399999995</v>
      </c>
      <c r="S141" s="102">
        <f t="shared" si="10"/>
        <v>116.09029234328389</v>
      </c>
      <c r="T141" s="99">
        <v>0.52319751400000003</v>
      </c>
      <c r="U141" s="102">
        <f t="shared" si="11"/>
        <v>109.73045010507769</v>
      </c>
      <c r="V141">
        <v>0.526841</v>
      </c>
      <c r="W141" s="100">
        <f t="shared" si="12"/>
        <v>-111.34544624534249</v>
      </c>
      <c r="X141">
        <v>0.485906</v>
      </c>
      <c r="Y141" s="100">
        <f t="shared" si="13"/>
        <v>105.8011220277173</v>
      </c>
      <c r="Z141">
        <v>0.52006799999999997</v>
      </c>
      <c r="AA141" s="100">
        <f t="shared" si="14"/>
        <v>-108.36285140394888</v>
      </c>
      <c r="AB141">
        <v>0.62393399999999999</v>
      </c>
      <c r="AC141">
        <v>1</v>
      </c>
      <c r="AD141">
        <v>3</v>
      </c>
      <c r="AE141">
        <v>1</v>
      </c>
      <c r="AF141" t="s">
        <v>225</v>
      </c>
      <c r="AG141" s="99" t="s">
        <v>326</v>
      </c>
      <c r="AH141">
        <v>-1</v>
      </c>
      <c r="AI141">
        <v>4</v>
      </c>
      <c r="AJ141">
        <v>-1</v>
      </c>
    </row>
    <row r="142" spans="1:36" x14ac:dyDescent="0.2">
      <c r="A142">
        <v>777835</v>
      </c>
      <c r="B142" s="85">
        <v>45798</v>
      </c>
      <c r="C142">
        <v>2025</v>
      </c>
      <c r="D142">
        <v>5.3</v>
      </c>
      <c r="E142">
        <v>7.5</v>
      </c>
      <c r="F142">
        <v>105</v>
      </c>
      <c r="G142">
        <v>19</v>
      </c>
      <c r="H142">
        <v>-110</v>
      </c>
      <c r="I142">
        <v>0.52381</v>
      </c>
      <c r="J142">
        <v>-108</v>
      </c>
      <c r="K142">
        <v>-110</v>
      </c>
      <c r="L142">
        <v>0.32247815699999999</v>
      </c>
      <c r="M142">
        <v>28</v>
      </c>
      <c r="N142">
        <v>101</v>
      </c>
      <c r="O142">
        <v>0.49751200000000001</v>
      </c>
      <c r="P142">
        <v>100</v>
      </c>
      <c r="Q142">
        <v>101</v>
      </c>
      <c r="R142" s="99">
        <v>0.471178763</v>
      </c>
      <c r="S142" s="102">
        <f t="shared" si="10"/>
        <v>-112.2336740376391</v>
      </c>
      <c r="T142" s="99">
        <v>0.75623209599999996</v>
      </c>
      <c r="U142" s="102">
        <f t="shared" si="11"/>
        <v>310.22627818960115</v>
      </c>
      <c r="V142">
        <v>0.58543900000000004</v>
      </c>
      <c r="W142" s="100">
        <f t="shared" si="12"/>
        <v>-141.21902446202131</v>
      </c>
      <c r="X142">
        <v>0.66230900000000004</v>
      </c>
      <c r="Y142" s="100">
        <f t="shared" si="13"/>
        <v>-196.12870938224594</v>
      </c>
      <c r="Z142">
        <v>0.59555199999999997</v>
      </c>
      <c r="AA142" s="100">
        <f t="shared" si="14"/>
        <v>-147.25057362133077</v>
      </c>
      <c r="AB142">
        <v>0.67381000000000002</v>
      </c>
      <c r="AC142">
        <v>1</v>
      </c>
      <c r="AD142">
        <v>4</v>
      </c>
      <c r="AE142">
        <v>3</v>
      </c>
      <c r="AF142" t="s">
        <v>222</v>
      </c>
      <c r="AG142" s="99" t="s">
        <v>325</v>
      </c>
      <c r="AH142">
        <v>1</v>
      </c>
      <c r="AI142">
        <v>7</v>
      </c>
      <c r="AJ142">
        <v>-1</v>
      </c>
    </row>
    <row r="143" spans="1:36" x14ac:dyDescent="0.2">
      <c r="A143">
        <v>777812</v>
      </c>
      <c r="B143" s="85">
        <v>45799</v>
      </c>
      <c r="C143">
        <v>2025</v>
      </c>
      <c r="D143">
        <v>5.4</v>
      </c>
      <c r="E143">
        <v>10</v>
      </c>
      <c r="F143">
        <v>-109.5</v>
      </c>
      <c r="G143">
        <v>20</v>
      </c>
      <c r="H143">
        <v>-132</v>
      </c>
      <c r="I143">
        <v>0.56896599999999997</v>
      </c>
      <c r="J143">
        <v>-128</v>
      </c>
      <c r="K143">
        <v>-132</v>
      </c>
      <c r="L143">
        <v>0.33728248799999999</v>
      </c>
      <c r="M143">
        <v>4</v>
      </c>
      <c r="N143">
        <v>121</v>
      </c>
      <c r="O143">
        <v>0.45248899999999997</v>
      </c>
      <c r="P143">
        <v>118</v>
      </c>
      <c r="Q143">
        <v>121</v>
      </c>
      <c r="R143" s="99">
        <v>0.51696617600000005</v>
      </c>
      <c r="S143" s="102">
        <f t="shared" si="10"/>
        <v>107.02483973461869</v>
      </c>
      <c r="T143" s="99">
        <v>0.52608451300000003</v>
      </c>
      <c r="U143" s="102">
        <f t="shared" si="11"/>
        <v>111.00808634261831</v>
      </c>
      <c r="V143">
        <v>0.618703</v>
      </c>
      <c r="W143" s="100">
        <f t="shared" si="12"/>
        <v>-162.26275055927533</v>
      </c>
      <c r="X143">
        <v>0.54631799999999997</v>
      </c>
      <c r="Y143" s="100">
        <f t="shared" si="13"/>
        <v>-120.41870737653244</v>
      </c>
      <c r="Z143">
        <v>0.555338</v>
      </c>
      <c r="AA143" s="100">
        <f t="shared" si="14"/>
        <v>-124.88991638592908</v>
      </c>
      <c r="AB143">
        <v>0.41896600000000001</v>
      </c>
      <c r="AC143">
        <v>-1</v>
      </c>
      <c r="AD143">
        <v>5</v>
      </c>
      <c r="AE143">
        <v>10</v>
      </c>
      <c r="AF143" t="s">
        <v>230</v>
      </c>
      <c r="AG143" s="99" t="s">
        <v>324</v>
      </c>
      <c r="AH143">
        <v>-1</v>
      </c>
      <c r="AI143">
        <v>15</v>
      </c>
      <c r="AJ143">
        <v>1</v>
      </c>
    </row>
    <row r="144" spans="1:36" x14ac:dyDescent="0.2">
      <c r="A144">
        <v>777814</v>
      </c>
      <c r="B144" s="85">
        <v>45799</v>
      </c>
      <c r="C144">
        <v>2025</v>
      </c>
      <c r="D144">
        <v>5.4</v>
      </c>
      <c r="E144">
        <v>8.5</v>
      </c>
      <c r="F144">
        <v>-138</v>
      </c>
      <c r="G144">
        <v>22</v>
      </c>
      <c r="H144">
        <v>-104</v>
      </c>
      <c r="I144">
        <v>0.50980400000000003</v>
      </c>
      <c r="J144">
        <v>106</v>
      </c>
      <c r="K144">
        <v>-104</v>
      </c>
      <c r="L144">
        <v>0.33647680099999999</v>
      </c>
      <c r="M144">
        <v>17</v>
      </c>
      <c r="N144">
        <v>-122</v>
      </c>
      <c r="O144">
        <v>0.54954999999999998</v>
      </c>
      <c r="P144">
        <v>-124</v>
      </c>
      <c r="Q144">
        <v>-122</v>
      </c>
      <c r="R144" s="99">
        <v>0.50918642999999997</v>
      </c>
      <c r="S144" s="102">
        <f t="shared" si="10"/>
        <v>103.74334800889878</v>
      </c>
      <c r="T144" s="99">
        <v>0.48006177500000002</v>
      </c>
      <c r="U144" s="102">
        <f t="shared" si="11"/>
        <v>-108.30652471757409</v>
      </c>
      <c r="V144">
        <v>0.5</v>
      </c>
      <c r="W144" s="100">
        <f t="shared" si="12"/>
        <v>-100</v>
      </c>
      <c r="X144">
        <v>0.5</v>
      </c>
      <c r="Y144" s="100">
        <f t="shared" si="13"/>
        <v>-100</v>
      </c>
      <c r="Z144">
        <v>0.5</v>
      </c>
      <c r="AA144" s="100">
        <f t="shared" si="14"/>
        <v>-100</v>
      </c>
      <c r="AB144">
        <v>0.35980400000000001</v>
      </c>
      <c r="AC144">
        <v>-1</v>
      </c>
      <c r="AD144">
        <v>5</v>
      </c>
      <c r="AE144">
        <v>8</v>
      </c>
      <c r="AF144" t="s">
        <v>228</v>
      </c>
      <c r="AG144" s="99" t="s">
        <v>323</v>
      </c>
      <c r="AH144">
        <v>1</v>
      </c>
      <c r="AI144">
        <v>13</v>
      </c>
      <c r="AJ144">
        <v>1</v>
      </c>
    </row>
    <row r="145" spans="1:36" x14ac:dyDescent="0.2">
      <c r="A145">
        <v>777816</v>
      </c>
      <c r="B145" s="85">
        <v>45799</v>
      </c>
      <c r="C145">
        <v>2025</v>
      </c>
      <c r="D145">
        <v>5.4</v>
      </c>
      <c r="E145">
        <v>8.5</v>
      </c>
      <c r="F145">
        <v>-110.5</v>
      </c>
      <c r="G145">
        <v>29</v>
      </c>
      <c r="H145">
        <v>105</v>
      </c>
      <c r="I145">
        <v>0.48780499999999999</v>
      </c>
      <c r="J145">
        <v>-101</v>
      </c>
      <c r="K145">
        <v>105</v>
      </c>
      <c r="L145">
        <v>0.33360588699999999</v>
      </c>
      <c r="M145">
        <v>23</v>
      </c>
      <c r="N145">
        <v>-114</v>
      </c>
      <c r="O145">
        <v>0.53271000000000002</v>
      </c>
      <c r="P145">
        <v>-107</v>
      </c>
      <c r="Q145">
        <v>-114</v>
      </c>
      <c r="R145" s="99">
        <v>0.486549491</v>
      </c>
      <c r="S145" s="102">
        <f t="shared" si="10"/>
        <v>-105.52893765127791</v>
      </c>
      <c r="T145" s="99">
        <v>0.49151810200000001</v>
      </c>
      <c r="U145" s="102">
        <f t="shared" si="11"/>
        <v>-103.45130645869884</v>
      </c>
      <c r="V145">
        <v>0.466584</v>
      </c>
      <c r="W145" s="100">
        <f t="shared" si="12"/>
        <v>114.32368019477737</v>
      </c>
      <c r="X145">
        <v>0.54491800000000001</v>
      </c>
      <c r="Y145" s="100">
        <f t="shared" si="13"/>
        <v>-119.74061817430706</v>
      </c>
      <c r="Z145">
        <v>0.53861899999999996</v>
      </c>
      <c r="AA145" s="100">
        <f t="shared" si="14"/>
        <v>-116.74061133856833</v>
      </c>
      <c r="AB145">
        <v>0.63780499999999996</v>
      </c>
      <c r="AC145">
        <v>1</v>
      </c>
      <c r="AD145">
        <v>7</v>
      </c>
      <c r="AE145">
        <v>6</v>
      </c>
      <c r="AF145" t="s">
        <v>222</v>
      </c>
      <c r="AG145" s="99" t="s">
        <v>326</v>
      </c>
      <c r="AH145">
        <v>-1</v>
      </c>
      <c r="AI145">
        <v>13</v>
      </c>
      <c r="AJ145">
        <v>1</v>
      </c>
    </row>
    <row r="146" spans="1:36" x14ac:dyDescent="0.2">
      <c r="A146">
        <v>777818</v>
      </c>
      <c r="B146" s="85">
        <v>45799</v>
      </c>
      <c r="C146">
        <v>2025</v>
      </c>
      <c r="D146">
        <v>5.4</v>
      </c>
      <c r="E146">
        <v>7</v>
      </c>
      <c r="F146">
        <v>110.5</v>
      </c>
      <c r="G146">
        <v>19</v>
      </c>
      <c r="H146">
        <v>-145</v>
      </c>
      <c r="I146">
        <v>0.59183699999999995</v>
      </c>
      <c r="J146">
        <v>-151</v>
      </c>
      <c r="K146">
        <v>-145</v>
      </c>
      <c r="L146">
        <v>0.32247815699999999</v>
      </c>
      <c r="M146">
        <v>28</v>
      </c>
      <c r="N146">
        <v>132</v>
      </c>
      <c r="O146">
        <v>0.43103399999999997</v>
      </c>
      <c r="P146">
        <v>139</v>
      </c>
      <c r="Q146">
        <v>132</v>
      </c>
      <c r="R146" s="99">
        <v>0.46876129799999999</v>
      </c>
      <c r="S146" s="102">
        <f t="shared" si="10"/>
        <v>-113.32819161192782</v>
      </c>
      <c r="T146" s="99">
        <v>0.49608910299999998</v>
      </c>
      <c r="U146" s="102">
        <f t="shared" si="11"/>
        <v>-101.57669135498024</v>
      </c>
      <c r="V146">
        <v>0.598047</v>
      </c>
      <c r="W146" s="100">
        <f t="shared" si="12"/>
        <v>-148.7853057447015</v>
      </c>
      <c r="X146">
        <v>0.64607999999999999</v>
      </c>
      <c r="Y146" s="100">
        <f t="shared" si="13"/>
        <v>-182.54972875226039</v>
      </c>
      <c r="Z146">
        <v>0.61313399999999996</v>
      </c>
      <c r="AA146" s="100">
        <f t="shared" si="14"/>
        <v>-158.48743492578822</v>
      </c>
      <c r="AB146">
        <v>0.74183699999999997</v>
      </c>
      <c r="AC146">
        <v>1</v>
      </c>
      <c r="AD146">
        <v>1</v>
      </c>
      <c r="AE146">
        <v>0</v>
      </c>
      <c r="AF146" t="s">
        <v>222</v>
      </c>
      <c r="AG146" s="99" t="s">
        <v>325</v>
      </c>
      <c r="AH146">
        <v>1</v>
      </c>
      <c r="AI146">
        <v>1</v>
      </c>
      <c r="AJ146">
        <v>-1</v>
      </c>
    </row>
    <row r="147" spans="1:36" x14ac:dyDescent="0.2">
      <c r="A147">
        <v>777820</v>
      </c>
      <c r="B147" s="85">
        <v>45799</v>
      </c>
      <c r="C147">
        <v>2025</v>
      </c>
      <c r="D147">
        <v>5.4</v>
      </c>
      <c r="E147">
        <v>8.5</v>
      </c>
      <c r="F147">
        <v>-100</v>
      </c>
      <c r="G147">
        <v>16</v>
      </c>
      <c r="H147">
        <v>137</v>
      </c>
      <c r="I147">
        <v>0.42194100000000001</v>
      </c>
      <c r="J147">
        <v>136</v>
      </c>
      <c r="K147">
        <v>137</v>
      </c>
      <c r="L147">
        <v>0.34988272100000001</v>
      </c>
      <c r="M147">
        <v>0</v>
      </c>
      <c r="N147">
        <v>-150</v>
      </c>
      <c r="O147">
        <v>0.6</v>
      </c>
      <c r="P147">
        <v>-148</v>
      </c>
      <c r="Q147">
        <v>-150</v>
      </c>
      <c r="R147" s="99">
        <v>0.53765354899999995</v>
      </c>
      <c r="S147" s="102">
        <f t="shared" si="10"/>
        <v>116.28802337232602</v>
      </c>
      <c r="T147" s="99">
        <v>0.47772719400000002</v>
      </c>
      <c r="U147" s="102">
        <f t="shared" si="11"/>
        <v>-109.32448739771759</v>
      </c>
      <c r="V147">
        <v>0.421205</v>
      </c>
      <c r="W147" s="100">
        <f t="shared" si="12"/>
        <v>137.41408577770918</v>
      </c>
      <c r="X147">
        <v>0.39475399999999999</v>
      </c>
      <c r="Y147" s="100">
        <f t="shared" si="13"/>
        <v>153.32232225639257</v>
      </c>
      <c r="Z147">
        <v>0.42882900000000002</v>
      </c>
      <c r="AA147" s="100">
        <f t="shared" si="14"/>
        <v>133.19318422961135</v>
      </c>
      <c r="AB147">
        <v>0.57194100000000003</v>
      </c>
      <c r="AC147">
        <v>1</v>
      </c>
      <c r="AD147">
        <v>8</v>
      </c>
      <c r="AE147">
        <v>7</v>
      </c>
      <c r="AF147" t="s">
        <v>222</v>
      </c>
      <c r="AG147" s="99" t="s">
        <v>326</v>
      </c>
      <c r="AH147">
        <v>-1</v>
      </c>
      <c r="AI147">
        <v>15</v>
      </c>
      <c r="AJ147">
        <v>1</v>
      </c>
    </row>
    <row r="148" spans="1:36" x14ac:dyDescent="0.2">
      <c r="A148">
        <v>777821</v>
      </c>
      <c r="B148" s="85">
        <v>45799</v>
      </c>
      <c r="C148">
        <v>2025</v>
      </c>
      <c r="D148">
        <v>5.4</v>
      </c>
      <c r="E148">
        <v>8</v>
      </c>
      <c r="F148">
        <v>105</v>
      </c>
      <c r="G148">
        <v>10</v>
      </c>
      <c r="H148">
        <v>-123</v>
      </c>
      <c r="I148">
        <v>0.55157</v>
      </c>
      <c r="J148">
        <v>-120</v>
      </c>
      <c r="K148">
        <v>-123</v>
      </c>
      <c r="L148">
        <v>0.34727845299999999</v>
      </c>
      <c r="M148">
        <v>7</v>
      </c>
      <c r="N148">
        <v>113</v>
      </c>
      <c r="O148">
        <v>0.46948400000000001</v>
      </c>
      <c r="P148">
        <v>111</v>
      </c>
      <c r="Q148">
        <v>113</v>
      </c>
      <c r="R148" s="99">
        <v>0.47362799</v>
      </c>
      <c r="S148" s="102">
        <f t="shared" si="10"/>
        <v>-111.13617039398369</v>
      </c>
      <c r="T148" s="99">
        <v>0.43824958800000002</v>
      </c>
      <c r="U148" s="102">
        <f t="shared" si="11"/>
        <v>-128.18047692037987</v>
      </c>
      <c r="V148">
        <v>0.55350100000000002</v>
      </c>
      <c r="W148" s="100">
        <f t="shared" si="12"/>
        <v>-123.96466733408138</v>
      </c>
      <c r="X148">
        <v>0.53607499999999997</v>
      </c>
      <c r="Y148" s="100">
        <f t="shared" si="13"/>
        <v>-115.55208277199978</v>
      </c>
      <c r="Z148">
        <v>0.52861000000000002</v>
      </c>
      <c r="AA148" s="100">
        <f t="shared" si="14"/>
        <v>-112.13856891321412</v>
      </c>
      <c r="AB148">
        <v>0.40156999999999998</v>
      </c>
      <c r="AC148">
        <v>-1</v>
      </c>
      <c r="AD148">
        <v>0</v>
      </c>
      <c r="AE148">
        <v>7</v>
      </c>
      <c r="AF148" t="s">
        <v>226</v>
      </c>
      <c r="AG148" s="99" t="s">
        <v>324</v>
      </c>
      <c r="AH148">
        <v>-1</v>
      </c>
      <c r="AI148">
        <v>7</v>
      </c>
      <c r="AJ148">
        <v>-1</v>
      </c>
    </row>
    <row r="149" spans="1:36" x14ac:dyDescent="0.2">
      <c r="A149">
        <v>777822</v>
      </c>
      <c r="B149" s="85">
        <v>45799</v>
      </c>
      <c r="C149">
        <v>2025</v>
      </c>
      <c r="D149">
        <v>5.4</v>
      </c>
      <c r="E149">
        <v>8</v>
      </c>
      <c r="F149">
        <v>-114</v>
      </c>
      <c r="G149">
        <v>12</v>
      </c>
      <c r="H149">
        <v>116</v>
      </c>
      <c r="I149">
        <v>0.46296300000000001</v>
      </c>
      <c r="J149">
        <v>102</v>
      </c>
      <c r="K149">
        <v>116</v>
      </c>
      <c r="L149">
        <v>0.32174260599999999</v>
      </c>
      <c r="M149">
        <v>24</v>
      </c>
      <c r="N149">
        <v>-136</v>
      </c>
      <c r="O149">
        <v>0.57627099999999998</v>
      </c>
      <c r="P149">
        <v>-120</v>
      </c>
      <c r="Q149">
        <v>-136</v>
      </c>
      <c r="R149" s="99">
        <v>0.48015104600000003</v>
      </c>
      <c r="S149" s="102">
        <f t="shared" si="10"/>
        <v>-108.26779579690844</v>
      </c>
      <c r="T149" s="99">
        <v>0.74786302999999998</v>
      </c>
      <c r="U149" s="102">
        <f t="shared" si="11"/>
        <v>296.60982679374627</v>
      </c>
      <c r="V149">
        <v>0.5</v>
      </c>
      <c r="W149" s="100">
        <f t="shared" si="12"/>
        <v>-100</v>
      </c>
      <c r="X149">
        <v>0.5</v>
      </c>
      <c r="Y149" s="100">
        <f t="shared" si="13"/>
        <v>-100</v>
      </c>
      <c r="Z149">
        <v>0.5</v>
      </c>
      <c r="AA149" s="100">
        <f t="shared" si="14"/>
        <v>-100</v>
      </c>
      <c r="AB149">
        <v>0.61296300000000004</v>
      </c>
      <c r="AC149">
        <v>1</v>
      </c>
      <c r="AD149">
        <v>9</v>
      </c>
      <c r="AE149">
        <v>2</v>
      </c>
      <c r="AF149" t="s">
        <v>226</v>
      </c>
      <c r="AG149" s="99" t="s">
        <v>326</v>
      </c>
      <c r="AH149">
        <v>-1</v>
      </c>
      <c r="AI149">
        <v>11</v>
      </c>
      <c r="AJ149">
        <v>1</v>
      </c>
    </row>
    <row r="150" spans="1:36" x14ac:dyDescent="0.2">
      <c r="A150">
        <v>777797</v>
      </c>
      <c r="B150" s="85">
        <v>45800</v>
      </c>
      <c r="C150">
        <v>2025</v>
      </c>
      <c r="D150">
        <v>5.4</v>
      </c>
      <c r="E150">
        <v>8.5</v>
      </c>
      <c r="F150">
        <v>111.5</v>
      </c>
      <c r="G150">
        <v>26</v>
      </c>
      <c r="H150">
        <v>103</v>
      </c>
      <c r="I150">
        <v>0.49261100000000002</v>
      </c>
      <c r="J150">
        <v>116</v>
      </c>
      <c r="K150">
        <v>103</v>
      </c>
      <c r="L150">
        <v>0.33921411400000001</v>
      </c>
      <c r="M150">
        <v>1</v>
      </c>
      <c r="N150">
        <v>-111</v>
      </c>
      <c r="O150">
        <v>0.52606600000000003</v>
      </c>
      <c r="P150">
        <v>-125</v>
      </c>
      <c r="Q150">
        <v>-111</v>
      </c>
      <c r="R150" s="99">
        <v>0.478895813</v>
      </c>
      <c r="S150" s="102">
        <f t="shared" si="10"/>
        <v>-108.81368616183744</v>
      </c>
      <c r="T150" s="99">
        <v>0.58183420600000002</v>
      </c>
      <c r="U150" s="102">
        <f t="shared" si="11"/>
        <v>139.13959830009435</v>
      </c>
      <c r="V150">
        <v>0.462891</v>
      </c>
      <c r="W150" s="100">
        <f t="shared" si="12"/>
        <v>116.03358025971559</v>
      </c>
      <c r="X150">
        <v>0.483738</v>
      </c>
      <c r="Y150" s="100">
        <f t="shared" si="13"/>
        <v>106.72347427739808</v>
      </c>
      <c r="Z150">
        <v>0.43531799999999998</v>
      </c>
      <c r="AA150" s="100">
        <f t="shared" si="14"/>
        <v>129.71712633063646</v>
      </c>
      <c r="AB150">
        <v>0.64261100000000004</v>
      </c>
      <c r="AC150">
        <v>1</v>
      </c>
      <c r="AD150">
        <v>4</v>
      </c>
      <c r="AE150">
        <v>3</v>
      </c>
      <c r="AF150" t="s">
        <v>222</v>
      </c>
      <c r="AG150" s="99" t="s">
        <v>326</v>
      </c>
      <c r="AH150">
        <v>-1</v>
      </c>
      <c r="AI150">
        <v>7</v>
      </c>
      <c r="AJ150">
        <v>-1</v>
      </c>
    </row>
    <row r="151" spans="1:36" x14ac:dyDescent="0.2">
      <c r="A151">
        <v>777800</v>
      </c>
      <c r="B151" s="85">
        <v>45800</v>
      </c>
      <c r="C151">
        <v>2025</v>
      </c>
      <c r="D151">
        <v>5.4</v>
      </c>
      <c r="E151">
        <v>8.5</v>
      </c>
      <c r="F151">
        <v>-111.5</v>
      </c>
      <c r="G151">
        <v>12</v>
      </c>
      <c r="H151">
        <v>-116</v>
      </c>
      <c r="I151">
        <v>0.53703699999999999</v>
      </c>
      <c r="J151">
        <v>-125</v>
      </c>
      <c r="K151">
        <v>-116</v>
      </c>
      <c r="L151">
        <v>0.32174260599999999</v>
      </c>
      <c r="M151">
        <v>24</v>
      </c>
      <c r="N151">
        <v>107</v>
      </c>
      <c r="O151">
        <v>0.48309200000000002</v>
      </c>
      <c r="P151">
        <v>115</v>
      </c>
      <c r="Q151">
        <v>107</v>
      </c>
      <c r="R151" s="99">
        <v>0.47835476300000002</v>
      </c>
      <c r="S151" s="102">
        <f t="shared" si="10"/>
        <v>-109.04986786971742</v>
      </c>
      <c r="T151" s="99">
        <v>0.46107325999999998</v>
      </c>
      <c r="U151" s="102">
        <f t="shared" si="11"/>
        <v>-116.88527328607169</v>
      </c>
      <c r="V151">
        <v>0.56260900000000003</v>
      </c>
      <c r="W151" s="100">
        <f t="shared" si="12"/>
        <v>-128.62838970166283</v>
      </c>
      <c r="X151">
        <v>0.52597300000000002</v>
      </c>
      <c r="Y151" s="100">
        <f t="shared" si="13"/>
        <v>-110.95844751459305</v>
      </c>
      <c r="Z151">
        <v>0.59786799999999996</v>
      </c>
      <c r="AA151" s="100">
        <f t="shared" si="14"/>
        <v>-148.67456457083742</v>
      </c>
      <c r="AB151">
        <v>0.38703700000000002</v>
      </c>
      <c r="AC151">
        <v>-1</v>
      </c>
      <c r="AD151">
        <v>3</v>
      </c>
      <c r="AE151">
        <v>5</v>
      </c>
      <c r="AF151" t="s">
        <v>225</v>
      </c>
      <c r="AG151" s="99" t="s">
        <v>324</v>
      </c>
      <c r="AH151">
        <v>-1</v>
      </c>
      <c r="AI151">
        <v>8</v>
      </c>
      <c r="AJ151">
        <v>-1</v>
      </c>
    </row>
    <row r="152" spans="1:36" x14ac:dyDescent="0.2">
      <c r="A152">
        <v>777801</v>
      </c>
      <c r="B152" s="85">
        <v>45800</v>
      </c>
      <c r="C152">
        <v>2025</v>
      </c>
      <c r="D152">
        <v>5.4</v>
      </c>
      <c r="E152">
        <v>8</v>
      </c>
      <c r="F152">
        <v>111.5</v>
      </c>
      <c r="G152">
        <v>16</v>
      </c>
      <c r="H152">
        <v>-113</v>
      </c>
      <c r="I152">
        <v>0.53051599999999999</v>
      </c>
      <c r="J152">
        <v>-107</v>
      </c>
      <c r="K152">
        <v>-113</v>
      </c>
      <c r="L152">
        <v>0.34988272100000001</v>
      </c>
      <c r="M152">
        <v>25</v>
      </c>
      <c r="N152">
        <v>104</v>
      </c>
      <c r="O152">
        <v>0.49019600000000002</v>
      </c>
      <c r="P152">
        <v>-101</v>
      </c>
      <c r="Q152">
        <v>104</v>
      </c>
      <c r="R152" s="99">
        <v>0.52700186199999999</v>
      </c>
      <c r="S152" s="102">
        <f t="shared" si="10"/>
        <v>111.41732274641637</v>
      </c>
      <c r="T152" s="99">
        <v>0.40578301900000002</v>
      </c>
      <c r="U152" s="102">
        <f t="shared" si="11"/>
        <v>-146.43712358007764</v>
      </c>
      <c r="V152">
        <v>0.50708399999999998</v>
      </c>
      <c r="W152" s="100">
        <f t="shared" si="12"/>
        <v>-102.87432341413141</v>
      </c>
      <c r="X152">
        <v>0.412051</v>
      </c>
      <c r="Y152" s="100">
        <f t="shared" si="13"/>
        <v>142.68840507607069</v>
      </c>
      <c r="Z152">
        <v>0.47872700000000001</v>
      </c>
      <c r="AA152" s="100">
        <f t="shared" si="14"/>
        <v>108.88731991301931</v>
      </c>
      <c r="AB152">
        <v>0.38051600000000002</v>
      </c>
      <c r="AC152">
        <v>-1</v>
      </c>
      <c r="AD152">
        <v>0</v>
      </c>
      <c r="AE152">
        <v>4</v>
      </c>
      <c r="AF152" t="s">
        <v>227</v>
      </c>
      <c r="AG152" s="99" t="s">
        <v>324</v>
      </c>
      <c r="AH152">
        <v>-1</v>
      </c>
      <c r="AI152">
        <v>4</v>
      </c>
      <c r="AJ152">
        <v>-1</v>
      </c>
    </row>
    <row r="153" spans="1:36" x14ac:dyDescent="0.2">
      <c r="A153">
        <v>777806</v>
      </c>
      <c r="B153" s="85">
        <v>45800</v>
      </c>
      <c r="C153">
        <v>2025</v>
      </c>
      <c r="D153">
        <v>5.4</v>
      </c>
      <c r="E153">
        <v>7</v>
      </c>
      <c r="F153">
        <v>106.5</v>
      </c>
      <c r="G153">
        <v>22</v>
      </c>
      <c r="H153">
        <v>-123</v>
      </c>
      <c r="I153">
        <v>0.55157</v>
      </c>
      <c r="J153">
        <v>-117</v>
      </c>
      <c r="K153">
        <v>-123</v>
      </c>
      <c r="L153">
        <v>0.33647680099999999</v>
      </c>
      <c r="M153">
        <v>17</v>
      </c>
      <c r="N153">
        <v>112</v>
      </c>
      <c r="O153">
        <v>0.47169800000000001</v>
      </c>
      <c r="P153">
        <v>108</v>
      </c>
      <c r="Q153">
        <v>112</v>
      </c>
      <c r="R153" s="99">
        <v>0.50594769100000003</v>
      </c>
      <c r="S153" s="102">
        <f t="shared" si="10"/>
        <v>102.40771711482883</v>
      </c>
      <c r="T153" s="99">
        <v>0.442465683</v>
      </c>
      <c r="U153" s="102">
        <f t="shared" si="11"/>
        <v>-126.00622792253927</v>
      </c>
      <c r="V153">
        <v>0.52526099999999998</v>
      </c>
      <c r="W153" s="100">
        <f t="shared" si="12"/>
        <v>-110.64205805716402</v>
      </c>
      <c r="X153">
        <v>0.487294</v>
      </c>
      <c r="Y153" s="100">
        <f t="shared" si="13"/>
        <v>105.21492158737847</v>
      </c>
      <c r="Z153">
        <v>0.52010299999999998</v>
      </c>
      <c r="AA153" s="100">
        <f t="shared" si="14"/>
        <v>-108.37804778942146</v>
      </c>
      <c r="AB153">
        <v>0.70157000000000003</v>
      </c>
      <c r="AC153">
        <v>1</v>
      </c>
      <c r="AD153">
        <v>6</v>
      </c>
      <c r="AE153">
        <v>5</v>
      </c>
      <c r="AF153" t="s">
        <v>222</v>
      </c>
      <c r="AG153" s="99" t="s">
        <v>325</v>
      </c>
      <c r="AH153">
        <v>1</v>
      </c>
      <c r="AI153">
        <v>11</v>
      </c>
      <c r="AJ153">
        <v>1</v>
      </c>
    </row>
    <row r="154" spans="1:36" x14ac:dyDescent="0.2">
      <c r="A154">
        <v>777807</v>
      </c>
      <c r="B154" s="85">
        <v>45800</v>
      </c>
      <c r="C154">
        <v>2025</v>
      </c>
      <c r="D154">
        <v>5.4</v>
      </c>
      <c r="E154">
        <v>8</v>
      </c>
      <c r="F154">
        <v>-111.5</v>
      </c>
      <c r="G154">
        <v>10</v>
      </c>
      <c r="H154">
        <v>-107</v>
      </c>
      <c r="I154">
        <v>0.51690800000000003</v>
      </c>
      <c r="J154">
        <v>-111</v>
      </c>
      <c r="K154">
        <v>-107</v>
      </c>
      <c r="L154">
        <v>0.34727845299999999</v>
      </c>
      <c r="M154">
        <v>7</v>
      </c>
      <c r="N154">
        <v>-101</v>
      </c>
      <c r="O154">
        <v>0.50248800000000005</v>
      </c>
      <c r="P154">
        <v>103</v>
      </c>
      <c r="Q154">
        <v>-101</v>
      </c>
      <c r="R154" s="99">
        <v>0.48657399499999998</v>
      </c>
      <c r="S154" s="102">
        <f t="shared" si="10"/>
        <v>-105.51858715754014</v>
      </c>
      <c r="T154" s="99">
        <v>0.65440313100000003</v>
      </c>
      <c r="U154" s="102">
        <f t="shared" si="11"/>
        <v>189.35447328951355</v>
      </c>
      <c r="V154">
        <v>0.52208299999999996</v>
      </c>
      <c r="W154" s="100">
        <f t="shared" si="12"/>
        <v>-109.24135362416484</v>
      </c>
      <c r="X154">
        <v>0.52286500000000002</v>
      </c>
      <c r="Y154" s="100">
        <f t="shared" si="13"/>
        <v>-109.58428956165447</v>
      </c>
      <c r="Z154">
        <v>0.48136200000000001</v>
      </c>
      <c r="AA154" s="100">
        <f t="shared" si="14"/>
        <v>107.74386013021383</v>
      </c>
      <c r="AB154">
        <v>0.36690800000000001</v>
      </c>
      <c r="AC154">
        <v>-1</v>
      </c>
      <c r="AD154">
        <v>1</v>
      </c>
      <c r="AE154">
        <v>3</v>
      </c>
      <c r="AF154" t="s">
        <v>225</v>
      </c>
      <c r="AG154" s="99" t="s">
        <v>324</v>
      </c>
      <c r="AH154">
        <v>-1</v>
      </c>
      <c r="AI154">
        <v>4</v>
      </c>
      <c r="AJ154">
        <v>-1</v>
      </c>
    </row>
    <row r="155" spans="1:36" x14ac:dyDescent="0.2">
      <c r="A155">
        <v>777808</v>
      </c>
      <c r="B155" s="85">
        <v>45800</v>
      </c>
      <c r="C155">
        <v>2025</v>
      </c>
      <c r="D155">
        <v>5.4</v>
      </c>
      <c r="E155">
        <v>8.5</v>
      </c>
      <c r="F155">
        <v>-112</v>
      </c>
      <c r="G155">
        <v>18</v>
      </c>
      <c r="H155">
        <v>-113</v>
      </c>
      <c r="I155">
        <v>0.53051599999999999</v>
      </c>
      <c r="J155">
        <v>-101</v>
      </c>
      <c r="K155">
        <v>-113</v>
      </c>
      <c r="L155">
        <v>0.310488926</v>
      </c>
      <c r="M155">
        <v>14</v>
      </c>
      <c r="N155">
        <v>104</v>
      </c>
      <c r="O155">
        <v>0.49019600000000002</v>
      </c>
      <c r="P155">
        <v>-108</v>
      </c>
      <c r="Q155">
        <v>104</v>
      </c>
      <c r="R155" s="99">
        <v>0.50536289199999995</v>
      </c>
      <c r="S155" s="102">
        <f t="shared" si="10"/>
        <v>102.16841474821172</v>
      </c>
      <c r="T155" s="99">
        <v>0.39600967799999998</v>
      </c>
      <c r="U155" s="102">
        <f t="shared" si="11"/>
        <v>-152.51908111195203</v>
      </c>
      <c r="V155">
        <v>0.39953899999999998</v>
      </c>
      <c r="W155" s="100">
        <f t="shared" si="12"/>
        <v>150.28845744720792</v>
      </c>
      <c r="X155">
        <v>0.45802100000000001</v>
      </c>
      <c r="Y155" s="100">
        <f t="shared" si="13"/>
        <v>118.33060056198296</v>
      </c>
      <c r="Z155">
        <v>0.47313300000000003</v>
      </c>
      <c r="AA155" s="100">
        <f t="shared" si="14"/>
        <v>111.35706027692001</v>
      </c>
      <c r="AB155">
        <v>0.38051600000000002</v>
      </c>
      <c r="AC155">
        <v>-1</v>
      </c>
      <c r="AD155">
        <v>5</v>
      </c>
      <c r="AE155">
        <v>7</v>
      </c>
      <c r="AF155" t="s">
        <v>225</v>
      </c>
      <c r="AG155" s="99" t="s">
        <v>324</v>
      </c>
      <c r="AH155">
        <v>-1</v>
      </c>
      <c r="AI155">
        <v>12</v>
      </c>
      <c r="AJ155">
        <v>1</v>
      </c>
    </row>
    <row r="156" spans="1:36" x14ac:dyDescent="0.2">
      <c r="A156">
        <v>777810</v>
      </c>
      <c r="B156" s="85">
        <v>45800</v>
      </c>
      <c r="C156">
        <v>2025</v>
      </c>
      <c r="D156">
        <v>5.4</v>
      </c>
      <c r="E156">
        <v>8.5</v>
      </c>
      <c r="F156">
        <v>-107</v>
      </c>
      <c r="G156">
        <v>27</v>
      </c>
      <c r="H156">
        <v>-129</v>
      </c>
      <c r="I156">
        <v>0.56331900000000001</v>
      </c>
      <c r="J156">
        <v>-135</v>
      </c>
      <c r="K156">
        <v>-129</v>
      </c>
      <c r="L156">
        <v>0.32069846699999999</v>
      </c>
      <c r="M156">
        <v>29</v>
      </c>
      <c r="N156">
        <v>119</v>
      </c>
      <c r="O156">
        <v>0.456621</v>
      </c>
      <c r="P156">
        <v>125</v>
      </c>
      <c r="Q156">
        <v>119</v>
      </c>
      <c r="R156" s="99">
        <v>0.54344802000000003</v>
      </c>
      <c r="S156" s="102">
        <f t="shared" si="10"/>
        <v>119.03310987721487</v>
      </c>
      <c r="T156" s="99">
        <v>0.58519268400000002</v>
      </c>
      <c r="U156" s="102">
        <f t="shared" si="11"/>
        <v>141.07578661896119</v>
      </c>
      <c r="V156">
        <v>0.63764600000000005</v>
      </c>
      <c r="W156" s="100">
        <f t="shared" si="12"/>
        <v>-175.97321955877405</v>
      </c>
      <c r="X156">
        <v>0.49688900000000003</v>
      </c>
      <c r="Y156" s="100">
        <f t="shared" si="13"/>
        <v>101.25219113323095</v>
      </c>
      <c r="Z156">
        <v>0.54858899999999999</v>
      </c>
      <c r="AA156" s="100">
        <f t="shared" si="14"/>
        <v>-121.52761009368402</v>
      </c>
      <c r="AB156">
        <v>0.71331900000000004</v>
      </c>
      <c r="AC156">
        <v>1</v>
      </c>
      <c r="AD156">
        <v>3</v>
      </c>
      <c r="AE156">
        <v>1</v>
      </c>
      <c r="AF156" t="s">
        <v>225</v>
      </c>
      <c r="AG156" s="99" t="s">
        <v>325</v>
      </c>
      <c r="AH156">
        <v>1</v>
      </c>
      <c r="AI156">
        <v>4</v>
      </c>
      <c r="AJ156">
        <v>-1</v>
      </c>
    </row>
    <row r="157" spans="1:36" x14ac:dyDescent="0.2">
      <c r="A157">
        <v>777811</v>
      </c>
      <c r="B157" s="85">
        <v>45800</v>
      </c>
      <c r="C157">
        <v>2025</v>
      </c>
      <c r="D157">
        <v>5.4</v>
      </c>
      <c r="E157">
        <v>8.5</v>
      </c>
      <c r="F157">
        <v>-100</v>
      </c>
      <c r="G157">
        <v>6</v>
      </c>
      <c r="H157">
        <v>108</v>
      </c>
      <c r="I157">
        <v>0.480769</v>
      </c>
      <c r="J157">
        <v>100</v>
      </c>
      <c r="K157">
        <v>108</v>
      </c>
      <c r="L157">
        <v>0.333208536</v>
      </c>
      <c r="M157">
        <v>5</v>
      </c>
      <c r="N157">
        <v>-117</v>
      </c>
      <c r="O157">
        <v>0.53917099999999996</v>
      </c>
      <c r="P157">
        <v>-108</v>
      </c>
      <c r="Q157">
        <v>-117</v>
      </c>
      <c r="R157" s="99">
        <v>0.52087641299999998</v>
      </c>
      <c r="S157" s="102">
        <f t="shared" si="10"/>
        <v>108.71441672521958</v>
      </c>
      <c r="T157" s="99">
        <v>0.47276714399999997</v>
      </c>
      <c r="U157" s="102">
        <f t="shared" si="11"/>
        <v>-111.52062123843362</v>
      </c>
      <c r="V157">
        <v>0.50706899999999999</v>
      </c>
      <c r="W157" s="100">
        <f t="shared" si="12"/>
        <v>-102.86814990333333</v>
      </c>
      <c r="X157">
        <v>0.41217500000000001</v>
      </c>
      <c r="Y157" s="100">
        <f t="shared" si="13"/>
        <v>142.61539394674594</v>
      </c>
      <c r="Z157">
        <v>0.48178799999999999</v>
      </c>
      <c r="AA157" s="100">
        <f t="shared" si="14"/>
        <v>107.56017169377402</v>
      </c>
      <c r="AB157">
        <v>0.33076899999999998</v>
      </c>
      <c r="AC157">
        <v>-1</v>
      </c>
      <c r="AD157">
        <v>6</v>
      </c>
      <c r="AE157">
        <v>13</v>
      </c>
      <c r="AF157" t="s">
        <v>226</v>
      </c>
      <c r="AG157" s="99" t="s">
        <v>323</v>
      </c>
      <c r="AH157">
        <v>1</v>
      </c>
      <c r="AI157">
        <v>19</v>
      </c>
      <c r="AJ157">
        <v>1</v>
      </c>
    </row>
    <row r="158" spans="1:36" x14ac:dyDescent="0.2">
      <c r="A158">
        <v>777815</v>
      </c>
      <c r="B158" s="85">
        <v>45800</v>
      </c>
      <c r="C158">
        <v>2025</v>
      </c>
      <c r="D158">
        <v>5.4</v>
      </c>
      <c r="E158">
        <v>9.5</v>
      </c>
      <c r="F158">
        <v>108.5</v>
      </c>
      <c r="G158">
        <v>3</v>
      </c>
      <c r="H158">
        <v>-114</v>
      </c>
      <c r="I158">
        <v>0.53271000000000002</v>
      </c>
      <c r="J158">
        <v>-115</v>
      </c>
      <c r="K158">
        <v>-114</v>
      </c>
      <c r="L158">
        <v>0.34564541199999999</v>
      </c>
      <c r="M158">
        <v>2</v>
      </c>
      <c r="N158">
        <v>105</v>
      </c>
      <c r="O158">
        <v>0.48780499999999999</v>
      </c>
      <c r="P158">
        <v>106</v>
      </c>
      <c r="Q158">
        <v>105</v>
      </c>
      <c r="R158" s="99">
        <v>0.48174744600000002</v>
      </c>
      <c r="S158" s="102">
        <f t="shared" si="10"/>
        <v>-107.57764432444962</v>
      </c>
      <c r="T158" s="99">
        <v>0.48096693600000001</v>
      </c>
      <c r="U158" s="102">
        <f t="shared" si="11"/>
        <v>-107.91449996887106</v>
      </c>
      <c r="V158">
        <v>0.52805100000000005</v>
      </c>
      <c r="W158" s="100">
        <f t="shared" si="12"/>
        <v>-111.88730138214089</v>
      </c>
      <c r="X158">
        <v>0.58104999999999996</v>
      </c>
      <c r="Y158" s="100">
        <f t="shared" si="13"/>
        <v>-138.69196801527625</v>
      </c>
      <c r="Z158">
        <v>0.549848</v>
      </c>
      <c r="AA158" s="100">
        <f t="shared" si="14"/>
        <v>-122.14718583944979</v>
      </c>
      <c r="AB158">
        <v>0.68271000000000004</v>
      </c>
      <c r="AC158">
        <v>1</v>
      </c>
      <c r="AD158">
        <v>19</v>
      </c>
      <c r="AE158">
        <v>5</v>
      </c>
      <c r="AF158" t="s">
        <v>229</v>
      </c>
      <c r="AG158" s="99" t="s">
        <v>325</v>
      </c>
      <c r="AH158">
        <v>1</v>
      </c>
      <c r="AI158">
        <v>24</v>
      </c>
      <c r="AJ158">
        <v>1</v>
      </c>
    </row>
    <row r="159" spans="1:36" x14ac:dyDescent="0.2">
      <c r="A159">
        <v>777784</v>
      </c>
      <c r="B159" s="85">
        <v>45801</v>
      </c>
      <c r="C159">
        <v>2025</v>
      </c>
      <c r="D159">
        <v>5.4</v>
      </c>
      <c r="E159">
        <v>10</v>
      </c>
      <c r="F159">
        <v>-104</v>
      </c>
      <c r="G159">
        <v>20</v>
      </c>
      <c r="H159">
        <v>147</v>
      </c>
      <c r="I159">
        <v>0.404858</v>
      </c>
      <c r="J159">
        <v>152</v>
      </c>
      <c r="K159">
        <v>147</v>
      </c>
      <c r="L159">
        <v>0.33728248799999999</v>
      </c>
      <c r="M159">
        <v>21</v>
      </c>
      <c r="N159">
        <v>-161</v>
      </c>
      <c r="O159">
        <v>0.61685800000000002</v>
      </c>
      <c r="P159">
        <v>-166</v>
      </c>
      <c r="Q159">
        <v>-161</v>
      </c>
      <c r="R159" s="99">
        <v>0.55859980899999995</v>
      </c>
      <c r="S159" s="102">
        <f t="shared" si="10"/>
        <v>126.55178234845846</v>
      </c>
      <c r="T159" s="99">
        <v>0.53091263499999997</v>
      </c>
      <c r="U159" s="102">
        <f t="shared" si="11"/>
        <v>113.17990519740388</v>
      </c>
      <c r="V159">
        <v>0.45360099999999998</v>
      </c>
      <c r="W159" s="100">
        <f t="shared" si="12"/>
        <v>120.45806777321923</v>
      </c>
      <c r="X159">
        <v>0.39902599999999999</v>
      </c>
      <c r="Y159" s="100">
        <f t="shared" si="13"/>
        <v>150.61023592447611</v>
      </c>
      <c r="Z159">
        <v>0.44711099999999998</v>
      </c>
      <c r="AA159" s="100">
        <f t="shared" si="14"/>
        <v>123.65810727090141</v>
      </c>
      <c r="AB159">
        <v>0.25485799999999997</v>
      </c>
      <c r="AC159">
        <v>-1</v>
      </c>
      <c r="AD159">
        <v>6</v>
      </c>
      <c r="AE159">
        <v>9</v>
      </c>
      <c r="AF159" t="s">
        <v>228</v>
      </c>
      <c r="AG159" s="99" t="s">
        <v>323</v>
      </c>
      <c r="AH159">
        <v>1</v>
      </c>
      <c r="AI159">
        <v>15</v>
      </c>
      <c r="AJ159">
        <v>1</v>
      </c>
    </row>
    <row r="160" spans="1:36" x14ac:dyDescent="0.2">
      <c r="A160">
        <v>777786</v>
      </c>
      <c r="B160" s="85">
        <v>45801</v>
      </c>
      <c r="C160">
        <v>2025</v>
      </c>
      <c r="D160">
        <v>5.4</v>
      </c>
      <c r="E160">
        <v>7.5</v>
      </c>
      <c r="F160">
        <v>110.5</v>
      </c>
      <c r="G160">
        <v>26</v>
      </c>
      <c r="H160">
        <v>-118</v>
      </c>
      <c r="I160">
        <v>0.54128399999999999</v>
      </c>
      <c r="J160">
        <v>-111</v>
      </c>
      <c r="K160">
        <v>-118</v>
      </c>
      <c r="L160">
        <v>0.33921411400000001</v>
      </c>
      <c r="M160">
        <v>1</v>
      </c>
      <c r="N160">
        <v>109</v>
      </c>
      <c r="O160">
        <v>0.47846899999999998</v>
      </c>
      <c r="P160">
        <v>103</v>
      </c>
      <c r="Q160">
        <v>109</v>
      </c>
      <c r="R160" s="99">
        <v>0.481123193</v>
      </c>
      <c r="S160" s="102">
        <f t="shared" si="10"/>
        <v>-107.84697444423554</v>
      </c>
      <c r="T160" s="99">
        <v>0.47956279299999999</v>
      </c>
      <c r="U160" s="102">
        <f t="shared" si="11"/>
        <v>-108.52326631603387</v>
      </c>
      <c r="V160">
        <v>0.51134400000000002</v>
      </c>
      <c r="W160" s="100">
        <f t="shared" si="12"/>
        <v>-104.64293900003274</v>
      </c>
      <c r="X160">
        <v>0.47921200000000003</v>
      </c>
      <c r="Y160" s="100">
        <f t="shared" si="13"/>
        <v>108.67590961829002</v>
      </c>
      <c r="Z160">
        <v>0.48254799999999998</v>
      </c>
      <c r="AA160" s="100">
        <f t="shared" si="14"/>
        <v>107.23327005810822</v>
      </c>
      <c r="AB160">
        <v>0.69128400000000001</v>
      </c>
      <c r="AC160">
        <v>1</v>
      </c>
      <c r="AD160">
        <v>6</v>
      </c>
      <c r="AE160">
        <v>5</v>
      </c>
      <c r="AF160" t="s">
        <v>222</v>
      </c>
      <c r="AG160" s="99" t="s">
        <v>325</v>
      </c>
      <c r="AH160">
        <v>1</v>
      </c>
      <c r="AI160">
        <v>11</v>
      </c>
      <c r="AJ160">
        <v>1</v>
      </c>
    </row>
    <row r="161" spans="1:36" x14ac:dyDescent="0.2">
      <c r="A161">
        <v>777787</v>
      </c>
      <c r="B161" s="85">
        <v>45801</v>
      </c>
      <c r="C161">
        <v>2025</v>
      </c>
      <c r="D161">
        <v>5.4</v>
      </c>
      <c r="E161">
        <v>7</v>
      </c>
      <c r="F161">
        <v>-118</v>
      </c>
      <c r="G161">
        <v>12</v>
      </c>
      <c r="H161">
        <v>104</v>
      </c>
      <c r="I161">
        <v>0.49019600000000002</v>
      </c>
      <c r="J161">
        <v>-104</v>
      </c>
      <c r="K161">
        <v>104</v>
      </c>
      <c r="L161">
        <v>0.32174260599999999</v>
      </c>
      <c r="M161">
        <v>24</v>
      </c>
      <c r="N161">
        <v>-113</v>
      </c>
      <c r="O161">
        <v>0.53051599999999999</v>
      </c>
      <c r="P161">
        <v>-104</v>
      </c>
      <c r="Q161">
        <v>-113</v>
      </c>
      <c r="R161" s="99">
        <v>0.47866135300000001</v>
      </c>
      <c r="S161" s="102">
        <f t="shared" si="10"/>
        <v>-108.91596819599513</v>
      </c>
      <c r="T161" s="99">
        <v>0.47413029000000001</v>
      </c>
      <c r="U161" s="102">
        <f t="shared" si="11"/>
        <v>-110.91248989808267</v>
      </c>
      <c r="V161">
        <v>0.58401499999999995</v>
      </c>
      <c r="W161" s="100">
        <f t="shared" si="12"/>
        <v>-140.39328341166143</v>
      </c>
      <c r="X161">
        <v>0.53314099999999998</v>
      </c>
      <c r="Y161" s="100">
        <f t="shared" si="13"/>
        <v>-114.19743434313143</v>
      </c>
      <c r="Z161">
        <v>0.54229700000000003</v>
      </c>
      <c r="AA161" s="100">
        <f t="shared" si="14"/>
        <v>-118.48229091790967</v>
      </c>
      <c r="AB161">
        <v>0.64019599999999999</v>
      </c>
      <c r="AC161">
        <v>1</v>
      </c>
      <c r="AD161">
        <v>2</v>
      </c>
      <c r="AE161">
        <v>1</v>
      </c>
      <c r="AF161" t="s">
        <v>222</v>
      </c>
      <c r="AG161" s="99" t="s">
        <v>326</v>
      </c>
      <c r="AH161">
        <v>-1</v>
      </c>
      <c r="AI161">
        <v>3</v>
      </c>
      <c r="AJ161">
        <v>-1</v>
      </c>
    </row>
    <row r="162" spans="1:36" x14ac:dyDescent="0.2">
      <c r="A162">
        <v>777788</v>
      </c>
      <c r="B162" s="85">
        <v>45801</v>
      </c>
      <c r="C162">
        <v>2025</v>
      </c>
      <c r="D162">
        <v>5.4</v>
      </c>
      <c r="E162">
        <v>7.5</v>
      </c>
      <c r="F162">
        <v>108.5</v>
      </c>
      <c r="G162">
        <v>15</v>
      </c>
      <c r="H162">
        <v>-124</v>
      </c>
      <c r="I162">
        <v>0.55357100000000004</v>
      </c>
      <c r="J162">
        <v>-117</v>
      </c>
      <c r="K162">
        <v>-124</v>
      </c>
      <c r="L162">
        <v>0.31912251699999999</v>
      </c>
      <c r="M162">
        <v>13</v>
      </c>
      <c r="N162">
        <v>114</v>
      </c>
      <c r="O162">
        <v>0.46728999999999998</v>
      </c>
      <c r="P162">
        <v>108</v>
      </c>
      <c r="Q162">
        <v>114</v>
      </c>
      <c r="R162" s="99">
        <v>0.49578860200000002</v>
      </c>
      <c r="S162" s="102">
        <f t="shared" si="10"/>
        <v>-101.69886842215064</v>
      </c>
      <c r="T162" s="99">
        <v>0.51883975999999998</v>
      </c>
      <c r="U162" s="102">
        <f t="shared" si="11"/>
        <v>107.83097123735743</v>
      </c>
      <c r="V162">
        <v>0.56741399999999997</v>
      </c>
      <c r="W162" s="100">
        <f t="shared" si="12"/>
        <v>-131.16790649720517</v>
      </c>
      <c r="X162">
        <v>0.56393700000000002</v>
      </c>
      <c r="Y162" s="100">
        <f t="shared" si="13"/>
        <v>-129.324661803455</v>
      </c>
      <c r="Z162">
        <v>0.54390899999999998</v>
      </c>
      <c r="AA162" s="100">
        <f t="shared" si="14"/>
        <v>-119.25449088010944</v>
      </c>
      <c r="AB162">
        <v>0.70357099999999995</v>
      </c>
      <c r="AC162">
        <v>1</v>
      </c>
      <c r="AD162">
        <v>5</v>
      </c>
      <c r="AE162">
        <v>4</v>
      </c>
      <c r="AF162" t="s">
        <v>222</v>
      </c>
      <c r="AG162" s="99" t="s">
        <v>325</v>
      </c>
      <c r="AH162">
        <v>1</v>
      </c>
      <c r="AI162">
        <v>9</v>
      </c>
      <c r="AJ162">
        <v>1</v>
      </c>
    </row>
    <row r="163" spans="1:36" x14ac:dyDescent="0.2">
      <c r="A163">
        <v>777789</v>
      </c>
      <c r="B163" s="85">
        <v>45801</v>
      </c>
      <c r="C163">
        <v>2025</v>
      </c>
      <c r="D163">
        <v>5.4</v>
      </c>
      <c r="E163">
        <v>9</v>
      </c>
      <c r="F163">
        <v>119.5</v>
      </c>
      <c r="G163">
        <v>18</v>
      </c>
      <c r="H163">
        <v>-113</v>
      </c>
      <c r="I163">
        <v>0.53051599999999999</v>
      </c>
      <c r="J163">
        <v>-116</v>
      </c>
      <c r="K163">
        <v>-113</v>
      </c>
      <c r="L163">
        <v>0.310488926</v>
      </c>
      <c r="M163">
        <v>14</v>
      </c>
      <c r="N163">
        <v>104</v>
      </c>
      <c r="O163">
        <v>0.49019600000000002</v>
      </c>
      <c r="P163">
        <v>107</v>
      </c>
      <c r="Q163">
        <v>104</v>
      </c>
      <c r="R163" s="99">
        <v>0.50949111800000002</v>
      </c>
      <c r="S163" s="102">
        <f t="shared" si="10"/>
        <v>103.86990668193448</v>
      </c>
      <c r="T163" s="99">
        <v>0.55919951400000001</v>
      </c>
      <c r="U163" s="102">
        <f t="shared" si="11"/>
        <v>126.86000396106643</v>
      </c>
      <c r="V163">
        <v>0.45078699999999999</v>
      </c>
      <c r="W163" s="100">
        <f t="shared" si="12"/>
        <v>121.83425875191608</v>
      </c>
      <c r="X163">
        <v>0.48386200000000001</v>
      </c>
      <c r="Y163" s="100">
        <f t="shared" si="13"/>
        <v>106.67049695987698</v>
      </c>
      <c r="Z163">
        <v>0.48348000000000002</v>
      </c>
      <c r="AA163" s="100">
        <f t="shared" si="14"/>
        <v>106.83378836766774</v>
      </c>
      <c r="AB163">
        <v>0.68051600000000001</v>
      </c>
      <c r="AC163">
        <v>1</v>
      </c>
      <c r="AD163">
        <v>5</v>
      </c>
      <c r="AE163">
        <v>2</v>
      </c>
      <c r="AF163" t="s">
        <v>228</v>
      </c>
      <c r="AG163" s="99" t="s">
        <v>325</v>
      </c>
      <c r="AH163">
        <v>1</v>
      </c>
      <c r="AI163">
        <v>7</v>
      </c>
      <c r="AJ163">
        <v>-1</v>
      </c>
    </row>
    <row r="164" spans="1:36" x14ac:dyDescent="0.2">
      <c r="A164">
        <v>777790</v>
      </c>
      <c r="B164" s="85">
        <v>45801</v>
      </c>
      <c r="C164">
        <v>2025</v>
      </c>
      <c r="D164">
        <v>5.4</v>
      </c>
      <c r="E164">
        <v>9</v>
      </c>
      <c r="F164">
        <v>103</v>
      </c>
      <c r="G164">
        <v>3</v>
      </c>
      <c r="H164">
        <v>-103</v>
      </c>
      <c r="I164">
        <v>0.50738899999999998</v>
      </c>
      <c r="J164">
        <v>-102</v>
      </c>
      <c r="K164">
        <v>-103</v>
      </c>
      <c r="L164">
        <v>0.34564541199999999</v>
      </c>
      <c r="M164">
        <v>2</v>
      </c>
      <c r="N164">
        <v>-105</v>
      </c>
      <c r="O164">
        <v>0.51219499999999996</v>
      </c>
      <c r="P164">
        <v>-106</v>
      </c>
      <c r="Q164">
        <v>-105</v>
      </c>
      <c r="R164" s="99">
        <v>0.46911910299999998</v>
      </c>
      <c r="S164" s="102">
        <f t="shared" si="10"/>
        <v>-113.16548262584824</v>
      </c>
      <c r="T164" s="99">
        <v>0.41763224199999999</v>
      </c>
      <c r="U164" s="102">
        <f t="shared" si="11"/>
        <v>-139.44511448902929</v>
      </c>
      <c r="V164">
        <v>0.511266</v>
      </c>
      <c r="W164" s="100">
        <f t="shared" si="12"/>
        <v>-104.61027880196589</v>
      </c>
      <c r="X164">
        <v>0.57355199999999995</v>
      </c>
      <c r="Y164" s="100">
        <f t="shared" si="13"/>
        <v>-134.49517877912427</v>
      </c>
      <c r="Z164">
        <v>0.55773799999999996</v>
      </c>
      <c r="AA164" s="100">
        <f t="shared" si="14"/>
        <v>-126.11031470033598</v>
      </c>
      <c r="AB164">
        <v>0.35738900000000001</v>
      </c>
      <c r="AC164">
        <v>-1</v>
      </c>
      <c r="AD164">
        <v>1</v>
      </c>
      <c r="AE164">
        <v>2</v>
      </c>
      <c r="AF164" t="s">
        <v>222</v>
      </c>
      <c r="AG164" s="99" t="s">
        <v>323</v>
      </c>
      <c r="AH164">
        <v>1</v>
      </c>
      <c r="AI164">
        <v>3</v>
      </c>
      <c r="AJ164">
        <v>-1</v>
      </c>
    </row>
    <row r="165" spans="1:36" x14ac:dyDescent="0.2">
      <c r="A165">
        <v>777791</v>
      </c>
      <c r="B165" s="85">
        <v>45801</v>
      </c>
      <c r="C165">
        <v>2025</v>
      </c>
      <c r="D165">
        <v>5.4</v>
      </c>
      <c r="E165">
        <v>9</v>
      </c>
      <c r="F165">
        <v>-110.5</v>
      </c>
      <c r="G165">
        <v>6</v>
      </c>
      <c r="H165">
        <v>101</v>
      </c>
      <c r="I165">
        <v>0.49751200000000001</v>
      </c>
      <c r="J165">
        <v>102</v>
      </c>
      <c r="K165">
        <v>101</v>
      </c>
      <c r="L165">
        <v>0.333208536</v>
      </c>
      <c r="M165">
        <v>5</v>
      </c>
      <c r="N165">
        <v>-110</v>
      </c>
      <c r="O165">
        <v>0.52381</v>
      </c>
      <c r="P165">
        <v>-110</v>
      </c>
      <c r="Q165">
        <v>-110</v>
      </c>
      <c r="R165" s="99">
        <v>0.53122480299999997</v>
      </c>
      <c r="S165" s="102">
        <f t="shared" si="10"/>
        <v>113.32186651504941</v>
      </c>
      <c r="T165" s="99">
        <v>0.46362670299999997</v>
      </c>
      <c r="U165" s="102">
        <f t="shared" si="11"/>
        <v>-115.6907687864562</v>
      </c>
      <c r="V165">
        <v>0.50285000000000002</v>
      </c>
      <c r="W165" s="100">
        <f t="shared" si="12"/>
        <v>-101.14653525093031</v>
      </c>
      <c r="X165">
        <v>0.42461500000000002</v>
      </c>
      <c r="Y165" s="100">
        <f t="shared" si="13"/>
        <v>135.50745969878596</v>
      </c>
      <c r="Z165">
        <v>0.47068900000000002</v>
      </c>
      <c r="AA165" s="100">
        <f t="shared" si="14"/>
        <v>112.45450817843628</v>
      </c>
      <c r="AB165">
        <v>0.64751199999999998</v>
      </c>
      <c r="AC165">
        <v>1</v>
      </c>
      <c r="AD165">
        <v>6</v>
      </c>
      <c r="AE165">
        <v>4</v>
      </c>
      <c r="AF165" t="s">
        <v>225</v>
      </c>
      <c r="AG165" s="99" t="s">
        <v>326</v>
      </c>
      <c r="AH165">
        <v>-1</v>
      </c>
      <c r="AI165">
        <v>10</v>
      </c>
      <c r="AJ165">
        <v>1</v>
      </c>
    </row>
    <row r="166" spans="1:36" x14ac:dyDescent="0.2">
      <c r="A166">
        <v>777792</v>
      </c>
      <c r="B166" s="85">
        <v>45801</v>
      </c>
      <c r="C166">
        <v>2025</v>
      </c>
      <c r="D166">
        <v>5.4</v>
      </c>
      <c r="E166">
        <v>8.5</v>
      </c>
      <c r="F166">
        <v>-100</v>
      </c>
      <c r="G166">
        <v>9</v>
      </c>
      <c r="H166">
        <v>140</v>
      </c>
      <c r="I166">
        <v>0.41666700000000001</v>
      </c>
      <c r="J166">
        <v>139</v>
      </c>
      <c r="K166">
        <v>140</v>
      </c>
      <c r="L166">
        <v>0.33585476600000003</v>
      </c>
      <c r="M166">
        <v>28</v>
      </c>
      <c r="N166">
        <v>-154</v>
      </c>
      <c r="O166">
        <v>0.60629900000000003</v>
      </c>
      <c r="P166">
        <v>-151</v>
      </c>
      <c r="Q166">
        <v>-154</v>
      </c>
      <c r="R166" s="99">
        <v>0.55035871599999997</v>
      </c>
      <c r="S166" s="102">
        <f t="shared" si="10"/>
        <v>122.39950724809334</v>
      </c>
      <c r="T166" s="99">
        <v>0.60469182300000002</v>
      </c>
      <c r="U166" s="102">
        <f t="shared" si="11"/>
        <v>152.96719323870704</v>
      </c>
      <c r="V166">
        <v>0.48983100000000002</v>
      </c>
      <c r="W166" s="100">
        <f t="shared" si="12"/>
        <v>104.15204427649536</v>
      </c>
      <c r="X166">
        <v>0.40891699999999997</v>
      </c>
      <c r="Y166" s="100">
        <f t="shared" si="13"/>
        <v>144.54840468848204</v>
      </c>
      <c r="Z166">
        <v>0.44092199999999998</v>
      </c>
      <c r="AA166" s="100">
        <f t="shared" si="14"/>
        <v>126.79748345512357</v>
      </c>
      <c r="AB166">
        <v>0.56666700000000003</v>
      </c>
      <c r="AC166">
        <v>1</v>
      </c>
      <c r="AD166">
        <v>10</v>
      </c>
      <c r="AE166">
        <v>5</v>
      </c>
      <c r="AF166" t="s">
        <v>230</v>
      </c>
      <c r="AG166" s="99" t="s">
        <v>326</v>
      </c>
      <c r="AH166">
        <v>-1</v>
      </c>
      <c r="AI166">
        <v>15</v>
      </c>
      <c r="AJ166">
        <v>1</v>
      </c>
    </row>
    <row r="167" spans="1:36" x14ac:dyDescent="0.2">
      <c r="A167">
        <v>777793</v>
      </c>
      <c r="B167" s="85">
        <v>45801</v>
      </c>
      <c r="C167">
        <v>2025</v>
      </c>
      <c r="D167">
        <v>5.4</v>
      </c>
      <c r="E167">
        <v>8.5</v>
      </c>
      <c r="F167">
        <v>-110</v>
      </c>
      <c r="G167">
        <v>16</v>
      </c>
      <c r="H167">
        <v>134</v>
      </c>
      <c r="I167">
        <v>0.42735000000000001</v>
      </c>
      <c r="J167">
        <v>116</v>
      </c>
      <c r="K167">
        <v>134</v>
      </c>
      <c r="L167">
        <v>0.34988272100000001</v>
      </c>
      <c r="M167">
        <v>25</v>
      </c>
      <c r="N167">
        <v>-158</v>
      </c>
      <c r="O167">
        <v>0.61240300000000003</v>
      </c>
      <c r="P167">
        <v>-136</v>
      </c>
      <c r="Q167">
        <v>-158</v>
      </c>
      <c r="R167" s="99">
        <v>0.53345462200000004</v>
      </c>
      <c r="S167" s="102">
        <f t="shared" si="10"/>
        <v>114.34142254003856</v>
      </c>
      <c r="T167" s="99">
        <v>0.50047398600000004</v>
      </c>
      <c r="U167" s="102">
        <f t="shared" si="11"/>
        <v>100.18977430072343</v>
      </c>
      <c r="V167">
        <v>0.5</v>
      </c>
      <c r="W167" s="100">
        <f t="shared" si="12"/>
        <v>-100</v>
      </c>
      <c r="X167">
        <v>0.5</v>
      </c>
      <c r="Y167" s="100">
        <f t="shared" si="13"/>
        <v>-100</v>
      </c>
      <c r="Z167">
        <v>0.5</v>
      </c>
      <c r="AA167" s="100">
        <f t="shared" si="14"/>
        <v>-100</v>
      </c>
      <c r="AB167">
        <v>0.57735000000000003</v>
      </c>
      <c r="AC167">
        <v>1</v>
      </c>
      <c r="AD167">
        <v>3</v>
      </c>
      <c r="AE167">
        <v>0</v>
      </c>
      <c r="AF167" t="s">
        <v>228</v>
      </c>
      <c r="AG167" s="99" t="s">
        <v>326</v>
      </c>
      <c r="AH167">
        <v>-1</v>
      </c>
      <c r="AI167">
        <v>3</v>
      </c>
      <c r="AJ167">
        <v>-1</v>
      </c>
    </row>
    <row r="168" spans="1:36" x14ac:dyDescent="0.2">
      <c r="A168">
        <v>777794</v>
      </c>
      <c r="B168" s="85">
        <v>45801</v>
      </c>
      <c r="C168">
        <v>2025</v>
      </c>
      <c r="D168">
        <v>5.4</v>
      </c>
      <c r="E168">
        <v>8.5</v>
      </c>
      <c r="F168">
        <v>-110.5</v>
      </c>
      <c r="G168">
        <v>22</v>
      </c>
      <c r="H168">
        <v>-103</v>
      </c>
      <c r="I168">
        <v>0.50738899999999998</v>
      </c>
      <c r="J168">
        <v>-109</v>
      </c>
      <c r="K168">
        <v>-103</v>
      </c>
      <c r="L168">
        <v>0.33647680099999999</v>
      </c>
      <c r="M168">
        <v>17</v>
      </c>
      <c r="N168">
        <v>-105</v>
      </c>
      <c r="O168">
        <v>0.51219499999999996</v>
      </c>
      <c r="P168">
        <v>101</v>
      </c>
      <c r="Q168">
        <v>-105</v>
      </c>
      <c r="R168" s="99">
        <v>0.50476454100000001</v>
      </c>
      <c r="S168" s="102">
        <f t="shared" si="10"/>
        <v>101.92415180028537</v>
      </c>
      <c r="T168" s="99">
        <v>0.369229527</v>
      </c>
      <c r="U168" s="102">
        <f t="shared" si="11"/>
        <v>-170.83424452129475</v>
      </c>
      <c r="V168">
        <v>0.53948799999999997</v>
      </c>
      <c r="W168" s="100">
        <f t="shared" si="12"/>
        <v>-117.14960739350981</v>
      </c>
      <c r="X168">
        <v>0.49137700000000001</v>
      </c>
      <c r="Y168" s="100">
        <f t="shared" si="13"/>
        <v>103.50972878258446</v>
      </c>
      <c r="Z168">
        <v>0.58284800000000003</v>
      </c>
      <c r="AA168" s="100">
        <f t="shared" si="14"/>
        <v>-139.72077324332619</v>
      </c>
      <c r="AB168">
        <v>0.657389</v>
      </c>
      <c r="AC168">
        <v>1</v>
      </c>
      <c r="AD168">
        <v>2</v>
      </c>
      <c r="AE168">
        <v>1</v>
      </c>
      <c r="AF168" t="s">
        <v>222</v>
      </c>
      <c r="AG168" s="99" t="s">
        <v>326</v>
      </c>
      <c r="AH168">
        <v>-1</v>
      </c>
      <c r="AI168">
        <v>3</v>
      </c>
      <c r="AJ168">
        <v>-1</v>
      </c>
    </row>
    <row r="169" spans="1:36" x14ac:dyDescent="0.2">
      <c r="A169">
        <v>777795</v>
      </c>
      <c r="B169" s="85">
        <v>45801</v>
      </c>
      <c r="C169">
        <v>2025</v>
      </c>
      <c r="D169">
        <v>5.4</v>
      </c>
      <c r="E169">
        <v>8</v>
      </c>
      <c r="F169">
        <v>-114</v>
      </c>
      <c r="G169">
        <v>27</v>
      </c>
      <c r="H169">
        <v>-106</v>
      </c>
      <c r="I169">
        <v>0.51456299999999999</v>
      </c>
      <c r="J169">
        <v>-109</v>
      </c>
      <c r="K169">
        <v>-106</v>
      </c>
      <c r="L169">
        <v>0.32069846699999999</v>
      </c>
      <c r="M169">
        <v>29</v>
      </c>
      <c r="N169">
        <v>-102</v>
      </c>
      <c r="O169">
        <v>0.50495000000000001</v>
      </c>
      <c r="P169">
        <v>101</v>
      </c>
      <c r="Q169">
        <v>-102</v>
      </c>
      <c r="R169" s="99">
        <v>0.53686109500000001</v>
      </c>
      <c r="S169" s="102">
        <f t="shared" si="10"/>
        <v>115.91794366746193</v>
      </c>
      <c r="T169" s="99">
        <v>0.49222576600000001</v>
      </c>
      <c r="U169" s="102">
        <f t="shared" si="11"/>
        <v>-103.15880822866148</v>
      </c>
      <c r="V169">
        <v>0.52673199999999998</v>
      </c>
      <c r="W169" s="100">
        <f t="shared" si="12"/>
        <v>-111.29677054015905</v>
      </c>
      <c r="X169">
        <v>0.50422199999999995</v>
      </c>
      <c r="Y169" s="100">
        <f t="shared" si="13"/>
        <v>-101.70318166598757</v>
      </c>
      <c r="Z169">
        <v>0.52054400000000001</v>
      </c>
      <c r="AA169" s="100">
        <f t="shared" si="14"/>
        <v>-108.56971234065273</v>
      </c>
      <c r="AB169">
        <v>0.66456300000000001</v>
      </c>
      <c r="AC169">
        <v>1</v>
      </c>
      <c r="AD169">
        <v>3</v>
      </c>
      <c r="AE169">
        <v>1</v>
      </c>
      <c r="AF169" t="s">
        <v>225</v>
      </c>
      <c r="AG169" s="99" t="s">
        <v>325</v>
      </c>
      <c r="AH169">
        <v>1</v>
      </c>
      <c r="AI169">
        <v>4</v>
      </c>
      <c r="AJ169">
        <v>-1</v>
      </c>
    </row>
    <row r="170" spans="1:36" x14ac:dyDescent="0.2">
      <c r="A170">
        <v>777796</v>
      </c>
      <c r="B170" s="85">
        <v>45801</v>
      </c>
      <c r="C170">
        <v>2025</v>
      </c>
      <c r="D170">
        <v>5.4</v>
      </c>
      <c r="E170">
        <v>8.5</v>
      </c>
      <c r="F170">
        <v>123</v>
      </c>
      <c r="G170">
        <v>10</v>
      </c>
      <c r="H170">
        <v>-143</v>
      </c>
      <c r="I170">
        <v>0.58847700000000003</v>
      </c>
      <c r="J170">
        <v>-130</v>
      </c>
      <c r="K170">
        <v>-143</v>
      </c>
      <c r="L170">
        <v>0.34727845299999999</v>
      </c>
      <c r="M170">
        <v>7</v>
      </c>
      <c r="N170">
        <v>132</v>
      </c>
      <c r="O170">
        <v>0.43103399999999997</v>
      </c>
      <c r="P170">
        <v>120</v>
      </c>
      <c r="Q170">
        <v>132</v>
      </c>
      <c r="R170" s="99">
        <v>0.484430688</v>
      </c>
      <c r="S170" s="102">
        <f t="shared" si="10"/>
        <v>-106.42788014288639</v>
      </c>
      <c r="T170" s="99">
        <v>0.612462587</v>
      </c>
      <c r="U170" s="102">
        <f t="shared" si="11"/>
        <v>158.03960248865056</v>
      </c>
      <c r="V170">
        <v>0.55825800000000003</v>
      </c>
      <c r="W170" s="100">
        <f t="shared" si="12"/>
        <v>-126.37648220001722</v>
      </c>
      <c r="X170">
        <v>0.52275099999999997</v>
      </c>
      <c r="Y170" s="100">
        <f t="shared" si="13"/>
        <v>-109.53422636820609</v>
      </c>
      <c r="Z170">
        <v>0.46473999999999999</v>
      </c>
      <c r="AA170" s="100">
        <f t="shared" si="14"/>
        <v>115.17407582734435</v>
      </c>
      <c r="AB170">
        <v>0.43847700000000001</v>
      </c>
      <c r="AC170">
        <v>-1</v>
      </c>
      <c r="AD170">
        <v>5</v>
      </c>
      <c r="AE170">
        <v>7</v>
      </c>
      <c r="AF170" t="s">
        <v>225</v>
      </c>
      <c r="AG170" s="99" t="s">
        <v>324</v>
      </c>
      <c r="AH170">
        <v>-1</v>
      </c>
      <c r="AI170">
        <v>12</v>
      </c>
      <c r="AJ170">
        <v>1</v>
      </c>
    </row>
    <row r="171" spans="1:36" x14ac:dyDescent="0.2">
      <c r="A171">
        <v>777809</v>
      </c>
      <c r="B171" s="85">
        <v>45801</v>
      </c>
      <c r="C171">
        <v>2025</v>
      </c>
      <c r="D171">
        <v>5.4</v>
      </c>
      <c r="E171">
        <v>9</v>
      </c>
      <c r="F171">
        <v>103</v>
      </c>
      <c r="G171">
        <v>3</v>
      </c>
      <c r="H171">
        <v>-103</v>
      </c>
      <c r="I171">
        <v>0.50738899999999998</v>
      </c>
      <c r="J171">
        <v>-102</v>
      </c>
      <c r="K171">
        <v>-103</v>
      </c>
      <c r="L171">
        <v>0.34564541199999999</v>
      </c>
      <c r="M171">
        <v>2</v>
      </c>
      <c r="N171">
        <v>-105</v>
      </c>
      <c r="O171">
        <v>0.51219499999999996</v>
      </c>
      <c r="P171">
        <v>-106</v>
      </c>
      <c r="Q171">
        <v>-105</v>
      </c>
      <c r="R171" s="99">
        <v>0.46911910299999998</v>
      </c>
      <c r="S171" s="102">
        <f t="shared" si="10"/>
        <v>-113.16548262584824</v>
      </c>
      <c r="T171" s="99">
        <v>0.52143639500000005</v>
      </c>
      <c r="U171" s="102">
        <f t="shared" si="11"/>
        <v>108.95863988654133</v>
      </c>
      <c r="V171">
        <v>0.511266</v>
      </c>
      <c r="W171" s="100">
        <f t="shared" si="12"/>
        <v>-104.61027880196589</v>
      </c>
      <c r="X171">
        <v>0.57355199999999995</v>
      </c>
      <c r="Y171" s="100">
        <f t="shared" si="13"/>
        <v>-134.49517877912427</v>
      </c>
      <c r="Z171">
        <v>0.55773799999999996</v>
      </c>
      <c r="AA171" s="100">
        <f t="shared" si="14"/>
        <v>-126.11031470033598</v>
      </c>
      <c r="AB171">
        <v>0.657389</v>
      </c>
      <c r="AC171">
        <v>1</v>
      </c>
      <c r="AD171">
        <v>6</v>
      </c>
      <c r="AE171">
        <v>5</v>
      </c>
      <c r="AF171" t="s">
        <v>222</v>
      </c>
      <c r="AG171" s="99" t="s">
        <v>326</v>
      </c>
      <c r="AH171">
        <v>-1</v>
      </c>
      <c r="AI171">
        <v>11</v>
      </c>
      <c r="AJ171">
        <v>1</v>
      </c>
    </row>
    <row r="172" spans="1:36" x14ac:dyDescent="0.2">
      <c r="A172">
        <v>777766</v>
      </c>
      <c r="B172" s="85">
        <v>45802</v>
      </c>
      <c r="C172">
        <v>2025</v>
      </c>
      <c r="D172">
        <v>5.4</v>
      </c>
      <c r="E172">
        <v>7</v>
      </c>
      <c r="F172">
        <v>-107</v>
      </c>
      <c r="G172">
        <v>26</v>
      </c>
      <c r="H172">
        <v>-125</v>
      </c>
      <c r="I172">
        <v>0.55555600000000005</v>
      </c>
      <c r="J172">
        <v>-123</v>
      </c>
      <c r="K172">
        <v>-125</v>
      </c>
      <c r="L172">
        <v>0.33921411400000001</v>
      </c>
      <c r="M172">
        <v>1</v>
      </c>
      <c r="N172">
        <v>114</v>
      </c>
      <c r="O172">
        <v>0.46728999999999998</v>
      </c>
      <c r="P172">
        <v>112</v>
      </c>
      <c r="Q172">
        <v>114</v>
      </c>
      <c r="R172" s="99">
        <v>0.48043111399999999</v>
      </c>
      <c r="S172" s="102">
        <f t="shared" si="10"/>
        <v>-108.14638578965976</v>
      </c>
      <c r="T172" s="99">
        <v>0.41669897</v>
      </c>
      <c r="U172" s="102">
        <f t="shared" si="11"/>
        <v>-139.98139472242997</v>
      </c>
      <c r="V172">
        <v>0.55499399999999999</v>
      </c>
      <c r="W172" s="100">
        <f t="shared" si="12"/>
        <v>-124.71607124398322</v>
      </c>
      <c r="X172">
        <v>0.476941</v>
      </c>
      <c r="Y172" s="100">
        <f t="shared" si="13"/>
        <v>109.6695398382609</v>
      </c>
      <c r="Z172">
        <v>0.56030999999999997</v>
      </c>
      <c r="AA172" s="100">
        <f t="shared" si="14"/>
        <v>-127.43296413382154</v>
      </c>
      <c r="AB172">
        <v>0.70555599999999996</v>
      </c>
      <c r="AC172">
        <v>1</v>
      </c>
      <c r="AD172">
        <v>4</v>
      </c>
      <c r="AE172">
        <v>3</v>
      </c>
      <c r="AF172" t="s">
        <v>222</v>
      </c>
      <c r="AG172" s="99" t="s">
        <v>325</v>
      </c>
      <c r="AH172">
        <v>1</v>
      </c>
      <c r="AI172">
        <v>7</v>
      </c>
      <c r="AJ172">
        <v>0</v>
      </c>
    </row>
    <row r="173" spans="1:36" x14ac:dyDescent="0.2">
      <c r="A173">
        <v>777767</v>
      </c>
      <c r="B173" s="85">
        <v>45802</v>
      </c>
      <c r="C173">
        <v>2025</v>
      </c>
      <c r="D173">
        <v>5.4</v>
      </c>
      <c r="E173">
        <v>9</v>
      </c>
      <c r="F173">
        <v>-113</v>
      </c>
      <c r="G173">
        <v>4</v>
      </c>
      <c r="H173">
        <v>-106</v>
      </c>
      <c r="I173">
        <v>0.51456299999999999</v>
      </c>
      <c r="J173">
        <v>-124</v>
      </c>
      <c r="K173">
        <v>-106</v>
      </c>
      <c r="L173">
        <v>0.34782608700000001</v>
      </c>
      <c r="M173">
        <v>11</v>
      </c>
      <c r="N173">
        <v>-102</v>
      </c>
      <c r="O173">
        <v>0.50495000000000001</v>
      </c>
      <c r="P173">
        <v>114</v>
      </c>
      <c r="Q173">
        <v>-102</v>
      </c>
      <c r="R173" s="99">
        <v>0.49915178500000001</v>
      </c>
      <c r="S173" s="102">
        <f t="shared" si="10"/>
        <v>-100.33986255303083</v>
      </c>
      <c r="T173" s="99">
        <v>0.59581417400000003</v>
      </c>
      <c r="U173" s="102">
        <f t="shared" si="11"/>
        <v>147.41095201096934</v>
      </c>
      <c r="V173">
        <v>0.57626299999999997</v>
      </c>
      <c r="W173" s="100">
        <f t="shared" si="12"/>
        <v>-135.99544056808821</v>
      </c>
      <c r="X173">
        <v>0.55146300000000004</v>
      </c>
      <c r="Y173" s="100">
        <f t="shared" si="13"/>
        <v>-122.94704784666595</v>
      </c>
      <c r="Z173">
        <v>0.55472100000000002</v>
      </c>
      <c r="AA173" s="100">
        <f t="shared" si="14"/>
        <v>-124.57829810074135</v>
      </c>
      <c r="AB173">
        <v>0.36456300000000003</v>
      </c>
      <c r="AC173">
        <v>-1</v>
      </c>
      <c r="AD173">
        <v>0</v>
      </c>
      <c r="AE173">
        <v>3</v>
      </c>
      <c r="AF173" t="s">
        <v>228</v>
      </c>
      <c r="AG173" s="99" t="s">
        <v>324</v>
      </c>
      <c r="AH173">
        <v>-1</v>
      </c>
      <c r="AI173">
        <v>3</v>
      </c>
      <c r="AJ173">
        <v>-1</v>
      </c>
    </row>
    <row r="174" spans="1:36" x14ac:dyDescent="0.2">
      <c r="A174">
        <v>777772</v>
      </c>
      <c r="B174" s="85">
        <v>45802</v>
      </c>
      <c r="C174">
        <v>2025</v>
      </c>
      <c r="D174">
        <v>5.4</v>
      </c>
      <c r="E174">
        <v>7</v>
      </c>
      <c r="F174">
        <v>105</v>
      </c>
      <c r="G174">
        <v>15</v>
      </c>
      <c r="H174">
        <v>-111</v>
      </c>
      <c r="I174">
        <v>0.52606600000000003</v>
      </c>
      <c r="J174">
        <v>-115</v>
      </c>
      <c r="K174">
        <v>-111</v>
      </c>
      <c r="L174">
        <v>0.31912251699999999</v>
      </c>
      <c r="M174">
        <v>13</v>
      </c>
      <c r="N174">
        <v>103</v>
      </c>
      <c r="O174">
        <v>0.49261100000000002</v>
      </c>
      <c r="P174">
        <v>106</v>
      </c>
      <c r="Q174">
        <v>103</v>
      </c>
      <c r="R174" s="99">
        <v>0.50011988600000001</v>
      </c>
      <c r="S174" s="102">
        <f t="shared" si="10"/>
        <v>100.04796590087999</v>
      </c>
      <c r="T174" s="99">
        <v>0.53434816200000002</v>
      </c>
      <c r="U174" s="102">
        <f t="shared" si="11"/>
        <v>114.75272261246825</v>
      </c>
      <c r="V174">
        <v>0.56607700000000005</v>
      </c>
      <c r="W174" s="100">
        <f t="shared" si="12"/>
        <v>-130.45563383365254</v>
      </c>
      <c r="X174">
        <v>0.58052499999999996</v>
      </c>
      <c r="Y174" s="100">
        <f t="shared" si="13"/>
        <v>-138.39322963227843</v>
      </c>
      <c r="Z174">
        <v>0.52554199999999995</v>
      </c>
      <c r="AA174" s="100">
        <f t="shared" si="14"/>
        <v>-110.76681181474439</v>
      </c>
      <c r="AB174">
        <v>0.37606600000000001</v>
      </c>
      <c r="AC174">
        <v>-1</v>
      </c>
      <c r="AD174">
        <v>1</v>
      </c>
      <c r="AE174">
        <v>2</v>
      </c>
      <c r="AF174" t="s">
        <v>222</v>
      </c>
      <c r="AG174" s="99" t="s">
        <v>324</v>
      </c>
      <c r="AH174">
        <v>-1</v>
      </c>
      <c r="AI174">
        <v>3</v>
      </c>
      <c r="AJ174">
        <v>-1</v>
      </c>
    </row>
    <row r="175" spans="1:36" x14ac:dyDescent="0.2">
      <c r="A175">
        <v>777773</v>
      </c>
      <c r="B175" s="85">
        <v>45802</v>
      </c>
      <c r="C175">
        <v>2025</v>
      </c>
      <c r="D175">
        <v>5.4</v>
      </c>
      <c r="E175">
        <v>8.5</v>
      </c>
      <c r="F175">
        <v>-111.5</v>
      </c>
      <c r="G175">
        <v>18</v>
      </c>
      <c r="H175">
        <v>-111</v>
      </c>
      <c r="I175">
        <v>0.52606600000000003</v>
      </c>
      <c r="J175">
        <v>-130</v>
      </c>
      <c r="K175">
        <v>-111</v>
      </c>
      <c r="L175">
        <v>0.310488926</v>
      </c>
      <c r="M175">
        <v>14</v>
      </c>
      <c r="N175">
        <v>103</v>
      </c>
      <c r="O175">
        <v>0.49261100000000002</v>
      </c>
      <c r="P175">
        <v>120</v>
      </c>
      <c r="Q175">
        <v>103</v>
      </c>
      <c r="R175" s="99">
        <v>0.50131449400000005</v>
      </c>
      <c r="S175" s="102">
        <f t="shared" si="10"/>
        <v>100.5271835592511</v>
      </c>
      <c r="T175" s="99">
        <v>0.50928531200000005</v>
      </c>
      <c r="U175" s="102">
        <f t="shared" si="11"/>
        <v>103.7844035351149</v>
      </c>
      <c r="V175">
        <v>0.54547900000000005</v>
      </c>
      <c r="W175" s="100">
        <f t="shared" si="12"/>
        <v>-120.01183663681107</v>
      </c>
      <c r="X175">
        <v>0.47667700000000002</v>
      </c>
      <c r="Y175" s="100">
        <f t="shared" si="13"/>
        <v>109.78566198914568</v>
      </c>
      <c r="Z175">
        <v>0.48877500000000002</v>
      </c>
      <c r="AA175" s="100">
        <f t="shared" si="14"/>
        <v>104.59311544166539</v>
      </c>
      <c r="AB175">
        <v>0.67606599999999994</v>
      </c>
      <c r="AC175">
        <v>1</v>
      </c>
      <c r="AD175">
        <v>3</v>
      </c>
      <c r="AE175">
        <v>1</v>
      </c>
      <c r="AF175" t="s">
        <v>225</v>
      </c>
      <c r="AG175" s="99" t="s">
        <v>325</v>
      </c>
      <c r="AH175">
        <v>1</v>
      </c>
      <c r="AI175">
        <v>4</v>
      </c>
      <c r="AJ175">
        <v>-1</v>
      </c>
    </row>
    <row r="176" spans="1:36" x14ac:dyDescent="0.2">
      <c r="A176">
        <v>777774</v>
      </c>
      <c r="B176" s="85">
        <v>45802</v>
      </c>
      <c r="C176">
        <v>2025</v>
      </c>
      <c r="D176">
        <v>5.4</v>
      </c>
      <c r="E176">
        <v>8.5</v>
      </c>
      <c r="F176">
        <v>106</v>
      </c>
      <c r="G176">
        <v>12</v>
      </c>
      <c r="H176">
        <v>120</v>
      </c>
      <c r="I176">
        <v>0.45454499999999998</v>
      </c>
      <c r="J176">
        <v>111</v>
      </c>
      <c r="K176">
        <v>120</v>
      </c>
      <c r="L176">
        <v>0.32174260599999999</v>
      </c>
      <c r="M176">
        <v>24</v>
      </c>
      <c r="N176">
        <v>-130</v>
      </c>
      <c r="O176">
        <v>0.56521699999999997</v>
      </c>
      <c r="P176">
        <v>-120</v>
      </c>
      <c r="Q176">
        <v>-130</v>
      </c>
      <c r="R176" s="99">
        <v>0.47312468099999999</v>
      </c>
      <c r="S176" s="102">
        <f t="shared" si="10"/>
        <v>-111.36077658988157</v>
      </c>
      <c r="T176" s="99">
        <v>0.53232536699999999</v>
      </c>
      <c r="U176" s="102">
        <f t="shared" si="11"/>
        <v>113.82387015205077</v>
      </c>
      <c r="V176">
        <v>0.47209000000000001</v>
      </c>
      <c r="W176" s="100">
        <f t="shared" si="12"/>
        <v>111.82401660700289</v>
      </c>
      <c r="X176">
        <v>0.52385800000000005</v>
      </c>
      <c r="Y176" s="100">
        <f t="shared" si="13"/>
        <v>-110.02138017650198</v>
      </c>
      <c r="Z176">
        <v>0.49254300000000001</v>
      </c>
      <c r="AA176" s="100">
        <f t="shared" si="14"/>
        <v>103.02795898023118</v>
      </c>
      <c r="AB176">
        <v>0.604545</v>
      </c>
      <c r="AC176">
        <v>1</v>
      </c>
      <c r="AD176">
        <v>5</v>
      </c>
      <c r="AE176">
        <v>3</v>
      </c>
      <c r="AF176" t="s">
        <v>225</v>
      </c>
      <c r="AG176" s="99" t="s">
        <v>326</v>
      </c>
      <c r="AH176">
        <v>-1</v>
      </c>
      <c r="AI176">
        <v>8</v>
      </c>
      <c r="AJ176">
        <v>-1</v>
      </c>
    </row>
    <row r="177" spans="1:36" x14ac:dyDescent="0.2">
      <c r="A177">
        <v>777775</v>
      </c>
      <c r="B177" s="85">
        <v>45802</v>
      </c>
      <c r="C177">
        <v>2025</v>
      </c>
      <c r="D177">
        <v>5.4</v>
      </c>
      <c r="E177">
        <v>9</v>
      </c>
      <c r="F177">
        <v>111.5</v>
      </c>
      <c r="G177">
        <v>27</v>
      </c>
      <c r="H177">
        <v>-106</v>
      </c>
      <c r="I177">
        <v>0.51456299999999999</v>
      </c>
      <c r="J177">
        <v>-112</v>
      </c>
      <c r="K177">
        <v>-106</v>
      </c>
      <c r="L177">
        <v>0.32069846699999999</v>
      </c>
      <c r="M177">
        <v>29</v>
      </c>
      <c r="N177">
        <v>-102</v>
      </c>
      <c r="O177">
        <v>0.50495000000000001</v>
      </c>
      <c r="P177">
        <v>103</v>
      </c>
      <c r="Q177">
        <v>-102</v>
      </c>
      <c r="R177" s="99">
        <v>0.53063043799999998</v>
      </c>
      <c r="S177" s="102">
        <f t="shared" si="10"/>
        <v>113.05173597941997</v>
      </c>
      <c r="T177" s="99">
        <v>0.52777293599999997</v>
      </c>
      <c r="U177" s="102">
        <f t="shared" si="11"/>
        <v>111.76253464371537</v>
      </c>
      <c r="V177">
        <v>0.52700000000000002</v>
      </c>
      <c r="W177" s="100">
        <f t="shared" si="12"/>
        <v>-111.41649048625794</v>
      </c>
      <c r="X177">
        <v>0.52028600000000003</v>
      </c>
      <c r="Y177" s="100">
        <f t="shared" si="13"/>
        <v>-108.45753928382329</v>
      </c>
      <c r="Z177">
        <v>0.49711699999999998</v>
      </c>
      <c r="AA177" s="100">
        <f t="shared" si="14"/>
        <v>101.15988791371046</v>
      </c>
      <c r="AB177">
        <v>0.66456300000000001</v>
      </c>
      <c r="AC177">
        <v>1</v>
      </c>
      <c r="AD177">
        <v>13</v>
      </c>
      <c r="AE177">
        <v>0</v>
      </c>
      <c r="AF177" t="s">
        <v>229</v>
      </c>
      <c r="AG177" s="99" t="s">
        <v>325</v>
      </c>
      <c r="AH177">
        <v>1</v>
      </c>
      <c r="AI177">
        <v>13</v>
      </c>
      <c r="AJ177">
        <v>1</v>
      </c>
    </row>
    <row r="178" spans="1:36" x14ac:dyDescent="0.2">
      <c r="A178">
        <v>777776</v>
      </c>
      <c r="B178" s="85">
        <v>45802</v>
      </c>
      <c r="C178">
        <v>2025</v>
      </c>
      <c r="D178">
        <v>5.4</v>
      </c>
      <c r="E178">
        <v>8</v>
      </c>
      <c r="F178">
        <v>-106</v>
      </c>
      <c r="G178">
        <v>22</v>
      </c>
      <c r="H178">
        <v>142</v>
      </c>
      <c r="I178">
        <v>0.41322300000000001</v>
      </c>
      <c r="J178">
        <v>122</v>
      </c>
      <c r="K178">
        <v>142</v>
      </c>
      <c r="L178">
        <v>0.33647680099999999</v>
      </c>
      <c r="M178">
        <v>17</v>
      </c>
      <c r="N178">
        <v>-154</v>
      </c>
      <c r="O178">
        <v>0.60629900000000003</v>
      </c>
      <c r="P178">
        <v>-134</v>
      </c>
      <c r="Q178">
        <v>-154</v>
      </c>
      <c r="R178" s="99">
        <v>0.51317940699999998</v>
      </c>
      <c r="S178" s="102">
        <f t="shared" si="10"/>
        <v>105.41448212729981</v>
      </c>
      <c r="T178" s="99">
        <v>0.66592049499999995</v>
      </c>
      <c r="U178" s="102">
        <f t="shared" si="11"/>
        <v>199.32994542721195</v>
      </c>
      <c r="V178">
        <v>0.46149200000000001</v>
      </c>
      <c r="W178" s="100">
        <f t="shared" si="12"/>
        <v>116.68847997365067</v>
      </c>
      <c r="X178">
        <v>0.50130200000000003</v>
      </c>
      <c r="Y178" s="100">
        <f t="shared" si="13"/>
        <v>-100.52215970386888</v>
      </c>
      <c r="Z178">
        <v>0.48384199999999999</v>
      </c>
      <c r="AA178" s="100">
        <f t="shared" si="14"/>
        <v>106.67903985185247</v>
      </c>
      <c r="AB178">
        <v>0.26322299999999998</v>
      </c>
      <c r="AC178">
        <v>-1</v>
      </c>
      <c r="AD178">
        <v>5</v>
      </c>
      <c r="AE178">
        <v>6</v>
      </c>
      <c r="AF178" t="s">
        <v>222</v>
      </c>
      <c r="AG178" s="99" t="s">
        <v>323</v>
      </c>
      <c r="AH178">
        <v>1</v>
      </c>
      <c r="AI178">
        <v>11</v>
      </c>
      <c r="AJ178">
        <v>1</v>
      </c>
    </row>
    <row r="179" spans="1:36" x14ac:dyDescent="0.2">
      <c r="A179">
        <v>777777</v>
      </c>
      <c r="B179" s="85">
        <v>45802</v>
      </c>
      <c r="C179">
        <v>2025</v>
      </c>
      <c r="D179">
        <v>5.4</v>
      </c>
      <c r="E179">
        <v>8</v>
      </c>
      <c r="F179">
        <v>-100</v>
      </c>
      <c r="G179">
        <v>9</v>
      </c>
      <c r="H179">
        <v>105</v>
      </c>
      <c r="I179">
        <v>0.48780499999999999</v>
      </c>
      <c r="J179">
        <v>112</v>
      </c>
      <c r="K179">
        <v>105</v>
      </c>
      <c r="L179">
        <v>0.33585476600000003</v>
      </c>
      <c r="M179">
        <v>28</v>
      </c>
      <c r="N179">
        <v>-114</v>
      </c>
      <c r="O179">
        <v>0.53271000000000002</v>
      </c>
      <c r="P179">
        <v>-121</v>
      </c>
      <c r="Q179">
        <v>-114</v>
      </c>
      <c r="R179" s="99">
        <v>0.54752243899999997</v>
      </c>
      <c r="S179" s="102">
        <f t="shared" si="10"/>
        <v>121.00543456562698</v>
      </c>
      <c r="T179" s="99">
        <v>0.49915932699999999</v>
      </c>
      <c r="U179" s="102">
        <f t="shared" si="11"/>
        <v>-100.33683553708295</v>
      </c>
      <c r="V179">
        <v>0.485817</v>
      </c>
      <c r="W179" s="100">
        <f t="shared" si="12"/>
        <v>105.83882408396578</v>
      </c>
      <c r="X179">
        <v>0.41866599999999998</v>
      </c>
      <c r="Y179" s="100">
        <f t="shared" si="13"/>
        <v>138.85388352529225</v>
      </c>
      <c r="Z179">
        <v>0.48249799999999998</v>
      </c>
      <c r="AA179" s="100">
        <f t="shared" si="14"/>
        <v>107.25474509738901</v>
      </c>
      <c r="AB179">
        <v>0.33780500000000002</v>
      </c>
      <c r="AC179">
        <v>-1</v>
      </c>
      <c r="AD179">
        <v>4</v>
      </c>
      <c r="AE179">
        <v>5</v>
      </c>
      <c r="AF179" t="s">
        <v>222</v>
      </c>
      <c r="AG179" s="99" t="s">
        <v>323</v>
      </c>
      <c r="AH179">
        <v>1</v>
      </c>
      <c r="AI179">
        <v>9</v>
      </c>
      <c r="AJ179">
        <v>1</v>
      </c>
    </row>
    <row r="180" spans="1:36" x14ac:dyDescent="0.2">
      <c r="A180">
        <v>777778</v>
      </c>
      <c r="B180" s="85">
        <v>45802</v>
      </c>
      <c r="C180">
        <v>2025</v>
      </c>
      <c r="D180">
        <v>5.4</v>
      </c>
      <c r="E180">
        <v>8</v>
      </c>
      <c r="F180">
        <v>105</v>
      </c>
      <c r="G180">
        <v>16</v>
      </c>
      <c r="H180">
        <v>126</v>
      </c>
      <c r="I180">
        <v>0.44247799999999998</v>
      </c>
      <c r="J180">
        <v>140</v>
      </c>
      <c r="K180">
        <v>126</v>
      </c>
      <c r="L180">
        <v>0.34988272100000001</v>
      </c>
      <c r="M180">
        <v>25</v>
      </c>
      <c r="N180">
        <v>-136</v>
      </c>
      <c r="O180">
        <v>0.57627099999999998</v>
      </c>
      <c r="P180">
        <v>-151</v>
      </c>
      <c r="Q180">
        <v>-136</v>
      </c>
      <c r="R180" s="99">
        <v>0.52409330499999995</v>
      </c>
      <c r="S180" s="102">
        <f t="shared" si="10"/>
        <v>110.12522212993872</v>
      </c>
      <c r="T180" s="99">
        <v>0.50227174799999996</v>
      </c>
      <c r="U180" s="102">
        <f t="shared" si="11"/>
        <v>100.91284671540002</v>
      </c>
      <c r="V180">
        <v>0.39581100000000002</v>
      </c>
      <c r="W180" s="100">
        <f t="shared" si="12"/>
        <v>152.64583349123697</v>
      </c>
      <c r="X180">
        <v>0.42198400000000003</v>
      </c>
      <c r="Y180" s="100">
        <f t="shared" si="13"/>
        <v>136.97580950936526</v>
      </c>
      <c r="Z180">
        <v>0.40030700000000002</v>
      </c>
      <c r="AA180" s="100">
        <f t="shared" si="14"/>
        <v>149.80827215112402</v>
      </c>
      <c r="AB180">
        <v>0.29247800000000002</v>
      </c>
      <c r="AC180">
        <v>-1</v>
      </c>
      <c r="AD180">
        <v>2</v>
      </c>
      <c r="AE180">
        <v>3</v>
      </c>
      <c r="AF180" t="s">
        <v>222</v>
      </c>
      <c r="AG180" s="99" t="s">
        <v>323</v>
      </c>
      <c r="AH180">
        <v>1</v>
      </c>
      <c r="AI180">
        <v>5</v>
      </c>
      <c r="AJ180">
        <v>-1</v>
      </c>
    </row>
    <row r="181" spans="1:36" x14ac:dyDescent="0.2">
      <c r="A181">
        <v>777779</v>
      </c>
      <c r="B181" s="85">
        <v>45802</v>
      </c>
      <c r="C181">
        <v>2025</v>
      </c>
      <c r="D181">
        <v>5.4</v>
      </c>
      <c r="E181">
        <v>8.5</v>
      </c>
      <c r="F181">
        <v>101</v>
      </c>
      <c r="G181">
        <v>6</v>
      </c>
      <c r="H181">
        <v>125</v>
      </c>
      <c r="I181">
        <v>0.44444400000000001</v>
      </c>
      <c r="J181">
        <v>101</v>
      </c>
      <c r="K181">
        <v>125</v>
      </c>
      <c r="L181">
        <v>0.333208536</v>
      </c>
      <c r="M181">
        <v>5</v>
      </c>
      <c r="N181">
        <v>-147</v>
      </c>
      <c r="O181">
        <v>0.59514199999999995</v>
      </c>
      <c r="P181">
        <v>-109</v>
      </c>
      <c r="Q181">
        <v>-147</v>
      </c>
      <c r="R181" s="99">
        <v>0.53082990399999996</v>
      </c>
      <c r="S181" s="102">
        <f t="shared" si="10"/>
        <v>113.14231416829259</v>
      </c>
      <c r="T181" s="99">
        <v>0.54986494500000005</v>
      </c>
      <c r="U181" s="102">
        <f t="shared" si="11"/>
        <v>122.15554840535583</v>
      </c>
      <c r="V181">
        <v>0.53901699999999997</v>
      </c>
      <c r="W181" s="100">
        <f t="shared" si="12"/>
        <v>-116.9277392007948</v>
      </c>
      <c r="X181">
        <v>0.43062</v>
      </c>
      <c r="Y181" s="100">
        <f t="shared" si="13"/>
        <v>132.22330593098323</v>
      </c>
      <c r="Z181">
        <v>0.45485999999999999</v>
      </c>
      <c r="AA181" s="100">
        <f t="shared" si="14"/>
        <v>119.84786527722815</v>
      </c>
      <c r="AB181">
        <v>0.29444399999999998</v>
      </c>
      <c r="AC181">
        <v>-1</v>
      </c>
      <c r="AD181">
        <v>8</v>
      </c>
      <c r="AE181">
        <v>11</v>
      </c>
      <c r="AF181" t="s">
        <v>228</v>
      </c>
      <c r="AG181" s="99" t="s">
        <v>323</v>
      </c>
      <c r="AH181">
        <v>1</v>
      </c>
      <c r="AI181">
        <v>19</v>
      </c>
      <c r="AJ181">
        <v>1</v>
      </c>
    </row>
    <row r="182" spans="1:36" x14ac:dyDescent="0.2">
      <c r="A182">
        <v>777783</v>
      </c>
      <c r="B182" s="85">
        <v>45802</v>
      </c>
      <c r="C182">
        <v>2025</v>
      </c>
      <c r="D182">
        <v>5.4</v>
      </c>
      <c r="E182">
        <v>8</v>
      </c>
      <c r="F182">
        <v>-100</v>
      </c>
      <c r="G182">
        <v>0</v>
      </c>
      <c r="H182">
        <v>-145</v>
      </c>
      <c r="I182">
        <v>0.59183699999999995</v>
      </c>
      <c r="J182">
        <v>-132</v>
      </c>
      <c r="K182">
        <v>-145</v>
      </c>
      <c r="L182">
        <v>0.327106864</v>
      </c>
      <c r="M182">
        <v>23</v>
      </c>
      <c r="N182">
        <v>134</v>
      </c>
      <c r="O182">
        <v>0.42735000000000001</v>
      </c>
      <c r="P182">
        <v>121</v>
      </c>
      <c r="Q182">
        <v>134</v>
      </c>
      <c r="R182" s="99">
        <v>0.48123882000000001</v>
      </c>
      <c r="S182" s="102">
        <f t="shared" si="10"/>
        <v>-107.79703516021424</v>
      </c>
      <c r="T182" s="99">
        <v>0.54006474299999996</v>
      </c>
      <c r="U182" s="102">
        <f t="shared" si="11"/>
        <v>117.42190553571758</v>
      </c>
      <c r="V182">
        <v>0.53173599999999999</v>
      </c>
      <c r="W182" s="100">
        <f t="shared" si="12"/>
        <v>-113.55474689491399</v>
      </c>
      <c r="X182">
        <v>0.59528899999999996</v>
      </c>
      <c r="Y182" s="100">
        <f t="shared" si="13"/>
        <v>-147.0898987178505</v>
      </c>
      <c r="Z182">
        <v>0.54060699999999995</v>
      </c>
      <c r="AA182" s="100">
        <f t="shared" si="14"/>
        <v>-117.6785453848883</v>
      </c>
      <c r="AB182">
        <v>0.44183699999999998</v>
      </c>
      <c r="AC182">
        <v>-1</v>
      </c>
      <c r="AD182">
        <v>3</v>
      </c>
      <c r="AE182">
        <v>5</v>
      </c>
      <c r="AF182" t="s">
        <v>225</v>
      </c>
      <c r="AG182" s="99" t="s">
        <v>324</v>
      </c>
      <c r="AH182">
        <v>-1</v>
      </c>
      <c r="AI182">
        <v>8</v>
      </c>
      <c r="AJ182">
        <v>0</v>
      </c>
    </row>
    <row r="183" spans="1:36" x14ac:dyDescent="0.2">
      <c r="A183">
        <v>777785</v>
      </c>
      <c r="B183" s="85">
        <v>45802</v>
      </c>
      <c r="C183">
        <v>2025</v>
      </c>
      <c r="D183">
        <v>5.4</v>
      </c>
      <c r="E183">
        <v>9</v>
      </c>
      <c r="F183">
        <v>104</v>
      </c>
      <c r="G183">
        <v>3</v>
      </c>
      <c r="H183">
        <v>-126</v>
      </c>
      <c r="I183">
        <v>0.55752199999999996</v>
      </c>
      <c r="J183">
        <v>-127</v>
      </c>
      <c r="K183">
        <v>-126</v>
      </c>
      <c r="L183">
        <v>0.34564541199999999</v>
      </c>
      <c r="M183">
        <v>2</v>
      </c>
      <c r="N183">
        <v>116</v>
      </c>
      <c r="O183">
        <v>0.46296300000000001</v>
      </c>
      <c r="P183">
        <v>117</v>
      </c>
      <c r="Q183">
        <v>116</v>
      </c>
      <c r="R183" s="99">
        <v>0.480497803</v>
      </c>
      <c r="S183" s="102">
        <f t="shared" si="10"/>
        <v>-108.11749684524573</v>
      </c>
      <c r="T183" s="99">
        <v>0.48353924100000001</v>
      </c>
      <c r="U183" s="102">
        <f t="shared" si="11"/>
        <v>-106.80844804486097</v>
      </c>
      <c r="V183">
        <v>0.56764400000000004</v>
      </c>
      <c r="W183" s="100">
        <f t="shared" si="12"/>
        <v>-131.29088066315722</v>
      </c>
      <c r="X183">
        <v>0.58918800000000005</v>
      </c>
      <c r="Y183" s="100">
        <f t="shared" si="13"/>
        <v>-143.42034799372951</v>
      </c>
      <c r="Z183">
        <v>0.55213199999999996</v>
      </c>
      <c r="AA183" s="100">
        <f t="shared" si="14"/>
        <v>-123.28007359311223</v>
      </c>
      <c r="AB183">
        <v>0.407522</v>
      </c>
      <c r="AC183">
        <v>-1</v>
      </c>
      <c r="AD183">
        <v>1</v>
      </c>
      <c r="AE183">
        <v>5</v>
      </c>
      <c r="AF183" t="s">
        <v>227</v>
      </c>
      <c r="AG183" s="99" t="s">
        <v>324</v>
      </c>
      <c r="AH183">
        <v>-1</v>
      </c>
      <c r="AI183">
        <v>6</v>
      </c>
      <c r="AJ183">
        <v>-1</v>
      </c>
    </row>
    <row r="184" spans="1:36" x14ac:dyDescent="0.2">
      <c r="A184">
        <v>777759</v>
      </c>
      <c r="B184" s="85">
        <v>45803</v>
      </c>
      <c r="C184">
        <v>2025</v>
      </c>
      <c r="D184">
        <v>5.4</v>
      </c>
      <c r="E184">
        <v>7</v>
      </c>
      <c r="F184">
        <v>106.5</v>
      </c>
      <c r="G184">
        <v>28</v>
      </c>
      <c r="H184">
        <v>-127</v>
      </c>
      <c r="I184">
        <v>0.55947100000000005</v>
      </c>
      <c r="J184">
        <v>-128</v>
      </c>
      <c r="K184">
        <v>-127</v>
      </c>
      <c r="L184">
        <v>0.33222175900000001</v>
      </c>
      <c r="M184">
        <v>29</v>
      </c>
      <c r="N184">
        <v>117</v>
      </c>
      <c r="O184">
        <v>0.46082899999999999</v>
      </c>
      <c r="P184">
        <v>118</v>
      </c>
      <c r="Q184">
        <v>117</v>
      </c>
      <c r="R184" s="99">
        <v>0.49166327799999998</v>
      </c>
      <c r="S184" s="102">
        <f t="shared" si="10"/>
        <v>-103.39123232221546</v>
      </c>
      <c r="T184" s="99">
        <v>0.47550432300000001</v>
      </c>
      <c r="U184" s="102">
        <f t="shared" si="11"/>
        <v>-110.30303019979064</v>
      </c>
      <c r="V184">
        <v>0.59257899999999997</v>
      </c>
      <c r="W184" s="100">
        <f t="shared" si="12"/>
        <v>-145.44635647156133</v>
      </c>
      <c r="X184">
        <v>0.51680199999999998</v>
      </c>
      <c r="Y184" s="100">
        <f t="shared" si="13"/>
        <v>-106.95449898385341</v>
      </c>
      <c r="Z184">
        <v>0.50975499999999996</v>
      </c>
      <c r="AA184" s="100">
        <f t="shared" si="14"/>
        <v>-103.97964283164538</v>
      </c>
      <c r="AB184">
        <v>0.40947099999999997</v>
      </c>
      <c r="AC184">
        <v>-1</v>
      </c>
      <c r="AD184">
        <v>1</v>
      </c>
      <c r="AE184">
        <v>2</v>
      </c>
      <c r="AF184" t="s">
        <v>222</v>
      </c>
      <c r="AG184" s="99" t="s">
        <v>324</v>
      </c>
      <c r="AH184">
        <v>-1</v>
      </c>
      <c r="AI184">
        <v>3</v>
      </c>
      <c r="AJ184">
        <v>-1</v>
      </c>
    </row>
    <row r="185" spans="1:36" x14ac:dyDescent="0.2">
      <c r="A185">
        <v>777760</v>
      </c>
      <c r="B185" s="85">
        <v>45803</v>
      </c>
      <c r="C185">
        <v>2025</v>
      </c>
      <c r="D185">
        <v>5.4</v>
      </c>
      <c r="E185">
        <v>7.5</v>
      </c>
      <c r="F185">
        <v>-100</v>
      </c>
      <c r="G185">
        <v>13</v>
      </c>
      <c r="H185">
        <v>-110</v>
      </c>
      <c r="I185">
        <v>0.52381</v>
      </c>
      <c r="J185">
        <v>-114</v>
      </c>
      <c r="K185">
        <v>-110</v>
      </c>
      <c r="L185">
        <v>0.32365466500000001</v>
      </c>
      <c r="M185">
        <v>6</v>
      </c>
      <c r="N185">
        <v>101</v>
      </c>
      <c r="O185">
        <v>0.49751200000000001</v>
      </c>
      <c r="P185">
        <v>105</v>
      </c>
      <c r="Q185">
        <v>101</v>
      </c>
      <c r="R185" s="99">
        <v>0.474423914</v>
      </c>
      <c r="S185" s="102">
        <f t="shared" si="10"/>
        <v>-110.78195480677226</v>
      </c>
      <c r="T185" s="99">
        <v>0.51254411600000005</v>
      </c>
      <c r="U185" s="102">
        <f t="shared" si="11"/>
        <v>105.14676975362967</v>
      </c>
      <c r="V185">
        <v>0.53653799999999996</v>
      </c>
      <c r="W185" s="100">
        <f t="shared" si="12"/>
        <v>-115.76741998265227</v>
      </c>
      <c r="X185">
        <v>0.56202399999999997</v>
      </c>
      <c r="Y185" s="100">
        <f t="shared" si="13"/>
        <v>-128.32301313313968</v>
      </c>
      <c r="Z185">
        <v>0.52570300000000003</v>
      </c>
      <c r="AA185" s="100">
        <f t="shared" si="14"/>
        <v>-110.83835655717833</v>
      </c>
      <c r="AB185">
        <v>0.37380999999999998</v>
      </c>
      <c r="AC185">
        <v>-1</v>
      </c>
      <c r="AD185">
        <v>4</v>
      </c>
      <c r="AE185">
        <v>7</v>
      </c>
      <c r="AF185" t="s">
        <v>228</v>
      </c>
      <c r="AG185" s="99" t="s">
        <v>324</v>
      </c>
      <c r="AH185">
        <v>-1</v>
      </c>
      <c r="AI185">
        <v>11</v>
      </c>
      <c r="AJ185">
        <v>1</v>
      </c>
    </row>
    <row r="186" spans="1:36" x14ac:dyDescent="0.2">
      <c r="A186">
        <v>777762</v>
      </c>
      <c r="B186" s="85">
        <v>45803</v>
      </c>
      <c r="C186">
        <v>2025</v>
      </c>
      <c r="D186">
        <v>5.4</v>
      </c>
      <c r="E186">
        <v>9</v>
      </c>
      <c r="F186">
        <v>107</v>
      </c>
      <c r="G186">
        <v>27</v>
      </c>
      <c r="H186">
        <v>-110</v>
      </c>
      <c r="I186">
        <v>0.52381</v>
      </c>
      <c r="J186">
        <v>-117</v>
      </c>
      <c r="K186">
        <v>-110</v>
      </c>
      <c r="L186">
        <v>0.32069846699999999</v>
      </c>
      <c r="M186">
        <v>15</v>
      </c>
      <c r="N186">
        <v>102</v>
      </c>
      <c r="O186">
        <v>0.49504999999999999</v>
      </c>
      <c r="P186">
        <v>108</v>
      </c>
      <c r="Q186">
        <v>102</v>
      </c>
      <c r="R186" s="99">
        <v>0.51093439399999996</v>
      </c>
      <c r="S186" s="102">
        <f t="shared" si="10"/>
        <v>104.47154486672284</v>
      </c>
      <c r="T186" s="99">
        <v>0.46096605299999999</v>
      </c>
      <c r="U186" s="102">
        <f t="shared" si="11"/>
        <v>-116.9357143529179</v>
      </c>
      <c r="V186">
        <v>0.51758099999999996</v>
      </c>
      <c r="W186" s="100">
        <f t="shared" si="12"/>
        <v>-107.28868473256648</v>
      </c>
      <c r="X186">
        <v>0.49973699999999999</v>
      </c>
      <c r="Y186" s="100">
        <f t="shared" si="13"/>
        <v>100.10525536432164</v>
      </c>
      <c r="Z186">
        <v>0.57380399999999998</v>
      </c>
      <c r="AA186" s="100">
        <f t="shared" si="14"/>
        <v>-134.63383044420877</v>
      </c>
      <c r="AB186">
        <v>0.67381000000000002</v>
      </c>
      <c r="AC186">
        <v>1</v>
      </c>
      <c r="AD186">
        <v>7</v>
      </c>
      <c r="AE186">
        <v>2</v>
      </c>
      <c r="AF186" t="s">
        <v>230</v>
      </c>
      <c r="AG186" s="99" t="s">
        <v>325</v>
      </c>
      <c r="AH186">
        <v>1</v>
      </c>
      <c r="AI186">
        <v>9</v>
      </c>
      <c r="AJ186">
        <v>0</v>
      </c>
    </row>
    <row r="187" spans="1:36" x14ac:dyDescent="0.2">
      <c r="A187">
        <v>777770</v>
      </c>
      <c r="B187" s="85">
        <v>45803</v>
      </c>
      <c r="C187">
        <v>2025</v>
      </c>
      <c r="D187">
        <v>5.4</v>
      </c>
      <c r="E187">
        <v>8.5</v>
      </c>
      <c r="F187">
        <v>-107</v>
      </c>
      <c r="G187">
        <v>10</v>
      </c>
      <c r="H187">
        <v>-106</v>
      </c>
      <c r="I187">
        <v>0.51456299999999999</v>
      </c>
      <c r="J187">
        <v>-108</v>
      </c>
      <c r="K187">
        <v>-106</v>
      </c>
      <c r="L187">
        <v>0.34727845299999999</v>
      </c>
      <c r="M187">
        <v>25</v>
      </c>
      <c r="N187">
        <v>-102</v>
      </c>
      <c r="O187">
        <v>0.50495000000000001</v>
      </c>
      <c r="P187">
        <v>100</v>
      </c>
      <c r="Q187">
        <v>-102</v>
      </c>
      <c r="R187" s="99">
        <v>0.50482237799999996</v>
      </c>
      <c r="S187" s="102">
        <f t="shared" si="10"/>
        <v>101.94773664469028</v>
      </c>
      <c r="T187" s="99">
        <v>0.58401252199999998</v>
      </c>
      <c r="U187" s="102">
        <f t="shared" si="11"/>
        <v>140.39185141048884</v>
      </c>
      <c r="V187">
        <v>0.51013799999999998</v>
      </c>
      <c r="W187" s="100">
        <f t="shared" si="12"/>
        <v>-104.13912489639938</v>
      </c>
      <c r="X187">
        <v>0.51736199999999999</v>
      </c>
      <c r="Y187" s="100">
        <f t="shared" si="13"/>
        <v>-107.19462620017485</v>
      </c>
      <c r="Z187">
        <v>0.441722</v>
      </c>
      <c r="AA187" s="100">
        <f t="shared" si="14"/>
        <v>126.38673192641527</v>
      </c>
      <c r="AB187">
        <v>0.66456300000000001</v>
      </c>
      <c r="AC187">
        <v>1</v>
      </c>
      <c r="AD187">
        <v>3</v>
      </c>
      <c r="AE187">
        <v>1</v>
      </c>
      <c r="AF187" t="s">
        <v>225</v>
      </c>
      <c r="AG187" s="99" t="s">
        <v>325</v>
      </c>
      <c r="AH187">
        <v>1</v>
      </c>
      <c r="AI187">
        <v>4</v>
      </c>
      <c r="AJ187">
        <v>-1</v>
      </c>
    </row>
    <row r="188" spans="1:36" x14ac:dyDescent="0.2">
      <c r="A188">
        <v>777771</v>
      </c>
      <c r="B188" s="85">
        <v>45803</v>
      </c>
      <c r="C188">
        <v>2025</v>
      </c>
      <c r="D188">
        <v>5.4</v>
      </c>
      <c r="E188">
        <v>9</v>
      </c>
      <c r="F188">
        <v>115</v>
      </c>
      <c r="G188">
        <v>2</v>
      </c>
      <c r="H188">
        <v>-103</v>
      </c>
      <c r="I188">
        <v>0.50738899999999998</v>
      </c>
      <c r="J188">
        <v>101</v>
      </c>
      <c r="K188">
        <v>-103</v>
      </c>
      <c r="L188">
        <v>0.32065001999999998</v>
      </c>
      <c r="M188">
        <v>26</v>
      </c>
      <c r="N188">
        <v>-105</v>
      </c>
      <c r="O188">
        <v>0.51219499999999996</v>
      </c>
      <c r="P188">
        <v>-109</v>
      </c>
      <c r="Q188">
        <v>-105</v>
      </c>
      <c r="R188" s="99">
        <v>0.52852924400000001</v>
      </c>
      <c r="S188" s="102">
        <f t="shared" si="10"/>
        <v>112.10223269924298</v>
      </c>
      <c r="T188" s="99">
        <v>0.52718166499999997</v>
      </c>
      <c r="U188" s="102">
        <f t="shared" si="11"/>
        <v>111.49772036653358</v>
      </c>
      <c r="V188">
        <v>0.65301100000000001</v>
      </c>
      <c r="W188" s="100">
        <f t="shared" si="12"/>
        <v>-188.19357385969008</v>
      </c>
      <c r="X188">
        <v>0.47155999999999998</v>
      </c>
      <c r="Y188" s="100">
        <f t="shared" si="13"/>
        <v>112.06209178047332</v>
      </c>
      <c r="Z188">
        <v>0.55206200000000005</v>
      </c>
      <c r="AA188" s="100">
        <f t="shared" si="14"/>
        <v>-123.24518125276269</v>
      </c>
      <c r="AB188">
        <v>0.657389</v>
      </c>
      <c r="AC188">
        <v>1</v>
      </c>
      <c r="AD188">
        <v>5</v>
      </c>
      <c r="AE188">
        <v>2</v>
      </c>
      <c r="AF188" t="s">
        <v>228</v>
      </c>
      <c r="AG188" s="99" t="s">
        <v>326</v>
      </c>
      <c r="AH188">
        <v>-1</v>
      </c>
      <c r="AI188">
        <v>7</v>
      </c>
      <c r="AJ188">
        <v>-1</v>
      </c>
    </row>
    <row r="189" spans="1:36" x14ac:dyDescent="0.2">
      <c r="A189">
        <v>777741</v>
      </c>
      <c r="B189" s="85">
        <v>45804</v>
      </c>
      <c r="C189">
        <v>2025</v>
      </c>
      <c r="D189">
        <v>5.4</v>
      </c>
      <c r="E189">
        <v>7.5</v>
      </c>
      <c r="F189">
        <v>-108.5</v>
      </c>
      <c r="G189">
        <v>28</v>
      </c>
      <c r="H189">
        <v>-140</v>
      </c>
      <c r="I189">
        <v>0.58333299999999999</v>
      </c>
      <c r="J189">
        <v>-144</v>
      </c>
      <c r="K189">
        <v>-140</v>
      </c>
      <c r="L189">
        <v>0.33222175900000001</v>
      </c>
      <c r="M189">
        <v>29</v>
      </c>
      <c r="N189">
        <v>129</v>
      </c>
      <c r="O189">
        <v>0.43668099999999999</v>
      </c>
      <c r="P189">
        <v>132</v>
      </c>
      <c r="Q189">
        <v>129</v>
      </c>
      <c r="R189" s="99">
        <v>0.50085394999999999</v>
      </c>
      <c r="S189" s="102">
        <f t="shared" si="10"/>
        <v>100.34216438254894</v>
      </c>
      <c r="T189" s="99">
        <v>0.44527406899999999</v>
      </c>
      <c r="U189" s="102">
        <f t="shared" si="11"/>
        <v>-124.58078509844685</v>
      </c>
      <c r="V189">
        <v>0.59006099999999995</v>
      </c>
      <c r="W189" s="100">
        <f t="shared" si="12"/>
        <v>-143.93873234798343</v>
      </c>
      <c r="X189">
        <v>0.51402199999999998</v>
      </c>
      <c r="Y189" s="100">
        <f t="shared" si="13"/>
        <v>-105.7706315923766</v>
      </c>
      <c r="Z189">
        <v>0.56671000000000005</v>
      </c>
      <c r="AA189" s="100">
        <f t="shared" si="14"/>
        <v>-130.79231000023083</v>
      </c>
      <c r="AB189">
        <v>0.73333300000000001</v>
      </c>
      <c r="AC189">
        <v>1</v>
      </c>
      <c r="AD189">
        <v>2</v>
      </c>
      <c r="AE189">
        <v>0</v>
      </c>
      <c r="AF189" t="s">
        <v>225</v>
      </c>
      <c r="AG189" s="99" t="s">
        <v>325</v>
      </c>
      <c r="AH189">
        <v>1</v>
      </c>
      <c r="AI189">
        <v>2</v>
      </c>
      <c r="AJ189">
        <v>-1</v>
      </c>
    </row>
    <row r="190" spans="1:36" x14ac:dyDescent="0.2">
      <c r="A190">
        <v>777746</v>
      </c>
      <c r="B190" s="85">
        <v>45804</v>
      </c>
      <c r="C190">
        <v>2025</v>
      </c>
      <c r="D190">
        <v>5.4</v>
      </c>
      <c r="E190">
        <v>8.5</v>
      </c>
      <c r="F190">
        <v>-100</v>
      </c>
      <c r="G190">
        <v>27</v>
      </c>
      <c r="H190">
        <v>108</v>
      </c>
      <c r="I190">
        <v>0.480769</v>
      </c>
      <c r="J190">
        <v>109</v>
      </c>
      <c r="K190">
        <v>108</v>
      </c>
      <c r="L190">
        <v>0.32069846699999999</v>
      </c>
      <c r="M190">
        <v>15</v>
      </c>
      <c r="N190">
        <v>-117</v>
      </c>
      <c r="O190">
        <v>0.53917099999999996</v>
      </c>
      <c r="P190">
        <v>-118</v>
      </c>
      <c r="Q190">
        <v>-117</v>
      </c>
      <c r="R190" s="99">
        <v>0.49820030700000001</v>
      </c>
      <c r="S190" s="102">
        <f t="shared" si="10"/>
        <v>-100.7224776760324</v>
      </c>
      <c r="T190" s="99">
        <v>0.52151608699999996</v>
      </c>
      <c r="U190" s="102">
        <f t="shared" si="11"/>
        <v>108.99344216824274</v>
      </c>
      <c r="V190">
        <v>0.47310000000000002</v>
      </c>
      <c r="W190" s="100">
        <f t="shared" si="12"/>
        <v>111.37180300147958</v>
      </c>
      <c r="X190">
        <v>0.51697700000000002</v>
      </c>
      <c r="Y190" s="100">
        <f t="shared" si="13"/>
        <v>-107.0294789275045</v>
      </c>
      <c r="Z190">
        <v>0.53495400000000004</v>
      </c>
      <c r="AA190" s="100">
        <f t="shared" si="14"/>
        <v>-115.03249140945199</v>
      </c>
      <c r="AB190">
        <v>0.33076899999999998</v>
      </c>
      <c r="AC190">
        <v>-1</v>
      </c>
      <c r="AD190">
        <v>2</v>
      </c>
      <c r="AE190">
        <v>4</v>
      </c>
      <c r="AF190" t="s">
        <v>225</v>
      </c>
      <c r="AG190" s="99" t="s">
        <v>323</v>
      </c>
      <c r="AH190">
        <v>1</v>
      </c>
      <c r="AI190">
        <v>6</v>
      </c>
      <c r="AJ190">
        <v>-1</v>
      </c>
    </row>
    <row r="191" spans="1:36" x14ac:dyDescent="0.2">
      <c r="A191">
        <v>777747</v>
      </c>
      <c r="B191" s="85">
        <v>45804</v>
      </c>
      <c r="C191">
        <v>2025</v>
      </c>
      <c r="D191">
        <v>5.4</v>
      </c>
      <c r="E191">
        <v>8</v>
      </c>
      <c r="F191">
        <v>-108.5</v>
      </c>
      <c r="G191">
        <v>17</v>
      </c>
      <c r="H191">
        <v>-106</v>
      </c>
      <c r="I191">
        <v>0.51456299999999999</v>
      </c>
      <c r="J191">
        <v>100</v>
      </c>
      <c r="K191">
        <v>-106</v>
      </c>
      <c r="L191">
        <v>0.32447985800000001</v>
      </c>
      <c r="M191">
        <v>3</v>
      </c>
      <c r="N191">
        <v>-102</v>
      </c>
      <c r="O191">
        <v>0.50495000000000001</v>
      </c>
      <c r="P191">
        <v>-108</v>
      </c>
      <c r="Q191">
        <v>-102</v>
      </c>
      <c r="R191" s="99">
        <v>0.50909475299999996</v>
      </c>
      <c r="S191" s="102">
        <f t="shared" si="10"/>
        <v>103.70529875391614</v>
      </c>
      <c r="T191" s="99">
        <v>0.42306776699999998</v>
      </c>
      <c r="U191" s="102">
        <f t="shared" si="11"/>
        <v>-136.36875177020988</v>
      </c>
      <c r="V191">
        <v>0.53261899999999995</v>
      </c>
      <c r="W191" s="100">
        <f t="shared" si="12"/>
        <v>-113.95820540415633</v>
      </c>
      <c r="X191">
        <v>0.50621700000000003</v>
      </c>
      <c r="Y191" s="100">
        <f t="shared" si="13"/>
        <v>-102.51811018200303</v>
      </c>
      <c r="Z191">
        <v>0.53593100000000005</v>
      </c>
      <c r="AA191" s="100">
        <f t="shared" si="14"/>
        <v>-115.48519724437531</v>
      </c>
      <c r="AB191">
        <v>0.66456300000000001</v>
      </c>
      <c r="AC191">
        <v>1</v>
      </c>
      <c r="AD191">
        <v>5</v>
      </c>
      <c r="AE191">
        <v>1</v>
      </c>
      <c r="AF191" t="s">
        <v>227</v>
      </c>
      <c r="AG191" s="99" t="s">
        <v>325</v>
      </c>
      <c r="AH191">
        <v>1</v>
      </c>
      <c r="AI191">
        <v>6</v>
      </c>
      <c r="AJ191">
        <v>-1</v>
      </c>
    </row>
    <row r="192" spans="1:36" x14ac:dyDescent="0.2">
      <c r="A192">
        <v>777748</v>
      </c>
      <c r="B192" s="85">
        <v>45804</v>
      </c>
      <c r="C192">
        <v>2025</v>
      </c>
      <c r="D192">
        <v>5.4</v>
      </c>
      <c r="E192">
        <v>9</v>
      </c>
      <c r="F192">
        <v>-100</v>
      </c>
      <c r="G192">
        <v>21</v>
      </c>
      <c r="H192">
        <v>-103</v>
      </c>
      <c r="I192">
        <v>0.50738899999999998</v>
      </c>
      <c r="J192">
        <v>-104</v>
      </c>
      <c r="K192">
        <v>-103</v>
      </c>
      <c r="L192">
        <v>0.323198667</v>
      </c>
      <c r="M192">
        <v>0</v>
      </c>
      <c r="N192">
        <v>-105</v>
      </c>
      <c r="O192">
        <v>0.51219499999999996</v>
      </c>
      <c r="P192">
        <v>-104</v>
      </c>
      <c r="Q192">
        <v>-105</v>
      </c>
      <c r="R192" s="99">
        <v>0.48518135400000001</v>
      </c>
      <c r="S192" s="102">
        <f t="shared" si="10"/>
        <v>-106.10849773093295</v>
      </c>
      <c r="T192" s="99">
        <v>0.44854525699999998</v>
      </c>
      <c r="U192" s="102">
        <f t="shared" si="11"/>
        <v>-122.94294374848337</v>
      </c>
      <c r="V192">
        <v>0.483651</v>
      </c>
      <c r="W192" s="100">
        <f t="shared" si="12"/>
        <v>106.76066006273118</v>
      </c>
      <c r="X192">
        <v>0.55721200000000004</v>
      </c>
      <c r="Y192" s="100">
        <f t="shared" si="13"/>
        <v>-125.84171206085082</v>
      </c>
      <c r="Z192">
        <v>0.50840200000000002</v>
      </c>
      <c r="AA192" s="100">
        <f t="shared" si="14"/>
        <v>-103.41824010675391</v>
      </c>
      <c r="AB192">
        <v>0.657389</v>
      </c>
      <c r="AC192">
        <v>1</v>
      </c>
      <c r="AD192">
        <v>2</v>
      </c>
      <c r="AE192">
        <v>0</v>
      </c>
      <c r="AF192" t="s">
        <v>225</v>
      </c>
      <c r="AG192" s="99" t="s">
        <v>326</v>
      </c>
      <c r="AH192">
        <v>-1</v>
      </c>
      <c r="AI192">
        <v>2</v>
      </c>
      <c r="AJ192">
        <v>-1</v>
      </c>
    </row>
    <row r="193" spans="1:36" x14ac:dyDescent="0.2">
      <c r="A193">
        <v>777750</v>
      </c>
      <c r="B193" s="85">
        <v>45804</v>
      </c>
      <c r="C193">
        <v>2025</v>
      </c>
      <c r="D193">
        <v>5.4</v>
      </c>
      <c r="E193">
        <v>8</v>
      </c>
      <c r="F193">
        <v>-109.5</v>
      </c>
      <c r="G193">
        <v>13</v>
      </c>
      <c r="H193">
        <v>-118</v>
      </c>
      <c r="I193">
        <v>0.54128399999999999</v>
      </c>
      <c r="J193">
        <v>-117</v>
      </c>
      <c r="K193">
        <v>-118</v>
      </c>
      <c r="L193">
        <v>0.32365466500000001</v>
      </c>
      <c r="M193">
        <v>6</v>
      </c>
      <c r="N193">
        <v>109</v>
      </c>
      <c r="O193">
        <v>0.47846899999999998</v>
      </c>
      <c r="P193">
        <v>108</v>
      </c>
      <c r="Q193">
        <v>109</v>
      </c>
      <c r="R193" s="99">
        <v>0.48737486299999999</v>
      </c>
      <c r="S193" s="102">
        <f t="shared" si="10"/>
        <v>-105.18087326961711</v>
      </c>
      <c r="T193" s="99">
        <v>0.63162069099999996</v>
      </c>
      <c r="U193" s="102">
        <f t="shared" si="11"/>
        <v>171.45932889515242</v>
      </c>
      <c r="V193">
        <v>0.47532600000000003</v>
      </c>
      <c r="W193" s="100">
        <f t="shared" si="12"/>
        <v>110.38192735091283</v>
      </c>
      <c r="X193">
        <v>0.547319</v>
      </c>
      <c r="Y193" s="100">
        <f t="shared" si="13"/>
        <v>-120.90611269304432</v>
      </c>
      <c r="Z193">
        <v>0.53763899999999998</v>
      </c>
      <c r="AA193" s="100">
        <f t="shared" si="14"/>
        <v>-116.28121749022948</v>
      </c>
      <c r="AB193">
        <v>0.39128400000000002</v>
      </c>
      <c r="AC193">
        <v>-1</v>
      </c>
      <c r="AD193">
        <v>2</v>
      </c>
      <c r="AE193">
        <v>7</v>
      </c>
      <c r="AF193" t="s">
        <v>230</v>
      </c>
      <c r="AG193" s="99" t="s">
        <v>324</v>
      </c>
      <c r="AH193">
        <v>-1</v>
      </c>
      <c r="AI193">
        <v>9</v>
      </c>
      <c r="AJ193">
        <v>1</v>
      </c>
    </row>
    <row r="194" spans="1:36" x14ac:dyDescent="0.2">
      <c r="A194">
        <v>777753</v>
      </c>
      <c r="B194" s="85">
        <v>45804</v>
      </c>
      <c r="C194">
        <v>2025</v>
      </c>
      <c r="D194">
        <v>5.4</v>
      </c>
      <c r="E194">
        <v>9</v>
      </c>
      <c r="F194">
        <v>108.5</v>
      </c>
      <c r="G194">
        <v>7</v>
      </c>
      <c r="H194">
        <v>115</v>
      </c>
      <c r="I194">
        <v>0.46511599999999997</v>
      </c>
      <c r="J194">
        <v>112</v>
      </c>
      <c r="K194">
        <v>115</v>
      </c>
      <c r="L194">
        <v>0.30274477700000002</v>
      </c>
      <c r="M194">
        <v>14</v>
      </c>
      <c r="N194">
        <v>-124</v>
      </c>
      <c r="O194">
        <v>0.55357100000000004</v>
      </c>
      <c r="P194">
        <v>-121</v>
      </c>
      <c r="Q194">
        <v>-124</v>
      </c>
      <c r="R194" s="99">
        <v>0.52916026299999996</v>
      </c>
      <c r="S194" s="102">
        <f t="shared" si="10"/>
        <v>112.38649192432115</v>
      </c>
      <c r="T194" s="99">
        <v>0.503662944</v>
      </c>
      <c r="U194" s="102">
        <f t="shared" si="11"/>
        <v>101.4759905413953</v>
      </c>
      <c r="V194">
        <v>0.468887</v>
      </c>
      <c r="W194" s="100">
        <f t="shared" si="12"/>
        <v>113.27100132867832</v>
      </c>
      <c r="X194">
        <v>0.41079700000000002</v>
      </c>
      <c r="Y194" s="100">
        <f t="shared" si="13"/>
        <v>143.42923633814266</v>
      </c>
      <c r="Z194">
        <v>0.43849900000000003</v>
      </c>
      <c r="AA194" s="100">
        <f t="shared" si="14"/>
        <v>128.0506911076194</v>
      </c>
      <c r="AB194">
        <v>0.31511600000000001</v>
      </c>
      <c r="AC194">
        <v>-1</v>
      </c>
      <c r="AD194">
        <v>5</v>
      </c>
      <c r="AE194">
        <v>9</v>
      </c>
      <c r="AF194" t="s">
        <v>227</v>
      </c>
      <c r="AG194" s="99" t="s">
        <v>323</v>
      </c>
      <c r="AH194">
        <v>1</v>
      </c>
      <c r="AI194">
        <v>14</v>
      </c>
      <c r="AJ194">
        <v>1</v>
      </c>
    </row>
    <row r="195" spans="1:36" x14ac:dyDescent="0.2">
      <c r="A195">
        <v>777754</v>
      </c>
      <c r="B195" s="85">
        <v>45804</v>
      </c>
      <c r="C195">
        <v>2025</v>
      </c>
      <c r="D195">
        <v>5.4</v>
      </c>
      <c r="E195">
        <v>8.5</v>
      </c>
      <c r="F195">
        <v>-107</v>
      </c>
      <c r="G195">
        <v>2</v>
      </c>
      <c r="H195">
        <v>108</v>
      </c>
      <c r="I195">
        <v>0.480769</v>
      </c>
      <c r="J195">
        <v>103</v>
      </c>
      <c r="K195">
        <v>108</v>
      </c>
      <c r="L195">
        <v>0.32065001999999998</v>
      </c>
      <c r="M195">
        <v>26</v>
      </c>
      <c r="N195">
        <v>-117</v>
      </c>
      <c r="O195">
        <v>0.53917099999999996</v>
      </c>
      <c r="P195">
        <v>-111</v>
      </c>
      <c r="Q195">
        <v>-117</v>
      </c>
      <c r="R195" s="99">
        <v>0.53271696099999999</v>
      </c>
      <c r="S195" s="102">
        <f t="shared" ref="S195:S258" si="15">IF(R195&lt;0.5,((1-R195)/(1-(1-R195))*-100),(1-(1-R195))/(1-R195)*100)</f>
        <v>114.00305950330029</v>
      </c>
      <c r="T195" s="99">
        <v>0.57195648799999999</v>
      </c>
      <c r="U195" s="102">
        <f t="shared" ref="U195:U258" si="16">IF(T195&lt;0.5,((1-T195)/(1-(1-T195))*-100),(1-(1-T195))/(1-T195)*100)</f>
        <v>133.62110906145449</v>
      </c>
      <c r="V195">
        <v>0.57186300000000001</v>
      </c>
      <c r="W195" s="100">
        <f t="shared" ref="W195:W258" si="17">IF(V195&lt;0.5,100*(1-V195)/V195,-100*(V195/(1-V195)))</f>
        <v>-133.5700955535261</v>
      </c>
      <c r="X195">
        <v>0.48228500000000002</v>
      </c>
      <c r="Y195" s="100">
        <f t="shared" ref="Y195:Y258" si="18">IF(X195&lt;0.5,100*(1-X195)/X195,-100*(X195/(1-X195)))</f>
        <v>107.34627865266386</v>
      </c>
      <c r="Z195">
        <v>0.52172200000000002</v>
      </c>
      <c r="AA195" s="100">
        <f t="shared" ref="AA195:AA258" si="19">IF(Z195&lt;0.5,100*(1-Z195)/Z195,-100*(Z195/(1-Z195)))</f>
        <v>-109.08342010295269</v>
      </c>
      <c r="AB195">
        <v>0.33076899999999998</v>
      </c>
      <c r="AC195">
        <v>-1</v>
      </c>
      <c r="AD195">
        <v>4</v>
      </c>
      <c r="AE195">
        <v>7</v>
      </c>
      <c r="AF195" t="s">
        <v>228</v>
      </c>
      <c r="AG195" s="99" t="s">
        <v>323</v>
      </c>
      <c r="AH195">
        <v>1</v>
      </c>
      <c r="AI195">
        <v>11</v>
      </c>
      <c r="AJ195">
        <v>1</v>
      </c>
    </row>
    <row r="196" spans="1:36" x14ac:dyDescent="0.2">
      <c r="A196">
        <v>777755</v>
      </c>
      <c r="B196" s="85">
        <v>45804</v>
      </c>
      <c r="C196">
        <v>2025</v>
      </c>
      <c r="D196">
        <v>5.4</v>
      </c>
      <c r="E196">
        <v>7.5</v>
      </c>
      <c r="F196">
        <v>111.5</v>
      </c>
      <c r="G196">
        <v>10</v>
      </c>
      <c r="H196">
        <v>105</v>
      </c>
      <c r="I196">
        <v>0.48780499999999999</v>
      </c>
      <c r="J196">
        <v>110</v>
      </c>
      <c r="K196">
        <v>105</v>
      </c>
      <c r="L196">
        <v>0.34727845299999999</v>
      </c>
      <c r="M196">
        <v>25</v>
      </c>
      <c r="N196">
        <v>-114</v>
      </c>
      <c r="O196">
        <v>0.53271000000000002</v>
      </c>
      <c r="P196">
        <v>-119</v>
      </c>
      <c r="Q196">
        <v>-114</v>
      </c>
      <c r="R196" s="99">
        <v>0.49772859800000002</v>
      </c>
      <c r="S196" s="102">
        <f t="shared" si="15"/>
        <v>-100.91270704923407</v>
      </c>
      <c r="T196" s="99">
        <v>0.46142907900000002</v>
      </c>
      <c r="U196" s="102">
        <f t="shared" si="16"/>
        <v>-116.71802786403933</v>
      </c>
      <c r="V196">
        <v>0.54167699999999996</v>
      </c>
      <c r="W196" s="100">
        <f t="shared" si="17"/>
        <v>-118.18673730098641</v>
      </c>
      <c r="X196">
        <v>0.50428799999999996</v>
      </c>
      <c r="Y196" s="100">
        <f t="shared" si="18"/>
        <v>-101.7300367955587</v>
      </c>
      <c r="Z196">
        <v>0.48532799999999998</v>
      </c>
      <c r="AA196" s="100">
        <f t="shared" si="19"/>
        <v>106.04622028813505</v>
      </c>
      <c r="AB196">
        <v>0.63780499999999996</v>
      </c>
      <c r="AC196">
        <v>1</v>
      </c>
      <c r="AD196">
        <v>3</v>
      </c>
      <c r="AE196">
        <v>1</v>
      </c>
      <c r="AF196" t="s">
        <v>225</v>
      </c>
      <c r="AG196" s="99" t="s">
        <v>326</v>
      </c>
      <c r="AH196">
        <v>-1</v>
      </c>
      <c r="AI196">
        <v>4</v>
      </c>
      <c r="AJ196">
        <v>-1</v>
      </c>
    </row>
    <row r="197" spans="1:36" x14ac:dyDescent="0.2">
      <c r="A197">
        <v>777724</v>
      </c>
      <c r="B197" s="85">
        <v>45805</v>
      </c>
      <c r="C197">
        <v>2025</v>
      </c>
      <c r="D197">
        <v>5.4</v>
      </c>
      <c r="E197">
        <v>8.5</v>
      </c>
      <c r="F197">
        <v>-102</v>
      </c>
      <c r="G197">
        <v>28</v>
      </c>
      <c r="H197">
        <v>-136</v>
      </c>
      <c r="I197">
        <v>0.57627099999999998</v>
      </c>
      <c r="J197">
        <v>-168</v>
      </c>
      <c r="K197">
        <v>-136</v>
      </c>
      <c r="L197">
        <v>0.33222175900000001</v>
      </c>
      <c r="M197">
        <v>29</v>
      </c>
      <c r="N197">
        <v>116</v>
      </c>
      <c r="O197">
        <v>0.46296300000000001</v>
      </c>
      <c r="P197">
        <v>142</v>
      </c>
      <c r="Q197">
        <v>116</v>
      </c>
      <c r="R197" s="99">
        <v>0.51639790500000005</v>
      </c>
      <c r="S197" s="102">
        <f t="shared" si="15"/>
        <v>106.78156905006793</v>
      </c>
      <c r="T197" s="99">
        <v>0.57693981000000005</v>
      </c>
      <c r="U197" s="102">
        <f t="shared" si="16"/>
        <v>136.37298513008284</v>
      </c>
      <c r="V197">
        <v>0.5</v>
      </c>
      <c r="W197" s="100">
        <f t="shared" si="17"/>
        <v>-100</v>
      </c>
      <c r="X197">
        <v>0.5</v>
      </c>
      <c r="Y197" s="100">
        <f t="shared" si="18"/>
        <v>-100</v>
      </c>
      <c r="Z197">
        <v>0.5</v>
      </c>
      <c r="AA197" s="100">
        <f t="shared" si="19"/>
        <v>-100</v>
      </c>
      <c r="AB197">
        <v>0.42627100000000001</v>
      </c>
      <c r="AC197">
        <v>-1</v>
      </c>
      <c r="AD197">
        <v>0</v>
      </c>
      <c r="AE197">
        <v>2</v>
      </c>
      <c r="AF197" t="s">
        <v>225</v>
      </c>
      <c r="AG197" s="99" t="s">
        <v>324</v>
      </c>
      <c r="AH197">
        <v>-1</v>
      </c>
      <c r="AI197">
        <v>2</v>
      </c>
      <c r="AJ197">
        <v>-1</v>
      </c>
    </row>
    <row r="198" spans="1:36" x14ac:dyDescent="0.2">
      <c r="A198">
        <v>777728</v>
      </c>
      <c r="B198" s="85">
        <v>45805</v>
      </c>
      <c r="C198">
        <v>2025</v>
      </c>
      <c r="D198">
        <v>5.4</v>
      </c>
      <c r="E198">
        <v>8.5</v>
      </c>
      <c r="F198">
        <v>-100</v>
      </c>
      <c r="G198">
        <v>4</v>
      </c>
      <c r="H198">
        <v>145</v>
      </c>
      <c r="I198">
        <v>0.408163</v>
      </c>
      <c r="J198">
        <v>148</v>
      </c>
      <c r="K198">
        <v>145</v>
      </c>
      <c r="L198">
        <v>0.34782608700000001</v>
      </c>
      <c r="M198">
        <v>19</v>
      </c>
      <c r="N198">
        <v>-159</v>
      </c>
      <c r="O198">
        <v>0.6139</v>
      </c>
      <c r="P198">
        <v>-165</v>
      </c>
      <c r="Q198">
        <v>-159</v>
      </c>
      <c r="R198" s="99">
        <v>0.53893065699999998</v>
      </c>
      <c r="S198" s="102">
        <f t="shared" si="15"/>
        <v>116.8871158280415</v>
      </c>
      <c r="T198" s="99">
        <v>0.44128742599999998</v>
      </c>
      <c r="U198" s="102">
        <f t="shared" si="16"/>
        <v>-126.60967457522803</v>
      </c>
      <c r="V198">
        <v>0.48971399999999998</v>
      </c>
      <c r="W198" s="100">
        <f t="shared" si="17"/>
        <v>104.20081925368686</v>
      </c>
      <c r="X198">
        <v>0.360064</v>
      </c>
      <c r="Y198" s="100">
        <f t="shared" si="18"/>
        <v>177.72840383931748</v>
      </c>
      <c r="Z198">
        <v>0.48543999999999998</v>
      </c>
      <c r="AA198" s="100">
        <f t="shared" si="19"/>
        <v>105.99868160843772</v>
      </c>
      <c r="AB198">
        <v>0.25816299999999998</v>
      </c>
      <c r="AC198">
        <v>-1</v>
      </c>
      <c r="AD198">
        <v>0</v>
      </c>
      <c r="AE198">
        <v>1</v>
      </c>
      <c r="AF198" t="s">
        <v>222</v>
      </c>
      <c r="AG198" s="99" t="s">
        <v>323</v>
      </c>
      <c r="AH198">
        <v>1</v>
      </c>
      <c r="AI198">
        <v>1</v>
      </c>
      <c r="AJ198">
        <v>-1</v>
      </c>
    </row>
    <row r="199" spans="1:36" x14ac:dyDescent="0.2">
      <c r="A199">
        <v>777729</v>
      </c>
      <c r="B199" s="85">
        <v>45805</v>
      </c>
      <c r="C199">
        <v>2025</v>
      </c>
      <c r="D199">
        <v>5.4</v>
      </c>
      <c r="E199">
        <v>7.5</v>
      </c>
      <c r="F199">
        <v>104</v>
      </c>
      <c r="G199">
        <v>1</v>
      </c>
      <c r="H199">
        <v>-130</v>
      </c>
      <c r="I199">
        <v>0.56521699999999997</v>
      </c>
      <c r="J199">
        <v>-126</v>
      </c>
      <c r="K199">
        <v>-130</v>
      </c>
      <c r="L199">
        <v>0.340368381</v>
      </c>
      <c r="M199">
        <v>22</v>
      </c>
      <c r="N199">
        <v>120</v>
      </c>
      <c r="O199">
        <v>0.45454499999999998</v>
      </c>
      <c r="P199">
        <v>114</v>
      </c>
      <c r="Q199">
        <v>120</v>
      </c>
      <c r="R199" s="99">
        <v>0.47767749900000001</v>
      </c>
      <c r="S199" s="102">
        <f t="shared" si="15"/>
        <v>-109.34626439249548</v>
      </c>
      <c r="T199" s="99">
        <v>0.57341456599999996</v>
      </c>
      <c r="U199" s="102">
        <f t="shared" si="16"/>
        <v>134.41963093376506</v>
      </c>
      <c r="V199">
        <v>0.54377799999999998</v>
      </c>
      <c r="W199" s="100">
        <f t="shared" si="17"/>
        <v>-119.19153394619286</v>
      </c>
      <c r="X199">
        <v>0.65307700000000002</v>
      </c>
      <c r="Y199" s="100">
        <f t="shared" si="18"/>
        <v>-188.24840094199578</v>
      </c>
      <c r="Z199">
        <v>0.557315</v>
      </c>
      <c r="AA199" s="100">
        <f t="shared" si="19"/>
        <v>-125.89425889741013</v>
      </c>
      <c r="AB199">
        <v>0.415217</v>
      </c>
      <c r="AC199">
        <v>-1</v>
      </c>
      <c r="AD199">
        <v>1</v>
      </c>
      <c r="AE199">
        <v>10</v>
      </c>
      <c r="AF199" t="s">
        <v>229</v>
      </c>
      <c r="AG199" s="99" t="s">
        <v>324</v>
      </c>
      <c r="AH199">
        <v>-1</v>
      </c>
      <c r="AI199">
        <v>11</v>
      </c>
      <c r="AJ199">
        <v>1</v>
      </c>
    </row>
    <row r="200" spans="1:36" x14ac:dyDescent="0.2">
      <c r="A200">
        <v>777732</v>
      </c>
      <c r="B200" s="85">
        <v>45805</v>
      </c>
      <c r="C200">
        <v>2025</v>
      </c>
      <c r="D200">
        <v>5.4</v>
      </c>
      <c r="E200">
        <v>8</v>
      </c>
      <c r="F200">
        <v>-100</v>
      </c>
      <c r="G200">
        <v>27</v>
      </c>
      <c r="H200">
        <v>-126</v>
      </c>
      <c r="I200">
        <v>0.55752199999999996</v>
      </c>
      <c r="J200">
        <v>-109</v>
      </c>
      <c r="K200">
        <v>-126</v>
      </c>
      <c r="L200">
        <v>0.32069846699999999</v>
      </c>
      <c r="M200">
        <v>15</v>
      </c>
      <c r="N200">
        <v>116</v>
      </c>
      <c r="O200">
        <v>0.46296300000000001</v>
      </c>
      <c r="P200">
        <v>101</v>
      </c>
      <c r="Q200">
        <v>116</v>
      </c>
      <c r="R200" s="99">
        <v>0.508201287</v>
      </c>
      <c r="S200" s="102">
        <f t="shared" si="15"/>
        <v>103.33522100941326</v>
      </c>
      <c r="T200" s="99">
        <v>0.61960588699999997</v>
      </c>
      <c r="U200" s="102">
        <f t="shared" si="16"/>
        <v>162.88524607109255</v>
      </c>
      <c r="V200">
        <v>0.47557899999999997</v>
      </c>
      <c r="W200" s="100">
        <f t="shared" si="17"/>
        <v>110.27000771690929</v>
      </c>
      <c r="X200">
        <v>0.51788900000000004</v>
      </c>
      <c r="Y200" s="100">
        <f t="shared" si="18"/>
        <v>-107.4211125653636</v>
      </c>
      <c r="Z200">
        <v>0.49826999999999999</v>
      </c>
      <c r="AA200" s="100">
        <f t="shared" si="19"/>
        <v>100.69440263311057</v>
      </c>
      <c r="AB200">
        <v>0.70752199999999998</v>
      </c>
      <c r="AC200">
        <v>1</v>
      </c>
      <c r="AD200">
        <v>5</v>
      </c>
      <c r="AE200">
        <v>0</v>
      </c>
      <c r="AF200" t="s">
        <v>230</v>
      </c>
      <c r="AG200" s="99" t="s">
        <v>325</v>
      </c>
      <c r="AH200">
        <v>1</v>
      </c>
      <c r="AI200">
        <v>5</v>
      </c>
      <c r="AJ200">
        <v>-1</v>
      </c>
    </row>
    <row r="201" spans="1:36" x14ac:dyDescent="0.2">
      <c r="A201">
        <v>777733</v>
      </c>
      <c r="B201" s="85">
        <v>45805</v>
      </c>
      <c r="C201">
        <v>2025</v>
      </c>
      <c r="D201">
        <v>5.4</v>
      </c>
      <c r="E201">
        <v>7.5</v>
      </c>
      <c r="F201">
        <v>-105</v>
      </c>
      <c r="G201">
        <v>13</v>
      </c>
      <c r="H201">
        <v>104</v>
      </c>
      <c r="I201">
        <v>0.49019600000000002</v>
      </c>
      <c r="J201">
        <v>-101</v>
      </c>
      <c r="K201">
        <v>104</v>
      </c>
      <c r="L201">
        <v>0.32365466500000001</v>
      </c>
      <c r="M201">
        <v>6</v>
      </c>
      <c r="N201">
        <v>-113</v>
      </c>
      <c r="O201">
        <v>0.53051599999999999</v>
      </c>
      <c r="P201">
        <v>-107</v>
      </c>
      <c r="Q201">
        <v>-113</v>
      </c>
      <c r="R201" s="99">
        <v>0.50210287899999995</v>
      </c>
      <c r="S201" s="102">
        <f t="shared" si="15"/>
        <v>100.84470422153736</v>
      </c>
      <c r="T201" s="99">
        <v>0.59021245600000005</v>
      </c>
      <c r="U201" s="102">
        <f t="shared" si="16"/>
        <v>144.0288912246684</v>
      </c>
      <c r="V201">
        <v>0.49088300000000001</v>
      </c>
      <c r="W201" s="100">
        <f t="shared" si="17"/>
        <v>103.71453075376414</v>
      </c>
      <c r="X201">
        <v>0.56118699999999999</v>
      </c>
      <c r="Y201" s="100">
        <f t="shared" si="18"/>
        <v>-127.88750561172981</v>
      </c>
      <c r="Z201">
        <v>0.48926199999999997</v>
      </c>
      <c r="AA201" s="100">
        <f t="shared" si="19"/>
        <v>104.3894682194816</v>
      </c>
      <c r="AB201">
        <v>0.64019599999999999</v>
      </c>
      <c r="AC201">
        <v>1</v>
      </c>
      <c r="AD201">
        <v>3</v>
      </c>
      <c r="AE201">
        <v>2</v>
      </c>
      <c r="AF201" t="s">
        <v>222</v>
      </c>
      <c r="AG201" s="99" t="s">
        <v>326</v>
      </c>
      <c r="AH201">
        <v>-1</v>
      </c>
      <c r="AI201">
        <v>5</v>
      </c>
      <c r="AJ201">
        <v>-1</v>
      </c>
    </row>
    <row r="202" spans="1:36" x14ac:dyDescent="0.2">
      <c r="A202">
        <v>777734</v>
      </c>
      <c r="B202" s="85">
        <v>45805</v>
      </c>
      <c r="C202">
        <v>2025</v>
      </c>
      <c r="D202">
        <v>5.4</v>
      </c>
      <c r="E202">
        <v>8.5</v>
      </c>
      <c r="F202">
        <v>109.5</v>
      </c>
      <c r="G202">
        <v>12</v>
      </c>
      <c r="H202">
        <v>-134</v>
      </c>
      <c r="I202">
        <v>0.57264999999999999</v>
      </c>
      <c r="J202">
        <v>-125</v>
      </c>
      <c r="K202">
        <v>-134</v>
      </c>
      <c r="L202">
        <v>0.32174260599999999</v>
      </c>
      <c r="M202">
        <v>20</v>
      </c>
      <c r="N202">
        <v>124</v>
      </c>
      <c r="O202">
        <v>0.44642900000000002</v>
      </c>
      <c r="P202">
        <v>113</v>
      </c>
      <c r="Q202">
        <v>124</v>
      </c>
      <c r="R202" s="99">
        <v>0.43601068199999998</v>
      </c>
      <c r="S202" s="102">
        <f t="shared" si="15"/>
        <v>-129.35217903675121</v>
      </c>
      <c r="T202" s="99">
        <v>0.60932515300000001</v>
      </c>
      <c r="U202" s="102">
        <f t="shared" si="16"/>
        <v>155.96733643822225</v>
      </c>
      <c r="V202">
        <v>0.52629199999999998</v>
      </c>
      <c r="W202" s="100">
        <f t="shared" si="17"/>
        <v>-111.10050917442813</v>
      </c>
      <c r="X202">
        <v>0.62371200000000004</v>
      </c>
      <c r="Y202" s="100">
        <f t="shared" si="18"/>
        <v>-165.75389063695894</v>
      </c>
      <c r="Z202">
        <v>0.54630699999999999</v>
      </c>
      <c r="AA202" s="100">
        <f t="shared" si="19"/>
        <v>-120.41336322138538</v>
      </c>
      <c r="AB202">
        <v>0.72265000000000001</v>
      </c>
      <c r="AC202">
        <v>1</v>
      </c>
      <c r="AD202">
        <v>5</v>
      </c>
      <c r="AE202">
        <v>3</v>
      </c>
      <c r="AF202" t="s">
        <v>225</v>
      </c>
      <c r="AG202" s="99" t="s">
        <v>325</v>
      </c>
      <c r="AH202">
        <v>1</v>
      </c>
      <c r="AI202">
        <v>8</v>
      </c>
      <c r="AJ202">
        <v>-1</v>
      </c>
    </row>
    <row r="203" spans="1:36" x14ac:dyDescent="0.2">
      <c r="A203">
        <v>777736</v>
      </c>
      <c r="B203" s="85">
        <v>45805</v>
      </c>
      <c r="C203">
        <v>2025</v>
      </c>
      <c r="D203">
        <v>5.4</v>
      </c>
      <c r="E203">
        <v>7.5</v>
      </c>
      <c r="F203">
        <v>-107</v>
      </c>
      <c r="G203">
        <v>17</v>
      </c>
      <c r="H203">
        <v>-145</v>
      </c>
      <c r="I203">
        <v>0.59183699999999995</v>
      </c>
      <c r="J203">
        <v>-148</v>
      </c>
      <c r="K203">
        <v>-145</v>
      </c>
      <c r="L203">
        <v>0.32447985800000001</v>
      </c>
      <c r="M203">
        <v>3</v>
      </c>
      <c r="N203">
        <v>133</v>
      </c>
      <c r="O203">
        <v>0.42918499999999998</v>
      </c>
      <c r="P203">
        <v>135</v>
      </c>
      <c r="Q203">
        <v>133</v>
      </c>
      <c r="R203" s="99">
        <v>0.50973108899999997</v>
      </c>
      <c r="S203" s="102">
        <f t="shared" si="15"/>
        <v>103.96969450098375</v>
      </c>
      <c r="T203" s="99">
        <v>0.46807984800000002</v>
      </c>
      <c r="U203" s="102">
        <f t="shared" si="16"/>
        <v>-113.63876361539067</v>
      </c>
      <c r="V203">
        <v>0.58632300000000004</v>
      </c>
      <c r="W203" s="100">
        <f t="shared" si="17"/>
        <v>-141.73449333658871</v>
      </c>
      <c r="X203">
        <v>0.52602499999999996</v>
      </c>
      <c r="Y203" s="100">
        <f t="shared" si="18"/>
        <v>-110.98159185611054</v>
      </c>
      <c r="Z203">
        <v>0.56956399999999996</v>
      </c>
      <c r="AA203" s="100">
        <f t="shared" si="19"/>
        <v>-132.3225752492821</v>
      </c>
      <c r="AB203">
        <v>0.74183699999999997</v>
      </c>
      <c r="AC203">
        <v>1</v>
      </c>
      <c r="AD203">
        <v>6</v>
      </c>
      <c r="AE203">
        <v>5</v>
      </c>
      <c r="AF203" t="s">
        <v>222</v>
      </c>
      <c r="AG203" s="99" t="s">
        <v>325</v>
      </c>
      <c r="AH203">
        <v>1</v>
      </c>
      <c r="AI203">
        <v>11</v>
      </c>
      <c r="AJ203">
        <v>1</v>
      </c>
    </row>
    <row r="204" spans="1:36" x14ac:dyDescent="0.2">
      <c r="A204">
        <v>777738</v>
      </c>
      <c r="B204" s="85">
        <v>45805</v>
      </c>
      <c r="C204">
        <v>2025</v>
      </c>
      <c r="D204">
        <v>5.4</v>
      </c>
      <c r="E204">
        <v>8</v>
      </c>
      <c r="F204">
        <v>107</v>
      </c>
      <c r="G204">
        <v>10</v>
      </c>
      <c r="H204">
        <v>-106</v>
      </c>
      <c r="I204">
        <v>0.51456299999999999</v>
      </c>
      <c r="J204">
        <v>-111</v>
      </c>
      <c r="K204">
        <v>-106</v>
      </c>
      <c r="L204">
        <v>0.34727845299999999</v>
      </c>
      <c r="M204">
        <v>25</v>
      </c>
      <c r="N204">
        <v>-102</v>
      </c>
      <c r="O204">
        <v>0.50495000000000001</v>
      </c>
      <c r="P204">
        <v>100</v>
      </c>
      <c r="Q204">
        <v>-102</v>
      </c>
      <c r="R204" s="99">
        <v>0.49647258500000002</v>
      </c>
      <c r="S204" s="102">
        <f t="shared" si="15"/>
        <v>-101.42099084887033</v>
      </c>
      <c r="T204" s="99">
        <v>0.52422880699999996</v>
      </c>
      <c r="U204" s="102">
        <f t="shared" si="16"/>
        <v>110.18506683736943</v>
      </c>
      <c r="V204">
        <v>0.51469699999999996</v>
      </c>
      <c r="W204" s="100">
        <f t="shared" si="17"/>
        <v>-106.05683459611828</v>
      </c>
      <c r="X204">
        <v>0.50128200000000001</v>
      </c>
      <c r="Y204" s="100">
        <f t="shared" si="18"/>
        <v>-100.51411819906239</v>
      </c>
      <c r="Z204">
        <v>0.47359400000000001</v>
      </c>
      <c r="AA204" s="100">
        <f t="shared" si="19"/>
        <v>111.1513237076483</v>
      </c>
      <c r="AB204">
        <v>0.66456300000000001</v>
      </c>
      <c r="AC204">
        <v>1</v>
      </c>
      <c r="AD204">
        <v>4</v>
      </c>
      <c r="AE204">
        <v>3</v>
      </c>
      <c r="AF204" t="s">
        <v>222</v>
      </c>
      <c r="AG204" s="99" t="s">
        <v>325</v>
      </c>
      <c r="AH204">
        <v>1</v>
      </c>
      <c r="AI204">
        <v>7</v>
      </c>
      <c r="AJ204">
        <v>-1</v>
      </c>
    </row>
    <row r="205" spans="1:36" x14ac:dyDescent="0.2">
      <c r="A205">
        <v>777739</v>
      </c>
      <c r="B205" s="85">
        <v>45805</v>
      </c>
      <c r="C205">
        <v>2025</v>
      </c>
      <c r="D205">
        <v>5.4</v>
      </c>
      <c r="E205">
        <v>8.5</v>
      </c>
      <c r="F205">
        <v>-114</v>
      </c>
      <c r="G205">
        <v>7</v>
      </c>
      <c r="H205">
        <v>146</v>
      </c>
      <c r="I205">
        <v>0.40650399999999998</v>
      </c>
      <c r="J205">
        <v>126</v>
      </c>
      <c r="K205">
        <v>146</v>
      </c>
      <c r="L205">
        <v>0.30274477700000002</v>
      </c>
      <c r="M205">
        <v>14</v>
      </c>
      <c r="N205">
        <v>-174</v>
      </c>
      <c r="O205">
        <v>0.63503600000000004</v>
      </c>
      <c r="P205">
        <v>-148</v>
      </c>
      <c r="Q205">
        <v>-174</v>
      </c>
      <c r="R205" s="99">
        <v>0.530996841</v>
      </c>
      <c r="S205" s="102">
        <f t="shared" si="15"/>
        <v>113.21818005068063</v>
      </c>
      <c r="T205" s="99">
        <v>0.3990804</v>
      </c>
      <c r="U205" s="102">
        <f t="shared" si="16"/>
        <v>-150.57607439503417</v>
      </c>
      <c r="V205">
        <v>0.5</v>
      </c>
      <c r="W205" s="100">
        <f t="shared" si="17"/>
        <v>-100</v>
      </c>
      <c r="X205">
        <v>0.5</v>
      </c>
      <c r="Y205" s="100">
        <f t="shared" si="18"/>
        <v>-100</v>
      </c>
      <c r="Z205">
        <v>0.5</v>
      </c>
      <c r="AA205" s="100">
        <f t="shared" si="19"/>
        <v>-100</v>
      </c>
      <c r="AB205">
        <v>0.556504</v>
      </c>
      <c r="AC205">
        <v>1</v>
      </c>
      <c r="AD205">
        <v>7</v>
      </c>
      <c r="AE205">
        <v>4</v>
      </c>
      <c r="AF205" t="s">
        <v>228</v>
      </c>
      <c r="AG205" s="99" t="s">
        <v>326</v>
      </c>
      <c r="AH205">
        <v>-1</v>
      </c>
      <c r="AI205">
        <v>11</v>
      </c>
      <c r="AJ205">
        <v>1</v>
      </c>
    </row>
    <row r="206" spans="1:36" x14ac:dyDescent="0.2">
      <c r="A206">
        <v>777740</v>
      </c>
      <c r="B206" s="85">
        <v>45805</v>
      </c>
      <c r="C206">
        <v>2025</v>
      </c>
      <c r="D206">
        <v>5.4</v>
      </c>
      <c r="E206">
        <v>8</v>
      </c>
      <c r="F206">
        <v>107</v>
      </c>
      <c r="G206">
        <v>2</v>
      </c>
      <c r="H206">
        <v>-110</v>
      </c>
      <c r="I206">
        <v>0.52381</v>
      </c>
      <c r="J206">
        <v>-116</v>
      </c>
      <c r="K206">
        <v>-110</v>
      </c>
      <c r="L206">
        <v>0.32065001999999998</v>
      </c>
      <c r="M206">
        <v>26</v>
      </c>
      <c r="N206">
        <v>102</v>
      </c>
      <c r="O206">
        <v>0.49504999999999999</v>
      </c>
      <c r="P206">
        <v>105</v>
      </c>
      <c r="Q206">
        <v>102</v>
      </c>
      <c r="R206" s="99">
        <v>0.54129722400000002</v>
      </c>
      <c r="S206" s="102">
        <f t="shared" si="15"/>
        <v>118.00609290404644</v>
      </c>
      <c r="T206" s="99">
        <v>0.45252246400000001</v>
      </c>
      <c r="U206" s="102">
        <f t="shared" si="16"/>
        <v>-120.98350458906717</v>
      </c>
      <c r="V206">
        <v>0.58832799999999996</v>
      </c>
      <c r="W206" s="100">
        <f t="shared" si="17"/>
        <v>-142.91183272119551</v>
      </c>
      <c r="X206">
        <v>0.49761699999999998</v>
      </c>
      <c r="Y206" s="100">
        <f t="shared" si="18"/>
        <v>100.95776470659163</v>
      </c>
      <c r="Z206">
        <v>0.52871000000000001</v>
      </c>
      <c r="AA206" s="100">
        <f t="shared" si="19"/>
        <v>-112.18358123448408</v>
      </c>
      <c r="AB206">
        <v>0.37380999999999998</v>
      </c>
      <c r="AC206">
        <v>-1</v>
      </c>
      <c r="AD206">
        <v>4</v>
      </c>
      <c r="AE206">
        <v>6</v>
      </c>
      <c r="AF206" t="s">
        <v>225</v>
      </c>
      <c r="AG206" s="99" t="s">
        <v>324</v>
      </c>
      <c r="AH206">
        <v>-1</v>
      </c>
      <c r="AI206">
        <v>10</v>
      </c>
      <c r="AJ206">
        <v>1</v>
      </c>
    </row>
    <row r="207" spans="1:36" x14ac:dyDescent="0.2">
      <c r="A207">
        <v>777722</v>
      </c>
      <c r="B207" s="85">
        <v>45806</v>
      </c>
      <c r="C207">
        <v>2025</v>
      </c>
      <c r="D207">
        <v>5.5</v>
      </c>
      <c r="E207">
        <v>7.5</v>
      </c>
      <c r="F207">
        <v>-100</v>
      </c>
      <c r="G207">
        <v>24</v>
      </c>
      <c r="H207">
        <v>-113</v>
      </c>
      <c r="I207">
        <v>0.53051599999999999</v>
      </c>
      <c r="J207">
        <v>-105</v>
      </c>
      <c r="K207">
        <v>-113</v>
      </c>
      <c r="L207">
        <v>0.30915287200000002</v>
      </c>
      <c r="M207">
        <v>16</v>
      </c>
      <c r="N207">
        <v>104</v>
      </c>
      <c r="O207">
        <v>0.49019600000000002</v>
      </c>
      <c r="P207">
        <v>-103</v>
      </c>
      <c r="Q207">
        <v>104</v>
      </c>
      <c r="R207" s="99">
        <v>0.50513632200000003</v>
      </c>
      <c r="S207" s="102">
        <f t="shared" si="15"/>
        <v>102.07585330196736</v>
      </c>
      <c r="T207" s="99">
        <v>0.66604090500000002</v>
      </c>
      <c r="U207" s="102">
        <f t="shared" si="16"/>
        <v>199.43786977863263</v>
      </c>
      <c r="V207">
        <v>0.53617899999999996</v>
      </c>
      <c r="W207" s="100">
        <f t="shared" si="17"/>
        <v>-115.60041481519809</v>
      </c>
      <c r="X207">
        <v>0.62515900000000002</v>
      </c>
      <c r="Y207" s="100">
        <f t="shared" si="18"/>
        <v>-166.77978129393532</v>
      </c>
      <c r="Z207">
        <v>0.48747600000000002</v>
      </c>
      <c r="AA207" s="100">
        <f t="shared" si="19"/>
        <v>105.13830424472178</v>
      </c>
      <c r="AB207">
        <v>0.38051600000000002</v>
      </c>
      <c r="AC207">
        <v>-1</v>
      </c>
      <c r="AD207">
        <v>3</v>
      </c>
      <c r="AE207">
        <v>9</v>
      </c>
      <c r="AF207" t="s">
        <v>224</v>
      </c>
      <c r="AG207" s="99" t="s">
        <v>324</v>
      </c>
      <c r="AH207">
        <v>-1</v>
      </c>
      <c r="AI207">
        <v>12</v>
      </c>
      <c r="AJ207">
        <v>1</v>
      </c>
    </row>
    <row r="208" spans="1:36" x14ac:dyDescent="0.2">
      <c r="A208">
        <v>777725</v>
      </c>
      <c r="B208" s="85">
        <v>45806</v>
      </c>
      <c r="C208">
        <v>2025</v>
      </c>
      <c r="D208">
        <v>5.5</v>
      </c>
      <c r="E208">
        <v>8</v>
      </c>
      <c r="F208">
        <v>-105</v>
      </c>
      <c r="G208">
        <v>12</v>
      </c>
      <c r="H208">
        <v>-110</v>
      </c>
      <c r="I208">
        <v>0.52381</v>
      </c>
      <c r="J208">
        <v>-106</v>
      </c>
      <c r="K208">
        <v>-110</v>
      </c>
      <c r="L208">
        <v>0.32174260599999999</v>
      </c>
      <c r="M208">
        <v>27</v>
      </c>
      <c r="N208">
        <v>101</v>
      </c>
      <c r="O208">
        <v>0.49751200000000001</v>
      </c>
      <c r="P208">
        <v>-102</v>
      </c>
      <c r="Q208">
        <v>101</v>
      </c>
      <c r="R208" s="99">
        <v>0.48525775900000001</v>
      </c>
      <c r="S208" s="102">
        <f t="shared" si="15"/>
        <v>-106.07604545278377</v>
      </c>
      <c r="T208" s="99">
        <v>0.55262209100000004</v>
      </c>
      <c r="U208" s="102">
        <f t="shared" si="16"/>
        <v>123.52467117458856</v>
      </c>
      <c r="V208">
        <v>0.53972399999999998</v>
      </c>
      <c r="W208" s="100">
        <f t="shared" si="17"/>
        <v>-117.26094777915858</v>
      </c>
      <c r="X208">
        <v>0.53690899999999997</v>
      </c>
      <c r="Y208" s="100">
        <f t="shared" si="18"/>
        <v>-115.9402795562859</v>
      </c>
      <c r="Z208">
        <v>0.53191999999999995</v>
      </c>
      <c r="AA208" s="100">
        <f t="shared" si="19"/>
        <v>-113.63869424030078</v>
      </c>
      <c r="AB208">
        <v>0.37380999999999998</v>
      </c>
      <c r="AC208">
        <v>-1</v>
      </c>
      <c r="AD208">
        <v>3</v>
      </c>
      <c r="AE208">
        <v>13</v>
      </c>
      <c r="AF208" t="s">
        <v>229</v>
      </c>
      <c r="AG208" s="99" t="s">
        <v>324</v>
      </c>
      <c r="AH208">
        <v>-1</v>
      </c>
      <c r="AI208">
        <v>16</v>
      </c>
      <c r="AJ208">
        <v>1</v>
      </c>
    </row>
    <row r="209" spans="1:36" x14ac:dyDescent="0.2">
      <c r="A209">
        <v>777708</v>
      </c>
      <c r="B209" s="85">
        <v>45807</v>
      </c>
      <c r="C209">
        <v>2025</v>
      </c>
      <c r="D209">
        <v>5.5</v>
      </c>
      <c r="E209">
        <v>9</v>
      </c>
      <c r="F209">
        <v>107</v>
      </c>
      <c r="G209">
        <v>14</v>
      </c>
      <c r="H209">
        <v>120</v>
      </c>
      <c r="I209">
        <v>0.45454499999999998</v>
      </c>
      <c r="J209">
        <v>106</v>
      </c>
      <c r="K209">
        <v>120</v>
      </c>
      <c r="L209">
        <v>0.32283795100000001</v>
      </c>
      <c r="M209">
        <v>19</v>
      </c>
      <c r="N209">
        <v>-130</v>
      </c>
      <c r="O209">
        <v>0.56521699999999997</v>
      </c>
      <c r="P209">
        <v>-116</v>
      </c>
      <c r="Q209">
        <v>-130</v>
      </c>
      <c r="R209" s="99">
        <v>0.52557982800000003</v>
      </c>
      <c r="S209" s="102">
        <f t="shared" si="15"/>
        <v>110.78361735428064</v>
      </c>
      <c r="T209" s="99">
        <v>0.519735375</v>
      </c>
      <c r="U209" s="102">
        <f t="shared" si="16"/>
        <v>108.21854201733055</v>
      </c>
      <c r="V209">
        <v>0.53129000000000004</v>
      </c>
      <c r="W209" s="100">
        <f t="shared" si="17"/>
        <v>-113.35153933135629</v>
      </c>
      <c r="X209">
        <v>0.52743600000000002</v>
      </c>
      <c r="Y209" s="100">
        <f t="shared" si="18"/>
        <v>-111.61154891189342</v>
      </c>
      <c r="Z209">
        <v>0.49566399999999999</v>
      </c>
      <c r="AA209" s="100">
        <f t="shared" si="19"/>
        <v>101.74957229090674</v>
      </c>
      <c r="AB209">
        <v>0.604545</v>
      </c>
      <c r="AC209">
        <v>1</v>
      </c>
      <c r="AD209">
        <v>8</v>
      </c>
      <c r="AE209">
        <v>5</v>
      </c>
      <c r="AF209" t="s">
        <v>228</v>
      </c>
      <c r="AG209" s="99" t="s">
        <v>326</v>
      </c>
      <c r="AH209">
        <v>-1</v>
      </c>
      <c r="AI209">
        <v>13</v>
      </c>
      <c r="AJ209">
        <v>1</v>
      </c>
    </row>
    <row r="210" spans="1:36" x14ac:dyDescent="0.2">
      <c r="A210">
        <v>777709</v>
      </c>
      <c r="B210" s="85">
        <v>45807</v>
      </c>
      <c r="C210">
        <v>2025</v>
      </c>
      <c r="D210">
        <v>5.5</v>
      </c>
      <c r="E210">
        <v>8.5</v>
      </c>
      <c r="F210">
        <v>-104</v>
      </c>
      <c r="G210">
        <v>28</v>
      </c>
      <c r="H210">
        <v>115</v>
      </c>
      <c r="I210">
        <v>0.46511599999999997</v>
      </c>
      <c r="J210">
        <v>128</v>
      </c>
      <c r="K210">
        <v>115</v>
      </c>
      <c r="L210">
        <v>0.33222175900000001</v>
      </c>
      <c r="M210">
        <v>26</v>
      </c>
      <c r="N210">
        <v>-126</v>
      </c>
      <c r="O210">
        <v>0.55752199999999996</v>
      </c>
      <c r="P210">
        <v>-139</v>
      </c>
      <c r="Q210">
        <v>-126</v>
      </c>
      <c r="R210" s="99">
        <v>0.53255145999999998</v>
      </c>
      <c r="S210" s="102">
        <f t="shared" si="15"/>
        <v>113.92729133350163</v>
      </c>
      <c r="T210" s="99">
        <v>0.57326126099999997</v>
      </c>
      <c r="U210" s="102">
        <f t="shared" si="16"/>
        <v>134.33541617134503</v>
      </c>
      <c r="V210">
        <v>0.53811399999999998</v>
      </c>
      <c r="W210" s="100">
        <f t="shared" si="17"/>
        <v>-116.50363942617874</v>
      </c>
      <c r="X210">
        <v>0.52149500000000004</v>
      </c>
      <c r="Y210" s="100">
        <f t="shared" si="18"/>
        <v>-108.98423213968509</v>
      </c>
      <c r="Z210">
        <v>0.48122500000000001</v>
      </c>
      <c r="AA210" s="100">
        <f t="shared" si="19"/>
        <v>107.80300275338978</v>
      </c>
      <c r="AB210">
        <v>0.615116</v>
      </c>
      <c r="AC210">
        <v>1</v>
      </c>
      <c r="AD210">
        <v>11</v>
      </c>
      <c r="AE210">
        <v>1</v>
      </c>
      <c r="AF210" t="s">
        <v>229</v>
      </c>
      <c r="AG210" s="99" t="s">
        <v>326</v>
      </c>
      <c r="AH210">
        <v>-1</v>
      </c>
      <c r="AI210">
        <v>12</v>
      </c>
      <c r="AJ210">
        <v>1</v>
      </c>
    </row>
    <row r="211" spans="1:36" x14ac:dyDescent="0.2">
      <c r="A211">
        <v>777711</v>
      </c>
      <c r="B211" s="85">
        <v>45807</v>
      </c>
      <c r="C211">
        <v>2025</v>
      </c>
      <c r="D211">
        <v>5.5</v>
      </c>
      <c r="E211">
        <v>8.5</v>
      </c>
      <c r="F211">
        <v>104</v>
      </c>
      <c r="G211">
        <v>13</v>
      </c>
      <c r="H211">
        <v>105</v>
      </c>
      <c r="I211">
        <v>0.48780499999999999</v>
      </c>
      <c r="J211">
        <v>107</v>
      </c>
      <c r="K211">
        <v>105</v>
      </c>
      <c r="L211">
        <v>0.32365466500000001</v>
      </c>
      <c r="M211">
        <v>10</v>
      </c>
      <c r="N211">
        <v>-115</v>
      </c>
      <c r="O211">
        <v>0.53488400000000003</v>
      </c>
      <c r="P211">
        <v>-116</v>
      </c>
      <c r="Q211">
        <v>-115</v>
      </c>
      <c r="R211" s="99">
        <v>0.501928869</v>
      </c>
      <c r="S211" s="102">
        <f t="shared" si="15"/>
        <v>100.7745355552438</v>
      </c>
      <c r="T211" s="99">
        <v>0.44898075900000001</v>
      </c>
      <c r="U211" s="102">
        <f t="shared" si="16"/>
        <v>-122.7266937289845</v>
      </c>
      <c r="V211">
        <v>0.56274199999999996</v>
      </c>
      <c r="W211" s="100">
        <f t="shared" si="17"/>
        <v>-128.69793119851437</v>
      </c>
      <c r="X211">
        <v>0.51027599999999995</v>
      </c>
      <c r="Y211" s="100">
        <f t="shared" si="18"/>
        <v>-104.19664954137431</v>
      </c>
      <c r="Z211">
        <v>0.57698000000000005</v>
      </c>
      <c r="AA211" s="100">
        <f t="shared" si="19"/>
        <v>-136.39544229587258</v>
      </c>
      <c r="AB211">
        <v>0.33780500000000002</v>
      </c>
      <c r="AC211">
        <v>-1</v>
      </c>
      <c r="AD211">
        <v>5</v>
      </c>
      <c r="AE211">
        <v>7</v>
      </c>
      <c r="AF211" t="s">
        <v>225</v>
      </c>
      <c r="AG211" s="99" t="s">
        <v>323</v>
      </c>
      <c r="AH211">
        <v>1</v>
      </c>
      <c r="AI211">
        <v>12</v>
      </c>
      <c r="AJ211">
        <v>1</v>
      </c>
    </row>
    <row r="212" spans="1:36" x14ac:dyDescent="0.2">
      <c r="A212">
        <v>777714</v>
      </c>
      <c r="B212" s="85">
        <v>45807</v>
      </c>
      <c r="C212">
        <v>2025</v>
      </c>
      <c r="D212">
        <v>5.5</v>
      </c>
      <c r="E212">
        <v>7.5</v>
      </c>
      <c r="F212">
        <v>103</v>
      </c>
      <c r="G212">
        <v>12</v>
      </c>
      <c r="H212">
        <v>-148</v>
      </c>
      <c r="I212">
        <v>0.59677400000000003</v>
      </c>
      <c r="J212">
        <v>-157</v>
      </c>
      <c r="K212">
        <v>-148</v>
      </c>
      <c r="L212">
        <v>0.32174260599999999</v>
      </c>
      <c r="M212">
        <v>27</v>
      </c>
      <c r="N212">
        <v>135</v>
      </c>
      <c r="O212">
        <v>0.42553200000000002</v>
      </c>
      <c r="P212">
        <v>145</v>
      </c>
      <c r="Q212">
        <v>135</v>
      </c>
      <c r="R212" s="99">
        <v>0.50890031700000005</v>
      </c>
      <c r="S212" s="102">
        <f t="shared" si="15"/>
        <v>103.62464782938989</v>
      </c>
      <c r="T212" s="99">
        <v>0.485639934</v>
      </c>
      <c r="U212" s="102">
        <f t="shared" si="16"/>
        <v>-105.91387363132294</v>
      </c>
      <c r="V212">
        <v>0.61009500000000005</v>
      </c>
      <c r="W212" s="100">
        <f t="shared" si="17"/>
        <v>-156.4727305369257</v>
      </c>
      <c r="X212">
        <v>0.54689900000000002</v>
      </c>
      <c r="Y212" s="100">
        <f t="shared" si="18"/>
        <v>-120.70134473329348</v>
      </c>
      <c r="Z212">
        <v>0.56492900000000001</v>
      </c>
      <c r="AA212" s="100">
        <f t="shared" si="19"/>
        <v>-129.84754212530828</v>
      </c>
      <c r="AB212">
        <v>0.74677400000000005</v>
      </c>
      <c r="AC212">
        <v>1</v>
      </c>
      <c r="AD212">
        <v>2</v>
      </c>
      <c r="AE212">
        <v>1</v>
      </c>
      <c r="AF212" t="s">
        <v>222</v>
      </c>
      <c r="AG212" s="99" t="s">
        <v>325</v>
      </c>
      <c r="AH212">
        <v>1</v>
      </c>
      <c r="AI212">
        <v>3</v>
      </c>
      <c r="AJ212">
        <v>-1</v>
      </c>
    </row>
    <row r="213" spans="1:36" x14ac:dyDescent="0.2">
      <c r="A213">
        <v>777715</v>
      </c>
      <c r="B213" s="85">
        <v>45807</v>
      </c>
      <c r="C213">
        <v>2025</v>
      </c>
      <c r="D213">
        <v>5.5</v>
      </c>
      <c r="E213">
        <v>9.5</v>
      </c>
      <c r="F213">
        <v>-112</v>
      </c>
      <c r="G213">
        <v>21</v>
      </c>
      <c r="H213">
        <v>-118</v>
      </c>
      <c r="I213">
        <v>0.54128399999999999</v>
      </c>
      <c r="J213">
        <v>-154</v>
      </c>
      <c r="K213">
        <v>-118</v>
      </c>
      <c r="L213">
        <v>0.323198667</v>
      </c>
      <c r="M213">
        <v>17</v>
      </c>
      <c r="N213">
        <v>100</v>
      </c>
      <c r="O213">
        <v>0.5</v>
      </c>
      <c r="P213">
        <v>130</v>
      </c>
      <c r="Q213">
        <v>100</v>
      </c>
      <c r="R213" s="99">
        <v>0.46495705999999998</v>
      </c>
      <c r="S213" s="102">
        <f t="shared" si="15"/>
        <v>-115.073624218116</v>
      </c>
      <c r="T213" s="99">
        <v>0.67260916000000004</v>
      </c>
      <c r="U213" s="102">
        <f t="shared" si="16"/>
        <v>205.44532033944506</v>
      </c>
      <c r="V213">
        <v>0.5</v>
      </c>
      <c r="W213" s="100">
        <f t="shared" si="17"/>
        <v>-100</v>
      </c>
      <c r="X213">
        <v>0.5</v>
      </c>
      <c r="Y213" s="100">
        <f t="shared" si="18"/>
        <v>-100</v>
      </c>
      <c r="Z213">
        <v>0.5</v>
      </c>
      <c r="AA213" s="100">
        <f t="shared" si="19"/>
        <v>-100</v>
      </c>
      <c r="AB213">
        <v>0.39128400000000002</v>
      </c>
      <c r="AC213">
        <v>-1</v>
      </c>
      <c r="AD213">
        <v>2</v>
      </c>
      <c r="AE213">
        <v>6</v>
      </c>
      <c r="AF213" t="s">
        <v>227</v>
      </c>
      <c r="AG213" s="99" t="s">
        <v>324</v>
      </c>
      <c r="AH213">
        <v>-1</v>
      </c>
      <c r="AI213">
        <v>8</v>
      </c>
      <c r="AJ213">
        <v>-1</v>
      </c>
    </row>
    <row r="214" spans="1:36" x14ac:dyDescent="0.2">
      <c r="A214">
        <v>777717</v>
      </c>
      <c r="B214" s="85">
        <v>45807</v>
      </c>
      <c r="C214">
        <v>2025</v>
      </c>
      <c r="D214">
        <v>5.5</v>
      </c>
      <c r="E214">
        <v>8.5</v>
      </c>
      <c r="F214">
        <v>-100</v>
      </c>
      <c r="G214">
        <v>11</v>
      </c>
      <c r="H214">
        <v>141</v>
      </c>
      <c r="I214">
        <v>0.41493799999999997</v>
      </c>
      <c r="J214">
        <v>151</v>
      </c>
      <c r="K214">
        <v>141</v>
      </c>
      <c r="L214">
        <v>0.35061088499999998</v>
      </c>
      <c r="M214">
        <v>25</v>
      </c>
      <c r="N214">
        <v>-154</v>
      </c>
      <c r="O214">
        <v>0.60629900000000003</v>
      </c>
      <c r="P214">
        <v>-164</v>
      </c>
      <c r="Q214">
        <v>-154</v>
      </c>
      <c r="R214" s="99">
        <v>0.49583861800000001</v>
      </c>
      <c r="S214" s="102">
        <f t="shared" si="15"/>
        <v>-101.67852274870609</v>
      </c>
      <c r="T214" s="99">
        <v>0.58214175099999999</v>
      </c>
      <c r="U214" s="102">
        <f t="shared" si="16"/>
        <v>139.31560580487664</v>
      </c>
      <c r="V214">
        <v>0.43275999999999998</v>
      </c>
      <c r="W214" s="100">
        <f t="shared" si="17"/>
        <v>131.07496071725669</v>
      </c>
      <c r="X214">
        <v>0.411659</v>
      </c>
      <c r="Y214" s="100">
        <f t="shared" si="18"/>
        <v>142.9195037640377</v>
      </c>
      <c r="Z214">
        <v>0.388513</v>
      </c>
      <c r="AA214" s="100">
        <f t="shared" si="19"/>
        <v>157.39164455243454</v>
      </c>
      <c r="AB214">
        <v>0.26493800000000001</v>
      </c>
      <c r="AC214">
        <v>-1</v>
      </c>
      <c r="AD214">
        <v>0</v>
      </c>
      <c r="AE214">
        <v>2</v>
      </c>
      <c r="AF214" t="s">
        <v>225</v>
      </c>
      <c r="AG214" s="99" t="s">
        <v>323</v>
      </c>
      <c r="AH214">
        <v>1</v>
      </c>
      <c r="AI214">
        <v>2</v>
      </c>
      <c r="AJ214">
        <v>-1</v>
      </c>
    </row>
    <row r="215" spans="1:36" x14ac:dyDescent="0.2">
      <c r="A215">
        <v>777721</v>
      </c>
      <c r="B215" s="85">
        <v>45807</v>
      </c>
      <c r="C215">
        <v>2025</v>
      </c>
      <c r="D215">
        <v>5.5</v>
      </c>
      <c r="E215">
        <v>8.5</v>
      </c>
      <c r="F215">
        <v>110.5</v>
      </c>
      <c r="G215">
        <v>7</v>
      </c>
      <c r="H215">
        <v>-137</v>
      </c>
      <c r="I215">
        <v>0.57805899999999999</v>
      </c>
      <c r="J215">
        <v>-137</v>
      </c>
      <c r="K215">
        <v>-137</v>
      </c>
      <c r="L215">
        <v>0.30274477700000002</v>
      </c>
      <c r="M215">
        <v>4</v>
      </c>
      <c r="N215">
        <v>127</v>
      </c>
      <c r="O215">
        <v>0.440529</v>
      </c>
      <c r="P215">
        <v>127</v>
      </c>
      <c r="Q215">
        <v>125</v>
      </c>
      <c r="R215" s="99">
        <v>0.50375939800000002</v>
      </c>
      <c r="S215" s="102">
        <f t="shared" si="15"/>
        <v>101.51515131363638</v>
      </c>
      <c r="T215" s="99">
        <v>0.45243659200000003</v>
      </c>
      <c r="U215" s="102">
        <f t="shared" si="16"/>
        <v>-121.02544703103946</v>
      </c>
      <c r="V215">
        <v>0.54139099999999996</v>
      </c>
      <c r="W215" s="100">
        <f t="shared" si="17"/>
        <v>-118.05067061483744</v>
      </c>
      <c r="X215">
        <v>0.60152300000000003</v>
      </c>
      <c r="Y215" s="100">
        <f t="shared" si="18"/>
        <v>-150.95551311618991</v>
      </c>
      <c r="Z215">
        <v>0.59696499999999997</v>
      </c>
      <c r="AA215" s="100">
        <f t="shared" si="19"/>
        <v>-148.11740915801354</v>
      </c>
      <c r="AB215">
        <v>0.42805900000000002</v>
      </c>
      <c r="AC215">
        <v>-1</v>
      </c>
      <c r="AD215">
        <v>1</v>
      </c>
      <c r="AE215">
        <v>4</v>
      </c>
      <c r="AF215" t="s">
        <v>228</v>
      </c>
      <c r="AG215" s="99" t="s">
        <v>324</v>
      </c>
      <c r="AH215">
        <v>-1</v>
      </c>
      <c r="AI215">
        <v>5</v>
      </c>
      <c r="AJ215">
        <v>-1</v>
      </c>
    </row>
    <row r="216" spans="1:36" x14ac:dyDescent="0.2">
      <c r="A216">
        <v>777693</v>
      </c>
      <c r="B216" s="85">
        <v>45808</v>
      </c>
      <c r="C216">
        <v>2025</v>
      </c>
      <c r="D216">
        <v>5.5</v>
      </c>
      <c r="E216">
        <v>8.5</v>
      </c>
      <c r="F216">
        <v>-104</v>
      </c>
      <c r="G216">
        <v>12</v>
      </c>
      <c r="H216">
        <v>-124</v>
      </c>
      <c r="I216">
        <v>0.55357100000000004</v>
      </c>
      <c r="J216">
        <v>-117</v>
      </c>
      <c r="K216">
        <v>-124</v>
      </c>
      <c r="L216">
        <v>0.32174260599999999</v>
      </c>
      <c r="M216">
        <v>27</v>
      </c>
      <c r="N216">
        <v>115</v>
      </c>
      <c r="O216">
        <v>0.46511599999999997</v>
      </c>
      <c r="P216">
        <v>108</v>
      </c>
      <c r="Q216">
        <v>115</v>
      </c>
      <c r="R216" s="99">
        <v>0.50737329399999997</v>
      </c>
      <c r="S216" s="102">
        <f t="shared" si="15"/>
        <v>102.99346093510407</v>
      </c>
      <c r="T216" s="99">
        <v>0.50170324600000005</v>
      </c>
      <c r="U216" s="102">
        <f t="shared" si="16"/>
        <v>100.68362717048727</v>
      </c>
      <c r="V216">
        <v>0.514907</v>
      </c>
      <c r="W216" s="100">
        <f t="shared" si="17"/>
        <v>-106.14603797622311</v>
      </c>
      <c r="X216">
        <v>0.55952800000000003</v>
      </c>
      <c r="Y216" s="100">
        <f t="shared" si="18"/>
        <v>-127.02918687226432</v>
      </c>
      <c r="Z216">
        <v>0.52810500000000005</v>
      </c>
      <c r="AA216" s="100">
        <f t="shared" si="19"/>
        <v>-111.91154811981481</v>
      </c>
      <c r="AB216">
        <v>0.40357100000000001</v>
      </c>
      <c r="AC216">
        <v>-1</v>
      </c>
      <c r="AD216">
        <v>3</v>
      </c>
      <c r="AE216">
        <v>16</v>
      </c>
      <c r="AF216" t="s">
        <v>229</v>
      </c>
      <c r="AG216" s="99" t="s">
        <v>324</v>
      </c>
      <c r="AH216">
        <v>-1</v>
      </c>
      <c r="AI216">
        <v>19</v>
      </c>
      <c r="AJ216">
        <v>1</v>
      </c>
    </row>
    <row r="217" spans="1:36" x14ac:dyDescent="0.2">
      <c r="A217">
        <v>777695</v>
      </c>
      <c r="B217" s="85">
        <v>45808</v>
      </c>
      <c r="C217">
        <v>2025</v>
      </c>
      <c r="D217">
        <v>5.5</v>
      </c>
      <c r="E217">
        <v>7</v>
      </c>
      <c r="F217">
        <v>-104</v>
      </c>
      <c r="G217">
        <v>24</v>
      </c>
      <c r="H217">
        <v>102</v>
      </c>
      <c r="I217">
        <v>0.49504999999999999</v>
      </c>
      <c r="J217">
        <v>-105</v>
      </c>
      <c r="K217">
        <v>102</v>
      </c>
      <c r="L217">
        <v>0.30915287200000002</v>
      </c>
      <c r="M217">
        <v>15</v>
      </c>
      <c r="N217">
        <v>-110</v>
      </c>
      <c r="O217">
        <v>0.52381</v>
      </c>
      <c r="P217">
        <v>-102</v>
      </c>
      <c r="Q217">
        <v>-110</v>
      </c>
      <c r="R217" s="99">
        <v>0.54194565699999997</v>
      </c>
      <c r="S217" s="102">
        <f t="shared" si="15"/>
        <v>118.31470769397332</v>
      </c>
      <c r="T217" s="99">
        <v>0.51643357199999995</v>
      </c>
      <c r="U217" s="102">
        <f t="shared" si="16"/>
        <v>106.79682089096556</v>
      </c>
      <c r="V217">
        <v>0.51143799999999995</v>
      </c>
      <c r="W217" s="100">
        <f t="shared" si="17"/>
        <v>-104.68231258264046</v>
      </c>
      <c r="X217">
        <v>0.51663999999999999</v>
      </c>
      <c r="Y217" s="100">
        <f t="shared" si="18"/>
        <v>-106.88513737173122</v>
      </c>
      <c r="Z217">
        <v>0.51644999999999996</v>
      </c>
      <c r="AA217" s="100">
        <f t="shared" si="19"/>
        <v>-106.80384655154585</v>
      </c>
      <c r="AB217">
        <v>0.64505000000000001</v>
      </c>
      <c r="AC217">
        <v>1</v>
      </c>
      <c r="AD217">
        <v>5</v>
      </c>
      <c r="AE217">
        <v>4</v>
      </c>
      <c r="AF217" t="s">
        <v>222</v>
      </c>
      <c r="AG217" s="99" t="s">
        <v>326</v>
      </c>
      <c r="AH217">
        <v>-1</v>
      </c>
      <c r="AI217">
        <v>9</v>
      </c>
      <c r="AJ217">
        <v>1</v>
      </c>
    </row>
    <row r="218" spans="1:36" x14ac:dyDescent="0.2">
      <c r="A218">
        <v>777697</v>
      </c>
      <c r="B218" s="85">
        <v>45808</v>
      </c>
      <c r="C218">
        <v>2025</v>
      </c>
      <c r="D218">
        <v>5.5</v>
      </c>
      <c r="E218">
        <v>8.5</v>
      </c>
      <c r="F218">
        <v>-104</v>
      </c>
      <c r="G218">
        <v>28</v>
      </c>
      <c r="H218">
        <v>132</v>
      </c>
      <c r="I218">
        <v>0.43103399999999997</v>
      </c>
      <c r="J218">
        <v>134</v>
      </c>
      <c r="K218">
        <v>132</v>
      </c>
      <c r="L218">
        <v>0.33222175900000001</v>
      </c>
      <c r="M218">
        <v>26</v>
      </c>
      <c r="N218">
        <v>-145</v>
      </c>
      <c r="O218">
        <v>0.59183699999999995</v>
      </c>
      <c r="P218">
        <v>-146</v>
      </c>
      <c r="Q218">
        <v>-145</v>
      </c>
      <c r="R218" s="99">
        <v>0.517544589</v>
      </c>
      <c r="S218" s="102">
        <f t="shared" si="15"/>
        <v>107.27304061680427</v>
      </c>
      <c r="T218" s="99">
        <v>0.62817607900000005</v>
      </c>
      <c r="U218" s="102">
        <f t="shared" si="16"/>
        <v>168.94450397665517</v>
      </c>
      <c r="V218">
        <v>0.396119</v>
      </c>
      <c r="W218" s="100">
        <f t="shared" si="17"/>
        <v>152.44939020849796</v>
      </c>
      <c r="X218">
        <v>0.52634000000000003</v>
      </c>
      <c r="Y218" s="100">
        <f t="shared" si="18"/>
        <v>-111.12190178609129</v>
      </c>
      <c r="Z218">
        <v>0.42710300000000001</v>
      </c>
      <c r="AA218" s="100">
        <f t="shared" si="19"/>
        <v>134.13555980641669</v>
      </c>
      <c r="AB218">
        <v>0.28103400000000001</v>
      </c>
      <c r="AC218">
        <v>-1</v>
      </c>
      <c r="AD218">
        <v>0</v>
      </c>
      <c r="AE218">
        <v>2</v>
      </c>
      <c r="AF218" t="s">
        <v>225</v>
      </c>
      <c r="AG218" s="99" t="s">
        <v>323</v>
      </c>
      <c r="AH218">
        <v>1</v>
      </c>
      <c r="AI218">
        <v>2</v>
      </c>
      <c r="AJ218">
        <v>-1</v>
      </c>
    </row>
    <row r="219" spans="1:36" x14ac:dyDescent="0.2">
      <c r="A219">
        <v>777698</v>
      </c>
      <c r="B219" s="85">
        <v>45808</v>
      </c>
      <c r="C219">
        <v>2025</v>
      </c>
      <c r="D219">
        <v>5.5</v>
      </c>
      <c r="E219">
        <v>9.5</v>
      </c>
      <c r="F219">
        <v>-108.5</v>
      </c>
      <c r="G219">
        <v>14</v>
      </c>
      <c r="H219">
        <v>109</v>
      </c>
      <c r="I219">
        <v>0.47846899999999998</v>
      </c>
      <c r="J219">
        <v>-115</v>
      </c>
      <c r="K219">
        <v>109</v>
      </c>
      <c r="L219">
        <v>0.32283795100000001</v>
      </c>
      <c r="M219">
        <v>19</v>
      </c>
      <c r="N219">
        <v>-118</v>
      </c>
      <c r="O219">
        <v>0.54128399999999999</v>
      </c>
      <c r="P219">
        <v>106</v>
      </c>
      <c r="Q219">
        <v>-118</v>
      </c>
      <c r="R219" s="99">
        <v>0.52969001400000004</v>
      </c>
      <c r="S219" s="102">
        <f t="shared" si="15"/>
        <v>112.625721283324</v>
      </c>
      <c r="T219" s="99">
        <v>0.52788662399999997</v>
      </c>
      <c r="U219" s="102">
        <f t="shared" si="16"/>
        <v>111.81352845211485</v>
      </c>
      <c r="V219">
        <v>0.54940500000000003</v>
      </c>
      <c r="W219" s="100">
        <f t="shared" si="17"/>
        <v>-121.92878305351815</v>
      </c>
      <c r="X219">
        <v>0.54598199999999997</v>
      </c>
      <c r="Y219" s="100">
        <f t="shared" si="18"/>
        <v>-120.25558458034702</v>
      </c>
      <c r="Z219">
        <v>0.53532800000000003</v>
      </c>
      <c r="AA219" s="100">
        <f t="shared" si="19"/>
        <v>-115.20556435507199</v>
      </c>
      <c r="AB219">
        <v>0.62846900000000006</v>
      </c>
      <c r="AC219">
        <v>1</v>
      </c>
      <c r="AD219">
        <v>18</v>
      </c>
      <c r="AE219">
        <v>2</v>
      </c>
      <c r="AF219" t="s">
        <v>229</v>
      </c>
      <c r="AG219" s="99" t="s">
        <v>326</v>
      </c>
      <c r="AH219">
        <v>-1</v>
      </c>
      <c r="AI219">
        <v>20</v>
      </c>
      <c r="AJ219">
        <v>1</v>
      </c>
    </row>
    <row r="220" spans="1:36" x14ac:dyDescent="0.2">
      <c r="A220">
        <v>777701</v>
      </c>
      <c r="B220" s="85">
        <v>45808</v>
      </c>
      <c r="C220">
        <v>2025</v>
      </c>
      <c r="D220">
        <v>5.5</v>
      </c>
      <c r="E220">
        <v>9</v>
      </c>
      <c r="F220">
        <v>-105</v>
      </c>
      <c r="G220">
        <v>29</v>
      </c>
      <c r="H220">
        <v>-144</v>
      </c>
      <c r="I220">
        <v>0.59016400000000002</v>
      </c>
      <c r="J220">
        <v>-154</v>
      </c>
      <c r="K220">
        <v>-144</v>
      </c>
      <c r="L220">
        <v>0.33360588699999999</v>
      </c>
      <c r="M220">
        <v>20</v>
      </c>
      <c r="N220">
        <v>122</v>
      </c>
      <c r="O220">
        <v>0.45045000000000002</v>
      </c>
      <c r="P220">
        <v>130</v>
      </c>
      <c r="Q220">
        <v>122</v>
      </c>
      <c r="R220" s="99">
        <v>0.41325536099999999</v>
      </c>
      <c r="S220" s="102">
        <f t="shared" si="15"/>
        <v>-141.98113185517752</v>
      </c>
      <c r="T220" s="99">
        <v>0.47362495999999998</v>
      </c>
      <c r="U220" s="102">
        <f t="shared" si="16"/>
        <v>-111.13752113064312</v>
      </c>
      <c r="V220">
        <v>0.5</v>
      </c>
      <c r="W220" s="100">
        <f t="shared" si="17"/>
        <v>-100</v>
      </c>
      <c r="X220">
        <v>0.5</v>
      </c>
      <c r="Y220" s="100">
        <f t="shared" si="18"/>
        <v>-100</v>
      </c>
      <c r="Z220">
        <v>0.5</v>
      </c>
      <c r="AA220" s="100">
        <f t="shared" si="19"/>
        <v>-100</v>
      </c>
      <c r="AB220">
        <v>0.74016400000000004</v>
      </c>
      <c r="AC220">
        <v>1</v>
      </c>
      <c r="AD220">
        <v>8</v>
      </c>
      <c r="AE220">
        <v>7</v>
      </c>
      <c r="AF220" t="s">
        <v>222</v>
      </c>
      <c r="AG220" s="99" t="s">
        <v>325</v>
      </c>
      <c r="AH220">
        <v>1</v>
      </c>
      <c r="AI220">
        <v>15</v>
      </c>
      <c r="AJ220">
        <v>1</v>
      </c>
    </row>
    <row r="221" spans="1:36" x14ac:dyDescent="0.2">
      <c r="A221">
        <v>777705</v>
      </c>
      <c r="B221" s="85">
        <v>45808</v>
      </c>
      <c r="C221">
        <v>2025</v>
      </c>
      <c r="D221">
        <v>5.5</v>
      </c>
      <c r="E221">
        <v>7.5</v>
      </c>
      <c r="F221">
        <v>-110.5</v>
      </c>
      <c r="G221">
        <v>11</v>
      </c>
      <c r="H221">
        <v>125</v>
      </c>
      <c r="I221">
        <v>0.44444400000000001</v>
      </c>
      <c r="J221">
        <v>152</v>
      </c>
      <c r="K221">
        <v>125</v>
      </c>
      <c r="L221">
        <v>0.35061088499999998</v>
      </c>
      <c r="M221">
        <v>25</v>
      </c>
      <c r="N221">
        <v>-136</v>
      </c>
      <c r="O221">
        <v>0.57627099999999998</v>
      </c>
      <c r="P221">
        <v>-165</v>
      </c>
      <c r="Q221">
        <v>-136</v>
      </c>
      <c r="R221" s="99">
        <v>0.49708279100000002</v>
      </c>
      <c r="S221" s="102">
        <f t="shared" si="15"/>
        <v>-101.1737316410135</v>
      </c>
      <c r="T221" s="99">
        <v>0.52170727800000005</v>
      </c>
      <c r="U221" s="102">
        <f t="shared" si="16"/>
        <v>109.07698444970278</v>
      </c>
      <c r="V221">
        <v>0.43564799999999998</v>
      </c>
      <c r="W221" s="100">
        <f t="shared" si="17"/>
        <v>129.54311737916851</v>
      </c>
      <c r="X221">
        <v>0.40247300000000003</v>
      </c>
      <c r="Y221" s="100">
        <f t="shared" si="18"/>
        <v>148.46387211067571</v>
      </c>
      <c r="Z221">
        <v>0.39995199999999997</v>
      </c>
      <c r="AA221" s="100">
        <f t="shared" si="19"/>
        <v>150.03000360043208</v>
      </c>
      <c r="AB221">
        <v>0.59444399999999997</v>
      </c>
      <c r="AC221">
        <v>1</v>
      </c>
      <c r="AD221">
        <v>1</v>
      </c>
      <c r="AE221">
        <v>0</v>
      </c>
      <c r="AF221" t="s">
        <v>222</v>
      </c>
      <c r="AG221" s="99" t="s">
        <v>326</v>
      </c>
      <c r="AH221">
        <v>-1</v>
      </c>
      <c r="AI221">
        <v>1</v>
      </c>
      <c r="AJ221">
        <v>-1</v>
      </c>
    </row>
    <row r="222" spans="1:36" x14ac:dyDescent="0.2">
      <c r="A222">
        <v>777680</v>
      </c>
      <c r="B222" s="85">
        <v>45809</v>
      </c>
      <c r="C222">
        <v>2025</v>
      </c>
      <c r="D222">
        <v>6.1</v>
      </c>
      <c r="E222">
        <v>7.5</v>
      </c>
      <c r="F222">
        <v>108.5</v>
      </c>
      <c r="G222">
        <v>24</v>
      </c>
      <c r="H222">
        <v>-121</v>
      </c>
      <c r="I222">
        <v>0.54751099999999997</v>
      </c>
      <c r="J222">
        <v>-136</v>
      </c>
      <c r="K222">
        <v>-121</v>
      </c>
      <c r="L222">
        <v>0.30915287200000002</v>
      </c>
      <c r="M222">
        <v>15</v>
      </c>
      <c r="N222">
        <v>112</v>
      </c>
      <c r="O222">
        <v>0.47169800000000001</v>
      </c>
      <c r="P222">
        <v>126</v>
      </c>
      <c r="Q222">
        <v>112</v>
      </c>
      <c r="R222" s="99">
        <v>0.54009403099999997</v>
      </c>
      <c r="S222" s="102">
        <f t="shared" si="15"/>
        <v>117.43575152424255</v>
      </c>
      <c r="T222" s="99">
        <v>0.42414204799999999</v>
      </c>
      <c r="U222" s="102">
        <f t="shared" si="16"/>
        <v>-135.77006918210571</v>
      </c>
      <c r="V222">
        <v>0.56874499999999995</v>
      </c>
      <c r="W222" s="100">
        <f t="shared" si="17"/>
        <v>-131.88136949136819</v>
      </c>
      <c r="X222">
        <v>0.48920999999999998</v>
      </c>
      <c r="Y222" s="100">
        <f t="shared" si="18"/>
        <v>104.4111935569592</v>
      </c>
      <c r="Z222">
        <v>0.56714799999999999</v>
      </c>
      <c r="AA222" s="100">
        <f t="shared" si="19"/>
        <v>-131.02584717178155</v>
      </c>
      <c r="AB222">
        <v>0.69751099999999999</v>
      </c>
      <c r="AC222">
        <v>1</v>
      </c>
      <c r="AD222">
        <v>2</v>
      </c>
      <c r="AE222">
        <v>1</v>
      </c>
      <c r="AF222" t="s">
        <v>222</v>
      </c>
      <c r="AG222" s="99" t="s">
        <v>325</v>
      </c>
      <c r="AH222">
        <v>1</v>
      </c>
      <c r="AI222">
        <v>3</v>
      </c>
      <c r="AJ222">
        <v>-1</v>
      </c>
    </row>
    <row r="223" spans="1:36" x14ac:dyDescent="0.2">
      <c r="A223">
        <v>777681</v>
      </c>
      <c r="B223" s="85">
        <v>45809</v>
      </c>
      <c r="C223">
        <v>2025</v>
      </c>
      <c r="D223">
        <v>6.1</v>
      </c>
      <c r="E223">
        <v>8.5</v>
      </c>
      <c r="F223">
        <v>-112</v>
      </c>
      <c r="G223">
        <v>23</v>
      </c>
      <c r="H223">
        <v>-146</v>
      </c>
      <c r="I223">
        <v>0.59349600000000002</v>
      </c>
      <c r="J223">
        <v>-140</v>
      </c>
      <c r="K223">
        <v>-146</v>
      </c>
      <c r="L223">
        <v>0.30313439199999997</v>
      </c>
      <c r="M223">
        <v>22</v>
      </c>
      <c r="N223">
        <v>134</v>
      </c>
      <c r="O223">
        <v>0.42735000000000001</v>
      </c>
      <c r="P223">
        <v>128</v>
      </c>
      <c r="Q223">
        <v>134</v>
      </c>
      <c r="R223" s="99">
        <v>0.52318424299999999</v>
      </c>
      <c r="S223" s="102">
        <f t="shared" si="15"/>
        <v>109.72461277113372</v>
      </c>
      <c r="T223" s="99">
        <v>0.58930010700000002</v>
      </c>
      <c r="U223" s="102">
        <f t="shared" si="16"/>
        <v>143.48679340902581</v>
      </c>
      <c r="V223">
        <v>0.52218399999999998</v>
      </c>
      <c r="W223" s="100">
        <f t="shared" si="17"/>
        <v>-109.28558273477655</v>
      </c>
      <c r="X223">
        <v>0.60596300000000003</v>
      </c>
      <c r="Y223" s="100">
        <f t="shared" si="18"/>
        <v>-153.78327415953325</v>
      </c>
      <c r="Z223">
        <v>0.52924899999999997</v>
      </c>
      <c r="AA223" s="100">
        <f t="shared" si="19"/>
        <v>-112.42652697498252</v>
      </c>
      <c r="AB223">
        <v>0.74349600000000005</v>
      </c>
      <c r="AC223">
        <v>1</v>
      </c>
      <c r="AD223">
        <v>6</v>
      </c>
      <c r="AE223">
        <v>4</v>
      </c>
      <c r="AF223" t="s">
        <v>225</v>
      </c>
      <c r="AG223" s="99" t="s">
        <v>325</v>
      </c>
      <c r="AH223">
        <v>1</v>
      </c>
      <c r="AI223">
        <v>10</v>
      </c>
      <c r="AJ223">
        <v>1</v>
      </c>
    </row>
    <row r="224" spans="1:36" x14ac:dyDescent="0.2">
      <c r="A224">
        <v>777684</v>
      </c>
      <c r="B224" s="85">
        <v>45809</v>
      </c>
      <c r="C224">
        <v>2025</v>
      </c>
      <c r="D224">
        <v>6.1</v>
      </c>
      <c r="E224">
        <v>8.5</v>
      </c>
      <c r="F224">
        <v>-114</v>
      </c>
      <c r="G224">
        <v>2</v>
      </c>
      <c r="H224">
        <v>-136</v>
      </c>
      <c r="I224">
        <v>0.57627099999999998</v>
      </c>
      <c r="J224">
        <v>-158</v>
      </c>
      <c r="K224">
        <v>-136</v>
      </c>
      <c r="L224">
        <v>0.32065001999999998</v>
      </c>
      <c r="M224">
        <v>9</v>
      </c>
      <c r="N224">
        <v>125</v>
      </c>
      <c r="O224">
        <v>0.44444400000000001</v>
      </c>
      <c r="P224">
        <v>145</v>
      </c>
      <c r="Q224">
        <v>125</v>
      </c>
      <c r="R224" s="99">
        <v>0.50684164499999995</v>
      </c>
      <c r="S224" s="102">
        <f t="shared" si="15"/>
        <v>102.77462398462251</v>
      </c>
      <c r="T224" s="99">
        <v>0.50432632899999996</v>
      </c>
      <c r="U224" s="102">
        <f t="shared" si="16"/>
        <v>101.74563599122455</v>
      </c>
      <c r="V224">
        <v>0.62119000000000002</v>
      </c>
      <c r="W224" s="100">
        <f t="shared" si="17"/>
        <v>-163.98458330033526</v>
      </c>
      <c r="X224">
        <v>0.59605300000000006</v>
      </c>
      <c r="Y224" s="100">
        <f t="shared" si="18"/>
        <v>-147.55722904242393</v>
      </c>
      <c r="Z224">
        <v>0.63050499999999998</v>
      </c>
      <c r="AA224" s="100">
        <f t="shared" si="19"/>
        <v>-170.63965682891512</v>
      </c>
      <c r="AB224">
        <v>0.726271</v>
      </c>
      <c r="AC224">
        <v>1</v>
      </c>
      <c r="AD224">
        <v>3</v>
      </c>
      <c r="AE224">
        <v>2</v>
      </c>
      <c r="AF224" t="s">
        <v>222</v>
      </c>
      <c r="AG224" s="99" t="s">
        <v>325</v>
      </c>
      <c r="AH224">
        <v>1</v>
      </c>
      <c r="AI224">
        <v>5</v>
      </c>
      <c r="AJ224">
        <v>-1</v>
      </c>
    </row>
    <row r="225" spans="1:36" x14ac:dyDescent="0.2">
      <c r="A225">
        <v>777689</v>
      </c>
      <c r="B225" s="85">
        <v>45809</v>
      </c>
      <c r="C225">
        <v>2025</v>
      </c>
      <c r="D225">
        <v>6.1</v>
      </c>
      <c r="E225">
        <v>8</v>
      </c>
      <c r="F225">
        <v>-101</v>
      </c>
      <c r="G225">
        <v>11</v>
      </c>
      <c r="H225">
        <v>103</v>
      </c>
      <c r="I225">
        <v>0.49261100000000002</v>
      </c>
      <c r="J225">
        <v>111</v>
      </c>
      <c r="K225">
        <v>103</v>
      </c>
      <c r="L225">
        <v>0.35061088499999998</v>
      </c>
      <c r="M225">
        <v>25</v>
      </c>
      <c r="N225">
        <v>-111</v>
      </c>
      <c r="O225">
        <v>0.52606600000000003</v>
      </c>
      <c r="P225">
        <v>-120</v>
      </c>
      <c r="Q225">
        <v>-111</v>
      </c>
      <c r="R225" s="99">
        <v>0.49371980700000001</v>
      </c>
      <c r="S225" s="102">
        <f t="shared" si="15"/>
        <v>-102.54403121404448</v>
      </c>
      <c r="T225" s="99">
        <v>0.48475609400000003</v>
      </c>
      <c r="U225" s="102">
        <f t="shared" si="16"/>
        <v>-106.28930969148375</v>
      </c>
      <c r="V225">
        <v>0.47615800000000003</v>
      </c>
      <c r="W225" s="100">
        <f t="shared" si="17"/>
        <v>110.014322976827</v>
      </c>
      <c r="X225">
        <v>0.415939</v>
      </c>
      <c r="Y225" s="100">
        <f t="shared" si="18"/>
        <v>140.4198692596751</v>
      </c>
      <c r="Z225">
        <v>0.44336500000000001</v>
      </c>
      <c r="AA225" s="100">
        <f t="shared" si="19"/>
        <v>125.54779921734914</v>
      </c>
      <c r="AB225">
        <v>0.342611</v>
      </c>
      <c r="AC225">
        <v>-1</v>
      </c>
      <c r="AD225">
        <v>2</v>
      </c>
      <c r="AE225">
        <v>4</v>
      </c>
      <c r="AF225" t="s">
        <v>225</v>
      </c>
      <c r="AG225" s="99" t="s">
        <v>323</v>
      </c>
      <c r="AH225">
        <v>1</v>
      </c>
      <c r="AI225">
        <v>6</v>
      </c>
      <c r="AJ225">
        <v>-1</v>
      </c>
    </row>
    <row r="226" spans="1:36" x14ac:dyDescent="0.2">
      <c r="A226">
        <v>777692</v>
      </c>
      <c r="B226" s="85">
        <v>45809</v>
      </c>
      <c r="C226">
        <v>2025</v>
      </c>
      <c r="D226">
        <v>6.1</v>
      </c>
      <c r="E226">
        <v>8</v>
      </c>
      <c r="F226">
        <v>-106.5</v>
      </c>
      <c r="G226">
        <v>0</v>
      </c>
      <c r="H226">
        <v>-103</v>
      </c>
      <c r="I226">
        <v>0.50738899999999998</v>
      </c>
      <c r="J226">
        <v>119</v>
      </c>
      <c r="K226">
        <v>-103</v>
      </c>
      <c r="L226">
        <v>0.327106864</v>
      </c>
      <c r="M226">
        <v>3</v>
      </c>
      <c r="N226">
        <v>-106</v>
      </c>
      <c r="O226">
        <v>0.51456299999999999</v>
      </c>
      <c r="P226">
        <v>-130</v>
      </c>
      <c r="Q226">
        <v>-106</v>
      </c>
      <c r="R226" s="99">
        <v>0.49436043299999999</v>
      </c>
      <c r="S226" s="102">
        <f t="shared" si="15"/>
        <v>-102.28156083033451</v>
      </c>
      <c r="T226" s="99">
        <v>0.649013018</v>
      </c>
      <c r="U226" s="102">
        <f t="shared" si="16"/>
        <v>184.91085176486689</v>
      </c>
      <c r="V226">
        <v>0.58386300000000002</v>
      </c>
      <c r="W226" s="100">
        <f t="shared" si="17"/>
        <v>-140.3054763214999</v>
      </c>
      <c r="X226">
        <v>0.61814599999999997</v>
      </c>
      <c r="Y226" s="100">
        <f t="shared" si="18"/>
        <v>-161.88019504836925</v>
      </c>
      <c r="Z226">
        <v>0.55117000000000005</v>
      </c>
      <c r="AA226" s="100">
        <f t="shared" si="19"/>
        <v>-122.80150613818152</v>
      </c>
      <c r="AB226">
        <v>0.35738900000000001</v>
      </c>
      <c r="AC226">
        <v>-1</v>
      </c>
      <c r="AD226">
        <v>1</v>
      </c>
      <c r="AE226">
        <v>3</v>
      </c>
      <c r="AF226" t="s">
        <v>225</v>
      </c>
      <c r="AG226" s="99" t="s">
        <v>323</v>
      </c>
      <c r="AH226">
        <v>1</v>
      </c>
      <c r="AI226">
        <v>4</v>
      </c>
      <c r="AJ226">
        <v>-1</v>
      </c>
    </row>
    <row r="227" spans="1:36" x14ac:dyDescent="0.2">
      <c r="A227">
        <v>777669</v>
      </c>
      <c r="B227" s="85">
        <v>45810</v>
      </c>
      <c r="C227">
        <v>2025</v>
      </c>
      <c r="D227">
        <v>6.1</v>
      </c>
      <c r="E227">
        <v>9</v>
      </c>
      <c r="F227">
        <v>-104</v>
      </c>
      <c r="G227">
        <v>20</v>
      </c>
      <c r="H227">
        <v>137</v>
      </c>
      <c r="I227">
        <v>0.42194100000000001</v>
      </c>
      <c r="J227">
        <v>142</v>
      </c>
      <c r="K227">
        <v>137</v>
      </c>
      <c r="L227">
        <v>0.33728248799999999</v>
      </c>
      <c r="M227">
        <v>15</v>
      </c>
      <c r="N227">
        <v>-148</v>
      </c>
      <c r="O227">
        <v>0.59677400000000003</v>
      </c>
      <c r="P227">
        <v>-154</v>
      </c>
      <c r="Q227">
        <v>-148</v>
      </c>
      <c r="R227" s="99">
        <v>0.56060182300000005</v>
      </c>
      <c r="S227" s="102">
        <f t="shared" si="15"/>
        <v>127.5840120292534</v>
      </c>
      <c r="T227" s="99">
        <v>0.554180165</v>
      </c>
      <c r="U227" s="102">
        <f t="shared" si="16"/>
        <v>124.30585664722611</v>
      </c>
      <c r="V227">
        <v>0.47578500000000001</v>
      </c>
      <c r="W227" s="100">
        <f t="shared" si="17"/>
        <v>110.17896739073321</v>
      </c>
      <c r="X227">
        <v>0.42478700000000003</v>
      </c>
      <c r="Y227" s="100">
        <f t="shared" si="18"/>
        <v>135.41210065279773</v>
      </c>
      <c r="Z227">
        <v>0.45703300000000002</v>
      </c>
      <c r="AA227" s="100">
        <f t="shared" si="19"/>
        <v>118.80258099524542</v>
      </c>
      <c r="AB227">
        <v>0.27194099999999999</v>
      </c>
      <c r="AC227">
        <v>-1</v>
      </c>
      <c r="AD227">
        <v>4</v>
      </c>
      <c r="AE227">
        <v>10</v>
      </c>
      <c r="AF227" t="s">
        <v>224</v>
      </c>
      <c r="AG227" s="99" t="s">
        <v>323</v>
      </c>
      <c r="AH227">
        <v>1</v>
      </c>
      <c r="AI227">
        <v>14</v>
      </c>
      <c r="AJ227">
        <v>1</v>
      </c>
    </row>
    <row r="228" spans="1:36" x14ac:dyDescent="0.2">
      <c r="A228">
        <v>777670</v>
      </c>
      <c r="B228" s="85">
        <v>45810</v>
      </c>
      <c r="C228">
        <v>2025</v>
      </c>
      <c r="D228">
        <v>6.1</v>
      </c>
      <c r="E228">
        <v>9.5</v>
      </c>
      <c r="F228">
        <v>-107.5</v>
      </c>
      <c r="G228">
        <v>3</v>
      </c>
      <c r="H228">
        <v>-135</v>
      </c>
      <c r="I228">
        <v>0.57446799999999998</v>
      </c>
      <c r="J228">
        <v>-148</v>
      </c>
      <c r="K228">
        <v>-135</v>
      </c>
      <c r="L228">
        <v>0.34564541199999999</v>
      </c>
      <c r="M228">
        <v>4</v>
      </c>
      <c r="N228">
        <v>125</v>
      </c>
      <c r="O228">
        <v>0.44444400000000001</v>
      </c>
      <c r="P228">
        <v>136</v>
      </c>
      <c r="Q228">
        <v>125</v>
      </c>
      <c r="R228" s="99">
        <v>0.49346938800000001</v>
      </c>
      <c r="S228" s="102">
        <f t="shared" si="15"/>
        <v>-102.64681544947219</v>
      </c>
      <c r="T228" s="99">
        <v>0.62890729899999998</v>
      </c>
      <c r="U228" s="102">
        <f t="shared" si="16"/>
        <v>169.47444595521696</v>
      </c>
      <c r="V228">
        <v>0.62704499999999996</v>
      </c>
      <c r="W228" s="100">
        <f t="shared" si="17"/>
        <v>-168.12886273142871</v>
      </c>
      <c r="X228">
        <v>0.60701700000000003</v>
      </c>
      <c r="Y228" s="100">
        <f t="shared" si="18"/>
        <v>-154.46393355437769</v>
      </c>
      <c r="Z228">
        <v>0.51219700000000001</v>
      </c>
      <c r="AA228" s="100">
        <f t="shared" si="19"/>
        <v>-105.00078925303865</v>
      </c>
      <c r="AB228">
        <v>0.42446800000000001</v>
      </c>
      <c r="AC228">
        <v>-1</v>
      </c>
      <c r="AD228">
        <v>6</v>
      </c>
      <c r="AE228">
        <v>7</v>
      </c>
      <c r="AF228" t="s">
        <v>222</v>
      </c>
      <c r="AG228" s="99" t="s">
        <v>324</v>
      </c>
      <c r="AH228">
        <v>-1</v>
      </c>
      <c r="AI228">
        <v>13</v>
      </c>
      <c r="AJ228">
        <v>1</v>
      </c>
    </row>
    <row r="229" spans="1:36" x14ac:dyDescent="0.2">
      <c r="A229">
        <v>777671</v>
      </c>
      <c r="B229" s="85">
        <v>45810</v>
      </c>
      <c r="C229">
        <v>2025</v>
      </c>
      <c r="D229">
        <v>6.1</v>
      </c>
      <c r="E229">
        <v>9</v>
      </c>
      <c r="F229">
        <v>-100</v>
      </c>
      <c r="G229">
        <v>6</v>
      </c>
      <c r="H229">
        <v>-106</v>
      </c>
      <c r="I229">
        <v>0.51456299999999999</v>
      </c>
      <c r="J229">
        <v>-111</v>
      </c>
      <c r="K229">
        <v>-106</v>
      </c>
      <c r="L229">
        <v>0.333208536</v>
      </c>
      <c r="M229">
        <v>17</v>
      </c>
      <c r="N229">
        <v>-102</v>
      </c>
      <c r="O229">
        <v>0.50495000000000001</v>
      </c>
      <c r="P229">
        <v>103</v>
      </c>
      <c r="Q229">
        <v>-102</v>
      </c>
      <c r="R229" s="99">
        <v>0.51149672400000001</v>
      </c>
      <c r="S229" s="102">
        <f t="shared" si="15"/>
        <v>104.70691787131435</v>
      </c>
      <c r="T229" s="99">
        <v>0.49073898300000002</v>
      </c>
      <c r="U229" s="102">
        <f t="shared" si="16"/>
        <v>-103.77431478680799</v>
      </c>
      <c r="V229">
        <v>0.53457299999999996</v>
      </c>
      <c r="W229" s="100">
        <f t="shared" si="17"/>
        <v>-114.85646513846423</v>
      </c>
      <c r="X229">
        <v>0.49458400000000002</v>
      </c>
      <c r="Y229" s="100">
        <f t="shared" si="18"/>
        <v>102.19012341685132</v>
      </c>
      <c r="Z229">
        <v>0.50520500000000002</v>
      </c>
      <c r="AA229" s="100">
        <f t="shared" si="19"/>
        <v>-102.1039016158207</v>
      </c>
      <c r="AB229">
        <v>0.36456300000000003</v>
      </c>
      <c r="AC229">
        <v>-1</v>
      </c>
      <c r="AD229">
        <v>2</v>
      </c>
      <c r="AE229">
        <v>3</v>
      </c>
      <c r="AF229" t="s">
        <v>222</v>
      </c>
      <c r="AG229" s="99" t="s">
        <v>324</v>
      </c>
      <c r="AH229">
        <v>-1</v>
      </c>
      <c r="AI229">
        <v>5</v>
      </c>
      <c r="AJ229">
        <v>-1</v>
      </c>
    </row>
    <row r="230" spans="1:36" x14ac:dyDescent="0.2">
      <c r="A230">
        <v>777655</v>
      </c>
      <c r="B230" s="85">
        <v>45811</v>
      </c>
      <c r="C230">
        <v>2025</v>
      </c>
      <c r="D230">
        <v>6.1</v>
      </c>
      <c r="E230">
        <v>7.5</v>
      </c>
      <c r="F230">
        <v>-101</v>
      </c>
      <c r="G230">
        <v>24</v>
      </c>
      <c r="H230">
        <v>-138</v>
      </c>
      <c r="I230">
        <v>0.57983200000000001</v>
      </c>
      <c r="J230">
        <v>-138</v>
      </c>
      <c r="K230">
        <v>-138</v>
      </c>
      <c r="L230">
        <v>0.30915287200000002</v>
      </c>
      <c r="M230">
        <v>2</v>
      </c>
      <c r="N230">
        <v>128</v>
      </c>
      <c r="O230">
        <v>0.43859599999999999</v>
      </c>
      <c r="P230">
        <v>128</v>
      </c>
      <c r="Q230">
        <v>127</v>
      </c>
      <c r="R230" s="99">
        <v>0.51110629500000004</v>
      </c>
      <c r="S230" s="102">
        <f t="shared" si="15"/>
        <v>104.54343956013916</v>
      </c>
      <c r="T230" s="99">
        <v>0.386544526</v>
      </c>
      <c r="U230" s="102">
        <f t="shared" si="16"/>
        <v>-158.70240883969987</v>
      </c>
      <c r="V230">
        <v>0.58665299999999998</v>
      </c>
      <c r="W230" s="100">
        <f t="shared" si="17"/>
        <v>-141.92748465574928</v>
      </c>
      <c r="X230">
        <v>0.57337800000000005</v>
      </c>
      <c r="Y230" s="100">
        <f t="shared" si="18"/>
        <v>-134.39953870170785</v>
      </c>
      <c r="Z230">
        <v>0.60828899999999997</v>
      </c>
      <c r="AA230" s="100">
        <f t="shared" si="19"/>
        <v>-155.29025225229822</v>
      </c>
      <c r="AB230">
        <v>0.42983199999999999</v>
      </c>
      <c r="AC230">
        <v>-1</v>
      </c>
      <c r="AD230">
        <v>1</v>
      </c>
      <c r="AE230">
        <v>5</v>
      </c>
      <c r="AF230" t="s">
        <v>227</v>
      </c>
      <c r="AG230" s="99" t="s">
        <v>324</v>
      </c>
      <c r="AH230">
        <v>-1</v>
      </c>
      <c r="AI230">
        <v>6</v>
      </c>
      <c r="AJ230">
        <v>-1</v>
      </c>
    </row>
    <row r="231" spans="1:36" x14ac:dyDescent="0.2">
      <c r="A231">
        <v>777657</v>
      </c>
      <c r="B231" s="85">
        <v>45811</v>
      </c>
      <c r="C231">
        <v>2025</v>
      </c>
      <c r="D231">
        <v>6.1</v>
      </c>
      <c r="E231">
        <v>9.5</v>
      </c>
      <c r="F231">
        <v>107.5</v>
      </c>
      <c r="G231">
        <v>14</v>
      </c>
      <c r="H231">
        <v>-144</v>
      </c>
      <c r="I231">
        <v>0.59016400000000002</v>
      </c>
      <c r="J231">
        <v>-141</v>
      </c>
      <c r="K231">
        <v>-144</v>
      </c>
      <c r="L231">
        <v>0.32283795100000001</v>
      </c>
      <c r="M231">
        <v>18</v>
      </c>
      <c r="N231">
        <v>133</v>
      </c>
      <c r="O231">
        <v>0.42918499999999998</v>
      </c>
      <c r="P231">
        <v>130</v>
      </c>
      <c r="Q231">
        <v>133</v>
      </c>
      <c r="R231" s="99">
        <v>0.49338109600000002</v>
      </c>
      <c r="S231" s="102">
        <f t="shared" si="15"/>
        <v>-102.68307969383568</v>
      </c>
      <c r="T231" s="99">
        <v>0.66539530199999997</v>
      </c>
      <c r="U231" s="102">
        <f t="shared" si="16"/>
        <v>198.86011941171247</v>
      </c>
      <c r="V231">
        <v>0.58490500000000001</v>
      </c>
      <c r="W231" s="100">
        <f t="shared" si="17"/>
        <v>-140.90870764523785</v>
      </c>
      <c r="X231">
        <v>0.62198699999999996</v>
      </c>
      <c r="Y231" s="100">
        <f t="shared" si="18"/>
        <v>-164.54116657363633</v>
      </c>
      <c r="Z231">
        <v>0.52776900000000004</v>
      </c>
      <c r="AA231" s="100">
        <f t="shared" si="19"/>
        <v>-111.76076962334113</v>
      </c>
      <c r="AB231">
        <v>0.74016400000000004</v>
      </c>
      <c r="AC231">
        <v>1</v>
      </c>
      <c r="AD231">
        <v>6</v>
      </c>
      <c r="AE231">
        <v>5</v>
      </c>
      <c r="AF231" t="s">
        <v>222</v>
      </c>
      <c r="AG231" s="99" t="s">
        <v>325</v>
      </c>
      <c r="AH231">
        <v>1</v>
      </c>
      <c r="AI231">
        <v>11</v>
      </c>
      <c r="AJ231">
        <v>1</v>
      </c>
    </row>
    <row r="232" spans="1:36" x14ac:dyDescent="0.2">
      <c r="A232">
        <v>777659</v>
      </c>
      <c r="B232" s="85">
        <v>45811</v>
      </c>
      <c r="C232">
        <v>2025</v>
      </c>
      <c r="D232">
        <v>6.1</v>
      </c>
      <c r="E232">
        <v>9.5</v>
      </c>
      <c r="F232">
        <v>106.5</v>
      </c>
      <c r="G232">
        <v>16</v>
      </c>
      <c r="H232">
        <v>123</v>
      </c>
      <c r="I232">
        <v>0.44843</v>
      </c>
      <c r="J232">
        <v>135</v>
      </c>
      <c r="K232">
        <v>123</v>
      </c>
      <c r="L232">
        <v>0.34988272100000001</v>
      </c>
      <c r="M232">
        <v>5</v>
      </c>
      <c r="N232">
        <v>-134</v>
      </c>
      <c r="O232">
        <v>0.57264999999999999</v>
      </c>
      <c r="P232">
        <v>-147</v>
      </c>
      <c r="Q232">
        <v>-134</v>
      </c>
      <c r="R232" s="99">
        <v>0.52488853000000002</v>
      </c>
      <c r="S232" s="102">
        <f t="shared" si="15"/>
        <v>110.47692239465405</v>
      </c>
      <c r="T232" s="99">
        <v>0.47009580200000001</v>
      </c>
      <c r="U232" s="102">
        <f t="shared" si="16"/>
        <v>-112.72259733985031</v>
      </c>
      <c r="V232">
        <v>0.41792699999999999</v>
      </c>
      <c r="W232" s="100">
        <f t="shared" si="17"/>
        <v>139.27623723760371</v>
      </c>
      <c r="X232">
        <v>0.39106400000000002</v>
      </c>
      <c r="Y232" s="100">
        <f t="shared" si="18"/>
        <v>155.7126199292187</v>
      </c>
      <c r="Z232">
        <v>0.40035999999999999</v>
      </c>
      <c r="AA232" s="100">
        <f t="shared" si="19"/>
        <v>149.77520231791388</v>
      </c>
      <c r="AB232">
        <v>0.29842999999999997</v>
      </c>
      <c r="AC232">
        <v>-1</v>
      </c>
      <c r="AD232">
        <v>3</v>
      </c>
      <c r="AE232">
        <v>8</v>
      </c>
      <c r="AF232" t="s">
        <v>230</v>
      </c>
      <c r="AG232" s="99" t="s">
        <v>323</v>
      </c>
      <c r="AH232">
        <v>1</v>
      </c>
      <c r="AI232">
        <v>11</v>
      </c>
      <c r="AJ232">
        <v>1</v>
      </c>
    </row>
    <row r="233" spans="1:36" x14ac:dyDescent="0.2">
      <c r="A233">
        <v>777660</v>
      </c>
      <c r="B233" s="85">
        <v>45811</v>
      </c>
      <c r="C233">
        <v>2025</v>
      </c>
      <c r="D233">
        <v>6.1</v>
      </c>
      <c r="E233">
        <v>9</v>
      </c>
      <c r="F233">
        <v>104</v>
      </c>
      <c r="G233">
        <v>26</v>
      </c>
      <c r="H233">
        <v>-145</v>
      </c>
      <c r="I233">
        <v>0.59183699999999995</v>
      </c>
      <c r="J233">
        <v>-138</v>
      </c>
      <c r="K233">
        <v>-145</v>
      </c>
      <c r="L233">
        <v>0.33921411400000001</v>
      </c>
      <c r="M233">
        <v>13</v>
      </c>
      <c r="N233">
        <v>132</v>
      </c>
      <c r="O233">
        <v>0.43103399999999997</v>
      </c>
      <c r="P233">
        <v>128</v>
      </c>
      <c r="Q233">
        <v>132</v>
      </c>
      <c r="R233" s="99">
        <v>0.48110186799999999</v>
      </c>
      <c r="S233" s="102">
        <f t="shared" si="15"/>
        <v>-107.85618733037221</v>
      </c>
      <c r="T233" s="99">
        <v>0.478885546</v>
      </c>
      <c r="U233" s="102">
        <f t="shared" si="16"/>
        <v>-108.81816299379392</v>
      </c>
      <c r="V233">
        <v>0.54696500000000003</v>
      </c>
      <c r="W233" s="100">
        <f t="shared" si="17"/>
        <v>-120.73349741189976</v>
      </c>
      <c r="X233">
        <v>0.54404200000000003</v>
      </c>
      <c r="Y233" s="100">
        <f t="shared" si="18"/>
        <v>-119.31844599721906</v>
      </c>
      <c r="Z233">
        <v>0.55503800000000003</v>
      </c>
      <c r="AA233" s="100">
        <f t="shared" si="19"/>
        <v>-124.7382922586648</v>
      </c>
      <c r="AB233">
        <v>0.44183699999999998</v>
      </c>
      <c r="AC233">
        <v>-1</v>
      </c>
      <c r="AD233">
        <v>7</v>
      </c>
      <c r="AE233">
        <v>10</v>
      </c>
      <c r="AF233" t="s">
        <v>228</v>
      </c>
      <c r="AG233" s="99" t="s">
        <v>324</v>
      </c>
      <c r="AH233">
        <v>-1</v>
      </c>
      <c r="AI233">
        <v>17</v>
      </c>
      <c r="AJ233">
        <v>1</v>
      </c>
    </row>
    <row r="234" spans="1:36" x14ac:dyDescent="0.2">
      <c r="A234">
        <v>777661</v>
      </c>
      <c r="B234" s="85">
        <v>45811</v>
      </c>
      <c r="C234">
        <v>2025</v>
      </c>
      <c r="D234">
        <v>6.1</v>
      </c>
      <c r="E234">
        <v>7.5</v>
      </c>
      <c r="F234">
        <v>-136</v>
      </c>
      <c r="G234">
        <v>9</v>
      </c>
      <c r="H234">
        <v>102</v>
      </c>
      <c r="I234">
        <v>0.49504999999999999</v>
      </c>
      <c r="J234">
        <v>130</v>
      </c>
      <c r="K234">
        <v>102</v>
      </c>
      <c r="L234">
        <v>0.33585476600000003</v>
      </c>
      <c r="M234">
        <v>10</v>
      </c>
      <c r="N234">
        <v>-130</v>
      </c>
      <c r="O234">
        <v>0.56521699999999997</v>
      </c>
      <c r="P234">
        <v>-154</v>
      </c>
      <c r="Q234">
        <v>-130</v>
      </c>
      <c r="R234" s="99">
        <v>0.53127697799999996</v>
      </c>
      <c r="S234" s="102">
        <f t="shared" si="15"/>
        <v>113.34561202756537</v>
      </c>
      <c r="T234" s="99">
        <v>0.226841814</v>
      </c>
      <c r="U234" s="102">
        <f t="shared" si="16"/>
        <v>-340.83583285046376</v>
      </c>
      <c r="V234">
        <v>0.5</v>
      </c>
      <c r="W234" s="100">
        <f t="shared" si="17"/>
        <v>-100</v>
      </c>
      <c r="X234">
        <v>0.5</v>
      </c>
      <c r="Y234" s="100">
        <f t="shared" si="18"/>
        <v>-100</v>
      </c>
      <c r="Z234">
        <v>0.5</v>
      </c>
      <c r="AA234" s="100">
        <f t="shared" si="19"/>
        <v>-100</v>
      </c>
      <c r="AB234">
        <v>0.64505000000000001</v>
      </c>
      <c r="AC234">
        <v>1</v>
      </c>
      <c r="AD234">
        <v>8</v>
      </c>
      <c r="AE234">
        <v>1</v>
      </c>
      <c r="AF234" t="s">
        <v>226</v>
      </c>
      <c r="AG234" s="99" t="s">
        <v>326</v>
      </c>
      <c r="AH234">
        <v>-1</v>
      </c>
      <c r="AI234">
        <v>9</v>
      </c>
      <c r="AJ234">
        <v>1</v>
      </c>
    </row>
    <row r="235" spans="1:36" x14ac:dyDescent="0.2">
      <c r="A235">
        <v>777662</v>
      </c>
      <c r="B235" s="85">
        <v>45811</v>
      </c>
      <c r="C235">
        <v>2025</v>
      </c>
      <c r="D235">
        <v>6.1</v>
      </c>
      <c r="E235">
        <v>7</v>
      </c>
      <c r="F235">
        <v>-109.5</v>
      </c>
      <c r="G235">
        <v>27</v>
      </c>
      <c r="H235">
        <v>-145</v>
      </c>
      <c r="I235">
        <v>0.59183699999999995</v>
      </c>
      <c r="J235">
        <v>-133</v>
      </c>
      <c r="K235">
        <v>-145</v>
      </c>
      <c r="L235">
        <v>0.32069846699999999</v>
      </c>
      <c r="M235">
        <v>28</v>
      </c>
      <c r="N235">
        <v>132</v>
      </c>
      <c r="O235">
        <v>0.43103399999999997</v>
      </c>
      <c r="P235">
        <v>121</v>
      </c>
      <c r="Q235">
        <v>132</v>
      </c>
      <c r="R235" s="99">
        <v>0.47262830900000002</v>
      </c>
      <c r="S235" s="102">
        <f t="shared" si="15"/>
        <v>-111.58275561525872</v>
      </c>
      <c r="T235" s="99">
        <v>0.52410770200000001</v>
      </c>
      <c r="U235" s="102">
        <f t="shared" si="16"/>
        <v>110.13157897335839</v>
      </c>
      <c r="V235">
        <v>0.54462500000000003</v>
      </c>
      <c r="W235" s="100">
        <f t="shared" si="17"/>
        <v>-119.59923140269011</v>
      </c>
      <c r="X235">
        <v>0.55310099999999995</v>
      </c>
      <c r="Y235" s="100">
        <f t="shared" si="18"/>
        <v>-123.764206230043</v>
      </c>
      <c r="Z235">
        <v>0.57494299999999998</v>
      </c>
      <c r="AA235" s="100">
        <f t="shared" si="19"/>
        <v>-135.26256478542876</v>
      </c>
      <c r="AB235">
        <v>0.74183699999999997</v>
      </c>
      <c r="AC235">
        <v>1</v>
      </c>
      <c r="AD235">
        <v>5</v>
      </c>
      <c r="AE235">
        <v>1</v>
      </c>
      <c r="AF235" t="s">
        <v>227</v>
      </c>
      <c r="AG235" s="99" t="s">
        <v>325</v>
      </c>
      <c r="AH235">
        <v>1</v>
      </c>
      <c r="AI235">
        <v>6</v>
      </c>
      <c r="AJ235">
        <v>-1</v>
      </c>
    </row>
    <row r="236" spans="1:36" x14ac:dyDescent="0.2">
      <c r="A236">
        <v>777665</v>
      </c>
      <c r="B236" s="85">
        <v>45811</v>
      </c>
      <c r="C236">
        <v>2025</v>
      </c>
      <c r="D236">
        <v>6.1</v>
      </c>
      <c r="E236">
        <v>8.5</v>
      </c>
      <c r="F236">
        <v>-106.5</v>
      </c>
      <c r="G236">
        <v>29</v>
      </c>
      <c r="H236">
        <v>118</v>
      </c>
      <c r="I236">
        <v>0.45871600000000001</v>
      </c>
      <c r="J236">
        <v>125</v>
      </c>
      <c r="K236">
        <v>118</v>
      </c>
      <c r="L236">
        <v>0.33360588699999999</v>
      </c>
      <c r="M236">
        <v>21</v>
      </c>
      <c r="N236">
        <v>-127</v>
      </c>
      <c r="O236">
        <v>0.55947100000000005</v>
      </c>
      <c r="P236">
        <v>-135</v>
      </c>
      <c r="Q236">
        <v>-127</v>
      </c>
      <c r="R236" s="99">
        <v>0.47517424000000003</v>
      </c>
      <c r="S236" s="102">
        <f t="shared" si="15"/>
        <v>-110.44911862225524</v>
      </c>
      <c r="T236" s="99">
        <v>0.51087676100000001</v>
      </c>
      <c r="U236" s="102">
        <f t="shared" si="16"/>
        <v>104.4474521481487</v>
      </c>
      <c r="V236">
        <v>0.441187</v>
      </c>
      <c r="W236" s="100">
        <f t="shared" si="17"/>
        <v>126.66125701799918</v>
      </c>
      <c r="X236">
        <v>0.49187199999999998</v>
      </c>
      <c r="Y236" s="100">
        <f t="shared" si="18"/>
        <v>103.30492485849979</v>
      </c>
      <c r="Z236">
        <v>0.51395999999999997</v>
      </c>
      <c r="AA236" s="100">
        <f t="shared" si="19"/>
        <v>-105.74438317833923</v>
      </c>
      <c r="AB236">
        <v>0.30871599999999999</v>
      </c>
      <c r="AC236">
        <v>-1</v>
      </c>
      <c r="AD236">
        <v>3</v>
      </c>
      <c r="AE236">
        <v>8</v>
      </c>
      <c r="AF236" t="s">
        <v>230</v>
      </c>
      <c r="AG236" s="99" t="s">
        <v>323</v>
      </c>
      <c r="AH236">
        <v>1</v>
      </c>
      <c r="AI236">
        <v>11</v>
      </c>
      <c r="AJ236">
        <v>1</v>
      </c>
    </row>
    <row r="237" spans="1:36" x14ac:dyDescent="0.2">
      <c r="A237">
        <v>777667</v>
      </c>
      <c r="B237" s="85">
        <v>45811</v>
      </c>
      <c r="C237">
        <v>2025</v>
      </c>
      <c r="D237">
        <v>6.1</v>
      </c>
      <c r="E237">
        <v>9.5</v>
      </c>
      <c r="F237">
        <v>107.5</v>
      </c>
      <c r="G237">
        <v>3</v>
      </c>
      <c r="H237">
        <v>-146</v>
      </c>
      <c r="I237">
        <v>0.59349600000000002</v>
      </c>
      <c r="J237">
        <v>-132</v>
      </c>
      <c r="K237">
        <v>-146</v>
      </c>
      <c r="L237">
        <v>0.34564541199999999</v>
      </c>
      <c r="M237">
        <v>4</v>
      </c>
      <c r="N237">
        <v>135</v>
      </c>
      <c r="O237">
        <v>0.42553200000000002</v>
      </c>
      <c r="P237">
        <v>122</v>
      </c>
      <c r="Q237">
        <v>135</v>
      </c>
      <c r="R237" s="99">
        <v>0.492954216</v>
      </c>
      <c r="S237" s="102">
        <f t="shared" si="15"/>
        <v>-102.85859569562948</v>
      </c>
      <c r="T237" s="99">
        <v>0.53225729099999997</v>
      </c>
      <c r="U237" s="102">
        <f t="shared" si="16"/>
        <v>113.79274989404485</v>
      </c>
      <c r="V237">
        <v>0.53064900000000004</v>
      </c>
      <c r="W237" s="100">
        <f t="shared" si="17"/>
        <v>-113.06016179788689</v>
      </c>
      <c r="X237">
        <v>0.58472599999999997</v>
      </c>
      <c r="Y237" s="100">
        <f t="shared" si="18"/>
        <v>-140.80486618473586</v>
      </c>
      <c r="Z237">
        <v>0.48865900000000001</v>
      </c>
      <c r="AA237" s="100">
        <f t="shared" si="19"/>
        <v>104.6416826457714</v>
      </c>
      <c r="AB237">
        <v>0.443496</v>
      </c>
      <c r="AC237">
        <v>-1</v>
      </c>
      <c r="AD237">
        <v>3</v>
      </c>
      <c r="AE237">
        <v>4</v>
      </c>
      <c r="AF237" t="s">
        <v>222</v>
      </c>
      <c r="AG237" s="99" t="s">
        <v>324</v>
      </c>
      <c r="AH237">
        <v>-1</v>
      </c>
      <c r="AI237">
        <v>7</v>
      </c>
      <c r="AJ237">
        <v>-1</v>
      </c>
    </row>
    <row r="238" spans="1:36" x14ac:dyDescent="0.2">
      <c r="A238">
        <v>777668</v>
      </c>
      <c r="B238" s="85">
        <v>45811</v>
      </c>
      <c r="C238">
        <v>2025</v>
      </c>
      <c r="D238">
        <v>6.1</v>
      </c>
      <c r="E238">
        <v>8.5</v>
      </c>
      <c r="F238">
        <v>110.5</v>
      </c>
      <c r="G238">
        <v>6</v>
      </c>
      <c r="H238">
        <v>-127</v>
      </c>
      <c r="I238">
        <v>0.55947100000000005</v>
      </c>
      <c r="J238">
        <v>-125</v>
      </c>
      <c r="K238">
        <v>-127</v>
      </c>
      <c r="L238">
        <v>0.333208536</v>
      </c>
      <c r="M238">
        <v>17</v>
      </c>
      <c r="N238">
        <v>118</v>
      </c>
      <c r="O238">
        <v>0.45871600000000001</v>
      </c>
      <c r="P238">
        <v>116</v>
      </c>
      <c r="Q238">
        <v>118</v>
      </c>
      <c r="R238" s="99">
        <v>0.512782442</v>
      </c>
      <c r="S238" s="102">
        <f t="shared" si="15"/>
        <v>105.24711878302217</v>
      </c>
      <c r="T238" s="99">
        <v>0.451440536</v>
      </c>
      <c r="U238" s="102">
        <f t="shared" si="16"/>
        <v>-121.51311640299842</v>
      </c>
      <c r="V238">
        <v>0.48768099999999998</v>
      </c>
      <c r="W238" s="100">
        <f t="shared" si="17"/>
        <v>105.05207297393173</v>
      </c>
      <c r="X238">
        <v>0.50020200000000004</v>
      </c>
      <c r="Y238" s="100">
        <f t="shared" si="18"/>
        <v>-100.0808326563932</v>
      </c>
      <c r="Z238">
        <v>0.50671600000000006</v>
      </c>
      <c r="AA238" s="100">
        <f t="shared" si="19"/>
        <v>-102.72297500020275</v>
      </c>
      <c r="AB238">
        <v>0.70947099999999996</v>
      </c>
      <c r="AC238">
        <v>1</v>
      </c>
      <c r="AD238">
        <v>4</v>
      </c>
      <c r="AE238">
        <v>2</v>
      </c>
      <c r="AF238" t="s">
        <v>225</v>
      </c>
      <c r="AG238" s="99" t="s">
        <v>325</v>
      </c>
      <c r="AH238">
        <v>1</v>
      </c>
      <c r="AI238">
        <v>6</v>
      </c>
      <c r="AJ238">
        <v>-1</v>
      </c>
    </row>
    <row r="239" spans="1:36" x14ac:dyDescent="0.2">
      <c r="A239">
        <v>777638</v>
      </c>
      <c r="B239" s="85">
        <v>45812</v>
      </c>
      <c r="C239">
        <v>2025</v>
      </c>
      <c r="D239">
        <v>6.1</v>
      </c>
      <c r="E239">
        <v>10</v>
      </c>
      <c r="F239">
        <v>101</v>
      </c>
      <c r="G239">
        <v>14</v>
      </c>
      <c r="H239">
        <v>-140</v>
      </c>
      <c r="I239">
        <v>0.58333299999999999</v>
      </c>
      <c r="J239">
        <v>-143</v>
      </c>
      <c r="K239">
        <v>-140</v>
      </c>
      <c r="L239">
        <v>0.32283795100000001</v>
      </c>
      <c r="M239">
        <v>18</v>
      </c>
      <c r="N239">
        <v>129</v>
      </c>
      <c r="O239">
        <v>0.43668099999999999</v>
      </c>
      <c r="P239">
        <v>130</v>
      </c>
      <c r="Q239">
        <v>129</v>
      </c>
      <c r="R239" s="99">
        <v>0.49229714600000002</v>
      </c>
      <c r="S239" s="102">
        <f t="shared" si="15"/>
        <v>-103.12935147505402</v>
      </c>
      <c r="T239" s="99">
        <v>0.45267581400000001</v>
      </c>
      <c r="U239" s="102">
        <f t="shared" si="16"/>
        <v>-120.90864346465835</v>
      </c>
      <c r="V239">
        <v>0.67271199999999998</v>
      </c>
      <c r="W239" s="100">
        <f t="shared" si="17"/>
        <v>-205.54129696169733</v>
      </c>
      <c r="X239">
        <v>0.59946600000000005</v>
      </c>
      <c r="Y239" s="100">
        <f t="shared" si="18"/>
        <v>-149.66669496222548</v>
      </c>
      <c r="Z239">
        <v>0.61919599999999997</v>
      </c>
      <c r="AA239" s="100">
        <f t="shared" si="19"/>
        <v>-162.60228358945807</v>
      </c>
      <c r="AB239">
        <v>0.43333300000000002</v>
      </c>
      <c r="AC239">
        <v>-1</v>
      </c>
      <c r="AD239">
        <v>1</v>
      </c>
      <c r="AE239">
        <v>6</v>
      </c>
      <c r="AF239" t="s">
        <v>230</v>
      </c>
      <c r="AG239" s="99" t="s">
        <v>324</v>
      </c>
      <c r="AH239">
        <v>-1</v>
      </c>
      <c r="AI239">
        <v>7</v>
      </c>
      <c r="AJ239">
        <v>-1</v>
      </c>
    </row>
    <row r="240" spans="1:36" x14ac:dyDescent="0.2">
      <c r="A240">
        <v>777641</v>
      </c>
      <c r="B240" s="85">
        <v>45812</v>
      </c>
      <c r="C240">
        <v>2025</v>
      </c>
      <c r="D240">
        <v>6.1</v>
      </c>
      <c r="E240">
        <v>7</v>
      </c>
      <c r="F240">
        <v>-111.5</v>
      </c>
      <c r="G240">
        <v>25</v>
      </c>
      <c r="H240">
        <v>104</v>
      </c>
      <c r="I240">
        <v>0.49019600000000002</v>
      </c>
      <c r="J240">
        <v>-105</v>
      </c>
      <c r="K240">
        <v>104</v>
      </c>
      <c r="L240">
        <v>0.32085561499999998</v>
      </c>
      <c r="M240">
        <v>23</v>
      </c>
      <c r="N240">
        <v>-113</v>
      </c>
      <c r="O240">
        <v>0.53051599999999999</v>
      </c>
      <c r="P240">
        <v>-105</v>
      </c>
      <c r="Q240">
        <v>-113</v>
      </c>
      <c r="R240" s="99">
        <v>0.47311828</v>
      </c>
      <c r="S240" s="102">
        <f t="shared" si="15"/>
        <v>-111.36363617148761</v>
      </c>
      <c r="T240" s="99">
        <v>0.57192428799999995</v>
      </c>
      <c r="U240" s="102">
        <f t="shared" si="16"/>
        <v>133.60353600252841</v>
      </c>
      <c r="V240">
        <v>0.49388700000000002</v>
      </c>
      <c r="W240" s="100">
        <f t="shared" si="17"/>
        <v>102.47546503552432</v>
      </c>
      <c r="X240">
        <v>0.55844800000000006</v>
      </c>
      <c r="Y240" s="100">
        <f t="shared" si="18"/>
        <v>-126.47389208971993</v>
      </c>
      <c r="Z240">
        <v>0.51727299999999998</v>
      </c>
      <c r="AA240" s="100">
        <f t="shared" si="19"/>
        <v>-107.15642588875285</v>
      </c>
      <c r="AB240">
        <v>0.64019599999999999</v>
      </c>
      <c r="AC240">
        <v>1</v>
      </c>
      <c r="AD240">
        <v>6</v>
      </c>
      <c r="AE240">
        <v>5</v>
      </c>
      <c r="AF240" t="s">
        <v>222</v>
      </c>
      <c r="AG240" s="99" t="s">
        <v>326</v>
      </c>
      <c r="AH240">
        <v>-1</v>
      </c>
      <c r="AI240">
        <v>11</v>
      </c>
      <c r="AJ240">
        <v>1</v>
      </c>
    </row>
    <row r="241" spans="1:36" x14ac:dyDescent="0.2">
      <c r="A241">
        <v>777643</v>
      </c>
      <c r="B241" s="85">
        <v>45812</v>
      </c>
      <c r="C241">
        <v>2025</v>
      </c>
      <c r="D241">
        <v>6.1</v>
      </c>
      <c r="E241">
        <v>10</v>
      </c>
      <c r="F241">
        <v>-110</v>
      </c>
      <c r="G241">
        <v>20</v>
      </c>
      <c r="H241">
        <v>148</v>
      </c>
      <c r="I241">
        <v>0.40322599999999997</v>
      </c>
      <c r="J241">
        <v>116</v>
      </c>
      <c r="K241">
        <v>148</v>
      </c>
      <c r="L241">
        <v>0.33728248799999999</v>
      </c>
      <c r="M241">
        <v>15</v>
      </c>
      <c r="N241">
        <v>-176</v>
      </c>
      <c r="O241">
        <v>0.63768100000000005</v>
      </c>
      <c r="P241">
        <v>-136</v>
      </c>
      <c r="Q241">
        <v>-176</v>
      </c>
      <c r="R241" s="99">
        <v>0.56870047599999995</v>
      </c>
      <c r="S241" s="102">
        <f t="shared" si="15"/>
        <v>131.85743186676922</v>
      </c>
      <c r="T241" s="99">
        <v>0.52553183000000003</v>
      </c>
      <c r="U241" s="102">
        <f t="shared" si="16"/>
        <v>110.76229412818147</v>
      </c>
      <c r="V241">
        <v>0.5</v>
      </c>
      <c r="W241" s="100">
        <f t="shared" si="17"/>
        <v>-100</v>
      </c>
      <c r="X241">
        <v>0.5</v>
      </c>
      <c r="Y241" s="100">
        <f t="shared" si="18"/>
        <v>-100</v>
      </c>
      <c r="Z241">
        <v>0.5</v>
      </c>
      <c r="AA241" s="100">
        <f t="shared" si="19"/>
        <v>-100</v>
      </c>
      <c r="AB241">
        <v>0.25322600000000001</v>
      </c>
      <c r="AC241">
        <v>-1</v>
      </c>
      <c r="AD241">
        <v>1</v>
      </c>
      <c r="AE241">
        <v>6</v>
      </c>
      <c r="AF241" t="s">
        <v>230</v>
      </c>
      <c r="AG241" s="99" t="s">
        <v>323</v>
      </c>
      <c r="AH241">
        <v>1</v>
      </c>
      <c r="AI241">
        <v>7</v>
      </c>
      <c r="AJ241">
        <v>-1</v>
      </c>
    </row>
    <row r="242" spans="1:36" x14ac:dyDescent="0.2">
      <c r="A242">
        <v>777645</v>
      </c>
      <c r="B242" s="85">
        <v>45812</v>
      </c>
      <c r="C242">
        <v>2025</v>
      </c>
      <c r="D242">
        <v>6.1</v>
      </c>
      <c r="E242">
        <v>8.5</v>
      </c>
      <c r="F242">
        <v>105</v>
      </c>
      <c r="G242">
        <v>24</v>
      </c>
      <c r="H242">
        <v>-102</v>
      </c>
      <c r="I242">
        <v>0.50495000000000001</v>
      </c>
      <c r="J242">
        <v>-117</v>
      </c>
      <c r="K242">
        <v>-102</v>
      </c>
      <c r="L242">
        <v>0.30915287200000002</v>
      </c>
      <c r="M242">
        <v>2</v>
      </c>
      <c r="N242">
        <v>-106</v>
      </c>
      <c r="O242">
        <v>0.51456299999999999</v>
      </c>
      <c r="P242">
        <v>107</v>
      </c>
      <c r="Q242">
        <v>-106</v>
      </c>
      <c r="R242" s="99">
        <v>0.50582435299999995</v>
      </c>
      <c r="S242" s="102">
        <f t="shared" si="15"/>
        <v>102.35719952424121</v>
      </c>
      <c r="T242" s="99">
        <v>0.58832822100000004</v>
      </c>
      <c r="U242" s="102">
        <f t="shared" si="16"/>
        <v>142.91196312487577</v>
      </c>
      <c r="V242">
        <v>0.48944599999999999</v>
      </c>
      <c r="W242" s="100">
        <f t="shared" si="17"/>
        <v>104.31263101547462</v>
      </c>
      <c r="X242">
        <v>0.57357199999999997</v>
      </c>
      <c r="Y242" s="100">
        <f t="shared" si="18"/>
        <v>-134.50617689269936</v>
      </c>
      <c r="Z242">
        <v>0.51301300000000005</v>
      </c>
      <c r="AA242" s="100">
        <f t="shared" si="19"/>
        <v>-105.34429050467469</v>
      </c>
      <c r="AB242">
        <v>0.35494999999999999</v>
      </c>
      <c r="AC242">
        <v>-1</v>
      </c>
      <c r="AD242">
        <v>2</v>
      </c>
      <c r="AE242">
        <v>3</v>
      </c>
      <c r="AF242" t="s">
        <v>222</v>
      </c>
      <c r="AG242" s="99" t="s">
        <v>323</v>
      </c>
      <c r="AH242">
        <v>1</v>
      </c>
      <c r="AI242">
        <v>5</v>
      </c>
      <c r="AJ242">
        <v>-1</v>
      </c>
    </row>
    <row r="243" spans="1:36" x14ac:dyDescent="0.2">
      <c r="A243">
        <v>777646</v>
      </c>
      <c r="B243" s="85">
        <v>45812</v>
      </c>
      <c r="C243">
        <v>2025</v>
      </c>
      <c r="D243">
        <v>6.1</v>
      </c>
      <c r="E243">
        <v>8.5</v>
      </c>
      <c r="F243">
        <v>-100</v>
      </c>
      <c r="G243">
        <v>27</v>
      </c>
      <c r="H243">
        <v>-122</v>
      </c>
      <c r="I243">
        <v>0.54954999999999998</v>
      </c>
      <c r="J243">
        <v>-149</v>
      </c>
      <c r="K243">
        <v>-122</v>
      </c>
      <c r="L243">
        <v>0.32069846699999999</v>
      </c>
      <c r="M243">
        <v>28</v>
      </c>
      <c r="N243">
        <v>112</v>
      </c>
      <c r="O243">
        <v>0.47169800000000001</v>
      </c>
      <c r="P243">
        <v>134</v>
      </c>
      <c r="Q243">
        <v>112</v>
      </c>
      <c r="R243" s="99">
        <v>0.457964602</v>
      </c>
      <c r="S243" s="102">
        <f t="shared" si="15"/>
        <v>-118.35748781299912</v>
      </c>
      <c r="T243" s="99">
        <v>0.43736733</v>
      </c>
      <c r="U243" s="102">
        <f t="shared" si="16"/>
        <v>-128.64076290288986</v>
      </c>
      <c r="V243">
        <v>0.53375399999999995</v>
      </c>
      <c r="W243" s="100">
        <f t="shared" si="17"/>
        <v>-114.47905183100764</v>
      </c>
      <c r="X243">
        <v>0.574098</v>
      </c>
      <c r="Y243" s="100">
        <f t="shared" si="18"/>
        <v>-134.7957980943973</v>
      </c>
      <c r="Z243">
        <v>0.53009300000000004</v>
      </c>
      <c r="AA243" s="100">
        <f t="shared" si="19"/>
        <v>-112.80806627694417</v>
      </c>
      <c r="AB243">
        <v>0.69955000000000001</v>
      </c>
      <c r="AC243">
        <v>1</v>
      </c>
      <c r="AD243">
        <v>5</v>
      </c>
      <c r="AE243">
        <v>4</v>
      </c>
      <c r="AF243" t="s">
        <v>222</v>
      </c>
      <c r="AG243" s="99" t="s">
        <v>325</v>
      </c>
      <c r="AH243">
        <v>1</v>
      </c>
      <c r="AI243">
        <v>9</v>
      </c>
      <c r="AJ243">
        <v>1</v>
      </c>
    </row>
    <row r="244" spans="1:36" x14ac:dyDescent="0.2">
      <c r="A244">
        <v>777647</v>
      </c>
      <c r="B244" s="85">
        <v>45812</v>
      </c>
      <c r="C244">
        <v>2025</v>
      </c>
      <c r="D244">
        <v>6.1</v>
      </c>
      <c r="E244">
        <v>8.5</v>
      </c>
      <c r="F244">
        <v>-112</v>
      </c>
      <c r="G244">
        <v>6</v>
      </c>
      <c r="H244">
        <v>-127</v>
      </c>
      <c r="I244">
        <v>0.55947100000000005</v>
      </c>
      <c r="J244">
        <v>-115</v>
      </c>
      <c r="K244">
        <v>-127</v>
      </c>
      <c r="L244">
        <v>0.333208536</v>
      </c>
      <c r="M244">
        <v>17</v>
      </c>
      <c r="N244">
        <v>117</v>
      </c>
      <c r="O244">
        <v>0.46082899999999999</v>
      </c>
      <c r="P244">
        <v>106</v>
      </c>
      <c r="Q244">
        <v>117</v>
      </c>
      <c r="R244" s="99">
        <v>0.499747528</v>
      </c>
      <c r="S244" s="102">
        <f t="shared" si="15"/>
        <v>-100.10103981945061</v>
      </c>
      <c r="T244" s="99">
        <v>0.51543317</v>
      </c>
      <c r="U244" s="102">
        <f t="shared" si="16"/>
        <v>106.36988297362409</v>
      </c>
      <c r="V244">
        <v>0.52480599999999999</v>
      </c>
      <c r="W244" s="100">
        <f t="shared" si="17"/>
        <v>-110.44036751305781</v>
      </c>
      <c r="X244">
        <v>0.50195800000000002</v>
      </c>
      <c r="Y244" s="100">
        <f t="shared" si="18"/>
        <v>-100.78627906883355</v>
      </c>
      <c r="Z244">
        <v>0.50110299999999997</v>
      </c>
      <c r="AA244" s="100">
        <f t="shared" si="19"/>
        <v>-100.44217543901846</v>
      </c>
      <c r="AB244">
        <v>0.40947099999999997</v>
      </c>
      <c r="AC244">
        <v>-1</v>
      </c>
      <c r="AD244">
        <v>1</v>
      </c>
      <c r="AE244">
        <v>9</v>
      </c>
      <c r="AF244" t="s">
        <v>223</v>
      </c>
      <c r="AG244" s="99" t="s">
        <v>324</v>
      </c>
      <c r="AH244">
        <v>-1</v>
      </c>
      <c r="AI244">
        <v>10</v>
      </c>
      <c r="AJ244">
        <v>1</v>
      </c>
    </row>
    <row r="245" spans="1:36" x14ac:dyDescent="0.2">
      <c r="A245">
        <v>777648</v>
      </c>
      <c r="B245" s="85">
        <v>45812</v>
      </c>
      <c r="C245">
        <v>2025</v>
      </c>
      <c r="D245">
        <v>6.1</v>
      </c>
      <c r="E245">
        <v>9</v>
      </c>
      <c r="F245">
        <v>-109.5</v>
      </c>
      <c r="G245">
        <v>22</v>
      </c>
      <c r="H245">
        <v>114</v>
      </c>
      <c r="I245">
        <v>0.46728999999999998</v>
      </c>
      <c r="J245">
        <v>120</v>
      </c>
      <c r="K245">
        <v>114</v>
      </c>
      <c r="L245">
        <v>0.33647680099999999</v>
      </c>
      <c r="M245">
        <v>12</v>
      </c>
      <c r="N245">
        <v>-124</v>
      </c>
      <c r="O245">
        <v>0.55357100000000004</v>
      </c>
      <c r="P245">
        <v>-130</v>
      </c>
      <c r="Q245">
        <v>-124</v>
      </c>
      <c r="R245" s="99">
        <v>0.495375128</v>
      </c>
      <c r="S245" s="102">
        <f t="shared" si="15"/>
        <v>-101.86722010799055</v>
      </c>
      <c r="T245" s="99">
        <v>0.60324830600000001</v>
      </c>
      <c r="U245" s="102">
        <f t="shared" si="16"/>
        <v>152.0468129368592</v>
      </c>
      <c r="V245">
        <v>0.48583700000000002</v>
      </c>
      <c r="W245" s="100">
        <f t="shared" si="17"/>
        <v>105.83035050850386</v>
      </c>
      <c r="X245">
        <v>0.46951199999999998</v>
      </c>
      <c r="Y245" s="100">
        <f t="shared" si="18"/>
        <v>112.98710150113311</v>
      </c>
      <c r="Z245">
        <v>0.51417199999999996</v>
      </c>
      <c r="AA245" s="100">
        <f t="shared" si="19"/>
        <v>-105.83416353112622</v>
      </c>
      <c r="AB245">
        <v>0.61729000000000001</v>
      </c>
      <c r="AC245">
        <v>1</v>
      </c>
      <c r="AD245">
        <v>3</v>
      </c>
      <c r="AE245">
        <v>0</v>
      </c>
      <c r="AF245" t="s">
        <v>228</v>
      </c>
      <c r="AG245" s="99" t="s">
        <v>326</v>
      </c>
      <c r="AH245">
        <v>-1</v>
      </c>
      <c r="AI245">
        <v>3</v>
      </c>
      <c r="AJ245">
        <v>-1</v>
      </c>
    </row>
    <row r="246" spans="1:36" x14ac:dyDescent="0.2">
      <c r="A246">
        <v>777649</v>
      </c>
      <c r="B246" s="85">
        <v>45812</v>
      </c>
      <c r="C246">
        <v>2025</v>
      </c>
      <c r="D246">
        <v>6.1</v>
      </c>
      <c r="E246">
        <v>10.5</v>
      </c>
      <c r="F246">
        <v>103</v>
      </c>
      <c r="G246">
        <v>3</v>
      </c>
      <c r="H246">
        <v>-131</v>
      </c>
      <c r="I246">
        <v>0.56710000000000005</v>
      </c>
      <c r="J246">
        <v>-128</v>
      </c>
      <c r="K246">
        <v>-131</v>
      </c>
      <c r="L246">
        <v>0.34564541199999999</v>
      </c>
      <c r="M246">
        <v>4</v>
      </c>
      <c r="N246">
        <v>121</v>
      </c>
      <c r="O246">
        <v>0.45248899999999997</v>
      </c>
      <c r="P246">
        <v>117</v>
      </c>
      <c r="Q246">
        <v>121</v>
      </c>
      <c r="R246" s="99">
        <v>0.48211365499999997</v>
      </c>
      <c r="S246" s="102">
        <f t="shared" si="15"/>
        <v>-107.41997029725283</v>
      </c>
      <c r="T246" s="99">
        <v>0.53710770200000002</v>
      </c>
      <c r="U246" s="102">
        <f t="shared" si="16"/>
        <v>116.03297447822303</v>
      </c>
      <c r="V246">
        <v>0.56126900000000002</v>
      </c>
      <c r="W246" s="100">
        <f t="shared" si="17"/>
        <v>-127.93009839742349</v>
      </c>
      <c r="X246">
        <v>0.58825300000000003</v>
      </c>
      <c r="Y246" s="100">
        <f t="shared" si="18"/>
        <v>-142.86758616334788</v>
      </c>
      <c r="Z246">
        <v>0.53199600000000002</v>
      </c>
      <c r="AA246" s="100">
        <f t="shared" si="19"/>
        <v>-113.67338740694525</v>
      </c>
      <c r="AB246">
        <v>0.71709999999999996</v>
      </c>
      <c r="AC246">
        <v>1</v>
      </c>
      <c r="AD246">
        <v>11</v>
      </c>
      <c r="AE246">
        <v>9</v>
      </c>
      <c r="AF246" t="s">
        <v>225</v>
      </c>
      <c r="AG246" s="99" t="s">
        <v>325</v>
      </c>
      <c r="AH246">
        <v>1</v>
      </c>
      <c r="AI246">
        <v>20</v>
      </c>
      <c r="AJ246">
        <v>1</v>
      </c>
    </row>
    <row r="247" spans="1:36" x14ac:dyDescent="0.2">
      <c r="A247">
        <v>777650</v>
      </c>
      <c r="B247" s="85">
        <v>45812</v>
      </c>
      <c r="C247">
        <v>2025</v>
      </c>
      <c r="D247">
        <v>6.1</v>
      </c>
      <c r="E247">
        <v>8</v>
      </c>
      <c r="F247">
        <v>-109.5</v>
      </c>
      <c r="G247">
        <v>16</v>
      </c>
      <c r="H247">
        <v>123</v>
      </c>
      <c r="I247">
        <v>0.44843</v>
      </c>
      <c r="J247">
        <v>122</v>
      </c>
      <c r="K247">
        <v>123</v>
      </c>
      <c r="L247">
        <v>0.34988272100000001</v>
      </c>
      <c r="M247">
        <v>5</v>
      </c>
      <c r="N247">
        <v>-133</v>
      </c>
      <c r="O247">
        <v>0.57081499999999996</v>
      </c>
      <c r="P247">
        <v>-133</v>
      </c>
      <c r="Q247">
        <v>-133</v>
      </c>
      <c r="R247" s="99">
        <v>0.53052072800000005</v>
      </c>
      <c r="S247" s="102">
        <f t="shared" si="15"/>
        <v>113.00194910415557</v>
      </c>
      <c r="T247" s="99">
        <v>0.47888096499999999</v>
      </c>
      <c r="U247" s="102">
        <f t="shared" si="16"/>
        <v>-108.8201605591068</v>
      </c>
      <c r="V247">
        <v>0.468833</v>
      </c>
      <c r="W247" s="100">
        <f t="shared" si="17"/>
        <v>113.2955657984826</v>
      </c>
      <c r="X247">
        <v>0.38843499999999997</v>
      </c>
      <c r="Y247" s="100">
        <f t="shared" si="18"/>
        <v>157.4433302869206</v>
      </c>
      <c r="Z247">
        <v>0.42075499999999999</v>
      </c>
      <c r="AA247" s="100">
        <f t="shared" si="19"/>
        <v>137.66800156860882</v>
      </c>
      <c r="AB247">
        <v>0.59843000000000002</v>
      </c>
      <c r="AC247">
        <v>1</v>
      </c>
      <c r="AD247">
        <v>2</v>
      </c>
      <c r="AE247">
        <v>0</v>
      </c>
      <c r="AF247" t="s">
        <v>225</v>
      </c>
      <c r="AG247" s="99" t="s">
        <v>326</v>
      </c>
      <c r="AH247">
        <v>-1</v>
      </c>
      <c r="AI247">
        <v>2</v>
      </c>
      <c r="AJ247">
        <v>-1</v>
      </c>
    </row>
    <row r="248" spans="1:36" x14ac:dyDescent="0.2">
      <c r="A248">
        <v>777651</v>
      </c>
      <c r="B248" s="85">
        <v>45812</v>
      </c>
      <c r="C248">
        <v>2025</v>
      </c>
      <c r="D248">
        <v>6.1</v>
      </c>
      <c r="E248">
        <v>9</v>
      </c>
      <c r="F248">
        <v>-102</v>
      </c>
      <c r="G248">
        <v>29</v>
      </c>
      <c r="H248">
        <v>-110</v>
      </c>
      <c r="I248">
        <v>0.52381</v>
      </c>
      <c r="J248">
        <v>-106</v>
      </c>
      <c r="K248">
        <v>-110</v>
      </c>
      <c r="L248">
        <v>0.33360588699999999</v>
      </c>
      <c r="M248">
        <v>21</v>
      </c>
      <c r="N248">
        <v>101</v>
      </c>
      <c r="O248">
        <v>0.49751200000000001</v>
      </c>
      <c r="P248">
        <v>-102</v>
      </c>
      <c r="Q248">
        <v>101</v>
      </c>
      <c r="R248" s="99">
        <v>0.49005409500000002</v>
      </c>
      <c r="S248" s="102">
        <f t="shared" si="15"/>
        <v>-104.05910494432248</v>
      </c>
      <c r="T248" s="99">
        <v>0.63020662500000002</v>
      </c>
      <c r="U248" s="102">
        <f t="shared" si="16"/>
        <v>170.42128594110159</v>
      </c>
      <c r="V248">
        <v>0.54552699999999998</v>
      </c>
      <c r="W248" s="100">
        <f t="shared" si="17"/>
        <v>-120.03507359073036</v>
      </c>
      <c r="X248">
        <v>0.46728599999999998</v>
      </c>
      <c r="Y248" s="100">
        <f t="shared" si="18"/>
        <v>114.0017034535595</v>
      </c>
      <c r="Z248">
        <v>0.58232799999999996</v>
      </c>
      <c r="AA248" s="100">
        <f t="shared" si="19"/>
        <v>-139.42232182190807</v>
      </c>
      <c r="AB248">
        <v>0.67381000000000002</v>
      </c>
      <c r="AC248">
        <v>1</v>
      </c>
      <c r="AD248">
        <v>2</v>
      </c>
      <c r="AE248">
        <v>1</v>
      </c>
      <c r="AF248" t="s">
        <v>222</v>
      </c>
      <c r="AG248" s="99" t="s">
        <v>325</v>
      </c>
      <c r="AH248">
        <v>1</v>
      </c>
      <c r="AI248">
        <v>3</v>
      </c>
      <c r="AJ248">
        <v>-1</v>
      </c>
    </row>
    <row r="249" spans="1:36" x14ac:dyDescent="0.2">
      <c r="A249">
        <v>777652</v>
      </c>
      <c r="B249" s="85">
        <v>45812</v>
      </c>
      <c r="C249">
        <v>2025</v>
      </c>
      <c r="D249">
        <v>6.1</v>
      </c>
      <c r="E249">
        <v>8</v>
      </c>
      <c r="F249">
        <v>-114</v>
      </c>
      <c r="G249">
        <v>11</v>
      </c>
      <c r="H249">
        <v>-149</v>
      </c>
      <c r="I249">
        <v>0.59839399999999998</v>
      </c>
      <c r="J249">
        <v>-149</v>
      </c>
      <c r="K249">
        <v>-149</v>
      </c>
      <c r="L249">
        <v>0.35061088499999998</v>
      </c>
      <c r="M249">
        <v>8</v>
      </c>
      <c r="N249">
        <v>136</v>
      </c>
      <c r="O249">
        <v>0.42372900000000002</v>
      </c>
      <c r="P249">
        <v>136</v>
      </c>
      <c r="Q249">
        <v>135</v>
      </c>
      <c r="R249" s="99">
        <v>0.45713236600000001</v>
      </c>
      <c r="S249" s="102">
        <f t="shared" si="15"/>
        <v>-118.75502029099381</v>
      </c>
      <c r="T249" s="99">
        <v>0.59919028299999999</v>
      </c>
      <c r="U249" s="102">
        <f t="shared" si="16"/>
        <v>149.49494924545454</v>
      </c>
      <c r="V249">
        <v>0.53866700000000001</v>
      </c>
      <c r="W249" s="100">
        <f t="shared" si="17"/>
        <v>-116.76316240112889</v>
      </c>
      <c r="X249">
        <v>0.59722500000000001</v>
      </c>
      <c r="Y249" s="100">
        <f t="shared" si="18"/>
        <v>-148.27757432809884</v>
      </c>
      <c r="Z249">
        <v>0.53909499999999999</v>
      </c>
      <c r="AA249" s="100">
        <f t="shared" si="19"/>
        <v>-116.96445037480608</v>
      </c>
      <c r="AB249">
        <v>0.44839400000000001</v>
      </c>
      <c r="AC249">
        <v>-1</v>
      </c>
      <c r="AD249">
        <v>2</v>
      </c>
      <c r="AE249">
        <v>3</v>
      </c>
      <c r="AF249" t="s">
        <v>222</v>
      </c>
      <c r="AG249" s="99" t="s">
        <v>324</v>
      </c>
      <c r="AH249">
        <v>-1</v>
      </c>
      <c r="AI249">
        <v>5</v>
      </c>
      <c r="AJ249">
        <v>-1</v>
      </c>
    </row>
    <row r="250" spans="1:36" x14ac:dyDescent="0.2">
      <c r="A250">
        <v>777628</v>
      </c>
      <c r="B250" s="85">
        <v>45813</v>
      </c>
      <c r="C250">
        <v>2025</v>
      </c>
      <c r="D250">
        <v>6.1</v>
      </c>
      <c r="E250">
        <v>7.5</v>
      </c>
      <c r="F250">
        <v>118</v>
      </c>
      <c r="G250">
        <v>24</v>
      </c>
      <c r="H250">
        <v>-143</v>
      </c>
      <c r="I250">
        <v>0.58847700000000003</v>
      </c>
      <c r="J250">
        <v>-142</v>
      </c>
      <c r="K250">
        <v>-143</v>
      </c>
      <c r="L250">
        <v>0.30915287200000002</v>
      </c>
      <c r="M250">
        <v>2</v>
      </c>
      <c r="N250">
        <v>132</v>
      </c>
      <c r="O250">
        <v>0.43103399999999997</v>
      </c>
      <c r="P250">
        <v>130</v>
      </c>
      <c r="Q250">
        <v>132</v>
      </c>
      <c r="R250" s="99">
        <v>0.50008127499999999</v>
      </c>
      <c r="S250" s="102">
        <f t="shared" si="15"/>
        <v>100.03251528535964</v>
      </c>
      <c r="T250" s="99">
        <v>0.4551984</v>
      </c>
      <c r="U250" s="102">
        <f t="shared" si="16"/>
        <v>-119.68442771327842</v>
      </c>
      <c r="V250">
        <v>0.53482200000000002</v>
      </c>
      <c r="W250" s="100">
        <f t="shared" si="17"/>
        <v>-114.97147328549502</v>
      </c>
      <c r="X250">
        <v>0.57147499999999996</v>
      </c>
      <c r="Y250" s="100">
        <f t="shared" si="18"/>
        <v>-133.35861384983372</v>
      </c>
      <c r="Z250">
        <v>0.59822699999999995</v>
      </c>
      <c r="AA250" s="100">
        <f t="shared" si="19"/>
        <v>-148.89676508874413</v>
      </c>
      <c r="AB250">
        <v>0.43847700000000001</v>
      </c>
      <c r="AC250">
        <v>-1</v>
      </c>
      <c r="AD250">
        <v>3</v>
      </c>
      <c r="AE250">
        <v>4</v>
      </c>
      <c r="AF250" t="s">
        <v>222</v>
      </c>
      <c r="AG250" s="99" t="s">
        <v>324</v>
      </c>
      <c r="AH250">
        <v>-1</v>
      </c>
      <c r="AI250">
        <v>7</v>
      </c>
      <c r="AJ250">
        <v>-1</v>
      </c>
    </row>
    <row r="251" spans="1:36" x14ac:dyDescent="0.2">
      <c r="A251">
        <v>777629</v>
      </c>
      <c r="B251" s="85">
        <v>45813</v>
      </c>
      <c r="C251">
        <v>2025</v>
      </c>
      <c r="D251">
        <v>6.1</v>
      </c>
      <c r="E251">
        <v>8.5</v>
      </c>
      <c r="F251">
        <v>-111.5</v>
      </c>
      <c r="G251">
        <v>27</v>
      </c>
      <c r="H251">
        <v>-124</v>
      </c>
      <c r="I251">
        <v>0.55357100000000004</v>
      </c>
      <c r="J251">
        <v>-143</v>
      </c>
      <c r="K251">
        <v>-124</v>
      </c>
      <c r="L251">
        <v>0.32069846699999999</v>
      </c>
      <c r="M251">
        <v>28</v>
      </c>
      <c r="N251">
        <v>115</v>
      </c>
      <c r="O251">
        <v>0.46511599999999997</v>
      </c>
      <c r="P251">
        <v>132</v>
      </c>
      <c r="Q251">
        <v>115</v>
      </c>
      <c r="R251" s="99">
        <v>0.45349517499999997</v>
      </c>
      <c r="S251" s="102">
        <f t="shared" si="15"/>
        <v>-120.5095125874272</v>
      </c>
      <c r="T251" s="99">
        <v>0.45210297999999999</v>
      </c>
      <c r="U251" s="102">
        <f t="shared" si="16"/>
        <v>-121.18854425600112</v>
      </c>
      <c r="V251">
        <v>0.55038900000000002</v>
      </c>
      <c r="W251" s="100">
        <f t="shared" si="17"/>
        <v>-122.41448719003762</v>
      </c>
      <c r="X251">
        <v>0.57011100000000003</v>
      </c>
      <c r="Y251" s="100">
        <f t="shared" si="18"/>
        <v>-132.61818748560677</v>
      </c>
      <c r="Z251">
        <v>0.58742499999999997</v>
      </c>
      <c r="AA251" s="100">
        <f t="shared" si="19"/>
        <v>-142.38017330182387</v>
      </c>
      <c r="AB251">
        <v>0.70357099999999995</v>
      </c>
      <c r="AC251">
        <v>1</v>
      </c>
      <c r="AD251">
        <v>4</v>
      </c>
      <c r="AE251">
        <v>3</v>
      </c>
      <c r="AF251" t="s">
        <v>222</v>
      </c>
      <c r="AG251" s="99" t="s">
        <v>325</v>
      </c>
      <c r="AH251">
        <v>1</v>
      </c>
      <c r="AI251">
        <v>7</v>
      </c>
      <c r="AJ251">
        <v>-1</v>
      </c>
    </row>
    <row r="252" spans="1:36" x14ac:dyDescent="0.2">
      <c r="A252">
        <v>777630</v>
      </c>
      <c r="B252" s="85">
        <v>45813</v>
      </c>
      <c r="C252">
        <v>2025</v>
      </c>
      <c r="D252">
        <v>6.1</v>
      </c>
      <c r="E252">
        <v>8.5</v>
      </c>
      <c r="F252">
        <v>109.5</v>
      </c>
      <c r="G252">
        <v>22</v>
      </c>
      <c r="H252">
        <v>124</v>
      </c>
      <c r="I252">
        <v>0.44642900000000002</v>
      </c>
      <c r="J252">
        <v>130</v>
      </c>
      <c r="K252">
        <v>124</v>
      </c>
      <c r="L252">
        <v>0.33647680099999999</v>
      </c>
      <c r="M252">
        <v>12</v>
      </c>
      <c r="N252">
        <v>-134</v>
      </c>
      <c r="O252">
        <v>0.57264999999999999</v>
      </c>
      <c r="P252">
        <v>-141</v>
      </c>
      <c r="Q252">
        <v>-134</v>
      </c>
      <c r="R252" s="99">
        <v>0.48763028600000002</v>
      </c>
      <c r="S252" s="102">
        <f t="shared" si="15"/>
        <v>-105.07339857885691</v>
      </c>
      <c r="T252" s="99">
        <v>0.51275131900000004</v>
      </c>
      <c r="U252" s="102">
        <f t="shared" si="16"/>
        <v>105.2340086273112</v>
      </c>
      <c r="V252">
        <v>0.44127300000000003</v>
      </c>
      <c r="W252" s="100">
        <f t="shared" si="17"/>
        <v>126.6170828489393</v>
      </c>
      <c r="X252">
        <v>0.47033999999999998</v>
      </c>
      <c r="Y252" s="100">
        <f t="shared" si="18"/>
        <v>112.61215291066038</v>
      </c>
      <c r="Z252">
        <v>0.48699900000000002</v>
      </c>
      <c r="AA252" s="100">
        <f t="shared" si="19"/>
        <v>105.33923067603834</v>
      </c>
      <c r="AB252">
        <v>0.296429</v>
      </c>
      <c r="AC252">
        <v>-1</v>
      </c>
      <c r="AD252">
        <v>2</v>
      </c>
      <c r="AE252">
        <v>8</v>
      </c>
      <c r="AF252" t="s">
        <v>224</v>
      </c>
      <c r="AG252" s="99" t="s">
        <v>323</v>
      </c>
      <c r="AH252">
        <v>1</v>
      </c>
      <c r="AI252">
        <v>10</v>
      </c>
      <c r="AJ252">
        <v>1</v>
      </c>
    </row>
    <row r="253" spans="1:36" x14ac:dyDescent="0.2">
      <c r="A253">
        <v>777631</v>
      </c>
      <c r="B253" s="85">
        <v>45813</v>
      </c>
      <c r="C253">
        <v>2025</v>
      </c>
      <c r="D253">
        <v>6.1</v>
      </c>
      <c r="E253">
        <v>9.5</v>
      </c>
      <c r="F253">
        <v>108.5</v>
      </c>
      <c r="G253">
        <v>14</v>
      </c>
      <c r="H253">
        <v>-122</v>
      </c>
      <c r="I253">
        <v>0.54954999999999998</v>
      </c>
      <c r="J253">
        <v>-126</v>
      </c>
      <c r="K253">
        <v>-122</v>
      </c>
      <c r="L253">
        <v>0.32283795100000001</v>
      </c>
      <c r="M253">
        <v>18</v>
      </c>
      <c r="N253">
        <v>113</v>
      </c>
      <c r="O253">
        <v>0.46948400000000001</v>
      </c>
      <c r="P253">
        <v>117</v>
      </c>
      <c r="Q253">
        <v>113</v>
      </c>
      <c r="R253" s="99">
        <v>0.48357079400000003</v>
      </c>
      <c r="S253" s="102">
        <f t="shared" si="15"/>
        <v>-106.79495379119193</v>
      </c>
      <c r="T253" s="99">
        <v>0.49505693200000001</v>
      </c>
      <c r="U253" s="102">
        <f t="shared" si="16"/>
        <v>-101.9969695121853</v>
      </c>
      <c r="V253">
        <v>0.57287399999999999</v>
      </c>
      <c r="W253" s="100">
        <f t="shared" si="17"/>
        <v>-134.1229520094773</v>
      </c>
      <c r="X253">
        <v>0.59834100000000001</v>
      </c>
      <c r="Y253" s="100">
        <f t="shared" si="18"/>
        <v>-148.96740767666105</v>
      </c>
      <c r="Z253">
        <v>0.58247400000000005</v>
      </c>
      <c r="AA253" s="100">
        <f t="shared" si="19"/>
        <v>-139.5060427374583</v>
      </c>
      <c r="AB253">
        <v>0.69955000000000001</v>
      </c>
      <c r="AC253">
        <v>1</v>
      </c>
      <c r="AD253">
        <v>6</v>
      </c>
      <c r="AE253">
        <v>5</v>
      </c>
      <c r="AF253" t="s">
        <v>222</v>
      </c>
      <c r="AG253" s="99" t="s">
        <v>325</v>
      </c>
      <c r="AH253">
        <v>1</v>
      </c>
      <c r="AI253">
        <v>11</v>
      </c>
      <c r="AJ253">
        <v>1</v>
      </c>
    </row>
    <row r="254" spans="1:36" x14ac:dyDescent="0.2">
      <c r="A254">
        <v>777632</v>
      </c>
      <c r="B254" s="85">
        <v>45813</v>
      </c>
      <c r="C254">
        <v>2025</v>
      </c>
      <c r="D254">
        <v>6.1</v>
      </c>
      <c r="E254">
        <v>10</v>
      </c>
      <c r="F254">
        <v>110.5</v>
      </c>
      <c r="G254">
        <v>16</v>
      </c>
      <c r="H254">
        <v>143</v>
      </c>
      <c r="I254">
        <v>0.41152300000000003</v>
      </c>
      <c r="J254">
        <v>134</v>
      </c>
      <c r="K254">
        <v>143</v>
      </c>
      <c r="L254">
        <v>0.34988272100000001</v>
      </c>
      <c r="M254">
        <v>5</v>
      </c>
      <c r="N254">
        <v>-154</v>
      </c>
      <c r="O254">
        <v>0.60629900000000003</v>
      </c>
      <c r="P254">
        <v>-145</v>
      </c>
      <c r="Q254">
        <v>-154</v>
      </c>
      <c r="R254" s="99">
        <v>0.53125446899999995</v>
      </c>
      <c r="S254" s="102">
        <f t="shared" si="15"/>
        <v>113.33536724427991</v>
      </c>
      <c r="T254" s="99">
        <v>0.192735673</v>
      </c>
      <c r="U254" s="102">
        <f t="shared" si="16"/>
        <v>-418.84530997019931</v>
      </c>
      <c r="V254">
        <v>0.38513199999999997</v>
      </c>
      <c r="W254" s="100">
        <f t="shared" si="17"/>
        <v>159.65123645918803</v>
      </c>
      <c r="X254">
        <v>0.38742399999999999</v>
      </c>
      <c r="Y254" s="100">
        <f t="shared" si="18"/>
        <v>158.11514000165195</v>
      </c>
      <c r="Z254">
        <v>0.39998</v>
      </c>
      <c r="AA254" s="100">
        <f t="shared" si="19"/>
        <v>150.01250062503127</v>
      </c>
      <c r="AB254">
        <v>0.26152300000000001</v>
      </c>
      <c r="AC254">
        <v>-1</v>
      </c>
      <c r="AD254">
        <v>1</v>
      </c>
      <c r="AE254">
        <v>7</v>
      </c>
      <c r="AF254" t="s">
        <v>224</v>
      </c>
      <c r="AG254" s="99" t="s">
        <v>323</v>
      </c>
      <c r="AH254">
        <v>1</v>
      </c>
      <c r="AI254">
        <v>8</v>
      </c>
      <c r="AJ254">
        <v>-1</v>
      </c>
    </row>
    <row r="255" spans="1:36" x14ac:dyDescent="0.2">
      <c r="A255">
        <v>777633</v>
      </c>
      <c r="B255" s="85">
        <v>45813</v>
      </c>
      <c r="C255">
        <v>2025</v>
      </c>
      <c r="D255">
        <v>6.1</v>
      </c>
      <c r="E255">
        <v>7</v>
      </c>
      <c r="F255">
        <v>-104</v>
      </c>
      <c r="G255">
        <v>25</v>
      </c>
      <c r="H255">
        <v>-107</v>
      </c>
      <c r="I255">
        <v>0.51690800000000003</v>
      </c>
      <c r="J255">
        <v>-113</v>
      </c>
      <c r="K255">
        <v>-107</v>
      </c>
      <c r="L255">
        <v>0.32085561499999998</v>
      </c>
      <c r="M255">
        <v>23</v>
      </c>
      <c r="N255">
        <v>-101</v>
      </c>
      <c r="O255">
        <v>0.50248800000000005</v>
      </c>
      <c r="P255">
        <v>104</v>
      </c>
      <c r="Q255">
        <v>-101</v>
      </c>
      <c r="R255" s="99">
        <v>0.47461893100000002</v>
      </c>
      <c r="S255" s="102">
        <f t="shared" si="15"/>
        <v>-110.69534624188854</v>
      </c>
      <c r="T255" s="99">
        <v>0.49483465399999998</v>
      </c>
      <c r="U255" s="102">
        <f t="shared" si="16"/>
        <v>-102.08770584608251</v>
      </c>
      <c r="V255">
        <v>0.493668</v>
      </c>
      <c r="W255" s="100">
        <f t="shared" si="17"/>
        <v>102.56528679193305</v>
      </c>
      <c r="X255">
        <v>0.55768700000000004</v>
      </c>
      <c r="Y255" s="100">
        <f t="shared" si="18"/>
        <v>-126.08424351081702</v>
      </c>
      <c r="Z255">
        <v>0.52337400000000001</v>
      </c>
      <c r="AA255" s="100">
        <f t="shared" si="19"/>
        <v>-109.80810950304851</v>
      </c>
      <c r="AB255">
        <v>0.66690799999999995</v>
      </c>
      <c r="AC255">
        <v>1</v>
      </c>
      <c r="AD255">
        <v>3</v>
      </c>
      <c r="AE255">
        <v>2</v>
      </c>
      <c r="AF255" t="s">
        <v>222</v>
      </c>
      <c r="AG255" s="99" t="s">
        <v>325</v>
      </c>
      <c r="AH255">
        <v>1</v>
      </c>
      <c r="AI255">
        <v>5</v>
      </c>
      <c r="AJ255">
        <v>-1</v>
      </c>
    </row>
    <row r="256" spans="1:36" x14ac:dyDescent="0.2">
      <c r="A256">
        <v>777635</v>
      </c>
      <c r="B256" s="85">
        <v>45813</v>
      </c>
      <c r="C256">
        <v>2025</v>
      </c>
      <c r="D256">
        <v>6.1</v>
      </c>
      <c r="E256">
        <v>8.5</v>
      </c>
      <c r="F256">
        <v>111.5</v>
      </c>
      <c r="G256">
        <v>26</v>
      </c>
      <c r="H256">
        <v>-121</v>
      </c>
      <c r="I256">
        <v>0.54751099999999997</v>
      </c>
      <c r="J256">
        <v>-122</v>
      </c>
      <c r="K256">
        <v>-121</v>
      </c>
      <c r="L256">
        <v>0.33921411400000001</v>
      </c>
      <c r="M256">
        <v>13</v>
      </c>
      <c r="N256">
        <v>111</v>
      </c>
      <c r="O256">
        <v>0.47393400000000002</v>
      </c>
      <c r="P256">
        <v>113</v>
      </c>
      <c r="Q256">
        <v>111</v>
      </c>
      <c r="R256" s="99">
        <v>0.49412465500000002</v>
      </c>
      <c r="S256" s="102">
        <f t="shared" si="15"/>
        <v>-102.37808210561765</v>
      </c>
      <c r="T256" s="99">
        <v>0.58200025799999999</v>
      </c>
      <c r="U256" s="102">
        <f t="shared" si="16"/>
        <v>139.23459742231131</v>
      </c>
      <c r="V256">
        <v>0.55696500000000004</v>
      </c>
      <c r="W256" s="100">
        <f t="shared" si="17"/>
        <v>-125.71580123466546</v>
      </c>
      <c r="X256">
        <v>0.55605599999999999</v>
      </c>
      <c r="Y256" s="100">
        <f t="shared" si="18"/>
        <v>-125.25363559367848</v>
      </c>
      <c r="Z256">
        <v>0.53601900000000002</v>
      </c>
      <c r="AA256" s="100">
        <f t="shared" si="19"/>
        <v>-115.52606680014917</v>
      </c>
      <c r="AB256">
        <v>0.397511</v>
      </c>
      <c r="AC256">
        <v>-1</v>
      </c>
      <c r="AD256">
        <v>5</v>
      </c>
      <c r="AE256">
        <v>7</v>
      </c>
      <c r="AF256" t="s">
        <v>225</v>
      </c>
      <c r="AG256" s="99" t="s">
        <v>324</v>
      </c>
      <c r="AH256">
        <v>-1</v>
      </c>
      <c r="AI256">
        <v>12</v>
      </c>
      <c r="AJ256">
        <v>1</v>
      </c>
    </row>
    <row r="257" spans="1:36" x14ac:dyDescent="0.2">
      <c r="A257">
        <v>777637</v>
      </c>
      <c r="B257" s="85">
        <v>45813</v>
      </c>
      <c r="C257">
        <v>2025</v>
      </c>
      <c r="D257">
        <v>6.1</v>
      </c>
      <c r="E257">
        <v>8.5</v>
      </c>
      <c r="F257">
        <v>106.5</v>
      </c>
      <c r="G257">
        <v>29</v>
      </c>
      <c r="H257">
        <v>-101</v>
      </c>
      <c r="I257">
        <v>0.50248800000000005</v>
      </c>
      <c r="J257">
        <v>103</v>
      </c>
      <c r="K257">
        <v>-101</v>
      </c>
      <c r="L257">
        <v>0.33360588699999999</v>
      </c>
      <c r="M257">
        <v>21</v>
      </c>
      <c r="N257">
        <v>-107</v>
      </c>
      <c r="O257">
        <v>0.51690800000000003</v>
      </c>
      <c r="P257">
        <v>-111</v>
      </c>
      <c r="Q257">
        <v>-107</v>
      </c>
      <c r="R257" s="99">
        <v>0.48718884600000001</v>
      </c>
      <c r="S257" s="102">
        <f t="shared" si="15"/>
        <v>-105.25921482200764</v>
      </c>
      <c r="T257" s="99">
        <v>0.53565069600000004</v>
      </c>
      <c r="U257" s="102">
        <f t="shared" si="16"/>
        <v>115.35511981730031</v>
      </c>
      <c r="V257">
        <v>0.53234199999999998</v>
      </c>
      <c r="W257" s="100">
        <f t="shared" si="17"/>
        <v>-113.83147513781438</v>
      </c>
      <c r="X257">
        <v>0.48822100000000002</v>
      </c>
      <c r="Y257" s="100">
        <f t="shared" si="18"/>
        <v>104.82527380018475</v>
      </c>
      <c r="Z257">
        <v>0.56295600000000001</v>
      </c>
      <c r="AA257" s="100">
        <f t="shared" si="19"/>
        <v>-128.80991387594841</v>
      </c>
      <c r="AB257">
        <v>0.65248799999999996</v>
      </c>
      <c r="AC257">
        <v>1</v>
      </c>
      <c r="AD257">
        <v>9</v>
      </c>
      <c r="AE257">
        <v>1</v>
      </c>
      <c r="AF257" t="s">
        <v>223</v>
      </c>
      <c r="AG257" s="99" t="s">
        <v>326</v>
      </c>
      <c r="AH257">
        <v>-1</v>
      </c>
      <c r="AI257">
        <v>10</v>
      </c>
      <c r="AJ257">
        <v>1</v>
      </c>
    </row>
    <row r="258" spans="1:36" x14ac:dyDescent="0.2">
      <c r="A258">
        <v>777640</v>
      </c>
      <c r="B258" s="85">
        <v>45813</v>
      </c>
      <c r="C258">
        <v>2025</v>
      </c>
      <c r="D258">
        <v>6.1</v>
      </c>
      <c r="E258">
        <v>9</v>
      </c>
      <c r="F258">
        <v>-106.5</v>
      </c>
      <c r="G258">
        <v>0</v>
      </c>
      <c r="H258">
        <v>-150</v>
      </c>
      <c r="I258">
        <v>0.6</v>
      </c>
      <c r="J258">
        <v>-161</v>
      </c>
      <c r="K258">
        <v>-150</v>
      </c>
      <c r="L258">
        <v>0.327106864</v>
      </c>
      <c r="M258">
        <v>1</v>
      </c>
      <c r="N258">
        <v>137</v>
      </c>
      <c r="O258">
        <v>0.42194100000000001</v>
      </c>
      <c r="P258">
        <v>148</v>
      </c>
      <c r="Q258">
        <v>137</v>
      </c>
      <c r="R258" s="99">
        <v>0.51085996199999995</v>
      </c>
      <c r="S258" s="102">
        <f t="shared" si="15"/>
        <v>104.44043061549581</v>
      </c>
      <c r="T258" s="99">
        <v>0.50317774100000001</v>
      </c>
      <c r="U258" s="102">
        <f t="shared" si="16"/>
        <v>101.27922650100103</v>
      </c>
      <c r="V258">
        <v>0.53193599999999996</v>
      </c>
      <c r="W258" s="100">
        <f t="shared" si="17"/>
        <v>-113.64599712859777</v>
      </c>
      <c r="X258">
        <v>0.54917400000000005</v>
      </c>
      <c r="Y258" s="100">
        <f t="shared" si="18"/>
        <v>-121.81506834122257</v>
      </c>
      <c r="Z258">
        <v>0.55966499999999997</v>
      </c>
      <c r="AA258" s="100">
        <f t="shared" si="19"/>
        <v>-127.09982172663995</v>
      </c>
      <c r="AB258">
        <v>0.45</v>
      </c>
      <c r="AC258">
        <v>-1</v>
      </c>
      <c r="AD258">
        <v>10</v>
      </c>
      <c r="AE258">
        <v>11</v>
      </c>
      <c r="AF258" t="s">
        <v>222</v>
      </c>
      <c r="AG258" s="99" t="s">
        <v>324</v>
      </c>
      <c r="AH258">
        <v>-1</v>
      </c>
      <c r="AI258">
        <v>21</v>
      </c>
      <c r="AJ258">
        <v>1</v>
      </c>
    </row>
    <row r="259" spans="1:36" x14ac:dyDescent="0.2">
      <c r="A259">
        <v>777642</v>
      </c>
      <c r="B259" s="85">
        <v>45813</v>
      </c>
      <c r="C259">
        <v>2025</v>
      </c>
      <c r="D259">
        <v>6.1</v>
      </c>
      <c r="E259">
        <v>8.5</v>
      </c>
      <c r="F259">
        <v>111.5</v>
      </c>
      <c r="G259">
        <v>26</v>
      </c>
      <c r="H259">
        <v>-121</v>
      </c>
      <c r="I259">
        <v>0.54751099999999997</v>
      </c>
      <c r="J259">
        <v>-122</v>
      </c>
      <c r="K259">
        <v>-121</v>
      </c>
      <c r="L259">
        <v>0.33921411400000001</v>
      </c>
      <c r="M259">
        <v>13</v>
      </c>
      <c r="N259">
        <v>111</v>
      </c>
      <c r="O259">
        <v>0.47393400000000002</v>
      </c>
      <c r="P259">
        <v>113</v>
      </c>
      <c r="Q259">
        <v>111</v>
      </c>
      <c r="R259" s="99">
        <v>0.49412465500000002</v>
      </c>
      <c r="S259" s="102">
        <f t="shared" ref="S259:S322" si="20">IF(R259&lt;0.5,((1-R259)/(1-(1-R259))*-100),(1-(1-R259))/(1-R259)*100)</f>
        <v>-102.37808210561765</v>
      </c>
      <c r="T259" s="99">
        <v>0.51068074100000005</v>
      </c>
      <c r="U259" s="102">
        <f t="shared" ref="U259:U322" si="21">IF(T259&lt;0.5,((1-T259)/(1-(1-T259))*-100),(1-(1-T259))/(1-T259)*100)</f>
        <v>104.36555103996021</v>
      </c>
      <c r="V259">
        <v>0.55696500000000004</v>
      </c>
      <c r="W259" s="100">
        <f t="shared" ref="W259:W322" si="22">IF(V259&lt;0.5,100*(1-V259)/V259,-100*(V259/(1-V259)))</f>
        <v>-125.71580123466546</v>
      </c>
      <c r="X259">
        <v>0.55605599999999999</v>
      </c>
      <c r="Y259" s="100">
        <f t="shared" ref="Y259:Y322" si="23">IF(X259&lt;0.5,100*(1-X259)/X259,-100*(X259/(1-X259)))</f>
        <v>-125.25363559367848</v>
      </c>
      <c r="Z259">
        <v>0.53601900000000002</v>
      </c>
      <c r="AA259" s="100">
        <f t="shared" ref="AA259:AA322" si="24">IF(Z259&lt;0.5,100*(1-Z259)/Z259,-100*(Z259/(1-Z259)))</f>
        <v>-115.52606680014917</v>
      </c>
      <c r="AB259">
        <v>0.69751099999999999</v>
      </c>
      <c r="AC259">
        <v>1</v>
      </c>
      <c r="AD259">
        <v>6</v>
      </c>
      <c r="AE259">
        <v>5</v>
      </c>
      <c r="AF259" t="s">
        <v>222</v>
      </c>
      <c r="AG259" s="99" t="s">
        <v>325</v>
      </c>
      <c r="AH259">
        <v>1</v>
      </c>
      <c r="AI259">
        <v>11</v>
      </c>
      <c r="AJ259">
        <v>1</v>
      </c>
    </row>
    <row r="260" spans="1:36" x14ac:dyDescent="0.2">
      <c r="A260">
        <v>777613</v>
      </c>
      <c r="B260" s="85">
        <v>45814</v>
      </c>
      <c r="C260">
        <v>2025</v>
      </c>
      <c r="D260">
        <v>6.1</v>
      </c>
      <c r="E260">
        <v>10.5</v>
      </c>
      <c r="F260">
        <v>111.5</v>
      </c>
      <c r="G260">
        <v>20</v>
      </c>
      <c r="H260">
        <v>103</v>
      </c>
      <c r="I260">
        <v>0.49261100000000002</v>
      </c>
      <c r="J260">
        <v>114</v>
      </c>
      <c r="K260">
        <v>103</v>
      </c>
      <c r="L260">
        <v>0.33728248799999999</v>
      </c>
      <c r="M260">
        <v>2</v>
      </c>
      <c r="N260">
        <v>-112</v>
      </c>
      <c r="O260">
        <v>0.52830200000000005</v>
      </c>
      <c r="P260">
        <v>-123</v>
      </c>
      <c r="Q260">
        <v>-112</v>
      </c>
      <c r="R260" s="99">
        <v>0.51024076900000004</v>
      </c>
      <c r="S260" s="102">
        <f t="shared" si="20"/>
        <v>104.18196058462858</v>
      </c>
      <c r="T260" s="99">
        <v>0.50751044000000001</v>
      </c>
      <c r="U260" s="102">
        <f t="shared" si="21"/>
        <v>103.04998952668154</v>
      </c>
      <c r="V260">
        <v>0.445463</v>
      </c>
      <c r="W260" s="100">
        <f t="shared" si="22"/>
        <v>124.4855352745346</v>
      </c>
      <c r="X260">
        <v>0.47781400000000002</v>
      </c>
      <c r="Y260" s="100">
        <f t="shared" si="23"/>
        <v>109.28645874754612</v>
      </c>
      <c r="Z260">
        <v>0.51000500000000004</v>
      </c>
      <c r="AA260" s="100">
        <f t="shared" si="24"/>
        <v>-104.08371513995043</v>
      </c>
      <c r="AB260">
        <v>0.64261100000000004</v>
      </c>
      <c r="AC260">
        <v>1</v>
      </c>
      <c r="AD260">
        <v>5</v>
      </c>
      <c r="AE260">
        <v>4</v>
      </c>
      <c r="AF260" t="s">
        <v>222</v>
      </c>
      <c r="AG260" s="99" t="s">
        <v>326</v>
      </c>
      <c r="AH260">
        <v>-1</v>
      </c>
      <c r="AI260">
        <v>9</v>
      </c>
      <c r="AJ260">
        <v>-1</v>
      </c>
    </row>
    <row r="261" spans="1:36" x14ac:dyDescent="0.2">
      <c r="A261">
        <v>777614</v>
      </c>
      <c r="B261" s="85">
        <v>45814</v>
      </c>
      <c r="C261">
        <v>2025</v>
      </c>
      <c r="D261">
        <v>6.1</v>
      </c>
      <c r="E261">
        <v>9</v>
      </c>
      <c r="F261">
        <v>-108.5</v>
      </c>
      <c r="G261">
        <v>4</v>
      </c>
      <c r="H261">
        <v>109</v>
      </c>
      <c r="I261">
        <v>0.47846899999999998</v>
      </c>
      <c r="J261">
        <v>120</v>
      </c>
      <c r="K261">
        <v>109</v>
      </c>
      <c r="L261">
        <v>0.34782608700000001</v>
      </c>
      <c r="M261">
        <v>24</v>
      </c>
      <c r="N261">
        <v>-117</v>
      </c>
      <c r="O261">
        <v>0.53917099999999996</v>
      </c>
      <c r="P261">
        <v>-130</v>
      </c>
      <c r="Q261">
        <v>-117</v>
      </c>
      <c r="R261" s="99">
        <v>0.49746798399999997</v>
      </c>
      <c r="S261" s="102">
        <f t="shared" si="20"/>
        <v>-101.01796138904891</v>
      </c>
      <c r="T261" s="99">
        <v>0.54492625699999997</v>
      </c>
      <c r="U261" s="102">
        <f t="shared" si="21"/>
        <v>119.74460521665384</v>
      </c>
      <c r="V261">
        <v>0.47014099999999998</v>
      </c>
      <c r="W261" s="100">
        <f t="shared" si="22"/>
        <v>112.7021468027677</v>
      </c>
      <c r="X261">
        <v>0.47845300000000002</v>
      </c>
      <c r="Y261" s="100">
        <f t="shared" si="23"/>
        <v>109.00694530079234</v>
      </c>
      <c r="Z261">
        <v>0.507745</v>
      </c>
      <c r="AA261" s="100">
        <f t="shared" si="24"/>
        <v>-103.14674304984206</v>
      </c>
      <c r="AB261">
        <v>0.62846900000000006</v>
      </c>
      <c r="AC261">
        <v>1</v>
      </c>
      <c r="AD261">
        <v>5</v>
      </c>
      <c r="AE261">
        <v>4</v>
      </c>
      <c r="AF261" t="s">
        <v>222</v>
      </c>
      <c r="AG261" s="99" t="s">
        <v>326</v>
      </c>
      <c r="AH261">
        <v>-1</v>
      </c>
      <c r="AI261">
        <v>9</v>
      </c>
      <c r="AJ261">
        <v>0</v>
      </c>
    </row>
    <row r="262" spans="1:36" x14ac:dyDescent="0.2">
      <c r="A262">
        <v>777615</v>
      </c>
      <c r="B262" s="85">
        <v>45814</v>
      </c>
      <c r="C262">
        <v>2025</v>
      </c>
      <c r="D262">
        <v>6.1</v>
      </c>
      <c r="E262">
        <v>9</v>
      </c>
      <c r="F262">
        <v>-103</v>
      </c>
      <c r="G262">
        <v>15</v>
      </c>
      <c r="H262">
        <v>-121</v>
      </c>
      <c r="I262">
        <v>0.54751099999999997</v>
      </c>
      <c r="J262">
        <v>-136</v>
      </c>
      <c r="K262">
        <v>-121</v>
      </c>
      <c r="L262">
        <v>0.31912251699999999</v>
      </c>
      <c r="M262">
        <v>29</v>
      </c>
      <c r="N262">
        <v>111</v>
      </c>
      <c r="O262">
        <v>0.47393400000000002</v>
      </c>
      <c r="P262">
        <v>123</v>
      </c>
      <c r="Q262">
        <v>111</v>
      </c>
      <c r="R262" s="99">
        <v>0.514134914</v>
      </c>
      <c r="S262" s="102">
        <f t="shared" si="20"/>
        <v>105.81845224416885</v>
      </c>
      <c r="T262" s="99">
        <v>0.42239032900000001</v>
      </c>
      <c r="U262" s="102">
        <f t="shared" si="21"/>
        <v>-136.74784466952133</v>
      </c>
      <c r="V262">
        <v>0.59661500000000001</v>
      </c>
      <c r="W262" s="100">
        <f t="shared" si="22"/>
        <v>-147.90212823977095</v>
      </c>
      <c r="X262">
        <v>0.554975</v>
      </c>
      <c r="Y262" s="100">
        <f t="shared" si="23"/>
        <v>-124.70647716420427</v>
      </c>
      <c r="Z262">
        <v>0.54174800000000001</v>
      </c>
      <c r="AA262" s="100">
        <f t="shared" si="24"/>
        <v>-118.22054240898021</v>
      </c>
      <c r="AB262">
        <v>0.397511</v>
      </c>
      <c r="AC262">
        <v>-1</v>
      </c>
      <c r="AD262">
        <v>4</v>
      </c>
      <c r="AE262">
        <v>6</v>
      </c>
      <c r="AF262" t="s">
        <v>225</v>
      </c>
      <c r="AG262" s="99" t="s">
        <v>324</v>
      </c>
      <c r="AH262">
        <v>-1</v>
      </c>
      <c r="AI262">
        <v>10</v>
      </c>
      <c r="AJ262">
        <v>1</v>
      </c>
    </row>
    <row r="263" spans="1:36" x14ac:dyDescent="0.2">
      <c r="A263">
        <v>777617</v>
      </c>
      <c r="B263" s="85">
        <v>45814</v>
      </c>
      <c r="C263">
        <v>2025</v>
      </c>
      <c r="D263">
        <v>6.1</v>
      </c>
      <c r="E263">
        <v>8.5</v>
      </c>
      <c r="F263">
        <v>-108.5</v>
      </c>
      <c r="G263">
        <v>17</v>
      </c>
      <c r="H263">
        <v>-145</v>
      </c>
      <c r="I263">
        <v>0.59183699999999995</v>
      </c>
      <c r="J263">
        <v>-139</v>
      </c>
      <c r="K263">
        <v>-145</v>
      </c>
      <c r="L263">
        <v>0.32447985800000001</v>
      </c>
      <c r="M263">
        <v>23</v>
      </c>
      <c r="N263">
        <v>134</v>
      </c>
      <c r="O263">
        <v>0.42735000000000001</v>
      </c>
      <c r="P263">
        <v>129</v>
      </c>
      <c r="Q263">
        <v>134</v>
      </c>
      <c r="R263" s="99">
        <v>0.46549835699999997</v>
      </c>
      <c r="S263" s="102">
        <f t="shared" si="20"/>
        <v>-114.82352944158727</v>
      </c>
      <c r="T263" s="99">
        <v>0.38046607100000002</v>
      </c>
      <c r="U263" s="102">
        <f t="shared" si="21"/>
        <v>-162.83552627219677</v>
      </c>
      <c r="V263">
        <v>0.548875</v>
      </c>
      <c r="W263" s="100">
        <f t="shared" si="22"/>
        <v>-121.66805209199225</v>
      </c>
      <c r="X263">
        <v>0.54868899999999998</v>
      </c>
      <c r="Y263" s="100">
        <f t="shared" si="23"/>
        <v>-121.5766954494794</v>
      </c>
      <c r="Z263">
        <v>0.54453399999999996</v>
      </c>
      <c r="AA263" s="100">
        <f t="shared" si="24"/>
        <v>-119.55535649203233</v>
      </c>
      <c r="AB263">
        <v>0.44183699999999998</v>
      </c>
      <c r="AC263">
        <v>-1</v>
      </c>
      <c r="AD263">
        <v>0</v>
      </c>
      <c r="AE263">
        <v>2</v>
      </c>
      <c r="AF263" t="s">
        <v>225</v>
      </c>
      <c r="AG263" s="99" t="s">
        <v>324</v>
      </c>
      <c r="AH263">
        <v>-1</v>
      </c>
      <c r="AI263">
        <v>2</v>
      </c>
      <c r="AJ263">
        <v>-1</v>
      </c>
    </row>
    <row r="264" spans="1:36" x14ac:dyDescent="0.2">
      <c r="A264">
        <v>777618</v>
      </c>
      <c r="B264" s="85">
        <v>45814</v>
      </c>
      <c r="C264">
        <v>2025</v>
      </c>
      <c r="D264">
        <v>6.1</v>
      </c>
      <c r="E264">
        <v>8</v>
      </c>
      <c r="F264">
        <v>-106.5</v>
      </c>
      <c r="G264">
        <v>9</v>
      </c>
      <c r="H264">
        <v>118</v>
      </c>
      <c r="I264">
        <v>0.45871600000000001</v>
      </c>
      <c r="J264">
        <v>131</v>
      </c>
      <c r="K264">
        <v>118</v>
      </c>
      <c r="L264">
        <v>0.33585476600000003</v>
      </c>
      <c r="M264">
        <v>13</v>
      </c>
      <c r="N264">
        <v>-127</v>
      </c>
      <c r="O264">
        <v>0.55947100000000005</v>
      </c>
      <c r="P264">
        <v>-141</v>
      </c>
      <c r="Q264">
        <v>-127</v>
      </c>
      <c r="R264" s="99">
        <v>0.52344497599999995</v>
      </c>
      <c r="S264" s="102">
        <f t="shared" si="20"/>
        <v>109.83935739600972</v>
      </c>
      <c r="T264" s="99">
        <v>0.56020436100000004</v>
      </c>
      <c r="U264" s="102">
        <f t="shared" si="21"/>
        <v>127.37833469058116</v>
      </c>
      <c r="V264">
        <v>0.39559299999999997</v>
      </c>
      <c r="W264" s="100">
        <f t="shared" si="22"/>
        <v>152.7850593918497</v>
      </c>
      <c r="X264">
        <v>0.44528200000000001</v>
      </c>
      <c r="Y264" s="100">
        <f t="shared" si="23"/>
        <v>124.57678504857596</v>
      </c>
      <c r="Z264">
        <v>0.42526199999999997</v>
      </c>
      <c r="AA264" s="100">
        <f t="shared" si="24"/>
        <v>135.14915510908568</v>
      </c>
      <c r="AB264">
        <v>0.60871600000000003</v>
      </c>
      <c r="AC264">
        <v>1</v>
      </c>
      <c r="AD264">
        <v>7</v>
      </c>
      <c r="AE264">
        <v>2</v>
      </c>
      <c r="AF264" t="s">
        <v>230</v>
      </c>
      <c r="AG264" s="99" t="s">
        <v>326</v>
      </c>
      <c r="AH264">
        <v>-1</v>
      </c>
      <c r="AI264">
        <v>9</v>
      </c>
      <c r="AJ264">
        <v>1</v>
      </c>
    </row>
    <row r="265" spans="1:36" x14ac:dyDescent="0.2">
      <c r="A265">
        <v>777619</v>
      </c>
      <c r="B265" s="85">
        <v>45814</v>
      </c>
      <c r="C265">
        <v>2025</v>
      </c>
      <c r="D265">
        <v>6.1</v>
      </c>
      <c r="E265">
        <v>7.5</v>
      </c>
      <c r="F265">
        <v>115.5</v>
      </c>
      <c r="G265">
        <v>25</v>
      </c>
      <c r="H265">
        <v>126</v>
      </c>
      <c r="I265">
        <v>0.44247799999999998</v>
      </c>
      <c r="J265">
        <v>117</v>
      </c>
      <c r="K265">
        <v>126</v>
      </c>
      <c r="L265">
        <v>0.32085561499999998</v>
      </c>
      <c r="M265">
        <v>0</v>
      </c>
      <c r="N265">
        <v>-136</v>
      </c>
      <c r="O265">
        <v>0.57627099999999998</v>
      </c>
      <c r="P265">
        <v>-127</v>
      </c>
      <c r="Q265">
        <v>-136</v>
      </c>
      <c r="R265" s="99">
        <v>0.49965698600000003</v>
      </c>
      <c r="S265" s="102">
        <f t="shared" si="20"/>
        <v>-100.13729979150136</v>
      </c>
      <c r="T265" s="99">
        <v>0.51212858900000002</v>
      </c>
      <c r="U265" s="102">
        <f t="shared" si="21"/>
        <v>104.9720433403301</v>
      </c>
      <c r="V265">
        <v>0.45274399999999998</v>
      </c>
      <c r="W265" s="100">
        <f t="shared" si="22"/>
        <v>120.87537327938085</v>
      </c>
      <c r="X265">
        <v>0.49662600000000001</v>
      </c>
      <c r="Y265" s="100">
        <f t="shared" si="23"/>
        <v>101.35876897303001</v>
      </c>
      <c r="Z265">
        <v>0.470221</v>
      </c>
      <c r="AA265" s="100">
        <f t="shared" si="24"/>
        <v>112.66595919790906</v>
      </c>
      <c r="AB265">
        <v>0.59247799999999995</v>
      </c>
      <c r="AC265">
        <v>1</v>
      </c>
      <c r="AD265">
        <v>5</v>
      </c>
      <c r="AE265">
        <v>4</v>
      </c>
      <c r="AF265" t="s">
        <v>222</v>
      </c>
      <c r="AG265" s="99" t="s">
        <v>326</v>
      </c>
      <c r="AH265">
        <v>-1</v>
      </c>
      <c r="AI265">
        <v>9</v>
      </c>
      <c r="AJ265">
        <v>1</v>
      </c>
    </row>
    <row r="266" spans="1:36" x14ac:dyDescent="0.2">
      <c r="A266">
        <v>777620</v>
      </c>
      <c r="B266" s="85">
        <v>45814</v>
      </c>
      <c r="C266">
        <v>2025</v>
      </c>
      <c r="D266">
        <v>6.1</v>
      </c>
      <c r="E266">
        <v>8.5</v>
      </c>
      <c r="F266">
        <v>-109</v>
      </c>
      <c r="G266">
        <v>26</v>
      </c>
      <c r="H266">
        <v>-113</v>
      </c>
      <c r="I266">
        <v>0.53051599999999999</v>
      </c>
      <c r="J266">
        <v>-119</v>
      </c>
      <c r="K266">
        <v>-113</v>
      </c>
      <c r="L266">
        <v>0.33921411400000001</v>
      </c>
      <c r="M266">
        <v>14</v>
      </c>
      <c r="N266">
        <v>104</v>
      </c>
      <c r="O266">
        <v>0.49019600000000002</v>
      </c>
      <c r="P266">
        <v>110</v>
      </c>
      <c r="Q266">
        <v>104</v>
      </c>
      <c r="R266" s="99">
        <v>0.50362307699999997</v>
      </c>
      <c r="S266" s="102">
        <f t="shared" si="20"/>
        <v>101.45980879937078</v>
      </c>
      <c r="T266" s="99">
        <v>0.310480969</v>
      </c>
      <c r="U266" s="102">
        <f t="shared" si="21"/>
        <v>-222.08093243872864</v>
      </c>
      <c r="V266">
        <v>0.55237800000000004</v>
      </c>
      <c r="W266" s="100">
        <f t="shared" si="22"/>
        <v>-123.40278181143913</v>
      </c>
      <c r="X266">
        <v>0.40420600000000001</v>
      </c>
      <c r="Y266" s="100">
        <f t="shared" si="23"/>
        <v>147.39860368228079</v>
      </c>
      <c r="Z266">
        <v>0.52213900000000002</v>
      </c>
      <c r="AA266" s="100">
        <f t="shared" si="24"/>
        <v>-109.26587438606626</v>
      </c>
      <c r="AB266">
        <v>0.68051600000000001</v>
      </c>
      <c r="AC266">
        <v>1</v>
      </c>
      <c r="AD266">
        <v>5</v>
      </c>
      <c r="AE266">
        <v>0</v>
      </c>
      <c r="AF266" t="s">
        <v>230</v>
      </c>
      <c r="AG266" s="99" t="s">
        <v>325</v>
      </c>
      <c r="AH266">
        <v>1</v>
      </c>
      <c r="AI266">
        <v>5</v>
      </c>
      <c r="AJ266">
        <v>-1</v>
      </c>
    </row>
    <row r="267" spans="1:36" x14ac:dyDescent="0.2">
      <c r="A267">
        <v>777621</v>
      </c>
      <c r="B267" s="85">
        <v>45814</v>
      </c>
      <c r="C267">
        <v>2025</v>
      </c>
      <c r="D267">
        <v>6.1</v>
      </c>
      <c r="E267">
        <v>8.5</v>
      </c>
      <c r="F267">
        <v>-128</v>
      </c>
      <c r="G267">
        <v>22</v>
      </c>
      <c r="H267">
        <v>112</v>
      </c>
      <c r="I267">
        <v>0.47169800000000001</v>
      </c>
      <c r="J267">
        <v>124</v>
      </c>
      <c r="K267">
        <v>112</v>
      </c>
      <c r="L267">
        <v>0.33647680099999999</v>
      </c>
      <c r="M267">
        <v>21</v>
      </c>
      <c r="N267">
        <v>-132</v>
      </c>
      <c r="O267">
        <v>0.56896599999999997</v>
      </c>
      <c r="P267">
        <v>-146</v>
      </c>
      <c r="Q267">
        <v>-132</v>
      </c>
      <c r="R267" s="99">
        <v>0.49316412999999998</v>
      </c>
      <c r="S267" s="102">
        <f t="shared" si="20"/>
        <v>-102.77224947402397</v>
      </c>
      <c r="T267" s="99">
        <v>0.58296749999999997</v>
      </c>
      <c r="U267" s="102">
        <f t="shared" si="21"/>
        <v>139.78946484986182</v>
      </c>
      <c r="V267">
        <v>0.5</v>
      </c>
      <c r="W267" s="100">
        <f t="shared" si="22"/>
        <v>-100</v>
      </c>
      <c r="X267">
        <v>0.5</v>
      </c>
      <c r="Y267" s="100">
        <f t="shared" si="23"/>
        <v>-100</v>
      </c>
      <c r="Z267">
        <v>0.5</v>
      </c>
      <c r="AA267" s="100">
        <f t="shared" si="24"/>
        <v>-100</v>
      </c>
      <c r="AB267">
        <v>0.62169799999999997</v>
      </c>
      <c r="AC267">
        <v>1</v>
      </c>
      <c r="AD267">
        <v>5</v>
      </c>
      <c r="AE267">
        <v>4</v>
      </c>
      <c r="AF267" t="s">
        <v>222</v>
      </c>
      <c r="AG267" s="99" t="s">
        <v>326</v>
      </c>
      <c r="AH267">
        <v>-1</v>
      </c>
      <c r="AI267">
        <v>9</v>
      </c>
      <c r="AJ267">
        <v>1</v>
      </c>
    </row>
    <row r="268" spans="1:36" x14ac:dyDescent="0.2">
      <c r="A268">
        <v>777622</v>
      </c>
      <c r="B268" s="85">
        <v>45814</v>
      </c>
      <c r="C268">
        <v>2025</v>
      </c>
      <c r="D268">
        <v>6.1</v>
      </c>
      <c r="E268">
        <v>8</v>
      </c>
      <c r="F268">
        <v>111.5</v>
      </c>
      <c r="G268">
        <v>7</v>
      </c>
      <c r="H268">
        <v>116</v>
      </c>
      <c r="I268">
        <v>0.46296300000000001</v>
      </c>
      <c r="J268">
        <v>114</v>
      </c>
      <c r="K268">
        <v>116</v>
      </c>
      <c r="L268">
        <v>0.30274477700000002</v>
      </c>
      <c r="M268">
        <v>12</v>
      </c>
      <c r="N268">
        <v>-124</v>
      </c>
      <c r="O268">
        <v>0.55357100000000004</v>
      </c>
      <c r="P268">
        <v>-123</v>
      </c>
      <c r="Q268">
        <v>-124</v>
      </c>
      <c r="R268" s="99">
        <v>0.50699793100000001</v>
      </c>
      <c r="S268" s="102">
        <f t="shared" si="20"/>
        <v>102.83890532719042</v>
      </c>
      <c r="T268" s="99">
        <v>0.551648998</v>
      </c>
      <c r="U268" s="102">
        <f t="shared" si="21"/>
        <v>123.03953722400736</v>
      </c>
      <c r="V268">
        <v>0.54955299999999996</v>
      </c>
      <c r="W268" s="100">
        <f t="shared" si="22"/>
        <v>-122.00170053302605</v>
      </c>
      <c r="X268">
        <v>0.514405</v>
      </c>
      <c r="Y268" s="100">
        <f t="shared" si="23"/>
        <v>-105.93292764546587</v>
      </c>
      <c r="Z268">
        <v>0.51578500000000005</v>
      </c>
      <c r="AA268" s="100">
        <f t="shared" si="24"/>
        <v>-106.51983106677821</v>
      </c>
      <c r="AB268">
        <v>0.31296299999999999</v>
      </c>
      <c r="AC268">
        <v>-1</v>
      </c>
      <c r="AD268">
        <v>2</v>
      </c>
      <c r="AE268">
        <v>4</v>
      </c>
      <c r="AF268" t="s">
        <v>225</v>
      </c>
      <c r="AG268" s="99" t="s">
        <v>323</v>
      </c>
      <c r="AH268">
        <v>1</v>
      </c>
      <c r="AI268">
        <v>6</v>
      </c>
      <c r="AJ268">
        <v>-1</v>
      </c>
    </row>
    <row r="269" spans="1:36" x14ac:dyDescent="0.2">
      <c r="A269">
        <v>777623</v>
      </c>
      <c r="B269" s="85">
        <v>45814</v>
      </c>
      <c r="C269">
        <v>2025</v>
      </c>
      <c r="D269">
        <v>6.1</v>
      </c>
      <c r="E269">
        <v>9.5</v>
      </c>
      <c r="F269">
        <v>108.5</v>
      </c>
      <c r="G269">
        <v>6</v>
      </c>
      <c r="H269">
        <v>101</v>
      </c>
      <c r="I269">
        <v>0.49751200000000001</v>
      </c>
      <c r="J269">
        <v>103</v>
      </c>
      <c r="K269">
        <v>101</v>
      </c>
      <c r="L269">
        <v>0.333208536</v>
      </c>
      <c r="M269">
        <v>1</v>
      </c>
      <c r="N269">
        <v>-109</v>
      </c>
      <c r="O269">
        <v>0.52153099999999997</v>
      </c>
      <c r="P269">
        <v>-111</v>
      </c>
      <c r="Q269">
        <v>-109</v>
      </c>
      <c r="R269" s="99">
        <v>0.505390385</v>
      </c>
      <c r="S269" s="102">
        <f t="shared" si="20"/>
        <v>102.17965233045459</v>
      </c>
      <c r="T269" s="99">
        <v>0.49816630200000001</v>
      </c>
      <c r="U269" s="102">
        <f t="shared" si="21"/>
        <v>-100.73617906014046</v>
      </c>
      <c r="V269">
        <v>0.51264100000000001</v>
      </c>
      <c r="W269" s="100">
        <f t="shared" si="22"/>
        <v>-105.18755168161458</v>
      </c>
      <c r="X269">
        <v>0.44446999999999998</v>
      </c>
      <c r="Y269" s="100">
        <f t="shared" si="23"/>
        <v>124.98706324386352</v>
      </c>
      <c r="Z269">
        <v>0.44389099999999998</v>
      </c>
      <c r="AA269" s="100">
        <f t="shared" si="24"/>
        <v>125.28053058070562</v>
      </c>
      <c r="AB269">
        <v>0.64751199999999998</v>
      </c>
      <c r="AC269">
        <v>1</v>
      </c>
      <c r="AD269">
        <v>4</v>
      </c>
      <c r="AE269">
        <v>3</v>
      </c>
      <c r="AF269" t="s">
        <v>222</v>
      </c>
      <c r="AG269" s="99" t="s">
        <v>326</v>
      </c>
      <c r="AH269">
        <v>-1</v>
      </c>
      <c r="AI269">
        <v>7</v>
      </c>
      <c r="AJ269">
        <v>-1</v>
      </c>
    </row>
    <row r="270" spans="1:36" x14ac:dyDescent="0.2">
      <c r="A270">
        <v>777624</v>
      </c>
      <c r="B270" s="85">
        <v>45814</v>
      </c>
      <c r="C270">
        <v>2025</v>
      </c>
      <c r="D270">
        <v>6.1</v>
      </c>
      <c r="E270">
        <v>9</v>
      </c>
      <c r="F270">
        <v>111.5</v>
      </c>
      <c r="G270">
        <v>16</v>
      </c>
      <c r="H270">
        <v>-102</v>
      </c>
      <c r="I270">
        <v>0.50495000000000001</v>
      </c>
      <c r="J270">
        <v>107</v>
      </c>
      <c r="K270">
        <v>-102</v>
      </c>
      <c r="L270">
        <v>0.34988272100000001</v>
      </c>
      <c r="M270">
        <v>28</v>
      </c>
      <c r="N270">
        <v>-107</v>
      </c>
      <c r="O270">
        <v>0.51690800000000003</v>
      </c>
      <c r="P270">
        <v>-116</v>
      </c>
      <c r="Q270">
        <v>-107</v>
      </c>
      <c r="R270" s="99">
        <v>0.47843035299999997</v>
      </c>
      <c r="S270" s="102">
        <f t="shared" si="20"/>
        <v>-109.01683886264631</v>
      </c>
      <c r="T270" s="99">
        <v>0.46841317399999999</v>
      </c>
      <c r="U270" s="102">
        <f t="shared" si="21"/>
        <v>-113.48673681837995</v>
      </c>
      <c r="V270">
        <v>0.517845</v>
      </c>
      <c r="W270" s="100">
        <f t="shared" si="22"/>
        <v>-107.40218394499695</v>
      </c>
      <c r="X270">
        <v>0.45281199999999999</v>
      </c>
      <c r="Y270" s="100">
        <f t="shared" si="23"/>
        <v>120.84220382852045</v>
      </c>
      <c r="Z270">
        <v>0.49771599999999999</v>
      </c>
      <c r="AA270" s="100">
        <f t="shared" si="24"/>
        <v>100.9177924760305</v>
      </c>
      <c r="AB270">
        <v>0.65495000000000003</v>
      </c>
      <c r="AC270">
        <v>1</v>
      </c>
      <c r="AD270">
        <v>2</v>
      </c>
      <c r="AE270">
        <v>0</v>
      </c>
      <c r="AF270" t="s">
        <v>225</v>
      </c>
      <c r="AG270" s="99" t="s">
        <v>326</v>
      </c>
      <c r="AH270">
        <v>-1</v>
      </c>
      <c r="AI270">
        <v>2</v>
      </c>
      <c r="AJ270">
        <v>-1</v>
      </c>
    </row>
    <row r="271" spans="1:36" x14ac:dyDescent="0.2">
      <c r="A271">
        <v>777625</v>
      </c>
      <c r="B271" s="85">
        <v>45814</v>
      </c>
      <c r="C271">
        <v>2025</v>
      </c>
      <c r="D271">
        <v>6.1</v>
      </c>
      <c r="E271">
        <v>9</v>
      </c>
      <c r="F271">
        <v>111.5</v>
      </c>
      <c r="G271">
        <v>27</v>
      </c>
      <c r="H271">
        <v>-132</v>
      </c>
      <c r="I271">
        <v>0.56896599999999997</v>
      </c>
      <c r="J271">
        <v>-138</v>
      </c>
      <c r="K271">
        <v>-132</v>
      </c>
      <c r="L271">
        <v>0.32069846699999999</v>
      </c>
      <c r="M271">
        <v>11</v>
      </c>
      <c r="N271">
        <v>122</v>
      </c>
      <c r="O271">
        <v>0.45045000000000002</v>
      </c>
      <c r="P271">
        <v>125</v>
      </c>
      <c r="Q271">
        <v>122</v>
      </c>
      <c r="R271" s="99">
        <v>0.471126147</v>
      </c>
      <c r="S271" s="102">
        <f t="shared" si="20"/>
        <v>-112.25737657901634</v>
      </c>
      <c r="T271" s="99">
        <v>0.56111220500000003</v>
      </c>
      <c r="U271" s="102">
        <f t="shared" si="21"/>
        <v>127.84866915699946</v>
      </c>
      <c r="V271">
        <v>0.60702299999999998</v>
      </c>
      <c r="W271" s="100">
        <f t="shared" si="22"/>
        <v>-154.46781872730463</v>
      </c>
      <c r="X271">
        <v>0.63452600000000003</v>
      </c>
      <c r="Y271" s="100">
        <f t="shared" si="23"/>
        <v>-173.61727510028075</v>
      </c>
      <c r="Z271">
        <v>0.60980000000000001</v>
      </c>
      <c r="AA271" s="100">
        <f t="shared" si="24"/>
        <v>-156.27883136852896</v>
      </c>
      <c r="AB271">
        <v>0.71896599999999999</v>
      </c>
      <c r="AC271">
        <v>1</v>
      </c>
      <c r="AD271">
        <v>4</v>
      </c>
      <c r="AE271">
        <v>3</v>
      </c>
      <c r="AF271" t="s">
        <v>222</v>
      </c>
      <c r="AG271" s="99" t="s">
        <v>325</v>
      </c>
      <c r="AH271">
        <v>1</v>
      </c>
      <c r="AI271">
        <v>7</v>
      </c>
      <c r="AJ271">
        <v>-1</v>
      </c>
    </row>
    <row r="272" spans="1:36" x14ac:dyDescent="0.2">
      <c r="A272">
        <v>777597</v>
      </c>
      <c r="B272" s="85">
        <v>45815</v>
      </c>
      <c r="C272">
        <v>2025</v>
      </c>
      <c r="D272">
        <v>6.1</v>
      </c>
      <c r="E272">
        <v>8</v>
      </c>
      <c r="F272">
        <v>108.5</v>
      </c>
      <c r="G272">
        <v>17</v>
      </c>
      <c r="H272">
        <v>-145</v>
      </c>
      <c r="I272">
        <v>0.59183699999999995</v>
      </c>
      <c r="J272">
        <v>-110</v>
      </c>
      <c r="K272">
        <v>-145</v>
      </c>
      <c r="L272">
        <v>0.32447985800000001</v>
      </c>
      <c r="M272">
        <v>23</v>
      </c>
      <c r="N272">
        <v>132</v>
      </c>
      <c r="O272">
        <v>0.43103399999999997</v>
      </c>
      <c r="P272">
        <v>102</v>
      </c>
      <c r="Q272">
        <v>132</v>
      </c>
      <c r="R272" s="99">
        <v>0.46872393699999998</v>
      </c>
      <c r="S272" s="102">
        <f t="shared" si="20"/>
        <v>-113.34519555377432</v>
      </c>
      <c r="T272" s="99">
        <v>0.52407691899999997</v>
      </c>
      <c r="U272" s="102">
        <f t="shared" si="21"/>
        <v>110.11798753252732</v>
      </c>
      <c r="V272">
        <v>0.50883500000000004</v>
      </c>
      <c r="W272" s="100">
        <f t="shared" si="22"/>
        <v>-103.59756904502562</v>
      </c>
      <c r="X272">
        <v>0.566415</v>
      </c>
      <c r="Y272" s="100">
        <f t="shared" si="23"/>
        <v>-130.63528489223566</v>
      </c>
      <c r="Z272">
        <v>0.51339100000000004</v>
      </c>
      <c r="AA272" s="100">
        <f t="shared" si="24"/>
        <v>-105.50380284787171</v>
      </c>
      <c r="AB272">
        <v>0.74183699999999997</v>
      </c>
      <c r="AC272">
        <v>1</v>
      </c>
      <c r="AD272">
        <v>4</v>
      </c>
      <c r="AE272">
        <v>3</v>
      </c>
      <c r="AF272" t="s">
        <v>222</v>
      </c>
      <c r="AG272" s="99" t="s">
        <v>325</v>
      </c>
      <c r="AH272">
        <v>1</v>
      </c>
      <c r="AI272">
        <v>7</v>
      </c>
      <c r="AJ272">
        <v>-1</v>
      </c>
    </row>
    <row r="273" spans="1:36" x14ac:dyDescent="0.2">
      <c r="A273">
        <v>777598</v>
      </c>
      <c r="B273" s="85">
        <v>45815</v>
      </c>
      <c r="C273">
        <v>2025</v>
      </c>
      <c r="D273">
        <v>6.1</v>
      </c>
      <c r="E273">
        <v>7.5</v>
      </c>
      <c r="F273">
        <v>116</v>
      </c>
      <c r="G273">
        <v>25</v>
      </c>
      <c r="H273">
        <v>-134</v>
      </c>
      <c r="I273">
        <v>0.57264999999999999</v>
      </c>
      <c r="J273">
        <v>-164</v>
      </c>
      <c r="K273">
        <v>-134</v>
      </c>
      <c r="L273">
        <v>0.32085561499999998</v>
      </c>
      <c r="M273">
        <v>0</v>
      </c>
      <c r="N273">
        <v>124</v>
      </c>
      <c r="O273">
        <v>0.44642900000000002</v>
      </c>
      <c r="P273">
        <v>152</v>
      </c>
      <c r="Q273">
        <v>124</v>
      </c>
      <c r="R273" s="99">
        <v>0.50098597300000003</v>
      </c>
      <c r="S273" s="102">
        <f t="shared" si="20"/>
        <v>100.39516845084597</v>
      </c>
      <c r="T273" s="99">
        <v>0.41857327599999999</v>
      </c>
      <c r="U273" s="102">
        <f t="shared" si="21"/>
        <v>-138.90679537792562</v>
      </c>
      <c r="V273">
        <v>0.57469199999999998</v>
      </c>
      <c r="W273" s="100">
        <f t="shared" si="22"/>
        <v>-135.12372210257035</v>
      </c>
      <c r="X273">
        <v>0.48825600000000002</v>
      </c>
      <c r="Y273" s="100">
        <f t="shared" si="23"/>
        <v>104.81059116529033</v>
      </c>
      <c r="Z273">
        <v>0.59687299999999999</v>
      </c>
      <c r="AA273" s="100">
        <f t="shared" si="24"/>
        <v>-148.06078481471098</v>
      </c>
      <c r="AB273">
        <v>0.72265000000000001</v>
      </c>
      <c r="AC273">
        <v>1</v>
      </c>
      <c r="AD273">
        <v>3</v>
      </c>
      <c r="AE273">
        <v>2</v>
      </c>
      <c r="AF273" t="s">
        <v>222</v>
      </c>
      <c r="AG273" s="99" t="s">
        <v>325</v>
      </c>
      <c r="AH273">
        <v>1</v>
      </c>
      <c r="AI273">
        <v>5</v>
      </c>
      <c r="AJ273">
        <v>-1</v>
      </c>
    </row>
    <row r="274" spans="1:36" x14ac:dyDescent="0.2">
      <c r="A274">
        <v>777599</v>
      </c>
      <c r="B274" s="85">
        <v>45815</v>
      </c>
      <c r="C274">
        <v>2025</v>
      </c>
      <c r="D274">
        <v>6.1</v>
      </c>
      <c r="E274">
        <v>10.5</v>
      </c>
      <c r="F274">
        <v>107</v>
      </c>
      <c r="G274">
        <v>20</v>
      </c>
      <c r="H274">
        <v>108</v>
      </c>
      <c r="I274">
        <v>0.480769</v>
      </c>
      <c r="J274">
        <v>106</v>
      </c>
      <c r="K274">
        <v>108</v>
      </c>
      <c r="L274">
        <v>0.33728248799999999</v>
      </c>
      <c r="M274">
        <v>2</v>
      </c>
      <c r="N274">
        <v>-117</v>
      </c>
      <c r="O274">
        <v>0.53917099999999996</v>
      </c>
      <c r="P274">
        <v>-115</v>
      </c>
      <c r="Q274">
        <v>-117</v>
      </c>
      <c r="R274" s="99">
        <v>0.50948126000000005</v>
      </c>
      <c r="S274" s="102">
        <f t="shared" si="20"/>
        <v>103.86580948976589</v>
      </c>
      <c r="T274" s="99">
        <v>0.49599979300000002</v>
      </c>
      <c r="U274" s="102">
        <f t="shared" si="21"/>
        <v>-101.61298736671047</v>
      </c>
      <c r="V274">
        <v>0.49218899999999999</v>
      </c>
      <c r="W274" s="100">
        <f t="shared" si="22"/>
        <v>103.17398397769963</v>
      </c>
      <c r="X274">
        <v>0.47362599999999999</v>
      </c>
      <c r="Y274" s="100">
        <f t="shared" si="23"/>
        <v>111.13705750951172</v>
      </c>
      <c r="Z274">
        <v>0.52059299999999997</v>
      </c>
      <c r="AA274" s="100">
        <f t="shared" si="24"/>
        <v>-108.59103016852067</v>
      </c>
      <c r="AB274">
        <v>0.33076899999999998</v>
      </c>
      <c r="AC274">
        <v>-1</v>
      </c>
      <c r="AD274">
        <v>4</v>
      </c>
      <c r="AE274">
        <v>7</v>
      </c>
      <c r="AF274" t="s">
        <v>228</v>
      </c>
      <c r="AG274" s="99" t="s">
        <v>323</v>
      </c>
      <c r="AH274">
        <v>1</v>
      </c>
      <c r="AI274">
        <v>11</v>
      </c>
      <c r="AJ274">
        <v>1</v>
      </c>
    </row>
    <row r="275" spans="1:36" x14ac:dyDescent="0.2">
      <c r="A275">
        <v>777600</v>
      </c>
      <c r="B275" s="85">
        <v>45815</v>
      </c>
      <c r="C275">
        <v>2025</v>
      </c>
      <c r="D275">
        <v>6.1</v>
      </c>
      <c r="E275">
        <v>8</v>
      </c>
      <c r="F275">
        <v>110.5</v>
      </c>
      <c r="G275">
        <v>15</v>
      </c>
      <c r="H275">
        <v>-114</v>
      </c>
      <c r="I275">
        <v>0.53271000000000002</v>
      </c>
      <c r="J275">
        <v>-101</v>
      </c>
      <c r="K275">
        <v>-114</v>
      </c>
      <c r="L275">
        <v>0.31912251699999999</v>
      </c>
      <c r="M275">
        <v>29</v>
      </c>
      <c r="N275">
        <v>105</v>
      </c>
      <c r="O275">
        <v>0.48780499999999999</v>
      </c>
      <c r="P275">
        <v>-107</v>
      </c>
      <c r="Q275">
        <v>105</v>
      </c>
      <c r="R275" s="99">
        <v>0.51822171800000005</v>
      </c>
      <c r="S275" s="102">
        <f t="shared" si="20"/>
        <v>107.56435841165629</v>
      </c>
      <c r="T275" s="99">
        <v>0.58844632799999996</v>
      </c>
      <c r="U275" s="102">
        <f t="shared" si="21"/>
        <v>142.98167360295108</v>
      </c>
      <c r="V275">
        <v>0.517258</v>
      </c>
      <c r="W275" s="100">
        <f t="shared" si="22"/>
        <v>-107.14998902105057</v>
      </c>
      <c r="X275">
        <v>0.56125100000000006</v>
      </c>
      <c r="Y275" s="100">
        <f t="shared" si="23"/>
        <v>-127.92074739771489</v>
      </c>
      <c r="Z275">
        <v>0.45055400000000001</v>
      </c>
      <c r="AA275" s="100">
        <f t="shared" si="24"/>
        <v>121.94897836885256</v>
      </c>
      <c r="AB275">
        <v>0.38270999999999999</v>
      </c>
      <c r="AC275">
        <v>-1</v>
      </c>
      <c r="AD275">
        <v>4</v>
      </c>
      <c r="AE275">
        <v>5</v>
      </c>
      <c r="AF275" t="s">
        <v>222</v>
      </c>
      <c r="AG275" s="99" t="s">
        <v>324</v>
      </c>
      <c r="AH275">
        <v>-1</v>
      </c>
      <c r="AI275">
        <v>9</v>
      </c>
      <c r="AJ275">
        <v>1</v>
      </c>
    </row>
    <row r="276" spans="1:36" x14ac:dyDescent="0.2">
      <c r="A276">
        <v>777603</v>
      </c>
      <c r="B276" s="85">
        <v>45815</v>
      </c>
      <c r="C276">
        <v>2025</v>
      </c>
      <c r="D276">
        <v>6.1</v>
      </c>
      <c r="E276">
        <v>9</v>
      </c>
      <c r="F276">
        <v>-103</v>
      </c>
      <c r="G276">
        <v>4</v>
      </c>
      <c r="H276">
        <v>147</v>
      </c>
      <c r="I276">
        <v>0.404858</v>
      </c>
      <c r="J276">
        <v>138</v>
      </c>
      <c r="K276">
        <v>147</v>
      </c>
      <c r="L276">
        <v>0.34782608700000001</v>
      </c>
      <c r="M276">
        <v>24</v>
      </c>
      <c r="N276">
        <v>-161</v>
      </c>
      <c r="O276">
        <v>0.61685800000000002</v>
      </c>
      <c r="P276">
        <v>-152</v>
      </c>
      <c r="Q276">
        <v>-161</v>
      </c>
      <c r="R276" s="99">
        <v>0.49631125300000001</v>
      </c>
      <c r="S276" s="102">
        <f t="shared" si="20"/>
        <v>-101.48646518800572</v>
      </c>
      <c r="T276" s="99">
        <v>0.59793456099999998</v>
      </c>
      <c r="U276" s="102">
        <f t="shared" si="21"/>
        <v>148.71573206768463</v>
      </c>
      <c r="V276">
        <v>0.40499000000000002</v>
      </c>
      <c r="W276" s="100">
        <f t="shared" si="22"/>
        <v>146.91967702906246</v>
      </c>
      <c r="X276">
        <v>0.47564699999999999</v>
      </c>
      <c r="Y276" s="100">
        <f t="shared" si="23"/>
        <v>110.23994685134144</v>
      </c>
      <c r="Z276">
        <v>0.44827899999999998</v>
      </c>
      <c r="AA276" s="100">
        <f t="shared" si="24"/>
        <v>123.07536154939224</v>
      </c>
      <c r="AB276">
        <v>0.55485799999999996</v>
      </c>
      <c r="AC276">
        <v>1</v>
      </c>
      <c r="AD276">
        <v>8</v>
      </c>
      <c r="AE276">
        <v>6</v>
      </c>
      <c r="AF276" t="s">
        <v>225</v>
      </c>
      <c r="AG276" s="99" t="s">
        <v>326</v>
      </c>
      <c r="AH276">
        <v>-1</v>
      </c>
      <c r="AI276">
        <v>14</v>
      </c>
      <c r="AJ276">
        <v>1</v>
      </c>
    </row>
    <row r="277" spans="1:36" x14ac:dyDescent="0.2">
      <c r="A277">
        <v>777605</v>
      </c>
      <c r="B277" s="85">
        <v>45815</v>
      </c>
      <c r="C277">
        <v>2025</v>
      </c>
      <c r="D277">
        <v>6.1</v>
      </c>
      <c r="E277">
        <v>7.5</v>
      </c>
      <c r="F277">
        <v>116</v>
      </c>
      <c r="G277">
        <v>19</v>
      </c>
      <c r="H277">
        <v>-104</v>
      </c>
      <c r="I277">
        <v>0.50980400000000003</v>
      </c>
      <c r="J277">
        <v>-103</v>
      </c>
      <c r="K277">
        <v>-104</v>
      </c>
      <c r="L277">
        <v>0.32247815699999999</v>
      </c>
      <c r="M277">
        <v>3</v>
      </c>
      <c r="N277">
        <v>-104</v>
      </c>
      <c r="O277">
        <v>0.50980400000000003</v>
      </c>
      <c r="P277">
        <v>-105</v>
      </c>
      <c r="Q277">
        <v>-104</v>
      </c>
      <c r="R277" s="99">
        <v>0.48753906200000002</v>
      </c>
      <c r="S277" s="102">
        <f t="shared" si="20"/>
        <v>-105.11177010058736</v>
      </c>
      <c r="T277" s="99">
        <v>0.64503318399999998</v>
      </c>
      <c r="U277" s="102">
        <f t="shared" si="21"/>
        <v>181.71647459012055</v>
      </c>
      <c r="V277">
        <v>0.63907700000000001</v>
      </c>
      <c r="W277" s="100">
        <f t="shared" si="22"/>
        <v>-177.06740772962655</v>
      </c>
      <c r="X277">
        <v>0.62945200000000001</v>
      </c>
      <c r="Y277" s="100">
        <f t="shared" si="23"/>
        <v>-169.87057007459222</v>
      </c>
      <c r="Z277">
        <v>0.58744799999999997</v>
      </c>
      <c r="AA277" s="100">
        <f t="shared" si="24"/>
        <v>-142.3936861292637</v>
      </c>
      <c r="AB277">
        <v>0.35980400000000001</v>
      </c>
      <c r="AC277">
        <v>-1</v>
      </c>
      <c r="AD277">
        <v>7</v>
      </c>
      <c r="AE277">
        <v>10</v>
      </c>
      <c r="AF277" t="s">
        <v>228</v>
      </c>
      <c r="AG277" s="99" t="s">
        <v>323</v>
      </c>
      <c r="AH277">
        <v>1</v>
      </c>
      <c r="AI277">
        <v>17</v>
      </c>
      <c r="AJ277">
        <v>1</v>
      </c>
    </row>
    <row r="278" spans="1:36" x14ac:dyDescent="0.2">
      <c r="A278">
        <v>777606</v>
      </c>
      <c r="B278" s="85">
        <v>45815</v>
      </c>
      <c r="C278">
        <v>2025</v>
      </c>
      <c r="D278">
        <v>6.1</v>
      </c>
      <c r="E278">
        <v>8.5</v>
      </c>
      <c r="F278">
        <v>117</v>
      </c>
      <c r="G278">
        <v>9</v>
      </c>
      <c r="H278">
        <v>122</v>
      </c>
      <c r="I278">
        <v>0.45045000000000002</v>
      </c>
      <c r="J278">
        <v>136</v>
      </c>
      <c r="K278">
        <v>122</v>
      </c>
      <c r="L278">
        <v>0.33585476600000003</v>
      </c>
      <c r="M278">
        <v>13</v>
      </c>
      <c r="N278">
        <v>-132</v>
      </c>
      <c r="O278">
        <v>0.56896599999999997</v>
      </c>
      <c r="P278">
        <v>-149</v>
      </c>
      <c r="Q278">
        <v>-132</v>
      </c>
      <c r="R278" s="99">
        <v>0.51452058499999997</v>
      </c>
      <c r="S278" s="102">
        <f t="shared" si="20"/>
        <v>105.98195703107206</v>
      </c>
      <c r="T278" s="99">
        <v>0.487938596</v>
      </c>
      <c r="U278" s="102">
        <f t="shared" si="21"/>
        <v>-104.94382043104456</v>
      </c>
      <c r="V278">
        <v>0.52312000000000003</v>
      </c>
      <c r="W278" s="100">
        <f t="shared" si="22"/>
        <v>-109.69635967119613</v>
      </c>
      <c r="X278">
        <v>0.45299299999999998</v>
      </c>
      <c r="Y278" s="100">
        <f t="shared" si="23"/>
        <v>120.75396308552232</v>
      </c>
      <c r="Z278">
        <v>0.46477099999999999</v>
      </c>
      <c r="AA278" s="100">
        <f t="shared" si="24"/>
        <v>115.15972382097848</v>
      </c>
      <c r="AB278">
        <v>0.60045000000000004</v>
      </c>
      <c r="AC278">
        <v>1</v>
      </c>
      <c r="AD278">
        <v>4</v>
      </c>
      <c r="AE278">
        <v>1</v>
      </c>
      <c r="AF278" t="s">
        <v>228</v>
      </c>
      <c r="AG278" s="99" t="s">
        <v>326</v>
      </c>
      <c r="AH278">
        <v>-1</v>
      </c>
      <c r="AI278">
        <v>5</v>
      </c>
      <c r="AJ278">
        <v>-1</v>
      </c>
    </row>
    <row r="279" spans="1:36" x14ac:dyDescent="0.2">
      <c r="A279">
        <v>777607</v>
      </c>
      <c r="B279" s="85">
        <v>45815</v>
      </c>
      <c r="C279">
        <v>2025</v>
      </c>
      <c r="D279">
        <v>6.1</v>
      </c>
      <c r="E279">
        <v>8</v>
      </c>
      <c r="F279">
        <v>-101</v>
      </c>
      <c r="G279">
        <v>22</v>
      </c>
      <c r="H279">
        <v>120</v>
      </c>
      <c r="I279">
        <v>0.45454499999999998</v>
      </c>
      <c r="J279">
        <v>157</v>
      </c>
      <c r="K279">
        <v>120</v>
      </c>
      <c r="L279">
        <v>0.33647680099999999</v>
      </c>
      <c r="M279">
        <v>21</v>
      </c>
      <c r="N279">
        <v>-130</v>
      </c>
      <c r="O279">
        <v>0.56521699999999997</v>
      </c>
      <c r="P279">
        <v>-165</v>
      </c>
      <c r="Q279">
        <v>-130</v>
      </c>
      <c r="R279" s="99">
        <v>0.48998961200000002</v>
      </c>
      <c r="S279" s="102">
        <f t="shared" si="20"/>
        <v>-104.08595927539785</v>
      </c>
      <c r="T279" s="99">
        <v>0.52413262400000005</v>
      </c>
      <c r="U279" s="102">
        <f t="shared" si="21"/>
        <v>110.1425839286785</v>
      </c>
      <c r="V279">
        <v>0.442218</v>
      </c>
      <c r="W279" s="100">
        <f t="shared" si="22"/>
        <v>126.13281232333374</v>
      </c>
      <c r="X279">
        <v>0.43180000000000002</v>
      </c>
      <c r="Y279" s="100">
        <f t="shared" si="23"/>
        <v>131.58869847151459</v>
      </c>
      <c r="Z279">
        <v>0.45880799999999999</v>
      </c>
      <c r="AA279" s="100">
        <f t="shared" si="24"/>
        <v>117.95609492423846</v>
      </c>
      <c r="AB279">
        <v>0.604545</v>
      </c>
      <c r="AC279">
        <v>1</v>
      </c>
      <c r="AD279">
        <v>2</v>
      </c>
      <c r="AE279">
        <v>1</v>
      </c>
      <c r="AF279" t="s">
        <v>222</v>
      </c>
      <c r="AG279" s="99" t="s">
        <v>326</v>
      </c>
      <c r="AH279">
        <v>-1</v>
      </c>
      <c r="AI279">
        <v>3</v>
      </c>
      <c r="AJ279">
        <v>-1</v>
      </c>
    </row>
    <row r="280" spans="1:36" x14ac:dyDescent="0.2">
      <c r="A280">
        <v>777608</v>
      </c>
      <c r="B280" s="85">
        <v>45815</v>
      </c>
      <c r="C280">
        <v>2025</v>
      </c>
      <c r="D280">
        <v>6.1</v>
      </c>
      <c r="E280">
        <v>7</v>
      </c>
      <c r="F280">
        <v>114</v>
      </c>
      <c r="G280">
        <v>7</v>
      </c>
      <c r="H280">
        <v>101</v>
      </c>
      <c r="I280">
        <v>0.49751200000000001</v>
      </c>
      <c r="J280">
        <v>121</v>
      </c>
      <c r="K280">
        <v>101</v>
      </c>
      <c r="L280">
        <v>0.30274477700000002</v>
      </c>
      <c r="M280">
        <v>12</v>
      </c>
      <c r="N280">
        <v>-109</v>
      </c>
      <c r="O280">
        <v>0.52153099999999997</v>
      </c>
      <c r="P280">
        <v>-132</v>
      </c>
      <c r="Q280">
        <v>-109</v>
      </c>
      <c r="R280" s="99">
        <v>0.51492959500000002</v>
      </c>
      <c r="S280" s="102">
        <f t="shared" si="20"/>
        <v>106.15564043739177</v>
      </c>
      <c r="T280" s="99">
        <v>0.53981492099999995</v>
      </c>
      <c r="U280" s="102">
        <f t="shared" si="21"/>
        <v>117.30387307929206</v>
      </c>
      <c r="V280">
        <v>0.49996099999999999</v>
      </c>
      <c r="W280" s="100">
        <f t="shared" si="22"/>
        <v>100.01560121689492</v>
      </c>
      <c r="X280">
        <v>0.50981399999999999</v>
      </c>
      <c r="Y280" s="100">
        <f t="shared" si="23"/>
        <v>-104.00419432623534</v>
      </c>
      <c r="Z280">
        <v>0.54196599999999995</v>
      </c>
      <c r="AA280" s="100">
        <f t="shared" si="24"/>
        <v>-118.32440386521522</v>
      </c>
      <c r="AB280">
        <v>0.34751199999999999</v>
      </c>
      <c r="AC280">
        <v>-1</v>
      </c>
      <c r="AD280">
        <v>3</v>
      </c>
      <c r="AE280">
        <v>5</v>
      </c>
      <c r="AF280" t="s">
        <v>225</v>
      </c>
      <c r="AG280" s="99" t="s">
        <v>323</v>
      </c>
      <c r="AH280">
        <v>1</v>
      </c>
      <c r="AI280">
        <v>8</v>
      </c>
      <c r="AJ280">
        <v>1</v>
      </c>
    </row>
    <row r="281" spans="1:36" x14ac:dyDescent="0.2">
      <c r="A281">
        <v>777609</v>
      </c>
      <c r="B281" s="85">
        <v>45815</v>
      </c>
      <c r="C281">
        <v>2025</v>
      </c>
      <c r="D281">
        <v>6.1</v>
      </c>
      <c r="E281">
        <v>8.5</v>
      </c>
      <c r="F281">
        <v>-100</v>
      </c>
      <c r="G281">
        <v>10</v>
      </c>
      <c r="H281">
        <v>103</v>
      </c>
      <c r="I281">
        <v>0.49261100000000002</v>
      </c>
      <c r="J281">
        <v>105</v>
      </c>
      <c r="K281">
        <v>103</v>
      </c>
      <c r="L281">
        <v>0.34727845299999999</v>
      </c>
      <c r="M281">
        <v>5</v>
      </c>
      <c r="N281">
        <v>-111</v>
      </c>
      <c r="O281">
        <v>0.52606600000000003</v>
      </c>
      <c r="P281">
        <v>-115</v>
      </c>
      <c r="Q281">
        <v>-111</v>
      </c>
      <c r="R281" s="99">
        <v>0.53518605600000002</v>
      </c>
      <c r="S281" s="102">
        <f t="shared" si="20"/>
        <v>115.13984528829025</v>
      </c>
      <c r="T281" s="99">
        <v>0.76354544000000002</v>
      </c>
      <c r="U281" s="102">
        <f t="shared" si="21"/>
        <v>322.91423772922798</v>
      </c>
      <c r="V281">
        <v>0.49824099999999999</v>
      </c>
      <c r="W281" s="100">
        <f t="shared" si="22"/>
        <v>100.70608400352441</v>
      </c>
      <c r="X281">
        <v>0.47378199999999998</v>
      </c>
      <c r="Y281" s="100">
        <f t="shared" si="23"/>
        <v>111.06753739061426</v>
      </c>
      <c r="Z281">
        <v>0.45158799999999999</v>
      </c>
      <c r="AA281" s="100">
        <f t="shared" si="24"/>
        <v>121.44078230599574</v>
      </c>
      <c r="AB281">
        <v>0.342611</v>
      </c>
      <c r="AC281">
        <v>-1</v>
      </c>
      <c r="AD281">
        <v>1</v>
      </c>
      <c r="AE281">
        <v>6</v>
      </c>
      <c r="AF281" t="s">
        <v>230</v>
      </c>
      <c r="AG281" s="99" t="s">
        <v>323</v>
      </c>
      <c r="AH281">
        <v>1</v>
      </c>
      <c r="AI281">
        <v>7</v>
      </c>
      <c r="AJ281">
        <v>-1</v>
      </c>
    </row>
    <row r="282" spans="1:36" x14ac:dyDescent="0.2">
      <c r="A282">
        <v>777610</v>
      </c>
      <c r="B282" s="85">
        <v>45815</v>
      </c>
      <c r="C282">
        <v>2025</v>
      </c>
      <c r="D282">
        <v>6.1</v>
      </c>
      <c r="E282">
        <v>8</v>
      </c>
      <c r="F282">
        <v>107</v>
      </c>
      <c r="G282">
        <v>16</v>
      </c>
      <c r="H282">
        <v>145</v>
      </c>
      <c r="I282">
        <v>0.408163</v>
      </c>
      <c r="J282">
        <v>153</v>
      </c>
      <c r="K282">
        <v>145</v>
      </c>
      <c r="L282">
        <v>0.34988272100000001</v>
      </c>
      <c r="M282">
        <v>28</v>
      </c>
      <c r="N282">
        <v>-159</v>
      </c>
      <c r="O282">
        <v>0.6139</v>
      </c>
      <c r="P282">
        <v>-166</v>
      </c>
      <c r="Q282">
        <v>-159</v>
      </c>
      <c r="R282" s="99">
        <v>0.46675059299999999</v>
      </c>
      <c r="S282" s="102">
        <f t="shared" si="20"/>
        <v>-114.24718361311218</v>
      </c>
      <c r="T282" s="99">
        <v>0.56287681899999997</v>
      </c>
      <c r="U282" s="102">
        <f t="shared" si="21"/>
        <v>128.76846698276566</v>
      </c>
      <c r="V282">
        <v>0.39995700000000001</v>
      </c>
      <c r="W282" s="100">
        <f t="shared" si="22"/>
        <v>150.02687788937311</v>
      </c>
      <c r="X282">
        <v>0.49696800000000002</v>
      </c>
      <c r="Y282" s="100">
        <f t="shared" si="23"/>
        <v>101.22019928848535</v>
      </c>
      <c r="Z282">
        <v>0.42691899999999999</v>
      </c>
      <c r="AA282" s="100">
        <f t="shared" si="24"/>
        <v>134.23647108702119</v>
      </c>
      <c r="AB282">
        <v>0.25816299999999998</v>
      </c>
      <c r="AC282">
        <v>-1</v>
      </c>
      <c r="AD282">
        <v>0</v>
      </c>
      <c r="AE282">
        <v>5</v>
      </c>
      <c r="AF282" t="s">
        <v>230</v>
      </c>
      <c r="AG282" s="99" t="s">
        <v>323</v>
      </c>
      <c r="AH282">
        <v>1</v>
      </c>
      <c r="AI282">
        <v>5</v>
      </c>
      <c r="AJ282">
        <v>-1</v>
      </c>
    </row>
    <row r="283" spans="1:36" x14ac:dyDescent="0.2">
      <c r="A283">
        <v>777611</v>
      </c>
      <c r="B283" s="85">
        <v>45815</v>
      </c>
      <c r="C283">
        <v>2025</v>
      </c>
      <c r="D283">
        <v>6.1</v>
      </c>
      <c r="E283">
        <v>8.5</v>
      </c>
      <c r="F283">
        <v>-100</v>
      </c>
      <c r="G283">
        <v>27</v>
      </c>
      <c r="H283">
        <v>-148</v>
      </c>
      <c r="I283">
        <v>0.59677400000000003</v>
      </c>
      <c r="J283">
        <v>-140</v>
      </c>
      <c r="K283">
        <v>-148</v>
      </c>
      <c r="L283">
        <v>0.32069846699999999</v>
      </c>
      <c r="M283">
        <v>11</v>
      </c>
      <c r="N283">
        <v>134</v>
      </c>
      <c r="O283">
        <v>0.42735000000000001</v>
      </c>
      <c r="P283">
        <v>128</v>
      </c>
      <c r="Q283">
        <v>134</v>
      </c>
      <c r="R283" s="99">
        <v>0.473197425</v>
      </c>
      <c r="S283" s="102">
        <f t="shared" si="20"/>
        <v>-111.32828438362701</v>
      </c>
      <c r="T283" s="99">
        <v>0.46065983999999999</v>
      </c>
      <c r="U283" s="102">
        <f t="shared" si="21"/>
        <v>-117.07991736375374</v>
      </c>
      <c r="V283">
        <v>0.62417</v>
      </c>
      <c r="W283" s="100">
        <f t="shared" si="22"/>
        <v>-166.07774791794162</v>
      </c>
      <c r="X283">
        <v>0.62894499999999998</v>
      </c>
      <c r="Y283" s="100">
        <f t="shared" si="23"/>
        <v>-169.50182587487029</v>
      </c>
      <c r="Z283">
        <v>0.62287599999999999</v>
      </c>
      <c r="AA283" s="100">
        <f t="shared" si="24"/>
        <v>-165.16477339018465</v>
      </c>
      <c r="AB283">
        <v>0.446774</v>
      </c>
      <c r="AC283">
        <v>-1</v>
      </c>
      <c r="AD283">
        <v>10</v>
      </c>
      <c r="AE283">
        <v>11</v>
      </c>
      <c r="AF283" t="s">
        <v>222</v>
      </c>
      <c r="AG283" s="99" t="s">
        <v>324</v>
      </c>
      <c r="AH283">
        <v>-1</v>
      </c>
      <c r="AI283">
        <v>21</v>
      </c>
      <c r="AJ283">
        <v>1</v>
      </c>
    </row>
    <row r="284" spans="1:36" x14ac:dyDescent="0.2">
      <c r="A284">
        <v>777612</v>
      </c>
      <c r="B284" s="85">
        <v>45815</v>
      </c>
      <c r="C284">
        <v>2025</v>
      </c>
      <c r="D284">
        <v>6.1</v>
      </c>
      <c r="E284">
        <v>9</v>
      </c>
      <c r="F284">
        <v>-107</v>
      </c>
      <c r="G284">
        <v>6</v>
      </c>
      <c r="H284">
        <v>-103</v>
      </c>
      <c r="I284">
        <v>0.50738899999999998</v>
      </c>
      <c r="J284">
        <v>107</v>
      </c>
      <c r="K284">
        <v>-103</v>
      </c>
      <c r="L284">
        <v>0.333208536</v>
      </c>
      <c r="M284">
        <v>1</v>
      </c>
      <c r="N284">
        <v>-105</v>
      </c>
      <c r="O284">
        <v>0.51219499999999996</v>
      </c>
      <c r="P284">
        <v>-116</v>
      </c>
      <c r="Q284">
        <v>-105</v>
      </c>
      <c r="R284" s="99">
        <v>0.49915511499999998</v>
      </c>
      <c r="S284" s="102">
        <f t="shared" si="20"/>
        <v>-100.33852603113162</v>
      </c>
      <c r="T284" s="99">
        <v>0.53405158699999999</v>
      </c>
      <c r="U284" s="102">
        <f t="shared" si="21"/>
        <v>114.61603304140881</v>
      </c>
      <c r="V284">
        <v>0.53098500000000004</v>
      </c>
      <c r="W284" s="100">
        <f t="shared" si="22"/>
        <v>-113.2127970320779</v>
      </c>
      <c r="X284">
        <v>0.45796199999999998</v>
      </c>
      <c r="Y284" s="100">
        <f t="shared" si="23"/>
        <v>118.35872845345247</v>
      </c>
      <c r="Z284">
        <v>0.45832099999999998</v>
      </c>
      <c r="AA284" s="100">
        <f t="shared" si="24"/>
        <v>118.18768941418789</v>
      </c>
      <c r="AB284">
        <v>0.657389</v>
      </c>
      <c r="AC284">
        <v>1</v>
      </c>
      <c r="AD284">
        <v>13</v>
      </c>
      <c r="AE284">
        <v>1</v>
      </c>
      <c r="AF284" t="s">
        <v>229</v>
      </c>
      <c r="AG284" s="99" t="s">
        <v>326</v>
      </c>
      <c r="AH284">
        <v>-1</v>
      </c>
      <c r="AI284">
        <v>14</v>
      </c>
      <c r="AJ284">
        <v>1</v>
      </c>
    </row>
    <row r="285" spans="1:36" x14ac:dyDescent="0.2">
      <c r="A285">
        <v>777582</v>
      </c>
      <c r="B285" s="85">
        <v>45816</v>
      </c>
      <c r="C285">
        <v>2025</v>
      </c>
      <c r="D285">
        <v>6.2</v>
      </c>
      <c r="E285">
        <v>9.5</v>
      </c>
      <c r="F285">
        <v>-132</v>
      </c>
      <c r="G285">
        <v>26</v>
      </c>
      <c r="H285">
        <v>132</v>
      </c>
      <c r="I285">
        <v>0.43103399999999997</v>
      </c>
      <c r="J285">
        <v>130</v>
      </c>
      <c r="K285">
        <v>132</v>
      </c>
      <c r="L285">
        <v>0.33921411400000001</v>
      </c>
      <c r="M285">
        <v>14</v>
      </c>
      <c r="N285">
        <v>-170</v>
      </c>
      <c r="O285">
        <v>0.62963000000000002</v>
      </c>
      <c r="P285">
        <v>-154</v>
      </c>
      <c r="Q285">
        <v>-170</v>
      </c>
      <c r="R285" s="99">
        <v>0.50264930900000004</v>
      </c>
      <c r="S285" s="102">
        <f t="shared" si="20"/>
        <v>101.06536858114067</v>
      </c>
      <c r="T285" s="99">
        <v>0.35488657899999998</v>
      </c>
      <c r="U285" s="102">
        <f t="shared" si="21"/>
        <v>-181.78016841825965</v>
      </c>
      <c r="V285">
        <v>0.5</v>
      </c>
      <c r="W285" s="100">
        <f t="shared" si="22"/>
        <v>-100</v>
      </c>
      <c r="X285">
        <v>0.5</v>
      </c>
      <c r="Y285" s="100">
        <f t="shared" si="23"/>
        <v>-100</v>
      </c>
      <c r="Z285">
        <v>0.5</v>
      </c>
      <c r="AA285" s="100">
        <f t="shared" si="24"/>
        <v>-100</v>
      </c>
      <c r="AB285">
        <v>0.28103400000000001</v>
      </c>
      <c r="AC285">
        <v>-1</v>
      </c>
      <c r="AD285">
        <v>3</v>
      </c>
      <c r="AE285">
        <v>7</v>
      </c>
      <c r="AF285" t="s">
        <v>227</v>
      </c>
      <c r="AG285" s="99" t="s">
        <v>323</v>
      </c>
      <c r="AH285">
        <v>1</v>
      </c>
      <c r="AI285">
        <v>10</v>
      </c>
      <c r="AJ285">
        <v>1</v>
      </c>
    </row>
    <row r="286" spans="1:36" x14ac:dyDescent="0.2">
      <c r="A286">
        <v>777587</v>
      </c>
      <c r="B286" s="85">
        <v>45816</v>
      </c>
      <c r="C286">
        <v>2025</v>
      </c>
      <c r="D286">
        <v>6.2</v>
      </c>
      <c r="E286">
        <v>7.5</v>
      </c>
      <c r="F286">
        <v>111.5</v>
      </c>
      <c r="G286">
        <v>25</v>
      </c>
      <c r="H286">
        <v>117</v>
      </c>
      <c r="I286">
        <v>0.46082899999999999</v>
      </c>
      <c r="J286">
        <v>104</v>
      </c>
      <c r="K286">
        <v>117</v>
      </c>
      <c r="L286">
        <v>0.32085561499999998</v>
      </c>
      <c r="M286">
        <v>0</v>
      </c>
      <c r="N286">
        <v>-127</v>
      </c>
      <c r="O286">
        <v>0.55947100000000005</v>
      </c>
      <c r="P286">
        <v>-113</v>
      </c>
      <c r="Q286">
        <v>-127</v>
      </c>
      <c r="R286" s="99">
        <v>0.510593462</v>
      </c>
      <c r="S286" s="102">
        <f t="shared" si="20"/>
        <v>104.32910522335523</v>
      </c>
      <c r="T286" s="99">
        <v>0.48632721200000001</v>
      </c>
      <c r="U286" s="102">
        <f t="shared" si="21"/>
        <v>-105.62287598251856</v>
      </c>
      <c r="V286">
        <v>0.41716700000000001</v>
      </c>
      <c r="W286" s="100">
        <f t="shared" si="22"/>
        <v>139.71215364590199</v>
      </c>
      <c r="X286">
        <v>0.48141</v>
      </c>
      <c r="Y286" s="100">
        <f t="shared" si="23"/>
        <v>107.72314659022454</v>
      </c>
      <c r="Z286">
        <v>0.51686900000000002</v>
      </c>
      <c r="AA286" s="100">
        <f t="shared" si="24"/>
        <v>-106.98319917372308</v>
      </c>
      <c r="AB286">
        <v>0.61082899999999996</v>
      </c>
      <c r="AC286">
        <v>1</v>
      </c>
      <c r="AD286">
        <v>4</v>
      </c>
      <c r="AE286">
        <v>3</v>
      </c>
      <c r="AF286" t="s">
        <v>222</v>
      </c>
      <c r="AG286" s="99" t="s">
        <v>326</v>
      </c>
      <c r="AH286">
        <v>-1</v>
      </c>
      <c r="AI286">
        <v>7</v>
      </c>
      <c r="AJ286">
        <v>-1</v>
      </c>
    </row>
    <row r="287" spans="1:36" x14ac:dyDescent="0.2">
      <c r="A287">
        <v>777588</v>
      </c>
      <c r="B287" s="85">
        <v>45816</v>
      </c>
      <c r="C287">
        <v>2025</v>
      </c>
      <c r="D287">
        <v>6.2</v>
      </c>
      <c r="E287">
        <v>10.5</v>
      </c>
      <c r="F287">
        <v>-107</v>
      </c>
      <c r="G287">
        <v>20</v>
      </c>
      <c r="H287">
        <v>105</v>
      </c>
      <c r="I287">
        <v>0.48780499999999999</v>
      </c>
      <c r="J287">
        <v>124</v>
      </c>
      <c r="K287">
        <v>105</v>
      </c>
      <c r="L287">
        <v>0.33728248799999999</v>
      </c>
      <c r="M287">
        <v>2</v>
      </c>
      <c r="N287">
        <v>-114</v>
      </c>
      <c r="O287">
        <v>0.53271000000000002</v>
      </c>
      <c r="P287">
        <v>-135</v>
      </c>
      <c r="Q287">
        <v>-114</v>
      </c>
      <c r="R287" s="99">
        <v>0.50898600900000002</v>
      </c>
      <c r="S287" s="102">
        <f t="shared" si="20"/>
        <v>103.66018450174876</v>
      </c>
      <c r="T287" s="99">
        <v>0.44116044900000001</v>
      </c>
      <c r="U287" s="102">
        <f t="shared" si="21"/>
        <v>-126.67489850161067</v>
      </c>
      <c r="V287">
        <v>0.46079199999999998</v>
      </c>
      <c r="W287" s="100">
        <f t="shared" si="22"/>
        <v>117.01765655653745</v>
      </c>
      <c r="X287">
        <v>0.462677</v>
      </c>
      <c r="Y287" s="100">
        <f t="shared" si="23"/>
        <v>116.13350134110838</v>
      </c>
      <c r="Z287">
        <v>0.51507499999999995</v>
      </c>
      <c r="AA287" s="100">
        <f t="shared" si="24"/>
        <v>-106.21745630767643</v>
      </c>
      <c r="AB287">
        <v>0.63780499999999996</v>
      </c>
      <c r="AC287">
        <v>1</v>
      </c>
      <c r="AD287">
        <v>5</v>
      </c>
      <c r="AE287">
        <v>1</v>
      </c>
      <c r="AF287" t="s">
        <v>227</v>
      </c>
      <c r="AG287" s="99" t="s">
        <v>326</v>
      </c>
      <c r="AH287">
        <v>-1</v>
      </c>
      <c r="AI287">
        <v>6</v>
      </c>
      <c r="AJ287">
        <v>-1</v>
      </c>
    </row>
    <row r="288" spans="1:36" x14ac:dyDescent="0.2">
      <c r="A288">
        <v>777589</v>
      </c>
      <c r="B288" s="85">
        <v>45816</v>
      </c>
      <c r="C288">
        <v>2025</v>
      </c>
      <c r="D288">
        <v>6.2</v>
      </c>
      <c r="E288">
        <v>9</v>
      </c>
      <c r="F288">
        <v>-111.5</v>
      </c>
      <c r="G288">
        <v>4</v>
      </c>
      <c r="H288">
        <v>111</v>
      </c>
      <c r="I288">
        <v>0.47393400000000002</v>
      </c>
      <c r="J288">
        <v>114</v>
      </c>
      <c r="K288">
        <v>111</v>
      </c>
      <c r="L288">
        <v>0.34782608700000001</v>
      </c>
      <c r="M288">
        <v>24</v>
      </c>
      <c r="N288">
        <v>-120</v>
      </c>
      <c r="O288">
        <v>0.54545500000000002</v>
      </c>
      <c r="P288">
        <v>-124</v>
      </c>
      <c r="Q288">
        <v>-120</v>
      </c>
      <c r="R288" s="99">
        <v>0.49797163999999999</v>
      </c>
      <c r="S288" s="102">
        <f t="shared" si="20"/>
        <v>-100.81464880208839</v>
      </c>
      <c r="T288" s="99">
        <v>0.48761900800000002</v>
      </c>
      <c r="U288" s="102">
        <f t="shared" si="21"/>
        <v>-105.07814166259901</v>
      </c>
      <c r="V288">
        <v>0.416821</v>
      </c>
      <c r="W288" s="100">
        <f t="shared" si="22"/>
        <v>139.91113691488673</v>
      </c>
      <c r="X288">
        <v>0.47595500000000002</v>
      </c>
      <c r="Y288" s="100">
        <f t="shared" si="23"/>
        <v>110.1038963767583</v>
      </c>
      <c r="Z288">
        <v>0.50381100000000001</v>
      </c>
      <c r="AA288" s="100">
        <f t="shared" si="24"/>
        <v>-101.53610821682868</v>
      </c>
      <c r="AB288">
        <v>0.323934</v>
      </c>
      <c r="AC288">
        <v>-1</v>
      </c>
      <c r="AD288">
        <v>2</v>
      </c>
      <c r="AE288">
        <v>3</v>
      </c>
      <c r="AF288" t="s">
        <v>222</v>
      </c>
      <c r="AG288" s="99" t="s">
        <v>323</v>
      </c>
      <c r="AH288">
        <v>1</v>
      </c>
      <c r="AI288">
        <v>5</v>
      </c>
      <c r="AJ288">
        <v>-1</v>
      </c>
    </row>
    <row r="289" spans="1:36" x14ac:dyDescent="0.2">
      <c r="A289">
        <v>777590</v>
      </c>
      <c r="B289" s="85">
        <v>45816</v>
      </c>
      <c r="C289">
        <v>2025</v>
      </c>
      <c r="D289">
        <v>6.2</v>
      </c>
      <c r="E289">
        <v>8.5</v>
      </c>
      <c r="F289">
        <v>-106</v>
      </c>
      <c r="G289">
        <v>9</v>
      </c>
      <c r="H289">
        <v>-120</v>
      </c>
      <c r="I289">
        <v>0.54545500000000002</v>
      </c>
      <c r="J289">
        <v>130</v>
      </c>
      <c r="K289">
        <v>-120</v>
      </c>
      <c r="L289">
        <v>0.33585476600000003</v>
      </c>
      <c r="M289">
        <v>13</v>
      </c>
      <c r="N289">
        <v>-106</v>
      </c>
      <c r="O289">
        <v>0.51456299999999999</v>
      </c>
      <c r="P289">
        <v>-154</v>
      </c>
      <c r="Q289">
        <v>-106</v>
      </c>
      <c r="R289" s="99">
        <v>0.50802836399999995</v>
      </c>
      <c r="S289" s="102">
        <f t="shared" si="20"/>
        <v>103.26375075818393</v>
      </c>
      <c r="T289" s="99">
        <v>0.448360594</v>
      </c>
      <c r="U289" s="102">
        <f t="shared" si="21"/>
        <v>-123.03476562884563</v>
      </c>
      <c r="V289">
        <v>0.5</v>
      </c>
      <c r="W289" s="100">
        <f t="shared" si="22"/>
        <v>-100</v>
      </c>
      <c r="X289">
        <v>0.5</v>
      </c>
      <c r="Y289" s="100">
        <f t="shared" si="23"/>
        <v>-100</v>
      </c>
      <c r="Z289">
        <v>0.5</v>
      </c>
      <c r="AA289" s="100">
        <f t="shared" si="24"/>
        <v>-100</v>
      </c>
      <c r="AB289">
        <v>0.395455</v>
      </c>
      <c r="AC289">
        <v>-1</v>
      </c>
      <c r="AD289">
        <v>5</v>
      </c>
      <c r="AE289">
        <v>7</v>
      </c>
      <c r="AF289" t="s">
        <v>225</v>
      </c>
      <c r="AG289" s="99" t="s">
        <v>324</v>
      </c>
      <c r="AH289">
        <v>-1</v>
      </c>
      <c r="AI289">
        <v>12</v>
      </c>
      <c r="AJ289">
        <v>1</v>
      </c>
    </row>
    <row r="290" spans="1:36" x14ac:dyDescent="0.2">
      <c r="A290">
        <v>777591</v>
      </c>
      <c r="B290" s="85">
        <v>45816</v>
      </c>
      <c r="C290">
        <v>2025</v>
      </c>
      <c r="D290">
        <v>6.2</v>
      </c>
      <c r="E290">
        <v>7.5</v>
      </c>
      <c r="F290">
        <v>108.5</v>
      </c>
      <c r="G290">
        <v>7</v>
      </c>
      <c r="H290">
        <v>-135</v>
      </c>
      <c r="I290">
        <v>0.57446799999999998</v>
      </c>
      <c r="J290">
        <v>-148</v>
      </c>
      <c r="K290">
        <v>-135</v>
      </c>
      <c r="L290">
        <v>0.30274477700000002</v>
      </c>
      <c r="M290">
        <v>12</v>
      </c>
      <c r="N290">
        <v>125</v>
      </c>
      <c r="O290">
        <v>0.44444400000000001</v>
      </c>
      <c r="P290">
        <v>137</v>
      </c>
      <c r="Q290">
        <v>125</v>
      </c>
      <c r="R290" s="99">
        <v>0.499019608</v>
      </c>
      <c r="S290" s="102">
        <f t="shared" si="20"/>
        <v>-100.39292724545605</v>
      </c>
      <c r="T290" s="99">
        <v>0.45770303800000001</v>
      </c>
      <c r="U290" s="102">
        <f t="shared" si="21"/>
        <v>-118.4822727787968</v>
      </c>
      <c r="V290">
        <v>0.61630399999999996</v>
      </c>
      <c r="W290" s="100">
        <f t="shared" si="22"/>
        <v>-160.6229932029523</v>
      </c>
      <c r="X290">
        <v>0.51875099999999996</v>
      </c>
      <c r="Y290" s="100">
        <f t="shared" si="23"/>
        <v>-107.79263956912118</v>
      </c>
      <c r="Z290">
        <v>0.59472199999999997</v>
      </c>
      <c r="AA290" s="100">
        <f t="shared" si="24"/>
        <v>-146.74421014710887</v>
      </c>
      <c r="AB290">
        <v>0.724468</v>
      </c>
      <c r="AC290">
        <v>1</v>
      </c>
      <c r="AD290">
        <v>4</v>
      </c>
      <c r="AE290">
        <v>2</v>
      </c>
      <c r="AF290" t="s">
        <v>225</v>
      </c>
      <c r="AG290" s="99" t="s">
        <v>325</v>
      </c>
      <c r="AH290">
        <v>1</v>
      </c>
      <c r="AI290">
        <v>6</v>
      </c>
      <c r="AJ290">
        <v>-1</v>
      </c>
    </row>
    <row r="291" spans="1:36" x14ac:dyDescent="0.2">
      <c r="A291">
        <v>777594</v>
      </c>
      <c r="B291" s="85">
        <v>45816</v>
      </c>
      <c r="C291">
        <v>2025</v>
      </c>
      <c r="D291">
        <v>6.2</v>
      </c>
      <c r="E291">
        <v>8.5</v>
      </c>
      <c r="F291">
        <v>107</v>
      </c>
      <c r="G291">
        <v>10</v>
      </c>
      <c r="H291">
        <v>-122</v>
      </c>
      <c r="I291">
        <v>0.54954999999999998</v>
      </c>
      <c r="J291">
        <v>-115</v>
      </c>
      <c r="K291">
        <v>-122</v>
      </c>
      <c r="L291">
        <v>0.34727845299999999</v>
      </c>
      <c r="M291">
        <v>5</v>
      </c>
      <c r="N291">
        <v>113</v>
      </c>
      <c r="O291">
        <v>0.46948400000000001</v>
      </c>
      <c r="P291">
        <v>107</v>
      </c>
      <c r="Q291">
        <v>113</v>
      </c>
      <c r="R291" s="99">
        <v>0.54070900399999999</v>
      </c>
      <c r="S291" s="102">
        <f t="shared" si="20"/>
        <v>117.7268896427484</v>
      </c>
      <c r="T291" s="99">
        <v>0.36500073700000002</v>
      </c>
      <c r="U291" s="102">
        <f t="shared" si="21"/>
        <v>-173.97204954136845</v>
      </c>
      <c r="V291">
        <v>0.57826599999999995</v>
      </c>
      <c r="W291" s="100">
        <f t="shared" si="22"/>
        <v>-137.11628656925927</v>
      </c>
      <c r="X291">
        <v>0.44481100000000001</v>
      </c>
      <c r="Y291" s="100">
        <f t="shared" si="23"/>
        <v>124.81458417170437</v>
      </c>
      <c r="Z291">
        <v>0.52509799999999995</v>
      </c>
      <c r="AA291" s="100">
        <f t="shared" si="24"/>
        <v>-110.56975965567631</v>
      </c>
      <c r="AB291">
        <v>0.69955000000000001</v>
      </c>
      <c r="AC291">
        <v>1</v>
      </c>
      <c r="AD291">
        <v>4</v>
      </c>
      <c r="AE291">
        <v>0</v>
      </c>
      <c r="AF291" t="s">
        <v>227</v>
      </c>
      <c r="AG291" s="99" t="s">
        <v>325</v>
      </c>
      <c r="AH291">
        <v>1</v>
      </c>
      <c r="AI291">
        <v>4</v>
      </c>
      <c r="AJ291">
        <v>-1</v>
      </c>
    </row>
    <row r="292" spans="1:36" x14ac:dyDescent="0.2">
      <c r="A292">
        <v>777595</v>
      </c>
      <c r="B292" s="85">
        <v>45816</v>
      </c>
      <c r="C292">
        <v>2025</v>
      </c>
      <c r="D292">
        <v>6.2</v>
      </c>
      <c r="E292">
        <v>6.5</v>
      </c>
      <c r="F292">
        <v>-114</v>
      </c>
      <c r="G292">
        <v>22</v>
      </c>
      <c r="H292">
        <v>-119</v>
      </c>
      <c r="I292">
        <v>0.54337899999999995</v>
      </c>
      <c r="J292">
        <v>-109</v>
      </c>
      <c r="K292">
        <v>-119</v>
      </c>
      <c r="L292">
        <v>0.33647680099999999</v>
      </c>
      <c r="M292">
        <v>21</v>
      </c>
      <c r="N292">
        <v>110</v>
      </c>
      <c r="O292">
        <v>0.47619</v>
      </c>
      <c r="P292">
        <v>101</v>
      </c>
      <c r="Q292">
        <v>110</v>
      </c>
      <c r="R292" s="99">
        <v>0.486755781</v>
      </c>
      <c r="S292" s="102">
        <f t="shared" si="20"/>
        <v>-105.4418332629931</v>
      </c>
      <c r="T292" s="99">
        <v>0.40702361500000001</v>
      </c>
      <c r="U292" s="102">
        <f t="shared" si="21"/>
        <v>-145.68599047993814</v>
      </c>
      <c r="V292">
        <v>0.50564799999999999</v>
      </c>
      <c r="W292" s="100">
        <f t="shared" si="22"/>
        <v>-102.28501148978866</v>
      </c>
      <c r="X292">
        <v>0.432168</v>
      </c>
      <c r="Y292" s="100">
        <f t="shared" si="23"/>
        <v>131.39149589974269</v>
      </c>
      <c r="Z292">
        <v>0.56853299999999996</v>
      </c>
      <c r="AA292" s="100">
        <f t="shared" si="24"/>
        <v>-131.76743528473787</v>
      </c>
      <c r="AB292">
        <v>0.69337899999999997</v>
      </c>
      <c r="AC292">
        <v>1</v>
      </c>
      <c r="AD292">
        <v>2</v>
      </c>
      <c r="AE292">
        <v>1</v>
      </c>
      <c r="AF292" t="s">
        <v>222</v>
      </c>
      <c r="AG292" s="99" t="s">
        <v>325</v>
      </c>
      <c r="AH292">
        <v>1</v>
      </c>
      <c r="AI292">
        <v>3</v>
      </c>
      <c r="AJ292">
        <v>-1</v>
      </c>
    </row>
    <row r="293" spans="1:36" x14ac:dyDescent="0.2">
      <c r="A293">
        <v>777596</v>
      </c>
      <c r="B293" s="85">
        <v>45816</v>
      </c>
      <c r="C293">
        <v>2025</v>
      </c>
      <c r="D293">
        <v>6.2</v>
      </c>
      <c r="E293">
        <v>8.5</v>
      </c>
      <c r="F293">
        <v>-120</v>
      </c>
      <c r="G293">
        <v>16</v>
      </c>
      <c r="H293">
        <v>-111</v>
      </c>
      <c r="I293">
        <v>0.52606600000000003</v>
      </c>
      <c r="J293">
        <v>118</v>
      </c>
      <c r="K293">
        <v>-111</v>
      </c>
      <c r="L293">
        <v>0.34988272100000001</v>
      </c>
      <c r="M293">
        <v>28</v>
      </c>
      <c r="N293">
        <v>-115</v>
      </c>
      <c r="O293">
        <v>0.53488400000000003</v>
      </c>
      <c r="P293">
        <v>-138</v>
      </c>
      <c r="Q293">
        <v>-115</v>
      </c>
      <c r="R293" s="99">
        <v>0.47689759599999998</v>
      </c>
      <c r="S293" s="102">
        <f t="shared" si="20"/>
        <v>-109.68862254445087</v>
      </c>
      <c r="T293" s="99">
        <v>0.53121126900000004</v>
      </c>
      <c r="U293" s="102">
        <f t="shared" si="21"/>
        <v>113.31570788121186</v>
      </c>
      <c r="V293">
        <v>0.5</v>
      </c>
      <c r="W293" s="100">
        <f t="shared" si="22"/>
        <v>-100</v>
      </c>
      <c r="X293">
        <v>0.5</v>
      </c>
      <c r="Y293" s="100">
        <f t="shared" si="23"/>
        <v>-100</v>
      </c>
      <c r="Z293">
        <v>0.5</v>
      </c>
      <c r="AA293" s="100">
        <f t="shared" si="24"/>
        <v>-100</v>
      </c>
      <c r="AB293">
        <v>0.37606600000000001</v>
      </c>
      <c r="AC293">
        <v>-1</v>
      </c>
      <c r="AD293">
        <v>2</v>
      </c>
      <c r="AE293">
        <v>4</v>
      </c>
      <c r="AF293" t="s">
        <v>225</v>
      </c>
      <c r="AG293" s="99" t="s">
        <v>323</v>
      </c>
      <c r="AH293">
        <v>1</v>
      </c>
      <c r="AI293">
        <v>6</v>
      </c>
      <c r="AJ293">
        <v>-1</v>
      </c>
    </row>
    <row r="294" spans="1:36" x14ac:dyDescent="0.2">
      <c r="A294">
        <v>777602</v>
      </c>
      <c r="B294" s="85">
        <v>45816</v>
      </c>
      <c r="C294">
        <v>2025</v>
      </c>
      <c r="D294">
        <v>6.2</v>
      </c>
      <c r="E294">
        <v>9.5</v>
      </c>
      <c r="F294">
        <v>-107</v>
      </c>
      <c r="G294">
        <v>6</v>
      </c>
      <c r="H294">
        <v>108</v>
      </c>
      <c r="I294">
        <v>0.480769</v>
      </c>
      <c r="J294">
        <v>109</v>
      </c>
      <c r="K294">
        <v>108</v>
      </c>
      <c r="L294">
        <v>0.333208536</v>
      </c>
      <c r="M294">
        <v>1</v>
      </c>
      <c r="N294">
        <v>-117</v>
      </c>
      <c r="O294">
        <v>0.53917099999999996</v>
      </c>
      <c r="P294">
        <v>-118</v>
      </c>
      <c r="Q294">
        <v>-117</v>
      </c>
      <c r="R294" s="99">
        <v>0.490852383</v>
      </c>
      <c r="S294" s="102">
        <f t="shared" si="20"/>
        <v>-103.72723748190502</v>
      </c>
      <c r="T294" s="99">
        <v>0.54728450399999995</v>
      </c>
      <c r="U294" s="102">
        <f t="shared" si="21"/>
        <v>120.88928009656641</v>
      </c>
      <c r="V294">
        <v>0.49105399999999999</v>
      </c>
      <c r="W294" s="100">
        <f t="shared" si="22"/>
        <v>103.64359113254348</v>
      </c>
      <c r="X294">
        <v>0.46943499999999999</v>
      </c>
      <c r="Y294" s="100">
        <f t="shared" si="23"/>
        <v>113.02203712974107</v>
      </c>
      <c r="Z294">
        <v>0.44716299999999998</v>
      </c>
      <c r="AA294" s="100">
        <f t="shared" si="24"/>
        <v>123.63209836234216</v>
      </c>
      <c r="AB294">
        <v>0.63076900000000002</v>
      </c>
      <c r="AC294">
        <v>1</v>
      </c>
      <c r="AD294">
        <v>4</v>
      </c>
      <c r="AE294">
        <v>2</v>
      </c>
      <c r="AF294" t="s">
        <v>225</v>
      </c>
      <c r="AG294" s="99" t="s">
        <v>326</v>
      </c>
      <c r="AH294">
        <v>-1</v>
      </c>
      <c r="AI294">
        <v>6</v>
      </c>
      <c r="AJ294">
        <v>-1</v>
      </c>
    </row>
    <row r="295" spans="1:36" x14ac:dyDescent="0.2">
      <c r="A295">
        <v>777574</v>
      </c>
      <c r="B295" s="85">
        <v>45817</v>
      </c>
      <c r="C295">
        <v>2025</v>
      </c>
      <c r="D295">
        <v>6.2</v>
      </c>
      <c r="E295">
        <v>7.5</v>
      </c>
      <c r="F295">
        <v>-128</v>
      </c>
      <c r="G295">
        <v>22</v>
      </c>
      <c r="H295">
        <v>-125</v>
      </c>
      <c r="I295">
        <v>0.55555600000000005</v>
      </c>
      <c r="J295">
        <v>-118</v>
      </c>
      <c r="K295">
        <v>-125</v>
      </c>
      <c r="L295">
        <v>0.33647680099999999</v>
      </c>
      <c r="M295">
        <v>11</v>
      </c>
      <c r="N295">
        <v>-102</v>
      </c>
      <c r="O295">
        <v>0.50495000000000001</v>
      </c>
      <c r="P295">
        <v>100</v>
      </c>
      <c r="Q295">
        <v>-102</v>
      </c>
      <c r="R295" s="99">
        <v>0.474795511</v>
      </c>
      <c r="S295" s="102">
        <f t="shared" si="20"/>
        <v>-110.61698706751255</v>
      </c>
      <c r="T295" s="99">
        <v>0.54944285000000004</v>
      </c>
      <c r="U295" s="102">
        <f t="shared" si="21"/>
        <v>121.94742664720781</v>
      </c>
      <c r="V295">
        <v>0.5</v>
      </c>
      <c r="W295" s="100">
        <f t="shared" si="22"/>
        <v>-100</v>
      </c>
      <c r="X295">
        <v>0.5</v>
      </c>
      <c r="Y295" s="100">
        <f t="shared" si="23"/>
        <v>-100</v>
      </c>
      <c r="Z295">
        <v>0.5</v>
      </c>
      <c r="AA295" s="100">
        <f t="shared" si="24"/>
        <v>-100</v>
      </c>
      <c r="AB295">
        <v>0.70555599999999996</v>
      </c>
      <c r="AC295">
        <v>1</v>
      </c>
      <c r="AD295">
        <v>10</v>
      </c>
      <c r="AE295">
        <v>3</v>
      </c>
      <c r="AF295" t="s">
        <v>226</v>
      </c>
      <c r="AG295" s="99" t="s">
        <v>325</v>
      </c>
      <c r="AH295">
        <v>1</v>
      </c>
      <c r="AI295">
        <v>13</v>
      </c>
      <c r="AJ295">
        <v>1</v>
      </c>
    </row>
    <row r="296" spans="1:36" x14ac:dyDescent="0.2">
      <c r="A296">
        <v>777575</v>
      </c>
      <c r="B296" s="85">
        <v>45817</v>
      </c>
      <c r="C296">
        <v>2025</v>
      </c>
      <c r="D296">
        <v>6.2</v>
      </c>
      <c r="E296">
        <v>7.5</v>
      </c>
      <c r="F296">
        <v>-105</v>
      </c>
      <c r="G296">
        <v>17</v>
      </c>
      <c r="H296">
        <v>148</v>
      </c>
      <c r="I296">
        <v>0.40322599999999997</v>
      </c>
      <c r="J296">
        <v>133</v>
      </c>
      <c r="K296">
        <v>148</v>
      </c>
      <c r="L296">
        <v>0.32447985800000001</v>
      </c>
      <c r="M296">
        <v>0</v>
      </c>
      <c r="N296">
        <v>-161</v>
      </c>
      <c r="O296">
        <v>0.61685800000000002</v>
      </c>
      <c r="P296">
        <v>-144</v>
      </c>
      <c r="Q296">
        <v>-161</v>
      </c>
      <c r="R296" s="99">
        <v>0.48824358400000001</v>
      </c>
      <c r="S296" s="102">
        <f t="shared" si="20"/>
        <v>-104.8157994842181</v>
      </c>
      <c r="T296" s="99">
        <v>0.60912242500000002</v>
      </c>
      <c r="U296" s="102">
        <f t="shared" si="21"/>
        <v>155.83457940763168</v>
      </c>
      <c r="V296">
        <v>0.422072</v>
      </c>
      <c r="W296" s="100">
        <f t="shared" si="22"/>
        <v>136.92640118273658</v>
      </c>
      <c r="X296">
        <v>0.49149500000000002</v>
      </c>
      <c r="Y296" s="100">
        <f t="shared" si="23"/>
        <v>103.46086938829488</v>
      </c>
      <c r="Z296">
        <v>0.40048299999999998</v>
      </c>
      <c r="AA296" s="100">
        <f t="shared" si="24"/>
        <v>149.69848907444265</v>
      </c>
      <c r="AB296">
        <v>0.25322600000000001</v>
      </c>
      <c r="AC296">
        <v>-1</v>
      </c>
      <c r="AD296">
        <v>1</v>
      </c>
      <c r="AE296">
        <v>7</v>
      </c>
      <c r="AF296" t="s">
        <v>224</v>
      </c>
      <c r="AG296" s="99" t="s">
        <v>323</v>
      </c>
      <c r="AH296">
        <v>1</v>
      </c>
      <c r="AI296">
        <v>8</v>
      </c>
      <c r="AJ296">
        <v>1</v>
      </c>
    </row>
    <row r="297" spans="1:36" x14ac:dyDescent="0.2">
      <c r="A297">
        <v>777576</v>
      </c>
      <c r="B297" s="85">
        <v>45817</v>
      </c>
      <c r="C297">
        <v>2025</v>
      </c>
      <c r="D297">
        <v>6.2</v>
      </c>
      <c r="E297">
        <v>9</v>
      </c>
      <c r="F297">
        <v>109.5</v>
      </c>
      <c r="G297">
        <v>4</v>
      </c>
      <c r="H297">
        <v>-133</v>
      </c>
      <c r="I297">
        <v>0.57081499999999996</v>
      </c>
      <c r="J297">
        <v>-140</v>
      </c>
      <c r="K297">
        <v>-133</v>
      </c>
      <c r="L297">
        <v>0.34782608700000001</v>
      </c>
      <c r="M297">
        <v>20</v>
      </c>
      <c r="N297">
        <v>122</v>
      </c>
      <c r="O297">
        <v>0.45045000000000002</v>
      </c>
      <c r="P297">
        <v>129</v>
      </c>
      <c r="Q297">
        <v>122</v>
      </c>
      <c r="R297" s="99">
        <v>0.49630364100000002</v>
      </c>
      <c r="S297" s="102">
        <f t="shared" si="20"/>
        <v>-101.48955546348691</v>
      </c>
      <c r="T297" s="99">
        <v>0.5</v>
      </c>
      <c r="U297" s="102">
        <f t="shared" si="21"/>
        <v>100</v>
      </c>
      <c r="V297">
        <v>0.67656000000000005</v>
      </c>
      <c r="W297" s="100">
        <f t="shared" si="22"/>
        <v>-209.1763541924314</v>
      </c>
      <c r="X297">
        <v>0.54461099999999996</v>
      </c>
      <c r="Y297" s="100">
        <f t="shared" si="23"/>
        <v>-119.59248027510543</v>
      </c>
      <c r="Z297">
        <v>0.62116800000000005</v>
      </c>
      <c r="AA297" s="100">
        <f t="shared" si="24"/>
        <v>-163.96925286142675</v>
      </c>
      <c r="AB297">
        <v>0.72081499999999998</v>
      </c>
      <c r="AC297">
        <v>1</v>
      </c>
      <c r="AD297">
        <v>7</v>
      </c>
      <c r="AE297">
        <v>4</v>
      </c>
      <c r="AF297" t="s">
        <v>228</v>
      </c>
      <c r="AG297" s="99" t="s">
        <v>325</v>
      </c>
      <c r="AH297">
        <v>1</v>
      </c>
      <c r="AI297">
        <v>11</v>
      </c>
      <c r="AJ297">
        <v>1</v>
      </c>
    </row>
    <row r="298" spans="1:36" x14ac:dyDescent="0.2">
      <c r="A298">
        <v>777577</v>
      </c>
      <c r="B298" s="85">
        <v>45817</v>
      </c>
      <c r="C298">
        <v>2025</v>
      </c>
      <c r="D298">
        <v>6.2</v>
      </c>
      <c r="E298">
        <v>9</v>
      </c>
      <c r="F298">
        <v>-110.5</v>
      </c>
      <c r="G298">
        <v>1</v>
      </c>
      <c r="H298">
        <v>-148</v>
      </c>
      <c r="I298">
        <v>0.59677400000000003</v>
      </c>
      <c r="J298">
        <v>-165</v>
      </c>
      <c r="K298">
        <v>-148</v>
      </c>
      <c r="L298">
        <v>0.340368381</v>
      </c>
      <c r="M298">
        <v>24</v>
      </c>
      <c r="N298">
        <v>136</v>
      </c>
      <c r="O298">
        <v>0.42372900000000002</v>
      </c>
      <c r="P298">
        <v>151</v>
      </c>
      <c r="Q298">
        <v>136</v>
      </c>
      <c r="R298" s="99">
        <v>0.50156282900000004</v>
      </c>
      <c r="S298" s="102">
        <f t="shared" si="20"/>
        <v>100.62709167410793</v>
      </c>
      <c r="T298" s="99">
        <v>0.40890072300000002</v>
      </c>
      <c r="U298" s="102">
        <f t="shared" si="21"/>
        <v>-144.55813936039434</v>
      </c>
      <c r="V298">
        <v>0.59594400000000003</v>
      </c>
      <c r="W298" s="100">
        <f t="shared" si="22"/>
        <v>-147.49044686875089</v>
      </c>
      <c r="X298">
        <v>0.57883099999999998</v>
      </c>
      <c r="Y298" s="100">
        <f t="shared" si="23"/>
        <v>-137.43437907348354</v>
      </c>
      <c r="Z298">
        <v>0.63612500000000005</v>
      </c>
      <c r="AA298" s="100">
        <f t="shared" si="24"/>
        <v>-174.81964960494679</v>
      </c>
      <c r="AB298">
        <v>0.74677400000000005</v>
      </c>
      <c r="AC298">
        <v>1</v>
      </c>
      <c r="AD298">
        <v>8</v>
      </c>
      <c r="AE298">
        <v>4</v>
      </c>
      <c r="AF298" t="s">
        <v>227</v>
      </c>
      <c r="AG298" s="99" t="s">
        <v>325</v>
      </c>
      <c r="AH298">
        <v>1</v>
      </c>
      <c r="AI298">
        <v>12</v>
      </c>
      <c r="AJ298">
        <v>1</v>
      </c>
    </row>
    <row r="299" spans="1:36" x14ac:dyDescent="0.2">
      <c r="A299">
        <v>777578</v>
      </c>
      <c r="B299" s="85">
        <v>45817</v>
      </c>
      <c r="C299">
        <v>2025</v>
      </c>
      <c r="D299">
        <v>6.2</v>
      </c>
      <c r="E299">
        <v>7.5</v>
      </c>
      <c r="F299">
        <v>109.5</v>
      </c>
      <c r="G299">
        <v>21</v>
      </c>
      <c r="H299">
        <v>-118</v>
      </c>
      <c r="I299">
        <v>0.54128399999999999</v>
      </c>
      <c r="J299">
        <v>-122</v>
      </c>
      <c r="K299">
        <v>-118</v>
      </c>
      <c r="L299">
        <v>0.323198667</v>
      </c>
      <c r="M299">
        <v>5</v>
      </c>
      <c r="N299">
        <v>109</v>
      </c>
      <c r="O299">
        <v>0.47846899999999998</v>
      </c>
      <c r="P299">
        <v>113</v>
      </c>
      <c r="Q299">
        <v>109</v>
      </c>
      <c r="R299" s="99">
        <v>0.55317775999999996</v>
      </c>
      <c r="S299" s="102">
        <f t="shared" si="20"/>
        <v>123.80264688704841</v>
      </c>
      <c r="T299" s="99">
        <v>0.47090301000000001</v>
      </c>
      <c r="U299" s="102">
        <f t="shared" si="21"/>
        <v>-112.35795456053678</v>
      </c>
      <c r="V299">
        <v>0.61054200000000003</v>
      </c>
      <c r="W299" s="100">
        <f t="shared" si="22"/>
        <v>-156.76709683714293</v>
      </c>
      <c r="X299">
        <v>0.469885</v>
      </c>
      <c r="Y299" s="100">
        <f t="shared" si="23"/>
        <v>112.81802994349681</v>
      </c>
      <c r="Z299">
        <v>0.53661199999999998</v>
      </c>
      <c r="AA299" s="100">
        <f t="shared" si="24"/>
        <v>-115.80187661311902</v>
      </c>
      <c r="AB299">
        <v>0.69128400000000001</v>
      </c>
      <c r="AC299">
        <v>1</v>
      </c>
      <c r="AD299">
        <v>4</v>
      </c>
      <c r="AE299">
        <v>3</v>
      </c>
      <c r="AF299" t="s">
        <v>222</v>
      </c>
      <c r="AG299" s="99" t="s">
        <v>325</v>
      </c>
      <c r="AH299">
        <v>1</v>
      </c>
      <c r="AI299">
        <v>7</v>
      </c>
      <c r="AJ299">
        <v>-1</v>
      </c>
    </row>
    <row r="300" spans="1:36" x14ac:dyDescent="0.2">
      <c r="A300">
        <v>777579</v>
      </c>
      <c r="B300" s="85">
        <v>45817</v>
      </c>
      <c r="C300">
        <v>2025</v>
      </c>
      <c r="D300">
        <v>6.2</v>
      </c>
      <c r="E300">
        <v>8</v>
      </c>
      <c r="F300">
        <v>-100</v>
      </c>
      <c r="G300">
        <v>23</v>
      </c>
      <c r="H300">
        <v>112</v>
      </c>
      <c r="I300">
        <v>0.47169800000000001</v>
      </c>
      <c r="J300">
        <v>108</v>
      </c>
      <c r="K300">
        <v>112</v>
      </c>
      <c r="L300">
        <v>0.30313439199999997</v>
      </c>
      <c r="M300">
        <v>14</v>
      </c>
      <c r="N300">
        <v>-121</v>
      </c>
      <c r="O300">
        <v>0.54751099999999997</v>
      </c>
      <c r="P300">
        <v>-117</v>
      </c>
      <c r="Q300">
        <v>-121</v>
      </c>
      <c r="R300" s="99">
        <v>0.52691841800000006</v>
      </c>
      <c r="S300" s="102">
        <f t="shared" si="20"/>
        <v>111.3800321230853</v>
      </c>
      <c r="T300" s="99">
        <v>0.48533672900000002</v>
      </c>
      <c r="U300" s="102">
        <f t="shared" si="21"/>
        <v>-106.04251445391843</v>
      </c>
      <c r="V300">
        <v>0.46659099999999998</v>
      </c>
      <c r="W300" s="100">
        <f t="shared" si="22"/>
        <v>114.32046481822411</v>
      </c>
      <c r="X300">
        <v>0.40625099999999997</v>
      </c>
      <c r="Y300" s="100">
        <f t="shared" si="23"/>
        <v>146.15324023817791</v>
      </c>
      <c r="Z300">
        <v>0.42616700000000002</v>
      </c>
      <c r="AA300" s="100">
        <f t="shared" si="24"/>
        <v>134.64979691060077</v>
      </c>
      <c r="AB300">
        <v>0.32169799999999998</v>
      </c>
      <c r="AC300">
        <v>-1</v>
      </c>
      <c r="AD300">
        <v>7</v>
      </c>
      <c r="AE300">
        <v>8</v>
      </c>
      <c r="AF300" t="s">
        <v>222</v>
      </c>
      <c r="AG300" s="99" t="s">
        <v>323</v>
      </c>
      <c r="AH300">
        <v>1</v>
      </c>
      <c r="AI300">
        <v>15</v>
      </c>
      <c r="AJ300">
        <v>1</v>
      </c>
    </row>
    <row r="301" spans="1:36" x14ac:dyDescent="0.2">
      <c r="A301">
        <v>777581</v>
      </c>
      <c r="B301" s="85">
        <v>45817</v>
      </c>
      <c r="C301">
        <v>2025</v>
      </c>
      <c r="D301">
        <v>6.2</v>
      </c>
      <c r="E301">
        <v>8.5</v>
      </c>
      <c r="F301">
        <v>-100</v>
      </c>
      <c r="G301">
        <v>26</v>
      </c>
      <c r="H301">
        <v>-117</v>
      </c>
      <c r="I301">
        <v>0.53917099999999996</v>
      </c>
      <c r="J301">
        <v>-120</v>
      </c>
      <c r="K301">
        <v>-117</v>
      </c>
      <c r="L301">
        <v>0.33921411400000001</v>
      </c>
      <c r="M301">
        <v>29</v>
      </c>
      <c r="N301">
        <v>108</v>
      </c>
      <c r="O301">
        <v>0.480769</v>
      </c>
      <c r="P301">
        <v>111</v>
      </c>
      <c r="Q301">
        <v>108</v>
      </c>
      <c r="R301" s="99">
        <v>0.52956038400000005</v>
      </c>
      <c r="S301" s="102">
        <f t="shared" si="20"/>
        <v>112.56713210139175</v>
      </c>
      <c r="T301" s="99">
        <v>0.51832855200000005</v>
      </c>
      <c r="U301" s="102">
        <f t="shared" si="21"/>
        <v>107.61039587299767</v>
      </c>
      <c r="V301">
        <v>0.52314499999999997</v>
      </c>
      <c r="W301" s="100">
        <f t="shared" si="22"/>
        <v>-109.70735338834655</v>
      </c>
      <c r="X301">
        <v>0.51923200000000003</v>
      </c>
      <c r="Y301" s="100">
        <f t="shared" si="23"/>
        <v>-108.00053248136317</v>
      </c>
      <c r="Z301">
        <v>0.51667200000000002</v>
      </c>
      <c r="AA301" s="100">
        <f t="shared" si="24"/>
        <v>-106.89883474576271</v>
      </c>
      <c r="AB301">
        <v>0.38917099999999999</v>
      </c>
      <c r="AC301">
        <v>-1</v>
      </c>
      <c r="AD301">
        <v>4</v>
      </c>
      <c r="AE301">
        <v>5</v>
      </c>
      <c r="AF301" t="s">
        <v>222</v>
      </c>
      <c r="AG301" s="99" t="s">
        <v>324</v>
      </c>
      <c r="AH301">
        <v>-1</v>
      </c>
      <c r="AI301">
        <v>9</v>
      </c>
      <c r="AJ301">
        <v>1</v>
      </c>
    </row>
    <row r="302" spans="1:36" x14ac:dyDescent="0.2">
      <c r="A302">
        <v>777584</v>
      </c>
      <c r="B302" s="85">
        <v>45817</v>
      </c>
      <c r="C302">
        <v>2025</v>
      </c>
      <c r="D302">
        <v>6.2</v>
      </c>
      <c r="E302">
        <v>8.5</v>
      </c>
      <c r="F302">
        <v>108</v>
      </c>
      <c r="G302">
        <v>3</v>
      </c>
      <c r="H302">
        <v>-102</v>
      </c>
      <c r="I302">
        <v>0.50495000000000001</v>
      </c>
      <c r="J302">
        <v>-109</v>
      </c>
      <c r="K302">
        <v>-102</v>
      </c>
      <c r="L302">
        <v>0.34564541199999999</v>
      </c>
      <c r="M302">
        <v>27</v>
      </c>
      <c r="N302">
        <v>-106</v>
      </c>
      <c r="O302">
        <v>0.51456299999999999</v>
      </c>
      <c r="P302">
        <v>101</v>
      </c>
      <c r="Q302">
        <v>-106</v>
      </c>
      <c r="R302" s="99">
        <v>0.52306017400000004</v>
      </c>
      <c r="S302" s="102">
        <f t="shared" si="20"/>
        <v>109.67005594538044</v>
      </c>
      <c r="T302" s="99">
        <v>0.50595862800000002</v>
      </c>
      <c r="U302" s="102">
        <f t="shared" si="21"/>
        <v>102.41219798086061</v>
      </c>
      <c r="V302">
        <v>0.561693</v>
      </c>
      <c r="W302" s="100">
        <f t="shared" si="22"/>
        <v>-128.15058851444309</v>
      </c>
      <c r="X302">
        <v>0.486039</v>
      </c>
      <c r="Y302" s="100">
        <f t="shared" si="23"/>
        <v>105.74480648672225</v>
      </c>
      <c r="Z302">
        <v>0.515741</v>
      </c>
      <c r="AA302" s="100">
        <f t="shared" si="24"/>
        <v>-106.50106657800889</v>
      </c>
      <c r="AB302">
        <v>0.35494999999999999</v>
      </c>
      <c r="AC302">
        <v>-1</v>
      </c>
      <c r="AD302">
        <v>8</v>
      </c>
      <c r="AE302">
        <v>10</v>
      </c>
      <c r="AF302" t="s">
        <v>225</v>
      </c>
      <c r="AG302" s="99" t="s">
        <v>323</v>
      </c>
      <c r="AH302">
        <v>1</v>
      </c>
      <c r="AI302">
        <v>18</v>
      </c>
      <c r="AJ302">
        <v>1</v>
      </c>
    </row>
    <row r="303" spans="1:36" x14ac:dyDescent="0.2">
      <c r="A303">
        <v>777557</v>
      </c>
      <c r="B303" s="85">
        <v>45818</v>
      </c>
      <c r="C303">
        <v>2025</v>
      </c>
      <c r="D303">
        <v>6.2</v>
      </c>
      <c r="E303">
        <v>9</v>
      </c>
      <c r="F303">
        <v>102</v>
      </c>
      <c r="G303">
        <v>15</v>
      </c>
      <c r="H303">
        <v>-119</v>
      </c>
      <c r="I303">
        <v>0.54337899999999995</v>
      </c>
      <c r="J303">
        <v>-121</v>
      </c>
      <c r="K303">
        <v>-119</v>
      </c>
      <c r="L303">
        <v>0.31912251699999999</v>
      </c>
      <c r="M303">
        <v>28</v>
      </c>
      <c r="N303">
        <v>110</v>
      </c>
      <c r="O303">
        <v>0.47619</v>
      </c>
      <c r="P303">
        <v>112</v>
      </c>
      <c r="Q303">
        <v>110</v>
      </c>
      <c r="R303" s="99">
        <v>0.48641105099999998</v>
      </c>
      <c r="S303" s="102">
        <f t="shared" si="20"/>
        <v>-105.58743432003155</v>
      </c>
      <c r="T303" s="99">
        <v>0.51041570199999997</v>
      </c>
      <c r="U303" s="102">
        <f t="shared" si="21"/>
        <v>104.254916688525</v>
      </c>
      <c r="V303">
        <v>0.54352100000000003</v>
      </c>
      <c r="W303" s="100">
        <f t="shared" si="22"/>
        <v>-119.06812799712586</v>
      </c>
      <c r="X303">
        <v>0.58260299999999998</v>
      </c>
      <c r="Y303" s="100">
        <f t="shared" si="23"/>
        <v>-139.58006406370913</v>
      </c>
      <c r="Z303">
        <v>0.54098599999999997</v>
      </c>
      <c r="AA303" s="100">
        <f t="shared" si="24"/>
        <v>-117.85827883245391</v>
      </c>
      <c r="AB303">
        <v>0.39337899999999998</v>
      </c>
      <c r="AC303">
        <v>-1</v>
      </c>
      <c r="AD303">
        <v>4</v>
      </c>
      <c r="AE303">
        <v>16</v>
      </c>
      <c r="AF303" t="s">
        <v>229</v>
      </c>
      <c r="AG303" s="99" t="s">
        <v>324</v>
      </c>
      <c r="AH303">
        <v>-1</v>
      </c>
      <c r="AI303">
        <v>20</v>
      </c>
      <c r="AJ303">
        <v>1</v>
      </c>
    </row>
    <row r="304" spans="1:36" x14ac:dyDescent="0.2">
      <c r="A304">
        <v>777558</v>
      </c>
      <c r="B304" s="85">
        <v>45818</v>
      </c>
      <c r="C304">
        <v>2025</v>
      </c>
      <c r="D304">
        <v>6.2</v>
      </c>
      <c r="E304">
        <v>8</v>
      </c>
      <c r="F304">
        <v>108.5</v>
      </c>
      <c r="G304">
        <v>26</v>
      </c>
      <c r="H304">
        <v>-114</v>
      </c>
      <c r="I304">
        <v>0.53271000000000002</v>
      </c>
      <c r="J304">
        <v>-103</v>
      </c>
      <c r="K304">
        <v>-114</v>
      </c>
      <c r="L304">
        <v>0.33921411400000001</v>
      </c>
      <c r="M304">
        <v>29</v>
      </c>
      <c r="N304">
        <v>105</v>
      </c>
      <c r="O304">
        <v>0.48780499999999999</v>
      </c>
      <c r="P304">
        <v>-105</v>
      </c>
      <c r="Q304">
        <v>105</v>
      </c>
      <c r="R304" s="99">
        <v>0.54412659799999996</v>
      </c>
      <c r="S304" s="102">
        <f t="shared" si="20"/>
        <v>119.35914567790466</v>
      </c>
      <c r="T304" s="99">
        <v>0.58862313799999999</v>
      </c>
      <c r="U304" s="102">
        <f t="shared" si="21"/>
        <v>143.08610725899308</v>
      </c>
      <c r="V304">
        <v>0.50126000000000004</v>
      </c>
      <c r="W304" s="100">
        <f t="shared" si="22"/>
        <v>-100.5052732886875</v>
      </c>
      <c r="X304">
        <v>0.52478100000000005</v>
      </c>
      <c r="Y304" s="100">
        <f t="shared" si="23"/>
        <v>-110.42929680841888</v>
      </c>
      <c r="Z304">
        <v>0.475518</v>
      </c>
      <c r="AA304" s="100">
        <f t="shared" si="24"/>
        <v>110.29698139712903</v>
      </c>
      <c r="AB304">
        <v>0.38270999999999999</v>
      </c>
      <c r="AC304">
        <v>-1</v>
      </c>
      <c r="AD304">
        <v>9</v>
      </c>
      <c r="AE304">
        <v>10</v>
      </c>
      <c r="AF304" t="s">
        <v>222</v>
      </c>
      <c r="AG304" s="99" t="s">
        <v>324</v>
      </c>
      <c r="AH304">
        <v>-1</v>
      </c>
      <c r="AI304">
        <v>19</v>
      </c>
      <c r="AJ304">
        <v>1</v>
      </c>
    </row>
    <row r="305" spans="1:36" x14ac:dyDescent="0.2">
      <c r="A305">
        <v>777559</v>
      </c>
      <c r="B305" s="85">
        <v>45818</v>
      </c>
      <c r="C305">
        <v>2025</v>
      </c>
      <c r="D305">
        <v>6.2</v>
      </c>
      <c r="E305">
        <v>9.5</v>
      </c>
      <c r="F305">
        <v>-109.5</v>
      </c>
      <c r="G305">
        <v>1</v>
      </c>
      <c r="H305">
        <v>-137</v>
      </c>
      <c r="I305">
        <v>0.57805899999999999</v>
      </c>
      <c r="J305">
        <v>-125</v>
      </c>
      <c r="K305">
        <v>-137</v>
      </c>
      <c r="L305">
        <v>0.340368381</v>
      </c>
      <c r="M305">
        <v>24</v>
      </c>
      <c r="N305">
        <v>127</v>
      </c>
      <c r="O305">
        <v>0.440529</v>
      </c>
      <c r="P305">
        <v>115</v>
      </c>
      <c r="Q305">
        <v>127</v>
      </c>
      <c r="R305" s="99">
        <v>0.489705363</v>
      </c>
      <c r="S305" s="102">
        <f t="shared" si="20"/>
        <v>-104.20442077127099</v>
      </c>
      <c r="T305" s="99">
        <v>0.45417048999999998</v>
      </c>
      <c r="U305" s="102">
        <f t="shared" si="21"/>
        <v>-120.18163267278771</v>
      </c>
      <c r="V305">
        <v>0.59566799999999998</v>
      </c>
      <c r="W305" s="100">
        <f t="shared" si="22"/>
        <v>-147.32150806762758</v>
      </c>
      <c r="X305">
        <v>0.58477699999999999</v>
      </c>
      <c r="Y305" s="100">
        <f t="shared" si="23"/>
        <v>-140.83444317872565</v>
      </c>
      <c r="Z305">
        <v>0.57088000000000005</v>
      </c>
      <c r="AA305" s="100">
        <f t="shared" si="24"/>
        <v>-133.03504847129011</v>
      </c>
      <c r="AB305">
        <v>0.72805900000000001</v>
      </c>
      <c r="AC305">
        <v>1</v>
      </c>
      <c r="AD305">
        <v>10</v>
      </c>
      <c r="AE305">
        <v>3</v>
      </c>
      <c r="AF305" t="s">
        <v>226</v>
      </c>
      <c r="AG305" s="99" t="s">
        <v>325</v>
      </c>
      <c r="AH305">
        <v>1</v>
      </c>
      <c r="AI305">
        <v>13</v>
      </c>
      <c r="AJ305">
        <v>1</v>
      </c>
    </row>
    <row r="306" spans="1:36" x14ac:dyDescent="0.2">
      <c r="A306">
        <v>777560</v>
      </c>
      <c r="B306" s="85">
        <v>45818</v>
      </c>
      <c r="C306">
        <v>2025</v>
      </c>
      <c r="D306">
        <v>6.2</v>
      </c>
      <c r="E306">
        <v>8.5</v>
      </c>
      <c r="F306">
        <v>-118</v>
      </c>
      <c r="G306">
        <v>23</v>
      </c>
      <c r="H306">
        <v>-120</v>
      </c>
      <c r="I306">
        <v>0.54545500000000002</v>
      </c>
      <c r="J306">
        <v>-108</v>
      </c>
      <c r="K306">
        <v>-120</v>
      </c>
      <c r="L306">
        <v>0.30313439199999997</v>
      </c>
      <c r="M306">
        <v>14</v>
      </c>
      <c r="N306">
        <v>-106</v>
      </c>
      <c r="O306">
        <v>0.51456299999999999</v>
      </c>
      <c r="P306">
        <v>-108</v>
      </c>
      <c r="Q306">
        <v>-106</v>
      </c>
      <c r="R306" s="99">
        <v>0.52888661199999998</v>
      </c>
      <c r="S306" s="102">
        <f t="shared" si="20"/>
        <v>112.26312507170778</v>
      </c>
      <c r="T306" s="99">
        <v>0.42628577400000001</v>
      </c>
      <c r="U306" s="102">
        <f t="shared" si="21"/>
        <v>-134.58441754145895</v>
      </c>
      <c r="V306">
        <v>0.5</v>
      </c>
      <c r="W306" s="100">
        <f t="shared" si="22"/>
        <v>-100</v>
      </c>
      <c r="X306">
        <v>0.5</v>
      </c>
      <c r="Y306" s="100">
        <f t="shared" si="23"/>
        <v>-100</v>
      </c>
      <c r="Z306">
        <v>0.5</v>
      </c>
      <c r="AA306" s="100">
        <f t="shared" si="24"/>
        <v>-100</v>
      </c>
      <c r="AB306">
        <v>0.69545500000000005</v>
      </c>
      <c r="AC306">
        <v>1</v>
      </c>
      <c r="AD306">
        <v>11</v>
      </c>
      <c r="AE306">
        <v>1</v>
      </c>
      <c r="AF306" t="s">
        <v>229</v>
      </c>
      <c r="AG306" s="99" t="s">
        <v>325</v>
      </c>
      <c r="AH306">
        <v>1</v>
      </c>
      <c r="AI306">
        <v>12</v>
      </c>
      <c r="AJ306">
        <v>1</v>
      </c>
    </row>
    <row r="307" spans="1:36" x14ac:dyDescent="0.2">
      <c r="A307">
        <v>777565</v>
      </c>
      <c r="B307" s="85">
        <v>45818</v>
      </c>
      <c r="C307">
        <v>2025</v>
      </c>
      <c r="D307">
        <v>6.2</v>
      </c>
      <c r="E307">
        <v>9</v>
      </c>
      <c r="F307">
        <v>113.5</v>
      </c>
      <c r="G307">
        <v>3</v>
      </c>
      <c r="H307">
        <v>-111</v>
      </c>
      <c r="I307">
        <v>0.52606600000000003</v>
      </c>
      <c r="J307">
        <v>-105</v>
      </c>
      <c r="K307">
        <v>-111</v>
      </c>
      <c r="L307">
        <v>0.34564541199999999</v>
      </c>
      <c r="M307">
        <v>27</v>
      </c>
      <c r="N307">
        <v>103</v>
      </c>
      <c r="O307">
        <v>0.49261100000000002</v>
      </c>
      <c r="P307">
        <v>-103</v>
      </c>
      <c r="Q307">
        <v>103</v>
      </c>
      <c r="R307" s="99">
        <v>0.52552557799999999</v>
      </c>
      <c r="S307" s="102">
        <f t="shared" si="20"/>
        <v>110.75951697982151</v>
      </c>
      <c r="T307" s="99">
        <v>0.58724331500000004</v>
      </c>
      <c r="U307" s="102">
        <f t="shared" si="21"/>
        <v>142.27348371111182</v>
      </c>
      <c r="V307">
        <v>0.51768899999999995</v>
      </c>
      <c r="W307" s="100">
        <f t="shared" si="22"/>
        <v>-107.33510121062963</v>
      </c>
      <c r="X307">
        <v>0.51267399999999996</v>
      </c>
      <c r="Y307" s="100">
        <f t="shared" si="23"/>
        <v>-105.20144625979322</v>
      </c>
      <c r="Z307">
        <v>0.47928399999999999</v>
      </c>
      <c r="AA307" s="100">
        <f t="shared" si="24"/>
        <v>108.64456147086069</v>
      </c>
      <c r="AB307">
        <v>0.67606599999999994</v>
      </c>
      <c r="AC307">
        <v>1</v>
      </c>
      <c r="AD307">
        <v>3</v>
      </c>
      <c r="AE307">
        <v>1</v>
      </c>
      <c r="AF307" t="s">
        <v>225</v>
      </c>
      <c r="AG307" s="99" t="s">
        <v>325</v>
      </c>
      <c r="AH307">
        <v>1</v>
      </c>
      <c r="AI307">
        <v>4</v>
      </c>
      <c r="AJ307">
        <v>-1</v>
      </c>
    </row>
    <row r="308" spans="1:36" x14ac:dyDescent="0.2">
      <c r="A308">
        <v>777566</v>
      </c>
      <c r="B308" s="85">
        <v>45818</v>
      </c>
      <c r="C308">
        <v>2025</v>
      </c>
      <c r="D308">
        <v>6.2</v>
      </c>
      <c r="E308">
        <v>8</v>
      </c>
      <c r="F308">
        <v>102</v>
      </c>
      <c r="G308">
        <v>22</v>
      </c>
      <c r="H308">
        <v>-148</v>
      </c>
      <c r="I308">
        <v>0.59677400000000003</v>
      </c>
      <c r="J308">
        <v>-133</v>
      </c>
      <c r="K308">
        <v>-148</v>
      </c>
      <c r="L308">
        <v>0.33647680099999999</v>
      </c>
      <c r="M308">
        <v>11</v>
      </c>
      <c r="N308">
        <v>136</v>
      </c>
      <c r="O308">
        <v>0.42372900000000002</v>
      </c>
      <c r="P308">
        <v>122</v>
      </c>
      <c r="Q308">
        <v>136</v>
      </c>
      <c r="R308" s="99">
        <v>0.47660818700000002</v>
      </c>
      <c r="S308" s="102">
        <f t="shared" si="20"/>
        <v>-109.81595097945723</v>
      </c>
      <c r="T308" s="99">
        <v>0.42350123699999997</v>
      </c>
      <c r="U308" s="102">
        <f t="shared" si="21"/>
        <v>-136.12681915259671</v>
      </c>
      <c r="V308">
        <v>0.57754399999999995</v>
      </c>
      <c r="W308" s="100">
        <f t="shared" si="22"/>
        <v>-136.7110420966917</v>
      </c>
      <c r="X308">
        <v>0.58762400000000004</v>
      </c>
      <c r="Y308" s="100">
        <f t="shared" si="23"/>
        <v>-142.49713853376534</v>
      </c>
      <c r="Z308">
        <v>0.639984</v>
      </c>
      <c r="AA308" s="100">
        <f t="shared" si="24"/>
        <v>-177.7654326474379</v>
      </c>
      <c r="AB308">
        <v>0.446774</v>
      </c>
      <c r="AC308">
        <v>-1</v>
      </c>
      <c r="AD308">
        <v>2</v>
      </c>
      <c r="AE308">
        <v>3</v>
      </c>
      <c r="AF308" t="s">
        <v>222</v>
      </c>
      <c r="AG308" s="99" t="s">
        <v>324</v>
      </c>
      <c r="AH308">
        <v>-1</v>
      </c>
      <c r="AI308">
        <v>5</v>
      </c>
      <c r="AJ308">
        <v>-1</v>
      </c>
    </row>
    <row r="309" spans="1:36" x14ac:dyDescent="0.2">
      <c r="A309">
        <v>777568</v>
      </c>
      <c r="B309" s="85">
        <v>45818</v>
      </c>
      <c r="C309">
        <v>2025</v>
      </c>
      <c r="D309">
        <v>6.2</v>
      </c>
      <c r="E309">
        <v>8</v>
      </c>
      <c r="F309">
        <v>-105</v>
      </c>
      <c r="G309">
        <v>17</v>
      </c>
      <c r="H309">
        <v>120</v>
      </c>
      <c r="I309">
        <v>0.45454499999999998</v>
      </c>
      <c r="J309">
        <v>110</v>
      </c>
      <c r="K309">
        <v>120</v>
      </c>
      <c r="L309">
        <v>0.32447985800000001</v>
      </c>
      <c r="M309">
        <v>0</v>
      </c>
      <c r="N309">
        <v>-130</v>
      </c>
      <c r="O309">
        <v>0.56521699999999997</v>
      </c>
      <c r="P309">
        <v>-119</v>
      </c>
      <c r="Q309">
        <v>-130</v>
      </c>
      <c r="R309" s="99">
        <v>0.49759878899999999</v>
      </c>
      <c r="S309" s="102">
        <f t="shared" si="20"/>
        <v>-100.96511931020797</v>
      </c>
      <c r="T309" s="99">
        <v>0.56999042600000005</v>
      </c>
      <c r="U309" s="102">
        <f t="shared" si="21"/>
        <v>132.55296171615009</v>
      </c>
      <c r="V309">
        <v>0.48703800000000003</v>
      </c>
      <c r="W309" s="100">
        <f t="shared" si="22"/>
        <v>105.32278795494395</v>
      </c>
      <c r="X309">
        <v>0.45728600000000003</v>
      </c>
      <c r="Y309" s="100">
        <f t="shared" si="23"/>
        <v>118.68152534737558</v>
      </c>
      <c r="Z309">
        <v>0.43706400000000001</v>
      </c>
      <c r="AA309" s="100">
        <f t="shared" si="24"/>
        <v>128.79944355975326</v>
      </c>
      <c r="AB309">
        <v>0.604545</v>
      </c>
      <c r="AC309">
        <v>1</v>
      </c>
      <c r="AD309">
        <v>4</v>
      </c>
      <c r="AE309">
        <v>1</v>
      </c>
      <c r="AF309" t="s">
        <v>228</v>
      </c>
      <c r="AG309" s="99" t="s">
        <v>326</v>
      </c>
      <c r="AH309">
        <v>-1</v>
      </c>
      <c r="AI309">
        <v>5</v>
      </c>
      <c r="AJ309">
        <v>-1</v>
      </c>
    </row>
    <row r="310" spans="1:36" x14ac:dyDescent="0.2">
      <c r="A310">
        <v>777569</v>
      </c>
      <c r="B310" s="85">
        <v>45818</v>
      </c>
      <c r="C310">
        <v>2025</v>
      </c>
      <c r="D310">
        <v>6.2</v>
      </c>
      <c r="E310">
        <v>8.5</v>
      </c>
      <c r="F310">
        <v>105</v>
      </c>
      <c r="G310">
        <v>7</v>
      </c>
      <c r="H310">
        <v>-104</v>
      </c>
      <c r="I310">
        <v>0.50980400000000003</v>
      </c>
      <c r="J310">
        <v>-105</v>
      </c>
      <c r="K310">
        <v>-104</v>
      </c>
      <c r="L310">
        <v>0.30274477700000002</v>
      </c>
      <c r="M310">
        <v>6</v>
      </c>
      <c r="N310">
        <v>-104</v>
      </c>
      <c r="O310">
        <v>0.50980400000000003</v>
      </c>
      <c r="P310">
        <v>-103</v>
      </c>
      <c r="Q310">
        <v>-104</v>
      </c>
      <c r="R310" s="99">
        <v>0.50688705199999995</v>
      </c>
      <c r="S310" s="102">
        <f t="shared" si="20"/>
        <v>102.79329594890294</v>
      </c>
      <c r="T310" s="99">
        <v>0.52717652599999998</v>
      </c>
      <c r="U310" s="102">
        <f t="shared" si="21"/>
        <v>111.49542165074485</v>
      </c>
      <c r="V310">
        <v>0.55970900000000001</v>
      </c>
      <c r="W310" s="100">
        <f t="shared" si="22"/>
        <v>-127.12251669918304</v>
      </c>
      <c r="X310">
        <v>0.54464699999999999</v>
      </c>
      <c r="Y310" s="100">
        <f t="shared" si="23"/>
        <v>-119.60984115620188</v>
      </c>
      <c r="Z310">
        <v>0.56998199999999999</v>
      </c>
      <c r="AA310" s="100">
        <f t="shared" si="24"/>
        <v>-132.54840495049044</v>
      </c>
      <c r="AB310">
        <v>0.35980400000000001</v>
      </c>
      <c r="AC310">
        <v>-1</v>
      </c>
      <c r="AD310">
        <v>0</v>
      </c>
      <c r="AE310">
        <v>1</v>
      </c>
      <c r="AF310" t="s">
        <v>222</v>
      </c>
      <c r="AG310" s="99" t="s">
        <v>323</v>
      </c>
      <c r="AH310">
        <v>1</v>
      </c>
      <c r="AI310">
        <v>1</v>
      </c>
      <c r="AJ310">
        <v>-1</v>
      </c>
    </row>
    <row r="311" spans="1:36" x14ac:dyDescent="0.2">
      <c r="A311">
        <v>777570</v>
      </c>
      <c r="B311" s="85">
        <v>45818</v>
      </c>
      <c r="C311">
        <v>2025</v>
      </c>
      <c r="D311">
        <v>6.2</v>
      </c>
      <c r="E311">
        <v>8</v>
      </c>
      <c r="F311">
        <v>105</v>
      </c>
      <c r="G311">
        <v>18</v>
      </c>
      <c r="H311">
        <v>-141</v>
      </c>
      <c r="I311">
        <v>0.58506199999999997</v>
      </c>
      <c r="J311">
        <v>-147</v>
      </c>
      <c r="K311">
        <v>-141</v>
      </c>
      <c r="L311">
        <v>0.310488926</v>
      </c>
      <c r="M311">
        <v>16</v>
      </c>
      <c r="N311">
        <v>130</v>
      </c>
      <c r="O311">
        <v>0.43478299999999998</v>
      </c>
      <c r="P311">
        <v>135</v>
      </c>
      <c r="Q311">
        <v>130</v>
      </c>
      <c r="R311" s="99">
        <v>0.49150788200000001</v>
      </c>
      <c r="S311" s="102">
        <f t="shared" si="20"/>
        <v>-103.45553685342526</v>
      </c>
      <c r="T311" s="99">
        <v>0.60160899000000001</v>
      </c>
      <c r="U311" s="102">
        <f t="shared" si="21"/>
        <v>151.00968016321454</v>
      </c>
      <c r="V311">
        <v>0.52097800000000005</v>
      </c>
      <c r="W311" s="100">
        <f t="shared" si="22"/>
        <v>-108.75867914208534</v>
      </c>
      <c r="X311">
        <v>0.66738900000000001</v>
      </c>
      <c r="Y311" s="100">
        <f t="shared" si="23"/>
        <v>-200.65151182612721</v>
      </c>
      <c r="Z311">
        <v>0.57021299999999997</v>
      </c>
      <c r="AA311" s="100">
        <f t="shared" si="24"/>
        <v>-132.67339403006605</v>
      </c>
      <c r="AB311">
        <v>0.73506199999999999</v>
      </c>
      <c r="AC311">
        <v>1</v>
      </c>
      <c r="AD311">
        <v>5</v>
      </c>
      <c r="AE311">
        <v>4</v>
      </c>
      <c r="AF311" t="s">
        <v>222</v>
      </c>
      <c r="AG311" s="99" t="s">
        <v>325</v>
      </c>
      <c r="AH311">
        <v>1</v>
      </c>
      <c r="AI311">
        <v>9</v>
      </c>
      <c r="AJ311">
        <v>1</v>
      </c>
    </row>
    <row r="312" spans="1:36" x14ac:dyDescent="0.2">
      <c r="A312">
        <v>777571</v>
      </c>
      <c r="B312" s="85">
        <v>45818</v>
      </c>
      <c r="C312">
        <v>2025</v>
      </c>
      <c r="D312">
        <v>6.2</v>
      </c>
      <c r="E312">
        <v>9.5</v>
      </c>
      <c r="F312">
        <v>108</v>
      </c>
      <c r="G312">
        <v>21</v>
      </c>
      <c r="H312">
        <v>103</v>
      </c>
      <c r="I312">
        <v>0.49261100000000002</v>
      </c>
      <c r="J312">
        <v>-103</v>
      </c>
      <c r="K312">
        <v>103</v>
      </c>
      <c r="L312">
        <v>0.323198667</v>
      </c>
      <c r="M312">
        <v>5</v>
      </c>
      <c r="N312">
        <v>-111</v>
      </c>
      <c r="O312">
        <v>0.52606600000000003</v>
      </c>
      <c r="P312">
        <v>-105</v>
      </c>
      <c r="Q312">
        <v>-111</v>
      </c>
      <c r="R312" s="99">
        <v>0.54813492399999997</v>
      </c>
      <c r="S312" s="102">
        <f t="shared" si="20"/>
        <v>121.30499857439744</v>
      </c>
      <c r="T312" s="99">
        <v>0.48561433599999998</v>
      </c>
      <c r="U312" s="102">
        <f t="shared" si="21"/>
        <v>-105.92472788941716</v>
      </c>
      <c r="V312">
        <v>0.53794600000000004</v>
      </c>
      <c r="W312" s="100">
        <f t="shared" si="22"/>
        <v>-116.42492003099207</v>
      </c>
      <c r="X312">
        <v>0.49364799999999998</v>
      </c>
      <c r="Y312" s="100">
        <f t="shared" si="23"/>
        <v>102.57349366350114</v>
      </c>
      <c r="Z312">
        <v>0.46729300000000001</v>
      </c>
      <c r="AA312" s="100">
        <f t="shared" si="24"/>
        <v>113.99849773054594</v>
      </c>
      <c r="AB312">
        <v>0.342611</v>
      </c>
      <c r="AC312">
        <v>-1</v>
      </c>
      <c r="AD312">
        <v>4</v>
      </c>
      <c r="AE312">
        <v>8</v>
      </c>
      <c r="AF312" t="s">
        <v>227</v>
      </c>
      <c r="AG312" s="99" t="s">
        <v>323</v>
      </c>
      <c r="AH312">
        <v>1</v>
      </c>
      <c r="AI312">
        <v>12</v>
      </c>
      <c r="AJ312">
        <v>1</v>
      </c>
    </row>
    <row r="313" spans="1:36" x14ac:dyDescent="0.2">
      <c r="A313">
        <v>777573</v>
      </c>
      <c r="B313" s="85">
        <v>45818</v>
      </c>
      <c r="C313">
        <v>2025</v>
      </c>
      <c r="D313">
        <v>6.2</v>
      </c>
      <c r="E313">
        <v>9</v>
      </c>
      <c r="F313">
        <v>-107</v>
      </c>
      <c r="G313">
        <v>2</v>
      </c>
      <c r="H313">
        <v>-127</v>
      </c>
      <c r="I313">
        <v>0.55947100000000005</v>
      </c>
      <c r="J313">
        <v>-128</v>
      </c>
      <c r="K313">
        <v>-127</v>
      </c>
      <c r="L313">
        <v>0.32065001999999998</v>
      </c>
      <c r="M313">
        <v>10</v>
      </c>
      <c r="N313">
        <v>117</v>
      </c>
      <c r="O313">
        <v>0.46082899999999999</v>
      </c>
      <c r="P313">
        <v>118</v>
      </c>
      <c r="Q313">
        <v>117</v>
      </c>
      <c r="R313" s="99">
        <v>0.52296319000000002</v>
      </c>
      <c r="S313" s="102">
        <f t="shared" si="20"/>
        <v>109.62742896088041</v>
      </c>
      <c r="T313" s="99">
        <v>0.38183975100000001</v>
      </c>
      <c r="U313" s="102">
        <f t="shared" si="21"/>
        <v>-161.88996755343055</v>
      </c>
      <c r="V313">
        <v>0.57763699999999996</v>
      </c>
      <c r="W313" s="100">
        <f t="shared" si="22"/>
        <v>-136.76316343997934</v>
      </c>
      <c r="X313">
        <v>0.50809899999999997</v>
      </c>
      <c r="Y313" s="100">
        <f t="shared" si="23"/>
        <v>-103.29293902634878</v>
      </c>
      <c r="Z313">
        <v>0.53449999999999998</v>
      </c>
      <c r="AA313" s="100">
        <f t="shared" si="24"/>
        <v>-114.82277121374864</v>
      </c>
      <c r="AB313">
        <v>0.40947099999999997</v>
      </c>
      <c r="AC313">
        <v>-1</v>
      </c>
      <c r="AD313">
        <v>3</v>
      </c>
      <c r="AE313">
        <v>5</v>
      </c>
      <c r="AF313" t="s">
        <v>225</v>
      </c>
      <c r="AG313" s="99" t="s">
        <v>324</v>
      </c>
      <c r="AH313">
        <v>-1</v>
      </c>
      <c r="AI313">
        <v>8</v>
      </c>
      <c r="AJ313">
        <v>-1</v>
      </c>
    </row>
    <row r="314" spans="1:36" x14ac:dyDescent="0.2">
      <c r="A314">
        <v>777542</v>
      </c>
      <c r="B314" s="85">
        <v>45819</v>
      </c>
      <c r="C314">
        <v>2025</v>
      </c>
      <c r="D314">
        <v>6.2</v>
      </c>
      <c r="E314">
        <v>9.5</v>
      </c>
      <c r="F314">
        <v>104</v>
      </c>
      <c r="G314">
        <v>4</v>
      </c>
      <c r="H314">
        <v>-148</v>
      </c>
      <c r="I314">
        <v>0.59677400000000003</v>
      </c>
      <c r="J314">
        <v>-134</v>
      </c>
      <c r="K314">
        <v>-148</v>
      </c>
      <c r="L314">
        <v>0.34782608700000001</v>
      </c>
      <c r="M314">
        <v>20</v>
      </c>
      <c r="N314">
        <v>136</v>
      </c>
      <c r="O314">
        <v>0.42372900000000002</v>
      </c>
      <c r="P314">
        <v>123</v>
      </c>
      <c r="Q314">
        <v>136</v>
      </c>
      <c r="R314" s="99">
        <v>0.49690474299999998</v>
      </c>
      <c r="S314" s="102">
        <f t="shared" si="20"/>
        <v>-101.24581503541816</v>
      </c>
      <c r="T314" s="99">
        <v>0.534991883</v>
      </c>
      <c r="U314" s="102">
        <f t="shared" si="21"/>
        <v>115.0500095463925</v>
      </c>
      <c r="V314">
        <v>0.55699600000000005</v>
      </c>
      <c r="W314" s="100">
        <f t="shared" si="22"/>
        <v>-125.73159610296976</v>
      </c>
      <c r="X314">
        <v>0.55630100000000005</v>
      </c>
      <c r="Y314" s="100">
        <f t="shared" si="23"/>
        <v>-125.37801527612189</v>
      </c>
      <c r="Z314">
        <v>0.53481299999999998</v>
      </c>
      <c r="AA314" s="100">
        <f t="shared" si="24"/>
        <v>-114.96731421987285</v>
      </c>
      <c r="AB314">
        <v>0.74677400000000005</v>
      </c>
      <c r="AC314">
        <v>1</v>
      </c>
      <c r="AD314">
        <v>6</v>
      </c>
      <c r="AE314">
        <v>5</v>
      </c>
      <c r="AF314" t="s">
        <v>222</v>
      </c>
      <c r="AG314" s="99" t="s">
        <v>325</v>
      </c>
      <c r="AH314">
        <v>1</v>
      </c>
      <c r="AI314">
        <v>11</v>
      </c>
      <c r="AJ314">
        <v>1</v>
      </c>
    </row>
    <row r="315" spans="1:36" x14ac:dyDescent="0.2">
      <c r="A315">
        <v>777543</v>
      </c>
      <c r="B315" s="85">
        <v>45819</v>
      </c>
      <c r="C315">
        <v>2025</v>
      </c>
      <c r="D315">
        <v>6.2</v>
      </c>
      <c r="E315">
        <v>9.5</v>
      </c>
      <c r="F315">
        <v>-101</v>
      </c>
      <c r="G315">
        <v>23</v>
      </c>
      <c r="H315">
        <v>140</v>
      </c>
      <c r="I315">
        <v>0.41666700000000001</v>
      </c>
      <c r="J315">
        <v>137</v>
      </c>
      <c r="K315">
        <v>140</v>
      </c>
      <c r="L315">
        <v>0.30313439199999997</v>
      </c>
      <c r="M315">
        <v>14</v>
      </c>
      <c r="N315">
        <v>-152</v>
      </c>
      <c r="O315">
        <v>0.60317500000000002</v>
      </c>
      <c r="P315">
        <v>-147</v>
      </c>
      <c r="Q315">
        <v>-152</v>
      </c>
      <c r="R315" s="99">
        <v>0.51691511999999995</v>
      </c>
      <c r="S315" s="102">
        <f t="shared" si="20"/>
        <v>107.00295981112053</v>
      </c>
      <c r="T315" s="99">
        <v>0.46589018300000001</v>
      </c>
      <c r="U315" s="102">
        <f t="shared" si="21"/>
        <v>-114.64285715588905</v>
      </c>
      <c r="V315">
        <v>0.46146300000000001</v>
      </c>
      <c r="W315" s="100">
        <f t="shared" si="22"/>
        <v>116.70209745960132</v>
      </c>
      <c r="X315">
        <v>0.41847200000000001</v>
      </c>
      <c r="Y315" s="100">
        <f t="shared" si="23"/>
        <v>138.96461411994113</v>
      </c>
      <c r="Z315">
        <v>0.395231</v>
      </c>
      <c r="AA315" s="100">
        <f t="shared" si="24"/>
        <v>153.01659029782584</v>
      </c>
      <c r="AB315">
        <v>0.26666699999999999</v>
      </c>
      <c r="AC315">
        <v>-1</v>
      </c>
      <c r="AD315">
        <v>2</v>
      </c>
      <c r="AE315">
        <v>5</v>
      </c>
      <c r="AF315" t="s">
        <v>228</v>
      </c>
      <c r="AG315" s="99" t="s">
        <v>323</v>
      </c>
      <c r="AH315">
        <v>1</v>
      </c>
      <c r="AI315">
        <v>7</v>
      </c>
      <c r="AJ315">
        <v>-1</v>
      </c>
    </row>
    <row r="316" spans="1:36" x14ac:dyDescent="0.2">
      <c r="A316">
        <v>777545</v>
      </c>
      <c r="B316" s="85">
        <v>45819</v>
      </c>
      <c r="C316">
        <v>2025</v>
      </c>
      <c r="D316">
        <v>6.2</v>
      </c>
      <c r="E316">
        <v>8.5</v>
      </c>
      <c r="F316">
        <v>104</v>
      </c>
      <c r="G316">
        <v>26</v>
      </c>
      <c r="H316">
        <v>-131</v>
      </c>
      <c r="I316">
        <v>0.56710000000000005</v>
      </c>
      <c r="J316">
        <v>-130</v>
      </c>
      <c r="K316">
        <v>-131</v>
      </c>
      <c r="L316">
        <v>0.33921411400000001</v>
      </c>
      <c r="M316">
        <v>29</v>
      </c>
      <c r="N316">
        <v>121</v>
      </c>
      <c r="O316">
        <v>0.45248899999999997</v>
      </c>
      <c r="P316">
        <v>120</v>
      </c>
      <c r="Q316">
        <v>121</v>
      </c>
      <c r="R316" s="99">
        <v>0.53869597300000005</v>
      </c>
      <c r="S316" s="102">
        <f t="shared" si="20"/>
        <v>116.77677658773182</v>
      </c>
      <c r="T316" s="99">
        <v>0.39075289400000002</v>
      </c>
      <c r="U316" s="102">
        <f t="shared" si="21"/>
        <v>-155.91621082146099</v>
      </c>
      <c r="V316">
        <v>0.58366700000000005</v>
      </c>
      <c r="W316" s="100">
        <f t="shared" si="22"/>
        <v>-140.1923460307014</v>
      </c>
      <c r="X316">
        <v>0.511127</v>
      </c>
      <c r="Y316" s="100">
        <f t="shared" si="23"/>
        <v>-104.55210248878544</v>
      </c>
      <c r="Z316">
        <v>0.56723599999999996</v>
      </c>
      <c r="AA316" s="100">
        <f t="shared" si="24"/>
        <v>-131.07282491149908</v>
      </c>
      <c r="AB316">
        <v>0.41710000000000003</v>
      </c>
      <c r="AC316">
        <v>-1</v>
      </c>
      <c r="AD316">
        <v>2</v>
      </c>
      <c r="AE316">
        <v>5</v>
      </c>
      <c r="AF316" t="s">
        <v>228</v>
      </c>
      <c r="AG316" s="99" t="s">
        <v>324</v>
      </c>
      <c r="AH316">
        <v>-1</v>
      </c>
      <c r="AI316">
        <v>7</v>
      </c>
      <c r="AJ316">
        <v>-1</v>
      </c>
    </row>
    <row r="317" spans="1:36" x14ac:dyDescent="0.2">
      <c r="A317">
        <v>777548</v>
      </c>
      <c r="B317" s="85">
        <v>45819</v>
      </c>
      <c r="C317">
        <v>2025</v>
      </c>
      <c r="D317">
        <v>6.2</v>
      </c>
      <c r="E317">
        <v>9</v>
      </c>
      <c r="F317">
        <v>106</v>
      </c>
      <c r="G317">
        <v>1</v>
      </c>
      <c r="H317">
        <v>-112</v>
      </c>
      <c r="I317">
        <v>0.52830200000000005</v>
      </c>
      <c r="J317">
        <v>-111</v>
      </c>
      <c r="K317">
        <v>-112</v>
      </c>
      <c r="L317">
        <v>0.340368381</v>
      </c>
      <c r="M317">
        <v>24</v>
      </c>
      <c r="N317">
        <v>104</v>
      </c>
      <c r="O317">
        <v>0.49019600000000002</v>
      </c>
      <c r="P317">
        <v>103</v>
      </c>
      <c r="Q317">
        <v>104</v>
      </c>
      <c r="R317" s="99">
        <v>0.48544506100000001</v>
      </c>
      <c r="S317" s="102">
        <f t="shared" si="20"/>
        <v>-105.99653397235818</v>
      </c>
      <c r="T317" s="99">
        <v>0.494487342</v>
      </c>
      <c r="U317" s="102">
        <f t="shared" si="21"/>
        <v>-102.22964574895023</v>
      </c>
      <c r="V317">
        <v>0.54111900000000002</v>
      </c>
      <c r="W317" s="100">
        <f t="shared" si="22"/>
        <v>-117.92142189369359</v>
      </c>
      <c r="X317">
        <v>0.577789</v>
      </c>
      <c r="Y317" s="100">
        <f t="shared" si="23"/>
        <v>-136.84840044432761</v>
      </c>
      <c r="Z317">
        <v>0.55797099999999999</v>
      </c>
      <c r="AA317" s="100">
        <f t="shared" si="24"/>
        <v>-126.22950077936063</v>
      </c>
      <c r="AB317">
        <v>0.67830199999999996</v>
      </c>
      <c r="AC317">
        <v>1</v>
      </c>
      <c r="AD317">
        <v>5</v>
      </c>
      <c r="AE317">
        <v>2</v>
      </c>
      <c r="AF317" t="s">
        <v>228</v>
      </c>
      <c r="AG317" s="99" t="s">
        <v>325</v>
      </c>
      <c r="AH317">
        <v>1</v>
      </c>
      <c r="AI317">
        <v>7</v>
      </c>
      <c r="AJ317">
        <v>-1</v>
      </c>
    </row>
    <row r="318" spans="1:36" x14ac:dyDescent="0.2">
      <c r="A318">
        <v>777549</v>
      </c>
      <c r="B318" s="85">
        <v>45819</v>
      </c>
      <c r="C318">
        <v>2025</v>
      </c>
      <c r="D318">
        <v>6.2</v>
      </c>
      <c r="E318">
        <v>8.5</v>
      </c>
      <c r="F318">
        <v>-112.5</v>
      </c>
      <c r="G318">
        <v>7</v>
      </c>
      <c r="H318">
        <v>111</v>
      </c>
      <c r="I318">
        <v>0.47393400000000002</v>
      </c>
      <c r="J318">
        <v>112</v>
      </c>
      <c r="K318">
        <v>111</v>
      </c>
      <c r="L318">
        <v>0.30274477700000002</v>
      </c>
      <c r="M318">
        <v>6</v>
      </c>
      <c r="N318">
        <v>-120</v>
      </c>
      <c r="O318">
        <v>0.54545500000000002</v>
      </c>
      <c r="P318">
        <v>-121</v>
      </c>
      <c r="Q318">
        <v>-120</v>
      </c>
      <c r="R318" s="99">
        <v>0.51778538500000004</v>
      </c>
      <c r="S318" s="102">
        <f t="shared" si="20"/>
        <v>107.37654332604582</v>
      </c>
      <c r="T318" s="99">
        <v>0.60224790100000003</v>
      </c>
      <c r="U318" s="102">
        <f t="shared" si="21"/>
        <v>151.41287815051859</v>
      </c>
      <c r="V318">
        <v>0.50817800000000002</v>
      </c>
      <c r="W318" s="100">
        <f t="shared" si="22"/>
        <v>-103.32559340574437</v>
      </c>
      <c r="X318">
        <v>0.55195499999999997</v>
      </c>
      <c r="Y318" s="100">
        <f t="shared" si="23"/>
        <v>-123.19186688837058</v>
      </c>
      <c r="Z318">
        <v>0.51597300000000001</v>
      </c>
      <c r="AA318" s="100">
        <f t="shared" si="24"/>
        <v>-106.60004503880982</v>
      </c>
      <c r="AB318">
        <v>0.62393399999999999</v>
      </c>
      <c r="AC318">
        <v>1</v>
      </c>
      <c r="AD318">
        <v>11</v>
      </c>
      <c r="AE318">
        <v>2</v>
      </c>
      <c r="AF318" t="s">
        <v>229</v>
      </c>
      <c r="AG318" s="99" t="s">
        <v>326</v>
      </c>
      <c r="AH318">
        <v>-1</v>
      </c>
      <c r="AI318">
        <v>13</v>
      </c>
      <c r="AJ318">
        <v>1</v>
      </c>
    </row>
    <row r="319" spans="1:36" x14ac:dyDescent="0.2">
      <c r="A319">
        <v>777551</v>
      </c>
      <c r="B319" s="85">
        <v>45819</v>
      </c>
      <c r="C319">
        <v>2025</v>
      </c>
      <c r="D319">
        <v>6.2</v>
      </c>
      <c r="E319">
        <v>8.5</v>
      </c>
      <c r="F319">
        <v>-107</v>
      </c>
      <c r="G319">
        <v>13</v>
      </c>
      <c r="H319">
        <v>111</v>
      </c>
      <c r="I319">
        <v>0.47393400000000002</v>
      </c>
      <c r="J319">
        <v>113</v>
      </c>
      <c r="K319">
        <v>111</v>
      </c>
      <c r="L319">
        <v>0.32365466500000001</v>
      </c>
      <c r="M319">
        <v>19</v>
      </c>
      <c r="N319">
        <v>-120</v>
      </c>
      <c r="O319">
        <v>0.54545500000000002</v>
      </c>
      <c r="P319">
        <v>-122</v>
      </c>
      <c r="Q319">
        <v>-120</v>
      </c>
      <c r="R319" s="99">
        <v>0.50947868900000004</v>
      </c>
      <c r="S319" s="102">
        <f t="shared" si="20"/>
        <v>103.86474095515905</v>
      </c>
      <c r="T319" s="99">
        <v>0.40714946699999999</v>
      </c>
      <c r="U319" s="102">
        <f t="shared" si="21"/>
        <v>-145.61004767322956</v>
      </c>
      <c r="V319">
        <v>0.48766900000000002</v>
      </c>
      <c r="W319" s="100">
        <f t="shared" si="22"/>
        <v>105.05711866040285</v>
      </c>
      <c r="X319">
        <v>0.40522799999999998</v>
      </c>
      <c r="Y319" s="100">
        <f t="shared" si="23"/>
        <v>146.77465525580664</v>
      </c>
      <c r="Z319">
        <v>0.48529099999999997</v>
      </c>
      <c r="AA319" s="100">
        <f t="shared" si="24"/>
        <v>106.06192985239787</v>
      </c>
      <c r="AB319">
        <v>0.323934</v>
      </c>
      <c r="AC319">
        <v>-1</v>
      </c>
      <c r="AD319">
        <v>3</v>
      </c>
      <c r="AE319">
        <v>6</v>
      </c>
      <c r="AF319" t="s">
        <v>228</v>
      </c>
      <c r="AG319" s="99" t="s">
        <v>323</v>
      </c>
      <c r="AH319">
        <v>1</v>
      </c>
      <c r="AI319">
        <v>9</v>
      </c>
      <c r="AJ319">
        <v>1</v>
      </c>
    </row>
    <row r="320" spans="1:36" x14ac:dyDescent="0.2">
      <c r="A320">
        <v>777553</v>
      </c>
      <c r="B320" s="85">
        <v>45819</v>
      </c>
      <c r="C320">
        <v>2025</v>
      </c>
      <c r="D320">
        <v>6.2</v>
      </c>
      <c r="E320">
        <v>9</v>
      </c>
      <c r="F320">
        <v>105.5</v>
      </c>
      <c r="G320">
        <v>21</v>
      </c>
      <c r="H320">
        <v>-105</v>
      </c>
      <c r="I320">
        <v>0.51219499999999996</v>
      </c>
      <c r="J320">
        <v>-106</v>
      </c>
      <c r="K320">
        <v>-105</v>
      </c>
      <c r="L320">
        <v>0.323198667</v>
      </c>
      <c r="M320">
        <v>5</v>
      </c>
      <c r="N320">
        <v>-103</v>
      </c>
      <c r="O320">
        <v>0.50738899999999998</v>
      </c>
      <c r="P320">
        <v>-102</v>
      </c>
      <c r="Q320">
        <v>-103</v>
      </c>
      <c r="R320" s="99">
        <v>0.55338446399999996</v>
      </c>
      <c r="S320" s="102">
        <f t="shared" si="20"/>
        <v>123.90622792844357</v>
      </c>
      <c r="T320" s="99">
        <v>0.50733939100000003</v>
      </c>
      <c r="U320" s="102">
        <f t="shared" si="21"/>
        <v>102.97949170927122</v>
      </c>
      <c r="V320">
        <v>0.54754100000000006</v>
      </c>
      <c r="W320" s="100">
        <f t="shared" si="22"/>
        <v>-121.01450076139497</v>
      </c>
      <c r="X320">
        <v>0.47970600000000002</v>
      </c>
      <c r="Y320" s="100">
        <f t="shared" si="23"/>
        <v>108.46101570545292</v>
      </c>
      <c r="Z320">
        <v>0.477908</v>
      </c>
      <c r="AA320" s="100">
        <f t="shared" si="24"/>
        <v>109.2452940733363</v>
      </c>
      <c r="AB320">
        <v>0.66219499999999998</v>
      </c>
      <c r="AC320">
        <v>1</v>
      </c>
      <c r="AD320">
        <v>7</v>
      </c>
      <c r="AE320">
        <v>2</v>
      </c>
      <c r="AF320" t="s">
        <v>230</v>
      </c>
      <c r="AG320" s="99" t="s">
        <v>325</v>
      </c>
      <c r="AH320">
        <v>1</v>
      </c>
      <c r="AI320">
        <v>9</v>
      </c>
      <c r="AJ320">
        <v>0</v>
      </c>
    </row>
    <row r="321" spans="1:36" x14ac:dyDescent="0.2">
      <c r="A321">
        <v>777556</v>
      </c>
      <c r="B321" s="85">
        <v>45819</v>
      </c>
      <c r="C321">
        <v>2025</v>
      </c>
      <c r="D321">
        <v>6.2</v>
      </c>
      <c r="E321">
        <v>8</v>
      </c>
      <c r="F321">
        <v>-103</v>
      </c>
      <c r="G321">
        <v>15</v>
      </c>
      <c r="H321">
        <v>-142</v>
      </c>
      <c r="I321">
        <v>0.58677699999999999</v>
      </c>
      <c r="J321">
        <v>-138</v>
      </c>
      <c r="K321">
        <v>-142</v>
      </c>
      <c r="L321">
        <v>0.31912251699999999</v>
      </c>
      <c r="M321">
        <v>28</v>
      </c>
      <c r="N321">
        <v>130</v>
      </c>
      <c r="O321">
        <v>0.43478299999999998</v>
      </c>
      <c r="P321">
        <v>128</v>
      </c>
      <c r="Q321">
        <v>130</v>
      </c>
      <c r="R321" s="99">
        <v>0.50307714299999995</v>
      </c>
      <c r="S321" s="102">
        <f t="shared" si="20"/>
        <v>101.23847915492443</v>
      </c>
      <c r="T321" s="99">
        <v>0.467495296</v>
      </c>
      <c r="U321" s="102">
        <f t="shared" si="21"/>
        <v>-113.90589564349325</v>
      </c>
      <c r="V321">
        <v>0.58907299999999996</v>
      </c>
      <c r="W321" s="100">
        <f t="shared" si="22"/>
        <v>-143.352225577779</v>
      </c>
      <c r="X321">
        <v>0.55055600000000005</v>
      </c>
      <c r="Y321" s="100">
        <f t="shared" si="23"/>
        <v>-122.49712978702576</v>
      </c>
      <c r="Z321">
        <v>0.56490300000000004</v>
      </c>
      <c r="AA321" s="100">
        <f t="shared" si="24"/>
        <v>-129.83380717403247</v>
      </c>
      <c r="AB321">
        <v>0.73677700000000002</v>
      </c>
      <c r="AC321">
        <v>1</v>
      </c>
      <c r="AD321">
        <v>6</v>
      </c>
      <c r="AE321">
        <v>2</v>
      </c>
      <c r="AF321" t="s">
        <v>227</v>
      </c>
      <c r="AG321" s="99" t="s">
        <v>325</v>
      </c>
      <c r="AH321">
        <v>1</v>
      </c>
      <c r="AI321">
        <v>8</v>
      </c>
      <c r="AJ321">
        <v>0</v>
      </c>
    </row>
    <row r="322" spans="1:36" x14ac:dyDescent="0.2">
      <c r="A322">
        <v>777561</v>
      </c>
      <c r="B322" s="85">
        <v>45819</v>
      </c>
      <c r="C322">
        <v>2025</v>
      </c>
      <c r="D322">
        <v>6.2</v>
      </c>
      <c r="E322">
        <v>9.5</v>
      </c>
      <c r="F322">
        <v>108.5</v>
      </c>
      <c r="G322">
        <v>3</v>
      </c>
      <c r="H322">
        <v>-123</v>
      </c>
      <c r="I322">
        <v>0.55157</v>
      </c>
      <c r="J322">
        <v>-107</v>
      </c>
      <c r="K322">
        <v>-123</v>
      </c>
      <c r="L322">
        <v>0.34564541199999999</v>
      </c>
      <c r="M322">
        <v>27</v>
      </c>
      <c r="N322">
        <v>114</v>
      </c>
      <c r="O322">
        <v>0.46728999999999998</v>
      </c>
      <c r="P322">
        <v>-101</v>
      </c>
      <c r="Q322">
        <v>114</v>
      </c>
      <c r="R322" s="99">
        <v>0.51771157000000001</v>
      </c>
      <c r="S322" s="102">
        <f t="shared" si="20"/>
        <v>107.34480402111244</v>
      </c>
      <c r="T322" s="99">
        <v>0.47966419399999999</v>
      </c>
      <c r="U322" s="102">
        <f t="shared" si="21"/>
        <v>-108.4791845021478</v>
      </c>
      <c r="V322">
        <v>0.59964200000000001</v>
      </c>
      <c r="W322" s="100">
        <f t="shared" si="22"/>
        <v>-149.77645007718093</v>
      </c>
      <c r="X322">
        <v>0.51316600000000001</v>
      </c>
      <c r="Y322" s="100">
        <f t="shared" si="23"/>
        <v>-105.40882518476525</v>
      </c>
      <c r="Z322">
        <v>0.52542800000000001</v>
      </c>
      <c r="AA322" s="100">
        <f t="shared" si="24"/>
        <v>-110.71618215992515</v>
      </c>
      <c r="AB322">
        <v>0.70157000000000003</v>
      </c>
      <c r="AC322">
        <v>1</v>
      </c>
      <c r="AD322">
        <v>4</v>
      </c>
      <c r="AE322">
        <v>3</v>
      </c>
      <c r="AF322" t="s">
        <v>222</v>
      </c>
      <c r="AG322" s="99" t="s">
        <v>325</v>
      </c>
      <c r="AH322">
        <v>1</v>
      </c>
      <c r="AI322">
        <v>7</v>
      </c>
      <c r="AJ322">
        <v>-1</v>
      </c>
    </row>
    <row r="323" spans="1:36" x14ac:dyDescent="0.2">
      <c r="A323">
        <v>777562</v>
      </c>
      <c r="B323" s="85">
        <v>45819</v>
      </c>
      <c r="C323">
        <v>2025</v>
      </c>
      <c r="D323">
        <v>6.2</v>
      </c>
      <c r="E323">
        <v>9</v>
      </c>
      <c r="F323">
        <v>104</v>
      </c>
      <c r="G323">
        <v>2</v>
      </c>
      <c r="H323">
        <v>-136</v>
      </c>
      <c r="I323">
        <v>0.57627099999999998</v>
      </c>
      <c r="J323">
        <v>-117</v>
      </c>
      <c r="K323">
        <v>-136</v>
      </c>
      <c r="L323">
        <v>0.32065001999999998</v>
      </c>
      <c r="M323">
        <v>10</v>
      </c>
      <c r="N323">
        <v>125</v>
      </c>
      <c r="O323">
        <v>0.44444400000000001</v>
      </c>
      <c r="P323">
        <v>108</v>
      </c>
      <c r="Q323">
        <v>125</v>
      </c>
      <c r="R323" s="99">
        <v>0.53197066000000004</v>
      </c>
      <c r="S323" s="102">
        <f t="shared" ref="S323:S386" si="25">IF(R323&lt;0.5,((1-R323)/(1-(1-R323))*-100),(1-(1-R323))/(1-R323)*100)</f>
        <v>113.66181872273222</v>
      </c>
      <c r="T323" s="99">
        <v>0.49839892499999999</v>
      </c>
      <c r="U323" s="102">
        <f t="shared" ref="U323:U386" si="26">IF(T323&lt;0.5,((1-T323)/(1-(1-T323))*-100),(1-(1-T323))/(1-T323)*100)</f>
        <v>-100.64248734083844</v>
      </c>
      <c r="V323">
        <v>0.59331</v>
      </c>
      <c r="W323" s="100">
        <f t="shared" ref="W323:W386" si="27">IF(V323&lt;0.5,100*(1-V323)/V323,-100*(V323/(1-V323)))</f>
        <v>-145.88753104330078</v>
      </c>
      <c r="X323">
        <v>0.50294899999999998</v>
      </c>
      <c r="Y323" s="100">
        <f t="shared" ref="Y323:Y386" si="28">IF(X323&lt;0.5,100*(1-X323)/X323,-100*(X323/(1-X323)))</f>
        <v>-101.18659855829684</v>
      </c>
      <c r="Z323">
        <v>0.54166800000000004</v>
      </c>
      <c r="AA323" s="100">
        <f t="shared" ref="AA323:AA386" si="29">IF(Z323&lt;0.5,100*(1-Z323)/Z323,-100*(Z323/(1-Z323)))</f>
        <v>-118.18245289440843</v>
      </c>
      <c r="AB323">
        <v>0.726271</v>
      </c>
      <c r="AC323">
        <v>1</v>
      </c>
      <c r="AD323">
        <v>10</v>
      </c>
      <c r="AE323">
        <v>1</v>
      </c>
      <c r="AF323" t="s">
        <v>229</v>
      </c>
      <c r="AG323" s="99" t="s">
        <v>325</v>
      </c>
      <c r="AH323">
        <v>1</v>
      </c>
      <c r="AI323">
        <v>11</v>
      </c>
      <c r="AJ323">
        <v>1</v>
      </c>
    </row>
    <row r="324" spans="1:36" x14ac:dyDescent="0.2">
      <c r="A324">
        <v>777532</v>
      </c>
      <c r="B324" s="85">
        <v>45820</v>
      </c>
      <c r="C324">
        <v>2025</v>
      </c>
      <c r="D324">
        <v>6.2</v>
      </c>
      <c r="E324">
        <v>7.5</v>
      </c>
      <c r="F324">
        <v>-112</v>
      </c>
      <c r="G324">
        <v>17</v>
      </c>
      <c r="H324">
        <v>114</v>
      </c>
      <c r="I324">
        <v>0.46728999999999998</v>
      </c>
      <c r="J324">
        <v>104</v>
      </c>
      <c r="K324">
        <v>114</v>
      </c>
      <c r="L324">
        <v>0.32447985800000001</v>
      </c>
      <c r="M324">
        <v>26</v>
      </c>
      <c r="N324">
        <v>-134</v>
      </c>
      <c r="O324">
        <v>0.57264999999999999</v>
      </c>
      <c r="P324">
        <v>-122</v>
      </c>
      <c r="Q324">
        <v>-134</v>
      </c>
      <c r="R324" s="99">
        <v>0.482109228</v>
      </c>
      <c r="S324" s="102">
        <f t="shared" si="25"/>
        <v>-107.42187494490356</v>
      </c>
      <c r="T324" s="99">
        <v>0.61371217300000003</v>
      </c>
      <c r="U324" s="102">
        <f t="shared" si="26"/>
        <v>158.87432378240592</v>
      </c>
      <c r="V324">
        <v>0.5</v>
      </c>
      <c r="W324" s="100">
        <f t="shared" si="27"/>
        <v>-100</v>
      </c>
      <c r="X324">
        <v>0.5</v>
      </c>
      <c r="Y324" s="100">
        <f t="shared" si="28"/>
        <v>-100</v>
      </c>
      <c r="Z324">
        <v>0.5</v>
      </c>
      <c r="AA324" s="100">
        <f t="shared" si="29"/>
        <v>-100</v>
      </c>
      <c r="AB324">
        <v>0.61729000000000001</v>
      </c>
      <c r="AC324">
        <v>1</v>
      </c>
      <c r="AD324">
        <v>6</v>
      </c>
      <c r="AE324">
        <v>0</v>
      </c>
      <c r="AF324" t="s">
        <v>224</v>
      </c>
      <c r="AG324" s="99" t="s">
        <v>326</v>
      </c>
      <c r="AH324">
        <v>-1</v>
      </c>
      <c r="AI324">
        <v>6</v>
      </c>
      <c r="AJ324">
        <v>-1</v>
      </c>
    </row>
    <row r="325" spans="1:36" x14ac:dyDescent="0.2">
      <c r="A325">
        <v>777533</v>
      </c>
      <c r="B325" s="85">
        <v>45820</v>
      </c>
      <c r="C325">
        <v>2025</v>
      </c>
      <c r="D325">
        <v>6.2</v>
      </c>
      <c r="E325">
        <v>8</v>
      </c>
      <c r="F325">
        <v>106</v>
      </c>
      <c r="G325">
        <v>15</v>
      </c>
      <c r="H325">
        <v>-145</v>
      </c>
      <c r="I325">
        <v>0.59183699999999995</v>
      </c>
      <c r="J325">
        <v>-156</v>
      </c>
      <c r="K325">
        <v>-145</v>
      </c>
      <c r="L325">
        <v>0.31912251699999999</v>
      </c>
      <c r="M325">
        <v>28</v>
      </c>
      <c r="N325">
        <v>133</v>
      </c>
      <c r="O325">
        <v>0.42918499999999998</v>
      </c>
      <c r="P325">
        <v>143</v>
      </c>
      <c r="Q325">
        <v>133</v>
      </c>
      <c r="R325" s="99">
        <v>0.50040918700000003</v>
      </c>
      <c r="S325" s="102">
        <f t="shared" si="25"/>
        <v>100.16380885690947</v>
      </c>
      <c r="T325" s="99">
        <v>0.42854930400000002</v>
      </c>
      <c r="U325" s="102">
        <f t="shared" si="26"/>
        <v>-133.3453795552075</v>
      </c>
      <c r="V325">
        <v>0.672875</v>
      </c>
      <c r="W325" s="100">
        <f t="shared" si="27"/>
        <v>-205.6935422239205</v>
      </c>
      <c r="X325">
        <v>0.56559599999999999</v>
      </c>
      <c r="Y325" s="100">
        <f t="shared" si="28"/>
        <v>-130.20045855931343</v>
      </c>
      <c r="Z325">
        <v>0.59437200000000001</v>
      </c>
      <c r="AA325" s="100">
        <f t="shared" si="29"/>
        <v>-146.53130454505114</v>
      </c>
      <c r="AB325">
        <v>0.44183699999999998</v>
      </c>
      <c r="AC325">
        <v>-1</v>
      </c>
      <c r="AD325">
        <v>3</v>
      </c>
      <c r="AE325">
        <v>16</v>
      </c>
      <c r="AF325" t="s">
        <v>229</v>
      </c>
      <c r="AG325" s="99" t="s">
        <v>324</v>
      </c>
      <c r="AH325">
        <v>-1</v>
      </c>
      <c r="AI325">
        <v>19</v>
      </c>
      <c r="AJ325">
        <v>1</v>
      </c>
    </row>
    <row r="326" spans="1:36" x14ac:dyDescent="0.2">
      <c r="A326">
        <v>777536</v>
      </c>
      <c r="B326" s="85">
        <v>45820</v>
      </c>
      <c r="C326">
        <v>2025</v>
      </c>
      <c r="D326">
        <v>6.2</v>
      </c>
      <c r="E326">
        <v>8.5</v>
      </c>
      <c r="F326">
        <v>105.5</v>
      </c>
      <c r="G326">
        <v>13</v>
      </c>
      <c r="H326">
        <v>110</v>
      </c>
      <c r="I326">
        <v>0.47619</v>
      </c>
      <c r="J326">
        <v>136</v>
      </c>
      <c r="K326">
        <v>110</v>
      </c>
      <c r="L326">
        <v>0.32365466500000001</v>
      </c>
      <c r="M326">
        <v>19</v>
      </c>
      <c r="N326">
        <v>-120</v>
      </c>
      <c r="O326">
        <v>0.54545500000000002</v>
      </c>
      <c r="P326">
        <v>-148</v>
      </c>
      <c r="Q326">
        <v>-120</v>
      </c>
      <c r="R326" s="99">
        <v>0.50980340499999999</v>
      </c>
      <c r="S326" s="102">
        <f t="shared" si="25"/>
        <v>103.99978502502654</v>
      </c>
      <c r="T326" s="99">
        <v>0.49644912800000002</v>
      </c>
      <c r="U326" s="102">
        <f t="shared" si="26"/>
        <v>-101.43050790090216</v>
      </c>
      <c r="V326">
        <v>0.464391</v>
      </c>
      <c r="W326" s="100">
        <f t="shared" si="27"/>
        <v>115.33578385455361</v>
      </c>
      <c r="X326">
        <v>0.44401800000000002</v>
      </c>
      <c r="Y326" s="100">
        <f t="shared" si="28"/>
        <v>125.21609484300185</v>
      </c>
      <c r="Z326">
        <v>0.44040899999999999</v>
      </c>
      <c r="AA326" s="100">
        <f t="shared" si="29"/>
        <v>127.06166313585778</v>
      </c>
      <c r="AB326">
        <v>0.32618999999999998</v>
      </c>
      <c r="AC326">
        <v>-1</v>
      </c>
      <c r="AD326">
        <v>0</v>
      </c>
      <c r="AE326">
        <v>1</v>
      </c>
      <c r="AF326" t="s">
        <v>222</v>
      </c>
      <c r="AG326" s="99" t="s">
        <v>323</v>
      </c>
      <c r="AH326">
        <v>1</v>
      </c>
      <c r="AI326">
        <v>1</v>
      </c>
      <c r="AJ326">
        <v>-1</v>
      </c>
    </row>
    <row r="327" spans="1:36" x14ac:dyDescent="0.2">
      <c r="A327">
        <v>777520</v>
      </c>
      <c r="B327" s="85">
        <v>45821</v>
      </c>
      <c r="C327">
        <v>2025</v>
      </c>
      <c r="D327">
        <v>6.2</v>
      </c>
      <c r="E327">
        <v>7.5</v>
      </c>
      <c r="F327">
        <v>107</v>
      </c>
      <c r="G327">
        <v>24</v>
      </c>
      <c r="H327">
        <v>-107</v>
      </c>
      <c r="I327">
        <v>0.51690800000000003</v>
      </c>
      <c r="J327">
        <v>-108</v>
      </c>
      <c r="K327">
        <v>-107</v>
      </c>
      <c r="L327">
        <v>0.30915287200000002</v>
      </c>
      <c r="M327">
        <v>7</v>
      </c>
      <c r="N327">
        <v>-101</v>
      </c>
      <c r="O327">
        <v>0.50248800000000005</v>
      </c>
      <c r="P327">
        <v>100</v>
      </c>
      <c r="Q327">
        <v>-101</v>
      </c>
      <c r="R327" s="99">
        <v>0.521460162</v>
      </c>
      <c r="S327" s="102">
        <f t="shared" si="25"/>
        <v>108.96901795666174</v>
      </c>
      <c r="T327" s="99">
        <v>0.493735696</v>
      </c>
      <c r="U327" s="102">
        <f t="shared" si="26"/>
        <v>-102.53751310701263</v>
      </c>
      <c r="V327">
        <v>0.55473700000000004</v>
      </c>
      <c r="W327" s="100">
        <f t="shared" si="27"/>
        <v>-124.58636805663173</v>
      </c>
      <c r="X327">
        <v>0.52956199999999998</v>
      </c>
      <c r="Y327" s="100">
        <f t="shared" si="28"/>
        <v>-112.56786229003608</v>
      </c>
      <c r="Z327">
        <v>0.54192099999999999</v>
      </c>
      <c r="AA327" s="100">
        <f t="shared" si="29"/>
        <v>-118.30295647693956</v>
      </c>
      <c r="AB327">
        <v>0.66690799999999995</v>
      </c>
      <c r="AC327">
        <v>1</v>
      </c>
      <c r="AD327">
        <v>7</v>
      </c>
      <c r="AE327">
        <v>2</v>
      </c>
      <c r="AF327" t="s">
        <v>230</v>
      </c>
      <c r="AG327" s="99" t="s">
        <v>325</v>
      </c>
      <c r="AH327">
        <v>1</v>
      </c>
      <c r="AI327">
        <v>9</v>
      </c>
      <c r="AJ327">
        <v>1</v>
      </c>
    </row>
    <row r="328" spans="1:36" x14ac:dyDescent="0.2">
      <c r="A328">
        <v>777521</v>
      </c>
      <c r="B328" s="85">
        <v>45821</v>
      </c>
      <c r="C328">
        <v>2025</v>
      </c>
      <c r="D328">
        <v>6.2</v>
      </c>
      <c r="E328">
        <v>9.5</v>
      </c>
      <c r="F328">
        <v>105.5</v>
      </c>
      <c r="G328">
        <v>1</v>
      </c>
      <c r="H328">
        <v>-131</v>
      </c>
      <c r="I328">
        <v>0.56710000000000005</v>
      </c>
      <c r="J328">
        <v>-128</v>
      </c>
      <c r="K328">
        <v>-131</v>
      </c>
      <c r="L328">
        <v>0.340368381</v>
      </c>
      <c r="M328">
        <v>23</v>
      </c>
      <c r="N328">
        <v>120</v>
      </c>
      <c r="O328">
        <v>0.45454499999999998</v>
      </c>
      <c r="P328">
        <v>118</v>
      </c>
      <c r="Q328">
        <v>120</v>
      </c>
      <c r="R328" s="99">
        <v>0.49244489499999999</v>
      </c>
      <c r="S328" s="102">
        <f t="shared" si="25"/>
        <v>-103.06840626299925</v>
      </c>
      <c r="T328" s="99">
        <v>0.43314029399999998</v>
      </c>
      <c r="U328" s="102">
        <f t="shared" si="26"/>
        <v>-130.87207859724083</v>
      </c>
      <c r="V328">
        <v>0.51384399999999997</v>
      </c>
      <c r="W328" s="100">
        <f t="shared" si="27"/>
        <v>-105.6952912233933</v>
      </c>
      <c r="X328">
        <v>0.59156900000000001</v>
      </c>
      <c r="Y328" s="100">
        <f t="shared" si="28"/>
        <v>-144.83939759714616</v>
      </c>
      <c r="Z328">
        <v>0.58773799999999998</v>
      </c>
      <c r="AA328" s="100">
        <f t="shared" si="29"/>
        <v>-142.56419461410462</v>
      </c>
      <c r="AB328">
        <v>0.71709999999999996</v>
      </c>
      <c r="AC328">
        <v>1</v>
      </c>
      <c r="AD328">
        <v>5</v>
      </c>
      <c r="AE328">
        <v>1</v>
      </c>
      <c r="AF328" t="s">
        <v>227</v>
      </c>
      <c r="AG328" s="99" t="s">
        <v>325</v>
      </c>
      <c r="AH328">
        <v>1</v>
      </c>
      <c r="AI328">
        <v>6</v>
      </c>
      <c r="AJ328">
        <v>-1</v>
      </c>
    </row>
    <row r="329" spans="1:36" x14ac:dyDescent="0.2">
      <c r="A329">
        <v>777526</v>
      </c>
      <c r="B329" s="85">
        <v>45821</v>
      </c>
      <c r="C329">
        <v>2025</v>
      </c>
      <c r="D329">
        <v>6.2</v>
      </c>
      <c r="E329">
        <v>6.5</v>
      </c>
      <c r="F329">
        <v>-110.5</v>
      </c>
      <c r="G329">
        <v>5</v>
      </c>
      <c r="H329">
        <v>-105</v>
      </c>
      <c r="I329">
        <v>0.51219499999999996</v>
      </c>
      <c r="J329">
        <v>-111</v>
      </c>
      <c r="K329">
        <v>-105</v>
      </c>
      <c r="L329">
        <v>0.31173380000000001</v>
      </c>
      <c r="M329">
        <v>22</v>
      </c>
      <c r="N329">
        <v>-103</v>
      </c>
      <c r="O329">
        <v>0.50738899999999998</v>
      </c>
      <c r="P329">
        <v>102</v>
      </c>
      <c r="Q329">
        <v>-103</v>
      </c>
      <c r="R329" s="99">
        <v>0.49466463100000002</v>
      </c>
      <c r="S329" s="102">
        <f t="shared" si="25"/>
        <v>-102.15716615486099</v>
      </c>
      <c r="T329" s="99">
        <v>0.63448839899999998</v>
      </c>
      <c r="U329" s="102">
        <f t="shared" si="26"/>
        <v>173.58912747614815</v>
      </c>
      <c r="V329">
        <v>0.51912599999999998</v>
      </c>
      <c r="W329" s="100">
        <f t="shared" si="27"/>
        <v>-107.9546825155862</v>
      </c>
      <c r="X329">
        <v>0.66800700000000002</v>
      </c>
      <c r="Y329" s="100">
        <f t="shared" si="28"/>
        <v>-201.21117011503259</v>
      </c>
      <c r="Z329">
        <v>0.51822299999999999</v>
      </c>
      <c r="AA329" s="100">
        <f t="shared" si="29"/>
        <v>-107.56491073671013</v>
      </c>
      <c r="AB329">
        <v>0.36219499999999999</v>
      </c>
      <c r="AC329">
        <v>-1</v>
      </c>
      <c r="AD329">
        <v>1</v>
      </c>
      <c r="AE329">
        <v>2</v>
      </c>
      <c r="AF329" t="s">
        <v>222</v>
      </c>
      <c r="AG329" s="99" t="s">
        <v>324</v>
      </c>
      <c r="AH329">
        <v>-1</v>
      </c>
      <c r="AI329">
        <v>3</v>
      </c>
      <c r="AJ329">
        <v>-1</v>
      </c>
    </row>
    <row r="330" spans="1:36" x14ac:dyDescent="0.2">
      <c r="A330">
        <v>777527</v>
      </c>
      <c r="B330" s="85">
        <v>45821</v>
      </c>
      <c r="C330">
        <v>2025</v>
      </c>
      <c r="D330">
        <v>6.2</v>
      </c>
      <c r="E330">
        <v>8</v>
      </c>
      <c r="F330">
        <v>105</v>
      </c>
      <c r="G330">
        <v>12</v>
      </c>
      <c r="H330">
        <v>109</v>
      </c>
      <c r="I330">
        <v>0.47846899999999998</v>
      </c>
      <c r="J330">
        <v>-111</v>
      </c>
      <c r="K330">
        <v>109</v>
      </c>
      <c r="L330">
        <v>0.32174260599999999</v>
      </c>
      <c r="M330">
        <v>15</v>
      </c>
      <c r="N330">
        <v>-118</v>
      </c>
      <c r="O330">
        <v>0.54128399999999999</v>
      </c>
      <c r="P330">
        <v>102</v>
      </c>
      <c r="Q330">
        <v>-118</v>
      </c>
      <c r="R330" s="99">
        <v>0.48804018199999999</v>
      </c>
      <c r="S330" s="102">
        <f t="shared" si="25"/>
        <v>-104.90116119168238</v>
      </c>
      <c r="T330" s="99">
        <v>0.46012702900000002</v>
      </c>
      <c r="U330" s="102">
        <f t="shared" si="26"/>
        <v>-117.33128831255857</v>
      </c>
      <c r="V330">
        <v>0.51707800000000004</v>
      </c>
      <c r="W330" s="100">
        <f t="shared" si="27"/>
        <v>-107.07277779848508</v>
      </c>
      <c r="X330">
        <v>0.50648400000000005</v>
      </c>
      <c r="Y330" s="100">
        <f t="shared" si="28"/>
        <v>-102.62767569845761</v>
      </c>
      <c r="Z330">
        <v>0.54714700000000005</v>
      </c>
      <c r="AA330" s="100">
        <f t="shared" si="29"/>
        <v>-120.8222094145341</v>
      </c>
      <c r="AB330">
        <v>0.62846900000000006</v>
      </c>
      <c r="AC330">
        <v>1</v>
      </c>
      <c r="AD330">
        <v>10</v>
      </c>
      <c r="AE330">
        <v>3</v>
      </c>
      <c r="AF330" t="s">
        <v>226</v>
      </c>
      <c r="AG330" s="99" t="s">
        <v>326</v>
      </c>
      <c r="AH330">
        <v>-1</v>
      </c>
      <c r="AI330">
        <v>13</v>
      </c>
      <c r="AJ330">
        <v>1</v>
      </c>
    </row>
    <row r="331" spans="1:36" x14ac:dyDescent="0.2">
      <c r="A331">
        <v>777530</v>
      </c>
      <c r="B331" s="85">
        <v>45821</v>
      </c>
      <c r="C331">
        <v>2025</v>
      </c>
      <c r="D331">
        <v>6.2</v>
      </c>
      <c r="E331">
        <v>9</v>
      </c>
      <c r="F331">
        <v>108</v>
      </c>
      <c r="G331">
        <v>16</v>
      </c>
      <c r="H331">
        <v>-101</v>
      </c>
      <c r="I331">
        <v>0.50248800000000005</v>
      </c>
      <c r="J331">
        <v>-110</v>
      </c>
      <c r="K331">
        <v>-101</v>
      </c>
      <c r="L331">
        <v>0.34988272100000001</v>
      </c>
      <c r="M331">
        <v>11</v>
      </c>
      <c r="N331">
        <v>-107</v>
      </c>
      <c r="O331">
        <v>0.51690800000000003</v>
      </c>
      <c r="P331">
        <v>102</v>
      </c>
      <c r="Q331">
        <v>-107</v>
      </c>
      <c r="R331" s="99">
        <v>0.49093807299999997</v>
      </c>
      <c r="S331" s="102">
        <f t="shared" si="25"/>
        <v>-103.69167823738945</v>
      </c>
      <c r="T331" s="99">
        <v>0.54705332100000004</v>
      </c>
      <c r="U331" s="102">
        <f t="shared" si="26"/>
        <v>120.77653868834307</v>
      </c>
      <c r="V331">
        <v>0.55486400000000002</v>
      </c>
      <c r="W331" s="100">
        <f t="shared" si="27"/>
        <v>-124.65044390927717</v>
      </c>
      <c r="X331">
        <v>0.55998999999999999</v>
      </c>
      <c r="Y331" s="100">
        <f t="shared" si="28"/>
        <v>-127.26756210086134</v>
      </c>
      <c r="Z331">
        <v>0.54337400000000002</v>
      </c>
      <c r="AA331" s="100">
        <f t="shared" si="29"/>
        <v>-118.99760416621044</v>
      </c>
      <c r="AB331">
        <v>0.35248800000000002</v>
      </c>
      <c r="AC331">
        <v>-1</v>
      </c>
      <c r="AD331">
        <v>9</v>
      </c>
      <c r="AE331">
        <v>11</v>
      </c>
      <c r="AF331" t="s">
        <v>225</v>
      </c>
      <c r="AG331" s="99" t="s">
        <v>323</v>
      </c>
      <c r="AH331">
        <v>1</v>
      </c>
      <c r="AI331">
        <v>20</v>
      </c>
      <c r="AJ331">
        <v>1</v>
      </c>
    </row>
    <row r="332" spans="1:36" x14ac:dyDescent="0.2">
      <c r="A332">
        <v>777531</v>
      </c>
      <c r="B332" s="85">
        <v>45821</v>
      </c>
      <c r="C332">
        <v>2025</v>
      </c>
      <c r="D332">
        <v>6.2</v>
      </c>
      <c r="E332">
        <v>7.5</v>
      </c>
      <c r="F332">
        <v>-108.5</v>
      </c>
      <c r="G332">
        <v>21</v>
      </c>
      <c r="H332">
        <v>-101</v>
      </c>
      <c r="I332">
        <v>0.50248800000000005</v>
      </c>
      <c r="J332">
        <v>-112</v>
      </c>
      <c r="K332">
        <v>-101</v>
      </c>
      <c r="L332">
        <v>0.323198667</v>
      </c>
      <c r="M332">
        <v>29</v>
      </c>
      <c r="N332">
        <v>-107</v>
      </c>
      <c r="O332">
        <v>0.51690800000000003</v>
      </c>
      <c r="P332">
        <v>104</v>
      </c>
      <c r="Q332">
        <v>-107</v>
      </c>
      <c r="R332" s="99">
        <v>0.54091313200000002</v>
      </c>
      <c r="S332" s="102">
        <f t="shared" si="25"/>
        <v>117.82369954437468</v>
      </c>
      <c r="T332" s="99">
        <v>0.54494401999999997</v>
      </c>
      <c r="U332" s="102">
        <f t="shared" si="26"/>
        <v>119.75318289411337</v>
      </c>
      <c r="V332">
        <v>0.58577100000000004</v>
      </c>
      <c r="W332" s="100">
        <f t="shared" si="27"/>
        <v>-141.41235886429973</v>
      </c>
      <c r="X332">
        <v>0.541134</v>
      </c>
      <c r="Y332" s="100">
        <f t="shared" si="28"/>
        <v>-117.92854558847246</v>
      </c>
      <c r="Z332">
        <v>0.49909300000000001</v>
      </c>
      <c r="AA332" s="100">
        <f t="shared" si="29"/>
        <v>100.36345931519776</v>
      </c>
      <c r="AB332">
        <v>0.65248799999999996</v>
      </c>
      <c r="AC332">
        <v>1</v>
      </c>
      <c r="AD332">
        <v>8</v>
      </c>
      <c r="AE332">
        <v>0</v>
      </c>
      <c r="AF332" t="s">
        <v>223</v>
      </c>
      <c r="AG332" s="99" t="s">
        <v>326</v>
      </c>
      <c r="AH332">
        <v>-1</v>
      </c>
      <c r="AI332">
        <v>8</v>
      </c>
      <c r="AJ332">
        <v>1</v>
      </c>
    </row>
    <row r="333" spans="1:36" x14ac:dyDescent="0.2">
      <c r="A333">
        <v>777537</v>
      </c>
      <c r="B333" s="85">
        <v>45821</v>
      </c>
      <c r="C333">
        <v>2025</v>
      </c>
      <c r="D333">
        <v>6.2</v>
      </c>
      <c r="E333">
        <v>7.5</v>
      </c>
      <c r="F333">
        <v>-105.5</v>
      </c>
      <c r="G333">
        <v>3</v>
      </c>
      <c r="H333">
        <v>-131</v>
      </c>
      <c r="I333">
        <v>0.56710000000000005</v>
      </c>
      <c r="J333">
        <v>-140</v>
      </c>
      <c r="K333">
        <v>-131</v>
      </c>
      <c r="L333">
        <v>0.34564541199999999</v>
      </c>
      <c r="M333">
        <v>19</v>
      </c>
      <c r="N333">
        <v>121</v>
      </c>
      <c r="O333">
        <v>0.45248899999999997</v>
      </c>
      <c r="P333">
        <v>129</v>
      </c>
      <c r="Q333">
        <v>121</v>
      </c>
      <c r="R333" s="99">
        <v>0.49007189899999998</v>
      </c>
      <c r="S333" s="102">
        <f t="shared" si="25"/>
        <v>-104.05169160699013</v>
      </c>
      <c r="T333" s="99">
        <v>0.337569067</v>
      </c>
      <c r="U333" s="102">
        <f t="shared" si="26"/>
        <v>-196.23567375028469</v>
      </c>
      <c r="V333">
        <v>0.46284199999999998</v>
      </c>
      <c r="W333" s="100">
        <f t="shared" si="27"/>
        <v>116.05645122957728</v>
      </c>
      <c r="X333">
        <v>0.44784200000000002</v>
      </c>
      <c r="Y333" s="100">
        <f t="shared" si="28"/>
        <v>123.29303638336734</v>
      </c>
      <c r="Z333">
        <v>0.50146599999999997</v>
      </c>
      <c r="AA333" s="100">
        <f t="shared" si="29"/>
        <v>-100.58812438068416</v>
      </c>
      <c r="AB333">
        <v>0.71709999999999996</v>
      </c>
      <c r="AC333">
        <v>1</v>
      </c>
      <c r="AD333">
        <v>2</v>
      </c>
      <c r="AE333">
        <v>1</v>
      </c>
      <c r="AF333" t="s">
        <v>222</v>
      </c>
      <c r="AG333" s="99" t="s">
        <v>325</v>
      </c>
      <c r="AH333">
        <v>1</v>
      </c>
      <c r="AI333">
        <v>3</v>
      </c>
      <c r="AJ333">
        <v>-1</v>
      </c>
    </row>
    <row r="334" spans="1:36" x14ac:dyDescent="0.2">
      <c r="A334">
        <v>777538</v>
      </c>
      <c r="B334" s="85">
        <v>45821</v>
      </c>
      <c r="C334">
        <v>2025</v>
      </c>
      <c r="D334">
        <v>6.2</v>
      </c>
      <c r="E334">
        <v>8</v>
      </c>
      <c r="F334">
        <v>-100</v>
      </c>
      <c r="G334">
        <v>10</v>
      </c>
      <c r="H334">
        <v>-132</v>
      </c>
      <c r="I334">
        <v>0.56896599999999997</v>
      </c>
      <c r="J334">
        <v>-126</v>
      </c>
      <c r="K334">
        <v>-132</v>
      </c>
      <c r="L334">
        <v>0.34727845299999999</v>
      </c>
      <c r="M334">
        <v>6</v>
      </c>
      <c r="N334">
        <v>122</v>
      </c>
      <c r="O334">
        <v>0.45045000000000002</v>
      </c>
      <c r="P334">
        <v>116</v>
      </c>
      <c r="Q334">
        <v>122</v>
      </c>
      <c r="R334" s="99">
        <v>0.49523824799999999</v>
      </c>
      <c r="S334" s="102">
        <f t="shared" si="25"/>
        <v>-101.92301463759321</v>
      </c>
      <c r="T334" s="99">
        <v>0.59684331400000001</v>
      </c>
      <c r="U334" s="102">
        <f t="shared" si="26"/>
        <v>148.04251913113504</v>
      </c>
      <c r="V334">
        <v>0.54949999999999999</v>
      </c>
      <c r="W334" s="100">
        <f t="shared" si="27"/>
        <v>-121.97558268590454</v>
      </c>
      <c r="X334">
        <v>0.56450199999999995</v>
      </c>
      <c r="Y334" s="100">
        <f t="shared" si="28"/>
        <v>-129.62217966557824</v>
      </c>
      <c r="Z334">
        <v>0.50727299999999997</v>
      </c>
      <c r="AA334" s="100">
        <f t="shared" si="29"/>
        <v>-102.95214185542906</v>
      </c>
      <c r="AB334">
        <v>0.71896599999999999</v>
      </c>
      <c r="AC334">
        <v>1</v>
      </c>
      <c r="AD334">
        <v>11</v>
      </c>
      <c r="AE334">
        <v>5</v>
      </c>
      <c r="AF334" t="s">
        <v>224</v>
      </c>
      <c r="AG334" s="99" t="s">
        <v>325</v>
      </c>
      <c r="AH334">
        <v>1</v>
      </c>
      <c r="AI334">
        <v>16</v>
      </c>
      <c r="AJ334">
        <v>1</v>
      </c>
    </row>
    <row r="335" spans="1:36" x14ac:dyDescent="0.2">
      <c r="A335">
        <v>777507</v>
      </c>
      <c r="B335" s="85">
        <v>45822</v>
      </c>
      <c r="C335">
        <v>2025</v>
      </c>
      <c r="D335">
        <v>6.2</v>
      </c>
      <c r="E335">
        <v>6.5</v>
      </c>
      <c r="F335">
        <v>-114.5</v>
      </c>
      <c r="G335">
        <v>24</v>
      </c>
      <c r="H335">
        <v>-134</v>
      </c>
      <c r="I335">
        <v>0.57264999999999999</v>
      </c>
      <c r="J335">
        <v>-130</v>
      </c>
      <c r="K335">
        <v>-134</v>
      </c>
      <c r="L335">
        <v>0.30915287200000002</v>
      </c>
      <c r="M335">
        <v>7</v>
      </c>
      <c r="N335">
        <v>123</v>
      </c>
      <c r="O335">
        <v>0.44843</v>
      </c>
      <c r="P335">
        <v>120</v>
      </c>
      <c r="Q335">
        <v>123</v>
      </c>
      <c r="R335" s="99">
        <v>0.49775530699999998</v>
      </c>
      <c r="S335" s="102">
        <f t="shared" si="25"/>
        <v>-100.90192629528305</v>
      </c>
      <c r="T335" s="99">
        <v>0.48592428100000001</v>
      </c>
      <c r="U335" s="102">
        <f t="shared" si="26"/>
        <v>-105.79337956565296</v>
      </c>
      <c r="V335">
        <v>0.548064</v>
      </c>
      <c r="W335" s="100">
        <f t="shared" si="27"/>
        <v>-121.27026835658145</v>
      </c>
      <c r="X335">
        <v>0.54981599999999997</v>
      </c>
      <c r="Y335" s="100">
        <f t="shared" si="28"/>
        <v>-122.13139516286672</v>
      </c>
      <c r="Z335">
        <v>0.51361299999999999</v>
      </c>
      <c r="AA335" s="100">
        <f t="shared" si="29"/>
        <v>-105.59760026480971</v>
      </c>
      <c r="AB335">
        <v>0.72265000000000001</v>
      </c>
      <c r="AC335">
        <v>1</v>
      </c>
      <c r="AD335">
        <v>4</v>
      </c>
      <c r="AE335">
        <v>3</v>
      </c>
      <c r="AF335" t="s">
        <v>222</v>
      </c>
      <c r="AG335" s="99" t="s">
        <v>325</v>
      </c>
      <c r="AH335">
        <v>1</v>
      </c>
      <c r="AI335">
        <v>7</v>
      </c>
      <c r="AJ335">
        <v>1</v>
      </c>
    </row>
    <row r="336" spans="1:36" x14ac:dyDescent="0.2">
      <c r="A336">
        <v>777510</v>
      </c>
      <c r="B336" s="85">
        <v>45822</v>
      </c>
      <c r="C336">
        <v>2025</v>
      </c>
      <c r="D336">
        <v>6.2</v>
      </c>
      <c r="E336">
        <v>7.5</v>
      </c>
      <c r="F336">
        <v>108.5</v>
      </c>
      <c r="G336">
        <v>12</v>
      </c>
      <c r="H336">
        <v>-102</v>
      </c>
      <c r="I336">
        <v>0.50495000000000001</v>
      </c>
      <c r="J336">
        <v>-105</v>
      </c>
      <c r="K336">
        <v>-102</v>
      </c>
      <c r="L336">
        <v>0.32174260599999999</v>
      </c>
      <c r="M336">
        <v>15</v>
      </c>
      <c r="N336">
        <v>-106</v>
      </c>
      <c r="O336">
        <v>0.51456299999999999</v>
      </c>
      <c r="P336">
        <v>-103</v>
      </c>
      <c r="Q336">
        <v>-106</v>
      </c>
      <c r="R336" s="99">
        <v>0.48028997899999998</v>
      </c>
      <c r="S336" s="102">
        <f t="shared" si="25"/>
        <v>-108.20755038072534</v>
      </c>
      <c r="T336" s="99">
        <v>0.50539009000000001</v>
      </c>
      <c r="U336" s="102">
        <f t="shared" si="26"/>
        <v>102.17953174452165</v>
      </c>
      <c r="V336">
        <v>0.53272399999999998</v>
      </c>
      <c r="W336" s="100">
        <f t="shared" si="27"/>
        <v>-114.00628322447545</v>
      </c>
      <c r="X336">
        <v>0.52245399999999997</v>
      </c>
      <c r="Y336" s="100">
        <f t="shared" si="28"/>
        <v>-109.40391082743861</v>
      </c>
      <c r="Z336">
        <v>0.51354999999999995</v>
      </c>
      <c r="AA336" s="100">
        <f t="shared" si="29"/>
        <v>-105.57097337855892</v>
      </c>
      <c r="AB336">
        <v>0.65495000000000003</v>
      </c>
      <c r="AC336">
        <v>1</v>
      </c>
      <c r="AD336">
        <v>3</v>
      </c>
      <c r="AE336">
        <v>2</v>
      </c>
      <c r="AF336" t="s">
        <v>222</v>
      </c>
      <c r="AG336" s="99" t="s">
        <v>326</v>
      </c>
      <c r="AH336">
        <v>-1</v>
      </c>
      <c r="AI336">
        <v>5</v>
      </c>
      <c r="AJ336">
        <v>-1</v>
      </c>
    </row>
    <row r="337" spans="1:36" x14ac:dyDescent="0.2">
      <c r="A337">
        <v>777512</v>
      </c>
      <c r="B337" s="85">
        <v>45822</v>
      </c>
      <c r="C337">
        <v>2025</v>
      </c>
      <c r="D337">
        <v>6.2</v>
      </c>
      <c r="E337">
        <v>8</v>
      </c>
      <c r="F337">
        <v>-100</v>
      </c>
      <c r="G337">
        <v>17</v>
      </c>
      <c r="H337">
        <v>-128</v>
      </c>
      <c r="I337">
        <v>0.56140400000000001</v>
      </c>
      <c r="J337">
        <v>-117</v>
      </c>
      <c r="K337">
        <v>-128</v>
      </c>
      <c r="L337">
        <v>0.32447985800000001</v>
      </c>
      <c r="M337">
        <v>26</v>
      </c>
      <c r="N337">
        <v>118</v>
      </c>
      <c r="O337">
        <v>0.45871600000000001</v>
      </c>
      <c r="P337">
        <v>108</v>
      </c>
      <c r="Q337">
        <v>118</v>
      </c>
      <c r="R337" s="99">
        <v>0.46698900900000001</v>
      </c>
      <c r="S337" s="102">
        <f t="shared" si="25"/>
        <v>-114.13780211688025</v>
      </c>
      <c r="T337" s="99">
        <v>0.54752573000000004</v>
      </c>
      <c r="U337" s="102">
        <f t="shared" si="26"/>
        <v>121.00704201368183</v>
      </c>
      <c r="V337">
        <v>0.55016799999999999</v>
      </c>
      <c r="W337" s="100">
        <f t="shared" si="27"/>
        <v>-122.3052161695922</v>
      </c>
      <c r="X337">
        <v>0.56703899999999996</v>
      </c>
      <c r="Y337" s="100">
        <f t="shared" si="28"/>
        <v>-130.96768531114807</v>
      </c>
      <c r="Z337">
        <v>0.55687699999999996</v>
      </c>
      <c r="AA337" s="100">
        <f t="shared" si="29"/>
        <v>-125.67097623007606</v>
      </c>
      <c r="AB337">
        <v>0.41140399999999999</v>
      </c>
      <c r="AC337">
        <v>-1</v>
      </c>
      <c r="AD337">
        <v>5</v>
      </c>
      <c r="AE337">
        <v>8</v>
      </c>
      <c r="AF337" t="s">
        <v>228</v>
      </c>
      <c r="AG337" s="99" t="s">
        <v>324</v>
      </c>
      <c r="AH337">
        <v>-1</v>
      </c>
      <c r="AI337">
        <v>13</v>
      </c>
      <c r="AJ337">
        <v>1</v>
      </c>
    </row>
    <row r="338" spans="1:36" x14ac:dyDescent="0.2">
      <c r="A338">
        <v>777514</v>
      </c>
      <c r="B338" s="85">
        <v>45822</v>
      </c>
      <c r="C338">
        <v>2025</v>
      </c>
      <c r="D338">
        <v>6.2</v>
      </c>
      <c r="E338">
        <v>9</v>
      </c>
      <c r="F338">
        <v>-105</v>
      </c>
      <c r="G338">
        <v>16</v>
      </c>
      <c r="H338">
        <v>-126</v>
      </c>
      <c r="I338">
        <v>0.55752199999999996</v>
      </c>
      <c r="J338">
        <v>-134</v>
      </c>
      <c r="K338">
        <v>-126</v>
      </c>
      <c r="L338">
        <v>0.34988272100000001</v>
      </c>
      <c r="M338">
        <v>11</v>
      </c>
      <c r="N338">
        <v>108</v>
      </c>
      <c r="O338">
        <v>0.480769</v>
      </c>
      <c r="P338">
        <v>116</v>
      </c>
      <c r="Q338">
        <v>108</v>
      </c>
      <c r="R338" s="99">
        <v>0.50613278299999998</v>
      </c>
      <c r="S338" s="102">
        <f t="shared" si="25"/>
        <v>102.48357566118828</v>
      </c>
      <c r="T338" s="99">
        <v>0.52992024500000001</v>
      </c>
      <c r="U338" s="102">
        <f t="shared" si="26"/>
        <v>112.72985900020306</v>
      </c>
      <c r="V338">
        <v>0.5</v>
      </c>
      <c r="W338" s="100">
        <f t="shared" si="27"/>
        <v>-100</v>
      </c>
      <c r="X338">
        <v>0.5</v>
      </c>
      <c r="Y338" s="100">
        <f t="shared" si="28"/>
        <v>-100</v>
      </c>
      <c r="Z338">
        <v>0.5</v>
      </c>
      <c r="AA338" s="100">
        <f t="shared" si="29"/>
        <v>-100</v>
      </c>
      <c r="AB338">
        <v>0.407522</v>
      </c>
      <c r="AC338">
        <v>-1</v>
      </c>
      <c r="AD338">
        <v>3</v>
      </c>
      <c r="AE338">
        <v>4</v>
      </c>
      <c r="AF338" t="s">
        <v>222</v>
      </c>
      <c r="AG338" s="99" t="s">
        <v>324</v>
      </c>
      <c r="AH338">
        <v>-1</v>
      </c>
      <c r="AI338">
        <v>7</v>
      </c>
      <c r="AJ338">
        <v>-1</v>
      </c>
    </row>
    <row r="339" spans="1:36" x14ac:dyDescent="0.2">
      <c r="A339">
        <v>777516</v>
      </c>
      <c r="B339" s="85">
        <v>45822</v>
      </c>
      <c r="C339">
        <v>2025</v>
      </c>
      <c r="D339">
        <v>6.2</v>
      </c>
      <c r="E339">
        <v>8</v>
      </c>
      <c r="F339">
        <v>-108</v>
      </c>
      <c r="G339">
        <v>3</v>
      </c>
      <c r="H339">
        <v>150</v>
      </c>
      <c r="I339">
        <v>0.4</v>
      </c>
      <c r="J339">
        <v>156</v>
      </c>
      <c r="K339">
        <v>150</v>
      </c>
      <c r="L339">
        <v>0.34564541199999999</v>
      </c>
      <c r="M339">
        <v>19</v>
      </c>
      <c r="N339">
        <v>-163</v>
      </c>
      <c r="O339">
        <v>0.61977199999999999</v>
      </c>
      <c r="P339">
        <v>-170</v>
      </c>
      <c r="Q339">
        <v>-163</v>
      </c>
      <c r="R339" s="99">
        <v>0.48684708599999998</v>
      </c>
      <c r="S339" s="102">
        <f t="shared" si="25"/>
        <v>-105.40330398526817</v>
      </c>
      <c r="T339" s="99">
        <v>0.613982586</v>
      </c>
      <c r="U339" s="102">
        <f t="shared" si="26"/>
        <v>159.05567047811994</v>
      </c>
      <c r="V339">
        <v>0.44286599999999998</v>
      </c>
      <c r="W339" s="100">
        <f t="shared" si="27"/>
        <v>125.80193557419175</v>
      </c>
      <c r="X339">
        <v>0.45878099999999999</v>
      </c>
      <c r="Y339" s="100">
        <f t="shared" si="28"/>
        <v>117.96892199110252</v>
      </c>
      <c r="Z339">
        <v>0.36583100000000002</v>
      </c>
      <c r="AA339" s="100">
        <f t="shared" si="29"/>
        <v>173.35026282627769</v>
      </c>
      <c r="AB339">
        <v>0.55000000000000004</v>
      </c>
      <c r="AC339">
        <v>1</v>
      </c>
      <c r="AD339">
        <v>4</v>
      </c>
      <c r="AE339">
        <v>3</v>
      </c>
      <c r="AF339" t="s">
        <v>222</v>
      </c>
      <c r="AG339" s="99" t="s">
        <v>326</v>
      </c>
      <c r="AH339">
        <v>-1</v>
      </c>
      <c r="AI339">
        <v>7</v>
      </c>
      <c r="AJ339">
        <v>-1</v>
      </c>
    </row>
    <row r="340" spans="1:36" x14ac:dyDescent="0.2">
      <c r="A340">
        <v>777518</v>
      </c>
      <c r="B340" s="85">
        <v>45822</v>
      </c>
      <c r="C340">
        <v>2025</v>
      </c>
      <c r="D340">
        <v>6.2</v>
      </c>
      <c r="E340">
        <v>7</v>
      </c>
      <c r="F340">
        <v>-104</v>
      </c>
      <c r="G340">
        <v>18</v>
      </c>
      <c r="H340">
        <v>-134</v>
      </c>
      <c r="I340">
        <v>0.57264999999999999</v>
      </c>
      <c r="J340">
        <v>-132</v>
      </c>
      <c r="K340">
        <v>-134</v>
      </c>
      <c r="L340">
        <v>0.310488926</v>
      </c>
      <c r="M340">
        <v>27</v>
      </c>
      <c r="N340">
        <v>123</v>
      </c>
      <c r="O340">
        <v>0.44843</v>
      </c>
      <c r="P340">
        <v>121</v>
      </c>
      <c r="Q340">
        <v>123</v>
      </c>
      <c r="R340" s="99">
        <v>0.51422039200000003</v>
      </c>
      <c r="S340" s="102">
        <f t="shared" si="25"/>
        <v>105.85466815231159</v>
      </c>
      <c r="T340" s="99">
        <v>0.399792545</v>
      </c>
      <c r="U340" s="102">
        <f t="shared" si="26"/>
        <v>-150.12972665610863</v>
      </c>
      <c r="V340">
        <v>0.55892699999999995</v>
      </c>
      <c r="W340" s="100">
        <f t="shared" si="27"/>
        <v>-126.71984002648085</v>
      </c>
      <c r="X340">
        <v>0.58561799999999997</v>
      </c>
      <c r="Y340" s="100">
        <f t="shared" si="28"/>
        <v>-141.32322349909018</v>
      </c>
      <c r="Z340">
        <v>0.599607</v>
      </c>
      <c r="AA340" s="100">
        <f t="shared" si="29"/>
        <v>-149.75461608969186</v>
      </c>
      <c r="AB340">
        <v>0.42265000000000003</v>
      </c>
      <c r="AC340">
        <v>-1</v>
      </c>
      <c r="AD340">
        <v>4</v>
      </c>
      <c r="AE340">
        <v>8</v>
      </c>
      <c r="AF340" t="s">
        <v>227</v>
      </c>
      <c r="AG340" s="99" t="s">
        <v>324</v>
      </c>
      <c r="AH340">
        <v>-1</v>
      </c>
      <c r="AI340">
        <v>12</v>
      </c>
      <c r="AJ340">
        <v>1</v>
      </c>
    </row>
    <row r="341" spans="1:36" x14ac:dyDescent="0.2">
      <c r="A341">
        <v>777519</v>
      </c>
      <c r="B341" s="85">
        <v>45822</v>
      </c>
      <c r="C341">
        <v>2025</v>
      </c>
      <c r="D341">
        <v>6.2</v>
      </c>
      <c r="E341">
        <v>9</v>
      </c>
      <c r="F341">
        <v>105.5</v>
      </c>
      <c r="G341">
        <v>2</v>
      </c>
      <c r="H341">
        <v>-141</v>
      </c>
      <c r="I341">
        <v>0.58506199999999997</v>
      </c>
      <c r="J341">
        <v>-147</v>
      </c>
      <c r="K341">
        <v>-141</v>
      </c>
      <c r="L341">
        <v>0.32065001999999998</v>
      </c>
      <c r="M341">
        <v>4</v>
      </c>
      <c r="N341">
        <v>130</v>
      </c>
      <c r="O341">
        <v>0.43478299999999998</v>
      </c>
      <c r="P341">
        <v>136</v>
      </c>
      <c r="Q341">
        <v>130</v>
      </c>
      <c r="R341" s="99">
        <v>0.47023027099999998</v>
      </c>
      <c r="S341" s="102">
        <f t="shared" si="25"/>
        <v>-112.66176630300353</v>
      </c>
      <c r="T341" s="99">
        <v>0.61560745699999997</v>
      </c>
      <c r="U341" s="102">
        <f t="shared" si="26"/>
        <v>160.1507282621765</v>
      </c>
      <c r="V341">
        <v>0.61317500000000003</v>
      </c>
      <c r="W341" s="100">
        <f t="shared" si="27"/>
        <v>-158.51483228850256</v>
      </c>
      <c r="X341">
        <v>0.58527600000000002</v>
      </c>
      <c r="Y341" s="100">
        <f t="shared" si="28"/>
        <v>-141.12421755191406</v>
      </c>
      <c r="Z341">
        <v>0.53591900000000003</v>
      </c>
      <c r="AA341" s="100">
        <f t="shared" si="29"/>
        <v>-115.47962532402751</v>
      </c>
      <c r="AB341">
        <v>0.73506199999999999</v>
      </c>
      <c r="AC341">
        <v>1</v>
      </c>
      <c r="AD341">
        <v>6</v>
      </c>
      <c r="AE341">
        <v>5</v>
      </c>
      <c r="AF341" t="s">
        <v>222</v>
      </c>
      <c r="AG341" s="99" t="s">
        <v>325</v>
      </c>
      <c r="AH341">
        <v>1</v>
      </c>
      <c r="AI341">
        <v>11</v>
      </c>
      <c r="AJ341">
        <v>1</v>
      </c>
    </row>
    <row r="342" spans="1:36" x14ac:dyDescent="0.2">
      <c r="A342">
        <v>777491</v>
      </c>
      <c r="B342" s="85">
        <v>45823</v>
      </c>
      <c r="C342">
        <v>2025</v>
      </c>
      <c r="D342">
        <v>6.3</v>
      </c>
      <c r="E342">
        <v>8.5</v>
      </c>
      <c r="F342">
        <v>-112.5</v>
      </c>
      <c r="G342">
        <v>1</v>
      </c>
      <c r="H342">
        <v>-128</v>
      </c>
      <c r="I342">
        <v>0.56140400000000001</v>
      </c>
      <c r="J342">
        <v>-128</v>
      </c>
      <c r="K342">
        <v>-128</v>
      </c>
      <c r="L342">
        <v>0.340368381</v>
      </c>
      <c r="M342">
        <v>23</v>
      </c>
      <c r="N342">
        <v>118</v>
      </c>
      <c r="O342">
        <v>0.45871600000000001</v>
      </c>
      <c r="P342">
        <v>118</v>
      </c>
      <c r="Q342">
        <v>118</v>
      </c>
      <c r="R342" s="99">
        <v>0.48741188299999999</v>
      </c>
      <c r="S342" s="102">
        <f t="shared" si="25"/>
        <v>-105.16528933292338</v>
      </c>
      <c r="T342" s="99">
        <v>0.52624412899999995</v>
      </c>
      <c r="U342" s="102">
        <f t="shared" si="26"/>
        <v>111.07917837286283</v>
      </c>
      <c r="V342">
        <v>0.53286999999999995</v>
      </c>
      <c r="W342" s="100">
        <f t="shared" si="27"/>
        <v>-114.07317020957761</v>
      </c>
      <c r="X342">
        <v>0.61278200000000005</v>
      </c>
      <c r="Y342" s="100">
        <f t="shared" si="28"/>
        <v>-158.25245727213098</v>
      </c>
      <c r="Z342">
        <v>0.57108499999999995</v>
      </c>
      <c r="AA342" s="100">
        <f t="shared" si="29"/>
        <v>-133.14642761386287</v>
      </c>
      <c r="AB342">
        <v>0.41140399999999999</v>
      </c>
      <c r="AC342">
        <v>-1</v>
      </c>
      <c r="AD342">
        <v>2</v>
      </c>
      <c r="AE342">
        <v>8</v>
      </c>
      <c r="AF342" t="s">
        <v>224</v>
      </c>
      <c r="AG342" s="99" t="s">
        <v>324</v>
      </c>
      <c r="AH342">
        <v>-1</v>
      </c>
      <c r="AI342">
        <v>10</v>
      </c>
      <c r="AJ342">
        <v>1</v>
      </c>
    </row>
    <row r="343" spans="1:36" x14ac:dyDescent="0.2">
      <c r="A343">
        <v>777492</v>
      </c>
      <c r="B343" s="85">
        <v>45823</v>
      </c>
      <c r="C343">
        <v>2025</v>
      </c>
      <c r="D343">
        <v>6.3</v>
      </c>
      <c r="E343">
        <v>8.5</v>
      </c>
      <c r="F343">
        <v>108.5</v>
      </c>
      <c r="G343">
        <v>17</v>
      </c>
      <c r="H343">
        <v>-134</v>
      </c>
      <c r="I343">
        <v>0.57264999999999999</v>
      </c>
      <c r="J343">
        <v>-126</v>
      </c>
      <c r="K343">
        <v>-134</v>
      </c>
      <c r="L343">
        <v>0.32447985800000001</v>
      </c>
      <c r="M343">
        <v>26</v>
      </c>
      <c r="N343">
        <v>124</v>
      </c>
      <c r="O343">
        <v>0.44642900000000002</v>
      </c>
      <c r="P343">
        <v>117</v>
      </c>
      <c r="Q343">
        <v>124</v>
      </c>
      <c r="R343" s="99">
        <v>0.46976236399999999</v>
      </c>
      <c r="S343" s="102">
        <f t="shared" si="25"/>
        <v>-112.87358814466459</v>
      </c>
      <c r="T343" s="99">
        <v>0.479966051</v>
      </c>
      <c r="U343" s="102">
        <f t="shared" si="26"/>
        <v>-108.34806918458489</v>
      </c>
      <c r="V343">
        <v>0.53748799999999997</v>
      </c>
      <c r="W343" s="100">
        <f t="shared" si="27"/>
        <v>-116.21060642750889</v>
      </c>
      <c r="X343">
        <v>0.55347500000000005</v>
      </c>
      <c r="Y343" s="100">
        <f t="shared" si="28"/>
        <v>-123.95162644868711</v>
      </c>
      <c r="Z343">
        <v>0.54367100000000002</v>
      </c>
      <c r="AA343" s="100">
        <f t="shared" si="29"/>
        <v>-119.14013792680282</v>
      </c>
      <c r="AB343">
        <v>0.72265000000000001</v>
      </c>
      <c r="AC343">
        <v>1</v>
      </c>
      <c r="AD343">
        <v>3</v>
      </c>
      <c r="AE343">
        <v>2</v>
      </c>
      <c r="AF343" t="s">
        <v>222</v>
      </c>
      <c r="AG343" s="99" t="s">
        <v>325</v>
      </c>
      <c r="AH343">
        <v>1</v>
      </c>
      <c r="AI343">
        <v>5</v>
      </c>
      <c r="AJ343">
        <v>-1</v>
      </c>
    </row>
    <row r="344" spans="1:36" x14ac:dyDescent="0.2">
      <c r="A344">
        <v>777494</v>
      </c>
      <c r="B344" s="85">
        <v>45823</v>
      </c>
      <c r="C344">
        <v>2025</v>
      </c>
      <c r="D344">
        <v>6.3</v>
      </c>
      <c r="E344">
        <v>8</v>
      </c>
      <c r="F344">
        <v>-106</v>
      </c>
      <c r="G344">
        <v>12</v>
      </c>
      <c r="H344">
        <v>-107</v>
      </c>
      <c r="I344">
        <v>0.51690800000000003</v>
      </c>
      <c r="J344">
        <v>-124</v>
      </c>
      <c r="K344">
        <v>-107</v>
      </c>
      <c r="L344">
        <v>0.32174260599999999</v>
      </c>
      <c r="M344">
        <v>15</v>
      </c>
      <c r="N344">
        <v>-101</v>
      </c>
      <c r="O344">
        <v>0.50248800000000005</v>
      </c>
      <c r="P344">
        <v>114</v>
      </c>
      <c r="Q344">
        <v>-101</v>
      </c>
      <c r="R344" s="99">
        <v>0.48288118200000002</v>
      </c>
      <c r="S344" s="102">
        <f t="shared" si="25"/>
        <v>-107.09028168341416</v>
      </c>
      <c r="T344" s="99">
        <v>0.47719430600000001</v>
      </c>
      <c r="U344" s="102">
        <f t="shared" si="26"/>
        <v>-109.55824229805458</v>
      </c>
      <c r="V344">
        <v>0.51416399999999995</v>
      </c>
      <c r="W344" s="100">
        <f t="shared" si="27"/>
        <v>-105.83077417070778</v>
      </c>
      <c r="X344">
        <v>0.53464</v>
      </c>
      <c r="Y344" s="100">
        <f t="shared" si="28"/>
        <v>-114.88739900292246</v>
      </c>
      <c r="Z344">
        <v>0.53147500000000003</v>
      </c>
      <c r="AA344" s="100">
        <f t="shared" si="29"/>
        <v>-113.43578250893765</v>
      </c>
      <c r="AB344">
        <v>0.66690799999999995</v>
      </c>
      <c r="AC344">
        <v>1</v>
      </c>
      <c r="AD344">
        <v>2</v>
      </c>
      <c r="AE344">
        <v>1</v>
      </c>
      <c r="AF344" t="s">
        <v>222</v>
      </c>
      <c r="AG344" s="99" t="s">
        <v>325</v>
      </c>
      <c r="AH344">
        <v>1</v>
      </c>
      <c r="AI344">
        <v>3</v>
      </c>
      <c r="AJ344">
        <v>-1</v>
      </c>
    </row>
    <row r="345" spans="1:36" x14ac:dyDescent="0.2">
      <c r="A345">
        <v>777495</v>
      </c>
      <c r="B345" s="85">
        <v>45823</v>
      </c>
      <c r="C345">
        <v>2025</v>
      </c>
      <c r="D345">
        <v>6.3</v>
      </c>
      <c r="E345">
        <v>8</v>
      </c>
      <c r="F345">
        <v>-104</v>
      </c>
      <c r="G345">
        <v>24</v>
      </c>
      <c r="H345">
        <v>-115</v>
      </c>
      <c r="I345">
        <v>0.53488400000000003</v>
      </c>
      <c r="J345">
        <v>-119</v>
      </c>
      <c r="K345">
        <v>-115</v>
      </c>
      <c r="L345">
        <v>0.30915287200000002</v>
      </c>
      <c r="M345">
        <v>7</v>
      </c>
      <c r="N345">
        <v>106</v>
      </c>
      <c r="O345">
        <v>0.48543700000000001</v>
      </c>
      <c r="P345">
        <v>110</v>
      </c>
      <c r="Q345">
        <v>106</v>
      </c>
      <c r="R345" s="99">
        <v>0.48928609899999997</v>
      </c>
      <c r="S345" s="102">
        <f t="shared" si="25"/>
        <v>-104.379401344897</v>
      </c>
      <c r="T345" s="99">
        <v>0.61364413900000003</v>
      </c>
      <c r="U345" s="102">
        <f t="shared" si="26"/>
        <v>158.82873820309408</v>
      </c>
      <c r="V345">
        <v>0.54704699999999995</v>
      </c>
      <c r="W345" s="100">
        <f t="shared" si="27"/>
        <v>-120.77345773181763</v>
      </c>
      <c r="X345">
        <v>0.58010300000000004</v>
      </c>
      <c r="Y345" s="100">
        <f t="shared" si="28"/>
        <v>-138.15364244088434</v>
      </c>
      <c r="Z345">
        <v>0.45202599999999998</v>
      </c>
      <c r="AA345" s="100">
        <f t="shared" si="29"/>
        <v>121.22621265148464</v>
      </c>
      <c r="AB345">
        <v>0.68488400000000005</v>
      </c>
      <c r="AC345">
        <v>1</v>
      </c>
      <c r="AD345">
        <v>6</v>
      </c>
      <c r="AE345">
        <v>0</v>
      </c>
      <c r="AF345" t="s">
        <v>224</v>
      </c>
      <c r="AG345" s="99" t="s">
        <v>325</v>
      </c>
      <c r="AH345">
        <v>1</v>
      </c>
      <c r="AI345">
        <v>6</v>
      </c>
      <c r="AJ345">
        <v>-1</v>
      </c>
    </row>
    <row r="346" spans="1:36" x14ac:dyDescent="0.2">
      <c r="A346">
        <v>777496</v>
      </c>
      <c r="B346" s="85">
        <v>45823</v>
      </c>
      <c r="C346">
        <v>2025</v>
      </c>
      <c r="D346">
        <v>6.3</v>
      </c>
      <c r="E346">
        <v>8.5</v>
      </c>
      <c r="F346">
        <v>100</v>
      </c>
      <c r="G346">
        <v>13</v>
      </c>
      <c r="H346">
        <v>-143</v>
      </c>
      <c r="I346">
        <v>0.58847700000000003</v>
      </c>
      <c r="J346">
        <v>-150</v>
      </c>
      <c r="K346">
        <v>-143</v>
      </c>
      <c r="L346">
        <v>0.32365466500000001</v>
      </c>
      <c r="M346">
        <v>20</v>
      </c>
      <c r="N346">
        <v>132</v>
      </c>
      <c r="O346">
        <v>0.43103399999999997</v>
      </c>
      <c r="P346">
        <v>138</v>
      </c>
      <c r="Q346">
        <v>132</v>
      </c>
      <c r="R346" s="99">
        <v>0.49690888</v>
      </c>
      <c r="S346" s="102">
        <f t="shared" si="25"/>
        <v>-101.2441395694116</v>
      </c>
      <c r="T346" s="99">
        <v>0.50462588500000005</v>
      </c>
      <c r="U346" s="102">
        <f t="shared" si="26"/>
        <v>101.86763291012898</v>
      </c>
      <c r="V346">
        <v>0.51268100000000005</v>
      </c>
      <c r="W346" s="100">
        <f t="shared" si="27"/>
        <v>-105.20439383648086</v>
      </c>
      <c r="X346">
        <v>0.57023800000000002</v>
      </c>
      <c r="Y346" s="100">
        <f t="shared" si="28"/>
        <v>-132.68692904444788</v>
      </c>
      <c r="Z346">
        <v>0.55786800000000003</v>
      </c>
      <c r="AA346" s="100">
        <f t="shared" si="29"/>
        <v>-126.17679787936635</v>
      </c>
      <c r="AB346">
        <v>0.43847700000000001</v>
      </c>
      <c r="AC346">
        <v>-1</v>
      </c>
      <c r="AD346">
        <v>2</v>
      </c>
      <c r="AE346">
        <v>3</v>
      </c>
      <c r="AF346" t="s">
        <v>222</v>
      </c>
      <c r="AG346" s="99" t="s">
        <v>324</v>
      </c>
      <c r="AH346">
        <v>-1</v>
      </c>
      <c r="AI346">
        <v>5</v>
      </c>
      <c r="AJ346">
        <v>-1</v>
      </c>
    </row>
    <row r="347" spans="1:36" x14ac:dyDescent="0.2">
      <c r="A347">
        <v>777497</v>
      </c>
      <c r="B347" s="85">
        <v>45823</v>
      </c>
      <c r="C347">
        <v>2025</v>
      </c>
      <c r="D347">
        <v>6.3</v>
      </c>
      <c r="E347">
        <v>7</v>
      </c>
      <c r="F347">
        <v>111.5</v>
      </c>
      <c r="G347">
        <v>5</v>
      </c>
      <c r="H347">
        <v>-136</v>
      </c>
      <c r="I347">
        <v>0.57627099999999998</v>
      </c>
      <c r="J347">
        <v>-166</v>
      </c>
      <c r="K347">
        <v>-136</v>
      </c>
      <c r="L347">
        <v>0.31173380000000001</v>
      </c>
      <c r="M347">
        <v>22</v>
      </c>
      <c r="N347">
        <v>126</v>
      </c>
      <c r="O347">
        <v>0.44247799999999998</v>
      </c>
      <c r="P347">
        <v>152</v>
      </c>
      <c r="Q347">
        <v>126</v>
      </c>
      <c r="R347" s="99">
        <v>0.49344497799999998</v>
      </c>
      <c r="S347" s="102">
        <f t="shared" si="25"/>
        <v>-102.65684009048725</v>
      </c>
      <c r="T347" s="99">
        <v>0.51592312699999998</v>
      </c>
      <c r="U347" s="102">
        <f t="shared" si="26"/>
        <v>106.57875965084578</v>
      </c>
      <c r="V347">
        <v>0.58086400000000005</v>
      </c>
      <c r="W347" s="100">
        <f t="shared" si="27"/>
        <v>-138.58604367078945</v>
      </c>
      <c r="X347">
        <v>0.65296900000000002</v>
      </c>
      <c r="Y347" s="100">
        <f t="shared" si="28"/>
        <v>-188.15869475637626</v>
      </c>
      <c r="Z347">
        <v>0.57978600000000002</v>
      </c>
      <c r="AA347" s="100">
        <f t="shared" si="29"/>
        <v>-137.97398468399436</v>
      </c>
      <c r="AB347">
        <v>0.726271</v>
      </c>
      <c r="AC347">
        <v>1</v>
      </c>
      <c r="AD347">
        <v>3</v>
      </c>
      <c r="AE347">
        <v>2</v>
      </c>
      <c r="AF347" t="s">
        <v>222</v>
      </c>
      <c r="AG347" s="99" t="s">
        <v>325</v>
      </c>
      <c r="AH347">
        <v>1</v>
      </c>
      <c r="AI347">
        <v>5</v>
      </c>
      <c r="AJ347">
        <v>-1</v>
      </c>
    </row>
    <row r="348" spans="1:36" x14ac:dyDescent="0.2">
      <c r="A348">
        <v>777501</v>
      </c>
      <c r="B348" s="85">
        <v>45823</v>
      </c>
      <c r="C348">
        <v>2025</v>
      </c>
      <c r="D348">
        <v>6.3</v>
      </c>
      <c r="E348">
        <v>8.5</v>
      </c>
      <c r="F348">
        <v>-108</v>
      </c>
      <c r="G348">
        <v>2</v>
      </c>
      <c r="H348">
        <v>-110</v>
      </c>
      <c r="I348">
        <v>0.52381</v>
      </c>
      <c r="J348">
        <v>-136</v>
      </c>
      <c r="K348">
        <v>-110</v>
      </c>
      <c r="L348">
        <v>0.32065001999999998</v>
      </c>
      <c r="M348">
        <v>4</v>
      </c>
      <c r="N348">
        <v>-106</v>
      </c>
      <c r="O348">
        <v>0.51456299999999999</v>
      </c>
      <c r="P348">
        <v>116</v>
      </c>
      <c r="Q348">
        <v>-106</v>
      </c>
      <c r="R348" s="99">
        <v>0.47368647699999999</v>
      </c>
      <c r="S348" s="102">
        <f t="shared" si="25"/>
        <v>-111.11010099619121</v>
      </c>
      <c r="T348" s="99">
        <v>0.52372917600000002</v>
      </c>
      <c r="U348" s="102">
        <f t="shared" si="26"/>
        <v>109.96457259368044</v>
      </c>
      <c r="V348">
        <v>0.5</v>
      </c>
      <c r="W348" s="100">
        <f t="shared" si="27"/>
        <v>-100</v>
      </c>
      <c r="X348">
        <v>0.5</v>
      </c>
      <c r="Y348" s="100">
        <f t="shared" si="28"/>
        <v>-100</v>
      </c>
      <c r="Z348">
        <v>0.5</v>
      </c>
      <c r="AA348" s="100">
        <f t="shared" si="29"/>
        <v>-100</v>
      </c>
      <c r="AB348">
        <v>0.67381000000000002</v>
      </c>
      <c r="AC348">
        <v>1</v>
      </c>
      <c r="AD348">
        <v>11</v>
      </c>
      <c r="AE348">
        <v>2</v>
      </c>
      <c r="AF348" t="s">
        <v>229</v>
      </c>
      <c r="AG348" s="99" t="s">
        <v>325</v>
      </c>
      <c r="AH348">
        <v>1</v>
      </c>
      <c r="AI348">
        <v>13</v>
      </c>
      <c r="AJ348">
        <v>1</v>
      </c>
    </row>
    <row r="349" spans="1:36" x14ac:dyDescent="0.2">
      <c r="A349">
        <v>777502</v>
      </c>
      <c r="B349" s="85">
        <v>45823</v>
      </c>
      <c r="C349">
        <v>2025</v>
      </c>
      <c r="D349">
        <v>6.3</v>
      </c>
      <c r="E349">
        <v>7.5</v>
      </c>
      <c r="F349">
        <v>-102</v>
      </c>
      <c r="G349">
        <v>18</v>
      </c>
      <c r="H349">
        <v>-146</v>
      </c>
      <c r="I349">
        <v>0.59349600000000002</v>
      </c>
      <c r="J349">
        <v>-150</v>
      </c>
      <c r="K349">
        <v>-146</v>
      </c>
      <c r="L349">
        <v>0.310488926</v>
      </c>
      <c r="M349">
        <v>27</v>
      </c>
      <c r="N349">
        <v>135</v>
      </c>
      <c r="O349">
        <v>0.42553200000000002</v>
      </c>
      <c r="P349">
        <v>138</v>
      </c>
      <c r="Q349">
        <v>135</v>
      </c>
      <c r="R349" s="99">
        <v>0.51466869000000004</v>
      </c>
      <c r="S349" s="102">
        <f t="shared" si="25"/>
        <v>106.04481503573302</v>
      </c>
      <c r="T349" s="99">
        <v>0.53092405399999998</v>
      </c>
      <c r="U349" s="102">
        <f t="shared" si="26"/>
        <v>113.185094765017</v>
      </c>
      <c r="V349">
        <v>0.50406399999999996</v>
      </c>
      <c r="W349" s="100">
        <f t="shared" si="27"/>
        <v>-101.63892115111625</v>
      </c>
      <c r="X349">
        <v>0.57762400000000003</v>
      </c>
      <c r="Y349" s="100">
        <f t="shared" si="28"/>
        <v>-136.75587628084932</v>
      </c>
      <c r="Z349">
        <v>0.56172699999999998</v>
      </c>
      <c r="AA349" s="100">
        <f t="shared" si="29"/>
        <v>-128.1682878023515</v>
      </c>
      <c r="AB349">
        <v>0.443496</v>
      </c>
      <c r="AC349">
        <v>-1</v>
      </c>
      <c r="AD349">
        <v>0</v>
      </c>
      <c r="AE349">
        <v>9</v>
      </c>
      <c r="AF349" t="s">
        <v>229</v>
      </c>
      <c r="AG349" s="99" t="s">
        <v>324</v>
      </c>
      <c r="AH349">
        <v>-1</v>
      </c>
      <c r="AI349">
        <v>9</v>
      </c>
      <c r="AJ349">
        <v>1</v>
      </c>
    </row>
    <row r="350" spans="1:36" x14ac:dyDescent="0.2">
      <c r="A350">
        <v>777483</v>
      </c>
      <c r="B350" s="85">
        <v>45824</v>
      </c>
      <c r="C350">
        <v>2025</v>
      </c>
      <c r="D350">
        <v>6.3</v>
      </c>
      <c r="E350">
        <v>8.5</v>
      </c>
      <c r="F350">
        <v>-103</v>
      </c>
      <c r="G350">
        <v>11</v>
      </c>
      <c r="H350">
        <v>-101</v>
      </c>
      <c r="I350">
        <v>0.50248800000000005</v>
      </c>
      <c r="J350">
        <v>-101</v>
      </c>
      <c r="K350">
        <v>-101</v>
      </c>
      <c r="L350">
        <v>0.35061088499999998</v>
      </c>
      <c r="M350">
        <v>21</v>
      </c>
      <c r="N350">
        <v>-107</v>
      </c>
      <c r="O350">
        <v>0.51690800000000003</v>
      </c>
      <c r="P350">
        <v>-107</v>
      </c>
      <c r="Q350">
        <v>-107</v>
      </c>
      <c r="R350" s="99">
        <v>0.49225851999999998</v>
      </c>
      <c r="S350" s="102">
        <f t="shared" si="25"/>
        <v>-103.14529040553731</v>
      </c>
      <c r="T350" s="99">
        <v>0.52389383700000003</v>
      </c>
      <c r="U350" s="102">
        <f t="shared" si="26"/>
        <v>110.03718870154597</v>
      </c>
      <c r="V350">
        <v>0.47680899999999998</v>
      </c>
      <c r="W350" s="100">
        <f t="shared" si="27"/>
        <v>109.72758484005126</v>
      </c>
      <c r="X350">
        <v>0.40792299999999998</v>
      </c>
      <c r="Y350" s="100">
        <f t="shared" si="28"/>
        <v>145.14430419466419</v>
      </c>
      <c r="Z350">
        <v>0.46155600000000002</v>
      </c>
      <c r="AA350" s="100">
        <f t="shared" si="29"/>
        <v>116.65843364618809</v>
      </c>
      <c r="AB350">
        <v>0.35248800000000002</v>
      </c>
      <c r="AC350">
        <v>-1</v>
      </c>
      <c r="AD350">
        <v>2</v>
      </c>
      <c r="AE350">
        <v>5</v>
      </c>
      <c r="AF350" t="s">
        <v>228</v>
      </c>
      <c r="AG350" s="99" t="s">
        <v>323</v>
      </c>
      <c r="AH350">
        <v>1</v>
      </c>
      <c r="AI350">
        <v>7</v>
      </c>
      <c r="AJ350">
        <v>-1</v>
      </c>
    </row>
    <row r="351" spans="1:36" x14ac:dyDescent="0.2">
      <c r="A351">
        <v>777484</v>
      </c>
      <c r="B351" s="85">
        <v>45824</v>
      </c>
      <c r="C351">
        <v>2025</v>
      </c>
      <c r="D351">
        <v>6.3</v>
      </c>
      <c r="E351">
        <v>8.5</v>
      </c>
      <c r="F351">
        <v>105</v>
      </c>
      <c r="G351">
        <v>27</v>
      </c>
      <c r="H351">
        <v>-107</v>
      </c>
      <c r="I351">
        <v>0.51690800000000003</v>
      </c>
      <c r="J351">
        <v>-105</v>
      </c>
      <c r="K351">
        <v>-107</v>
      </c>
      <c r="L351">
        <v>0.32069846699999999</v>
      </c>
      <c r="M351">
        <v>2</v>
      </c>
      <c r="N351">
        <v>-101</v>
      </c>
      <c r="O351">
        <v>0.50248800000000005</v>
      </c>
      <c r="P351">
        <v>-103</v>
      </c>
      <c r="Q351">
        <v>-101</v>
      </c>
      <c r="R351" s="99">
        <v>0.46812709800000002</v>
      </c>
      <c r="S351" s="102">
        <f t="shared" si="25"/>
        <v>-113.61720017327428</v>
      </c>
      <c r="T351" s="99">
        <v>0.46688307899999998</v>
      </c>
      <c r="U351" s="102">
        <f t="shared" si="26"/>
        <v>-114.18638733746012</v>
      </c>
      <c r="V351">
        <v>0.50434400000000001</v>
      </c>
      <c r="W351" s="100">
        <f t="shared" si="27"/>
        <v>-101.75282857465662</v>
      </c>
      <c r="X351">
        <v>0.56571899999999997</v>
      </c>
      <c r="Y351" s="100">
        <f t="shared" si="28"/>
        <v>-130.26565748904511</v>
      </c>
      <c r="Z351">
        <v>0.57996300000000001</v>
      </c>
      <c r="AA351" s="100">
        <f t="shared" si="29"/>
        <v>-138.07426488618859</v>
      </c>
      <c r="AB351">
        <v>0.66690799999999995</v>
      </c>
      <c r="AC351">
        <v>1</v>
      </c>
      <c r="AD351">
        <v>7</v>
      </c>
      <c r="AE351">
        <v>1</v>
      </c>
      <c r="AF351" t="s">
        <v>224</v>
      </c>
      <c r="AG351" s="99" t="s">
        <v>325</v>
      </c>
      <c r="AH351">
        <v>1</v>
      </c>
      <c r="AI351">
        <v>8</v>
      </c>
      <c r="AJ351">
        <v>-1</v>
      </c>
    </row>
    <row r="352" spans="1:36" x14ac:dyDescent="0.2">
      <c r="A352">
        <v>777485</v>
      </c>
      <c r="B352" s="85">
        <v>45824</v>
      </c>
      <c r="C352">
        <v>2025</v>
      </c>
      <c r="D352">
        <v>6.3</v>
      </c>
      <c r="E352">
        <v>9.5</v>
      </c>
      <c r="F352">
        <v>108</v>
      </c>
      <c r="G352">
        <v>20</v>
      </c>
      <c r="H352">
        <v>101</v>
      </c>
      <c r="I352">
        <v>0.49751200000000001</v>
      </c>
      <c r="J352">
        <v>119</v>
      </c>
      <c r="K352">
        <v>101</v>
      </c>
      <c r="L352">
        <v>0.33728248799999999</v>
      </c>
      <c r="M352">
        <v>12</v>
      </c>
      <c r="N352">
        <v>-109</v>
      </c>
      <c r="O352">
        <v>0.52153099999999997</v>
      </c>
      <c r="P352">
        <v>-129</v>
      </c>
      <c r="Q352">
        <v>-109</v>
      </c>
      <c r="R352" s="99">
        <v>0.51340110400000005</v>
      </c>
      <c r="S352" s="102">
        <f t="shared" si="25"/>
        <v>105.50807003886011</v>
      </c>
      <c r="T352" s="99">
        <v>0.45569189999999998</v>
      </c>
      <c r="U352" s="102">
        <f t="shared" si="26"/>
        <v>-119.44651638530334</v>
      </c>
      <c r="V352">
        <v>0.48114099999999999</v>
      </c>
      <c r="W352" s="100">
        <f t="shared" si="27"/>
        <v>107.83928203998411</v>
      </c>
      <c r="X352">
        <v>0.44965100000000002</v>
      </c>
      <c r="Y352" s="100">
        <f t="shared" si="28"/>
        <v>122.39470166862745</v>
      </c>
      <c r="Z352">
        <v>0.51383599999999996</v>
      </c>
      <c r="AA352" s="100">
        <f t="shared" si="29"/>
        <v>-105.69190643486559</v>
      </c>
      <c r="AB352">
        <v>0.64751199999999998</v>
      </c>
      <c r="AC352">
        <v>1</v>
      </c>
      <c r="AD352">
        <v>3</v>
      </c>
      <c r="AE352">
        <v>1</v>
      </c>
      <c r="AF352" t="s">
        <v>225</v>
      </c>
      <c r="AG352" s="99" t="s">
        <v>326</v>
      </c>
      <c r="AH352">
        <v>-1</v>
      </c>
      <c r="AI352">
        <v>4</v>
      </c>
      <c r="AJ352">
        <v>-1</v>
      </c>
    </row>
    <row r="353" spans="1:36" x14ac:dyDescent="0.2">
      <c r="A353">
        <v>777467</v>
      </c>
      <c r="B353" s="85">
        <v>45825</v>
      </c>
      <c r="C353">
        <v>2025</v>
      </c>
      <c r="D353">
        <v>6.3</v>
      </c>
      <c r="E353">
        <v>9</v>
      </c>
      <c r="F353">
        <v>-108</v>
      </c>
      <c r="G353">
        <v>9</v>
      </c>
      <c r="H353">
        <v>113</v>
      </c>
      <c r="I353">
        <v>0.46948400000000001</v>
      </c>
      <c r="J353">
        <v>117</v>
      </c>
      <c r="K353">
        <v>113</v>
      </c>
      <c r="L353">
        <v>0.33585476600000003</v>
      </c>
      <c r="M353">
        <v>26</v>
      </c>
      <c r="N353">
        <v>-123</v>
      </c>
      <c r="O353">
        <v>0.55157</v>
      </c>
      <c r="P353">
        <v>-127</v>
      </c>
      <c r="Q353">
        <v>-123</v>
      </c>
      <c r="R353" s="99">
        <v>0.50455632800000005</v>
      </c>
      <c r="S353" s="102">
        <f t="shared" si="25"/>
        <v>101.83929203560402</v>
      </c>
      <c r="T353" s="99">
        <v>0.50193916500000002</v>
      </c>
      <c r="U353" s="102">
        <f t="shared" si="26"/>
        <v>100.77868600127935</v>
      </c>
      <c r="V353">
        <v>0.39543200000000001</v>
      </c>
      <c r="W353" s="100">
        <f t="shared" si="27"/>
        <v>152.88798074005138</v>
      </c>
      <c r="X353">
        <v>0.43671599999999999</v>
      </c>
      <c r="Y353" s="100">
        <f t="shared" si="28"/>
        <v>128.98176389232361</v>
      </c>
      <c r="Z353">
        <v>0.42783900000000002</v>
      </c>
      <c r="AA353" s="100">
        <f t="shared" si="29"/>
        <v>133.73278265889735</v>
      </c>
      <c r="AB353">
        <v>0.31948399999999999</v>
      </c>
      <c r="AC353">
        <v>-1</v>
      </c>
      <c r="AD353">
        <v>2</v>
      </c>
      <c r="AE353">
        <v>12</v>
      </c>
      <c r="AF353" t="s">
        <v>229</v>
      </c>
      <c r="AG353" s="99" t="s">
        <v>323</v>
      </c>
      <c r="AH353">
        <v>1</v>
      </c>
      <c r="AI353">
        <v>14</v>
      </c>
      <c r="AJ353">
        <v>1</v>
      </c>
    </row>
    <row r="354" spans="1:36" x14ac:dyDescent="0.2">
      <c r="A354">
        <v>777468</v>
      </c>
      <c r="B354" s="85">
        <v>45825</v>
      </c>
      <c r="C354">
        <v>2025</v>
      </c>
      <c r="D354">
        <v>6.3</v>
      </c>
      <c r="E354">
        <v>8</v>
      </c>
      <c r="F354">
        <v>107</v>
      </c>
      <c r="G354">
        <v>28</v>
      </c>
      <c r="H354">
        <v>-118</v>
      </c>
      <c r="I354">
        <v>0.54128399999999999</v>
      </c>
      <c r="J354">
        <v>-123</v>
      </c>
      <c r="K354">
        <v>-118</v>
      </c>
      <c r="L354">
        <v>0.33222175900000001</v>
      </c>
      <c r="M354">
        <v>13</v>
      </c>
      <c r="N354">
        <v>109</v>
      </c>
      <c r="O354">
        <v>0.47846899999999998</v>
      </c>
      <c r="P354">
        <v>113</v>
      </c>
      <c r="Q354">
        <v>109</v>
      </c>
      <c r="R354" s="99">
        <v>0.47348636599999999</v>
      </c>
      <c r="S354" s="102">
        <f t="shared" si="25"/>
        <v>-111.19932310785907</v>
      </c>
      <c r="T354" s="99">
        <v>0.54733956500000003</v>
      </c>
      <c r="U354" s="102">
        <f t="shared" si="26"/>
        <v>120.9161487683367</v>
      </c>
      <c r="V354">
        <v>0.53206600000000004</v>
      </c>
      <c r="W354" s="100">
        <f t="shared" si="27"/>
        <v>-113.70535160941502</v>
      </c>
      <c r="X354">
        <v>0.58026599999999995</v>
      </c>
      <c r="Y354" s="100">
        <f t="shared" si="28"/>
        <v>-138.24612730920057</v>
      </c>
      <c r="Z354">
        <v>0.52158599999999999</v>
      </c>
      <c r="AA354" s="100">
        <f t="shared" si="29"/>
        <v>-109.02398341185669</v>
      </c>
      <c r="AB354">
        <v>0.39128400000000002</v>
      </c>
      <c r="AC354">
        <v>-1</v>
      </c>
      <c r="AD354">
        <v>1</v>
      </c>
      <c r="AE354">
        <v>6</v>
      </c>
      <c r="AF354" t="s">
        <v>230</v>
      </c>
      <c r="AG354" s="99" t="s">
        <v>324</v>
      </c>
      <c r="AH354">
        <v>-1</v>
      </c>
      <c r="AI354">
        <v>7</v>
      </c>
      <c r="AJ354">
        <v>-1</v>
      </c>
    </row>
    <row r="355" spans="1:36" x14ac:dyDescent="0.2">
      <c r="A355">
        <v>777469</v>
      </c>
      <c r="B355" s="85">
        <v>45825</v>
      </c>
      <c r="C355">
        <v>2025</v>
      </c>
      <c r="D355">
        <v>6.3</v>
      </c>
      <c r="E355">
        <v>11</v>
      </c>
      <c r="F355">
        <v>-108</v>
      </c>
      <c r="G355">
        <v>20</v>
      </c>
      <c r="H355">
        <v>104</v>
      </c>
      <c r="I355">
        <v>0.49019600000000002</v>
      </c>
      <c r="J355">
        <v>118</v>
      </c>
      <c r="K355">
        <v>104</v>
      </c>
      <c r="L355">
        <v>0.33728248799999999</v>
      </c>
      <c r="M355">
        <v>12</v>
      </c>
      <c r="N355">
        <v>-122</v>
      </c>
      <c r="O355">
        <v>0.54954999999999998</v>
      </c>
      <c r="P355">
        <v>-138</v>
      </c>
      <c r="Q355">
        <v>-122</v>
      </c>
      <c r="R355" s="99">
        <v>0.51774701599999995</v>
      </c>
      <c r="S355" s="102">
        <f t="shared" si="25"/>
        <v>107.36004403862847</v>
      </c>
      <c r="T355" s="99">
        <v>0.49282003200000002</v>
      </c>
      <c r="U355" s="102">
        <f t="shared" si="26"/>
        <v>-102.91382960666664</v>
      </c>
      <c r="V355">
        <v>0.5</v>
      </c>
      <c r="W355" s="100">
        <f t="shared" si="27"/>
        <v>-100</v>
      </c>
      <c r="X355">
        <v>0.5</v>
      </c>
      <c r="Y355" s="100">
        <f t="shared" si="28"/>
        <v>-100</v>
      </c>
      <c r="Z355">
        <v>0.5</v>
      </c>
      <c r="AA355" s="100">
        <f t="shared" si="29"/>
        <v>-100</v>
      </c>
      <c r="AB355">
        <v>0.340196</v>
      </c>
      <c r="AC355">
        <v>-1</v>
      </c>
      <c r="AD355">
        <v>3</v>
      </c>
      <c r="AE355">
        <v>13</v>
      </c>
      <c r="AF355" t="s">
        <v>229</v>
      </c>
      <c r="AG355" s="99" t="s">
        <v>323</v>
      </c>
      <c r="AH355">
        <v>1</v>
      </c>
      <c r="AI355">
        <v>16</v>
      </c>
      <c r="AJ355">
        <v>1</v>
      </c>
    </row>
    <row r="356" spans="1:36" x14ac:dyDescent="0.2">
      <c r="A356">
        <v>777472</v>
      </c>
      <c r="B356" s="85">
        <v>45825</v>
      </c>
      <c r="C356">
        <v>2025</v>
      </c>
      <c r="D356">
        <v>6.3</v>
      </c>
      <c r="E356">
        <v>7</v>
      </c>
      <c r="F356">
        <v>-112.5</v>
      </c>
      <c r="G356">
        <v>25</v>
      </c>
      <c r="H356">
        <v>-139</v>
      </c>
      <c r="I356">
        <v>0.58159000000000005</v>
      </c>
      <c r="J356">
        <v>-134</v>
      </c>
      <c r="K356">
        <v>-139</v>
      </c>
      <c r="L356">
        <v>0.32085561499999998</v>
      </c>
      <c r="M356">
        <v>7</v>
      </c>
      <c r="N356">
        <v>128</v>
      </c>
      <c r="O356">
        <v>0.43859599999999999</v>
      </c>
      <c r="P356">
        <v>124</v>
      </c>
      <c r="Q356">
        <v>128</v>
      </c>
      <c r="R356" s="99">
        <v>0.477190116</v>
      </c>
      <c r="S356" s="102">
        <f t="shared" si="25"/>
        <v>-109.56008233833576</v>
      </c>
      <c r="T356" s="99">
        <v>0.47030993700000001</v>
      </c>
      <c r="U356" s="102">
        <f t="shared" si="26"/>
        <v>-112.62574343607798</v>
      </c>
      <c r="V356">
        <v>0.57139600000000002</v>
      </c>
      <c r="W356" s="100">
        <f t="shared" si="27"/>
        <v>-133.31560134763092</v>
      </c>
      <c r="X356">
        <v>0.57119399999999998</v>
      </c>
      <c r="Y356" s="100">
        <f t="shared" si="28"/>
        <v>-133.20569208453239</v>
      </c>
      <c r="Z356">
        <v>0.56013100000000005</v>
      </c>
      <c r="AA356" s="100">
        <f t="shared" si="29"/>
        <v>-127.34041271378527</v>
      </c>
      <c r="AB356">
        <v>0.43158999999999997</v>
      </c>
      <c r="AC356">
        <v>-1</v>
      </c>
      <c r="AD356">
        <v>2</v>
      </c>
      <c r="AE356">
        <v>3</v>
      </c>
      <c r="AF356" t="s">
        <v>222</v>
      </c>
      <c r="AG356" s="99" t="s">
        <v>324</v>
      </c>
      <c r="AH356">
        <v>-1</v>
      </c>
      <c r="AI356">
        <v>5</v>
      </c>
      <c r="AJ356">
        <v>-1</v>
      </c>
    </row>
    <row r="357" spans="1:36" x14ac:dyDescent="0.2">
      <c r="A357">
        <v>777473</v>
      </c>
      <c r="B357" s="85">
        <v>45825</v>
      </c>
      <c r="C357">
        <v>2025</v>
      </c>
      <c r="D357">
        <v>6.3</v>
      </c>
      <c r="E357">
        <v>7</v>
      </c>
      <c r="F357">
        <v>-108</v>
      </c>
      <c r="G357">
        <v>24</v>
      </c>
      <c r="H357">
        <v>-146</v>
      </c>
      <c r="I357">
        <v>0.59349600000000002</v>
      </c>
      <c r="J357">
        <v>-160</v>
      </c>
      <c r="K357">
        <v>-146</v>
      </c>
      <c r="L357">
        <v>0.30915287200000002</v>
      </c>
      <c r="M357">
        <v>3</v>
      </c>
      <c r="N357">
        <v>134</v>
      </c>
      <c r="O357">
        <v>0.42735000000000001</v>
      </c>
      <c r="P357">
        <v>147</v>
      </c>
      <c r="Q357">
        <v>134</v>
      </c>
      <c r="R357" s="99">
        <v>0.52398093099999998</v>
      </c>
      <c r="S357" s="102">
        <f t="shared" si="25"/>
        <v>110.07561779000916</v>
      </c>
      <c r="T357" s="99">
        <v>0.49385899</v>
      </c>
      <c r="U357" s="102">
        <f t="shared" si="26"/>
        <v>-102.48694875433976</v>
      </c>
      <c r="V357">
        <v>0.53181699999999998</v>
      </c>
      <c r="W357" s="100">
        <f t="shared" si="27"/>
        <v>-113.59169384620971</v>
      </c>
      <c r="X357">
        <v>0.55681999999999998</v>
      </c>
      <c r="Y357" s="100">
        <f t="shared" si="28"/>
        <v>-125.64195135159528</v>
      </c>
      <c r="Z357">
        <v>0.56073799999999996</v>
      </c>
      <c r="AA357" s="100">
        <f t="shared" si="29"/>
        <v>-127.65456606763159</v>
      </c>
      <c r="AB357">
        <v>0.74349600000000005</v>
      </c>
      <c r="AC357">
        <v>1</v>
      </c>
      <c r="AD357">
        <v>8</v>
      </c>
      <c r="AE357">
        <v>0</v>
      </c>
      <c r="AF357" t="s">
        <v>223</v>
      </c>
      <c r="AG357" s="99" t="s">
        <v>325</v>
      </c>
      <c r="AH357">
        <v>1</v>
      </c>
      <c r="AI357">
        <v>8</v>
      </c>
      <c r="AJ357">
        <v>1</v>
      </c>
    </row>
    <row r="358" spans="1:36" x14ac:dyDescent="0.2">
      <c r="A358">
        <v>777477</v>
      </c>
      <c r="B358" s="85">
        <v>45825</v>
      </c>
      <c r="C358">
        <v>2025</v>
      </c>
      <c r="D358">
        <v>6.3</v>
      </c>
      <c r="E358">
        <v>9</v>
      </c>
      <c r="F358">
        <v>101</v>
      </c>
      <c r="G358">
        <v>27</v>
      </c>
      <c r="H358">
        <v>-103</v>
      </c>
      <c r="I358">
        <v>0.50738899999999998</v>
      </c>
      <c r="J358">
        <v>-110</v>
      </c>
      <c r="K358">
        <v>-103</v>
      </c>
      <c r="L358">
        <v>0.32069846699999999</v>
      </c>
      <c r="M358">
        <v>2</v>
      </c>
      <c r="N358">
        <v>-105</v>
      </c>
      <c r="O358">
        <v>0.51219499999999996</v>
      </c>
      <c r="P358">
        <v>102</v>
      </c>
      <c r="Q358">
        <v>-105</v>
      </c>
      <c r="R358" s="99">
        <v>0.461238863</v>
      </c>
      <c r="S358" s="102">
        <f t="shared" si="25"/>
        <v>-116.8074028922407</v>
      </c>
      <c r="T358" s="99">
        <v>0.51346400999999997</v>
      </c>
      <c r="U358" s="102">
        <f t="shared" si="26"/>
        <v>105.53464092142492</v>
      </c>
      <c r="V358">
        <v>0.50311099999999997</v>
      </c>
      <c r="W358" s="100">
        <f t="shared" si="27"/>
        <v>-101.25219113323097</v>
      </c>
      <c r="X358">
        <v>0.57727799999999996</v>
      </c>
      <c r="Y358" s="100">
        <f t="shared" si="28"/>
        <v>-136.56209045188089</v>
      </c>
      <c r="Z358">
        <v>0.53184500000000001</v>
      </c>
      <c r="AA358" s="100">
        <f t="shared" si="29"/>
        <v>-113.60446860548323</v>
      </c>
      <c r="AB358">
        <v>0.35738900000000001</v>
      </c>
      <c r="AC358">
        <v>-1</v>
      </c>
      <c r="AD358">
        <v>1</v>
      </c>
      <c r="AE358">
        <v>5</v>
      </c>
      <c r="AF358" t="s">
        <v>227</v>
      </c>
      <c r="AG358" s="99" t="s">
        <v>323</v>
      </c>
      <c r="AH358">
        <v>1</v>
      </c>
      <c r="AI358">
        <v>6</v>
      </c>
      <c r="AJ358">
        <v>-1</v>
      </c>
    </row>
    <row r="359" spans="1:36" x14ac:dyDescent="0.2">
      <c r="A359">
        <v>777478</v>
      </c>
      <c r="B359" s="85">
        <v>45825</v>
      </c>
      <c r="C359">
        <v>2025</v>
      </c>
      <c r="D359">
        <v>6.3</v>
      </c>
      <c r="E359">
        <v>8.5</v>
      </c>
      <c r="F359">
        <v>101</v>
      </c>
      <c r="G359">
        <v>6</v>
      </c>
      <c r="H359">
        <v>-117</v>
      </c>
      <c r="I359">
        <v>0.53917099999999996</v>
      </c>
      <c r="J359">
        <v>-116</v>
      </c>
      <c r="K359">
        <v>-117</v>
      </c>
      <c r="L359">
        <v>0.333208536</v>
      </c>
      <c r="M359">
        <v>15</v>
      </c>
      <c r="N359">
        <v>108</v>
      </c>
      <c r="O359">
        <v>0.480769</v>
      </c>
      <c r="P359">
        <v>107</v>
      </c>
      <c r="Q359">
        <v>108</v>
      </c>
      <c r="R359" s="99">
        <v>0.48076532999999999</v>
      </c>
      <c r="S359" s="102">
        <f t="shared" si="25"/>
        <v>-108.00168764249285</v>
      </c>
      <c r="T359" s="99">
        <v>0.469876403</v>
      </c>
      <c r="U359" s="102">
        <f t="shared" si="26"/>
        <v>-112.82192372618465</v>
      </c>
      <c r="V359">
        <v>0.47611599999999998</v>
      </c>
      <c r="W359" s="100">
        <f t="shared" si="27"/>
        <v>110.03284913760514</v>
      </c>
      <c r="X359">
        <v>0.50273299999999999</v>
      </c>
      <c r="Y359" s="100">
        <f t="shared" si="28"/>
        <v>-101.09920827241703</v>
      </c>
      <c r="Z359">
        <v>0.493392</v>
      </c>
      <c r="AA359" s="100">
        <f t="shared" si="29"/>
        <v>102.67860038265719</v>
      </c>
      <c r="AB359">
        <v>0.68917099999999998</v>
      </c>
      <c r="AC359">
        <v>1</v>
      </c>
      <c r="AD359">
        <v>6</v>
      </c>
      <c r="AE359">
        <v>5</v>
      </c>
      <c r="AF359" t="s">
        <v>222</v>
      </c>
      <c r="AG359" s="99" t="s">
        <v>325</v>
      </c>
      <c r="AH359">
        <v>1</v>
      </c>
      <c r="AI359">
        <v>11</v>
      </c>
      <c r="AJ359">
        <v>1</v>
      </c>
    </row>
    <row r="360" spans="1:36" x14ac:dyDescent="0.2">
      <c r="A360">
        <v>777479</v>
      </c>
      <c r="B360" s="85">
        <v>45825</v>
      </c>
      <c r="C360">
        <v>2025</v>
      </c>
      <c r="D360">
        <v>6.3</v>
      </c>
      <c r="E360">
        <v>8.5</v>
      </c>
      <c r="F360">
        <v>-104.5</v>
      </c>
      <c r="G360">
        <v>29</v>
      </c>
      <c r="H360">
        <v>-124</v>
      </c>
      <c r="I360">
        <v>0.55357100000000004</v>
      </c>
      <c r="J360">
        <v>-117</v>
      </c>
      <c r="K360">
        <v>-124</v>
      </c>
      <c r="L360">
        <v>0.33360588699999999</v>
      </c>
      <c r="M360">
        <v>1</v>
      </c>
      <c r="N360">
        <v>114</v>
      </c>
      <c r="O360">
        <v>0.46728999999999998</v>
      </c>
      <c r="P360">
        <v>108</v>
      </c>
      <c r="Q360">
        <v>114</v>
      </c>
      <c r="R360" s="99">
        <v>0.48508529299999997</v>
      </c>
      <c r="S360" s="102">
        <f t="shared" si="25"/>
        <v>-106.14931320954312</v>
      </c>
      <c r="T360" s="99">
        <v>0.46778051500000001</v>
      </c>
      <c r="U360" s="102">
        <f t="shared" si="26"/>
        <v>-113.77547117369775</v>
      </c>
      <c r="V360">
        <v>0.52117999999999998</v>
      </c>
      <c r="W360" s="100">
        <f t="shared" si="27"/>
        <v>-108.84674825612963</v>
      </c>
      <c r="X360">
        <v>0.49069499999999999</v>
      </c>
      <c r="Y360" s="100">
        <f t="shared" si="28"/>
        <v>103.79257991216541</v>
      </c>
      <c r="Z360">
        <v>0.521289</v>
      </c>
      <c r="AA360" s="100">
        <f t="shared" si="29"/>
        <v>-108.8943015723474</v>
      </c>
      <c r="AB360">
        <v>0.70357099999999995</v>
      </c>
      <c r="AC360">
        <v>1</v>
      </c>
      <c r="AD360">
        <v>5</v>
      </c>
      <c r="AE360">
        <v>4</v>
      </c>
      <c r="AF360" t="s">
        <v>222</v>
      </c>
      <c r="AG360" s="99" t="s">
        <v>325</v>
      </c>
      <c r="AH360">
        <v>1</v>
      </c>
      <c r="AI360">
        <v>9</v>
      </c>
      <c r="AJ360">
        <v>1</v>
      </c>
    </row>
    <row r="361" spans="1:36" x14ac:dyDescent="0.2">
      <c r="A361">
        <v>777482</v>
      </c>
      <c r="B361" s="85">
        <v>45825</v>
      </c>
      <c r="C361">
        <v>2025</v>
      </c>
      <c r="D361">
        <v>6.3</v>
      </c>
      <c r="E361">
        <v>9.5</v>
      </c>
      <c r="F361">
        <v>101</v>
      </c>
      <c r="G361">
        <v>5</v>
      </c>
      <c r="H361">
        <v>-147</v>
      </c>
      <c r="I361">
        <v>0.59514199999999995</v>
      </c>
      <c r="J361">
        <v>-153</v>
      </c>
      <c r="K361">
        <v>-147</v>
      </c>
      <c r="L361">
        <v>0.31173380000000001</v>
      </c>
      <c r="M361">
        <v>17</v>
      </c>
      <c r="N361">
        <v>135</v>
      </c>
      <c r="O361">
        <v>0.42553200000000002</v>
      </c>
      <c r="P361">
        <v>141</v>
      </c>
      <c r="Q361">
        <v>135</v>
      </c>
      <c r="R361" s="99">
        <v>0.481853686</v>
      </c>
      <c r="S361" s="102">
        <f t="shared" si="25"/>
        <v>-107.5318772180151</v>
      </c>
      <c r="T361" s="99">
        <v>0.442843879</v>
      </c>
      <c r="U361" s="102">
        <f t="shared" si="26"/>
        <v>-125.81321486437436</v>
      </c>
      <c r="V361">
        <v>0.58410300000000004</v>
      </c>
      <c r="W361" s="100">
        <f t="shared" si="27"/>
        <v>-140.44414843098173</v>
      </c>
      <c r="X361">
        <v>0.61086300000000004</v>
      </c>
      <c r="Y361" s="100">
        <f t="shared" si="28"/>
        <v>-156.97890460172127</v>
      </c>
      <c r="Z361">
        <v>0.64928200000000003</v>
      </c>
      <c r="AA361" s="100">
        <f t="shared" si="29"/>
        <v>-185.12936319208026</v>
      </c>
      <c r="AB361">
        <v>0.74514199999999997</v>
      </c>
      <c r="AC361">
        <v>1</v>
      </c>
      <c r="AD361">
        <v>5</v>
      </c>
      <c r="AE361">
        <v>3</v>
      </c>
      <c r="AF361" t="s">
        <v>225</v>
      </c>
      <c r="AG361" s="99" t="s">
        <v>325</v>
      </c>
      <c r="AH361">
        <v>1</v>
      </c>
      <c r="AI361">
        <v>8</v>
      </c>
      <c r="AJ361">
        <v>-1</v>
      </c>
    </row>
    <row r="362" spans="1:36" x14ac:dyDescent="0.2">
      <c r="A362">
        <v>777489</v>
      </c>
      <c r="B362" s="85">
        <v>45825</v>
      </c>
      <c r="C362">
        <v>2025</v>
      </c>
      <c r="D362">
        <v>6.3</v>
      </c>
      <c r="E362">
        <v>8</v>
      </c>
      <c r="F362">
        <v>-105</v>
      </c>
      <c r="G362">
        <v>0</v>
      </c>
      <c r="H362">
        <v>-140</v>
      </c>
      <c r="I362">
        <v>0.58333299999999999</v>
      </c>
      <c r="J362">
        <v>-136</v>
      </c>
      <c r="K362">
        <v>-140</v>
      </c>
      <c r="L362">
        <v>0.327106864</v>
      </c>
      <c r="M362">
        <v>18</v>
      </c>
      <c r="N362">
        <v>129</v>
      </c>
      <c r="O362">
        <v>0.43668099999999999</v>
      </c>
      <c r="P362">
        <v>125</v>
      </c>
      <c r="Q362">
        <v>129</v>
      </c>
      <c r="R362" s="99">
        <v>0.51097185099999998</v>
      </c>
      <c r="S362" s="102">
        <f t="shared" si="25"/>
        <v>104.48720631826041</v>
      </c>
      <c r="T362" s="99">
        <v>0.47700621100000001</v>
      </c>
      <c r="U362" s="102">
        <f t="shared" si="26"/>
        <v>-109.64087614364419</v>
      </c>
      <c r="V362">
        <v>0.56727300000000003</v>
      </c>
      <c r="W362" s="100">
        <f t="shared" si="27"/>
        <v>-131.09258262137561</v>
      </c>
      <c r="X362">
        <v>0.54960299999999995</v>
      </c>
      <c r="Y362" s="100">
        <f t="shared" si="28"/>
        <v>-122.02634564617436</v>
      </c>
      <c r="Z362">
        <v>0.53581000000000001</v>
      </c>
      <c r="AA362" s="100">
        <f t="shared" si="29"/>
        <v>-115.42902690708547</v>
      </c>
      <c r="AB362">
        <v>0.73333300000000001</v>
      </c>
      <c r="AC362">
        <v>1</v>
      </c>
      <c r="AD362">
        <v>5</v>
      </c>
      <c r="AE362">
        <v>4</v>
      </c>
      <c r="AF362" t="s">
        <v>222</v>
      </c>
      <c r="AG362" s="99" t="s">
        <v>325</v>
      </c>
      <c r="AH362">
        <v>1</v>
      </c>
      <c r="AI362">
        <v>9</v>
      </c>
      <c r="AJ362">
        <v>1</v>
      </c>
    </row>
    <row r="363" spans="1:36" x14ac:dyDescent="0.2">
      <c r="A363">
        <v>777453</v>
      </c>
      <c r="B363" s="85">
        <v>45826</v>
      </c>
      <c r="C363">
        <v>2025</v>
      </c>
      <c r="D363">
        <v>6.3</v>
      </c>
      <c r="E363">
        <v>6.5</v>
      </c>
      <c r="F363">
        <v>-111.5</v>
      </c>
      <c r="G363">
        <v>24</v>
      </c>
      <c r="H363">
        <v>112</v>
      </c>
      <c r="I363">
        <v>0.47169800000000001</v>
      </c>
      <c r="J363">
        <v>107</v>
      </c>
      <c r="K363">
        <v>112</v>
      </c>
      <c r="L363">
        <v>0.30915287200000002</v>
      </c>
      <c r="M363">
        <v>3</v>
      </c>
      <c r="N363">
        <v>-121</v>
      </c>
      <c r="O363">
        <v>0.54751099999999997</v>
      </c>
      <c r="P363">
        <v>-116</v>
      </c>
      <c r="Q363">
        <v>-121</v>
      </c>
      <c r="R363" s="99">
        <v>0.50777425700000001</v>
      </c>
      <c r="S363" s="102">
        <f t="shared" si="25"/>
        <v>103.15881772156723</v>
      </c>
      <c r="T363" s="99">
        <v>0.61184422199999999</v>
      </c>
      <c r="U363" s="102">
        <f t="shared" si="26"/>
        <v>157.62852356663873</v>
      </c>
      <c r="V363">
        <v>0.58618700000000001</v>
      </c>
      <c r="W363" s="100">
        <f t="shared" si="27"/>
        <v>-141.65504708648592</v>
      </c>
      <c r="X363">
        <v>0.58166899999999999</v>
      </c>
      <c r="Y363" s="100">
        <f t="shared" si="28"/>
        <v>-139.04515802080169</v>
      </c>
      <c r="Z363">
        <v>0.54200800000000005</v>
      </c>
      <c r="AA363" s="100">
        <f t="shared" si="29"/>
        <v>-118.34442523013504</v>
      </c>
      <c r="AB363">
        <v>0.32169799999999998</v>
      </c>
      <c r="AC363">
        <v>-1</v>
      </c>
      <c r="AD363">
        <v>1</v>
      </c>
      <c r="AE363">
        <v>3</v>
      </c>
      <c r="AF363" t="s">
        <v>225</v>
      </c>
      <c r="AG363" s="99" t="s">
        <v>323</v>
      </c>
      <c r="AH363">
        <v>1</v>
      </c>
      <c r="AI363">
        <v>4</v>
      </c>
      <c r="AJ363">
        <v>-1</v>
      </c>
    </row>
    <row r="364" spans="1:36" x14ac:dyDescent="0.2">
      <c r="A364">
        <v>777460</v>
      </c>
      <c r="B364" s="85">
        <v>45826</v>
      </c>
      <c r="C364">
        <v>2025</v>
      </c>
      <c r="D364">
        <v>6.3</v>
      </c>
      <c r="E364">
        <v>8</v>
      </c>
      <c r="F364">
        <v>-105.5</v>
      </c>
      <c r="G364">
        <v>28</v>
      </c>
      <c r="H364">
        <v>121</v>
      </c>
      <c r="I364">
        <v>0.45248899999999997</v>
      </c>
      <c r="J364">
        <v>117</v>
      </c>
      <c r="K364">
        <v>121</v>
      </c>
      <c r="L364">
        <v>0.33222175900000001</v>
      </c>
      <c r="M364">
        <v>13</v>
      </c>
      <c r="N364">
        <v>-131</v>
      </c>
      <c r="O364">
        <v>0.56710000000000005</v>
      </c>
      <c r="P364">
        <v>-127</v>
      </c>
      <c r="Q364">
        <v>-131</v>
      </c>
      <c r="R364" s="99">
        <v>0.47095217700000003</v>
      </c>
      <c r="S364" s="102">
        <f t="shared" si="25"/>
        <v>-112.33578457372752</v>
      </c>
      <c r="T364" s="99">
        <v>0.59980988599999996</v>
      </c>
      <c r="U364" s="102">
        <f t="shared" si="26"/>
        <v>149.88123519712931</v>
      </c>
      <c r="V364">
        <v>0.42647800000000002</v>
      </c>
      <c r="W364" s="100">
        <f t="shared" si="27"/>
        <v>134.47868354287911</v>
      </c>
      <c r="X364">
        <v>0.56565500000000002</v>
      </c>
      <c r="Y364" s="100">
        <f t="shared" si="28"/>
        <v>-130.23172823446799</v>
      </c>
      <c r="Z364">
        <v>0.50496700000000005</v>
      </c>
      <c r="AA364" s="100">
        <f t="shared" si="29"/>
        <v>-102.00673490454173</v>
      </c>
      <c r="AB364">
        <v>0.30248900000000001</v>
      </c>
      <c r="AC364">
        <v>-1</v>
      </c>
      <c r="AD364">
        <v>3</v>
      </c>
      <c r="AE364">
        <v>6</v>
      </c>
      <c r="AF364" t="s">
        <v>228</v>
      </c>
      <c r="AG364" s="99" t="s">
        <v>323</v>
      </c>
      <c r="AH364">
        <v>1</v>
      </c>
      <c r="AI364">
        <v>9</v>
      </c>
      <c r="AJ364">
        <v>1</v>
      </c>
    </row>
    <row r="365" spans="1:36" x14ac:dyDescent="0.2">
      <c r="A365">
        <v>777461</v>
      </c>
      <c r="B365" s="85">
        <v>45826</v>
      </c>
      <c r="C365">
        <v>2025</v>
      </c>
      <c r="D365">
        <v>6.3</v>
      </c>
      <c r="E365">
        <v>9.5</v>
      </c>
      <c r="F365">
        <v>110.5</v>
      </c>
      <c r="G365">
        <v>16</v>
      </c>
      <c r="H365">
        <v>-149</v>
      </c>
      <c r="I365">
        <v>0.59839399999999998</v>
      </c>
      <c r="J365">
        <v>-145</v>
      </c>
      <c r="K365">
        <v>-149</v>
      </c>
      <c r="L365">
        <v>0.34988272100000001</v>
      </c>
      <c r="M365">
        <v>8</v>
      </c>
      <c r="N365">
        <v>137</v>
      </c>
      <c r="O365">
        <v>0.42194100000000001</v>
      </c>
      <c r="P365">
        <v>134</v>
      </c>
      <c r="Q365">
        <v>137</v>
      </c>
      <c r="R365" s="99">
        <v>0.505905512</v>
      </c>
      <c r="S365" s="102">
        <f t="shared" si="25"/>
        <v>102.39043832442024</v>
      </c>
      <c r="T365" s="99">
        <v>0.48199731400000001</v>
      </c>
      <c r="U365" s="102">
        <f t="shared" si="26"/>
        <v>-107.47003581849835</v>
      </c>
      <c r="V365">
        <v>0.64261199999999996</v>
      </c>
      <c r="W365" s="100">
        <f t="shared" si="27"/>
        <v>-179.80793983010059</v>
      </c>
      <c r="X365">
        <v>0.60262700000000002</v>
      </c>
      <c r="Y365" s="100">
        <f t="shared" si="28"/>
        <v>-151.65272929967563</v>
      </c>
      <c r="Z365">
        <v>0.56435800000000003</v>
      </c>
      <c r="AA365" s="100">
        <f t="shared" si="29"/>
        <v>-129.54627882527399</v>
      </c>
      <c r="AB365">
        <v>0.44839400000000001</v>
      </c>
      <c r="AC365">
        <v>-1</v>
      </c>
      <c r="AD365">
        <v>1</v>
      </c>
      <c r="AE365">
        <v>3</v>
      </c>
      <c r="AF365" t="s">
        <v>225</v>
      </c>
      <c r="AG365" s="99" t="s">
        <v>324</v>
      </c>
      <c r="AH365">
        <v>-1</v>
      </c>
      <c r="AI365">
        <v>4</v>
      </c>
      <c r="AJ365">
        <v>-1</v>
      </c>
    </row>
    <row r="366" spans="1:36" x14ac:dyDescent="0.2">
      <c r="A366">
        <v>777462</v>
      </c>
      <c r="B366" s="85">
        <v>45826</v>
      </c>
      <c r="C366">
        <v>2025</v>
      </c>
      <c r="D366">
        <v>6.3</v>
      </c>
      <c r="E366">
        <v>8.5</v>
      </c>
      <c r="F366">
        <v>-101</v>
      </c>
      <c r="G366">
        <v>29</v>
      </c>
      <c r="H366">
        <v>-112</v>
      </c>
      <c r="I366">
        <v>0.52830200000000005</v>
      </c>
      <c r="J366">
        <v>-108</v>
      </c>
      <c r="K366">
        <v>-112</v>
      </c>
      <c r="L366">
        <v>0.33360588699999999</v>
      </c>
      <c r="M366">
        <v>1</v>
      </c>
      <c r="N366">
        <v>104</v>
      </c>
      <c r="O366">
        <v>0.49019600000000002</v>
      </c>
      <c r="P366">
        <v>100</v>
      </c>
      <c r="Q366">
        <v>104</v>
      </c>
      <c r="R366" s="99">
        <v>0.47372646299999999</v>
      </c>
      <c r="S366" s="102">
        <f t="shared" si="25"/>
        <v>-111.09228174994313</v>
      </c>
      <c r="T366" s="99">
        <v>0.58916484400000002</v>
      </c>
      <c r="U366" s="102">
        <f t="shared" si="26"/>
        <v>143.40662803452975</v>
      </c>
      <c r="V366">
        <v>0.46688400000000002</v>
      </c>
      <c r="W366" s="100">
        <f t="shared" si="27"/>
        <v>114.18596482209712</v>
      </c>
      <c r="X366">
        <v>0.50313099999999999</v>
      </c>
      <c r="Y366" s="100">
        <f t="shared" si="28"/>
        <v>-101.26029194817949</v>
      </c>
      <c r="Z366">
        <v>0.45222000000000001</v>
      </c>
      <c r="AA366" s="100">
        <f t="shared" si="29"/>
        <v>121.13130777055413</v>
      </c>
      <c r="AB366">
        <v>0.67830199999999996</v>
      </c>
      <c r="AC366">
        <v>1</v>
      </c>
      <c r="AD366">
        <v>8</v>
      </c>
      <c r="AE366">
        <v>1</v>
      </c>
      <c r="AF366" t="s">
        <v>226</v>
      </c>
      <c r="AG366" s="99" t="s">
        <v>325</v>
      </c>
      <c r="AH366">
        <v>1</v>
      </c>
      <c r="AI366">
        <v>9</v>
      </c>
      <c r="AJ366">
        <v>1</v>
      </c>
    </row>
    <row r="367" spans="1:36" x14ac:dyDescent="0.2">
      <c r="A367">
        <v>777463</v>
      </c>
      <c r="B367" s="85">
        <v>45826</v>
      </c>
      <c r="C367">
        <v>2025</v>
      </c>
      <c r="D367">
        <v>6.3</v>
      </c>
      <c r="E367">
        <v>8.5</v>
      </c>
      <c r="F367">
        <v>-112</v>
      </c>
      <c r="G367">
        <v>27</v>
      </c>
      <c r="H367">
        <v>-117</v>
      </c>
      <c r="I367">
        <v>0.53917099999999996</v>
      </c>
      <c r="J367">
        <v>-115</v>
      </c>
      <c r="K367">
        <v>-117</v>
      </c>
      <c r="L367">
        <v>0.32069846699999999</v>
      </c>
      <c r="M367">
        <v>2</v>
      </c>
      <c r="N367">
        <v>108</v>
      </c>
      <c r="O367">
        <v>0.480769</v>
      </c>
      <c r="P367">
        <v>106</v>
      </c>
      <c r="Q367">
        <v>108</v>
      </c>
      <c r="R367" s="99">
        <v>0.47322219300000001</v>
      </c>
      <c r="S367" s="102">
        <f t="shared" si="25"/>
        <v>-111.31722366199337</v>
      </c>
      <c r="T367" s="99">
        <v>0.35915562099999998</v>
      </c>
      <c r="U367" s="102">
        <f t="shared" si="26"/>
        <v>-178.4308365314433</v>
      </c>
      <c r="V367">
        <v>0.59517299999999995</v>
      </c>
      <c r="W367" s="100">
        <f t="shared" si="27"/>
        <v>-147.01909704639263</v>
      </c>
      <c r="X367">
        <v>0.56127199999999999</v>
      </c>
      <c r="Y367" s="100">
        <f t="shared" si="28"/>
        <v>-127.93165697197352</v>
      </c>
      <c r="Z367">
        <v>0.59545800000000004</v>
      </c>
      <c r="AA367" s="100">
        <f t="shared" si="29"/>
        <v>-147.19312209857077</v>
      </c>
      <c r="AB367">
        <v>0.68917099999999998</v>
      </c>
      <c r="AC367">
        <v>1</v>
      </c>
      <c r="AD367">
        <v>12</v>
      </c>
      <c r="AE367">
        <v>8</v>
      </c>
      <c r="AF367" t="s">
        <v>227</v>
      </c>
      <c r="AG367" s="99" t="s">
        <v>325</v>
      </c>
      <c r="AH367">
        <v>1</v>
      </c>
      <c r="AI367">
        <v>20</v>
      </c>
      <c r="AJ367">
        <v>1</v>
      </c>
    </row>
    <row r="368" spans="1:36" x14ac:dyDescent="0.2">
      <c r="A368">
        <v>777474</v>
      </c>
      <c r="B368" s="85">
        <v>45826</v>
      </c>
      <c r="C368">
        <v>2025</v>
      </c>
      <c r="D368">
        <v>6.3</v>
      </c>
      <c r="E368">
        <v>9</v>
      </c>
      <c r="F368">
        <v>-102</v>
      </c>
      <c r="G368">
        <v>6</v>
      </c>
      <c r="H368">
        <v>-122</v>
      </c>
      <c r="I368">
        <v>0.54954999999999998</v>
      </c>
      <c r="J368">
        <v>-132</v>
      </c>
      <c r="K368">
        <v>-122</v>
      </c>
      <c r="L368">
        <v>0.333208536</v>
      </c>
      <c r="M368">
        <v>15</v>
      </c>
      <c r="N368">
        <v>113</v>
      </c>
      <c r="O368">
        <v>0.46948400000000001</v>
      </c>
      <c r="P368">
        <v>122</v>
      </c>
      <c r="Q368">
        <v>113</v>
      </c>
      <c r="R368" s="99">
        <v>0.48095659899999998</v>
      </c>
      <c r="S368" s="102">
        <f t="shared" si="25"/>
        <v>-107.91896858868132</v>
      </c>
      <c r="T368" s="99">
        <v>0.49833324200000001</v>
      </c>
      <c r="U368" s="102">
        <f t="shared" si="26"/>
        <v>-100.66893309918909</v>
      </c>
      <c r="V368">
        <v>0.50540499999999999</v>
      </c>
      <c r="W368" s="100">
        <f t="shared" si="27"/>
        <v>-102.1856266238033</v>
      </c>
      <c r="X368">
        <v>0.52138399999999996</v>
      </c>
      <c r="Y368" s="100">
        <f t="shared" si="28"/>
        <v>-108.93576478847342</v>
      </c>
      <c r="Z368">
        <v>0.52803500000000003</v>
      </c>
      <c r="AA368" s="100">
        <f t="shared" si="29"/>
        <v>-111.88011822910599</v>
      </c>
      <c r="AB368">
        <v>0.69955000000000001</v>
      </c>
      <c r="AC368">
        <v>1</v>
      </c>
      <c r="AD368">
        <v>4</v>
      </c>
      <c r="AE368">
        <v>2</v>
      </c>
      <c r="AF368" t="s">
        <v>225</v>
      </c>
      <c r="AG368" s="99" t="s">
        <v>325</v>
      </c>
      <c r="AH368">
        <v>1</v>
      </c>
      <c r="AI368">
        <v>6</v>
      </c>
      <c r="AJ368">
        <v>-1</v>
      </c>
    </row>
    <row r="369" spans="1:36" x14ac:dyDescent="0.2">
      <c r="A369">
        <v>777441</v>
      </c>
      <c r="B369" s="85">
        <v>45827</v>
      </c>
      <c r="C369">
        <v>2025</v>
      </c>
      <c r="D369">
        <v>6.3</v>
      </c>
      <c r="E369">
        <v>9.5</v>
      </c>
      <c r="F369">
        <v>100</v>
      </c>
      <c r="G369">
        <v>20</v>
      </c>
      <c r="H369">
        <v>128</v>
      </c>
      <c r="I369">
        <v>0.43859599999999999</v>
      </c>
      <c r="J369">
        <v>120</v>
      </c>
      <c r="K369">
        <v>128</v>
      </c>
      <c r="L369">
        <v>0.33728248799999999</v>
      </c>
      <c r="M369">
        <v>12</v>
      </c>
      <c r="N369">
        <v>-138</v>
      </c>
      <c r="O369">
        <v>0.57983200000000001</v>
      </c>
      <c r="P369">
        <v>-131</v>
      </c>
      <c r="Q369">
        <v>-138</v>
      </c>
      <c r="R369" s="99">
        <v>0.53348395000000004</v>
      </c>
      <c r="S369" s="102">
        <f t="shared" si="25"/>
        <v>114.35489732882718</v>
      </c>
      <c r="T369" s="99">
        <v>0.44092776</v>
      </c>
      <c r="U369" s="102">
        <f t="shared" si="26"/>
        <v>-126.79452071695371</v>
      </c>
      <c r="V369">
        <v>0.48891800000000002</v>
      </c>
      <c r="W369" s="100">
        <f t="shared" si="27"/>
        <v>104.53327551859412</v>
      </c>
      <c r="X369">
        <v>0.427873</v>
      </c>
      <c r="Y369" s="100">
        <f t="shared" si="28"/>
        <v>133.71420959022888</v>
      </c>
      <c r="Z369">
        <v>0.50465700000000002</v>
      </c>
      <c r="AA369" s="100">
        <f t="shared" si="29"/>
        <v>-101.88031323749402</v>
      </c>
      <c r="AB369">
        <v>0.58859600000000001</v>
      </c>
      <c r="AC369">
        <v>1</v>
      </c>
      <c r="AD369">
        <v>6</v>
      </c>
      <c r="AE369">
        <v>4</v>
      </c>
      <c r="AF369" t="s">
        <v>225</v>
      </c>
      <c r="AG369" s="99" t="s">
        <v>326</v>
      </c>
      <c r="AH369">
        <v>-1</v>
      </c>
      <c r="AI369">
        <v>10</v>
      </c>
      <c r="AJ369">
        <v>1</v>
      </c>
    </row>
    <row r="370" spans="1:36" x14ac:dyDescent="0.2">
      <c r="A370">
        <v>777443</v>
      </c>
      <c r="B370" s="85">
        <v>45827</v>
      </c>
      <c r="C370">
        <v>2025</v>
      </c>
      <c r="D370">
        <v>6.3</v>
      </c>
      <c r="E370">
        <v>7.5</v>
      </c>
      <c r="F370">
        <v>-107</v>
      </c>
      <c r="G370">
        <v>28</v>
      </c>
      <c r="H370">
        <v>-125</v>
      </c>
      <c r="I370">
        <v>0.55555600000000005</v>
      </c>
      <c r="J370">
        <v>-113</v>
      </c>
      <c r="K370">
        <v>-125</v>
      </c>
      <c r="L370">
        <v>0.33222175900000001</v>
      </c>
      <c r="M370">
        <v>13</v>
      </c>
      <c r="N370">
        <v>115</v>
      </c>
      <c r="O370">
        <v>0.46511599999999997</v>
      </c>
      <c r="P370">
        <v>105</v>
      </c>
      <c r="Q370">
        <v>115</v>
      </c>
      <c r="R370" s="99">
        <v>0.46409800499999998</v>
      </c>
      <c r="S370" s="102">
        <f t="shared" si="25"/>
        <v>-115.47172994204102</v>
      </c>
      <c r="T370" s="99">
        <v>0.47480367499999998</v>
      </c>
      <c r="U370" s="102">
        <f t="shared" si="26"/>
        <v>-110.6133656189582</v>
      </c>
      <c r="V370">
        <v>0.53179900000000002</v>
      </c>
      <c r="W370" s="100">
        <f t="shared" si="27"/>
        <v>-113.58348230781226</v>
      </c>
      <c r="X370">
        <v>0.56438600000000005</v>
      </c>
      <c r="Y370" s="100">
        <f t="shared" si="28"/>
        <v>-129.56103339194794</v>
      </c>
      <c r="Z370">
        <v>0.58954899999999999</v>
      </c>
      <c r="AA370" s="100">
        <f t="shared" si="29"/>
        <v>-143.63444113913718</v>
      </c>
      <c r="AB370">
        <v>0.40555600000000003</v>
      </c>
      <c r="AC370">
        <v>-1</v>
      </c>
      <c r="AD370">
        <v>1</v>
      </c>
      <c r="AE370">
        <v>4</v>
      </c>
      <c r="AF370" t="s">
        <v>228</v>
      </c>
      <c r="AG370" s="99" t="s">
        <v>324</v>
      </c>
      <c r="AH370">
        <v>-1</v>
      </c>
      <c r="AI370">
        <v>5</v>
      </c>
      <c r="AJ370">
        <v>-1</v>
      </c>
    </row>
    <row r="371" spans="1:36" x14ac:dyDescent="0.2">
      <c r="A371">
        <v>777444</v>
      </c>
      <c r="B371" s="85">
        <v>45827</v>
      </c>
      <c r="C371">
        <v>2025</v>
      </c>
      <c r="D371">
        <v>6.3</v>
      </c>
      <c r="E371">
        <v>7.5</v>
      </c>
      <c r="F371">
        <v>-102</v>
      </c>
      <c r="G371">
        <v>11</v>
      </c>
      <c r="H371">
        <v>126</v>
      </c>
      <c r="I371">
        <v>0.44247799999999998</v>
      </c>
      <c r="J371">
        <v>129</v>
      </c>
      <c r="K371">
        <v>126</v>
      </c>
      <c r="L371">
        <v>0.35061088499999998</v>
      </c>
      <c r="M371">
        <v>21</v>
      </c>
      <c r="N371">
        <v>-137</v>
      </c>
      <c r="O371">
        <v>0.57805899999999999</v>
      </c>
      <c r="P371">
        <v>-140</v>
      </c>
      <c r="Q371">
        <v>-137</v>
      </c>
      <c r="R371" s="99">
        <v>0.51081759100000002</v>
      </c>
      <c r="S371" s="102">
        <f t="shared" si="25"/>
        <v>104.42272281299469</v>
      </c>
      <c r="T371" s="99">
        <v>0.49685706400000001</v>
      </c>
      <c r="U371" s="102">
        <f t="shared" si="26"/>
        <v>-101.2651268252875</v>
      </c>
      <c r="V371">
        <v>0.38408500000000001</v>
      </c>
      <c r="W371" s="100">
        <f t="shared" si="27"/>
        <v>160.35903510941588</v>
      </c>
      <c r="X371">
        <v>0.38901400000000003</v>
      </c>
      <c r="Y371" s="100">
        <f t="shared" si="28"/>
        <v>157.06015721799216</v>
      </c>
      <c r="Z371">
        <v>0.44345499999999999</v>
      </c>
      <c r="AA371" s="100">
        <f t="shared" si="29"/>
        <v>125.50202388066434</v>
      </c>
      <c r="AB371">
        <v>0.29247800000000002</v>
      </c>
      <c r="AC371">
        <v>-1</v>
      </c>
      <c r="AD371">
        <v>1</v>
      </c>
      <c r="AE371">
        <v>2</v>
      </c>
      <c r="AF371" t="s">
        <v>222</v>
      </c>
      <c r="AG371" s="99" t="s">
        <v>323</v>
      </c>
      <c r="AH371">
        <v>1</v>
      </c>
      <c r="AI371">
        <v>3</v>
      </c>
      <c r="AJ371">
        <v>-1</v>
      </c>
    </row>
    <row r="372" spans="1:36" x14ac:dyDescent="0.2">
      <c r="A372">
        <v>777446</v>
      </c>
      <c r="B372" s="85">
        <v>45827</v>
      </c>
      <c r="C372">
        <v>2025</v>
      </c>
      <c r="D372">
        <v>6.3</v>
      </c>
      <c r="E372">
        <v>8</v>
      </c>
      <c r="F372">
        <v>-101</v>
      </c>
      <c r="G372">
        <v>27</v>
      </c>
      <c r="H372">
        <v>-132</v>
      </c>
      <c r="I372">
        <v>0.56896599999999997</v>
      </c>
      <c r="J372">
        <v>-129</v>
      </c>
      <c r="K372">
        <v>-132</v>
      </c>
      <c r="L372">
        <v>0.32069846699999999</v>
      </c>
      <c r="M372">
        <v>2</v>
      </c>
      <c r="N372">
        <v>122</v>
      </c>
      <c r="O372">
        <v>0.45045000000000002</v>
      </c>
      <c r="P372">
        <v>119</v>
      </c>
      <c r="Q372">
        <v>122</v>
      </c>
      <c r="R372" s="99">
        <v>0.46188269100000001</v>
      </c>
      <c r="S372" s="102">
        <f t="shared" si="25"/>
        <v>-116.50519049218929</v>
      </c>
      <c r="T372" s="99">
        <v>0.573596773</v>
      </c>
      <c r="U372" s="102">
        <f t="shared" si="26"/>
        <v>134.51980113649563</v>
      </c>
      <c r="V372">
        <v>0.51132</v>
      </c>
      <c r="W372" s="100">
        <f t="shared" si="27"/>
        <v>-104.63288859785544</v>
      </c>
      <c r="X372">
        <v>0.55130100000000004</v>
      </c>
      <c r="Y372" s="100">
        <f t="shared" si="28"/>
        <v>-122.86655419334566</v>
      </c>
      <c r="Z372">
        <v>0.53764100000000004</v>
      </c>
      <c r="AA372" s="100">
        <f t="shared" si="29"/>
        <v>-116.28215304557716</v>
      </c>
      <c r="AB372">
        <v>0.41896600000000001</v>
      </c>
      <c r="AC372">
        <v>-1</v>
      </c>
      <c r="AD372">
        <v>1</v>
      </c>
      <c r="AE372">
        <v>4</v>
      </c>
      <c r="AF372" t="s">
        <v>228</v>
      </c>
      <c r="AG372" s="99" t="s">
        <v>324</v>
      </c>
      <c r="AH372">
        <v>-1</v>
      </c>
      <c r="AI372">
        <v>5</v>
      </c>
      <c r="AJ372">
        <v>-1</v>
      </c>
    </row>
    <row r="373" spans="1:36" x14ac:dyDescent="0.2">
      <c r="A373">
        <v>777447</v>
      </c>
      <c r="B373" s="85">
        <v>45827</v>
      </c>
      <c r="C373">
        <v>2025</v>
      </c>
      <c r="D373">
        <v>6.3</v>
      </c>
      <c r="E373">
        <v>9</v>
      </c>
      <c r="F373">
        <v>-107</v>
      </c>
      <c r="G373">
        <v>9</v>
      </c>
      <c r="H373">
        <v>116</v>
      </c>
      <c r="I373">
        <v>0.46296300000000001</v>
      </c>
      <c r="J373">
        <v>132</v>
      </c>
      <c r="K373">
        <v>116</v>
      </c>
      <c r="L373">
        <v>0.33585476600000003</v>
      </c>
      <c r="M373">
        <v>26</v>
      </c>
      <c r="N373">
        <v>-125</v>
      </c>
      <c r="O373">
        <v>0.55555600000000005</v>
      </c>
      <c r="P373">
        <v>-143</v>
      </c>
      <c r="Q373">
        <v>-125</v>
      </c>
      <c r="R373" s="99">
        <v>0.52111680900000001</v>
      </c>
      <c r="S373" s="102">
        <f t="shared" si="25"/>
        <v>108.81918989718726</v>
      </c>
      <c r="T373" s="99">
        <v>0.50665840799999995</v>
      </c>
      <c r="U373" s="102">
        <f t="shared" si="26"/>
        <v>102.69930940669603</v>
      </c>
      <c r="V373">
        <v>0.440859</v>
      </c>
      <c r="W373" s="100">
        <f t="shared" si="27"/>
        <v>126.82989345799903</v>
      </c>
      <c r="X373">
        <v>0.42193999999999998</v>
      </c>
      <c r="Y373" s="100">
        <f t="shared" si="28"/>
        <v>137.0005214011471</v>
      </c>
      <c r="Z373">
        <v>0.43171100000000001</v>
      </c>
      <c r="AA373" s="100">
        <f t="shared" si="29"/>
        <v>131.63644197159675</v>
      </c>
      <c r="AB373">
        <v>0.31296299999999999</v>
      </c>
      <c r="AC373">
        <v>-1</v>
      </c>
      <c r="AD373">
        <v>4</v>
      </c>
      <c r="AE373">
        <v>5</v>
      </c>
      <c r="AF373" t="s">
        <v>222</v>
      </c>
      <c r="AG373" s="99" t="s">
        <v>323</v>
      </c>
      <c r="AH373">
        <v>1</v>
      </c>
      <c r="AI373">
        <v>9</v>
      </c>
      <c r="AJ373">
        <v>0</v>
      </c>
    </row>
    <row r="374" spans="1:36" x14ac:dyDescent="0.2">
      <c r="A374">
        <v>777450</v>
      </c>
      <c r="B374" s="85">
        <v>45827</v>
      </c>
      <c r="C374">
        <v>2025</v>
      </c>
      <c r="D374">
        <v>6.3</v>
      </c>
      <c r="E374">
        <v>8.5</v>
      </c>
      <c r="F374">
        <v>-103</v>
      </c>
      <c r="G374">
        <v>5</v>
      </c>
      <c r="H374">
        <v>-123</v>
      </c>
      <c r="I374">
        <v>0.55157</v>
      </c>
      <c r="J374">
        <v>-121</v>
      </c>
      <c r="K374">
        <v>-123</v>
      </c>
      <c r="L374">
        <v>0.31173380000000001</v>
      </c>
      <c r="M374">
        <v>17</v>
      </c>
      <c r="N374">
        <v>113</v>
      </c>
      <c r="O374">
        <v>0.46948400000000001</v>
      </c>
      <c r="P374">
        <v>112</v>
      </c>
      <c r="Q374">
        <v>113</v>
      </c>
      <c r="R374" s="99">
        <v>0.48928344299999998</v>
      </c>
      <c r="S374" s="102">
        <f t="shared" si="25"/>
        <v>-104.38051078707768</v>
      </c>
      <c r="T374" s="99">
        <v>0.51914289999999996</v>
      </c>
      <c r="U374" s="102">
        <f t="shared" si="26"/>
        <v>107.96199120279184</v>
      </c>
      <c r="V374">
        <v>0.496419</v>
      </c>
      <c r="W374" s="100">
        <f t="shared" si="27"/>
        <v>101.44273285269099</v>
      </c>
      <c r="X374">
        <v>0.61284099999999997</v>
      </c>
      <c r="Y374" s="100">
        <f t="shared" si="28"/>
        <v>-158.29181292440572</v>
      </c>
      <c r="Z374">
        <v>0.57863399999999998</v>
      </c>
      <c r="AA374" s="100">
        <f t="shared" si="29"/>
        <v>-137.32337208032922</v>
      </c>
      <c r="AB374">
        <v>0.40156999999999998</v>
      </c>
      <c r="AC374">
        <v>-1</v>
      </c>
      <c r="AD374">
        <v>7</v>
      </c>
      <c r="AE374">
        <v>8</v>
      </c>
      <c r="AF374" t="s">
        <v>222</v>
      </c>
      <c r="AG374" s="99" t="s">
        <v>324</v>
      </c>
      <c r="AH374">
        <v>-1</v>
      </c>
      <c r="AI374">
        <v>15</v>
      </c>
      <c r="AJ374">
        <v>1</v>
      </c>
    </row>
    <row r="375" spans="1:36" x14ac:dyDescent="0.2">
      <c r="A375">
        <v>777452</v>
      </c>
      <c r="B375" s="85">
        <v>45827</v>
      </c>
      <c r="C375">
        <v>2025</v>
      </c>
      <c r="D375">
        <v>6.3</v>
      </c>
      <c r="E375">
        <v>9.5</v>
      </c>
      <c r="F375">
        <v>103</v>
      </c>
      <c r="G375">
        <v>6</v>
      </c>
      <c r="H375">
        <v>-109</v>
      </c>
      <c r="I375">
        <v>0.52153099999999997</v>
      </c>
      <c r="J375">
        <v>-108</v>
      </c>
      <c r="K375">
        <v>-109</v>
      </c>
      <c r="L375">
        <v>0.333208536</v>
      </c>
      <c r="M375">
        <v>15</v>
      </c>
      <c r="N375">
        <v>101</v>
      </c>
      <c r="O375">
        <v>0.49751200000000001</v>
      </c>
      <c r="P375">
        <v>100</v>
      </c>
      <c r="Q375">
        <v>101</v>
      </c>
      <c r="R375" s="99">
        <v>0.47952465799999999</v>
      </c>
      <c r="S375" s="102">
        <f t="shared" si="25"/>
        <v>-108.53984947735471</v>
      </c>
      <c r="T375" s="99">
        <v>0.43658412899999999</v>
      </c>
      <c r="U375" s="102">
        <f t="shared" si="26"/>
        <v>-129.05092823472748</v>
      </c>
      <c r="V375">
        <v>0.50779300000000005</v>
      </c>
      <c r="W375" s="100">
        <f t="shared" si="27"/>
        <v>-103.16655390922926</v>
      </c>
      <c r="X375">
        <v>0.50432200000000005</v>
      </c>
      <c r="Y375" s="100">
        <f t="shared" si="28"/>
        <v>-101.74387404726457</v>
      </c>
      <c r="Z375">
        <v>0.52031499999999997</v>
      </c>
      <c r="AA375" s="100">
        <f t="shared" si="29"/>
        <v>-108.47014186393153</v>
      </c>
      <c r="AB375">
        <v>0.371531</v>
      </c>
      <c r="AC375">
        <v>-1</v>
      </c>
      <c r="AD375">
        <v>5</v>
      </c>
      <c r="AE375">
        <v>12</v>
      </c>
      <c r="AF375" t="s">
        <v>226</v>
      </c>
      <c r="AG375" s="99" t="s">
        <v>324</v>
      </c>
      <c r="AH375">
        <v>-1</v>
      </c>
      <c r="AI375">
        <v>17</v>
      </c>
      <c r="AJ375">
        <v>1</v>
      </c>
    </row>
    <row r="376" spans="1:36" x14ac:dyDescent="0.2">
      <c r="A376">
        <v>777455</v>
      </c>
      <c r="B376" s="85">
        <v>45827</v>
      </c>
      <c r="C376">
        <v>2025</v>
      </c>
      <c r="D376">
        <v>6.3</v>
      </c>
      <c r="E376">
        <v>9</v>
      </c>
      <c r="F376">
        <v>107.5</v>
      </c>
      <c r="G376">
        <v>0</v>
      </c>
      <c r="H376">
        <v>-133</v>
      </c>
      <c r="I376">
        <v>0.57081499999999996</v>
      </c>
      <c r="J376">
        <v>-127</v>
      </c>
      <c r="K376">
        <v>-133</v>
      </c>
      <c r="L376">
        <v>0.327106864</v>
      </c>
      <c r="M376">
        <v>18</v>
      </c>
      <c r="N376">
        <v>123</v>
      </c>
      <c r="O376">
        <v>0.44843</v>
      </c>
      <c r="P376">
        <v>117</v>
      </c>
      <c r="Q376">
        <v>123</v>
      </c>
      <c r="R376" s="99">
        <v>0.51101212600000001</v>
      </c>
      <c r="S376" s="102">
        <f t="shared" si="25"/>
        <v>104.50404870366989</v>
      </c>
      <c r="T376" s="99">
        <v>0.45814434900000001</v>
      </c>
      <c r="U376" s="102">
        <f t="shared" si="26"/>
        <v>-118.27181808151038</v>
      </c>
      <c r="V376">
        <v>0.56687600000000005</v>
      </c>
      <c r="W376" s="100">
        <f t="shared" si="27"/>
        <v>-130.88076393827174</v>
      </c>
      <c r="X376">
        <v>0.57345000000000002</v>
      </c>
      <c r="Y376" s="100">
        <f t="shared" si="28"/>
        <v>-134.43910444262104</v>
      </c>
      <c r="Z376">
        <v>0.55711599999999994</v>
      </c>
      <c r="AA376" s="100">
        <f t="shared" si="29"/>
        <v>-125.79275837465337</v>
      </c>
      <c r="AB376">
        <v>0.72081499999999998</v>
      </c>
      <c r="AC376">
        <v>1</v>
      </c>
      <c r="AD376">
        <v>7</v>
      </c>
      <c r="AE376">
        <v>1</v>
      </c>
      <c r="AF376" t="s">
        <v>224</v>
      </c>
      <c r="AG376" s="99" t="s">
        <v>325</v>
      </c>
      <c r="AH376">
        <v>1</v>
      </c>
      <c r="AI376">
        <v>8</v>
      </c>
      <c r="AJ376">
        <v>-1</v>
      </c>
    </row>
    <row r="377" spans="1:36" x14ac:dyDescent="0.2">
      <c r="A377">
        <v>777458</v>
      </c>
      <c r="B377" s="85">
        <v>45827</v>
      </c>
      <c r="C377">
        <v>2025</v>
      </c>
      <c r="D377">
        <v>6.3</v>
      </c>
      <c r="E377">
        <v>9</v>
      </c>
      <c r="F377">
        <v>-107</v>
      </c>
      <c r="G377">
        <v>9</v>
      </c>
      <c r="H377">
        <v>116</v>
      </c>
      <c r="I377">
        <v>0.46296300000000001</v>
      </c>
      <c r="J377">
        <v>132</v>
      </c>
      <c r="K377">
        <v>116</v>
      </c>
      <c r="L377">
        <v>0.33585476600000003</v>
      </c>
      <c r="M377">
        <v>26</v>
      </c>
      <c r="N377">
        <v>-125</v>
      </c>
      <c r="O377">
        <v>0.55555600000000005</v>
      </c>
      <c r="P377">
        <v>-143</v>
      </c>
      <c r="Q377">
        <v>-125</v>
      </c>
      <c r="R377" s="99">
        <v>0.52111680900000001</v>
      </c>
      <c r="S377" s="102">
        <f t="shared" si="25"/>
        <v>108.81918989718726</v>
      </c>
      <c r="T377" s="99">
        <v>0.66334164600000001</v>
      </c>
      <c r="U377" s="102">
        <f t="shared" si="26"/>
        <v>197.03703713824967</v>
      </c>
      <c r="V377">
        <v>0.440859</v>
      </c>
      <c r="W377" s="100">
        <f t="shared" si="27"/>
        <v>126.82989345799903</v>
      </c>
      <c r="X377">
        <v>0.42193999999999998</v>
      </c>
      <c r="Y377" s="100">
        <f t="shared" si="28"/>
        <v>137.0005214011471</v>
      </c>
      <c r="Z377">
        <v>0.43171100000000001</v>
      </c>
      <c r="AA377" s="100">
        <f t="shared" si="29"/>
        <v>131.63644197159675</v>
      </c>
      <c r="AB377">
        <v>0.31296299999999999</v>
      </c>
      <c r="AC377">
        <v>-1</v>
      </c>
      <c r="AD377">
        <v>6</v>
      </c>
      <c r="AE377">
        <v>8</v>
      </c>
      <c r="AF377" t="s">
        <v>225</v>
      </c>
      <c r="AG377" s="99" t="s">
        <v>323</v>
      </c>
      <c r="AH377">
        <v>1</v>
      </c>
      <c r="AI377">
        <v>14</v>
      </c>
      <c r="AJ377">
        <v>1</v>
      </c>
    </row>
    <row r="378" spans="1:36" x14ac:dyDescent="0.2">
      <c r="A378">
        <v>777425</v>
      </c>
      <c r="B378" s="85">
        <v>45828</v>
      </c>
      <c r="C378">
        <v>2025</v>
      </c>
      <c r="D378">
        <v>6.3</v>
      </c>
      <c r="E378">
        <v>7</v>
      </c>
      <c r="F378">
        <v>-111.5</v>
      </c>
      <c r="G378">
        <v>25</v>
      </c>
      <c r="H378">
        <v>-126</v>
      </c>
      <c r="I378">
        <v>0.55752199999999996</v>
      </c>
      <c r="J378">
        <v>-123</v>
      </c>
      <c r="K378">
        <v>-126</v>
      </c>
      <c r="L378">
        <v>0.32085561499999998</v>
      </c>
      <c r="M378">
        <v>3</v>
      </c>
      <c r="N378">
        <v>116</v>
      </c>
      <c r="O378">
        <v>0.46296300000000001</v>
      </c>
      <c r="P378">
        <v>113</v>
      </c>
      <c r="Q378">
        <v>116</v>
      </c>
      <c r="R378" s="99">
        <v>0.50977687999999999</v>
      </c>
      <c r="S378" s="102">
        <f t="shared" si="25"/>
        <v>103.98874700156939</v>
      </c>
      <c r="T378" s="99">
        <v>0.44303271500000002</v>
      </c>
      <c r="U378" s="102">
        <f t="shared" si="26"/>
        <v>-125.7169653938536</v>
      </c>
      <c r="V378">
        <v>0.52565799999999996</v>
      </c>
      <c r="W378" s="100">
        <f t="shared" si="27"/>
        <v>-110.81835468923265</v>
      </c>
      <c r="X378">
        <v>0.56162900000000004</v>
      </c>
      <c r="Y378" s="100">
        <f t="shared" si="28"/>
        <v>-128.11727965581667</v>
      </c>
      <c r="Z378">
        <v>0.57615099999999997</v>
      </c>
      <c r="AA378" s="100">
        <f t="shared" si="29"/>
        <v>-135.93307994120545</v>
      </c>
      <c r="AB378">
        <v>0.407522</v>
      </c>
      <c r="AC378">
        <v>-1</v>
      </c>
      <c r="AD378">
        <v>5</v>
      </c>
      <c r="AE378">
        <v>7</v>
      </c>
      <c r="AF378" t="s">
        <v>225</v>
      </c>
      <c r="AG378" s="99" t="s">
        <v>324</v>
      </c>
      <c r="AH378">
        <v>-1</v>
      </c>
      <c r="AI378">
        <v>12</v>
      </c>
      <c r="AJ378">
        <v>1</v>
      </c>
    </row>
    <row r="379" spans="1:36" x14ac:dyDescent="0.2">
      <c r="A379">
        <v>777428</v>
      </c>
      <c r="B379" s="85">
        <v>45828</v>
      </c>
      <c r="C379">
        <v>2025</v>
      </c>
      <c r="D379">
        <v>6.3</v>
      </c>
      <c r="E379">
        <v>8</v>
      </c>
      <c r="F379">
        <v>101</v>
      </c>
      <c r="G379">
        <v>4</v>
      </c>
      <c r="H379">
        <v>143</v>
      </c>
      <c r="I379">
        <v>0.41152300000000003</v>
      </c>
      <c r="J379">
        <v>142</v>
      </c>
      <c r="K379">
        <v>143</v>
      </c>
      <c r="L379">
        <v>0.34782608700000001</v>
      </c>
      <c r="M379">
        <v>12</v>
      </c>
      <c r="N379">
        <v>-157</v>
      </c>
      <c r="O379">
        <v>0.61089499999999997</v>
      </c>
      <c r="P379">
        <v>-155</v>
      </c>
      <c r="Q379">
        <v>-157</v>
      </c>
      <c r="R379" s="99">
        <v>0.53462310300000004</v>
      </c>
      <c r="S379" s="102">
        <f t="shared" si="25"/>
        <v>114.87959682708531</v>
      </c>
      <c r="T379" s="99">
        <v>0.50485958600000003</v>
      </c>
      <c r="U379" s="102">
        <f t="shared" si="26"/>
        <v>101.96291228209056</v>
      </c>
      <c r="V379">
        <v>0.49465399999999998</v>
      </c>
      <c r="W379" s="100">
        <f t="shared" si="27"/>
        <v>102.16151087426768</v>
      </c>
      <c r="X379">
        <v>0.44911499999999999</v>
      </c>
      <c r="Y379" s="100">
        <f t="shared" si="28"/>
        <v>122.6601204591252</v>
      </c>
      <c r="Z379">
        <v>0.52335500000000001</v>
      </c>
      <c r="AA379" s="100">
        <f t="shared" si="29"/>
        <v>-109.79974614230716</v>
      </c>
      <c r="AB379">
        <v>0.26152300000000001</v>
      </c>
      <c r="AC379">
        <v>-1</v>
      </c>
      <c r="AD379">
        <v>2</v>
      </c>
      <c r="AE379">
        <v>3</v>
      </c>
      <c r="AF379" t="s">
        <v>222</v>
      </c>
      <c r="AG379" s="99" t="s">
        <v>323</v>
      </c>
      <c r="AH379">
        <v>1</v>
      </c>
      <c r="AI379">
        <v>5</v>
      </c>
      <c r="AJ379">
        <v>-1</v>
      </c>
    </row>
    <row r="380" spans="1:36" x14ac:dyDescent="0.2">
      <c r="A380">
        <v>777429</v>
      </c>
      <c r="B380" s="85">
        <v>45828</v>
      </c>
      <c r="C380">
        <v>2025</v>
      </c>
      <c r="D380">
        <v>6.3</v>
      </c>
      <c r="E380">
        <v>9</v>
      </c>
      <c r="F380">
        <v>-107</v>
      </c>
      <c r="G380">
        <v>20</v>
      </c>
      <c r="H380">
        <v>110</v>
      </c>
      <c r="I380">
        <v>0.47619</v>
      </c>
      <c r="J380">
        <v>106</v>
      </c>
      <c r="K380">
        <v>110</v>
      </c>
      <c r="L380">
        <v>0.33728248799999999</v>
      </c>
      <c r="M380">
        <v>7</v>
      </c>
      <c r="N380">
        <v>-119</v>
      </c>
      <c r="O380">
        <v>0.54337899999999995</v>
      </c>
      <c r="P380">
        <v>-115</v>
      </c>
      <c r="Q380">
        <v>-119</v>
      </c>
      <c r="R380" s="99">
        <v>0.49600274500000002</v>
      </c>
      <c r="S380" s="102">
        <f t="shared" si="25"/>
        <v>-101.61178745089406</v>
      </c>
      <c r="T380" s="99">
        <v>0.54040637999999996</v>
      </c>
      <c r="U380" s="102">
        <f t="shared" si="26"/>
        <v>117.58352520211224</v>
      </c>
      <c r="V380">
        <v>0.47921900000000001</v>
      </c>
      <c r="W380" s="100">
        <f t="shared" si="27"/>
        <v>108.67286146834743</v>
      </c>
      <c r="X380">
        <v>0.50457200000000002</v>
      </c>
      <c r="Y380" s="100">
        <f t="shared" si="28"/>
        <v>-101.84567686929282</v>
      </c>
      <c r="Z380">
        <v>0.45805400000000002</v>
      </c>
      <c r="AA380" s="100">
        <f t="shared" si="29"/>
        <v>118.31487117239452</v>
      </c>
      <c r="AB380">
        <v>0.62619000000000002</v>
      </c>
      <c r="AC380">
        <v>1</v>
      </c>
      <c r="AD380">
        <v>5</v>
      </c>
      <c r="AE380">
        <v>1</v>
      </c>
      <c r="AF380" t="s">
        <v>227</v>
      </c>
      <c r="AG380" s="99" t="s">
        <v>326</v>
      </c>
      <c r="AH380">
        <v>-1</v>
      </c>
      <c r="AI380">
        <v>6</v>
      </c>
      <c r="AJ380">
        <v>-1</v>
      </c>
    </row>
    <row r="381" spans="1:36" x14ac:dyDescent="0.2">
      <c r="A381">
        <v>777430</v>
      </c>
      <c r="B381" s="85">
        <v>45828</v>
      </c>
      <c r="C381">
        <v>2025</v>
      </c>
      <c r="D381">
        <v>6.3</v>
      </c>
      <c r="E381">
        <v>11.5</v>
      </c>
      <c r="F381">
        <v>-106.5</v>
      </c>
      <c r="G381">
        <v>8</v>
      </c>
      <c r="H381">
        <v>137</v>
      </c>
      <c r="I381">
        <v>0.42194100000000001</v>
      </c>
      <c r="J381">
        <v>160</v>
      </c>
      <c r="K381">
        <v>137</v>
      </c>
      <c r="L381">
        <v>0.37799862899999997</v>
      </c>
      <c r="M381">
        <v>1</v>
      </c>
      <c r="N381">
        <v>-149</v>
      </c>
      <c r="O381">
        <v>0.59839399999999998</v>
      </c>
      <c r="P381">
        <v>-175</v>
      </c>
      <c r="Q381">
        <v>-149</v>
      </c>
      <c r="R381" s="99">
        <v>0.48716462199999999</v>
      </c>
      <c r="S381" s="102">
        <f t="shared" si="25"/>
        <v>-105.26942122656845</v>
      </c>
      <c r="T381" s="99">
        <v>0.52596132500000004</v>
      </c>
      <c r="U381" s="102">
        <f t="shared" si="26"/>
        <v>110.95325186283588</v>
      </c>
      <c r="V381">
        <v>0.37326700000000002</v>
      </c>
      <c r="W381" s="100">
        <f t="shared" si="27"/>
        <v>167.90474378929827</v>
      </c>
      <c r="X381">
        <v>0.35730200000000001</v>
      </c>
      <c r="Y381" s="100">
        <f t="shared" si="28"/>
        <v>179.875287571858</v>
      </c>
      <c r="Z381">
        <v>0.39301199999999997</v>
      </c>
      <c r="AA381" s="100">
        <f t="shared" si="29"/>
        <v>154.44515689088377</v>
      </c>
      <c r="AB381">
        <v>0.27194099999999999</v>
      </c>
      <c r="AC381">
        <v>-1</v>
      </c>
      <c r="AD381">
        <v>8</v>
      </c>
      <c r="AE381">
        <v>14</v>
      </c>
      <c r="AF381" t="s">
        <v>224</v>
      </c>
      <c r="AG381" s="99" t="s">
        <v>323</v>
      </c>
      <c r="AH381">
        <v>1</v>
      </c>
      <c r="AI381">
        <v>22</v>
      </c>
      <c r="AJ381">
        <v>1</v>
      </c>
    </row>
    <row r="382" spans="1:36" x14ac:dyDescent="0.2">
      <c r="A382">
        <v>777431</v>
      </c>
      <c r="B382" s="85">
        <v>45828</v>
      </c>
      <c r="C382">
        <v>2025</v>
      </c>
      <c r="D382">
        <v>6.3</v>
      </c>
      <c r="E382">
        <v>8</v>
      </c>
      <c r="F382">
        <v>109.5</v>
      </c>
      <c r="G382">
        <v>27</v>
      </c>
      <c r="H382">
        <v>-101</v>
      </c>
      <c r="I382">
        <v>0.50248800000000005</v>
      </c>
      <c r="J382">
        <v>-109</v>
      </c>
      <c r="K382">
        <v>-101</v>
      </c>
      <c r="L382">
        <v>0.32069846699999999</v>
      </c>
      <c r="M382">
        <v>10</v>
      </c>
      <c r="N382">
        <v>-107</v>
      </c>
      <c r="O382">
        <v>0.51690800000000003</v>
      </c>
      <c r="P382">
        <v>101</v>
      </c>
      <c r="Q382">
        <v>-107</v>
      </c>
      <c r="R382" s="99">
        <v>0.47678062300000001</v>
      </c>
      <c r="S382" s="102">
        <f t="shared" si="25"/>
        <v>-109.74006739363651</v>
      </c>
      <c r="T382" s="99">
        <v>0.56466627899999999</v>
      </c>
      <c r="U382" s="102">
        <f t="shared" si="26"/>
        <v>129.70883066510714</v>
      </c>
      <c r="V382">
        <v>0.47161500000000001</v>
      </c>
      <c r="W382" s="100">
        <f t="shared" si="27"/>
        <v>112.0373609830052</v>
      </c>
      <c r="X382">
        <v>0.53549899999999995</v>
      </c>
      <c r="Y382" s="100">
        <f t="shared" si="28"/>
        <v>-115.28478948376856</v>
      </c>
      <c r="Z382">
        <v>0.52020599999999995</v>
      </c>
      <c r="AA382" s="100">
        <f t="shared" si="29"/>
        <v>-108.4227814437029</v>
      </c>
      <c r="AB382">
        <v>0.65248799999999996</v>
      </c>
      <c r="AC382">
        <v>1</v>
      </c>
      <c r="AD382">
        <v>14</v>
      </c>
      <c r="AE382">
        <v>8</v>
      </c>
      <c r="AF382" t="s">
        <v>224</v>
      </c>
      <c r="AG382" s="99" t="s">
        <v>326</v>
      </c>
      <c r="AH382">
        <v>-1</v>
      </c>
      <c r="AI382">
        <v>22</v>
      </c>
      <c r="AJ382">
        <v>1</v>
      </c>
    </row>
    <row r="383" spans="1:36" x14ac:dyDescent="0.2">
      <c r="A383">
        <v>777433</v>
      </c>
      <c r="B383" s="85">
        <v>45828</v>
      </c>
      <c r="C383">
        <v>2025</v>
      </c>
      <c r="D383">
        <v>6.3</v>
      </c>
      <c r="E383">
        <v>9</v>
      </c>
      <c r="F383">
        <v>110.5</v>
      </c>
      <c r="G383">
        <v>26</v>
      </c>
      <c r="H383">
        <v>-137</v>
      </c>
      <c r="I383">
        <v>0.57805899999999999</v>
      </c>
      <c r="J383">
        <v>-141</v>
      </c>
      <c r="K383">
        <v>-137</v>
      </c>
      <c r="L383">
        <v>0.33921411400000001</v>
      </c>
      <c r="M383">
        <v>6</v>
      </c>
      <c r="N383">
        <v>127</v>
      </c>
      <c r="O383">
        <v>0.440529</v>
      </c>
      <c r="P383">
        <v>130</v>
      </c>
      <c r="Q383">
        <v>127</v>
      </c>
      <c r="R383" s="99">
        <v>0.50320219600000005</v>
      </c>
      <c r="S383" s="102">
        <f t="shared" si="25"/>
        <v>101.28913452282492</v>
      </c>
      <c r="T383" s="99">
        <v>0.48386622200000001</v>
      </c>
      <c r="U383" s="102">
        <f t="shared" si="26"/>
        <v>-106.6686936456581</v>
      </c>
      <c r="V383">
        <v>0.52826799999999996</v>
      </c>
      <c r="W383" s="100">
        <f t="shared" si="27"/>
        <v>-111.98477101405034</v>
      </c>
      <c r="X383">
        <v>0.52703999999999995</v>
      </c>
      <c r="Y383" s="100">
        <f t="shared" si="28"/>
        <v>-111.43437077131257</v>
      </c>
      <c r="Z383">
        <v>0.56430599999999997</v>
      </c>
      <c r="AA383" s="100">
        <f t="shared" si="29"/>
        <v>-129.51888251846478</v>
      </c>
      <c r="AB383">
        <v>0.72805900000000001</v>
      </c>
      <c r="AC383">
        <v>1</v>
      </c>
      <c r="AD383">
        <v>6</v>
      </c>
      <c r="AE383">
        <v>1</v>
      </c>
      <c r="AF383" t="s">
        <v>230</v>
      </c>
      <c r="AG383" s="99" t="s">
        <v>325</v>
      </c>
      <c r="AH383">
        <v>1</v>
      </c>
      <c r="AI383">
        <v>7</v>
      </c>
      <c r="AJ383">
        <v>-1</v>
      </c>
    </row>
    <row r="384" spans="1:36" x14ac:dyDescent="0.2">
      <c r="A384">
        <v>777434</v>
      </c>
      <c r="B384" s="85">
        <v>45828</v>
      </c>
      <c r="C384">
        <v>2025</v>
      </c>
      <c r="D384">
        <v>6.3</v>
      </c>
      <c r="E384">
        <v>7.5</v>
      </c>
      <c r="F384">
        <v>105</v>
      </c>
      <c r="G384">
        <v>15</v>
      </c>
      <c r="H384">
        <v>-146</v>
      </c>
      <c r="I384">
        <v>0.59349600000000002</v>
      </c>
      <c r="J384">
        <v>-151</v>
      </c>
      <c r="K384">
        <v>-146</v>
      </c>
      <c r="L384">
        <v>0.31912251699999999</v>
      </c>
      <c r="M384">
        <v>17</v>
      </c>
      <c r="N384">
        <v>135</v>
      </c>
      <c r="O384">
        <v>0.42553200000000002</v>
      </c>
      <c r="P384">
        <v>138</v>
      </c>
      <c r="Q384">
        <v>135</v>
      </c>
      <c r="R384" s="99">
        <v>0.51182706300000003</v>
      </c>
      <c r="S384" s="102">
        <f t="shared" si="25"/>
        <v>104.84543984460983</v>
      </c>
      <c r="T384" s="99">
        <v>0.44983594199999999</v>
      </c>
      <c r="U384" s="102">
        <f t="shared" si="26"/>
        <v>-122.30326806567182</v>
      </c>
      <c r="V384">
        <v>0.63858300000000001</v>
      </c>
      <c r="W384" s="100">
        <f t="shared" si="27"/>
        <v>-176.68870031016803</v>
      </c>
      <c r="X384">
        <v>0.555203</v>
      </c>
      <c r="Y384" s="100">
        <f t="shared" si="28"/>
        <v>-124.82166021803205</v>
      </c>
      <c r="Z384">
        <v>0.57894800000000002</v>
      </c>
      <c r="AA384" s="100">
        <f t="shared" si="29"/>
        <v>-137.5003562505344</v>
      </c>
      <c r="AB384">
        <v>0.443496</v>
      </c>
      <c r="AC384">
        <v>-1</v>
      </c>
      <c r="AD384">
        <v>6</v>
      </c>
      <c r="AE384">
        <v>17</v>
      </c>
      <c r="AF384" t="s">
        <v>229</v>
      </c>
      <c r="AG384" s="99" t="s">
        <v>324</v>
      </c>
      <c r="AH384">
        <v>-1</v>
      </c>
      <c r="AI384">
        <v>23</v>
      </c>
      <c r="AJ384">
        <v>1</v>
      </c>
    </row>
    <row r="385" spans="1:36" x14ac:dyDescent="0.2">
      <c r="A385">
        <v>777436</v>
      </c>
      <c r="B385" s="85">
        <v>45828</v>
      </c>
      <c r="C385">
        <v>2025</v>
      </c>
      <c r="D385">
        <v>6.3</v>
      </c>
      <c r="E385">
        <v>10</v>
      </c>
      <c r="F385">
        <v>-107.5</v>
      </c>
      <c r="G385">
        <v>5</v>
      </c>
      <c r="H385">
        <v>-132</v>
      </c>
      <c r="I385">
        <v>0.56896599999999997</v>
      </c>
      <c r="J385">
        <v>-136</v>
      </c>
      <c r="K385">
        <v>-132</v>
      </c>
      <c r="L385">
        <v>0.31173380000000001</v>
      </c>
      <c r="M385">
        <v>24</v>
      </c>
      <c r="N385">
        <v>122</v>
      </c>
      <c r="O385">
        <v>0.45045000000000002</v>
      </c>
      <c r="P385">
        <v>125</v>
      </c>
      <c r="Q385">
        <v>122</v>
      </c>
      <c r="R385" s="99">
        <v>0.48142073899999999</v>
      </c>
      <c r="S385" s="102">
        <f t="shared" si="25"/>
        <v>-107.71851293261379</v>
      </c>
      <c r="T385" s="99">
        <v>0.484517331</v>
      </c>
      <c r="U385" s="102">
        <f t="shared" si="26"/>
        <v>-106.3909660230503</v>
      </c>
      <c r="V385">
        <v>0.54071899999999995</v>
      </c>
      <c r="W385" s="100">
        <f t="shared" si="27"/>
        <v>-117.7316283495289</v>
      </c>
      <c r="X385">
        <v>0.58871499999999999</v>
      </c>
      <c r="Y385" s="100">
        <f t="shared" si="28"/>
        <v>-143.14040142480275</v>
      </c>
      <c r="Z385">
        <v>0.61014500000000005</v>
      </c>
      <c r="AA385" s="100">
        <f t="shared" si="29"/>
        <v>-156.50562388580374</v>
      </c>
      <c r="AB385">
        <v>0.41896600000000001</v>
      </c>
      <c r="AC385">
        <v>-1</v>
      </c>
      <c r="AD385">
        <v>4</v>
      </c>
      <c r="AE385">
        <v>9</v>
      </c>
      <c r="AF385" t="s">
        <v>230</v>
      </c>
      <c r="AG385" s="99" t="s">
        <v>324</v>
      </c>
      <c r="AH385">
        <v>-1</v>
      </c>
      <c r="AI385">
        <v>13</v>
      </c>
      <c r="AJ385">
        <v>1</v>
      </c>
    </row>
    <row r="386" spans="1:36" x14ac:dyDescent="0.2">
      <c r="A386">
        <v>777439</v>
      </c>
      <c r="B386" s="85">
        <v>45828</v>
      </c>
      <c r="C386">
        <v>2025</v>
      </c>
      <c r="D386">
        <v>6.3</v>
      </c>
      <c r="E386">
        <v>8.5</v>
      </c>
      <c r="F386">
        <v>-138</v>
      </c>
      <c r="G386">
        <v>11</v>
      </c>
      <c r="H386">
        <v>126</v>
      </c>
      <c r="I386">
        <v>0.44247799999999998</v>
      </c>
      <c r="J386">
        <v>122</v>
      </c>
      <c r="K386">
        <v>126</v>
      </c>
      <c r="L386">
        <v>0.35061088499999998</v>
      </c>
      <c r="M386">
        <v>0</v>
      </c>
      <c r="N386">
        <v>-162</v>
      </c>
      <c r="O386">
        <v>0.61832100000000001</v>
      </c>
      <c r="P386">
        <v>-144</v>
      </c>
      <c r="Q386">
        <v>-162</v>
      </c>
      <c r="R386" s="99">
        <v>0.52044094600000002</v>
      </c>
      <c r="S386" s="102">
        <f t="shared" si="25"/>
        <v>108.52489211891722</v>
      </c>
      <c r="T386" s="99">
        <v>0.50574733400000005</v>
      </c>
      <c r="U386" s="102">
        <f t="shared" si="26"/>
        <v>102.32566636271822</v>
      </c>
      <c r="V386">
        <v>0.5</v>
      </c>
      <c r="W386" s="100">
        <f t="shared" si="27"/>
        <v>-100</v>
      </c>
      <c r="X386">
        <v>0.5</v>
      </c>
      <c r="Y386" s="100">
        <f t="shared" si="28"/>
        <v>-100</v>
      </c>
      <c r="Z386">
        <v>0.5</v>
      </c>
      <c r="AA386" s="100">
        <f t="shared" si="29"/>
        <v>-100</v>
      </c>
      <c r="AB386">
        <v>0.59247799999999995</v>
      </c>
      <c r="AC386">
        <v>1</v>
      </c>
      <c r="AD386">
        <v>6</v>
      </c>
      <c r="AE386">
        <v>2</v>
      </c>
      <c r="AF386" t="s">
        <v>227</v>
      </c>
      <c r="AG386" s="99" t="s">
        <v>326</v>
      </c>
      <c r="AH386">
        <v>-1</v>
      </c>
      <c r="AI386">
        <v>8</v>
      </c>
      <c r="AJ386">
        <v>-1</v>
      </c>
    </row>
    <row r="387" spans="1:36" x14ac:dyDescent="0.2">
      <c r="A387">
        <v>777411</v>
      </c>
      <c r="B387" s="85">
        <v>45829</v>
      </c>
      <c r="C387">
        <v>2025</v>
      </c>
      <c r="D387">
        <v>6.3</v>
      </c>
      <c r="E387">
        <v>9.5</v>
      </c>
      <c r="F387">
        <v>110.5</v>
      </c>
      <c r="G387">
        <v>20</v>
      </c>
      <c r="H387">
        <v>119</v>
      </c>
      <c r="I387">
        <v>0.456621</v>
      </c>
      <c r="J387">
        <v>114</v>
      </c>
      <c r="K387">
        <v>119</v>
      </c>
      <c r="L387">
        <v>0.33728248799999999</v>
      </c>
      <c r="M387">
        <v>7</v>
      </c>
      <c r="N387">
        <v>-129</v>
      </c>
      <c r="O387">
        <v>0.56331900000000001</v>
      </c>
      <c r="P387">
        <v>-123</v>
      </c>
      <c r="Q387">
        <v>-129</v>
      </c>
      <c r="R387" s="99">
        <v>0.49528891400000002</v>
      </c>
      <c r="S387" s="102">
        <f t="shared" ref="S387:S450" si="30">IF(R387&lt;0.5,((1-R387)/(1-(1-R387))*-100),(1-(1-R387))/(1-R387)*100)</f>
        <v>-101.90235875136099</v>
      </c>
      <c r="T387" s="99">
        <v>0.55963447300000002</v>
      </c>
      <c r="U387" s="102">
        <f t="shared" ref="U387:U450" si="31">IF(T387&lt;0.5,((1-T387)/(1-(1-T387))*-100),(1-(1-T387))/(1-T387)*100)</f>
        <v>127.08407872262899</v>
      </c>
      <c r="V387">
        <v>0.49989400000000001</v>
      </c>
      <c r="W387" s="100">
        <f t="shared" ref="W387:W450" si="32">IF(V387&lt;0.5,100*(1-V387)/V387,-100*(V387/(1-V387)))</f>
        <v>100.04240899070602</v>
      </c>
      <c r="X387">
        <v>0.48273100000000002</v>
      </c>
      <c r="Y387" s="100">
        <f t="shared" ref="Y387:Y450" si="33">IF(X387&lt;0.5,100*(1-X387)/X387,-100*(X387/(1-X387)))</f>
        <v>107.15470935158504</v>
      </c>
      <c r="Z387">
        <v>0.49358299999999999</v>
      </c>
      <c r="AA387" s="100">
        <f t="shared" ref="AA387:AA450" si="34">IF(Z387&lt;0.5,100*(1-Z387)/Z387,-100*(Z387/(1-Z387)))</f>
        <v>102.60017058934363</v>
      </c>
      <c r="AB387">
        <v>0.30662099999999998</v>
      </c>
      <c r="AC387">
        <v>-1</v>
      </c>
      <c r="AD387">
        <v>2</v>
      </c>
      <c r="AE387">
        <v>4</v>
      </c>
      <c r="AF387" t="s">
        <v>225</v>
      </c>
      <c r="AG387" s="99" t="s">
        <v>323</v>
      </c>
      <c r="AH387">
        <v>1</v>
      </c>
      <c r="AI387">
        <v>6</v>
      </c>
      <c r="AJ387">
        <v>-1</v>
      </c>
    </row>
    <row r="388" spans="1:36" x14ac:dyDescent="0.2">
      <c r="A388">
        <v>777412</v>
      </c>
      <c r="B388" s="85">
        <v>45829</v>
      </c>
      <c r="C388">
        <v>2025</v>
      </c>
      <c r="D388">
        <v>6.3</v>
      </c>
      <c r="E388">
        <v>10</v>
      </c>
      <c r="F388">
        <v>-104</v>
      </c>
      <c r="G388">
        <v>15</v>
      </c>
      <c r="H388">
        <v>-129</v>
      </c>
      <c r="I388">
        <v>0.56331900000000001</v>
      </c>
      <c r="J388">
        <v>-126</v>
      </c>
      <c r="K388">
        <v>-129</v>
      </c>
      <c r="L388">
        <v>0.31912251699999999</v>
      </c>
      <c r="M388">
        <v>17</v>
      </c>
      <c r="N388">
        <v>119</v>
      </c>
      <c r="O388">
        <v>0.456621</v>
      </c>
      <c r="P388">
        <v>117</v>
      </c>
      <c r="Q388">
        <v>119</v>
      </c>
      <c r="R388" s="99">
        <v>0.52362020099999995</v>
      </c>
      <c r="S388" s="102">
        <f t="shared" si="30"/>
        <v>109.91654182212707</v>
      </c>
      <c r="T388" s="99">
        <v>0.49660220399999999</v>
      </c>
      <c r="U388" s="102">
        <f t="shared" si="31"/>
        <v>-101.36841760774789</v>
      </c>
      <c r="V388">
        <v>0.55447500000000005</v>
      </c>
      <c r="W388" s="100">
        <f t="shared" si="32"/>
        <v>-124.45429549408004</v>
      </c>
      <c r="X388">
        <v>0.54215500000000005</v>
      </c>
      <c r="Y388" s="100">
        <f t="shared" si="33"/>
        <v>-118.41452893446474</v>
      </c>
      <c r="Z388">
        <v>0.51572799999999996</v>
      </c>
      <c r="AA388" s="100">
        <f t="shared" si="34"/>
        <v>-106.49552317705751</v>
      </c>
      <c r="AB388">
        <v>0.41331899999999999</v>
      </c>
      <c r="AC388">
        <v>-1</v>
      </c>
      <c r="AD388">
        <v>0</v>
      </c>
      <c r="AE388">
        <v>9</v>
      </c>
      <c r="AF388" t="s">
        <v>229</v>
      </c>
      <c r="AG388" s="99" t="s">
        <v>324</v>
      </c>
      <c r="AH388">
        <v>-1</v>
      </c>
      <c r="AI388">
        <v>9</v>
      </c>
      <c r="AJ388">
        <v>-1</v>
      </c>
    </row>
    <row r="389" spans="1:36" x14ac:dyDescent="0.2">
      <c r="A389">
        <v>777413</v>
      </c>
      <c r="B389" s="85">
        <v>45829</v>
      </c>
      <c r="C389">
        <v>2025</v>
      </c>
      <c r="D389">
        <v>6.3</v>
      </c>
      <c r="E389">
        <v>7.5</v>
      </c>
      <c r="F389">
        <v>112.5</v>
      </c>
      <c r="G389">
        <v>23</v>
      </c>
      <c r="H389">
        <v>-142</v>
      </c>
      <c r="I389">
        <v>0.58677699999999999</v>
      </c>
      <c r="J389">
        <v>-146</v>
      </c>
      <c r="K389">
        <v>-142</v>
      </c>
      <c r="L389">
        <v>0.30313439199999997</v>
      </c>
      <c r="M389">
        <v>13</v>
      </c>
      <c r="N389">
        <v>131</v>
      </c>
      <c r="O389">
        <v>0.43290000000000001</v>
      </c>
      <c r="P389">
        <v>134</v>
      </c>
      <c r="Q389">
        <v>131</v>
      </c>
      <c r="R389" s="99">
        <v>0.49407781499999998</v>
      </c>
      <c r="S389" s="102">
        <f t="shared" si="30"/>
        <v>-102.39726813072956</v>
      </c>
      <c r="T389" s="99">
        <v>0.42734439699999999</v>
      </c>
      <c r="U389" s="102">
        <f t="shared" si="31"/>
        <v>-134.00330202527496</v>
      </c>
      <c r="V389">
        <v>0.63437600000000005</v>
      </c>
      <c r="W389" s="100">
        <f t="shared" si="32"/>
        <v>-173.50502155219573</v>
      </c>
      <c r="X389">
        <v>0.56060100000000002</v>
      </c>
      <c r="Y389" s="100">
        <f t="shared" si="33"/>
        <v>-127.58358576146054</v>
      </c>
      <c r="Z389">
        <v>0.61514800000000003</v>
      </c>
      <c r="AA389" s="100">
        <f t="shared" si="34"/>
        <v>-159.84014634197044</v>
      </c>
      <c r="AB389">
        <v>0.73677700000000002</v>
      </c>
      <c r="AC389">
        <v>1</v>
      </c>
      <c r="AD389">
        <v>5</v>
      </c>
      <c r="AE389">
        <v>1</v>
      </c>
      <c r="AF389" t="s">
        <v>227</v>
      </c>
      <c r="AG389" s="99" t="s">
        <v>325</v>
      </c>
      <c r="AH389">
        <v>1</v>
      </c>
      <c r="AI389">
        <v>6</v>
      </c>
      <c r="AJ389">
        <v>-1</v>
      </c>
    </row>
    <row r="390" spans="1:36" x14ac:dyDescent="0.2">
      <c r="A390">
        <v>777414</v>
      </c>
      <c r="B390" s="85">
        <v>45829</v>
      </c>
      <c r="C390">
        <v>2025</v>
      </c>
      <c r="D390">
        <v>6.3</v>
      </c>
      <c r="E390">
        <v>8</v>
      </c>
      <c r="F390">
        <v>-100</v>
      </c>
      <c r="G390">
        <v>4</v>
      </c>
      <c r="H390">
        <v>-123</v>
      </c>
      <c r="I390">
        <v>0.55157</v>
      </c>
      <c r="J390">
        <v>-117</v>
      </c>
      <c r="K390">
        <v>-123</v>
      </c>
      <c r="L390">
        <v>0.34782608700000001</v>
      </c>
      <c r="M390">
        <v>12</v>
      </c>
      <c r="N390">
        <v>113</v>
      </c>
      <c r="O390">
        <v>0.46948400000000001</v>
      </c>
      <c r="P390">
        <v>108</v>
      </c>
      <c r="Q390">
        <v>113</v>
      </c>
      <c r="R390" s="99">
        <v>0.53908434800000005</v>
      </c>
      <c r="S390" s="102">
        <f t="shared" si="30"/>
        <v>116.95943621372183</v>
      </c>
      <c r="T390" s="99">
        <v>0.51467516899999999</v>
      </c>
      <c r="U390" s="102">
        <f t="shared" si="31"/>
        <v>106.04756569729274</v>
      </c>
      <c r="V390">
        <v>0.51056299999999999</v>
      </c>
      <c r="W390" s="100">
        <f t="shared" si="32"/>
        <v>-104.31638801316613</v>
      </c>
      <c r="X390">
        <v>0.450743</v>
      </c>
      <c r="Y390" s="100">
        <f t="shared" si="33"/>
        <v>121.85591345844527</v>
      </c>
      <c r="Z390">
        <v>0.52066699999999999</v>
      </c>
      <c r="AA390" s="100">
        <f t="shared" si="34"/>
        <v>-108.62323270043998</v>
      </c>
      <c r="AB390">
        <v>0.70157000000000003</v>
      </c>
      <c r="AC390">
        <v>1</v>
      </c>
      <c r="AD390">
        <v>9</v>
      </c>
      <c r="AE390">
        <v>1</v>
      </c>
      <c r="AF390" t="s">
        <v>223</v>
      </c>
      <c r="AG390" s="99" t="s">
        <v>325</v>
      </c>
      <c r="AH390">
        <v>1</v>
      </c>
      <c r="AI390">
        <v>10</v>
      </c>
      <c r="AJ390">
        <v>1</v>
      </c>
    </row>
    <row r="391" spans="1:36" x14ac:dyDescent="0.2">
      <c r="A391">
        <v>777417</v>
      </c>
      <c r="B391" s="85">
        <v>45829</v>
      </c>
      <c r="C391">
        <v>2025</v>
      </c>
      <c r="D391">
        <v>6.3</v>
      </c>
      <c r="E391">
        <v>7.5</v>
      </c>
      <c r="F391">
        <v>103</v>
      </c>
      <c r="G391">
        <v>25</v>
      </c>
      <c r="H391">
        <v>-117</v>
      </c>
      <c r="I391">
        <v>0.53917099999999996</v>
      </c>
      <c r="J391">
        <v>-116</v>
      </c>
      <c r="K391">
        <v>-117</v>
      </c>
      <c r="L391">
        <v>0.32085561499999998</v>
      </c>
      <c r="M391">
        <v>3</v>
      </c>
      <c r="N391">
        <v>108</v>
      </c>
      <c r="O391">
        <v>0.480769</v>
      </c>
      <c r="P391">
        <v>107</v>
      </c>
      <c r="Q391">
        <v>108</v>
      </c>
      <c r="R391" s="99">
        <v>0.51657661300000002</v>
      </c>
      <c r="S391" s="102">
        <f t="shared" si="30"/>
        <v>106.85801036762834</v>
      </c>
      <c r="T391" s="99">
        <v>0.55079103600000001</v>
      </c>
      <c r="U391" s="102">
        <f t="shared" si="31"/>
        <v>122.6135451740451</v>
      </c>
      <c r="V391">
        <v>0.53708900000000004</v>
      </c>
      <c r="W391" s="100">
        <f t="shared" si="32"/>
        <v>-116.02424656143407</v>
      </c>
      <c r="X391">
        <v>0.56306199999999995</v>
      </c>
      <c r="Y391" s="100">
        <f t="shared" si="33"/>
        <v>-128.86542255422964</v>
      </c>
      <c r="Z391">
        <v>0.54016799999999998</v>
      </c>
      <c r="AA391" s="100">
        <f t="shared" si="34"/>
        <v>-117.47072843995197</v>
      </c>
      <c r="AB391">
        <v>0.68917099999999998</v>
      </c>
      <c r="AC391">
        <v>1</v>
      </c>
      <c r="AD391">
        <v>3</v>
      </c>
      <c r="AE391">
        <v>2</v>
      </c>
      <c r="AF391" t="s">
        <v>222</v>
      </c>
      <c r="AG391" s="99" t="s">
        <v>325</v>
      </c>
      <c r="AH391">
        <v>1</v>
      </c>
      <c r="AI391">
        <v>5</v>
      </c>
      <c r="AJ391">
        <v>-1</v>
      </c>
    </row>
    <row r="392" spans="1:36" x14ac:dyDescent="0.2">
      <c r="A392">
        <v>777420</v>
      </c>
      <c r="B392" s="85">
        <v>45829</v>
      </c>
      <c r="C392">
        <v>2025</v>
      </c>
      <c r="D392">
        <v>6.3</v>
      </c>
      <c r="E392">
        <v>8</v>
      </c>
      <c r="F392">
        <v>-105</v>
      </c>
      <c r="G392">
        <v>27</v>
      </c>
      <c r="H392">
        <v>-129</v>
      </c>
      <c r="I392">
        <v>0.56331900000000001</v>
      </c>
      <c r="J392">
        <v>-130</v>
      </c>
      <c r="K392">
        <v>-129</v>
      </c>
      <c r="L392">
        <v>0.32069846699999999</v>
      </c>
      <c r="M392">
        <v>10</v>
      </c>
      <c r="N392">
        <v>119</v>
      </c>
      <c r="O392">
        <v>0.456621</v>
      </c>
      <c r="P392">
        <v>120</v>
      </c>
      <c r="Q392">
        <v>119</v>
      </c>
      <c r="R392" s="99">
        <v>0.47441582399999999</v>
      </c>
      <c r="S392" s="102">
        <f t="shared" si="30"/>
        <v>-110.78554917679135</v>
      </c>
      <c r="T392" s="99">
        <v>0.32062207599999998</v>
      </c>
      <c r="U392" s="102">
        <f t="shared" si="31"/>
        <v>-211.89368257973601</v>
      </c>
      <c r="V392">
        <v>0.546736</v>
      </c>
      <c r="W392" s="100">
        <f t="shared" si="32"/>
        <v>-120.62197747890855</v>
      </c>
      <c r="X392">
        <v>0.56560200000000005</v>
      </c>
      <c r="Y392" s="100">
        <f t="shared" si="33"/>
        <v>-130.20363813829715</v>
      </c>
      <c r="Z392">
        <v>0.60250499999999996</v>
      </c>
      <c r="AA392" s="100">
        <f t="shared" si="34"/>
        <v>-151.57549151561651</v>
      </c>
      <c r="AB392">
        <v>0.71331900000000004</v>
      </c>
      <c r="AC392">
        <v>1</v>
      </c>
      <c r="AD392">
        <v>8</v>
      </c>
      <c r="AE392">
        <v>3</v>
      </c>
      <c r="AF392" t="s">
        <v>230</v>
      </c>
      <c r="AG392" s="99" t="s">
        <v>325</v>
      </c>
      <c r="AH392">
        <v>1</v>
      </c>
      <c r="AI392">
        <v>11</v>
      </c>
      <c r="AJ392">
        <v>1</v>
      </c>
    </row>
    <row r="393" spans="1:36" x14ac:dyDescent="0.2">
      <c r="A393">
        <v>777421</v>
      </c>
      <c r="B393" s="85">
        <v>45829</v>
      </c>
      <c r="C393">
        <v>2025</v>
      </c>
      <c r="D393">
        <v>6.3</v>
      </c>
      <c r="E393">
        <v>8.5</v>
      </c>
      <c r="F393">
        <v>-106.5</v>
      </c>
      <c r="G393">
        <v>22</v>
      </c>
      <c r="H393">
        <v>-106</v>
      </c>
      <c r="I393">
        <v>0.51456299999999999</v>
      </c>
      <c r="J393">
        <v>-103</v>
      </c>
      <c r="K393">
        <v>-106</v>
      </c>
      <c r="L393">
        <v>0.33647680099999999</v>
      </c>
      <c r="M393">
        <v>28</v>
      </c>
      <c r="N393">
        <v>-103</v>
      </c>
      <c r="O393">
        <v>0.50738899999999998</v>
      </c>
      <c r="P393">
        <v>-105</v>
      </c>
      <c r="Q393">
        <v>-103</v>
      </c>
      <c r="R393" s="99">
        <v>0.52349241599999996</v>
      </c>
      <c r="S393" s="102">
        <f t="shared" si="30"/>
        <v>109.86024852019982</v>
      </c>
      <c r="T393" s="99">
        <v>0.45519902400000001</v>
      </c>
      <c r="U393" s="102">
        <f t="shared" si="31"/>
        <v>-119.68412656350512</v>
      </c>
      <c r="V393">
        <v>0.51147399999999998</v>
      </c>
      <c r="W393" s="100">
        <f t="shared" si="32"/>
        <v>-104.69739583973012</v>
      </c>
      <c r="X393">
        <v>0.461698</v>
      </c>
      <c r="Y393" s="100">
        <f t="shared" si="33"/>
        <v>116.59179810178949</v>
      </c>
      <c r="Z393">
        <v>0.483902</v>
      </c>
      <c r="AA393" s="100">
        <f t="shared" si="34"/>
        <v>106.65341329442737</v>
      </c>
      <c r="AB393">
        <v>0.36456300000000003</v>
      </c>
      <c r="AC393">
        <v>-1</v>
      </c>
      <c r="AD393">
        <v>2</v>
      </c>
      <c r="AE393">
        <v>3</v>
      </c>
      <c r="AF393" t="s">
        <v>222</v>
      </c>
      <c r="AG393" s="99" t="s">
        <v>324</v>
      </c>
      <c r="AH393">
        <v>-1</v>
      </c>
      <c r="AI393">
        <v>5</v>
      </c>
      <c r="AJ393">
        <v>-1</v>
      </c>
    </row>
    <row r="394" spans="1:36" x14ac:dyDescent="0.2">
      <c r="A394">
        <v>777423</v>
      </c>
      <c r="B394" s="85">
        <v>45829</v>
      </c>
      <c r="C394">
        <v>2025</v>
      </c>
      <c r="D394">
        <v>6.3</v>
      </c>
      <c r="E394">
        <v>10.5</v>
      </c>
      <c r="F394">
        <v>-103</v>
      </c>
      <c r="G394">
        <v>21</v>
      </c>
      <c r="H394">
        <v>108</v>
      </c>
      <c r="I394">
        <v>0.480769</v>
      </c>
      <c r="J394">
        <v>-107</v>
      </c>
      <c r="K394">
        <v>108</v>
      </c>
      <c r="L394">
        <v>0.323198667</v>
      </c>
      <c r="M394">
        <v>18</v>
      </c>
      <c r="N394">
        <v>-119</v>
      </c>
      <c r="O394">
        <v>0.54337899999999995</v>
      </c>
      <c r="P394">
        <v>-101</v>
      </c>
      <c r="Q394">
        <v>-119</v>
      </c>
      <c r="R394" s="99">
        <v>0.50031621100000001</v>
      </c>
      <c r="S394" s="102">
        <f t="shared" si="30"/>
        <v>100.12656444213764</v>
      </c>
      <c r="T394" s="99">
        <v>0.51344790100000004</v>
      </c>
      <c r="U394" s="102">
        <f t="shared" si="31"/>
        <v>105.52783598206203</v>
      </c>
      <c r="V394">
        <v>0.57155699999999998</v>
      </c>
      <c r="W394" s="100">
        <f t="shared" si="32"/>
        <v>-133.4032765151957</v>
      </c>
      <c r="X394">
        <v>0.54214799999999996</v>
      </c>
      <c r="Y394" s="100">
        <f t="shared" si="33"/>
        <v>-118.41118964206771</v>
      </c>
      <c r="Z394">
        <v>0.49140499999999998</v>
      </c>
      <c r="AA394" s="100">
        <f t="shared" si="34"/>
        <v>103.49813290463061</v>
      </c>
      <c r="AB394">
        <v>0.33076899999999998</v>
      </c>
      <c r="AC394">
        <v>-1</v>
      </c>
      <c r="AD394">
        <v>4</v>
      </c>
      <c r="AE394">
        <v>11</v>
      </c>
      <c r="AF394" t="s">
        <v>226</v>
      </c>
      <c r="AG394" s="99" t="s">
        <v>323</v>
      </c>
      <c r="AH394">
        <v>1</v>
      </c>
      <c r="AI394">
        <v>15</v>
      </c>
      <c r="AJ394">
        <v>1</v>
      </c>
    </row>
    <row r="395" spans="1:36" x14ac:dyDescent="0.2">
      <c r="A395">
        <v>777424</v>
      </c>
      <c r="B395" s="85">
        <v>45829</v>
      </c>
      <c r="C395">
        <v>2025</v>
      </c>
      <c r="D395">
        <v>6.3</v>
      </c>
      <c r="E395">
        <v>8.5</v>
      </c>
      <c r="F395">
        <v>106.5</v>
      </c>
      <c r="G395">
        <v>11</v>
      </c>
      <c r="H395">
        <v>139</v>
      </c>
      <c r="I395">
        <v>0.41841</v>
      </c>
      <c r="J395">
        <v>139</v>
      </c>
      <c r="K395">
        <v>139</v>
      </c>
      <c r="L395">
        <v>0.35061088499999998</v>
      </c>
      <c r="M395">
        <v>0</v>
      </c>
      <c r="N395">
        <v>-151</v>
      </c>
      <c r="O395">
        <v>0.60159399999999996</v>
      </c>
      <c r="P395">
        <v>-151</v>
      </c>
      <c r="Q395">
        <v>-152</v>
      </c>
      <c r="R395" s="99">
        <v>0.52011840899999995</v>
      </c>
      <c r="S395" s="102">
        <f t="shared" si="30"/>
        <v>108.38473880945349</v>
      </c>
      <c r="T395" s="99">
        <v>0.67231392599999995</v>
      </c>
      <c r="U395" s="102">
        <f t="shared" si="31"/>
        <v>205.17012450153737</v>
      </c>
      <c r="V395">
        <v>0.41545300000000002</v>
      </c>
      <c r="W395" s="100">
        <f t="shared" si="32"/>
        <v>140.70111420545763</v>
      </c>
      <c r="X395">
        <v>0.370257</v>
      </c>
      <c r="Y395" s="100">
        <f t="shared" si="33"/>
        <v>170.08267230599284</v>
      </c>
      <c r="Z395">
        <v>0.366062</v>
      </c>
      <c r="AA395" s="100">
        <f t="shared" si="34"/>
        <v>173.17776770055346</v>
      </c>
      <c r="AB395">
        <v>0.26840999999999998</v>
      </c>
      <c r="AC395">
        <v>-1</v>
      </c>
      <c r="AD395">
        <v>0</v>
      </c>
      <c r="AE395">
        <v>7</v>
      </c>
      <c r="AF395" t="s">
        <v>226</v>
      </c>
      <c r="AG395" s="99" t="s">
        <v>323</v>
      </c>
      <c r="AH395">
        <v>1</v>
      </c>
      <c r="AI395">
        <v>7</v>
      </c>
      <c r="AJ395">
        <v>-1</v>
      </c>
    </row>
    <row r="396" spans="1:36" x14ac:dyDescent="0.2">
      <c r="A396">
        <v>777396</v>
      </c>
      <c r="B396" s="85">
        <v>45830</v>
      </c>
      <c r="C396">
        <v>2025</v>
      </c>
      <c r="D396">
        <v>6.4</v>
      </c>
      <c r="E396">
        <v>8.5</v>
      </c>
      <c r="F396">
        <v>-113</v>
      </c>
      <c r="G396">
        <v>23</v>
      </c>
      <c r="H396">
        <v>-119</v>
      </c>
      <c r="I396">
        <v>0.54337899999999995</v>
      </c>
      <c r="J396">
        <v>102</v>
      </c>
      <c r="K396">
        <v>-119</v>
      </c>
      <c r="L396">
        <v>0.30313439199999997</v>
      </c>
      <c r="M396">
        <v>13</v>
      </c>
      <c r="N396">
        <v>108</v>
      </c>
      <c r="O396">
        <v>0.480769</v>
      </c>
      <c r="P396">
        <v>-110</v>
      </c>
      <c r="Q396">
        <v>108</v>
      </c>
      <c r="R396" s="99">
        <v>0.488902685</v>
      </c>
      <c r="S396" s="102">
        <f t="shared" si="30"/>
        <v>-104.53968257507115</v>
      </c>
      <c r="T396" s="99">
        <v>0.64643718999999999</v>
      </c>
      <c r="U396" s="102">
        <f t="shared" si="31"/>
        <v>182.83517714999493</v>
      </c>
      <c r="V396">
        <v>0.50567499999999999</v>
      </c>
      <c r="W396" s="100">
        <f t="shared" si="32"/>
        <v>-102.29606028422596</v>
      </c>
      <c r="X396">
        <v>0.56695899999999999</v>
      </c>
      <c r="Y396" s="100">
        <f t="shared" si="33"/>
        <v>-130.9250163379449</v>
      </c>
      <c r="Z396">
        <v>0.46654099999999998</v>
      </c>
      <c r="AA396" s="100">
        <f t="shared" si="34"/>
        <v>114.3434339104173</v>
      </c>
      <c r="AB396">
        <v>0.69337899999999997</v>
      </c>
      <c r="AC396">
        <v>1</v>
      </c>
      <c r="AD396">
        <v>3</v>
      </c>
      <c r="AE396">
        <v>2</v>
      </c>
      <c r="AF396" t="s">
        <v>222</v>
      </c>
      <c r="AG396" s="99" t="s">
        <v>325</v>
      </c>
      <c r="AH396">
        <v>1</v>
      </c>
      <c r="AI396">
        <v>5</v>
      </c>
      <c r="AJ396">
        <v>-1</v>
      </c>
    </row>
    <row r="397" spans="1:36" x14ac:dyDescent="0.2">
      <c r="A397">
        <v>777397</v>
      </c>
      <c r="B397" s="85">
        <v>45830</v>
      </c>
      <c r="C397">
        <v>2025</v>
      </c>
      <c r="D397">
        <v>6.4</v>
      </c>
      <c r="E397">
        <v>9</v>
      </c>
      <c r="F397">
        <v>118</v>
      </c>
      <c r="G397">
        <v>4</v>
      </c>
      <c r="H397">
        <v>-103</v>
      </c>
      <c r="I397">
        <v>0.50738899999999998</v>
      </c>
      <c r="J397">
        <v>106</v>
      </c>
      <c r="K397">
        <v>-103</v>
      </c>
      <c r="L397">
        <v>0.34782608700000001</v>
      </c>
      <c r="M397">
        <v>12</v>
      </c>
      <c r="N397">
        <v>-105</v>
      </c>
      <c r="O397">
        <v>0.51219499999999996</v>
      </c>
      <c r="P397">
        <v>-115</v>
      </c>
      <c r="Q397">
        <v>-105</v>
      </c>
      <c r="R397" s="99">
        <v>0.52838113499999995</v>
      </c>
      <c r="S397" s="102">
        <f t="shared" si="30"/>
        <v>112.03562329933511</v>
      </c>
      <c r="T397" s="99">
        <v>0.50788778099999998</v>
      </c>
      <c r="U397" s="102">
        <f t="shared" si="31"/>
        <v>103.20568386455773</v>
      </c>
      <c r="V397">
        <v>0.50755399999999995</v>
      </c>
      <c r="W397" s="100">
        <f t="shared" si="32"/>
        <v>-103.06795059762896</v>
      </c>
      <c r="X397">
        <v>0.48786299999999999</v>
      </c>
      <c r="Y397" s="100">
        <f t="shared" si="33"/>
        <v>104.9755771599814</v>
      </c>
      <c r="Z397">
        <v>0.53063400000000005</v>
      </c>
      <c r="AA397" s="100">
        <f t="shared" si="34"/>
        <v>-113.05335282061336</v>
      </c>
      <c r="AB397">
        <v>0.35738900000000001</v>
      </c>
      <c r="AC397">
        <v>-1</v>
      </c>
      <c r="AD397">
        <v>7</v>
      </c>
      <c r="AE397">
        <v>8</v>
      </c>
      <c r="AF397" t="s">
        <v>222</v>
      </c>
      <c r="AG397" s="99" t="s">
        <v>323</v>
      </c>
      <c r="AH397">
        <v>1</v>
      </c>
      <c r="AI397">
        <v>15</v>
      </c>
      <c r="AJ397">
        <v>1</v>
      </c>
    </row>
    <row r="398" spans="1:36" x14ac:dyDescent="0.2">
      <c r="A398">
        <v>777399</v>
      </c>
      <c r="B398" s="85">
        <v>45830</v>
      </c>
      <c r="C398">
        <v>2025</v>
      </c>
      <c r="D398">
        <v>6.4</v>
      </c>
      <c r="E398">
        <v>12.5</v>
      </c>
      <c r="F398">
        <v>111.5</v>
      </c>
      <c r="G398">
        <v>8</v>
      </c>
      <c r="H398">
        <v>144</v>
      </c>
      <c r="I398">
        <v>0.40983599999999998</v>
      </c>
      <c r="J398">
        <v>174</v>
      </c>
      <c r="K398">
        <v>144</v>
      </c>
      <c r="L398">
        <v>0.37799862899999997</v>
      </c>
      <c r="M398">
        <v>1</v>
      </c>
      <c r="N398">
        <v>-157</v>
      </c>
      <c r="O398">
        <v>0.61089499999999997</v>
      </c>
      <c r="P398">
        <v>-191</v>
      </c>
      <c r="Q398">
        <v>-157</v>
      </c>
      <c r="R398" s="99">
        <v>0.50578545500000005</v>
      </c>
      <c r="S398" s="102">
        <f t="shared" si="30"/>
        <v>102.34127265517856</v>
      </c>
      <c r="T398" s="99">
        <v>0.62717050799999996</v>
      </c>
      <c r="U398" s="102">
        <f t="shared" si="31"/>
        <v>168.219124682336</v>
      </c>
      <c r="V398">
        <v>0.34668599999999999</v>
      </c>
      <c r="W398" s="100">
        <f t="shared" si="32"/>
        <v>188.44545208055706</v>
      </c>
      <c r="X398">
        <v>0.32955699999999999</v>
      </c>
      <c r="Y398" s="100">
        <f t="shared" si="33"/>
        <v>203.43764508112409</v>
      </c>
      <c r="Z398">
        <v>0.36425999999999997</v>
      </c>
      <c r="AA398" s="100">
        <f t="shared" si="34"/>
        <v>174.52918245209466</v>
      </c>
      <c r="AB398">
        <v>0.559836</v>
      </c>
      <c r="AC398">
        <v>1</v>
      </c>
      <c r="AD398">
        <v>4</v>
      </c>
      <c r="AE398">
        <v>2</v>
      </c>
      <c r="AF398" t="s">
        <v>225</v>
      </c>
      <c r="AG398" s="99" t="s">
        <v>326</v>
      </c>
      <c r="AH398">
        <v>-1</v>
      </c>
      <c r="AI398">
        <v>6</v>
      </c>
      <c r="AJ398">
        <v>-1</v>
      </c>
    </row>
    <row r="399" spans="1:36" x14ac:dyDescent="0.2">
      <c r="A399">
        <v>777400</v>
      </c>
      <c r="B399" s="85">
        <v>45830</v>
      </c>
      <c r="C399">
        <v>2025</v>
      </c>
      <c r="D399">
        <v>6.4</v>
      </c>
      <c r="E399">
        <v>9</v>
      </c>
      <c r="F399">
        <v>-109.5</v>
      </c>
      <c r="G399">
        <v>20</v>
      </c>
      <c r="H399">
        <v>-106</v>
      </c>
      <c r="I399">
        <v>0.51456299999999999</v>
      </c>
      <c r="J399">
        <v>109</v>
      </c>
      <c r="K399">
        <v>-106</v>
      </c>
      <c r="L399">
        <v>0.33728248799999999</v>
      </c>
      <c r="M399">
        <v>7</v>
      </c>
      <c r="N399">
        <v>-102</v>
      </c>
      <c r="O399">
        <v>0.50495000000000001</v>
      </c>
      <c r="P399">
        <v>-117</v>
      </c>
      <c r="Q399">
        <v>-102</v>
      </c>
      <c r="R399" s="99">
        <v>0.49806169300000003</v>
      </c>
      <c r="S399" s="102">
        <f t="shared" si="30"/>
        <v>-100.77834012422231</v>
      </c>
      <c r="T399" s="99">
        <v>0.54537575000000005</v>
      </c>
      <c r="U399" s="102">
        <f t="shared" si="31"/>
        <v>119.96186960990313</v>
      </c>
      <c r="V399">
        <v>0.47816999999999998</v>
      </c>
      <c r="W399" s="100">
        <f t="shared" si="32"/>
        <v>109.13064391325261</v>
      </c>
      <c r="X399">
        <v>0.483593</v>
      </c>
      <c r="Y399" s="100">
        <f t="shared" si="33"/>
        <v>106.78545801945026</v>
      </c>
      <c r="Z399">
        <v>0.51826399999999995</v>
      </c>
      <c r="AA399" s="100">
        <f t="shared" si="34"/>
        <v>-107.58257634887156</v>
      </c>
      <c r="AB399">
        <v>0.36456300000000003</v>
      </c>
      <c r="AC399">
        <v>-1</v>
      </c>
      <c r="AD399">
        <v>0</v>
      </c>
      <c r="AE399">
        <v>3</v>
      </c>
      <c r="AF399" t="s">
        <v>228</v>
      </c>
      <c r="AG399" s="99" t="s">
        <v>324</v>
      </c>
      <c r="AH399">
        <v>-1</v>
      </c>
      <c r="AI399">
        <v>3</v>
      </c>
      <c r="AJ399">
        <v>-1</v>
      </c>
    </row>
    <row r="400" spans="1:36" x14ac:dyDescent="0.2">
      <c r="A400">
        <v>777401</v>
      </c>
      <c r="B400" s="85">
        <v>45830</v>
      </c>
      <c r="C400">
        <v>2025</v>
      </c>
      <c r="D400">
        <v>6.4</v>
      </c>
      <c r="E400">
        <v>9.5</v>
      </c>
      <c r="F400">
        <v>-105</v>
      </c>
      <c r="G400">
        <v>15</v>
      </c>
      <c r="H400">
        <v>-136</v>
      </c>
      <c r="I400">
        <v>0.57627099999999998</v>
      </c>
      <c r="J400">
        <v>-162</v>
      </c>
      <c r="K400">
        <v>-136</v>
      </c>
      <c r="L400">
        <v>0.31912251699999999</v>
      </c>
      <c r="M400">
        <v>17</v>
      </c>
      <c r="N400">
        <v>116</v>
      </c>
      <c r="O400">
        <v>0.46296300000000001</v>
      </c>
      <c r="P400">
        <v>136</v>
      </c>
      <c r="Q400">
        <v>116</v>
      </c>
      <c r="R400" s="99">
        <v>0.53894677499999999</v>
      </c>
      <c r="S400" s="102">
        <f t="shared" si="30"/>
        <v>116.89469800368492</v>
      </c>
      <c r="T400" s="99">
        <v>0.43130164500000001</v>
      </c>
      <c r="U400" s="102">
        <f t="shared" si="31"/>
        <v>-131.856291667981</v>
      </c>
      <c r="V400">
        <v>0.5</v>
      </c>
      <c r="W400" s="100">
        <f t="shared" si="32"/>
        <v>-100</v>
      </c>
      <c r="X400">
        <v>0.5</v>
      </c>
      <c r="Y400" s="100">
        <f t="shared" si="33"/>
        <v>-100</v>
      </c>
      <c r="Z400">
        <v>0.5</v>
      </c>
      <c r="AA400" s="100">
        <f t="shared" si="34"/>
        <v>-100</v>
      </c>
      <c r="AB400">
        <v>0.42627100000000001</v>
      </c>
      <c r="AC400">
        <v>-1</v>
      </c>
      <c r="AD400">
        <v>8</v>
      </c>
      <c r="AE400">
        <v>9</v>
      </c>
      <c r="AF400" t="s">
        <v>222</v>
      </c>
      <c r="AG400" s="99" t="s">
        <v>324</v>
      </c>
      <c r="AH400">
        <v>-1</v>
      </c>
      <c r="AI400">
        <v>17</v>
      </c>
      <c r="AJ400">
        <v>1</v>
      </c>
    </row>
    <row r="401" spans="1:36" x14ac:dyDescent="0.2">
      <c r="A401">
        <v>777402</v>
      </c>
      <c r="B401" s="85">
        <v>45830</v>
      </c>
      <c r="C401">
        <v>2025</v>
      </c>
      <c r="D401">
        <v>6.4</v>
      </c>
      <c r="E401">
        <v>8.5</v>
      </c>
      <c r="F401">
        <v>110.5</v>
      </c>
      <c r="G401">
        <v>11</v>
      </c>
      <c r="H401">
        <v>139</v>
      </c>
      <c r="I401">
        <v>0.41841</v>
      </c>
      <c r="J401">
        <v>118</v>
      </c>
      <c r="K401">
        <v>139</v>
      </c>
      <c r="L401">
        <v>0.35061088499999998</v>
      </c>
      <c r="M401">
        <v>0</v>
      </c>
      <c r="N401">
        <v>-152</v>
      </c>
      <c r="O401">
        <v>0.60317500000000002</v>
      </c>
      <c r="P401">
        <v>-128</v>
      </c>
      <c r="Q401">
        <v>-152</v>
      </c>
      <c r="R401" s="99">
        <v>0.523691299</v>
      </c>
      <c r="S401" s="102">
        <f t="shared" si="30"/>
        <v>109.9478757999846</v>
      </c>
      <c r="T401" s="99">
        <v>0.50896055500000004</v>
      </c>
      <c r="U401" s="102">
        <f t="shared" si="31"/>
        <v>103.64962737362171</v>
      </c>
      <c r="V401">
        <v>0.44506800000000002</v>
      </c>
      <c r="W401" s="100">
        <f t="shared" si="32"/>
        <v>124.68476727151806</v>
      </c>
      <c r="X401">
        <v>0.34332099999999999</v>
      </c>
      <c r="Y401" s="100">
        <f t="shared" si="33"/>
        <v>191.27259911278367</v>
      </c>
      <c r="Z401">
        <v>0.387181</v>
      </c>
      <c r="AA401" s="100">
        <f t="shared" si="34"/>
        <v>158.27713653304269</v>
      </c>
      <c r="AB401">
        <v>0.56840999999999997</v>
      </c>
      <c r="AC401">
        <v>1</v>
      </c>
      <c r="AD401">
        <v>5</v>
      </c>
      <c r="AE401">
        <v>3</v>
      </c>
      <c r="AF401" t="s">
        <v>225</v>
      </c>
      <c r="AG401" s="99" t="s">
        <v>326</v>
      </c>
      <c r="AH401">
        <v>-1</v>
      </c>
      <c r="AI401">
        <v>8</v>
      </c>
      <c r="AJ401">
        <v>-1</v>
      </c>
    </row>
    <row r="402" spans="1:36" x14ac:dyDescent="0.2">
      <c r="A402">
        <v>777403</v>
      </c>
      <c r="B402" s="85">
        <v>45830</v>
      </c>
      <c r="C402">
        <v>2025</v>
      </c>
      <c r="D402">
        <v>6.4</v>
      </c>
      <c r="E402">
        <v>11.5</v>
      </c>
      <c r="F402">
        <v>-103</v>
      </c>
      <c r="G402">
        <v>5</v>
      </c>
      <c r="H402">
        <v>112</v>
      </c>
      <c r="I402">
        <v>0.47169800000000001</v>
      </c>
      <c r="J402">
        <v>109</v>
      </c>
      <c r="K402">
        <v>112</v>
      </c>
      <c r="L402">
        <v>0.31173380000000001</v>
      </c>
      <c r="M402">
        <v>24</v>
      </c>
      <c r="N402">
        <v>-121</v>
      </c>
      <c r="O402">
        <v>0.54751099999999997</v>
      </c>
      <c r="P402">
        <v>-118</v>
      </c>
      <c r="Q402">
        <v>-121</v>
      </c>
      <c r="R402" s="99">
        <v>0.50344152399999997</v>
      </c>
      <c r="S402" s="102">
        <f t="shared" si="30"/>
        <v>101.38615054070689</v>
      </c>
      <c r="T402" s="99">
        <v>0.58960667099999997</v>
      </c>
      <c r="U402" s="102">
        <f t="shared" si="31"/>
        <v>143.66867815241702</v>
      </c>
      <c r="V402">
        <v>0.50112800000000002</v>
      </c>
      <c r="W402" s="100">
        <f t="shared" si="32"/>
        <v>-100.45222020879103</v>
      </c>
      <c r="X402">
        <v>0.55860799999999999</v>
      </c>
      <c r="Y402" s="100">
        <f t="shared" si="33"/>
        <v>-126.55598651538769</v>
      </c>
      <c r="Z402">
        <v>0.50967600000000002</v>
      </c>
      <c r="AA402" s="100">
        <f t="shared" si="34"/>
        <v>-103.9467780488004</v>
      </c>
      <c r="AB402">
        <v>0.32169799999999998</v>
      </c>
      <c r="AC402">
        <v>-1</v>
      </c>
      <c r="AD402">
        <v>6</v>
      </c>
      <c r="AE402">
        <v>14</v>
      </c>
      <c r="AF402" t="s">
        <v>223</v>
      </c>
      <c r="AG402" s="99" t="s">
        <v>323</v>
      </c>
      <c r="AH402">
        <v>1</v>
      </c>
      <c r="AI402">
        <v>20</v>
      </c>
      <c r="AJ402">
        <v>1</v>
      </c>
    </row>
    <row r="403" spans="1:36" x14ac:dyDescent="0.2">
      <c r="A403">
        <v>777404</v>
      </c>
      <c r="B403" s="85">
        <v>45830</v>
      </c>
      <c r="C403">
        <v>2025</v>
      </c>
      <c r="D403">
        <v>6.4</v>
      </c>
      <c r="E403">
        <v>9.5</v>
      </c>
      <c r="F403">
        <v>-107</v>
      </c>
      <c r="G403">
        <v>22</v>
      </c>
      <c r="H403">
        <v>-111</v>
      </c>
      <c r="I403">
        <v>0.52606600000000003</v>
      </c>
      <c r="J403">
        <v>-109</v>
      </c>
      <c r="K403">
        <v>-111</v>
      </c>
      <c r="L403">
        <v>0.33647680099999999</v>
      </c>
      <c r="M403">
        <v>28</v>
      </c>
      <c r="N403">
        <v>103</v>
      </c>
      <c r="O403">
        <v>0.49261100000000002</v>
      </c>
      <c r="P403">
        <v>101</v>
      </c>
      <c r="Q403">
        <v>103</v>
      </c>
      <c r="R403" s="99">
        <v>0.52785262200000005</v>
      </c>
      <c r="S403" s="102">
        <f t="shared" si="30"/>
        <v>111.79827456332927</v>
      </c>
      <c r="T403" s="99">
        <v>0.55034756399999996</v>
      </c>
      <c r="U403" s="102">
        <f t="shared" si="31"/>
        <v>122.3939914338638</v>
      </c>
      <c r="V403">
        <v>0.47653499999999999</v>
      </c>
      <c r="W403" s="100">
        <f t="shared" si="32"/>
        <v>109.8481748454993</v>
      </c>
      <c r="X403">
        <v>0.486871</v>
      </c>
      <c r="Y403" s="100">
        <f t="shared" si="33"/>
        <v>105.39321504053433</v>
      </c>
      <c r="Z403">
        <v>0.48653400000000002</v>
      </c>
      <c r="AA403" s="100">
        <f t="shared" si="34"/>
        <v>105.5354815901869</v>
      </c>
      <c r="AB403">
        <v>0.67606599999999994</v>
      </c>
      <c r="AC403">
        <v>1</v>
      </c>
      <c r="AD403">
        <v>8</v>
      </c>
      <c r="AE403">
        <v>3</v>
      </c>
      <c r="AF403" t="s">
        <v>230</v>
      </c>
      <c r="AG403" s="99" t="s">
        <v>325</v>
      </c>
      <c r="AH403">
        <v>1</v>
      </c>
      <c r="AI403">
        <v>11</v>
      </c>
      <c r="AJ403">
        <v>1</v>
      </c>
    </row>
    <row r="404" spans="1:36" x14ac:dyDescent="0.2">
      <c r="A404">
        <v>777405</v>
      </c>
      <c r="B404" s="85">
        <v>45830</v>
      </c>
      <c r="C404">
        <v>2025</v>
      </c>
      <c r="D404">
        <v>6.4</v>
      </c>
      <c r="E404">
        <v>8.5</v>
      </c>
      <c r="F404">
        <v>-114</v>
      </c>
      <c r="G404">
        <v>21</v>
      </c>
      <c r="H404">
        <v>-116</v>
      </c>
      <c r="I404">
        <v>0.53703699999999999</v>
      </c>
      <c r="J404">
        <v>-111</v>
      </c>
      <c r="K404">
        <v>-116</v>
      </c>
      <c r="L404">
        <v>0.323198667</v>
      </c>
      <c r="M404">
        <v>18</v>
      </c>
      <c r="N404">
        <v>107</v>
      </c>
      <c r="O404">
        <v>0.48309200000000002</v>
      </c>
      <c r="P404">
        <v>102</v>
      </c>
      <c r="Q404">
        <v>107</v>
      </c>
      <c r="R404" s="99">
        <v>0.50673535599999997</v>
      </c>
      <c r="S404" s="102">
        <f t="shared" si="30"/>
        <v>102.73092997113329</v>
      </c>
      <c r="T404" s="99">
        <v>0.44396920400000001</v>
      </c>
      <c r="U404" s="102">
        <f t="shared" si="31"/>
        <v>-125.24084801161115</v>
      </c>
      <c r="V404">
        <v>0.52264999999999995</v>
      </c>
      <c r="W404" s="100">
        <f t="shared" si="32"/>
        <v>-109.48989211270555</v>
      </c>
      <c r="X404">
        <v>0.50799700000000003</v>
      </c>
      <c r="Y404" s="100">
        <f t="shared" si="33"/>
        <v>-103.25079318622042</v>
      </c>
      <c r="Z404">
        <v>0.47961599999999999</v>
      </c>
      <c r="AA404" s="100">
        <f t="shared" si="34"/>
        <v>108.50013344008539</v>
      </c>
      <c r="AB404">
        <v>0.68703700000000001</v>
      </c>
      <c r="AC404">
        <v>1</v>
      </c>
      <c r="AD404">
        <v>7</v>
      </c>
      <c r="AE404">
        <v>1</v>
      </c>
      <c r="AF404" t="s">
        <v>224</v>
      </c>
      <c r="AG404" s="99" t="s">
        <v>325</v>
      </c>
      <c r="AH404">
        <v>1</v>
      </c>
      <c r="AI404">
        <v>8</v>
      </c>
      <c r="AJ404">
        <v>-1</v>
      </c>
    </row>
    <row r="405" spans="1:36" x14ac:dyDescent="0.2">
      <c r="A405">
        <v>777407</v>
      </c>
      <c r="B405" s="85">
        <v>45830</v>
      </c>
      <c r="C405">
        <v>2025</v>
      </c>
      <c r="D405">
        <v>6.4</v>
      </c>
      <c r="E405">
        <v>9</v>
      </c>
      <c r="F405">
        <v>-114</v>
      </c>
      <c r="G405">
        <v>26</v>
      </c>
      <c r="H405">
        <v>100</v>
      </c>
      <c r="I405">
        <v>0.5</v>
      </c>
      <c r="J405">
        <v>104</v>
      </c>
      <c r="K405">
        <v>100</v>
      </c>
      <c r="L405">
        <v>0.33921411400000001</v>
      </c>
      <c r="M405">
        <v>6</v>
      </c>
      <c r="N405">
        <v>-110</v>
      </c>
      <c r="O405">
        <v>0.52381</v>
      </c>
      <c r="P405">
        <v>-112</v>
      </c>
      <c r="Q405">
        <v>-110</v>
      </c>
      <c r="R405" s="99">
        <v>0.49154057699999998</v>
      </c>
      <c r="S405" s="102">
        <f t="shared" si="30"/>
        <v>-103.44200393449921</v>
      </c>
      <c r="T405" s="99">
        <v>0.58296446700000004</v>
      </c>
      <c r="U405" s="102">
        <f t="shared" si="31"/>
        <v>139.78772091825567</v>
      </c>
      <c r="V405">
        <v>0.53781400000000001</v>
      </c>
      <c r="W405" s="100">
        <f t="shared" si="32"/>
        <v>-116.3631092244248</v>
      </c>
      <c r="X405">
        <v>0.53897700000000004</v>
      </c>
      <c r="Y405" s="100">
        <f t="shared" si="33"/>
        <v>-116.90891777633657</v>
      </c>
      <c r="Z405">
        <v>0.54089600000000004</v>
      </c>
      <c r="AA405" s="100">
        <f t="shared" si="34"/>
        <v>-117.81557119955393</v>
      </c>
      <c r="AB405">
        <v>0.35</v>
      </c>
      <c r="AC405">
        <v>-1</v>
      </c>
      <c r="AD405">
        <v>1</v>
      </c>
      <c r="AE405">
        <v>4</v>
      </c>
      <c r="AF405" t="s">
        <v>228</v>
      </c>
      <c r="AG405" s="99" t="s">
        <v>323</v>
      </c>
      <c r="AH405">
        <v>1</v>
      </c>
      <c r="AI405">
        <v>5</v>
      </c>
      <c r="AJ405">
        <v>-1</v>
      </c>
    </row>
    <row r="406" spans="1:36" x14ac:dyDescent="0.2">
      <c r="A406">
        <v>777409</v>
      </c>
      <c r="B406" s="85">
        <v>45830</v>
      </c>
      <c r="C406">
        <v>2025</v>
      </c>
      <c r="D406">
        <v>6.4</v>
      </c>
      <c r="E406">
        <v>8</v>
      </c>
      <c r="F406">
        <v>-107.5</v>
      </c>
      <c r="G406">
        <v>27</v>
      </c>
      <c r="H406">
        <v>-103</v>
      </c>
      <c r="I406">
        <v>0.50738899999999998</v>
      </c>
      <c r="J406">
        <v>-106</v>
      </c>
      <c r="K406">
        <v>-103</v>
      </c>
      <c r="L406">
        <v>0.32069846699999999</v>
      </c>
      <c r="M406">
        <v>10</v>
      </c>
      <c r="N406">
        <v>-105</v>
      </c>
      <c r="O406">
        <v>0.51219499999999996</v>
      </c>
      <c r="P406">
        <v>-102</v>
      </c>
      <c r="Q406">
        <v>-105</v>
      </c>
      <c r="R406" s="99">
        <v>0.47332576599999998</v>
      </c>
      <c r="S406" s="102">
        <f t="shared" si="30"/>
        <v>-111.27098329145259</v>
      </c>
      <c r="T406" s="99">
        <v>0.51770974999999997</v>
      </c>
      <c r="U406" s="102">
        <f t="shared" si="31"/>
        <v>107.34402157207199</v>
      </c>
      <c r="V406">
        <v>0.54019499999999998</v>
      </c>
      <c r="W406" s="100">
        <f t="shared" si="32"/>
        <v>-117.4834984395559</v>
      </c>
      <c r="X406">
        <v>0.553234</v>
      </c>
      <c r="Y406" s="100">
        <f t="shared" si="33"/>
        <v>-123.83081971322795</v>
      </c>
      <c r="Z406">
        <v>0.59828300000000001</v>
      </c>
      <c r="AA406" s="100">
        <f t="shared" si="34"/>
        <v>-148.93146170064998</v>
      </c>
      <c r="AB406">
        <v>0.35738900000000001</v>
      </c>
      <c r="AC406">
        <v>-1</v>
      </c>
      <c r="AD406">
        <v>3</v>
      </c>
      <c r="AE406">
        <v>9</v>
      </c>
      <c r="AF406" t="s">
        <v>224</v>
      </c>
      <c r="AG406" s="99" t="s">
        <v>323</v>
      </c>
      <c r="AH406">
        <v>1</v>
      </c>
      <c r="AI406">
        <v>12</v>
      </c>
      <c r="AJ406">
        <v>1</v>
      </c>
    </row>
    <row r="407" spans="1:36" x14ac:dyDescent="0.2">
      <c r="A407">
        <v>777381</v>
      </c>
      <c r="B407" s="85">
        <v>45831</v>
      </c>
      <c r="C407">
        <v>2025</v>
      </c>
      <c r="D407">
        <v>6.4</v>
      </c>
      <c r="E407">
        <v>9</v>
      </c>
      <c r="F407">
        <v>107</v>
      </c>
      <c r="G407">
        <v>4</v>
      </c>
      <c r="H407">
        <v>109</v>
      </c>
      <c r="I407">
        <v>0.47846899999999998</v>
      </c>
      <c r="J407">
        <v>106</v>
      </c>
      <c r="K407">
        <v>109</v>
      </c>
      <c r="L407">
        <v>0.34782608700000001</v>
      </c>
      <c r="M407">
        <v>3</v>
      </c>
      <c r="N407">
        <v>-118</v>
      </c>
      <c r="O407">
        <v>0.54128399999999999</v>
      </c>
      <c r="P407">
        <v>-115</v>
      </c>
      <c r="Q407">
        <v>-118</v>
      </c>
      <c r="R407" s="99">
        <v>0.53665330899999997</v>
      </c>
      <c r="S407" s="102">
        <f t="shared" si="30"/>
        <v>115.82111611540566</v>
      </c>
      <c r="T407" s="99">
        <v>0.57102313999999998</v>
      </c>
      <c r="U407" s="102">
        <f t="shared" si="31"/>
        <v>133.11280706376562</v>
      </c>
      <c r="V407">
        <v>0.40011999999999998</v>
      </c>
      <c r="W407" s="100">
        <f t="shared" si="32"/>
        <v>149.92502249325204</v>
      </c>
      <c r="X407">
        <v>0.51078000000000001</v>
      </c>
      <c r="Y407" s="100">
        <f t="shared" si="33"/>
        <v>-104.40701524876334</v>
      </c>
      <c r="Z407">
        <v>0.47245999999999999</v>
      </c>
      <c r="AA407" s="100">
        <f t="shared" si="34"/>
        <v>111.65812978876518</v>
      </c>
      <c r="AB407">
        <v>0.62846900000000006</v>
      </c>
      <c r="AC407">
        <v>1</v>
      </c>
      <c r="AD407">
        <v>9</v>
      </c>
      <c r="AE407">
        <v>5</v>
      </c>
      <c r="AF407" t="s">
        <v>227</v>
      </c>
      <c r="AG407" s="99" t="s">
        <v>326</v>
      </c>
      <c r="AH407">
        <v>-1</v>
      </c>
      <c r="AI407">
        <v>14</v>
      </c>
      <c r="AJ407">
        <v>1</v>
      </c>
    </row>
    <row r="408" spans="1:36" x14ac:dyDescent="0.2">
      <c r="A408">
        <v>777388</v>
      </c>
      <c r="B408" s="85">
        <v>45831</v>
      </c>
      <c r="C408">
        <v>2025</v>
      </c>
      <c r="D408">
        <v>6.4</v>
      </c>
      <c r="E408">
        <v>8.5</v>
      </c>
      <c r="F408">
        <v>104.5</v>
      </c>
      <c r="G408">
        <v>15</v>
      </c>
      <c r="H408">
        <v>112</v>
      </c>
      <c r="I408">
        <v>0.47169800000000001</v>
      </c>
      <c r="J408">
        <v>115</v>
      </c>
      <c r="K408">
        <v>112</v>
      </c>
      <c r="L408">
        <v>0.31912251699999999</v>
      </c>
      <c r="M408">
        <v>24</v>
      </c>
      <c r="N408">
        <v>-122</v>
      </c>
      <c r="O408">
        <v>0.54954999999999998</v>
      </c>
      <c r="P408">
        <v>-125</v>
      </c>
      <c r="Q408">
        <v>-122</v>
      </c>
      <c r="R408" s="99">
        <v>0.53638685799999997</v>
      </c>
      <c r="S408" s="102">
        <f t="shared" si="30"/>
        <v>115.69707788827088</v>
      </c>
      <c r="T408" s="99">
        <v>0.50161296799999999</v>
      </c>
      <c r="U408" s="102">
        <f t="shared" si="31"/>
        <v>100.64727526859085</v>
      </c>
      <c r="V408">
        <v>0.544435</v>
      </c>
      <c r="W408" s="100">
        <f t="shared" si="32"/>
        <v>-119.50764435371461</v>
      </c>
      <c r="X408">
        <v>0.50452200000000003</v>
      </c>
      <c r="Y408" s="100">
        <f t="shared" si="33"/>
        <v>-101.82530808633281</v>
      </c>
      <c r="Z408">
        <v>0.47274699999999997</v>
      </c>
      <c r="AA408" s="100">
        <f t="shared" si="34"/>
        <v>111.52963424410943</v>
      </c>
      <c r="AB408">
        <v>0.32169799999999998</v>
      </c>
      <c r="AC408">
        <v>-1</v>
      </c>
      <c r="AD408">
        <v>2</v>
      </c>
      <c r="AE408">
        <v>11</v>
      </c>
      <c r="AF408" t="s">
        <v>229</v>
      </c>
      <c r="AG408" s="99" t="s">
        <v>323</v>
      </c>
      <c r="AH408">
        <v>1</v>
      </c>
      <c r="AI408">
        <v>13</v>
      </c>
      <c r="AJ408">
        <v>1</v>
      </c>
    </row>
    <row r="409" spans="1:36" x14ac:dyDescent="0.2">
      <c r="A409">
        <v>777389</v>
      </c>
      <c r="B409" s="85">
        <v>45831</v>
      </c>
      <c r="C409">
        <v>2025</v>
      </c>
      <c r="D409">
        <v>6.4</v>
      </c>
      <c r="E409">
        <v>8.5</v>
      </c>
      <c r="F409">
        <v>-112.5</v>
      </c>
      <c r="G409">
        <v>18</v>
      </c>
      <c r="H409">
        <v>125</v>
      </c>
      <c r="I409">
        <v>0.44444400000000001</v>
      </c>
      <c r="J409">
        <v>122</v>
      </c>
      <c r="K409">
        <v>125</v>
      </c>
      <c r="L409">
        <v>0.310488926</v>
      </c>
      <c r="M409">
        <v>0</v>
      </c>
      <c r="N409">
        <v>-136</v>
      </c>
      <c r="O409">
        <v>0.57627099999999998</v>
      </c>
      <c r="P409">
        <v>-132</v>
      </c>
      <c r="Q409">
        <v>-136</v>
      </c>
      <c r="R409" s="99">
        <v>0.50694145000000002</v>
      </c>
      <c r="S409" s="102">
        <f t="shared" si="30"/>
        <v>102.81566966032736</v>
      </c>
      <c r="T409" s="99">
        <v>0.609954679</v>
      </c>
      <c r="U409" s="102">
        <f t="shared" si="31"/>
        <v>156.38046302829511</v>
      </c>
      <c r="V409">
        <v>0.44393700000000003</v>
      </c>
      <c r="W409" s="100">
        <f t="shared" si="32"/>
        <v>125.25718739370676</v>
      </c>
      <c r="X409">
        <v>0.4955</v>
      </c>
      <c r="Y409" s="100">
        <f t="shared" si="33"/>
        <v>101.81634712411704</v>
      </c>
      <c r="Z409">
        <v>0.46272799999999997</v>
      </c>
      <c r="AA409" s="100">
        <f t="shared" si="34"/>
        <v>116.10967998478587</v>
      </c>
      <c r="AB409">
        <v>0.29444399999999998</v>
      </c>
      <c r="AC409">
        <v>-1</v>
      </c>
      <c r="AD409">
        <v>2</v>
      </c>
      <c r="AE409">
        <v>3</v>
      </c>
      <c r="AF409" t="s">
        <v>222</v>
      </c>
      <c r="AG409" s="99" t="s">
        <v>323</v>
      </c>
      <c r="AH409">
        <v>1</v>
      </c>
      <c r="AI409">
        <v>5</v>
      </c>
      <c r="AJ409">
        <v>-1</v>
      </c>
    </row>
    <row r="410" spans="1:36" x14ac:dyDescent="0.2">
      <c r="A410">
        <v>777390</v>
      </c>
      <c r="B410" s="85">
        <v>45831</v>
      </c>
      <c r="C410">
        <v>2025</v>
      </c>
      <c r="D410">
        <v>6.4</v>
      </c>
      <c r="E410">
        <v>10</v>
      </c>
      <c r="F410">
        <v>-120</v>
      </c>
      <c r="G410">
        <v>6</v>
      </c>
      <c r="H410">
        <v>108</v>
      </c>
      <c r="I410">
        <v>0.480769</v>
      </c>
      <c r="J410">
        <v>102</v>
      </c>
      <c r="K410">
        <v>108</v>
      </c>
      <c r="L410">
        <v>0.333208536</v>
      </c>
      <c r="M410">
        <v>19</v>
      </c>
      <c r="N410">
        <v>-126</v>
      </c>
      <c r="O410">
        <v>0.55752199999999996</v>
      </c>
      <c r="P410">
        <v>-120</v>
      </c>
      <c r="Q410">
        <v>-126</v>
      </c>
      <c r="R410" s="99">
        <v>0.51979815799999995</v>
      </c>
      <c r="S410" s="102">
        <f t="shared" si="30"/>
        <v>108.24576512140906</v>
      </c>
      <c r="T410" s="99">
        <v>0.47367204699999998</v>
      </c>
      <c r="U410" s="102">
        <f t="shared" si="31"/>
        <v>-111.11653227871395</v>
      </c>
      <c r="V410">
        <v>0.5</v>
      </c>
      <c r="W410" s="100">
        <f t="shared" si="32"/>
        <v>-100</v>
      </c>
      <c r="X410">
        <v>0.5</v>
      </c>
      <c r="Y410" s="100">
        <f t="shared" si="33"/>
        <v>-100</v>
      </c>
      <c r="Z410">
        <v>0.5</v>
      </c>
      <c r="AA410" s="100">
        <f t="shared" si="34"/>
        <v>-100</v>
      </c>
      <c r="AB410">
        <v>0.63076900000000002</v>
      </c>
      <c r="AC410">
        <v>1</v>
      </c>
      <c r="AD410">
        <v>6</v>
      </c>
      <c r="AE410">
        <v>1</v>
      </c>
      <c r="AF410" t="s">
        <v>230</v>
      </c>
      <c r="AG410" s="99" t="s">
        <v>326</v>
      </c>
      <c r="AH410">
        <v>-1</v>
      </c>
      <c r="AI410">
        <v>7</v>
      </c>
      <c r="AJ410">
        <v>-1</v>
      </c>
    </row>
    <row r="411" spans="1:36" x14ac:dyDescent="0.2">
      <c r="A411">
        <v>777392</v>
      </c>
      <c r="B411" s="85">
        <v>45831</v>
      </c>
      <c r="C411">
        <v>2025</v>
      </c>
      <c r="D411">
        <v>6.4</v>
      </c>
      <c r="E411">
        <v>9</v>
      </c>
      <c r="F411">
        <v>107.5</v>
      </c>
      <c r="G411">
        <v>26</v>
      </c>
      <c r="H411">
        <v>108</v>
      </c>
      <c r="I411">
        <v>0.480769</v>
      </c>
      <c r="J411">
        <v>-102</v>
      </c>
      <c r="K411">
        <v>108</v>
      </c>
      <c r="L411">
        <v>0.33921411400000001</v>
      </c>
      <c r="M411">
        <v>5</v>
      </c>
      <c r="N411">
        <v>-117</v>
      </c>
      <c r="O411">
        <v>0.53917099999999996</v>
      </c>
      <c r="P411">
        <v>-106</v>
      </c>
      <c r="Q411">
        <v>-117</v>
      </c>
      <c r="R411" s="99">
        <v>0.51505634600000005</v>
      </c>
      <c r="S411" s="102">
        <f t="shared" si="30"/>
        <v>106.20952388006712</v>
      </c>
      <c r="T411" s="99">
        <v>0.52903856999999999</v>
      </c>
      <c r="U411" s="102">
        <f t="shared" si="31"/>
        <v>112.33161280319706</v>
      </c>
      <c r="V411">
        <v>0.51953300000000002</v>
      </c>
      <c r="W411" s="100">
        <f t="shared" si="32"/>
        <v>-108.13083937086212</v>
      </c>
      <c r="X411">
        <v>0.47449799999999998</v>
      </c>
      <c r="Y411" s="100">
        <f t="shared" si="33"/>
        <v>110.74904425308432</v>
      </c>
      <c r="Z411">
        <v>0.44824000000000003</v>
      </c>
      <c r="AA411" s="100">
        <f t="shared" si="34"/>
        <v>123.09477065857575</v>
      </c>
      <c r="AB411">
        <v>0.63076900000000002</v>
      </c>
      <c r="AC411">
        <v>1</v>
      </c>
      <c r="AD411">
        <v>8</v>
      </c>
      <c r="AE411">
        <v>2</v>
      </c>
      <c r="AF411" t="s">
        <v>224</v>
      </c>
      <c r="AG411" s="99" t="s">
        <v>326</v>
      </c>
      <c r="AH411">
        <v>-1</v>
      </c>
      <c r="AI411">
        <v>10</v>
      </c>
      <c r="AJ411">
        <v>1</v>
      </c>
    </row>
    <row r="412" spans="1:36" x14ac:dyDescent="0.2">
      <c r="A412">
        <v>777393</v>
      </c>
      <c r="B412" s="85">
        <v>45831</v>
      </c>
      <c r="C412">
        <v>2025</v>
      </c>
      <c r="D412">
        <v>6.4</v>
      </c>
      <c r="E412">
        <v>9.5</v>
      </c>
      <c r="F412">
        <v>110.5</v>
      </c>
      <c r="G412">
        <v>9</v>
      </c>
      <c r="H412">
        <v>121</v>
      </c>
      <c r="I412">
        <v>0.45248899999999997</v>
      </c>
      <c r="J412">
        <v>121</v>
      </c>
      <c r="K412">
        <v>121</v>
      </c>
      <c r="L412">
        <v>0.33585476600000003</v>
      </c>
      <c r="M412">
        <v>1</v>
      </c>
      <c r="N412">
        <v>-131</v>
      </c>
      <c r="O412">
        <v>0.56710000000000005</v>
      </c>
      <c r="P412">
        <v>-131</v>
      </c>
      <c r="Q412">
        <v>-132</v>
      </c>
      <c r="R412" s="99">
        <v>0.529599979</v>
      </c>
      <c r="S412" s="102">
        <f t="shared" si="30"/>
        <v>112.58502452320256</v>
      </c>
      <c r="T412" s="99">
        <v>0.49760520600000002</v>
      </c>
      <c r="U412" s="102">
        <f t="shared" si="31"/>
        <v>-100.96252771117511</v>
      </c>
      <c r="V412">
        <v>0.36968600000000001</v>
      </c>
      <c r="W412" s="100">
        <f t="shared" si="32"/>
        <v>170.49982958510736</v>
      </c>
      <c r="X412">
        <v>0.35398800000000002</v>
      </c>
      <c r="Y412" s="100">
        <f t="shared" si="33"/>
        <v>182.49545182322564</v>
      </c>
      <c r="Z412">
        <v>0.38555499999999998</v>
      </c>
      <c r="AA412" s="100">
        <f t="shared" si="34"/>
        <v>159.36636796306624</v>
      </c>
      <c r="AB412">
        <v>0.30248900000000001</v>
      </c>
      <c r="AC412">
        <v>-1</v>
      </c>
      <c r="AD412">
        <v>0</v>
      </c>
      <c r="AE412">
        <v>10</v>
      </c>
      <c r="AF412" t="s">
        <v>229</v>
      </c>
      <c r="AG412" s="99" t="s">
        <v>323</v>
      </c>
      <c r="AH412">
        <v>1</v>
      </c>
      <c r="AI412">
        <v>10</v>
      </c>
      <c r="AJ412">
        <v>1</v>
      </c>
    </row>
    <row r="413" spans="1:36" x14ac:dyDescent="0.2">
      <c r="A413">
        <v>777394</v>
      </c>
      <c r="B413" s="85">
        <v>45831</v>
      </c>
      <c r="C413">
        <v>2025</v>
      </c>
      <c r="D413">
        <v>6.4</v>
      </c>
      <c r="E413">
        <v>9.5</v>
      </c>
      <c r="F413">
        <v>111.5</v>
      </c>
      <c r="G413">
        <v>2</v>
      </c>
      <c r="H413">
        <v>-127</v>
      </c>
      <c r="I413">
        <v>0.55947100000000005</v>
      </c>
      <c r="J413">
        <v>-122</v>
      </c>
      <c r="K413">
        <v>-127</v>
      </c>
      <c r="L413">
        <v>0.32065001999999998</v>
      </c>
      <c r="M413">
        <v>28</v>
      </c>
      <c r="N413">
        <v>117</v>
      </c>
      <c r="O413">
        <v>0.46082899999999999</v>
      </c>
      <c r="P413">
        <v>113</v>
      </c>
      <c r="Q413">
        <v>117</v>
      </c>
      <c r="R413" s="99">
        <v>0.52165341300000001</v>
      </c>
      <c r="S413" s="102">
        <f t="shared" si="30"/>
        <v>109.05344099382066</v>
      </c>
      <c r="T413" s="99">
        <v>0.57004216600000002</v>
      </c>
      <c r="U413" s="102">
        <f t="shared" si="31"/>
        <v>132.58094653067772</v>
      </c>
      <c r="V413">
        <v>0.57897699999999996</v>
      </c>
      <c r="W413" s="100">
        <f t="shared" si="32"/>
        <v>-137.51671523883491</v>
      </c>
      <c r="X413">
        <v>0.52998500000000004</v>
      </c>
      <c r="Y413" s="100">
        <f t="shared" si="33"/>
        <v>-112.75916726061936</v>
      </c>
      <c r="Z413">
        <v>0.53230599999999995</v>
      </c>
      <c r="AA413" s="100">
        <f t="shared" si="34"/>
        <v>-113.81501580092966</v>
      </c>
      <c r="AB413">
        <v>0.70947099999999996</v>
      </c>
      <c r="AC413">
        <v>1</v>
      </c>
      <c r="AD413">
        <v>6</v>
      </c>
      <c r="AE413">
        <v>0</v>
      </c>
      <c r="AF413" t="s">
        <v>224</v>
      </c>
      <c r="AG413" s="99" t="s">
        <v>325</v>
      </c>
      <c r="AH413">
        <v>1</v>
      </c>
      <c r="AI413">
        <v>6</v>
      </c>
      <c r="AJ413">
        <v>-1</v>
      </c>
    </row>
    <row r="414" spans="1:36" x14ac:dyDescent="0.2">
      <c r="A414">
        <v>777373</v>
      </c>
      <c r="B414" s="85">
        <v>45832</v>
      </c>
      <c r="C414">
        <v>2025</v>
      </c>
      <c r="D414">
        <v>6.4</v>
      </c>
      <c r="E414">
        <v>8.5</v>
      </c>
      <c r="F414">
        <v>-110.5</v>
      </c>
      <c r="G414">
        <v>26</v>
      </c>
      <c r="H414">
        <v>-101</v>
      </c>
      <c r="I414">
        <v>0.50248800000000005</v>
      </c>
      <c r="J414">
        <v>-101</v>
      </c>
      <c r="K414">
        <v>-101</v>
      </c>
      <c r="L414">
        <v>0.33921411400000001</v>
      </c>
      <c r="M414">
        <v>5</v>
      </c>
      <c r="N414">
        <v>-107</v>
      </c>
      <c r="O414">
        <v>0.51690800000000003</v>
      </c>
      <c r="P414">
        <v>-107</v>
      </c>
      <c r="Q414">
        <v>-107</v>
      </c>
      <c r="R414" s="99">
        <v>0.497208447</v>
      </c>
      <c r="S414" s="102">
        <f t="shared" si="30"/>
        <v>-101.12289041622013</v>
      </c>
      <c r="T414" s="99">
        <v>0.47853036300000001</v>
      </c>
      <c r="U414" s="102">
        <f t="shared" si="31"/>
        <v>-108.97315558636768</v>
      </c>
      <c r="V414">
        <v>0.50075999999999998</v>
      </c>
      <c r="W414" s="100">
        <f t="shared" si="32"/>
        <v>-100.30446278343081</v>
      </c>
      <c r="X414">
        <v>0.470717</v>
      </c>
      <c r="Y414" s="100">
        <f t="shared" si="33"/>
        <v>112.44187059315894</v>
      </c>
      <c r="Z414">
        <v>0.46950500000000001</v>
      </c>
      <c r="AA414" s="100">
        <f t="shared" si="34"/>
        <v>112.99027699385522</v>
      </c>
      <c r="AB414">
        <v>0.65248799999999996</v>
      </c>
      <c r="AC414">
        <v>1</v>
      </c>
      <c r="AD414">
        <v>8</v>
      </c>
      <c r="AE414">
        <v>7</v>
      </c>
      <c r="AF414" t="s">
        <v>222</v>
      </c>
      <c r="AG414" s="99" t="s">
        <v>326</v>
      </c>
      <c r="AH414">
        <v>-1</v>
      </c>
      <c r="AI414">
        <v>15</v>
      </c>
      <c r="AJ414">
        <v>1</v>
      </c>
    </row>
    <row r="415" spans="1:36" x14ac:dyDescent="0.2">
      <c r="A415">
        <v>777375</v>
      </c>
      <c r="B415" s="85">
        <v>45832</v>
      </c>
      <c r="C415">
        <v>2025</v>
      </c>
      <c r="D415">
        <v>6.4</v>
      </c>
      <c r="E415">
        <v>8.5</v>
      </c>
      <c r="F415">
        <v>-107.5</v>
      </c>
      <c r="G415">
        <v>15</v>
      </c>
      <c r="H415">
        <v>-103</v>
      </c>
      <c r="I415">
        <v>0.50738899999999998</v>
      </c>
      <c r="J415">
        <v>-106</v>
      </c>
      <c r="K415">
        <v>-103</v>
      </c>
      <c r="L415">
        <v>0.31912251699999999</v>
      </c>
      <c r="M415">
        <v>24</v>
      </c>
      <c r="N415">
        <v>-105</v>
      </c>
      <c r="O415">
        <v>0.51219499999999996</v>
      </c>
      <c r="P415">
        <v>-102</v>
      </c>
      <c r="Q415">
        <v>-105</v>
      </c>
      <c r="R415" s="99">
        <v>0.54438195599999994</v>
      </c>
      <c r="S415" s="102">
        <f t="shared" si="30"/>
        <v>119.48208881736034</v>
      </c>
      <c r="T415" s="99">
        <v>0.58820135699999998</v>
      </c>
      <c r="U415" s="102">
        <f t="shared" si="31"/>
        <v>142.83712853322831</v>
      </c>
      <c r="V415">
        <v>0.51616700000000004</v>
      </c>
      <c r="W415" s="100">
        <f t="shared" si="32"/>
        <v>-106.68288438366132</v>
      </c>
      <c r="X415">
        <v>0.50979099999999999</v>
      </c>
      <c r="Y415" s="100">
        <f t="shared" si="33"/>
        <v>-103.99462270174557</v>
      </c>
      <c r="Z415">
        <v>0.46301199999999998</v>
      </c>
      <c r="AA415" s="100">
        <f t="shared" si="34"/>
        <v>115.97712370305739</v>
      </c>
      <c r="AB415">
        <v>0.35738900000000001</v>
      </c>
      <c r="AC415">
        <v>-1</v>
      </c>
      <c r="AD415">
        <v>5</v>
      </c>
      <c r="AE415">
        <v>6</v>
      </c>
      <c r="AF415" t="s">
        <v>222</v>
      </c>
      <c r="AG415" s="99" t="s">
        <v>323</v>
      </c>
      <c r="AH415">
        <v>1</v>
      </c>
      <c r="AI415">
        <v>11</v>
      </c>
      <c r="AJ415">
        <v>1</v>
      </c>
    </row>
    <row r="416" spans="1:36" x14ac:dyDescent="0.2">
      <c r="A416">
        <v>777376</v>
      </c>
      <c r="B416" s="85">
        <v>45832</v>
      </c>
      <c r="C416">
        <v>2025</v>
      </c>
      <c r="D416">
        <v>6.4</v>
      </c>
      <c r="E416">
        <v>7.5</v>
      </c>
      <c r="F416">
        <v>-102</v>
      </c>
      <c r="G416">
        <v>4</v>
      </c>
      <c r="H416">
        <v>145</v>
      </c>
      <c r="I416">
        <v>0.408163</v>
      </c>
      <c r="J416">
        <v>146</v>
      </c>
      <c r="K416">
        <v>145</v>
      </c>
      <c r="L416">
        <v>0.34782608700000001</v>
      </c>
      <c r="M416">
        <v>3</v>
      </c>
      <c r="N416">
        <v>-158</v>
      </c>
      <c r="O416">
        <v>0.61240300000000003</v>
      </c>
      <c r="P416">
        <v>-158</v>
      </c>
      <c r="Q416">
        <v>-158</v>
      </c>
      <c r="R416" s="99">
        <v>0.53329512700000004</v>
      </c>
      <c r="S416" s="102">
        <f t="shared" si="30"/>
        <v>114.26817199742419</v>
      </c>
      <c r="T416" s="99">
        <v>0.61081937600000002</v>
      </c>
      <c r="U416" s="102">
        <f t="shared" si="31"/>
        <v>156.95009934513081</v>
      </c>
      <c r="V416">
        <v>0.47578799999999999</v>
      </c>
      <c r="W416" s="100">
        <f t="shared" si="32"/>
        <v>110.17764214313938</v>
      </c>
      <c r="X416">
        <v>0.50803900000000002</v>
      </c>
      <c r="Y416" s="100">
        <f t="shared" si="33"/>
        <v>-103.26814523915515</v>
      </c>
      <c r="Z416">
        <v>0.471225</v>
      </c>
      <c r="AA416" s="100">
        <f t="shared" si="34"/>
        <v>112.2128494880365</v>
      </c>
      <c r="AB416">
        <v>0.55816299999999996</v>
      </c>
      <c r="AC416">
        <v>1</v>
      </c>
      <c r="AD416">
        <v>3</v>
      </c>
      <c r="AE416">
        <v>2</v>
      </c>
      <c r="AF416" t="s">
        <v>222</v>
      </c>
      <c r="AG416" s="99" t="s">
        <v>326</v>
      </c>
      <c r="AH416">
        <v>-1</v>
      </c>
      <c r="AI416">
        <v>5</v>
      </c>
      <c r="AJ416">
        <v>-1</v>
      </c>
    </row>
    <row r="417" spans="1:36" x14ac:dyDescent="0.2">
      <c r="A417">
        <v>777377</v>
      </c>
      <c r="B417" s="85">
        <v>45832</v>
      </c>
      <c r="C417">
        <v>2025</v>
      </c>
      <c r="D417">
        <v>6.4</v>
      </c>
      <c r="E417">
        <v>7.5</v>
      </c>
      <c r="F417">
        <v>107</v>
      </c>
      <c r="G417">
        <v>12</v>
      </c>
      <c r="H417">
        <v>-146</v>
      </c>
      <c r="I417">
        <v>0.59349600000000002</v>
      </c>
      <c r="J417">
        <v>-149</v>
      </c>
      <c r="K417">
        <v>-146</v>
      </c>
      <c r="L417">
        <v>0.32174260599999999</v>
      </c>
      <c r="M417">
        <v>21</v>
      </c>
      <c r="N417">
        <v>134</v>
      </c>
      <c r="O417">
        <v>0.42735000000000001</v>
      </c>
      <c r="P417">
        <v>137</v>
      </c>
      <c r="Q417">
        <v>134</v>
      </c>
      <c r="R417" s="99">
        <v>0.497181971</v>
      </c>
      <c r="S417" s="102">
        <f t="shared" si="30"/>
        <v>-101.13360063894994</v>
      </c>
      <c r="T417" s="99">
        <v>0.45132909100000002</v>
      </c>
      <c r="U417" s="102">
        <f t="shared" si="31"/>
        <v>-121.56781380617892</v>
      </c>
      <c r="V417">
        <v>0.53601699999999997</v>
      </c>
      <c r="W417" s="100">
        <f t="shared" si="32"/>
        <v>-115.5251377744443</v>
      </c>
      <c r="X417">
        <v>0.53118500000000002</v>
      </c>
      <c r="Y417" s="100">
        <f t="shared" si="33"/>
        <v>-113.30375521261054</v>
      </c>
      <c r="Z417">
        <v>0.55598099999999995</v>
      </c>
      <c r="AA417" s="100">
        <f t="shared" si="34"/>
        <v>-125.21558762125042</v>
      </c>
      <c r="AB417">
        <v>0.74349600000000005</v>
      </c>
      <c r="AC417">
        <v>1</v>
      </c>
      <c r="AD417">
        <v>1</v>
      </c>
      <c r="AE417">
        <v>0</v>
      </c>
      <c r="AF417" t="s">
        <v>222</v>
      </c>
      <c r="AG417" s="99" t="s">
        <v>325</v>
      </c>
      <c r="AH417">
        <v>1</v>
      </c>
      <c r="AI417">
        <v>1</v>
      </c>
      <c r="AJ417">
        <v>-1</v>
      </c>
    </row>
    <row r="418" spans="1:36" x14ac:dyDescent="0.2">
      <c r="A418">
        <v>777378</v>
      </c>
      <c r="B418" s="85">
        <v>45832</v>
      </c>
      <c r="C418">
        <v>2025</v>
      </c>
      <c r="D418">
        <v>6.4</v>
      </c>
      <c r="E418">
        <v>8.5</v>
      </c>
      <c r="F418">
        <v>-103</v>
      </c>
      <c r="G418">
        <v>13</v>
      </c>
      <c r="H418">
        <v>-140</v>
      </c>
      <c r="I418">
        <v>0.58333299999999999</v>
      </c>
      <c r="J418">
        <v>-127</v>
      </c>
      <c r="K418">
        <v>-140</v>
      </c>
      <c r="L418">
        <v>0.32365466500000001</v>
      </c>
      <c r="M418">
        <v>27</v>
      </c>
      <c r="N418">
        <v>129</v>
      </c>
      <c r="O418">
        <v>0.43668099999999999</v>
      </c>
      <c r="P418">
        <v>117</v>
      </c>
      <c r="Q418">
        <v>129</v>
      </c>
      <c r="R418" s="99">
        <v>0.52525238699999999</v>
      </c>
      <c r="S418" s="102">
        <f t="shared" si="30"/>
        <v>110.63823653179693</v>
      </c>
      <c r="T418" s="99">
        <v>0.46288374599999998</v>
      </c>
      <c r="U418" s="102">
        <f t="shared" si="31"/>
        <v>-116.03696579140632</v>
      </c>
      <c r="V418">
        <v>0.55860500000000002</v>
      </c>
      <c r="W418" s="100">
        <f t="shared" si="32"/>
        <v>-126.55444669740257</v>
      </c>
      <c r="X418">
        <v>0.51167200000000002</v>
      </c>
      <c r="Y418" s="100">
        <f t="shared" si="33"/>
        <v>-104.78039350600416</v>
      </c>
      <c r="Z418">
        <v>0.49506</v>
      </c>
      <c r="AA418" s="100">
        <f t="shared" si="34"/>
        <v>101.99571769078494</v>
      </c>
      <c r="AB418">
        <v>0.43333300000000002</v>
      </c>
      <c r="AC418">
        <v>-1</v>
      </c>
      <c r="AD418">
        <v>1</v>
      </c>
      <c r="AE418">
        <v>5</v>
      </c>
      <c r="AF418" t="s">
        <v>227</v>
      </c>
      <c r="AG418" s="99" t="s">
        <v>324</v>
      </c>
      <c r="AH418">
        <v>-1</v>
      </c>
      <c r="AI418">
        <v>6</v>
      </c>
      <c r="AJ418">
        <v>-1</v>
      </c>
    </row>
    <row r="419" spans="1:36" x14ac:dyDescent="0.2">
      <c r="A419">
        <v>777380</v>
      </c>
      <c r="B419" s="85">
        <v>45832</v>
      </c>
      <c r="C419">
        <v>2025</v>
      </c>
      <c r="D419">
        <v>6.4</v>
      </c>
      <c r="E419">
        <v>9</v>
      </c>
      <c r="F419">
        <v>-104</v>
      </c>
      <c r="G419">
        <v>2</v>
      </c>
      <c r="H419">
        <v>-110</v>
      </c>
      <c r="I419">
        <v>0.52381</v>
      </c>
      <c r="J419">
        <v>-132</v>
      </c>
      <c r="K419">
        <v>-110</v>
      </c>
      <c r="L419">
        <v>0.32065001999999998</v>
      </c>
      <c r="M419">
        <v>28</v>
      </c>
      <c r="N419">
        <v>102</v>
      </c>
      <c r="O419">
        <v>0.49504999999999999</v>
      </c>
      <c r="P419">
        <v>122</v>
      </c>
      <c r="Q419">
        <v>102</v>
      </c>
      <c r="R419" s="99">
        <v>0.51210428299999999</v>
      </c>
      <c r="S419" s="102">
        <f t="shared" si="30"/>
        <v>104.96183203838207</v>
      </c>
      <c r="T419" s="99">
        <v>0.58303738699999996</v>
      </c>
      <c r="U419" s="102">
        <f t="shared" si="31"/>
        <v>139.82965590250652</v>
      </c>
      <c r="V419">
        <v>0.60126400000000002</v>
      </c>
      <c r="W419" s="100">
        <f t="shared" si="32"/>
        <v>-150.7925043136311</v>
      </c>
      <c r="X419">
        <v>0.51981999999999995</v>
      </c>
      <c r="Y419" s="100">
        <f t="shared" si="33"/>
        <v>-108.25523761922611</v>
      </c>
      <c r="Z419">
        <v>0.53324800000000006</v>
      </c>
      <c r="AA419" s="100">
        <f t="shared" si="34"/>
        <v>-114.24653777594958</v>
      </c>
      <c r="AB419">
        <v>0.37380999999999998</v>
      </c>
      <c r="AC419">
        <v>-1</v>
      </c>
      <c r="AD419">
        <v>5</v>
      </c>
      <c r="AE419">
        <v>6</v>
      </c>
      <c r="AF419" t="s">
        <v>222</v>
      </c>
      <c r="AG419" s="99" t="s">
        <v>324</v>
      </c>
      <c r="AH419">
        <v>-1</v>
      </c>
      <c r="AI419">
        <v>11</v>
      </c>
      <c r="AJ419">
        <v>1</v>
      </c>
    </row>
    <row r="420" spans="1:36" x14ac:dyDescent="0.2">
      <c r="A420">
        <v>777383</v>
      </c>
      <c r="B420" s="85">
        <v>45832</v>
      </c>
      <c r="C420">
        <v>2025</v>
      </c>
      <c r="D420">
        <v>6.4</v>
      </c>
      <c r="E420">
        <v>8.5</v>
      </c>
      <c r="F420">
        <v>-108</v>
      </c>
      <c r="G420">
        <v>9</v>
      </c>
      <c r="H420">
        <v>100</v>
      </c>
      <c r="I420">
        <v>0.5</v>
      </c>
      <c r="J420">
        <v>138</v>
      </c>
      <c r="K420">
        <v>100</v>
      </c>
      <c r="L420">
        <v>0.33585476600000003</v>
      </c>
      <c r="M420">
        <v>1</v>
      </c>
      <c r="N420">
        <v>-118</v>
      </c>
      <c r="O420">
        <v>0.54128399999999999</v>
      </c>
      <c r="P420">
        <v>-164</v>
      </c>
      <c r="Q420">
        <v>-118</v>
      </c>
      <c r="R420" s="99">
        <v>0.54853223500000003</v>
      </c>
      <c r="S420" s="102">
        <f t="shared" si="30"/>
        <v>121.49975646655528</v>
      </c>
      <c r="T420" s="99">
        <v>0.48619303899999999</v>
      </c>
      <c r="U420" s="102">
        <f t="shared" si="31"/>
        <v>-105.679621011604</v>
      </c>
      <c r="V420">
        <v>0.5</v>
      </c>
      <c r="W420" s="100">
        <f t="shared" si="32"/>
        <v>-100</v>
      </c>
      <c r="X420">
        <v>0.5</v>
      </c>
      <c r="Y420" s="100">
        <f t="shared" si="33"/>
        <v>-100</v>
      </c>
      <c r="Z420">
        <v>0.5</v>
      </c>
      <c r="AA420" s="100">
        <f t="shared" si="34"/>
        <v>-100</v>
      </c>
      <c r="AB420">
        <v>0.35</v>
      </c>
      <c r="AC420">
        <v>-1</v>
      </c>
      <c r="AD420">
        <v>1</v>
      </c>
      <c r="AE420">
        <v>4</v>
      </c>
      <c r="AF420" t="s">
        <v>228</v>
      </c>
      <c r="AG420" s="99" t="s">
        <v>323</v>
      </c>
      <c r="AH420">
        <v>1</v>
      </c>
      <c r="AI420">
        <v>5</v>
      </c>
      <c r="AJ420">
        <v>-1</v>
      </c>
    </row>
    <row r="421" spans="1:36" x14ac:dyDescent="0.2">
      <c r="A421">
        <v>777384</v>
      </c>
      <c r="B421" s="85">
        <v>45832</v>
      </c>
      <c r="C421">
        <v>2025</v>
      </c>
      <c r="D421">
        <v>6.4</v>
      </c>
      <c r="E421">
        <v>9</v>
      </c>
      <c r="F421">
        <v>104</v>
      </c>
      <c r="G421">
        <v>7</v>
      </c>
      <c r="H421">
        <v>116</v>
      </c>
      <c r="I421">
        <v>0.46296300000000001</v>
      </c>
      <c r="J421">
        <v>120</v>
      </c>
      <c r="K421">
        <v>116</v>
      </c>
      <c r="L421">
        <v>0.30274477700000002</v>
      </c>
      <c r="M421">
        <v>29</v>
      </c>
      <c r="N421">
        <v>-125</v>
      </c>
      <c r="O421">
        <v>0.55555600000000005</v>
      </c>
      <c r="P421">
        <v>-130</v>
      </c>
      <c r="Q421">
        <v>-125</v>
      </c>
      <c r="R421" s="99">
        <v>0.49866200599999999</v>
      </c>
      <c r="S421" s="102">
        <f t="shared" si="30"/>
        <v>-100.53663362514126</v>
      </c>
      <c r="T421" s="99">
        <v>0.54831586799999998</v>
      </c>
      <c r="U421" s="102">
        <f t="shared" si="31"/>
        <v>121.39365303184925</v>
      </c>
      <c r="V421">
        <v>0.53925800000000002</v>
      </c>
      <c r="W421" s="100">
        <f t="shared" si="32"/>
        <v>-117.04120744364526</v>
      </c>
      <c r="X421">
        <v>0.487396</v>
      </c>
      <c r="Y421" s="100">
        <f t="shared" si="33"/>
        <v>105.17197514957039</v>
      </c>
      <c r="Z421">
        <v>0.46981200000000001</v>
      </c>
      <c r="AA421" s="100">
        <f t="shared" si="34"/>
        <v>112.85109788596289</v>
      </c>
      <c r="AB421">
        <v>0.31296299999999999</v>
      </c>
      <c r="AC421">
        <v>-1</v>
      </c>
      <c r="AD421">
        <v>6</v>
      </c>
      <c r="AE421">
        <v>10</v>
      </c>
      <c r="AF421" t="s">
        <v>227</v>
      </c>
      <c r="AG421" s="99" t="s">
        <v>323</v>
      </c>
      <c r="AH421">
        <v>1</v>
      </c>
      <c r="AI421">
        <v>16</v>
      </c>
      <c r="AJ421">
        <v>1</v>
      </c>
    </row>
    <row r="422" spans="1:36" x14ac:dyDescent="0.2">
      <c r="A422">
        <v>777385</v>
      </c>
      <c r="B422" s="85">
        <v>45832</v>
      </c>
      <c r="C422">
        <v>2025</v>
      </c>
      <c r="D422">
        <v>6.4</v>
      </c>
      <c r="E422">
        <v>9.5</v>
      </c>
      <c r="F422">
        <v>-108</v>
      </c>
      <c r="G422">
        <v>6</v>
      </c>
      <c r="H422">
        <v>136</v>
      </c>
      <c r="I422">
        <v>0.42372900000000002</v>
      </c>
      <c r="J422">
        <v>146</v>
      </c>
      <c r="K422">
        <v>136</v>
      </c>
      <c r="L422">
        <v>0.333208536</v>
      </c>
      <c r="M422">
        <v>19</v>
      </c>
      <c r="N422">
        <v>-174</v>
      </c>
      <c r="O422">
        <v>0.63503600000000004</v>
      </c>
      <c r="P422">
        <v>-174</v>
      </c>
      <c r="Q422">
        <v>-174</v>
      </c>
      <c r="R422" s="99">
        <v>0.50872684199999996</v>
      </c>
      <c r="S422" s="102">
        <f t="shared" si="30"/>
        <v>103.55274529368852</v>
      </c>
      <c r="T422" s="99">
        <v>0.56614143500000003</v>
      </c>
      <c r="U422" s="102">
        <f t="shared" si="31"/>
        <v>130.48986021516023</v>
      </c>
      <c r="V422">
        <v>0.5</v>
      </c>
      <c r="W422" s="100">
        <f t="shared" si="32"/>
        <v>-100</v>
      </c>
      <c r="X422">
        <v>0.5</v>
      </c>
      <c r="Y422" s="100">
        <f t="shared" si="33"/>
        <v>-100</v>
      </c>
      <c r="Z422">
        <v>0.5</v>
      </c>
      <c r="AA422" s="100">
        <f t="shared" si="34"/>
        <v>-100</v>
      </c>
      <c r="AB422">
        <v>0.57372900000000004</v>
      </c>
      <c r="AC422">
        <v>1</v>
      </c>
      <c r="AD422">
        <v>5</v>
      </c>
      <c r="AE422">
        <v>4</v>
      </c>
      <c r="AF422" t="s">
        <v>222</v>
      </c>
      <c r="AG422" s="99" t="s">
        <v>326</v>
      </c>
      <c r="AH422">
        <v>-1</v>
      </c>
      <c r="AI422">
        <v>9</v>
      </c>
      <c r="AJ422">
        <v>-1</v>
      </c>
    </row>
    <row r="423" spans="1:36" x14ac:dyDescent="0.2">
      <c r="A423">
        <v>777387</v>
      </c>
      <c r="B423" s="85">
        <v>45832</v>
      </c>
      <c r="C423">
        <v>2025</v>
      </c>
      <c r="D423">
        <v>6.4</v>
      </c>
      <c r="E423">
        <v>9</v>
      </c>
      <c r="F423">
        <v>-105</v>
      </c>
      <c r="G423">
        <v>18</v>
      </c>
      <c r="H423">
        <v>116</v>
      </c>
      <c r="I423">
        <v>0.46296300000000001</v>
      </c>
      <c r="J423">
        <v>124</v>
      </c>
      <c r="K423">
        <v>116</v>
      </c>
      <c r="L423">
        <v>0.310488926</v>
      </c>
      <c r="M423">
        <v>0</v>
      </c>
      <c r="N423">
        <v>-136</v>
      </c>
      <c r="O423">
        <v>0.57627099999999998</v>
      </c>
      <c r="P423">
        <v>-146</v>
      </c>
      <c r="Q423">
        <v>-136</v>
      </c>
      <c r="R423" s="99">
        <v>0.51164739400000003</v>
      </c>
      <c r="S423" s="102">
        <f t="shared" si="30"/>
        <v>104.77007549745727</v>
      </c>
      <c r="T423" s="99">
        <v>0.54360118999999996</v>
      </c>
      <c r="U423" s="102">
        <f t="shared" si="31"/>
        <v>119.10661861716947</v>
      </c>
      <c r="V423">
        <v>0.5</v>
      </c>
      <c r="W423" s="100">
        <f t="shared" si="32"/>
        <v>-100</v>
      </c>
      <c r="X423">
        <v>0.5</v>
      </c>
      <c r="Y423" s="100">
        <f t="shared" si="33"/>
        <v>-100</v>
      </c>
      <c r="Z423">
        <v>0.5</v>
      </c>
      <c r="AA423" s="100">
        <f t="shared" si="34"/>
        <v>-100</v>
      </c>
      <c r="AB423">
        <v>0.31296299999999999</v>
      </c>
      <c r="AC423">
        <v>-1</v>
      </c>
      <c r="AD423">
        <v>4</v>
      </c>
      <c r="AE423">
        <v>7</v>
      </c>
      <c r="AF423" t="s">
        <v>228</v>
      </c>
      <c r="AG423" s="99" t="s">
        <v>323</v>
      </c>
      <c r="AH423">
        <v>1</v>
      </c>
      <c r="AI423">
        <v>11</v>
      </c>
      <c r="AJ423">
        <v>1</v>
      </c>
    </row>
    <row r="424" spans="1:36" x14ac:dyDescent="0.2">
      <c r="A424">
        <v>777357</v>
      </c>
      <c r="B424" s="85">
        <v>45833</v>
      </c>
      <c r="C424">
        <v>2025</v>
      </c>
      <c r="D424">
        <v>6.4</v>
      </c>
      <c r="E424">
        <v>8.5</v>
      </c>
      <c r="F424">
        <v>-109.5</v>
      </c>
      <c r="G424">
        <v>26</v>
      </c>
      <c r="H424">
        <v>145</v>
      </c>
      <c r="I424">
        <v>0.408163</v>
      </c>
      <c r="J424">
        <v>123</v>
      </c>
      <c r="K424">
        <v>145</v>
      </c>
      <c r="L424">
        <v>0.33921411400000001</v>
      </c>
      <c r="M424">
        <v>5</v>
      </c>
      <c r="N424">
        <v>-157</v>
      </c>
      <c r="O424">
        <v>0.61089499999999997</v>
      </c>
      <c r="P424">
        <v>-134</v>
      </c>
      <c r="Q424">
        <v>-157</v>
      </c>
      <c r="R424" s="99">
        <v>0.49630663899999999</v>
      </c>
      <c r="S424" s="102">
        <f t="shared" si="30"/>
        <v>-101.48833834157116</v>
      </c>
      <c r="T424" s="99">
        <v>0.55884611900000003</v>
      </c>
      <c r="U424" s="102">
        <f t="shared" si="31"/>
        <v>126.67827328940579</v>
      </c>
      <c r="V424">
        <v>0.43145899999999998</v>
      </c>
      <c r="W424" s="100">
        <f t="shared" si="32"/>
        <v>131.7717326559418</v>
      </c>
      <c r="X424">
        <v>0.44443500000000002</v>
      </c>
      <c r="Y424" s="100">
        <f t="shared" si="33"/>
        <v>125.00478135160371</v>
      </c>
      <c r="Z424">
        <v>0.424319</v>
      </c>
      <c r="AA424" s="100">
        <f t="shared" si="34"/>
        <v>135.67174696395873</v>
      </c>
      <c r="AB424">
        <v>0.25816299999999998</v>
      </c>
      <c r="AC424">
        <v>-1</v>
      </c>
      <c r="AD424">
        <v>0</v>
      </c>
      <c r="AE424">
        <v>8</v>
      </c>
      <c r="AF424" t="s">
        <v>223</v>
      </c>
      <c r="AG424" s="99" t="s">
        <v>323</v>
      </c>
      <c r="AH424">
        <v>1</v>
      </c>
      <c r="AI424">
        <v>8</v>
      </c>
      <c r="AJ424">
        <v>-1</v>
      </c>
    </row>
    <row r="425" spans="1:36" x14ac:dyDescent="0.2">
      <c r="A425">
        <v>777359</v>
      </c>
      <c r="B425" s="85">
        <v>45833</v>
      </c>
      <c r="C425">
        <v>2025</v>
      </c>
      <c r="D425">
        <v>6.4</v>
      </c>
      <c r="E425">
        <v>9</v>
      </c>
      <c r="F425">
        <v>-103.5</v>
      </c>
      <c r="G425">
        <v>13</v>
      </c>
      <c r="H425">
        <v>116</v>
      </c>
      <c r="I425">
        <v>0.46296300000000001</v>
      </c>
      <c r="J425">
        <v>112</v>
      </c>
      <c r="K425">
        <v>116</v>
      </c>
      <c r="L425">
        <v>0.32365466500000001</v>
      </c>
      <c r="M425">
        <v>27</v>
      </c>
      <c r="N425">
        <v>-125</v>
      </c>
      <c r="O425">
        <v>0.55555600000000005</v>
      </c>
      <c r="P425">
        <v>-121</v>
      </c>
      <c r="Q425">
        <v>-125</v>
      </c>
      <c r="R425" s="99">
        <v>0.53110188700000005</v>
      </c>
      <c r="S425" s="102">
        <f t="shared" si="30"/>
        <v>113.26594675376739</v>
      </c>
      <c r="T425" s="99">
        <v>0.45093889599999998</v>
      </c>
      <c r="U425" s="102">
        <f t="shared" si="31"/>
        <v>-121.75953524310752</v>
      </c>
      <c r="V425">
        <v>0.509517</v>
      </c>
      <c r="W425" s="100">
        <f t="shared" si="32"/>
        <v>-103.88066456941422</v>
      </c>
      <c r="X425">
        <v>0.49457299999999998</v>
      </c>
      <c r="Y425" s="100">
        <f t="shared" si="33"/>
        <v>102.1946204099294</v>
      </c>
      <c r="Z425">
        <v>0.498894</v>
      </c>
      <c r="AA425" s="100">
        <f t="shared" si="34"/>
        <v>100.44338075823723</v>
      </c>
      <c r="AB425">
        <v>0.31296299999999999</v>
      </c>
      <c r="AC425">
        <v>-1</v>
      </c>
      <c r="AD425">
        <v>0</v>
      </c>
      <c r="AE425">
        <v>3</v>
      </c>
      <c r="AF425" t="s">
        <v>228</v>
      </c>
      <c r="AG425" s="99" t="s">
        <v>323</v>
      </c>
      <c r="AH425">
        <v>1</v>
      </c>
      <c r="AI425">
        <v>3</v>
      </c>
      <c r="AJ425">
        <v>-1</v>
      </c>
    </row>
    <row r="426" spans="1:36" x14ac:dyDescent="0.2">
      <c r="A426">
        <v>777360</v>
      </c>
      <c r="B426" s="85">
        <v>45833</v>
      </c>
      <c r="C426">
        <v>2025</v>
      </c>
      <c r="D426">
        <v>6.4</v>
      </c>
      <c r="E426">
        <v>7</v>
      </c>
      <c r="F426">
        <v>-113</v>
      </c>
      <c r="G426">
        <v>23</v>
      </c>
      <c r="H426">
        <v>-130</v>
      </c>
      <c r="I426">
        <v>0.56521699999999997</v>
      </c>
      <c r="J426">
        <v>-144</v>
      </c>
      <c r="K426">
        <v>-130</v>
      </c>
      <c r="L426">
        <v>0.30313439199999997</v>
      </c>
      <c r="M426">
        <v>16</v>
      </c>
      <c r="N426">
        <v>120</v>
      </c>
      <c r="O426">
        <v>0.45454499999999998</v>
      </c>
      <c r="P426">
        <v>132</v>
      </c>
      <c r="Q426">
        <v>120</v>
      </c>
      <c r="R426" s="99">
        <v>0.480412379</v>
      </c>
      <c r="S426" s="102">
        <f t="shared" si="30"/>
        <v>-108.15450302957326</v>
      </c>
      <c r="T426" s="99">
        <v>0.53226604099999997</v>
      </c>
      <c r="U426" s="102">
        <f t="shared" si="31"/>
        <v>113.79674936110422</v>
      </c>
      <c r="V426">
        <v>0.60062599999999999</v>
      </c>
      <c r="W426" s="100">
        <f t="shared" si="32"/>
        <v>-150.39186326601131</v>
      </c>
      <c r="X426">
        <v>0.60072800000000004</v>
      </c>
      <c r="Y426" s="100">
        <f t="shared" si="33"/>
        <v>-150.45582960989003</v>
      </c>
      <c r="Z426">
        <v>0.60616099999999995</v>
      </c>
      <c r="AA426" s="100">
        <f t="shared" si="34"/>
        <v>-153.91086205276773</v>
      </c>
      <c r="AB426">
        <v>0.71521699999999999</v>
      </c>
      <c r="AC426">
        <v>1</v>
      </c>
      <c r="AD426">
        <v>1</v>
      </c>
      <c r="AE426">
        <v>0</v>
      </c>
      <c r="AF426" t="s">
        <v>222</v>
      </c>
      <c r="AG426" s="99" t="s">
        <v>325</v>
      </c>
      <c r="AH426">
        <v>1</v>
      </c>
      <c r="AI426">
        <v>1</v>
      </c>
      <c r="AJ426">
        <v>-1</v>
      </c>
    </row>
    <row r="427" spans="1:36" x14ac:dyDescent="0.2">
      <c r="A427">
        <v>777361</v>
      </c>
      <c r="B427" s="85">
        <v>45833</v>
      </c>
      <c r="C427">
        <v>2025</v>
      </c>
      <c r="D427">
        <v>6.4</v>
      </c>
      <c r="E427">
        <v>6.5</v>
      </c>
      <c r="F427">
        <v>107.5</v>
      </c>
      <c r="G427">
        <v>17</v>
      </c>
      <c r="H427">
        <v>101</v>
      </c>
      <c r="I427">
        <v>0.49751200000000001</v>
      </c>
      <c r="J427">
        <v>-105</v>
      </c>
      <c r="K427">
        <v>101</v>
      </c>
      <c r="L427">
        <v>0.32447985800000001</v>
      </c>
      <c r="M427">
        <v>22</v>
      </c>
      <c r="N427">
        <v>-109</v>
      </c>
      <c r="O427">
        <v>0.52153099999999997</v>
      </c>
      <c r="P427">
        <v>-103</v>
      </c>
      <c r="Q427">
        <v>-109</v>
      </c>
      <c r="R427" s="99">
        <v>0.48963029800000002</v>
      </c>
      <c r="S427" s="102">
        <f t="shared" si="30"/>
        <v>-104.23572725885519</v>
      </c>
      <c r="T427" s="99">
        <v>0.58121155499999999</v>
      </c>
      <c r="U427" s="102">
        <f t="shared" si="31"/>
        <v>138.7840476353162</v>
      </c>
      <c r="V427">
        <v>0.49059000000000003</v>
      </c>
      <c r="W427" s="100">
        <f t="shared" si="32"/>
        <v>103.83619723190441</v>
      </c>
      <c r="X427">
        <v>0.62520600000000004</v>
      </c>
      <c r="Y427" s="100">
        <f t="shared" si="33"/>
        <v>-166.81323607101504</v>
      </c>
      <c r="Z427">
        <v>0.51268100000000005</v>
      </c>
      <c r="AA427" s="100">
        <f t="shared" si="34"/>
        <v>-105.20439383648086</v>
      </c>
      <c r="AB427">
        <v>0.64751199999999998</v>
      </c>
      <c r="AC427">
        <v>1</v>
      </c>
      <c r="AD427">
        <v>4</v>
      </c>
      <c r="AE427">
        <v>2</v>
      </c>
      <c r="AF427" t="s">
        <v>225</v>
      </c>
      <c r="AG427" s="99" t="s">
        <v>326</v>
      </c>
      <c r="AH427">
        <v>-1</v>
      </c>
      <c r="AI427">
        <v>6</v>
      </c>
      <c r="AJ427">
        <v>-1</v>
      </c>
    </row>
    <row r="428" spans="1:36" x14ac:dyDescent="0.2">
      <c r="A428">
        <v>777362</v>
      </c>
      <c r="B428" s="85">
        <v>45833</v>
      </c>
      <c r="C428">
        <v>2025</v>
      </c>
      <c r="D428">
        <v>6.4</v>
      </c>
      <c r="E428">
        <v>8.5</v>
      </c>
      <c r="F428">
        <v>-103</v>
      </c>
      <c r="G428">
        <v>4</v>
      </c>
      <c r="H428">
        <v>-124</v>
      </c>
      <c r="I428">
        <v>0.55357100000000004</v>
      </c>
      <c r="J428">
        <v>-124</v>
      </c>
      <c r="K428">
        <v>-124</v>
      </c>
      <c r="L428">
        <v>0.34782608700000001</v>
      </c>
      <c r="M428">
        <v>3</v>
      </c>
      <c r="N428">
        <v>115</v>
      </c>
      <c r="O428">
        <v>0.46511599999999997</v>
      </c>
      <c r="P428">
        <v>115</v>
      </c>
      <c r="Q428">
        <v>114</v>
      </c>
      <c r="R428" s="99">
        <v>0.52279216299999998</v>
      </c>
      <c r="S428" s="102">
        <f t="shared" si="30"/>
        <v>109.55230037431258</v>
      </c>
      <c r="T428" s="99">
        <v>0.31338887999999998</v>
      </c>
      <c r="U428" s="102">
        <f t="shared" si="31"/>
        <v>-219.09236856138611</v>
      </c>
      <c r="V428">
        <v>0.54497600000000002</v>
      </c>
      <c r="W428" s="100">
        <f t="shared" si="32"/>
        <v>-119.76862758887444</v>
      </c>
      <c r="X428">
        <v>0.48861399999999999</v>
      </c>
      <c r="Y428" s="100">
        <f t="shared" si="33"/>
        <v>104.66052957958635</v>
      </c>
      <c r="Z428">
        <v>0.63699300000000003</v>
      </c>
      <c r="AA428" s="100">
        <f t="shared" si="34"/>
        <v>-175.47678143947641</v>
      </c>
      <c r="AB428">
        <v>0.70357099999999995</v>
      </c>
      <c r="AC428">
        <v>1</v>
      </c>
      <c r="AD428">
        <v>5</v>
      </c>
      <c r="AE428">
        <v>2</v>
      </c>
      <c r="AF428" t="s">
        <v>228</v>
      </c>
      <c r="AG428" s="99" t="s">
        <v>325</v>
      </c>
      <c r="AH428">
        <v>1</v>
      </c>
      <c r="AI428">
        <v>7</v>
      </c>
      <c r="AJ428">
        <v>-1</v>
      </c>
    </row>
    <row r="429" spans="1:36" x14ac:dyDescent="0.2">
      <c r="A429">
        <v>777363</v>
      </c>
      <c r="B429" s="85">
        <v>45833</v>
      </c>
      <c r="C429">
        <v>2025</v>
      </c>
      <c r="D429">
        <v>6.4</v>
      </c>
      <c r="E429">
        <v>7.5</v>
      </c>
      <c r="F429">
        <v>108.5</v>
      </c>
      <c r="G429">
        <v>15</v>
      </c>
      <c r="H429">
        <v>-114</v>
      </c>
      <c r="I429">
        <v>0.53271000000000002</v>
      </c>
      <c r="J429">
        <v>-120</v>
      </c>
      <c r="K429">
        <v>-114</v>
      </c>
      <c r="L429">
        <v>0.31912251699999999</v>
      </c>
      <c r="M429">
        <v>24</v>
      </c>
      <c r="N429">
        <v>106</v>
      </c>
      <c r="O429">
        <v>0.48543700000000001</v>
      </c>
      <c r="P429">
        <v>111</v>
      </c>
      <c r="Q429">
        <v>106</v>
      </c>
      <c r="R429" s="99">
        <v>0.54744422800000003</v>
      </c>
      <c r="S429" s="102">
        <f t="shared" si="30"/>
        <v>120.9672402543128</v>
      </c>
      <c r="T429" s="99">
        <v>0.46162590999999997</v>
      </c>
      <c r="U429" s="102">
        <f t="shared" si="31"/>
        <v>-116.62562224897646</v>
      </c>
      <c r="V429">
        <v>0.56064199999999997</v>
      </c>
      <c r="W429" s="100">
        <f t="shared" si="32"/>
        <v>-127.60482340141751</v>
      </c>
      <c r="X429">
        <v>0.50084399999999996</v>
      </c>
      <c r="Y429" s="100">
        <f t="shared" si="33"/>
        <v>-100.33817083236501</v>
      </c>
      <c r="Z429">
        <v>0.53842100000000004</v>
      </c>
      <c r="AA429" s="100">
        <f t="shared" si="34"/>
        <v>-116.64763778248147</v>
      </c>
      <c r="AB429">
        <v>0.68271000000000004</v>
      </c>
      <c r="AC429">
        <v>1</v>
      </c>
      <c r="AD429">
        <v>2</v>
      </c>
      <c r="AE429">
        <v>0</v>
      </c>
      <c r="AF429" t="s">
        <v>225</v>
      </c>
      <c r="AG429" s="99" t="s">
        <v>325</v>
      </c>
      <c r="AH429">
        <v>1</v>
      </c>
      <c r="AI429">
        <v>2</v>
      </c>
      <c r="AJ429">
        <v>-1</v>
      </c>
    </row>
    <row r="430" spans="1:36" x14ac:dyDescent="0.2">
      <c r="A430">
        <v>777365</v>
      </c>
      <c r="B430" s="85">
        <v>45833</v>
      </c>
      <c r="C430">
        <v>2025</v>
      </c>
      <c r="D430">
        <v>6.4</v>
      </c>
      <c r="E430">
        <v>8</v>
      </c>
      <c r="F430">
        <v>-102</v>
      </c>
      <c r="G430">
        <v>2</v>
      </c>
      <c r="H430">
        <v>131</v>
      </c>
      <c r="I430">
        <v>0.43290000000000001</v>
      </c>
      <c r="J430">
        <v>134</v>
      </c>
      <c r="K430">
        <v>131</v>
      </c>
      <c r="L430">
        <v>0.32065001999999998</v>
      </c>
      <c r="M430">
        <v>28</v>
      </c>
      <c r="N430">
        <v>-142</v>
      </c>
      <c r="O430">
        <v>0.58677699999999999</v>
      </c>
      <c r="P430">
        <v>-146</v>
      </c>
      <c r="Q430">
        <v>-142</v>
      </c>
      <c r="R430" s="99">
        <v>0.51556950199999996</v>
      </c>
      <c r="S430" s="102">
        <f t="shared" si="30"/>
        <v>106.42796110661057</v>
      </c>
      <c r="T430" s="99">
        <v>0.65873193799999996</v>
      </c>
      <c r="U430" s="102">
        <f t="shared" si="31"/>
        <v>193.02478354977146</v>
      </c>
      <c r="V430">
        <v>0.458646</v>
      </c>
      <c r="W430" s="100">
        <f t="shared" si="32"/>
        <v>118.03307997889439</v>
      </c>
      <c r="X430">
        <v>0.52973700000000001</v>
      </c>
      <c r="Y430" s="100">
        <f t="shared" si="33"/>
        <v>-112.64696563412389</v>
      </c>
      <c r="Z430">
        <v>0.46155600000000002</v>
      </c>
      <c r="AA430" s="100">
        <f t="shared" si="34"/>
        <v>116.65843364618809</v>
      </c>
      <c r="AB430">
        <v>0.28289999999999998</v>
      </c>
      <c r="AC430">
        <v>-1</v>
      </c>
      <c r="AD430">
        <v>0</v>
      </c>
      <c r="AE430">
        <v>7</v>
      </c>
      <c r="AF430" t="s">
        <v>226</v>
      </c>
      <c r="AG430" s="99" t="s">
        <v>323</v>
      </c>
      <c r="AH430">
        <v>1</v>
      </c>
      <c r="AI430">
        <v>7</v>
      </c>
      <c r="AJ430">
        <v>-1</v>
      </c>
    </row>
    <row r="431" spans="1:36" x14ac:dyDescent="0.2">
      <c r="A431">
        <v>777366</v>
      </c>
      <c r="B431" s="85">
        <v>45833</v>
      </c>
      <c r="C431">
        <v>2025</v>
      </c>
      <c r="D431">
        <v>6.4</v>
      </c>
      <c r="E431">
        <v>7</v>
      </c>
      <c r="F431">
        <v>-115</v>
      </c>
      <c r="G431">
        <v>12</v>
      </c>
      <c r="H431">
        <v>137</v>
      </c>
      <c r="I431">
        <v>0.42194100000000001</v>
      </c>
      <c r="J431">
        <v>132</v>
      </c>
      <c r="K431">
        <v>137</v>
      </c>
      <c r="L431">
        <v>0.32174260599999999</v>
      </c>
      <c r="M431">
        <v>21</v>
      </c>
      <c r="N431">
        <v>-149</v>
      </c>
      <c r="O431">
        <v>0.59839399999999998</v>
      </c>
      <c r="P431">
        <v>-144</v>
      </c>
      <c r="Q431">
        <v>-149</v>
      </c>
      <c r="R431" s="99">
        <v>0.496232534</v>
      </c>
      <c r="S431" s="102">
        <f t="shared" si="30"/>
        <v>-101.51842764908277</v>
      </c>
      <c r="T431" s="99">
        <v>0.63492383200000002</v>
      </c>
      <c r="U431" s="102">
        <f t="shared" si="31"/>
        <v>173.91544221533519</v>
      </c>
      <c r="V431">
        <v>0.41065000000000002</v>
      </c>
      <c r="W431" s="100">
        <f t="shared" si="32"/>
        <v>143.51637647631804</v>
      </c>
      <c r="X431">
        <v>0.518401</v>
      </c>
      <c r="Y431" s="100">
        <f t="shared" si="33"/>
        <v>-107.64162716284712</v>
      </c>
      <c r="Z431">
        <v>0.45949699999999999</v>
      </c>
      <c r="AA431" s="100">
        <f t="shared" si="34"/>
        <v>117.62927723140737</v>
      </c>
      <c r="AB431">
        <v>0.57194100000000003</v>
      </c>
      <c r="AC431">
        <v>1</v>
      </c>
      <c r="AD431">
        <v>2</v>
      </c>
      <c r="AE431">
        <v>0</v>
      </c>
      <c r="AF431" t="s">
        <v>225</v>
      </c>
      <c r="AG431" s="99" t="s">
        <v>326</v>
      </c>
      <c r="AH431">
        <v>-1</v>
      </c>
      <c r="AI431">
        <v>2</v>
      </c>
      <c r="AJ431">
        <v>-1</v>
      </c>
    </row>
    <row r="432" spans="1:36" x14ac:dyDescent="0.2">
      <c r="A432">
        <v>777368</v>
      </c>
      <c r="B432" s="85">
        <v>45833</v>
      </c>
      <c r="C432">
        <v>2025</v>
      </c>
      <c r="D432">
        <v>6.4</v>
      </c>
      <c r="E432">
        <v>8</v>
      </c>
      <c r="F432">
        <v>103.5</v>
      </c>
      <c r="G432">
        <v>7</v>
      </c>
      <c r="H432">
        <v>-118</v>
      </c>
      <c r="I432">
        <v>0.54128399999999999</v>
      </c>
      <c r="J432">
        <v>-102</v>
      </c>
      <c r="K432">
        <v>-118</v>
      </c>
      <c r="L432">
        <v>0.30274477700000002</v>
      </c>
      <c r="M432">
        <v>29</v>
      </c>
      <c r="N432">
        <v>109</v>
      </c>
      <c r="O432">
        <v>0.47846899999999998</v>
      </c>
      <c r="P432">
        <v>-106</v>
      </c>
      <c r="Q432">
        <v>109</v>
      </c>
      <c r="R432" s="99">
        <v>0.50480593699999998</v>
      </c>
      <c r="S432" s="102">
        <f t="shared" si="30"/>
        <v>101.94103175263633</v>
      </c>
      <c r="T432" s="99">
        <v>0.16567825999999999</v>
      </c>
      <c r="U432" s="102">
        <f t="shared" si="31"/>
        <v>-503.57949196231306</v>
      </c>
      <c r="V432">
        <v>0.53059699999999999</v>
      </c>
      <c r="W432" s="100">
        <f t="shared" si="32"/>
        <v>-113.03655920392497</v>
      </c>
      <c r="X432">
        <v>0.50077799999999995</v>
      </c>
      <c r="Y432" s="100">
        <f t="shared" si="33"/>
        <v>-100.31168498183172</v>
      </c>
      <c r="Z432">
        <v>0.50433899999999998</v>
      </c>
      <c r="AA432" s="100">
        <f t="shared" si="34"/>
        <v>-101.75079338499498</v>
      </c>
      <c r="AB432">
        <v>0.69128400000000001</v>
      </c>
      <c r="AC432">
        <v>1</v>
      </c>
      <c r="AD432">
        <v>5</v>
      </c>
      <c r="AE432">
        <v>4</v>
      </c>
      <c r="AF432" t="s">
        <v>222</v>
      </c>
      <c r="AG432" s="99" t="s">
        <v>325</v>
      </c>
      <c r="AH432">
        <v>1</v>
      </c>
      <c r="AI432">
        <v>9</v>
      </c>
      <c r="AJ432">
        <v>1</v>
      </c>
    </row>
    <row r="433" spans="1:36" x14ac:dyDescent="0.2">
      <c r="A433">
        <v>777369</v>
      </c>
      <c r="B433" s="85">
        <v>45833</v>
      </c>
      <c r="C433">
        <v>2025</v>
      </c>
      <c r="D433">
        <v>6.4</v>
      </c>
      <c r="E433">
        <v>9</v>
      </c>
      <c r="F433">
        <v>103</v>
      </c>
      <c r="G433">
        <v>18</v>
      </c>
      <c r="H433">
        <v>-135</v>
      </c>
      <c r="I433">
        <v>0.57446799999999998</v>
      </c>
      <c r="J433">
        <v>-147</v>
      </c>
      <c r="K433">
        <v>-135</v>
      </c>
      <c r="L433">
        <v>0.310488926</v>
      </c>
      <c r="M433">
        <v>0</v>
      </c>
      <c r="N433">
        <v>124</v>
      </c>
      <c r="O433">
        <v>0.44642900000000002</v>
      </c>
      <c r="P433">
        <v>135</v>
      </c>
      <c r="Q433">
        <v>124</v>
      </c>
      <c r="R433" s="99">
        <v>0.52014345100000003</v>
      </c>
      <c r="S433" s="102">
        <f t="shared" si="30"/>
        <v>108.39561366494969</v>
      </c>
      <c r="T433" s="99">
        <v>0.36306012500000001</v>
      </c>
      <c r="U433" s="102">
        <f t="shared" si="31"/>
        <v>-175.43647212703402</v>
      </c>
      <c r="V433">
        <v>0.58590399999999998</v>
      </c>
      <c r="W433" s="100">
        <f t="shared" si="32"/>
        <v>-141.48989606274873</v>
      </c>
      <c r="X433">
        <v>0.47498499999999999</v>
      </c>
      <c r="Y433" s="100">
        <f t="shared" si="33"/>
        <v>110.53296419886944</v>
      </c>
      <c r="Z433">
        <v>0.52350799999999997</v>
      </c>
      <c r="AA433" s="100">
        <f t="shared" si="34"/>
        <v>-109.86711214459004</v>
      </c>
      <c r="AB433">
        <v>0.724468</v>
      </c>
      <c r="AC433">
        <v>1</v>
      </c>
      <c r="AD433">
        <v>7</v>
      </c>
      <c r="AE433">
        <v>3</v>
      </c>
      <c r="AF433" t="s">
        <v>227</v>
      </c>
      <c r="AG433" s="99" t="s">
        <v>325</v>
      </c>
      <c r="AH433">
        <v>1</v>
      </c>
      <c r="AI433">
        <v>10</v>
      </c>
      <c r="AJ433">
        <v>1</v>
      </c>
    </row>
    <row r="434" spans="1:36" x14ac:dyDescent="0.2">
      <c r="A434">
        <v>777370</v>
      </c>
      <c r="B434" s="85">
        <v>45833</v>
      </c>
      <c r="C434">
        <v>2025</v>
      </c>
      <c r="D434">
        <v>6.4</v>
      </c>
      <c r="E434">
        <v>8</v>
      </c>
      <c r="F434">
        <v>-109.5</v>
      </c>
      <c r="G434">
        <v>9</v>
      </c>
      <c r="H434">
        <v>132</v>
      </c>
      <c r="I434">
        <v>0.43103399999999997</v>
      </c>
      <c r="J434">
        <v>126</v>
      </c>
      <c r="K434">
        <v>132</v>
      </c>
      <c r="L434">
        <v>0.33585476600000003</v>
      </c>
      <c r="M434">
        <v>1</v>
      </c>
      <c r="N434">
        <v>-143</v>
      </c>
      <c r="O434">
        <v>0.58847700000000003</v>
      </c>
      <c r="P434">
        <v>-136</v>
      </c>
      <c r="Q434">
        <v>-143</v>
      </c>
      <c r="R434" s="99">
        <v>0.54768301100000005</v>
      </c>
      <c r="S434" s="102">
        <f t="shared" si="30"/>
        <v>121.08389123540087</v>
      </c>
      <c r="T434" s="99">
        <v>0.54067034000000003</v>
      </c>
      <c r="U434" s="102">
        <f t="shared" si="31"/>
        <v>117.70856251695135</v>
      </c>
      <c r="V434">
        <v>0.34407199999999999</v>
      </c>
      <c r="W434" s="100">
        <f t="shared" si="32"/>
        <v>190.63684345137068</v>
      </c>
      <c r="X434">
        <v>0.37557000000000001</v>
      </c>
      <c r="Y434" s="100">
        <f t="shared" si="33"/>
        <v>166.26194850493917</v>
      </c>
      <c r="Z434">
        <v>0.36165000000000003</v>
      </c>
      <c r="AA434" s="100">
        <f t="shared" si="34"/>
        <v>176.51043826904461</v>
      </c>
      <c r="AB434">
        <v>0.58103400000000005</v>
      </c>
      <c r="AC434">
        <v>1</v>
      </c>
      <c r="AD434">
        <v>7</v>
      </c>
      <c r="AE434">
        <v>3</v>
      </c>
      <c r="AF434" t="s">
        <v>227</v>
      </c>
      <c r="AG434" s="99" t="s">
        <v>326</v>
      </c>
      <c r="AH434">
        <v>-1</v>
      </c>
      <c r="AI434">
        <v>10</v>
      </c>
      <c r="AJ434">
        <v>1</v>
      </c>
    </row>
    <row r="435" spans="1:36" x14ac:dyDescent="0.2">
      <c r="A435">
        <v>777348</v>
      </c>
      <c r="B435" s="85">
        <v>45834</v>
      </c>
      <c r="C435">
        <v>2025</v>
      </c>
      <c r="D435">
        <v>6.4</v>
      </c>
      <c r="E435">
        <v>9</v>
      </c>
      <c r="F435">
        <v>100</v>
      </c>
      <c r="G435">
        <v>26</v>
      </c>
      <c r="H435">
        <v>117</v>
      </c>
      <c r="I435">
        <v>0.46082899999999999</v>
      </c>
      <c r="J435">
        <v>121</v>
      </c>
      <c r="K435">
        <v>117</v>
      </c>
      <c r="L435">
        <v>0.33921411400000001</v>
      </c>
      <c r="M435">
        <v>5</v>
      </c>
      <c r="N435">
        <v>-127</v>
      </c>
      <c r="O435">
        <v>0.55947100000000005</v>
      </c>
      <c r="P435">
        <v>-132</v>
      </c>
      <c r="Q435">
        <v>-127</v>
      </c>
      <c r="R435" s="99">
        <v>0.50044487699999995</v>
      </c>
      <c r="S435" s="102">
        <f t="shared" si="30"/>
        <v>100.17810927343847</v>
      </c>
      <c r="T435" s="99">
        <v>0.56580474000000003</v>
      </c>
      <c r="U435" s="102">
        <f t="shared" si="31"/>
        <v>130.31112776311747</v>
      </c>
      <c r="V435">
        <v>0.475076</v>
      </c>
      <c r="W435" s="100">
        <f t="shared" si="32"/>
        <v>110.49263696755887</v>
      </c>
      <c r="X435">
        <v>0.43177300000000002</v>
      </c>
      <c r="Y435" s="100">
        <f t="shared" si="33"/>
        <v>131.60318037487292</v>
      </c>
      <c r="Z435">
        <v>0.436857</v>
      </c>
      <c r="AA435" s="100">
        <f t="shared" si="34"/>
        <v>128.90785772003196</v>
      </c>
      <c r="AB435">
        <v>0.31082900000000002</v>
      </c>
      <c r="AC435">
        <v>-1</v>
      </c>
      <c r="AD435">
        <v>0</v>
      </c>
      <c r="AE435">
        <v>3</v>
      </c>
      <c r="AF435" t="s">
        <v>228</v>
      </c>
      <c r="AG435" s="99" t="s">
        <v>323</v>
      </c>
      <c r="AH435">
        <v>1</v>
      </c>
      <c r="AI435">
        <v>3</v>
      </c>
      <c r="AJ435">
        <v>-1</v>
      </c>
    </row>
    <row r="436" spans="1:36" x14ac:dyDescent="0.2">
      <c r="A436">
        <v>777350</v>
      </c>
      <c r="B436" s="85">
        <v>45834</v>
      </c>
      <c r="C436">
        <v>2025</v>
      </c>
      <c r="D436">
        <v>6.4</v>
      </c>
      <c r="E436">
        <v>7.5</v>
      </c>
      <c r="F436">
        <v>-108.5</v>
      </c>
      <c r="G436">
        <v>12</v>
      </c>
      <c r="H436">
        <v>-144</v>
      </c>
      <c r="I436">
        <v>0.59016400000000002</v>
      </c>
      <c r="J436">
        <v>-143</v>
      </c>
      <c r="K436">
        <v>-144</v>
      </c>
      <c r="L436">
        <v>0.32174260599999999</v>
      </c>
      <c r="M436">
        <v>21</v>
      </c>
      <c r="N436">
        <v>133</v>
      </c>
      <c r="O436">
        <v>0.42918499999999998</v>
      </c>
      <c r="P436">
        <v>132</v>
      </c>
      <c r="Q436">
        <v>133</v>
      </c>
      <c r="R436" s="99">
        <v>0.494037528</v>
      </c>
      <c r="S436" s="102">
        <f t="shared" si="30"/>
        <v>-102.41377290674161</v>
      </c>
      <c r="T436" s="99">
        <v>0.478813765</v>
      </c>
      <c r="U436" s="102">
        <f t="shared" si="31"/>
        <v>-108.84946780926403</v>
      </c>
      <c r="V436">
        <v>0.52765799999999996</v>
      </c>
      <c r="W436" s="100">
        <f t="shared" si="32"/>
        <v>-111.71100600835832</v>
      </c>
      <c r="X436">
        <v>0.49796600000000002</v>
      </c>
      <c r="Y436" s="100">
        <f t="shared" si="33"/>
        <v>100.81692324375558</v>
      </c>
      <c r="Z436">
        <v>0.54365799999999997</v>
      </c>
      <c r="AA436" s="100">
        <f t="shared" si="34"/>
        <v>-119.13389519264059</v>
      </c>
      <c r="AB436">
        <v>0.74016400000000004</v>
      </c>
      <c r="AC436">
        <v>1</v>
      </c>
      <c r="AD436">
        <v>2</v>
      </c>
      <c r="AE436">
        <v>1</v>
      </c>
      <c r="AF436" t="s">
        <v>222</v>
      </c>
      <c r="AG436" s="99" t="s">
        <v>325</v>
      </c>
      <c r="AH436">
        <v>1</v>
      </c>
      <c r="AI436">
        <v>3</v>
      </c>
      <c r="AJ436">
        <v>-1</v>
      </c>
    </row>
    <row r="437" spans="1:36" x14ac:dyDescent="0.2">
      <c r="A437">
        <v>777352</v>
      </c>
      <c r="B437" s="85">
        <v>45834</v>
      </c>
      <c r="C437">
        <v>2025</v>
      </c>
      <c r="D437">
        <v>6.4</v>
      </c>
      <c r="E437">
        <v>8.5</v>
      </c>
      <c r="F437">
        <v>104.5</v>
      </c>
      <c r="G437">
        <v>18</v>
      </c>
      <c r="H437">
        <v>-114</v>
      </c>
      <c r="I437">
        <v>0.53271000000000002</v>
      </c>
      <c r="J437">
        <v>-108</v>
      </c>
      <c r="K437">
        <v>-114</v>
      </c>
      <c r="L437">
        <v>0.310488926</v>
      </c>
      <c r="M437">
        <v>0</v>
      </c>
      <c r="N437">
        <v>105</v>
      </c>
      <c r="O437">
        <v>0.48780499999999999</v>
      </c>
      <c r="P437">
        <v>100</v>
      </c>
      <c r="Q437">
        <v>105</v>
      </c>
      <c r="R437" s="99">
        <v>0.52152989000000005</v>
      </c>
      <c r="S437" s="102">
        <f t="shared" si="30"/>
        <v>108.9994712522377</v>
      </c>
      <c r="T437" s="99">
        <v>0.55799361400000003</v>
      </c>
      <c r="U437" s="102">
        <f t="shared" si="31"/>
        <v>126.24107516853842</v>
      </c>
      <c r="V437">
        <v>0.46451999999999999</v>
      </c>
      <c r="W437" s="100">
        <f t="shared" si="32"/>
        <v>115.27598381124601</v>
      </c>
      <c r="X437">
        <v>0.496228</v>
      </c>
      <c r="Y437" s="100">
        <f t="shared" si="33"/>
        <v>101.52026890864684</v>
      </c>
      <c r="Z437">
        <v>0.47787499999999999</v>
      </c>
      <c r="AA437" s="100">
        <f t="shared" si="34"/>
        <v>109.25974365681401</v>
      </c>
      <c r="AB437">
        <v>0.68271000000000004</v>
      </c>
      <c r="AC437">
        <v>1</v>
      </c>
      <c r="AD437">
        <v>4</v>
      </c>
      <c r="AE437">
        <v>0</v>
      </c>
      <c r="AF437" t="s">
        <v>227</v>
      </c>
      <c r="AG437" s="99" t="s">
        <v>325</v>
      </c>
      <c r="AH437">
        <v>1</v>
      </c>
      <c r="AI437">
        <v>4</v>
      </c>
      <c r="AJ437">
        <v>-1</v>
      </c>
    </row>
    <row r="438" spans="1:36" x14ac:dyDescent="0.2">
      <c r="A438">
        <v>777353</v>
      </c>
      <c r="B438" s="85">
        <v>45834</v>
      </c>
      <c r="C438">
        <v>2025</v>
      </c>
      <c r="D438">
        <v>6.4</v>
      </c>
      <c r="E438">
        <v>10</v>
      </c>
      <c r="F438">
        <v>107</v>
      </c>
      <c r="G438">
        <v>13</v>
      </c>
      <c r="H438">
        <v>106</v>
      </c>
      <c r="I438">
        <v>0.48543700000000001</v>
      </c>
      <c r="J438">
        <v>108</v>
      </c>
      <c r="K438">
        <v>106</v>
      </c>
      <c r="L438">
        <v>0.32365466500000001</v>
      </c>
      <c r="M438">
        <v>27</v>
      </c>
      <c r="N438">
        <v>-115</v>
      </c>
      <c r="O438">
        <v>0.53488400000000003</v>
      </c>
      <c r="P438">
        <v>-117</v>
      </c>
      <c r="Q438">
        <v>-115</v>
      </c>
      <c r="R438" s="99">
        <v>0.53356720199999996</v>
      </c>
      <c r="S438" s="102">
        <f t="shared" si="30"/>
        <v>114.39315680369458</v>
      </c>
      <c r="T438" s="99">
        <v>0.54525780499999998</v>
      </c>
      <c r="U438" s="102">
        <f t="shared" si="31"/>
        <v>119.90481881717616</v>
      </c>
      <c r="V438">
        <v>0.52507199999999998</v>
      </c>
      <c r="W438" s="100">
        <f t="shared" si="32"/>
        <v>-110.55823198463766</v>
      </c>
      <c r="X438">
        <v>0.49233300000000002</v>
      </c>
      <c r="Y438" s="100">
        <f t="shared" si="33"/>
        <v>103.11455864221979</v>
      </c>
      <c r="Z438">
        <v>0.46703899999999998</v>
      </c>
      <c r="AA438" s="100">
        <f t="shared" si="34"/>
        <v>114.11488119835818</v>
      </c>
      <c r="AB438">
        <v>0.33543699999999999</v>
      </c>
      <c r="AC438">
        <v>-1</v>
      </c>
      <c r="AD438">
        <v>0</v>
      </c>
      <c r="AE438">
        <v>4</v>
      </c>
      <c r="AF438" t="s">
        <v>227</v>
      </c>
      <c r="AG438" s="99" t="s">
        <v>323</v>
      </c>
      <c r="AH438">
        <v>1</v>
      </c>
      <c r="AI438">
        <v>4</v>
      </c>
      <c r="AJ438">
        <v>-1</v>
      </c>
    </row>
    <row r="439" spans="1:36" x14ac:dyDescent="0.2">
      <c r="A439">
        <v>777354</v>
      </c>
      <c r="B439" s="85">
        <v>45834</v>
      </c>
      <c r="C439">
        <v>2025</v>
      </c>
      <c r="D439">
        <v>6.4</v>
      </c>
      <c r="E439">
        <v>7.5</v>
      </c>
      <c r="F439">
        <v>109.5</v>
      </c>
      <c r="G439">
        <v>7</v>
      </c>
      <c r="H439">
        <v>-135</v>
      </c>
      <c r="I439">
        <v>0.57446799999999998</v>
      </c>
      <c r="J439">
        <v>-135</v>
      </c>
      <c r="K439">
        <v>-135</v>
      </c>
      <c r="L439">
        <v>0.30274477700000002</v>
      </c>
      <c r="M439">
        <v>29</v>
      </c>
      <c r="N439">
        <v>125</v>
      </c>
      <c r="O439">
        <v>0.44444400000000001</v>
      </c>
      <c r="P439">
        <v>125</v>
      </c>
      <c r="Q439">
        <v>125</v>
      </c>
      <c r="R439" s="99">
        <v>0.50578456699999996</v>
      </c>
      <c r="S439" s="102">
        <f t="shared" si="30"/>
        <v>102.34090909095505</v>
      </c>
      <c r="T439" s="99">
        <v>0.52202676299999995</v>
      </c>
      <c r="U439" s="102">
        <f t="shared" si="31"/>
        <v>109.21673486919516</v>
      </c>
      <c r="V439">
        <v>0.54635199999999995</v>
      </c>
      <c r="W439" s="100">
        <f t="shared" si="32"/>
        <v>-120.43522731280638</v>
      </c>
      <c r="X439">
        <v>0.49489100000000003</v>
      </c>
      <c r="Y439" s="100">
        <f t="shared" si="33"/>
        <v>102.06469707470939</v>
      </c>
      <c r="Z439">
        <v>0.51799499999999998</v>
      </c>
      <c r="AA439" s="100">
        <f t="shared" si="34"/>
        <v>-107.4667275235734</v>
      </c>
      <c r="AB439">
        <v>0.42446800000000001</v>
      </c>
      <c r="AC439">
        <v>-1</v>
      </c>
      <c r="AD439">
        <v>0</v>
      </c>
      <c r="AE439">
        <v>6</v>
      </c>
      <c r="AF439" t="s">
        <v>224</v>
      </c>
      <c r="AG439" s="99" t="s">
        <v>324</v>
      </c>
      <c r="AH439">
        <v>-1</v>
      </c>
      <c r="AI439">
        <v>6</v>
      </c>
      <c r="AJ439">
        <v>-1</v>
      </c>
    </row>
    <row r="440" spans="1:36" x14ac:dyDescent="0.2">
      <c r="A440">
        <v>777356</v>
      </c>
      <c r="B440" s="85">
        <v>45834</v>
      </c>
      <c r="C440">
        <v>2025</v>
      </c>
      <c r="D440">
        <v>6.4</v>
      </c>
      <c r="E440">
        <v>8.5</v>
      </c>
      <c r="F440">
        <v>-107.5</v>
      </c>
      <c r="G440">
        <v>15</v>
      </c>
      <c r="H440">
        <v>-130</v>
      </c>
      <c r="I440">
        <v>0.56521699999999997</v>
      </c>
      <c r="J440">
        <v>-133</v>
      </c>
      <c r="K440">
        <v>-130</v>
      </c>
      <c r="L440">
        <v>0.31912251699999999</v>
      </c>
      <c r="M440">
        <v>24</v>
      </c>
      <c r="N440">
        <v>120</v>
      </c>
      <c r="O440">
        <v>0.45454499999999998</v>
      </c>
      <c r="P440">
        <v>123</v>
      </c>
      <c r="Q440">
        <v>120</v>
      </c>
      <c r="R440" s="99">
        <v>0.55211877499999995</v>
      </c>
      <c r="S440" s="102">
        <f t="shared" si="30"/>
        <v>123.27348059745079</v>
      </c>
      <c r="T440" s="99">
        <v>0.492543552</v>
      </c>
      <c r="U440" s="102">
        <f t="shared" si="31"/>
        <v>-103.02773144414243</v>
      </c>
      <c r="V440">
        <v>0.58383200000000002</v>
      </c>
      <c r="W440" s="100">
        <f t="shared" si="32"/>
        <v>-140.28757617116165</v>
      </c>
      <c r="X440">
        <v>0.543547</v>
      </c>
      <c r="Y440" s="100">
        <f t="shared" si="33"/>
        <v>-119.08060632748607</v>
      </c>
      <c r="Z440">
        <v>0.554172</v>
      </c>
      <c r="AA440" s="100">
        <f t="shared" si="34"/>
        <v>-124.30174865643254</v>
      </c>
      <c r="AB440">
        <v>0.71521699999999999</v>
      </c>
      <c r="AC440">
        <v>1</v>
      </c>
      <c r="AD440">
        <v>10</v>
      </c>
      <c r="AE440">
        <v>1</v>
      </c>
      <c r="AF440" t="s">
        <v>229</v>
      </c>
      <c r="AG440" s="99" t="s">
        <v>325</v>
      </c>
      <c r="AH440">
        <v>1</v>
      </c>
      <c r="AI440">
        <v>11</v>
      </c>
      <c r="AJ440">
        <v>1</v>
      </c>
    </row>
    <row r="441" spans="1:36" x14ac:dyDescent="0.2">
      <c r="A441">
        <v>777334</v>
      </c>
      <c r="B441" s="85">
        <v>45835</v>
      </c>
      <c r="C441">
        <v>2025</v>
      </c>
      <c r="D441">
        <v>6.4</v>
      </c>
      <c r="E441">
        <v>9</v>
      </c>
      <c r="F441">
        <v>106.5</v>
      </c>
      <c r="G441">
        <v>10</v>
      </c>
      <c r="H441">
        <v>-131</v>
      </c>
      <c r="I441">
        <v>0.56710000000000005</v>
      </c>
      <c r="J441">
        <v>-121</v>
      </c>
      <c r="K441">
        <v>-131</v>
      </c>
      <c r="L441">
        <v>0.34727845299999999</v>
      </c>
      <c r="M441">
        <v>15</v>
      </c>
      <c r="N441">
        <v>121</v>
      </c>
      <c r="O441">
        <v>0.45248899999999997</v>
      </c>
      <c r="P441">
        <v>112</v>
      </c>
      <c r="Q441">
        <v>121</v>
      </c>
      <c r="R441" s="99">
        <v>0.47715611099999999</v>
      </c>
      <c r="S441" s="102">
        <f t="shared" si="30"/>
        <v>-109.57501684391087</v>
      </c>
      <c r="T441" s="99">
        <v>0.61188184099999998</v>
      </c>
      <c r="U441" s="102">
        <f t="shared" si="31"/>
        <v>157.65349464104821</v>
      </c>
      <c r="V441">
        <v>0.54622899999999996</v>
      </c>
      <c r="W441" s="100">
        <f t="shared" si="32"/>
        <v>-120.37547573555823</v>
      </c>
      <c r="X441">
        <v>0.53359800000000002</v>
      </c>
      <c r="Y441" s="100">
        <f t="shared" si="33"/>
        <v>-114.40731386229048</v>
      </c>
      <c r="Z441">
        <v>0.54313</v>
      </c>
      <c r="AA441" s="100">
        <f t="shared" si="34"/>
        <v>-118.88064438461707</v>
      </c>
      <c r="AB441">
        <v>0.41710000000000003</v>
      </c>
      <c r="AC441">
        <v>-1</v>
      </c>
      <c r="AD441">
        <v>1</v>
      </c>
      <c r="AE441">
        <v>4</v>
      </c>
      <c r="AF441" t="s">
        <v>228</v>
      </c>
      <c r="AG441" s="99" t="s">
        <v>324</v>
      </c>
      <c r="AH441">
        <v>-1</v>
      </c>
      <c r="AI441">
        <v>5</v>
      </c>
      <c r="AJ441">
        <v>-1</v>
      </c>
    </row>
    <row r="442" spans="1:36" x14ac:dyDescent="0.2">
      <c r="A442">
        <v>777335</v>
      </c>
      <c r="B442" s="85">
        <v>45835</v>
      </c>
      <c r="C442">
        <v>2025</v>
      </c>
      <c r="D442">
        <v>6.4</v>
      </c>
      <c r="E442">
        <v>9.5</v>
      </c>
      <c r="F442">
        <v>-104</v>
      </c>
      <c r="G442">
        <v>13</v>
      </c>
      <c r="H442">
        <v>139</v>
      </c>
      <c r="I442">
        <v>0.41841</v>
      </c>
      <c r="J442">
        <v>134</v>
      </c>
      <c r="K442">
        <v>139</v>
      </c>
      <c r="L442">
        <v>0.32365466500000001</v>
      </c>
      <c r="M442">
        <v>14</v>
      </c>
      <c r="N442">
        <v>-151</v>
      </c>
      <c r="O442">
        <v>0.60159399999999996</v>
      </c>
      <c r="P442">
        <v>-146</v>
      </c>
      <c r="Q442">
        <v>-151</v>
      </c>
      <c r="R442" s="99">
        <v>0.52266857499999997</v>
      </c>
      <c r="S442" s="102">
        <f t="shared" si="30"/>
        <v>109.49804425719508</v>
      </c>
      <c r="T442" s="99">
        <v>0.54126628899999996</v>
      </c>
      <c r="U442" s="102">
        <f t="shared" si="31"/>
        <v>117.99139152430851</v>
      </c>
      <c r="V442">
        <v>0.40662999999999999</v>
      </c>
      <c r="W442" s="100">
        <f t="shared" si="32"/>
        <v>145.92381280279369</v>
      </c>
      <c r="X442">
        <v>0.39006000000000002</v>
      </c>
      <c r="Y442" s="100">
        <f t="shared" si="33"/>
        <v>156.37081474644924</v>
      </c>
      <c r="Z442">
        <v>0.36467699999999997</v>
      </c>
      <c r="AA442" s="100">
        <f t="shared" si="34"/>
        <v>174.21526446691183</v>
      </c>
      <c r="AB442">
        <v>0.26840999999999998</v>
      </c>
      <c r="AC442">
        <v>-1</v>
      </c>
      <c r="AD442">
        <v>4</v>
      </c>
      <c r="AE442">
        <v>5</v>
      </c>
      <c r="AF442" t="s">
        <v>222</v>
      </c>
      <c r="AG442" s="99" t="s">
        <v>323</v>
      </c>
      <c r="AH442">
        <v>1</v>
      </c>
      <c r="AI442">
        <v>9</v>
      </c>
      <c r="AJ442">
        <v>-1</v>
      </c>
    </row>
    <row r="443" spans="1:36" x14ac:dyDescent="0.2">
      <c r="A443">
        <v>777336</v>
      </c>
      <c r="B443" s="85">
        <v>45835</v>
      </c>
      <c r="C443">
        <v>2025</v>
      </c>
      <c r="D443">
        <v>6.4</v>
      </c>
      <c r="E443">
        <v>8</v>
      </c>
      <c r="F443">
        <v>106</v>
      </c>
      <c r="G443">
        <v>12</v>
      </c>
      <c r="H443">
        <v>-115</v>
      </c>
      <c r="I443">
        <v>0.53488400000000003</v>
      </c>
      <c r="J443">
        <v>-109</v>
      </c>
      <c r="K443">
        <v>-115</v>
      </c>
      <c r="L443">
        <v>0.32174260599999999</v>
      </c>
      <c r="M443">
        <v>5</v>
      </c>
      <c r="N443">
        <v>106</v>
      </c>
      <c r="O443">
        <v>0.48543700000000001</v>
      </c>
      <c r="P443">
        <v>100</v>
      </c>
      <c r="Q443">
        <v>106</v>
      </c>
      <c r="R443" s="99">
        <v>0.47510654299999999</v>
      </c>
      <c r="S443" s="102">
        <f t="shared" si="30"/>
        <v>-110.47910510464176</v>
      </c>
      <c r="T443" s="99">
        <v>0.43256471899999999</v>
      </c>
      <c r="U443" s="102">
        <f t="shared" si="31"/>
        <v>-131.1792793253673</v>
      </c>
      <c r="V443">
        <v>0.49065199999999998</v>
      </c>
      <c r="W443" s="100">
        <f t="shared" si="32"/>
        <v>103.81043998597785</v>
      </c>
      <c r="X443">
        <v>0.488095</v>
      </c>
      <c r="Y443" s="100">
        <f t="shared" si="33"/>
        <v>104.87814872104818</v>
      </c>
      <c r="Z443">
        <v>0.50750200000000001</v>
      </c>
      <c r="AA443" s="100">
        <f t="shared" si="34"/>
        <v>-103.04650983354247</v>
      </c>
      <c r="AB443">
        <v>0.68488400000000005</v>
      </c>
      <c r="AC443">
        <v>1</v>
      </c>
      <c r="AD443">
        <v>7</v>
      </c>
      <c r="AE443">
        <v>4</v>
      </c>
      <c r="AF443" t="s">
        <v>228</v>
      </c>
      <c r="AG443" s="99" t="s">
        <v>325</v>
      </c>
      <c r="AH443">
        <v>1</v>
      </c>
      <c r="AI443">
        <v>11</v>
      </c>
      <c r="AJ443">
        <v>1</v>
      </c>
    </row>
    <row r="444" spans="1:36" x14ac:dyDescent="0.2">
      <c r="A444">
        <v>777338</v>
      </c>
      <c r="B444" s="85">
        <v>45835</v>
      </c>
      <c r="C444">
        <v>2025</v>
      </c>
      <c r="D444">
        <v>6.4</v>
      </c>
      <c r="E444">
        <v>9</v>
      </c>
      <c r="F444">
        <v>-108</v>
      </c>
      <c r="G444">
        <v>9</v>
      </c>
      <c r="H444">
        <v>135</v>
      </c>
      <c r="I444">
        <v>0.42553200000000002</v>
      </c>
      <c r="J444">
        <v>135</v>
      </c>
      <c r="K444">
        <v>135</v>
      </c>
      <c r="L444">
        <v>0.33585476600000003</v>
      </c>
      <c r="M444">
        <v>25</v>
      </c>
      <c r="N444">
        <v>-147</v>
      </c>
      <c r="O444">
        <v>0.59514199999999995</v>
      </c>
      <c r="P444">
        <v>-147</v>
      </c>
      <c r="Q444">
        <v>-147</v>
      </c>
      <c r="R444" s="99">
        <v>0.51851851900000001</v>
      </c>
      <c r="S444" s="102">
        <f t="shared" si="30"/>
        <v>107.69230789999999</v>
      </c>
      <c r="T444" s="99">
        <v>0.56165409099999997</v>
      </c>
      <c r="U444" s="102">
        <f t="shared" si="31"/>
        <v>128.13033713062438</v>
      </c>
      <c r="V444">
        <v>0.53311399999999998</v>
      </c>
      <c r="W444" s="100">
        <f t="shared" si="32"/>
        <v>-114.18504731347694</v>
      </c>
      <c r="X444">
        <v>0.41329500000000002</v>
      </c>
      <c r="Y444" s="100">
        <f t="shared" si="33"/>
        <v>141.95792351710037</v>
      </c>
      <c r="Z444">
        <v>0.43863600000000003</v>
      </c>
      <c r="AA444" s="100">
        <f t="shared" si="34"/>
        <v>127.979463609918</v>
      </c>
      <c r="AB444">
        <v>0.275532</v>
      </c>
      <c r="AC444">
        <v>-1</v>
      </c>
      <c r="AD444">
        <v>1</v>
      </c>
      <c r="AE444">
        <v>3</v>
      </c>
      <c r="AF444" t="s">
        <v>225</v>
      </c>
      <c r="AG444" s="99" t="s">
        <v>323</v>
      </c>
      <c r="AH444">
        <v>1</v>
      </c>
      <c r="AI444">
        <v>4</v>
      </c>
      <c r="AJ444">
        <v>-1</v>
      </c>
    </row>
    <row r="445" spans="1:36" x14ac:dyDescent="0.2">
      <c r="A445">
        <v>777340</v>
      </c>
      <c r="B445" s="85">
        <v>45835</v>
      </c>
      <c r="C445">
        <v>2025</v>
      </c>
      <c r="D445">
        <v>6.4</v>
      </c>
      <c r="E445">
        <v>7</v>
      </c>
      <c r="F445">
        <v>-101</v>
      </c>
      <c r="G445">
        <v>28</v>
      </c>
      <c r="H445">
        <v>104</v>
      </c>
      <c r="I445">
        <v>0.49019600000000002</v>
      </c>
      <c r="J445">
        <v>103</v>
      </c>
      <c r="K445">
        <v>104</v>
      </c>
      <c r="L445">
        <v>0.33222175900000001</v>
      </c>
      <c r="M445">
        <v>24</v>
      </c>
      <c r="N445">
        <v>-113</v>
      </c>
      <c r="O445">
        <v>0.53051599999999999</v>
      </c>
      <c r="P445">
        <v>-111</v>
      </c>
      <c r="Q445">
        <v>-113</v>
      </c>
      <c r="R445" s="99">
        <v>0.50134198399999996</v>
      </c>
      <c r="S445" s="102">
        <f t="shared" si="30"/>
        <v>100.53823821414312</v>
      </c>
      <c r="T445" s="99">
        <v>0.53624424999999998</v>
      </c>
      <c r="U445" s="102">
        <f t="shared" si="31"/>
        <v>115.63074959178404</v>
      </c>
      <c r="V445">
        <v>0.51826799999999995</v>
      </c>
      <c r="W445" s="100">
        <f t="shared" si="32"/>
        <v>-107.58429998422356</v>
      </c>
      <c r="X445">
        <v>0.51868999999999998</v>
      </c>
      <c r="Y445" s="100">
        <f t="shared" si="33"/>
        <v>-107.76630446074256</v>
      </c>
      <c r="Z445">
        <v>0.517343</v>
      </c>
      <c r="AA445" s="100">
        <f t="shared" si="34"/>
        <v>-107.18646989476998</v>
      </c>
      <c r="AB445">
        <v>0.340196</v>
      </c>
      <c r="AC445">
        <v>-1</v>
      </c>
      <c r="AD445">
        <v>6</v>
      </c>
      <c r="AE445">
        <v>7</v>
      </c>
      <c r="AF445" t="s">
        <v>222</v>
      </c>
      <c r="AG445" s="99" t="s">
        <v>323</v>
      </c>
      <c r="AH445">
        <v>1</v>
      </c>
      <c r="AI445">
        <v>13</v>
      </c>
      <c r="AJ445">
        <v>1</v>
      </c>
    </row>
    <row r="446" spans="1:36" x14ac:dyDescent="0.2">
      <c r="A446">
        <v>777341</v>
      </c>
      <c r="B446" s="85">
        <v>45835</v>
      </c>
      <c r="C446">
        <v>2025</v>
      </c>
      <c r="D446">
        <v>6.4</v>
      </c>
      <c r="E446">
        <v>8.5</v>
      </c>
      <c r="F446">
        <v>103</v>
      </c>
      <c r="G446">
        <v>22</v>
      </c>
      <c r="H446">
        <v>120</v>
      </c>
      <c r="I446">
        <v>0.45454499999999998</v>
      </c>
      <c r="J446">
        <v>119</v>
      </c>
      <c r="K446">
        <v>120</v>
      </c>
      <c r="L446">
        <v>0.33647680099999999</v>
      </c>
      <c r="M446">
        <v>18</v>
      </c>
      <c r="N446">
        <v>-130</v>
      </c>
      <c r="O446">
        <v>0.56521699999999997</v>
      </c>
      <c r="P446">
        <v>-129</v>
      </c>
      <c r="Q446">
        <v>-130</v>
      </c>
      <c r="R446" s="99">
        <v>0.50240871399999998</v>
      </c>
      <c r="S446" s="102">
        <f t="shared" si="30"/>
        <v>100.96814959094762</v>
      </c>
      <c r="T446" s="99">
        <v>0.48404887499999999</v>
      </c>
      <c r="U446" s="102">
        <f t="shared" si="31"/>
        <v>-106.5907084279454</v>
      </c>
      <c r="V446">
        <v>0.473831</v>
      </c>
      <c r="W446" s="100">
        <f t="shared" si="32"/>
        <v>111.04571039041346</v>
      </c>
      <c r="X446">
        <v>0.41965400000000003</v>
      </c>
      <c r="Y446" s="100">
        <f t="shared" si="33"/>
        <v>138.29154493940246</v>
      </c>
      <c r="Z446">
        <v>0.47426699999999999</v>
      </c>
      <c r="AA446" s="100">
        <f t="shared" si="34"/>
        <v>110.85169324452261</v>
      </c>
      <c r="AB446">
        <v>0.604545</v>
      </c>
      <c r="AC446">
        <v>1</v>
      </c>
      <c r="AD446">
        <v>9</v>
      </c>
      <c r="AE446">
        <v>1</v>
      </c>
      <c r="AF446" t="s">
        <v>223</v>
      </c>
      <c r="AG446" s="99" t="s">
        <v>326</v>
      </c>
      <c r="AH446">
        <v>-1</v>
      </c>
      <c r="AI446">
        <v>10</v>
      </c>
      <c r="AJ446">
        <v>1</v>
      </c>
    </row>
    <row r="447" spans="1:36" x14ac:dyDescent="0.2">
      <c r="A447">
        <v>777343</v>
      </c>
      <c r="B447" s="85">
        <v>45835</v>
      </c>
      <c r="C447">
        <v>2025</v>
      </c>
      <c r="D447">
        <v>6.4</v>
      </c>
      <c r="E447">
        <v>8.5</v>
      </c>
      <c r="F447">
        <v>-112.5</v>
      </c>
      <c r="G447">
        <v>2</v>
      </c>
      <c r="H447">
        <v>104</v>
      </c>
      <c r="I447">
        <v>0.49019600000000002</v>
      </c>
      <c r="J447">
        <v>117</v>
      </c>
      <c r="K447">
        <v>104</v>
      </c>
      <c r="L447">
        <v>0.32065001999999998</v>
      </c>
      <c r="M447">
        <v>27</v>
      </c>
      <c r="N447">
        <v>-112</v>
      </c>
      <c r="O447">
        <v>0.52830200000000005</v>
      </c>
      <c r="P447">
        <v>-127</v>
      </c>
      <c r="Q447">
        <v>-112</v>
      </c>
      <c r="R447" s="99">
        <v>0.52835158500000001</v>
      </c>
      <c r="S447" s="102">
        <f t="shared" si="30"/>
        <v>112.02233871601159</v>
      </c>
      <c r="T447" s="99">
        <v>0.61595188400000001</v>
      </c>
      <c r="U447" s="102">
        <f t="shared" si="31"/>
        <v>160.38404000398742</v>
      </c>
      <c r="V447">
        <v>0.53345699999999996</v>
      </c>
      <c r="W447" s="100">
        <f t="shared" si="32"/>
        <v>-114.3425150522031</v>
      </c>
      <c r="X447">
        <v>0.49772</v>
      </c>
      <c r="Y447" s="100">
        <f t="shared" si="33"/>
        <v>100.91617777063411</v>
      </c>
      <c r="Z447">
        <v>0.458152</v>
      </c>
      <c r="AA447" s="100">
        <f t="shared" si="34"/>
        <v>118.26817300808466</v>
      </c>
      <c r="AB447">
        <v>0.64019599999999999</v>
      </c>
      <c r="AC447">
        <v>1</v>
      </c>
      <c r="AD447">
        <v>22</v>
      </c>
      <c r="AE447">
        <v>8</v>
      </c>
      <c r="AF447" t="s">
        <v>229</v>
      </c>
      <c r="AG447" s="99" t="s">
        <v>326</v>
      </c>
      <c r="AH447">
        <v>-1</v>
      </c>
      <c r="AI447">
        <v>30</v>
      </c>
      <c r="AJ447">
        <v>1</v>
      </c>
    </row>
    <row r="448" spans="1:36" x14ac:dyDescent="0.2">
      <c r="A448">
        <v>777345</v>
      </c>
      <c r="B448" s="85">
        <v>45835</v>
      </c>
      <c r="C448">
        <v>2025</v>
      </c>
      <c r="D448">
        <v>6.4</v>
      </c>
      <c r="E448">
        <v>8.5</v>
      </c>
      <c r="F448">
        <v>-105.5</v>
      </c>
      <c r="G448">
        <v>3</v>
      </c>
      <c r="H448">
        <v>-120</v>
      </c>
      <c r="I448">
        <v>0.54545500000000002</v>
      </c>
      <c r="J448">
        <v>-113</v>
      </c>
      <c r="K448">
        <v>-120</v>
      </c>
      <c r="L448">
        <v>0.34564541199999999</v>
      </c>
      <c r="M448">
        <v>29</v>
      </c>
      <c r="N448">
        <v>111</v>
      </c>
      <c r="O448">
        <v>0.47393400000000002</v>
      </c>
      <c r="P448">
        <v>104</v>
      </c>
      <c r="Q448">
        <v>111</v>
      </c>
      <c r="R448" s="99">
        <v>0.48806625199999998</v>
      </c>
      <c r="S448" s="102">
        <f t="shared" si="30"/>
        <v>-104.89021642086411</v>
      </c>
      <c r="T448" s="99">
        <v>0.498079457</v>
      </c>
      <c r="U448" s="102">
        <f t="shared" si="31"/>
        <v>-100.77117936626725</v>
      </c>
      <c r="V448">
        <v>0.54337199999999997</v>
      </c>
      <c r="W448" s="100">
        <f t="shared" si="32"/>
        <v>-118.99664497139901</v>
      </c>
      <c r="X448">
        <v>0.49696299999999999</v>
      </c>
      <c r="Y448" s="100">
        <f t="shared" si="33"/>
        <v>101.22222378728395</v>
      </c>
      <c r="Z448">
        <v>0.49300899999999998</v>
      </c>
      <c r="AA448" s="100">
        <f t="shared" si="34"/>
        <v>102.83605370287357</v>
      </c>
      <c r="AB448">
        <v>0.395455</v>
      </c>
      <c r="AC448">
        <v>-1</v>
      </c>
      <c r="AD448">
        <v>0</v>
      </c>
      <c r="AE448">
        <v>9</v>
      </c>
      <c r="AF448" t="s">
        <v>229</v>
      </c>
      <c r="AG448" s="99" t="s">
        <v>324</v>
      </c>
      <c r="AH448">
        <v>-1</v>
      </c>
      <c r="AI448">
        <v>9</v>
      </c>
      <c r="AJ448">
        <v>1</v>
      </c>
    </row>
    <row r="449" spans="1:36" x14ac:dyDescent="0.2">
      <c r="A449">
        <v>777346</v>
      </c>
      <c r="B449" s="85">
        <v>45835</v>
      </c>
      <c r="C449">
        <v>2025</v>
      </c>
      <c r="D449">
        <v>6.4</v>
      </c>
      <c r="E449">
        <v>9</v>
      </c>
      <c r="F449">
        <v>107</v>
      </c>
      <c r="G449">
        <v>6</v>
      </c>
      <c r="H449">
        <v>112</v>
      </c>
      <c r="I449">
        <v>0.47169800000000001</v>
      </c>
      <c r="J449">
        <v>114</v>
      </c>
      <c r="K449">
        <v>112</v>
      </c>
      <c r="L449">
        <v>0.333208536</v>
      </c>
      <c r="M449">
        <v>23</v>
      </c>
      <c r="N449">
        <v>-121</v>
      </c>
      <c r="O449">
        <v>0.54751099999999997</v>
      </c>
      <c r="P449">
        <v>-123</v>
      </c>
      <c r="Q449">
        <v>-121</v>
      </c>
      <c r="R449" s="99">
        <v>0.50789969300000004</v>
      </c>
      <c r="S449" s="102">
        <f t="shared" si="30"/>
        <v>103.21060275217428</v>
      </c>
      <c r="T449" s="99">
        <v>0.567752111</v>
      </c>
      <c r="U449" s="102">
        <f t="shared" si="31"/>
        <v>131.34872961750889</v>
      </c>
      <c r="V449">
        <v>0.45560400000000001</v>
      </c>
      <c r="W449" s="100">
        <f t="shared" si="32"/>
        <v>119.4888543559758</v>
      </c>
      <c r="X449">
        <v>0.49313499999999999</v>
      </c>
      <c r="Y449" s="100">
        <f t="shared" si="33"/>
        <v>102.7842274427895</v>
      </c>
      <c r="Z449">
        <v>0.46840700000000002</v>
      </c>
      <c r="AA449" s="100">
        <f t="shared" si="34"/>
        <v>113.48955075393835</v>
      </c>
      <c r="AB449">
        <v>0.62169799999999997</v>
      </c>
      <c r="AC449">
        <v>1</v>
      </c>
      <c r="AD449">
        <v>8</v>
      </c>
      <c r="AE449">
        <v>1</v>
      </c>
      <c r="AF449" t="s">
        <v>226</v>
      </c>
      <c r="AG449" s="99" t="s">
        <v>326</v>
      </c>
      <c r="AH449">
        <v>-1</v>
      </c>
      <c r="AI449">
        <v>9</v>
      </c>
      <c r="AJ449">
        <v>0</v>
      </c>
    </row>
    <row r="450" spans="1:36" x14ac:dyDescent="0.2">
      <c r="A450">
        <v>777349</v>
      </c>
      <c r="B450" s="85">
        <v>45835</v>
      </c>
      <c r="C450">
        <v>2025</v>
      </c>
      <c r="D450">
        <v>6.4</v>
      </c>
      <c r="E450">
        <v>8.5</v>
      </c>
      <c r="F450">
        <v>-101</v>
      </c>
      <c r="G450">
        <v>7</v>
      </c>
      <c r="H450">
        <v>114</v>
      </c>
      <c r="I450">
        <v>0.46728999999999998</v>
      </c>
      <c r="J450">
        <v>114</v>
      </c>
      <c r="K450">
        <v>114</v>
      </c>
      <c r="L450">
        <v>0.30274477700000002</v>
      </c>
      <c r="M450">
        <v>26</v>
      </c>
      <c r="N450">
        <v>-123</v>
      </c>
      <c r="O450">
        <v>0.55157</v>
      </c>
      <c r="P450">
        <v>-123</v>
      </c>
      <c r="Q450">
        <v>-123</v>
      </c>
      <c r="R450" s="99">
        <v>0.50918392999999995</v>
      </c>
      <c r="S450" s="102">
        <f t="shared" si="30"/>
        <v>103.74231023038831</v>
      </c>
      <c r="T450" s="99">
        <v>0.54922843899999996</v>
      </c>
      <c r="U450" s="102">
        <f t="shared" si="31"/>
        <v>121.8418566117129</v>
      </c>
      <c r="V450">
        <v>0.45652900000000002</v>
      </c>
      <c r="W450" s="100">
        <f t="shared" si="32"/>
        <v>119.04413520280202</v>
      </c>
      <c r="X450">
        <v>0.51586100000000001</v>
      </c>
      <c r="Y450" s="100">
        <f t="shared" si="33"/>
        <v>-106.55225049004522</v>
      </c>
      <c r="Z450">
        <v>0.48975299999999999</v>
      </c>
      <c r="AA450" s="100">
        <f t="shared" si="34"/>
        <v>104.18455833859109</v>
      </c>
      <c r="AB450">
        <v>0.31729000000000002</v>
      </c>
      <c r="AC450">
        <v>-1</v>
      </c>
      <c r="AD450">
        <v>0</v>
      </c>
      <c r="AE450">
        <v>5</v>
      </c>
      <c r="AF450" t="s">
        <v>230</v>
      </c>
      <c r="AG450" s="99" t="s">
        <v>323</v>
      </c>
      <c r="AH450">
        <v>1</v>
      </c>
      <c r="AI450">
        <v>5</v>
      </c>
      <c r="AJ450">
        <v>-1</v>
      </c>
    </row>
    <row r="451" spans="1:36" x14ac:dyDescent="0.2">
      <c r="A451">
        <v>777315</v>
      </c>
      <c r="B451" s="85">
        <v>45836</v>
      </c>
      <c r="C451">
        <v>2025</v>
      </c>
      <c r="D451">
        <v>6.4</v>
      </c>
      <c r="E451">
        <v>9</v>
      </c>
      <c r="F451">
        <v>101</v>
      </c>
      <c r="G451">
        <v>4</v>
      </c>
      <c r="H451">
        <v>-107</v>
      </c>
      <c r="I451">
        <v>0.51690800000000003</v>
      </c>
      <c r="J451">
        <v>-118</v>
      </c>
      <c r="K451">
        <v>-107</v>
      </c>
      <c r="L451">
        <v>0.34782608700000001</v>
      </c>
      <c r="M451">
        <v>16</v>
      </c>
      <c r="N451">
        <v>-101</v>
      </c>
      <c r="O451">
        <v>0.50248800000000005</v>
      </c>
      <c r="P451">
        <v>109</v>
      </c>
      <c r="Q451">
        <v>-101</v>
      </c>
      <c r="R451" s="99">
        <v>0.48762603100000002</v>
      </c>
      <c r="S451" s="102">
        <f t="shared" ref="S451:S514" si="35">IF(R451&lt;0.5,((1-R451)/(1-(1-R451))*-100),(1-(1-R451))/(1-R451)*100)</f>
        <v>-105.07518803892566</v>
      </c>
      <c r="T451" s="99">
        <v>0.60751471999999995</v>
      </c>
      <c r="U451" s="102">
        <f t="shared" ref="U451:U514" si="36">IF(T451&lt;0.5,((1-T451)/(1-(1-T451))*-100),(1-(1-T451))/(1-T451)*100)</f>
        <v>154.78662537356811</v>
      </c>
      <c r="V451">
        <v>0.595383</v>
      </c>
      <c r="W451" s="100">
        <f t="shared" ref="W451:W514" si="37">IF(V451&lt;0.5,100*(1-V451)/V451,-100*(V451/(1-V451)))</f>
        <v>-147.14730226362212</v>
      </c>
      <c r="X451">
        <v>0.57176300000000002</v>
      </c>
      <c r="Y451" s="100">
        <f t="shared" ref="Y451:Y514" si="38">IF(X451&lt;0.5,100*(1-X451)/X451,-100*(X451/(1-X451)))</f>
        <v>-133.51555330342779</v>
      </c>
      <c r="Z451">
        <v>0.61095900000000003</v>
      </c>
      <c r="AA451" s="100">
        <f t="shared" ref="AA451:AA514" si="39">IF(Z451&lt;0.5,100*(1-Z451)/Z451,-100*(Z451/(1-Z451)))</f>
        <v>-157.04231687662741</v>
      </c>
      <c r="AB451">
        <v>0.66690799999999995</v>
      </c>
      <c r="AC451">
        <v>1</v>
      </c>
      <c r="AD451">
        <v>8</v>
      </c>
      <c r="AE451">
        <v>2</v>
      </c>
      <c r="AF451" t="s">
        <v>224</v>
      </c>
      <c r="AG451" s="99" t="s">
        <v>325</v>
      </c>
      <c r="AH451">
        <v>1</v>
      </c>
      <c r="AI451">
        <v>10</v>
      </c>
      <c r="AJ451">
        <v>1</v>
      </c>
    </row>
    <row r="452" spans="1:36" x14ac:dyDescent="0.2">
      <c r="A452">
        <v>777319</v>
      </c>
      <c r="B452" s="85">
        <v>45836</v>
      </c>
      <c r="C452">
        <v>2025</v>
      </c>
      <c r="D452">
        <v>6.4</v>
      </c>
      <c r="E452">
        <v>10</v>
      </c>
      <c r="F452">
        <v>108.5</v>
      </c>
      <c r="G452">
        <v>13</v>
      </c>
      <c r="H452">
        <v>139</v>
      </c>
      <c r="I452">
        <v>0.41841</v>
      </c>
      <c r="J452">
        <v>140</v>
      </c>
      <c r="K452">
        <v>139</v>
      </c>
      <c r="L452">
        <v>0.32365466500000001</v>
      </c>
      <c r="M452">
        <v>14</v>
      </c>
      <c r="N452">
        <v>-152</v>
      </c>
      <c r="O452">
        <v>0.60317500000000002</v>
      </c>
      <c r="P452">
        <v>-153</v>
      </c>
      <c r="Q452">
        <v>-152</v>
      </c>
      <c r="R452" s="99">
        <v>0.51370096399999998</v>
      </c>
      <c r="S452" s="102">
        <f t="shared" si="35"/>
        <v>105.63478970170115</v>
      </c>
      <c r="T452" s="99">
        <v>0.16163834599999999</v>
      </c>
      <c r="U452" s="102">
        <f t="shared" si="36"/>
        <v>-518.66507839668225</v>
      </c>
      <c r="V452">
        <v>0.43524099999999999</v>
      </c>
      <c r="W452" s="100">
        <f t="shared" si="37"/>
        <v>129.75776638689831</v>
      </c>
      <c r="X452">
        <v>0.393901</v>
      </c>
      <c r="Y452" s="100">
        <f t="shared" si="38"/>
        <v>153.87089649429677</v>
      </c>
      <c r="Z452">
        <v>0.451324</v>
      </c>
      <c r="AA452" s="100">
        <f t="shared" si="39"/>
        <v>121.5703131231665</v>
      </c>
      <c r="AB452">
        <v>0.56840999999999997</v>
      </c>
      <c r="AC452">
        <v>1</v>
      </c>
      <c r="AD452">
        <v>9</v>
      </c>
      <c r="AE452">
        <v>5</v>
      </c>
      <c r="AF452" t="s">
        <v>227</v>
      </c>
      <c r="AG452" s="99" t="s">
        <v>326</v>
      </c>
      <c r="AH452">
        <v>-1</v>
      </c>
      <c r="AI452">
        <v>14</v>
      </c>
      <c r="AJ452">
        <v>1</v>
      </c>
    </row>
    <row r="453" spans="1:36" x14ac:dyDescent="0.2">
      <c r="A453">
        <v>777320</v>
      </c>
      <c r="B453" s="85">
        <v>45836</v>
      </c>
      <c r="C453">
        <v>2025</v>
      </c>
      <c r="D453">
        <v>6.4</v>
      </c>
      <c r="E453">
        <v>8</v>
      </c>
      <c r="F453">
        <v>-105</v>
      </c>
      <c r="G453">
        <v>12</v>
      </c>
      <c r="H453">
        <v>-115</v>
      </c>
      <c r="I453">
        <v>0.53488400000000003</v>
      </c>
      <c r="J453">
        <v>-114</v>
      </c>
      <c r="K453">
        <v>-115</v>
      </c>
      <c r="L453">
        <v>0.32174260599999999</v>
      </c>
      <c r="M453">
        <v>5</v>
      </c>
      <c r="N453">
        <v>106</v>
      </c>
      <c r="O453">
        <v>0.48543700000000001</v>
      </c>
      <c r="P453">
        <v>105</v>
      </c>
      <c r="Q453">
        <v>106</v>
      </c>
      <c r="R453" s="99">
        <v>0.47078027900000002</v>
      </c>
      <c r="S453" s="102">
        <f t="shared" si="35"/>
        <v>-112.41331563933248</v>
      </c>
      <c r="T453" s="99">
        <v>0.50063508800000001</v>
      </c>
      <c r="U453" s="102">
        <f t="shared" si="36"/>
        <v>100.25435827978238</v>
      </c>
      <c r="V453">
        <v>0.51219499999999996</v>
      </c>
      <c r="W453" s="100">
        <f t="shared" si="37"/>
        <v>-104.99994875001279</v>
      </c>
      <c r="X453">
        <v>0.481993</v>
      </c>
      <c r="Y453" s="100">
        <f t="shared" si="38"/>
        <v>107.47189274533032</v>
      </c>
      <c r="Z453">
        <v>0.52501299999999995</v>
      </c>
      <c r="AA453" s="100">
        <f t="shared" si="39"/>
        <v>-110.53207772002179</v>
      </c>
      <c r="AB453">
        <v>0.384884</v>
      </c>
      <c r="AC453">
        <v>-1</v>
      </c>
      <c r="AD453">
        <v>3</v>
      </c>
      <c r="AE453">
        <v>12</v>
      </c>
      <c r="AF453" t="s">
        <v>229</v>
      </c>
      <c r="AG453" s="99" t="s">
        <v>324</v>
      </c>
      <c r="AH453">
        <v>-1</v>
      </c>
      <c r="AI453">
        <v>15</v>
      </c>
      <c r="AJ453">
        <v>1</v>
      </c>
    </row>
    <row r="454" spans="1:36" x14ac:dyDescent="0.2">
      <c r="A454">
        <v>777322</v>
      </c>
      <c r="B454" s="85">
        <v>45836</v>
      </c>
      <c r="C454">
        <v>2025</v>
      </c>
      <c r="D454">
        <v>6.4</v>
      </c>
      <c r="E454">
        <v>7.5</v>
      </c>
      <c r="F454">
        <v>113</v>
      </c>
      <c r="G454">
        <v>28</v>
      </c>
      <c r="H454">
        <v>109</v>
      </c>
      <c r="I454">
        <v>0.47846899999999998</v>
      </c>
      <c r="J454">
        <v>108</v>
      </c>
      <c r="K454">
        <v>109</v>
      </c>
      <c r="L454">
        <v>0.33222175900000001</v>
      </c>
      <c r="M454">
        <v>24</v>
      </c>
      <c r="N454">
        <v>-118</v>
      </c>
      <c r="O454">
        <v>0.54128399999999999</v>
      </c>
      <c r="P454">
        <v>-117</v>
      </c>
      <c r="Q454">
        <v>-118</v>
      </c>
      <c r="R454" s="99">
        <v>0.49876323900000002</v>
      </c>
      <c r="S454" s="102">
        <f t="shared" si="35"/>
        <v>-100.49593109647759</v>
      </c>
      <c r="T454" s="99">
        <v>0.55914338399999997</v>
      </c>
      <c r="U454" s="102">
        <f t="shared" si="36"/>
        <v>126.83112007555761</v>
      </c>
      <c r="V454">
        <v>0.50173400000000001</v>
      </c>
      <c r="W454" s="100">
        <f t="shared" si="37"/>
        <v>-100.69601377577439</v>
      </c>
      <c r="X454">
        <v>0.50571200000000005</v>
      </c>
      <c r="Y454" s="100">
        <f t="shared" si="38"/>
        <v>-102.31120318518761</v>
      </c>
      <c r="Z454">
        <v>0.49069000000000002</v>
      </c>
      <c r="AA454" s="100">
        <f t="shared" si="39"/>
        <v>103.79465650410644</v>
      </c>
      <c r="AB454">
        <v>0.62846900000000006</v>
      </c>
      <c r="AC454">
        <v>1</v>
      </c>
      <c r="AD454">
        <v>3</v>
      </c>
      <c r="AE454">
        <v>2</v>
      </c>
      <c r="AF454" t="s">
        <v>222</v>
      </c>
      <c r="AG454" s="99" t="s">
        <v>326</v>
      </c>
      <c r="AH454">
        <v>-1</v>
      </c>
      <c r="AI454">
        <v>5</v>
      </c>
      <c r="AJ454">
        <v>-1</v>
      </c>
    </row>
    <row r="455" spans="1:36" x14ac:dyDescent="0.2">
      <c r="A455">
        <v>777323</v>
      </c>
      <c r="B455" s="85">
        <v>45836</v>
      </c>
      <c r="C455">
        <v>2025</v>
      </c>
      <c r="D455">
        <v>6.4</v>
      </c>
      <c r="E455">
        <v>9</v>
      </c>
      <c r="F455">
        <v>-101</v>
      </c>
      <c r="G455">
        <v>3</v>
      </c>
      <c r="H455">
        <v>107</v>
      </c>
      <c r="I455">
        <v>0.48309200000000002</v>
      </c>
      <c r="J455">
        <v>104</v>
      </c>
      <c r="K455">
        <v>107</v>
      </c>
      <c r="L455">
        <v>0.34564541199999999</v>
      </c>
      <c r="M455">
        <v>29</v>
      </c>
      <c r="N455">
        <v>-116</v>
      </c>
      <c r="O455">
        <v>0.53703699999999999</v>
      </c>
      <c r="P455">
        <v>-112</v>
      </c>
      <c r="Q455">
        <v>-116</v>
      </c>
      <c r="R455" s="99">
        <v>0.51576154500000004</v>
      </c>
      <c r="S455" s="102">
        <f t="shared" si="35"/>
        <v>106.509827890476</v>
      </c>
      <c r="T455" s="99">
        <v>0.54822122900000003</v>
      </c>
      <c r="U455" s="102">
        <f t="shared" si="36"/>
        <v>121.34727530169852</v>
      </c>
      <c r="V455">
        <v>0.50359500000000001</v>
      </c>
      <c r="W455" s="100">
        <f t="shared" si="37"/>
        <v>-101.44841409736003</v>
      </c>
      <c r="X455">
        <v>0.48589500000000002</v>
      </c>
      <c r="Y455" s="100">
        <f t="shared" si="38"/>
        <v>105.80578108439067</v>
      </c>
      <c r="Z455">
        <v>0.44892500000000002</v>
      </c>
      <c r="AA455" s="100">
        <f t="shared" si="39"/>
        <v>122.75435763212117</v>
      </c>
      <c r="AB455">
        <v>0.63309199999999999</v>
      </c>
      <c r="AC455">
        <v>1</v>
      </c>
      <c r="AD455">
        <v>15</v>
      </c>
      <c r="AE455">
        <v>1</v>
      </c>
      <c r="AF455" t="s">
        <v>229</v>
      </c>
      <c r="AG455" s="99" t="s">
        <v>326</v>
      </c>
      <c r="AH455">
        <v>-1</v>
      </c>
      <c r="AI455">
        <v>16</v>
      </c>
      <c r="AJ455">
        <v>1</v>
      </c>
    </row>
    <row r="456" spans="1:36" x14ac:dyDescent="0.2">
      <c r="A456">
        <v>777324</v>
      </c>
      <c r="B456" s="85">
        <v>45836</v>
      </c>
      <c r="C456">
        <v>2025</v>
      </c>
      <c r="D456">
        <v>6.4</v>
      </c>
      <c r="E456">
        <v>9</v>
      </c>
      <c r="F456">
        <v>-106.5</v>
      </c>
      <c r="G456">
        <v>10</v>
      </c>
      <c r="H456">
        <v>-148</v>
      </c>
      <c r="I456">
        <v>0.59677400000000003</v>
      </c>
      <c r="J456">
        <v>-132</v>
      </c>
      <c r="K456">
        <v>-148</v>
      </c>
      <c r="L456">
        <v>0.34727845299999999</v>
      </c>
      <c r="M456">
        <v>15</v>
      </c>
      <c r="N456">
        <v>134</v>
      </c>
      <c r="O456">
        <v>0.42735000000000001</v>
      </c>
      <c r="P456">
        <v>121</v>
      </c>
      <c r="Q456">
        <v>134</v>
      </c>
      <c r="R456" s="99">
        <v>0.48946849799999997</v>
      </c>
      <c r="S456" s="102">
        <f t="shared" si="35"/>
        <v>-104.30323996050102</v>
      </c>
      <c r="T456" s="99">
        <v>0.54033406399999995</v>
      </c>
      <c r="U456" s="102">
        <f t="shared" si="36"/>
        <v>117.54929432056062</v>
      </c>
      <c r="V456">
        <v>0.484935</v>
      </c>
      <c r="W456" s="100">
        <f t="shared" si="37"/>
        <v>106.21320383144133</v>
      </c>
      <c r="X456">
        <v>0.525424</v>
      </c>
      <c r="Y456" s="100">
        <f t="shared" si="38"/>
        <v>-110.7144061225178</v>
      </c>
      <c r="Z456">
        <v>0.504297</v>
      </c>
      <c r="AA456" s="100">
        <f t="shared" si="39"/>
        <v>-101.73369941275321</v>
      </c>
      <c r="AB456">
        <v>0.74677400000000005</v>
      </c>
      <c r="AC456">
        <v>1</v>
      </c>
      <c r="AD456">
        <v>10</v>
      </c>
      <c r="AE456">
        <v>5</v>
      </c>
      <c r="AF456" t="s">
        <v>230</v>
      </c>
      <c r="AG456" s="99" t="s">
        <v>325</v>
      </c>
      <c r="AH456">
        <v>1</v>
      </c>
      <c r="AI456">
        <v>15</v>
      </c>
      <c r="AJ456">
        <v>1</v>
      </c>
    </row>
    <row r="457" spans="1:36" x14ac:dyDescent="0.2">
      <c r="A457">
        <v>777325</v>
      </c>
      <c r="B457" s="85">
        <v>45836</v>
      </c>
      <c r="C457">
        <v>2025</v>
      </c>
      <c r="D457">
        <v>6.4</v>
      </c>
      <c r="E457">
        <v>9.5</v>
      </c>
      <c r="F457">
        <v>101</v>
      </c>
      <c r="G457">
        <v>22</v>
      </c>
      <c r="H457">
        <v>120</v>
      </c>
      <c r="I457">
        <v>0.45454499999999998</v>
      </c>
      <c r="J457">
        <v>126</v>
      </c>
      <c r="K457">
        <v>120</v>
      </c>
      <c r="L457">
        <v>0.33647680099999999</v>
      </c>
      <c r="M457">
        <v>18</v>
      </c>
      <c r="N457">
        <v>-130</v>
      </c>
      <c r="O457">
        <v>0.56521699999999997</v>
      </c>
      <c r="P457">
        <v>-137</v>
      </c>
      <c r="Q457">
        <v>-130</v>
      </c>
      <c r="R457" s="99">
        <v>0.48774699300000002</v>
      </c>
      <c r="S457" s="102">
        <f t="shared" si="35"/>
        <v>-105.0243290787443</v>
      </c>
      <c r="T457" s="99">
        <v>0.51491124700000002</v>
      </c>
      <c r="U457" s="102">
        <f t="shared" si="36"/>
        <v>106.14784280517013</v>
      </c>
      <c r="V457">
        <v>0.49688599999999999</v>
      </c>
      <c r="W457" s="100">
        <f t="shared" si="37"/>
        <v>101.25340621390018</v>
      </c>
      <c r="X457">
        <v>0.43267499999999998</v>
      </c>
      <c r="Y457" s="100">
        <f t="shared" si="38"/>
        <v>131.12035592534815</v>
      </c>
      <c r="Z457">
        <v>0.45015500000000003</v>
      </c>
      <c r="AA457" s="100">
        <f t="shared" si="39"/>
        <v>122.14570536815094</v>
      </c>
      <c r="AB457">
        <v>0.604545</v>
      </c>
      <c r="AC457">
        <v>1</v>
      </c>
      <c r="AD457">
        <v>9</v>
      </c>
      <c r="AE457">
        <v>2</v>
      </c>
      <c r="AF457" t="s">
        <v>226</v>
      </c>
      <c r="AG457" s="99" t="s">
        <v>326</v>
      </c>
      <c r="AH457">
        <v>-1</v>
      </c>
      <c r="AI457">
        <v>11</v>
      </c>
      <c r="AJ457">
        <v>1</v>
      </c>
    </row>
    <row r="458" spans="1:36" x14ac:dyDescent="0.2">
      <c r="A458">
        <v>777327</v>
      </c>
      <c r="B458" s="85">
        <v>45836</v>
      </c>
      <c r="C458">
        <v>2025</v>
      </c>
      <c r="D458">
        <v>6.4</v>
      </c>
      <c r="E458">
        <v>7.5</v>
      </c>
      <c r="F458">
        <v>-110.5</v>
      </c>
      <c r="G458">
        <v>9</v>
      </c>
      <c r="H458">
        <v>145</v>
      </c>
      <c r="I458">
        <v>0.408163</v>
      </c>
      <c r="J458">
        <v>139</v>
      </c>
      <c r="K458">
        <v>145</v>
      </c>
      <c r="L458">
        <v>0.33585476600000003</v>
      </c>
      <c r="M458">
        <v>25</v>
      </c>
      <c r="N458">
        <v>-158</v>
      </c>
      <c r="O458">
        <v>0.61240300000000003</v>
      </c>
      <c r="P458">
        <v>-151</v>
      </c>
      <c r="Q458">
        <v>-158</v>
      </c>
      <c r="R458" s="99">
        <v>0.52611135099999995</v>
      </c>
      <c r="S458" s="102">
        <f t="shared" si="35"/>
        <v>111.02003648118608</v>
      </c>
      <c r="T458" s="99">
        <v>0.56344391800000004</v>
      </c>
      <c r="U458" s="102">
        <f t="shared" si="36"/>
        <v>129.06564385008389</v>
      </c>
      <c r="V458">
        <v>0.47165000000000001</v>
      </c>
      <c r="W458" s="100">
        <f t="shared" si="37"/>
        <v>112.02162620587299</v>
      </c>
      <c r="X458">
        <v>0.407663</v>
      </c>
      <c r="Y458" s="100">
        <f t="shared" si="38"/>
        <v>145.30065274503696</v>
      </c>
      <c r="Z458">
        <v>0.37976100000000002</v>
      </c>
      <c r="AA458" s="100">
        <f t="shared" si="39"/>
        <v>163.32351136635936</v>
      </c>
      <c r="AB458">
        <v>0.55816299999999996</v>
      </c>
      <c r="AC458">
        <v>1</v>
      </c>
      <c r="AD458">
        <v>1</v>
      </c>
      <c r="AE458">
        <v>0</v>
      </c>
      <c r="AF458" t="s">
        <v>222</v>
      </c>
      <c r="AG458" s="99" t="s">
        <v>326</v>
      </c>
      <c r="AH458">
        <v>-1</v>
      </c>
      <c r="AI458">
        <v>1</v>
      </c>
      <c r="AJ458">
        <v>-1</v>
      </c>
    </row>
    <row r="459" spans="1:36" x14ac:dyDescent="0.2">
      <c r="A459">
        <v>777328</v>
      </c>
      <c r="B459" s="85">
        <v>45836</v>
      </c>
      <c r="C459">
        <v>2025</v>
      </c>
      <c r="D459">
        <v>6.4</v>
      </c>
      <c r="E459">
        <v>9.5</v>
      </c>
      <c r="F459">
        <v>-106.5</v>
      </c>
      <c r="G459">
        <v>6</v>
      </c>
      <c r="H459">
        <v>-148</v>
      </c>
      <c r="I459">
        <v>0.59677400000000003</v>
      </c>
      <c r="J459">
        <v>-148</v>
      </c>
      <c r="K459">
        <v>-148</v>
      </c>
      <c r="L459">
        <v>0.333208536</v>
      </c>
      <c r="M459">
        <v>23</v>
      </c>
      <c r="N459">
        <v>136</v>
      </c>
      <c r="O459">
        <v>0.42372900000000002</v>
      </c>
      <c r="P459">
        <v>136</v>
      </c>
      <c r="Q459">
        <v>135</v>
      </c>
      <c r="R459" s="99">
        <v>0.504552836</v>
      </c>
      <c r="S459" s="102">
        <f t="shared" si="35"/>
        <v>101.83786943626545</v>
      </c>
      <c r="T459" s="99">
        <v>0.342024726</v>
      </c>
      <c r="U459" s="102">
        <f t="shared" si="36"/>
        <v>-192.37652250907732</v>
      </c>
      <c r="V459">
        <v>0.55356399999999994</v>
      </c>
      <c r="W459" s="100">
        <f t="shared" si="37"/>
        <v>-123.9962727020222</v>
      </c>
      <c r="X459">
        <v>0.514158</v>
      </c>
      <c r="Y459" s="100">
        <f t="shared" si="38"/>
        <v>-105.82823222364472</v>
      </c>
      <c r="Z459">
        <v>0.57765699999999998</v>
      </c>
      <c r="AA459" s="100">
        <f t="shared" si="39"/>
        <v>-136.77437533000426</v>
      </c>
      <c r="AB459">
        <v>0.446774</v>
      </c>
      <c r="AC459">
        <v>-1</v>
      </c>
      <c r="AD459">
        <v>4</v>
      </c>
      <c r="AE459">
        <v>6</v>
      </c>
      <c r="AF459" t="s">
        <v>225</v>
      </c>
      <c r="AG459" s="99" t="s">
        <v>324</v>
      </c>
      <c r="AH459">
        <v>-1</v>
      </c>
      <c r="AI459">
        <v>10</v>
      </c>
      <c r="AJ459">
        <v>1</v>
      </c>
    </row>
    <row r="460" spans="1:36" x14ac:dyDescent="0.2">
      <c r="A460">
        <v>777329</v>
      </c>
      <c r="B460" s="85">
        <v>45836</v>
      </c>
      <c r="C460">
        <v>2025</v>
      </c>
      <c r="D460">
        <v>6.4</v>
      </c>
      <c r="E460">
        <v>8.5</v>
      </c>
      <c r="F460">
        <v>-100</v>
      </c>
      <c r="G460">
        <v>7</v>
      </c>
      <c r="H460">
        <v>-117</v>
      </c>
      <c r="I460">
        <v>0.53917099999999996</v>
      </c>
      <c r="J460">
        <v>-116</v>
      </c>
      <c r="K460">
        <v>-117</v>
      </c>
      <c r="L460">
        <v>0.30274477700000002</v>
      </c>
      <c r="M460">
        <v>26</v>
      </c>
      <c r="N460">
        <v>108</v>
      </c>
      <c r="O460">
        <v>0.480769</v>
      </c>
      <c r="P460">
        <v>107</v>
      </c>
      <c r="Q460">
        <v>108</v>
      </c>
      <c r="R460" s="99">
        <v>0.52928760799999997</v>
      </c>
      <c r="S460" s="102">
        <f t="shared" si="35"/>
        <v>112.44395027526701</v>
      </c>
      <c r="T460" s="99">
        <v>0.43814166500000001</v>
      </c>
      <c r="U460" s="102">
        <f t="shared" si="36"/>
        <v>-128.23668230685158</v>
      </c>
      <c r="V460">
        <v>0.55463499999999999</v>
      </c>
      <c r="W460" s="100">
        <f t="shared" si="37"/>
        <v>-124.53493202204933</v>
      </c>
      <c r="X460">
        <v>0.50490100000000004</v>
      </c>
      <c r="Y460" s="100">
        <f t="shared" si="38"/>
        <v>-101.97980605899023</v>
      </c>
      <c r="Z460">
        <v>0.54557100000000003</v>
      </c>
      <c r="AA460" s="100">
        <f t="shared" si="39"/>
        <v>-120.0563784441574</v>
      </c>
      <c r="AB460">
        <v>0.38917099999999999</v>
      </c>
      <c r="AC460">
        <v>-1</v>
      </c>
      <c r="AD460">
        <v>6</v>
      </c>
      <c r="AE460">
        <v>9</v>
      </c>
      <c r="AF460" t="s">
        <v>228</v>
      </c>
      <c r="AG460" s="99" t="s">
        <v>324</v>
      </c>
      <c r="AH460">
        <v>-1</v>
      </c>
      <c r="AI460">
        <v>15</v>
      </c>
      <c r="AJ460">
        <v>1</v>
      </c>
    </row>
    <row r="461" spans="1:36" x14ac:dyDescent="0.2">
      <c r="A461">
        <v>777330</v>
      </c>
      <c r="B461" s="85">
        <v>45836</v>
      </c>
      <c r="C461">
        <v>2025</v>
      </c>
      <c r="D461">
        <v>6.4</v>
      </c>
      <c r="E461">
        <v>9.5</v>
      </c>
      <c r="F461">
        <v>-111.5</v>
      </c>
      <c r="G461">
        <v>2</v>
      </c>
      <c r="H461">
        <v>-111</v>
      </c>
      <c r="I461">
        <v>0.52606600000000003</v>
      </c>
      <c r="J461">
        <v>-115</v>
      </c>
      <c r="K461">
        <v>-111</v>
      </c>
      <c r="L461">
        <v>0.32065001999999998</v>
      </c>
      <c r="M461">
        <v>27</v>
      </c>
      <c r="N461">
        <v>103</v>
      </c>
      <c r="O461">
        <v>0.49261100000000002</v>
      </c>
      <c r="P461">
        <v>106</v>
      </c>
      <c r="Q461">
        <v>103</v>
      </c>
      <c r="R461" s="99">
        <v>0.50671126099999997</v>
      </c>
      <c r="S461" s="102">
        <f t="shared" si="35"/>
        <v>102.72102745082124</v>
      </c>
      <c r="T461" s="99">
        <v>0.50170615500000004</v>
      </c>
      <c r="U461" s="102">
        <f t="shared" si="36"/>
        <v>100.68479874560765</v>
      </c>
      <c r="V461">
        <v>0.58975699999999998</v>
      </c>
      <c r="W461" s="100">
        <f t="shared" si="37"/>
        <v>-143.75796783857371</v>
      </c>
      <c r="X461">
        <v>0.509266</v>
      </c>
      <c r="Y461" s="100">
        <f t="shared" si="38"/>
        <v>-103.77638394731157</v>
      </c>
      <c r="Z461">
        <v>0.51957900000000001</v>
      </c>
      <c r="AA461" s="100">
        <f t="shared" si="39"/>
        <v>-108.1507677641069</v>
      </c>
      <c r="AB461">
        <v>0.37606600000000001</v>
      </c>
      <c r="AC461">
        <v>-1</v>
      </c>
      <c r="AD461">
        <v>3</v>
      </c>
      <c r="AE461">
        <v>11</v>
      </c>
      <c r="AF461" t="s">
        <v>223</v>
      </c>
      <c r="AG461" s="99" t="s">
        <v>324</v>
      </c>
      <c r="AH461">
        <v>-1</v>
      </c>
      <c r="AI461">
        <v>14</v>
      </c>
      <c r="AJ461">
        <v>1</v>
      </c>
    </row>
    <row r="462" spans="1:36" x14ac:dyDescent="0.2">
      <c r="A462">
        <v>777302</v>
      </c>
      <c r="B462" s="85">
        <v>45837</v>
      </c>
      <c r="C462">
        <v>2025</v>
      </c>
      <c r="D462">
        <v>6.5</v>
      </c>
      <c r="E462">
        <v>8.5</v>
      </c>
      <c r="F462">
        <v>106.5</v>
      </c>
      <c r="G462">
        <v>28</v>
      </c>
      <c r="H462">
        <v>103</v>
      </c>
      <c r="I462">
        <v>0.49261100000000002</v>
      </c>
      <c r="J462">
        <v>108</v>
      </c>
      <c r="K462">
        <v>103</v>
      </c>
      <c r="L462">
        <v>0.33222175900000001</v>
      </c>
      <c r="M462">
        <v>24</v>
      </c>
      <c r="N462">
        <v>-112</v>
      </c>
      <c r="O462">
        <v>0.52830200000000005</v>
      </c>
      <c r="P462">
        <v>-117</v>
      </c>
      <c r="Q462">
        <v>-112</v>
      </c>
      <c r="R462" s="99">
        <v>0.49746734199999998</v>
      </c>
      <c r="S462" s="102">
        <f t="shared" si="35"/>
        <v>-101.01822081016125</v>
      </c>
      <c r="T462" s="99">
        <v>0.55107141500000001</v>
      </c>
      <c r="U462" s="102">
        <f t="shared" si="36"/>
        <v>122.75257878711376</v>
      </c>
      <c r="V462">
        <v>0.49261899999999997</v>
      </c>
      <c r="W462" s="100">
        <f t="shared" si="37"/>
        <v>102.99663634573578</v>
      </c>
      <c r="X462">
        <v>0.51266999999999996</v>
      </c>
      <c r="Y462" s="100">
        <f t="shared" si="38"/>
        <v>-105.19976196827609</v>
      </c>
      <c r="Z462">
        <v>0.45119300000000001</v>
      </c>
      <c r="AA462" s="100">
        <f t="shared" si="39"/>
        <v>121.63464415449708</v>
      </c>
      <c r="AB462">
        <v>0.342611</v>
      </c>
      <c r="AC462">
        <v>-1</v>
      </c>
      <c r="AD462">
        <v>4</v>
      </c>
      <c r="AE462">
        <v>6</v>
      </c>
      <c r="AF462" t="s">
        <v>225</v>
      </c>
      <c r="AG462" s="99" t="s">
        <v>323</v>
      </c>
      <c r="AH462">
        <v>1</v>
      </c>
      <c r="AI462">
        <v>10</v>
      </c>
      <c r="AJ462">
        <v>1</v>
      </c>
    </row>
    <row r="463" spans="1:36" x14ac:dyDescent="0.2">
      <c r="A463">
        <v>777304</v>
      </c>
      <c r="B463" s="85">
        <v>45837</v>
      </c>
      <c r="C463">
        <v>2025</v>
      </c>
      <c r="D463">
        <v>6.5</v>
      </c>
      <c r="E463">
        <v>9</v>
      </c>
      <c r="F463">
        <v>-105</v>
      </c>
      <c r="G463">
        <v>13</v>
      </c>
      <c r="H463">
        <v>108</v>
      </c>
      <c r="I463">
        <v>0.480769</v>
      </c>
      <c r="J463">
        <v>117</v>
      </c>
      <c r="K463">
        <v>108</v>
      </c>
      <c r="L463">
        <v>0.32365466500000001</v>
      </c>
      <c r="M463">
        <v>14</v>
      </c>
      <c r="N463">
        <v>-117</v>
      </c>
      <c r="O463">
        <v>0.53917099999999996</v>
      </c>
      <c r="P463">
        <v>-126</v>
      </c>
      <c r="Q463">
        <v>-117</v>
      </c>
      <c r="R463" s="99">
        <v>0.51224428099999997</v>
      </c>
      <c r="S463" s="102">
        <f t="shared" si="35"/>
        <v>105.02066117240132</v>
      </c>
      <c r="T463" s="99">
        <v>0.5</v>
      </c>
      <c r="U463" s="102">
        <f t="shared" si="36"/>
        <v>100</v>
      </c>
      <c r="V463">
        <v>0.459978</v>
      </c>
      <c r="W463" s="100">
        <f t="shared" si="37"/>
        <v>117.40170182052185</v>
      </c>
      <c r="X463">
        <v>0.405974</v>
      </c>
      <c r="Y463" s="100">
        <f t="shared" si="38"/>
        <v>146.32119298280185</v>
      </c>
      <c r="Z463">
        <v>0.48447099999999998</v>
      </c>
      <c r="AA463" s="100">
        <f t="shared" si="39"/>
        <v>106.41070363344762</v>
      </c>
      <c r="AB463">
        <v>0.33076899999999998</v>
      </c>
      <c r="AC463">
        <v>-1</v>
      </c>
      <c r="AD463">
        <v>1</v>
      </c>
      <c r="AE463">
        <v>5</v>
      </c>
      <c r="AF463" t="s">
        <v>227</v>
      </c>
      <c r="AG463" s="99" t="s">
        <v>323</v>
      </c>
      <c r="AH463">
        <v>1</v>
      </c>
      <c r="AI463">
        <v>6</v>
      </c>
      <c r="AJ463">
        <v>-1</v>
      </c>
    </row>
    <row r="464" spans="1:36" x14ac:dyDescent="0.2">
      <c r="A464">
        <v>777305</v>
      </c>
      <c r="B464" s="85">
        <v>45837</v>
      </c>
      <c r="C464">
        <v>2025</v>
      </c>
      <c r="D464">
        <v>6.5</v>
      </c>
      <c r="E464">
        <v>9.5</v>
      </c>
      <c r="F464">
        <v>-107</v>
      </c>
      <c r="G464">
        <v>4</v>
      </c>
      <c r="H464">
        <v>-122</v>
      </c>
      <c r="I464">
        <v>0.54954999999999998</v>
      </c>
      <c r="J464">
        <v>-132</v>
      </c>
      <c r="K464">
        <v>-122</v>
      </c>
      <c r="L464">
        <v>0.34782608700000001</v>
      </c>
      <c r="M464">
        <v>16</v>
      </c>
      <c r="N464">
        <v>113</v>
      </c>
      <c r="O464">
        <v>0.46948400000000001</v>
      </c>
      <c r="P464">
        <v>121</v>
      </c>
      <c r="Q464">
        <v>113</v>
      </c>
      <c r="R464" s="99">
        <v>0.48308598400000002</v>
      </c>
      <c r="S464" s="102">
        <f t="shared" si="35"/>
        <v>-107.00248674571355</v>
      </c>
      <c r="T464" s="99">
        <v>0.56322203599999998</v>
      </c>
      <c r="U464" s="102">
        <f t="shared" si="36"/>
        <v>128.94927913533658</v>
      </c>
      <c r="V464">
        <v>0.51260700000000003</v>
      </c>
      <c r="W464" s="100">
        <f t="shared" si="37"/>
        <v>-105.17323802352519</v>
      </c>
      <c r="X464">
        <v>0.53805899999999995</v>
      </c>
      <c r="Y464" s="100">
        <f t="shared" si="38"/>
        <v>-116.47786189145364</v>
      </c>
      <c r="Z464">
        <v>0.571743</v>
      </c>
      <c r="AA464" s="100">
        <f t="shared" si="39"/>
        <v>-133.50464791001667</v>
      </c>
      <c r="AB464">
        <v>0.39955000000000002</v>
      </c>
      <c r="AC464">
        <v>-1</v>
      </c>
      <c r="AD464">
        <v>4</v>
      </c>
      <c r="AE464">
        <v>7</v>
      </c>
      <c r="AF464" t="s">
        <v>228</v>
      </c>
      <c r="AG464" s="99" t="s">
        <v>324</v>
      </c>
      <c r="AH464">
        <v>-1</v>
      </c>
      <c r="AI464">
        <v>11</v>
      </c>
      <c r="AJ464">
        <v>1</v>
      </c>
    </row>
    <row r="465" spans="1:36" x14ac:dyDescent="0.2">
      <c r="A465">
        <v>777308</v>
      </c>
      <c r="B465" s="85">
        <v>45837</v>
      </c>
      <c r="C465">
        <v>2025</v>
      </c>
      <c r="D465">
        <v>6.5</v>
      </c>
      <c r="E465">
        <v>7.5</v>
      </c>
      <c r="F465">
        <v>104</v>
      </c>
      <c r="G465">
        <v>12</v>
      </c>
      <c r="H465">
        <v>-126</v>
      </c>
      <c r="I465">
        <v>0.55752199999999996</v>
      </c>
      <c r="J465">
        <v>-142</v>
      </c>
      <c r="K465">
        <v>-126</v>
      </c>
      <c r="L465">
        <v>0.32174260599999999</v>
      </c>
      <c r="M465">
        <v>5</v>
      </c>
      <c r="N465">
        <v>116</v>
      </c>
      <c r="O465">
        <v>0.46296300000000001</v>
      </c>
      <c r="P465">
        <v>131</v>
      </c>
      <c r="Q465">
        <v>116</v>
      </c>
      <c r="R465" s="99">
        <v>0.485818847</v>
      </c>
      <c r="S465" s="102">
        <f t="shared" si="35"/>
        <v>-105.83804152003185</v>
      </c>
      <c r="T465" s="99">
        <v>0.463875282</v>
      </c>
      <c r="U465" s="102">
        <f t="shared" si="36"/>
        <v>-115.57518557326361</v>
      </c>
      <c r="V465">
        <v>0.59993700000000005</v>
      </c>
      <c r="W465" s="100">
        <f t="shared" si="37"/>
        <v>-149.96063120058594</v>
      </c>
      <c r="X465">
        <v>0.49103599999999997</v>
      </c>
      <c r="Y465" s="100">
        <f t="shared" si="38"/>
        <v>103.65105613437711</v>
      </c>
      <c r="Z465">
        <v>0.540848</v>
      </c>
      <c r="AA465" s="100">
        <f t="shared" si="39"/>
        <v>-117.792800641182</v>
      </c>
      <c r="AB465">
        <v>0.70752199999999998</v>
      </c>
      <c r="AC465">
        <v>1</v>
      </c>
      <c r="AD465">
        <v>2</v>
      </c>
      <c r="AE465">
        <v>0</v>
      </c>
      <c r="AF465" t="s">
        <v>225</v>
      </c>
      <c r="AG465" s="99" t="s">
        <v>325</v>
      </c>
      <c r="AH465">
        <v>1</v>
      </c>
      <c r="AI465">
        <v>2</v>
      </c>
      <c r="AJ465">
        <v>-1</v>
      </c>
    </row>
    <row r="466" spans="1:36" x14ac:dyDescent="0.2">
      <c r="A466">
        <v>777309</v>
      </c>
      <c r="B466" s="85">
        <v>45837</v>
      </c>
      <c r="C466">
        <v>2025</v>
      </c>
      <c r="D466">
        <v>6.5</v>
      </c>
      <c r="E466">
        <v>8</v>
      </c>
      <c r="F466">
        <v>102</v>
      </c>
      <c r="G466">
        <v>7</v>
      </c>
      <c r="H466">
        <v>-103</v>
      </c>
      <c r="I466">
        <v>0.50738899999999998</v>
      </c>
      <c r="J466">
        <v>-103</v>
      </c>
      <c r="K466">
        <v>-103</v>
      </c>
      <c r="L466">
        <v>0.30274477700000002</v>
      </c>
      <c r="M466">
        <v>26</v>
      </c>
      <c r="N466">
        <v>-105</v>
      </c>
      <c r="O466">
        <v>0.51219499999999996</v>
      </c>
      <c r="P466">
        <v>-105</v>
      </c>
      <c r="Q466">
        <v>-105</v>
      </c>
      <c r="R466" s="99">
        <v>0.52671205399999999</v>
      </c>
      <c r="S466" s="102">
        <f t="shared" si="35"/>
        <v>111.2878657594208</v>
      </c>
      <c r="T466" s="99">
        <v>0.58759521199999998</v>
      </c>
      <c r="U466" s="102">
        <f t="shared" si="36"/>
        <v>142.48021097175038</v>
      </c>
      <c r="V466">
        <v>0.51745699999999994</v>
      </c>
      <c r="W466" s="100">
        <f t="shared" si="37"/>
        <v>-107.23541736176878</v>
      </c>
      <c r="X466">
        <v>0.51954699999999998</v>
      </c>
      <c r="Y466" s="100">
        <f t="shared" si="38"/>
        <v>-108.13690413006059</v>
      </c>
      <c r="Z466">
        <v>0.49801099999999998</v>
      </c>
      <c r="AA466" s="100">
        <f t="shared" si="39"/>
        <v>100.79877753704235</v>
      </c>
      <c r="AB466">
        <v>0.35738900000000001</v>
      </c>
      <c r="AC466">
        <v>-1</v>
      </c>
      <c r="AD466">
        <v>0</v>
      </c>
      <c r="AE466">
        <v>7</v>
      </c>
      <c r="AF466" t="s">
        <v>226</v>
      </c>
      <c r="AG466" s="99" t="s">
        <v>323</v>
      </c>
      <c r="AH466">
        <v>1</v>
      </c>
      <c r="AI466">
        <v>7</v>
      </c>
      <c r="AJ466">
        <v>-1</v>
      </c>
    </row>
    <row r="467" spans="1:36" x14ac:dyDescent="0.2">
      <c r="A467">
        <v>777310</v>
      </c>
      <c r="B467" s="85">
        <v>45837</v>
      </c>
      <c r="C467">
        <v>2025</v>
      </c>
      <c r="D467">
        <v>6.5</v>
      </c>
      <c r="E467">
        <v>9.5</v>
      </c>
      <c r="F467">
        <v>-107.5</v>
      </c>
      <c r="G467">
        <v>3</v>
      </c>
      <c r="H467">
        <v>-108</v>
      </c>
      <c r="I467">
        <v>0.519231</v>
      </c>
      <c r="J467">
        <v>-103</v>
      </c>
      <c r="K467">
        <v>-108</v>
      </c>
      <c r="L467">
        <v>0.34564541199999999</v>
      </c>
      <c r="M467">
        <v>29</v>
      </c>
      <c r="N467">
        <v>100</v>
      </c>
      <c r="O467">
        <v>0.5</v>
      </c>
      <c r="P467">
        <v>-106</v>
      </c>
      <c r="Q467">
        <v>100</v>
      </c>
      <c r="R467" s="99">
        <v>0.48581297299999998</v>
      </c>
      <c r="S467" s="102">
        <f t="shared" si="35"/>
        <v>-105.84053032276681</v>
      </c>
      <c r="T467" s="99">
        <v>0.50873944599999998</v>
      </c>
      <c r="U467" s="102">
        <f t="shared" si="36"/>
        <v>103.55796773375783</v>
      </c>
      <c r="V467">
        <v>0.58516599999999996</v>
      </c>
      <c r="W467" s="100">
        <f t="shared" si="37"/>
        <v>-141.06027953350014</v>
      </c>
      <c r="X467">
        <v>0.50009599999999998</v>
      </c>
      <c r="Y467" s="100">
        <f t="shared" si="38"/>
        <v>-100.03840737421585</v>
      </c>
      <c r="Z467">
        <v>0.499884</v>
      </c>
      <c r="AA467" s="100">
        <f t="shared" si="39"/>
        <v>100.04641076729801</v>
      </c>
      <c r="AB467">
        <v>0.36923099999999998</v>
      </c>
      <c r="AC467">
        <v>-1</v>
      </c>
      <c r="AD467">
        <v>3</v>
      </c>
      <c r="AE467">
        <v>5</v>
      </c>
      <c r="AF467" t="s">
        <v>225</v>
      </c>
      <c r="AG467" s="99" t="s">
        <v>324</v>
      </c>
      <c r="AH467">
        <v>-1</v>
      </c>
      <c r="AI467">
        <v>8</v>
      </c>
      <c r="AJ467">
        <v>-1</v>
      </c>
    </row>
    <row r="468" spans="1:36" x14ac:dyDescent="0.2">
      <c r="A468">
        <v>777311</v>
      </c>
      <c r="B468" s="85">
        <v>45837</v>
      </c>
      <c r="C468">
        <v>2025</v>
      </c>
      <c r="D468">
        <v>6.5</v>
      </c>
      <c r="E468">
        <v>8.5</v>
      </c>
      <c r="F468">
        <v>-103</v>
      </c>
      <c r="G468">
        <v>9</v>
      </c>
      <c r="H468">
        <v>135</v>
      </c>
      <c r="I468">
        <v>0.42553200000000002</v>
      </c>
      <c r="J468">
        <v>133</v>
      </c>
      <c r="K468">
        <v>135</v>
      </c>
      <c r="L468">
        <v>0.33585476600000003</v>
      </c>
      <c r="M468">
        <v>25</v>
      </c>
      <c r="N468">
        <v>-147</v>
      </c>
      <c r="O468">
        <v>0.59514199999999995</v>
      </c>
      <c r="P468">
        <v>-144</v>
      </c>
      <c r="Q468">
        <v>-147</v>
      </c>
      <c r="R468" s="99">
        <v>0.51622602799999995</v>
      </c>
      <c r="S468" s="102">
        <f t="shared" si="35"/>
        <v>106.7081029320031</v>
      </c>
      <c r="T468" s="99">
        <v>0.49104278099999998</v>
      </c>
      <c r="U468" s="102">
        <f t="shared" si="36"/>
        <v>-103.64824383804556</v>
      </c>
      <c r="V468">
        <v>0.34488200000000002</v>
      </c>
      <c r="W468" s="100">
        <f t="shared" si="37"/>
        <v>189.95424522010424</v>
      </c>
      <c r="X468">
        <v>0.42027500000000001</v>
      </c>
      <c r="Y468" s="100">
        <f t="shared" si="38"/>
        <v>137.93944441139732</v>
      </c>
      <c r="Z468">
        <v>0.42485299999999998</v>
      </c>
      <c r="AA468" s="100">
        <f t="shared" si="39"/>
        <v>135.37552988916167</v>
      </c>
      <c r="AB468">
        <v>0.57553200000000004</v>
      </c>
      <c r="AC468">
        <v>1</v>
      </c>
      <c r="AD468">
        <v>5</v>
      </c>
      <c r="AE468">
        <v>2</v>
      </c>
      <c r="AF468" t="s">
        <v>228</v>
      </c>
      <c r="AG468" s="99" t="s">
        <v>326</v>
      </c>
      <c r="AH468">
        <v>-1</v>
      </c>
      <c r="AI468">
        <v>7</v>
      </c>
      <c r="AJ468">
        <v>-1</v>
      </c>
    </row>
    <row r="469" spans="1:36" x14ac:dyDescent="0.2">
      <c r="A469">
        <v>777312</v>
      </c>
      <c r="B469" s="85">
        <v>45837</v>
      </c>
      <c r="C469">
        <v>2025</v>
      </c>
      <c r="D469">
        <v>6.5</v>
      </c>
      <c r="E469">
        <v>9</v>
      </c>
      <c r="F469">
        <v>-110.5</v>
      </c>
      <c r="G469">
        <v>6</v>
      </c>
      <c r="H469">
        <v>-128</v>
      </c>
      <c r="I469">
        <v>0.56140400000000001</v>
      </c>
      <c r="J469">
        <v>-130</v>
      </c>
      <c r="K469">
        <v>-128</v>
      </c>
      <c r="L469">
        <v>0.333208536</v>
      </c>
      <c r="M469">
        <v>23</v>
      </c>
      <c r="N469">
        <v>118</v>
      </c>
      <c r="O469">
        <v>0.45871600000000001</v>
      </c>
      <c r="P469">
        <v>120</v>
      </c>
      <c r="Q469">
        <v>118</v>
      </c>
      <c r="R469" s="99">
        <v>0.50595681699999995</v>
      </c>
      <c r="S469" s="102">
        <f t="shared" si="35"/>
        <v>102.41145600424161</v>
      </c>
      <c r="T469" s="99">
        <v>0.42875931</v>
      </c>
      <c r="U469" s="102">
        <f t="shared" si="36"/>
        <v>-133.23108715703455</v>
      </c>
      <c r="V469">
        <v>0.53709899999999999</v>
      </c>
      <c r="W469" s="100">
        <f t="shared" si="37"/>
        <v>-116.02891330975737</v>
      </c>
      <c r="X469">
        <v>0.51117000000000001</v>
      </c>
      <c r="Y469" s="100">
        <f t="shared" si="38"/>
        <v>-104.57009594337501</v>
      </c>
      <c r="Z469">
        <v>0.55418400000000001</v>
      </c>
      <c r="AA469" s="100">
        <f t="shared" si="39"/>
        <v>-124.30778617187362</v>
      </c>
      <c r="AB469">
        <v>0.71140400000000004</v>
      </c>
      <c r="AC469">
        <v>1</v>
      </c>
      <c r="AD469">
        <v>3</v>
      </c>
      <c r="AE469">
        <v>2</v>
      </c>
      <c r="AF469" t="s">
        <v>222</v>
      </c>
      <c r="AG469" s="99" t="s">
        <v>325</v>
      </c>
      <c r="AH469">
        <v>1</v>
      </c>
      <c r="AI469">
        <v>5</v>
      </c>
      <c r="AJ469">
        <v>-1</v>
      </c>
    </row>
    <row r="470" spans="1:36" x14ac:dyDescent="0.2">
      <c r="A470">
        <v>777313</v>
      </c>
      <c r="B470" s="85">
        <v>45837</v>
      </c>
      <c r="C470">
        <v>2025</v>
      </c>
      <c r="D470">
        <v>6.5</v>
      </c>
      <c r="E470">
        <v>9</v>
      </c>
      <c r="F470">
        <v>101</v>
      </c>
      <c r="G470">
        <v>22</v>
      </c>
      <c r="H470">
        <v>121</v>
      </c>
      <c r="I470">
        <v>0.45248899999999997</v>
      </c>
      <c r="J470">
        <v>125</v>
      </c>
      <c r="K470">
        <v>121</v>
      </c>
      <c r="L470">
        <v>0.33647680099999999</v>
      </c>
      <c r="M470">
        <v>18</v>
      </c>
      <c r="N470">
        <v>-132</v>
      </c>
      <c r="O470">
        <v>0.56896599999999997</v>
      </c>
      <c r="P470">
        <v>-135</v>
      </c>
      <c r="Q470">
        <v>-132</v>
      </c>
      <c r="R470" s="99">
        <v>0.47945789</v>
      </c>
      <c r="S470" s="102">
        <f t="shared" si="35"/>
        <v>-108.56889016885303</v>
      </c>
      <c r="T470" s="99">
        <v>0.47879218000000001</v>
      </c>
      <c r="U470" s="102">
        <f t="shared" si="36"/>
        <v>-108.85888320064041</v>
      </c>
      <c r="V470">
        <v>0.45929500000000001</v>
      </c>
      <c r="W470" s="100">
        <f t="shared" si="37"/>
        <v>117.72499156315656</v>
      </c>
      <c r="X470">
        <v>0.44818599999999997</v>
      </c>
      <c r="Y470" s="100">
        <f t="shared" si="38"/>
        <v>123.12165038622359</v>
      </c>
      <c r="Z470">
        <v>0.44768200000000002</v>
      </c>
      <c r="AA470" s="100">
        <f t="shared" si="39"/>
        <v>123.37284054306404</v>
      </c>
      <c r="AB470">
        <v>0.60248900000000005</v>
      </c>
      <c r="AC470">
        <v>1</v>
      </c>
      <c r="AD470">
        <v>12</v>
      </c>
      <c r="AE470">
        <v>1</v>
      </c>
      <c r="AF470" t="s">
        <v>229</v>
      </c>
      <c r="AG470" s="99" t="s">
        <v>326</v>
      </c>
      <c r="AH470">
        <v>-1</v>
      </c>
      <c r="AI470">
        <v>13</v>
      </c>
      <c r="AJ470">
        <v>1</v>
      </c>
    </row>
    <row r="471" spans="1:36" x14ac:dyDescent="0.2">
      <c r="A471">
        <v>777317</v>
      </c>
      <c r="B471" s="85">
        <v>45837</v>
      </c>
      <c r="C471">
        <v>2025</v>
      </c>
      <c r="D471">
        <v>6.5</v>
      </c>
      <c r="E471">
        <v>9.5</v>
      </c>
      <c r="F471">
        <v>112.5</v>
      </c>
      <c r="G471">
        <v>2</v>
      </c>
      <c r="H471">
        <v>-112</v>
      </c>
      <c r="I471">
        <v>0.52830200000000005</v>
      </c>
      <c r="J471">
        <v>-112</v>
      </c>
      <c r="K471">
        <v>-112</v>
      </c>
      <c r="L471">
        <v>0.32065001999999998</v>
      </c>
      <c r="M471">
        <v>27</v>
      </c>
      <c r="N471">
        <v>104</v>
      </c>
      <c r="O471">
        <v>0.49019600000000002</v>
      </c>
      <c r="P471">
        <v>104</v>
      </c>
      <c r="Q471">
        <v>104</v>
      </c>
      <c r="R471" s="99">
        <v>0.51490344399999999</v>
      </c>
      <c r="S471" s="102">
        <f t="shared" si="35"/>
        <v>106.14452682282081</v>
      </c>
      <c r="T471" s="99">
        <v>0.53265315000000002</v>
      </c>
      <c r="U471" s="102">
        <f t="shared" si="36"/>
        <v>113.97383977232329</v>
      </c>
      <c r="V471">
        <v>0.558809</v>
      </c>
      <c r="W471" s="100">
        <f t="shared" si="37"/>
        <v>-126.65920202361336</v>
      </c>
      <c r="X471">
        <v>0.52643200000000001</v>
      </c>
      <c r="Y471" s="100">
        <f t="shared" si="38"/>
        <v>-111.16291641327116</v>
      </c>
      <c r="Z471">
        <v>0.50093500000000002</v>
      </c>
      <c r="AA471" s="100">
        <f t="shared" si="39"/>
        <v>-100.37470069029084</v>
      </c>
      <c r="AB471">
        <v>0.67830199999999996</v>
      </c>
      <c r="AC471">
        <v>1</v>
      </c>
      <c r="AD471">
        <v>5</v>
      </c>
      <c r="AE471">
        <v>1</v>
      </c>
      <c r="AF471" t="s">
        <v>227</v>
      </c>
      <c r="AG471" s="99" t="s">
        <v>325</v>
      </c>
      <c r="AH471">
        <v>1</v>
      </c>
      <c r="AI471">
        <v>6</v>
      </c>
      <c r="AJ471">
        <v>-1</v>
      </c>
    </row>
    <row r="472" spans="1:36" x14ac:dyDescent="0.2">
      <c r="A472">
        <v>777291</v>
      </c>
      <c r="B472" s="85">
        <v>45838</v>
      </c>
      <c r="C472">
        <v>2025</v>
      </c>
      <c r="D472">
        <v>6.5</v>
      </c>
      <c r="E472">
        <v>8</v>
      </c>
      <c r="F472">
        <v>101</v>
      </c>
      <c r="G472">
        <v>1</v>
      </c>
      <c r="H472">
        <v>131</v>
      </c>
      <c r="I472">
        <v>0.43290000000000001</v>
      </c>
      <c r="J472">
        <v>117</v>
      </c>
      <c r="K472">
        <v>131</v>
      </c>
      <c r="L472">
        <v>0.340368381</v>
      </c>
      <c r="M472">
        <v>25</v>
      </c>
      <c r="N472">
        <v>-142</v>
      </c>
      <c r="O472">
        <v>0.58677699999999999</v>
      </c>
      <c r="P472">
        <v>-126</v>
      </c>
      <c r="Q472">
        <v>-142</v>
      </c>
      <c r="R472" s="99">
        <v>0.493604074</v>
      </c>
      <c r="S472" s="102">
        <f t="shared" si="35"/>
        <v>-102.59152074988747</v>
      </c>
      <c r="T472" s="99">
        <v>0.534024316</v>
      </c>
      <c r="U472" s="102">
        <f t="shared" si="36"/>
        <v>114.603472742582</v>
      </c>
      <c r="V472">
        <v>0.47219699999999998</v>
      </c>
      <c r="W472" s="100">
        <f t="shared" si="37"/>
        <v>111.77601721315469</v>
      </c>
      <c r="X472">
        <v>0.58030000000000004</v>
      </c>
      <c r="Y472" s="100">
        <f t="shared" si="38"/>
        <v>-138.26542768644273</v>
      </c>
      <c r="Z472">
        <v>0.47622399999999998</v>
      </c>
      <c r="AA472" s="100">
        <f t="shared" si="39"/>
        <v>109.98521704072034</v>
      </c>
      <c r="AB472">
        <v>0.58289999999999997</v>
      </c>
      <c r="AC472">
        <v>1</v>
      </c>
      <c r="AD472">
        <v>4</v>
      </c>
      <c r="AE472">
        <v>2</v>
      </c>
      <c r="AF472" t="s">
        <v>225</v>
      </c>
      <c r="AG472" s="99" t="s">
        <v>326</v>
      </c>
      <c r="AH472">
        <v>-1</v>
      </c>
      <c r="AI472">
        <v>6</v>
      </c>
      <c r="AJ472">
        <v>-1</v>
      </c>
    </row>
    <row r="473" spans="1:36" x14ac:dyDescent="0.2">
      <c r="A473">
        <v>777292</v>
      </c>
      <c r="B473" s="85">
        <v>45838</v>
      </c>
      <c r="C473">
        <v>2025</v>
      </c>
      <c r="D473">
        <v>6.5</v>
      </c>
      <c r="E473">
        <v>8</v>
      </c>
      <c r="F473">
        <v>-102</v>
      </c>
      <c r="G473">
        <v>28</v>
      </c>
      <c r="H473">
        <v>-103</v>
      </c>
      <c r="I473">
        <v>0.50738899999999998</v>
      </c>
      <c r="J473">
        <v>100</v>
      </c>
      <c r="K473">
        <v>-103</v>
      </c>
      <c r="L473">
        <v>0.33222175900000001</v>
      </c>
      <c r="M473">
        <v>2</v>
      </c>
      <c r="N473">
        <v>-105</v>
      </c>
      <c r="O473">
        <v>0.51219499999999996</v>
      </c>
      <c r="P473">
        <v>-108</v>
      </c>
      <c r="Q473">
        <v>-105</v>
      </c>
      <c r="R473" s="99">
        <v>0.48199692700000002</v>
      </c>
      <c r="S473" s="102">
        <f t="shared" si="35"/>
        <v>-107.47020239819913</v>
      </c>
      <c r="T473" s="99">
        <v>0.43686752699999998</v>
      </c>
      <c r="U473" s="102">
        <f t="shared" si="36"/>
        <v>-128.90234183050185</v>
      </c>
      <c r="V473">
        <v>0.50180999999999998</v>
      </c>
      <c r="W473" s="100">
        <f t="shared" si="37"/>
        <v>-100.72663040205543</v>
      </c>
      <c r="X473">
        <v>0.52900400000000003</v>
      </c>
      <c r="Y473" s="100">
        <f t="shared" si="38"/>
        <v>-112.31602816159798</v>
      </c>
      <c r="Z473">
        <v>0.52651499999999996</v>
      </c>
      <c r="AA473" s="100">
        <f t="shared" si="39"/>
        <v>-111.1999324160216</v>
      </c>
      <c r="AB473">
        <v>0.35738900000000001</v>
      </c>
      <c r="AC473">
        <v>-1</v>
      </c>
      <c r="AD473">
        <v>6</v>
      </c>
      <c r="AE473">
        <v>10</v>
      </c>
      <c r="AF473" t="s">
        <v>227</v>
      </c>
      <c r="AG473" s="99" t="s">
        <v>323</v>
      </c>
      <c r="AH473">
        <v>1</v>
      </c>
      <c r="AI473">
        <v>16</v>
      </c>
      <c r="AJ473">
        <v>1</v>
      </c>
    </row>
    <row r="474" spans="1:36" x14ac:dyDescent="0.2">
      <c r="A474">
        <v>777295</v>
      </c>
      <c r="B474" s="85">
        <v>45838</v>
      </c>
      <c r="C474">
        <v>2025</v>
      </c>
      <c r="D474">
        <v>6.5</v>
      </c>
      <c r="E474">
        <v>8.5</v>
      </c>
      <c r="F474">
        <v>107.5</v>
      </c>
      <c r="G474">
        <v>29</v>
      </c>
      <c r="H474">
        <v>121</v>
      </c>
      <c r="I474">
        <v>0.45248899999999997</v>
      </c>
      <c r="J474">
        <v>125</v>
      </c>
      <c r="K474">
        <v>121</v>
      </c>
      <c r="L474">
        <v>0.33360588699999999</v>
      </c>
      <c r="M474">
        <v>19</v>
      </c>
      <c r="N474">
        <v>-132</v>
      </c>
      <c r="O474">
        <v>0.56896599999999997</v>
      </c>
      <c r="P474">
        <v>-136</v>
      </c>
      <c r="Q474">
        <v>-132</v>
      </c>
      <c r="R474" s="99">
        <v>0.52618497399999997</v>
      </c>
      <c r="S474" s="102">
        <f t="shared" si="35"/>
        <v>111.05282549650504</v>
      </c>
      <c r="T474" s="99">
        <v>0.71754706899999998</v>
      </c>
      <c r="U474" s="102">
        <f t="shared" si="36"/>
        <v>254.04128980343276</v>
      </c>
      <c r="V474">
        <v>0.47420000000000001</v>
      </c>
      <c r="W474" s="100">
        <f t="shared" si="37"/>
        <v>110.88148460565164</v>
      </c>
      <c r="X474">
        <v>0.45582699999999998</v>
      </c>
      <c r="Y474" s="100">
        <f t="shared" si="38"/>
        <v>119.38147586694076</v>
      </c>
      <c r="Z474">
        <v>0.41267100000000001</v>
      </c>
      <c r="AA474" s="100">
        <f t="shared" si="39"/>
        <v>142.32378819931617</v>
      </c>
      <c r="AB474">
        <v>0.60248900000000005</v>
      </c>
      <c r="AC474">
        <v>1</v>
      </c>
      <c r="AD474">
        <v>5</v>
      </c>
      <c r="AE474">
        <v>4</v>
      </c>
      <c r="AF474" t="s">
        <v>222</v>
      </c>
      <c r="AG474" s="99" t="s">
        <v>326</v>
      </c>
      <c r="AH474">
        <v>-1</v>
      </c>
      <c r="AI474">
        <v>9</v>
      </c>
      <c r="AJ474">
        <v>1</v>
      </c>
    </row>
    <row r="475" spans="1:36" x14ac:dyDescent="0.2">
      <c r="A475">
        <v>777297</v>
      </c>
      <c r="B475" s="85">
        <v>45838</v>
      </c>
      <c r="C475">
        <v>2025</v>
      </c>
      <c r="D475">
        <v>6.5</v>
      </c>
      <c r="E475">
        <v>7</v>
      </c>
      <c r="F475">
        <v>-107.5</v>
      </c>
      <c r="G475">
        <v>24</v>
      </c>
      <c r="H475">
        <v>-141</v>
      </c>
      <c r="I475">
        <v>0.58506199999999997</v>
      </c>
      <c r="J475">
        <v>-150</v>
      </c>
      <c r="K475">
        <v>-141</v>
      </c>
      <c r="L475">
        <v>0.30915287200000002</v>
      </c>
      <c r="M475">
        <v>13</v>
      </c>
      <c r="N475">
        <v>129</v>
      </c>
      <c r="O475">
        <v>0.43668099999999999</v>
      </c>
      <c r="P475">
        <v>138</v>
      </c>
      <c r="Q475">
        <v>129</v>
      </c>
      <c r="R475" s="99">
        <v>0.46092788899999998</v>
      </c>
      <c r="S475" s="102">
        <f t="shared" si="35"/>
        <v>-116.95367623979902</v>
      </c>
      <c r="T475" s="99">
        <v>0.48756301299999999</v>
      </c>
      <c r="U475" s="102">
        <f t="shared" si="36"/>
        <v>-105.10169420911346</v>
      </c>
      <c r="V475">
        <v>0.59784000000000004</v>
      </c>
      <c r="W475" s="100">
        <f t="shared" si="37"/>
        <v>-148.65725084543467</v>
      </c>
      <c r="X475">
        <v>0.59804299999999999</v>
      </c>
      <c r="Y475" s="100">
        <f t="shared" si="38"/>
        <v>-148.78283000420441</v>
      </c>
      <c r="Z475">
        <v>0.58525000000000005</v>
      </c>
      <c r="AA475" s="100">
        <f t="shared" si="39"/>
        <v>-141.10910186859559</v>
      </c>
      <c r="AB475">
        <v>0.73506199999999999</v>
      </c>
      <c r="AC475">
        <v>1</v>
      </c>
      <c r="AD475">
        <v>6</v>
      </c>
      <c r="AE475">
        <v>2</v>
      </c>
      <c r="AF475" t="s">
        <v>227</v>
      </c>
      <c r="AG475" s="99" t="s">
        <v>325</v>
      </c>
      <c r="AH475">
        <v>1</v>
      </c>
      <c r="AI475">
        <v>8</v>
      </c>
      <c r="AJ475">
        <v>1</v>
      </c>
    </row>
    <row r="476" spans="1:36" x14ac:dyDescent="0.2">
      <c r="A476">
        <v>777299</v>
      </c>
      <c r="B476" s="85">
        <v>45838</v>
      </c>
      <c r="C476">
        <v>2025</v>
      </c>
      <c r="D476">
        <v>6.5</v>
      </c>
      <c r="E476">
        <v>9</v>
      </c>
      <c r="F476">
        <v>112.5</v>
      </c>
      <c r="G476">
        <v>22</v>
      </c>
      <c r="H476">
        <v>-113</v>
      </c>
      <c r="I476">
        <v>0.53051599999999999</v>
      </c>
      <c r="J476">
        <v>106</v>
      </c>
      <c r="K476">
        <v>-113</v>
      </c>
      <c r="L476">
        <v>0.33647680099999999</v>
      </c>
      <c r="M476">
        <v>26</v>
      </c>
      <c r="N476">
        <v>104</v>
      </c>
      <c r="O476">
        <v>0.49019600000000002</v>
      </c>
      <c r="P476">
        <v>-114</v>
      </c>
      <c r="Q476">
        <v>104</v>
      </c>
      <c r="R476" s="99">
        <v>0.49332828499999998</v>
      </c>
      <c r="S476" s="102">
        <f t="shared" si="35"/>
        <v>-102.70477700259978</v>
      </c>
      <c r="T476" s="99">
        <v>0.50074299200000005</v>
      </c>
      <c r="U476" s="102">
        <f t="shared" si="36"/>
        <v>100.29763908692095</v>
      </c>
      <c r="V476">
        <v>0.570716</v>
      </c>
      <c r="W476" s="100">
        <f t="shared" si="37"/>
        <v>-132.94602174784058</v>
      </c>
      <c r="X476">
        <v>0.50231300000000001</v>
      </c>
      <c r="Y476" s="100">
        <f t="shared" si="38"/>
        <v>-100.92949986638189</v>
      </c>
      <c r="Z476">
        <v>0.508355</v>
      </c>
      <c r="AA476" s="100">
        <f t="shared" si="39"/>
        <v>-103.3987938451525</v>
      </c>
      <c r="AB476">
        <v>0.68051600000000001</v>
      </c>
      <c r="AC476">
        <v>1</v>
      </c>
      <c r="AD476">
        <v>7</v>
      </c>
      <c r="AE476">
        <v>0</v>
      </c>
      <c r="AF476" t="s">
        <v>226</v>
      </c>
      <c r="AG476" s="99" t="s">
        <v>325</v>
      </c>
      <c r="AH476">
        <v>1</v>
      </c>
      <c r="AI476">
        <v>7</v>
      </c>
      <c r="AJ476">
        <v>-1</v>
      </c>
    </row>
    <row r="477" spans="1:36" x14ac:dyDescent="0.2">
      <c r="A477">
        <v>777278</v>
      </c>
      <c r="B477" s="85">
        <v>45839</v>
      </c>
      <c r="C477">
        <v>2025</v>
      </c>
      <c r="D477">
        <v>7.1</v>
      </c>
      <c r="E477">
        <v>9.5</v>
      </c>
      <c r="F477">
        <v>110.5</v>
      </c>
      <c r="G477">
        <v>1</v>
      </c>
      <c r="H477">
        <v>-117</v>
      </c>
      <c r="I477">
        <v>0.53917099999999996</v>
      </c>
      <c r="J477">
        <v>-128</v>
      </c>
      <c r="K477">
        <v>-117</v>
      </c>
      <c r="L477">
        <v>0.340368381</v>
      </c>
      <c r="M477">
        <v>25</v>
      </c>
      <c r="N477">
        <v>108</v>
      </c>
      <c r="O477">
        <v>0.480769</v>
      </c>
      <c r="P477">
        <v>118</v>
      </c>
      <c r="Q477">
        <v>108</v>
      </c>
      <c r="R477" s="99">
        <v>0.48855143299999998</v>
      </c>
      <c r="S477" s="102">
        <f t="shared" si="35"/>
        <v>-104.68673970709649</v>
      </c>
      <c r="T477" s="99">
        <v>0.49089438299999999</v>
      </c>
      <c r="U477" s="102">
        <f t="shared" si="36"/>
        <v>-103.70980696269243</v>
      </c>
      <c r="V477">
        <v>0.60325899999999999</v>
      </c>
      <c r="W477" s="100">
        <f t="shared" si="37"/>
        <v>-152.05360676108594</v>
      </c>
      <c r="X477">
        <v>0.56437300000000001</v>
      </c>
      <c r="Y477" s="100">
        <f t="shared" si="38"/>
        <v>-129.5541828215423</v>
      </c>
      <c r="Z477">
        <v>0.58073900000000001</v>
      </c>
      <c r="AA477" s="100">
        <f t="shared" si="39"/>
        <v>-138.51491075964614</v>
      </c>
      <c r="AB477">
        <v>0.68917099999999998</v>
      </c>
      <c r="AC477">
        <v>1</v>
      </c>
      <c r="AD477">
        <v>8</v>
      </c>
      <c r="AE477">
        <v>2</v>
      </c>
      <c r="AF477" t="s">
        <v>224</v>
      </c>
      <c r="AG477" s="99" t="s">
        <v>325</v>
      </c>
      <c r="AH477">
        <v>1</v>
      </c>
      <c r="AI477">
        <v>10</v>
      </c>
      <c r="AJ477">
        <v>1</v>
      </c>
    </row>
    <row r="478" spans="1:36" x14ac:dyDescent="0.2">
      <c r="A478">
        <v>777281</v>
      </c>
      <c r="B478" s="85">
        <v>45839</v>
      </c>
      <c r="C478">
        <v>2025</v>
      </c>
      <c r="D478">
        <v>7.1</v>
      </c>
      <c r="E478">
        <v>8.5</v>
      </c>
      <c r="F478">
        <v>-101</v>
      </c>
      <c r="G478">
        <v>24</v>
      </c>
      <c r="H478">
        <v>-129</v>
      </c>
      <c r="I478">
        <v>0.56331900000000001</v>
      </c>
      <c r="J478">
        <v>-134</v>
      </c>
      <c r="K478">
        <v>-129</v>
      </c>
      <c r="L478">
        <v>0.30915287200000002</v>
      </c>
      <c r="M478">
        <v>13</v>
      </c>
      <c r="N478">
        <v>119</v>
      </c>
      <c r="O478">
        <v>0.456621</v>
      </c>
      <c r="P478">
        <v>124</v>
      </c>
      <c r="Q478">
        <v>119</v>
      </c>
      <c r="R478" s="99">
        <v>0.45783300599999999</v>
      </c>
      <c r="S478" s="102">
        <f t="shared" si="35"/>
        <v>-118.42025081083823</v>
      </c>
      <c r="T478" s="99">
        <v>0.53965326400000002</v>
      </c>
      <c r="U478" s="102">
        <f t="shared" si="36"/>
        <v>117.22756387698163</v>
      </c>
      <c r="V478">
        <v>0.53534000000000004</v>
      </c>
      <c r="W478" s="100">
        <f t="shared" si="37"/>
        <v>-115.2111221107907</v>
      </c>
      <c r="X478">
        <v>0.61154600000000003</v>
      </c>
      <c r="Y478" s="100">
        <f t="shared" si="38"/>
        <v>-157.43073825987119</v>
      </c>
      <c r="Z478">
        <v>0.54723900000000003</v>
      </c>
      <c r="AA478" s="100">
        <f t="shared" si="39"/>
        <v>-120.8670799825957</v>
      </c>
      <c r="AB478">
        <v>0.41331899999999999</v>
      </c>
      <c r="AC478">
        <v>-1</v>
      </c>
      <c r="AD478">
        <v>3</v>
      </c>
      <c r="AE478">
        <v>6</v>
      </c>
      <c r="AF478" t="s">
        <v>228</v>
      </c>
      <c r="AG478" s="99" t="s">
        <v>324</v>
      </c>
      <c r="AH478">
        <v>-1</v>
      </c>
      <c r="AI478">
        <v>9</v>
      </c>
      <c r="AJ478">
        <v>1</v>
      </c>
    </row>
    <row r="479" spans="1:36" x14ac:dyDescent="0.2">
      <c r="A479">
        <v>777283</v>
      </c>
      <c r="B479" s="85">
        <v>45839</v>
      </c>
      <c r="C479">
        <v>2025</v>
      </c>
      <c r="D479">
        <v>7.1</v>
      </c>
      <c r="E479">
        <v>7.5</v>
      </c>
      <c r="F479">
        <v>105.5</v>
      </c>
      <c r="G479">
        <v>29</v>
      </c>
      <c r="H479">
        <v>142</v>
      </c>
      <c r="I479">
        <v>0.41322300000000001</v>
      </c>
      <c r="J479">
        <v>148</v>
      </c>
      <c r="K479">
        <v>142</v>
      </c>
      <c r="L479">
        <v>0.33360588699999999</v>
      </c>
      <c r="M479">
        <v>19</v>
      </c>
      <c r="N479">
        <v>-154</v>
      </c>
      <c r="O479">
        <v>0.60629900000000003</v>
      </c>
      <c r="P479">
        <v>-161</v>
      </c>
      <c r="Q479">
        <v>-154</v>
      </c>
      <c r="R479" s="99">
        <v>0.53003642100000004</v>
      </c>
      <c r="S479" s="102">
        <f t="shared" si="35"/>
        <v>112.78244627548044</v>
      </c>
      <c r="T479" s="99">
        <v>0.51651732400000006</v>
      </c>
      <c r="U479" s="102">
        <f t="shared" si="36"/>
        <v>106.83264357542362</v>
      </c>
      <c r="V479">
        <v>0.45027499999999998</v>
      </c>
      <c r="W479" s="100">
        <f t="shared" si="37"/>
        <v>122.08650269279886</v>
      </c>
      <c r="X479">
        <v>0.47477599999999998</v>
      </c>
      <c r="Y479" s="100">
        <f t="shared" si="38"/>
        <v>110.62564240820936</v>
      </c>
      <c r="Z479">
        <v>0.442552</v>
      </c>
      <c r="AA479" s="100">
        <f t="shared" si="39"/>
        <v>125.96214682116451</v>
      </c>
      <c r="AB479">
        <v>0.56322300000000003</v>
      </c>
      <c r="AC479">
        <v>1</v>
      </c>
      <c r="AD479">
        <v>12</v>
      </c>
      <c r="AE479">
        <v>5</v>
      </c>
      <c r="AF479" t="s">
        <v>226</v>
      </c>
      <c r="AG479" s="99" t="s">
        <v>326</v>
      </c>
      <c r="AH479">
        <v>-1</v>
      </c>
      <c r="AI479">
        <v>17</v>
      </c>
      <c r="AJ479">
        <v>1</v>
      </c>
    </row>
    <row r="480" spans="1:36" x14ac:dyDescent="0.2">
      <c r="A480">
        <v>777285</v>
      </c>
      <c r="B480" s="85">
        <v>45839</v>
      </c>
      <c r="C480">
        <v>2025</v>
      </c>
      <c r="D480">
        <v>7.1</v>
      </c>
      <c r="E480">
        <v>11</v>
      </c>
      <c r="F480">
        <v>103</v>
      </c>
      <c r="G480">
        <v>8</v>
      </c>
      <c r="H480">
        <v>129</v>
      </c>
      <c r="I480">
        <v>0.43668099999999999</v>
      </c>
      <c r="J480">
        <v>138</v>
      </c>
      <c r="K480">
        <v>129</v>
      </c>
      <c r="L480">
        <v>0.37799862899999997</v>
      </c>
      <c r="M480">
        <v>12</v>
      </c>
      <c r="N480">
        <v>-140</v>
      </c>
      <c r="O480">
        <v>0.58333299999999999</v>
      </c>
      <c r="P480">
        <v>-150</v>
      </c>
      <c r="Q480">
        <v>-140</v>
      </c>
      <c r="R480" s="99">
        <v>0.53653885199999996</v>
      </c>
      <c r="S480" s="102">
        <f t="shared" si="35"/>
        <v>115.76781663691902</v>
      </c>
      <c r="T480" s="99">
        <v>0.46918106799999998</v>
      </c>
      <c r="U480" s="102">
        <f t="shared" si="36"/>
        <v>-113.13732974408937</v>
      </c>
      <c r="V480">
        <v>0.40496900000000002</v>
      </c>
      <c r="W480" s="100">
        <f t="shared" si="37"/>
        <v>146.93248125165135</v>
      </c>
      <c r="X480">
        <v>0.34615200000000002</v>
      </c>
      <c r="Y480" s="100">
        <f t="shared" si="38"/>
        <v>188.89042963784695</v>
      </c>
      <c r="Z480">
        <v>0.43650800000000001</v>
      </c>
      <c r="AA480" s="100">
        <f t="shared" si="39"/>
        <v>129.09087576859989</v>
      </c>
      <c r="AB480">
        <v>0.28668100000000002</v>
      </c>
      <c r="AC480">
        <v>-1</v>
      </c>
      <c r="AD480">
        <v>5</v>
      </c>
      <c r="AE480">
        <v>6</v>
      </c>
      <c r="AF480" t="s">
        <v>222</v>
      </c>
      <c r="AG480" s="99" t="s">
        <v>323</v>
      </c>
      <c r="AH480">
        <v>1</v>
      </c>
      <c r="AI480">
        <v>11</v>
      </c>
      <c r="AJ480">
        <v>0</v>
      </c>
    </row>
    <row r="481" spans="1:36" x14ac:dyDescent="0.2">
      <c r="A481">
        <v>777288</v>
      </c>
      <c r="B481" s="85">
        <v>45839</v>
      </c>
      <c r="C481">
        <v>2025</v>
      </c>
      <c r="D481">
        <v>7.1</v>
      </c>
      <c r="E481">
        <v>7</v>
      </c>
      <c r="F481">
        <v>-106.5</v>
      </c>
      <c r="G481">
        <v>22</v>
      </c>
      <c r="H481">
        <v>-149</v>
      </c>
      <c r="I481">
        <v>0.59839399999999998</v>
      </c>
      <c r="J481">
        <v>-158</v>
      </c>
      <c r="K481">
        <v>-149</v>
      </c>
      <c r="L481">
        <v>0.33647680099999999</v>
      </c>
      <c r="M481">
        <v>26</v>
      </c>
      <c r="N481">
        <v>137</v>
      </c>
      <c r="O481">
        <v>0.42194100000000001</v>
      </c>
      <c r="P481">
        <v>145</v>
      </c>
      <c r="Q481">
        <v>137</v>
      </c>
      <c r="R481" s="99">
        <v>0.48255420100000002</v>
      </c>
      <c r="S481" s="102">
        <f t="shared" si="35"/>
        <v>-107.23060703392362</v>
      </c>
      <c r="T481" s="99">
        <v>0.38432853300000003</v>
      </c>
      <c r="U481" s="102">
        <f t="shared" si="36"/>
        <v>-160.19405642203515</v>
      </c>
      <c r="V481">
        <v>0.596024</v>
      </c>
      <c r="W481" s="100">
        <f t="shared" si="37"/>
        <v>-147.53945778957166</v>
      </c>
      <c r="X481">
        <v>0.51739199999999996</v>
      </c>
      <c r="Y481" s="100">
        <f t="shared" si="38"/>
        <v>-107.20750588469315</v>
      </c>
      <c r="Z481">
        <v>0.58295200000000003</v>
      </c>
      <c r="AA481" s="100">
        <f t="shared" si="39"/>
        <v>-139.78055283804264</v>
      </c>
      <c r="AB481">
        <v>0.748394</v>
      </c>
      <c r="AC481">
        <v>1</v>
      </c>
      <c r="AD481">
        <v>1</v>
      </c>
      <c r="AE481">
        <v>0</v>
      </c>
      <c r="AF481" t="s">
        <v>222</v>
      </c>
      <c r="AG481" s="99" t="s">
        <v>325</v>
      </c>
      <c r="AH481">
        <v>1</v>
      </c>
      <c r="AI481">
        <v>1</v>
      </c>
      <c r="AJ481">
        <v>-1</v>
      </c>
    </row>
    <row r="482" spans="1:36" x14ac:dyDescent="0.2">
      <c r="A482">
        <v>777293</v>
      </c>
      <c r="B482" s="85">
        <v>45839</v>
      </c>
      <c r="C482">
        <v>2025</v>
      </c>
      <c r="D482">
        <v>7.1</v>
      </c>
      <c r="E482">
        <v>7.5</v>
      </c>
      <c r="F482">
        <v>108</v>
      </c>
      <c r="G482">
        <v>11</v>
      </c>
      <c r="H482">
        <v>126</v>
      </c>
      <c r="I482">
        <v>0.44247799999999998</v>
      </c>
      <c r="J482">
        <v>137</v>
      </c>
      <c r="K482">
        <v>126</v>
      </c>
      <c r="L482">
        <v>0.35061088499999998</v>
      </c>
      <c r="M482">
        <v>15</v>
      </c>
      <c r="N482">
        <v>-137</v>
      </c>
      <c r="O482">
        <v>0.57805899999999999</v>
      </c>
      <c r="P482">
        <v>-149</v>
      </c>
      <c r="Q482">
        <v>-137</v>
      </c>
      <c r="R482" s="99">
        <v>0.47412734899999998</v>
      </c>
      <c r="S482" s="102">
        <f t="shared" si="35"/>
        <v>-110.91379818294347</v>
      </c>
      <c r="T482" s="99">
        <v>0.52724820400000005</v>
      </c>
      <c r="U482" s="102">
        <f t="shared" si="36"/>
        <v>111.52748830593551</v>
      </c>
      <c r="V482">
        <v>0.39255099999999998</v>
      </c>
      <c r="W482" s="100">
        <f t="shared" si="37"/>
        <v>154.7439695733803</v>
      </c>
      <c r="X482">
        <v>0.46953299999999998</v>
      </c>
      <c r="Y482" s="100">
        <f t="shared" si="38"/>
        <v>112.97757559106603</v>
      </c>
      <c r="Z482">
        <v>0.456876</v>
      </c>
      <c r="AA482" s="100">
        <f t="shared" si="39"/>
        <v>118.87776989817806</v>
      </c>
      <c r="AB482">
        <v>0.59247799999999995</v>
      </c>
      <c r="AC482">
        <v>1</v>
      </c>
      <c r="AD482">
        <v>2</v>
      </c>
      <c r="AE482">
        <v>0</v>
      </c>
      <c r="AF482" t="s">
        <v>225</v>
      </c>
      <c r="AG482" s="99" t="s">
        <v>326</v>
      </c>
      <c r="AH482">
        <v>-1</v>
      </c>
      <c r="AI482">
        <v>2</v>
      </c>
      <c r="AJ482">
        <v>-1</v>
      </c>
    </row>
    <row r="483" spans="1:36" x14ac:dyDescent="0.2">
      <c r="A483">
        <v>777294</v>
      </c>
      <c r="B483" s="85">
        <v>45839</v>
      </c>
      <c r="C483">
        <v>2025</v>
      </c>
      <c r="D483">
        <v>7.1</v>
      </c>
      <c r="E483">
        <v>10</v>
      </c>
      <c r="F483">
        <v>-104</v>
      </c>
      <c r="G483">
        <v>3</v>
      </c>
      <c r="H483">
        <v>-114</v>
      </c>
      <c r="I483">
        <v>0.53271000000000002</v>
      </c>
      <c r="J483">
        <v>-114</v>
      </c>
      <c r="K483">
        <v>-114</v>
      </c>
      <c r="L483">
        <v>0.34564541199999999</v>
      </c>
      <c r="M483">
        <v>6</v>
      </c>
      <c r="N483">
        <v>105</v>
      </c>
      <c r="O483">
        <v>0.48780499999999999</v>
      </c>
      <c r="P483">
        <v>105</v>
      </c>
      <c r="Q483">
        <v>105</v>
      </c>
      <c r="R483" s="99">
        <v>0.47218089200000002</v>
      </c>
      <c r="S483" s="102">
        <f t="shared" si="35"/>
        <v>-111.78324174964706</v>
      </c>
      <c r="T483" s="99">
        <v>0.61347822699999999</v>
      </c>
      <c r="U483" s="102">
        <f t="shared" si="36"/>
        <v>158.71763762193027</v>
      </c>
      <c r="V483">
        <v>0.55397200000000002</v>
      </c>
      <c r="W483" s="100">
        <f t="shared" si="37"/>
        <v>-124.20117122691849</v>
      </c>
      <c r="X483">
        <v>0.57092500000000002</v>
      </c>
      <c r="Y483" s="100">
        <f t="shared" si="38"/>
        <v>-133.05948843442289</v>
      </c>
      <c r="Z483">
        <v>0.52140200000000003</v>
      </c>
      <c r="AA483" s="100">
        <f t="shared" si="39"/>
        <v>-108.94362283168758</v>
      </c>
      <c r="AB483">
        <v>0.68271000000000004</v>
      </c>
      <c r="AC483">
        <v>1</v>
      </c>
      <c r="AD483">
        <v>5</v>
      </c>
      <c r="AE483">
        <v>3</v>
      </c>
      <c r="AF483" t="s">
        <v>225</v>
      </c>
      <c r="AG483" s="99" t="s">
        <v>325</v>
      </c>
      <c r="AH483">
        <v>1</v>
      </c>
      <c r="AI483">
        <v>8</v>
      </c>
      <c r="AJ483">
        <v>-1</v>
      </c>
    </row>
    <row r="484" spans="1:36" x14ac:dyDescent="0.2">
      <c r="A484">
        <v>777265</v>
      </c>
      <c r="B484" s="85">
        <v>45840</v>
      </c>
      <c r="C484">
        <v>2025</v>
      </c>
      <c r="D484">
        <v>7.1</v>
      </c>
      <c r="E484">
        <v>9</v>
      </c>
      <c r="F484">
        <v>102</v>
      </c>
      <c r="G484">
        <v>16</v>
      </c>
      <c r="H484">
        <v>135</v>
      </c>
      <c r="I484">
        <v>0.42553200000000002</v>
      </c>
      <c r="J484">
        <v>135</v>
      </c>
      <c r="K484">
        <v>135</v>
      </c>
      <c r="L484">
        <v>0.34988272100000001</v>
      </c>
      <c r="M484">
        <v>10</v>
      </c>
      <c r="N484">
        <v>-147</v>
      </c>
      <c r="O484">
        <v>0.59514199999999995</v>
      </c>
      <c r="P484">
        <v>-147</v>
      </c>
      <c r="Q484">
        <v>-147</v>
      </c>
      <c r="R484" s="99">
        <v>0.52309369400000005</v>
      </c>
      <c r="S484" s="102">
        <f t="shared" si="35"/>
        <v>109.68479288676048</v>
      </c>
      <c r="T484" s="99">
        <v>0.48713991200000001</v>
      </c>
      <c r="U484" s="102">
        <f t="shared" si="36"/>
        <v>-105.27983344546814</v>
      </c>
      <c r="V484">
        <v>0.47243400000000002</v>
      </c>
      <c r="W484" s="100">
        <f t="shared" si="37"/>
        <v>111.66977821240638</v>
      </c>
      <c r="X484">
        <v>0.443386</v>
      </c>
      <c r="Y484" s="100">
        <f t="shared" si="38"/>
        <v>125.53711664328597</v>
      </c>
      <c r="Z484">
        <v>0.49166599999999999</v>
      </c>
      <c r="AA484" s="100">
        <f t="shared" si="39"/>
        <v>103.39010629166955</v>
      </c>
      <c r="AB484">
        <v>0.57553200000000004</v>
      </c>
      <c r="AC484">
        <v>1</v>
      </c>
      <c r="AD484">
        <v>9</v>
      </c>
      <c r="AE484">
        <v>4</v>
      </c>
      <c r="AF484" t="s">
        <v>230</v>
      </c>
      <c r="AG484" s="99" t="s">
        <v>326</v>
      </c>
      <c r="AH484">
        <v>-1</v>
      </c>
      <c r="AI484">
        <v>13</v>
      </c>
      <c r="AJ484">
        <v>1</v>
      </c>
    </row>
    <row r="485" spans="1:36" x14ac:dyDescent="0.2">
      <c r="A485">
        <v>777268</v>
      </c>
      <c r="B485" s="85">
        <v>45840</v>
      </c>
      <c r="C485">
        <v>2025</v>
      </c>
      <c r="D485">
        <v>7.1</v>
      </c>
      <c r="E485">
        <v>8</v>
      </c>
      <c r="F485">
        <v>-102</v>
      </c>
      <c r="G485">
        <v>28</v>
      </c>
      <c r="H485">
        <v>-150</v>
      </c>
      <c r="I485">
        <v>0.6</v>
      </c>
      <c r="J485">
        <v>-136</v>
      </c>
      <c r="K485">
        <v>-150</v>
      </c>
      <c r="L485">
        <v>0.33222175900000001</v>
      </c>
      <c r="M485">
        <v>2</v>
      </c>
      <c r="N485">
        <v>138</v>
      </c>
      <c r="O485">
        <v>0.42016799999999999</v>
      </c>
      <c r="P485">
        <v>125</v>
      </c>
      <c r="Q485">
        <v>138</v>
      </c>
      <c r="R485" s="99">
        <v>0.485742854</v>
      </c>
      <c r="S485" s="102">
        <f t="shared" si="35"/>
        <v>-105.87024425890989</v>
      </c>
      <c r="T485" s="99">
        <v>0.35570642200000002</v>
      </c>
      <c r="U485" s="102">
        <f t="shared" si="36"/>
        <v>-181.13071290008926</v>
      </c>
      <c r="V485">
        <v>0.57852499999999996</v>
      </c>
      <c r="W485" s="100">
        <f t="shared" si="37"/>
        <v>-137.261996559701</v>
      </c>
      <c r="X485">
        <v>0.53684500000000002</v>
      </c>
      <c r="Y485" s="100">
        <f t="shared" si="38"/>
        <v>-115.91044034934311</v>
      </c>
      <c r="Z485">
        <v>0.61592100000000005</v>
      </c>
      <c r="AA485" s="100">
        <f t="shared" si="39"/>
        <v>-160.36310238258278</v>
      </c>
      <c r="AB485">
        <v>0.75</v>
      </c>
      <c r="AC485">
        <v>1</v>
      </c>
      <c r="AD485">
        <v>6</v>
      </c>
      <c r="AE485">
        <v>0</v>
      </c>
      <c r="AF485" t="s">
        <v>224</v>
      </c>
      <c r="AG485" s="99" t="s">
        <v>325</v>
      </c>
      <c r="AH485">
        <v>1</v>
      </c>
      <c r="AI485">
        <v>6</v>
      </c>
      <c r="AJ485">
        <v>-1</v>
      </c>
    </row>
    <row r="486" spans="1:36" x14ac:dyDescent="0.2">
      <c r="A486">
        <v>777270</v>
      </c>
      <c r="B486" s="85">
        <v>45840</v>
      </c>
      <c r="C486">
        <v>2025</v>
      </c>
      <c r="D486">
        <v>7.1</v>
      </c>
      <c r="E486">
        <v>8.5</v>
      </c>
      <c r="F486">
        <v>105</v>
      </c>
      <c r="G486">
        <v>1</v>
      </c>
      <c r="H486">
        <v>-137</v>
      </c>
      <c r="I486">
        <v>0.57805899999999999</v>
      </c>
      <c r="J486">
        <v>-138</v>
      </c>
      <c r="K486">
        <v>-137</v>
      </c>
      <c r="L486">
        <v>0.340368381</v>
      </c>
      <c r="M486">
        <v>25</v>
      </c>
      <c r="N486">
        <v>126</v>
      </c>
      <c r="O486">
        <v>0.44247799999999998</v>
      </c>
      <c r="P486">
        <v>127</v>
      </c>
      <c r="Q486">
        <v>126</v>
      </c>
      <c r="R486" s="99">
        <v>0.48129978200000001</v>
      </c>
      <c r="S486" s="102">
        <f t="shared" si="35"/>
        <v>-107.77071534181579</v>
      </c>
      <c r="T486" s="99">
        <v>0.44596778599999998</v>
      </c>
      <c r="U486" s="102">
        <f t="shared" si="36"/>
        <v>-124.23144258226759</v>
      </c>
      <c r="V486">
        <v>0.55291100000000004</v>
      </c>
      <c r="W486" s="100">
        <f t="shared" si="37"/>
        <v>-123.66911286119769</v>
      </c>
      <c r="X486">
        <v>0.57145299999999999</v>
      </c>
      <c r="Y486" s="100">
        <f t="shared" si="38"/>
        <v>-133.34663409147655</v>
      </c>
      <c r="Z486">
        <v>0.60942099999999999</v>
      </c>
      <c r="AA486" s="100">
        <f t="shared" si="39"/>
        <v>-156.030150110477</v>
      </c>
      <c r="AB486">
        <v>0.42805900000000002</v>
      </c>
      <c r="AC486">
        <v>-1</v>
      </c>
      <c r="AD486">
        <v>5</v>
      </c>
      <c r="AE486">
        <v>6</v>
      </c>
      <c r="AF486" t="s">
        <v>222</v>
      </c>
      <c r="AG486" s="99" t="s">
        <v>324</v>
      </c>
      <c r="AH486">
        <v>-1</v>
      </c>
      <c r="AI486">
        <v>11</v>
      </c>
      <c r="AJ486">
        <v>1</v>
      </c>
    </row>
    <row r="487" spans="1:36" x14ac:dyDescent="0.2">
      <c r="A487">
        <v>777272</v>
      </c>
      <c r="B487" s="85">
        <v>45840</v>
      </c>
      <c r="C487">
        <v>2025</v>
      </c>
      <c r="D487">
        <v>7.1</v>
      </c>
      <c r="E487">
        <v>8</v>
      </c>
      <c r="F487">
        <v>108.5</v>
      </c>
      <c r="G487">
        <v>22</v>
      </c>
      <c r="H487">
        <v>113</v>
      </c>
      <c r="I487">
        <v>0.46948400000000001</v>
      </c>
      <c r="J487">
        <v>112</v>
      </c>
      <c r="K487">
        <v>113</v>
      </c>
      <c r="L487">
        <v>0.33647680099999999</v>
      </c>
      <c r="M487">
        <v>26</v>
      </c>
      <c r="N487">
        <v>-122</v>
      </c>
      <c r="O487">
        <v>0.54954999999999998</v>
      </c>
      <c r="P487">
        <v>-122</v>
      </c>
      <c r="Q487">
        <v>-122</v>
      </c>
      <c r="R487" s="99">
        <v>0.49909937900000001</v>
      </c>
      <c r="S487" s="102">
        <f t="shared" si="35"/>
        <v>-100.36089846547374</v>
      </c>
      <c r="T487" s="99">
        <v>0.59561687799999996</v>
      </c>
      <c r="U487" s="102">
        <f t="shared" si="36"/>
        <v>147.29024175247352</v>
      </c>
      <c r="V487">
        <v>0.46518999999999999</v>
      </c>
      <c r="W487" s="100">
        <f t="shared" si="37"/>
        <v>114.96592790042779</v>
      </c>
      <c r="X487">
        <v>0.52486500000000003</v>
      </c>
      <c r="Y487" s="100">
        <f t="shared" si="38"/>
        <v>-110.46649899502248</v>
      </c>
      <c r="Z487">
        <v>0.48059499999999999</v>
      </c>
      <c r="AA487" s="100">
        <f t="shared" si="39"/>
        <v>108.0754065273255</v>
      </c>
      <c r="AB487">
        <v>0.61948400000000003</v>
      </c>
      <c r="AC487">
        <v>1</v>
      </c>
      <c r="AD487">
        <v>5</v>
      </c>
      <c r="AE487">
        <v>0</v>
      </c>
      <c r="AF487" t="s">
        <v>230</v>
      </c>
      <c r="AG487" s="99" t="s">
        <v>326</v>
      </c>
      <c r="AH487">
        <v>-1</v>
      </c>
      <c r="AI487">
        <v>5</v>
      </c>
      <c r="AJ487">
        <v>-1</v>
      </c>
    </row>
    <row r="488" spans="1:36" x14ac:dyDescent="0.2">
      <c r="A488">
        <v>777273</v>
      </c>
      <c r="B488" s="85">
        <v>45840</v>
      </c>
      <c r="C488">
        <v>2025</v>
      </c>
      <c r="D488">
        <v>7.1</v>
      </c>
      <c r="E488">
        <v>9</v>
      </c>
      <c r="F488">
        <v>-105</v>
      </c>
      <c r="G488">
        <v>21</v>
      </c>
      <c r="H488">
        <v>104</v>
      </c>
      <c r="I488">
        <v>0.49019600000000002</v>
      </c>
      <c r="J488">
        <v>-102</v>
      </c>
      <c r="K488">
        <v>104</v>
      </c>
      <c r="L488">
        <v>0.323198667</v>
      </c>
      <c r="M488">
        <v>23</v>
      </c>
      <c r="N488">
        <v>-112</v>
      </c>
      <c r="O488">
        <v>0.52830200000000005</v>
      </c>
      <c r="P488">
        <v>-106</v>
      </c>
      <c r="Q488">
        <v>-112</v>
      </c>
      <c r="R488" s="99">
        <v>0.47546028800000001</v>
      </c>
      <c r="S488" s="102">
        <f t="shared" si="35"/>
        <v>-110.32250752348844</v>
      </c>
      <c r="T488" s="99">
        <v>0.67873574000000003</v>
      </c>
      <c r="U488" s="102">
        <f t="shared" si="36"/>
        <v>211.27022968567996</v>
      </c>
      <c r="V488">
        <v>0.47157199999999999</v>
      </c>
      <c r="W488" s="100">
        <f t="shared" si="37"/>
        <v>112.05669547810304</v>
      </c>
      <c r="X488">
        <v>0.59615600000000002</v>
      </c>
      <c r="Y488" s="100">
        <f t="shared" si="38"/>
        <v>-147.62036826101169</v>
      </c>
      <c r="Z488">
        <v>0.45306999999999997</v>
      </c>
      <c r="AA488" s="100">
        <f t="shared" si="39"/>
        <v>120.71644558236036</v>
      </c>
      <c r="AB488">
        <v>0.340196</v>
      </c>
      <c r="AC488">
        <v>-1</v>
      </c>
      <c r="AD488">
        <v>4</v>
      </c>
      <c r="AE488">
        <v>6</v>
      </c>
      <c r="AF488" t="s">
        <v>225</v>
      </c>
      <c r="AG488" s="99" t="s">
        <v>323</v>
      </c>
      <c r="AH488">
        <v>1</v>
      </c>
      <c r="AI488">
        <v>10</v>
      </c>
      <c r="AJ488">
        <v>1</v>
      </c>
    </row>
    <row r="489" spans="1:36" x14ac:dyDescent="0.2">
      <c r="A489">
        <v>777274</v>
      </c>
      <c r="B489" s="85">
        <v>45840</v>
      </c>
      <c r="C489">
        <v>2025</v>
      </c>
      <c r="D489">
        <v>7.1</v>
      </c>
      <c r="E489">
        <v>8.5</v>
      </c>
      <c r="F489">
        <v>-105</v>
      </c>
      <c r="G489">
        <v>29</v>
      </c>
      <c r="H489">
        <v>120</v>
      </c>
      <c r="I489">
        <v>0.45454499999999998</v>
      </c>
      <c r="J489">
        <v>114</v>
      </c>
      <c r="K489">
        <v>120</v>
      </c>
      <c r="L489">
        <v>0.33360588699999999</v>
      </c>
      <c r="M489">
        <v>19</v>
      </c>
      <c r="N489">
        <v>-130</v>
      </c>
      <c r="O489">
        <v>0.56521699999999997</v>
      </c>
      <c r="P489">
        <v>-124</v>
      </c>
      <c r="Q489">
        <v>-130</v>
      </c>
      <c r="R489" s="99">
        <v>0.51548589099999997</v>
      </c>
      <c r="S489" s="102">
        <f t="shared" si="35"/>
        <v>106.3923385149554</v>
      </c>
      <c r="T489" s="99">
        <v>0.51157558000000003</v>
      </c>
      <c r="U489" s="102">
        <f t="shared" si="36"/>
        <v>104.73996775181718</v>
      </c>
      <c r="V489">
        <v>0.46728799999999998</v>
      </c>
      <c r="W489" s="100">
        <f t="shared" si="37"/>
        <v>114.00078752289811</v>
      </c>
      <c r="X489">
        <v>0.45707399999999998</v>
      </c>
      <c r="Y489" s="100">
        <f t="shared" si="38"/>
        <v>118.78295418247374</v>
      </c>
      <c r="Z489">
        <v>0.44143199999999999</v>
      </c>
      <c r="AA489" s="100">
        <f t="shared" si="39"/>
        <v>126.53545732978124</v>
      </c>
      <c r="AB489">
        <v>0.604545</v>
      </c>
      <c r="AC489">
        <v>1</v>
      </c>
      <c r="AD489">
        <v>11</v>
      </c>
      <c r="AE489">
        <v>9</v>
      </c>
      <c r="AF489" t="s">
        <v>225</v>
      </c>
      <c r="AG489" s="99" t="s">
        <v>326</v>
      </c>
      <c r="AH489">
        <v>-1</v>
      </c>
      <c r="AI489">
        <v>20</v>
      </c>
      <c r="AJ489">
        <v>1</v>
      </c>
    </row>
    <row r="490" spans="1:36" x14ac:dyDescent="0.2">
      <c r="A490">
        <v>777275</v>
      </c>
      <c r="B490" s="85">
        <v>45840</v>
      </c>
      <c r="C490">
        <v>2025</v>
      </c>
      <c r="D490">
        <v>7.1</v>
      </c>
      <c r="E490">
        <v>8.5</v>
      </c>
      <c r="F490">
        <v>-105.5</v>
      </c>
      <c r="G490">
        <v>11</v>
      </c>
      <c r="H490">
        <v>105</v>
      </c>
      <c r="I490">
        <v>0.48780499999999999</v>
      </c>
      <c r="J490">
        <v>108</v>
      </c>
      <c r="K490">
        <v>105</v>
      </c>
      <c r="L490">
        <v>0.35061088499999998</v>
      </c>
      <c r="M490">
        <v>15</v>
      </c>
      <c r="N490">
        <v>-114</v>
      </c>
      <c r="O490">
        <v>0.53271000000000002</v>
      </c>
      <c r="P490">
        <v>-117</v>
      </c>
      <c r="Q490">
        <v>-114</v>
      </c>
      <c r="R490" s="99">
        <v>0.46151154</v>
      </c>
      <c r="S490" s="102">
        <f t="shared" si="35"/>
        <v>-116.67930557056056</v>
      </c>
      <c r="T490" s="99">
        <v>0.55655520700000005</v>
      </c>
      <c r="U490" s="102">
        <f t="shared" si="36"/>
        <v>125.50721437831838</v>
      </c>
      <c r="V490">
        <v>0.437195</v>
      </c>
      <c r="W490" s="100">
        <f t="shared" si="37"/>
        <v>128.73088667528219</v>
      </c>
      <c r="X490">
        <v>0.45049099999999997</v>
      </c>
      <c r="Y490" s="100">
        <f t="shared" si="38"/>
        <v>121.98001735883737</v>
      </c>
      <c r="Z490">
        <v>0.49038399999999999</v>
      </c>
      <c r="AA490" s="100">
        <f t="shared" si="39"/>
        <v>103.92182452934844</v>
      </c>
      <c r="AB490">
        <v>0.33780500000000002</v>
      </c>
      <c r="AC490">
        <v>-1</v>
      </c>
      <c r="AD490">
        <v>1</v>
      </c>
      <c r="AE490">
        <v>2</v>
      </c>
      <c r="AF490" t="s">
        <v>222</v>
      </c>
      <c r="AG490" s="99" t="s">
        <v>323</v>
      </c>
      <c r="AH490">
        <v>1</v>
      </c>
      <c r="AI490">
        <v>3</v>
      </c>
      <c r="AJ490">
        <v>-1</v>
      </c>
    </row>
    <row r="491" spans="1:36" x14ac:dyDescent="0.2">
      <c r="A491">
        <v>777276</v>
      </c>
      <c r="B491" s="85">
        <v>45840</v>
      </c>
      <c r="C491">
        <v>2025</v>
      </c>
      <c r="D491">
        <v>7.1</v>
      </c>
      <c r="E491">
        <v>8</v>
      </c>
      <c r="F491">
        <v>-104.5</v>
      </c>
      <c r="G491">
        <v>18</v>
      </c>
      <c r="H491">
        <v>-114</v>
      </c>
      <c r="I491">
        <v>0.53271000000000002</v>
      </c>
      <c r="J491">
        <v>-123</v>
      </c>
      <c r="K491">
        <v>-114</v>
      </c>
      <c r="L491">
        <v>0.310488926</v>
      </c>
      <c r="M491">
        <v>17</v>
      </c>
      <c r="N491">
        <v>105</v>
      </c>
      <c r="O491">
        <v>0.48780499999999999</v>
      </c>
      <c r="P491">
        <v>114</v>
      </c>
      <c r="Q491">
        <v>105</v>
      </c>
      <c r="R491" s="99">
        <v>0.53891708999999999</v>
      </c>
      <c r="S491" s="102">
        <f t="shared" si="35"/>
        <v>116.88073409617373</v>
      </c>
      <c r="T491" s="99">
        <v>0.76236917100000001</v>
      </c>
      <c r="U491" s="102">
        <f t="shared" si="36"/>
        <v>320.82081866574646</v>
      </c>
      <c r="V491">
        <v>0.57369400000000004</v>
      </c>
      <c r="W491" s="100">
        <f t="shared" si="37"/>
        <v>-134.57328773228622</v>
      </c>
      <c r="X491">
        <v>0.54737899999999995</v>
      </c>
      <c r="Y491" s="100">
        <f t="shared" si="38"/>
        <v>-120.93539628077352</v>
      </c>
      <c r="Z491">
        <v>0.54567200000000005</v>
      </c>
      <c r="AA491" s="100">
        <f t="shared" si="39"/>
        <v>-120.1052983747425</v>
      </c>
      <c r="AB491">
        <v>0.68271000000000004</v>
      </c>
      <c r="AC491">
        <v>1</v>
      </c>
      <c r="AD491">
        <v>7</v>
      </c>
      <c r="AE491">
        <v>3</v>
      </c>
      <c r="AF491" t="s">
        <v>227</v>
      </c>
      <c r="AG491" s="99" t="s">
        <v>325</v>
      </c>
      <c r="AH491">
        <v>1</v>
      </c>
      <c r="AI491">
        <v>10</v>
      </c>
      <c r="AJ491">
        <v>1</v>
      </c>
    </row>
    <row r="492" spans="1:36" x14ac:dyDescent="0.2">
      <c r="A492">
        <v>777277</v>
      </c>
      <c r="B492" s="85">
        <v>45840</v>
      </c>
      <c r="C492">
        <v>2025</v>
      </c>
      <c r="D492">
        <v>7.1</v>
      </c>
      <c r="E492">
        <v>9.5</v>
      </c>
      <c r="F492">
        <v>-110</v>
      </c>
      <c r="G492">
        <v>3</v>
      </c>
      <c r="H492">
        <v>-130</v>
      </c>
      <c r="I492">
        <v>0.56521699999999997</v>
      </c>
      <c r="J492">
        <v>-130</v>
      </c>
      <c r="K492">
        <v>-130</v>
      </c>
      <c r="L492">
        <v>0.34564541199999999</v>
      </c>
      <c r="M492">
        <v>6</v>
      </c>
      <c r="N492">
        <v>110</v>
      </c>
      <c r="O492">
        <v>0.47619</v>
      </c>
      <c r="P492">
        <v>110</v>
      </c>
      <c r="Q492">
        <v>110</v>
      </c>
      <c r="R492" s="99">
        <v>0.464758057</v>
      </c>
      <c r="S492" s="102">
        <f t="shared" si="35"/>
        <v>-115.16571578230861</v>
      </c>
      <c r="T492" s="99">
        <v>0.69109916299999996</v>
      </c>
      <c r="U492" s="102">
        <f t="shared" si="36"/>
        <v>223.72848507367428</v>
      </c>
      <c r="V492">
        <v>0.5</v>
      </c>
      <c r="W492" s="100">
        <f t="shared" si="37"/>
        <v>-100</v>
      </c>
      <c r="X492">
        <v>0.5</v>
      </c>
      <c r="Y492" s="100">
        <f t="shared" si="38"/>
        <v>-100</v>
      </c>
      <c r="Z492">
        <v>0.5</v>
      </c>
      <c r="AA492" s="100">
        <f t="shared" si="39"/>
        <v>-100</v>
      </c>
      <c r="AB492">
        <v>0.415217</v>
      </c>
      <c r="AC492">
        <v>-1</v>
      </c>
      <c r="AD492">
        <v>4</v>
      </c>
      <c r="AE492">
        <v>8</v>
      </c>
      <c r="AF492" t="s">
        <v>227</v>
      </c>
      <c r="AG492" s="99" t="s">
        <v>324</v>
      </c>
      <c r="AH492">
        <v>-1</v>
      </c>
      <c r="AI492">
        <v>12</v>
      </c>
      <c r="AJ492">
        <v>1</v>
      </c>
    </row>
    <row r="493" spans="1:36" x14ac:dyDescent="0.2">
      <c r="A493">
        <v>777279</v>
      </c>
      <c r="B493" s="85">
        <v>45840</v>
      </c>
      <c r="C493">
        <v>2025</v>
      </c>
      <c r="D493">
        <v>7.1</v>
      </c>
      <c r="E493">
        <v>9.5</v>
      </c>
      <c r="F493">
        <v>-103</v>
      </c>
      <c r="G493">
        <v>0</v>
      </c>
      <c r="H493">
        <v>-143</v>
      </c>
      <c r="I493">
        <v>0.58847700000000003</v>
      </c>
      <c r="J493">
        <v>-121</v>
      </c>
      <c r="K493">
        <v>-143</v>
      </c>
      <c r="L493">
        <v>0.327106864</v>
      </c>
      <c r="M493">
        <v>4</v>
      </c>
      <c r="N493">
        <v>132</v>
      </c>
      <c r="O493">
        <v>0.43103399999999997</v>
      </c>
      <c r="P493">
        <v>111</v>
      </c>
      <c r="Q493">
        <v>132</v>
      </c>
      <c r="R493" s="99">
        <v>0.50616586699999999</v>
      </c>
      <c r="S493" s="102">
        <f t="shared" si="35"/>
        <v>102.4971408770564</v>
      </c>
      <c r="T493" s="99">
        <v>0.781376654</v>
      </c>
      <c r="U493" s="102">
        <f t="shared" si="36"/>
        <v>357.40769149146587</v>
      </c>
      <c r="V493">
        <v>0.57266499999999998</v>
      </c>
      <c r="W493" s="100">
        <f t="shared" si="37"/>
        <v>-134.00844770496215</v>
      </c>
      <c r="X493">
        <v>0.64099600000000001</v>
      </c>
      <c r="Y493" s="100">
        <f t="shared" si="38"/>
        <v>-178.5484284297668</v>
      </c>
      <c r="Z493">
        <v>0.54570799999999997</v>
      </c>
      <c r="AA493" s="100">
        <f t="shared" si="39"/>
        <v>-120.12274044006936</v>
      </c>
      <c r="AB493">
        <v>0.73847700000000005</v>
      </c>
      <c r="AC493">
        <v>1</v>
      </c>
      <c r="AD493">
        <v>8</v>
      </c>
      <c r="AE493">
        <v>3</v>
      </c>
      <c r="AF493" t="s">
        <v>230</v>
      </c>
      <c r="AG493" s="99" t="s">
        <v>325</v>
      </c>
      <c r="AH493">
        <v>1</v>
      </c>
      <c r="AI493">
        <v>11</v>
      </c>
      <c r="AJ493">
        <v>1</v>
      </c>
    </row>
    <row r="494" spans="1:36" x14ac:dyDescent="0.2">
      <c r="A494">
        <v>777284</v>
      </c>
      <c r="B494" s="85">
        <v>45840</v>
      </c>
      <c r="C494">
        <v>2025</v>
      </c>
      <c r="D494">
        <v>7.1</v>
      </c>
      <c r="E494">
        <v>9</v>
      </c>
      <c r="F494">
        <v>102</v>
      </c>
      <c r="G494">
        <v>16</v>
      </c>
      <c r="H494">
        <v>135</v>
      </c>
      <c r="I494">
        <v>0.42553200000000002</v>
      </c>
      <c r="J494">
        <v>135</v>
      </c>
      <c r="K494">
        <v>135</v>
      </c>
      <c r="L494">
        <v>0.34988272100000001</v>
      </c>
      <c r="M494">
        <v>10</v>
      </c>
      <c r="N494">
        <v>-147</v>
      </c>
      <c r="O494">
        <v>0.59514199999999995</v>
      </c>
      <c r="P494">
        <v>-147</v>
      </c>
      <c r="Q494">
        <v>-147</v>
      </c>
      <c r="R494" s="99">
        <v>0.52309369400000005</v>
      </c>
      <c r="S494" s="102">
        <f t="shared" si="35"/>
        <v>109.68479288676048</v>
      </c>
      <c r="T494" s="99">
        <v>0.26377259600000003</v>
      </c>
      <c r="U494" s="102">
        <f t="shared" si="36"/>
        <v>-279.11443992460835</v>
      </c>
      <c r="V494">
        <v>0.47243400000000002</v>
      </c>
      <c r="W494" s="100">
        <f t="shared" si="37"/>
        <v>111.66977821240638</v>
      </c>
      <c r="X494">
        <v>0.443386</v>
      </c>
      <c r="Y494" s="100">
        <f t="shared" si="38"/>
        <v>125.53711664328597</v>
      </c>
      <c r="Z494">
        <v>0.49166599999999999</v>
      </c>
      <c r="AA494" s="100">
        <f t="shared" si="39"/>
        <v>103.39010629166955</v>
      </c>
      <c r="AB494">
        <v>0.275532</v>
      </c>
      <c r="AC494">
        <v>-1</v>
      </c>
      <c r="AD494">
        <v>2</v>
      </c>
      <c r="AE494">
        <v>11</v>
      </c>
      <c r="AF494" t="s">
        <v>229</v>
      </c>
      <c r="AG494" s="99" t="s">
        <v>323</v>
      </c>
      <c r="AH494">
        <v>1</v>
      </c>
      <c r="AI494">
        <v>13</v>
      </c>
      <c r="AJ494">
        <v>1</v>
      </c>
    </row>
    <row r="495" spans="1:36" x14ac:dyDescent="0.2">
      <c r="A495">
        <v>777289</v>
      </c>
      <c r="B495" s="85">
        <v>45840</v>
      </c>
      <c r="C495">
        <v>2025</v>
      </c>
      <c r="D495">
        <v>7.1</v>
      </c>
      <c r="E495">
        <v>8</v>
      </c>
      <c r="F495">
        <v>-104.5</v>
      </c>
      <c r="G495">
        <v>18</v>
      </c>
      <c r="H495">
        <v>-114</v>
      </c>
      <c r="I495">
        <v>0.53271000000000002</v>
      </c>
      <c r="J495">
        <v>-123</v>
      </c>
      <c r="K495">
        <v>-114</v>
      </c>
      <c r="L495">
        <v>0.310488926</v>
      </c>
      <c r="M495">
        <v>17</v>
      </c>
      <c r="N495">
        <v>105</v>
      </c>
      <c r="O495">
        <v>0.48780499999999999</v>
      </c>
      <c r="P495">
        <v>114</v>
      </c>
      <c r="Q495">
        <v>105</v>
      </c>
      <c r="R495" s="99">
        <v>0.53891708999999999</v>
      </c>
      <c r="S495" s="102">
        <f t="shared" si="35"/>
        <v>116.88073409617373</v>
      </c>
      <c r="T495" s="99">
        <v>0.54535619300000004</v>
      </c>
      <c r="U495" s="102">
        <f t="shared" si="36"/>
        <v>119.95240770980085</v>
      </c>
      <c r="V495">
        <v>0.57369400000000004</v>
      </c>
      <c r="W495" s="100">
        <f t="shared" si="37"/>
        <v>-134.57328773228622</v>
      </c>
      <c r="X495">
        <v>0.54737899999999995</v>
      </c>
      <c r="Y495" s="100">
        <f t="shared" si="38"/>
        <v>-120.93539628077352</v>
      </c>
      <c r="Z495">
        <v>0.54567200000000005</v>
      </c>
      <c r="AA495" s="100">
        <f t="shared" si="39"/>
        <v>-120.1052983747425</v>
      </c>
      <c r="AB495">
        <v>0.38270999999999999</v>
      </c>
      <c r="AC495">
        <v>-1</v>
      </c>
      <c r="AD495">
        <v>2</v>
      </c>
      <c r="AE495">
        <v>7</v>
      </c>
      <c r="AF495" t="s">
        <v>230</v>
      </c>
      <c r="AG495" s="99" t="s">
        <v>324</v>
      </c>
      <c r="AH495">
        <v>-1</v>
      </c>
      <c r="AI495">
        <v>9</v>
      </c>
      <c r="AJ495">
        <v>1</v>
      </c>
    </row>
    <row r="496" spans="1:36" x14ac:dyDescent="0.2">
      <c r="A496">
        <v>777290</v>
      </c>
      <c r="B496" s="85">
        <v>45840</v>
      </c>
      <c r="C496">
        <v>2025</v>
      </c>
      <c r="D496">
        <v>7.1</v>
      </c>
      <c r="E496">
        <v>9</v>
      </c>
      <c r="F496">
        <v>-105</v>
      </c>
      <c r="G496">
        <v>21</v>
      </c>
      <c r="H496">
        <v>104</v>
      </c>
      <c r="I496">
        <v>0.49019600000000002</v>
      </c>
      <c r="J496">
        <v>-102</v>
      </c>
      <c r="K496">
        <v>104</v>
      </c>
      <c r="L496">
        <v>0.323198667</v>
      </c>
      <c r="M496">
        <v>23</v>
      </c>
      <c r="N496">
        <v>-112</v>
      </c>
      <c r="O496">
        <v>0.52830200000000005</v>
      </c>
      <c r="P496">
        <v>-106</v>
      </c>
      <c r="Q496">
        <v>-112</v>
      </c>
      <c r="R496" s="99">
        <v>0.47546028800000001</v>
      </c>
      <c r="S496" s="102">
        <f t="shared" si="35"/>
        <v>-110.32250752348844</v>
      </c>
      <c r="T496" s="99">
        <v>0.52812352799999995</v>
      </c>
      <c r="U496" s="102">
        <f t="shared" si="36"/>
        <v>111.91986872360948</v>
      </c>
      <c r="V496">
        <v>0.47157199999999999</v>
      </c>
      <c r="W496" s="100">
        <f t="shared" si="37"/>
        <v>112.05669547810304</v>
      </c>
      <c r="X496">
        <v>0.59615600000000002</v>
      </c>
      <c r="Y496" s="100">
        <f t="shared" si="38"/>
        <v>-147.62036826101169</v>
      </c>
      <c r="Z496">
        <v>0.45306999999999997</v>
      </c>
      <c r="AA496" s="100">
        <f t="shared" si="39"/>
        <v>120.71644558236036</v>
      </c>
      <c r="AB496">
        <v>0.64019599999999999</v>
      </c>
      <c r="AC496">
        <v>1</v>
      </c>
      <c r="AD496">
        <v>5</v>
      </c>
      <c r="AE496">
        <v>1</v>
      </c>
      <c r="AF496" t="s">
        <v>227</v>
      </c>
      <c r="AG496" s="99" t="s">
        <v>326</v>
      </c>
      <c r="AH496">
        <v>-1</v>
      </c>
      <c r="AI496">
        <v>6</v>
      </c>
      <c r="AJ496">
        <v>-1</v>
      </c>
    </row>
    <row r="497" spans="1:36" x14ac:dyDescent="0.2">
      <c r="A497">
        <v>777251</v>
      </c>
      <c r="B497" s="85">
        <v>45841</v>
      </c>
      <c r="C497">
        <v>2025</v>
      </c>
      <c r="D497">
        <v>7.1</v>
      </c>
      <c r="E497">
        <v>7.5</v>
      </c>
      <c r="F497">
        <v>114.5</v>
      </c>
      <c r="G497">
        <v>24</v>
      </c>
      <c r="H497">
        <v>-124</v>
      </c>
      <c r="I497">
        <v>0.55357100000000004</v>
      </c>
      <c r="J497">
        <v>-117</v>
      </c>
      <c r="K497">
        <v>-124</v>
      </c>
      <c r="L497">
        <v>0.30915287200000002</v>
      </c>
      <c r="M497">
        <v>13</v>
      </c>
      <c r="N497">
        <v>115</v>
      </c>
      <c r="O497">
        <v>0.46511599999999997</v>
      </c>
      <c r="P497">
        <v>108</v>
      </c>
      <c r="Q497">
        <v>115</v>
      </c>
      <c r="R497" s="99">
        <v>0.46199885600000001</v>
      </c>
      <c r="S497" s="102">
        <f t="shared" si="35"/>
        <v>-116.45075242350815</v>
      </c>
      <c r="T497" s="99">
        <v>0.54960345099999997</v>
      </c>
      <c r="U497" s="102">
        <f t="shared" si="36"/>
        <v>122.0265679699957</v>
      </c>
      <c r="V497">
        <v>0.52127599999999996</v>
      </c>
      <c r="W497" s="100">
        <f t="shared" si="37"/>
        <v>-108.88862893859508</v>
      </c>
      <c r="X497">
        <v>0.60404500000000005</v>
      </c>
      <c r="Y497" s="100">
        <f t="shared" si="38"/>
        <v>-152.55395183796142</v>
      </c>
      <c r="Z497">
        <v>0.56208899999999995</v>
      </c>
      <c r="AA497" s="100">
        <f t="shared" si="39"/>
        <v>-128.3569035717303</v>
      </c>
      <c r="AB497">
        <v>0.40357100000000001</v>
      </c>
      <c r="AC497">
        <v>-1</v>
      </c>
      <c r="AD497">
        <v>2</v>
      </c>
      <c r="AE497">
        <v>3</v>
      </c>
      <c r="AF497" t="s">
        <v>222</v>
      </c>
      <c r="AG497" s="99" t="s">
        <v>324</v>
      </c>
      <c r="AH497">
        <v>-1</v>
      </c>
      <c r="AI497">
        <v>5</v>
      </c>
      <c r="AJ497">
        <v>-1</v>
      </c>
    </row>
    <row r="498" spans="1:36" x14ac:dyDescent="0.2">
      <c r="A498">
        <v>777256</v>
      </c>
      <c r="B498" s="85">
        <v>45841</v>
      </c>
      <c r="C498">
        <v>2025</v>
      </c>
      <c r="D498">
        <v>7.1</v>
      </c>
      <c r="E498">
        <v>8.5</v>
      </c>
      <c r="F498">
        <v>100</v>
      </c>
      <c r="G498">
        <v>1</v>
      </c>
      <c r="H498">
        <v>103</v>
      </c>
      <c r="I498">
        <v>0.49261100000000002</v>
      </c>
      <c r="J498">
        <v>103</v>
      </c>
      <c r="K498">
        <v>103</v>
      </c>
      <c r="L498">
        <v>0.340368381</v>
      </c>
      <c r="M498">
        <v>25</v>
      </c>
      <c r="N498">
        <v>-111</v>
      </c>
      <c r="O498">
        <v>0.52606600000000003</v>
      </c>
      <c r="P498">
        <v>-111</v>
      </c>
      <c r="Q498">
        <v>-111</v>
      </c>
      <c r="R498" s="99">
        <v>0.48378854599999999</v>
      </c>
      <c r="S498" s="102">
        <f t="shared" si="35"/>
        <v>-106.70187590592523</v>
      </c>
      <c r="T498" s="99">
        <v>0.55511645600000004</v>
      </c>
      <c r="U498" s="102">
        <f t="shared" si="36"/>
        <v>124.77792525407506</v>
      </c>
      <c r="V498">
        <v>0.54098199999999996</v>
      </c>
      <c r="W498" s="100">
        <f t="shared" si="37"/>
        <v>-117.85638035981158</v>
      </c>
      <c r="X498">
        <v>0.57510099999999997</v>
      </c>
      <c r="Y498" s="100">
        <f t="shared" si="38"/>
        <v>-135.35004789373474</v>
      </c>
      <c r="Z498">
        <v>0.54998499999999995</v>
      </c>
      <c r="AA498" s="100">
        <f t="shared" si="39"/>
        <v>-122.21481506172015</v>
      </c>
      <c r="AB498">
        <v>0.342611</v>
      </c>
      <c r="AC498">
        <v>-1</v>
      </c>
      <c r="AD498">
        <v>2</v>
      </c>
      <c r="AE498">
        <v>7</v>
      </c>
      <c r="AF498" t="s">
        <v>230</v>
      </c>
      <c r="AG498" s="99" t="s">
        <v>323</v>
      </c>
      <c r="AH498">
        <v>1</v>
      </c>
      <c r="AI498">
        <v>9</v>
      </c>
      <c r="AJ498">
        <v>1</v>
      </c>
    </row>
    <row r="499" spans="1:36" x14ac:dyDescent="0.2">
      <c r="A499">
        <v>777257</v>
      </c>
      <c r="B499" s="85">
        <v>45841</v>
      </c>
      <c r="C499">
        <v>2025</v>
      </c>
      <c r="D499">
        <v>7.1</v>
      </c>
      <c r="E499">
        <v>8</v>
      </c>
      <c r="F499">
        <v>-101</v>
      </c>
      <c r="G499">
        <v>18</v>
      </c>
      <c r="H499">
        <v>-149</v>
      </c>
      <c r="I499">
        <v>0.59839399999999998</v>
      </c>
      <c r="J499">
        <v>-148</v>
      </c>
      <c r="K499">
        <v>-149</v>
      </c>
      <c r="L499">
        <v>0.310488926</v>
      </c>
      <c r="M499">
        <v>17</v>
      </c>
      <c r="N499">
        <v>137</v>
      </c>
      <c r="O499">
        <v>0.42194100000000001</v>
      </c>
      <c r="P499">
        <v>136</v>
      </c>
      <c r="Q499">
        <v>137</v>
      </c>
      <c r="R499" s="99">
        <v>0.56053062499999995</v>
      </c>
      <c r="S499" s="102">
        <f t="shared" si="35"/>
        <v>127.54714136792806</v>
      </c>
      <c r="T499" s="99">
        <v>0.42260767599999999</v>
      </c>
      <c r="U499" s="102">
        <f t="shared" si="36"/>
        <v>-136.6260853245837</v>
      </c>
      <c r="V499">
        <v>0.58069899999999997</v>
      </c>
      <c r="W499" s="100">
        <f t="shared" si="37"/>
        <v>-138.49215718541095</v>
      </c>
      <c r="X499">
        <v>0.54739599999999999</v>
      </c>
      <c r="Y499" s="100">
        <f t="shared" si="38"/>
        <v>-120.94369470884038</v>
      </c>
      <c r="Z499">
        <v>0.58426699999999998</v>
      </c>
      <c r="AA499" s="100">
        <f t="shared" si="39"/>
        <v>-140.53899979073105</v>
      </c>
      <c r="AB499">
        <v>0.748394</v>
      </c>
      <c r="AC499">
        <v>1</v>
      </c>
      <c r="AD499">
        <v>3</v>
      </c>
      <c r="AE499">
        <v>2</v>
      </c>
      <c r="AF499" t="s">
        <v>222</v>
      </c>
      <c r="AG499" s="99" t="s">
        <v>325</v>
      </c>
      <c r="AH499">
        <v>1</v>
      </c>
      <c r="AI499">
        <v>5</v>
      </c>
      <c r="AJ499">
        <v>-1</v>
      </c>
    </row>
    <row r="500" spans="1:36" x14ac:dyDescent="0.2">
      <c r="A500">
        <v>777258</v>
      </c>
      <c r="B500" s="85">
        <v>45841</v>
      </c>
      <c r="C500">
        <v>2025</v>
      </c>
      <c r="D500">
        <v>7.1</v>
      </c>
      <c r="E500">
        <v>9</v>
      </c>
      <c r="F500">
        <v>-102.5</v>
      </c>
      <c r="G500">
        <v>16</v>
      </c>
      <c r="H500">
        <v>120</v>
      </c>
      <c r="I500">
        <v>0.45454499999999998</v>
      </c>
      <c r="J500">
        <v>124</v>
      </c>
      <c r="K500">
        <v>120</v>
      </c>
      <c r="L500">
        <v>0.34988272100000001</v>
      </c>
      <c r="M500">
        <v>10</v>
      </c>
      <c r="N500">
        <v>-130</v>
      </c>
      <c r="O500">
        <v>0.56521699999999997</v>
      </c>
      <c r="P500">
        <v>-134</v>
      </c>
      <c r="Q500">
        <v>-130</v>
      </c>
      <c r="R500" s="99">
        <v>0.52915653900000004</v>
      </c>
      <c r="S500" s="102">
        <f t="shared" si="35"/>
        <v>112.38481211486977</v>
      </c>
      <c r="T500" s="99">
        <v>0.47596637899999999</v>
      </c>
      <c r="U500" s="102">
        <f t="shared" si="36"/>
        <v>-110.09887339122331</v>
      </c>
      <c r="V500">
        <v>0.42689500000000002</v>
      </c>
      <c r="W500" s="100">
        <f t="shared" si="37"/>
        <v>134.24963984117872</v>
      </c>
      <c r="X500">
        <v>0.45199899999999998</v>
      </c>
      <c r="Y500" s="100">
        <f t="shared" si="38"/>
        <v>121.23942752085733</v>
      </c>
      <c r="Z500">
        <v>0.47728100000000001</v>
      </c>
      <c r="AA500" s="100">
        <f t="shared" si="39"/>
        <v>109.52017784072694</v>
      </c>
      <c r="AB500">
        <v>0.604545</v>
      </c>
      <c r="AC500">
        <v>1</v>
      </c>
      <c r="AD500">
        <v>11</v>
      </c>
      <c r="AE500">
        <v>7</v>
      </c>
      <c r="AF500" t="s">
        <v>227</v>
      </c>
      <c r="AG500" s="99" t="s">
        <v>326</v>
      </c>
      <c r="AH500">
        <v>-1</v>
      </c>
      <c r="AI500">
        <v>18</v>
      </c>
      <c r="AJ500">
        <v>1</v>
      </c>
    </row>
    <row r="501" spans="1:36" x14ac:dyDescent="0.2">
      <c r="A501">
        <v>777259</v>
      </c>
      <c r="B501" s="85">
        <v>45841</v>
      </c>
      <c r="C501">
        <v>2025</v>
      </c>
      <c r="D501">
        <v>7.1</v>
      </c>
      <c r="E501">
        <v>8.5</v>
      </c>
      <c r="F501">
        <v>100</v>
      </c>
      <c r="G501">
        <v>5</v>
      </c>
      <c r="H501">
        <v>-134</v>
      </c>
      <c r="I501">
        <v>0.57264999999999999</v>
      </c>
      <c r="J501">
        <v>-142</v>
      </c>
      <c r="K501">
        <v>-134</v>
      </c>
      <c r="L501">
        <v>0.31173380000000001</v>
      </c>
      <c r="M501">
        <v>7</v>
      </c>
      <c r="N501">
        <v>116</v>
      </c>
      <c r="O501">
        <v>0.46296300000000001</v>
      </c>
      <c r="P501">
        <v>120</v>
      </c>
      <c r="Q501">
        <v>116</v>
      </c>
      <c r="R501" s="99">
        <v>0.45171698900000001</v>
      </c>
      <c r="S501" s="102">
        <f t="shared" si="35"/>
        <v>-121.37754929558338</v>
      </c>
      <c r="T501" s="99">
        <v>0.57279543300000002</v>
      </c>
      <c r="U501" s="102">
        <f t="shared" si="36"/>
        <v>134.07989456255041</v>
      </c>
      <c r="V501">
        <v>0.5</v>
      </c>
      <c r="W501" s="100">
        <f t="shared" si="37"/>
        <v>-100</v>
      </c>
      <c r="X501">
        <v>0.5</v>
      </c>
      <c r="Y501" s="100">
        <f t="shared" si="38"/>
        <v>-100</v>
      </c>
      <c r="Z501">
        <v>0.5</v>
      </c>
      <c r="AA501" s="100">
        <f t="shared" si="39"/>
        <v>-100</v>
      </c>
      <c r="AB501">
        <v>0.72265000000000001</v>
      </c>
      <c r="AC501">
        <v>1</v>
      </c>
      <c r="AD501">
        <v>1</v>
      </c>
      <c r="AE501">
        <v>0</v>
      </c>
      <c r="AF501" t="s">
        <v>222</v>
      </c>
      <c r="AG501" s="99" t="s">
        <v>325</v>
      </c>
      <c r="AH501">
        <v>1</v>
      </c>
      <c r="AI501">
        <v>1</v>
      </c>
      <c r="AJ501">
        <v>-1</v>
      </c>
    </row>
    <row r="502" spans="1:36" x14ac:dyDescent="0.2">
      <c r="A502">
        <v>777260</v>
      </c>
      <c r="B502" s="85">
        <v>45841</v>
      </c>
      <c r="C502">
        <v>2025</v>
      </c>
      <c r="D502">
        <v>7.1</v>
      </c>
      <c r="E502">
        <v>8.5</v>
      </c>
      <c r="F502">
        <v>102</v>
      </c>
      <c r="G502">
        <v>29</v>
      </c>
      <c r="H502">
        <v>120</v>
      </c>
      <c r="I502">
        <v>0.45454499999999998</v>
      </c>
      <c r="J502">
        <v>117</v>
      </c>
      <c r="K502">
        <v>120</v>
      </c>
      <c r="L502">
        <v>0.33360588699999999</v>
      </c>
      <c r="M502">
        <v>19</v>
      </c>
      <c r="N502">
        <v>-130</v>
      </c>
      <c r="O502">
        <v>0.56521699999999997</v>
      </c>
      <c r="P502">
        <v>-127</v>
      </c>
      <c r="Q502">
        <v>-130</v>
      </c>
      <c r="R502" s="99">
        <v>0.52160828599999998</v>
      </c>
      <c r="S502" s="102">
        <f t="shared" si="35"/>
        <v>109.03372084743089</v>
      </c>
      <c r="T502" s="99">
        <v>0.46332352599999999</v>
      </c>
      <c r="U502" s="102">
        <f t="shared" si="36"/>
        <v>-115.8319066232782</v>
      </c>
      <c r="V502">
        <v>0.47557500000000003</v>
      </c>
      <c r="W502" s="100">
        <f t="shared" si="37"/>
        <v>110.27177627083003</v>
      </c>
      <c r="X502">
        <v>0.45980399999999999</v>
      </c>
      <c r="Y502" s="100">
        <f t="shared" si="38"/>
        <v>117.48397143130552</v>
      </c>
      <c r="Z502">
        <v>0.467418</v>
      </c>
      <c r="AA502" s="100">
        <f t="shared" si="39"/>
        <v>113.94126884287726</v>
      </c>
      <c r="AB502">
        <v>0.604545</v>
      </c>
      <c r="AC502">
        <v>1</v>
      </c>
      <c r="AD502">
        <v>8</v>
      </c>
      <c r="AE502">
        <v>5</v>
      </c>
      <c r="AF502" t="s">
        <v>228</v>
      </c>
      <c r="AG502" s="99" t="s">
        <v>326</v>
      </c>
      <c r="AH502">
        <v>-1</v>
      </c>
      <c r="AI502">
        <v>13</v>
      </c>
      <c r="AJ502">
        <v>1</v>
      </c>
    </row>
    <row r="503" spans="1:36" x14ac:dyDescent="0.2">
      <c r="A503">
        <v>777261</v>
      </c>
      <c r="B503" s="85">
        <v>45841</v>
      </c>
      <c r="C503">
        <v>2025</v>
      </c>
      <c r="D503">
        <v>7.1</v>
      </c>
      <c r="E503">
        <v>9</v>
      </c>
      <c r="F503">
        <v>-108.5</v>
      </c>
      <c r="G503">
        <v>0</v>
      </c>
      <c r="H503">
        <v>-149</v>
      </c>
      <c r="I503">
        <v>0.59839399999999998</v>
      </c>
      <c r="J503">
        <v>-151</v>
      </c>
      <c r="K503">
        <v>-149</v>
      </c>
      <c r="L503">
        <v>0.327106864</v>
      </c>
      <c r="M503">
        <v>4</v>
      </c>
      <c r="N503">
        <v>137</v>
      </c>
      <c r="O503">
        <v>0.42194100000000001</v>
      </c>
      <c r="P503">
        <v>139</v>
      </c>
      <c r="Q503">
        <v>137</v>
      </c>
      <c r="R503" s="99">
        <v>0.50403387600000005</v>
      </c>
      <c r="S503" s="102">
        <f t="shared" si="35"/>
        <v>101.62667400243652</v>
      </c>
      <c r="T503" s="99">
        <v>0.55984569799999995</v>
      </c>
      <c r="U503" s="102">
        <f t="shared" si="36"/>
        <v>127.1930537668583</v>
      </c>
      <c r="V503">
        <v>0.60850599999999999</v>
      </c>
      <c r="W503" s="100">
        <f t="shared" si="37"/>
        <v>-155.43175629766995</v>
      </c>
      <c r="X503">
        <v>0.64356599999999997</v>
      </c>
      <c r="Y503" s="100">
        <f t="shared" si="38"/>
        <v>-180.55684923436033</v>
      </c>
      <c r="Z503">
        <v>0.60770100000000005</v>
      </c>
      <c r="AA503" s="100">
        <f t="shared" si="39"/>
        <v>-154.90760873721322</v>
      </c>
      <c r="AB503">
        <v>0.44839400000000001</v>
      </c>
      <c r="AC503">
        <v>-1</v>
      </c>
      <c r="AD503">
        <v>1</v>
      </c>
      <c r="AE503">
        <v>5</v>
      </c>
      <c r="AF503" t="s">
        <v>227</v>
      </c>
      <c r="AG503" s="99" t="s">
        <v>324</v>
      </c>
      <c r="AH503">
        <v>-1</v>
      </c>
      <c r="AI503">
        <v>6</v>
      </c>
      <c r="AJ503">
        <v>-1</v>
      </c>
    </row>
    <row r="504" spans="1:36" x14ac:dyDescent="0.2">
      <c r="A504">
        <v>777263</v>
      </c>
      <c r="B504" s="85">
        <v>45841</v>
      </c>
      <c r="C504">
        <v>2025</v>
      </c>
      <c r="D504">
        <v>7.1</v>
      </c>
      <c r="E504">
        <v>8</v>
      </c>
      <c r="F504">
        <v>100</v>
      </c>
      <c r="G504">
        <v>11</v>
      </c>
      <c r="H504">
        <v>102</v>
      </c>
      <c r="I504">
        <v>0.49504999999999999</v>
      </c>
      <c r="J504">
        <v>103</v>
      </c>
      <c r="K504">
        <v>102</v>
      </c>
      <c r="L504">
        <v>0.35061088499999998</v>
      </c>
      <c r="M504">
        <v>15</v>
      </c>
      <c r="N504">
        <v>-110</v>
      </c>
      <c r="O504">
        <v>0.52381</v>
      </c>
      <c r="P504">
        <v>-112</v>
      </c>
      <c r="Q504">
        <v>-110</v>
      </c>
      <c r="R504" s="99">
        <v>0.46058232599999999</v>
      </c>
      <c r="S504" s="102">
        <f t="shared" si="35"/>
        <v>-117.11645096863749</v>
      </c>
      <c r="T504" s="99">
        <v>0.579789848</v>
      </c>
      <c r="U504" s="102">
        <f t="shared" si="36"/>
        <v>137.97616388858685</v>
      </c>
      <c r="V504">
        <v>0.42726399999999998</v>
      </c>
      <c r="W504" s="100">
        <f t="shared" si="37"/>
        <v>134.04733373277412</v>
      </c>
      <c r="X504">
        <v>0.47204000000000002</v>
      </c>
      <c r="Y504" s="100">
        <f t="shared" si="38"/>
        <v>111.84645369036522</v>
      </c>
      <c r="Z504">
        <v>0.45572200000000002</v>
      </c>
      <c r="AA504" s="100">
        <f t="shared" si="39"/>
        <v>119.43202215385696</v>
      </c>
      <c r="AB504">
        <v>0.64505000000000001</v>
      </c>
      <c r="AC504">
        <v>1</v>
      </c>
      <c r="AD504">
        <v>4</v>
      </c>
      <c r="AE504">
        <v>1</v>
      </c>
      <c r="AF504" t="s">
        <v>228</v>
      </c>
      <c r="AG504" s="99" t="s">
        <v>326</v>
      </c>
      <c r="AH504">
        <v>-1</v>
      </c>
      <c r="AI504">
        <v>5</v>
      </c>
      <c r="AJ504">
        <v>-1</v>
      </c>
    </row>
    <row r="505" spans="1:36" x14ac:dyDescent="0.2">
      <c r="A505">
        <v>777239</v>
      </c>
      <c r="B505" s="85">
        <v>45842</v>
      </c>
      <c r="C505">
        <v>2025</v>
      </c>
      <c r="D505">
        <v>7.1</v>
      </c>
      <c r="E505">
        <v>8</v>
      </c>
      <c r="F505">
        <v>-109.5</v>
      </c>
      <c r="G505">
        <v>23</v>
      </c>
      <c r="H505">
        <v>-105</v>
      </c>
      <c r="I505">
        <v>0.51219499999999996</v>
      </c>
      <c r="J505">
        <v>-101</v>
      </c>
      <c r="K505">
        <v>-105</v>
      </c>
      <c r="L505">
        <v>0.30313439199999997</v>
      </c>
      <c r="M505">
        <v>28</v>
      </c>
      <c r="N505">
        <v>-103</v>
      </c>
      <c r="O505">
        <v>0.50738899999999998</v>
      </c>
      <c r="P505">
        <v>-107</v>
      </c>
      <c r="Q505">
        <v>-103</v>
      </c>
      <c r="R505" s="99">
        <v>0.51355210100000004</v>
      </c>
      <c r="S505" s="102">
        <f t="shared" si="35"/>
        <v>105.571861252915</v>
      </c>
      <c r="T505" s="99">
        <v>0.60787137000000002</v>
      </c>
      <c r="U505" s="102">
        <f t="shared" si="36"/>
        <v>155.01835966427652</v>
      </c>
      <c r="V505">
        <v>0.50381900000000002</v>
      </c>
      <c r="W505" s="100">
        <f t="shared" si="37"/>
        <v>-101.53935761345154</v>
      </c>
      <c r="X505">
        <v>0.529671</v>
      </c>
      <c r="Y505" s="100">
        <f t="shared" si="38"/>
        <v>-112.6171254589872</v>
      </c>
      <c r="Z505">
        <v>0.46576400000000001</v>
      </c>
      <c r="AA505" s="100">
        <f t="shared" si="39"/>
        <v>114.7010073771266</v>
      </c>
      <c r="AB505">
        <v>0.66219499999999998</v>
      </c>
      <c r="AC505">
        <v>1</v>
      </c>
      <c r="AD505">
        <v>3</v>
      </c>
      <c r="AE505">
        <v>2</v>
      </c>
      <c r="AF505" t="s">
        <v>222</v>
      </c>
      <c r="AG505" s="99" t="s">
        <v>325</v>
      </c>
      <c r="AH505">
        <v>1</v>
      </c>
      <c r="AI505">
        <v>5</v>
      </c>
      <c r="AJ505">
        <v>-1</v>
      </c>
    </row>
    <row r="506" spans="1:36" x14ac:dyDescent="0.2">
      <c r="A506">
        <v>777242</v>
      </c>
      <c r="B506" s="85">
        <v>45842</v>
      </c>
      <c r="C506">
        <v>2025</v>
      </c>
      <c r="D506">
        <v>7.1</v>
      </c>
      <c r="E506">
        <v>9</v>
      </c>
      <c r="F506">
        <v>101</v>
      </c>
      <c r="G506">
        <v>29</v>
      </c>
      <c r="H506">
        <v>-137</v>
      </c>
      <c r="I506">
        <v>0.57805899999999999</v>
      </c>
      <c r="J506">
        <v>-154</v>
      </c>
      <c r="K506">
        <v>-137</v>
      </c>
      <c r="L506">
        <v>0.33360588699999999</v>
      </c>
      <c r="M506">
        <v>4</v>
      </c>
      <c r="N506">
        <v>126</v>
      </c>
      <c r="O506">
        <v>0.44247799999999998</v>
      </c>
      <c r="P506">
        <v>142</v>
      </c>
      <c r="Q506">
        <v>126</v>
      </c>
      <c r="R506" s="99">
        <v>0.51558558600000004</v>
      </c>
      <c r="S506" s="102">
        <f t="shared" si="35"/>
        <v>106.4348151291799</v>
      </c>
      <c r="T506" s="99">
        <v>0.46858352199999997</v>
      </c>
      <c r="U506" s="102">
        <f t="shared" si="36"/>
        <v>-113.40912623897177</v>
      </c>
      <c r="V506">
        <v>0.60026900000000005</v>
      </c>
      <c r="W506" s="100">
        <f t="shared" si="37"/>
        <v>-150.16823814014927</v>
      </c>
      <c r="X506">
        <v>0.58615399999999995</v>
      </c>
      <c r="Y506" s="100">
        <f t="shared" si="38"/>
        <v>-141.63577755976857</v>
      </c>
      <c r="Z506">
        <v>0.55658700000000005</v>
      </c>
      <c r="AA506" s="100">
        <f t="shared" si="39"/>
        <v>-125.52338339200703</v>
      </c>
      <c r="AB506">
        <v>0.72805900000000001</v>
      </c>
      <c r="AC506">
        <v>1</v>
      </c>
      <c r="AD506">
        <v>4</v>
      </c>
      <c r="AE506">
        <v>3</v>
      </c>
      <c r="AF506" t="s">
        <v>222</v>
      </c>
      <c r="AG506" s="99" t="s">
        <v>325</v>
      </c>
      <c r="AH506">
        <v>1</v>
      </c>
      <c r="AI506">
        <v>7</v>
      </c>
      <c r="AJ506">
        <v>-1</v>
      </c>
    </row>
    <row r="507" spans="1:36" x14ac:dyDescent="0.2">
      <c r="A507">
        <v>777243</v>
      </c>
      <c r="B507" s="85">
        <v>45842</v>
      </c>
      <c r="C507">
        <v>2025</v>
      </c>
      <c r="D507">
        <v>7.1</v>
      </c>
      <c r="E507">
        <v>11</v>
      </c>
      <c r="F507">
        <v>-103</v>
      </c>
      <c r="G507">
        <v>8</v>
      </c>
      <c r="H507">
        <v>107</v>
      </c>
      <c r="I507">
        <v>0.48309200000000002</v>
      </c>
      <c r="J507">
        <v>114</v>
      </c>
      <c r="K507">
        <v>107</v>
      </c>
      <c r="L507">
        <v>0.37799862899999997</v>
      </c>
      <c r="M507">
        <v>9</v>
      </c>
      <c r="N507">
        <v>-115</v>
      </c>
      <c r="O507">
        <v>0.53488400000000003</v>
      </c>
      <c r="P507">
        <v>-124</v>
      </c>
      <c r="Q507">
        <v>-115</v>
      </c>
      <c r="R507" s="99">
        <v>0.47900513700000003</v>
      </c>
      <c r="S507" s="102">
        <f t="shared" si="35"/>
        <v>-108.76602832758347</v>
      </c>
      <c r="T507" s="99">
        <v>0.61610118300000005</v>
      </c>
      <c r="U507" s="102">
        <f t="shared" si="36"/>
        <v>160.48530386588823</v>
      </c>
      <c r="V507">
        <v>0.422211</v>
      </c>
      <c r="W507" s="100">
        <f t="shared" si="37"/>
        <v>136.84840044432761</v>
      </c>
      <c r="X507">
        <v>0.48760100000000001</v>
      </c>
      <c r="Y507" s="100">
        <f t="shared" si="38"/>
        <v>105.0857155748245</v>
      </c>
      <c r="Z507">
        <v>0.49876399999999999</v>
      </c>
      <c r="AA507" s="100">
        <f t="shared" si="39"/>
        <v>100.49562518545847</v>
      </c>
      <c r="AB507">
        <v>0.333092</v>
      </c>
      <c r="AC507">
        <v>-1</v>
      </c>
      <c r="AD507">
        <v>2</v>
      </c>
      <c r="AE507">
        <v>3</v>
      </c>
      <c r="AF507" t="s">
        <v>222</v>
      </c>
      <c r="AG507" s="99" t="s">
        <v>323</v>
      </c>
      <c r="AH507">
        <v>1</v>
      </c>
      <c r="AI507">
        <v>5</v>
      </c>
      <c r="AJ507">
        <v>-1</v>
      </c>
    </row>
    <row r="508" spans="1:36" x14ac:dyDescent="0.2">
      <c r="A508">
        <v>777244</v>
      </c>
      <c r="B508" s="85">
        <v>45842</v>
      </c>
      <c r="C508">
        <v>2025</v>
      </c>
      <c r="D508">
        <v>7.1</v>
      </c>
      <c r="E508">
        <v>10</v>
      </c>
      <c r="F508">
        <v>-102</v>
      </c>
      <c r="G508">
        <v>20</v>
      </c>
      <c r="H508">
        <v>-101</v>
      </c>
      <c r="I508">
        <v>0.50248800000000005</v>
      </c>
      <c r="J508">
        <v>-103</v>
      </c>
      <c r="K508">
        <v>-101</v>
      </c>
      <c r="L508">
        <v>0.33728248799999999</v>
      </c>
      <c r="M508">
        <v>25</v>
      </c>
      <c r="N508">
        <v>-107</v>
      </c>
      <c r="O508">
        <v>0.51690800000000003</v>
      </c>
      <c r="P508">
        <v>-105</v>
      </c>
      <c r="Q508">
        <v>-107</v>
      </c>
      <c r="R508" s="99">
        <v>0.50808286400000002</v>
      </c>
      <c r="S508" s="102">
        <f t="shared" si="35"/>
        <v>103.28627055594177</v>
      </c>
      <c r="T508" s="99">
        <v>0.46577596700000001</v>
      </c>
      <c r="U508" s="102">
        <f t="shared" si="36"/>
        <v>-114.69549114800077</v>
      </c>
      <c r="V508">
        <v>0.43270999999999998</v>
      </c>
      <c r="W508" s="100">
        <f t="shared" si="37"/>
        <v>131.10166162094708</v>
      </c>
      <c r="X508">
        <v>0.46551100000000001</v>
      </c>
      <c r="Y508" s="100">
        <f t="shared" si="38"/>
        <v>114.81769496316952</v>
      </c>
      <c r="Z508">
        <v>0.51403100000000002</v>
      </c>
      <c r="AA508" s="100">
        <f t="shared" si="39"/>
        <v>-105.77444240270471</v>
      </c>
      <c r="AB508">
        <v>0.65248799999999996</v>
      </c>
      <c r="AC508">
        <v>1</v>
      </c>
      <c r="AD508">
        <v>11</v>
      </c>
      <c r="AE508">
        <v>2</v>
      </c>
      <c r="AF508" t="s">
        <v>229</v>
      </c>
      <c r="AG508" s="99" t="s">
        <v>326</v>
      </c>
      <c r="AH508">
        <v>-1</v>
      </c>
      <c r="AI508">
        <v>13</v>
      </c>
      <c r="AJ508">
        <v>1</v>
      </c>
    </row>
    <row r="509" spans="1:36" x14ac:dyDescent="0.2">
      <c r="A509">
        <v>777245</v>
      </c>
      <c r="B509" s="85">
        <v>45842</v>
      </c>
      <c r="C509">
        <v>2025</v>
      </c>
      <c r="D509">
        <v>7.1</v>
      </c>
      <c r="E509">
        <v>8</v>
      </c>
      <c r="F509">
        <v>-101</v>
      </c>
      <c r="G509">
        <v>16</v>
      </c>
      <c r="H509">
        <v>100</v>
      </c>
      <c r="I509">
        <v>0.5</v>
      </c>
      <c r="J509">
        <v>100</v>
      </c>
      <c r="K509">
        <v>100</v>
      </c>
      <c r="L509">
        <v>0.34988272100000001</v>
      </c>
      <c r="M509">
        <v>3</v>
      </c>
      <c r="N509">
        <v>-108</v>
      </c>
      <c r="O509">
        <v>0.519231</v>
      </c>
      <c r="P509">
        <v>-108</v>
      </c>
      <c r="Q509">
        <v>-108</v>
      </c>
      <c r="R509" s="99">
        <v>0.51673435099999998</v>
      </c>
      <c r="S509" s="102">
        <f t="shared" si="35"/>
        <v>106.92552886166339</v>
      </c>
      <c r="T509" s="99">
        <v>0.42937905700000001</v>
      </c>
      <c r="U509" s="102">
        <f t="shared" si="36"/>
        <v>-132.89445158011048</v>
      </c>
      <c r="V509">
        <v>0.457511</v>
      </c>
      <c r="W509" s="100">
        <f t="shared" si="37"/>
        <v>118.57397964201954</v>
      </c>
      <c r="X509">
        <v>0.48576599999999998</v>
      </c>
      <c r="Y509" s="100">
        <f t="shared" si="38"/>
        <v>105.86043485958263</v>
      </c>
      <c r="Z509">
        <v>0.50752299999999995</v>
      </c>
      <c r="AA509" s="100">
        <f t="shared" si="39"/>
        <v>-103.05516805860981</v>
      </c>
      <c r="AB509">
        <v>0.35</v>
      </c>
      <c r="AC509">
        <v>-1</v>
      </c>
      <c r="AD509">
        <v>2</v>
      </c>
      <c r="AE509">
        <v>11</v>
      </c>
      <c r="AF509" t="s">
        <v>229</v>
      </c>
      <c r="AG509" s="99" t="s">
        <v>323</v>
      </c>
      <c r="AH509">
        <v>1</v>
      </c>
      <c r="AI509">
        <v>13</v>
      </c>
      <c r="AJ509">
        <v>1</v>
      </c>
    </row>
    <row r="510" spans="1:36" x14ac:dyDescent="0.2">
      <c r="A510">
        <v>777246</v>
      </c>
      <c r="B510" s="85">
        <v>45842</v>
      </c>
      <c r="C510">
        <v>2025</v>
      </c>
      <c r="D510">
        <v>7.1</v>
      </c>
      <c r="E510">
        <v>9.5</v>
      </c>
      <c r="F510">
        <v>106.5</v>
      </c>
      <c r="G510">
        <v>5</v>
      </c>
      <c r="H510">
        <v>-146</v>
      </c>
      <c r="I510">
        <v>0.59349600000000002</v>
      </c>
      <c r="J510">
        <v>-132</v>
      </c>
      <c r="K510">
        <v>-146</v>
      </c>
      <c r="L510">
        <v>0.31173380000000001</v>
      </c>
      <c r="M510">
        <v>26</v>
      </c>
      <c r="N510">
        <v>134</v>
      </c>
      <c r="O510">
        <v>0.42735000000000001</v>
      </c>
      <c r="P510">
        <v>122</v>
      </c>
      <c r="Q510">
        <v>134</v>
      </c>
      <c r="R510" s="99">
        <v>0.50441227200000005</v>
      </c>
      <c r="S510" s="102">
        <f t="shared" si="35"/>
        <v>101.78062197698327</v>
      </c>
      <c r="T510" s="99">
        <v>0.46688270100000001</v>
      </c>
      <c r="U510" s="102">
        <f t="shared" si="36"/>
        <v>-114.18656074815672</v>
      </c>
      <c r="V510">
        <v>0.57649399999999995</v>
      </c>
      <c r="W510" s="100">
        <f t="shared" si="37"/>
        <v>-136.12416353015067</v>
      </c>
      <c r="X510">
        <v>0.61685000000000001</v>
      </c>
      <c r="Y510" s="100">
        <f t="shared" si="38"/>
        <v>-160.99438862064466</v>
      </c>
      <c r="Z510">
        <v>0.59030899999999997</v>
      </c>
      <c r="AA510" s="100">
        <f t="shared" si="39"/>
        <v>-144.08639682101875</v>
      </c>
      <c r="AB510">
        <v>0.74349600000000005</v>
      </c>
      <c r="AC510">
        <v>1</v>
      </c>
      <c r="AD510">
        <v>11</v>
      </c>
      <c r="AE510">
        <v>3</v>
      </c>
      <c r="AF510" t="s">
        <v>223</v>
      </c>
      <c r="AG510" s="99" t="s">
        <v>325</v>
      </c>
      <c r="AH510">
        <v>1</v>
      </c>
      <c r="AI510">
        <v>14</v>
      </c>
      <c r="AJ510">
        <v>1</v>
      </c>
    </row>
    <row r="511" spans="1:36" x14ac:dyDescent="0.2">
      <c r="A511">
        <v>777247</v>
      </c>
      <c r="B511" s="85">
        <v>45842</v>
      </c>
      <c r="C511">
        <v>2025</v>
      </c>
      <c r="D511">
        <v>7.1</v>
      </c>
      <c r="E511">
        <v>10</v>
      </c>
      <c r="F511">
        <v>-104</v>
      </c>
      <c r="G511">
        <v>15</v>
      </c>
      <c r="H511">
        <v>-116</v>
      </c>
      <c r="I511">
        <v>0.53703699999999999</v>
      </c>
      <c r="J511">
        <v>-108</v>
      </c>
      <c r="K511">
        <v>-116</v>
      </c>
      <c r="L511">
        <v>0.31912251699999999</v>
      </c>
      <c r="M511">
        <v>27</v>
      </c>
      <c r="N511">
        <v>107</v>
      </c>
      <c r="O511">
        <v>0.48309200000000002</v>
      </c>
      <c r="P511">
        <v>100</v>
      </c>
      <c r="Q511">
        <v>107</v>
      </c>
      <c r="R511" s="99">
        <v>0.54114531600000004</v>
      </c>
      <c r="S511" s="102">
        <f t="shared" si="35"/>
        <v>117.93392001202719</v>
      </c>
      <c r="T511" s="99">
        <v>0.54834293599999995</v>
      </c>
      <c r="U511" s="102">
        <f t="shared" si="36"/>
        <v>121.40692124766588</v>
      </c>
      <c r="V511">
        <v>0.56040800000000002</v>
      </c>
      <c r="W511" s="100">
        <f t="shared" si="37"/>
        <v>-127.48366667273289</v>
      </c>
      <c r="X511">
        <v>0.52651000000000003</v>
      </c>
      <c r="Y511" s="100">
        <f t="shared" si="38"/>
        <v>-111.19770216900042</v>
      </c>
      <c r="Z511">
        <v>0.49938100000000002</v>
      </c>
      <c r="AA511" s="100">
        <f t="shared" si="39"/>
        <v>100.24790690875302</v>
      </c>
      <c r="AB511">
        <v>0.68703700000000001</v>
      </c>
      <c r="AC511">
        <v>1</v>
      </c>
      <c r="AD511">
        <v>4</v>
      </c>
      <c r="AE511">
        <v>3</v>
      </c>
      <c r="AF511" t="s">
        <v>222</v>
      </c>
      <c r="AG511" s="99" t="s">
        <v>325</v>
      </c>
      <c r="AH511">
        <v>1</v>
      </c>
      <c r="AI511">
        <v>7</v>
      </c>
      <c r="AJ511">
        <v>-1</v>
      </c>
    </row>
    <row r="512" spans="1:36" x14ac:dyDescent="0.2">
      <c r="A512">
        <v>777248</v>
      </c>
      <c r="B512" s="85">
        <v>45842</v>
      </c>
      <c r="C512">
        <v>2025</v>
      </c>
      <c r="D512">
        <v>7.1</v>
      </c>
      <c r="E512">
        <v>8.5</v>
      </c>
      <c r="F512">
        <v>-100</v>
      </c>
      <c r="G512">
        <v>1</v>
      </c>
      <c r="H512">
        <v>-111</v>
      </c>
      <c r="I512">
        <v>0.52606600000000003</v>
      </c>
      <c r="J512">
        <v>-109</v>
      </c>
      <c r="K512">
        <v>-111</v>
      </c>
      <c r="L512">
        <v>0.340368381</v>
      </c>
      <c r="M512">
        <v>13</v>
      </c>
      <c r="N512">
        <v>103</v>
      </c>
      <c r="O512">
        <v>0.49261100000000002</v>
      </c>
      <c r="P512">
        <v>100</v>
      </c>
      <c r="Q512">
        <v>103</v>
      </c>
      <c r="R512" s="99">
        <v>0.48827801100000001</v>
      </c>
      <c r="S512" s="102">
        <f t="shared" si="35"/>
        <v>-104.80135854407746</v>
      </c>
      <c r="T512" s="99">
        <v>0.55139825600000003</v>
      </c>
      <c r="U512" s="102">
        <f t="shared" si="36"/>
        <v>122.91487123598878</v>
      </c>
      <c r="V512">
        <v>0.54686000000000001</v>
      </c>
      <c r="W512" s="100">
        <f t="shared" si="37"/>
        <v>-120.68234982566095</v>
      </c>
      <c r="X512">
        <v>0.59371399999999996</v>
      </c>
      <c r="Y512" s="100">
        <f t="shared" si="38"/>
        <v>-146.13203506889235</v>
      </c>
      <c r="Z512">
        <v>0.582978</v>
      </c>
      <c r="AA512" s="100">
        <f t="shared" si="39"/>
        <v>-139.79550239555707</v>
      </c>
      <c r="AB512">
        <v>0.37606600000000001</v>
      </c>
      <c r="AC512">
        <v>-1</v>
      </c>
      <c r="AD512">
        <v>3</v>
      </c>
      <c r="AE512">
        <v>9</v>
      </c>
      <c r="AF512" t="s">
        <v>224</v>
      </c>
      <c r="AG512" s="99" t="s">
        <v>324</v>
      </c>
      <c r="AH512">
        <v>-1</v>
      </c>
      <c r="AI512">
        <v>12</v>
      </c>
      <c r="AJ512">
        <v>1</v>
      </c>
    </row>
    <row r="513" spans="1:36" x14ac:dyDescent="0.2">
      <c r="A513">
        <v>777249</v>
      </c>
      <c r="B513" s="85">
        <v>45842</v>
      </c>
      <c r="C513">
        <v>2025</v>
      </c>
      <c r="D513">
        <v>7.1</v>
      </c>
      <c r="E513">
        <v>8.5</v>
      </c>
      <c r="F513">
        <v>107</v>
      </c>
      <c r="G513">
        <v>7</v>
      </c>
      <c r="H513">
        <v>107</v>
      </c>
      <c r="I513">
        <v>0.48309200000000002</v>
      </c>
      <c r="J513">
        <v>106</v>
      </c>
      <c r="K513">
        <v>107</v>
      </c>
      <c r="L513">
        <v>0.30274477700000002</v>
      </c>
      <c r="M513">
        <v>10</v>
      </c>
      <c r="N513">
        <v>-116</v>
      </c>
      <c r="O513">
        <v>0.53703699999999999</v>
      </c>
      <c r="P513">
        <v>-115</v>
      </c>
      <c r="Q513">
        <v>-116</v>
      </c>
      <c r="R513" s="99">
        <v>0.55148425499999998</v>
      </c>
      <c r="S513" s="102">
        <f t="shared" si="35"/>
        <v>122.9576132271566</v>
      </c>
      <c r="T513" s="99">
        <v>0.48476516400000003</v>
      </c>
      <c r="U513" s="102">
        <f t="shared" si="36"/>
        <v>-106.28544999986838</v>
      </c>
      <c r="V513">
        <v>0.528451</v>
      </c>
      <c r="W513" s="100">
        <f t="shared" si="37"/>
        <v>-112.06703863225242</v>
      </c>
      <c r="X513">
        <v>0.499444</v>
      </c>
      <c r="Y513" s="100">
        <f t="shared" si="38"/>
        <v>100.22264758411353</v>
      </c>
      <c r="Z513">
        <v>0.54856199999999999</v>
      </c>
      <c r="AA513" s="100">
        <f t="shared" si="39"/>
        <v>-121.5143607760091</v>
      </c>
      <c r="AB513">
        <v>0.333092</v>
      </c>
      <c r="AC513">
        <v>-1</v>
      </c>
      <c r="AD513">
        <v>1</v>
      </c>
      <c r="AE513">
        <v>2</v>
      </c>
      <c r="AF513" t="s">
        <v>222</v>
      </c>
      <c r="AG513" s="99" t="s">
        <v>323</v>
      </c>
      <c r="AH513">
        <v>1</v>
      </c>
      <c r="AI513">
        <v>3</v>
      </c>
      <c r="AJ513">
        <v>-1</v>
      </c>
    </row>
    <row r="514" spans="1:36" x14ac:dyDescent="0.2">
      <c r="A514">
        <v>777250</v>
      </c>
      <c r="B514" s="85">
        <v>45842</v>
      </c>
      <c r="C514">
        <v>2025</v>
      </c>
      <c r="D514">
        <v>7.1</v>
      </c>
      <c r="E514">
        <v>9.5</v>
      </c>
      <c r="F514">
        <v>-114</v>
      </c>
      <c r="G514">
        <v>18</v>
      </c>
      <c r="H514">
        <v>-115</v>
      </c>
      <c r="I514">
        <v>0.53488400000000003</v>
      </c>
      <c r="J514">
        <v>-108</v>
      </c>
      <c r="K514">
        <v>-115</v>
      </c>
      <c r="L514">
        <v>0.310488926</v>
      </c>
      <c r="M514">
        <v>19</v>
      </c>
      <c r="N514">
        <v>-111</v>
      </c>
      <c r="O514">
        <v>0.52606600000000003</v>
      </c>
      <c r="P514">
        <v>-108</v>
      </c>
      <c r="Q514">
        <v>-111</v>
      </c>
      <c r="R514" s="99">
        <v>0.54091694499999998</v>
      </c>
      <c r="S514" s="102">
        <f t="shared" si="35"/>
        <v>117.8255087197675</v>
      </c>
      <c r="T514" s="99">
        <v>0.36627120600000002</v>
      </c>
      <c r="U514" s="102">
        <f t="shared" si="36"/>
        <v>-173.02173461050063</v>
      </c>
      <c r="V514">
        <v>0.5</v>
      </c>
      <c r="W514" s="100">
        <f t="shared" si="37"/>
        <v>-100</v>
      </c>
      <c r="X514">
        <v>0.5</v>
      </c>
      <c r="Y514" s="100">
        <f t="shared" si="38"/>
        <v>-100</v>
      </c>
      <c r="Z514">
        <v>0.5</v>
      </c>
      <c r="AA514" s="100">
        <f t="shared" si="39"/>
        <v>-100</v>
      </c>
      <c r="AB514">
        <v>0.68488400000000005</v>
      </c>
      <c r="AC514">
        <v>1</v>
      </c>
      <c r="AD514">
        <v>6</v>
      </c>
      <c r="AE514">
        <v>5</v>
      </c>
      <c r="AF514" t="s">
        <v>222</v>
      </c>
      <c r="AG514" s="99" t="s">
        <v>325</v>
      </c>
      <c r="AH514">
        <v>1</v>
      </c>
      <c r="AI514">
        <v>11</v>
      </c>
      <c r="AJ514">
        <v>1</v>
      </c>
    </row>
    <row r="515" spans="1:36" x14ac:dyDescent="0.2">
      <c r="A515">
        <v>777254</v>
      </c>
      <c r="B515" s="85">
        <v>45842</v>
      </c>
      <c r="C515">
        <v>2025</v>
      </c>
      <c r="D515">
        <v>7.1</v>
      </c>
      <c r="E515">
        <v>7.5</v>
      </c>
      <c r="F515">
        <v>-108</v>
      </c>
      <c r="G515">
        <v>11</v>
      </c>
      <c r="H515">
        <v>122</v>
      </c>
      <c r="I515">
        <v>0.45045000000000002</v>
      </c>
      <c r="J515">
        <v>111</v>
      </c>
      <c r="K515">
        <v>122</v>
      </c>
      <c r="L515">
        <v>0.35061088499999998</v>
      </c>
      <c r="M515">
        <v>17</v>
      </c>
      <c r="N515">
        <v>-132</v>
      </c>
      <c r="O515">
        <v>0.56896599999999997</v>
      </c>
      <c r="P515">
        <v>-120</v>
      </c>
      <c r="Q515">
        <v>-132</v>
      </c>
      <c r="R515" s="99">
        <v>0.50452866799999996</v>
      </c>
      <c r="S515" s="102">
        <f t="shared" ref="S515:S578" si="40">IF(R515&lt;0.5,((1-R515)/(1-(1-R515))*-100),(1-(1-R515))/(1-R515)*100)</f>
        <v>101.82802422966419</v>
      </c>
      <c r="T515" s="99">
        <v>0.51733317000000001</v>
      </c>
      <c r="U515" s="102">
        <f t="shared" ref="U515:U578" si="41">IF(T515&lt;0.5,((1-T515)/(1-(1-T515))*-100),(1-(1-T515))/(1-T515)*100)</f>
        <v>107.18225033197331</v>
      </c>
      <c r="V515">
        <v>0.49015399999999998</v>
      </c>
      <c r="W515" s="100">
        <f t="shared" ref="W515:W578" si="42">IF(V515&lt;0.5,100*(1-V515)/V515,-100*(V515/(1-V515)))</f>
        <v>104.01751286330419</v>
      </c>
      <c r="X515">
        <v>0.44338699999999998</v>
      </c>
      <c r="Y515" s="100">
        <f t="shared" ref="Y515:Y578" si="43">IF(X515&lt;0.5,100*(1-X515)/X515,-100*(X515/(1-X515)))</f>
        <v>125.53660797452341</v>
      </c>
      <c r="Z515">
        <v>0.47292400000000001</v>
      </c>
      <c r="AA515" s="100">
        <f t="shared" ref="AA515:AA578" si="44">IF(Z515&lt;0.5,100*(1-Z515)/Z515,-100*(Z515/(1-Z515)))</f>
        <v>111.45046561392527</v>
      </c>
      <c r="AB515">
        <v>0.30044999999999999</v>
      </c>
      <c r="AC515">
        <v>-1</v>
      </c>
      <c r="AD515">
        <v>5</v>
      </c>
      <c r="AE515">
        <v>6</v>
      </c>
      <c r="AF515" t="s">
        <v>222</v>
      </c>
      <c r="AG515" s="99" t="s">
        <v>323</v>
      </c>
      <c r="AH515">
        <v>1</v>
      </c>
      <c r="AI515">
        <v>11</v>
      </c>
      <c r="AJ515">
        <v>1</v>
      </c>
    </row>
    <row r="516" spans="1:36" x14ac:dyDescent="0.2">
      <c r="A516">
        <v>777255</v>
      </c>
      <c r="B516" s="85">
        <v>45842</v>
      </c>
      <c r="C516">
        <v>2025</v>
      </c>
      <c r="D516">
        <v>7.1</v>
      </c>
      <c r="E516">
        <v>8.5</v>
      </c>
      <c r="F516">
        <v>106</v>
      </c>
      <c r="G516">
        <v>21</v>
      </c>
      <c r="H516">
        <v>-150</v>
      </c>
      <c r="I516">
        <v>0.6</v>
      </c>
      <c r="J516">
        <v>-145</v>
      </c>
      <c r="K516">
        <v>-150</v>
      </c>
      <c r="L516">
        <v>0.323198667</v>
      </c>
      <c r="M516">
        <v>6</v>
      </c>
      <c r="N516">
        <v>138</v>
      </c>
      <c r="O516">
        <v>0.42016799999999999</v>
      </c>
      <c r="P516">
        <v>134</v>
      </c>
      <c r="Q516">
        <v>138</v>
      </c>
      <c r="R516" s="99">
        <v>0.439158402</v>
      </c>
      <c r="S516" s="102">
        <f t="shared" si="40"/>
        <v>-127.70827005605143</v>
      </c>
      <c r="T516" s="99">
        <v>0.46585681099999998</v>
      </c>
      <c r="U516" s="102">
        <f t="shared" si="41"/>
        <v>-114.65823325699967</v>
      </c>
      <c r="V516">
        <v>0.581291</v>
      </c>
      <c r="W516" s="100">
        <f t="shared" si="42"/>
        <v>-138.82935403824615</v>
      </c>
      <c r="X516">
        <v>0.61936899999999995</v>
      </c>
      <c r="Y516" s="100">
        <f t="shared" si="43"/>
        <v>-162.72163854231522</v>
      </c>
      <c r="Z516">
        <v>0.58172599999999997</v>
      </c>
      <c r="AA516" s="100">
        <f t="shared" si="44"/>
        <v>-139.07773373434637</v>
      </c>
      <c r="AB516">
        <v>0.45</v>
      </c>
      <c r="AC516">
        <v>-1</v>
      </c>
      <c r="AD516">
        <v>6</v>
      </c>
      <c r="AE516">
        <v>9</v>
      </c>
      <c r="AF516" t="s">
        <v>228</v>
      </c>
      <c r="AG516" s="99" t="s">
        <v>324</v>
      </c>
      <c r="AH516">
        <v>-1</v>
      </c>
      <c r="AI516">
        <v>15</v>
      </c>
      <c r="AJ516">
        <v>1</v>
      </c>
    </row>
    <row r="517" spans="1:36" x14ac:dyDescent="0.2">
      <c r="A517">
        <v>777223</v>
      </c>
      <c r="B517" s="85">
        <v>45843</v>
      </c>
      <c r="C517">
        <v>2025</v>
      </c>
      <c r="D517">
        <v>7.1</v>
      </c>
      <c r="E517">
        <v>8</v>
      </c>
      <c r="F517">
        <v>-104</v>
      </c>
      <c r="G517">
        <v>23</v>
      </c>
      <c r="H517">
        <v>-120</v>
      </c>
      <c r="I517">
        <v>0.54545500000000002</v>
      </c>
      <c r="J517">
        <v>-118</v>
      </c>
      <c r="K517">
        <v>-120</v>
      </c>
      <c r="L517">
        <v>0.30313439199999997</v>
      </c>
      <c r="M517">
        <v>28</v>
      </c>
      <c r="N517">
        <v>110</v>
      </c>
      <c r="O517">
        <v>0.47619</v>
      </c>
      <c r="P517">
        <v>109</v>
      </c>
      <c r="Q517">
        <v>110</v>
      </c>
      <c r="R517" s="99">
        <v>0.516997496</v>
      </c>
      <c r="S517" s="102">
        <f t="shared" si="40"/>
        <v>107.03826413289153</v>
      </c>
      <c r="T517" s="99">
        <v>0.524788649</v>
      </c>
      <c r="U517" s="102">
        <f t="shared" si="41"/>
        <v>110.43268387753642</v>
      </c>
      <c r="V517">
        <v>0.63753899999999997</v>
      </c>
      <c r="W517" s="100">
        <f t="shared" si="42"/>
        <v>-175.89175111253346</v>
      </c>
      <c r="X517">
        <v>0.51836899999999997</v>
      </c>
      <c r="Y517" s="100">
        <f t="shared" si="43"/>
        <v>-107.62783126501407</v>
      </c>
      <c r="Z517">
        <v>0.56357900000000005</v>
      </c>
      <c r="AA517" s="100">
        <f t="shared" si="44"/>
        <v>-129.136544758387</v>
      </c>
      <c r="AB517">
        <v>0.395455</v>
      </c>
      <c r="AC517">
        <v>-1</v>
      </c>
      <c r="AD517">
        <v>4</v>
      </c>
      <c r="AE517">
        <v>7</v>
      </c>
      <c r="AF517" t="s">
        <v>228</v>
      </c>
      <c r="AG517" s="99" t="s">
        <v>324</v>
      </c>
      <c r="AH517">
        <v>-1</v>
      </c>
      <c r="AI517">
        <v>11</v>
      </c>
      <c r="AJ517">
        <v>1</v>
      </c>
    </row>
    <row r="518" spans="1:36" x14ac:dyDescent="0.2">
      <c r="A518">
        <v>777228</v>
      </c>
      <c r="B518" s="85">
        <v>45843</v>
      </c>
      <c r="C518">
        <v>2025</v>
      </c>
      <c r="D518">
        <v>7.1</v>
      </c>
      <c r="E518">
        <v>10</v>
      </c>
      <c r="F518">
        <v>106.5</v>
      </c>
      <c r="G518">
        <v>16</v>
      </c>
      <c r="H518">
        <v>101</v>
      </c>
      <c r="I518">
        <v>0.49751200000000001</v>
      </c>
      <c r="J518">
        <v>-108</v>
      </c>
      <c r="K518">
        <v>101</v>
      </c>
      <c r="L518">
        <v>0.34988272100000001</v>
      </c>
      <c r="M518">
        <v>3</v>
      </c>
      <c r="N518">
        <v>-110</v>
      </c>
      <c r="O518">
        <v>0.52381</v>
      </c>
      <c r="P518">
        <v>100</v>
      </c>
      <c r="Q518">
        <v>-110</v>
      </c>
      <c r="R518" s="99">
        <v>0.52397612699999996</v>
      </c>
      <c r="S518" s="102">
        <f t="shared" si="40"/>
        <v>110.07349772140522</v>
      </c>
      <c r="T518" s="99">
        <v>0.50691775400000005</v>
      </c>
      <c r="U518" s="102">
        <f t="shared" si="41"/>
        <v>102.80592296969462</v>
      </c>
      <c r="V518">
        <v>0.43301600000000001</v>
      </c>
      <c r="W518" s="100">
        <f t="shared" si="42"/>
        <v>130.93834869843144</v>
      </c>
      <c r="X518">
        <v>0.47189399999999998</v>
      </c>
      <c r="Y518" s="100">
        <f t="shared" si="43"/>
        <v>111.91199718580867</v>
      </c>
      <c r="Z518">
        <v>0.49409999999999998</v>
      </c>
      <c r="AA518" s="100">
        <f t="shared" si="44"/>
        <v>102.38818053025705</v>
      </c>
      <c r="AB518">
        <v>0.34751199999999999</v>
      </c>
      <c r="AC518">
        <v>-1</v>
      </c>
      <c r="AD518">
        <v>3</v>
      </c>
      <c r="AE518">
        <v>10</v>
      </c>
      <c r="AF518" t="s">
        <v>226</v>
      </c>
      <c r="AG518" s="99" t="s">
        <v>323</v>
      </c>
      <c r="AH518">
        <v>1</v>
      </c>
      <c r="AI518">
        <v>13</v>
      </c>
      <c r="AJ518">
        <v>1</v>
      </c>
    </row>
    <row r="519" spans="1:36" x14ac:dyDescent="0.2">
      <c r="A519">
        <v>777230</v>
      </c>
      <c r="B519" s="85">
        <v>45843</v>
      </c>
      <c r="C519">
        <v>2025</v>
      </c>
      <c r="D519">
        <v>7.1</v>
      </c>
      <c r="E519">
        <v>10</v>
      </c>
      <c r="F519">
        <v>-105</v>
      </c>
      <c r="G519">
        <v>15</v>
      </c>
      <c r="H519">
        <v>-118</v>
      </c>
      <c r="I519">
        <v>0.54128399999999999</v>
      </c>
      <c r="J519">
        <v>102</v>
      </c>
      <c r="K519">
        <v>-118</v>
      </c>
      <c r="L519">
        <v>0.31912251699999999</v>
      </c>
      <c r="M519">
        <v>27</v>
      </c>
      <c r="N519">
        <v>100</v>
      </c>
      <c r="O519">
        <v>0.5</v>
      </c>
      <c r="P519">
        <v>-120</v>
      </c>
      <c r="Q519">
        <v>100</v>
      </c>
      <c r="R519" s="99">
        <v>0.52880727999999999</v>
      </c>
      <c r="S519" s="102">
        <f t="shared" si="40"/>
        <v>112.22738755386543</v>
      </c>
      <c r="T519" s="99">
        <v>0.48666087899999999</v>
      </c>
      <c r="U519" s="102">
        <f t="shared" si="41"/>
        <v>-105.48189574120256</v>
      </c>
      <c r="V519">
        <v>0.5</v>
      </c>
      <c r="W519" s="100">
        <f t="shared" si="42"/>
        <v>-100</v>
      </c>
      <c r="X519">
        <v>0.5</v>
      </c>
      <c r="Y519" s="100">
        <f t="shared" si="43"/>
        <v>-100</v>
      </c>
      <c r="Z519">
        <v>0.5</v>
      </c>
      <c r="AA519" s="100">
        <f t="shared" si="44"/>
        <v>-100</v>
      </c>
      <c r="AB519">
        <v>0.69128400000000001</v>
      </c>
      <c r="AC519">
        <v>1</v>
      </c>
      <c r="AD519">
        <v>6</v>
      </c>
      <c r="AE519">
        <v>5</v>
      </c>
      <c r="AF519" t="s">
        <v>222</v>
      </c>
      <c r="AG519" s="99" t="s">
        <v>325</v>
      </c>
      <c r="AH519">
        <v>1</v>
      </c>
      <c r="AI519">
        <v>11</v>
      </c>
      <c r="AJ519">
        <v>1</v>
      </c>
    </row>
    <row r="520" spans="1:36" x14ac:dyDescent="0.2">
      <c r="A520">
        <v>777232</v>
      </c>
      <c r="B520" s="85">
        <v>45843</v>
      </c>
      <c r="C520">
        <v>2025</v>
      </c>
      <c r="D520">
        <v>7.1</v>
      </c>
      <c r="E520">
        <v>11</v>
      </c>
      <c r="F520">
        <v>104.5</v>
      </c>
      <c r="G520">
        <v>8</v>
      </c>
      <c r="H520">
        <v>-137</v>
      </c>
      <c r="I520">
        <v>0.57805899999999999</v>
      </c>
      <c r="J520">
        <v>-113</v>
      </c>
      <c r="K520">
        <v>-137</v>
      </c>
      <c r="L520">
        <v>0.37799862899999997</v>
      </c>
      <c r="M520">
        <v>9</v>
      </c>
      <c r="N520">
        <v>126</v>
      </c>
      <c r="O520">
        <v>0.44247799999999998</v>
      </c>
      <c r="P520">
        <v>105</v>
      </c>
      <c r="Q520">
        <v>126</v>
      </c>
      <c r="R520" s="99">
        <v>0.48360870299999997</v>
      </c>
      <c r="S520" s="102">
        <f t="shared" si="40"/>
        <v>-106.77874359924411</v>
      </c>
      <c r="T520" s="99">
        <v>0.49746030499999999</v>
      </c>
      <c r="U520" s="102">
        <f t="shared" si="41"/>
        <v>-101.0210643842226</v>
      </c>
      <c r="V520">
        <v>0.52698</v>
      </c>
      <c r="W520" s="100">
        <f t="shared" si="42"/>
        <v>-111.40755147773879</v>
      </c>
      <c r="X520">
        <v>0.48271199999999997</v>
      </c>
      <c r="Y520" s="100">
        <f t="shared" si="43"/>
        <v>107.16286315649911</v>
      </c>
      <c r="Z520">
        <v>0.55783099999999997</v>
      </c>
      <c r="AA520" s="100">
        <f t="shared" si="44"/>
        <v>-126.15787176396354</v>
      </c>
      <c r="AB520">
        <v>0.42805900000000002</v>
      </c>
      <c r="AC520">
        <v>-1</v>
      </c>
      <c r="AD520">
        <v>3</v>
      </c>
      <c r="AE520">
        <v>10</v>
      </c>
      <c r="AF520" t="s">
        <v>226</v>
      </c>
      <c r="AG520" s="99" t="s">
        <v>324</v>
      </c>
      <c r="AH520">
        <v>-1</v>
      </c>
      <c r="AI520">
        <v>13</v>
      </c>
      <c r="AJ520">
        <v>1</v>
      </c>
    </row>
    <row r="521" spans="1:36" x14ac:dyDescent="0.2">
      <c r="A521">
        <v>777234</v>
      </c>
      <c r="B521" s="85">
        <v>45843</v>
      </c>
      <c r="C521">
        <v>2025</v>
      </c>
      <c r="D521">
        <v>7.1</v>
      </c>
      <c r="E521">
        <v>9</v>
      </c>
      <c r="F521">
        <v>-101</v>
      </c>
      <c r="G521">
        <v>1</v>
      </c>
      <c r="H521">
        <v>-132</v>
      </c>
      <c r="I521">
        <v>0.56896599999999997</v>
      </c>
      <c r="J521">
        <v>-141</v>
      </c>
      <c r="K521">
        <v>-132</v>
      </c>
      <c r="L521">
        <v>0.340368381</v>
      </c>
      <c r="M521">
        <v>13</v>
      </c>
      <c r="N521">
        <v>122</v>
      </c>
      <c r="O521">
        <v>0.45045000000000002</v>
      </c>
      <c r="P521">
        <v>130</v>
      </c>
      <c r="Q521">
        <v>122</v>
      </c>
      <c r="R521" s="99">
        <v>0.49837958700000001</v>
      </c>
      <c r="S521" s="102">
        <f t="shared" si="40"/>
        <v>-100.65027262041531</v>
      </c>
      <c r="T521" s="99">
        <v>0.47264820299999999</v>
      </c>
      <c r="U521" s="102">
        <f t="shared" si="41"/>
        <v>-111.57384999092021</v>
      </c>
      <c r="V521">
        <v>0.537771</v>
      </c>
      <c r="W521" s="100">
        <f t="shared" si="42"/>
        <v>-116.34298150916538</v>
      </c>
      <c r="X521">
        <v>0.58613099999999996</v>
      </c>
      <c r="Y521" s="100">
        <f t="shared" si="43"/>
        <v>-141.62234910080241</v>
      </c>
      <c r="Z521">
        <v>0.58067500000000005</v>
      </c>
      <c r="AA521" s="100">
        <f t="shared" si="44"/>
        <v>-138.47850712454544</v>
      </c>
      <c r="AB521">
        <v>0.71896599999999999</v>
      </c>
      <c r="AC521">
        <v>1</v>
      </c>
      <c r="AD521">
        <v>7</v>
      </c>
      <c r="AE521">
        <v>1</v>
      </c>
      <c r="AF521" t="s">
        <v>224</v>
      </c>
      <c r="AG521" s="99" t="s">
        <v>325</v>
      </c>
      <c r="AH521">
        <v>1</v>
      </c>
      <c r="AI521">
        <v>8</v>
      </c>
      <c r="AJ521">
        <v>-1</v>
      </c>
    </row>
    <row r="522" spans="1:36" x14ac:dyDescent="0.2">
      <c r="A522">
        <v>777238</v>
      </c>
      <c r="B522" s="85">
        <v>45843</v>
      </c>
      <c r="C522">
        <v>2025</v>
      </c>
      <c r="D522">
        <v>7.1</v>
      </c>
      <c r="E522">
        <v>8.5</v>
      </c>
      <c r="F522">
        <v>107.5</v>
      </c>
      <c r="G522">
        <v>11</v>
      </c>
      <c r="H522">
        <v>120</v>
      </c>
      <c r="I522">
        <v>0.45454499999999998</v>
      </c>
      <c r="J522">
        <v>123</v>
      </c>
      <c r="K522">
        <v>120</v>
      </c>
      <c r="L522">
        <v>0.35061088499999998</v>
      </c>
      <c r="M522">
        <v>17</v>
      </c>
      <c r="N522">
        <v>-130</v>
      </c>
      <c r="O522">
        <v>0.56521699999999997</v>
      </c>
      <c r="P522">
        <v>-133</v>
      </c>
      <c r="Q522">
        <v>-130</v>
      </c>
      <c r="R522" s="99">
        <v>0.513444397</v>
      </c>
      <c r="S522" s="102">
        <f t="shared" si="40"/>
        <v>105.52635584385615</v>
      </c>
      <c r="T522" s="99">
        <v>0.58362511100000003</v>
      </c>
      <c r="U522" s="102">
        <f t="shared" si="41"/>
        <v>140.16818170799922</v>
      </c>
      <c r="V522">
        <v>0.44729099999999999</v>
      </c>
      <c r="W522" s="100">
        <f t="shared" si="42"/>
        <v>123.56810219745087</v>
      </c>
      <c r="X522">
        <v>0.43828299999999998</v>
      </c>
      <c r="Y522" s="100">
        <f t="shared" si="43"/>
        <v>128.16308184437909</v>
      </c>
      <c r="Z522">
        <v>0.454899</v>
      </c>
      <c r="AA522" s="100">
        <f t="shared" si="44"/>
        <v>119.82901699058475</v>
      </c>
      <c r="AB522">
        <v>0.604545</v>
      </c>
      <c r="AC522">
        <v>1</v>
      </c>
      <c r="AD522">
        <v>4</v>
      </c>
      <c r="AE522">
        <v>2</v>
      </c>
      <c r="AF522" t="s">
        <v>225</v>
      </c>
      <c r="AG522" s="99" t="s">
        <v>326</v>
      </c>
      <c r="AH522">
        <v>-1</v>
      </c>
      <c r="AI522">
        <v>6</v>
      </c>
      <c r="AJ522">
        <v>-1</v>
      </c>
    </row>
    <row r="523" spans="1:36" x14ac:dyDescent="0.2">
      <c r="A523">
        <v>777240</v>
      </c>
      <c r="B523" s="85">
        <v>45843</v>
      </c>
      <c r="C523">
        <v>2025</v>
      </c>
      <c r="D523">
        <v>7.1</v>
      </c>
      <c r="E523">
        <v>9</v>
      </c>
      <c r="F523">
        <v>110.5</v>
      </c>
      <c r="G523">
        <v>7</v>
      </c>
      <c r="H523">
        <v>121</v>
      </c>
      <c r="I523">
        <v>0.45248899999999997</v>
      </c>
      <c r="J523">
        <v>116</v>
      </c>
      <c r="K523">
        <v>121</v>
      </c>
      <c r="L523">
        <v>0.30274477700000002</v>
      </c>
      <c r="M523">
        <v>10</v>
      </c>
      <c r="N523">
        <v>-131</v>
      </c>
      <c r="O523">
        <v>0.56710000000000005</v>
      </c>
      <c r="P523">
        <v>-126</v>
      </c>
      <c r="Q523">
        <v>-131</v>
      </c>
      <c r="R523" s="99">
        <v>0.54022896099999995</v>
      </c>
      <c r="S523" s="102">
        <f t="shared" si="40"/>
        <v>117.49956286394105</v>
      </c>
      <c r="T523" s="99">
        <v>0.53743416899999996</v>
      </c>
      <c r="U523" s="102">
        <f t="shared" si="41"/>
        <v>116.18544496426497</v>
      </c>
      <c r="V523">
        <v>0.52568999999999999</v>
      </c>
      <c r="W523" s="100">
        <f t="shared" si="42"/>
        <v>-110.83257784992936</v>
      </c>
      <c r="X523">
        <v>0.48027599999999998</v>
      </c>
      <c r="Y523" s="100">
        <f t="shared" si="43"/>
        <v>108.21361050729166</v>
      </c>
      <c r="Z523">
        <v>0.51693999999999996</v>
      </c>
      <c r="AA523" s="100">
        <f t="shared" si="44"/>
        <v>-107.01362149629443</v>
      </c>
      <c r="AB523">
        <v>0.30248900000000001</v>
      </c>
      <c r="AC523">
        <v>-1</v>
      </c>
      <c r="AD523">
        <v>0</v>
      </c>
      <c r="AE523">
        <v>1</v>
      </c>
      <c r="AF523" t="s">
        <v>222</v>
      </c>
      <c r="AG523" s="99" t="s">
        <v>323</v>
      </c>
      <c r="AH523">
        <v>1</v>
      </c>
      <c r="AI523">
        <v>1</v>
      </c>
      <c r="AJ523">
        <v>-1</v>
      </c>
    </row>
    <row r="524" spans="1:36" x14ac:dyDescent="0.2">
      <c r="A524">
        <v>777241</v>
      </c>
      <c r="B524" s="85">
        <v>45843</v>
      </c>
      <c r="C524">
        <v>2025</v>
      </c>
      <c r="D524">
        <v>7.1</v>
      </c>
      <c r="E524">
        <v>9.5</v>
      </c>
      <c r="F524">
        <v>116</v>
      </c>
      <c r="G524">
        <v>18</v>
      </c>
      <c r="H524">
        <v>123</v>
      </c>
      <c r="I524">
        <v>0.44843</v>
      </c>
      <c r="J524">
        <v>122</v>
      </c>
      <c r="K524">
        <v>123</v>
      </c>
      <c r="L524">
        <v>0.310488926</v>
      </c>
      <c r="M524">
        <v>19</v>
      </c>
      <c r="N524">
        <v>-134</v>
      </c>
      <c r="O524">
        <v>0.57264999999999999</v>
      </c>
      <c r="P524">
        <v>-132</v>
      </c>
      <c r="Q524">
        <v>-134</v>
      </c>
      <c r="R524" s="99">
        <v>0.54759469999999999</v>
      </c>
      <c r="S524" s="102">
        <f t="shared" si="40"/>
        <v>121.04073493391876</v>
      </c>
      <c r="T524" s="99">
        <v>0.56771995799999997</v>
      </c>
      <c r="U524" s="102">
        <f t="shared" si="41"/>
        <v>131.33152189339336</v>
      </c>
      <c r="V524">
        <v>0.43888700000000003</v>
      </c>
      <c r="W524" s="100">
        <f t="shared" si="42"/>
        <v>127.84908188212455</v>
      </c>
      <c r="X524">
        <v>0.49053999999999998</v>
      </c>
      <c r="Y524" s="100">
        <f t="shared" si="43"/>
        <v>103.85697394707874</v>
      </c>
      <c r="Z524">
        <v>0.47822799999999999</v>
      </c>
      <c r="AA524" s="100">
        <f t="shared" si="44"/>
        <v>109.1052803265388</v>
      </c>
      <c r="AB524">
        <v>0.59843000000000002</v>
      </c>
      <c r="AC524">
        <v>1</v>
      </c>
      <c r="AD524">
        <v>12</v>
      </c>
      <c r="AE524">
        <v>6</v>
      </c>
      <c r="AF524" t="s">
        <v>224</v>
      </c>
      <c r="AG524" s="99" t="s">
        <v>326</v>
      </c>
      <c r="AH524">
        <v>-1</v>
      </c>
      <c r="AI524">
        <v>18</v>
      </c>
      <c r="AJ524">
        <v>1</v>
      </c>
    </row>
    <row r="525" spans="1:36" x14ac:dyDescent="0.2">
      <c r="A525">
        <v>777205</v>
      </c>
      <c r="B525" s="85">
        <v>45844</v>
      </c>
      <c r="C525">
        <v>2025</v>
      </c>
      <c r="D525">
        <v>7.1</v>
      </c>
      <c r="E525">
        <v>6</v>
      </c>
      <c r="F525">
        <v>-104</v>
      </c>
      <c r="G525">
        <v>24</v>
      </c>
      <c r="H525">
        <v>-112</v>
      </c>
      <c r="I525">
        <v>0.52830200000000005</v>
      </c>
      <c r="J525">
        <v>-106</v>
      </c>
      <c r="K525">
        <v>-112</v>
      </c>
      <c r="L525">
        <v>0.30915287200000002</v>
      </c>
      <c r="M525">
        <v>22</v>
      </c>
      <c r="N525">
        <v>104</v>
      </c>
      <c r="O525">
        <v>0.49019600000000002</v>
      </c>
      <c r="P525">
        <v>-102</v>
      </c>
      <c r="Q525">
        <v>104</v>
      </c>
      <c r="R525" s="99">
        <v>0.47697974199999998</v>
      </c>
      <c r="S525" s="102">
        <f t="shared" si="40"/>
        <v>-109.6525097285998</v>
      </c>
      <c r="T525" s="99">
        <v>0.59011141199999995</v>
      </c>
      <c r="U525" s="102">
        <f t="shared" si="41"/>
        <v>143.96873425517273</v>
      </c>
      <c r="V525">
        <v>0.54556300000000002</v>
      </c>
      <c r="W525" s="100">
        <f t="shared" si="42"/>
        <v>-120.0525045275803</v>
      </c>
      <c r="X525">
        <v>0.63835600000000003</v>
      </c>
      <c r="Y525" s="100">
        <f t="shared" si="43"/>
        <v>-176.51502582650346</v>
      </c>
      <c r="Z525">
        <v>0.54797700000000005</v>
      </c>
      <c r="AA525" s="100">
        <f t="shared" si="44"/>
        <v>-121.227680892344</v>
      </c>
      <c r="AB525">
        <v>0.67830199999999996</v>
      </c>
      <c r="AC525">
        <v>1</v>
      </c>
      <c r="AD525">
        <v>1</v>
      </c>
      <c r="AE525">
        <v>0</v>
      </c>
      <c r="AF525" t="s">
        <v>222</v>
      </c>
      <c r="AG525" s="99" t="s">
        <v>325</v>
      </c>
      <c r="AH525">
        <v>1</v>
      </c>
      <c r="AI525">
        <v>1</v>
      </c>
      <c r="AJ525">
        <v>-1</v>
      </c>
    </row>
    <row r="526" spans="1:36" x14ac:dyDescent="0.2">
      <c r="A526">
        <v>777207</v>
      </c>
      <c r="B526" s="85">
        <v>45844</v>
      </c>
      <c r="C526">
        <v>2025</v>
      </c>
      <c r="D526">
        <v>7.1</v>
      </c>
      <c r="E526">
        <v>8.5</v>
      </c>
      <c r="F526">
        <v>-102</v>
      </c>
      <c r="G526">
        <v>23</v>
      </c>
      <c r="H526">
        <v>-134</v>
      </c>
      <c r="I526">
        <v>0.57264999999999999</v>
      </c>
      <c r="J526">
        <v>-134</v>
      </c>
      <c r="K526">
        <v>-134</v>
      </c>
      <c r="L526">
        <v>0.30313439199999997</v>
      </c>
      <c r="M526">
        <v>28</v>
      </c>
      <c r="N526">
        <v>114</v>
      </c>
      <c r="O526">
        <v>0.46728999999999998</v>
      </c>
      <c r="P526">
        <v>114</v>
      </c>
      <c r="Q526">
        <v>114</v>
      </c>
      <c r="R526" s="99">
        <v>0.50761758800000001</v>
      </c>
      <c r="S526" s="102">
        <f t="shared" si="40"/>
        <v>103.09417550844606</v>
      </c>
      <c r="T526" s="99">
        <v>0.45962546100000001</v>
      </c>
      <c r="U526" s="102">
        <f t="shared" si="41"/>
        <v>-117.56845189218097</v>
      </c>
      <c r="V526">
        <v>0.5</v>
      </c>
      <c r="W526" s="100">
        <f t="shared" si="42"/>
        <v>-100</v>
      </c>
      <c r="X526">
        <v>0.5</v>
      </c>
      <c r="Y526" s="100">
        <f t="shared" si="43"/>
        <v>-100</v>
      </c>
      <c r="Z526">
        <v>0.5</v>
      </c>
      <c r="AA526" s="100">
        <f t="shared" si="44"/>
        <v>-100</v>
      </c>
      <c r="AB526">
        <v>0.72265000000000001</v>
      </c>
      <c r="AC526">
        <v>1</v>
      </c>
      <c r="AD526">
        <v>4</v>
      </c>
      <c r="AE526">
        <v>1</v>
      </c>
      <c r="AF526" t="s">
        <v>228</v>
      </c>
      <c r="AG526" s="99" t="s">
        <v>325</v>
      </c>
      <c r="AH526">
        <v>1</v>
      </c>
      <c r="AI526">
        <v>5</v>
      </c>
      <c r="AJ526">
        <v>-1</v>
      </c>
    </row>
    <row r="527" spans="1:36" x14ac:dyDescent="0.2">
      <c r="A527">
        <v>777210</v>
      </c>
      <c r="B527" s="85">
        <v>45844</v>
      </c>
      <c r="C527">
        <v>2025</v>
      </c>
      <c r="D527">
        <v>7.1</v>
      </c>
      <c r="E527">
        <v>10.5</v>
      </c>
      <c r="F527">
        <v>108</v>
      </c>
      <c r="G527">
        <v>20</v>
      </c>
      <c r="H527">
        <v>-119</v>
      </c>
      <c r="I527">
        <v>0.54337899999999995</v>
      </c>
      <c r="J527">
        <v>-112</v>
      </c>
      <c r="K527">
        <v>-119</v>
      </c>
      <c r="L527">
        <v>0.33728248799999999</v>
      </c>
      <c r="M527">
        <v>25</v>
      </c>
      <c r="N527">
        <v>110</v>
      </c>
      <c r="O527">
        <v>0.47619</v>
      </c>
      <c r="P527">
        <v>103</v>
      </c>
      <c r="Q527">
        <v>110</v>
      </c>
      <c r="R527" s="99">
        <v>0.50380565499999996</v>
      </c>
      <c r="S527" s="102">
        <f t="shared" si="40"/>
        <v>101.53393727209847</v>
      </c>
      <c r="T527" s="99">
        <v>0.47633398900000001</v>
      </c>
      <c r="U527" s="102">
        <f t="shared" si="41"/>
        <v>-109.93672991914083</v>
      </c>
      <c r="V527">
        <v>0.48162700000000003</v>
      </c>
      <c r="W527" s="100">
        <f t="shared" si="42"/>
        <v>107.62955565198794</v>
      </c>
      <c r="X527">
        <v>0.460088</v>
      </c>
      <c r="Y527" s="100">
        <f t="shared" si="43"/>
        <v>117.34972440054945</v>
      </c>
      <c r="Z527">
        <v>0.52522199999999997</v>
      </c>
      <c r="AA527" s="100">
        <f t="shared" si="44"/>
        <v>-110.62475514872212</v>
      </c>
      <c r="AB527">
        <v>0.39337899999999998</v>
      </c>
      <c r="AC527">
        <v>-1</v>
      </c>
      <c r="AD527">
        <v>2</v>
      </c>
      <c r="AE527">
        <v>6</v>
      </c>
      <c r="AF527" t="s">
        <v>227</v>
      </c>
      <c r="AG527" s="99" t="s">
        <v>324</v>
      </c>
      <c r="AH527">
        <v>-1</v>
      </c>
      <c r="AI527">
        <v>8</v>
      </c>
      <c r="AJ527">
        <v>-1</v>
      </c>
    </row>
    <row r="528" spans="1:36" x14ac:dyDescent="0.2">
      <c r="A528">
        <v>777215</v>
      </c>
      <c r="B528" s="85">
        <v>45844</v>
      </c>
      <c r="C528">
        <v>2025</v>
      </c>
      <c r="D528">
        <v>7.1</v>
      </c>
      <c r="E528">
        <v>11</v>
      </c>
      <c r="F528">
        <v>-107.5</v>
      </c>
      <c r="G528">
        <v>8</v>
      </c>
      <c r="H528">
        <v>105</v>
      </c>
      <c r="I528">
        <v>0.48780499999999999</v>
      </c>
      <c r="J528">
        <v>-103</v>
      </c>
      <c r="K528">
        <v>105</v>
      </c>
      <c r="L528">
        <v>0.37799862899999997</v>
      </c>
      <c r="M528">
        <v>9</v>
      </c>
      <c r="N528">
        <v>-114</v>
      </c>
      <c r="O528">
        <v>0.53271000000000002</v>
      </c>
      <c r="P528">
        <v>-105</v>
      </c>
      <c r="Q528">
        <v>-114</v>
      </c>
      <c r="R528" s="99">
        <v>0.50088259800000001</v>
      </c>
      <c r="S528" s="102">
        <f t="shared" si="40"/>
        <v>100.35366348536971</v>
      </c>
      <c r="T528" s="99">
        <v>0.53793543399999999</v>
      </c>
      <c r="U528" s="102">
        <f t="shared" si="41"/>
        <v>116.41997105659905</v>
      </c>
      <c r="V528">
        <v>0.52437500000000004</v>
      </c>
      <c r="W528" s="100">
        <f t="shared" si="42"/>
        <v>-110.24967148488831</v>
      </c>
      <c r="X528">
        <v>0.47663</v>
      </c>
      <c r="Y528" s="100">
        <f t="shared" si="43"/>
        <v>109.80634874011288</v>
      </c>
      <c r="Z528">
        <v>0.55457100000000004</v>
      </c>
      <c r="AA528" s="100">
        <f t="shared" si="44"/>
        <v>-124.50267045926513</v>
      </c>
      <c r="AB528">
        <v>0.63780499999999996</v>
      </c>
      <c r="AC528">
        <v>1</v>
      </c>
      <c r="AD528">
        <v>6</v>
      </c>
      <c r="AE528">
        <v>4</v>
      </c>
      <c r="AF528" t="s">
        <v>225</v>
      </c>
      <c r="AG528" s="99" t="s">
        <v>326</v>
      </c>
      <c r="AH528">
        <v>-1</v>
      </c>
      <c r="AI528">
        <v>10</v>
      </c>
      <c r="AJ528">
        <v>-1</v>
      </c>
    </row>
    <row r="529" spans="1:36" x14ac:dyDescent="0.2">
      <c r="A529">
        <v>777216</v>
      </c>
      <c r="B529" s="85">
        <v>45844</v>
      </c>
      <c r="C529">
        <v>2025</v>
      </c>
      <c r="D529">
        <v>7.1</v>
      </c>
      <c r="E529">
        <v>8.5</v>
      </c>
      <c r="F529">
        <v>-114</v>
      </c>
      <c r="G529">
        <v>18</v>
      </c>
      <c r="H529">
        <v>136</v>
      </c>
      <c r="I529">
        <v>0.42372900000000002</v>
      </c>
      <c r="J529">
        <v>194</v>
      </c>
      <c r="K529">
        <v>136</v>
      </c>
      <c r="L529">
        <v>0.310488926</v>
      </c>
      <c r="M529">
        <v>19</v>
      </c>
      <c r="N529">
        <v>-174</v>
      </c>
      <c r="O529">
        <v>0.63503600000000004</v>
      </c>
      <c r="P529">
        <v>-240</v>
      </c>
      <c r="Q529">
        <v>-174</v>
      </c>
      <c r="R529" s="99">
        <v>0.54898203800000001</v>
      </c>
      <c r="S529" s="102">
        <f t="shared" si="40"/>
        <v>121.72065954215809</v>
      </c>
      <c r="T529" s="99">
        <v>0.54165315599999997</v>
      </c>
      <c r="U529" s="102">
        <f t="shared" si="41"/>
        <v>118.17538684743295</v>
      </c>
      <c r="V529">
        <v>0.5</v>
      </c>
      <c r="W529" s="100">
        <f t="shared" si="42"/>
        <v>-100</v>
      </c>
      <c r="X529">
        <v>0.5</v>
      </c>
      <c r="Y529" s="100">
        <f t="shared" si="43"/>
        <v>-100</v>
      </c>
      <c r="Z529">
        <v>0.5</v>
      </c>
      <c r="AA529" s="100">
        <f t="shared" si="44"/>
        <v>-100</v>
      </c>
      <c r="AB529">
        <v>0.273729</v>
      </c>
      <c r="AC529">
        <v>-1</v>
      </c>
      <c r="AD529">
        <v>4</v>
      </c>
      <c r="AE529">
        <v>6</v>
      </c>
      <c r="AF529" t="s">
        <v>225</v>
      </c>
      <c r="AG529" s="99" t="s">
        <v>323</v>
      </c>
      <c r="AH529">
        <v>1</v>
      </c>
      <c r="AI529">
        <v>10</v>
      </c>
      <c r="AJ529">
        <v>1</v>
      </c>
    </row>
    <row r="530" spans="1:36" x14ac:dyDescent="0.2">
      <c r="A530">
        <v>777220</v>
      </c>
      <c r="B530" s="85">
        <v>45844</v>
      </c>
      <c r="C530">
        <v>2025</v>
      </c>
      <c r="D530">
        <v>7.1</v>
      </c>
      <c r="E530">
        <v>8</v>
      </c>
      <c r="F530">
        <v>-101</v>
      </c>
      <c r="G530">
        <v>15</v>
      </c>
      <c r="H530">
        <v>-124</v>
      </c>
      <c r="I530">
        <v>0.55357100000000004</v>
      </c>
      <c r="J530">
        <v>-109</v>
      </c>
      <c r="K530">
        <v>-124</v>
      </c>
      <c r="L530">
        <v>0.31912251699999999</v>
      </c>
      <c r="M530">
        <v>27</v>
      </c>
      <c r="N530">
        <v>113</v>
      </c>
      <c r="O530">
        <v>0.46948400000000001</v>
      </c>
      <c r="P530">
        <v>101</v>
      </c>
      <c r="Q530">
        <v>113</v>
      </c>
      <c r="R530" s="99">
        <v>0.52302872099999997</v>
      </c>
      <c r="S530" s="102">
        <f t="shared" si="40"/>
        <v>109.65622963641799</v>
      </c>
      <c r="T530" s="99">
        <v>0.384659205</v>
      </c>
      <c r="U530" s="102">
        <f t="shared" si="41"/>
        <v>-159.97038079460498</v>
      </c>
      <c r="V530">
        <v>0.58274800000000004</v>
      </c>
      <c r="W530" s="100">
        <f t="shared" si="42"/>
        <v>-139.66332096670598</v>
      </c>
      <c r="X530">
        <v>0.54577900000000001</v>
      </c>
      <c r="Y530" s="100">
        <f t="shared" si="43"/>
        <v>-120.15714817236545</v>
      </c>
      <c r="Z530">
        <v>0.53977600000000003</v>
      </c>
      <c r="AA530" s="100">
        <f t="shared" si="44"/>
        <v>-117.28549575858713</v>
      </c>
      <c r="AB530">
        <v>0.40357100000000001</v>
      </c>
      <c r="AC530">
        <v>-1</v>
      </c>
      <c r="AD530">
        <v>5</v>
      </c>
      <c r="AE530">
        <v>7</v>
      </c>
      <c r="AF530" t="s">
        <v>225</v>
      </c>
      <c r="AG530" s="99" t="s">
        <v>324</v>
      </c>
      <c r="AH530">
        <v>-1</v>
      </c>
      <c r="AI530">
        <v>12</v>
      </c>
      <c r="AJ530">
        <v>1</v>
      </c>
    </row>
    <row r="531" spans="1:36" x14ac:dyDescent="0.2">
      <c r="A531">
        <v>777222</v>
      </c>
      <c r="B531" s="85">
        <v>45844</v>
      </c>
      <c r="C531">
        <v>2025</v>
      </c>
      <c r="D531">
        <v>7.1</v>
      </c>
      <c r="E531">
        <v>8.5</v>
      </c>
      <c r="F531">
        <v>-103</v>
      </c>
      <c r="G531">
        <v>0</v>
      </c>
      <c r="H531">
        <v>-150</v>
      </c>
      <c r="I531">
        <v>0.6</v>
      </c>
      <c r="J531">
        <v>-145</v>
      </c>
      <c r="K531">
        <v>-150</v>
      </c>
      <c r="L531">
        <v>0.327106864</v>
      </c>
      <c r="M531">
        <v>2</v>
      </c>
      <c r="N531">
        <v>137</v>
      </c>
      <c r="O531">
        <v>0.42194100000000001</v>
      </c>
      <c r="P531">
        <v>133</v>
      </c>
      <c r="Q531">
        <v>137</v>
      </c>
      <c r="R531" s="99">
        <v>0.503069612</v>
      </c>
      <c r="S531" s="102">
        <f t="shared" si="40"/>
        <v>101.23542937768579</v>
      </c>
      <c r="T531" s="99">
        <v>0.398485068</v>
      </c>
      <c r="U531" s="102">
        <f t="shared" si="41"/>
        <v>-150.95043210000526</v>
      </c>
      <c r="V531">
        <v>0.62431099999999995</v>
      </c>
      <c r="W531" s="100">
        <f t="shared" si="42"/>
        <v>-166.1776096718296</v>
      </c>
      <c r="X531">
        <v>0.60512100000000002</v>
      </c>
      <c r="Y531" s="100">
        <f t="shared" si="43"/>
        <v>-153.24213240005167</v>
      </c>
      <c r="Z531">
        <v>0.63123300000000004</v>
      </c>
      <c r="AA531" s="100">
        <f t="shared" si="44"/>
        <v>-171.17393909975681</v>
      </c>
      <c r="AB531">
        <v>0.45</v>
      </c>
      <c r="AC531">
        <v>-1</v>
      </c>
      <c r="AD531">
        <v>1</v>
      </c>
      <c r="AE531">
        <v>2</v>
      </c>
      <c r="AF531" t="s">
        <v>222</v>
      </c>
      <c r="AG531" s="99" t="s">
        <v>324</v>
      </c>
      <c r="AH531">
        <v>-1</v>
      </c>
      <c r="AI531">
        <v>3</v>
      </c>
      <c r="AJ531">
        <v>-1</v>
      </c>
    </row>
    <row r="532" spans="1:36" x14ac:dyDescent="0.2">
      <c r="A532">
        <v>777224</v>
      </c>
      <c r="B532" s="85">
        <v>45844</v>
      </c>
      <c r="C532">
        <v>2025</v>
      </c>
      <c r="D532">
        <v>7.1</v>
      </c>
      <c r="E532">
        <v>7.5</v>
      </c>
      <c r="F532">
        <v>-106</v>
      </c>
      <c r="G532">
        <v>11</v>
      </c>
      <c r="H532">
        <v>-118</v>
      </c>
      <c r="I532">
        <v>0.54128399999999999</v>
      </c>
      <c r="J532">
        <v>104</v>
      </c>
      <c r="K532">
        <v>-118</v>
      </c>
      <c r="L532">
        <v>0.35061088499999998</v>
      </c>
      <c r="M532">
        <v>17</v>
      </c>
      <c r="N532">
        <v>100</v>
      </c>
      <c r="O532">
        <v>0.5</v>
      </c>
      <c r="P532">
        <v>-122</v>
      </c>
      <c r="Q532">
        <v>100</v>
      </c>
      <c r="R532" s="99">
        <v>0.51293076900000001</v>
      </c>
      <c r="S532" s="102">
        <f t="shared" si="40"/>
        <v>105.30962260681171</v>
      </c>
      <c r="T532" s="99">
        <v>0.45732514899999999</v>
      </c>
      <c r="U532" s="102">
        <f t="shared" si="41"/>
        <v>-118.66280526811789</v>
      </c>
      <c r="V532">
        <v>0.5</v>
      </c>
      <c r="W532" s="100">
        <f t="shared" si="42"/>
        <v>-100</v>
      </c>
      <c r="X532">
        <v>0.5</v>
      </c>
      <c r="Y532" s="100">
        <f t="shared" si="43"/>
        <v>-100</v>
      </c>
      <c r="Z532">
        <v>0.5</v>
      </c>
      <c r="AA532" s="100">
        <f t="shared" si="44"/>
        <v>-100</v>
      </c>
      <c r="AB532">
        <v>0.39128400000000002</v>
      </c>
      <c r="AC532">
        <v>-1</v>
      </c>
      <c r="AD532">
        <v>1</v>
      </c>
      <c r="AE532">
        <v>3</v>
      </c>
      <c r="AF532" t="s">
        <v>225</v>
      </c>
      <c r="AG532" s="99" t="s">
        <v>324</v>
      </c>
      <c r="AH532">
        <v>-1</v>
      </c>
      <c r="AI532">
        <v>4</v>
      </c>
      <c r="AJ532">
        <v>-1</v>
      </c>
    </row>
    <row r="533" spans="1:36" x14ac:dyDescent="0.2">
      <c r="A533">
        <v>777199</v>
      </c>
      <c r="B533" s="85">
        <v>45845</v>
      </c>
      <c r="C533">
        <v>2025</v>
      </c>
      <c r="D533">
        <v>7.1</v>
      </c>
      <c r="E533">
        <v>7.5</v>
      </c>
      <c r="F533">
        <v>112.5</v>
      </c>
      <c r="G533">
        <v>25</v>
      </c>
      <c r="H533">
        <v>122</v>
      </c>
      <c r="I533">
        <v>0.45045000000000002</v>
      </c>
      <c r="J533">
        <v>115</v>
      </c>
      <c r="K533">
        <v>122</v>
      </c>
      <c r="L533">
        <v>0.32085561499999998</v>
      </c>
      <c r="M533">
        <v>21</v>
      </c>
      <c r="N533">
        <v>-133</v>
      </c>
      <c r="O533">
        <v>0.57081499999999996</v>
      </c>
      <c r="P533">
        <v>-125</v>
      </c>
      <c r="Q533">
        <v>-133</v>
      </c>
      <c r="R533" s="99">
        <v>0.54370217300000001</v>
      </c>
      <c r="S533" s="102">
        <f t="shared" si="40"/>
        <v>119.15510897228094</v>
      </c>
      <c r="T533" s="99">
        <v>0.56459691999999995</v>
      </c>
      <c r="U533" s="102">
        <f t="shared" si="41"/>
        <v>129.67223842330188</v>
      </c>
      <c r="V533">
        <v>0.47476600000000002</v>
      </c>
      <c r="W533" s="100">
        <f t="shared" si="42"/>
        <v>110.63007881777548</v>
      </c>
      <c r="X533">
        <v>0.47446300000000002</v>
      </c>
      <c r="Y533" s="100">
        <f t="shared" si="43"/>
        <v>110.76459070570306</v>
      </c>
      <c r="Z533">
        <v>0.481601</v>
      </c>
      <c r="AA533" s="100">
        <f t="shared" si="44"/>
        <v>107.64076486552148</v>
      </c>
      <c r="AB533">
        <v>0.60045000000000004</v>
      </c>
      <c r="AC533">
        <v>1</v>
      </c>
      <c r="AD533">
        <v>3</v>
      </c>
      <c r="AE533">
        <v>1</v>
      </c>
      <c r="AF533" t="s">
        <v>225</v>
      </c>
      <c r="AG533" s="99" t="s">
        <v>326</v>
      </c>
      <c r="AH533">
        <v>-1</v>
      </c>
      <c r="AI533">
        <v>4</v>
      </c>
      <c r="AJ533">
        <v>-1</v>
      </c>
    </row>
    <row r="534" spans="1:36" x14ac:dyDescent="0.2">
      <c r="A534">
        <v>777200</v>
      </c>
      <c r="B534" s="85">
        <v>45845</v>
      </c>
      <c r="C534">
        <v>2025</v>
      </c>
      <c r="D534">
        <v>7.1</v>
      </c>
      <c r="E534">
        <v>7.5</v>
      </c>
      <c r="F534">
        <v>110</v>
      </c>
      <c r="G534">
        <v>4</v>
      </c>
      <c r="H534">
        <v>119</v>
      </c>
      <c r="I534">
        <v>0.456621</v>
      </c>
      <c r="J534">
        <v>116</v>
      </c>
      <c r="K534">
        <v>119</v>
      </c>
      <c r="L534">
        <v>0.34782608700000001</v>
      </c>
      <c r="M534">
        <v>28</v>
      </c>
      <c r="N534">
        <v>-129</v>
      </c>
      <c r="O534">
        <v>0.56331900000000001</v>
      </c>
      <c r="P534">
        <v>-125</v>
      </c>
      <c r="Q534">
        <v>-129</v>
      </c>
      <c r="R534" s="99">
        <v>0.49124426900000001</v>
      </c>
      <c r="S534" s="102">
        <f t="shared" si="40"/>
        <v>-103.56471578500997</v>
      </c>
      <c r="T534" s="99">
        <v>0.48118483299999998</v>
      </c>
      <c r="U534" s="102">
        <f t="shared" si="41"/>
        <v>-107.82034915053114</v>
      </c>
      <c r="V534">
        <v>0.47919400000000001</v>
      </c>
      <c r="W534" s="100">
        <f t="shared" si="42"/>
        <v>108.68374812706335</v>
      </c>
      <c r="X534">
        <v>0.513428</v>
      </c>
      <c r="Y534" s="100">
        <f t="shared" si="43"/>
        <v>-105.51942980689395</v>
      </c>
      <c r="Z534">
        <v>0.53409700000000004</v>
      </c>
      <c r="AA534" s="100">
        <f t="shared" si="44"/>
        <v>-114.63695232698655</v>
      </c>
      <c r="AB534">
        <v>0.60662099999999997</v>
      </c>
      <c r="AC534">
        <v>1</v>
      </c>
      <c r="AD534">
        <v>6</v>
      </c>
      <c r="AE534">
        <v>5</v>
      </c>
      <c r="AF534" t="s">
        <v>222</v>
      </c>
      <c r="AG534" s="99" t="s">
        <v>326</v>
      </c>
      <c r="AH534">
        <v>-1</v>
      </c>
      <c r="AI534">
        <v>11</v>
      </c>
      <c r="AJ534">
        <v>1</v>
      </c>
    </row>
    <row r="535" spans="1:36" x14ac:dyDescent="0.2">
      <c r="A535">
        <v>777201</v>
      </c>
      <c r="B535" s="85">
        <v>45845</v>
      </c>
      <c r="C535">
        <v>2025</v>
      </c>
      <c r="D535">
        <v>7.1</v>
      </c>
      <c r="E535">
        <v>7.5</v>
      </c>
      <c r="F535">
        <v>106.5</v>
      </c>
      <c r="G535">
        <v>17</v>
      </c>
      <c r="H535">
        <v>121</v>
      </c>
      <c r="I535">
        <v>0.45248899999999997</v>
      </c>
      <c r="J535">
        <v>119</v>
      </c>
      <c r="K535">
        <v>121</v>
      </c>
      <c r="L535">
        <v>0.32447985800000001</v>
      </c>
      <c r="M535">
        <v>14</v>
      </c>
      <c r="N535">
        <v>-132</v>
      </c>
      <c r="O535">
        <v>0.56896599999999997</v>
      </c>
      <c r="P535">
        <v>-129</v>
      </c>
      <c r="Q535">
        <v>-132</v>
      </c>
      <c r="R535" s="99">
        <v>0.455694977</v>
      </c>
      <c r="S535" s="102">
        <f t="shared" si="40"/>
        <v>-119.44503461138653</v>
      </c>
      <c r="T535" s="99">
        <v>0.51290596200000005</v>
      </c>
      <c r="U535" s="102">
        <f t="shared" si="41"/>
        <v>105.29916648250992</v>
      </c>
      <c r="V535">
        <v>0.45486300000000002</v>
      </c>
      <c r="W535" s="100">
        <f t="shared" si="42"/>
        <v>119.84641529427542</v>
      </c>
      <c r="X535">
        <v>0.461779</v>
      </c>
      <c r="Y535" s="100">
        <f t="shared" si="43"/>
        <v>116.5538060414181</v>
      </c>
      <c r="Z535">
        <v>0.43569999999999998</v>
      </c>
      <c r="AA535" s="100">
        <f t="shared" si="44"/>
        <v>129.51572182694514</v>
      </c>
      <c r="AB535">
        <v>0.60248900000000005</v>
      </c>
      <c r="AC535">
        <v>1</v>
      </c>
      <c r="AD535">
        <v>9</v>
      </c>
      <c r="AE535">
        <v>1</v>
      </c>
      <c r="AF535" t="s">
        <v>223</v>
      </c>
      <c r="AG535" s="99" t="s">
        <v>326</v>
      </c>
      <c r="AH535">
        <v>-1</v>
      </c>
      <c r="AI535">
        <v>10</v>
      </c>
      <c r="AJ535">
        <v>1</v>
      </c>
    </row>
    <row r="536" spans="1:36" x14ac:dyDescent="0.2">
      <c r="A536">
        <v>777202</v>
      </c>
      <c r="B536" s="85">
        <v>45845</v>
      </c>
      <c r="C536">
        <v>2025</v>
      </c>
      <c r="D536">
        <v>7.1</v>
      </c>
      <c r="E536">
        <v>0</v>
      </c>
      <c r="F536">
        <v>105</v>
      </c>
      <c r="G536">
        <v>12</v>
      </c>
      <c r="H536">
        <v>-115</v>
      </c>
      <c r="I536">
        <v>0.53488400000000003</v>
      </c>
      <c r="J536">
        <v>-130</v>
      </c>
      <c r="K536">
        <v>-115</v>
      </c>
      <c r="L536">
        <v>0.32174260599999999</v>
      </c>
      <c r="M536">
        <v>7</v>
      </c>
      <c r="N536">
        <v>106</v>
      </c>
      <c r="O536">
        <v>0.48543700000000001</v>
      </c>
      <c r="P536">
        <v>120</v>
      </c>
      <c r="Q536">
        <v>106</v>
      </c>
      <c r="R536" s="99">
        <v>0.45446129000000002</v>
      </c>
      <c r="S536" s="102">
        <f t="shared" si="40"/>
        <v>-120.04074318408944</v>
      </c>
      <c r="T536" s="99">
        <v>0.56285152199999999</v>
      </c>
      <c r="U536" s="102">
        <f t="shared" si="41"/>
        <v>128.75522856103825</v>
      </c>
      <c r="V536">
        <v>0.48383599999999999</v>
      </c>
      <c r="W536" s="100">
        <f t="shared" si="42"/>
        <v>106.6816028571665</v>
      </c>
      <c r="X536">
        <v>0.58755100000000005</v>
      </c>
      <c r="Y536" s="100">
        <f t="shared" si="43"/>
        <v>-142.45421858217625</v>
      </c>
      <c r="Z536">
        <v>0.52105599999999996</v>
      </c>
      <c r="AA536" s="100">
        <f t="shared" si="44"/>
        <v>-108.79267722322442</v>
      </c>
      <c r="AB536">
        <v>0.384884</v>
      </c>
      <c r="AC536">
        <v>-1</v>
      </c>
      <c r="AD536">
        <v>5</v>
      </c>
      <c r="AE536">
        <v>7</v>
      </c>
      <c r="AF536" t="s">
        <v>225</v>
      </c>
      <c r="AG536" s="99" t="s">
        <v>324</v>
      </c>
      <c r="AH536">
        <v>-1</v>
      </c>
      <c r="AI536">
        <v>12</v>
      </c>
      <c r="AJ536">
        <v>1</v>
      </c>
    </row>
    <row r="537" spans="1:36" x14ac:dyDescent="0.2">
      <c r="A537">
        <v>777203</v>
      </c>
      <c r="B537" s="85">
        <v>45845</v>
      </c>
      <c r="C537">
        <v>2025</v>
      </c>
      <c r="D537">
        <v>7.1</v>
      </c>
      <c r="E537">
        <v>7.5</v>
      </c>
      <c r="F537">
        <v>-125</v>
      </c>
      <c r="G537">
        <v>23</v>
      </c>
      <c r="H537">
        <v>-130</v>
      </c>
      <c r="I537">
        <v>0.56521699999999997</v>
      </c>
      <c r="J537">
        <v>-134</v>
      </c>
      <c r="K537">
        <v>-130</v>
      </c>
      <c r="L537">
        <v>0.30313439199999997</v>
      </c>
      <c r="M537">
        <v>1</v>
      </c>
      <c r="N537">
        <v>102</v>
      </c>
      <c r="O537">
        <v>0.49504999999999999</v>
      </c>
      <c r="P537">
        <v>116</v>
      </c>
      <c r="Q537">
        <v>102</v>
      </c>
      <c r="R537" s="99">
        <v>0.48715531499999998</v>
      </c>
      <c r="S537" s="102">
        <f t="shared" si="40"/>
        <v>-105.27334285575844</v>
      </c>
      <c r="T537" s="99">
        <v>0.54981540799999995</v>
      </c>
      <c r="U537" s="102">
        <f t="shared" si="41"/>
        <v>122.13110305649909</v>
      </c>
      <c r="V537">
        <v>0.5</v>
      </c>
      <c r="W537" s="100">
        <f t="shared" si="42"/>
        <v>-100</v>
      </c>
      <c r="X537">
        <v>0.5</v>
      </c>
      <c r="Y537" s="100">
        <f t="shared" si="43"/>
        <v>-100</v>
      </c>
      <c r="Z537">
        <v>0.5</v>
      </c>
      <c r="AA537" s="100">
        <f t="shared" si="44"/>
        <v>-100</v>
      </c>
      <c r="AB537">
        <v>0.415217</v>
      </c>
      <c r="AC537">
        <v>-1</v>
      </c>
      <c r="AD537">
        <v>3</v>
      </c>
      <c r="AE537">
        <v>6</v>
      </c>
      <c r="AF537" t="s">
        <v>228</v>
      </c>
      <c r="AG537" s="99" t="s">
        <v>324</v>
      </c>
      <c r="AH537">
        <v>-1</v>
      </c>
      <c r="AI537">
        <v>9</v>
      </c>
      <c r="AJ537">
        <v>1</v>
      </c>
    </row>
    <row r="538" spans="1:36" x14ac:dyDescent="0.2">
      <c r="A538">
        <v>777204</v>
      </c>
      <c r="B538" s="85">
        <v>45845</v>
      </c>
      <c r="C538">
        <v>2025</v>
      </c>
      <c r="D538">
        <v>7.1</v>
      </c>
      <c r="E538">
        <v>8.5</v>
      </c>
      <c r="F538">
        <v>-102</v>
      </c>
      <c r="G538">
        <v>13</v>
      </c>
      <c r="H538">
        <v>-140</v>
      </c>
      <c r="I538">
        <v>0.58333299999999999</v>
      </c>
      <c r="J538">
        <v>-140</v>
      </c>
      <c r="K538">
        <v>-140</v>
      </c>
      <c r="L538">
        <v>0.32365466500000001</v>
      </c>
      <c r="M538">
        <v>22</v>
      </c>
      <c r="N538">
        <v>129</v>
      </c>
      <c r="O538">
        <v>0.43668099999999999</v>
      </c>
      <c r="P538">
        <v>129</v>
      </c>
      <c r="Q538">
        <v>129</v>
      </c>
      <c r="R538" s="99">
        <v>0.499692197</v>
      </c>
      <c r="S538" s="102">
        <f t="shared" si="40"/>
        <v>-100.12319704083752</v>
      </c>
      <c r="T538" s="99">
        <v>0.51545007499999995</v>
      </c>
      <c r="U538" s="102">
        <f t="shared" si="41"/>
        <v>106.37708281556331</v>
      </c>
      <c r="V538">
        <v>0.54352100000000003</v>
      </c>
      <c r="W538" s="100">
        <f t="shared" si="42"/>
        <v>-119.06812799712586</v>
      </c>
      <c r="X538">
        <v>0.56545100000000004</v>
      </c>
      <c r="Y538" s="100">
        <f t="shared" si="43"/>
        <v>-130.12364543469209</v>
      </c>
      <c r="Z538">
        <v>0.53188299999999999</v>
      </c>
      <c r="AA538" s="100">
        <f t="shared" si="44"/>
        <v>-113.62180822315788</v>
      </c>
      <c r="AB538">
        <v>0.73333300000000001</v>
      </c>
      <c r="AC538">
        <v>1</v>
      </c>
      <c r="AD538">
        <v>9</v>
      </c>
      <c r="AE538">
        <v>3</v>
      </c>
      <c r="AF538" t="s">
        <v>224</v>
      </c>
      <c r="AG538" s="99" t="s">
        <v>325</v>
      </c>
      <c r="AH538">
        <v>1</v>
      </c>
      <c r="AI538">
        <v>12</v>
      </c>
      <c r="AJ538">
        <v>1</v>
      </c>
    </row>
    <row r="539" spans="1:36" x14ac:dyDescent="0.2">
      <c r="A539">
        <v>777208</v>
      </c>
      <c r="B539" s="85">
        <v>45845</v>
      </c>
      <c r="C539">
        <v>2025</v>
      </c>
      <c r="D539">
        <v>7.1</v>
      </c>
      <c r="E539">
        <v>9</v>
      </c>
      <c r="F539">
        <v>-102</v>
      </c>
      <c r="G539">
        <v>6</v>
      </c>
      <c r="H539">
        <v>-134</v>
      </c>
      <c r="I539">
        <v>0.57264999999999999</v>
      </c>
      <c r="J539">
        <v>-129</v>
      </c>
      <c r="K539">
        <v>-134</v>
      </c>
      <c r="L539">
        <v>0.333208536</v>
      </c>
      <c r="M539">
        <v>11</v>
      </c>
      <c r="N539">
        <v>123</v>
      </c>
      <c r="O539">
        <v>0.44843</v>
      </c>
      <c r="P539">
        <v>119</v>
      </c>
      <c r="Q539">
        <v>123</v>
      </c>
      <c r="R539" s="99">
        <v>0.54286117899999997</v>
      </c>
      <c r="S539" s="102">
        <f t="shared" si="40"/>
        <v>118.75193137447408</v>
      </c>
      <c r="T539" s="99">
        <v>0.49034369100000003</v>
      </c>
      <c r="U539" s="102">
        <f t="shared" si="41"/>
        <v>-103.93858804639945</v>
      </c>
      <c r="V539">
        <v>0.60634500000000002</v>
      </c>
      <c r="W539" s="100">
        <f t="shared" si="42"/>
        <v>-154.02954363592488</v>
      </c>
      <c r="X539">
        <v>0.56001599999999996</v>
      </c>
      <c r="Y539" s="100">
        <f t="shared" si="43"/>
        <v>-127.28099203607401</v>
      </c>
      <c r="Z539">
        <v>0.56314699999999995</v>
      </c>
      <c r="AA539" s="100">
        <f t="shared" si="44"/>
        <v>-128.90995369151634</v>
      </c>
      <c r="AB539">
        <v>0.42265000000000003</v>
      </c>
      <c r="AC539">
        <v>-1</v>
      </c>
      <c r="AD539">
        <v>1</v>
      </c>
      <c r="AE539">
        <v>5</v>
      </c>
      <c r="AF539" t="s">
        <v>227</v>
      </c>
      <c r="AG539" s="99" t="s">
        <v>324</v>
      </c>
      <c r="AH539">
        <v>-1</v>
      </c>
      <c r="AI539">
        <v>6</v>
      </c>
      <c r="AJ539">
        <v>-1</v>
      </c>
    </row>
    <row r="540" spans="1:36" x14ac:dyDescent="0.2">
      <c r="A540">
        <v>777211</v>
      </c>
      <c r="B540" s="85">
        <v>45845</v>
      </c>
      <c r="C540">
        <v>2025</v>
      </c>
      <c r="D540">
        <v>7.1</v>
      </c>
      <c r="E540">
        <v>8.5</v>
      </c>
      <c r="F540">
        <v>101</v>
      </c>
      <c r="G540">
        <v>10</v>
      </c>
      <c r="H540">
        <v>102</v>
      </c>
      <c r="I540">
        <v>0.49504999999999999</v>
      </c>
      <c r="J540">
        <v>107</v>
      </c>
      <c r="K540">
        <v>102</v>
      </c>
      <c r="L540">
        <v>0.34727845299999999</v>
      </c>
      <c r="M540">
        <v>27</v>
      </c>
      <c r="N540">
        <v>-110</v>
      </c>
      <c r="O540">
        <v>0.52381</v>
      </c>
      <c r="P540">
        <v>-116</v>
      </c>
      <c r="Q540">
        <v>-110</v>
      </c>
      <c r="R540" s="99">
        <v>0.488044015</v>
      </c>
      <c r="S540" s="102">
        <f t="shared" si="40"/>
        <v>-104.89955193897826</v>
      </c>
      <c r="T540" s="99">
        <v>0.59727310099999997</v>
      </c>
      <c r="U540" s="102">
        <f t="shared" si="41"/>
        <v>148.30722816952934</v>
      </c>
      <c r="V540">
        <v>0.494313</v>
      </c>
      <c r="W540" s="100">
        <f t="shared" si="42"/>
        <v>102.30097124696296</v>
      </c>
      <c r="X540">
        <v>0.55261300000000002</v>
      </c>
      <c r="Y540" s="100">
        <f t="shared" si="43"/>
        <v>-123.52012910522659</v>
      </c>
      <c r="Z540">
        <v>0.43954300000000002</v>
      </c>
      <c r="AA540" s="100">
        <f t="shared" si="44"/>
        <v>127.50902642062323</v>
      </c>
      <c r="AB540">
        <v>0.64505000000000001</v>
      </c>
      <c r="AC540">
        <v>1</v>
      </c>
      <c r="AD540">
        <v>5</v>
      </c>
      <c r="AE540">
        <v>1</v>
      </c>
      <c r="AF540" t="s">
        <v>227</v>
      </c>
      <c r="AG540" s="99" t="s">
        <v>326</v>
      </c>
      <c r="AH540">
        <v>-1</v>
      </c>
      <c r="AI540">
        <v>6</v>
      </c>
      <c r="AJ540">
        <v>-1</v>
      </c>
    </row>
    <row r="541" spans="1:36" x14ac:dyDescent="0.2">
      <c r="A541">
        <v>777212</v>
      </c>
      <c r="B541" s="85">
        <v>45845</v>
      </c>
      <c r="C541">
        <v>2025</v>
      </c>
      <c r="D541">
        <v>7.1</v>
      </c>
      <c r="E541">
        <v>8.5</v>
      </c>
      <c r="F541">
        <v>105</v>
      </c>
      <c r="G541">
        <v>9</v>
      </c>
      <c r="H541">
        <v>142</v>
      </c>
      <c r="I541">
        <v>0.41322300000000001</v>
      </c>
      <c r="J541">
        <v>142</v>
      </c>
      <c r="K541">
        <v>142</v>
      </c>
      <c r="L541">
        <v>0.33585476600000003</v>
      </c>
      <c r="M541">
        <v>29</v>
      </c>
      <c r="N541">
        <v>-155</v>
      </c>
      <c r="O541">
        <v>0.60784300000000002</v>
      </c>
      <c r="P541">
        <v>-155</v>
      </c>
      <c r="Q541">
        <v>-155</v>
      </c>
      <c r="R541" s="99">
        <v>0.51603463000000005</v>
      </c>
      <c r="S541" s="102">
        <f t="shared" si="40"/>
        <v>106.62635427819971</v>
      </c>
      <c r="T541" s="99">
        <v>0.51885187700000002</v>
      </c>
      <c r="U541" s="102">
        <f t="shared" si="41"/>
        <v>107.83620515131886</v>
      </c>
      <c r="V541">
        <v>0.38788800000000001</v>
      </c>
      <c r="W541" s="100">
        <f t="shared" si="42"/>
        <v>157.80637709854389</v>
      </c>
      <c r="X541">
        <v>0.40726499999999999</v>
      </c>
      <c r="Y541" s="100">
        <f t="shared" si="43"/>
        <v>145.54037297582656</v>
      </c>
      <c r="Z541">
        <v>0.427145</v>
      </c>
      <c r="AA541" s="100">
        <f t="shared" si="44"/>
        <v>134.11253789696707</v>
      </c>
      <c r="AB541">
        <v>0.26322299999999998</v>
      </c>
      <c r="AC541">
        <v>-1</v>
      </c>
      <c r="AD541">
        <v>4</v>
      </c>
      <c r="AE541">
        <v>8</v>
      </c>
      <c r="AF541" t="s">
        <v>227</v>
      </c>
      <c r="AG541" s="99" t="s">
        <v>323</v>
      </c>
      <c r="AH541">
        <v>1</v>
      </c>
      <c r="AI541">
        <v>12</v>
      </c>
      <c r="AJ541">
        <v>1</v>
      </c>
    </row>
    <row r="542" spans="1:36" x14ac:dyDescent="0.2">
      <c r="A542">
        <v>777180</v>
      </c>
      <c r="B542" s="85">
        <v>45846</v>
      </c>
      <c r="C542">
        <v>2025</v>
      </c>
      <c r="D542">
        <v>7.2</v>
      </c>
      <c r="E542">
        <v>8.5</v>
      </c>
      <c r="F542">
        <v>104</v>
      </c>
      <c r="G542">
        <v>4</v>
      </c>
      <c r="H542">
        <v>-110</v>
      </c>
      <c r="I542">
        <v>0.52381</v>
      </c>
      <c r="J542">
        <v>105</v>
      </c>
      <c r="K542">
        <v>-110</v>
      </c>
      <c r="L542">
        <v>0.34782608700000001</v>
      </c>
      <c r="M542">
        <v>28</v>
      </c>
      <c r="N542">
        <v>102</v>
      </c>
      <c r="O542">
        <v>0.49504999999999999</v>
      </c>
      <c r="P542">
        <v>-114</v>
      </c>
      <c r="Q542">
        <v>102</v>
      </c>
      <c r="R542" s="99">
        <v>0.47499999999999998</v>
      </c>
      <c r="S542" s="102">
        <f t="shared" si="40"/>
        <v>-110.5263157894737</v>
      </c>
      <c r="T542" s="99">
        <v>0.52294347500000005</v>
      </c>
      <c r="U542" s="102">
        <f t="shared" si="41"/>
        <v>109.61876582654438</v>
      </c>
      <c r="V542">
        <v>0.46870699999999998</v>
      </c>
      <c r="W542" s="100">
        <f t="shared" si="42"/>
        <v>113.35290490647677</v>
      </c>
      <c r="X542">
        <v>0.49583500000000003</v>
      </c>
      <c r="Y542" s="100">
        <f t="shared" si="43"/>
        <v>101.67999435296015</v>
      </c>
      <c r="Z542">
        <v>0.49048000000000003</v>
      </c>
      <c r="AA542" s="100">
        <f t="shared" si="44"/>
        <v>103.88191159680312</v>
      </c>
      <c r="AB542">
        <v>0.37380999999999998</v>
      </c>
      <c r="AC542">
        <v>-1</v>
      </c>
      <c r="AD542">
        <v>1</v>
      </c>
      <c r="AE542">
        <v>13</v>
      </c>
      <c r="AF542" t="s">
        <v>229</v>
      </c>
      <c r="AG542" s="99" t="s">
        <v>324</v>
      </c>
      <c r="AH542">
        <v>-1</v>
      </c>
      <c r="AI542">
        <v>14</v>
      </c>
      <c r="AJ542">
        <v>1</v>
      </c>
    </row>
    <row r="543" spans="1:36" x14ac:dyDescent="0.2">
      <c r="A543">
        <v>777185</v>
      </c>
      <c r="B543" s="85">
        <v>45846</v>
      </c>
      <c r="C543">
        <v>2025</v>
      </c>
      <c r="D543">
        <v>7.2</v>
      </c>
      <c r="E543">
        <v>7.5</v>
      </c>
      <c r="F543">
        <v>103</v>
      </c>
      <c r="G543">
        <v>23</v>
      </c>
      <c r="H543">
        <v>-140</v>
      </c>
      <c r="I543">
        <v>0.58333299999999999</v>
      </c>
      <c r="J543">
        <v>-131</v>
      </c>
      <c r="K543">
        <v>-140</v>
      </c>
      <c r="L543">
        <v>0.30313439199999997</v>
      </c>
      <c r="M543">
        <v>1</v>
      </c>
      <c r="N543">
        <v>129</v>
      </c>
      <c r="O543">
        <v>0.43668099999999999</v>
      </c>
      <c r="P543">
        <v>121</v>
      </c>
      <c r="Q543">
        <v>129</v>
      </c>
      <c r="R543" s="99">
        <v>0.50431806400000001</v>
      </c>
      <c r="S543" s="102">
        <f t="shared" si="40"/>
        <v>101.74227208473461</v>
      </c>
      <c r="T543" s="99">
        <v>0.46059904000000002</v>
      </c>
      <c r="U543" s="102">
        <f t="shared" si="41"/>
        <v>-117.10857234960805</v>
      </c>
      <c r="V543">
        <v>0.54649599999999998</v>
      </c>
      <c r="W543" s="100">
        <f t="shared" si="42"/>
        <v>-120.50522156364663</v>
      </c>
      <c r="X543">
        <v>0.49657899999999999</v>
      </c>
      <c r="Y543" s="100">
        <f t="shared" si="43"/>
        <v>101.37782709297011</v>
      </c>
      <c r="Z543">
        <v>0.53770300000000004</v>
      </c>
      <c r="AA543" s="100">
        <f t="shared" si="44"/>
        <v>-116.31115927639593</v>
      </c>
      <c r="AB543">
        <v>0.73333300000000001</v>
      </c>
      <c r="AC543">
        <v>1</v>
      </c>
      <c r="AD543">
        <v>1</v>
      </c>
      <c r="AE543">
        <v>0</v>
      </c>
      <c r="AF543" t="s">
        <v>222</v>
      </c>
      <c r="AG543" s="99" t="s">
        <v>325</v>
      </c>
      <c r="AH543">
        <v>1</v>
      </c>
      <c r="AI543">
        <v>1</v>
      </c>
      <c r="AJ543">
        <v>-1</v>
      </c>
    </row>
    <row r="544" spans="1:36" x14ac:dyDescent="0.2">
      <c r="A544">
        <v>777187</v>
      </c>
      <c r="B544" s="85">
        <v>45846</v>
      </c>
      <c r="C544">
        <v>2025</v>
      </c>
      <c r="D544">
        <v>7.2</v>
      </c>
      <c r="E544">
        <v>9</v>
      </c>
      <c r="F544">
        <v>-103</v>
      </c>
      <c r="G544">
        <v>19</v>
      </c>
      <c r="H544">
        <v>-124</v>
      </c>
      <c r="I544">
        <v>0.55357100000000004</v>
      </c>
      <c r="J544">
        <v>-124</v>
      </c>
      <c r="K544">
        <v>-124</v>
      </c>
      <c r="L544">
        <v>0.32247815699999999</v>
      </c>
      <c r="M544">
        <v>24</v>
      </c>
      <c r="N544">
        <v>115</v>
      </c>
      <c r="O544">
        <v>0.46511599999999997</v>
      </c>
      <c r="P544">
        <v>115</v>
      </c>
      <c r="Q544">
        <v>114</v>
      </c>
      <c r="R544" s="99">
        <v>0.50670181000000003</v>
      </c>
      <c r="S544" s="102">
        <f t="shared" si="40"/>
        <v>102.71714355976049</v>
      </c>
      <c r="T544" s="99">
        <v>0.57434814000000001</v>
      </c>
      <c r="U544" s="102">
        <f t="shared" si="41"/>
        <v>134.93377898078492</v>
      </c>
      <c r="V544">
        <v>0.56439600000000001</v>
      </c>
      <c r="W544" s="100">
        <f t="shared" si="42"/>
        <v>-129.56630333973058</v>
      </c>
      <c r="X544">
        <v>0.58941399999999999</v>
      </c>
      <c r="Y544" s="100">
        <f t="shared" si="43"/>
        <v>-143.55433453649172</v>
      </c>
      <c r="Z544">
        <v>0.54585799999999995</v>
      </c>
      <c r="AA544" s="100">
        <f t="shared" si="44"/>
        <v>-120.19544547740573</v>
      </c>
      <c r="AB544">
        <v>0.70357099999999995</v>
      </c>
      <c r="AC544">
        <v>1</v>
      </c>
      <c r="AD544">
        <v>10</v>
      </c>
      <c r="AE544">
        <v>3</v>
      </c>
      <c r="AF544" t="s">
        <v>226</v>
      </c>
      <c r="AG544" s="99" t="s">
        <v>325</v>
      </c>
      <c r="AH544">
        <v>1</v>
      </c>
      <c r="AI544">
        <v>13</v>
      </c>
      <c r="AJ544">
        <v>1</v>
      </c>
    </row>
    <row r="545" spans="1:36" x14ac:dyDescent="0.2">
      <c r="A545">
        <v>777189</v>
      </c>
      <c r="B545" s="85">
        <v>45846</v>
      </c>
      <c r="C545">
        <v>2025</v>
      </c>
      <c r="D545">
        <v>7.2</v>
      </c>
      <c r="E545">
        <v>10.5</v>
      </c>
      <c r="F545">
        <v>105.5</v>
      </c>
      <c r="G545">
        <v>20</v>
      </c>
      <c r="H545">
        <v>-110</v>
      </c>
      <c r="I545">
        <v>0.52381</v>
      </c>
      <c r="J545">
        <v>105</v>
      </c>
      <c r="K545">
        <v>-110</v>
      </c>
      <c r="L545">
        <v>0.33728248799999999</v>
      </c>
      <c r="M545">
        <v>0</v>
      </c>
      <c r="N545">
        <v>101</v>
      </c>
      <c r="O545">
        <v>0.49751200000000001</v>
      </c>
      <c r="P545">
        <v>-114</v>
      </c>
      <c r="Q545">
        <v>101</v>
      </c>
      <c r="R545" s="99">
        <v>0.51711768199999997</v>
      </c>
      <c r="S545" s="102">
        <f t="shared" si="40"/>
        <v>107.08979449522936</v>
      </c>
      <c r="T545" s="99">
        <v>0.41299317000000002</v>
      </c>
      <c r="U545" s="102">
        <f t="shared" si="41"/>
        <v>-142.13475491616484</v>
      </c>
      <c r="V545">
        <v>0.45519999999999999</v>
      </c>
      <c r="W545" s="100">
        <f t="shared" si="42"/>
        <v>119.68365553602811</v>
      </c>
      <c r="X545">
        <v>0.421537</v>
      </c>
      <c r="Y545" s="100">
        <f t="shared" si="43"/>
        <v>137.22709987498129</v>
      </c>
      <c r="Z545">
        <v>0.44502199999999997</v>
      </c>
      <c r="AA545" s="100">
        <f t="shared" si="44"/>
        <v>124.70799196444221</v>
      </c>
      <c r="AB545">
        <v>0.67381000000000002</v>
      </c>
      <c r="AC545">
        <v>1</v>
      </c>
      <c r="AD545">
        <v>10</v>
      </c>
      <c r="AE545">
        <v>1</v>
      </c>
      <c r="AF545" t="s">
        <v>229</v>
      </c>
      <c r="AG545" s="99" t="s">
        <v>325</v>
      </c>
      <c r="AH545">
        <v>1</v>
      </c>
      <c r="AI545">
        <v>11</v>
      </c>
      <c r="AJ545">
        <v>1</v>
      </c>
    </row>
    <row r="546" spans="1:36" x14ac:dyDescent="0.2">
      <c r="A546">
        <v>777190</v>
      </c>
      <c r="B546" s="85">
        <v>45846</v>
      </c>
      <c r="C546">
        <v>2025</v>
      </c>
      <c r="D546">
        <v>7.2</v>
      </c>
      <c r="E546">
        <v>9</v>
      </c>
      <c r="F546">
        <v>-111.5</v>
      </c>
      <c r="G546">
        <v>15</v>
      </c>
      <c r="H546">
        <v>117</v>
      </c>
      <c r="I546">
        <v>0.46082899999999999</v>
      </c>
      <c r="J546">
        <v>113</v>
      </c>
      <c r="K546">
        <v>117</v>
      </c>
      <c r="L546">
        <v>0.31912251699999999</v>
      </c>
      <c r="M546">
        <v>5</v>
      </c>
      <c r="N546">
        <v>-127</v>
      </c>
      <c r="O546">
        <v>0.55947100000000005</v>
      </c>
      <c r="P546">
        <v>-123</v>
      </c>
      <c r="Q546">
        <v>-127</v>
      </c>
      <c r="R546" s="99">
        <v>0.53163774100000005</v>
      </c>
      <c r="S546" s="102">
        <f t="shared" si="40"/>
        <v>113.5099446601653</v>
      </c>
      <c r="T546" s="99">
        <v>0.59911314900000001</v>
      </c>
      <c r="U546" s="102">
        <f t="shared" si="41"/>
        <v>149.44694431995725</v>
      </c>
      <c r="V546">
        <v>0.49868600000000002</v>
      </c>
      <c r="W546" s="100">
        <f t="shared" si="42"/>
        <v>100.52698491636021</v>
      </c>
      <c r="X546">
        <v>0.43547000000000002</v>
      </c>
      <c r="Y546" s="100">
        <f t="shared" si="43"/>
        <v>129.63694399154934</v>
      </c>
      <c r="Z546">
        <v>0.38806499999999999</v>
      </c>
      <c r="AA546" s="100">
        <f t="shared" si="44"/>
        <v>157.6887892492237</v>
      </c>
      <c r="AB546">
        <v>0.61082899999999996</v>
      </c>
      <c r="AC546">
        <v>1</v>
      </c>
      <c r="AD546">
        <v>8</v>
      </c>
      <c r="AE546">
        <v>1</v>
      </c>
      <c r="AF546" t="s">
        <v>226</v>
      </c>
      <c r="AG546" s="99" t="s">
        <v>326</v>
      </c>
      <c r="AH546">
        <v>-1</v>
      </c>
      <c r="AI546">
        <v>9</v>
      </c>
      <c r="AJ546">
        <v>0</v>
      </c>
    </row>
    <row r="547" spans="1:36" x14ac:dyDescent="0.2">
      <c r="A547">
        <v>777193</v>
      </c>
      <c r="B547" s="85">
        <v>45846</v>
      </c>
      <c r="C547">
        <v>2025</v>
      </c>
      <c r="D547">
        <v>7.2</v>
      </c>
      <c r="E547">
        <v>8.5</v>
      </c>
      <c r="F547">
        <v>102</v>
      </c>
      <c r="G547">
        <v>17</v>
      </c>
      <c r="H547">
        <v>-104</v>
      </c>
      <c r="I547">
        <v>0.50980400000000003</v>
      </c>
      <c r="J547">
        <v>104</v>
      </c>
      <c r="K547">
        <v>-104</v>
      </c>
      <c r="L547">
        <v>0.32447985800000001</v>
      </c>
      <c r="M547">
        <v>14</v>
      </c>
      <c r="N547">
        <v>-104</v>
      </c>
      <c r="O547">
        <v>0.50980400000000003</v>
      </c>
      <c r="P547">
        <v>-113</v>
      </c>
      <c r="Q547">
        <v>-104</v>
      </c>
      <c r="R547" s="99">
        <v>0.45806723199999999</v>
      </c>
      <c r="S547" s="102">
        <f t="shared" si="40"/>
        <v>-118.3085648003741</v>
      </c>
      <c r="T547" s="99">
        <v>0.36106149999999998</v>
      </c>
      <c r="U547" s="102">
        <f t="shared" si="41"/>
        <v>-176.96112712100299</v>
      </c>
      <c r="V547">
        <v>0.46746199999999999</v>
      </c>
      <c r="W547" s="100">
        <f t="shared" si="42"/>
        <v>113.92113155721748</v>
      </c>
      <c r="X547">
        <v>0.481657</v>
      </c>
      <c r="Y547" s="100">
        <f t="shared" si="43"/>
        <v>107.61662344780622</v>
      </c>
      <c r="Z547">
        <v>0.47273399999999999</v>
      </c>
      <c r="AA547" s="100">
        <f t="shared" si="44"/>
        <v>111.53545122627102</v>
      </c>
      <c r="AB547">
        <v>0.65980399999999995</v>
      </c>
      <c r="AC547">
        <v>1</v>
      </c>
      <c r="AD547">
        <v>3</v>
      </c>
      <c r="AE547">
        <v>1</v>
      </c>
      <c r="AF547" t="s">
        <v>225</v>
      </c>
      <c r="AG547" s="99" t="s">
        <v>326</v>
      </c>
      <c r="AH547">
        <v>-1</v>
      </c>
      <c r="AI547">
        <v>4</v>
      </c>
      <c r="AJ547">
        <v>-1</v>
      </c>
    </row>
    <row r="548" spans="1:36" x14ac:dyDescent="0.2">
      <c r="A548">
        <v>777194</v>
      </c>
      <c r="B548" s="85">
        <v>45846</v>
      </c>
      <c r="C548">
        <v>2025</v>
      </c>
      <c r="D548">
        <v>7.2</v>
      </c>
      <c r="E548">
        <v>7.5</v>
      </c>
      <c r="F548">
        <v>-104</v>
      </c>
      <c r="G548">
        <v>13</v>
      </c>
      <c r="H548">
        <v>-129</v>
      </c>
      <c r="I548">
        <v>0.56331900000000001</v>
      </c>
      <c r="J548">
        <v>-130</v>
      </c>
      <c r="K548">
        <v>-129</v>
      </c>
      <c r="L548">
        <v>0.32365466500000001</v>
      </c>
      <c r="M548">
        <v>22</v>
      </c>
      <c r="N548">
        <v>119</v>
      </c>
      <c r="O548">
        <v>0.456621</v>
      </c>
      <c r="P548">
        <v>120</v>
      </c>
      <c r="Q548">
        <v>119</v>
      </c>
      <c r="R548" s="99">
        <v>0.48599973200000002</v>
      </c>
      <c r="S548" s="102">
        <f t="shared" si="40"/>
        <v>-105.76143033757886</v>
      </c>
      <c r="T548" s="99">
        <v>0.50286556400000004</v>
      </c>
      <c r="U548" s="102">
        <f t="shared" si="41"/>
        <v>101.152832631373</v>
      </c>
      <c r="V548">
        <v>0.56463600000000003</v>
      </c>
      <c r="W548" s="100">
        <f t="shared" si="42"/>
        <v>-129.69285471467555</v>
      </c>
      <c r="X548">
        <v>0.56940599999999997</v>
      </c>
      <c r="Y548" s="100">
        <f t="shared" si="43"/>
        <v>-132.23732797019929</v>
      </c>
      <c r="Z548">
        <v>0.53602099999999997</v>
      </c>
      <c r="AA548" s="100">
        <f t="shared" si="44"/>
        <v>-115.52699583386317</v>
      </c>
      <c r="AB548">
        <v>0.71331900000000004</v>
      </c>
      <c r="AC548">
        <v>1</v>
      </c>
      <c r="AD548">
        <v>4</v>
      </c>
      <c r="AE548">
        <v>3</v>
      </c>
      <c r="AF548" t="s">
        <v>222</v>
      </c>
      <c r="AG548" s="99" t="s">
        <v>325</v>
      </c>
      <c r="AH548">
        <v>1</v>
      </c>
      <c r="AI548">
        <v>7</v>
      </c>
      <c r="AJ548">
        <v>-1</v>
      </c>
    </row>
    <row r="549" spans="1:36" x14ac:dyDescent="0.2">
      <c r="A549">
        <v>777195</v>
      </c>
      <c r="B549" s="85">
        <v>45846</v>
      </c>
      <c r="C549">
        <v>2025</v>
      </c>
      <c r="D549">
        <v>7.2</v>
      </c>
      <c r="E549">
        <v>8</v>
      </c>
      <c r="F549">
        <v>105</v>
      </c>
      <c r="G549">
        <v>10</v>
      </c>
      <c r="H549">
        <v>-118</v>
      </c>
      <c r="I549">
        <v>0.54128399999999999</v>
      </c>
      <c r="J549">
        <v>-120</v>
      </c>
      <c r="K549">
        <v>-118</v>
      </c>
      <c r="L549">
        <v>0.34727845299999999</v>
      </c>
      <c r="M549">
        <v>27</v>
      </c>
      <c r="N549">
        <v>109</v>
      </c>
      <c r="O549">
        <v>0.47846899999999998</v>
      </c>
      <c r="P549">
        <v>111</v>
      </c>
      <c r="Q549">
        <v>109</v>
      </c>
      <c r="R549" s="99">
        <v>0.47811447800000001</v>
      </c>
      <c r="S549" s="102">
        <f t="shared" si="40"/>
        <v>-109.15492962754416</v>
      </c>
      <c r="T549" s="99">
        <v>0.46106269300000002</v>
      </c>
      <c r="U549" s="102">
        <f t="shared" si="41"/>
        <v>-116.89024403455693</v>
      </c>
      <c r="V549">
        <v>0.59003899999999998</v>
      </c>
      <c r="W549" s="100">
        <f t="shared" si="42"/>
        <v>-143.92564170738191</v>
      </c>
      <c r="X549">
        <v>0.547261</v>
      </c>
      <c r="Y549" s="100">
        <f t="shared" si="43"/>
        <v>-120.87781260284622</v>
      </c>
      <c r="Z549">
        <v>0.51040600000000003</v>
      </c>
      <c r="AA549" s="100">
        <f t="shared" si="44"/>
        <v>-104.25086908744798</v>
      </c>
      <c r="AB549">
        <v>0.69128400000000001</v>
      </c>
      <c r="AC549">
        <v>1</v>
      </c>
      <c r="AD549">
        <v>4</v>
      </c>
      <c r="AE549">
        <v>2</v>
      </c>
      <c r="AF549" t="s">
        <v>225</v>
      </c>
      <c r="AG549" s="99" t="s">
        <v>325</v>
      </c>
      <c r="AH549">
        <v>1</v>
      </c>
      <c r="AI549">
        <v>6</v>
      </c>
      <c r="AJ549">
        <v>-1</v>
      </c>
    </row>
    <row r="550" spans="1:36" x14ac:dyDescent="0.2">
      <c r="A550">
        <v>777197</v>
      </c>
      <c r="B550" s="85">
        <v>45846</v>
      </c>
      <c r="C550">
        <v>2025</v>
      </c>
      <c r="D550">
        <v>7.2</v>
      </c>
      <c r="E550">
        <v>9</v>
      </c>
      <c r="F550">
        <v>-106</v>
      </c>
      <c r="G550">
        <v>6</v>
      </c>
      <c r="H550">
        <v>-121</v>
      </c>
      <c r="I550">
        <v>0.54751099999999997</v>
      </c>
      <c r="J550">
        <v>-113</v>
      </c>
      <c r="K550">
        <v>-121</v>
      </c>
      <c r="L550">
        <v>0.333208536</v>
      </c>
      <c r="M550">
        <v>11</v>
      </c>
      <c r="N550">
        <v>112</v>
      </c>
      <c r="O550">
        <v>0.47169800000000001</v>
      </c>
      <c r="P550">
        <v>104</v>
      </c>
      <c r="Q550">
        <v>112</v>
      </c>
      <c r="R550" s="99">
        <v>0.56013528499999998</v>
      </c>
      <c r="S550" s="102">
        <f t="shared" si="40"/>
        <v>127.34262738032986</v>
      </c>
      <c r="T550" s="99">
        <v>0.50062606899999995</v>
      </c>
      <c r="U550" s="102">
        <f t="shared" si="41"/>
        <v>100.25074156303924</v>
      </c>
      <c r="V550">
        <v>0.58438800000000002</v>
      </c>
      <c r="W550" s="100">
        <f t="shared" si="42"/>
        <v>-140.60902957566194</v>
      </c>
      <c r="X550">
        <v>0.54580899999999999</v>
      </c>
      <c r="Y550" s="100">
        <f t="shared" si="43"/>
        <v>-120.17168988377136</v>
      </c>
      <c r="Z550">
        <v>0.56550699999999998</v>
      </c>
      <c r="AA550" s="100">
        <f t="shared" si="44"/>
        <v>-130.15330511653812</v>
      </c>
      <c r="AB550">
        <v>0.397511</v>
      </c>
      <c r="AC550">
        <v>-1</v>
      </c>
      <c r="AD550">
        <v>2</v>
      </c>
      <c r="AE550">
        <v>12</v>
      </c>
      <c r="AF550" t="s">
        <v>229</v>
      </c>
      <c r="AG550" s="99" t="s">
        <v>324</v>
      </c>
      <c r="AH550">
        <v>-1</v>
      </c>
      <c r="AI550">
        <v>14</v>
      </c>
      <c r="AJ550">
        <v>1</v>
      </c>
    </row>
    <row r="551" spans="1:36" x14ac:dyDescent="0.2">
      <c r="A551">
        <v>777198</v>
      </c>
      <c r="B551" s="85">
        <v>45846</v>
      </c>
      <c r="C551">
        <v>2025</v>
      </c>
      <c r="D551">
        <v>7.2</v>
      </c>
      <c r="E551">
        <v>10</v>
      </c>
      <c r="F551">
        <v>104</v>
      </c>
      <c r="G551">
        <v>2</v>
      </c>
      <c r="H551">
        <v>108</v>
      </c>
      <c r="I551">
        <v>0.480769</v>
      </c>
      <c r="J551">
        <v>109</v>
      </c>
      <c r="K551">
        <v>108</v>
      </c>
      <c r="L551">
        <v>0.32065001999999998</v>
      </c>
      <c r="M551">
        <v>18</v>
      </c>
      <c r="N551">
        <v>-117</v>
      </c>
      <c r="O551">
        <v>0.53917099999999996</v>
      </c>
      <c r="P551">
        <v>-118</v>
      </c>
      <c r="Q551">
        <v>-117</v>
      </c>
      <c r="R551" s="99">
        <v>0.465629036</v>
      </c>
      <c r="S551" s="102">
        <f t="shared" si="40"/>
        <v>-114.76323912068062</v>
      </c>
      <c r="T551" s="99">
        <v>0.57958155200000006</v>
      </c>
      <c r="U551" s="102">
        <f t="shared" si="41"/>
        <v>137.85825877935787</v>
      </c>
      <c r="V551">
        <v>0.43530200000000002</v>
      </c>
      <c r="W551" s="100">
        <f t="shared" si="42"/>
        <v>129.72556983427594</v>
      </c>
      <c r="X551">
        <v>0.51223700000000005</v>
      </c>
      <c r="Y551" s="100">
        <f t="shared" si="43"/>
        <v>-105.01760076102535</v>
      </c>
      <c r="Z551">
        <v>0.44132100000000002</v>
      </c>
      <c r="AA551" s="100">
        <f t="shared" si="44"/>
        <v>126.59243498496556</v>
      </c>
      <c r="AB551">
        <v>0.33076899999999998</v>
      </c>
      <c r="AC551">
        <v>-1</v>
      </c>
      <c r="AD551">
        <v>6</v>
      </c>
      <c r="AE551">
        <v>7</v>
      </c>
      <c r="AF551" t="s">
        <v>222</v>
      </c>
      <c r="AG551" s="99" t="s">
        <v>323</v>
      </c>
      <c r="AH551">
        <v>1</v>
      </c>
      <c r="AI551">
        <v>13</v>
      </c>
      <c r="AJ551">
        <v>1</v>
      </c>
    </row>
    <row r="552" spans="1:36" x14ac:dyDescent="0.2">
      <c r="A552">
        <v>777163</v>
      </c>
      <c r="B552" s="85">
        <v>45847</v>
      </c>
      <c r="C552">
        <v>2025</v>
      </c>
      <c r="D552">
        <v>7.2</v>
      </c>
      <c r="E552">
        <v>8</v>
      </c>
      <c r="F552">
        <v>-109</v>
      </c>
      <c r="G552">
        <v>25</v>
      </c>
      <c r="H552">
        <v>114</v>
      </c>
      <c r="I552">
        <v>0.46728999999999998</v>
      </c>
      <c r="J552">
        <v>116</v>
      </c>
      <c r="K552">
        <v>114</v>
      </c>
      <c r="L552">
        <v>0.32085561499999998</v>
      </c>
      <c r="M552">
        <v>21</v>
      </c>
      <c r="N552">
        <v>-124</v>
      </c>
      <c r="O552">
        <v>0.55357100000000004</v>
      </c>
      <c r="P552">
        <v>-125</v>
      </c>
      <c r="Q552">
        <v>-124</v>
      </c>
      <c r="R552" s="99">
        <v>0.539799998</v>
      </c>
      <c r="S552" s="102">
        <f t="shared" si="40"/>
        <v>117.29682652196077</v>
      </c>
      <c r="T552" s="99">
        <v>0.59555792100000005</v>
      </c>
      <c r="U552" s="102">
        <f t="shared" si="41"/>
        <v>147.25419335014348</v>
      </c>
      <c r="V552">
        <v>0.55177699999999996</v>
      </c>
      <c r="W552" s="100">
        <f t="shared" si="42"/>
        <v>-123.10323209652336</v>
      </c>
      <c r="X552">
        <v>0.49875199999999997</v>
      </c>
      <c r="Y552" s="100">
        <f t="shared" si="43"/>
        <v>100.50044912100604</v>
      </c>
      <c r="Z552">
        <v>0.50918699999999995</v>
      </c>
      <c r="AA552" s="100">
        <f t="shared" si="44"/>
        <v>-103.74358462387914</v>
      </c>
      <c r="AB552">
        <v>0.31729000000000002</v>
      </c>
      <c r="AC552">
        <v>-1</v>
      </c>
      <c r="AD552">
        <v>0</v>
      </c>
      <c r="AE552">
        <v>13</v>
      </c>
      <c r="AF552" t="s">
        <v>229</v>
      </c>
      <c r="AG552" s="99" t="s">
        <v>323</v>
      </c>
      <c r="AH552">
        <v>1</v>
      </c>
      <c r="AI552">
        <v>13</v>
      </c>
      <c r="AJ552">
        <v>1</v>
      </c>
    </row>
    <row r="553" spans="1:36" x14ac:dyDescent="0.2">
      <c r="A553">
        <v>777171</v>
      </c>
      <c r="B553" s="85">
        <v>45847</v>
      </c>
      <c r="C553">
        <v>2025</v>
      </c>
      <c r="D553">
        <v>7.2</v>
      </c>
      <c r="E553">
        <v>9</v>
      </c>
      <c r="F553">
        <v>-110.5</v>
      </c>
      <c r="G553">
        <v>4</v>
      </c>
      <c r="H553">
        <v>-103</v>
      </c>
      <c r="I553">
        <v>0.50738899999999998</v>
      </c>
      <c r="J553">
        <v>105</v>
      </c>
      <c r="K553">
        <v>-103</v>
      </c>
      <c r="L553">
        <v>0.34782608700000001</v>
      </c>
      <c r="M553">
        <v>28</v>
      </c>
      <c r="N553">
        <v>-105</v>
      </c>
      <c r="O553">
        <v>0.51219499999999996</v>
      </c>
      <c r="P553">
        <v>-114</v>
      </c>
      <c r="Q553">
        <v>-105</v>
      </c>
      <c r="R553" s="99">
        <v>0.49231851500000001</v>
      </c>
      <c r="S553" s="102">
        <f t="shared" si="40"/>
        <v>-103.12053468068329</v>
      </c>
      <c r="T553" s="99">
        <v>0.52591305799999999</v>
      </c>
      <c r="U553" s="102">
        <f t="shared" si="41"/>
        <v>110.93177461951693</v>
      </c>
      <c r="V553">
        <v>0.48502200000000001</v>
      </c>
      <c r="W553" s="100">
        <f t="shared" si="42"/>
        <v>106.17621468716881</v>
      </c>
      <c r="X553">
        <v>0.48984100000000003</v>
      </c>
      <c r="Y553" s="100">
        <f t="shared" si="43"/>
        <v>104.147876555862</v>
      </c>
      <c r="Z553">
        <v>0.50087599999999999</v>
      </c>
      <c r="AA553" s="100">
        <f t="shared" si="44"/>
        <v>-100.35101497824188</v>
      </c>
      <c r="AB553">
        <v>0.657389</v>
      </c>
      <c r="AC553">
        <v>1</v>
      </c>
      <c r="AD553">
        <v>11</v>
      </c>
      <c r="AE553">
        <v>8</v>
      </c>
      <c r="AF553" t="s">
        <v>228</v>
      </c>
      <c r="AG553" s="99" t="s">
        <v>326</v>
      </c>
      <c r="AH553">
        <v>-1</v>
      </c>
      <c r="AI553">
        <v>19</v>
      </c>
      <c r="AJ553">
        <v>1</v>
      </c>
    </row>
    <row r="554" spans="1:36" x14ac:dyDescent="0.2">
      <c r="A554">
        <v>777172</v>
      </c>
      <c r="B554" s="85">
        <v>45847</v>
      </c>
      <c r="C554">
        <v>2025</v>
      </c>
      <c r="D554">
        <v>7.2</v>
      </c>
      <c r="E554">
        <v>7.5</v>
      </c>
      <c r="F554">
        <v>-101</v>
      </c>
      <c r="G554">
        <v>9</v>
      </c>
      <c r="H554">
        <v>119</v>
      </c>
      <c r="I554">
        <v>0.456621</v>
      </c>
      <c r="J554">
        <v>123</v>
      </c>
      <c r="K554">
        <v>119</v>
      </c>
      <c r="L554">
        <v>0.33585476600000003</v>
      </c>
      <c r="M554">
        <v>29</v>
      </c>
      <c r="N554">
        <v>-129</v>
      </c>
      <c r="O554">
        <v>0.56331900000000001</v>
      </c>
      <c r="P554">
        <v>-133</v>
      </c>
      <c r="Q554">
        <v>-129</v>
      </c>
      <c r="R554" s="99">
        <v>0.53280251700000003</v>
      </c>
      <c r="S554" s="102">
        <f t="shared" si="40"/>
        <v>114.04224902470206</v>
      </c>
      <c r="T554" s="99">
        <v>0.484462689</v>
      </c>
      <c r="U554" s="102">
        <f t="shared" si="41"/>
        <v>-106.41424462720595</v>
      </c>
      <c r="V554">
        <v>0.48707299999999998</v>
      </c>
      <c r="W554" s="100">
        <f t="shared" si="42"/>
        <v>105.30803390867489</v>
      </c>
      <c r="X554">
        <v>0.38562999999999997</v>
      </c>
      <c r="Y554" s="100">
        <f t="shared" si="43"/>
        <v>159.31592459092917</v>
      </c>
      <c r="Z554">
        <v>0.41981800000000002</v>
      </c>
      <c r="AA554" s="100">
        <f t="shared" si="44"/>
        <v>138.1984574267897</v>
      </c>
      <c r="AB554">
        <v>0.60662099999999997</v>
      </c>
      <c r="AC554">
        <v>1</v>
      </c>
      <c r="AD554">
        <v>2</v>
      </c>
      <c r="AE554">
        <v>1</v>
      </c>
      <c r="AF554" t="s">
        <v>222</v>
      </c>
      <c r="AG554" s="99" t="s">
        <v>326</v>
      </c>
      <c r="AH554">
        <v>-1</v>
      </c>
      <c r="AI554">
        <v>3</v>
      </c>
      <c r="AJ554">
        <v>-1</v>
      </c>
    </row>
    <row r="555" spans="1:36" x14ac:dyDescent="0.2">
      <c r="A555">
        <v>777173</v>
      </c>
      <c r="B555" s="85">
        <v>45847</v>
      </c>
      <c r="C555">
        <v>2025</v>
      </c>
      <c r="D555">
        <v>7.2</v>
      </c>
      <c r="E555">
        <v>9</v>
      </c>
      <c r="F555">
        <v>-107</v>
      </c>
      <c r="G555">
        <v>15</v>
      </c>
      <c r="H555">
        <v>-111</v>
      </c>
      <c r="I555">
        <v>0.52606600000000003</v>
      </c>
      <c r="J555">
        <v>-102</v>
      </c>
      <c r="K555">
        <v>-111</v>
      </c>
      <c r="L555">
        <v>0.31912251699999999</v>
      </c>
      <c r="M555">
        <v>5</v>
      </c>
      <c r="N555">
        <v>102</v>
      </c>
      <c r="O555">
        <v>0.49504999999999999</v>
      </c>
      <c r="P555">
        <v>-106</v>
      </c>
      <c r="Q555">
        <v>102</v>
      </c>
      <c r="R555" s="99">
        <v>0.52493220399999996</v>
      </c>
      <c r="S555" s="102">
        <f t="shared" si="40"/>
        <v>110.49627198893521</v>
      </c>
      <c r="T555" s="99">
        <v>0.44109983899999999</v>
      </c>
      <c r="U555" s="102">
        <f t="shared" si="41"/>
        <v>-126.70604511374574</v>
      </c>
      <c r="V555">
        <v>0.54923100000000002</v>
      </c>
      <c r="W555" s="100">
        <f t="shared" si="42"/>
        <v>-121.84311698453089</v>
      </c>
      <c r="X555">
        <v>0.48866599999999999</v>
      </c>
      <c r="Y555" s="100">
        <f t="shared" si="43"/>
        <v>104.63875121248459</v>
      </c>
      <c r="Z555">
        <v>0.49269099999999999</v>
      </c>
      <c r="AA555" s="100">
        <f t="shared" si="44"/>
        <v>102.9669711847791</v>
      </c>
      <c r="AB555">
        <v>0.67606599999999994</v>
      </c>
      <c r="AC555">
        <v>1</v>
      </c>
      <c r="AD555">
        <v>4</v>
      </c>
      <c r="AE555">
        <v>2</v>
      </c>
      <c r="AF555" t="s">
        <v>225</v>
      </c>
      <c r="AG555" s="99" t="s">
        <v>325</v>
      </c>
      <c r="AH555">
        <v>1</v>
      </c>
      <c r="AI555">
        <v>6</v>
      </c>
      <c r="AJ555">
        <v>-1</v>
      </c>
    </row>
    <row r="556" spans="1:36" x14ac:dyDescent="0.2">
      <c r="A556">
        <v>777175</v>
      </c>
      <c r="B556" s="85">
        <v>45847</v>
      </c>
      <c r="C556">
        <v>2025</v>
      </c>
      <c r="D556">
        <v>7.2</v>
      </c>
      <c r="E556">
        <v>8</v>
      </c>
      <c r="F556">
        <v>-103</v>
      </c>
      <c r="G556">
        <v>17</v>
      </c>
      <c r="H556">
        <v>128</v>
      </c>
      <c r="I556">
        <v>0.43859599999999999</v>
      </c>
      <c r="J556">
        <v>141</v>
      </c>
      <c r="K556">
        <v>128</v>
      </c>
      <c r="L556">
        <v>0.32447985800000001</v>
      </c>
      <c r="M556">
        <v>14</v>
      </c>
      <c r="N556">
        <v>-138</v>
      </c>
      <c r="O556">
        <v>0.57983200000000001</v>
      </c>
      <c r="P556">
        <v>-153</v>
      </c>
      <c r="Q556">
        <v>-138</v>
      </c>
      <c r="R556" s="99">
        <v>0.450742068</v>
      </c>
      <c r="S556" s="102">
        <f t="shared" si="40"/>
        <v>-121.85637219022563</v>
      </c>
      <c r="T556" s="99">
        <v>0.59883691400000005</v>
      </c>
      <c r="U556" s="102">
        <f t="shared" si="41"/>
        <v>149.27517882340751</v>
      </c>
      <c r="V556">
        <v>0.379388</v>
      </c>
      <c r="W556" s="100">
        <f t="shared" si="42"/>
        <v>163.58240113024132</v>
      </c>
      <c r="X556">
        <v>0.49097299999999999</v>
      </c>
      <c r="Y556" s="100">
        <f t="shared" si="43"/>
        <v>103.67718795127227</v>
      </c>
      <c r="Z556">
        <v>0.37512299999999998</v>
      </c>
      <c r="AA556" s="100">
        <f t="shared" si="44"/>
        <v>166.57922867965976</v>
      </c>
      <c r="AB556">
        <v>0.58859600000000001</v>
      </c>
      <c r="AC556">
        <v>1</v>
      </c>
      <c r="AD556">
        <v>3</v>
      </c>
      <c r="AE556">
        <v>2</v>
      </c>
      <c r="AF556" t="s">
        <v>222</v>
      </c>
      <c r="AG556" s="99" t="s">
        <v>326</v>
      </c>
      <c r="AH556">
        <v>-1</v>
      </c>
      <c r="AI556">
        <v>5</v>
      </c>
      <c r="AJ556">
        <v>-1</v>
      </c>
    </row>
    <row r="557" spans="1:36" x14ac:dyDescent="0.2">
      <c r="A557">
        <v>777176</v>
      </c>
      <c r="B557" s="85">
        <v>45847</v>
      </c>
      <c r="C557">
        <v>2025</v>
      </c>
      <c r="D557">
        <v>7.2</v>
      </c>
      <c r="E557">
        <v>10.5</v>
      </c>
      <c r="F557">
        <v>-111.5</v>
      </c>
      <c r="G557">
        <v>20</v>
      </c>
      <c r="H557">
        <v>120</v>
      </c>
      <c r="I557">
        <v>0.45454499999999998</v>
      </c>
      <c r="J557">
        <v>-105</v>
      </c>
      <c r="K557">
        <v>120</v>
      </c>
      <c r="L557">
        <v>0.33728248799999999</v>
      </c>
      <c r="M557">
        <v>0</v>
      </c>
      <c r="N557">
        <v>-130</v>
      </c>
      <c r="O557">
        <v>0.56521699999999997</v>
      </c>
      <c r="P557">
        <v>-103</v>
      </c>
      <c r="Q557">
        <v>-130</v>
      </c>
      <c r="R557" s="99">
        <v>0.512956466</v>
      </c>
      <c r="S557" s="102">
        <f t="shared" si="40"/>
        <v>105.32045498832143</v>
      </c>
      <c r="T557" s="99">
        <v>0.49953185300000003</v>
      </c>
      <c r="U557" s="102">
        <f t="shared" si="41"/>
        <v>-100.18743429360448</v>
      </c>
      <c r="V557">
        <v>0.42965999999999999</v>
      </c>
      <c r="W557" s="100">
        <f t="shared" si="42"/>
        <v>132.74216822603921</v>
      </c>
      <c r="X557">
        <v>0.425367</v>
      </c>
      <c r="Y557" s="100">
        <f t="shared" si="43"/>
        <v>135.09110955950979</v>
      </c>
      <c r="Z557">
        <v>0.46570899999999998</v>
      </c>
      <c r="AA557" s="100">
        <f t="shared" si="44"/>
        <v>114.72636345872638</v>
      </c>
      <c r="AB557">
        <v>0.30454500000000001</v>
      </c>
      <c r="AC557">
        <v>-1</v>
      </c>
      <c r="AD557">
        <v>2</v>
      </c>
      <c r="AE557">
        <v>9</v>
      </c>
      <c r="AF557" t="s">
        <v>226</v>
      </c>
      <c r="AG557" s="99" t="s">
        <v>323</v>
      </c>
      <c r="AH557">
        <v>1</v>
      </c>
      <c r="AI557">
        <v>11</v>
      </c>
      <c r="AJ557">
        <v>1</v>
      </c>
    </row>
    <row r="558" spans="1:36" x14ac:dyDescent="0.2">
      <c r="A558">
        <v>777178</v>
      </c>
      <c r="B558" s="85">
        <v>45847</v>
      </c>
      <c r="C558">
        <v>2025</v>
      </c>
      <c r="D558">
        <v>7.2</v>
      </c>
      <c r="E558">
        <v>8</v>
      </c>
      <c r="F558">
        <v>107.5</v>
      </c>
      <c r="G558">
        <v>26</v>
      </c>
      <c r="H558">
        <v>-142</v>
      </c>
      <c r="I558">
        <v>0.58677699999999999</v>
      </c>
      <c r="J558">
        <v>-128</v>
      </c>
      <c r="K558">
        <v>-142</v>
      </c>
      <c r="L558">
        <v>0.33921411400000001</v>
      </c>
      <c r="M558">
        <v>16</v>
      </c>
      <c r="N558">
        <v>131</v>
      </c>
      <c r="O558">
        <v>0.43290000000000001</v>
      </c>
      <c r="P558">
        <v>118</v>
      </c>
      <c r="Q558">
        <v>131</v>
      </c>
      <c r="R558" s="99">
        <v>0.48744763200000002</v>
      </c>
      <c r="S558" s="102">
        <f t="shared" si="40"/>
        <v>-105.15024268288985</v>
      </c>
      <c r="T558" s="99">
        <v>0.60178446600000002</v>
      </c>
      <c r="U558" s="102">
        <f t="shared" si="41"/>
        <v>151.12028904427422</v>
      </c>
      <c r="V558">
        <v>0.55136300000000005</v>
      </c>
      <c r="W558" s="100">
        <f t="shared" si="42"/>
        <v>-122.89735353972145</v>
      </c>
      <c r="X558">
        <v>0.61385000000000001</v>
      </c>
      <c r="Y558" s="100">
        <f t="shared" si="43"/>
        <v>-158.96672277612328</v>
      </c>
      <c r="Z558">
        <v>0.543543</v>
      </c>
      <c r="AA558" s="100">
        <f t="shared" si="44"/>
        <v>-119.07868649182727</v>
      </c>
      <c r="AB558">
        <v>0.43677700000000003</v>
      </c>
      <c r="AC558">
        <v>-1</v>
      </c>
      <c r="AD558">
        <v>2</v>
      </c>
      <c r="AE558">
        <v>8</v>
      </c>
      <c r="AF558" t="s">
        <v>224</v>
      </c>
      <c r="AG558" s="99" t="s">
        <v>324</v>
      </c>
      <c r="AH558">
        <v>-1</v>
      </c>
      <c r="AI558">
        <v>10</v>
      </c>
      <c r="AJ558">
        <v>1</v>
      </c>
    </row>
    <row r="559" spans="1:36" x14ac:dyDescent="0.2">
      <c r="A559">
        <v>777182</v>
      </c>
      <c r="B559" s="85">
        <v>45847</v>
      </c>
      <c r="C559">
        <v>2025</v>
      </c>
      <c r="D559">
        <v>7.2</v>
      </c>
      <c r="E559">
        <v>8</v>
      </c>
      <c r="F559">
        <v>-102</v>
      </c>
      <c r="G559">
        <v>10</v>
      </c>
      <c r="H559">
        <v>-134</v>
      </c>
      <c r="I559">
        <v>0.57264999999999999</v>
      </c>
      <c r="J559">
        <v>-138</v>
      </c>
      <c r="K559">
        <v>-134</v>
      </c>
      <c r="L559">
        <v>0.34727845299999999</v>
      </c>
      <c r="M559">
        <v>27</v>
      </c>
      <c r="N559">
        <v>124</v>
      </c>
      <c r="O559">
        <v>0.44642900000000002</v>
      </c>
      <c r="P559">
        <v>127</v>
      </c>
      <c r="Q559">
        <v>124</v>
      </c>
      <c r="R559" s="99">
        <v>0.470814171</v>
      </c>
      <c r="S559" s="102">
        <f t="shared" si="40"/>
        <v>-112.39802486743756</v>
      </c>
      <c r="T559" s="99">
        <v>0.48875746399999997</v>
      </c>
      <c r="U559" s="102">
        <f t="shared" si="41"/>
        <v>-104.60045598403384</v>
      </c>
      <c r="V559">
        <v>0.5544</v>
      </c>
      <c r="W559" s="100">
        <f t="shared" si="42"/>
        <v>-124.41651705565531</v>
      </c>
      <c r="X559">
        <v>0.55900700000000003</v>
      </c>
      <c r="Y559" s="100">
        <f t="shared" si="43"/>
        <v>-126.76096899497273</v>
      </c>
      <c r="Z559">
        <v>0.49970199999999998</v>
      </c>
      <c r="AA559" s="100">
        <f t="shared" si="44"/>
        <v>100.11927108556701</v>
      </c>
      <c r="AB559">
        <v>0.42265000000000003</v>
      </c>
      <c r="AC559">
        <v>-1</v>
      </c>
      <c r="AD559">
        <v>3</v>
      </c>
      <c r="AE559">
        <v>7</v>
      </c>
      <c r="AF559" t="s">
        <v>227</v>
      </c>
      <c r="AG559" s="99" t="s">
        <v>324</v>
      </c>
      <c r="AH559">
        <v>-1</v>
      </c>
      <c r="AI559">
        <v>10</v>
      </c>
      <c r="AJ559">
        <v>1</v>
      </c>
    </row>
    <row r="560" spans="1:36" x14ac:dyDescent="0.2">
      <c r="A560">
        <v>777183</v>
      </c>
      <c r="B560" s="85">
        <v>45847</v>
      </c>
      <c r="C560">
        <v>2025</v>
      </c>
      <c r="D560">
        <v>7.2</v>
      </c>
      <c r="E560">
        <v>9</v>
      </c>
      <c r="F560">
        <v>105.5</v>
      </c>
      <c r="G560">
        <v>6</v>
      </c>
      <c r="H560">
        <v>-139</v>
      </c>
      <c r="I560">
        <v>0.58159000000000005</v>
      </c>
      <c r="J560">
        <v>-133</v>
      </c>
      <c r="K560">
        <v>-139</v>
      </c>
      <c r="L560">
        <v>0.333208536</v>
      </c>
      <c r="M560">
        <v>11</v>
      </c>
      <c r="N560">
        <v>128</v>
      </c>
      <c r="O560">
        <v>0.43859599999999999</v>
      </c>
      <c r="P560">
        <v>123</v>
      </c>
      <c r="Q560">
        <v>128</v>
      </c>
      <c r="R560" s="99">
        <v>0.571134052</v>
      </c>
      <c r="S560" s="102">
        <f t="shared" si="40"/>
        <v>133.17309398506967</v>
      </c>
      <c r="T560" s="99">
        <v>0.44984247700000002</v>
      </c>
      <c r="U560" s="102">
        <f t="shared" si="41"/>
        <v>-122.30003859773339</v>
      </c>
      <c r="V560">
        <v>0.58928599999999998</v>
      </c>
      <c r="W560" s="100">
        <f t="shared" si="42"/>
        <v>-143.4784302458645</v>
      </c>
      <c r="X560">
        <v>0.56118999999999997</v>
      </c>
      <c r="Y560" s="100">
        <f t="shared" si="43"/>
        <v>-127.88906360383763</v>
      </c>
      <c r="Z560">
        <v>0.55761499999999997</v>
      </c>
      <c r="AA560" s="100">
        <f t="shared" si="44"/>
        <v>-126.04744735920067</v>
      </c>
      <c r="AB560">
        <v>0.73158999999999996</v>
      </c>
      <c r="AC560">
        <v>1</v>
      </c>
      <c r="AD560">
        <v>7</v>
      </c>
      <c r="AE560">
        <v>2</v>
      </c>
      <c r="AF560" t="s">
        <v>230</v>
      </c>
      <c r="AG560" s="99" t="s">
        <v>325</v>
      </c>
      <c r="AH560">
        <v>1</v>
      </c>
      <c r="AI560">
        <v>9</v>
      </c>
      <c r="AJ560">
        <v>0</v>
      </c>
    </row>
    <row r="561" spans="1:36" x14ac:dyDescent="0.2">
      <c r="A561">
        <v>777158</v>
      </c>
      <c r="B561" s="85">
        <v>45848</v>
      </c>
      <c r="C561">
        <v>2025</v>
      </c>
      <c r="D561">
        <v>7.2</v>
      </c>
      <c r="E561">
        <v>8.5</v>
      </c>
      <c r="F561">
        <v>-109.5</v>
      </c>
      <c r="G561">
        <v>23</v>
      </c>
      <c r="H561">
        <v>103</v>
      </c>
      <c r="I561">
        <v>0.49261100000000002</v>
      </c>
      <c r="J561">
        <v>105</v>
      </c>
      <c r="K561">
        <v>103</v>
      </c>
      <c r="L561">
        <v>0.30313439199999997</v>
      </c>
      <c r="M561">
        <v>1</v>
      </c>
      <c r="N561">
        <v>-111</v>
      </c>
      <c r="O561">
        <v>0.52606600000000003</v>
      </c>
      <c r="P561">
        <v>-114</v>
      </c>
      <c r="Q561">
        <v>-111</v>
      </c>
      <c r="R561" s="99">
        <v>0.53608247399999998</v>
      </c>
      <c r="S561" s="102">
        <f t="shared" si="40"/>
        <v>115.55555545017282</v>
      </c>
      <c r="T561" s="99">
        <v>0.66623793899999995</v>
      </c>
      <c r="U561" s="102">
        <f t="shared" si="41"/>
        <v>199.61464074252581</v>
      </c>
      <c r="V561">
        <v>0.47529100000000002</v>
      </c>
      <c r="W561" s="100">
        <f t="shared" si="42"/>
        <v>110.39741968604497</v>
      </c>
      <c r="X561">
        <v>0.479186</v>
      </c>
      <c r="Y561" s="100">
        <f t="shared" si="43"/>
        <v>108.6872320977658</v>
      </c>
      <c r="Z561">
        <v>0.44216299999999997</v>
      </c>
      <c r="AA561" s="100">
        <f t="shared" si="44"/>
        <v>126.16094064858436</v>
      </c>
      <c r="AB561">
        <v>0.64261100000000004</v>
      </c>
      <c r="AC561">
        <v>1</v>
      </c>
      <c r="AD561">
        <v>4</v>
      </c>
      <c r="AE561">
        <v>3</v>
      </c>
      <c r="AF561" t="s">
        <v>222</v>
      </c>
      <c r="AG561" s="99" t="s">
        <v>326</v>
      </c>
      <c r="AH561">
        <v>-1</v>
      </c>
      <c r="AI561">
        <v>7</v>
      </c>
      <c r="AJ561">
        <v>-1</v>
      </c>
    </row>
    <row r="562" spans="1:36" x14ac:dyDescent="0.2">
      <c r="A562">
        <v>777159</v>
      </c>
      <c r="B562" s="85">
        <v>45848</v>
      </c>
      <c r="C562">
        <v>2025</v>
      </c>
      <c r="D562">
        <v>7.2</v>
      </c>
      <c r="E562">
        <v>10</v>
      </c>
      <c r="F562">
        <v>-101</v>
      </c>
      <c r="G562">
        <v>4</v>
      </c>
      <c r="H562">
        <v>-108</v>
      </c>
      <c r="I562">
        <v>0.519231</v>
      </c>
      <c r="J562">
        <v>-108</v>
      </c>
      <c r="K562">
        <v>-108</v>
      </c>
      <c r="L562">
        <v>0.34782608700000001</v>
      </c>
      <c r="M562">
        <v>28</v>
      </c>
      <c r="N562">
        <v>100</v>
      </c>
      <c r="O562">
        <v>0.5</v>
      </c>
      <c r="P562">
        <v>100</v>
      </c>
      <c r="Q562">
        <v>100</v>
      </c>
      <c r="R562" s="99">
        <v>0.49602239399999998</v>
      </c>
      <c r="S562" s="102">
        <f t="shared" si="40"/>
        <v>-101.60380097677609</v>
      </c>
      <c r="T562" s="99">
        <v>0.57675809199999994</v>
      </c>
      <c r="U562" s="102">
        <f t="shared" si="41"/>
        <v>136.2714988989228</v>
      </c>
      <c r="V562">
        <v>0.533609</v>
      </c>
      <c r="W562" s="100">
        <f t="shared" si="42"/>
        <v>-114.41237073614199</v>
      </c>
      <c r="X562">
        <v>0.50166999999999995</v>
      </c>
      <c r="Y562" s="100">
        <f t="shared" si="43"/>
        <v>-100.67023859691366</v>
      </c>
      <c r="Z562">
        <v>0.51337600000000005</v>
      </c>
      <c r="AA562" s="100">
        <f t="shared" si="44"/>
        <v>-105.49746827119093</v>
      </c>
      <c r="AB562">
        <v>0.36923099999999998</v>
      </c>
      <c r="AC562">
        <v>-1</v>
      </c>
      <c r="AD562">
        <v>4</v>
      </c>
      <c r="AE562">
        <v>11</v>
      </c>
      <c r="AF562" t="s">
        <v>226</v>
      </c>
      <c r="AG562" s="99" t="s">
        <v>324</v>
      </c>
      <c r="AH562">
        <v>-1</v>
      </c>
      <c r="AI562">
        <v>15</v>
      </c>
      <c r="AJ562">
        <v>1</v>
      </c>
    </row>
    <row r="563" spans="1:36" x14ac:dyDescent="0.2">
      <c r="A563">
        <v>777165</v>
      </c>
      <c r="B563" s="85">
        <v>45848</v>
      </c>
      <c r="C563">
        <v>2025</v>
      </c>
      <c r="D563">
        <v>7.2</v>
      </c>
      <c r="E563">
        <v>9</v>
      </c>
      <c r="F563">
        <v>-110.5</v>
      </c>
      <c r="G563">
        <v>2</v>
      </c>
      <c r="H563">
        <v>120</v>
      </c>
      <c r="I563">
        <v>0.45454499999999998</v>
      </c>
      <c r="J563">
        <v>120</v>
      </c>
      <c r="K563">
        <v>120</v>
      </c>
      <c r="L563">
        <v>0.32065001999999998</v>
      </c>
      <c r="M563">
        <v>18</v>
      </c>
      <c r="N563">
        <v>-130</v>
      </c>
      <c r="O563">
        <v>0.56521699999999997</v>
      </c>
      <c r="P563">
        <v>-130</v>
      </c>
      <c r="Q563">
        <v>-130</v>
      </c>
      <c r="R563" s="99">
        <v>0.47788537599999997</v>
      </c>
      <c r="S563" s="102">
        <f t="shared" si="40"/>
        <v>-109.25520014238732</v>
      </c>
      <c r="T563" s="99">
        <v>0.47886593900000002</v>
      </c>
      <c r="U563" s="102">
        <f t="shared" si="41"/>
        <v>-108.82671298114603</v>
      </c>
      <c r="V563">
        <v>0.54391999999999996</v>
      </c>
      <c r="W563" s="100">
        <f t="shared" si="42"/>
        <v>-119.25977898614278</v>
      </c>
      <c r="X563">
        <v>0.48351499999999997</v>
      </c>
      <c r="Y563" s="100">
        <f t="shared" si="43"/>
        <v>106.8188163759139</v>
      </c>
      <c r="Z563">
        <v>0.48599300000000001</v>
      </c>
      <c r="AA563" s="100">
        <f t="shared" si="44"/>
        <v>105.76428055548125</v>
      </c>
      <c r="AB563">
        <v>0.604545</v>
      </c>
      <c r="AC563">
        <v>1</v>
      </c>
      <c r="AD563">
        <v>3</v>
      </c>
      <c r="AE563">
        <v>1</v>
      </c>
      <c r="AF563" t="s">
        <v>225</v>
      </c>
      <c r="AG563" s="99" t="s">
        <v>326</v>
      </c>
      <c r="AH563">
        <v>-1</v>
      </c>
      <c r="AI563">
        <v>4</v>
      </c>
      <c r="AJ563">
        <v>-1</v>
      </c>
    </row>
    <row r="564" spans="1:36" x14ac:dyDescent="0.2">
      <c r="A564">
        <v>777166</v>
      </c>
      <c r="B564" s="85">
        <v>45848</v>
      </c>
      <c r="C564">
        <v>2025</v>
      </c>
      <c r="D564">
        <v>7.2</v>
      </c>
      <c r="E564">
        <v>9.5</v>
      </c>
      <c r="F564">
        <v>106</v>
      </c>
      <c r="G564">
        <v>15</v>
      </c>
      <c r="H564">
        <v>-103</v>
      </c>
      <c r="I564">
        <v>0.50738899999999998</v>
      </c>
      <c r="J564">
        <v>102</v>
      </c>
      <c r="K564">
        <v>-103</v>
      </c>
      <c r="L564">
        <v>0.31912251699999999</v>
      </c>
      <c r="M564">
        <v>5</v>
      </c>
      <c r="N564">
        <v>-105</v>
      </c>
      <c r="O564">
        <v>0.51219499999999996</v>
      </c>
      <c r="P564">
        <v>-111</v>
      </c>
      <c r="Q564">
        <v>-105</v>
      </c>
      <c r="R564" s="99">
        <v>0.51184425300000003</v>
      </c>
      <c r="S564" s="102">
        <f t="shared" si="40"/>
        <v>104.85265330697828</v>
      </c>
      <c r="T564" s="99">
        <v>0.555705534</v>
      </c>
      <c r="U564" s="102">
        <f t="shared" si="41"/>
        <v>125.07595221768979</v>
      </c>
      <c r="V564">
        <v>0.53318699999999997</v>
      </c>
      <c r="W564" s="100">
        <f t="shared" si="42"/>
        <v>-114.21854147163853</v>
      </c>
      <c r="X564">
        <v>0.47880899999999998</v>
      </c>
      <c r="Y564" s="100">
        <f t="shared" si="43"/>
        <v>108.85154623242252</v>
      </c>
      <c r="Z564">
        <v>0.48291200000000001</v>
      </c>
      <c r="AA564" s="100">
        <f t="shared" si="44"/>
        <v>107.07706580080843</v>
      </c>
      <c r="AB564">
        <v>0.35738900000000001</v>
      </c>
      <c r="AC564">
        <v>-1</v>
      </c>
      <c r="AD564">
        <v>1</v>
      </c>
      <c r="AE564">
        <v>8</v>
      </c>
      <c r="AF564" t="s">
        <v>226</v>
      </c>
      <c r="AG564" s="99" t="s">
        <v>323</v>
      </c>
      <c r="AH564">
        <v>1</v>
      </c>
      <c r="AI564">
        <v>9</v>
      </c>
      <c r="AJ564">
        <v>-1</v>
      </c>
    </row>
    <row r="565" spans="1:36" x14ac:dyDescent="0.2">
      <c r="A565">
        <v>777167</v>
      </c>
      <c r="B565" s="85">
        <v>45848</v>
      </c>
      <c r="C565">
        <v>2025</v>
      </c>
      <c r="D565">
        <v>7.2</v>
      </c>
      <c r="E565">
        <v>9</v>
      </c>
      <c r="F565">
        <v>101</v>
      </c>
      <c r="G565">
        <v>26</v>
      </c>
      <c r="H565">
        <v>-137</v>
      </c>
      <c r="I565">
        <v>0.57805899999999999</v>
      </c>
      <c r="J565">
        <v>-139</v>
      </c>
      <c r="K565">
        <v>-137</v>
      </c>
      <c r="L565">
        <v>0.33921411400000001</v>
      </c>
      <c r="M565">
        <v>16</v>
      </c>
      <c r="N565">
        <v>127</v>
      </c>
      <c r="O565">
        <v>0.440529</v>
      </c>
      <c r="P565">
        <v>128</v>
      </c>
      <c r="Q565">
        <v>127</v>
      </c>
      <c r="R565" s="99">
        <v>0.49186119</v>
      </c>
      <c r="S565" s="102">
        <f t="shared" si="40"/>
        <v>-103.30939304237438</v>
      </c>
      <c r="T565" s="99">
        <v>0.59891153600000002</v>
      </c>
      <c r="U565" s="102">
        <f t="shared" si="41"/>
        <v>149.32155615425532</v>
      </c>
      <c r="V565">
        <v>0.61707800000000002</v>
      </c>
      <c r="W565" s="100">
        <f t="shared" si="42"/>
        <v>-161.14979029671841</v>
      </c>
      <c r="X565">
        <v>0.59390600000000004</v>
      </c>
      <c r="Y565" s="100">
        <f t="shared" si="43"/>
        <v>-146.24840554157416</v>
      </c>
      <c r="Z565">
        <v>0.591503</v>
      </c>
      <c r="AA565" s="100">
        <f t="shared" si="44"/>
        <v>-144.79983941130536</v>
      </c>
      <c r="AB565">
        <v>0.72805900000000001</v>
      </c>
      <c r="AC565">
        <v>1</v>
      </c>
      <c r="AD565">
        <v>8</v>
      </c>
      <c r="AE565">
        <v>1</v>
      </c>
      <c r="AF565" t="s">
        <v>226</v>
      </c>
      <c r="AG565" s="99" t="s">
        <v>325</v>
      </c>
      <c r="AH565">
        <v>1</v>
      </c>
      <c r="AI565">
        <v>9</v>
      </c>
      <c r="AJ565">
        <v>0</v>
      </c>
    </row>
    <row r="566" spans="1:36" x14ac:dyDescent="0.2">
      <c r="A566">
        <v>777169</v>
      </c>
      <c r="B566" s="85">
        <v>45848</v>
      </c>
      <c r="C566">
        <v>2025</v>
      </c>
      <c r="D566">
        <v>7.2</v>
      </c>
      <c r="E566">
        <v>9.5</v>
      </c>
      <c r="F566">
        <v>109.5</v>
      </c>
      <c r="G566">
        <v>19</v>
      </c>
      <c r="H566">
        <v>103</v>
      </c>
      <c r="I566">
        <v>0.49261100000000002</v>
      </c>
      <c r="J566">
        <v>103</v>
      </c>
      <c r="K566">
        <v>103</v>
      </c>
      <c r="L566">
        <v>0.32247815699999999</v>
      </c>
      <c r="M566">
        <v>24</v>
      </c>
      <c r="N566">
        <v>-114</v>
      </c>
      <c r="O566">
        <v>0.53271000000000002</v>
      </c>
      <c r="P566">
        <v>-114</v>
      </c>
      <c r="Q566">
        <v>-112</v>
      </c>
      <c r="R566" s="99">
        <v>0.49101931599999998</v>
      </c>
      <c r="S566" s="102">
        <f t="shared" si="40"/>
        <v>-103.65797585038383</v>
      </c>
      <c r="T566" s="99">
        <v>0.67565547699999995</v>
      </c>
      <c r="U566" s="102">
        <f t="shared" si="41"/>
        <v>208.31413176044285</v>
      </c>
      <c r="V566">
        <v>0.56586099999999995</v>
      </c>
      <c r="W566" s="100">
        <f t="shared" si="42"/>
        <v>-130.34097374343236</v>
      </c>
      <c r="X566">
        <v>0.60967700000000002</v>
      </c>
      <c r="Y566" s="100">
        <f t="shared" si="43"/>
        <v>-156.19807185331126</v>
      </c>
      <c r="Z566">
        <v>0.52508100000000002</v>
      </c>
      <c r="AA566" s="100">
        <f t="shared" si="44"/>
        <v>-110.56222218946812</v>
      </c>
      <c r="AB566">
        <v>0.64261100000000004</v>
      </c>
      <c r="AC566">
        <v>1</v>
      </c>
      <c r="AD566">
        <v>6</v>
      </c>
      <c r="AE566">
        <v>5</v>
      </c>
      <c r="AF566" t="s">
        <v>222</v>
      </c>
      <c r="AG566" s="99" t="s">
        <v>326</v>
      </c>
      <c r="AH566">
        <v>-1</v>
      </c>
      <c r="AI566">
        <v>11</v>
      </c>
      <c r="AJ566">
        <v>1</v>
      </c>
    </row>
    <row r="567" spans="1:36" x14ac:dyDescent="0.2">
      <c r="A567">
        <v>777170</v>
      </c>
      <c r="B567" s="85">
        <v>45848</v>
      </c>
      <c r="C567">
        <v>2025</v>
      </c>
      <c r="D567">
        <v>7.2</v>
      </c>
      <c r="E567">
        <v>9</v>
      </c>
      <c r="F567">
        <v>-110.5</v>
      </c>
      <c r="G567">
        <v>3</v>
      </c>
      <c r="H567">
        <v>-119</v>
      </c>
      <c r="I567">
        <v>0.54337899999999995</v>
      </c>
      <c r="J567">
        <v>-107</v>
      </c>
      <c r="K567">
        <v>-119</v>
      </c>
      <c r="L567">
        <v>0.34564541199999999</v>
      </c>
      <c r="M567">
        <v>27</v>
      </c>
      <c r="N567">
        <v>110</v>
      </c>
      <c r="O567">
        <v>0.47619</v>
      </c>
      <c r="P567">
        <v>-101</v>
      </c>
      <c r="Q567">
        <v>110</v>
      </c>
      <c r="R567" s="99">
        <v>0.47848611299999999</v>
      </c>
      <c r="S567" s="102">
        <f t="shared" si="40"/>
        <v>-108.9924812509658</v>
      </c>
      <c r="T567" s="99">
        <v>0.53841195399999997</v>
      </c>
      <c r="U567" s="102">
        <f t="shared" si="41"/>
        <v>116.64339201713207</v>
      </c>
      <c r="V567">
        <v>0.57424500000000001</v>
      </c>
      <c r="W567" s="100">
        <f t="shared" si="42"/>
        <v>-134.87686580310273</v>
      </c>
      <c r="X567">
        <v>0.53284299999999996</v>
      </c>
      <c r="Y567" s="100">
        <f t="shared" si="43"/>
        <v>-114.06079754771947</v>
      </c>
      <c r="Z567">
        <v>0.466779</v>
      </c>
      <c r="AA567" s="100">
        <f t="shared" si="44"/>
        <v>114.23414506650897</v>
      </c>
      <c r="AB567">
        <v>0.69337899999999997</v>
      </c>
      <c r="AC567">
        <v>1</v>
      </c>
      <c r="AD567">
        <v>4</v>
      </c>
      <c r="AE567">
        <v>3</v>
      </c>
      <c r="AF567" t="s">
        <v>222</v>
      </c>
      <c r="AG567" s="99" t="s">
        <v>325</v>
      </c>
      <c r="AH567">
        <v>1</v>
      </c>
      <c r="AI567">
        <v>7</v>
      </c>
      <c r="AJ567">
        <v>-1</v>
      </c>
    </row>
    <row r="568" spans="1:36" x14ac:dyDescent="0.2">
      <c r="A568">
        <v>777181</v>
      </c>
      <c r="B568" s="85">
        <v>45848</v>
      </c>
      <c r="C568">
        <v>2025</v>
      </c>
      <c r="D568">
        <v>7.2</v>
      </c>
      <c r="E568">
        <v>9</v>
      </c>
      <c r="F568">
        <v>-110.5</v>
      </c>
      <c r="G568">
        <v>2</v>
      </c>
      <c r="H568">
        <v>120</v>
      </c>
      <c r="I568">
        <v>0.45454499999999998</v>
      </c>
      <c r="J568">
        <v>120</v>
      </c>
      <c r="K568">
        <v>120</v>
      </c>
      <c r="L568">
        <v>0.32065001999999998</v>
      </c>
      <c r="M568">
        <v>18</v>
      </c>
      <c r="N568">
        <v>-130</v>
      </c>
      <c r="O568">
        <v>0.56521699999999997</v>
      </c>
      <c r="P568">
        <v>-130</v>
      </c>
      <c r="Q568">
        <v>-130</v>
      </c>
      <c r="R568" s="99">
        <v>0.47788537599999997</v>
      </c>
      <c r="S568" s="102">
        <f t="shared" si="40"/>
        <v>-109.25520014238732</v>
      </c>
      <c r="T568" s="99">
        <v>0.58053105800000004</v>
      </c>
      <c r="U568" s="102">
        <f t="shared" si="41"/>
        <v>138.39667252408881</v>
      </c>
      <c r="V568">
        <v>0.54391999999999996</v>
      </c>
      <c r="W568" s="100">
        <f t="shared" si="42"/>
        <v>-119.25977898614278</v>
      </c>
      <c r="X568">
        <v>0.48351499999999997</v>
      </c>
      <c r="Y568" s="100">
        <f t="shared" si="43"/>
        <v>106.8188163759139</v>
      </c>
      <c r="Z568">
        <v>0.48599300000000001</v>
      </c>
      <c r="AA568" s="100">
        <f t="shared" si="44"/>
        <v>105.76428055548125</v>
      </c>
      <c r="AB568">
        <v>0.604545</v>
      </c>
      <c r="AC568">
        <v>1</v>
      </c>
      <c r="AD568">
        <v>7</v>
      </c>
      <c r="AE568">
        <v>3</v>
      </c>
      <c r="AF568" t="s">
        <v>227</v>
      </c>
      <c r="AG568" s="99" t="s">
        <v>326</v>
      </c>
      <c r="AH568">
        <v>-1</v>
      </c>
      <c r="AI568">
        <v>10</v>
      </c>
      <c r="AJ568">
        <v>1</v>
      </c>
    </row>
    <row r="569" spans="1:36" x14ac:dyDescent="0.2">
      <c r="A569">
        <v>777139</v>
      </c>
      <c r="B569" s="85">
        <v>45849</v>
      </c>
      <c r="C569">
        <v>2025</v>
      </c>
      <c r="D569">
        <v>7.2</v>
      </c>
      <c r="E569">
        <v>8</v>
      </c>
      <c r="F569">
        <v>106</v>
      </c>
      <c r="G569">
        <v>23</v>
      </c>
      <c r="H569">
        <v>136</v>
      </c>
      <c r="I569">
        <v>0.42372900000000002</v>
      </c>
      <c r="J569">
        <v>141</v>
      </c>
      <c r="K569">
        <v>136</v>
      </c>
      <c r="L569">
        <v>0.30313439199999997</v>
      </c>
      <c r="M569">
        <v>21</v>
      </c>
      <c r="N569">
        <v>-148</v>
      </c>
      <c r="O569">
        <v>0.59677400000000003</v>
      </c>
      <c r="P569">
        <v>-153</v>
      </c>
      <c r="Q569">
        <v>-148</v>
      </c>
      <c r="R569" s="99">
        <v>0.53943791699999999</v>
      </c>
      <c r="S569" s="102">
        <f t="shared" si="40"/>
        <v>117.12599384782617</v>
      </c>
      <c r="T569" s="99">
        <v>0.56228372699999996</v>
      </c>
      <c r="U569" s="102">
        <f t="shared" si="41"/>
        <v>128.45849279174502</v>
      </c>
      <c r="V569">
        <v>0.433168</v>
      </c>
      <c r="W569" s="100">
        <f t="shared" si="42"/>
        <v>130.85731171277658</v>
      </c>
      <c r="X569">
        <v>0.46326499999999998</v>
      </c>
      <c r="Y569" s="100">
        <f t="shared" si="43"/>
        <v>115.85917347522476</v>
      </c>
      <c r="Z569">
        <v>0.472551</v>
      </c>
      <c r="AA569" s="100">
        <f t="shared" si="44"/>
        <v>111.61737040023195</v>
      </c>
      <c r="AB569">
        <v>0.57372900000000004</v>
      </c>
      <c r="AC569">
        <v>1</v>
      </c>
      <c r="AD569">
        <v>4</v>
      </c>
      <c r="AE569">
        <v>2</v>
      </c>
      <c r="AF569" t="s">
        <v>225</v>
      </c>
      <c r="AG569" s="99" t="s">
        <v>326</v>
      </c>
      <c r="AH569">
        <v>-1</v>
      </c>
      <c r="AI569">
        <v>6</v>
      </c>
      <c r="AJ569">
        <v>-1</v>
      </c>
    </row>
    <row r="570" spans="1:36" x14ac:dyDescent="0.2">
      <c r="A570">
        <v>777143</v>
      </c>
      <c r="B570" s="85">
        <v>45849</v>
      </c>
      <c r="C570">
        <v>2025</v>
      </c>
      <c r="D570">
        <v>7.2</v>
      </c>
      <c r="E570">
        <v>7.5</v>
      </c>
      <c r="F570">
        <v>108.5</v>
      </c>
      <c r="G570">
        <v>25</v>
      </c>
      <c r="H570">
        <v>-125</v>
      </c>
      <c r="I570">
        <v>0.55555600000000005</v>
      </c>
      <c r="J570">
        <v>-123</v>
      </c>
      <c r="K570">
        <v>-125</v>
      </c>
      <c r="L570">
        <v>0.32085561499999998</v>
      </c>
      <c r="M570">
        <v>14</v>
      </c>
      <c r="N570">
        <v>116</v>
      </c>
      <c r="O570">
        <v>0.46296300000000001</v>
      </c>
      <c r="P570">
        <v>114</v>
      </c>
      <c r="Q570">
        <v>116</v>
      </c>
      <c r="R570" s="99">
        <v>0.51201111600000004</v>
      </c>
      <c r="S570" s="102">
        <f t="shared" si="40"/>
        <v>104.92270065725515</v>
      </c>
      <c r="T570" s="99">
        <v>0.46487123800000002</v>
      </c>
      <c r="U570" s="102">
        <f t="shared" si="41"/>
        <v>-115.11332994105349</v>
      </c>
      <c r="V570">
        <v>0.486987</v>
      </c>
      <c r="W570" s="100">
        <f t="shared" si="42"/>
        <v>105.34429050467466</v>
      </c>
      <c r="X570">
        <v>0.45914100000000002</v>
      </c>
      <c r="Y570" s="100">
        <f t="shared" si="43"/>
        <v>117.79801847362791</v>
      </c>
      <c r="Z570">
        <v>0.48226200000000002</v>
      </c>
      <c r="AA570" s="100">
        <f t="shared" si="44"/>
        <v>107.35616739448682</v>
      </c>
      <c r="AB570">
        <v>0.70555599999999996</v>
      </c>
      <c r="AC570">
        <v>1</v>
      </c>
      <c r="AD570">
        <v>8</v>
      </c>
      <c r="AE570">
        <v>7</v>
      </c>
      <c r="AF570" t="s">
        <v>222</v>
      </c>
      <c r="AG570" s="99" t="s">
        <v>325</v>
      </c>
      <c r="AH570">
        <v>1</v>
      </c>
      <c r="AI570">
        <v>15</v>
      </c>
      <c r="AJ570">
        <v>1</v>
      </c>
    </row>
    <row r="571" spans="1:36" x14ac:dyDescent="0.2">
      <c r="A571">
        <v>777146</v>
      </c>
      <c r="B571" s="85">
        <v>45849</v>
      </c>
      <c r="C571">
        <v>2025</v>
      </c>
      <c r="D571">
        <v>7.2</v>
      </c>
      <c r="E571">
        <v>8.5</v>
      </c>
      <c r="F571">
        <v>-110</v>
      </c>
      <c r="G571">
        <v>9</v>
      </c>
      <c r="H571">
        <v>101</v>
      </c>
      <c r="I571">
        <v>0.49751200000000001</v>
      </c>
      <c r="J571">
        <v>102</v>
      </c>
      <c r="K571">
        <v>101</v>
      </c>
      <c r="L571">
        <v>0.33585476600000003</v>
      </c>
      <c r="M571">
        <v>7</v>
      </c>
      <c r="N571">
        <v>-109</v>
      </c>
      <c r="O571">
        <v>0.52153099999999997</v>
      </c>
      <c r="P571">
        <v>-110</v>
      </c>
      <c r="Q571">
        <v>-109</v>
      </c>
      <c r="R571" s="99">
        <v>0.51309090800000001</v>
      </c>
      <c r="S571" s="102">
        <f t="shared" si="40"/>
        <v>105.37714666457698</v>
      </c>
      <c r="T571" s="99">
        <v>0.53171689899999997</v>
      </c>
      <c r="U571" s="102">
        <f t="shared" si="41"/>
        <v>113.54603611886476</v>
      </c>
      <c r="V571">
        <v>0.43853399999999998</v>
      </c>
      <c r="W571" s="100">
        <f t="shared" si="42"/>
        <v>128.03249006918506</v>
      </c>
      <c r="X571">
        <v>0.44137199999999999</v>
      </c>
      <c r="Y571" s="100">
        <f t="shared" si="43"/>
        <v>126.5662525035571</v>
      </c>
      <c r="Z571">
        <v>0.46487400000000001</v>
      </c>
      <c r="AA571" s="100">
        <f t="shared" si="44"/>
        <v>115.11205186781794</v>
      </c>
      <c r="AB571">
        <v>0.64751199999999998</v>
      </c>
      <c r="AC571">
        <v>1</v>
      </c>
      <c r="AD571">
        <v>5</v>
      </c>
      <c r="AE571">
        <v>4</v>
      </c>
      <c r="AF571" t="s">
        <v>222</v>
      </c>
      <c r="AG571" s="99" t="s">
        <v>326</v>
      </c>
      <c r="AH571">
        <v>-1</v>
      </c>
      <c r="AI571">
        <v>9</v>
      </c>
      <c r="AJ571">
        <v>1</v>
      </c>
    </row>
    <row r="572" spans="1:36" x14ac:dyDescent="0.2">
      <c r="A572">
        <v>777147</v>
      </c>
      <c r="B572" s="85">
        <v>45849</v>
      </c>
      <c r="C572">
        <v>2025</v>
      </c>
      <c r="D572">
        <v>7.2</v>
      </c>
      <c r="E572">
        <v>9</v>
      </c>
      <c r="F572">
        <v>111</v>
      </c>
      <c r="G572">
        <v>26</v>
      </c>
      <c r="H572">
        <v>-111</v>
      </c>
      <c r="I572">
        <v>0.52606600000000003</v>
      </c>
      <c r="J572">
        <v>-113</v>
      </c>
      <c r="K572">
        <v>-111</v>
      </c>
      <c r="L572">
        <v>0.33921411400000001</v>
      </c>
      <c r="M572">
        <v>0</v>
      </c>
      <c r="N572">
        <v>103</v>
      </c>
      <c r="O572">
        <v>0.49261100000000002</v>
      </c>
      <c r="P572">
        <v>105</v>
      </c>
      <c r="Q572">
        <v>103</v>
      </c>
      <c r="R572" s="99">
        <v>0.49227057299999999</v>
      </c>
      <c r="S572" s="102">
        <f t="shared" si="40"/>
        <v>-103.14031649419759</v>
      </c>
      <c r="T572" s="99">
        <v>0.50191498199999995</v>
      </c>
      <c r="U572" s="102">
        <f t="shared" si="41"/>
        <v>100.76893780410796</v>
      </c>
      <c r="V572">
        <v>0.50527200000000005</v>
      </c>
      <c r="W572" s="100">
        <f t="shared" si="42"/>
        <v>-102.13127213337432</v>
      </c>
      <c r="X572">
        <v>0.460731</v>
      </c>
      <c r="Y572" s="100">
        <f t="shared" si="43"/>
        <v>117.0463893247904</v>
      </c>
      <c r="Z572">
        <v>0.470966</v>
      </c>
      <c r="AA572" s="100">
        <f t="shared" si="44"/>
        <v>112.32955245176935</v>
      </c>
      <c r="AB572">
        <v>0.37606600000000001</v>
      </c>
      <c r="AC572">
        <v>-1</v>
      </c>
      <c r="AD572">
        <v>5</v>
      </c>
      <c r="AE572">
        <v>6</v>
      </c>
      <c r="AF572" t="s">
        <v>222</v>
      </c>
      <c r="AG572" s="99" t="s">
        <v>324</v>
      </c>
      <c r="AH572">
        <v>-1</v>
      </c>
      <c r="AI572">
        <v>11</v>
      </c>
      <c r="AJ572">
        <v>1</v>
      </c>
    </row>
    <row r="573" spans="1:36" x14ac:dyDescent="0.2">
      <c r="A573">
        <v>777148</v>
      </c>
      <c r="B573" s="85">
        <v>45849</v>
      </c>
      <c r="C573">
        <v>2025</v>
      </c>
      <c r="D573">
        <v>7.2</v>
      </c>
      <c r="E573">
        <v>7</v>
      </c>
      <c r="F573">
        <v>-107</v>
      </c>
      <c r="G573">
        <v>15</v>
      </c>
      <c r="H573">
        <v>-134</v>
      </c>
      <c r="I573">
        <v>0.57264999999999999</v>
      </c>
      <c r="J573">
        <v>-130</v>
      </c>
      <c r="K573">
        <v>-134</v>
      </c>
      <c r="L573">
        <v>0.31912251699999999</v>
      </c>
      <c r="M573">
        <v>22</v>
      </c>
      <c r="N573">
        <v>123</v>
      </c>
      <c r="O573">
        <v>0.44843</v>
      </c>
      <c r="P573">
        <v>120</v>
      </c>
      <c r="Q573">
        <v>123</v>
      </c>
      <c r="R573" s="99">
        <v>0.49778534699999999</v>
      </c>
      <c r="S573" s="102">
        <f t="shared" si="40"/>
        <v>-100.88980240714076</v>
      </c>
      <c r="T573" s="99">
        <v>0.54750943200000002</v>
      </c>
      <c r="U573" s="102">
        <f t="shared" si="41"/>
        <v>120.99908168693585</v>
      </c>
      <c r="V573">
        <v>0.56336799999999998</v>
      </c>
      <c r="W573" s="100">
        <f t="shared" si="42"/>
        <v>-129.02581578995583</v>
      </c>
      <c r="X573">
        <v>0.61075500000000005</v>
      </c>
      <c r="Y573" s="100">
        <f t="shared" si="43"/>
        <v>-156.90760318051616</v>
      </c>
      <c r="Z573">
        <v>0.53500499999999995</v>
      </c>
      <c r="AA573" s="100">
        <f t="shared" si="44"/>
        <v>-115.05607587178355</v>
      </c>
      <c r="AB573">
        <v>0.72265000000000001</v>
      </c>
      <c r="AC573">
        <v>1</v>
      </c>
      <c r="AD573">
        <v>2</v>
      </c>
      <c r="AE573">
        <v>1</v>
      </c>
      <c r="AF573" t="s">
        <v>222</v>
      </c>
      <c r="AG573" s="99" t="s">
        <v>325</v>
      </c>
      <c r="AH573">
        <v>1</v>
      </c>
      <c r="AI573">
        <v>3</v>
      </c>
      <c r="AJ573">
        <v>-1</v>
      </c>
    </row>
    <row r="574" spans="1:36" x14ac:dyDescent="0.2">
      <c r="A574">
        <v>777150</v>
      </c>
      <c r="B574" s="85">
        <v>45849</v>
      </c>
      <c r="C574">
        <v>2025</v>
      </c>
      <c r="D574">
        <v>7.2</v>
      </c>
      <c r="E574">
        <v>9</v>
      </c>
      <c r="F574">
        <v>-106.5</v>
      </c>
      <c r="G574">
        <v>4</v>
      </c>
      <c r="H574">
        <v>-109</v>
      </c>
      <c r="I574">
        <v>0.52153099999999997</v>
      </c>
      <c r="J574">
        <v>104</v>
      </c>
      <c r="K574">
        <v>-109</v>
      </c>
      <c r="L574">
        <v>0.34782608700000001</v>
      </c>
      <c r="M574">
        <v>1</v>
      </c>
      <c r="N574">
        <v>101</v>
      </c>
      <c r="O574">
        <v>0.49751200000000001</v>
      </c>
      <c r="P574">
        <v>-113</v>
      </c>
      <c r="Q574">
        <v>101</v>
      </c>
      <c r="R574" s="99">
        <v>0.51221458200000003</v>
      </c>
      <c r="S574" s="102">
        <f t="shared" si="40"/>
        <v>105.00817841176222</v>
      </c>
      <c r="T574" s="99">
        <v>0.50850389200000001</v>
      </c>
      <c r="U574" s="102">
        <f t="shared" si="41"/>
        <v>103.46041071804378</v>
      </c>
      <c r="V574">
        <v>0.47631600000000002</v>
      </c>
      <c r="W574" s="100">
        <f t="shared" si="42"/>
        <v>109.9446585879962</v>
      </c>
      <c r="X574">
        <v>0.45403399999999999</v>
      </c>
      <c r="Y574" s="100">
        <f t="shared" si="43"/>
        <v>120.24782285027112</v>
      </c>
      <c r="Z574">
        <v>0.50849500000000003</v>
      </c>
      <c r="AA574" s="100">
        <f t="shared" si="44"/>
        <v>-103.45672983998129</v>
      </c>
      <c r="AB574">
        <v>0.67153099999999999</v>
      </c>
      <c r="AC574">
        <v>1</v>
      </c>
      <c r="AD574">
        <v>6</v>
      </c>
      <c r="AE574">
        <v>5</v>
      </c>
      <c r="AF574" t="s">
        <v>222</v>
      </c>
      <c r="AG574" s="99" t="s">
        <v>325</v>
      </c>
      <c r="AH574">
        <v>1</v>
      </c>
      <c r="AI574">
        <v>11</v>
      </c>
      <c r="AJ574">
        <v>1</v>
      </c>
    </row>
    <row r="575" spans="1:36" x14ac:dyDescent="0.2">
      <c r="A575">
        <v>777151</v>
      </c>
      <c r="B575" s="85">
        <v>45849</v>
      </c>
      <c r="C575">
        <v>2025</v>
      </c>
      <c r="D575">
        <v>7.2</v>
      </c>
      <c r="E575">
        <v>9</v>
      </c>
      <c r="F575">
        <v>-111.5</v>
      </c>
      <c r="G575">
        <v>13</v>
      </c>
      <c r="H575">
        <v>114</v>
      </c>
      <c r="I575">
        <v>0.46728999999999998</v>
      </c>
      <c r="J575">
        <v>114</v>
      </c>
      <c r="K575">
        <v>114</v>
      </c>
      <c r="L575">
        <v>0.32365466500000001</v>
      </c>
      <c r="M575">
        <v>18</v>
      </c>
      <c r="N575">
        <v>-123</v>
      </c>
      <c r="O575">
        <v>0.55157</v>
      </c>
      <c r="P575">
        <v>-123</v>
      </c>
      <c r="Q575">
        <v>-123</v>
      </c>
      <c r="R575" s="99">
        <v>0.461687984</v>
      </c>
      <c r="S575" s="102">
        <f t="shared" si="40"/>
        <v>-116.59649691034627</v>
      </c>
      <c r="T575" s="99">
        <v>0.508455514</v>
      </c>
      <c r="U575" s="102">
        <f t="shared" si="41"/>
        <v>103.44038606507733</v>
      </c>
      <c r="V575">
        <v>0.46352900000000002</v>
      </c>
      <c r="W575" s="100">
        <f t="shared" si="42"/>
        <v>115.73623225299818</v>
      </c>
      <c r="X575">
        <v>0.48619099999999998</v>
      </c>
      <c r="Y575" s="100">
        <f t="shared" si="43"/>
        <v>105.68048359595302</v>
      </c>
      <c r="Z575">
        <v>0.45926699999999998</v>
      </c>
      <c r="AA575" s="100">
        <f t="shared" si="44"/>
        <v>117.73826554052437</v>
      </c>
      <c r="AB575">
        <v>0.31729000000000002</v>
      </c>
      <c r="AC575">
        <v>-1</v>
      </c>
      <c r="AD575">
        <v>3</v>
      </c>
      <c r="AE575">
        <v>8</v>
      </c>
      <c r="AF575" t="s">
        <v>230</v>
      </c>
      <c r="AG575" s="99" t="s">
        <v>323</v>
      </c>
      <c r="AH575">
        <v>1</v>
      </c>
      <c r="AI575">
        <v>11</v>
      </c>
      <c r="AJ575">
        <v>1</v>
      </c>
    </row>
    <row r="576" spans="1:36" x14ac:dyDescent="0.2">
      <c r="A576">
        <v>777152</v>
      </c>
      <c r="B576" s="85">
        <v>45849</v>
      </c>
      <c r="C576">
        <v>2025</v>
      </c>
      <c r="D576">
        <v>7.2</v>
      </c>
      <c r="E576">
        <v>10.5</v>
      </c>
      <c r="F576">
        <v>-100</v>
      </c>
      <c r="G576">
        <v>20</v>
      </c>
      <c r="H576">
        <v>139</v>
      </c>
      <c r="I576">
        <v>0.41841</v>
      </c>
      <c r="J576">
        <v>148</v>
      </c>
      <c r="K576">
        <v>139</v>
      </c>
      <c r="L576">
        <v>0.33728248799999999</v>
      </c>
      <c r="M576">
        <v>29</v>
      </c>
      <c r="N576">
        <v>-152</v>
      </c>
      <c r="O576">
        <v>0.60317500000000002</v>
      </c>
      <c r="P576">
        <v>-161</v>
      </c>
      <c r="Q576">
        <v>-152</v>
      </c>
      <c r="R576" s="99">
        <v>0.51335554999999999</v>
      </c>
      <c r="S576" s="102">
        <f t="shared" si="40"/>
        <v>105.48883276075583</v>
      </c>
      <c r="T576" s="99">
        <v>0.49663983499999997</v>
      </c>
      <c r="U576" s="102">
        <f t="shared" si="41"/>
        <v>-101.35315967958955</v>
      </c>
      <c r="V576">
        <v>0.50319400000000003</v>
      </c>
      <c r="W576" s="100">
        <f t="shared" si="42"/>
        <v>-101.28581377841654</v>
      </c>
      <c r="X576">
        <v>0.45092900000000002</v>
      </c>
      <c r="Y576" s="100">
        <f t="shared" si="43"/>
        <v>121.76440193467263</v>
      </c>
      <c r="Z576">
        <v>0.51764900000000003</v>
      </c>
      <c r="AA576" s="100">
        <f t="shared" si="44"/>
        <v>-107.31790749889605</v>
      </c>
      <c r="AB576">
        <v>0.26840999999999998</v>
      </c>
      <c r="AC576">
        <v>-1</v>
      </c>
      <c r="AD576">
        <v>6</v>
      </c>
      <c r="AE576">
        <v>7</v>
      </c>
      <c r="AF576" t="s">
        <v>222</v>
      </c>
      <c r="AG576" s="99" t="s">
        <v>323</v>
      </c>
      <c r="AH576">
        <v>1</v>
      </c>
      <c r="AI576">
        <v>13</v>
      </c>
      <c r="AJ576">
        <v>1</v>
      </c>
    </row>
    <row r="577" spans="1:36" x14ac:dyDescent="0.2">
      <c r="A577">
        <v>777154</v>
      </c>
      <c r="B577" s="85">
        <v>45849</v>
      </c>
      <c r="C577">
        <v>2025</v>
      </c>
      <c r="D577">
        <v>7.2</v>
      </c>
      <c r="E577">
        <v>8</v>
      </c>
      <c r="F577">
        <v>-108</v>
      </c>
      <c r="G577">
        <v>12</v>
      </c>
      <c r="H577">
        <v>-117</v>
      </c>
      <c r="I577">
        <v>0.53917099999999996</v>
      </c>
      <c r="J577">
        <v>-120</v>
      </c>
      <c r="K577">
        <v>-117</v>
      </c>
      <c r="L577">
        <v>0.32174260599999999</v>
      </c>
      <c r="M577">
        <v>28</v>
      </c>
      <c r="N577">
        <v>108</v>
      </c>
      <c r="O577">
        <v>0.480769</v>
      </c>
      <c r="P577">
        <v>111</v>
      </c>
      <c r="Q577">
        <v>108</v>
      </c>
      <c r="R577" s="99">
        <v>0.49132150800000002</v>
      </c>
      <c r="S577" s="102">
        <f t="shared" si="40"/>
        <v>-103.53271406144103</v>
      </c>
      <c r="T577" s="99">
        <v>0.50463667300000004</v>
      </c>
      <c r="U577" s="102">
        <f t="shared" si="41"/>
        <v>101.87202917425498</v>
      </c>
      <c r="V577">
        <v>0.53842699999999999</v>
      </c>
      <c r="W577" s="100">
        <f t="shared" si="42"/>
        <v>-116.65045399102634</v>
      </c>
      <c r="X577">
        <v>0.52399499999999999</v>
      </c>
      <c r="Y577" s="100">
        <f t="shared" si="43"/>
        <v>-110.08182687156646</v>
      </c>
      <c r="Z577">
        <v>0.56813499999999995</v>
      </c>
      <c r="AA577" s="100">
        <f t="shared" si="44"/>
        <v>-131.55384205712431</v>
      </c>
      <c r="AB577">
        <v>0.38917099999999999</v>
      </c>
      <c r="AC577">
        <v>-1</v>
      </c>
      <c r="AD577">
        <v>3</v>
      </c>
      <c r="AE577">
        <v>7</v>
      </c>
      <c r="AF577" t="s">
        <v>227</v>
      </c>
      <c r="AG577" s="99" t="s">
        <v>324</v>
      </c>
      <c r="AH577">
        <v>-1</v>
      </c>
      <c r="AI577">
        <v>10</v>
      </c>
      <c r="AJ577">
        <v>1</v>
      </c>
    </row>
    <row r="578" spans="1:36" x14ac:dyDescent="0.2">
      <c r="A578">
        <v>777155</v>
      </c>
      <c r="B578" s="85">
        <v>45849</v>
      </c>
      <c r="C578">
        <v>2025</v>
      </c>
      <c r="D578">
        <v>7.2</v>
      </c>
      <c r="E578">
        <v>9</v>
      </c>
      <c r="F578">
        <v>103</v>
      </c>
      <c r="G578">
        <v>3</v>
      </c>
      <c r="H578">
        <v>-106</v>
      </c>
      <c r="I578">
        <v>0.51456299999999999</v>
      </c>
      <c r="J578">
        <v>-111</v>
      </c>
      <c r="K578">
        <v>-106</v>
      </c>
      <c r="L578">
        <v>0.34564541199999999</v>
      </c>
      <c r="M578">
        <v>27</v>
      </c>
      <c r="N578">
        <v>-102</v>
      </c>
      <c r="O578">
        <v>0.50495000000000001</v>
      </c>
      <c r="P578">
        <v>103</v>
      </c>
      <c r="Q578">
        <v>-102</v>
      </c>
      <c r="R578" s="99">
        <v>0.46671119</v>
      </c>
      <c r="S578" s="102">
        <f t="shared" si="40"/>
        <v>-114.2652718483137</v>
      </c>
      <c r="T578" s="99">
        <v>0.49323556000000002</v>
      </c>
      <c r="U578" s="102">
        <f t="shared" si="41"/>
        <v>-102.74288415052636</v>
      </c>
      <c r="V578">
        <v>0.50233099999999997</v>
      </c>
      <c r="W578" s="100">
        <f t="shared" si="42"/>
        <v>-100.93676720872709</v>
      </c>
      <c r="X578">
        <v>0.54286400000000001</v>
      </c>
      <c r="Y578" s="100">
        <f t="shared" si="43"/>
        <v>-118.75328129921949</v>
      </c>
      <c r="Z578">
        <v>0.45809299999999997</v>
      </c>
      <c r="AA578" s="100">
        <f t="shared" si="44"/>
        <v>118.29628481552874</v>
      </c>
      <c r="AB578">
        <v>0.66456300000000001</v>
      </c>
      <c r="AC578">
        <v>1</v>
      </c>
      <c r="AD578">
        <v>5</v>
      </c>
      <c r="AE578">
        <v>4</v>
      </c>
      <c r="AF578" t="s">
        <v>222</v>
      </c>
      <c r="AG578" s="99" t="s">
        <v>325</v>
      </c>
      <c r="AH578">
        <v>1</v>
      </c>
      <c r="AI578">
        <v>9</v>
      </c>
      <c r="AJ578">
        <v>0</v>
      </c>
    </row>
    <row r="579" spans="1:36" x14ac:dyDescent="0.2">
      <c r="A579">
        <v>777157</v>
      </c>
      <c r="B579" s="85">
        <v>45849</v>
      </c>
      <c r="C579">
        <v>2025</v>
      </c>
      <c r="D579">
        <v>7.2</v>
      </c>
      <c r="E579">
        <v>9</v>
      </c>
      <c r="F579">
        <v>-105</v>
      </c>
      <c r="G579">
        <v>2</v>
      </c>
      <c r="H579">
        <v>-137</v>
      </c>
      <c r="I579">
        <v>0.57805899999999999</v>
      </c>
      <c r="J579">
        <v>-132</v>
      </c>
      <c r="K579">
        <v>-137</v>
      </c>
      <c r="L579">
        <v>0.32065001999999998</v>
      </c>
      <c r="M579">
        <v>11</v>
      </c>
      <c r="N579">
        <v>127</v>
      </c>
      <c r="O579">
        <v>0.440529</v>
      </c>
      <c r="P579">
        <v>122</v>
      </c>
      <c r="Q579">
        <v>127</v>
      </c>
      <c r="R579" s="99">
        <v>0.52003783000000003</v>
      </c>
      <c r="S579" s="102">
        <f t="shared" ref="S579:S642" si="45">IF(R579&lt;0.5,((1-R579)/(1-(1-R579))*-100),(1-(1-R579))/(1-R579)*100)</f>
        <v>108.34975389831246</v>
      </c>
      <c r="T579" s="99">
        <v>0.54501769700000002</v>
      </c>
      <c r="U579" s="102">
        <f t="shared" ref="U579:U642" si="46">IF(T579&lt;0.5,((1-T579)/(1-(1-T579))*-100),(1-(1-T579))/(1-T579)*100)</f>
        <v>119.78876835567822</v>
      </c>
      <c r="V579">
        <v>0.63181399999999999</v>
      </c>
      <c r="W579" s="100">
        <f t="shared" ref="W579:W642" si="47">IF(V579&lt;0.5,100*(1-V579)/V579,-100*(V579/(1-V579)))</f>
        <v>-171.60185341104767</v>
      </c>
      <c r="X579">
        <v>0.61061299999999996</v>
      </c>
      <c r="Y579" s="100">
        <f t="shared" ref="Y579:Y642" si="48">IF(X579&lt;0.5,100*(1-X579)/X579,-100*(X579/(1-X579)))</f>
        <v>-156.81391520518144</v>
      </c>
      <c r="Z579">
        <v>0.58452199999999999</v>
      </c>
      <c r="AA579" s="100">
        <f t="shared" ref="AA579:AA642" si="49">IF(Z579&lt;0.5,100*(1-Z579)/Z579,-100*(Z579/(1-Z579)))</f>
        <v>-140.68663082040445</v>
      </c>
      <c r="AB579">
        <v>0.72805900000000001</v>
      </c>
      <c r="AC579">
        <v>1</v>
      </c>
      <c r="AD579">
        <v>5</v>
      </c>
      <c r="AE579">
        <v>2</v>
      </c>
      <c r="AF579" t="s">
        <v>228</v>
      </c>
      <c r="AG579" s="99" t="s">
        <v>325</v>
      </c>
      <c r="AH579">
        <v>1</v>
      </c>
      <c r="AI579">
        <v>7</v>
      </c>
      <c r="AJ579">
        <v>-1</v>
      </c>
    </row>
    <row r="580" spans="1:36" x14ac:dyDescent="0.2">
      <c r="A580">
        <v>777164</v>
      </c>
      <c r="B580" s="85">
        <v>45849</v>
      </c>
      <c r="C580">
        <v>2025</v>
      </c>
      <c r="D580">
        <v>7.2</v>
      </c>
      <c r="E580">
        <v>8.5</v>
      </c>
      <c r="F580">
        <v>-110</v>
      </c>
      <c r="G580">
        <v>9</v>
      </c>
      <c r="H580">
        <v>101</v>
      </c>
      <c r="I580">
        <v>0.49751200000000001</v>
      </c>
      <c r="J580">
        <v>102</v>
      </c>
      <c r="K580">
        <v>101</v>
      </c>
      <c r="L580">
        <v>0.33585476600000003</v>
      </c>
      <c r="M580">
        <v>7</v>
      </c>
      <c r="N580">
        <v>-109</v>
      </c>
      <c r="O580">
        <v>0.52153099999999997</v>
      </c>
      <c r="P580">
        <v>-110</v>
      </c>
      <c r="Q580">
        <v>-109</v>
      </c>
      <c r="R580" s="99">
        <v>0.51309090800000001</v>
      </c>
      <c r="S580" s="102">
        <f t="shared" si="45"/>
        <v>105.37714666457698</v>
      </c>
      <c r="T580" s="99">
        <v>0.42808107400000001</v>
      </c>
      <c r="U580" s="102">
        <f t="shared" si="46"/>
        <v>-133.60060996296227</v>
      </c>
      <c r="V580">
        <v>0.43853399999999998</v>
      </c>
      <c r="W580" s="100">
        <f t="shared" si="47"/>
        <v>128.03249006918506</v>
      </c>
      <c r="X580">
        <v>0.44137199999999999</v>
      </c>
      <c r="Y580" s="100">
        <f t="shared" si="48"/>
        <v>126.5662525035571</v>
      </c>
      <c r="Z580">
        <v>0.46487400000000001</v>
      </c>
      <c r="AA580" s="100">
        <f t="shared" si="49"/>
        <v>115.11205186781794</v>
      </c>
      <c r="AB580">
        <v>0.34751199999999999</v>
      </c>
      <c r="AC580">
        <v>-1</v>
      </c>
      <c r="AD580">
        <v>2</v>
      </c>
      <c r="AE580">
        <v>4</v>
      </c>
      <c r="AF580" t="s">
        <v>225</v>
      </c>
      <c r="AG580" s="99" t="s">
        <v>323</v>
      </c>
      <c r="AH580">
        <v>1</v>
      </c>
      <c r="AI580">
        <v>6</v>
      </c>
      <c r="AJ580">
        <v>-1</v>
      </c>
    </row>
    <row r="581" spans="1:36" x14ac:dyDescent="0.2">
      <c r="A581">
        <v>777126</v>
      </c>
      <c r="B581" s="85">
        <v>45850</v>
      </c>
      <c r="C581">
        <v>2025</v>
      </c>
      <c r="D581">
        <v>7.2</v>
      </c>
      <c r="E581">
        <v>7.5</v>
      </c>
      <c r="F581">
        <v>113</v>
      </c>
      <c r="G581">
        <v>23</v>
      </c>
      <c r="H581">
        <v>149</v>
      </c>
      <c r="I581">
        <v>0.40160600000000002</v>
      </c>
      <c r="J581">
        <v>137</v>
      </c>
      <c r="K581">
        <v>149</v>
      </c>
      <c r="L581">
        <v>0.30313439199999997</v>
      </c>
      <c r="M581">
        <v>21</v>
      </c>
      <c r="N581">
        <v>-162</v>
      </c>
      <c r="O581">
        <v>0.61832100000000001</v>
      </c>
      <c r="P581">
        <v>-152</v>
      </c>
      <c r="Q581">
        <v>-162</v>
      </c>
      <c r="R581" s="99">
        <v>0.54151069900000004</v>
      </c>
      <c r="S581" s="102">
        <f t="shared" si="45"/>
        <v>118.1075976732552</v>
      </c>
      <c r="T581" s="99">
        <v>0.63400123100000005</v>
      </c>
      <c r="U581" s="102">
        <f t="shared" si="46"/>
        <v>173.22496267740183</v>
      </c>
      <c r="V581">
        <v>0.45751999999999998</v>
      </c>
      <c r="W581" s="100">
        <f t="shared" si="47"/>
        <v>118.56968001398847</v>
      </c>
      <c r="X581">
        <v>0.46395799999999998</v>
      </c>
      <c r="Y581" s="100">
        <f t="shared" si="48"/>
        <v>115.53675117144225</v>
      </c>
      <c r="Z581">
        <v>0.44212899999999999</v>
      </c>
      <c r="AA581" s="100">
        <f t="shared" si="49"/>
        <v>126.17833256809665</v>
      </c>
      <c r="AB581">
        <v>0.55160600000000004</v>
      </c>
      <c r="AC581">
        <v>1</v>
      </c>
      <c r="AD581">
        <v>5</v>
      </c>
      <c r="AE581">
        <v>4</v>
      </c>
      <c r="AF581" t="s">
        <v>222</v>
      </c>
      <c r="AG581" s="99" t="s">
        <v>326</v>
      </c>
      <c r="AH581">
        <v>-1</v>
      </c>
      <c r="AI581">
        <v>9</v>
      </c>
      <c r="AJ581">
        <v>1</v>
      </c>
    </row>
    <row r="582" spans="1:36" x14ac:dyDescent="0.2">
      <c r="A582">
        <v>777127</v>
      </c>
      <c r="B582" s="85">
        <v>45850</v>
      </c>
      <c r="C582">
        <v>2025</v>
      </c>
      <c r="D582">
        <v>7.2</v>
      </c>
      <c r="E582">
        <v>8.5</v>
      </c>
      <c r="F582">
        <v>107.5</v>
      </c>
      <c r="G582">
        <v>25</v>
      </c>
      <c r="H582">
        <v>137</v>
      </c>
      <c r="I582">
        <v>0.42194100000000001</v>
      </c>
      <c r="J582">
        <v>136</v>
      </c>
      <c r="K582">
        <v>137</v>
      </c>
      <c r="L582">
        <v>0.32085561499999998</v>
      </c>
      <c r="M582">
        <v>14</v>
      </c>
      <c r="N582">
        <v>-149</v>
      </c>
      <c r="O582">
        <v>0.59839399999999998</v>
      </c>
      <c r="P582">
        <v>-148</v>
      </c>
      <c r="Q582">
        <v>-149</v>
      </c>
      <c r="R582" s="99">
        <v>0.50910138699999996</v>
      </c>
      <c r="S582" s="102">
        <f t="shared" si="45"/>
        <v>103.70805162572336</v>
      </c>
      <c r="T582" s="99">
        <v>0.262784091</v>
      </c>
      <c r="U582" s="102">
        <f t="shared" si="46"/>
        <v>-280.54054040889412</v>
      </c>
      <c r="V582">
        <v>0.430454</v>
      </c>
      <c r="W582" s="100">
        <f t="shared" si="47"/>
        <v>132.31286037532465</v>
      </c>
      <c r="X582">
        <v>0.47628999999999999</v>
      </c>
      <c r="Y582" s="100">
        <f t="shared" si="48"/>
        <v>109.95611917109325</v>
      </c>
      <c r="Z582">
        <v>0.46707199999999999</v>
      </c>
      <c r="AA582" s="100">
        <f t="shared" si="49"/>
        <v>114.09975335708415</v>
      </c>
      <c r="AB582">
        <v>0.27194099999999999</v>
      </c>
      <c r="AC582">
        <v>-1</v>
      </c>
      <c r="AD582">
        <v>1</v>
      </c>
      <c r="AE582">
        <v>2</v>
      </c>
      <c r="AF582" t="s">
        <v>222</v>
      </c>
      <c r="AG582" s="99" t="s">
        <v>323</v>
      </c>
      <c r="AH582">
        <v>1</v>
      </c>
      <c r="AI582">
        <v>3</v>
      </c>
      <c r="AJ582">
        <v>-1</v>
      </c>
    </row>
    <row r="583" spans="1:36" x14ac:dyDescent="0.2">
      <c r="A583">
        <v>777131</v>
      </c>
      <c r="B583" s="85">
        <v>45850</v>
      </c>
      <c r="C583">
        <v>2025</v>
      </c>
      <c r="D583">
        <v>7.2</v>
      </c>
      <c r="E583">
        <v>9</v>
      </c>
      <c r="F583">
        <v>106</v>
      </c>
      <c r="G583">
        <v>4</v>
      </c>
      <c r="H583">
        <v>-120</v>
      </c>
      <c r="I583">
        <v>0.54545500000000002</v>
      </c>
      <c r="J583">
        <v>-115</v>
      </c>
      <c r="K583">
        <v>-120</v>
      </c>
      <c r="L583">
        <v>0.34782608700000001</v>
      </c>
      <c r="M583">
        <v>1</v>
      </c>
      <c r="N583">
        <v>110</v>
      </c>
      <c r="O583">
        <v>0.47619</v>
      </c>
      <c r="P583">
        <v>106</v>
      </c>
      <c r="Q583">
        <v>110</v>
      </c>
      <c r="R583" s="99">
        <v>0.49564255800000001</v>
      </c>
      <c r="S583" s="102">
        <f t="shared" si="45"/>
        <v>-101.7583001821244</v>
      </c>
      <c r="T583" s="99">
        <v>0.46813599299999997</v>
      </c>
      <c r="U583" s="102">
        <f t="shared" si="46"/>
        <v>-113.61314125658355</v>
      </c>
      <c r="V583">
        <v>0.51147100000000001</v>
      </c>
      <c r="W583" s="100">
        <f t="shared" si="47"/>
        <v>-104.69613881673349</v>
      </c>
      <c r="X583">
        <v>0.47674899999999998</v>
      </c>
      <c r="Y583" s="100">
        <f t="shared" si="48"/>
        <v>109.75397955737715</v>
      </c>
      <c r="Z583">
        <v>0.54772399999999999</v>
      </c>
      <c r="AA583" s="100">
        <f t="shared" si="49"/>
        <v>-121.10392769017149</v>
      </c>
      <c r="AB583">
        <v>0.69545500000000005</v>
      </c>
      <c r="AC583">
        <v>1</v>
      </c>
      <c r="AD583">
        <v>10</v>
      </c>
      <c r="AE583">
        <v>5</v>
      </c>
      <c r="AF583" t="s">
        <v>230</v>
      </c>
      <c r="AG583" s="99" t="s">
        <v>325</v>
      </c>
      <c r="AH583">
        <v>1</v>
      </c>
      <c r="AI583">
        <v>15</v>
      </c>
      <c r="AJ583">
        <v>1</v>
      </c>
    </row>
    <row r="584" spans="1:36" x14ac:dyDescent="0.2">
      <c r="A584">
        <v>777132</v>
      </c>
      <c r="B584" s="85">
        <v>45850</v>
      </c>
      <c r="C584">
        <v>2025</v>
      </c>
      <c r="D584">
        <v>7.2</v>
      </c>
      <c r="E584">
        <v>10.5</v>
      </c>
      <c r="F584">
        <v>103</v>
      </c>
      <c r="G584">
        <v>20</v>
      </c>
      <c r="H584">
        <v>127</v>
      </c>
      <c r="I584">
        <v>0.440529</v>
      </c>
      <c r="J584">
        <v>124</v>
      </c>
      <c r="K584">
        <v>127</v>
      </c>
      <c r="L584">
        <v>0.33728248799999999</v>
      </c>
      <c r="M584">
        <v>29</v>
      </c>
      <c r="N584">
        <v>-138</v>
      </c>
      <c r="O584">
        <v>0.57983200000000001</v>
      </c>
      <c r="P584">
        <v>-136</v>
      </c>
      <c r="Q584">
        <v>-138</v>
      </c>
      <c r="R584" s="99">
        <v>0.51373796699999996</v>
      </c>
      <c r="S584" s="102">
        <f t="shared" si="45"/>
        <v>105.65043785764783</v>
      </c>
      <c r="T584" s="99">
        <v>0.47909527400000002</v>
      </c>
      <c r="U584" s="102">
        <f t="shared" si="46"/>
        <v>-108.72675108041243</v>
      </c>
      <c r="V584">
        <v>0.44034200000000001</v>
      </c>
      <c r="W584" s="100">
        <f t="shared" si="47"/>
        <v>127.0962115809984</v>
      </c>
      <c r="X584">
        <v>0.45490199999999997</v>
      </c>
      <c r="Y584" s="100">
        <f t="shared" si="48"/>
        <v>119.82756725624422</v>
      </c>
      <c r="Z584">
        <v>0.51271500000000003</v>
      </c>
      <c r="AA584" s="100">
        <f t="shared" si="49"/>
        <v>-105.21871184214578</v>
      </c>
      <c r="AB584">
        <v>0.59052899999999997</v>
      </c>
      <c r="AC584">
        <v>1</v>
      </c>
      <c r="AD584">
        <v>4</v>
      </c>
      <c r="AE584">
        <v>3</v>
      </c>
      <c r="AF584" t="s">
        <v>222</v>
      </c>
      <c r="AG584" s="99" t="s">
        <v>326</v>
      </c>
      <c r="AH584">
        <v>-1</v>
      </c>
      <c r="AI584">
        <v>7</v>
      </c>
      <c r="AJ584">
        <v>-1</v>
      </c>
    </row>
    <row r="585" spans="1:36" x14ac:dyDescent="0.2">
      <c r="A585">
        <v>777133</v>
      </c>
      <c r="B585" s="85">
        <v>45850</v>
      </c>
      <c r="C585">
        <v>2025</v>
      </c>
      <c r="D585">
        <v>7.2</v>
      </c>
      <c r="E585">
        <v>9</v>
      </c>
      <c r="F585">
        <v>100</v>
      </c>
      <c r="G585">
        <v>26</v>
      </c>
      <c r="H585">
        <v>105</v>
      </c>
      <c r="I585">
        <v>0.48780499999999999</v>
      </c>
      <c r="J585">
        <v>100</v>
      </c>
      <c r="K585">
        <v>105</v>
      </c>
      <c r="L585">
        <v>0.33921411400000001</v>
      </c>
      <c r="M585">
        <v>0</v>
      </c>
      <c r="N585">
        <v>-114</v>
      </c>
      <c r="O585">
        <v>0.53271000000000002</v>
      </c>
      <c r="P585">
        <v>-100</v>
      </c>
      <c r="Q585">
        <v>-114</v>
      </c>
      <c r="R585" s="99">
        <v>0.495470244</v>
      </c>
      <c r="S585" s="102">
        <f t="shared" si="45"/>
        <v>-101.82846742255623</v>
      </c>
      <c r="T585" s="99">
        <v>0.51342984800000002</v>
      </c>
      <c r="U585" s="102">
        <f t="shared" si="46"/>
        <v>105.52021037246033</v>
      </c>
      <c r="V585">
        <v>0.406476</v>
      </c>
      <c r="W585" s="100">
        <f t="shared" si="47"/>
        <v>146.01698501264525</v>
      </c>
      <c r="X585">
        <v>0.46119599999999999</v>
      </c>
      <c r="Y585" s="100">
        <f t="shared" si="48"/>
        <v>116.82755271077808</v>
      </c>
      <c r="Z585">
        <v>0.44379299999999999</v>
      </c>
      <c r="AA585" s="100">
        <f t="shared" si="49"/>
        <v>125.33027785476563</v>
      </c>
      <c r="AB585">
        <v>0.33780500000000002</v>
      </c>
      <c r="AC585">
        <v>-1</v>
      </c>
      <c r="AD585">
        <v>6</v>
      </c>
      <c r="AE585">
        <v>7</v>
      </c>
      <c r="AF585" t="s">
        <v>222</v>
      </c>
      <c r="AG585" s="99" t="s">
        <v>323</v>
      </c>
      <c r="AH585">
        <v>1</v>
      </c>
      <c r="AI585">
        <v>13</v>
      </c>
      <c r="AJ585">
        <v>1</v>
      </c>
    </row>
    <row r="586" spans="1:36" x14ac:dyDescent="0.2">
      <c r="A586">
        <v>777134</v>
      </c>
      <c r="B586" s="85">
        <v>45850</v>
      </c>
      <c r="C586">
        <v>2025</v>
      </c>
      <c r="D586">
        <v>7.2</v>
      </c>
      <c r="E586">
        <v>9.5</v>
      </c>
      <c r="F586">
        <v>-100</v>
      </c>
      <c r="G586">
        <v>15</v>
      </c>
      <c r="H586">
        <v>-135</v>
      </c>
      <c r="I586">
        <v>0.57446799999999998</v>
      </c>
      <c r="J586">
        <v>-135</v>
      </c>
      <c r="K586">
        <v>-135</v>
      </c>
      <c r="L586">
        <v>0.31912251699999999</v>
      </c>
      <c r="M586">
        <v>22</v>
      </c>
      <c r="N586">
        <v>125</v>
      </c>
      <c r="O586">
        <v>0.44444400000000001</v>
      </c>
      <c r="P586">
        <v>125</v>
      </c>
      <c r="Q586">
        <v>125</v>
      </c>
      <c r="R586" s="99">
        <v>0.51864994399999997</v>
      </c>
      <c r="S586" s="102">
        <f t="shared" si="45"/>
        <v>107.74901499128524</v>
      </c>
      <c r="T586" s="99">
        <v>0.74166666699999995</v>
      </c>
      <c r="U586" s="102">
        <f t="shared" si="46"/>
        <v>287.09677469302801</v>
      </c>
      <c r="V586">
        <v>0.60969600000000002</v>
      </c>
      <c r="W586" s="100">
        <f t="shared" si="47"/>
        <v>-156.21054357628924</v>
      </c>
      <c r="X586">
        <v>0.60295200000000004</v>
      </c>
      <c r="Y586" s="100">
        <f t="shared" si="48"/>
        <v>-151.8587173339244</v>
      </c>
      <c r="Z586">
        <v>0.55571099999999996</v>
      </c>
      <c r="AA586" s="100">
        <f t="shared" si="49"/>
        <v>-125.07872128276863</v>
      </c>
      <c r="AB586">
        <v>0.724468</v>
      </c>
      <c r="AC586">
        <v>1</v>
      </c>
      <c r="AD586">
        <v>12</v>
      </c>
      <c r="AE586">
        <v>4</v>
      </c>
      <c r="AF586" t="s">
        <v>223</v>
      </c>
      <c r="AG586" s="99" t="s">
        <v>325</v>
      </c>
      <c r="AH586">
        <v>1</v>
      </c>
      <c r="AI586">
        <v>16</v>
      </c>
      <c r="AJ586">
        <v>1</v>
      </c>
    </row>
    <row r="587" spans="1:36" x14ac:dyDescent="0.2">
      <c r="A587">
        <v>777136</v>
      </c>
      <c r="B587" s="85">
        <v>45850</v>
      </c>
      <c r="C587">
        <v>2025</v>
      </c>
      <c r="D587">
        <v>7.2</v>
      </c>
      <c r="E587">
        <v>9</v>
      </c>
      <c r="F587">
        <v>-118</v>
      </c>
      <c r="G587">
        <v>13</v>
      </c>
      <c r="H587">
        <v>112</v>
      </c>
      <c r="I587">
        <v>0.47169800000000001</v>
      </c>
      <c r="J587">
        <v>102</v>
      </c>
      <c r="K587">
        <v>112</v>
      </c>
      <c r="L587">
        <v>0.32365466500000001</v>
      </c>
      <c r="M587">
        <v>18</v>
      </c>
      <c r="N587">
        <v>-132</v>
      </c>
      <c r="O587">
        <v>0.56896599999999997</v>
      </c>
      <c r="P587">
        <v>-120</v>
      </c>
      <c r="Q587">
        <v>-132</v>
      </c>
      <c r="R587" s="99">
        <v>0.46876231400000001</v>
      </c>
      <c r="S587" s="102">
        <f t="shared" si="45"/>
        <v>-113.32772924232984</v>
      </c>
      <c r="T587" s="99">
        <v>0.441197703</v>
      </c>
      <c r="U587" s="102">
        <f t="shared" si="46"/>
        <v>-126.65575845031086</v>
      </c>
      <c r="V587">
        <v>0.5</v>
      </c>
      <c r="W587" s="100">
        <f t="shared" si="47"/>
        <v>-100</v>
      </c>
      <c r="X587">
        <v>0.5</v>
      </c>
      <c r="Y587" s="100">
        <f t="shared" si="48"/>
        <v>-100</v>
      </c>
      <c r="Z587">
        <v>0.5</v>
      </c>
      <c r="AA587" s="100">
        <f t="shared" si="49"/>
        <v>-100</v>
      </c>
      <c r="AB587">
        <v>0.32169799999999998</v>
      </c>
      <c r="AC587">
        <v>-1</v>
      </c>
      <c r="AD587">
        <v>1</v>
      </c>
      <c r="AE587">
        <v>3</v>
      </c>
      <c r="AF587" t="s">
        <v>225</v>
      </c>
      <c r="AG587" s="99" t="s">
        <v>323</v>
      </c>
      <c r="AH587">
        <v>1</v>
      </c>
      <c r="AI587">
        <v>4</v>
      </c>
      <c r="AJ587">
        <v>-1</v>
      </c>
    </row>
    <row r="588" spans="1:36" x14ac:dyDescent="0.2">
      <c r="A588">
        <v>777137</v>
      </c>
      <c r="B588" s="85">
        <v>45850</v>
      </c>
      <c r="C588">
        <v>2025</v>
      </c>
      <c r="D588">
        <v>7.2</v>
      </c>
      <c r="E588">
        <v>6</v>
      </c>
      <c r="F588">
        <v>-106.5</v>
      </c>
      <c r="G588">
        <v>12</v>
      </c>
      <c r="H588">
        <v>-108</v>
      </c>
      <c r="I588">
        <v>0.519231</v>
      </c>
      <c r="J588">
        <v>-115</v>
      </c>
      <c r="K588">
        <v>-108</v>
      </c>
      <c r="L588">
        <v>0.32174260599999999</v>
      </c>
      <c r="M588">
        <v>28</v>
      </c>
      <c r="N588">
        <v>100</v>
      </c>
      <c r="O588">
        <v>0.5</v>
      </c>
      <c r="P588">
        <v>104</v>
      </c>
      <c r="Q588">
        <v>100</v>
      </c>
      <c r="R588" s="99">
        <v>0.50580477899999998</v>
      </c>
      <c r="S588" s="102">
        <f t="shared" si="45"/>
        <v>102.3491845948061</v>
      </c>
      <c r="T588" s="99">
        <v>0.50580116799999997</v>
      </c>
      <c r="U588" s="102">
        <f t="shared" si="46"/>
        <v>102.347706074708</v>
      </c>
      <c r="V588">
        <v>0.53446800000000005</v>
      </c>
      <c r="W588" s="100">
        <f t="shared" si="47"/>
        <v>-114.80800460548363</v>
      </c>
      <c r="X588">
        <v>0.53003999999999996</v>
      </c>
      <c r="Y588" s="100">
        <f t="shared" si="48"/>
        <v>-112.78406672908329</v>
      </c>
      <c r="Z588">
        <v>0.55344700000000002</v>
      </c>
      <c r="AA588" s="100">
        <f t="shared" si="49"/>
        <v>-123.93758411655504</v>
      </c>
      <c r="AB588">
        <v>0.66923100000000002</v>
      </c>
      <c r="AC588">
        <v>1</v>
      </c>
      <c r="AD588">
        <v>5</v>
      </c>
      <c r="AE588">
        <v>4</v>
      </c>
      <c r="AF588" t="s">
        <v>222</v>
      </c>
      <c r="AG588" s="99" t="s">
        <v>325</v>
      </c>
      <c r="AH588">
        <v>1</v>
      </c>
      <c r="AI588">
        <v>9</v>
      </c>
      <c r="AJ588">
        <v>1</v>
      </c>
    </row>
    <row r="589" spans="1:36" x14ac:dyDescent="0.2">
      <c r="A589">
        <v>777138</v>
      </c>
      <c r="B589" s="85">
        <v>45850</v>
      </c>
      <c r="C589">
        <v>2025</v>
      </c>
      <c r="D589">
        <v>7.2</v>
      </c>
      <c r="E589">
        <v>8.5</v>
      </c>
      <c r="F589">
        <v>101</v>
      </c>
      <c r="G589">
        <v>9</v>
      </c>
      <c r="H589">
        <v>116</v>
      </c>
      <c r="I589">
        <v>0.46296300000000001</v>
      </c>
      <c r="J589">
        <v>131</v>
      </c>
      <c r="K589">
        <v>116</v>
      </c>
      <c r="L589">
        <v>0.33585476600000003</v>
      </c>
      <c r="M589">
        <v>7</v>
      </c>
      <c r="N589">
        <v>-125</v>
      </c>
      <c r="O589">
        <v>0.55555600000000005</v>
      </c>
      <c r="P589">
        <v>-145</v>
      </c>
      <c r="Q589">
        <v>-125</v>
      </c>
      <c r="R589" s="99">
        <v>0.510389443</v>
      </c>
      <c r="S589" s="102">
        <f t="shared" si="45"/>
        <v>104.24396200264121</v>
      </c>
      <c r="T589" s="99">
        <v>0.51225793600000002</v>
      </c>
      <c r="U589" s="102">
        <f t="shared" si="46"/>
        <v>105.02640100362557</v>
      </c>
      <c r="V589">
        <v>0.35706300000000002</v>
      </c>
      <c r="W589" s="100">
        <f t="shared" si="47"/>
        <v>180.06262200227971</v>
      </c>
      <c r="X589">
        <v>0.44224599999999997</v>
      </c>
      <c r="Y589" s="100">
        <f t="shared" si="48"/>
        <v>126.11849513619119</v>
      </c>
      <c r="Z589">
        <v>0.394457</v>
      </c>
      <c r="AA589" s="100">
        <f t="shared" si="49"/>
        <v>153.51305719001056</v>
      </c>
      <c r="AB589">
        <v>0.31296299999999999</v>
      </c>
      <c r="AC589">
        <v>-1</v>
      </c>
      <c r="AD589">
        <v>2</v>
      </c>
      <c r="AE589">
        <v>6</v>
      </c>
      <c r="AF589" t="s">
        <v>227</v>
      </c>
      <c r="AG589" s="99" t="s">
        <v>323</v>
      </c>
      <c r="AH589">
        <v>1</v>
      </c>
      <c r="AI589">
        <v>8</v>
      </c>
      <c r="AJ589">
        <v>-1</v>
      </c>
    </row>
    <row r="590" spans="1:36" x14ac:dyDescent="0.2">
      <c r="A590">
        <v>777142</v>
      </c>
      <c r="B590" s="85">
        <v>45850</v>
      </c>
      <c r="C590">
        <v>2025</v>
      </c>
      <c r="D590">
        <v>7.2</v>
      </c>
      <c r="E590">
        <v>8</v>
      </c>
      <c r="F590">
        <v>108.5</v>
      </c>
      <c r="G590">
        <v>19</v>
      </c>
      <c r="H590">
        <v>-144</v>
      </c>
      <c r="I590">
        <v>0.59016400000000002</v>
      </c>
      <c r="J590">
        <v>-153</v>
      </c>
      <c r="K590">
        <v>-144</v>
      </c>
      <c r="L590">
        <v>0.32247815699999999</v>
      </c>
      <c r="M590">
        <v>5</v>
      </c>
      <c r="N590">
        <v>134</v>
      </c>
      <c r="O590">
        <v>0.42735000000000001</v>
      </c>
      <c r="P590">
        <v>137</v>
      </c>
      <c r="Q590">
        <v>134</v>
      </c>
      <c r="R590" s="99">
        <v>0.48748672199999998</v>
      </c>
      <c r="S590" s="102">
        <f t="shared" si="45"/>
        <v>-105.13379234152762</v>
      </c>
      <c r="T590" s="99">
        <v>0.51542458800000002</v>
      </c>
      <c r="U590" s="102">
        <f t="shared" si="46"/>
        <v>106.36622809083016</v>
      </c>
      <c r="V590">
        <v>0.60312200000000005</v>
      </c>
      <c r="W590" s="100">
        <f t="shared" si="47"/>
        <v>-151.96659930759583</v>
      </c>
      <c r="X590">
        <v>0.58476399999999995</v>
      </c>
      <c r="Y590" s="100">
        <f t="shared" si="48"/>
        <v>-140.82690325501639</v>
      </c>
      <c r="Z590">
        <v>0.57619600000000004</v>
      </c>
      <c r="AA590" s="100">
        <f t="shared" si="49"/>
        <v>-135.95813158913083</v>
      </c>
      <c r="AB590">
        <v>0.440164</v>
      </c>
      <c r="AC590">
        <v>-1</v>
      </c>
      <c r="AD590">
        <v>2</v>
      </c>
      <c r="AE590">
        <v>5</v>
      </c>
      <c r="AF590" t="s">
        <v>228</v>
      </c>
      <c r="AG590" s="99" t="s">
        <v>324</v>
      </c>
      <c r="AH590">
        <v>-1</v>
      </c>
      <c r="AI590">
        <v>7</v>
      </c>
      <c r="AJ590">
        <v>-1</v>
      </c>
    </row>
    <row r="591" spans="1:36" x14ac:dyDescent="0.2">
      <c r="A591">
        <v>777145</v>
      </c>
      <c r="B591" s="85">
        <v>45850</v>
      </c>
      <c r="C591">
        <v>2025</v>
      </c>
      <c r="D591">
        <v>7.2</v>
      </c>
      <c r="E591">
        <v>8</v>
      </c>
      <c r="F591">
        <v>101</v>
      </c>
      <c r="G591">
        <v>10</v>
      </c>
      <c r="H591">
        <v>103</v>
      </c>
      <c r="I591">
        <v>0.49261100000000002</v>
      </c>
      <c r="J591">
        <v>-113</v>
      </c>
      <c r="K591">
        <v>103</v>
      </c>
      <c r="L591">
        <v>0.34727845299999999</v>
      </c>
      <c r="M591">
        <v>24</v>
      </c>
      <c r="N591">
        <v>-112</v>
      </c>
      <c r="O591">
        <v>0.52830200000000005</v>
      </c>
      <c r="P591">
        <v>103</v>
      </c>
      <c r="Q591">
        <v>-112</v>
      </c>
      <c r="R591" s="99">
        <v>0.494532792</v>
      </c>
      <c r="S591" s="102">
        <f t="shared" si="45"/>
        <v>-102.21105984818091</v>
      </c>
      <c r="T591" s="99">
        <v>0.52458596000000002</v>
      </c>
      <c r="U591" s="102">
        <f t="shared" si="46"/>
        <v>110.34296757411708</v>
      </c>
      <c r="V591">
        <v>0.48088999999999998</v>
      </c>
      <c r="W591" s="100">
        <f t="shared" si="47"/>
        <v>107.94776352180331</v>
      </c>
      <c r="X591">
        <v>0.52429400000000004</v>
      </c>
      <c r="Y591" s="100">
        <f t="shared" si="48"/>
        <v>-110.2138715929587</v>
      </c>
      <c r="Z591">
        <v>0.45946700000000001</v>
      </c>
      <c r="AA591" s="100">
        <f t="shared" si="49"/>
        <v>117.64348690983246</v>
      </c>
      <c r="AB591">
        <v>0.342611</v>
      </c>
      <c r="AC591">
        <v>-1</v>
      </c>
      <c r="AD591">
        <v>7</v>
      </c>
      <c r="AE591">
        <v>15</v>
      </c>
      <c r="AF591" t="s">
        <v>223</v>
      </c>
      <c r="AG591" s="99" t="s">
        <v>323</v>
      </c>
      <c r="AH591">
        <v>1</v>
      </c>
      <c r="AI591">
        <v>22</v>
      </c>
      <c r="AJ591">
        <v>1</v>
      </c>
    </row>
    <row r="592" spans="1:36" x14ac:dyDescent="0.2">
      <c r="A592">
        <v>777115</v>
      </c>
      <c r="B592" s="85">
        <v>45851</v>
      </c>
      <c r="C592">
        <v>2025</v>
      </c>
      <c r="D592">
        <v>7.2</v>
      </c>
      <c r="E592">
        <v>9</v>
      </c>
      <c r="F592">
        <v>102</v>
      </c>
      <c r="G592">
        <v>4</v>
      </c>
      <c r="H592">
        <v>-124</v>
      </c>
      <c r="I592">
        <v>0.55357100000000004</v>
      </c>
      <c r="J592">
        <v>-104</v>
      </c>
      <c r="K592">
        <v>-124</v>
      </c>
      <c r="L592">
        <v>0.34782608700000001</v>
      </c>
      <c r="M592">
        <v>1</v>
      </c>
      <c r="N592">
        <v>115</v>
      </c>
      <c r="O592">
        <v>0.46511599999999997</v>
      </c>
      <c r="P592">
        <v>-106</v>
      </c>
      <c r="Q592">
        <v>115</v>
      </c>
      <c r="R592" s="99">
        <v>0.48751772799999998</v>
      </c>
      <c r="S592" s="102">
        <f t="shared" si="45"/>
        <v>-105.12074588598344</v>
      </c>
      <c r="T592" s="99">
        <v>0.48720225</v>
      </c>
      <c r="U592" s="102">
        <f t="shared" si="46"/>
        <v>-105.25356769185694</v>
      </c>
      <c r="V592">
        <v>0.47658499999999998</v>
      </c>
      <c r="W592" s="100">
        <f t="shared" si="47"/>
        <v>109.82615902724592</v>
      </c>
      <c r="X592">
        <v>0.50860799999999995</v>
      </c>
      <c r="Y592" s="100">
        <f t="shared" si="48"/>
        <v>-103.50351654076579</v>
      </c>
      <c r="Z592">
        <v>0.51578599999999997</v>
      </c>
      <c r="AA592" s="100">
        <f t="shared" si="49"/>
        <v>-106.52025757206522</v>
      </c>
      <c r="AB592">
        <v>0.40357100000000001</v>
      </c>
      <c r="AC592">
        <v>-1</v>
      </c>
      <c r="AD592">
        <v>1</v>
      </c>
      <c r="AE592">
        <v>5</v>
      </c>
      <c r="AF592" t="s">
        <v>227</v>
      </c>
      <c r="AG592" s="99" t="s">
        <v>324</v>
      </c>
      <c r="AH592">
        <v>-1</v>
      </c>
      <c r="AI592">
        <v>6</v>
      </c>
      <c r="AJ592">
        <v>-1</v>
      </c>
    </row>
    <row r="593" spans="1:36" x14ac:dyDescent="0.2">
      <c r="A593">
        <v>777116</v>
      </c>
      <c r="B593" s="85">
        <v>45851</v>
      </c>
      <c r="C593">
        <v>2025</v>
      </c>
      <c r="D593">
        <v>7.2</v>
      </c>
      <c r="E593">
        <v>10</v>
      </c>
      <c r="F593">
        <v>-100</v>
      </c>
      <c r="G593">
        <v>20</v>
      </c>
      <c r="H593">
        <v>111</v>
      </c>
      <c r="I593">
        <v>0.47393400000000002</v>
      </c>
      <c r="J593">
        <v>122</v>
      </c>
      <c r="K593">
        <v>111</v>
      </c>
      <c r="L593">
        <v>0.33728248799999999</v>
      </c>
      <c r="M593">
        <v>29</v>
      </c>
      <c r="N593">
        <v>-121</v>
      </c>
      <c r="O593">
        <v>0.54751099999999997</v>
      </c>
      <c r="P593">
        <v>-133</v>
      </c>
      <c r="Q593">
        <v>-121</v>
      </c>
      <c r="R593" s="99">
        <v>0.526808732</v>
      </c>
      <c r="S593" s="102">
        <f t="shared" si="45"/>
        <v>111.33103411367262</v>
      </c>
      <c r="T593" s="99">
        <v>0.55266990299999996</v>
      </c>
      <c r="U593" s="102">
        <f t="shared" si="46"/>
        <v>123.54856217063346</v>
      </c>
      <c r="V593">
        <v>0.51371500000000003</v>
      </c>
      <c r="W593" s="100">
        <f t="shared" si="47"/>
        <v>-105.64072508919668</v>
      </c>
      <c r="X593">
        <v>0.45682200000000001</v>
      </c>
      <c r="Y593" s="100">
        <f t="shared" si="48"/>
        <v>118.90364299442669</v>
      </c>
      <c r="Z593">
        <v>0.52489300000000005</v>
      </c>
      <c r="AA593" s="100">
        <f t="shared" si="49"/>
        <v>-110.47890264719318</v>
      </c>
      <c r="AB593">
        <v>0.62393399999999999</v>
      </c>
      <c r="AC593">
        <v>1</v>
      </c>
      <c r="AD593">
        <v>6</v>
      </c>
      <c r="AE593">
        <v>3</v>
      </c>
      <c r="AF593" t="s">
        <v>228</v>
      </c>
      <c r="AG593" s="99" t="s">
        <v>326</v>
      </c>
      <c r="AH593">
        <v>-1</v>
      </c>
      <c r="AI593">
        <v>9</v>
      </c>
      <c r="AJ593">
        <v>-1</v>
      </c>
    </row>
    <row r="594" spans="1:36" x14ac:dyDescent="0.2">
      <c r="A594">
        <v>777117</v>
      </c>
      <c r="B594" s="85">
        <v>45851</v>
      </c>
      <c r="C594">
        <v>2025</v>
      </c>
      <c r="D594">
        <v>7.2</v>
      </c>
      <c r="E594">
        <v>7</v>
      </c>
      <c r="F594">
        <v>-108</v>
      </c>
      <c r="G594">
        <v>23</v>
      </c>
      <c r="H594">
        <v>118</v>
      </c>
      <c r="I594">
        <v>0.45871600000000001</v>
      </c>
      <c r="J594">
        <v>116</v>
      </c>
      <c r="K594">
        <v>118</v>
      </c>
      <c r="L594">
        <v>0.30313439199999997</v>
      </c>
      <c r="M594">
        <v>21</v>
      </c>
      <c r="N594">
        <v>-128</v>
      </c>
      <c r="O594">
        <v>0.56140400000000001</v>
      </c>
      <c r="P594">
        <v>-126</v>
      </c>
      <c r="Q594">
        <v>-128</v>
      </c>
      <c r="R594" s="99">
        <v>0.53935657400000003</v>
      </c>
      <c r="S594" s="102">
        <f t="shared" si="45"/>
        <v>117.08765252193136</v>
      </c>
      <c r="T594" s="99">
        <v>0.47796094900000002</v>
      </c>
      <c r="U594" s="102">
        <f t="shared" si="46"/>
        <v>-109.22211366686356</v>
      </c>
      <c r="V594">
        <v>0.49685499999999999</v>
      </c>
      <c r="W594" s="100">
        <f t="shared" si="47"/>
        <v>101.26596290668303</v>
      </c>
      <c r="X594">
        <v>0.467165</v>
      </c>
      <c r="Y594" s="100">
        <f t="shared" si="48"/>
        <v>114.05713184849036</v>
      </c>
      <c r="Z594">
        <v>0.53492600000000001</v>
      </c>
      <c r="AA594" s="100">
        <f t="shared" si="49"/>
        <v>-115.01954527666565</v>
      </c>
      <c r="AB594">
        <v>0.30871599999999999</v>
      </c>
      <c r="AC594">
        <v>-1</v>
      </c>
      <c r="AD594">
        <v>1</v>
      </c>
      <c r="AE594">
        <v>2</v>
      </c>
      <c r="AF594" t="s">
        <v>222</v>
      </c>
      <c r="AG594" s="99" t="s">
        <v>323</v>
      </c>
      <c r="AH594">
        <v>1</v>
      </c>
      <c r="AI594">
        <v>3</v>
      </c>
      <c r="AJ594">
        <v>-1</v>
      </c>
    </row>
    <row r="595" spans="1:36" x14ac:dyDescent="0.2">
      <c r="A595">
        <v>777119</v>
      </c>
      <c r="B595" s="85">
        <v>45851</v>
      </c>
      <c r="C595">
        <v>2025</v>
      </c>
      <c r="D595">
        <v>7.2</v>
      </c>
      <c r="E595">
        <v>7.5</v>
      </c>
      <c r="F595">
        <v>-100</v>
      </c>
      <c r="G595">
        <v>25</v>
      </c>
      <c r="H595">
        <v>123</v>
      </c>
      <c r="I595">
        <v>0.44843</v>
      </c>
      <c r="J595">
        <v>124</v>
      </c>
      <c r="K595">
        <v>123</v>
      </c>
      <c r="L595">
        <v>0.32085561499999998</v>
      </c>
      <c r="M595">
        <v>14</v>
      </c>
      <c r="N595">
        <v>-133</v>
      </c>
      <c r="O595">
        <v>0.57081499999999996</v>
      </c>
      <c r="P595">
        <v>-135</v>
      </c>
      <c r="Q595">
        <v>-133</v>
      </c>
      <c r="R595" s="99">
        <v>0.51119306900000006</v>
      </c>
      <c r="S595" s="102">
        <f t="shared" si="45"/>
        <v>104.57975052730997</v>
      </c>
      <c r="T595" s="99">
        <v>0.47481969000000002</v>
      </c>
      <c r="U595" s="102">
        <f t="shared" si="46"/>
        <v>-110.60626192650098</v>
      </c>
      <c r="V595">
        <v>0.43030099999999999</v>
      </c>
      <c r="W595" s="100">
        <f t="shared" si="47"/>
        <v>132.39546271098601</v>
      </c>
      <c r="X595">
        <v>0.46540599999999999</v>
      </c>
      <c r="Y595" s="100">
        <f t="shared" si="48"/>
        <v>114.86615986901759</v>
      </c>
      <c r="Z595">
        <v>0.46986800000000001</v>
      </c>
      <c r="AA595" s="100">
        <f t="shared" si="49"/>
        <v>112.82572977942742</v>
      </c>
      <c r="AB595">
        <v>0.29842999999999997</v>
      </c>
      <c r="AC595">
        <v>-1</v>
      </c>
      <c r="AD595">
        <v>2</v>
      </c>
      <c r="AE595">
        <v>5</v>
      </c>
      <c r="AF595" t="s">
        <v>228</v>
      </c>
      <c r="AG595" s="99" t="s">
        <v>323</v>
      </c>
      <c r="AH595">
        <v>1</v>
      </c>
      <c r="AI595">
        <v>7</v>
      </c>
      <c r="AJ595">
        <v>-1</v>
      </c>
    </row>
    <row r="596" spans="1:36" x14ac:dyDescent="0.2">
      <c r="A596">
        <v>777120</v>
      </c>
      <c r="B596" s="85">
        <v>45851</v>
      </c>
      <c r="C596">
        <v>2025</v>
      </c>
      <c r="D596">
        <v>7.2</v>
      </c>
      <c r="E596">
        <v>8.5</v>
      </c>
      <c r="F596">
        <v>-109.5</v>
      </c>
      <c r="G596">
        <v>9</v>
      </c>
      <c r="H596">
        <v>125</v>
      </c>
      <c r="I596">
        <v>0.44444400000000001</v>
      </c>
      <c r="J596">
        <v>121</v>
      </c>
      <c r="K596">
        <v>125</v>
      </c>
      <c r="L596">
        <v>0.33585476600000003</v>
      </c>
      <c r="M596">
        <v>7</v>
      </c>
      <c r="N596">
        <v>-135</v>
      </c>
      <c r="O596">
        <v>0.57446799999999998</v>
      </c>
      <c r="P596">
        <v>-131</v>
      </c>
      <c r="Q596">
        <v>-135</v>
      </c>
      <c r="R596" s="99">
        <v>0.51643744999999996</v>
      </c>
      <c r="S596" s="102">
        <f t="shared" si="45"/>
        <v>106.7984793280621</v>
      </c>
      <c r="T596" s="99">
        <v>0.63241285599999997</v>
      </c>
      <c r="U596" s="102">
        <f t="shared" si="46"/>
        <v>172.0443346081766</v>
      </c>
      <c r="V596">
        <v>0.53871599999999997</v>
      </c>
      <c r="W596" s="100">
        <f t="shared" si="47"/>
        <v>-116.7861881183826</v>
      </c>
      <c r="X596">
        <v>0.42567199999999999</v>
      </c>
      <c r="Y596" s="100">
        <f t="shared" si="48"/>
        <v>134.92266345918921</v>
      </c>
      <c r="Z596">
        <v>0.39884199999999997</v>
      </c>
      <c r="AA596" s="100">
        <f t="shared" si="49"/>
        <v>150.72585133962826</v>
      </c>
      <c r="AB596">
        <v>0.29444399999999998</v>
      </c>
      <c r="AC596">
        <v>-1</v>
      </c>
      <c r="AD596">
        <v>5</v>
      </c>
      <c r="AE596">
        <v>6</v>
      </c>
      <c r="AF596" t="s">
        <v>222</v>
      </c>
      <c r="AG596" s="99" t="s">
        <v>323</v>
      </c>
      <c r="AH596">
        <v>1</v>
      </c>
      <c r="AI596">
        <v>11</v>
      </c>
      <c r="AJ596">
        <v>1</v>
      </c>
    </row>
    <row r="597" spans="1:36" x14ac:dyDescent="0.2">
      <c r="A597">
        <v>777121</v>
      </c>
      <c r="B597" s="85">
        <v>45851</v>
      </c>
      <c r="C597">
        <v>2025</v>
      </c>
      <c r="D597">
        <v>7.2</v>
      </c>
      <c r="E597">
        <v>8</v>
      </c>
      <c r="F597">
        <v>101</v>
      </c>
      <c r="G597">
        <v>10</v>
      </c>
      <c r="H597">
        <v>-109</v>
      </c>
      <c r="I597">
        <v>0.52153099999999997</v>
      </c>
      <c r="J597">
        <v>-101</v>
      </c>
      <c r="K597">
        <v>-109</v>
      </c>
      <c r="L597">
        <v>0.34727845299999999</v>
      </c>
      <c r="M597">
        <v>24</v>
      </c>
      <c r="N597">
        <v>101</v>
      </c>
      <c r="O597">
        <v>0.49751200000000001</v>
      </c>
      <c r="P597">
        <v>-108</v>
      </c>
      <c r="Q597">
        <v>101</v>
      </c>
      <c r="R597" s="99">
        <v>0.51067921599999999</v>
      </c>
      <c r="S597" s="102">
        <f t="shared" si="45"/>
        <v>104.36491412144879</v>
      </c>
      <c r="T597" s="99">
        <v>0.519978367</v>
      </c>
      <c r="U597" s="102">
        <f t="shared" si="46"/>
        <v>108.32394443356263</v>
      </c>
      <c r="V597">
        <v>0.53846499999999997</v>
      </c>
      <c r="W597" s="100">
        <f t="shared" si="47"/>
        <v>-116.66829167885425</v>
      </c>
      <c r="X597">
        <v>0.50202500000000005</v>
      </c>
      <c r="Y597" s="100">
        <f t="shared" si="48"/>
        <v>-100.81329384005224</v>
      </c>
      <c r="Z597">
        <v>0.48735800000000001</v>
      </c>
      <c r="AA597" s="100">
        <f t="shared" si="49"/>
        <v>105.18797270179212</v>
      </c>
      <c r="AB597">
        <v>0.371531</v>
      </c>
      <c r="AC597">
        <v>-1</v>
      </c>
      <c r="AD597">
        <v>4</v>
      </c>
      <c r="AE597">
        <v>8</v>
      </c>
      <c r="AF597" t="s">
        <v>227</v>
      </c>
      <c r="AG597" s="99" t="s">
        <v>324</v>
      </c>
      <c r="AH597">
        <v>-1</v>
      </c>
      <c r="AI597">
        <v>12</v>
      </c>
      <c r="AJ597">
        <v>1</v>
      </c>
    </row>
    <row r="598" spans="1:36" x14ac:dyDescent="0.2">
      <c r="A598">
        <v>777122</v>
      </c>
      <c r="B598" s="85">
        <v>45851</v>
      </c>
      <c r="C598">
        <v>2025</v>
      </c>
      <c r="D598">
        <v>7.2</v>
      </c>
      <c r="E598">
        <v>9</v>
      </c>
      <c r="F598">
        <v>101</v>
      </c>
      <c r="G598">
        <v>19</v>
      </c>
      <c r="H598">
        <v>-123</v>
      </c>
      <c r="I598">
        <v>0.55157</v>
      </c>
      <c r="J598">
        <v>-125</v>
      </c>
      <c r="K598">
        <v>-123</v>
      </c>
      <c r="L598">
        <v>0.32247815699999999</v>
      </c>
      <c r="M598">
        <v>5</v>
      </c>
      <c r="N598">
        <v>114</v>
      </c>
      <c r="O598">
        <v>0.46728999999999998</v>
      </c>
      <c r="P598">
        <v>115</v>
      </c>
      <c r="Q598">
        <v>114</v>
      </c>
      <c r="R598" s="99">
        <v>0.49354567500000002</v>
      </c>
      <c r="S598" s="102">
        <f t="shared" si="45"/>
        <v>-102.61549247696273</v>
      </c>
      <c r="T598" s="99">
        <v>0.51764226599999996</v>
      </c>
      <c r="U598" s="102">
        <f t="shared" si="46"/>
        <v>107.31501321796986</v>
      </c>
      <c r="V598">
        <v>0.56177600000000005</v>
      </c>
      <c r="W598" s="100">
        <f t="shared" si="47"/>
        <v>-128.19380043082992</v>
      </c>
      <c r="X598">
        <v>0.56048799999999999</v>
      </c>
      <c r="Y598" s="100">
        <f t="shared" si="48"/>
        <v>-127.52507326307358</v>
      </c>
      <c r="Z598">
        <v>0.55227700000000002</v>
      </c>
      <c r="AA598" s="100">
        <f t="shared" si="49"/>
        <v>-123.35238529179873</v>
      </c>
      <c r="AB598">
        <v>0.40156999999999998</v>
      </c>
      <c r="AC598">
        <v>-1</v>
      </c>
      <c r="AD598">
        <v>1</v>
      </c>
      <c r="AE598">
        <v>4</v>
      </c>
      <c r="AF598" t="s">
        <v>228</v>
      </c>
      <c r="AG598" s="99" t="s">
        <v>324</v>
      </c>
      <c r="AH598">
        <v>-1</v>
      </c>
      <c r="AI598">
        <v>5</v>
      </c>
      <c r="AJ598">
        <v>-1</v>
      </c>
    </row>
    <row r="599" spans="1:36" x14ac:dyDescent="0.2">
      <c r="A599">
        <v>777124</v>
      </c>
      <c r="B599" s="85">
        <v>45851</v>
      </c>
      <c r="C599">
        <v>2025</v>
      </c>
      <c r="D599">
        <v>7.2</v>
      </c>
      <c r="E599">
        <v>8.5</v>
      </c>
      <c r="F599">
        <v>-101</v>
      </c>
      <c r="G599">
        <v>13</v>
      </c>
      <c r="H599">
        <v>-105</v>
      </c>
      <c r="I599">
        <v>0.51219499999999996</v>
      </c>
      <c r="J599">
        <v>115</v>
      </c>
      <c r="K599">
        <v>-105</v>
      </c>
      <c r="L599">
        <v>0.32365466500000001</v>
      </c>
      <c r="M599">
        <v>18</v>
      </c>
      <c r="N599">
        <v>-103</v>
      </c>
      <c r="O599">
        <v>0.50738899999999998</v>
      </c>
      <c r="P599">
        <v>-126</v>
      </c>
      <c r="Q599">
        <v>-103</v>
      </c>
      <c r="R599" s="99">
        <v>0.47314236399999998</v>
      </c>
      <c r="S599" s="102">
        <f t="shared" si="45"/>
        <v>-111.35287729170666</v>
      </c>
      <c r="T599" s="99">
        <v>0.480419863</v>
      </c>
      <c r="U599" s="102">
        <f t="shared" si="46"/>
        <v>-108.15126039033068</v>
      </c>
      <c r="V599">
        <v>0.43590600000000002</v>
      </c>
      <c r="W599" s="100">
        <f t="shared" si="47"/>
        <v>129.40725752799915</v>
      </c>
      <c r="X599">
        <v>0.47744300000000001</v>
      </c>
      <c r="Y599" s="100">
        <f t="shared" si="48"/>
        <v>109.44908606891292</v>
      </c>
      <c r="Z599">
        <v>0.48844399999999999</v>
      </c>
      <c r="AA599" s="100">
        <f t="shared" si="49"/>
        <v>104.73176044746174</v>
      </c>
      <c r="AB599">
        <v>0.66219499999999998</v>
      </c>
      <c r="AC599">
        <v>1</v>
      </c>
      <c r="AD599">
        <v>3</v>
      </c>
      <c r="AE599">
        <v>2</v>
      </c>
      <c r="AF599" t="s">
        <v>222</v>
      </c>
      <c r="AG599" s="99" t="s">
        <v>325</v>
      </c>
      <c r="AH599">
        <v>1</v>
      </c>
      <c r="AI599">
        <v>5</v>
      </c>
      <c r="AJ599">
        <v>-1</v>
      </c>
    </row>
    <row r="600" spans="1:36" x14ac:dyDescent="0.2">
      <c r="A600">
        <v>777125</v>
      </c>
      <c r="B600" s="85">
        <v>45851</v>
      </c>
      <c r="C600">
        <v>2025</v>
      </c>
      <c r="D600">
        <v>7.2</v>
      </c>
      <c r="E600">
        <v>7</v>
      </c>
      <c r="F600">
        <v>110.5</v>
      </c>
      <c r="G600">
        <v>12</v>
      </c>
      <c r="H600">
        <v>-128</v>
      </c>
      <c r="I600">
        <v>0.56140400000000001</v>
      </c>
      <c r="J600">
        <v>-129</v>
      </c>
      <c r="K600">
        <v>-128</v>
      </c>
      <c r="L600">
        <v>0.32174260599999999</v>
      </c>
      <c r="M600">
        <v>28</v>
      </c>
      <c r="N600">
        <v>118</v>
      </c>
      <c r="O600">
        <v>0.45871600000000001</v>
      </c>
      <c r="P600">
        <v>119</v>
      </c>
      <c r="Q600">
        <v>118</v>
      </c>
      <c r="R600" s="99">
        <v>0.49865498000000003</v>
      </c>
      <c r="S600" s="102">
        <f t="shared" si="45"/>
        <v>-100.5394591667369</v>
      </c>
      <c r="T600" s="99">
        <v>0.50154976799999995</v>
      </c>
      <c r="U600" s="102">
        <f t="shared" si="46"/>
        <v>100.62183459872477</v>
      </c>
      <c r="V600">
        <v>0.57763600000000004</v>
      </c>
      <c r="W600" s="100">
        <f t="shared" si="47"/>
        <v>-136.76260287335097</v>
      </c>
      <c r="X600">
        <v>0.52773499999999995</v>
      </c>
      <c r="Y600" s="100">
        <f t="shared" si="48"/>
        <v>-111.74552422898158</v>
      </c>
      <c r="Z600">
        <v>0.55560399999999999</v>
      </c>
      <c r="AA600" s="100">
        <f t="shared" si="49"/>
        <v>-125.02452767351642</v>
      </c>
      <c r="AB600">
        <v>0.41140399999999999</v>
      </c>
      <c r="AC600">
        <v>-1</v>
      </c>
      <c r="AD600">
        <v>1</v>
      </c>
      <c r="AE600">
        <v>5</v>
      </c>
      <c r="AF600" t="s">
        <v>227</v>
      </c>
      <c r="AG600" s="99" t="s">
        <v>324</v>
      </c>
      <c r="AH600">
        <v>-1</v>
      </c>
      <c r="AI600">
        <v>6</v>
      </c>
      <c r="AJ600">
        <v>-1</v>
      </c>
    </row>
    <row r="601" spans="1:36" x14ac:dyDescent="0.2">
      <c r="A601">
        <v>777129</v>
      </c>
      <c r="B601" s="85">
        <v>45851</v>
      </c>
      <c r="C601">
        <v>2025</v>
      </c>
      <c r="D601">
        <v>7.2</v>
      </c>
      <c r="E601">
        <v>9</v>
      </c>
      <c r="F601">
        <v>103</v>
      </c>
      <c r="G601">
        <v>2</v>
      </c>
      <c r="H601">
        <v>-143</v>
      </c>
      <c r="I601">
        <v>0.58847700000000003</v>
      </c>
      <c r="J601">
        <v>-117</v>
      </c>
      <c r="K601">
        <v>-143</v>
      </c>
      <c r="L601">
        <v>0.32065001999999998</v>
      </c>
      <c r="M601">
        <v>11</v>
      </c>
      <c r="N601">
        <v>131</v>
      </c>
      <c r="O601">
        <v>0.43290000000000001</v>
      </c>
      <c r="P601">
        <v>108</v>
      </c>
      <c r="Q601">
        <v>131</v>
      </c>
      <c r="R601" s="99">
        <v>0.51313547199999998</v>
      </c>
      <c r="S601" s="102">
        <f t="shared" si="45"/>
        <v>105.3959453788755</v>
      </c>
      <c r="T601" s="99">
        <v>0.57227896599999994</v>
      </c>
      <c r="U601" s="102">
        <f t="shared" si="46"/>
        <v>133.79724645480022</v>
      </c>
      <c r="V601">
        <v>0.58894599999999997</v>
      </c>
      <c r="W601" s="100">
        <f t="shared" si="47"/>
        <v>-143.27703902650256</v>
      </c>
      <c r="X601">
        <v>0.61533099999999996</v>
      </c>
      <c r="Y601" s="100">
        <f t="shared" si="48"/>
        <v>-159.96376105170938</v>
      </c>
      <c r="Z601">
        <v>0.57172400000000001</v>
      </c>
      <c r="AA601" s="100">
        <f t="shared" si="49"/>
        <v>-133.49428872969767</v>
      </c>
      <c r="AB601">
        <v>0.43847700000000001</v>
      </c>
      <c r="AC601">
        <v>-1</v>
      </c>
      <c r="AD601">
        <v>1</v>
      </c>
      <c r="AE601">
        <v>11</v>
      </c>
      <c r="AF601" t="s">
        <v>229</v>
      </c>
      <c r="AG601" s="99" t="s">
        <v>324</v>
      </c>
      <c r="AH601">
        <v>-1</v>
      </c>
      <c r="AI601">
        <v>12</v>
      </c>
      <c r="AJ601">
        <v>1</v>
      </c>
    </row>
    <row r="602" spans="1:36" x14ac:dyDescent="0.2">
      <c r="A602">
        <v>777130</v>
      </c>
      <c r="B602" s="85">
        <v>45851</v>
      </c>
      <c r="C602">
        <v>2025</v>
      </c>
      <c r="D602">
        <v>7.2</v>
      </c>
      <c r="E602">
        <v>8.5</v>
      </c>
      <c r="F602">
        <v>102</v>
      </c>
      <c r="G602">
        <v>3</v>
      </c>
      <c r="H602">
        <v>-113</v>
      </c>
      <c r="I602">
        <v>0.53051599999999999</v>
      </c>
      <c r="J602">
        <v>-120</v>
      </c>
      <c r="K602">
        <v>-113</v>
      </c>
      <c r="L602">
        <v>0.34564541199999999</v>
      </c>
      <c r="M602">
        <v>27</v>
      </c>
      <c r="N602">
        <v>104</v>
      </c>
      <c r="O602">
        <v>0.49019600000000002</v>
      </c>
      <c r="P602">
        <v>109</v>
      </c>
      <c r="Q602">
        <v>104</v>
      </c>
      <c r="R602" s="99">
        <v>0.45573763</v>
      </c>
      <c r="S602" s="102">
        <f t="shared" si="45"/>
        <v>-119.42449650251615</v>
      </c>
      <c r="T602" s="99">
        <v>0.52787920899999996</v>
      </c>
      <c r="U602" s="102">
        <f t="shared" si="46"/>
        <v>111.81020176677623</v>
      </c>
      <c r="V602">
        <v>0.54600499999999996</v>
      </c>
      <c r="W602" s="100">
        <f t="shared" si="47"/>
        <v>-120.26674302580422</v>
      </c>
      <c r="X602">
        <v>0.54883599999999999</v>
      </c>
      <c r="Y602" s="100">
        <f t="shared" si="48"/>
        <v>-121.64889042565451</v>
      </c>
      <c r="Z602">
        <v>0.49876100000000001</v>
      </c>
      <c r="AA602" s="100">
        <f t="shared" si="49"/>
        <v>100.49683114758371</v>
      </c>
      <c r="AB602">
        <v>0.68051600000000001</v>
      </c>
      <c r="AC602">
        <v>1</v>
      </c>
      <c r="AD602">
        <v>4</v>
      </c>
      <c r="AE602">
        <v>1</v>
      </c>
      <c r="AF602" t="s">
        <v>228</v>
      </c>
      <c r="AG602" s="99" t="s">
        <v>325</v>
      </c>
      <c r="AH602">
        <v>1</v>
      </c>
      <c r="AI602">
        <v>5</v>
      </c>
      <c r="AJ602">
        <v>-1</v>
      </c>
    </row>
    <row r="603" spans="1:36" x14ac:dyDescent="0.2">
      <c r="A603">
        <v>777098</v>
      </c>
      <c r="B603" s="85">
        <v>45856</v>
      </c>
      <c r="C603">
        <v>2025</v>
      </c>
      <c r="D603">
        <v>7.3</v>
      </c>
      <c r="E603">
        <v>8.5</v>
      </c>
      <c r="F603">
        <v>106</v>
      </c>
      <c r="G603">
        <v>28</v>
      </c>
      <c r="H603">
        <v>-102</v>
      </c>
      <c r="I603">
        <v>0.50495000000000001</v>
      </c>
      <c r="J603">
        <v>-107</v>
      </c>
      <c r="K603">
        <v>-102</v>
      </c>
      <c r="L603">
        <v>0.33222175900000001</v>
      </c>
      <c r="M603">
        <v>10</v>
      </c>
      <c r="N603">
        <v>-106</v>
      </c>
      <c r="O603">
        <v>0.51456299999999999</v>
      </c>
      <c r="P603">
        <v>-101</v>
      </c>
      <c r="Q603">
        <v>-106</v>
      </c>
      <c r="R603" s="99">
        <v>0.49369807199999999</v>
      </c>
      <c r="S603" s="102">
        <f t="shared" si="45"/>
        <v>-102.55294819137963</v>
      </c>
      <c r="T603" s="99">
        <v>0.49296970000000001</v>
      </c>
      <c r="U603" s="102">
        <f t="shared" si="46"/>
        <v>-102.85222398050024</v>
      </c>
      <c r="V603">
        <v>0.44978600000000002</v>
      </c>
      <c r="W603" s="100">
        <f t="shared" si="47"/>
        <v>122.32795151472033</v>
      </c>
      <c r="X603">
        <v>0.560751</v>
      </c>
      <c r="Y603" s="100">
        <f t="shared" si="48"/>
        <v>-127.66130372522191</v>
      </c>
      <c r="Z603">
        <v>0.53151999999999999</v>
      </c>
      <c r="AA603" s="100">
        <f t="shared" si="49"/>
        <v>-113.45628415300546</v>
      </c>
      <c r="AB603">
        <v>0.65495000000000003</v>
      </c>
      <c r="AC603">
        <v>1</v>
      </c>
      <c r="AD603">
        <v>2</v>
      </c>
      <c r="AE603">
        <v>0</v>
      </c>
      <c r="AF603" t="s">
        <v>225</v>
      </c>
      <c r="AG603" s="99" t="s">
        <v>326</v>
      </c>
      <c r="AH603">
        <v>-1</v>
      </c>
      <c r="AI603">
        <v>2</v>
      </c>
      <c r="AJ603">
        <v>-1</v>
      </c>
    </row>
    <row r="604" spans="1:36" x14ac:dyDescent="0.2">
      <c r="A604">
        <v>777099</v>
      </c>
      <c r="B604" s="85">
        <v>45856</v>
      </c>
      <c r="C604">
        <v>2025</v>
      </c>
      <c r="D604">
        <v>7.3</v>
      </c>
      <c r="E604">
        <v>7</v>
      </c>
      <c r="F604">
        <v>101</v>
      </c>
      <c r="G604">
        <v>24</v>
      </c>
      <c r="H604">
        <v>-143</v>
      </c>
      <c r="I604">
        <v>0.58847700000000003</v>
      </c>
      <c r="J604">
        <v>-130</v>
      </c>
      <c r="K604">
        <v>-143</v>
      </c>
      <c r="L604">
        <v>0.30915287200000002</v>
      </c>
      <c r="M604">
        <v>12</v>
      </c>
      <c r="N604">
        <v>131</v>
      </c>
      <c r="O604">
        <v>0.43290000000000001</v>
      </c>
      <c r="P604">
        <v>120</v>
      </c>
      <c r="Q604">
        <v>131</v>
      </c>
      <c r="R604" s="99">
        <v>0.48583604899999999</v>
      </c>
      <c r="S604" s="102">
        <f t="shared" si="45"/>
        <v>-105.83075341121919</v>
      </c>
      <c r="T604" s="99">
        <v>0.49177465199999998</v>
      </c>
      <c r="U604" s="102">
        <f t="shared" si="46"/>
        <v>-103.34516956762549</v>
      </c>
      <c r="V604">
        <v>0.56761499999999998</v>
      </c>
      <c r="W604" s="100">
        <f t="shared" si="47"/>
        <v>-131.27536801692935</v>
      </c>
      <c r="X604">
        <v>0.56279299999999999</v>
      </c>
      <c r="Y604" s="100">
        <f t="shared" si="48"/>
        <v>-128.72460870937564</v>
      </c>
      <c r="Z604">
        <v>0.58187500000000003</v>
      </c>
      <c r="AA604" s="100">
        <f t="shared" si="49"/>
        <v>-139.16292974588939</v>
      </c>
      <c r="AB604">
        <v>0.73847700000000005</v>
      </c>
      <c r="AC604">
        <v>1</v>
      </c>
      <c r="AD604">
        <v>6</v>
      </c>
      <c r="AE604">
        <v>1</v>
      </c>
      <c r="AF604" t="s">
        <v>230</v>
      </c>
      <c r="AG604" s="99" t="s">
        <v>325</v>
      </c>
      <c r="AH604">
        <v>1</v>
      </c>
      <c r="AI604">
        <v>7</v>
      </c>
      <c r="AJ604">
        <v>0</v>
      </c>
    </row>
    <row r="605" spans="1:36" x14ac:dyDescent="0.2">
      <c r="A605">
        <v>777100</v>
      </c>
      <c r="B605" s="85">
        <v>45856</v>
      </c>
      <c r="C605">
        <v>2025</v>
      </c>
      <c r="D605">
        <v>7.3</v>
      </c>
      <c r="E605">
        <v>8.5</v>
      </c>
      <c r="F605">
        <v>-102</v>
      </c>
      <c r="G605">
        <v>1</v>
      </c>
      <c r="H605">
        <v>-104</v>
      </c>
      <c r="I605">
        <v>0.50980400000000003</v>
      </c>
      <c r="J605">
        <v>-123</v>
      </c>
      <c r="K605">
        <v>-104</v>
      </c>
      <c r="L605">
        <v>0.340368381</v>
      </c>
      <c r="M605">
        <v>26</v>
      </c>
      <c r="N605">
        <v>-104</v>
      </c>
      <c r="O605">
        <v>0.50980400000000003</v>
      </c>
      <c r="P605">
        <v>114</v>
      </c>
      <c r="Q605">
        <v>-104</v>
      </c>
      <c r="R605" s="99">
        <v>0.48588312500000003</v>
      </c>
      <c r="S605" s="102">
        <f t="shared" si="45"/>
        <v>-105.81081098463751</v>
      </c>
      <c r="T605" s="99">
        <v>0.46825993199999999</v>
      </c>
      <c r="U605" s="102">
        <f t="shared" si="46"/>
        <v>-113.5566021480565</v>
      </c>
      <c r="V605">
        <v>0.57960199999999995</v>
      </c>
      <c r="W605" s="100">
        <f t="shared" si="47"/>
        <v>-137.86982811526218</v>
      </c>
      <c r="X605">
        <v>0.57233100000000003</v>
      </c>
      <c r="Y605" s="100">
        <f t="shared" si="48"/>
        <v>-133.82569229941851</v>
      </c>
      <c r="Z605">
        <v>0.57643599999999995</v>
      </c>
      <c r="AA605" s="100">
        <f t="shared" si="49"/>
        <v>-136.09183027830503</v>
      </c>
      <c r="AB605">
        <v>0.65980399999999995</v>
      </c>
      <c r="AC605">
        <v>1</v>
      </c>
      <c r="AD605">
        <v>7</v>
      </c>
      <c r="AE605">
        <v>3</v>
      </c>
      <c r="AF605" t="s">
        <v>227</v>
      </c>
      <c r="AG605" s="99" t="s">
        <v>326</v>
      </c>
      <c r="AH605">
        <v>-1</v>
      </c>
      <c r="AI605">
        <v>10</v>
      </c>
      <c r="AJ605">
        <v>1</v>
      </c>
    </row>
    <row r="606" spans="1:36" x14ac:dyDescent="0.2">
      <c r="A606">
        <v>777101</v>
      </c>
      <c r="B606" s="85">
        <v>45856</v>
      </c>
      <c r="C606">
        <v>2025</v>
      </c>
      <c r="D606">
        <v>7.3</v>
      </c>
      <c r="E606">
        <v>7.5</v>
      </c>
      <c r="F606">
        <v>104</v>
      </c>
      <c r="G606">
        <v>5</v>
      </c>
      <c r="H606">
        <v>-130</v>
      </c>
      <c r="I606">
        <v>0.56521699999999997</v>
      </c>
      <c r="J606">
        <v>-129</v>
      </c>
      <c r="K606">
        <v>-130</v>
      </c>
      <c r="L606">
        <v>0.31173380000000001</v>
      </c>
      <c r="M606">
        <v>3</v>
      </c>
      <c r="N606">
        <v>120</v>
      </c>
      <c r="O606">
        <v>0.45454499999999998</v>
      </c>
      <c r="P606">
        <v>119</v>
      </c>
      <c r="Q606">
        <v>120</v>
      </c>
      <c r="R606" s="99">
        <v>0.50702042700000005</v>
      </c>
      <c r="S606" s="102">
        <f t="shared" si="45"/>
        <v>102.84816141864768</v>
      </c>
      <c r="T606" s="99">
        <v>0.51692244200000004</v>
      </c>
      <c r="U606" s="102">
        <f t="shared" si="46"/>
        <v>107.00609735217716</v>
      </c>
      <c r="V606">
        <v>0.57127099999999997</v>
      </c>
      <c r="W606" s="100">
        <f t="shared" si="47"/>
        <v>-133.24757597456667</v>
      </c>
      <c r="X606">
        <v>0.60746699999999998</v>
      </c>
      <c r="Y606" s="100">
        <f t="shared" si="48"/>
        <v>-154.75565111723088</v>
      </c>
      <c r="Z606">
        <v>0.58938000000000001</v>
      </c>
      <c r="AA606" s="100">
        <f t="shared" si="49"/>
        <v>-143.53416784374849</v>
      </c>
      <c r="AB606">
        <v>0.71521699999999999</v>
      </c>
      <c r="AC606">
        <v>1</v>
      </c>
      <c r="AD606">
        <v>4</v>
      </c>
      <c r="AE606">
        <v>1</v>
      </c>
      <c r="AF606" t="s">
        <v>228</v>
      </c>
      <c r="AG606" s="99" t="s">
        <v>325</v>
      </c>
      <c r="AH606">
        <v>1</v>
      </c>
      <c r="AI606">
        <v>5</v>
      </c>
      <c r="AJ606">
        <v>-1</v>
      </c>
    </row>
    <row r="607" spans="1:36" x14ac:dyDescent="0.2">
      <c r="A607">
        <v>777102</v>
      </c>
      <c r="B607" s="85">
        <v>45856</v>
      </c>
      <c r="C607">
        <v>2025</v>
      </c>
      <c r="D607">
        <v>7.3</v>
      </c>
      <c r="E607">
        <v>11</v>
      </c>
      <c r="F607">
        <v>108.5</v>
      </c>
      <c r="G607">
        <v>8</v>
      </c>
      <c r="H607">
        <v>147</v>
      </c>
      <c r="I607">
        <v>0.404858</v>
      </c>
      <c r="J607">
        <v>147</v>
      </c>
      <c r="K607">
        <v>147</v>
      </c>
      <c r="L607">
        <v>0.37799862899999997</v>
      </c>
      <c r="M607">
        <v>15</v>
      </c>
      <c r="N607">
        <v>-160</v>
      </c>
      <c r="O607">
        <v>0.61538499999999996</v>
      </c>
      <c r="P607">
        <v>-160</v>
      </c>
      <c r="Q607">
        <v>-160</v>
      </c>
      <c r="R607" s="99">
        <v>0.55127427699999998</v>
      </c>
      <c r="S607" s="102">
        <f t="shared" si="45"/>
        <v>122.85328180305812</v>
      </c>
      <c r="T607" s="99">
        <v>0.40194553799999999</v>
      </c>
      <c r="U607" s="102">
        <f t="shared" si="46"/>
        <v>-148.78992437030115</v>
      </c>
      <c r="V607">
        <v>0.410132</v>
      </c>
      <c r="W607" s="100">
        <f t="shared" si="47"/>
        <v>143.82393960968665</v>
      </c>
      <c r="X607">
        <v>0.34743200000000002</v>
      </c>
      <c r="Y607" s="100">
        <f t="shared" si="48"/>
        <v>187.82610697920742</v>
      </c>
      <c r="Z607">
        <v>0.45409699999999997</v>
      </c>
      <c r="AA607" s="100">
        <f t="shared" si="49"/>
        <v>120.21726635498584</v>
      </c>
      <c r="AB607">
        <v>0.55485799999999996</v>
      </c>
      <c r="AC607">
        <v>1</v>
      </c>
      <c r="AD607">
        <v>6</v>
      </c>
      <c r="AE607">
        <v>4</v>
      </c>
      <c r="AF607" t="s">
        <v>225</v>
      </c>
      <c r="AG607" s="99" t="s">
        <v>326</v>
      </c>
      <c r="AH607">
        <v>-1</v>
      </c>
      <c r="AI607">
        <v>10</v>
      </c>
      <c r="AJ607">
        <v>-1</v>
      </c>
    </row>
    <row r="608" spans="1:36" x14ac:dyDescent="0.2">
      <c r="A608">
        <v>777105</v>
      </c>
      <c r="B608" s="85">
        <v>45856</v>
      </c>
      <c r="C608">
        <v>2025</v>
      </c>
      <c r="D608">
        <v>7.3</v>
      </c>
      <c r="E608">
        <v>8</v>
      </c>
      <c r="F608">
        <v>108.5</v>
      </c>
      <c r="G608">
        <v>7</v>
      </c>
      <c r="H608">
        <v>-121</v>
      </c>
      <c r="I608">
        <v>0.54751099999999997</v>
      </c>
      <c r="J608">
        <v>-124</v>
      </c>
      <c r="K608">
        <v>-121</v>
      </c>
      <c r="L608">
        <v>0.30274477700000002</v>
      </c>
      <c r="M608">
        <v>20</v>
      </c>
      <c r="N608">
        <v>111</v>
      </c>
      <c r="O608">
        <v>0.47393400000000002</v>
      </c>
      <c r="P608">
        <v>114</v>
      </c>
      <c r="Q608">
        <v>111</v>
      </c>
      <c r="R608" s="99">
        <v>0.499034529</v>
      </c>
      <c r="S608" s="102">
        <f t="shared" si="45"/>
        <v>-100.38693555010498</v>
      </c>
      <c r="T608" s="99">
        <v>0.457706</v>
      </c>
      <c r="U608" s="102">
        <f t="shared" si="46"/>
        <v>-118.48085889195249</v>
      </c>
      <c r="V608">
        <v>0.59264399999999995</v>
      </c>
      <c r="W608" s="100">
        <f t="shared" si="47"/>
        <v>-145.48552126395583</v>
      </c>
      <c r="X608">
        <v>0.56220400000000004</v>
      </c>
      <c r="Y608" s="100">
        <f t="shared" si="48"/>
        <v>-128.41688823104826</v>
      </c>
      <c r="Z608">
        <v>0.54065799999999997</v>
      </c>
      <c r="AA608" s="100">
        <f t="shared" si="49"/>
        <v>-117.70271388203125</v>
      </c>
      <c r="AB608">
        <v>0.69751099999999999</v>
      </c>
      <c r="AC608">
        <v>1</v>
      </c>
      <c r="AD608">
        <v>8</v>
      </c>
      <c r="AE608">
        <v>6</v>
      </c>
      <c r="AF608" t="s">
        <v>225</v>
      </c>
      <c r="AG608" s="99" t="s">
        <v>325</v>
      </c>
      <c r="AH608">
        <v>1</v>
      </c>
      <c r="AI608">
        <v>14</v>
      </c>
      <c r="AJ608">
        <v>1</v>
      </c>
    </row>
    <row r="609" spans="1:36" x14ac:dyDescent="0.2">
      <c r="A609">
        <v>777107</v>
      </c>
      <c r="B609" s="85">
        <v>45856</v>
      </c>
      <c r="C609">
        <v>2025</v>
      </c>
      <c r="D609">
        <v>7.3</v>
      </c>
      <c r="E609">
        <v>8.5</v>
      </c>
      <c r="F609">
        <v>-104</v>
      </c>
      <c r="G609">
        <v>22</v>
      </c>
      <c r="H609">
        <v>-148</v>
      </c>
      <c r="I609">
        <v>0.59677400000000003</v>
      </c>
      <c r="J609">
        <v>-152</v>
      </c>
      <c r="K609">
        <v>-148</v>
      </c>
      <c r="L609">
        <v>0.33647680099999999</v>
      </c>
      <c r="M609">
        <v>9</v>
      </c>
      <c r="N609">
        <v>136</v>
      </c>
      <c r="O609">
        <v>0.42372900000000002</v>
      </c>
      <c r="P609">
        <v>140</v>
      </c>
      <c r="Q609">
        <v>136</v>
      </c>
      <c r="R609" s="99">
        <v>0.48213025100000001</v>
      </c>
      <c r="S609" s="102">
        <f t="shared" si="45"/>
        <v>-107.41283043863594</v>
      </c>
      <c r="T609" s="99">
        <v>0.55292766400000004</v>
      </c>
      <c r="U609" s="102">
        <f t="shared" si="46"/>
        <v>123.67744981653262</v>
      </c>
      <c r="V609">
        <v>0.62316099999999996</v>
      </c>
      <c r="W609" s="100">
        <f t="shared" si="47"/>
        <v>-165.36531516111651</v>
      </c>
      <c r="X609">
        <v>0.60901000000000005</v>
      </c>
      <c r="Y609" s="100">
        <f t="shared" si="48"/>
        <v>-155.76101690580325</v>
      </c>
      <c r="Z609">
        <v>0.59875599999999995</v>
      </c>
      <c r="AA609" s="100">
        <f t="shared" si="49"/>
        <v>-149.22491052825708</v>
      </c>
      <c r="AB609">
        <v>0.446774</v>
      </c>
      <c r="AC609">
        <v>-1</v>
      </c>
      <c r="AD609">
        <v>1</v>
      </c>
      <c r="AE609">
        <v>10</v>
      </c>
      <c r="AF609" t="s">
        <v>229</v>
      </c>
      <c r="AG609" s="99" t="s">
        <v>324</v>
      </c>
      <c r="AH609">
        <v>-1</v>
      </c>
      <c r="AI609">
        <v>11</v>
      </c>
      <c r="AJ609">
        <v>1</v>
      </c>
    </row>
    <row r="610" spans="1:36" x14ac:dyDescent="0.2">
      <c r="A610">
        <v>777108</v>
      </c>
      <c r="B610" s="85">
        <v>45856</v>
      </c>
      <c r="C610">
        <v>2025</v>
      </c>
      <c r="D610">
        <v>7.3</v>
      </c>
      <c r="E610">
        <v>8.5</v>
      </c>
      <c r="F610">
        <v>-104</v>
      </c>
      <c r="G610">
        <v>29</v>
      </c>
      <c r="H610">
        <v>-133</v>
      </c>
      <c r="I610">
        <v>0.57081499999999996</v>
      </c>
      <c r="J610">
        <v>-137</v>
      </c>
      <c r="K610">
        <v>-133</v>
      </c>
      <c r="L610">
        <v>0.33360588699999999</v>
      </c>
      <c r="M610">
        <v>25</v>
      </c>
      <c r="N610">
        <v>123</v>
      </c>
      <c r="O610">
        <v>0.44843</v>
      </c>
      <c r="P610">
        <v>126</v>
      </c>
      <c r="Q610">
        <v>123</v>
      </c>
      <c r="R610" s="99">
        <v>0.472188634</v>
      </c>
      <c r="S610" s="102">
        <f t="shared" si="45"/>
        <v>-111.77976935378753</v>
      </c>
      <c r="T610" s="99">
        <v>0.437021928</v>
      </c>
      <c r="U610" s="102">
        <f t="shared" si="46"/>
        <v>-128.82147002930247</v>
      </c>
      <c r="V610">
        <v>0.52606699999999995</v>
      </c>
      <c r="W610" s="100">
        <f t="shared" si="47"/>
        <v>-111.00028907039601</v>
      </c>
      <c r="X610">
        <v>0.53226200000000001</v>
      </c>
      <c r="Y610" s="100">
        <f t="shared" si="48"/>
        <v>-113.79490227435018</v>
      </c>
      <c r="Z610">
        <v>0.53671400000000002</v>
      </c>
      <c r="AA610" s="100">
        <f t="shared" si="49"/>
        <v>-115.84938893037994</v>
      </c>
      <c r="AB610">
        <v>0.72081499999999998</v>
      </c>
      <c r="AC610">
        <v>1</v>
      </c>
      <c r="AD610">
        <v>4</v>
      </c>
      <c r="AE610">
        <v>0</v>
      </c>
      <c r="AF610" t="s">
        <v>227</v>
      </c>
      <c r="AG610" s="99" t="s">
        <v>325</v>
      </c>
      <c r="AH610">
        <v>1</v>
      </c>
      <c r="AI610">
        <v>4</v>
      </c>
      <c r="AJ610">
        <v>-1</v>
      </c>
    </row>
    <row r="611" spans="1:36" x14ac:dyDescent="0.2">
      <c r="A611">
        <v>777109</v>
      </c>
      <c r="B611" s="85">
        <v>45856</v>
      </c>
      <c r="C611">
        <v>2025</v>
      </c>
      <c r="D611">
        <v>7.3</v>
      </c>
      <c r="E611">
        <v>7.5</v>
      </c>
      <c r="F611">
        <v>104</v>
      </c>
      <c r="G611">
        <v>11</v>
      </c>
      <c r="H611">
        <v>100</v>
      </c>
      <c r="I611">
        <v>0.5</v>
      </c>
      <c r="J611">
        <v>102</v>
      </c>
      <c r="K611">
        <v>100</v>
      </c>
      <c r="L611">
        <v>0.35061088499999998</v>
      </c>
      <c r="M611">
        <v>13</v>
      </c>
      <c r="N611">
        <v>-108</v>
      </c>
      <c r="O611">
        <v>0.519231</v>
      </c>
      <c r="P611">
        <v>-110</v>
      </c>
      <c r="Q611">
        <v>-108</v>
      </c>
      <c r="R611" s="99">
        <v>0.47238460799999998</v>
      </c>
      <c r="S611" s="102">
        <f t="shared" si="45"/>
        <v>-111.69191016486293</v>
      </c>
      <c r="T611" s="99">
        <v>0.55046918300000003</v>
      </c>
      <c r="U611" s="102">
        <f t="shared" si="46"/>
        <v>122.45415935521949</v>
      </c>
      <c r="V611">
        <v>0.47238200000000002</v>
      </c>
      <c r="W611" s="100">
        <f t="shared" si="47"/>
        <v>111.69307890647821</v>
      </c>
      <c r="X611">
        <v>0.49793599999999999</v>
      </c>
      <c r="Y611" s="100">
        <f t="shared" si="48"/>
        <v>100.82902220365672</v>
      </c>
      <c r="Z611">
        <v>0.467447</v>
      </c>
      <c r="AA611" s="100">
        <f t="shared" si="49"/>
        <v>113.9279961150676</v>
      </c>
      <c r="AB611">
        <v>0.65</v>
      </c>
      <c r="AC611">
        <v>1</v>
      </c>
      <c r="AD611">
        <v>8</v>
      </c>
      <c r="AE611">
        <v>7</v>
      </c>
      <c r="AF611" t="s">
        <v>222</v>
      </c>
      <c r="AG611" s="99" t="s">
        <v>326</v>
      </c>
      <c r="AH611">
        <v>-1</v>
      </c>
      <c r="AI611">
        <v>15</v>
      </c>
      <c r="AJ611">
        <v>1</v>
      </c>
    </row>
    <row r="612" spans="1:36" x14ac:dyDescent="0.2">
      <c r="A612">
        <v>777110</v>
      </c>
      <c r="B612" s="85">
        <v>45856</v>
      </c>
      <c r="C612">
        <v>2025</v>
      </c>
      <c r="D612">
        <v>7.3</v>
      </c>
      <c r="E612">
        <v>9</v>
      </c>
      <c r="F612">
        <v>109.5</v>
      </c>
      <c r="G612">
        <v>27</v>
      </c>
      <c r="H612">
        <v>-121</v>
      </c>
      <c r="I612">
        <v>0.54751099999999997</v>
      </c>
      <c r="J612">
        <v>-122</v>
      </c>
      <c r="K612">
        <v>-121</v>
      </c>
      <c r="L612">
        <v>0.32069846699999999</v>
      </c>
      <c r="M612">
        <v>2</v>
      </c>
      <c r="N612">
        <v>112</v>
      </c>
      <c r="O612">
        <v>0.47169800000000001</v>
      </c>
      <c r="P612">
        <v>112</v>
      </c>
      <c r="Q612">
        <v>112</v>
      </c>
      <c r="R612" s="99">
        <v>0.51295277699999997</v>
      </c>
      <c r="S612" s="102">
        <f t="shared" si="45"/>
        <v>105.31889984721255</v>
      </c>
      <c r="T612" s="99">
        <v>0.51548983699999995</v>
      </c>
      <c r="U612" s="102">
        <f t="shared" si="46"/>
        <v>106.39401943773052</v>
      </c>
      <c r="V612">
        <v>0.49990000000000001</v>
      </c>
      <c r="W612" s="100">
        <f t="shared" si="47"/>
        <v>100.04000800160031</v>
      </c>
      <c r="X612">
        <v>0.55191900000000005</v>
      </c>
      <c r="Y612" s="100">
        <f t="shared" si="48"/>
        <v>-123.17393506977537</v>
      </c>
      <c r="Z612">
        <v>0.55691500000000005</v>
      </c>
      <c r="AA612" s="100">
        <f t="shared" si="49"/>
        <v>-125.69033029779841</v>
      </c>
      <c r="AB612">
        <v>0.69751099999999999</v>
      </c>
      <c r="AC612">
        <v>1</v>
      </c>
      <c r="AD612">
        <v>11</v>
      </c>
      <c r="AE612">
        <v>1</v>
      </c>
      <c r="AF612" t="s">
        <v>229</v>
      </c>
      <c r="AG612" s="99" t="s">
        <v>325</v>
      </c>
      <c r="AH612">
        <v>1</v>
      </c>
      <c r="AI612">
        <v>12</v>
      </c>
      <c r="AJ612">
        <v>1</v>
      </c>
    </row>
    <row r="613" spans="1:36" x14ac:dyDescent="0.2">
      <c r="A613">
        <v>777112</v>
      </c>
      <c r="B613" s="85">
        <v>45856</v>
      </c>
      <c r="C613">
        <v>2025</v>
      </c>
      <c r="D613">
        <v>7.3</v>
      </c>
      <c r="E613">
        <v>8.5</v>
      </c>
      <c r="F613">
        <v>-107.5</v>
      </c>
      <c r="G613">
        <v>16</v>
      </c>
      <c r="H613">
        <v>131</v>
      </c>
      <c r="I613">
        <v>0.43290000000000001</v>
      </c>
      <c r="J613">
        <v>129</v>
      </c>
      <c r="K613">
        <v>131</v>
      </c>
      <c r="L613">
        <v>0.34988272100000001</v>
      </c>
      <c r="M613">
        <v>23</v>
      </c>
      <c r="N613">
        <v>-142</v>
      </c>
      <c r="O613">
        <v>0.58677699999999999</v>
      </c>
      <c r="P613">
        <v>-140</v>
      </c>
      <c r="Q613">
        <v>-142</v>
      </c>
      <c r="R613" s="99">
        <v>0.50508437500000003</v>
      </c>
      <c r="S613" s="102">
        <f t="shared" si="45"/>
        <v>102.05464315255759</v>
      </c>
      <c r="T613" s="99">
        <v>0.49134815399999998</v>
      </c>
      <c r="U613" s="102">
        <f t="shared" si="46"/>
        <v>-103.52167640381529</v>
      </c>
      <c r="V613">
        <v>0.37667400000000001</v>
      </c>
      <c r="W613" s="100">
        <f t="shared" si="47"/>
        <v>165.4815569962355</v>
      </c>
      <c r="X613">
        <v>0.44945400000000002</v>
      </c>
      <c r="Y613" s="100">
        <f t="shared" si="48"/>
        <v>122.49217939989408</v>
      </c>
      <c r="Z613">
        <v>0.41781699999999999</v>
      </c>
      <c r="AA613" s="100">
        <f t="shared" si="49"/>
        <v>139.33923224761079</v>
      </c>
      <c r="AB613">
        <v>0.28289999999999998</v>
      </c>
      <c r="AC613">
        <v>-1</v>
      </c>
      <c r="AD613">
        <v>2</v>
      </c>
      <c r="AE613">
        <v>7</v>
      </c>
      <c r="AF613" t="s">
        <v>230</v>
      </c>
      <c r="AG613" s="99" t="s">
        <v>323</v>
      </c>
      <c r="AH613">
        <v>1</v>
      </c>
      <c r="AI613">
        <v>9</v>
      </c>
      <c r="AJ613">
        <v>1</v>
      </c>
    </row>
    <row r="614" spans="1:36" x14ac:dyDescent="0.2">
      <c r="A614">
        <v>777114</v>
      </c>
      <c r="B614" s="85">
        <v>45856</v>
      </c>
      <c r="C614">
        <v>2025</v>
      </c>
      <c r="D614">
        <v>7.3</v>
      </c>
      <c r="E614">
        <v>8.5</v>
      </c>
      <c r="F614">
        <v>-130</v>
      </c>
      <c r="G614">
        <v>0</v>
      </c>
      <c r="H614">
        <v>-146</v>
      </c>
      <c r="I614">
        <v>0.59349600000000002</v>
      </c>
      <c r="J614">
        <v>-102</v>
      </c>
      <c r="K614">
        <v>-146</v>
      </c>
      <c r="L614">
        <v>0.327106864</v>
      </c>
      <c r="M614">
        <v>19</v>
      </c>
      <c r="N614">
        <v>114</v>
      </c>
      <c r="O614">
        <v>0.46728999999999998</v>
      </c>
      <c r="P614">
        <v>-116</v>
      </c>
      <c r="Q614">
        <v>114</v>
      </c>
      <c r="R614" s="99">
        <v>0.52561379200000002</v>
      </c>
      <c r="S614" s="102">
        <f t="shared" si="45"/>
        <v>110.79870854930083</v>
      </c>
      <c r="T614" s="99">
        <v>0.45098024399999997</v>
      </c>
      <c r="U614" s="102">
        <f t="shared" si="46"/>
        <v>-121.73920328093135</v>
      </c>
      <c r="V614">
        <v>0.5</v>
      </c>
      <c r="W614" s="100">
        <f t="shared" si="47"/>
        <v>-100</v>
      </c>
      <c r="X614">
        <v>0.5</v>
      </c>
      <c r="Y614" s="100">
        <f t="shared" si="48"/>
        <v>-100</v>
      </c>
      <c r="Z614">
        <v>0.5</v>
      </c>
      <c r="AA614" s="100">
        <f t="shared" si="49"/>
        <v>-100</v>
      </c>
      <c r="AB614">
        <v>0.74349600000000005</v>
      </c>
      <c r="AC614">
        <v>1</v>
      </c>
      <c r="AD614">
        <v>7</v>
      </c>
      <c r="AE614">
        <v>3</v>
      </c>
      <c r="AF614" t="s">
        <v>227</v>
      </c>
      <c r="AG614" s="99" t="s">
        <v>325</v>
      </c>
      <c r="AH614">
        <v>1</v>
      </c>
      <c r="AI614">
        <v>10</v>
      </c>
      <c r="AJ614">
        <v>1</v>
      </c>
    </row>
    <row r="615" spans="1:36" x14ac:dyDescent="0.2">
      <c r="A615">
        <v>777081</v>
      </c>
      <c r="B615" s="85">
        <v>45857</v>
      </c>
      <c r="C615">
        <v>2025</v>
      </c>
      <c r="D615">
        <v>7.3</v>
      </c>
      <c r="E615">
        <v>8</v>
      </c>
      <c r="F615">
        <v>-108.5</v>
      </c>
      <c r="G615">
        <v>1</v>
      </c>
      <c r="H615">
        <v>115</v>
      </c>
      <c r="I615">
        <v>0.46511599999999997</v>
      </c>
      <c r="J615">
        <v>107</v>
      </c>
      <c r="K615">
        <v>115</v>
      </c>
      <c r="L615">
        <v>0.340368381</v>
      </c>
      <c r="M615">
        <v>26</v>
      </c>
      <c r="N615">
        <v>-125</v>
      </c>
      <c r="O615">
        <v>0.55555600000000005</v>
      </c>
      <c r="P615">
        <v>-116</v>
      </c>
      <c r="Q615">
        <v>-125</v>
      </c>
      <c r="R615" s="99">
        <v>0.49408665400000001</v>
      </c>
      <c r="S615" s="102">
        <f t="shared" si="45"/>
        <v>-102.3936473297253</v>
      </c>
      <c r="T615" s="99">
        <v>0.59857230299999997</v>
      </c>
      <c r="U615" s="102">
        <f t="shared" si="46"/>
        <v>149.11086292085122</v>
      </c>
      <c r="V615">
        <v>0.483292</v>
      </c>
      <c r="W615" s="100">
        <f t="shared" si="47"/>
        <v>106.91424645969722</v>
      </c>
      <c r="X615">
        <v>0.58699400000000002</v>
      </c>
      <c r="Y615" s="100">
        <f t="shared" si="48"/>
        <v>-142.12723301840654</v>
      </c>
      <c r="Z615">
        <v>0.44682899999999998</v>
      </c>
      <c r="AA615" s="100">
        <f t="shared" si="49"/>
        <v>123.79926101484016</v>
      </c>
      <c r="AB615">
        <v>0.615116</v>
      </c>
      <c r="AC615">
        <v>1</v>
      </c>
      <c r="AD615">
        <v>10</v>
      </c>
      <c r="AE615">
        <v>1</v>
      </c>
      <c r="AF615" t="s">
        <v>229</v>
      </c>
      <c r="AG615" s="99" t="s">
        <v>326</v>
      </c>
      <c r="AH615">
        <v>-1</v>
      </c>
      <c r="AI615">
        <v>11</v>
      </c>
      <c r="AJ615">
        <v>1</v>
      </c>
    </row>
    <row r="616" spans="1:36" x14ac:dyDescent="0.2">
      <c r="A616">
        <v>777085</v>
      </c>
      <c r="B616" s="85">
        <v>45857</v>
      </c>
      <c r="C616">
        <v>2025</v>
      </c>
      <c r="D616">
        <v>7.3</v>
      </c>
      <c r="E616">
        <v>8</v>
      </c>
      <c r="F616">
        <v>107</v>
      </c>
      <c r="G616">
        <v>14</v>
      </c>
      <c r="H616">
        <v>-116</v>
      </c>
      <c r="I616">
        <v>0.53703699999999999</v>
      </c>
      <c r="J616">
        <v>-135</v>
      </c>
      <c r="K616">
        <v>-116</v>
      </c>
      <c r="L616">
        <v>0.32283795100000001</v>
      </c>
      <c r="M616">
        <v>17</v>
      </c>
      <c r="N616">
        <v>108</v>
      </c>
      <c r="O616">
        <v>0.480769</v>
      </c>
      <c r="P616">
        <v>125</v>
      </c>
      <c r="Q616">
        <v>108</v>
      </c>
      <c r="R616" s="99">
        <v>0.55072185299999998</v>
      </c>
      <c r="S616" s="102">
        <f t="shared" si="45"/>
        <v>122.57926557910237</v>
      </c>
      <c r="T616" s="99">
        <v>0.52476738099999998</v>
      </c>
      <c r="U616" s="102">
        <f t="shared" si="46"/>
        <v>110.42326642144906</v>
      </c>
      <c r="V616">
        <v>0.57194100000000003</v>
      </c>
      <c r="W616" s="100">
        <f t="shared" si="47"/>
        <v>-133.61265619926226</v>
      </c>
      <c r="X616">
        <v>0.582623</v>
      </c>
      <c r="Y616" s="100">
        <f t="shared" si="48"/>
        <v>-139.59154433521732</v>
      </c>
      <c r="Z616">
        <v>0.54290799999999995</v>
      </c>
      <c r="AA616" s="100">
        <f t="shared" si="49"/>
        <v>-118.77433864517425</v>
      </c>
      <c r="AB616">
        <v>0.38703700000000002</v>
      </c>
      <c r="AC616">
        <v>-1</v>
      </c>
      <c r="AD616">
        <v>7</v>
      </c>
      <c r="AE616">
        <v>8</v>
      </c>
      <c r="AF616" t="s">
        <v>222</v>
      </c>
      <c r="AG616" s="99" t="s">
        <v>324</v>
      </c>
      <c r="AH616">
        <v>-1</v>
      </c>
      <c r="AI616">
        <v>15</v>
      </c>
      <c r="AJ616">
        <v>1</v>
      </c>
    </row>
    <row r="617" spans="1:36" x14ac:dyDescent="0.2">
      <c r="A617">
        <v>777086</v>
      </c>
      <c r="B617" s="85">
        <v>45857</v>
      </c>
      <c r="C617">
        <v>2025</v>
      </c>
      <c r="D617">
        <v>7.3</v>
      </c>
      <c r="E617">
        <v>8</v>
      </c>
      <c r="F617">
        <v>102</v>
      </c>
      <c r="G617">
        <v>24</v>
      </c>
      <c r="H617">
        <v>-132</v>
      </c>
      <c r="I617">
        <v>0.56896599999999997</v>
      </c>
      <c r="J617">
        <v>-123</v>
      </c>
      <c r="K617">
        <v>-132</v>
      </c>
      <c r="L617">
        <v>0.30915287200000002</v>
      </c>
      <c r="M617">
        <v>12</v>
      </c>
      <c r="N617">
        <v>121</v>
      </c>
      <c r="O617">
        <v>0.45248899999999997</v>
      </c>
      <c r="P617">
        <v>114</v>
      </c>
      <c r="Q617">
        <v>121</v>
      </c>
      <c r="R617" s="99">
        <v>0.49003002499999998</v>
      </c>
      <c r="S617" s="102">
        <f t="shared" si="45"/>
        <v>-104.06912821311305</v>
      </c>
      <c r="T617" s="99">
        <v>0.52823069700000003</v>
      </c>
      <c r="U617" s="102">
        <f t="shared" si="46"/>
        <v>111.96800928779381</v>
      </c>
      <c r="V617">
        <v>0.53552500000000003</v>
      </c>
      <c r="W617" s="100">
        <f t="shared" si="47"/>
        <v>-115.29684051886539</v>
      </c>
      <c r="X617">
        <v>0.581291</v>
      </c>
      <c r="Y617" s="100">
        <f t="shared" si="48"/>
        <v>-138.82935403824615</v>
      </c>
      <c r="Z617">
        <v>0.55349999999999999</v>
      </c>
      <c r="AA617" s="100">
        <f t="shared" si="49"/>
        <v>-123.96416573348263</v>
      </c>
      <c r="AB617">
        <v>0.71896599999999999</v>
      </c>
      <c r="AC617">
        <v>1</v>
      </c>
      <c r="AD617">
        <v>7</v>
      </c>
      <c r="AE617">
        <v>6</v>
      </c>
      <c r="AF617" t="s">
        <v>222</v>
      </c>
      <c r="AG617" s="99" t="s">
        <v>325</v>
      </c>
      <c r="AH617">
        <v>1</v>
      </c>
      <c r="AI617">
        <v>13</v>
      </c>
      <c r="AJ617">
        <v>1</v>
      </c>
    </row>
    <row r="618" spans="1:36" x14ac:dyDescent="0.2">
      <c r="A618">
        <v>777088</v>
      </c>
      <c r="B618" s="85">
        <v>45857</v>
      </c>
      <c r="C618">
        <v>2025</v>
      </c>
      <c r="D618">
        <v>7.3</v>
      </c>
      <c r="E618">
        <v>8.5</v>
      </c>
      <c r="F618">
        <v>105</v>
      </c>
      <c r="G618">
        <v>28</v>
      </c>
      <c r="H618">
        <v>-115</v>
      </c>
      <c r="I618">
        <v>0.53488400000000003</v>
      </c>
      <c r="J618">
        <v>-105</v>
      </c>
      <c r="K618">
        <v>-115</v>
      </c>
      <c r="L618">
        <v>0.33222175900000001</v>
      </c>
      <c r="M618">
        <v>10</v>
      </c>
      <c r="N618">
        <v>107</v>
      </c>
      <c r="O618">
        <v>0.48309200000000002</v>
      </c>
      <c r="P618">
        <v>-103</v>
      </c>
      <c r="Q618">
        <v>107</v>
      </c>
      <c r="R618" s="99">
        <v>0.491176797</v>
      </c>
      <c r="S618" s="102">
        <f t="shared" si="45"/>
        <v>-103.59267907355971</v>
      </c>
      <c r="T618" s="99">
        <v>0.45756856299999998</v>
      </c>
      <c r="U618" s="102">
        <f t="shared" si="46"/>
        <v>-118.54648261751323</v>
      </c>
      <c r="V618">
        <v>0.59022799999999997</v>
      </c>
      <c r="W618" s="100">
        <f t="shared" si="47"/>
        <v>-144.0381480433021</v>
      </c>
      <c r="X618">
        <v>0.56424799999999997</v>
      </c>
      <c r="Y618" s="100">
        <f t="shared" si="48"/>
        <v>-129.48833281315976</v>
      </c>
      <c r="Z618">
        <v>0.61558500000000005</v>
      </c>
      <c r="AA618" s="100">
        <f t="shared" si="49"/>
        <v>-160.13553061144862</v>
      </c>
      <c r="AB618">
        <v>0.68488400000000005</v>
      </c>
      <c r="AC618">
        <v>1</v>
      </c>
      <c r="AD618">
        <v>4</v>
      </c>
      <c r="AE618">
        <v>1</v>
      </c>
      <c r="AF618" t="s">
        <v>228</v>
      </c>
      <c r="AG618" s="99" t="s">
        <v>325</v>
      </c>
      <c r="AH618">
        <v>1</v>
      </c>
      <c r="AI618">
        <v>5</v>
      </c>
      <c r="AJ618">
        <v>-1</v>
      </c>
    </row>
    <row r="619" spans="1:36" x14ac:dyDescent="0.2">
      <c r="A619">
        <v>777089</v>
      </c>
      <c r="B619" s="85">
        <v>45857</v>
      </c>
      <c r="C619">
        <v>2025</v>
      </c>
      <c r="D619">
        <v>7.3</v>
      </c>
      <c r="E619">
        <v>9</v>
      </c>
      <c r="F619">
        <v>105</v>
      </c>
      <c r="G619">
        <v>21</v>
      </c>
      <c r="H619">
        <v>-119</v>
      </c>
      <c r="I619">
        <v>0.54337899999999995</v>
      </c>
      <c r="J619">
        <v>-126</v>
      </c>
      <c r="K619">
        <v>-119</v>
      </c>
      <c r="L619">
        <v>0.323198667</v>
      </c>
      <c r="M619">
        <v>4</v>
      </c>
      <c r="N619">
        <v>110</v>
      </c>
      <c r="O619">
        <v>0.47619</v>
      </c>
      <c r="P619">
        <v>117</v>
      </c>
      <c r="Q619">
        <v>110</v>
      </c>
      <c r="R619" s="99">
        <v>0.49376515500000001</v>
      </c>
      <c r="S619" s="102">
        <f t="shared" si="45"/>
        <v>-102.52542932074664</v>
      </c>
      <c r="T619" s="99">
        <v>0.67331004500000002</v>
      </c>
      <c r="U619" s="102">
        <f t="shared" si="46"/>
        <v>206.1006268160281</v>
      </c>
      <c r="V619">
        <v>0.52569600000000005</v>
      </c>
      <c r="W619" s="100">
        <f t="shared" si="47"/>
        <v>-110.8352449062205</v>
      </c>
      <c r="X619">
        <v>0.61225200000000002</v>
      </c>
      <c r="Y619" s="100">
        <f t="shared" si="48"/>
        <v>-157.89946047432869</v>
      </c>
      <c r="Z619">
        <v>0.47041699999999997</v>
      </c>
      <c r="AA619" s="100">
        <f t="shared" si="49"/>
        <v>112.57735158380757</v>
      </c>
      <c r="AB619">
        <v>0.69337899999999997</v>
      </c>
      <c r="AC619">
        <v>1</v>
      </c>
      <c r="AD619">
        <v>9</v>
      </c>
      <c r="AE619">
        <v>5</v>
      </c>
      <c r="AF619" t="s">
        <v>227</v>
      </c>
      <c r="AG619" s="99" t="s">
        <v>325</v>
      </c>
      <c r="AH619">
        <v>1</v>
      </c>
      <c r="AI619">
        <v>14</v>
      </c>
      <c r="AJ619">
        <v>1</v>
      </c>
    </row>
    <row r="620" spans="1:36" x14ac:dyDescent="0.2">
      <c r="A620">
        <v>777090</v>
      </c>
      <c r="B620" s="85">
        <v>45857</v>
      </c>
      <c r="C620">
        <v>2025</v>
      </c>
      <c r="D620">
        <v>7.3</v>
      </c>
      <c r="E620">
        <v>8</v>
      </c>
      <c r="F620">
        <v>108.5</v>
      </c>
      <c r="G620">
        <v>22</v>
      </c>
      <c r="H620">
        <v>-123</v>
      </c>
      <c r="I620">
        <v>0.55157</v>
      </c>
      <c r="J620">
        <v>-132</v>
      </c>
      <c r="K620">
        <v>-123</v>
      </c>
      <c r="L620">
        <v>0.33647680099999999</v>
      </c>
      <c r="M620">
        <v>9</v>
      </c>
      <c r="N620">
        <v>113</v>
      </c>
      <c r="O620">
        <v>0.46948400000000001</v>
      </c>
      <c r="P620">
        <v>122</v>
      </c>
      <c r="Q620">
        <v>113</v>
      </c>
      <c r="R620" s="99">
        <v>0.503446748</v>
      </c>
      <c r="S620" s="102">
        <f t="shared" si="45"/>
        <v>101.38826922837272</v>
      </c>
      <c r="T620" s="99">
        <v>0.49032193699999999</v>
      </c>
      <c r="U620" s="102">
        <f t="shared" si="46"/>
        <v>-103.94763614257786</v>
      </c>
      <c r="V620">
        <v>0.51871199999999995</v>
      </c>
      <c r="W620" s="100">
        <f t="shared" si="47"/>
        <v>-107.77580159904254</v>
      </c>
      <c r="X620">
        <v>0.59251200000000004</v>
      </c>
      <c r="Y620" s="100">
        <f t="shared" si="48"/>
        <v>-145.40599968588035</v>
      </c>
      <c r="Z620">
        <v>0.59348999999999996</v>
      </c>
      <c r="AA620" s="100">
        <f t="shared" si="49"/>
        <v>-145.99640845243658</v>
      </c>
      <c r="AB620">
        <v>0.40156999999999998</v>
      </c>
      <c r="AC620">
        <v>-1</v>
      </c>
      <c r="AD620">
        <v>4</v>
      </c>
      <c r="AE620">
        <v>10</v>
      </c>
      <c r="AF620" t="s">
        <v>224</v>
      </c>
      <c r="AG620" s="99" t="s">
        <v>324</v>
      </c>
      <c r="AH620">
        <v>-1</v>
      </c>
      <c r="AI620">
        <v>14</v>
      </c>
      <c r="AJ620">
        <v>1</v>
      </c>
    </row>
    <row r="621" spans="1:36" x14ac:dyDescent="0.2">
      <c r="A621">
        <v>777091</v>
      </c>
      <c r="B621" s="85">
        <v>45857</v>
      </c>
      <c r="C621">
        <v>2025</v>
      </c>
      <c r="D621">
        <v>7.3</v>
      </c>
      <c r="E621">
        <v>9.5</v>
      </c>
      <c r="F621">
        <v>106.5</v>
      </c>
      <c r="G621">
        <v>16</v>
      </c>
      <c r="H621">
        <v>117</v>
      </c>
      <c r="I621">
        <v>0.46082899999999999</v>
      </c>
      <c r="J621">
        <v>129</v>
      </c>
      <c r="K621">
        <v>117</v>
      </c>
      <c r="L621">
        <v>0.34988272100000001</v>
      </c>
      <c r="M621">
        <v>23</v>
      </c>
      <c r="N621">
        <v>-127</v>
      </c>
      <c r="O621">
        <v>0.55947100000000005</v>
      </c>
      <c r="P621">
        <v>-140</v>
      </c>
      <c r="Q621">
        <v>-127</v>
      </c>
      <c r="R621" s="99">
        <v>0.51061082099999999</v>
      </c>
      <c r="S621" s="102">
        <f t="shared" si="45"/>
        <v>104.33635292945453</v>
      </c>
      <c r="T621" s="99">
        <v>0.49123401300000002</v>
      </c>
      <c r="U621" s="102">
        <f t="shared" si="46"/>
        <v>-103.56896581589108</v>
      </c>
      <c r="V621">
        <v>0.437668</v>
      </c>
      <c r="W621" s="100">
        <f t="shared" si="47"/>
        <v>128.48369083414826</v>
      </c>
      <c r="X621">
        <v>0.44341700000000001</v>
      </c>
      <c r="Y621" s="100">
        <f t="shared" si="48"/>
        <v>125.52134897850105</v>
      </c>
      <c r="Z621">
        <v>0.49196099999999998</v>
      </c>
      <c r="AA621" s="100">
        <f t="shared" si="49"/>
        <v>103.26814523915513</v>
      </c>
      <c r="AB621">
        <v>0.61082899999999996</v>
      </c>
      <c r="AC621">
        <v>1</v>
      </c>
      <c r="AD621">
        <v>4</v>
      </c>
      <c r="AE621">
        <v>2</v>
      </c>
      <c r="AF621" t="s">
        <v>225</v>
      </c>
      <c r="AG621" s="99" t="s">
        <v>326</v>
      </c>
      <c r="AH621">
        <v>-1</v>
      </c>
      <c r="AI621">
        <v>6</v>
      </c>
      <c r="AJ621">
        <v>-1</v>
      </c>
    </row>
    <row r="622" spans="1:36" x14ac:dyDescent="0.2">
      <c r="A622">
        <v>777093</v>
      </c>
      <c r="B622" s="85">
        <v>45857</v>
      </c>
      <c r="C622">
        <v>2025</v>
      </c>
      <c r="D622">
        <v>7.3</v>
      </c>
      <c r="E622">
        <v>8</v>
      </c>
      <c r="F622">
        <v>-104</v>
      </c>
      <c r="G622">
        <v>11</v>
      </c>
      <c r="H622">
        <v>103</v>
      </c>
      <c r="I622">
        <v>0.49261100000000002</v>
      </c>
      <c r="J622">
        <v>111</v>
      </c>
      <c r="K622">
        <v>103</v>
      </c>
      <c r="L622">
        <v>0.35061088499999998</v>
      </c>
      <c r="M622">
        <v>13</v>
      </c>
      <c r="N622">
        <v>-111</v>
      </c>
      <c r="O622">
        <v>0.52606600000000003</v>
      </c>
      <c r="P622">
        <v>-121</v>
      </c>
      <c r="Q622">
        <v>-111</v>
      </c>
      <c r="R622" s="99">
        <v>0.47298679199999999</v>
      </c>
      <c r="S622" s="102">
        <f t="shared" si="45"/>
        <v>-111.42239422195115</v>
      </c>
      <c r="T622" s="99">
        <v>0.54171066499999998</v>
      </c>
      <c r="U622" s="102">
        <f t="shared" si="46"/>
        <v>118.20276485377954</v>
      </c>
      <c r="V622">
        <v>0.431118</v>
      </c>
      <c r="W622" s="100">
        <f t="shared" si="47"/>
        <v>131.95505638827422</v>
      </c>
      <c r="X622">
        <v>0.50235200000000002</v>
      </c>
      <c r="Y622" s="100">
        <f t="shared" si="48"/>
        <v>-100.94524643925024</v>
      </c>
      <c r="Z622">
        <v>0.50915699999999997</v>
      </c>
      <c r="AA622" s="100">
        <f t="shared" si="49"/>
        <v>-103.73113195054222</v>
      </c>
      <c r="AB622">
        <v>0.64261100000000004</v>
      </c>
      <c r="AC622">
        <v>1</v>
      </c>
      <c r="AD622">
        <v>3</v>
      </c>
      <c r="AE622">
        <v>1</v>
      </c>
      <c r="AF622" t="s">
        <v>225</v>
      </c>
      <c r="AG622" s="99" t="s">
        <v>326</v>
      </c>
      <c r="AH622">
        <v>-1</v>
      </c>
      <c r="AI622">
        <v>4</v>
      </c>
      <c r="AJ622">
        <v>-1</v>
      </c>
    </row>
    <row r="623" spans="1:36" x14ac:dyDescent="0.2">
      <c r="A623">
        <v>777094</v>
      </c>
      <c r="B623" s="85">
        <v>45857</v>
      </c>
      <c r="C623">
        <v>2025</v>
      </c>
      <c r="D623">
        <v>7.3</v>
      </c>
      <c r="E623">
        <v>7.5</v>
      </c>
      <c r="F623">
        <v>102</v>
      </c>
      <c r="G623">
        <v>29</v>
      </c>
      <c r="H623">
        <v>121</v>
      </c>
      <c r="I623">
        <v>0.45248899999999997</v>
      </c>
      <c r="J623">
        <v>102</v>
      </c>
      <c r="K623">
        <v>121</v>
      </c>
      <c r="L623">
        <v>0.33360588699999999</v>
      </c>
      <c r="M623">
        <v>25</v>
      </c>
      <c r="N623">
        <v>-131</v>
      </c>
      <c r="O623">
        <v>0.56710000000000005</v>
      </c>
      <c r="P623">
        <v>-110</v>
      </c>
      <c r="Q623">
        <v>-131</v>
      </c>
      <c r="R623" s="99">
        <v>0.470939414</v>
      </c>
      <c r="S623" s="102">
        <f t="shared" si="45"/>
        <v>-112.341539117811</v>
      </c>
      <c r="T623" s="99">
        <v>0.53810380099999999</v>
      </c>
      <c r="U623" s="102">
        <f t="shared" si="46"/>
        <v>116.49885887023721</v>
      </c>
      <c r="V623">
        <v>0.48259600000000002</v>
      </c>
      <c r="W623" s="100">
        <f t="shared" si="47"/>
        <v>107.21265820686452</v>
      </c>
      <c r="X623">
        <v>0.54485300000000003</v>
      </c>
      <c r="Y623" s="100">
        <f t="shared" si="48"/>
        <v>-119.70923679602417</v>
      </c>
      <c r="Z623">
        <v>0.47695799999999999</v>
      </c>
      <c r="AA623" s="100">
        <f t="shared" si="49"/>
        <v>109.66206668092369</v>
      </c>
      <c r="AB623">
        <v>0.60248900000000005</v>
      </c>
      <c r="AC623">
        <v>1</v>
      </c>
      <c r="AD623">
        <v>6</v>
      </c>
      <c r="AE623">
        <v>3</v>
      </c>
      <c r="AF623" t="s">
        <v>228</v>
      </c>
      <c r="AG623" s="99" t="s">
        <v>326</v>
      </c>
      <c r="AH623">
        <v>-1</v>
      </c>
      <c r="AI623">
        <v>9</v>
      </c>
      <c r="AJ623">
        <v>1</v>
      </c>
    </row>
    <row r="624" spans="1:36" x14ac:dyDescent="0.2">
      <c r="A624">
        <v>777095</v>
      </c>
      <c r="B624" s="85">
        <v>45857</v>
      </c>
      <c r="C624">
        <v>2025</v>
      </c>
      <c r="D624">
        <v>7.3</v>
      </c>
      <c r="E624">
        <v>9</v>
      </c>
      <c r="F624">
        <v>106.5</v>
      </c>
      <c r="G624">
        <v>27</v>
      </c>
      <c r="H624">
        <v>-119</v>
      </c>
      <c r="I624">
        <v>0.54337899999999995</v>
      </c>
      <c r="J624">
        <v>-116</v>
      </c>
      <c r="K624">
        <v>-119</v>
      </c>
      <c r="L624">
        <v>0.32069846699999999</v>
      </c>
      <c r="M624">
        <v>2</v>
      </c>
      <c r="N624">
        <v>110</v>
      </c>
      <c r="O624">
        <v>0.47619</v>
      </c>
      <c r="P624">
        <v>108</v>
      </c>
      <c r="Q624">
        <v>110</v>
      </c>
      <c r="R624" s="99">
        <v>0.49471657200000002</v>
      </c>
      <c r="S624" s="102">
        <f t="shared" si="45"/>
        <v>-102.13594138504017</v>
      </c>
      <c r="T624" s="99">
        <v>0.52086898000000004</v>
      </c>
      <c r="U624" s="102">
        <f t="shared" si="46"/>
        <v>108.71117883371444</v>
      </c>
      <c r="V624">
        <v>0.51022299999999998</v>
      </c>
      <c r="W624" s="100">
        <f t="shared" si="47"/>
        <v>-104.17455290877275</v>
      </c>
      <c r="X624">
        <v>0.54724899999999999</v>
      </c>
      <c r="Y624" s="100">
        <f t="shared" si="48"/>
        <v>-120.87195831704403</v>
      </c>
      <c r="Z624">
        <v>0.53794699999999995</v>
      </c>
      <c r="AA624" s="100">
        <f t="shared" si="49"/>
        <v>-116.42538842946585</v>
      </c>
      <c r="AB624">
        <v>0.69337899999999997</v>
      </c>
      <c r="AC624">
        <v>1</v>
      </c>
      <c r="AD624">
        <v>4</v>
      </c>
      <c r="AE624">
        <v>3</v>
      </c>
      <c r="AF624" t="s">
        <v>222</v>
      </c>
      <c r="AG624" s="99" t="s">
        <v>325</v>
      </c>
      <c r="AH624">
        <v>1</v>
      </c>
      <c r="AI624">
        <v>7</v>
      </c>
      <c r="AJ624">
        <v>-1</v>
      </c>
    </row>
    <row r="625" spans="1:36" x14ac:dyDescent="0.2">
      <c r="A625">
        <v>777096</v>
      </c>
      <c r="B625" s="85">
        <v>45857</v>
      </c>
      <c r="C625">
        <v>2025</v>
      </c>
      <c r="D625">
        <v>7.3</v>
      </c>
      <c r="E625">
        <v>9</v>
      </c>
      <c r="F625">
        <v>106</v>
      </c>
      <c r="G625">
        <v>5</v>
      </c>
      <c r="H625">
        <v>-143</v>
      </c>
      <c r="I625">
        <v>0.58847700000000003</v>
      </c>
      <c r="J625">
        <v>-143</v>
      </c>
      <c r="K625">
        <v>-143</v>
      </c>
      <c r="L625">
        <v>0.31173380000000001</v>
      </c>
      <c r="M625">
        <v>3</v>
      </c>
      <c r="N625">
        <v>131</v>
      </c>
      <c r="O625">
        <v>0.43290000000000001</v>
      </c>
      <c r="P625">
        <v>131</v>
      </c>
      <c r="Q625">
        <v>132</v>
      </c>
      <c r="R625" s="99">
        <v>0.50095293900000004</v>
      </c>
      <c r="S625" s="102">
        <f t="shared" si="45"/>
        <v>100.38190346140523</v>
      </c>
      <c r="T625" s="99">
        <v>0.464826988</v>
      </c>
      <c r="U625" s="102">
        <f t="shared" si="46"/>
        <v>-115.13380802235176</v>
      </c>
      <c r="V625">
        <v>0.58427700000000005</v>
      </c>
      <c r="W625" s="100">
        <f t="shared" si="47"/>
        <v>-140.54478583094996</v>
      </c>
      <c r="X625">
        <v>0.60647399999999996</v>
      </c>
      <c r="Y625" s="100">
        <f t="shared" si="48"/>
        <v>-154.11281592575835</v>
      </c>
      <c r="Z625">
        <v>0.63572700000000004</v>
      </c>
      <c r="AA625" s="100">
        <f t="shared" si="49"/>
        <v>-174.51938518638497</v>
      </c>
      <c r="AB625">
        <v>0.73847700000000005</v>
      </c>
      <c r="AC625">
        <v>1</v>
      </c>
      <c r="AD625">
        <v>6</v>
      </c>
      <c r="AE625">
        <v>0</v>
      </c>
      <c r="AF625" t="s">
        <v>224</v>
      </c>
      <c r="AG625" s="99" t="s">
        <v>325</v>
      </c>
      <c r="AH625">
        <v>1</v>
      </c>
      <c r="AI625">
        <v>6</v>
      </c>
      <c r="AJ625">
        <v>-1</v>
      </c>
    </row>
    <row r="626" spans="1:36" x14ac:dyDescent="0.2">
      <c r="A626">
        <v>777097</v>
      </c>
      <c r="B626" s="85">
        <v>45857</v>
      </c>
      <c r="C626">
        <v>2025</v>
      </c>
      <c r="D626">
        <v>7.3</v>
      </c>
      <c r="E626">
        <v>9.5</v>
      </c>
      <c r="F626">
        <v>-105</v>
      </c>
      <c r="G626">
        <v>0</v>
      </c>
      <c r="H626">
        <v>110</v>
      </c>
      <c r="I626">
        <v>0.47619</v>
      </c>
      <c r="J626">
        <v>112</v>
      </c>
      <c r="K626">
        <v>110</v>
      </c>
      <c r="L626">
        <v>0.327106864</v>
      </c>
      <c r="M626">
        <v>19</v>
      </c>
      <c r="N626">
        <v>-130</v>
      </c>
      <c r="O626">
        <v>0.56521699999999997</v>
      </c>
      <c r="P626">
        <v>-132</v>
      </c>
      <c r="Q626">
        <v>-130</v>
      </c>
      <c r="R626" s="99">
        <v>0.51961386600000004</v>
      </c>
      <c r="S626" s="102">
        <f t="shared" si="45"/>
        <v>108.16587516241675</v>
      </c>
      <c r="T626" s="99">
        <v>0.51675133900000003</v>
      </c>
      <c r="U626" s="102">
        <f t="shared" si="46"/>
        <v>106.93280306885322</v>
      </c>
      <c r="V626">
        <v>0.5</v>
      </c>
      <c r="W626" s="100">
        <f t="shared" si="47"/>
        <v>-100</v>
      </c>
      <c r="X626">
        <v>0.5</v>
      </c>
      <c r="Y626" s="100">
        <f t="shared" si="48"/>
        <v>-100</v>
      </c>
      <c r="Z626">
        <v>0.5</v>
      </c>
      <c r="AA626" s="100">
        <f t="shared" si="49"/>
        <v>-100</v>
      </c>
      <c r="AB626">
        <v>0.32618999999999998</v>
      </c>
      <c r="AC626">
        <v>-1</v>
      </c>
      <c r="AD626">
        <v>9</v>
      </c>
      <c r="AE626">
        <v>12</v>
      </c>
      <c r="AF626" t="s">
        <v>228</v>
      </c>
      <c r="AG626" s="99" t="s">
        <v>323</v>
      </c>
      <c r="AH626">
        <v>1</v>
      </c>
      <c r="AI626">
        <v>21</v>
      </c>
      <c r="AJ626">
        <v>1</v>
      </c>
    </row>
    <row r="627" spans="1:36" x14ac:dyDescent="0.2">
      <c r="A627">
        <v>777104</v>
      </c>
      <c r="B627" s="85">
        <v>45857</v>
      </c>
      <c r="C627">
        <v>2025</v>
      </c>
      <c r="D627">
        <v>7.3</v>
      </c>
      <c r="E627">
        <v>9</v>
      </c>
      <c r="F627">
        <v>108.5</v>
      </c>
      <c r="G627">
        <v>7</v>
      </c>
      <c r="H627">
        <v>-124</v>
      </c>
      <c r="I627">
        <v>0.55357100000000004</v>
      </c>
      <c r="J627">
        <v>-135</v>
      </c>
      <c r="K627">
        <v>-124</v>
      </c>
      <c r="L627">
        <v>0.30274477700000002</v>
      </c>
      <c r="M627">
        <v>20</v>
      </c>
      <c r="N627">
        <v>115</v>
      </c>
      <c r="O627">
        <v>0.46511599999999997</v>
      </c>
      <c r="P627">
        <v>125</v>
      </c>
      <c r="Q627">
        <v>115</v>
      </c>
      <c r="R627" s="99">
        <v>0.50208474400000003</v>
      </c>
      <c r="S627" s="102">
        <f t="shared" si="45"/>
        <v>100.83738908373599</v>
      </c>
      <c r="T627" s="99">
        <v>0.52760512000000004</v>
      </c>
      <c r="U627" s="102">
        <f t="shared" si="46"/>
        <v>111.68730702585093</v>
      </c>
      <c r="V627">
        <v>0.52198999999999995</v>
      </c>
      <c r="W627" s="100">
        <f t="shared" si="47"/>
        <v>-109.20064433798453</v>
      </c>
      <c r="X627">
        <v>0.56206599999999995</v>
      </c>
      <c r="Y627" s="100">
        <f t="shared" si="48"/>
        <v>-128.34491042029163</v>
      </c>
      <c r="Z627">
        <v>0.51737100000000003</v>
      </c>
      <c r="AA627" s="100">
        <f t="shared" si="49"/>
        <v>-107.19848993740536</v>
      </c>
      <c r="AB627">
        <v>0.40357100000000001</v>
      </c>
      <c r="AC627">
        <v>-1</v>
      </c>
      <c r="AD627">
        <v>2</v>
      </c>
      <c r="AE627">
        <v>8</v>
      </c>
      <c r="AF627" t="s">
        <v>224</v>
      </c>
      <c r="AG627" s="99" t="s">
        <v>324</v>
      </c>
      <c r="AH627">
        <v>-1</v>
      </c>
      <c r="AI627">
        <v>10</v>
      </c>
      <c r="AJ627">
        <v>1</v>
      </c>
    </row>
    <row r="628" spans="1:36" x14ac:dyDescent="0.2">
      <c r="A628">
        <v>777067</v>
      </c>
      <c r="B628" s="85">
        <v>45858</v>
      </c>
      <c r="C628">
        <v>2025</v>
      </c>
      <c r="D628">
        <v>7.3</v>
      </c>
      <c r="E628">
        <v>6</v>
      </c>
      <c r="F628">
        <v>-102</v>
      </c>
      <c r="G628">
        <v>24</v>
      </c>
      <c r="H628">
        <v>-148</v>
      </c>
      <c r="I628">
        <v>0.59677400000000003</v>
      </c>
      <c r="J628">
        <v>-132</v>
      </c>
      <c r="K628">
        <v>-148</v>
      </c>
      <c r="L628">
        <v>0.30915287200000002</v>
      </c>
      <c r="M628">
        <v>12</v>
      </c>
      <c r="N628">
        <v>136</v>
      </c>
      <c r="O628">
        <v>0.42372900000000002</v>
      </c>
      <c r="P628">
        <v>122</v>
      </c>
      <c r="Q628">
        <v>136</v>
      </c>
      <c r="R628" s="99">
        <v>0.49211580900000002</v>
      </c>
      <c r="S628" s="102">
        <f t="shared" si="45"/>
        <v>-103.20420147282854</v>
      </c>
      <c r="T628" s="99">
        <v>0.51458230400000005</v>
      </c>
      <c r="U628" s="102">
        <f t="shared" si="46"/>
        <v>106.00814684761721</v>
      </c>
      <c r="V628">
        <v>0.513988</v>
      </c>
      <c r="W628" s="100">
        <f t="shared" si="47"/>
        <v>-105.75623647152746</v>
      </c>
      <c r="X628">
        <v>0.60097199999999995</v>
      </c>
      <c r="Y628" s="100">
        <f t="shared" si="48"/>
        <v>-150.60897982096492</v>
      </c>
      <c r="Z628">
        <v>0.55021699999999996</v>
      </c>
      <c r="AA628" s="100">
        <f t="shared" si="49"/>
        <v>-122.32943441615176</v>
      </c>
      <c r="AB628">
        <v>0.446774</v>
      </c>
      <c r="AC628">
        <v>-1</v>
      </c>
      <c r="AD628">
        <v>3</v>
      </c>
      <c r="AE628">
        <v>11</v>
      </c>
      <c r="AF628" t="s">
        <v>223</v>
      </c>
      <c r="AG628" s="99" t="s">
        <v>324</v>
      </c>
      <c r="AH628">
        <v>-1</v>
      </c>
      <c r="AI628">
        <v>14</v>
      </c>
      <c r="AJ628">
        <v>1</v>
      </c>
    </row>
    <row r="629" spans="1:36" x14ac:dyDescent="0.2">
      <c r="A629">
        <v>777071</v>
      </c>
      <c r="B629" s="85">
        <v>45858</v>
      </c>
      <c r="C629">
        <v>2025</v>
      </c>
      <c r="D629">
        <v>7.3</v>
      </c>
      <c r="E629">
        <v>9</v>
      </c>
      <c r="F629">
        <v>105</v>
      </c>
      <c r="G629">
        <v>1</v>
      </c>
      <c r="H629">
        <v>-135</v>
      </c>
      <c r="I629">
        <v>0.57446799999999998</v>
      </c>
      <c r="J629">
        <v>-137</v>
      </c>
      <c r="K629">
        <v>-135</v>
      </c>
      <c r="L629">
        <v>0.340368381</v>
      </c>
      <c r="M629">
        <v>26</v>
      </c>
      <c r="N629">
        <v>124</v>
      </c>
      <c r="O629">
        <v>0.44642900000000002</v>
      </c>
      <c r="P629">
        <v>127</v>
      </c>
      <c r="Q629">
        <v>124</v>
      </c>
      <c r="R629" s="99">
        <v>0.48429334099999999</v>
      </c>
      <c r="S629" s="102">
        <f t="shared" si="45"/>
        <v>-106.48642369005854</v>
      </c>
      <c r="T629" s="99">
        <v>0.45155395999999998</v>
      </c>
      <c r="U629" s="102">
        <f t="shared" si="46"/>
        <v>-121.45747542552832</v>
      </c>
      <c r="V629">
        <v>0.58679599999999998</v>
      </c>
      <c r="W629" s="100">
        <f t="shared" si="47"/>
        <v>-142.01120995924529</v>
      </c>
      <c r="X629">
        <v>0.56923400000000002</v>
      </c>
      <c r="Y629" s="100">
        <f t="shared" si="48"/>
        <v>-132.14459822734386</v>
      </c>
      <c r="Z629">
        <v>0.56299699999999997</v>
      </c>
      <c r="AA629" s="100">
        <f t="shared" si="49"/>
        <v>-128.8313810202676</v>
      </c>
      <c r="AB629">
        <v>0.724468</v>
      </c>
      <c r="AC629">
        <v>1</v>
      </c>
      <c r="AD629">
        <v>5</v>
      </c>
      <c r="AE629">
        <v>3</v>
      </c>
      <c r="AF629" t="s">
        <v>225</v>
      </c>
      <c r="AG629" s="99" t="s">
        <v>325</v>
      </c>
      <c r="AH629">
        <v>1</v>
      </c>
      <c r="AI629">
        <v>8</v>
      </c>
      <c r="AJ629">
        <v>-1</v>
      </c>
    </row>
    <row r="630" spans="1:36" x14ac:dyDescent="0.2">
      <c r="A630">
        <v>777074</v>
      </c>
      <c r="B630" s="85">
        <v>45858</v>
      </c>
      <c r="C630">
        <v>2025</v>
      </c>
      <c r="D630">
        <v>7.3</v>
      </c>
      <c r="E630">
        <v>9.5</v>
      </c>
      <c r="F630">
        <v>112.5</v>
      </c>
      <c r="G630">
        <v>22</v>
      </c>
      <c r="H630">
        <v>-142</v>
      </c>
      <c r="I630">
        <v>0.58677699999999999</v>
      </c>
      <c r="J630">
        <v>-130</v>
      </c>
      <c r="K630">
        <v>-142</v>
      </c>
      <c r="L630">
        <v>0.33647680099999999</v>
      </c>
      <c r="M630">
        <v>9</v>
      </c>
      <c r="N630">
        <v>131</v>
      </c>
      <c r="O630">
        <v>0.43290000000000001</v>
      </c>
      <c r="P630">
        <v>120</v>
      </c>
      <c r="Q630">
        <v>131</v>
      </c>
      <c r="R630" s="99">
        <v>0.51522816800000004</v>
      </c>
      <c r="S630" s="102">
        <f t="shared" si="45"/>
        <v>106.28261255905646</v>
      </c>
      <c r="T630" s="99">
        <v>0.40590648200000001</v>
      </c>
      <c r="U630" s="102">
        <f t="shared" si="46"/>
        <v>-146.36216575619997</v>
      </c>
      <c r="V630">
        <v>0.52401399999999998</v>
      </c>
      <c r="W630" s="100">
        <f t="shared" si="47"/>
        <v>-110.0902127373494</v>
      </c>
      <c r="X630">
        <v>0.59355000000000002</v>
      </c>
      <c r="Y630" s="100">
        <f t="shared" si="48"/>
        <v>-146.03272235207282</v>
      </c>
      <c r="Z630">
        <v>0.58821900000000005</v>
      </c>
      <c r="AA630" s="100">
        <f t="shared" si="49"/>
        <v>-142.84753303333571</v>
      </c>
      <c r="AB630">
        <v>0.43677700000000003</v>
      </c>
      <c r="AC630">
        <v>-1</v>
      </c>
      <c r="AD630">
        <v>2</v>
      </c>
      <c r="AE630">
        <v>7</v>
      </c>
      <c r="AF630" t="s">
        <v>230</v>
      </c>
      <c r="AG630" s="99" t="s">
        <v>324</v>
      </c>
      <c r="AH630">
        <v>-1</v>
      </c>
      <c r="AI630">
        <v>9</v>
      </c>
      <c r="AJ630">
        <v>-1</v>
      </c>
    </row>
    <row r="631" spans="1:36" x14ac:dyDescent="0.2">
      <c r="A631">
        <v>777075</v>
      </c>
      <c r="B631" s="85">
        <v>45858</v>
      </c>
      <c r="C631">
        <v>2025</v>
      </c>
      <c r="D631">
        <v>7.3</v>
      </c>
      <c r="E631">
        <v>6.5</v>
      </c>
      <c r="F631">
        <v>105</v>
      </c>
      <c r="G631">
        <v>5</v>
      </c>
      <c r="H631">
        <v>122</v>
      </c>
      <c r="I631">
        <v>0.45045000000000002</v>
      </c>
      <c r="J631">
        <v>120</v>
      </c>
      <c r="K631">
        <v>122</v>
      </c>
      <c r="L631">
        <v>0.31173380000000001</v>
      </c>
      <c r="M631">
        <v>3</v>
      </c>
      <c r="N631">
        <v>-132</v>
      </c>
      <c r="O631">
        <v>0.56896599999999997</v>
      </c>
      <c r="P631">
        <v>-130</v>
      </c>
      <c r="Q631">
        <v>-132</v>
      </c>
      <c r="R631" s="99">
        <v>0.49037066299999998</v>
      </c>
      <c r="S631" s="102">
        <f t="shared" si="45"/>
        <v>-103.92737075300936</v>
      </c>
      <c r="T631" s="99">
        <v>0.66313227900000005</v>
      </c>
      <c r="U631" s="102">
        <f t="shared" si="46"/>
        <v>196.85242534709943</v>
      </c>
      <c r="V631">
        <v>0.56874999999999998</v>
      </c>
      <c r="W631" s="100">
        <f t="shared" si="47"/>
        <v>-131.88405797101447</v>
      </c>
      <c r="X631">
        <v>0.62693399999999999</v>
      </c>
      <c r="Y631" s="100">
        <f t="shared" si="48"/>
        <v>-168.04908514847239</v>
      </c>
      <c r="Z631">
        <v>0.50767899999999999</v>
      </c>
      <c r="AA631" s="100">
        <f t="shared" si="49"/>
        <v>-103.11950942576082</v>
      </c>
      <c r="AB631">
        <v>0.30044999999999999</v>
      </c>
      <c r="AC631">
        <v>-1</v>
      </c>
      <c r="AD631">
        <v>1</v>
      </c>
      <c r="AE631">
        <v>6</v>
      </c>
      <c r="AF631" t="s">
        <v>230</v>
      </c>
      <c r="AG631" s="99" t="s">
        <v>323</v>
      </c>
      <c r="AH631">
        <v>1</v>
      </c>
      <c r="AI631">
        <v>7</v>
      </c>
      <c r="AJ631">
        <v>1</v>
      </c>
    </row>
    <row r="632" spans="1:36" x14ac:dyDescent="0.2">
      <c r="A632">
        <v>777076</v>
      </c>
      <c r="B632" s="85">
        <v>45858</v>
      </c>
      <c r="C632">
        <v>2025</v>
      </c>
      <c r="D632">
        <v>7.3</v>
      </c>
      <c r="E632">
        <v>8.5</v>
      </c>
      <c r="F632">
        <v>-101</v>
      </c>
      <c r="G632">
        <v>27</v>
      </c>
      <c r="H632">
        <v>-116</v>
      </c>
      <c r="I632">
        <v>0.53703699999999999</v>
      </c>
      <c r="J632">
        <v>-120</v>
      </c>
      <c r="K632">
        <v>-116</v>
      </c>
      <c r="L632">
        <v>0.32069846699999999</v>
      </c>
      <c r="M632">
        <v>2</v>
      </c>
      <c r="N632">
        <v>107</v>
      </c>
      <c r="O632">
        <v>0.48309200000000002</v>
      </c>
      <c r="P632">
        <v>111</v>
      </c>
      <c r="Q632">
        <v>107</v>
      </c>
      <c r="R632" s="99">
        <v>0.50714623800000003</v>
      </c>
      <c r="S632" s="102">
        <f t="shared" si="45"/>
        <v>102.89994255943206</v>
      </c>
      <c r="T632" s="99">
        <v>0.44867212299999998</v>
      </c>
      <c r="U632" s="102">
        <f t="shared" si="46"/>
        <v>-122.87990466481472</v>
      </c>
      <c r="V632">
        <v>0.59373900000000002</v>
      </c>
      <c r="W632" s="100">
        <f t="shared" si="47"/>
        <v>-146.14718124555398</v>
      </c>
      <c r="X632">
        <v>0.53093900000000005</v>
      </c>
      <c r="Y632" s="100">
        <f t="shared" si="48"/>
        <v>-113.19188762229221</v>
      </c>
      <c r="Z632">
        <v>0.59835700000000003</v>
      </c>
      <c r="AA632" s="100">
        <f t="shared" si="49"/>
        <v>-148.97732563495444</v>
      </c>
      <c r="AB632">
        <v>0.38703700000000002</v>
      </c>
      <c r="AC632">
        <v>-1</v>
      </c>
      <c r="AD632">
        <v>3</v>
      </c>
      <c r="AE632">
        <v>5</v>
      </c>
      <c r="AF632" t="s">
        <v>225</v>
      </c>
      <c r="AG632" s="99" t="s">
        <v>324</v>
      </c>
      <c r="AH632">
        <v>-1</v>
      </c>
      <c r="AI632">
        <v>8</v>
      </c>
      <c r="AJ632">
        <v>-1</v>
      </c>
    </row>
    <row r="633" spans="1:36" x14ac:dyDescent="0.2">
      <c r="A633">
        <v>777077</v>
      </c>
      <c r="B633" s="85">
        <v>45858</v>
      </c>
      <c r="C633">
        <v>2025</v>
      </c>
      <c r="D633">
        <v>7.3</v>
      </c>
      <c r="E633">
        <v>8</v>
      </c>
      <c r="F633">
        <v>-103</v>
      </c>
      <c r="G633">
        <v>16</v>
      </c>
      <c r="H633">
        <v>104</v>
      </c>
      <c r="I633">
        <v>0.49019600000000002</v>
      </c>
      <c r="J633">
        <v>112</v>
      </c>
      <c r="K633">
        <v>104</v>
      </c>
      <c r="L633">
        <v>0.34988272100000001</v>
      </c>
      <c r="M633">
        <v>23</v>
      </c>
      <c r="N633">
        <v>-113</v>
      </c>
      <c r="O633">
        <v>0.53051599999999999</v>
      </c>
      <c r="P633">
        <v>-121</v>
      </c>
      <c r="Q633">
        <v>-113</v>
      </c>
      <c r="R633" s="99">
        <v>0.51232202500000001</v>
      </c>
      <c r="S633" s="102">
        <f t="shared" si="45"/>
        <v>105.05334488398826</v>
      </c>
      <c r="T633" s="99">
        <v>0.46791915699999997</v>
      </c>
      <c r="U633" s="102">
        <f t="shared" si="46"/>
        <v>-113.71213061917875</v>
      </c>
      <c r="V633">
        <v>0.48158099999999998</v>
      </c>
      <c r="W633" s="100">
        <f t="shared" si="47"/>
        <v>107.64938816107778</v>
      </c>
      <c r="X633">
        <v>0.46166699999999999</v>
      </c>
      <c r="Y633" s="100">
        <f t="shared" si="48"/>
        <v>116.60634180047522</v>
      </c>
      <c r="Z633">
        <v>0.48569200000000001</v>
      </c>
      <c r="AA633" s="100">
        <f t="shared" si="49"/>
        <v>105.89179974139989</v>
      </c>
      <c r="AB633">
        <v>0.340196</v>
      </c>
      <c r="AC633">
        <v>-1</v>
      </c>
      <c r="AD633">
        <v>1</v>
      </c>
      <c r="AE633">
        <v>8</v>
      </c>
      <c r="AF633" t="s">
        <v>226</v>
      </c>
      <c r="AG633" s="99" t="s">
        <v>323</v>
      </c>
      <c r="AH633">
        <v>1</v>
      </c>
      <c r="AI633">
        <v>9</v>
      </c>
      <c r="AJ633">
        <v>1</v>
      </c>
    </row>
    <row r="634" spans="1:36" x14ac:dyDescent="0.2">
      <c r="A634">
        <v>777079</v>
      </c>
      <c r="B634" s="85">
        <v>45858</v>
      </c>
      <c r="C634">
        <v>2025</v>
      </c>
      <c r="D634">
        <v>7.3</v>
      </c>
      <c r="E634">
        <v>8</v>
      </c>
      <c r="F634">
        <v>-107.5</v>
      </c>
      <c r="G634">
        <v>29</v>
      </c>
      <c r="H634">
        <v>-111</v>
      </c>
      <c r="I634">
        <v>0.52606600000000003</v>
      </c>
      <c r="J634">
        <v>-109</v>
      </c>
      <c r="K634">
        <v>-111</v>
      </c>
      <c r="L634">
        <v>0.33360588699999999</v>
      </c>
      <c r="M634">
        <v>25</v>
      </c>
      <c r="N634">
        <v>102</v>
      </c>
      <c r="O634">
        <v>0.49504999999999999</v>
      </c>
      <c r="P634">
        <v>101</v>
      </c>
      <c r="Q634">
        <v>102</v>
      </c>
      <c r="R634" s="99">
        <v>0.462627593</v>
      </c>
      <c r="S634" s="102">
        <f t="shared" si="45"/>
        <v>-116.15658363897028</v>
      </c>
      <c r="T634" s="99">
        <v>0.54691252999999995</v>
      </c>
      <c r="U634" s="102">
        <f t="shared" si="46"/>
        <v>120.70793526909934</v>
      </c>
      <c r="V634">
        <v>0.51316099999999998</v>
      </c>
      <c r="W634" s="100">
        <f t="shared" si="47"/>
        <v>-105.40671556715876</v>
      </c>
      <c r="X634">
        <v>0.55621600000000004</v>
      </c>
      <c r="Y634" s="100">
        <f t="shared" si="48"/>
        <v>-125.33484758350912</v>
      </c>
      <c r="Z634">
        <v>0.48005300000000001</v>
      </c>
      <c r="AA634" s="100">
        <f t="shared" si="49"/>
        <v>108.31033240079739</v>
      </c>
      <c r="AB634">
        <v>0.67606599999999994</v>
      </c>
      <c r="AC634">
        <v>1</v>
      </c>
      <c r="AD634">
        <v>8</v>
      </c>
      <c r="AE634">
        <v>6</v>
      </c>
      <c r="AF634" t="s">
        <v>225</v>
      </c>
      <c r="AG634" s="99" t="s">
        <v>325</v>
      </c>
      <c r="AH634">
        <v>1</v>
      </c>
      <c r="AI634">
        <v>14</v>
      </c>
      <c r="AJ634">
        <v>1</v>
      </c>
    </row>
    <row r="635" spans="1:36" x14ac:dyDescent="0.2">
      <c r="A635">
        <v>777082</v>
      </c>
      <c r="B635" s="85">
        <v>45858</v>
      </c>
      <c r="C635">
        <v>2025</v>
      </c>
      <c r="D635">
        <v>7.3</v>
      </c>
      <c r="E635">
        <v>7.5</v>
      </c>
      <c r="F635">
        <v>114</v>
      </c>
      <c r="G635">
        <v>11</v>
      </c>
      <c r="H635">
        <v>107</v>
      </c>
      <c r="I635">
        <v>0.48309200000000002</v>
      </c>
      <c r="J635">
        <v>108</v>
      </c>
      <c r="K635">
        <v>107</v>
      </c>
      <c r="L635">
        <v>0.35061088499999998</v>
      </c>
      <c r="M635">
        <v>13</v>
      </c>
      <c r="N635">
        <v>-115</v>
      </c>
      <c r="O635">
        <v>0.53488400000000003</v>
      </c>
      <c r="P635">
        <v>-117</v>
      </c>
      <c r="Q635">
        <v>-115</v>
      </c>
      <c r="R635" s="99">
        <v>0.470934625</v>
      </c>
      <c r="S635" s="102">
        <f t="shared" si="45"/>
        <v>-112.34369844859043</v>
      </c>
      <c r="T635" s="99">
        <v>0.62676686199999998</v>
      </c>
      <c r="U635" s="102">
        <f t="shared" si="46"/>
        <v>167.92904975120402</v>
      </c>
      <c r="V635">
        <v>0.43743799999999999</v>
      </c>
      <c r="W635" s="100">
        <f t="shared" si="47"/>
        <v>128.6038249991999</v>
      </c>
      <c r="X635">
        <v>0.51673400000000003</v>
      </c>
      <c r="Y635" s="100">
        <f t="shared" si="48"/>
        <v>-106.9253785699801</v>
      </c>
      <c r="Z635">
        <v>0.45613300000000001</v>
      </c>
      <c r="AA635" s="100">
        <f t="shared" si="49"/>
        <v>119.23430227587129</v>
      </c>
      <c r="AB635">
        <v>0.333092</v>
      </c>
      <c r="AC635">
        <v>-1</v>
      </c>
      <c r="AD635">
        <v>4</v>
      </c>
      <c r="AE635">
        <v>7</v>
      </c>
      <c r="AF635" t="s">
        <v>228</v>
      </c>
      <c r="AG635" s="99" t="s">
        <v>323</v>
      </c>
      <c r="AH635">
        <v>1</v>
      </c>
      <c r="AI635">
        <v>11</v>
      </c>
      <c r="AJ635">
        <v>1</v>
      </c>
    </row>
    <row r="636" spans="1:36" x14ac:dyDescent="0.2">
      <c r="A636">
        <v>777083</v>
      </c>
      <c r="B636" s="85">
        <v>45858</v>
      </c>
      <c r="C636">
        <v>2025</v>
      </c>
      <c r="D636">
        <v>7.3</v>
      </c>
      <c r="E636">
        <v>10.5</v>
      </c>
      <c r="F636">
        <v>-107.5</v>
      </c>
      <c r="G636">
        <v>0</v>
      </c>
      <c r="H636">
        <v>-122</v>
      </c>
      <c r="I636">
        <v>0.54954999999999998</v>
      </c>
      <c r="J636">
        <v>-123</v>
      </c>
      <c r="K636">
        <v>-122</v>
      </c>
      <c r="L636">
        <v>0.327106864</v>
      </c>
      <c r="M636">
        <v>19</v>
      </c>
      <c r="N636">
        <v>113</v>
      </c>
      <c r="O636">
        <v>0.46948400000000001</v>
      </c>
      <c r="P636">
        <v>114</v>
      </c>
      <c r="Q636">
        <v>113</v>
      </c>
      <c r="R636" s="99">
        <v>0.52087259600000002</v>
      </c>
      <c r="S636" s="102">
        <f t="shared" si="45"/>
        <v>108.71275398808122</v>
      </c>
      <c r="T636" s="99">
        <v>0.346007605</v>
      </c>
      <c r="U636" s="102">
        <f t="shared" si="46"/>
        <v>-189.0109886457553</v>
      </c>
      <c r="V636">
        <v>0.50909499999999996</v>
      </c>
      <c r="W636" s="100">
        <f t="shared" si="47"/>
        <v>-103.7054012487141</v>
      </c>
      <c r="X636">
        <v>0.49521999999999999</v>
      </c>
      <c r="Y636" s="100">
        <f t="shared" si="48"/>
        <v>101.93045515124591</v>
      </c>
      <c r="Z636">
        <v>0.51830900000000002</v>
      </c>
      <c r="AA636" s="100">
        <f t="shared" si="49"/>
        <v>-107.60196889707304</v>
      </c>
      <c r="AB636">
        <v>0.39955000000000002</v>
      </c>
      <c r="AC636">
        <v>-1</v>
      </c>
      <c r="AD636">
        <v>2</v>
      </c>
      <c r="AE636">
        <v>4</v>
      </c>
      <c r="AF636" t="s">
        <v>225</v>
      </c>
      <c r="AG636" s="99" t="s">
        <v>324</v>
      </c>
      <c r="AH636">
        <v>-1</v>
      </c>
      <c r="AI636">
        <v>6</v>
      </c>
      <c r="AJ636">
        <v>-1</v>
      </c>
    </row>
    <row r="637" spans="1:36" x14ac:dyDescent="0.2">
      <c r="A637">
        <v>777084</v>
      </c>
      <c r="B637" s="85">
        <v>45858</v>
      </c>
      <c r="C637">
        <v>2025</v>
      </c>
      <c r="D637">
        <v>7.3</v>
      </c>
      <c r="E637">
        <v>7.5</v>
      </c>
      <c r="F637">
        <v>111.5</v>
      </c>
      <c r="G637">
        <v>7</v>
      </c>
      <c r="H637">
        <v>-104</v>
      </c>
      <c r="I637">
        <v>0.50980400000000003</v>
      </c>
      <c r="J637">
        <v>-119</v>
      </c>
      <c r="K637">
        <v>-104</v>
      </c>
      <c r="L637">
        <v>0.30274477700000002</v>
      </c>
      <c r="M637">
        <v>20</v>
      </c>
      <c r="N637">
        <v>-104</v>
      </c>
      <c r="O637">
        <v>0.50980400000000003</v>
      </c>
      <c r="P637">
        <v>110</v>
      </c>
      <c r="Q637">
        <v>-104</v>
      </c>
      <c r="R637" s="99">
        <v>0.51899958999999996</v>
      </c>
      <c r="S637" s="102">
        <f t="shared" si="45"/>
        <v>107.90003068812351</v>
      </c>
      <c r="T637" s="99">
        <v>0.452514851</v>
      </c>
      <c r="U637" s="102">
        <f t="shared" si="46"/>
        <v>-120.98722236190211</v>
      </c>
      <c r="V637">
        <v>0.57654899999999998</v>
      </c>
      <c r="W637" s="100">
        <f t="shared" si="47"/>
        <v>-136.15483255441598</v>
      </c>
      <c r="X637">
        <v>0.54069100000000003</v>
      </c>
      <c r="Y637" s="100">
        <f t="shared" si="48"/>
        <v>-117.71835518137028</v>
      </c>
      <c r="Z637">
        <v>0.52263499999999996</v>
      </c>
      <c r="AA637" s="100">
        <f t="shared" si="49"/>
        <v>-109.48330941732216</v>
      </c>
      <c r="AB637">
        <v>0.65980399999999995</v>
      </c>
      <c r="AC637">
        <v>1</v>
      </c>
      <c r="AD637">
        <v>8</v>
      </c>
      <c r="AE637">
        <v>2</v>
      </c>
      <c r="AF637" t="s">
        <v>224</v>
      </c>
      <c r="AG637" s="99" t="s">
        <v>326</v>
      </c>
      <c r="AH637">
        <v>-1</v>
      </c>
      <c r="AI637">
        <v>10</v>
      </c>
      <c r="AJ637">
        <v>1</v>
      </c>
    </row>
    <row r="638" spans="1:36" x14ac:dyDescent="0.2">
      <c r="A638">
        <v>777087</v>
      </c>
      <c r="B638" s="85">
        <v>45858</v>
      </c>
      <c r="C638">
        <v>2025</v>
      </c>
      <c r="D638">
        <v>7.3</v>
      </c>
      <c r="E638">
        <v>8</v>
      </c>
      <c r="F638">
        <v>-104</v>
      </c>
      <c r="G638">
        <v>18</v>
      </c>
      <c r="H638">
        <v>-133</v>
      </c>
      <c r="I638">
        <v>0.57081499999999996</v>
      </c>
      <c r="J638">
        <v>-146</v>
      </c>
      <c r="K638">
        <v>-133</v>
      </c>
      <c r="L638">
        <v>0.310488926</v>
      </c>
      <c r="M638">
        <v>6</v>
      </c>
      <c r="N638">
        <v>122</v>
      </c>
      <c r="O638">
        <v>0.45045000000000002</v>
      </c>
      <c r="P638">
        <v>134</v>
      </c>
      <c r="Q638">
        <v>122</v>
      </c>
      <c r="R638" s="99">
        <v>0.51679586600000005</v>
      </c>
      <c r="S638" s="102">
        <f t="shared" si="45"/>
        <v>106.95187181490465</v>
      </c>
      <c r="T638" s="99">
        <v>0.514463699</v>
      </c>
      <c r="U638" s="102">
        <f t="shared" si="46"/>
        <v>105.95782394445519</v>
      </c>
      <c r="V638">
        <v>0.60171200000000002</v>
      </c>
      <c r="W638" s="100">
        <f t="shared" si="47"/>
        <v>-151.07459928493955</v>
      </c>
      <c r="X638">
        <v>0.59279000000000004</v>
      </c>
      <c r="Y638" s="100">
        <f t="shared" si="48"/>
        <v>-145.57353699565337</v>
      </c>
      <c r="Z638">
        <v>0.61607800000000001</v>
      </c>
      <c r="AA638" s="100">
        <f t="shared" si="49"/>
        <v>-160.46957454899695</v>
      </c>
      <c r="AB638">
        <v>0.72081499999999998</v>
      </c>
      <c r="AC638">
        <v>1</v>
      </c>
      <c r="AD638">
        <v>3</v>
      </c>
      <c r="AE638">
        <v>2</v>
      </c>
      <c r="AF638" t="s">
        <v>222</v>
      </c>
      <c r="AG638" s="99" t="s">
        <v>325</v>
      </c>
      <c r="AH638">
        <v>1</v>
      </c>
      <c r="AI638">
        <v>5</v>
      </c>
      <c r="AJ638">
        <v>-1</v>
      </c>
    </row>
    <row r="639" spans="1:36" x14ac:dyDescent="0.2">
      <c r="A639">
        <v>777050</v>
      </c>
      <c r="B639" s="85">
        <v>45859</v>
      </c>
      <c r="C639">
        <v>2025</v>
      </c>
      <c r="D639">
        <v>7.3</v>
      </c>
      <c r="E639">
        <v>7</v>
      </c>
      <c r="F639">
        <v>107.5</v>
      </c>
      <c r="G639">
        <v>24</v>
      </c>
      <c r="H639">
        <v>-125</v>
      </c>
      <c r="I639">
        <v>0.55555600000000005</v>
      </c>
      <c r="J639">
        <v>-121</v>
      </c>
      <c r="K639">
        <v>-125</v>
      </c>
      <c r="L639">
        <v>0.30915287200000002</v>
      </c>
      <c r="M639">
        <v>17</v>
      </c>
      <c r="N639">
        <v>115</v>
      </c>
      <c r="O639">
        <v>0.46511599999999997</v>
      </c>
      <c r="P639">
        <v>111</v>
      </c>
      <c r="Q639">
        <v>115</v>
      </c>
      <c r="R639" s="99">
        <v>0.52207630599999999</v>
      </c>
      <c r="S639" s="102">
        <f t="shared" si="45"/>
        <v>109.23842290187855</v>
      </c>
      <c r="T639" s="99">
        <v>0.63228461599999997</v>
      </c>
      <c r="U639" s="102">
        <f t="shared" si="46"/>
        <v>171.94945969407684</v>
      </c>
      <c r="V639">
        <v>0.64236400000000005</v>
      </c>
      <c r="W639" s="100">
        <f t="shared" si="47"/>
        <v>-179.61390911429501</v>
      </c>
      <c r="X639">
        <v>0.55031399999999997</v>
      </c>
      <c r="Y639" s="100">
        <f t="shared" si="48"/>
        <v>-122.37739222479685</v>
      </c>
      <c r="Z639">
        <v>0.56692600000000004</v>
      </c>
      <c r="AA639" s="100">
        <f t="shared" si="49"/>
        <v>-130.90741997903365</v>
      </c>
      <c r="AB639">
        <v>0.40555600000000003</v>
      </c>
      <c r="AC639">
        <v>-1</v>
      </c>
      <c r="AD639">
        <v>0</v>
      </c>
      <c r="AE639">
        <v>6</v>
      </c>
      <c r="AF639" t="s">
        <v>224</v>
      </c>
      <c r="AG639" s="99" t="s">
        <v>324</v>
      </c>
      <c r="AH639">
        <v>-1</v>
      </c>
      <c r="AI639">
        <v>6</v>
      </c>
      <c r="AJ639">
        <v>-1</v>
      </c>
    </row>
    <row r="640" spans="1:36" x14ac:dyDescent="0.2">
      <c r="A640">
        <v>777055</v>
      </c>
      <c r="B640" s="85">
        <v>45859</v>
      </c>
      <c r="C640">
        <v>2025</v>
      </c>
      <c r="D640">
        <v>7.3</v>
      </c>
      <c r="E640">
        <v>9</v>
      </c>
      <c r="F640">
        <v>107</v>
      </c>
      <c r="G640">
        <v>1</v>
      </c>
      <c r="H640">
        <v>-137</v>
      </c>
      <c r="I640">
        <v>0.57805899999999999</v>
      </c>
      <c r="J640">
        <v>-131</v>
      </c>
      <c r="K640">
        <v>-137</v>
      </c>
      <c r="L640">
        <v>0.340368381</v>
      </c>
      <c r="M640">
        <v>12</v>
      </c>
      <c r="N640">
        <v>127</v>
      </c>
      <c r="O640">
        <v>0.440529</v>
      </c>
      <c r="P640">
        <v>121</v>
      </c>
      <c r="Q640">
        <v>127</v>
      </c>
      <c r="R640" s="99">
        <v>0.50901163299999996</v>
      </c>
      <c r="S640" s="102">
        <f t="shared" si="45"/>
        <v>103.67081324352434</v>
      </c>
      <c r="T640" s="99">
        <v>0.397970618</v>
      </c>
      <c r="U640" s="102">
        <f t="shared" si="46"/>
        <v>-151.27483155050408</v>
      </c>
      <c r="V640">
        <v>0.59262800000000004</v>
      </c>
      <c r="W640" s="100">
        <f t="shared" si="47"/>
        <v>-145.47587954007642</v>
      </c>
      <c r="X640">
        <v>0.57533400000000001</v>
      </c>
      <c r="Y640" s="100">
        <f t="shared" si="48"/>
        <v>-135.47917657641534</v>
      </c>
      <c r="Z640">
        <v>0.55814200000000003</v>
      </c>
      <c r="AA640" s="100">
        <f t="shared" si="49"/>
        <v>-126.31705208460637</v>
      </c>
      <c r="AB640">
        <v>0.42805900000000002</v>
      </c>
      <c r="AC640">
        <v>-1</v>
      </c>
      <c r="AD640">
        <v>3</v>
      </c>
      <c r="AE640">
        <v>6</v>
      </c>
      <c r="AF640" t="s">
        <v>228</v>
      </c>
      <c r="AG640" s="99" t="s">
        <v>324</v>
      </c>
      <c r="AH640">
        <v>-1</v>
      </c>
      <c r="AI640">
        <v>9</v>
      </c>
      <c r="AJ640">
        <v>0</v>
      </c>
    </row>
    <row r="641" spans="1:36" x14ac:dyDescent="0.2">
      <c r="A641">
        <v>777057</v>
      </c>
      <c r="B641" s="85">
        <v>45859</v>
      </c>
      <c r="C641">
        <v>2025</v>
      </c>
      <c r="D641">
        <v>7.3</v>
      </c>
      <c r="E641">
        <v>8</v>
      </c>
      <c r="F641">
        <v>-106</v>
      </c>
      <c r="G641">
        <v>28</v>
      </c>
      <c r="H641">
        <v>-115</v>
      </c>
      <c r="I641">
        <v>0.53488400000000003</v>
      </c>
      <c r="J641">
        <v>-117</v>
      </c>
      <c r="K641">
        <v>-115</v>
      </c>
      <c r="L641">
        <v>0.33222175900000001</v>
      </c>
      <c r="M641">
        <v>20</v>
      </c>
      <c r="N641">
        <v>107</v>
      </c>
      <c r="O641">
        <v>0.48309200000000002</v>
      </c>
      <c r="P641">
        <v>108</v>
      </c>
      <c r="Q641">
        <v>107</v>
      </c>
      <c r="R641" s="99">
        <v>0.485236057</v>
      </c>
      <c r="S641" s="102">
        <f t="shared" si="45"/>
        <v>-106.08526212634686</v>
      </c>
      <c r="T641" s="99">
        <v>0.56654021099999996</v>
      </c>
      <c r="U641" s="102">
        <f t="shared" si="46"/>
        <v>130.70190716121996</v>
      </c>
      <c r="V641">
        <v>0.59462700000000002</v>
      </c>
      <c r="W641" s="100">
        <f t="shared" si="47"/>
        <v>-146.68638513171823</v>
      </c>
      <c r="X641">
        <v>0.57605799999999996</v>
      </c>
      <c r="Y641" s="100">
        <f t="shared" si="48"/>
        <v>-135.88132338857673</v>
      </c>
      <c r="Z641">
        <v>0.50282099999999996</v>
      </c>
      <c r="AA641" s="100">
        <f t="shared" si="49"/>
        <v>-101.13480255602106</v>
      </c>
      <c r="AB641">
        <v>0.68488400000000005</v>
      </c>
      <c r="AC641">
        <v>1</v>
      </c>
      <c r="AD641">
        <v>7</v>
      </c>
      <c r="AE641">
        <v>2</v>
      </c>
      <c r="AF641" t="s">
        <v>230</v>
      </c>
      <c r="AG641" s="99" t="s">
        <v>325</v>
      </c>
      <c r="AH641">
        <v>1</v>
      </c>
      <c r="AI641">
        <v>9</v>
      </c>
      <c r="AJ641">
        <v>1</v>
      </c>
    </row>
    <row r="642" spans="1:36" x14ac:dyDescent="0.2">
      <c r="A642">
        <v>777060</v>
      </c>
      <c r="B642" s="85">
        <v>45859</v>
      </c>
      <c r="C642">
        <v>2025</v>
      </c>
      <c r="D642">
        <v>7.3</v>
      </c>
      <c r="E642">
        <v>7</v>
      </c>
      <c r="F642">
        <v>-109.5</v>
      </c>
      <c r="G642">
        <v>22</v>
      </c>
      <c r="H642">
        <v>-133</v>
      </c>
      <c r="I642">
        <v>0.57081499999999996</v>
      </c>
      <c r="J642">
        <v>-125</v>
      </c>
      <c r="K642">
        <v>-133</v>
      </c>
      <c r="L642">
        <v>0.33647680099999999</v>
      </c>
      <c r="M642">
        <v>10</v>
      </c>
      <c r="N642">
        <v>123</v>
      </c>
      <c r="O642">
        <v>0.44843</v>
      </c>
      <c r="P642">
        <v>115</v>
      </c>
      <c r="Q642">
        <v>123</v>
      </c>
      <c r="R642" s="99">
        <v>0.53679195300000004</v>
      </c>
      <c r="S642" s="102">
        <f t="shared" si="45"/>
        <v>115.88571409252744</v>
      </c>
      <c r="T642" s="99">
        <v>0.47259461699999999</v>
      </c>
      <c r="U642" s="102">
        <f t="shared" si="46"/>
        <v>-111.59783967662081</v>
      </c>
      <c r="V642">
        <v>0.53156599999999998</v>
      </c>
      <c r="W642" s="100">
        <f t="shared" si="47"/>
        <v>-113.47724546040637</v>
      </c>
      <c r="X642">
        <v>0.462945</v>
      </c>
      <c r="Y642" s="100">
        <f t="shared" si="48"/>
        <v>116.00838112518767</v>
      </c>
      <c r="Z642">
        <v>0.53407000000000004</v>
      </c>
      <c r="AA642" s="100">
        <f t="shared" si="49"/>
        <v>-114.62451441203616</v>
      </c>
      <c r="AB642">
        <v>0.72081499999999998</v>
      </c>
      <c r="AC642">
        <v>1</v>
      </c>
      <c r="AD642">
        <v>3</v>
      </c>
      <c r="AE642">
        <v>0</v>
      </c>
      <c r="AF642" t="s">
        <v>228</v>
      </c>
      <c r="AG642" s="99" t="s">
        <v>325</v>
      </c>
      <c r="AH642">
        <v>1</v>
      </c>
      <c r="AI642">
        <v>3</v>
      </c>
      <c r="AJ642">
        <v>-1</v>
      </c>
    </row>
    <row r="643" spans="1:36" x14ac:dyDescent="0.2">
      <c r="A643">
        <v>777062</v>
      </c>
      <c r="B643" s="85">
        <v>45859</v>
      </c>
      <c r="C643">
        <v>2025</v>
      </c>
      <c r="D643">
        <v>7.3</v>
      </c>
      <c r="E643">
        <v>8</v>
      </c>
      <c r="F643">
        <v>-106</v>
      </c>
      <c r="G643">
        <v>11</v>
      </c>
      <c r="H643">
        <v>-137</v>
      </c>
      <c r="I643">
        <v>0.57805899999999999</v>
      </c>
      <c r="J643">
        <v>-127</v>
      </c>
      <c r="K643">
        <v>-137</v>
      </c>
      <c r="L643">
        <v>0.35061088499999998</v>
      </c>
      <c r="M643">
        <v>23</v>
      </c>
      <c r="N643">
        <v>127</v>
      </c>
      <c r="O643">
        <v>0.440529</v>
      </c>
      <c r="P643">
        <v>117</v>
      </c>
      <c r="Q643">
        <v>127</v>
      </c>
      <c r="R643" s="99">
        <v>0.48151857199999998</v>
      </c>
      <c r="S643" s="102">
        <f t="shared" ref="S643:S706" si="50">IF(R643&lt;0.5,((1-R643)/(1-(1-R643))*-100),(1-(1-R643))/(1-R643)*100)</f>
        <v>-107.6763095235297</v>
      </c>
      <c r="T643" s="99">
        <v>0.32330942299999998</v>
      </c>
      <c r="U643" s="102">
        <f t="shared" ref="U643:U706" si="51">IF(T643&lt;0.5,((1-T643)/(1-(1-T643))*-100),(1-(1-T643))/(1-T643)*100)</f>
        <v>-209.30122318148457</v>
      </c>
      <c r="V643">
        <v>0.51874900000000002</v>
      </c>
      <c r="W643" s="100">
        <f t="shared" ref="W643:W706" si="52">IF(V643&lt;0.5,100*(1-V643)/V643,-100*(V643/(1-V643)))</f>
        <v>-107.79177601708881</v>
      </c>
      <c r="X643">
        <v>0.48735699999999998</v>
      </c>
      <c r="Y643" s="100">
        <f t="shared" ref="Y643:Y706" si="53">IF(X643&lt;0.5,100*(1-X643)/X643,-100*(X643/(1-X643)))</f>
        <v>105.18839372369742</v>
      </c>
      <c r="Z643">
        <v>0.56532700000000002</v>
      </c>
      <c r="AA643" s="100">
        <f t="shared" ref="AA643:AA706" si="54">IF(Z643&lt;0.5,100*(1-Z643)/Z643,-100*(Z643/(1-Z643)))</f>
        <v>-130.05799762120031</v>
      </c>
      <c r="AB643">
        <v>0.42805900000000002</v>
      </c>
      <c r="AC643">
        <v>-1</v>
      </c>
      <c r="AD643">
        <v>1</v>
      </c>
      <c r="AE643">
        <v>2</v>
      </c>
      <c r="AF643" t="s">
        <v>222</v>
      </c>
      <c r="AG643" s="99" t="s">
        <v>324</v>
      </c>
      <c r="AH643">
        <v>-1</v>
      </c>
      <c r="AI643">
        <v>3</v>
      </c>
      <c r="AJ643">
        <v>-1</v>
      </c>
    </row>
    <row r="644" spans="1:36" x14ac:dyDescent="0.2">
      <c r="A644">
        <v>777064</v>
      </c>
      <c r="B644" s="85">
        <v>45859</v>
      </c>
      <c r="C644">
        <v>2025</v>
      </c>
      <c r="D644">
        <v>7.3</v>
      </c>
      <c r="E644">
        <v>9</v>
      </c>
      <c r="F644">
        <v>-108.5</v>
      </c>
      <c r="G644">
        <v>16</v>
      </c>
      <c r="H644">
        <v>112</v>
      </c>
      <c r="I644">
        <v>0.47169800000000001</v>
      </c>
      <c r="J644">
        <v>120</v>
      </c>
      <c r="K644">
        <v>112</v>
      </c>
      <c r="L644">
        <v>0.34988272100000001</v>
      </c>
      <c r="M644">
        <v>6</v>
      </c>
      <c r="N644">
        <v>-121</v>
      </c>
      <c r="O644">
        <v>0.54751099999999997</v>
      </c>
      <c r="P644">
        <v>-130</v>
      </c>
      <c r="Q644">
        <v>-121</v>
      </c>
      <c r="R644" s="99">
        <v>0.50860928599999999</v>
      </c>
      <c r="S644" s="102">
        <f t="shared" si="50"/>
        <v>103.50404912210043</v>
      </c>
      <c r="T644" s="99">
        <v>0.52058758800000005</v>
      </c>
      <c r="U644" s="102">
        <f t="shared" si="51"/>
        <v>108.58867542211237</v>
      </c>
      <c r="V644">
        <v>0.46791700000000003</v>
      </c>
      <c r="W644" s="100">
        <f t="shared" si="52"/>
        <v>113.71311578762898</v>
      </c>
      <c r="X644">
        <v>0.48638999999999999</v>
      </c>
      <c r="Y644" s="100">
        <f t="shared" si="53"/>
        <v>105.59633216143425</v>
      </c>
      <c r="Z644">
        <v>0.49243599999999998</v>
      </c>
      <c r="AA644" s="100">
        <f t="shared" si="54"/>
        <v>103.07207434062498</v>
      </c>
      <c r="AB644">
        <v>0.62169799999999997</v>
      </c>
      <c r="AC644">
        <v>1</v>
      </c>
      <c r="AD644">
        <v>10</v>
      </c>
      <c r="AE644">
        <v>8</v>
      </c>
      <c r="AF644" t="s">
        <v>225</v>
      </c>
      <c r="AG644" s="99" t="s">
        <v>326</v>
      </c>
      <c r="AH644">
        <v>-1</v>
      </c>
      <c r="AI644">
        <v>18</v>
      </c>
      <c r="AJ644">
        <v>1</v>
      </c>
    </row>
    <row r="645" spans="1:36" x14ac:dyDescent="0.2">
      <c r="A645">
        <v>777065</v>
      </c>
      <c r="B645" s="85">
        <v>45859</v>
      </c>
      <c r="C645">
        <v>2025</v>
      </c>
      <c r="D645">
        <v>7.3</v>
      </c>
      <c r="E645">
        <v>7.5</v>
      </c>
      <c r="F645">
        <v>100</v>
      </c>
      <c r="G645">
        <v>5</v>
      </c>
      <c r="H645">
        <v>-144</v>
      </c>
      <c r="I645">
        <v>0.59016400000000002</v>
      </c>
      <c r="J645">
        <v>-134</v>
      </c>
      <c r="K645">
        <v>-144</v>
      </c>
      <c r="L645">
        <v>0.31173380000000001</v>
      </c>
      <c r="M645">
        <v>13</v>
      </c>
      <c r="N645">
        <v>122</v>
      </c>
      <c r="O645">
        <v>0.45045000000000002</v>
      </c>
      <c r="P645">
        <v>114</v>
      </c>
      <c r="Q645">
        <v>122</v>
      </c>
      <c r="R645" s="99">
        <v>0.473954137</v>
      </c>
      <c r="S645" s="102">
        <f t="shared" si="50"/>
        <v>-110.99087906051975</v>
      </c>
      <c r="T645" s="99">
        <v>0.49111669000000002</v>
      </c>
      <c r="U645" s="102">
        <f t="shared" si="51"/>
        <v>-103.61759646164744</v>
      </c>
      <c r="V645">
        <v>0.5</v>
      </c>
      <c r="W645" s="100">
        <f t="shared" si="52"/>
        <v>-100</v>
      </c>
      <c r="X645">
        <v>0.5</v>
      </c>
      <c r="Y645" s="100">
        <f t="shared" si="53"/>
        <v>-100</v>
      </c>
      <c r="Z645">
        <v>0.5</v>
      </c>
      <c r="AA645" s="100">
        <f t="shared" si="54"/>
        <v>-100</v>
      </c>
      <c r="AB645">
        <v>0.440164</v>
      </c>
      <c r="AC645">
        <v>-1</v>
      </c>
      <c r="AD645">
        <v>4</v>
      </c>
      <c r="AE645">
        <v>12</v>
      </c>
      <c r="AF645" t="s">
        <v>223</v>
      </c>
      <c r="AG645" s="99" t="s">
        <v>324</v>
      </c>
      <c r="AH645">
        <v>-1</v>
      </c>
      <c r="AI645">
        <v>16</v>
      </c>
      <c r="AJ645">
        <v>1</v>
      </c>
    </row>
    <row r="646" spans="1:36" x14ac:dyDescent="0.2">
      <c r="A646">
        <v>777066</v>
      </c>
      <c r="B646" s="85">
        <v>45859</v>
      </c>
      <c r="C646">
        <v>2025</v>
      </c>
      <c r="D646">
        <v>7.3</v>
      </c>
      <c r="E646">
        <v>8.5</v>
      </c>
      <c r="F646">
        <v>-100</v>
      </c>
      <c r="G646">
        <v>29</v>
      </c>
      <c r="H646">
        <v>101</v>
      </c>
      <c r="I646">
        <v>0.49751200000000001</v>
      </c>
      <c r="J646">
        <v>102</v>
      </c>
      <c r="K646">
        <v>101</v>
      </c>
      <c r="L646">
        <v>0.33360588699999999</v>
      </c>
      <c r="M646">
        <v>19</v>
      </c>
      <c r="N646">
        <v>-109</v>
      </c>
      <c r="O646">
        <v>0.52153099999999997</v>
      </c>
      <c r="P646">
        <v>-111</v>
      </c>
      <c r="Q646">
        <v>-109</v>
      </c>
      <c r="R646" s="99">
        <v>0.499292607</v>
      </c>
      <c r="S646" s="102">
        <f t="shared" si="50"/>
        <v>-100.28335809106022</v>
      </c>
      <c r="T646" s="99">
        <v>0.54529900799999997</v>
      </c>
      <c r="U646" s="102">
        <f t="shared" si="51"/>
        <v>119.92474562272342</v>
      </c>
      <c r="V646">
        <v>0.47787099999999999</v>
      </c>
      <c r="W646" s="100">
        <f t="shared" si="52"/>
        <v>109.26149525708823</v>
      </c>
      <c r="X646">
        <v>0.4803</v>
      </c>
      <c r="Y646" s="100">
        <f t="shared" si="53"/>
        <v>108.20320632937748</v>
      </c>
      <c r="Z646">
        <v>0.42304599999999998</v>
      </c>
      <c r="AA646" s="100">
        <f t="shared" si="54"/>
        <v>136.38091365950748</v>
      </c>
      <c r="AB646">
        <v>0.64751199999999998</v>
      </c>
      <c r="AC646">
        <v>1</v>
      </c>
      <c r="AD646">
        <v>4</v>
      </c>
      <c r="AE646">
        <v>1</v>
      </c>
      <c r="AF646" t="s">
        <v>228</v>
      </c>
      <c r="AG646" s="99" t="s">
        <v>326</v>
      </c>
      <c r="AH646">
        <v>-1</v>
      </c>
      <c r="AI646">
        <v>5</v>
      </c>
      <c r="AJ646">
        <v>-1</v>
      </c>
    </row>
    <row r="647" spans="1:36" x14ac:dyDescent="0.2">
      <c r="A647">
        <v>777068</v>
      </c>
      <c r="B647" s="85">
        <v>45859</v>
      </c>
      <c r="C647">
        <v>2025</v>
      </c>
      <c r="D647">
        <v>7.3</v>
      </c>
      <c r="E647">
        <v>8.5</v>
      </c>
      <c r="F647">
        <v>106</v>
      </c>
      <c r="G647">
        <v>7</v>
      </c>
      <c r="H647">
        <v>-135</v>
      </c>
      <c r="I647">
        <v>0.57446799999999998</v>
      </c>
      <c r="J647">
        <v>-131</v>
      </c>
      <c r="K647">
        <v>-135</v>
      </c>
      <c r="L647">
        <v>0.30274477700000002</v>
      </c>
      <c r="M647">
        <v>2</v>
      </c>
      <c r="N647">
        <v>125</v>
      </c>
      <c r="O647">
        <v>0.44444400000000001</v>
      </c>
      <c r="P647">
        <v>121</v>
      </c>
      <c r="Q647">
        <v>125</v>
      </c>
      <c r="R647" s="99">
        <v>0.50698341300000005</v>
      </c>
      <c r="S647" s="102">
        <f t="shared" si="50"/>
        <v>102.83293227211443</v>
      </c>
      <c r="T647" s="99">
        <v>0.408343446</v>
      </c>
      <c r="U647" s="102">
        <f t="shared" si="51"/>
        <v>-144.89189426098935</v>
      </c>
      <c r="V647">
        <v>0.58543999999999996</v>
      </c>
      <c r="W647" s="100">
        <f t="shared" si="52"/>
        <v>-141.21960632960244</v>
      </c>
      <c r="X647">
        <v>0.52178400000000003</v>
      </c>
      <c r="Y647" s="100">
        <f t="shared" si="53"/>
        <v>-109.11052746039447</v>
      </c>
      <c r="Z647">
        <v>0.58977199999999996</v>
      </c>
      <c r="AA647" s="100">
        <f t="shared" si="54"/>
        <v>-143.76688085649928</v>
      </c>
      <c r="AB647">
        <v>0.724468</v>
      </c>
      <c r="AC647">
        <v>1</v>
      </c>
      <c r="AD647">
        <v>10</v>
      </c>
      <c r="AE647">
        <v>5</v>
      </c>
      <c r="AF647" t="s">
        <v>230</v>
      </c>
      <c r="AG647" s="99" t="s">
        <v>325</v>
      </c>
      <c r="AH647">
        <v>1</v>
      </c>
      <c r="AI647">
        <v>15</v>
      </c>
      <c r="AJ647">
        <v>1</v>
      </c>
    </row>
    <row r="648" spans="1:36" x14ac:dyDescent="0.2">
      <c r="A648">
        <v>777069</v>
      </c>
      <c r="B648" s="85">
        <v>45859</v>
      </c>
      <c r="C648">
        <v>2025</v>
      </c>
      <c r="D648">
        <v>7.3</v>
      </c>
      <c r="E648">
        <v>9.5</v>
      </c>
      <c r="F648">
        <v>109.5</v>
      </c>
      <c r="G648">
        <v>0</v>
      </c>
      <c r="H648">
        <v>-126</v>
      </c>
      <c r="I648">
        <v>0.55752199999999996</v>
      </c>
      <c r="J648">
        <v>-118</v>
      </c>
      <c r="K648">
        <v>-126</v>
      </c>
      <c r="L648">
        <v>0.327106864</v>
      </c>
      <c r="M648">
        <v>25</v>
      </c>
      <c r="N648">
        <v>116</v>
      </c>
      <c r="O648">
        <v>0.46296300000000001</v>
      </c>
      <c r="P648">
        <v>109</v>
      </c>
      <c r="Q648">
        <v>116</v>
      </c>
      <c r="R648" s="99">
        <v>0.49590323800000002</v>
      </c>
      <c r="S648" s="102">
        <f t="shared" si="50"/>
        <v>-101.6522424884832</v>
      </c>
      <c r="T648" s="99">
        <v>0.54998037799999999</v>
      </c>
      <c r="U648" s="102">
        <f t="shared" si="51"/>
        <v>122.21253276818227</v>
      </c>
      <c r="V648">
        <v>0.58600699999999994</v>
      </c>
      <c r="W648" s="100">
        <f t="shared" si="52"/>
        <v>-141.54997789817699</v>
      </c>
      <c r="X648">
        <v>0.56743399999999999</v>
      </c>
      <c r="Y648" s="100">
        <f t="shared" si="53"/>
        <v>-131.17859471155845</v>
      </c>
      <c r="Z648">
        <v>0.57825000000000004</v>
      </c>
      <c r="AA648" s="100">
        <f t="shared" si="54"/>
        <v>-137.10729104919977</v>
      </c>
      <c r="AB648">
        <v>0.70752199999999998</v>
      </c>
      <c r="AC648">
        <v>1</v>
      </c>
      <c r="AD648">
        <v>9</v>
      </c>
      <c r="AE648">
        <v>5</v>
      </c>
      <c r="AF648" t="s">
        <v>227</v>
      </c>
      <c r="AG648" s="99" t="s">
        <v>325</v>
      </c>
      <c r="AH648">
        <v>1</v>
      </c>
      <c r="AI648">
        <v>14</v>
      </c>
      <c r="AJ648">
        <v>1</v>
      </c>
    </row>
    <row r="649" spans="1:36" x14ac:dyDescent="0.2">
      <c r="A649">
        <v>777035</v>
      </c>
      <c r="B649" s="85">
        <v>45860</v>
      </c>
      <c r="C649">
        <v>2025</v>
      </c>
      <c r="D649">
        <v>7.4</v>
      </c>
      <c r="E649">
        <v>6.5</v>
      </c>
      <c r="F649">
        <v>-110.5</v>
      </c>
      <c r="G649">
        <v>24</v>
      </c>
      <c r="H649">
        <v>-132</v>
      </c>
      <c r="I649">
        <v>0.56896599999999997</v>
      </c>
      <c r="J649">
        <v>-120</v>
      </c>
      <c r="K649">
        <v>-132</v>
      </c>
      <c r="L649">
        <v>0.30915287200000002</v>
      </c>
      <c r="M649">
        <v>17</v>
      </c>
      <c r="N649">
        <v>122</v>
      </c>
      <c r="O649">
        <v>0.45045000000000002</v>
      </c>
      <c r="P649">
        <v>110</v>
      </c>
      <c r="Q649">
        <v>122</v>
      </c>
      <c r="R649" s="99">
        <v>0.52427594899999996</v>
      </c>
      <c r="S649" s="102">
        <f t="shared" si="50"/>
        <v>110.20589518186877</v>
      </c>
      <c r="T649" s="99">
        <v>0.50807508400000001</v>
      </c>
      <c r="U649" s="102">
        <f t="shared" si="51"/>
        <v>103.28305549784349</v>
      </c>
      <c r="V649">
        <v>0.57506400000000002</v>
      </c>
      <c r="W649" s="100">
        <f t="shared" si="52"/>
        <v>-135.32955550953557</v>
      </c>
      <c r="X649">
        <v>0.54678700000000002</v>
      </c>
      <c r="Y649" s="100">
        <f t="shared" si="53"/>
        <v>-120.64680404136688</v>
      </c>
      <c r="Z649">
        <v>0.59859700000000005</v>
      </c>
      <c r="AA649" s="100">
        <f t="shared" si="54"/>
        <v>-149.12618988896449</v>
      </c>
      <c r="AB649">
        <v>0.71896599999999999</v>
      </c>
      <c r="AC649">
        <v>1</v>
      </c>
      <c r="AD649">
        <v>1</v>
      </c>
      <c r="AE649">
        <v>0</v>
      </c>
      <c r="AF649" t="s">
        <v>222</v>
      </c>
      <c r="AG649" s="99" t="s">
        <v>325</v>
      </c>
      <c r="AH649">
        <v>1</v>
      </c>
      <c r="AI649">
        <v>1</v>
      </c>
      <c r="AJ649">
        <v>-1</v>
      </c>
    </row>
    <row r="650" spans="1:36" x14ac:dyDescent="0.2">
      <c r="A650">
        <v>777040</v>
      </c>
      <c r="B650" s="85">
        <v>45860</v>
      </c>
      <c r="C650">
        <v>2025</v>
      </c>
      <c r="D650">
        <v>7.4</v>
      </c>
      <c r="E650">
        <v>8.5</v>
      </c>
      <c r="F650">
        <v>108.5</v>
      </c>
      <c r="G650">
        <v>1</v>
      </c>
      <c r="H650">
        <v>-101</v>
      </c>
      <c r="I650">
        <v>0.50248800000000005</v>
      </c>
      <c r="J650">
        <v>105</v>
      </c>
      <c r="K650">
        <v>-101</v>
      </c>
      <c r="L650">
        <v>0.340368381</v>
      </c>
      <c r="M650">
        <v>12</v>
      </c>
      <c r="N650">
        <v>-107</v>
      </c>
      <c r="O650">
        <v>0.51690800000000003</v>
      </c>
      <c r="P650">
        <v>-114</v>
      </c>
      <c r="Q650">
        <v>-107</v>
      </c>
      <c r="R650" s="99">
        <v>0.50435405</v>
      </c>
      <c r="S650" s="102">
        <f t="shared" si="50"/>
        <v>101.75691943008916</v>
      </c>
      <c r="T650" s="99">
        <v>0.52612904100000002</v>
      </c>
      <c r="U650" s="102">
        <f t="shared" si="51"/>
        <v>111.02791403598127</v>
      </c>
      <c r="V650">
        <v>0.49451499999999998</v>
      </c>
      <c r="W650" s="100">
        <f t="shared" si="52"/>
        <v>102.21833513644683</v>
      </c>
      <c r="X650">
        <v>0.58026100000000003</v>
      </c>
      <c r="Y650" s="100">
        <f t="shared" si="53"/>
        <v>-138.24328928214916</v>
      </c>
      <c r="Z650">
        <v>0.49706499999999998</v>
      </c>
      <c r="AA650" s="100">
        <f t="shared" si="54"/>
        <v>101.1809320712583</v>
      </c>
      <c r="AB650">
        <v>0.35248800000000002</v>
      </c>
      <c r="AC650">
        <v>-1</v>
      </c>
      <c r="AD650">
        <v>1</v>
      </c>
      <c r="AE650">
        <v>3</v>
      </c>
      <c r="AF650" t="s">
        <v>225</v>
      </c>
      <c r="AG650" s="99" t="s">
        <v>323</v>
      </c>
      <c r="AH650">
        <v>1</v>
      </c>
      <c r="AI650">
        <v>4</v>
      </c>
      <c r="AJ650">
        <v>-1</v>
      </c>
    </row>
    <row r="651" spans="1:36" x14ac:dyDescent="0.2">
      <c r="A651">
        <v>777042</v>
      </c>
      <c r="B651" s="85">
        <v>45860</v>
      </c>
      <c r="C651">
        <v>2025</v>
      </c>
      <c r="D651">
        <v>7.4</v>
      </c>
      <c r="E651">
        <v>9</v>
      </c>
      <c r="F651">
        <v>103</v>
      </c>
      <c r="G651">
        <v>16</v>
      </c>
      <c r="H651">
        <v>125</v>
      </c>
      <c r="I651">
        <v>0.44444400000000001</v>
      </c>
      <c r="J651">
        <v>125</v>
      </c>
      <c r="K651">
        <v>125</v>
      </c>
      <c r="L651">
        <v>0.34988272100000001</v>
      </c>
      <c r="M651">
        <v>6</v>
      </c>
      <c r="N651">
        <v>-136</v>
      </c>
      <c r="O651">
        <v>0.57627099999999998</v>
      </c>
      <c r="P651">
        <v>-136</v>
      </c>
      <c r="Q651">
        <v>-136</v>
      </c>
      <c r="R651" s="99">
        <v>0.507360378</v>
      </c>
      <c r="S651" s="102">
        <f t="shared" si="50"/>
        <v>102.98813886309779</v>
      </c>
      <c r="T651" s="99">
        <v>0.62685316499999999</v>
      </c>
      <c r="U651" s="102">
        <f t="shared" si="51"/>
        <v>167.99101753067259</v>
      </c>
      <c r="V651">
        <v>0.49355300000000002</v>
      </c>
      <c r="W651" s="100">
        <f t="shared" si="52"/>
        <v>102.61248538657449</v>
      </c>
      <c r="X651">
        <v>0.48500599999999999</v>
      </c>
      <c r="Y651" s="100">
        <f t="shared" si="53"/>
        <v>106.18301629258194</v>
      </c>
      <c r="Z651">
        <v>0.51851700000000001</v>
      </c>
      <c r="AA651" s="100">
        <f t="shared" si="54"/>
        <v>-107.69165266478775</v>
      </c>
      <c r="AB651">
        <v>0.59444399999999997</v>
      </c>
      <c r="AC651">
        <v>1</v>
      </c>
      <c r="AD651">
        <v>6</v>
      </c>
      <c r="AE651">
        <v>1</v>
      </c>
      <c r="AF651" t="s">
        <v>230</v>
      </c>
      <c r="AG651" s="99" t="s">
        <v>326</v>
      </c>
      <c r="AH651">
        <v>-1</v>
      </c>
      <c r="AI651">
        <v>7</v>
      </c>
      <c r="AJ651">
        <v>-1</v>
      </c>
    </row>
    <row r="652" spans="1:36" x14ac:dyDescent="0.2">
      <c r="A652">
        <v>777044</v>
      </c>
      <c r="B652" s="85">
        <v>45860</v>
      </c>
      <c r="C652">
        <v>2025</v>
      </c>
      <c r="D652">
        <v>7.4</v>
      </c>
      <c r="E652">
        <v>8</v>
      </c>
      <c r="F652">
        <v>104</v>
      </c>
      <c r="G652">
        <v>22</v>
      </c>
      <c r="H652">
        <v>117</v>
      </c>
      <c r="I652">
        <v>0.46082899999999999</v>
      </c>
      <c r="J652">
        <v>116</v>
      </c>
      <c r="K652">
        <v>117</v>
      </c>
      <c r="L652">
        <v>0.33647680099999999</v>
      </c>
      <c r="M652">
        <v>10</v>
      </c>
      <c r="N652">
        <v>-127</v>
      </c>
      <c r="O652">
        <v>0.55947100000000005</v>
      </c>
      <c r="P652">
        <v>-126</v>
      </c>
      <c r="Q652">
        <v>-127</v>
      </c>
      <c r="R652" s="99">
        <v>0.52643765499999995</v>
      </c>
      <c r="S652" s="102">
        <f t="shared" si="50"/>
        <v>111.16543799528654</v>
      </c>
      <c r="T652" s="99">
        <v>0.46385215299999999</v>
      </c>
      <c r="U652" s="102">
        <f t="shared" si="51"/>
        <v>-115.58593477090105</v>
      </c>
      <c r="V652">
        <v>0.519621</v>
      </c>
      <c r="W652" s="100">
        <f t="shared" si="52"/>
        <v>-108.16896658679917</v>
      </c>
      <c r="X652">
        <v>0.461449</v>
      </c>
      <c r="Y652" s="100">
        <f t="shared" si="53"/>
        <v>116.70867203092867</v>
      </c>
      <c r="Z652">
        <v>0.54339700000000002</v>
      </c>
      <c r="AA652" s="100">
        <f t="shared" si="54"/>
        <v>-119.00863551049818</v>
      </c>
      <c r="AB652">
        <v>0.61082899999999996</v>
      </c>
      <c r="AC652">
        <v>1</v>
      </c>
      <c r="AD652">
        <v>8</v>
      </c>
      <c r="AE652">
        <v>5</v>
      </c>
      <c r="AF652" t="s">
        <v>228</v>
      </c>
      <c r="AG652" s="99" t="s">
        <v>326</v>
      </c>
      <c r="AH652">
        <v>-1</v>
      </c>
      <c r="AI652">
        <v>13</v>
      </c>
      <c r="AJ652">
        <v>1</v>
      </c>
    </row>
    <row r="653" spans="1:36" x14ac:dyDescent="0.2">
      <c r="A653">
        <v>777046</v>
      </c>
      <c r="B653" s="85">
        <v>45860</v>
      </c>
      <c r="C653">
        <v>2025</v>
      </c>
      <c r="D653">
        <v>7.4</v>
      </c>
      <c r="E653">
        <v>9</v>
      </c>
      <c r="F653">
        <v>103</v>
      </c>
      <c r="G653">
        <v>29</v>
      </c>
      <c r="H653">
        <v>-116</v>
      </c>
      <c r="I653">
        <v>0.53703699999999999</v>
      </c>
      <c r="J653">
        <v>-121</v>
      </c>
      <c r="K653">
        <v>-116</v>
      </c>
      <c r="L653">
        <v>0.33360588699999999</v>
      </c>
      <c r="M653">
        <v>19</v>
      </c>
      <c r="N653">
        <v>108</v>
      </c>
      <c r="O653">
        <v>0.480769</v>
      </c>
      <c r="P653">
        <v>112</v>
      </c>
      <c r="Q653">
        <v>108</v>
      </c>
      <c r="R653" s="99">
        <v>0.48910683900000002</v>
      </c>
      <c r="S653" s="102">
        <f t="shared" si="50"/>
        <v>-104.45430737475337</v>
      </c>
      <c r="T653" s="99">
        <v>0.58194774299999996</v>
      </c>
      <c r="U653" s="102">
        <f t="shared" si="51"/>
        <v>139.20454518679944</v>
      </c>
      <c r="V653">
        <v>0.52889900000000001</v>
      </c>
      <c r="W653" s="100">
        <f t="shared" si="52"/>
        <v>-112.26870671045064</v>
      </c>
      <c r="X653">
        <v>0.46882000000000001</v>
      </c>
      <c r="Y653" s="100">
        <f t="shared" si="53"/>
        <v>113.30148031227336</v>
      </c>
      <c r="Z653">
        <v>0.463833</v>
      </c>
      <c r="AA653" s="100">
        <f t="shared" si="54"/>
        <v>115.59483693484511</v>
      </c>
      <c r="AB653">
        <v>0.38703700000000002</v>
      </c>
      <c r="AC653">
        <v>-1</v>
      </c>
      <c r="AD653">
        <v>4</v>
      </c>
      <c r="AE653">
        <v>5</v>
      </c>
      <c r="AF653" t="s">
        <v>222</v>
      </c>
      <c r="AG653" s="99" t="s">
        <v>324</v>
      </c>
      <c r="AH653">
        <v>-1</v>
      </c>
      <c r="AI653">
        <v>9</v>
      </c>
      <c r="AJ653">
        <v>0</v>
      </c>
    </row>
    <row r="654" spans="1:36" x14ac:dyDescent="0.2">
      <c r="A654">
        <v>777049</v>
      </c>
      <c r="B654" s="85">
        <v>45860</v>
      </c>
      <c r="C654">
        <v>2025</v>
      </c>
      <c r="D654">
        <v>7.4</v>
      </c>
      <c r="E654">
        <v>12</v>
      </c>
      <c r="F654">
        <v>106</v>
      </c>
      <c r="G654">
        <v>8</v>
      </c>
      <c r="H654">
        <v>148</v>
      </c>
      <c r="I654">
        <v>0.40322599999999997</v>
      </c>
      <c r="J654">
        <v>139</v>
      </c>
      <c r="K654">
        <v>148</v>
      </c>
      <c r="L654">
        <v>0.37799862899999997</v>
      </c>
      <c r="M654">
        <v>26</v>
      </c>
      <c r="N654">
        <v>-161</v>
      </c>
      <c r="O654">
        <v>0.61685800000000002</v>
      </c>
      <c r="P654">
        <v>-151</v>
      </c>
      <c r="Q654">
        <v>-161</v>
      </c>
      <c r="R654" s="99">
        <v>0.54407508699999996</v>
      </c>
      <c r="S654" s="102">
        <f t="shared" si="50"/>
        <v>119.33436219134617</v>
      </c>
      <c r="T654" s="99">
        <v>0.54531241600000002</v>
      </c>
      <c r="U654" s="102">
        <f t="shared" si="51"/>
        <v>119.93123084706885</v>
      </c>
      <c r="V654">
        <v>0.42806499999999997</v>
      </c>
      <c r="W654" s="100">
        <f t="shared" si="52"/>
        <v>133.60938175277121</v>
      </c>
      <c r="X654">
        <v>0.39085199999999998</v>
      </c>
      <c r="Y654" s="100">
        <f t="shared" si="53"/>
        <v>155.85131968110693</v>
      </c>
      <c r="Z654">
        <v>0.40767100000000001</v>
      </c>
      <c r="AA654" s="100">
        <f t="shared" si="54"/>
        <v>145.29583904668226</v>
      </c>
      <c r="AB654">
        <v>0.553226</v>
      </c>
      <c r="AC654">
        <v>1</v>
      </c>
      <c r="AD654">
        <v>8</v>
      </c>
      <c r="AE654">
        <v>4</v>
      </c>
      <c r="AF654" t="s">
        <v>227</v>
      </c>
      <c r="AG654" s="99" t="s">
        <v>326</v>
      </c>
      <c r="AH654">
        <v>-1</v>
      </c>
      <c r="AI654">
        <v>12</v>
      </c>
      <c r="AJ654">
        <v>0</v>
      </c>
    </row>
    <row r="655" spans="1:36" x14ac:dyDescent="0.2">
      <c r="A655">
        <v>777052</v>
      </c>
      <c r="B655" s="85">
        <v>45860</v>
      </c>
      <c r="C655">
        <v>2025</v>
      </c>
      <c r="D655">
        <v>7.4</v>
      </c>
      <c r="E655">
        <v>8</v>
      </c>
      <c r="F655">
        <v>102</v>
      </c>
      <c r="G655">
        <v>11</v>
      </c>
      <c r="H655">
        <v>-118</v>
      </c>
      <c r="I655">
        <v>0.54128399999999999</v>
      </c>
      <c r="J655">
        <v>-124</v>
      </c>
      <c r="K655">
        <v>-118</v>
      </c>
      <c r="L655">
        <v>0.35061088499999998</v>
      </c>
      <c r="M655">
        <v>23</v>
      </c>
      <c r="N655">
        <v>109</v>
      </c>
      <c r="O655">
        <v>0.47846899999999998</v>
      </c>
      <c r="P655">
        <v>114</v>
      </c>
      <c r="Q655">
        <v>109</v>
      </c>
      <c r="R655" s="99">
        <v>0.485070373</v>
      </c>
      <c r="S655" s="102">
        <f t="shared" si="50"/>
        <v>-106.15565403744004</v>
      </c>
      <c r="T655" s="99">
        <v>0.40658490000000003</v>
      </c>
      <c r="U655" s="102">
        <f t="shared" si="51"/>
        <v>-145.95109164162267</v>
      </c>
      <c r="V655">
        <v>0.46751399999999999</v>
      </c>
      <c r="W655" s="100">
        <f t="shared" si="52"/>
        <v>113.89733783373333</v>
      </c>
      <c r="X655">
        <v>0.48756899999999997</v>
      </c>
      <c r="Y655" s="100">
        <f t="shared" si="53"/>
        <v>105.09917570641285</v>
      </c>
      <c r="Z655">
        <v>0.522845</v>
      </c>
      <c r="AA655" s="100">
        <f t="shared" si="54"/>
        <v>-109.57550481499723</v>
      </c>
      <c r="AB655">
        <v>0.69128400000000001</v>
      </c>
      <c r="AC655">
        <v>1</v>
      </c>
      <c r="AD655">
        <v>4</v>
      </c>
      <c r="AE655">
        <v>3</v>
      </c>
      <c r="AF655" t="s">
        <v>222</v>
      </c>
      <c r="AG655" s="99" t="s">
        <v>325</v>
      </c>
      <c r="AH655">
        <v>1</v>
      </c>
      <c r="AI655">
        <v>7</v>
      </c>
      <c r="AJ655">
        <v>-1</v>
      </c>
    </row>
    <row r="656" spans="1:36" x14ac:dyDescent="0.2">
      <c r="A656">
        <v>777058</v>
      </c>
      <c r="B656" s="85">
        <v>45860</v>
      </c>
      <c r="C656">
        <v>2025</v>
      </c>
      <c r="D656">
        <v>7.4</v>
      </c>
      <c r="E656">
        <v>9</v>
      </c>
      <c r="F656">
        <v>102</v>
      </c>
      <c r="G656">
        <v>0</v>
      </c>
      <c r="H656">
        <v>-114</v>
      </c>
      <c r="I656">
        <v>0.53271000000000002</v>
      </c>
      <c r="J656">
        <v>-112</v>
      </c>
      <c r="K656">
        <v>-114</v>
      </c>
      <c r="L656">
        <v>0.327106864</v>
      </c>
      <c r="M656">
        <v>25</v>
      </c>
      <c r="N656">
        <v>106</v>
      </c>
      <c r="O656">
        <v>0.48543700000000001</v>
      </c>
      <c r="P656">
        <v>104</v>
      </c>
      <c r="Q656">
        <v>106</v>
      </c>
      <c r="R656" s="99">
        <v>0.49811064300000002</v>
      </c>
      <c r="S656" s="102">
        <f t="shared" si="50"/>
        <v>-100.7586093678388</v>
      </c>
      <c r="T656" s="99">
        <v>0.49448803000000002</v>
      </c>
      <c r="U656" s="102">
        <f t="shared" si="51"/>
        <v>-102.22936437915391</v>
      </c>
      <c r="V656">
        <v>0.455507</v>
      </c>
      <c r="W656" s="100">
        <f t="shared" si="52"/>
        <v>119.53559440359864</v>
      </c>
      <c r="X656">
        <v>0.56361000000000006</v>
      </c>
      <c r="Y656" s="100">
        <f t="shared" si="53"/>
        <v>-129.15282201700319</v>
      </c>
      <c r="Z656">
        <v>0.55385499999999999</v>
      </c>
      <c r="AA656" s="100">
        <f t="shared" si="54"/>
        <v>-124.14237523675038</v>
      </c>
      <c r="AB656">
        <v>0.38270999999999999</v>
      </c>
      <c r="AC656">
        <v>-1</v>
      </c>
      <c r="AD656">
        <v>0</v>
      </c>
      <c r="AE656">
        <v>9</v>
      </c>
      <c r="AF656" t="s">
        <v>229</v>
      </c>
      <c r="AG656" s="99" t="s">
        <v>324</v>
      </c>
      <c r="AH656">
        <v>-1</v>
      </c>
      <c r="AI656">
        <v>9</v>
      </c>
      <c r="AJ656">
        <v>0</v>
      </c>
    </row>
    <row r="657" spans="1:36" x14ac:dyDescent="0.2">
      <c r="A657">
        <v>777024</v>
      </c>
      <c r="B657" s="85">
        <v>45861</v>
      </c>
      <c r="C657">
        <v>2025</v>
      </c>
      <c r="D657">
        <v>7.4</v>
      </c>
      <c r="E657">
        <v>7</v>
      </c>
      <c r="F657">
        <v>-101</v>
      </c>
      <c r="G657">
        <v>24</v>
      </c>
      <c r="H657">
        <v>-109</v>
      </c>
      <c r="I657">
        <v>0.52153099999999997</v>
      </c>
      <c r="J657">
        <v>-127</v>
      </c>
      <c r="K657">
        <v>-109</v>
      </c>
      <c r="L657">
        <v>0.30915287200000002</v>
      </c>
      <c r="M657">
        <v>17</v>
      </c>
      <c r="N657">
        <v>101</v>
      </c>
      <c r="O657">
        <v>0.49751200000000001</v>
      </c>
      <c r="P657">
        <v>117</v>
      </c>
      <c r="Q657">
        <v>101</v>
      </c>
      <c r="R657" s="99">
        <v>0.52085298599999996</v>
      </c>
      <c r="S657" s="102">
        <f t="shared" si="50"/>
        <v>108.70421202290952</v>
      </c>
      <c r="T657" s="99">
        <v>0.477453291</v>
      </c>
      <c r="U657" s="102">
        <f t="shared" si="51"/>
        <v>-109.44457161569758</v>
      </c>
      <c r="V657">
        <v>0.58454700000000004</v>
      </c>
      <c r="W657" s="100">
        <f t="shared" si="52"/>
        <v>-140.70111420545769</v>
      </c>
      <c r="X657">
        <v>0.54259199999999996</v>
      </c>
      <c r="Y657" s="100">
        <f t="shared" si="53"/>
        <v>-118.62319854484397</v>
      </c>
      <c r="Z657">
        <v>0.60416999999999998</v>
      </c>
      <c r="AA657" s="100">
        <f t="shared" si="54"/>
        <v>-152.63370638910644</v>
      </c>
      <c r="AB657">
        <v>0.371531</v>
      </c>
      <c r="AC657">
        <v>-1</v>
      </c>
      <c r="AD657">
        <v>2</v>
      </c>
      <c r="AE657">
        <v>10</v>
      </c>
      <c r="AF657" t="s">
        <v>223</v>
      </c>
      <c r="AG657" s="99" t="s">
        <v>324</v>
      </c>
      <c r="AH657">
        <v>-1</v>
      </c>
      <c r="AI657">
        <v>12</v>
      </c>
      <c r="AJ657">
        <v>1</v>
      </c>
    </row>
    <row r="658" spans="1:36" x14ac:dyDescent="0.2">
      <c r="A658">
        <v>777026</v>
      </c>
      <c r="B658" s="85">
        <v>45861</v>
      </c>
      <c r="C658">
        <v>2025</v>
      </c>
      <c r="D658">
        <v>7.4</v>
      </c>
      <c r="E658">
        <v>8</v>
      </c>
      <c r="F658">
        <v>-103</v>
      </c>
      <c r="G658">
        <v>16</v>
      </c>
      <c r="H658">
        <v>110</v>
      </c>
      <c r="I658">
        <v>0.47619</v>
      </c>
      <c r="J658">
        <v>111</v>
      </c>
      <c r="K658">
        <v>110</v>
      </c>
      <c r="L658">
        <v>0.34988272100000001</v>
      </c>
      <c r="M658">
        <v>6</v>
      </c>
      <c r="N658">
        <v>-119</v>
      </c>
      <c r="O658">
        <v>0.54337899999999995</v>
      </c>
      <c r="P658">
        <v>-120</v>
      </c>
      <c r="Q658">
        <v>-119</v>
      </c>
      <c r="R658" s="99">
        <v>0.49878940300000002</v>
      </c>
      <c r="S658" s="102">
        <f t="shared" si="50"/>
        <v>-100.48541408166204</v>
      </c>
      <c r="T658" s="99">
        <v>0.47315146600000002</v>
      </c>
      <c r="U658" s="102">
        <f t="shared" si="51"/>
        <v>-111.34881150299552</v>
      </c>
      <c r="V658">
        <v>0.43546600000000002</v>
      </c>
      <c r="W658" s="100">
        <f t="shared" si="52"/>
        <v>129.63905333596651</v>
      </c>
      <c r="X658">
        <v>0.477746</v>
      </c>
      <c r="Y658" s="100">
        <f t="shared" si="53"/>
        <v>109.316247545767</v>
      </c>
      <c r="Z658">
        <v>0.47349599999999997</v>
      </c>
      <c r="AA658" s="100">
        <f t="shared" si="54"/>
        <v>111.1950259347492</v>
      </c>
      <c r="AB658">
        <v>0.32618999999999998</v>
      </c>
      <c r="AC658">
        <v>-1</v>
      </c>
      <c r="AD658">
        <v>0</v>
      </c>
      <c r="AE658">
        <v>5</v>
      </c>
      <c r="AF658" t="s">
        <v>230</v>
      </c>
      <c r="AG658" s="99" t="s">
        <v>323</v>
      </c>
      <c r="AH658">
        <v>1</v>
      </c>
      <c r="AI658">
        <v>5</v>
      </c>
      <c r="AJ658">
        <v>-1</v>
      </c>
    </row>
    <row r="659" spans="1:36" x14ac:dyDescent="0.2">
      <c r="A659">
        <v>777027</v>
      </c>
      <c r="B659" s="85">
        <v>45861</v>
      </c>
      <c r="C659">
        <v>2025</v>
      </c>
      <c r="D659">
        <v>7.4</v>
      </c>
      <c r="E659">
        <v>8</v>
      </c>
      <c r="F659">
        <v>-104</v>
      </c>
      <c r="G659">
        <v>29</v>
      </c>
      <c r="H659">
        <v>125</v>
      </c>
      <c r="I659">
        <v>0.44444400000000001</v>
      </c>
      <c r="J659">
        <v>124</v>
      </c>
      <c r="K659">
        <v>125</v>
      </c>
      <c r="L659">
        <v>0.33360588699999999</v>
      </c>
      <c r="M659">
        <v>19</v>
      </c>
      <c r="N659">
        <v>-135</v>
      </c>
      <c r="O659">
        <v>0.57446799999999998</v>
      </c>
      <c r="P659">
        <v>-134</v>
      </c>
      <c r="Q659">
        <v>-135</v>
      </c>
      <c r="R659" s="99">
        <v>0.49604025400000001</v>
      </c>
      <c r="S659" s="102">
        <f t="shared" si="50"/>
        <v>-101.59654220320597</v>
      </c>
      <c r="T659" s="99">
        <v>0.50239118599999999</v>
      </c>
      <c r="U659" s="102">
        <f t="shared" si="51"/>
        <v>100.96107059711366</v>
      </c>
      <c r="V659">
        <v>0.434226</v>
      </c>
      <c r="W659" s="100">
        <f t="shared" si="52"/>
        <v>130.29482343295888</v>
      </c>
      <c r="X659">
        <v>0.49710399999999999</v>
      </c>
      <c r="Y659" s="100">
        <f t="shared" si="53"/>
        <v>101.16514854034568</v>
      </c>
      <c r="Z659">
        <v>0.43662099999999998</v>
      </c>
      <c r="AA659" s="100">
        <f t="shared" si="54"/>
        <v>129.03158574599024</v>
      </c>
      <c r="AB659">
        <v>0.59444399999999997</v>
      </c>
      <c r="AC659">
        <v>1</v>
      </c>
      <c r="AD659">
        <v>8</v>
      </c>
      <c r="AE659">
        <v>4</v>
      </c>
      <c r="AF659" t="s">
        <v>227</v>
      </c>
      <c r="AG659" s="99" t="s">
        <v>326</v>
      </c>
      <c r="AH659">
        <v>-1</v>
      </c>
      <c r="AI659">
        <v>12</v>
      </c>
      <c r="AJ659">
        <v>1</v>
      </c>
    </row>
    <row r="660" spans="1:36" x14ac:dyDescent="0.2">
      <c r="A660">
        <v>777029</v>
      </c>
      <c r="B660" s="85">
        <v>45861</v>
      </c>
      <c r="C660">
        <v>2025</v>
      </c>
      <c r="D660">
        <v>7.4</v>
      </c>
      <c r="E660">
        <v>9</v>
      </c>
      <c r="F660">
        <v>-104</v>
      </c>
      <c r="G660">
        <v>22</v>
      </c>
      <c r="H660">
        <v>116</v>
      </c>
      <c r="I660">
        <v>0.46296300000000001</v>
      </c>
      <c r="J660">
        <v>114</v>
      </c>
      <c r="K660">
        <v>116</v>
      </c>
      <c r="L660">
        <v>0.33647680099999999</v>
      </c>
      <c r="M660">
        <v>10</v>
      </c>
      <c r="N660">
        <v>-136</v>
      </c>
      <c r="O660">
        <v>0.57627099999999998</v>
      </c>
      <c r="P660">
        <v>-134</v>
      </c>
      <c r="Q660">
        <v>-136</v>
      </c>
      <c r="R660" s="99">
        <v>0.52144956399999998</v>
      </c>
      <c r="S660" s="102">
        <f t="shared" si="50"/>
        <v>108.96439011916395</v>
      </c>
      <c r="T660" s="99">
        <v>0.57844276500000003</v>
      </c>
      <c r="U660" s="102">
        <f t="shared" si="51"/>
        <v>137.2157128319717</v>
      </c>
      <c r="V660">
        <v>0.5</v>
      </c>
      <c r="W660" s="100">
        <f t="shared" si="52"/>
        <v>-100</v>
      </c>
      <c r="X660">
        <v>0.5</v>
      </c>
      <c r="Y660" s="100">
        <f t="shared" si="53"/>
        <v>-100</v>
      </c>
      <c r="Z660">
        <v>0.5</v>
      </c>
      <c r="AA660" s="100">
        <f t="shared" si="54"/>
        <v>-100</v>
      </c>
      <c r="AB660">
        <v>0.61296300000000004</v>
      </c>
      <c r="AC660">
        <v>1</v>
      </c>
      <c r="AD660">
        <v>6</v>
      </c>
      <c r="AE660">
        <v>1</v>
      </c>
      <c r="AF660" t="s">
        <v>230</v>
      </c>
      <c r="AG660" s="99" t="s">
        <v>326</v>
      </c>
      <c r="AH660">
        <v>-1</v>
      </c>
      <c r="AI660">
        <v>7</v>
      </c>
      <c r="AJ660">
        <v>-1</v>
      </c>
    </row>
    <row r="661" spans="1:36" x14ac:dyDescent="0.2">
      <c r="A661">
        <v>777032</v>
      </c>
      <c r="B661" s="85">
        <v>45861</v>
      </c>
      <c r="C661">
        <v>2025</v>
      </c>
      <c r="D661">
        <v>7.4</v>
      </c>
      <c r="E661">
        <v>8</v>
      </c>
      <c r="F661">
        <v>-107.5</v>
      </c>
      <c r="G661">
        <v>1</v>
      </c>
      <c r="H661">
        <v>-126</v>
      </c>
      <c r="I661">
        <v>0.55752199999999996</v>
      </c>
      <c r="J661">
        <v>-118</v>
      </c>
      <c r="K661">
        <v>-126</v>
      </c>
      <c r="L661">
        <v>0.340368381</v>
      </c>
      <c r="M661">
        <v>12</v>
      </c>
      <c r="N661">
        <v>116</v>
      </c>
      <c r="O661">
        <v>0.46296300000000001</v>
      </c>
      <c r="P661">
        <v>109</v>
      </c>
      <c r="Q661">
        <v>116</v>
      </c>
      <c r="R661" s="99">
        <v>0.50345141599999998</v>
      </c>
      <c r="S661" s="102">
        <f t="shared" si="50"/>
        <v>101.39016245789958</v>
      </c>
      <c r="T661" s="99">
        <v>0.50695806399999999</v>
      </c>
      <c r="U661" s="102">
        <f t="shared" si="51"/>
        <v>102.82250392591349</v>
      </c>
      <c r="V661">
        <v>0.56616999999999995</v>
      </c>
      <c r="W661" s="100">
        <f t="shared" si="52"/>
        <v>-130.50503653504825</v>
      </c>
      <c r="X661">
        <v>0.57637799999999995</v>
      </c>
      <c r="Y661" s="100">
        <f t="shared" si="53"/>
        <v>-136.05950588024228</v>
      </c>
      <c r="Z661">
        <v>0.580453</v>
      </c>
      <c r="AA661" s="100">
        <f t="shared" si="54"/>
        <v>-138.35231809546963</v>
      </c>
      <c r="AB661">
        <v>0.407522</v>
      </c>
      <c r="AC661">
        <v>-1</v>
      </c>
      <c r="AD661">
        <v>3</v>
      </c>
      <c r="AE661">
        <v>4</v>
      </c>
      <c r="AF661" t="s">
        <v>222</v>
      </c>
      <c r="AG661" s="99" t="s">
        <v>324</v>
      </c>
      <c r="AH661">
        <v>-1</v>
      </c>
      <c r="AI661">
        <v>7</v>
      </c>
      <c r="AJ661">
        <v>-1</v>
      </c>
    </row>
    <row r="662" spans="1:36" x14ac:dyDescent="0.2">
      <c r="A662">
        <v>777033</v>
      </c>
      <c r="B662" s="85">
        <v>45861</v>
      </c>
      <c r="C662">
        <v>2025</v>
      </c>
      <c r="D662">
        <v>7.4</v>
      </c>
      <c r="E662">
        <v>8.5</v>
      </c>
      <c r="F662">
        <v>105</v>
      </c>
      <c r="G662">
        <v>28</v>
      </c>
      <c r="H662">
        <v>-140</v>
      </c>
      <c r="I662">
        <v>0.58333299999999999</v>
      </c>
      <c r="J662">
        <v>-132</v>
      </c>
      <c r="K662">
        <v>-140</v>
      </c>
      <c r="L662">
        <v>0.33222175900000001</v>
      </c>
      <c r="M662">
        <v>20</v>
      </c>
      <c r="N662">
        <v>129</v>
      </c>
      <c r="O662">
        <v>0.43668099999999999</v>
      </c>
      <c r="P662">
        <v>122</v>
      </c>
      <c r="Q662">
        <v>129</v>
      </c>
      <c r="R662" s="99">
        <v>0.49015721499999998</v>
      </c>
      <c r="S662" s="102">
        <f t="shared" si="50"/>
        <v>-104.01617468795192</v>
      </c>
      <c r="T662" s="99">
        <v>0.50169390999999997</v>
      </c>
      <c r="U662" s="102">
        <f t="shared" si="51"/>
        <v>100.67986726792762</v>
      </c>
      <c r="V662">
        <v>0.52067699999999995</v>
      </c>
      <c r="W662" s="100">
        <f t="shared" si="52"/>
        <v>-108.62758515656455</v>
      </c>
      <c r="X662">
        <v>0.58535099999999995</v>
      </c>
      <c r="Y662" s="100">
        <f t="shared" si="53"/>
        <v>-141.1678311053445</v>
      </c>
      <c r="Z662">
        <v>0.52332199999999995</v>
      </c>
      <c r="AA662" s="100">
        <f t="shared" si="54"/>
        <v>-109.78522188982917</v>
      </c>
      <c r="AB662">
        <v>0.73333300000000001</v>
      </c>
      <c r="AC662">
        <v>1</v>
      </c>
      <c r="AD662">
        <v>2</v>
      </c>
      <c r="AE662">
        <v>1</v>
      </c>
      <c r="AF662" t="s">
        <v>222</v>
      </c>
      <c r="AG662" s="99" t="s">
        <v>325</v>
      </c>
      <c r="AH662">
        <v>1</v>
      </c>
      <c r="AI662">
        <v>3</v>
      </c>
      <c r="AJ662">
        <v>-1</v>
      </c>
    </row>
    <row r="663" spans="1:36" x14ac:dyDescent="0.2">
      <c r="A663">
        <v>777036</v>
      </c>
      <c r="B663" s="85">
        <v>45861</v>
      </c>
      <c r="C663">
        <v>2025</v>
      </c>
      <c r="D663">
        <v>7.4</v>
      </c>
      <c r="E663">
        <v>8.5</v>
      </c>
      <c r="F663">
        <v>-100</v>
      </c>
      <c r="G663">
        <v>7</v>
      </c>
      <c r="H663">
        <v>-126</v>
      </c>
      <c r="I663">
        <v>0.55752199999999996</v>
      </c>
      <c r="J663">
        <v>-119</v>
      </c>
      <c r="K663">
        <v>-126</v>
      </c>
      <c r="L663">
        <v>0.30274477700000002</v>
      </c>
      <c r="M663">
        <v>2</v>
      </c>
      <c r="N663">
        <v>116</v>
      </c>
      <c r="O663">
        <v>0.46296300000000001</v>
      </c>
      <c r="P663">
        <v>110</v>
      </c>
      <c r="Q663">
        <v>116</v>
      </c>
      <c r="R663" s="99">
        <v>0.477711253</v>
      </c>
      <c r="S663" s="102">
        <f t="shared" si="50"/>
        <v>-109.33147245748467</v>
      </c>
      <c r="T663" s="99">
        <v>0.448843783</v>
      </c>
      <c r="U663" s="102">
        <f t="shared" si="51"/>
        <v>-122.7946643966326</v>
      </c>
      <c r="V663">
        <v>0.48643700000000001</v>
      </c>
      <c r="W663" s="100">
        <f t="shared" si="52"/>
        <v>105.57646725064087</v>
      </c>
      <c r="X663">
        <v>0.56651600000000002</v>
      </c>
      <c r="Y663" s="100">
        <f t="shared" si="53"/>
        <v>-130.68902197082247</v>
      </c>
      <c r="Z663">
        <v>0.55157</v>
      </c>
      <c r="AA663" s="100">
        <f t="shared" si="54"/>
        <v>-123.00024530026982</v>
      </c>
      <c r="AB663">
        <v>0.70752199999999998</v>
      </c>
      <c r="AC663">
        <v>1</v>
      </c>
      <c r="AD663">
        <v>3</v>
      </c>
      <c r="AE663">
        <v>2</v>
      </c>
      <c r="AF663" t="s">
        <v>222</v>
      </c>
      <c r="AG663" s="99" t="s">
        <v>325</v>
      </c>
      <c r="AH663">
        <v>1</v>
      </c>
      <c r="AI663">
        <v>5</v>
      </c>
      <c r="AJ663">
        <v>-1</v>
      </c>
    </row>
    <row r="664" spans="1:36" x14ac:dyDescent="0.2">
      <c r="A664">
        <v>777037</v>
      </c>
      <c r="B664" s="85">
        <v>45861</v>
      </c>
      <c r="C664">
        <v>2025</v>
      </c>
      <c r="D664">
        <v>7.4</v>
      </c>
      <c r="E664">
        <v>7.5</v>
      </c>
      <c r="F664">
        <v>-104</v>
      </c>
      <c r="G664">
        <v>11</v>
      </c>
      <c r="H664">
        <v>126</v>
      </c>
      <c r="I664">
        <v>0.44247799999999998</v>
      </c>
      <c r="J664">
        <v>129</v>
      </c>
      <c r="K664">
        <v>126</v>
      </c>
      <c r="L664">
        <v>0.35061088499999998</v>
      </c>
      <c r="M664">
        <v>23</v>
      </c>
      <c r="N664">
        <v>-136</v>
      </c>
      <c r="O664">
        <v>0.57627099999999998</v>
      </c>
      <c r="P664">
        <v>-140</v>
      </c>
      <c r="Q664">
        <v>-136</v>
      </c>
      <c r="R664" s="99">
        <v>0.48435171399999999</v>
      </c>
      <c r="S664" s="102">
        <f t="shared" si="50"/>
        <v>-106.46153840182345</v>
      </c>
      <c r="T664" s="99">
        <v>0.59188110100000002</v>
      </c>
      <c r="U664" s="102">
        <f t="shared" si="51"/>
        <v>145.02663377027292</v>
      </c>
      <c r="V664">
        <v>0.40863899999999997</v>
      </c>
      <c r="W664" s="100">
        <f t="shared" si="52"/>
        <v>144.71477269668338</v>
      </c>
      <c r="X664">
        <v>0.47999399999999998</v>
      </c>
      <c r="Y664" s="100">
        <f t="shared" si="53"/>
        <v>108.33593753255249</v>
      </c>
      <c r="Z664">
        <v>0.43605899999999997</v>
      </c>
      <c r="AA664" s="100">
        <f t="shared" si="54"/>
        <v>129.32676541477187</v>
      </c>
      <c r="AB664">
        <v>0.59247799999999995</v>
      </c>
      <c r="AC664">
        <v>1</v>
      </c>
      <c r="AD664">
        <v>3</v>
      </c>
      <c r="AE664">
        <v>2</v>
      </c>
      <c r="AF664" t="s">
        <v>222</v>
      </c>
      <c r="AG664" s="99" t="s">
        <v>326</v>
      </c>
      <c r="AH664">
        <v>-1</v>
      </c>
      <c r="AI664">
        <v>5</v>
      </c>
      <c r="AJ664">
        <v>-1</v>
      </c>
    </row>
    <row r="665" spans="1:36" x14ac:dyDescent="0.2">
      <c r="A665">
        <v>777041</v>
      </c>
      <c r="B665" s="85">
        <v>45861</v>
      </c>
      <c r="C665">
        <v>2025</v>
      </c>
      <c r="D665">
        <v>7.4</v>
      </c>
      <c r="E665">
        <v>7.5</v>
      </c>
      <c r="F665">
        <v>-100</v>
      </c>
      <c r="G665">
        <v>0</v>
      </c>
      <c r="H665">
        <v>-149</v>
      </c>
      <c r="I665">
        <v>0.59839399999999998</v>
      </c>
      <c r="J665">
        <v>-164</v>
      </c>
      <c r="K665">
        <v>-149</v>
      </c>
      <c r="L665">
        <v>0.327106864</v>
      </c>
      <c r="M665">
        <v>25</v>
      </c>
      <c r="N665">
        <v>137</v>
      </c>
      <c r="O665">
        <v>0.42194100000000001</v>
      </c>
      <c r="P665">
        <v>150</v>
      </c>
      <c r="Q665">
        <v>137</v>
      </c>
      <c r="R665" s="99">
        <v>0.49711633700000002</v>
      </c>
      <c r="S665" s="102">
        <f t="shared" si="50"/>
        <v>-101.1601561990106</v>
      </c>
      <c r="T665" s="99">
        <v>0.39900293599999997</v>
      </c>
      <c r="U665" s="102">
        <f t="shared" si="51"/>
        <v>-150.62472222008913</v>
      </c>
      <c r="V665">
        <v>0.62382199999999999</v>
      </c>
      <c r="W665" s="100">
        <f t="shared" si="52"/>
        <v>-165.83160099740016</v>
      </c>
      <c r="X665">
        <v>0.53760200000000002</v>
      </c>
      <c r="Y665" s="100">
        <f t="shared" si="53"/>
        <v>-116.26391117608641</v>
      </c>
      <c r="Z665">
        <v>0.61819900000000005</v>
      </c>
      <c r="AA665" s="100">
        <f t="shared" si="54"/>
        <v>-161.91654814942865</v>
      </c>
      <c r="AB665">
        <v>0.44839400000000001</v>
      </c>
      <c r="AC665">
        <v>-1</v>
      </c>
      <c r="AD665">
        <v>3</v>
      </c>
      <c r="AE665">
        <v>9</v>
      </c>
      <c r="AF665" t="s">
        <v>224</v>
      </c>
      <c r="AG665" s="99" t="s">
        <v>324</v>
      </c>
      <c r="AH665">
        <v>-1</v>
      </c>
      <c r="AI665">
        <v>12</v>
      </c>
      <c r="AJ665">
        <v>1</v>
      </c>
    </row>
    <row r="666" spans="1:36" x14ac:dyDescent="0.2">
      <c r="A666">
        <v>777018</v>
      </c>
      <c r="B666" s="85">
        <v>45862</v>
      </c>
      <c r="C666">
        <v>2025</v>
      </c>
      <c r="D666">
        <v>7.4</v>
      </c>
      <c r="E666">
        <v>9</v>
      </c>
      <c r="F666">
        <v>-100</v>
      </c>
      <c r="G666">
        <v>4</v>
      </c>
      <c r="H666">
        <v>-137</v>
      </c>
      <c r="I666">
        <v>0.57805899999999999</v>
      </c>
      <c r="J666">
        <v>-144</v>
      </c>
      <c r="K666">
        <v>-137</v>
      </c>
      <c r="L666">
        <v>0.34782608700000001</v>
      </c>
      <c r="M666">
        <v>24</v>
      </c>
      <c r="N666">
        <v>126</v>
      </c>
      <c r="O666">
        <v>0.44247799999999998</v>
      </c>
      <c r="P666">
        <v>133</v>
      </c>
      <c r="Q666">
        <v>126</v>
      </c>
      <c r="R666" s="99">
        <v>0.50625717699999995</v>
      </c>
      <c r="S666" s="102">
        <f t="shared" si="50"/>
        <v>102.53458955088446</v>
      </c>
      <c r="T666" s="99">
        <v>0.37712222299999998</v>
      </c>
      <c r="U666" s="102">
        <f t="shared" si="51"/>
        <v>-165.16602284665683</v>
      </c>
      <c r="V666">
        <v>0.57060500000000003</v>
      </c>
      <c r="W666" s="100">
        <f t="shared" si="52"/>
        <v>-132.88580444579</v>
      </c>
      <c r="X666">
        <v>0.47407500000000002</v>
      </c>
      <c r="Y666" s="100">
        <f t="shared" si="53"/>
        <v>110.93708801349997</v>
      </c>
      <c r="Z666">
        <v>0.55589599999999995</v>
      </c>
      <c r="AA666" s="100">
        <f t="shared" si="54"/>
        <v>-125.1724821213049</v>
      </c>
      <c r="AB666">
        <v>0.42805900000000002</v>
      </c>
      <c r="AC666">
        <v>-1</v>
      </c>
      <c r="AD666">
        <v>2</v>
      </c>
      <c r="AE666">
        <v>4</v>
      </c>
      <c r="AF666" t="s">
        <v>225</v>
      </c>
      <c r="AG666" s="99" t="s">
        <v>324</v>
      </c>
      <c r="AH666">
        <v>-1</v>
      </c>
      <c r="AI666">
        <v>6</v>
      </c>
      <c r="AJ666">
        <v>-1</v>
      </c>
    </row>
    <row r="667" spans="1:36" x14ac:dyDescent="0.2">
      <c r="A667">
        <v>777019</v>
      </c>
      <c r="B667" s="85">
        <v>45862</v>
      </c>
      <c r="C667">
        <v>2025</v>
      </c>
      <c r="D667">
        <v>7.4</v>
      </c>
      <c r="E667">
        <v>8.5</v>
      </c>
      <c r="F667">
        <v>-104</v>
      </c>
      <c r="G667">
        <v>7</v>
      </c>
      <c r="H667">
        <v>-113</v>
      </c>
      <c r="I667">
        <v>0.53051599999999999</v>
      </c>
      <c r="J667">
        <v>-113</v>
      </c>
      <c r="K667">
        <v>-113</v>
      </c>
      <c r="L667">
        <v>0.30274477700000002</v>
      </c>
      <c r="M667">
        <v>2</v>
      </c>
      <c r="N667">
        <v>104</v>
      </c>
      <c r="O667">
        <v>0.49019600000000002</v>
      </c>
      <c r="P667">
        <v>104</v>
      </c>
      <c r="Q667">
        <v>104</v>
      </c>
      <c r="R667" s="99">
        <v>0.47932956399999999</v>
      </c>
      <c r="S667" s="102">
        <f t="shared" si="50"/>
        <v>-108.6247281838848</v>
      </c>
      <c r="T667" s="99">
        <v>0.58062528899999999</v>
      </c>
      <c r="U667" s="102">
        <f t="shared" si="51"/>
        <v>138.45023883664743</v>
      </c>
      <c r="V667">
        <v>0.47291100000000003</v>
      </c>
      <c r="W667" s="100">
        <f t="shared" si="52"/>
        <v>111.45627824262914</v>
      </c>
      <c r="X667">
        <v>0.56262199999999996</v>
      </c>
      <c r="Y667" s="100">
        <f t="shared" si="53"/>
        <v>-128.63518512590937</v>
      </c>
      <c r="Z667">
        <v>0.50139699999999998</v>
      </c>
      <c r="AA667" s="100">
        <f t="shared" si="54"/>
        <v>-100.56036566165866</v>
      </c>
      <c r="AB667">
        <v>0.38051600000000002</v>
      </c>
      <c r="AC667">
        <v>-1</v>
      </c>
      <c r="AD667">
        <v>3</v>
      </c>
      <c r="AE667">
        <v>4</v>
      </c>
      <c r="AF667" t="s">
        <v>222</v>
      </c>
      <c r="AG667" s="99" t="s">
        <v>324</v>
      </c>
      <c r="AH667">
        <v>-1</v>
      </c>
      <c r="AI667">
        <v>7</v>
      </c>
      <c r="AJ667">
        <v>-1</v>
      </c>
    </row>
    <row r="668" spans="1:36" x14ac:dyDescent="0.2">
      <c r="A668">
        <v>777021</v>
      </c>
      <c r="B668" s="85">
        <v>45862</v>
      </c>
      <c r="C668">
        <v>2025</v>
      </c>
      <c r="D668">
        <v>7.4</v>
      </c>
      <c r="E668">
        <v>8.5</v>
      </c>
      <c r="F668">
        <v>107</v>
      </c>
      <c r="G668">
        <v>10</v>
      </c>
      <c r="H668">
        <v>-135</v>
      </c>
      <c r="I668">
        <v>0.57446799999999998</v>
      </c>
      <c r="J668">
        <v>-125</v>
      </c>
      <c r="K668">
        <v>-135</v>
      </c>
      <c r="L668">
        <v>0.34727845299999999</v>
      </c>
      <c r="M668">
        <v>29</v>
      </c>
      <c r="N668">
        <v>125</v>
      </c>
      <c r="O668">
        <v>0.44444400000000001</v>
      </c>
      <c r="P668">
        <v>115</v>
      </c>
      <c r="Q668">
        <v>125</v>
      </c>
      <c r="R668" s="99">
        <v>0.52591729799999998</v>
      </c>
      <c r="S668" s="102">
        <f t="shared" si="50"/>
        <v>110.93366110624301</v>
      </c>
      <c r="T668" s="99">
        <v>0.52861515599999997</v>
      </c>
      <c r="U668" s="102">
        <f t="shared" si="51"/>
        <v>112.14088928153998</v>
      </c>
      <c r="V668">
        <v>0.539354</v>
      </c>
      <c r="W668" s="100">
        <f t="shared" si="52"/>
        <v>-117.08643947847153</v>
      </c>
      <c r="X668">
        <v>0.47926099999999999</v>
      </c>
      <c r="Y668" s="100">
        <f t="shared" si="53"/>
        <v>108.65457443856272</v>
      </c>
      <c r="Z668">
        <v>0.49503999999999998</v>
      </c>
      <c r="AA668" s="100">
        <f t="shared" si="54"/>
        <v>102.00387847446673</v>
      </c>
      <c r="AB668">
        <v>0.42446800000000001</v>
      </c>
      <c r="AC668">
        <v>-1</v>
      </c>
      <c r="AD668">
        <v>4</v>
      </c>
      <c r="AE668">
        <v>11</v>
      </c>
      <c r="AF668" t="s">
        <v>226</v>
      </c>
      <c r="AG668" s="99" t="s">
        <v>324</v>
      </c>
      <c r="AH668">
        <v>-1</v>
      </c>
      <c r="AI668">
        <v>15</v>
      </c>
      <c r="AJ668">
        <v>1</v>
      </c>
    </row>
    <row r="669" spans="1:36" x14ac:dyDescent="0.2">
      <c r="A669">
        <v>777023</v>
      </c>
      <c r="B669" s="85">
        <v>45862</v>
      </c>
      <c r="C669">
        <v>2025</v>
      </c>
      <c r="D669">
        <v>7.4</v>
      </c>
      <c r="E669">
        <v>7.5</v>
      </c>
      <c r="F669">
        <v>-103</v>
      </c>
      <c r="G669">
        <v>26</v>
      </c>
      <c r="H669">
        <v>-145</v>
      </c>
      <c r="I669">
        <v>0.59183699999999995</v>
      </c>
      <c r="J669">
        <v>-146</v>
      </c>
      <c r="K669">
        <v>-145</v>
      </c>
      <c r="L669">
        <v>0.33921411400000001</v>
      </c>
      <c r="M669">
        <v>23</v>
      </c>
      <c r="N669">
        <v>134</v>
      </c>
      <c r="O669">
        <v>0.42735000000000001</v>
      </c>
      <c r="P669">
        <v>134</v>
      </c>
      <c r="Q669">
        <v>134</v>
      </c>
      <c r="R669" s="99">
        <v>0.51022649200000003</v>
      </c>
      <c r="S669" s="102">
        <f t="shared" si="50"/>
        <v>104.1760086378539</v>
      </c>
      <c r="T669" s="99">
        <v>0.34621963700000002</v>
      </c>
      <c r="U669" s="102">
        <f t="shared" si="51"/>
        <v>-188.83399239425577</v>
      </c>
      <c r="V669">
        <v>0.55505499999999997</v>
      </c>
      <c r="W669" s="100">
        <f t="shared" si="52"/>
        <v>-124.74687882772027</v>
      </c>
      <c r="X669">
        <v>0.50557399999999997</v>
      </c>
      <c r="Y669" s="100">
        <f t="shared" si="53"/>
        <v>-102.25473579463862</v>
      </c>
      <c r="Z669">
        <v>0.61432900000000001</v>
      </c>
      <c r="AA669" s="100">
        <f t="shared" si="54"/>
        <v>-159.28835717489778</v>
      </c>
      <c r="AB669">
        <v>0.74183699999999997</v>
      </c>
      <c r="AC669">
        <v>1</v>
      </c>
      <c r="AD669">
        <v>9</v>
      </c>
      <c r="AE669">
        <v>7</v>
      </c>
      <c r="AF669" t="s">
        <v>225</v>
      </c>
      <c r="AG669" s="99" t="s">
        <v>325</v>
      </c>
      <c r="AH669">
        <v>1</v>
      </c>
      <c r="AI669">
        <v>16</v>
      </c>
      <c r="AJ669">
        <v>1</v>
      </c>
    </row>
    <row r="670" spans="1:36" x14ac:dyDescent="0.2">
      <c r="A670">
        <v>777025</v>
      </c>
      <c r="B670" s="85">
        <v>45862</v>
      </c>
      <c r="C670">
        <v>2025</v>
      </c>
      <c r="D670">
        <v>7.4</v>
      </c>
      <c r="E670">
        <v>9</v>
      </c>
      <c r="F670">
        <v>103</v>
      </c>
      <c r="G670">
        <v>12</v>
      </c>
      <c r="H670">
        <v>-145</v>
      </c>
      <c r="I670">
        <v>0.59183699999999995</v>
      </c>
      <c r="J670">
        <v>-120</v>
      </c>
      <c r="K670">
        <v>-145</v>
      </c>
      <c r="L670">
        <v>0.32174260599999999</v>
      </c>
      <c r="M670">
        <v>20</v>
      </c>
      <c r="N670">
        <v>134</v>
      </c>
      <c r="O670">
        <v>0.42735000000000001</v>
      </c>
      <c r="P670">
        <v>111</v>
      </c>
      <c r="Q670">
        <v>134</v>
      </c>
      <c r="R670" s="99">
        <v>0.49952069399999999</v>
      </c>
      <c r="S670" s="102">
        <f t="shared" si="50"/>
        <v>-100.19190636374316</v>
      </c>
      <c r="T670" s="99">
        <v>0.54941373500000001</v>
      </c>
      <c r="U670" s="102">
        <f t="shared" si="51"/>
        <v>121.93308533272757</v>
      </c>
      <c r="V670">
        <v>0.558975</v>
      </c>
      <c r="W670" s="100">
        <f t="shared" si="52"/>
        <v>-126.74451561702851</v>
      </c>
      <c r="X670">
        <v>0.57861399999999996</v>
      </c>
      <c r="Y670" s="100">
        <f t="shared" si="53"/>
        <v>-137.3121081383814</v>
      </c>
      <c r="Z670">
        <v>0.55795300000000003</v>
      </c>
      <c r="AA670" s="100">
        <f t="shared" si="54"/>
        <v>-126.22028879282068</v>
      </c>
      <c r="AB670">
        <v>0.44183699999999998</v>
      </c>
      <c r="AC670">
        <v>-1</v>
      </c>
      <c r="AD670">
        <v>2</v>
      </c>
      <c r="AE670">
        <v>5</v>
      </c>
      <c r="AF670" t="s">
        <v>228</v>
      </c>
      <c r="AG670" s="99" t="s">
        <v>324</v>
      </c>
      <c r="AH670">
        <v>-1</v>
      </c>
      <c r="AI670">
        <v>7</v>
      </c>
      <c r="AJ670">
        <v>-1</v>
      </c>
    </row>
    <row r="671" spans="1:36" x14ac:dyDescent="0.2">
      <c r="A671">
        <v>777004</v>
      </c>
      <c r="B671" s="85">
        <v>45863</v>
      </c>
      <c r="C671">
        <v>2025</v>
      </c>
      <c r="D671">
        <v>7.4</v>
      </c>
      <c r="E671">
        <v>7.5</v>
      </c>
      <c r="F671">
        <v>113</v>
      </c>
      <c r="G671">
        <v>25</v>
      </c>
      <c r="H671">
        <v>-138</v>
      </c>
      <c r="I671">
        <v>0.57983200000000001</v>
      </c>
      <c r="J671">
        <v>-133</v>
      </c>
      <c r="K671">
        <v>-138</v>
      </c>
      <c r="L671">
        <v>0.32085561499999998</v>
      </c>
      <c r="M671">
        <v>18</v>
      </c>
      <c r="N671">
        <v>127</v>
      </c>
      <c r="O671">
        <v>0.440529</v>
      </c>
      <c r="P671">
        <v>122</v>
      </c>
      <c r="Q671">
        <v>127</v>
      </c>
      <c r="R671" s="99">
        <v>0.49027571399999997</v>
      </c>
      <c r="S671" s="102">
        <f t="shared" si="50"/>
        <v>-103.96686424488078</v>
      </c>
      <c r="T671" s="99">
        <v>0.412490413</v>
      </c>
      <c r="U671" s="102">
        <f t="shared" si="51"/>
        <v>-142.42987678843338</v>
      </c>
      <c r="V671">
        <v>0.523729</v>
      </c>
      <c r="W671" s="100">
        <f t="shared" si="52"/>
        <v>-109.96449500389485</v>
      </c>
      <c r="X671">
        <v>0.526725</v>
      </c>
      <c r="Y671" s="100">
        <f t="shared" si="53"/>
        <v>-111.2936453436163</v>
      </c>
      <c r="Z671">
        <v>0.56612799999999996</v>
      </c>
      <c r="AA671" s="100">
        <f t="shared" si="54"/>
        <v>-130.48272301508277</v>
      </c>
      <c r="AB671">
        <v>0.42983199999999999</v>
      </c>
      <c r="AC671">
        <v>-1</v>
      </c>
      <c r="AD671">
        <v>1</v>
      </c>
      <c r="AE671">
        <v>8</v>
      </c>
      <c r="AF671" t="s">
        <v>226</v>
      </c>
      <c r="AG671" s="99" t="s">
        <v>324</v>
      </c>
      <c r="AH671">
        <v>-1</v>
      </c>
      <c r="AI671">
        <v>9</v>
      </c>
      <c r="AJ671">
        <v>1</v>
      </c>
    </row>
    <row r="672" spans="1:36" x14ac:dyDescent="0.2">
      <c r="A672">
        <v>777005</v>
      </c>
      <c r="B672" s="85">
        <v>45863</v>
      </c>
      <c r="C672">
        <v>2025</v>
      </c>
      <c r="D672">
        <v>7.4</v>
      </c>
      <c r="E672">
        <v>8.5</v>
      </c>
      <c r="F672">
        <v>-100</v>
      </c>
      <c r="G672">
        <v>26</v>
      </c>
      <c r="H672">
        <v>108.09</v>
      </c>
      <c r="I672">
        <v>0.48056100000000002</v>
      </c>
      <c r="J672">
        <v>113</v>
      </c>
      <c r="K672">
        <v>108.09</v>
      </c>
      <c r="L672">
        <v>0.33921411400000001</v>
      </c>
      <c r="M672">
        <v>23</v>
      </c>
      <c r="N672">
        <v>-118.09</v>
      </c>
      <c r="O672">
        <v>0.54147400000000001</v>
      </c>
      <c r="P672">
        <v>-122</v>
      </c>
      <c r="Q672">
        <v>-118.09</v>
      </c>
      <c r="R672" s="99">
        <v>0.50677211700000002</v>
      </c>
      <c r="S672" s="102">
        <f t="shared" si="50"/>
        <v>102.74603980570174</v>
      </c>
      <c r="T672" s="99">
        <v>0.59281365600000002</v>
      </c>
      <c r="U672" s="102">
        <f t="shared" si="51"/>
        <v>145.58780389747062</v>
      </c>
      <c r="V672">
        <v>0.48290899999999998</v>
      </c>
      <c r="W672" s="100">
        <f t="shared" si="52"/>
        <v>107.07835223613559</v>
      </c>
      <c r="X672">
        <v>0.52009799999999995</v>
      </c>
      <c r="Y672" s="100">
        <f t="shared" si="53"/>
        <v>-108.37587674150137</v>
      </c>
      <c r="Z672">
        <v>0.48280800000000001</v>
      </c>
      <c r="AA672" s="100">
        <f t="shared" si="54"/>
        <v>107.12167155473811</v>
      </c>
      <c r="AB672">
        <v>0.63056100000000004</v>
      </c>
      <c r="AC672">
        <v>1</v>
      </c>
      <c r="AD672">
        <v>3</v>
      </c>
      <c r="AE672">
        <v>0</v>
      </c>
      <c r="AF672" t="s">
        <v>228</v>
      </c>
      <c r="AG672" s="99" t="s">
        <v>326</v>
      </c>
      <c r="AH672">
        <v>-1</v>
      </c>
      <c r="AI672">
        <v>3</v>
      </c>
      <c r="AJ672">
        <v>-1</v>
      </c>
    </row>
    <row r="673" spans="1:36" x14ac:dyDescent="0.2">
      <c r="A673">
        <v>777006</v>
      </c>
      <c r="B673" s="85">
        <v>45863</v>
      </c>
      <c r="C673">
        <v>2025</v>
      </c>
      <c r="D673">
        <v>7.4</v>
      </c>
      <c r="E673">
        <v>8</v>
      </c>
      <c r="F673">
        <v>-105</v>
      </c>
      <c r="G673">
        <v>4</v>
      </c>
      <c r="H673">
        <v>116</v>
      </c>
      <c r="I673">
        <v>0.46296300000000001</v>
      </c>
      <c r="J673">
        <v>112</v>
      </c>
      <c r="K673">
        <v>116</v>
      </c>
      <c r="L673">
        <v>0.34782608700000001</v>
      </c>
      <c r="M673">
        <v>24</v>
      </c>
      <c r="N673">
        <v>-126</v>
      </c>
      <c r="O673">
        <v>0.55752199999999996</v>
      </c>
      <c r="P673">
        <v>-122</v>
      </c>
      <c r="Q673">
        <v>-126</v>
      </c>
      <c r="R673" s="99">
        <v>0.50378399799999996</v>
      </c>
      <c r="S673" s="102">
        <f t="shared" si="50"/>
        <v>101.52514146450278</v>
      </c>
      <c r="T673" s="99">
        <v>0.51561572099999997</v>
      </c>
      <c r="U673" s="102">
        <f t="shared" si="51"/>
        <v>106.44765805869598</v>
      </c>
      <c r="V673">
        <v>0.46043000000000001</v>
      </c>
      <c r="W673" s="100">
        <f t="shared" si="52"/>
        <v>117.18828052038312</v>
      </c>
      <c r="X673">
        <v>0.47917199999999999</v>
      </c>
      <c r="Y673" s="100">
        <f t="shared" si="53"/>
        <v>108.69332932642142</v>
      </c>
      <c r="Z673">
        <v>0.49064000000000002</v>
      </c>
      <c r="AA673" s="100">
        <f t="shared" si="54"/>
        <v>103.81542475134519</v>
      </c>
      <c r="AB673">
        <v>0.61296300000000004</v>
      </c>
      <c r="AC673">
        <v>1</v>
      </c>
      <c r="AD673">
        <v>3</v>
      </c>
      <c r="AE673">
        <v>2</v>
      </c>
      <c r="AF673" t="s">
        <v>222</v>
      </c>
      <c r="AG673" s="99" t="s">
        <v>326</v>
      </c>
      <c r="AH673">
        <v>-1</v>
      </c>
      <c r="AI673">
        <v>5</v>
      </c>
      <c r="AJ673">
        <v>-1</v>
      </c>
    </row>
    <row r="674" spans="1:36" x14ac:dyDescent="0.2">
      <c r="A674">
        <v>777007</v>
      </c>
      <c r="B674" s="85">
        <v>45863</v>
      </c>
      <c r="C674">
        <v>2025</v>
      </c>
      <c r="D674">
        <v>7.4</v>
      </c>
      <c r="E674">
        <v>8.5</v>
      </c>
      <c r="F674">
        <v>-111.5</v>
      </c>
      <c r="G674">
        <v>12</v>
      </c>
      <c r="H674">
        <v>-124</v>
      </c>
      <c r="I674">
        <v>0.55357100000000004</v>
      </c>
      <c r="J674">
        <v>-134</v>
      </c>
      <c r="K674">
        <v>-124</v>
      </c>
      <c r="L674">
        <v>0.32174260599999999</v>
      </c>
      <c r="M674">
        <v>20</v>
      </c>
      <c r="N674">
        <v>114</v>
      </c>
      <c r="O674">
        <v>0.46728999999999998</v>
      </c>
      <c r="P674">
        <v>124</v>
      </c>
      <c r="Q674">
        <v>114</v>
      </c>
      <c r="R674" s="99">
        <v>0.49818378499999999</v>
      </c>
      <c r="S674" s="102">
        <f t="shared" si="50"/>
        <v>-100.72913453014134</v>
      </c>
      <c r="T674" s="99">
        <v>0.497655709</v>
      </c>
      <c r="U674" s="102">
        <f t="shared" si="51"/>
        <v>-100.94213367097132</v>
      </c>
      <c r="V674">
        <v>0.54061999999999999</v>
      </c>
      <c r="W674" s="100">
        <f t="shared" si="52"/>
        <v>-117.68470547259349</v>
      </c>
      <c r="X674">
        <v>0.56288899999999997</v>
      </c>
      <c r="Y674" s="100">
        <f t="shared" si="53"/>
        <v>-128.77484208816523</v>
      </c>
      <c r="Z674">
        <v>0.53909499999999999</v>
      </c>
      <c r="AA674" s="100">
        <f t="shared" si="54"/>
        <v>-116.96445037480608</v>
      </c>
      <c r="AB674">
        <v>0.40357100000000001</v>
      </c>
      <c r="AC674">
        <v>-1</v>
      </c>
      <c r="AD674">
        <v>3</v>
      </c>
      <c r="AE674">
        <v>15</v>
      </c>
      <c r="AF674" t="s">
        <v>229</v>
      </c>
      <c r="AG674" s="99" t="s">
        <v>324</v>
      </c>
      <c r="AH674">
        <v>-1</v>
      </c>
      <c r="AI674">
        <v>18</v>
      </c>
      <c r="AJ674">
        <v>1</v>
      </c>
    </row>
    <row r="675" spans="1:36" x14ac:dyDescent="0.2">
      <c r="A675">
        <v>777009</v>
      </c>
      <c r="B675" s="85">
        <v>45863</v>
      </c>
      <c r="C675">
        <v>2025</v>
      </c>
      <c r="D675">
        <v>7.4</v>
      </c>
      <c r="E675">
        <v>8</v>
      </c>
      <c r="F675">
        <v>-100</v>
      </c>
      <c r="G675">
        <v>28</v>
      </c>
      <c r="H675">
        <v>-143</v>
      </c>
      <c r="I675">
        <v>0.58847700000000003</v>
      </c>
      <c r="J675">
        <v>-145</v>
      </c>
      <c r="K675">
        <v>-143</v>
      </c>
      <c r="L675">
        <v>0.33222175900000001</v>
      </c>
      <c r="M675">
        <v>0</v>
      </c>
      <c r="N675">
        <v>131</v>
      </c>
      <c r="O675">
        <v>0.43290000000000001</v>
      </c>
      <c r="P675">
        <v>133</v>
      </c>
      <c r="Q675">
        <v>131</v>
      </c>
      <c r="R675" s="99">
        <v>0.47703514899999999</v>
      </c>
      <c r="S675" s="102">
        <f t="shared" si="50"/>
        <v>-109.62815886759741</v>
      </c>
      <c r="T675" s="99">
        <v>0.22669240500000001</v>
      </c>
      <c r="U675" s="102">
        <f t="shared" si="51"/>
        <v>-341.12638003906659</v>
      </c>
      <c r="V675">
        <v>0.56625599999999998</v>
      </c>
      <c r="W675" s="100">
        <f t="shared" si="52"/>
        <v>-130.55073960677265</v>
      </c>
      <c r="X675">
        <v>0.48990600000000001</v>
      </c>
      <c r="Y675" s="100">
        <f t="shared" si="53"/>
        <v>104.12079051899754</v>
      </c>
      <c r="Z675">
        <v>0.55479400000000001</v>
      </c>
      <c r="AA675" s="100">
        <f t="shared" si="54"/>
        <v>-124.61512198847275</v>
      </c>
      <c r="AB675">
        <v>0.73847700000000005</v>
      </c>
      <c r="AC675">
        <v>1</v>
      </c>
      <c r="AD675">
        <v>8</v>
      </c>
      <c r="AE675">
        <v>3</v>
      </c>
      <c r="AF675" t="s">
        <v>230</v>
      </c>
      <c r="AG675" s="99" t="s">
        <v>325</v>
      </c>
      <c r="AH675">
        <v>1</v>
      </c>
      <c r="AI675">
        <v>11</v>
      </c>
      <c r="AJ675">
        <v>1</v>
      </c>
    </row>
    <row r="676" spans="1:36" x14ac:dyDescent="0.2">
      <c r="A676">
        <v>777011</v>
      </c>
      <c r="B676" s="85">
        <v>45863</v>
      </c>
      <c r="C676">
        <v>2025</v>
      </c>
      <c r="D676">
        <v>7.4</v>
      </c>
      <c r="E676">
        <v>8.5</v>
      </c>
      <c r="F676">
        <v>-106</v>
      </c>
      <c r="G676">
        <v>15</v>
      </c>
      <c r="H676">
        <v>-149</v>
      </c>
      <c r="I676">
        <v>0.59839399999999998</v>
      </c>
      <c r="J676">
        <v>-159</v>
      </c>
      <c r="K676">
        <v>-149</v>
      </c>
      <c r="L676">
        <v>0.31912251699999999</v>
      </c>
      <c r="M676">
        <v>16</v>
      </c>
      <c r="N676">
        <v>137</v>
      </c>
      <c r="O676">
        <v>0.42194100000000001</v>
      </c>
      <c r="P676">
        <v>146</v>
      </c>
      <c r="Q676">
        <v>137</v>
      </c>
      <c r="R676" s="99">
        <v>0.48748061199999998</v>
      </c>
      <c r="S676" s="102">
        <f t="shared" si="50"/>
        <v>-105.13636345397879</v>
      </c>
      <c r="T676" s="99">
        <v>0.58328490099999997</v>
      </c>
      <c r="U676" s="102">
        <f t="shared" si="51"/>
        <v>139.97210621830624</v>
      </c>
      <c r="V676">
        <v>0.57922499999999999</v>
      </c>
      <c r="W676" s="100">
        <f t="shared" si="52"/>
        <v>-137.65670488978671</v>
      </c>
      <c r="X676">
        <v>0.62506399999999995</v>
      </c>
      <c r="Y676" s="100">
        <f t="shared" si="53"/>
        <v>-166.71218554633322</v>
      </c>
      <c r="Z676">
        <v>0.54897600000000002</v>
      </c>
      <c r="AA676" s="100">
        <f t="shared" si="54"/>
        <v>-121.71769129802405</v>
      </c>
      <c r="AB676">
        <v>0.748394</v>
      </c>
      <c r="AC676">
        <v>1</v>
      </c>
      <c r="AD676">
        <v>1</v>
      </c>
      <c r="AE676">
        <v>0</v>
      </c>
      <c r="AF676" t="s">
        <v>222</v>
      </c>
      <c r="AG676" s="99" t="s">
        <v>325</v>
      </c>
      <c r="AH676">
        <v>1</v>
      </c>
      <c r="AI676">
        <v>1</v>
      </c>
      <c r="AJ676">
        <v>-1</v>
      </c>
    </row>
    <row r="677" spans="1:36" x14ac:dyDescent="0.2">
      <c r="A677">
        <v>777012</v>
      </c>
      <c r="B677" s="85">
        <v>45863</v>
      </c>
      <c r="C677">
        <v>2025</v>
      </c>
      <c r="D677">
        <v>7.4</v>
      </c>
      <c r="E677">
        <v>9.5</v>
      </c>
      <c r="F677">
        <v>-102</v>
      </c>
      <c r="G677">
        <v>3</v>
      </c>
      <c r="H677">
        <v>-111</v>
      </c>
      <c r="I677">
        <v>0.52606600000000003</v>
      </c>
      <c r="J677">
        <v>104</v>
      </c>
      <c r="K677">
        <v>-111</v>
      </c>
      <c r="L677">
        <v>0.34564541199999999</v>
      </c>
      <c r="M677">
        <v>14</v>
      </c>
      <c r="N677">
        <v>103</v>
      </c>
      <c r="O677">
        <v>0.49261100000000002</v>
      </c>
      <c r="P677">
        <v>-112</v>
      </c>
      <c r="Q677">
        <v>103</v>
      </c>
      <c r="R677" s="99">
        <v>0.447912054</v>
      </c>
      <c r="S677" s="102">
        <f t="shared" si="50"/>
        <v>-123.25811307592092</v>
      </c>
      <c r="T677" s="99">
        <v>0.46385884999999999</v>
      </c>
      <c r="U677" s="102">
        <f t="shared" si="51"/>
        <v>-115.58282223137488</v>
      </c>
      <c r="V677">
        <v>0.47590399999999999</v>
      </c>
      <c r="W677" s="100">
        <f t="shared" si="52"/>
        <v>110.12641204948896</v>
      </c>
      <c r="X677">
        <v>0.44054900000000002</v>
      </c>
      <c r="Y677" s="100">
        <f t="shared" si="53"/>
        <v>126.98950627512487</v>
      </c>
      <c r="Z677">
        <v>0.479628</v>
      </c>
      <c r="AA677" s="100">
        <f t="shared" si="54"/>
        <v>108.49491689392613</v>
      </c>
      <c r="AB677">
        <v>0.37606600000000001</v>
      </c>
      <c r="AC677">
        <v>-1</v>
      </c>
      <c r="AD677">
        <v>2</v>
      </c>
      <c r="AE677">
        <v>5</v>
      </c>
      <c r="AF677" t="s">
        <v>228</v>
      </c>
      <c r="AG677" s="99" t="s">
        <v>324</v>
      </c>
      <c r="AH677">
        <v>-1</v>
      </c>
      <c r="AI677">
        <v>7</v>
      </c>
      <c r="AJ677">
        <v>-1</v>
      </c>
    </row>
    <row r="678" spans="1:36" x14ac:dyDescent="0.2">
      <c r="A678">
        <v>777013</v>
      </c>
      <c r="B678" s="85">
        <v>45863</v>
      </c>
      <c r="C678">
        <v>2025</v>
      </c>
      <c r="D678">
        <v>7.4</v>
      </c>
      <c r="E678">
        <v>9.5</v>
      </c>
      <c r="F678">
        <v>108.5</v>
      </c>
      <c r="G678">
        <v>6</v>
      </c>
      <c r="H678">
        <v>-107</v>
      </c>
      <c r="I678">
        <v>0.51690800000000003</v>
      </c>
      <c r="J678">
        <v>-106</v>
      </c>
      <c r="K678">
        <v>-107</v>
      </c>
      <c r="L678">
        <v>0.333208536</v>
      </c>
      <c r="M678">
        <v>27</v>
      </c>
      <c r="N678">
        <v>-101</v>
      </c>
      <c r="O678">
        <v>0.50248800000000005</v>
      </c>
      <c r="P678">
        <v>-104</v>
      </c>
      <c r="Q678">
        <v>-101</v>
      </c>
      <c r="R678" s="99">
        <v>0.50249276399999998</v>
      </c>
      <c r="S678" s="102">
        <f t="shared" si="50"/>
        <v>101.00210160561363</v>
      </c>
      <c r="T678" s="99">
        <v>0.49224824</v>
      </c>
      <c r="U678" s="102">
        <f t="shared" si="51"/>
        <v>-103.14953284546024</v>
      </c>
      <c r="V678">
        <v>0.53337299999999999</v>
      </c>
      <c r="W678" s="100">
        <f t="shared" si="52"/>
        <v>-114.30393011977446</v>
      </c>
      <c r="X678">
        <v>0.50450899999999999</v>
      </c>
      <c r="Y678" s="100">
        <f t="shared" si="53"/>
        <v>-101.82001287611682</v>
      </c>
      <c r="Z678">
        <v>0.46379900000000002</v>
      </c>
      <c r="AA678" s="100">
        <f t="shared" si="54"/>
        <v>115.61064167883069</v>
      </c>
      <c r="AB678">
        <v>0.66690799999999995</v>
      </c>
      <c r="AC678">
        <v>1</v>
      </c>
      <c r="AD678">
        <v>7</v>
      </c>
      <c r="AE678">
        <v>2</v>
      </c>
      <c r="AF678" t="s">
        <v>230</v>
      </c>
      <c r="AG678" s="99" t="s">
        <v>325</v>
      </c>
      <c r="AH678">
        <v>1</v>
      </c>
      <c r="AI678">
        <v>9</v>
      </c>
      <c r="AJ678">
        <v>-1</v>
      </c>
    </row>
    <row r="679" spans="1:36" x14ac:dyDescent="0.2">
      <c r="A679">
        <v>777014</v>
      </c>
      <c r="B679" s="85">
        <v>45863</v>
      </c>
      <c r="C679">
        <v>2025</v>
      </c>
      <c r="D679">
        <v>7.4</v>
      </c>
      <c r="E679">
        <v>9</v>
      </c>
      <c r="F679">
        <v>102</v>
      </c>
      <c r="G679">
        <v>22</v>
      </c>
      <c r="H679">
        <v>-105</v>
      </c>
      <c r="I679">
        <v>0.51219499999999996</v>
      </c>
      <c r="J679">
        <v>100</v>
      </c>
      <c r="K679">
        <v>-105</v>
      </c>
      <c r="L679">
        <v>0.33647680099999999</v>
      </c>
      <c r="M679">
        <v>1</v>
      </c>
      <c r="N679">
        <v>-103</v>
      </c>
      <c r="O679">
        <v>0.50738899999999998</v>
      </c>
      <c r="P679">
        <v>-108</v>
      </c>
      <c r="Q679">
        <v>-103</v>
      </c>
      <c r="R679" s="99">
        <v>0.52620577199999996</v>
      </c>
      <c r="S679" s="102">
        <f t="shared" si="50"/>
        <v>111.06209001769433</v>
      </c>
      <c r="T679" s="99">
        <v>0.48965757599999998</v>
      </c>
      <c r="U679" s="102">
        <f t="shared" si="51"/>
        <v>-104.22434962999534</v>
      </c>
      <c r="V679">
        <v>0.47773100000000002</v>
      </c>
      <c r="W679" s="100">
        <f t="shared" si="52"/>
        <v>109.32281974584023</v>
      </c>
      <c r="X679">
        <v>0.43959999999999999</v>
      </c>
      <c r="Y679" s="100">
        <f t="shared" si="53"/>
        <v>127.47952684258416</v>
      </c>
      <c r="Z679">
        <v>0.52572700000000006</v>
      </c>
      <c r="AA679" s="100">
        <f t="shared" si="54"/>
        <v>-110.84902577207644</v>
      </c>
      <c r="AB679">
        <v>0.36219499999999999</v>
      </c>
      <c r="AC679">
        <v>-1</v>
      </c>
      <c r="AD679">
        <v>0</v>
      </c>
      <c r="AE679">
        <v>1</v>
      </c>
      <c r="AF679" t="s">
        <v>222</v>
      </c>
      <c r="AG679" s="99" t="s">
        <v>324</v>
      </c>
      <c r="AH679">
        <v>-1</v>
      </c>
      <c r="AI679">
        <v>1</v>
      </c>
      <c r="AJ679">
        <v>-1</v>
      </c>
    </row>
    <row r="680" spans="1:36" x14ac:dyDescent="0.2">
      <c r="A680">
        <v>777016</v>
      </c>
      <c r="B680" s="85">
        <v>45863</v>
      </c>
      <c r="C680">
        <v>2025</v>
      </c>
      <c r="D680">
        <v>7.4</v>
      </c>
      <c r="E680">
        <v>9</v>
      </c>
      <c r="F680">
        <v>106</v>
      </c>
      <c r="G680">
        <v>10</v>
      </c>
      <c r="H680">
        <v>-116</v>
      </c>
      <c r="I680">
        <v>0.53703699999999999</v>
      </c>
      <c r="J680">
        <v>-106</v>
      </c>
      <c r="K680">
        <v>-116</v>
      </c>
      <c r="L680">
        <v>0.34727845299999999</v>
      </c>
      <c r="M680">
        <v>29</v>
      </c>
      <c r="N680">
        <v>105</v>
      </c>
      <c r="O680">
        <v>0.48780499999999999</v>
      </c>
      <c r="P680">
        <v>-102</v>
      </c>
      <c r="Q680">
        <v>105</v>
      </c>
      <c r="R680" s="99">
        <v>0.53268242600000004</v>
      </c>
      <c r="S680" s="102">
        <f t="shared" si="50"/>
        <v>113.98724457129022</v>
      </c>
      <c r="T680" s="99">
        <v>0.58251187999999998</v>
      </c>
      <c r="U680" s="102">
        <f t="shared" si="51"/>
        <v>139.5277738681522</v>
      </c>
      <c r="V680">
        <v>0.48270400000000002</v>
      </c>
      <c r="W680" s="100">
        <f t="shared" si="52"/>
        <v>107.16629652955019</v>
      </c>
      <c r="X680">
        <v>0.48749300000000001</v>
      </c>
      <c r="Y680" s="100">
        <f t="shared" si="53"/>
        <v>105.13115060113684</v>
      </c>
      <c r="Z680">
        <v>0.45713799999999999</v>
      </c>
      <c r="AA680" s="100">
        <f t="shared" si="54"/>
        <v>118.75232424344507</v>
      </c>
      <c r="AB680">
        <v>0.38703700000000002</v>
      </c>
      <c r="AC680">
        <v>-1</v>
      </c>
      <c r="AD680">
        <v>2</v>
      </c>
      <c r="AE680">
        <v>6</v>
      </c>
      <c r="AF680" t="s">
        <v>227</v>
      </c>
      <c r="AG680" s="99" t="s">
        <v>324</v>
      </c>
      <c r="AH680">
        <v>-1</v>
      </c>
      <c r="AI680">
        <v>8</v>
      </c>
      <c r="AJ680">
        <v>-1</v>
      </c>
    </row>
    <row r="681" spans="1:36" x14ac:dyDescent="0.2">
      <c r="A681">
        <v>776985</v>
      </c>
      <c r="B681" s="85">
        <v>45864</v>
      </c>
      <c r="C681">
        <v>2025</v>
      </c>
      <c r="D681">
        <v>7.4</v>
      </c>
      <c r="E681">
        <v>7.5</v>
      </c>
      <c r="F681">
        <v>-104</v>
      </c>
      <c r="G681">
        <v>25</v>
      </c>
      <c r="H681">
        <v>-105</v>
      </c>
      <c r="I681">
        <v>0.51219499999999996</v>
      </c>
      <c r="J681">
        <v>-108</v>
      </c>
      <c r="K681">
        <v>-105</v>
      </c>
      <c r="L681">
        <v>0.32085561499999998</v>
      </c>
      <c r="M681">
        <v>18</v>
      </c>
      <c r="N681">
        <v>-103</v>
      </c>
      <c r="O681">
        <v>0.50738899999999998</v>
      </c>
      <c r="P681">
        <v>100</v>
      </c>
      <c r="Q681">
        <v>-103</v>
      </c>
      <c r="R681" s="99">
        <v>0.48982446699999999</v>
      </c>
      <c r="S681" s="102">
        <f t="shared" si="50"/>
        <v>-104.15476714028659</v>
      </c>
      <c r="T681" s="99">
        <v>0.45450722999999998</v>
      </c>
      <c r="U681" s="102">
        <f t="shared" si="51"/>
        <v>-120.01850223592707</v>
      </c>
      <c r="V681">
        <v>0.53066000000000002</v>
      </c>
      <c r="W681" s="100">
        <f t="shared" si="52"/>
        <v>-113.06515532449824</v>
      </c>
      <c r="X681">
        <v>0.52218900000000001</v>
      </c>
      <c r="Y681" s="100">
        <f t="shared" si="53"/>
        <v>-109.28777278045085</v>
      </c>
      <c r="Z681">
        <v>0.51914400000000005</v>
      </c>
      <c r="AA681" s="100">
        <f t="shared" si="54"/>
        <v>-107.96246693396779</v>
      </c>
      <c r="AB681">
        <v>0.36219499999999999</v>
      </c>
      <c r="AC681">
        <v>-1</v>
      </c>
      <c r="AD681">
        <v>1</v>
      </c>
      <c r="AE681">
        <v>2</v>
      </c>
      <c r="AF681" t="s">
        <v>222</v>
      </c>
      <c r="AG681" s="99" t="s">
        <v>324</v>
      </c>
      <c r="AH681">
        <v>-1</v>
      </c>
      <c r="AI681">
        <v>3</v>
      </c>
      <c r="AJ681">
        <v>-1</v>
      </c>
    </row>
    <row r="682" spans="1:36" x14ac:dyDescent="0.2">
      <c r="A682">
        <v>776990</v>
      </c>
      <c r="B682" s="85">
        <v>45864</v>
      </c>
      <c r="C682">
        <v>2025</v>
      </c>
      <c r="D682">
        <v>7.4</v>
      </c>
      <c r="E682">
        <v>9</v>
      </c>
      <c r="F682">
        <v>113</v>
      </c>
      <c r="G682">
        <v>13</v>
      </c>
      <c r="H682">
        <v>-114</v>
      </c>
      <c r="I682">
        <v>0.53271000000000002</v>
      </c>
      <c r="J682">
        <v>-106</v>
      </c>
      <c r="K682">
        <v>-114</v>
      </c>
      <c r="L682">
        <v>0.32365466500000001</v>
      </c>
      <c r="M682">
        <v>7</v>
      </c>
      <c r="N682">
        <v>105</v>
      </c>
      <c r="O682">
        <v>0.48780499999999999</v>
      </c>
      <c r="P682">
        <v>-102</v>
      </c>
      <c r="Q682">
        <v>105</v>
      </c>
      <c r="R682" s="99">
        <v>0.50343791999999998</v>
      </c>
      <c r="S682" s="102">
        <f t="shared" si="50"/>
        <v>101.3846888993215</v>
      </c>
      <c r="T682" s="99">
        <v>0.44465148799999998</v>
      </c>
      <c r="U682" s="102">
        <f t="shared" si="51"/>
        <v>-124.89523300549486</v>
      </c>
      <c r="V682">
        <v>0.51809499999999997</v>
      </c>
      <c r="W682" s="100">
        <f t="shared" si="52"/>
        <v>-107.50977889833058</v>
      </c>
      <c r="X682">
        <v>0.50898200000000005</v>
      </c>
      <c r="Y682" s="100">
        <f t="shared" si="53"/>
        <v>-103.65852168352284</v>
      </c>
      <c r="Z682">
        <v>0.51420299999999997</v>
      </c>
      <c r="AA682" s="100">
        <f t="shared" si="54"/>
        <v>-105.84729835713269</v>
      </c>
      <c r="AB682">
        <v>0.38270999999999999</v>
      </c>
      <c r="AC682">
        <v>-1</v>
      </c>
      <c r="AD682">
        <v>4</v>
      </c>
      <c r="AE682">
        <v>6</v>
      </c>
      <c r="AF682" t="s">
        <v>225</v>
      </c>
      <c r="AG682" s="99" t="s">
        <v>324</v>
      </c>
      <c r="AH682">
        <v>-1</v>
      </c>
      <c r="AI682">
        <v>10</v>
      </c>
      <c r="AJ682">
        <v>1</v>
      </c>
    </row>
    <row r="683" spans="1:36" x14ac:dyDescent="0.2">
      <c r="A683">
        <v>776992</v>
      </c>
      <c r="B683" s="85">
        <v>45864</v>
      </c>
      <c r="C683">
        <v>2025</v>
      </c>
      <c r="D683">
        <v>7.4</v>
      </c>
      <c r="E683">
        <v>9</v>
      </c>
      <c r="F683">
        <v>-111.5</v>
      </c>
      <c r="G683">
        <v>26</v>
      </c>
      <c r="H683">
        <v>-132</v>
      </c>
      <c r="I683">
        <v>0.56896599999999997</v>
      </c>
      <c r="J683">
        <v>-143</v>
      </c>
      <c r="K683">
        <v>-132</v>
      </c>
      <c r="L683">
        <v>0.33921411400000001</v>
      </c>
      <c r="M683">
        <v>23</v>
      </c>
      <c r="N683">
        <v>122</v>
      </c>
      <c r="O683">
        <v>0.45045000000000002</v>
      </c>
      <c r="P683">
        <v>131</v>
      </c>
      <c r="Q683">
        <v>122</v>
      </c>
      <c r="R683" s="99">
        <v>0.50817523399999998</v>
      </c>
      <c r="S683" s="102">
        <f t="shared" si="50"/>
        <v>103.32444991190215</v>
      </c>
      <c r="T683" s="99">
        <v>0.33102693599999999</v>
      </c>
      <c r="U683" s="102">
        <f t="shared" si="51"/>
        <v>-202.09022023512918</v>
      </c>
      <c r="V683">
        <v>0.57658799999999999</v>
      </c>
      <c r="W683" s="100">
        <f t="shared" si="52"/>
        <v>-136.17658450870547</v>
      </c>
      <c r="X683">
        <v>0.51655799999999996</v>
      </c>
      <c r="Y683" s="100">
        <f t="shared" si="53"/>
        <v>-106.85004612756026</v>
      </c>
      <c r="Z683">
        <v>0.61523499999999998</v>
      </c>
      <c r="AA683" s="100">
        <f t="shared" si="54"/>
        <v>-159.89889932816132</v>
      </c>
      <c r="AB683">
        <v>0.41896600000000001</v>
      </c>
      <c r="AC683">
        <v>-1</v>
      </c>
      <c r="AD683">
        <v>1</v>
      </c>
      <c r="AE683">
        <v>3</v>
      </c>
      <c r="AF683" t="s">
        <v>225</v>
      </c>
      <c r="AG683" s="99" t="s">
        <v>324</v>
      </c>
      <c r="AH683">
        <v>-1</v>
      </c>
      <c r="AI683">
        <v>4</v>
      </c>
      <c r="AJ683">
        <v>-1</v>
      </c>
    </row>
    <row r="684" spans="1:36" x14ac:dyDescent="0.2">
      <c r="A684">
        <v>776993</v>
      </c>
      <c r="B684" s="85">
        <v>45864</v>
      </c>
      <c r="C684">
        <v>2025</v>
      </c>
      <c r="D684">
        <v>7.4</v>
      </c>
      <c r="E684">
        <v>8.5</v>
      </c>
      <c r="F684">
        <v>103</v>
      </c>
      <c r="G684">
        <v>28</v>
      </c>
      <c r="H684">
        <v>101</v>
      </c>
      <c r="I684">
        <v>0.49751200000000001</v>
      </c>
      <c r="J684">
        <v>-106</v>
      </c>
      <c r="K684">
        <v>101</v>
      </c>
      <c r="L684">
        <v>0.33222175900000001</v>
      </c>
      <c r="M684">
        <v>0</v>
      </c>
      <c r="N684">
        <v>-110</v>
      </c>
      <c r="O684">
        <v>0.52381</v>
      </c>
      <c r="P684">
        <v>-102</v>
      </c>
      <c r="Q684">
        <v>-110</v>
      </c>
      <c r="R684" s="99">
        <v>0.46552924099999998</v>
      </c>
      <c r="S684" s="102">
        <f t="shared" si="50"/>
        <v>-114.80927768401983</v>
      </c>
      <c r="T684" s="99">
        <v>0.54649146199999998</v>
      </c>
      <c r="U684" s="102">
        <f t="shared" si="51"/>
        <v>120.50301509428252</v>
      </c>
      <c r="V684">
        <v>0.49908599999999997</v>
      </c>
      <c r="W684" s="100">
        <f t="shared" si="52"/>
        <v>100.36626954072045</v>
      </c>
      <c r="X684">
        <v>0.50916099999999997</v>
      </c>
      <c r="Y684" s="100">
        <f t="shared" si="53"/>
        <v>-103.73279221903719</v>
      </c>
      <c r="Z684">
        <v>0.52809899999999999</v>
      </c>
      <c r="AA684" s="100">
        <f t="shared" si="54"/>
        <v>-111.9088537638191</v>
      </c>
      <c r="AB684">
        <v>0.64751199999999998</v>
      </c>
      <c r="AC684">
        <v>1</v>
      </c>
      <c r="AD684">
        <v>6</v>
      </c>
      <c r="AE684">
        <v>5</v>
      </c>
      <c r="AF684" t="s">
        <v>222</v>
      </c>
      <c r="AG684" s="99" t="s">
        <v>326</v>
      </c>
      <c r="AH684">
        <v>-1</v>
      </c>
      <c r="AI684">
        <v>11</v>
      </c>
      <c r="AJ684">
        <v>1</v>
      </c>
    </row>
    <row r="685" spans="1:36" x14ac:dyDescent="0.2">
      <c r="A685">
        <v>776995</v>
      </c>
      <c r="B685" s="85">
        <v>45864</v>
      </c>
      <c r="C685">
        <v>2025</v>
      </c>
      <c r="D685">
        <v>7.4</v>
      </c>
      <c r="E685">
        <v>8.5</v>
      </c>
      <c r="F685">
        <v>-107.5</v>
      </c>
      <c r="G685">
        <v>4</v>
      </c>
      <c r="H685">
        <v>119</v>
      </c>
      <c r="I685">
        <v>0.456621</v>
      </c>
      <c r="J685">
        <v>122</v>
      </c>
      <c r="K685">
        <v>119</v>
      </c>
      <c r="L685">
        <v>0.34782608700000001</v>
      </c>
      <c r="M685">
        <v>24</v>
      </c>
      <c r="N685">
        <v>-129</v>
      </c>
      <c r="O685">
        <v>0.56331900000000001</v>
      </c>
      <c r="P685">
        <v>-132</v>
      </c>
      <c r="Q685">
        <v>-129</v>
      </c>
      <c r="R685" s="99">
        <v>0.50297318099999999</v>
      </c>
      <c r="S685" s="102">
        <f t="shared" si="50"/>
        <v>101.19638654750338</v>
      </c>
      <c r="T685" s="99">
        <v>0.50160565199999996</v>
      </c>
      <c r="U685" s="102">
        <f t="shared" si="51"/>
        <v>100.6443299393114</v>
      </c>
      <c r="V685">
        <v>0.42062699999999997</v>
      </c>
      <c r="W685" s="100">
        <f t="shared" si="52"/>
        <v>137.74032575179436</v>
      </c>
      <c r="X685">
        <v>0.46613599999999999</v>
      </c>
      <c r="Y685" s="100">
        <f t="shared" si="53"/>
        <v>114.52966516209862</v>
      </c>
      <c r="Z685">
        <v>0.49346299999999998</v>
      </c>
      <c r="AA685" s="100">
        <f t="shared" si="54"/>
        <v>102.64943876237935</v>
      </c>
      <c r="AB685">
        <v>0.30662099999999998</v>
      </c>
      <c r="AC685">
        <v>-1</v>
      </c>
      <c r="AD685">
        <v>2</v>
      </c>
      <c r="AE685">
        <v>7</v>
      </c>
      <c r="AF685" t="s">
        <v>230</v>
      </c>
      <c r="AG685" s="99" t="s">
        <v>323</v>
      </c>
      <c r="AH685">
        <v>1</v>
      </c>
      <c r="AI685">
        <v>9</v>
      </c>
      <c r="AJ685">
        <v>1</v>
      </c>
    </row>
    <row r="686" spans="1:36" x14ac:dyDescent="0.2">
      <c r="A686">
        <v>776996</v>
      </c>
      <c r="B686" s="85">
        <v>45864</v>
      </c>
      <c r="C686">
        <v>2025</v>
      </c>
      <c r="D686">
        <v>7.4</v>
      </c>
      <c r="E686">
        <v>8.5</v>
      </c>
      <c r="F686">
        <v>-106</v>
      </c>
      <c r="G686">
        <v>17</v>
      </c>
      <c r="H686">
        <v>-148</v>
      </c>
      <c r="I686">
        <v>0.59677400000000003</v>
      </c>
      <c r="J686">
        <v>-152</v>
      </c>
      <c r="K686">
        <v>-148</v>
      </c>
      <c r="L686">
        <v>0.32447985800000001</v>
      </c>
      <c r="M686">
        <v>11</v>
      </c>
      <c r="N686">
        <v>136</v>
      </c>
      <c r="O686">
        <v>0.42372900000000002</v>
      </c>
      <c r="P686">
        <v>140</v>
      </c>
      <c r="Q686">
        <v>136</v>
      </c>
      <c r="R686" s="99">
        <v>0.47735139199999999</v>
      </c>
      <c r="S686" s="102">
        <f t="shared" si="50"/>
        <v>-109.48928122115962</v>
      </c>
      <c r="T686" s="99">
        <v>0.48661671200000001</v>
      </c>
      <c r="U686" s="102">
        <f t="shared" si="51"/>
        <v>-105.50054598207059</v>
      </c>
      <c r="V686">
        <v>0.60761699999999996</v>
      </c>
      <c r="W686" s="100">
        <f t="shared" si="52"/>
        <v>-154.85303899506346</v>
      </c>
      <c r="X686">
        <v>0.64776199999999995</v>
      </c>
      <c r="Y686" s="100">
        <f t="shared" si="53"/>
        <v>-183.89895468404882</v>
      </c>
      <c r="Z686">
        <v>0.59347799999999995</v>
      </c>
      <c r="AA686" s="100">
        <f t="shared" si="54"/>
        <v>-145.98914695883613</v>
      </c>
      <c r="AB686">
        <v>0.446774</v>
      </c>
      <c r="AC686">
        <v>-1</v>
      </c>
      <c r="AD686">
        <v>4</v>
      </c>
      <c r="AE686">
        <v>7</v>
      </c>
      <c r="AF686" t="s">
        <v>228</v>
      </c>
      <c r="AG686" s="99" t="s">
        <v>324</v>
      </c>
      <c r="AH686">
        <v>-1</v>
      </c>
      <c r="AI686">
        <v>11</v>
      </c>
      <c r="AJ686">
        <v>1</v>
      </c>
    </row>
    <row r="687" spans="1:36" x14ac:dyDescent="0.2">
      <c r="A687">
        <v>777000</v>
      </c>
      <c r="B687" s="85">
        <v>45864</v>
      </c>
      <c r="C687">
        <v>2025</v>
      </c>
      <c r="D687">
        <v>7.4</v>
      </c>
      <c r="E687">
        <v>9</v>
      </c>
      <c r="F687">
        <v>-105.5</v>
      </c>
      <c r="G687">
        <v>6</v>
      </c>
      <c r="H687">
        <v>-111</v>
      </c>
      <c r="I687">
        <v>0.52606600000000003</v>
      </c>
      <c r="J687">
        <v>-120</v>
      </c>
      <c r="K687">
        <v>-111</v>
      </c>
      <c r="L687">
        <v>0.333208536</v>
      </c>
      <c r="M687">
        <v>27</v>
      </c>
      <c r="N687">
        <v>102</v>
      </c>
      <c r="O687">
        <v>0.49504999999999999</v>
      </c>
      <c r="P687">
        <v>111</v>
      </c>
      <c r="Q687">
        <v>102</v>
      </c>
      <c r="R687" s="99">
        <v>0.49086110300000002</v>
      </c>
      <c r="S687" s="102">
        <f t="shared" si="50"/>
        <v>-103.72361832874743</v>
      </c>
      <c r="T687" s="99">
        <v>0.50796945900000001</v>
      </c>
      <c r="U687" s="102">
        <f t="shared" si="51"/>
        <v>103.23941639224384</v>
      </c>
      <c r="V687">
        <v>0.51649400000000001</v>
      </c>
      <c r="W687" s="100">
        <f t="shared" si="52"/>
        <v>-106.82266610962429</v>
      </c>
      <c r="X687">
        <v>0.51599399999999995</v>
      </c>
      <c r="Y687" s="100">
        <f t="shared" si="53"/>
        <v>-106.60900897922751</v>
      </c>
      <c r="Z687">
        <v>0.46093600000000001</v>
      </c>
      <c r="AA687" s="100">
        <f t="shared" si="54"/>
        <v>116.94985854869222</v>
      </c>
      <c r="AB687">
        <v>0.67606599999999994</v>
      </c>
      <c r="AC687">
        <v>1</v>
      </c>
      <c r="AD687">
        <v>6</v>
      </c>
      <c r="AE687">
        <v>2</v>
      </c>
      <c r="AF687" t="s">
        <v>227</v>
      </c>
      <c r="AG687" s="99" t="s">
        <v>325</v>
      </c>
      <c r="AH687">
        <v>1</v>
      </c>
      <c r="AI687">
        <v>8</v>
      </c>
      <c r="AJ687">
        <v>-1</v>
      </c>
    </row>
    <row r="688" spans="1:36" x14ac:dyDescent="0.2">
      <c r="A688">
        <v>777001</v>
      </c>
      <c r="B688" s="85">
        <v>45864</v>
      </c>
      <c r="C688">
        <v>2025</v>
      </c>
      <c r="D688">
        <v>7.4</v>
      </c>
      <c r="E688">
        <v>9</v>
      </c>
      <c r="F688">
        <v>109.5</v>
      </c>
      <c r="G688">
        <v>19</v>
      </c>
      <c r="H688">
        <v>121</v>
      </c>
      <c r="I688">
        <v>0.45248899999999997</v>
      </c>
      <c r="J688">
        <v>116</v>
      </c>
      <c r="K688">
        <v>121</v>
      </c>
      <c r="L688">
        <v>0.32247815699999999</v>
      </c>
      <c r="M688">
        <v>21</v>
      </c>
      <c r="N688">
        <v>-132</v>
      </c>
      <c r="O688">
        <v>0.56896599999999997</v>
      </c>
      <c r="P688">
        <v>-126</v>
      </c>
      <c r="Q688">
        <v>-132</v>
      </c>
      <c r="R688" s="99">
        <v>0.51550387600000003</v>
      </c>
      <c r="S688" s="102">
        <f t="shared" si="50"/>
        <v>106.40000001320962</v>
      </c>
      <c r="T688" s="99">
        <v>0.65032916799999996</v>
      </c>
      <c r="U688" s="102">
        <f t="shared" si="51"/>
        <v>185.98324723864869</v>
      </c>
      <c r="V688">
        <v>0.52876199999999995</v>
      </c>
      <c r="W688" s="100">
        <f t="shared" si="52"/>
        <v>-112.20699519138945</v>
      </c>
      <c r="X688">
        <v>0.55671899999999996</v>
      </c>
      <c r="Y688" s="100">
        <f t="shared" si="53"/>
        <v>-125.59053963512984</v>
      </c>
      <c r="Z688">
        <v>0.53208800000000001</v>
      </c>
      <c r="AA688" s="100">
        <f t="shared" si="54"/>
        <v>-113.7153994768247</v>
      </c>
      <c r="AB688">
        <v>0.30248900000000001</v>
      </c>
      <c r="AC688">
        <v>-1</v>
      </c>
      <c r="AD688">
        <v>4</v>
      </c>
      <c r="AE688">
        <v>9</v>
      </c>
      <c r="AF688" t="s">
        <v>230</v>
      </c>
      <c r="AG688" s="99" t="s">
        <v>323</v>
      </c>
      <c r="AH688">
        <v>1</v>
      </c>
      <c r="AI688">
        <v>13</v>
      </c>
      <c r="AJ688">
        <v>1</v>
      </c>
    </row>
    <row r="689" spans="1:36" x14ac:dyDescent="0.2">
      <c r="A689">
        <v>777002</v>
      </c>
      <c r="B689" s="85">
        <v>45864</v>
      </c>
      <c r="C689">
        <v>2025</v>
      </c>
      <c r="D689">
        <v>7.4</v>
      </c>
      <c r="E689">
        <v>9</v>
      </c>
      <c r="F689">
        <v>102</v>
      </c>
      <c r="G689">
        <v>22</v>
      </c>
      <c r="H689">
        <v>128</v>
      </c>
      <c r="I689">
        <v>0.43859599999999999</v>
      </c>
      <c r="J689">
        <v>116</v>
      </c>
      <c r="K689">
        <v>128</v>
      </c>
      <c r="L689">
        <v>0.33647680099999999</v>
      </c>
      <c r="M689">
        <v>1</v>
      </c>
      <c r="N689">
        <v>-139</v>
      </c>
      <c r="O689">
        <v>0.58159000000000005</v>
      </c>
      <c r="P689">
        <v>-126</v>
      </c>
      <c r="Q689">
        <v>-139</v>
      </c>
      <c r="R689" s="99">
        <v>0.52960639300000001</v>
      </c>
      <c r="S689" s="102">
        <f t="shared" si="50"/>
        <v>112.58792320279132</v>
      </c>
      <c r="T689" s="99">
        <v>0.541338549</v>
      </c>
      <c r="U689" s="102">
        <f t="shared" si="51"/>
        <v>118.02573506444519</v>
      </c>
      <c r="V689">
        <v>0.492031</v>
      </c>
      <c r="W689" s="100">
        <f t="shared" si="52"/>
        <v>103.23922679668557</v>
      </c>
      <c r="X689">
        <v>0.45802999999999999</v>
      </c>
      <c r="Y689" s="100">
        <f t="shared" si="53"/>
        <v>118.32631050367881</v>
      </c>
      <c r="Z689">
        <v>0.48572900000000002</v>
      </c>
      <c r="AA689" s="100">
        <f t="shared" si="54"/>
        <v>105.87611610589443</v>
      </c>
      <c r="AB689">
        <v>0.58859600000000001</v>
      </c>
      <c r="AC689">
        <v>1</v>
      </c>
      <c r="AD689">
        <v>2</v>
      </c>
      <c r="AE689">
        <v>0</v>
      </c>
      <c r="AF689" t="s">
        <v>225</v>
      </c>
      <c r="AG689" s="99" t="s">
        <v>326</v>
      </c>
      <c r="AH689">
        <v>-1</v>
      </c>
      <c r="AI689">
        <v>2</v>
      </c>
      <c r="AJ689">
        <v>-1</v>
      </c>
    </row>
    <row r="690" spans="1:36" x14ac:dyDescent="0.2">
      <c r="A690">
        <v>777010</v>
      </c>
      <c r="B690" s="85">
        <v>45864</v>
      </c>
      <c r="C690">
        <v>2025</v>
      </c>
      <c r="D690">
        <v>7.4</v>
      </c>
      <c r="E690">
        <v>9</v>
      </c>
      <c r="F690">
        <v>113</v>
      </c>
      <c r="G690">
        <v>13</v>
      </c>
      <c r="H690">
        <v>-114</v>
      </c>
      <c r="I690">
        <v>0.53271000000000002</v>
      </c>
      <c r="J690">
        <v>-106</v>
      </c>
      <c r="K690">
        <v>-114</v>
      </c>
      <c r="L690">
        <v>0.32365466500000001</v>
      </c>
      <c r="M690">
        <v>7</v>
      </c>
      <c r="N690">
        <v>105</v>
      </c>
      <c r="O690">
        <v>0.48780499999999999</v>
      </c>
      <c r="P690">
        <v>-102</v>
      </c>
      <c r="Q690">
        <v>105</v>
      </c>
      <c r="R690" s="99">
        <v>0.50343791999999998</v>
      </c>
      <c r="S690" s="102">
        <f t="shared" si="50"/>
        <v>101.3846888993215</v>
      </c>
      <c r="T690" s="99">
        <v>0.52363448099999998</v>
      </c>
      <c r="U690" s="102">
        <f t="shared" si="51"/>
        <v>109.92283448626348</v>
      </c>
      <c r="V690">
        <v>0.51809499999999997</v>
      </c>
      <c r="W690" s="100">
        <f t="shared" si="52"/>
        <v>-107.50977889833058</v>
      </c>
      <c r="X690">
        <v>0.50898200000000005</v>
      </c>
      <c r="Y690" s="100">
        <f t="shared" si="53"/>
        <v>-103.65852168352284</v>
      </c>
      <c r="Z690">
        <v>0.51420299999999997</v>
      </c>
      <c r="AA690" s="100">
        <f t="shared" si="54"/>
        <v>-105.84729835713269</v>
      </c>
      <c r="AB690">
        <v>0.68271000000000004</v>
      </c>
      <c r="AC690">
        <v>1</v>
      </c>
      <c r="AD690">
        <v>5</v>
      </c>
      <c r="AE690">
        <v>3</v>
      </c>
      <c r="AF690" t="s">
        <v>225</v>
      </c>
      <c r="AG690" s="99" t="s">
        <v>325</v>
      </c>
      <c r="AH690">
        <v>1</v>
      </c>
      <c r="AI690">
        <v>8</v>
      </c>
      <c r="AJ690">
        <v>-1</v>
      </c>
    </row>
    <row r="691" spans="1:36" x14ac:dyDescent="0.2">
      <c r="A691">
        <v>776974</v>
      </c>
      <c r="B691" s="85">
        <v>45865</v>
      </c>
      <c r="C691">
        <v>2025</v>
      </c>
      <c r="D691">
        <v>7.4</v>
      </c>
      <c r="E691">
        <v>8</v>
      </c>
      <c r="F691">
        <v>-110</v>
      </c>
      <c r="G691">
        <v>25</v>
      </c>
      <c r="H691">
        <v>108</v>
      </c>
      <c r="I691">
        <v>0.480769</v>
      </c>
      <c r="J691">
        <v>118</v>
      </c>
      <c r="K691">
        <v>108</v>
      </c>
      <c r="L691">
        <v>0.32085561499999998</v>
      </c>
      <c r="M691">
        <v>18</v>
      </c>
      <c r="N691">
        <v>-126</v>
      </c>
      <c r="O691">
        <v>0.55752199999999996</v>
      </c>
      <c r="P691">
        <v>-138</v>
      </c>
      <c r="Q691">
        <v>-126</v>
      </c>
      <c r="R691" s="99">
        <v>0.49339492899999998</v>
      </c>
      <c r="S691" s="102">
        <f t="shared" si="50"/>
        <v>-102.67739719716498</v>
      </c>
      <c r="T691" s="99">
        <v>0.51491255700000005</v>
      </c>
      <c r="U691" s="102">
        <f t="shared" si="51"/>
        <v>106.14839951649708</v>
      </c>
      <c r="V691">
        <v>0.5</v>
      </c>
      <c r="W691" s="100">
        <f t="shared" si="52"/>
        <v>-100</v>
      </c>
      <c r="X691">
        <v>0.5</v>
      </c>
      <c r="Y691" s="100">
        <f t="shared" si="53"/>
        <v>-100</v>
      </c>
      <c r="Z691">
        <v>0.5</v>
      </c>
      <c r="AA691" s="100">
        <f t="shared" si="54"/>
        <v>-100</v>
      </c>
      <c r="AB691">
        <v>0.33076899999999998</v>
      </c>
      <c r="AC691">
        <v>-1</v>
      </c>
      <c r="AD691">
        <v>3</v>
      </c>
      <c r="AE691">
        <v>5</v>
      </c>
      <c r="AF691" t="s">
        <v>225</v>
      </c>
      <c r="AG691" s="99" t="s">
        <v>323</v>
      </c>
      <c r="AH691">
        <v>1</v>
      </c>
      <c r="AI691">
        <v>8</v>
      </c>
      <c r="AJ691">
        <v>0</v>
      </c>
    </row>
    <row r="692" spans="1:36" x14ac:dyDescent="0.2">
      <c r="A692">
        <v>776975</v>
      </c>
      <c r="B692" s="85">
        <v>45865</v>
      </c>
      <c r="C692">
        <v>2025</v>
      </c>
      <c r="D692">
        <v>7.4</v>
      </c>
      <c r="E692">
        <v>9</v>
      </c>
      <c r="F692">
        <v>112.5</v>
      </c>
      <c r="G692">
        <v>13</v>
      </c>
      <c r="H692">
        <v>-133</v>
      </c>
      <c r="I692">
        <v>0.57081499999999996</v>
      </c>
      <c r="J692">
        <v>-125</v>
      </c>
      <c r="K692">
        <v>-133</v>
      </c>
      <c r="L692">
        <v>0.32365466500000001</v>
      </c>
      <c r="M692">
        <v>7</v>
      </c>
      <c r="N692">
        <v>123</v>
      </c>
      <c r="O692">
        <v>0.44843</v>
      </c>
      <c r="P692">
        <v>115</v>
      </c>
      <c r="Q692">
        <v>123</v>
      </c>
      <c r="R692" s="99">
        <v>0.50491425599999995</v>
      </c>
      <c r="S692" s="102">
        <f t="shared" si="50"/>
        <v>101.98521410061039</v>
      </c>
      <c r="T692" s="99">
        <v>0.51439959599999996</v>
      </c>
      <c r="U692" s="102">
        <f t="shared" si="51"/>
        <v>105.93063592261754</v>
      </c>
      <c r="V692">
        <v>0.52294300000000005</v>
      </c>
      <c r="W692" s="100">
        <f t="shared" si="52"/>
        <v>-109.618557111624</v>
      </c>
      <c r="X692">
        <v>0.54034000000000004</v>
      </c>
      <c r="Y692" s="100">
        <f t="shared" si="53"/>
        <v>-117.55210372884308</v>
      </c>
      <c r="Z692">
        <v>0.47404000000000002</v>
      </c>
      <c r="AA692" s="100">
        <f t="shared" si="54"/>
        <v>110.95266222259724</v>
      </c>
      <c r="AB692">
        <v>0.72081499999999998</v>
      </c>
      <c r="AC692">
        <v>1</v>
      </c>
      <c r="AD692">
        <v>4</v>
      </c>
      <c r="AE692">
        <v>1</v>
      </c>
      <c r="AF692" t="s">
        <v>228</v>
      </c>
      <c r="AG692" s="99" t="s">
        <v>325</v>
      </c>
      <c r="AH692">
        <v>1</v>
      </c>
      <c r="AI692">
        <v>5</v>
      </c>
      <c r="AJ692">
        <v>-1</v>
      </c>
    </row>
    <row r="693" spans="1:36" x14ac:dyDescent="0.2">
      <c r="A693">
        <v>776976</v>
      </c>
      <c r="B693" s="85">
        <v>45865</v>
      </c>
      <c r="C693">
        <v>2025</v>
      </c>
      <c r="D693">
        <v>7.4</v>
      </c>
      <c r="E693">
        <v>8</v>
      </c>
      <c r="F693">
        <v>-103</v>
      </c>
      <c r="G693">
        <v>12</v>
      </c>
      <c r="H693">
        <v>-133</v>
      </c>
      <c r="I693">
        <v>0.57081499999999996</v>
      </c>
      <c r="J693">
        <v>-126</v>
      </c>
      <c r="K693">
        <v>-133</v>
      </c>
      <c r="L693">
        <v>0.32174260599999999</v>
      </c>
      <c r="M693">
        <v>20</v>
      </c>
      <c r="N693">
        <v>123</v>
      </c>
      <c r="O693">
        <v>0.44843</v>
      </c>
      <c r="P693">
        <v>116</v>
      </c>
      <c r="Q693">
        <v>123</v>
      </c>
      <c r="R693" s="99">
        <v>0.51753910700000005</v>
      </c>
      <c r="S693" s="102">
        <f t="shared" si="50"/>
        <v>107.27068546051051</v>
      </c>
      <c r="T693" s="99">
        <v>0.55652997000000004</v>
      </c>
      <c r="U693" s="102">
        <f t="shared" si="51"/>
        <v>125.49438120993206</v>
      </c>
      <c r="V693">
        <v>0.57847800000000005</v>
      </c>
      <c r="W693" s="100">
        <f t="shared" si="52"/>
        <v>-137.23554167991233</v>
      </c>
      <c r="X693">
        <v>0.56740699999999999</v>
      </c>
      <c r="Y693" s="100">
        <f t="shared" si="53"/>
        <v>-131.16416585566571</v>
      </c>
      <c r="Z693">
        <v>0.53232999999999997</v>
      </c>
      <c r="AA693" s="100">
        <f t="shared" si="54"/>
        <v>-113.82598841063141</v>
      </c>
      <c r="AB693">
        <v>0.42081499999999999</v>
      </c>
      <c r="AC693">
        <v>-1</v>
      </c>
      <c r="AD693">
        <v>1</v>
      </c>
      <c r="AE693">
        <v>7</v>
      </c>
      <c r="AF693" t="s">
        <v>224</v>
      </c>
      <c r="AG693" s="99" t="s">
        <v>324</v>
      </c>
      <c r="AH693">
        <v>-1</v>
      </c>
      <c r="AI693">
        <v>8</v>
      </c>
      <c r="AJ693">
        <v>0</v>
      </c>
    </row>
    <row r="694" spans="1:36" x14ac:dyDescent="0.2">
      <c r="A694">
        <v>776978</v>
      </c>
      <c r="B694" s="85">
        <v>45865</v>
      </c>
      <c r="C694">
        <v>2025</v>
      </c>
      <c r="D694">
        <v>7.4</v>
      </c>
      <c r="E694">
        <v>7.5</v>
      </c>
      <c r="F694">
        <v>113</v>
      </c>
      <c r="G694">
        <v>17</v>
      </c>
      <c r="H694">
        <v>-140</v>
      </c>
      <c r="I694">
        <v>0.58333299999999999</v>
      </c>
      <c r="J694">
        <v>-154</v>
      </c>
      <c r="K694">
        <v>-140</v>
      </c>
      <c r="L694">
        <v>0.32447985800000001</v>
      </c>
      <c r="M694">
        <v>11</v>
      </c>
      <c r="N694">
        <v>129</v>
      </c>
      <c r="O694">
        <v>0.43668099999999999</v>
      </c>
      <c r="P694">
        <v>141</v>
      </c>
      <c r="Q694">
        <v>129</v>
      </c>
      <c r="R694" s="99">
        <v>0.48184516100000002</v>
      </c>
      <c r="S694" s="102">
        <f t="shared" si="50"/>
        <v>-107.53554895615105</v>
      </c>
      <c r="T694" s="99">
        <v>0.42374374300000001</v>
      </c>
      <c r="U694" s="102">
        <f t="shared" si="51"/>
        <v>-135.99168519167966</v>
      </c>
      <c r="V694">
        <v>0.57342000000000004</v>
      </c>
      <c r="W694" s="100">
        <f t="shared" si="52"/>
        <v>-134.42261709409726</v>
      </c>
      <c r="X694">
        <v>0.61526700000000001</v>
      </c>
      <c r="Y694" s="100">
        <f t="shared" si="53"/>
        <v>-159.9205163061136</v>
      </c>
      <c r="Z694">
        <v>0.57869599999999999</v>
      </c>
      <c r="AA694" s="100">
        <f t="shared" si="54"/>
        <v>-137.35829709663329</v>
      </c>
      <c r="AB694">
        <v>0.73333300000000001</v>
      </c>
      <c r="AC694">
        <v>1</v>
      </c>
      <c r="AD694">
        <v>3</v>
      </c>
      <c r="AE694">
        <v>2</v>
      </c>
      <c r="AF694" t="s">
        <v>222</v>
      </c>
      <c r="AG694" s="99" t="s">
        <v>325</v>
      </c>
      <c r="AH694">
        <v>1</v>
      </c>
      <c r="AI694">
        <v>5</v>
      </c>
      <c r="AJ694">
        <v>-1</v>
      </c>
    </row>
    <row r="695" spans="1:36" x14ac:dyDescent="0.2">
      <c r="A695">
        <v>776980</v>
      </c>
      <c r="B695" s="85">
        <v>45865</v>
      </c>
      <c r="C695">
        <v>2025</v>
      </c>
      <c r="D695">
        <v>7.4</v>
      </c>
      <c r="E695">
        <v>9</v>
      </c>
      <c r="F695">
        <v>111.5</v>
      </c>
      <c r="G695">
        <v>26</v>
      </c>
      <c r="H695">
        <v>-121</v>
      </c>
      <c r="I695">
        <v>0.54751099999999997</v>
      </c>
      <c r="J695">
        <v>-120</v>
      </c>
      <c r="K695">
        <v>-121</v>
      </c>
      <c r="L695">
        <v>0.33921411400000001</v>
      </c>
      <c r="M695">
        <v>23</v>
      </c>
      <c r="N695">
        <v>111</v>
      </c>
      <c r="O695">
        <v>0.47393400000000002</v>
      </c>
      <c r="P695">
        <v>111</v>
      </c>
      <c r="Q695">
        <v>111</v>
      </c>
      <c r="R695" s="99">
        <v>0.51122434900000002</v>
      </c>
      <c r="S695" s="102">
        <f t="shared" si="50"/>
        <v>104.59284294421616</v>
      </c>
      <c r="T695" s="99">
        <v>0.49094926799999999</v>
      </c>
      <c r="U695" s="102">
        <f t="shared" si="51"/>
        <v>-103.68703350424384</v>
      </c>
      <c r="V695">
        <v>0.52984699999999996</v>
      </c>
      <c r="W695" s="100">
        <f t="shared" si="52"/>
        <v>-112.69671787694642</v>
      </c>
      <c r="X695">
        <v>0.51277899999999998</v>
      </c>
      <c r="Y695" s="100">
        <f t="shared" si="53"/>
        <v>-105.24566880327406</v>
      </c>
      <c r="Z695">
        <v>0.54349700000000001</v>
      </c>
      <c r="AA695" s="100">
        <f t="shared" si="54"/>
        <v>-119.05661079992902</v>
      </c>
      <c r="AB695">
        <v>0.397511</v>
      </c>
      <c r="AC695">
        <v>-1</v>
      </c>
      <c r="AD695">
        <v>2</v>
      </c>
      <c r="AE695">
        <v>9</v>
      </c>
      <c r="AF695" t="s">
        <v>226</v>
      </c>
      <c r="AG695" s="99" t="s">
        <v>324</v>
      </c>
      <c r="AH695">
        <v>-1</v>
      </c>
      <c r="AI695">
        <v>11</v>
      </c>
      <c r="AJ695">
        <v>1</v>
      </c>
    </row>
    <row r="696" spans="1:36" x14ac:dyDescent="0.2">
      <c r="A696">
        <v>776981</v>
      </c>
      <c r="B696" s="85">
        <v>45865</v>
      </c>
      <c r="C696">
        <v>2025</v>
      </c>
      <c r="D696">
        <v>7.4</v>
      </c>
      <c r="E696">
        <v>9</v>
      </c>
      <c r="F696">
        <v>107.5</v>
      </c>
      <c r="G696">
        <v>28</v>
      </c>
      <c r="H696">
        <v>-116</v>
      </c>
      <c r="I696">
        <v>0.53703699999999999</v>
      </c>
      <c r="J696">
        <v>-114</v>
      </c>
      <c r="K696">
        <v>-116</v>
      </c>
      <c r="L696">
        <v>0.33222175900000001</v>
      </c>
      <c r="M696">
        <v>0</v>
      </c>
      <c r="N696">
        <v>108</v>
      </c>
      <c r="O696">
        <v>0.480769</v>
      </c>
      <c r="P696">
        <v>106</v>
      </c>
      <c r="Q696">
        <v>108</v>
      </c>
      <c r="R696" s="99">
        <v>0.46249000200000001</v>
      </c>
      <c r="S696" s="102">
        <f t="shared" si="50"/>
        <v>-116.22089032748431</v>
      </c>
      <c r="T696" s="99">
        <v>0.47162335900000002</v>
      </c>
      <c r="U696" s="102">
        <f t="shared" si="51"/>
        <v>-112.03360285638435</v>
      </c>
      <c r="V696">
        <v>0.49770199999999998</v>
      </c>
      <c r="W696" s="100">
        <f t="shared" si="52"/>
        <v>100.92344414931024</v>
      </c>
      <c r="X696">
        <v>0.51614300000000002</v>
      </c>
      <c r="Y696" s="100">
        <f t="shared" si="53"/>
        <v>-106.67263261666153</v>
      </c>
      <c r="Z696">
        <v>0.49296200000000001</v>
      </c>
      <c r="AA696" s="100">
        <f t="shared" si="54"/>
        <v>102.85539250489896</v>
      </c>
      <c r="AB696">
        <v>0.68703700000000001</v>
      </c>
      <c r="AC696">
        <v>1</v>
      </c>
      <c r="AD696">
        <v>8</v>
      </c>
      <c r="AE696">
        <v>1</v>
      </c>
      <c r="AF696" t="s">
        <v>226</v>
      </c>
      <c r="AG696" s="99" t="s">
        <v>325</v>
      </c>
      <c r="AH696">
        <v>1</v>
      </c>
      <c r="AI696">
        <v>9</v>
      </c>
      <c r="AJ696">
        <v>0</v>
      </c>
    </row>
    <row r="697" spans="1:36" x14ac:dyDescent="0.2">
      <c r="A697">
        <v>776982</v>
      </c>
      <c r="B697" s="85">
        <v>45865</v>
      </c>
      <c r="C697">
        <v>2025</v>
      </c>
      <c r="D697">
        <v>7.4</v>
      </c>
      <c r="E697">
        <v>9.5</v>
      </c>
      <c r="F697">
        <v>103</v>
      </c>
      <c r="G697">
        <v>6</v>
      </c>
      <c r="H697">
        <v>-108</v>
      </c>
      <c r="I697">
        <v>0.519231</v>
      </c>
      <c r="J697">
        <v>102</v>
      </c>
      <c r="K697">
        <v>-108</v>
      </c>
      <c r="L697">
        <v>0.333208536</v>
      </c>
      <c r="M697">
        <v>27</v>
      </c>
      <c r="N697">
        <v>100</v>
      </c>
      <c r="O697">
        <v>0.5</v>
      </c>
      <c r="P697">
        <v>-110</v>
      </c>
      <c r="Q697">
        <v>100</v>
      </c>
      <c r="R697" s="99">
        <v>0.48317269099999999</v>
      </c>
      <c r="S697" s="102">
        <f t="shared" si="50"/>
        <v>-106.96533943802713</v>
      </c>
      <c r="T697" s="99">
        <v>0.53086999000000001</v>
      </c>
      <c r="U697" s="102">
        <f t="shared" si="51"/>
        <v>113.16052665230262</v>
      </c>
      <c r="V697">
        <v>0.54407899999999998</v>
      </c>
      <c r="W697" s="100">
        <f t="shared" si="52"/>
        <v>-119.33624465642072</v>
      </c>
      <c r="X697">
        <v>0.52818200000000004</v>
      </c>
      <c r="Y697" s="100">
        <f t="shared" si="53"/>
        <v>-111.94613177114907</v>
      </c>
      <c r="Z697">
        <v>0.46162900000000001</v>
      </c>
      <c r="AA697" s="100">
        <f t="shared" si="54"/>
        <v>116.62417222488186</v>
      </c>
      <c r="AB697">
        <v>0.66923100000000002</v>
      </c>
      <c r="AC697">
        <v>1</v>
      </c>
      <c r="AD697">
        <v>2</v>
      </c>
      <c r="AE697">
        <v>1</v>
      </c>
      <c r="AF697" t="s">
        <v>222</v>
      </c>
      <c r="AG697" s="99" t="s">
        <v>325</v>
      </c>
      <c r="AH697">
        <v>1</v>
      </c>
      <c r="AI697">
        <v>3</v>
      </c>
      <c r="AJ697">
        <v>-1</v>
      </c>
    </row>
    <row r="698" spans="1:36" x14ac:dyDescent="0.2">
      <c r="A698">
        <v>776983</v>
      </c>
      <c r="B698" s="85">
        <v>45865</v>
      </c>
      <c r="C698">
        <v>2025</v>
      </c>
      <c r="D698">
        <v>7.4</v>
      </c>
      <c r="E698">
        <v>10</v>
      </c>
      <c r="F698">
        <v>-103</v>
      </c>
      <c r="G698">
        <v>3</v>
      </c>
      <c r="H698">
        <v>100</v>
      </c>
      <c r="I698">
        <v>0.5</v>
      </c>
      <c r="J698">
        <v>101</v>
      </c>
      <c r="K698">
        <v>100</v>
      </c>
      <c r="L698">
        <v>0.34564541199999999</v>
      </c>
      <c r="M698">
        <v>14</v>
      </c>
      <c r="N698">
        <v>-108</v>
      </c>
      <c r="O698">
        <v>0.519231</v>
      </c>
      <c r="P698">
        <v>-109</v>
      </c>
      <c r="Q698">
        <v>-108</v>
      </c>
      <c r="R698" s="99">
        <v>0.45386532800000001</v>
      </c>
      <c r="S698" s="102">
        <f t="shared" si="50"/>
        <v>-120.32967453288256</v>
      </c>
      <c r="T698" s="99">
        <v>0.55255412699999995</v>
      </c>
      <c r="U698" s="102">
        <f t="shared" si="51"/>
        <v>123.49071928974968</v>
      </c>
      <c r="V698">
        <v>0.46192699999999998</v>
      </c>
      <c r="W698" s="100">
        <f t="shared" si="52"/>
        <v>116.48442286335289</v>
      </c>
      <c r="X698">
        <v>0.47873300000000002</v>
      </c>
      <c r="Y698" s="100">
        <f t="shared" si="53"/>
        <v>108.88470191108611</v>
      </c>
      <c r="Z698">
        <v>0.43982599999999999</v>
      </c>
      <c r="AA698" s="100">
        <f t="shared" si="54"/>
        <v>127.36263886173167</v>
      </c>
      <c r="AB698">
        <v>0.65</v>
      </c>
      <c r="AC698">
        <v>1</v>
      </c>
      <c r="AD698">
        <v>4</v>
      </c>
      <c r="AE698">
        <v>3</v>
      </c>
      <c r="AF698" t="s">
        <v>222</v>
      </c>
      <c r="AG698" s="99" t="s">
        <v>326</v>
      </c>
      <c r="AH698">
        <v>-1</v>
      </c>
      <c r="AI698">
        <v>7</v>
      </c>
      <c r="AJ698">
        <v>-1</v>
      </c>
    </row>
    <row r="699" spans="1:36" x14ac:dyDescent="0.2">
      <c r="A699">
        <v>776984</v>
      </c>
      <c r="B699" s="85">
        <v>45865</v>
      </c>
      <c r="C699">
        <v>2025</v>
      </c>
      <c r="D699">
        <v>7.4</v>
      </c>
      <c r="E699">
        <v>8.5</v>
      </c>
      <c r="F699">
        <v>-100</v>
      </c>
      <c r="G699">
        <v>22</v>
      </c>
      <c r="H699">
        <v>-145</v>
      </c>
      <c r="I699">
        <v>0.59183699999999995</v>
      </c>
      <c r="J699">
        <v>-153</v>
      </c>
      <c r="K699">
        <v>-145</v>
      </c>
      <c r="L699">
        <v>0.33647680099999999</v>
      </c>
      <c r="M699">
        <v>1</v>
      </c>
      <c r="N699">
        <v>134</v>
      </c>
      <c r="O699">
        <v>0.42735000000000001</v>
      </c>
      <c r="P699">
        <v>139</v>
      </c>
      <c r="Q699">
        <v>134</v>
      </c>
      <c r="R699" s="99">
        <v>0.53247724100000005</v>
      </c>
      <c r="S699" s="102">
        <f t="shared" si="50"/>
        <v>113.89333048490163</v>
      </c>
      <c r="T699" s="99">
        <v>0.44167296900000003</v>
      </c>
      <c r="U699" s="102">
        <f t="shared" si="51"/>
        <v>-126.4118635704871</v>
      </c>
      <c r="V699">
        <v>0.54316200000000003</v>
      </c>
      <c r="W699" s="100">
        <f t="shared" si="52"/>
        <v>-118.89597625416451</v>
      </c>
      <c r="X699">
        <v>0.447245</v>
      </c>
      <c r="Y699" s="100">
        <f t="shared" si="53"/>
        <v>123.59109660253328</v>
      </c>
      <c r="Z699">
        <v>0.54499500000000001</v>
      </c>
      <c r="AA699" s="100">
        <f t="shared" si="54"/>
        <v>-119.77780463950947</v>
      </c>
      <c r="AB699">
        <v>0.74183699999999997</v>
      </c>
      <c r="AC699">
        <v>1</v>
      </c>
      <c r="AD699">
        <v>6</v>
      </c>
      <c r="AE699">
        <v>0</v>
      </c>
      <c r="AF699" t="s">
        <v>224</v>
      </c>
      <c r="AG699" s="99" t="s">
        <v>325</v>
      </c>
      <c r="AH699">
        <v>1</v>
      </c>
      <c r="AI699">
        <v>6</v>
      </c>
      <c r="AJ699">
        <v>-1</v>
      </c>
    </row>
    <row r="700" spans="1:36" x14ac:dyDescent="0.2">
      <c r="A700">
        <v>776987</v>
      </c>
      <c r="B700" s="85">
        <v>45865</v>
      </c>
      <c r="C700">
        <v>2025</v>
      </c>
      <c r="D700">
        <v>7.4</v>
      </c>
      <c r="E700">
        <v>8.5</v>
      </c>
      <c r="F700">
        <v>-106.5</v>
      </c>
      <c r="G700">
        <v>10</v>
      </c>
      <c r="H700">
        <v>-112</v>
      </c>
      <c r="I700">
        <v>0.52830200000000005</v>
      </c>
      <c r="J700">
        <v>-113</v>
      </c>
      <c r="K700">
        <v>-112</v>
      </c>
      <c r="L700">
        <v>0.34727845299999999</v>
      </c>
      <c r="M700">
        <v>29</v>
      </c>
      <c r="N700">
        <v>104</v>
      </c>
      <c r="O700">
        <v>0.49019600000000002</v>
      </c>
      <c r="P700">
        <v>104</v>
      </c>
      <c r="Q700">
        <v>104</v>
      </c>
      <c r="R700" s="99">
        <v>0.56849220600000006</v>
      </c>
      <c r="S700" s="102">
        <f t="shared" si="50"/>
        <v>131.74552439254435</v>
      </c>
      <c r="T700" s="99">
        <v>0.41494023099999999</v>
      </c>
      <c r="U700" s="102">
        <f t="shared" si="51"/>
        <v>-140.9985644414412</v>
      </c>
      <c r="V700">
        <v>0.55861700000000003</v>
      </c>
      <c r="W700" s="100">
        <f t="shared" si="52"/>
        <v>-126.56060609493345</v>
      </c>
      <c r="X700">
        <v>0.48565399999999997</v>
      </c>
      <c r="Y700" s="100">
        <f t="shared" si="53"/>
        <v>105.907909746445</v>
      </c>
      <c r="Z700">
        <v>0.527837</v>
      </c>
      <c r="AA700" s="100">
        <f t="shared" si="54"/>
        <v>-111.79126699889656</v>
      </c>
      <c r="AB700">
        <v>0.67830199999999996</v>
      </c>
      <c r="AC700">
        <v>1</v>
      </c>
      <c r="AD700">
        <v>10</v>
      </c>
      <c r="AE700">
        <v>4</v>
      </c>
      <c r="AF700" t="s">
        <v>224</v>
      </c>
      <c r="AG700" s="99" t="s">
        <v>325</v>
      </c>
      <c r="AH700">
        <v>1</v>
      </c>
      <c r="AI700">
        <v>14</v>
      </c>
      <c r="AJ700">
        <v>1</v>
      </c>
    </row>
    <row r="701" spans="1:36" x14ac:dyDescent="0.2">
      <c r="A701">
        <v>776988</v>
      </c>
      <c r="B701" s="85">
        <v>45865</v>
      </c>
      <c r="C701">
        <v>2025</v>
      </c>
      <c r="D701">
        <v>7.4</v>
      </c>
      <c r="E701">
        <v>7.5</v>
      </c>
      <c r="F701">
        <v>-106</v>
      </c>
      <c r="G701">
        <v>19</v>
      </c>
      <c r="H701">
        <v>117</v>
      </c>
      <c r="I701">
        <v>0.46082899999999999</v>
      </c>
      <c r="J701">
        <v>116</v>
      </c>
      <c r="K701">
        <v>117</v>
      </c>
      <c r="L701">
        <v>0.32247815699999999</v>
      </c>
      <c r="M701">
        <v>21</v>
      </c>
      <c r="N701">
        <v>-126</v>
      </c>
      <c r="O701">
        <v>0.55752199999999996</v>
      </c>
      <c r="P701">
        <v>-128</v>
      </c>
      <c r="Q701">
        <v>-126</v>
      </c>
      <c r="R701" s="99">
        <v>0.52921671100000001</v>
      </c>
      <c r="S701" s="102">
        <f t="shared" si="50"/>
        <v>112.4119575535741</v>
      </c>
      <c r="T701" s="99">
        <v>0.54643032999999996</v>
      </c>
      <c r="U701" s="102">
        <f t="shared" si="51"/>
        <v>120.47329575630575</v>
      </c>
      <c r="V701">
        <v>0.51230399999999998</v>
      </c>
      <c r="W701" s="100">
        <f t="shared" si="52"/>
        <v>-105.04576621501917</v>
      </c>
      <c r="X701">
        <v>0.54096200000000005</v>
      </c>
      <c r="Y701" s="100">
        <f t="shared" si="53"/>
        <v>-117.84688849289169</v>
      </c>
      <c r="Z701">
        <v>0.53221200000000002</v>
      </c>
      <c r="AA701" s="100">
        <f t="shared" si="54"/>
        <v>-113.77205058701807</v>
      </c>
      <c r="AB701">
        <v>0.61082899999999996</v>
      </c>
      <c r="AC701">
        <v>1</v>
      </c>
      <c r="AD701">
        <v>4</v>
      </c>
      <c r="AE701">
        <v>3</v>
      </c>
      <c r="AF701" t="s">
        <v>222</v>
      </c>
      <c r="AG701" s="99" t="s">
        <v>326</v>
      </c>
      <c r="AH701">
        <v>-1</v>
      </c>
      <c r="AI701">
        <v>7</v>
      </c>
      <c r="AJ701">
        <v>-1</v>
      </c>
    </row>
    <row r="702" spans="1:36" x14ac:dyDescent="0.2">
      <c r="A702">
        <v>776957</v>
      </c>
      <c r="B702" s="85">
        <v>45866</v>
      </c>
      <c r="C702">
        <v>2025</v>
      </c>
      <c r="D702">
        <v>7.4</v>
      </c>
      <c r="E702">
        <v>10.5</v>
      </c>
      <c r="F702">
        <v>-101</v>
      </c>
      <c r="G702">
        <v>20</v>
      </c>
      <c r="H702">
        <v>121</v>
      </c>
      <c r="I702">
        <v>0.45248899999999997</v>
      </c>
      <c r="J702">
        <v>108</v>
      </c>
      <c r="K702">
        <v>121</v>
      </c>
      <c r="L702">
        <v>0.33728248799999999</v>
      </c>
      <c r="M702">
        <v>24</v>
      </c>
      <c r="N702">
        <v>-131</v>
      </c>
      <c r="O702">
        <v>0.56710000000000005</v>
      </c>
      <c r="P702">
        <v>-116</v>
      </c>
      <c r="Q702">
        <v>-131</v>
      </c>
      <c r="R702" s="99">
        <v>0.49349409900000002</v>
      </c>
      <c r="S702" s="102">
        <f t="shared" si="50"/>
        <v>-102.63666820461816</v>
      </c>
      <c r="T702" s="99">
        <v>0.52457677800000002</v>
      </c>
      <c r="U702" s="102">
        <f t="shared" si="51"/>
        <v>110.33890515343823</v>
      </c>
      <c r="V702">
        <v>0.43995400000000001</v>
      </c>
      <c r="W702" s="100">
        <f t="shared" si="52"/>
        <v>127.29649008760008</v>
      </c>
      <c r="X702">
        <v>0.46981299999999998</v>
      </c>
      <c r="Y702" s="100">
        <f t="shared" si="53"/>
        <v>112.8506448310285</v>
      </c>
      <c r="Z702">
        <v>0.48894399999999999</v>
      </c>
      <c r="AA702" s="100">
        <f t="shared" si="54"/>
        <v>104.52239929317058</v>
      </c>
      <c r="AB702">
        <v>0.30248900000000001</v>
      </c>
      <c r="AC702">
        <v>-1</v>
      </c>
      <c r="AD702">
        <v>1</v>
      </c>
      <c r="AE702">
        <v>3</v>
      </c>
      <c r="AF702" t="s">
        <v>225</v>
      </c>
      <c r="AG702" s="99" t="s">
        <v>323</v>
      </c>
      <c r="AH702">
        <v>1</v>
      </c>
      <c r="AI702">
        <v>4</v>
      </c>
      <c r="AJ702">
        <v>-1</v>
      </c>
    </row>
    <row r="703" spans="1:36" x14ac:dyDescent="0.2">
      <c r="A703">
        <v>776959</v>
      </c>
      <c r="B703" s="85">
        <v>45866</v>
      </c>
      <c r="C703">
        <v>2025</v>
      </c>
      <c r="D703">
        <v>7.4</v>
      </c>
      <c r="E703">
        <v>8</v>
      </c>
      <c r="F703">
        <v>103</v>
      </c>
      <c r="G703">
        <v>23</v>
      </c>
      <c r="H703">
        <v>-127</v>
      </c>
      <c r="I703">
        <v>0.55947100000000005</v>
      </c>
      <c r="J703">
        <v>-124</v>
      </c>
      <c r="K703">
        <v>-127</v>
      </c>
      <c r="L703">
        <v>0.30313439199999997</v>
      </c>
      <c r="M703">
        <v>18</v>
      </c>
      <c r="N703">
        <v>117</v>
      </c>
      <c r="O703">
        <v>0.46082899999999999</v>
      </c>
      <c r="P703">
        <v>114</v>
      </c>
      <c r="Q703">
        <v>117</v>
      </c>
      <c r="R703" s="99">
        <v>0.47303968499999999</v>
      </c>
      <c r="S703" s="102">
        <f t="shared" si="50"/>
        <v>-111.39875399671804</v>
      </c>
      <c r="T703" s="99">
        <v>0.42984410299999998</v>
      </c>
      <c r="U703" s="102">
        <f t="shared" si="51"/>
        <v>-132.64248433809502</v>
      </c>
      <c r="V703">
        <v>0.60440899999999997</v>
      </c>
      <c r="W703" s="100">
        <f t="shared" si="52"/>
        <v>-152.78633740403598</v>
      </c>
      <c r="X703">
        <v>0.49671599999999999</v>
      </c>
      <c r="Y703" s="100">
        <f t="shared" si="53"/>
        <v>101.32228476634538</v>
      </c>
      <c r="Z703">
        <v>0.50804899999999997</v>
      </c>
      <c r="AA703" s="100">
        <f t="shared" si="54"/>
        <v>-103.27227711702993</v>
      </c>
      <c r="AB703">
        <v>0.70947099999999996</v>
      </c>
      <c r="AC703">
        <v>1</v>
      </c>
      <c r="AD703">
        <v>7</v>
      </c>
      <c r="AE703">
        <v>6</v>
      </c>
      <c r="AF703" t="s">
        <v>222</v>
      </c>
      <c r="AG703" s="99" t="s">
        <v>325</v>
      </c>
      <c r="AH703">
        <v>1</v>
      </c>
      <c r="AI703">
        <v>13</v>
      </c>
      <c r="AJ703">
        <v>1</v>
      </c>
    </row>
    <row r="704" spans="1:36" x14ac:dyDescent="0.2">
      <c r="A704">
        <v>776960</v>
      </c>
      <c r="B704" s="85">
        <v>45866</v>
      </c>
      <c r="C704">
        <v>2025</v>
      </c>
      <c r="D704">
        <v>7.4</v>
      </c>
      <c r="E704">
        <v>8</v>
      </c>
      <c r="F704">
        <v>104</v>
      </c>
      <c r="G704">
        <v>26</v>
      </c>
      <c r="H704">
        <v>-113</v>
      </c>
      <c r="I704">
        <v>0.53051599999999999</v>
      </c>
      <c r="J704">
        <v>-107</v>
      </c>
      <c r="K704">
        <v>-113</v>
      </c>
      <c r="L704">
        <v>0.33921411400000001</v>
      </c>
      <c r="M704">
        <v>11</v>
      </c>
      <c r="N704">
        <v>104</v>
      </c>
      <c r="O704">
        <v>0.49019600000000002</v>
      </c>
      <c r="P704">
        <v>-101</v>
      </c>
      <c r="Q704">
        <v>104</v>
      </c>
      <c r="R704" s="99">
        <v>0.52959697299999997</v>
      </c>
      <c r="S704" s="102">
        <f t="shared" si="50"/>
        <v>112.58366604856052</v>
      </c>
      <c r="T704" s="99">
        <v>0.56620403100000005</v>
      </c>
      <c r="U704" s="102">
        <f t="shared" si="51"/>
        <v>130.52311949906573</v>
      </c>
      <c r="V704">
        <v>0.60027200000000003</v>
      </c>
      <c r="W704" s="100">
        <f t="shared" si="52"/>
        <v>-150.17011567866149</v>
      </c>
      <c r="X704">
        <v>0.55042599999999997</v>
      </c>
      <c r="Y704" s="100">
        <f t="shared" si="53"/>
        <v>-122.43279193191776</v>
      </c>
      <c r="Z704">
        <v>0.54303000000000001</v>
      </c>
      <c r="AA704" s="100">
        <f t="shared" si="54"/>
        <v>-118.83274613213122</v>
      </c>
      <c r="AB704">
        <v>0.68051600000000001</v>
      </c>
      <c r="AC704">
        <v>1</v>
      </c>
      <c r="AD704">
        <v>7</v>
      </c>
      <c r="AE704">
        <v>1</v>
      </c>
      <c r="AF704" t="s">
        <v>224</v>
      </c>
      <c r="AG704" s="99" t="s">
        <v>325</v>
      </c>
      <c r="AH704">
        <v>1</v>
      </c>
      <c r="AI704">
        <v>8</v>
      </c>
      <c r="AJ704">
        <v>0</v>
      </c>
    </row>
    <row r="705" spans="1:36" x14ac:dyDescent="0.2">
      <c r="A705">
        <v>776961</v>
      </c>
      <c r="B705" s="85">
        <v>45866</v>
      </c>
      <c r="C705">
        <v>2025</v>
      </c>
      <c r="D705">
        <v>7.4</v>
      </c>
      <c r="E705">
        <v>9</v>
      </c>
      <c r="F705">
        <v>-103</v>
      </c>
      <c r="G705">
        <v>15</v>
      </c>
      <c r="H705">
        <v>-106</v>
      </c>
      <c r="I705">
        <v>0.51456299999999999</v>
      </c>
      <c r="J705">
        <v>-103</v>
      </c>
      <c r="K705">
        <v>-106</v>
      </c>
      <c r="L705">
        <v>0.31912251699999999</v>
      </c>
      <c r="M705">
        <v>3</v>
      </c>
      <c r="N705">
        <v>-102</v>
      </c>
      <c r="O705">
        <v>0.50495000000000001</v>
      </c>
      <c r="P705">
        <v>-105</v>
      </c>
      <c r="Q705">
        <v>-102</v>
      </c>
      <c r="R705" s="99">
        <v>0.51831501800000002</v>
      </c>
      <c r="S705" s="102">
        <f t="shared" si="50"/>
        <v>107.6045626018708</v>
      </c>
      <c r="T705" s="99">
        <v>0.46530041900000002</v>
      </c>
      <c r="U705" s="102">
        <f t="shared" si="51"/>
        <v>-114.91491500247281</v>
      </c>
      <c r="V705">
        <v>0.54567399999999999</v>
      </c>
      <c r="W705" s="100">
        <f t="shared" si="52"/>
        <v>-120.10626730585527</v>
      </c>
      <c r="X705">
        <v>0.54246700000000003</v>
      </c>
      <c r="Y705" s="100">
        <f t="shared" si="53"/>
        <v>-118.56346973879481</v>
      </c>
      <c r="Z705">
        <v>0.52659599999999995</v>
      </c>
      <c r="AA705" s="100">
        <f t="shared" si="54"/>
        <v>-111.23606898125067</v>
      </c>
      <c r="AB705">
        <v>0.66456300000000001</v>
      </c>
      <c r="AC705">
        <v>1</v>
      </c>
      <c r="AD705">
        <v>5</v>
      </c>
      <c r="AE705">
        <v>4</v>
      </c>
      <c r="AF705" t="s">
        <v>222</v>
      </c>
      <c r="AG705" s="99" t="s">
        <v>325</v>
      </c>
      <c r="AH705">
        <v>1</v>
      </c>
      <c r="AI705">
        <v>9</v>
      </c>
      <c r="AJ705">
        <v>0</v>
      </c>
    </row>
    <row r="706" spans="1:36" x14ac:dyDescent="0.2">
      <c r="A706">
        <v>776964</v>
      </c>
      <c r="B706" s="85">
        <v>45866</v>
      </c>
      <c r="C706">
        <v>2025</v>
      </c>
      <c r="D706">
        <v>7.4</v>
      </c>
      <c r="E706">
        <v>7.5</v>
      </c>
      <c r="F706">
        <v>-120</v>
      </c>
      <c r="G706">
        <v>25</v>
      </c>
      <c r="H706">
        <v>-136</v>
      </c>
      <c r="I706">
        <v>0.57627099999999998</v>
      </c>
      <c r="J706">
        <v>-122</v>
      </c>
      <c r="K706">
        <v>-136</v>
      </c>
      <c r="L706">
        <v>0.32085561499999998</v>
      </c>
      <c r="M706">
        <v>22</v>
      </c>
      <c r="N706">
        <v>116</v>
      </c>
      <c r="O706">
        <v>0.46296300000000001</v>
      </c>
      <c r="P706">
        <v>104</v>
      </c>
      <c r="Q706">
        <v>116</v>
      </c>
      <c r="R706" s="99">
        <v>0.47428139200000002</v>
      </c>
      <c r="S706" s="102">
        <f t="shared" si="50"/>
        <v>-110.84529498049547</v>
      </c>
      <c r="T706" s="99">
        <v>0.54285240400000001</v>
      </c>
      <c r="U706" s="102">
        <f t="shared" si="51"/>
        <v>118.74773240631895</v>
      </c>
      <c r="V706">
        <v>0.5</v>
      </c>
      <c r="W706" s="100">
        <f t="shared" si="52"/>
        <v>-100</v>
      </c>
      <c r="X706">
        <v>0.5</v>
      </c>
      <c r="Y706" s="100">
        <f t="shared" si="53"/>
        <v>-100</v>
      </c>
      <c r="Z706">
        <v>0.5</v>
      </c>
      <c r="AA706" s="100">
        <f t="shared" si="54"/>
        <v>-100</v>
      </c>
      <c r="AB706">
        <v>0.42627100000000001</v>
      </c>
      <c r="AC706">
        <v>-1</v>
      </c>
      <c r="AD706">
        <v>5</v>
      </c>
      <c r="AE706">
        <v>6</v>
      </c>
      <c r="AF706" t="s">
        <v>222</v>
      </c>
      <c r="AG706" s="99" t="s">
        <v>324</v>
      </c>
      <c r="AH706">
        <v>-1</v>
      </c>
      <c r="AI706">
        <v>11</v>
      </c>
      <c r="AJ706">
        <v>1</v>
      </c>
    </row>
    <row r="707" spans="1:36" x14ac:dyDescent="0.2">
      <c r="A707">
        <v>776965</v>
      </c>
      <c r="B707" s="85">
        <v>45866</v>
      </c>
      <c r="C707">
        <v>2025</v>
      </c>
      <c r="D707">
        <v>7.4</v>
      </c>
      <c r="E707">
        <v>7.5</v>
      </c>
      <c r="F707">
        <v>-102</v>
      </c>
      <c r="G707">
        <v>17</v>
      </c>
      <c r="H707">
        <v>-103</v>
      </c>
      <c r="I707">
        <v>0.50738899999999998</v>
      </c>
      <c r="J707">
        <v>102</v>
      </c>
      <c r="K707">
        <v>-103</v>
      </c>
      <c r="L707">
        <v>0.32447985800000001</v>
      </c>
      <c r="M707">
        <v>5</v>
      </c>
      <c r="N707">
        <v>-105</v>
      </c>
      <c r="O707">
        <v>0.51219499999999996</v>
      </c>
      <c r="P707">
        <v>-110</v>
      </c>
      <c r="Q707">
        <v>-105</v>
      </c>
      <c r="R707" s="99">
        <v>0.47689638899999998</v>
      </c>
      <c r="S707" s="102">
        <f t="shared" ref="S707:S770" si="55">IF(R707&lt;0.5,((1-R707)/(1-(1-R707))*-100),(1-(1-R707))/(1-R707)*100)</f>
        <v>-109.68915325546742</v>
      </c>
      <c r="T707" s="99">
        <v>0.45444585100000001</v>
      </c>
      <c r="U707" s="102">
        <f t="shared" ref="U707:U770" si="56">IF(T707&lt;0.5,((1-T707)/(1-(1-T707))*-100),(1-(1-T707))/(1-T707)*100)</f>
        <v>-120.04821868205372</v>
      </c>
      <c r="V707">
        <v>0.499699</v>
      </c>
      <c r="W707" s="100">
        <f t="shared" ref="W707:W770" si="57">IF(V707&lt;0.5,100*(1-V707)/V707,-100*(V707/(1-V707)))</f>
        <v>100.12047252445971</v>
      </c>
      <c r="X707">
        <v>0.48576900000000001</v>
      </c>
      <c r="Y707" s="100">
        <f t="shared" ref="Y707:Y770" si="58">IF(X707&lt;0.5,100*(1-X707)/X707,-100*(X707/(1-X707)))</f>
        <v>105.85916351187498</v>
      </c>
      <c r="Z707">
        <v>0.46542699999999998</v>
      </c>
      <c r="AA707" s="100">
        <f t="shared" ref="AA707:AA770" si="59">IF(Z707&lt;0.5,100*(1-Z707)/Z707,-100*(Z707/(1-Z707)))</f>
        <v>114.85646513846424</v>
      </c>
      <c r="AB707">
        <v>0.657389</v>
      </c>
      <c r="AC707">
        <v>1</v>
      </c>
      <c r="AD707">
        <v>8</v>
      </c>
      <c r="AE707">
        <v>4</v>
      </c>
      <c r="AF707" t="s">
        <v>227</v>
      </c>
      <c r="AG707" s="99" t="s">
        <v>326</v>
      </c>
      <c r="AH707">
        <v>-1</v>
      </c>
      <c r="AI707">
        <v>12</v>
      </c>
      <c r="AJ707">
        <v>1</v>
      </c>
    </row>
    <row r="708" spans="1:36" x14ac:dyDescent="0.2">
      <c r="A708">
        <v>776966</v>
      </c>
      <c r="B708" s="85">
        <v>45866</v>
      </c>
      <c r="C708">
        <v>2025</v>
      </c>
      <c r="D708">
        <v>7.4</v>
      </c>
      <c r="E708">
        <v>9.5</v>
      </c>
      <c r="F708">
        <v>109.5</v>
      </c>
      <c r="G708">
        <v>2</v>
      </c>
      <c r="H708">
        <v>-102</v>
      </c>
      <c r="I708">
        <v>0.50495000000000001</v>
      </c>
      <c r="J708">
        <v>-105</v>
      </c>
      <c r="K708">
        <v>-102</v>
      </c>
      <c r="L708">
        <v>0.32065001999999998</v>
      </c>
      <c r="M708">
        <v>29</v>
      </c>
      <c r="N708">
        <v>-106</v>
      </c>
      <c r="O708">
        <v>0.51456299999999999</v>
      </c>
      <c r="P708">
        <v>-103</v>
      </c>
      <c r="Q708">
        <v>-106</v>
      </c>
      <c r="R708" s="99">
        <v>0.55614594399999995</v>
      </c>
      <c r="S708" s="102">
        <f t="shared" si="55"/>
        <v>125.29928170803962</v>
      </c>
      <c r="T708" s="99">
        <v>0.56527346899999997</v>
      </c>
      <c r="U708" s="102">
        <f t="shared" si="56"/>
        <v>130.02966892765971</v>
      </c>
      <c r="V708">
        <v>0.55500400000000005</v>
      </c>
      <c r="W708" s="100">
        <f t="shared" si="57"/>
        <v>-124.72112108872891</v>
      </c>
      <c r="X708">
        <v>0.47886000000000001</v>
      </c>
      <c r="Y708" s="100">
        <f t="shared" si="58"/>
        <v>108.8293029277868</v>
      </c>
      <c r="Z708">
        <v>0.49651400000000001</v>
      </c>
      <c r="AA708" s="100">
        <f t="shared" si="59"/>
        <v>101.40419001276902</v>
      </c>
      <c r="AB708">
        <v>0.65495000000000003</v>
      </c>
      <c r="AC708">
        <v>1</v>
      </c>
      <c r="AD708">
        <v>11</v>
      </c>
      <c r="AE708">
        <v>4</v>
      </c>
      <c r="AF708" t="s">
        <v>226</v>
      </c>
      <c r="AG708" s="99" t="s">
        <v>326</v>
      </c>
      <c r="AH708">
        <v>-1</v>
      </c>
      <c r="AI708">
        <v>15</v>
      </c>
      <c r="AJ708">
        <v>1</v>
      </c>
    </row>
    <row r="709" spans="1:36" x14ac:dyDescent="0.2">
      <c r="A709">
        <v>776967</v>
      </c>
      <c r="B709" s="85">
        <v>45866</v>
      </c>
      <c r="C709">
        <v>2025</v>
      </c>
      <c r="D709">
        <v>7.4</v>
      </c>
      <c r="E709">
        <v>9</v>
      </c>
      <c r="F709">
        <v>-105</v>
      </c>
      <c r="G709">
        <v>6</v>
      </c>
      <c r="H709">
        <v>127</v>
      </c>
      <c r="I709">
        <v>0.440529</v>
      </c>
      <c r="J709">
        <v>138</v>
      </c>
      <c r="K709">
        <v>127</v>
      </c>
      <c r="L709">
        <v>0.333208536</v>
      </c>
      <c r="M709">
        <v>14</v>
      </c>
      <c r="N709">
        <v>-138</v>
      </c>
      <c r="O709">
        <v>0.57983200000000001</v>
      </c>
      <c r="P709">
        <v>-150</v>
      </c>
      <c r="Q709">
        <v>-138</v>
      </c>
      <c r="R709" s="99">
        <v>0.47857786899999999</v>
      </c>
      <c r="S709" s="102">
        <f t="shared" si="55"/>
        <v>-108.95241188012395</v>
      </c>
      <c r="T709" s="99">
        <v>0.439922641</v>
      </c>
      <c r="U709" s="102">
        <f t="shared" si="56"/>
        <v>-127.31269246040009</v>
      </c>
      <c r="V709">
        <v>0.36997999999999998</v>
      </c>
      <c r="W709" s="100">
        <f t="shared" si="57"/>
        <v>170.28488026379807</v>
      </c>
      <c r="X709">
        <v>0.44326900000000002</v>
      </c>
      <c r="Y709" s="100">
        <f t="shared" si="58"/>
        <v>125.59664673144297</v>
      </c>
      <c r="Z709">
        <v>0.39504299999999998</v>
      </c>
      <c r="AA709" s="100">
        <f t="shared" si="59"/>
        <v>153.13700027591935</v>
      </c>
      <c r="AB709">
        <v>0.29052899999999998</v>
      </c>
      <c r="AC709">
        <v>-1</v>
      </c>
      <c r="AD709">
        <v>2</v>
      </c>
      <c r="AE709">
        <v>5</v>
      </c>
      <c r="AF709" t="s">
        <v>228</v>
      </c>
      <c r="AG709" s="99" t="s">
        <v>323</v>
      </c>
      <c r="AH709">
        <v>1</v>
      </c>
      <c r="AI709">
        <v>7</v>
      </c>
      <c r="AJ709">
        <v>-1</v>
      </c>
    </row>
    <row r="710" spans="1:36" x14ac:dyDescent="0.2">
      <c r="A710">
        <v>776970</v>
      </c>
      <c r="B710" s="85">
        <v>45866</v>
      </c>
      <c r="C710">
        <v>2025</v>
      </c>
      <c r="D710">
        <v>7.4</v>
      </c>
      <c r="E710">
        <v>8.5</v>
      </c>
      <c r="F710">
        <v>-103</v>
      </c>
      <c r="G710">
        <v>19</v>
      </c>
      <c r="H710">
        <v>-121</v>
      </c>
      <c r="I710">
        <v>0.54751099999999997</v>
      </c>
      <c r="J710">
        <v>-126</v>
      </c>
      <c r="K710">
        <v>-121</v>
      </c>
      <c r="L710">
        <v>0.32247815699999999</v>
      </c>
      <c r="M710">
        <v>27</v>
      </c>
      <c r="N710">
        <v>112</v>
      </c>
      <c r="O710">
        <v>0.47169800000000001</v>
      </c>
      <c r="P710">
        <v>116</v>
      </c>
      <c r="Q710">
        <v>112</v>
      </c>
      <c r="R710" s="99">
        <v>0.48694550399999997</v>
      </c>
      <c r="S710" s="102">
        <f t="shared" si="55"/>
        <v>-105.36178931431313</v>
      </c>
      <c r="T710" s="99">
        <v>0.43735809399999998</v>
      </c>
      <c r="U710" s="102">
        <f t="shared" si="56"/>
        <v>-128.6455912714857</v>
      </c>
      <c r="V710">
        <v>0.555589</v>
      </c>
      <c r="W710" s="100">
        <f t="shared" si="57"/>
        <v>-125.01693252417245</v>
      </c>
      <c r="X710">
        <v>0.61204599999999998</v>
      </c>
      <c r="Y710" s="100">
        <f t="shared" si="58"/>
        <v>-157.76251823669816</v>
      </c>
      <c r="Z710">
        <v>0.58188300000000004</v>
      </c>
      <c r="AA710" s="100">
        <f t="shared" si="59"/>
        <v>-139.16750574599934</v>
      </c>
      <c r="AB710">
        <v>0.397511</v>
      </c>
      <c r="AC710">
        <v>-1</v>
      </c>
      <c r="AD710">
        <v>2</v>
      </c>
      <c r="AE710">
        <v>4</v>
      </c>
      <c r="AF710" t="s">
        <v>225</v>
      </c>
      <c r="AG710" s="99" t="s">
        <v>324</v>
      </c>
      <c r="AH710">
        <v>-1</v>
      </c>
      <c r="AI710">
        <v>6</v>
      </c>
      <c r="AJ710">
        <v>-1</v>
      </c>
    </row>
    <row r="711" spans="1:36" x14ac:dyDescent="0.2">
      <c r="A711">
        <v>776971</v>
      </c>
      <c r="B711" s="85">
        <v>45866</v>
      </c>
      <c r="C711">
        <v>2025</v>
      </c>
      <c r="D711">
        <v>7.4</v>
      </c>
      <c r="E711">
        <v>9.5</v>
      </c>
      <c r="F711">
        <v>107.5</v>
      </c>
      <c r="G711">
        <v>13</v>
      </c>
      <c r="H711">
        <v>146</v>
      </c>
      <c r="I711">
        <v>0.40650399999999998</v>
      </c>
      <c r="J711">
        <v>147</v>
      </c>
      <c r="K711">
        <v>146</v>
      </c>
      <c r="L711">
        <v>0.32365466500000001</v>
      </c>
      <c r="M711">
        <v>0</v>
      </c>
      <c r="N711">
        <v>-159</v>
      </c>
      <c r="O711">
        <v>0.6139</v>
      </c>
      <c r="P711">
        <v>-160</v>
      </c>
      <c r="Q711">
        <v>-159</v>
      </c>
      <c r="R711" s="99">
        <v>0.471241405</v>
      </c>
      <c r="S711" s="102">
        <f t="shared" si="55"/>
        <v>-112.20546186937881</v>
      </c>
      <c r="T711" s="99">
        <v>0.856941909</v>
      </c>
      <c r="U711" s="102">
        <f t="shared" si="56"/>
        <v>599.01673719384382</v>
      </c>
      <c r="V711">
        <v>0.325382</v>
      </c>
      <c r="W711" s="100">
        <f t="shared" si="57"/>
        <v>207.33107547436549</v>
      </c>
      <c r="X711">
        <v>0.48511500000000002</v>
      </c>
      <c r="Y711" s="100">
        <f t="shared" si="58"/>
        <v>106.13668923863413</v>
      </c>
      <c r="Z711">
        <v>0.41085700000000003</v>
      </c>
      <c r="AA711" s="100">
        <f t="shared" si="59"/>
        <v>143.39368685455034</v>
      </c>
      <c r="AB711">
        <v>0.25650400000000001</v>
      </c>
      <c r="AC711">
        <v>-1</v>
      </c>
      <c r="AD711">
        <v>7</v>
      </c>
      <c r="AE711">
        <v>10</v>
      </c>
      <c r="AF711" t="s">
        <v>228</v>
      </c>
      <c r="AG711" s="99" t="s">
        <v>323</v>
      </c>
      <c r="AH711">
        <v>1</v>
      </c>
      <c r="AI711">
        <v>17</v>
      </c>
      <c r="AJ711">
        <v>1</v>
      </c>
    </row>
    <row r="712" spans="1:36" x14ac:dyDescent="0.2">
      <c r="A712">
        <v>776973</v>
      </c>
      <c r="B712" s="85">
        <v>45866</v>
      </c>
      <c r="C712">
        <v>2025</v>
      </c>
      <c r="D712">
        <v>7.4</v>
      </c>
      <c r="E712">
        <v>8.5</v>
      </c>
      <c r="F712">
        <v>-108</v>
      </c>
      <c r="G712">
        <v>10</v>
      </c>
      <c r="H712">
        <v>-125</v>
      </c>
      <c r="I712">
        <v>0.55555600000000005</v>
      </c>
      <c r="J712">
        <v>-128</v>
      </c>
      <c r="K712">
        <v>-125</v>
      </c>
      <c r="L712">
        <v>0.34727845299999999</v>
      </c>
      <c r="M712">
        <v>1</v>
      </c>
      <c r="N712">
        <v>115</v>
      </c>
      <c r="O712">
        <v>0.46511599999999997</v>
      </c>
      <c r="P712">
        <v>116</v>
      </c>
      <c r="Q712">
        <v>115</v>
      </c>
      <c r="R712" s="99">
        <v>0.54136612500000003</v>
      </c>
      <c r="S712" s="102">
        <f t="shared" si="55"/>
        <v>118.03884416518515</v>
      </c>
      <c r="T712" s="99">
        <v>0.419742538</v>
      </c>
      <c r="U712" s="102">
        <f t="shared" si="56"/>
        <v>-138.2412811350562</v>
      </c>
      <c r="V712">
        <v>0.52922100000000005</v>
      </c>
      <c r="W712" s="100">
        <f t="shared" si="57"/>
        <v>-112.41389271823937</v>
      </c>
      <c r="X712">
        <v>0.50045099999999998</v>
      </c>
      <c r="Y712" s="100">
        <f t="shared" si="58"/>
        <v>-100.18056286770667</v>
      </c>
      <c r="Z712">
        <v>0.48939899999999997</v>
      </c>
      <c r="AA712" s="100">
        <f t="shared" si="59"/>
        <v>104.33225241571807</v>
      </c>
      <c r="AB712">
        <v>0.70555599999999996</v>
      </c>
      <c r="AC712">
        <v>1</v>
      </c>
      <c r="AD712">
        <v>5</v>
      </c>
      <c r="AE712">
        <v>1</v>
      </c>
      <c r="AF712" t="s">
        <v>227</v>
      </c>
      <c r="AG712" s="99" t="s">
        <v>325</v>
      </c>
      <c r="AH712">
        <v>1</v>
      </c>
      <c r="AI712">
        <v>6</v>
      </c>
      <c r="AJ712">
        <v>-1</v>
      </c>
    </row>
    <row r="713" spans="1:36" x14ac:dyDescent="0.2">
      <c r="A713">
        <v>776944</v>
      </c>
      <c r="B713" s="85">
        <v>45867</v>
      </c>
      <c r="C713">
        <v>2025</v>
      </c>
      <c r="D713">
        <v>7.5</v>
      </c>
      <c r="E713">
        <v>11</v>
      </c>
      <c r="F713">
        <v>106</v>
      </c>
      <c r="G713">
        <v>20</v>
      </c>
      <c r="H713">
        <v>-102</v>
      </c>
      <c r="I713">
        <v>0.50495000000000001</v>
      </c>
      <c r="J713">
        <v>102</v>
      </c>
      <c r="K713">
        <v>-102</v>
      </c>
      <c r="L713">
        <v>0.33728248799999999</v>
      </c>
      <c r="M713">
        <v>24</v>
      </c>
      <c r="N713">
        <v>-106</v>
      </c>
      <c r="O713">
        <v>0.51456299999999999</v>
      </c>
      <c r="P713">
        <v>-111</v>
      </c>
      <c r="Q713">
        <v>-106</v>
      </c>
      <c r="R713" s="99">
        <v>0.49331762299999998</v>
      </c>
      <c r="S713" s="102">
        <f t="shared" si="55"/>
        <v>-102.70915803062644</v>
      </c>
      <c r="T713" s="99">
        <v>0.46556004200000001</v>
      </c>
      <c r="U713" s="102">
        <f t="shared" si="56"/>
        <v>-114.79506611093568</v>
      </c>
      <c r="V713">
        <v>0.54490300000000003</v>
      </c>
      <c r="W713" s="100">
        <f t="shared" si="57"/>
        <v>-119.73337552214144</v>
      </c>
      <c r="X713">
        <v>0.48784100000000002</v>
      </c>
      <c r="Y713" s="100">
        <f t="shared" si="58"/>
        <v>104.98482087401429</v>
      </c>
      <c r="Z713">
        <v>0.51672099999999999</v>
      </c>
      <c r="AA713" s="100">
        <f t="shared" si="59"/>
        <v>-106.91981236511414</v>
      </c>
      <c r="AB713">
        <v>0.65495000000000003</v>
      </c>
      <c r="AC713">
        <v>1</v>
      </c>
      <c r="AD713">
        <v>6</v>
      </c>
      <c r="AE713">
        <v>1</v>
      </c>
      <c r="AF713" t="s">
        <v>230</v>
      </c>
      <c r="AG713" s="99" t="s">
        <v>326</v>
      </c>
      <c r="AH713">
        <v>-1</v>
      </c>
      <c r="AI713">
        <v>7</v>
      </c>
      <c r="AJ713">
        <v>-1</v>
      </c>
    </row>
    <row r="714" spans="1:36" x14ac:dyDescent="0.2">
      <c r="A714">
        <v>776945</v>
      </c>
      <c r="B714" s="85">
        <v>45867</v>
      </c>
      <c r="C714">
        <v>2025</v>
      </c>
      <c r="D714">
        <v>7.5</v>
      </c>
      <c r="E714">
        <v>9</v>
      </c>
      <c r="F714">
        <v>108.5</v>
      </c>
      <c r="G714">
        <v>4</v>
      </c>
      <c r="H714">
        <v>-133</v>
      </c>
      <c r="I714">
        <v>0.57081499999999996</v>
      </c>
      <c r="J714">
        <v>-122</v>
      </c>
      <c r="K714">
        <v>-133</v>
      </c>
      <c r="L714">
        <v>0.34782608700000001</v>
      </c>
      <c r="M714">
        <v>28</v>
      </c>
      <c r="N714">
        <v>122</v>
      </c>
      <c r="O714">
        <v>0.45045000000000002</v>
      </c>
      <c r="P714">
        <v>112</v>
      </c>
      <c r="Q714">
        <v>122</v>
      </c>
      <c r="R714" s="99">
        <v>0.51093772900000001</v>
      </c>
      <c r="S714" s="102">
        <f t="shared" si="55"/>
        <v>104.47293919346316</v>
      </c>
      <c r="T714" s="99">
        <v>0.42689132499999999</v>
      </c>
      <c r="U714" s="102">
        <f t="shared" si="56"/>
        <v>-134.2516564373849</v>
      </c>
      <c r="V714">
        <v>0.63765000000000005</v>
      </c>
      <c r="W714" s="100">
        <f t="shared" si="57"/>
        <v>-175.97626604112051</v>
      </c>
      <c r="X714">
        <v>0.47400500000000001</v>
      </c>
      <c r="Y714" s="100">
        <f t="shared" si="58"/>
        <v>110.96823873165894</v>
      </c>
      <c r="Z714">
        <v>0.61582899999999996</v>
      </c>
      <c r="AA714" s="100">
        <f t="shared" si="59"/>
        <v>-160.30075148826953</v>
      </c>
      <c r="AB714">
        <v>0.72081499999999998</v>
      </c>
      <c r="AC714">
        <v>1</v>
      </c>
      <c r="AD714">
        <v>8</v>
      </c>
      <c r="AE714">
        <v>5</v>
      </c>
      <c r="AF714" t="s">
        <v>228</v>
      </c>
      <c r="AG714" s="99" t="s">
        <v>325</v>
      </c>
      <c r="AH714">
        <v>1</v>
      </c>
      <c r="AI714">
        <v>13</v>
      </c>
      <c r="AJ714">
        <v>1</v>
      </c>
    </row>
    <row r="715" spans="1:36" x14ac:dyDescent="0.2">
      <c r="A715">
        <v>776946</v>
      </c>
      <c r="B715" s="85">
        <v>45867</v>
      </c>
      <c r="C715">
        <v>2025</v>
      </c>
      <c r="D715">
        <v>7.5</v>
      </c>
      <c r="E715">
        <v>7.5</v>
      </c>
      <c r="F715">
        <v>114.5</v>
      </c>
      <c r="G715">
        <v>26</v>
      </c>
      <c r="H715">
        <v>-147</v>
      </c>
      <c r="I715">
        <v>0.59514199999999995</v>
      </c>
      <c r="J715">
        <v>-157</v>
      </c>
      <c r="K715">
        <v>-147</v>
      </c>
      <c r="L715">
        <v>0.33921411400000001</v>
      </c>
      <c r="M715">
        <v>11</v>
      </c>
      <c r="N715">
        <v>135</v>
      </c>
      <c r="O715">
        <v>0.42553200000000002</v>
      </c>
      <c r="P715">
        <v>145</v>
      </c>
      <c r="Q715">
        <v>135</v>
      </c>
      <c r="R715" s="99">
        <v>0.51786265899999995</v>
      </c>
      <c r="S715" s="102">
        <f t="shared" si="55"/>
        <v>107.40978035965895</v>
      </c>
      <c r="T715" s="99">
        <v>0.36546635399999999</v>
      </c>
      <c r="U715" s="102">
        <f t="shared" si="56"/>
        <v>-173.62299950599552</v>
      </c>
      <c r="V715">
        <v>0.650169</v>
      </c>
      <c r="W715" s="100">
        <f t="shared" si="57"/>
        <v>-185.85231154471731</v>
      </c>
      <c r="X715">
        <v>0.54832000000000003</v>
      </c>
      <c r="Y715" s="100">
        <f t="shared" si="58"/>
        <v>-121.39567835635849</v>
      </c>
      <c r="Z715">
        <v>0.66455399999999998</v>
      </c>
      <c r="AA715" s="100">
        <f t="shared" si="59"/>
        <v>-198.11057517454373</v>
      </c>
      <c r="AB715">
        <v>0.44514199999999998</v>
      </c>
      <c r="AC715">
        <v>-1</v>
      </c>
      <c r="AD715">
        <v>0</v>
      </c>
      <c r="AE715">
        <v>5</v>
      </c>
      <c r="AF715" t="s">
        <v>230</v>
      </c>
      <c r="AG715" s="99" t="s">
        <v>324</v>
      </c>
      <c r="AH715">
        <v>-1</v>
      </c>
      <c r="AI715">
        <v>5</v>
      </c>
      <c r="AJ715">
        <v>-1</v>
      </c>
    </row>
    <row r="716" spans="1:36" x14ac:dyDescent="0.2">
      <c r="A716">
        <v>776947</v>
      </c>
      <c r="B716" s="85">
        <v>45867</v>
      </c>
      <c r="C716">
        <v>2025</v>
      </c>
      <c r="D716">
        <v>7.5</v>
      </c>
      <c r="E716">
        <v>8.5</v>
      </c>
      <c r="F716">
        <v>106.5</v>
      </c>
      <c r="G716">
        <v>23</v>
      </c>
      <c r="H716">
        <v>110</v>
      </c>
      <c r="I716">
        <v>0.47619</v>
      </c>
      <c r="J716">
        <v>113</v>
      </c>
      <c r="K716">
        <v>110</v>
      </c>
      <c r="L716">
        <v>0.30313439199999997</v>
      </c>
      <c r="M716">
        <v>18</v>
      </c>
      <c r="N716">
        <v>-119</v>
      </c>
      <c r="O716">
        <v>0.54337899999999995</v>
      </c>
      <c r="P716">
        <v>-122</v>
      </c>
      <c r="Q716">
        <v>-119</v>
      </c>
      <c r="R716" s="99">
        <v>0.47600409799999999</v>
      </c>
      <c r="S716" s="102">
        <f t="shared" si="55"/>
        <v>-110.08222496437416</v>
      </c>
      <c r="T716" s="99">
        <v>0.57240000700000004</v>
      </c>
      <c r="U716" s="102">
        <f t="shared" si="56"/>
        <v>133.86342758897101</v>
      </c>
      <c r="V716">
        <v>0.47695300000000002</v>
      </c>
      <c r="W716" s="100">
        <f t="shared" si="57"/>
        <v>109.66426461307509</v>
      </c>
      <c r="X716">
        <v>0.50654600000000005</v>
      </c>
      <c r="Y716" s="100">
        <f t="shared" si="58"/>
        <v>-102.65313484134289</v>
      </c>
      <c r="Z716">
        <v>0.44009900000000002</v>
      </c>
      <c r="AA716" s="100">
        <f t="shared" si="59"/>
        <v>127.22160241218452</v>
      </c>
      <c r="AB716">
        <v>0.62619000000000002</v>
      </c>
      <c r="AC716">
        <v>1</v>
      </c>
      <c r="AD716">
        <v>7</v>
      </c>
      <c r="AE716">
        <v>1</v>
      </c>
      <c r="AF716" t="s">
        <v>224</v>
      </c>
      <c r="AG716" s="99" t="s">
        <v>326</v>
      </c>
      <c r="AH716">
        <v>-1</v>
      </c>
      <c r="AI716">
        <v>8</v>
      </c>
      <c r="AJ716">
        <v>-1</v>
      </c>
    </row>
    <row r="717" spans="1:36" x14ac:dyDescent="0.2">
      <c r="A717">
        <v>776950</v>
      </c>
      <c r="B717" s="85">
        <v>45867</v>
      </c>
      <c r="C717">
        <v>2025</v>
      </c>
      <c r="D717">
        <v>7.5</v>
      </c>
      <c r="E717">
        <v>8.5</v>
      </c>
      <c r="F717">
        <v>105</v>
      </c>
      <c r="G717">
        <v>12</v>
      </c>
      <c r="H717">
        <v>-118</v>
      </c>
      <c r="I717">
        <v>0.54128399999999999</v>
      </c>
      <c r="J717">
        <v>-131</v>
      </c>
      <c r="K717">
        <v>-118</v>
      </c>
      <c r="L717">
        <v>0.32174260599999999</v>
      </c>
      <c r="M717">
        <v>16</v>
      </c>
      <c r="N717">
        <v>109</v>
      </c>
      <c r="O717">
        <v>0.47846899999999998</v>
      </c>
      <c r="P717">
        <v>121</v>
      </c>
      <c r="Q717">
        <v>109</v>
      </c>
      <c r="R717" s="99">
        <v>0.48823655100000002</v>
      </c>
      <c r="S717" s="102">
        <f t="shared" si="55"/>
        <v>-104.8187498358762</v>
      </c>
      <c r="T717" s="99">
        <v>0.66649718599999996</v>
      </c>
      <c r="U717" s="102">
        <f t="shared" si="56"/>
        <v>199.84754491456852</v>
      </c>
      <c r="V717">
        <v>0.65524700000000002</v>
      </c>
      <c r="W717" s="100">
        <f t="shared" si="57"/>
        <v>-190.06274057078548</v>
      </c>
      <c r="X717">
        <v>0.61631000000000002</v>
      </c>
      <c r="Y717" s="100">
        <f t="shared" si="58"/>
        <v>-160.62706872735802</v>
      </c>
      <c r="Z717">
        <v>0.63486299999999996</v>
      </c>
      <c r="AA717" s="100">
        <f t="shared" si="59"/>
        <v>-173.8698077707819</v>
      </c>
      <c r="AB717">
        <v>0.69128400000000001</v>
      </c>
      <c r="AC717">
        <v>1</v>
      </c>
      <c r="AD717">
        <v>7</v>
      </c>
      <c r="AE717">
        <v>4</v>
      </c>
      <c r="AF717" t="s">
        <v>228</v>
      </c>
      <c r="AG717" s="99" t="s">
        <v>325</v>
      </c>
      <c r="AH717">
        <v>1</v>
      </c>
      <c r="AI717">
        <v>11</v>
      </c>
      <c r="AJ717">
        <v>1</v>
      </c>
    </row>
    <row r="718" spans="1:36" x14ac:dyDescent="0.2">
      <c r="A718">
        <v>776953</v>
      </c>
      <c r="B718" s="85">
        <v>45867</v>
      </c>
      <c r="C718">
        <v>2025</v>
      </c>
      <c r="D718">
        <v>7.5</v>
      </c>
      <c r="E718">
        <v>8.5</v>
      </c>
      <c r="F718">
        <v>102</v>
      </c>
      <c r="G718">
        <v>10</v>
      </c>
      <c r="H718">
        <v>-148</v>
      </c>
      <c r="I718">
        <v>0.59677400000000003</v>
      </c>
      <c r="J718">
        <v>-134</v>
      </c>
      <c r="K718">
        <v>-148</v>
      </c>
      <c r="L718">
        <v>0.34727845299999999</v>
      </c>
      <c r="M718">
        <v>1</v>
      </c>
      <c r="N718">
        <v>136</v>
      </c>
      <c r="O718">
        <v>0.42372900000000002</v>
      </c>
      <c r="P718">
        <v>124</v>
      </c>
      <c r="Q718">
        <v>136</v>
      </c>
      <c r="R718" s="99">
        <v>0.53972389899999995</v>
      </c>
      <c r="S718" s="102">
        <f t="shared" si="55"/>
        <v>117.26090010482642</v>
      </c>
      <c r="T718" s="99">
        <v>0.52237116400000005</v>
      </c>
      <c r="U718" s="102">
        <f t="shared" si="56"/>
        <v>109.36759354286561</v>
      </c>
      <c r="V718">
        <v>0.50662600000000002</v>
      </c>
      <c r="W718" s="100">
        <f t="shared" si="57"/>
        <v>-102.68599480313109</v>
      </c>
      <c r="X718">
        <v>0.52833399999999997</v>
      </c>
      <c r="Y718" s="100">
        <f t="shared" si="58"/>
        <v>-112.01443394266279</v>
      </c>
      <c r="Z718">
        <v>0.46424300000000002</v>
      </c>
      <c r="AA718" s="100">
        <f t="shared" si="59"/>
        <v>115.4044325924139</v>
      </c>
      <c r="AB718">
        <v>0.74677400000000005</v>
      </c>
      <c r="AC718">
        <v>1</v>
      </c>
      <c r="AD718">
        <v>12</v>
      </c>
      <c r="AE718">
        <v>2</v>
      </c>
      <c r="AF718" t="s">
        <v>229</v>
      </c>
      <c r="AG718" s="99" t="s">
        <v>325</v>
      </c>
      <c r="AH718">
        <v>1</v>
      </c>
      <c r="AI718">
        <v>14</v>
      </c>
      <c r="AJ718">
        <v>1</v>
      </c>
    </row>
    <row r="719" spans="1:36" x14ac:dyDescent="0.2">
      <c r="A719">
        <v>776954</v>
      </c>
      <c r="B719" s="85">
        <v>45867</v>
      </c>
      <c r="C719">
        <v>2025</v>
      </c>
      <c r="D719">
        <v>7.5</v>
      </c>
      <c r="E719">
        <v>9</v>
      </c>
      <c r="F719">
        <v>100</v>
      </c>
      <c r="G719">
        <v>15</v>
      </c>
      <c r="H719">
        <v>110</v>
      </c>
      <c r="I719">
        <v>0.47619</v>
      </c>
      <c r="J719">
        <v>-112</v>
      </c>
      <c r="K719">
        <v>110</v>
      </c>
      <c r="L719">
        <v>0.31912251699999999</v>
      </c>
      <c r="M719">
        <v>3</v>
      </c>
      <c r="N719">
        <v>-130</v>
      </c>
      <c r="O719">
        <v>0.56521699999999997</v>
      </c>
      <c r="P719">
        <v>-104</v>
      </c>
      <c r="Q719">
        <v>-130</v>
      </c>
      <c r="R719" s="99">
        <v>0.51699383700000001</v>
      </c>
      <c r="S719" s="102">
        <f t="shared" si="55"/>
        <v>107.03669572017449</v>
      </c>
      <c r="T719" s="99">
        <v>0.47640861299999998</v>
      </c>
      <c r="U719" s="102">
        <f t="shared" si="56"/>
        <v>-109.90384571405723</v>
      </c>
      <c r="V719">
        <v>0.5</v>
      </c>
      <c r="W719" s="100">
        <f t="shared" si="57"/>
        <v>-100</v>
      </c>
      <c r="X719">
        <v>0.5</v>
      </c>
      <c r="Y719" s="100">
        <f t="shared" si="58"/>
        <v>-100</v>
      </c>
      <c r="Z719">
        <v>0.5</v>
      </c>
      <c r="AA719" s="100">
        <f t="shared" si="59"/>
        <v>-100</v>
      </c>
      <c r="AB719">
        <v>0.32618999999999998</v>
      </c>
      <c r="AC719">
        <v>-1</v>
      </c>
      <c r="AD719">
        <v>5</v>
      </c>
      <c r="AE719">
        <v>8</v>
      </c>
      <c r="AF719" t="s">
        <v>228</v>
      </c>
      <c r="AG719" s="99" t="s">
        <v>323</v>
      </c>
      <c r="AH719">
        <v>1</v>
      </c>
      <c r="AI719">
        <v>13</v>
      </c>
      <c r="AJ719">
        <v>1</v>
      </c>
    </row>
    <row r="720" spans="1:36" x14ac:dyDescent="0.2">
      <c r="A720">
        <v>776955</v>
      </c>
      <c r="B720" s="85">
        <v>45867</v>
      </c>
      <c r="C720">
        <v>2025</v>
      </c>
      <c r="D720">
        <v>7.5</v>
      </c>
      <c r="E720">
        <v>9.5</v>
      </c>
      <c r="F720">
        <v>-106</v>
      </c>
      <c r="G720">
        <v>13</v>
      </c>
      <c r="H720">
        <v>-126</v>
      </c>
      <c r="I720">
        <v>0.55752199999999996</v>
      </c>
      <c r="J720">
        <v>-130</v>
      </c>
      <c r="K720">
        <v>-126</v>
      </c>
      <c r="L720">
        <v>0.32365466500000001</v>
      </c>
      <c r="M720">
        <v>0</v>
      </c>
      <c r="N720">
        <v>108</v>
      </c>
      <c r="O720">
        <v>0.480769</v>
      </c>
      <c r="P720">
        <v>110</v>
      </c>
      <c r="Q720">
        <v>108</v>
      </c>
      <c r="R720" s="99">
        <v>0.47807317300000002</v>
      </c>
      <c r="S720" s="102">
        <f t="shared" si="55"/>
        <v>-109.1730003850268</v>
      </c>
      <c r="T720" s="99">
        <v>0.48779903400000002</v>
      </c>
      <c r="U720" s="102">
        <f t="shared" si="56"/>
        <v>-105.00245599092351</v>
      </c>
      <c r="V720">
        <v>0.5</v>
      </c>
      <c r="W720" s="100">
        <f t="shared" si="57"/>
        <v>-100</v>
      </c>
      <c r="X720">
        <v>0.5</v>
      </c>
      <c r="Y720" s="100">
        <f t="shared" si="58"/>
        <v>-100</v>
      </c>
      <c r="Z720">
        <v>0.5</v>
      </c>
      <c r="AA720" s="100">
        <f t="shared" si="59"/>
        <v>-100</v>
      </c>
      <c r="AB720">
        <v>0.70752199999999998</v>
      </c>
      <c r="AC720">
        <v>1</v>
      </c>
      <c r="AD720">
        <v>9</v>
      </c>
      <c r="AE720">
        <v>6</v>
      </c>
      <c r="AF720" t="s">
        <v>228</v>
      </c>
      <c r="AG720" s="99" t="s">
        <v>325</v>
      </c>
      <c r="AH720">
        <v>1</v>
      </c>
      <c r="AI720">
        <v>15</v>
      </c>
      <c r="AJ720">
        <v>1</v>
      </c>
    </row>
    <row r="721" spans="1:36" x14ac:dyDescent="0.2">
      <c r="A721">
        <v>776956</v>
      </c>
      <c r="B721" s="85">
        <v>45867</v>
      </c>
      <c r="C721">
        <v>2025</v>
      </c>
      <c r="D721">
        <v>7.5</v>
      </c>
      <c r="E721">
        <v>8.5</v>
      </c>
      <c r="F721">
        <v>106.5</v>
      </c>
      <c r="G721">
        <v>17</v>
      </c>
      <c r="H721">
        <v>-124</v>
      </c>
      <c r="I721">
        <v>0.55357100000000004</v>
      </c>
      <c r="J721">
        <v>-125</v>
      </c>
      <c r="K721">
        <v>-124</v>
      </c>
      <c r="L721">
        <v>0.32447985800000001</v>
      </c>
      <c r="M721">
        <v>5</v>
      </c>
      <c r="N721">
        <v>114</v>
      </c>
      <c r="O721">
        <v>0.46728999999999998</v>
      </c>
      <c r="P721">
        <v>115</v>
      </c>
      <c r="Q721">
        <v>114</v>
      </c>
      <c r="R721" s="99">
        <v>0.47578906900000001</v>
      </c>
      <c r="S721" s="102">
        <f t="shared" si="55"/>
        <v>-110.17716991728537</v>
      </c>
      <c r="T721" s="99">
        <v>0.49304888699999999</v>
      </c>
      <c r="U721" s="102">
        <f t="shared" si="56"/>
        <v>-102.81964453557318</v>
      </c>
      <c r="V721">
        <v>0.51575700000000002</v>
      </c>
      <c r="W721" s="100">
        <f t="shared" si="57"/>
        <v>-106.50788963392348</v>
      </c>
      <c r="X721">
        <v>0.51101700000000005</v>
      </c>
      <c r="Y721" s="100">
        <f t="shared" si="58"/>
        <v>-104.50608712368326</v>
      </c>
      <c r="Z721">
        <v>0.50966400000000001</v>
      </c>
      <c r="AA721" s="100">
        <f t="shared" si="59"/>
        <v>-103.94178685635973</v>
      </c>
      <c r="AB721">
        <v>0.70357099999999995</v>
      </c>
      <c r="AC721">
        <v>1</v>
      </c>
      <c r="AD721">
        <v>9</v>
      </c>
      <c r="AE721">
        <v>3</v>
      </c>
      <c r="AF721" t="s">
        <v>224</v>
      </c>
      <c r="AG721" s="99" t="s">
        <v>325</v>
      </c>
      <c r="AH721">
        <v>1</v>
      </c>
      <c r="AI721">
        <v>12</v>
      </c>
      <c r="AJ721">
        <v>1</v>
      </c>
    </row>
    <row r="722" spans="1:36" x14ac:dyDescent="0.2">
      <c r="A722">
        <v>776962</v>
      </c>
      <c r="B722" s="85">
        <v>45867</v>
      </c>
      <c r="C722">
        <v>2025</v>
      </c>
      <c r="D722">
        <v>7.5</v>
      </c>
      <c r="E722">
        <v>10</v>
      </c>
      <c r="F722">
        <v>104</v>
      </c>
      <c r="G722">
        <v>2</v>
      </c>
      <c r="H722">
        <v>-117</v>
      </c>
      <c r="I722">
        <v>0.53917099999999996</v>
      </c>
      <c r="J722">
        <v>-125</v>
      </c>
      <c r="K722">
        <v>-117</v>
      </c>
      <c r="L722">
        <v>0.32065001999999998</v>
      </c>
      <c r="M722">
        <v>29</v>
      </c>
      <c r="N722">
        <v>108</v>
      </c>
      <c r="O722">
        <v>0.480769</v>
      </c>
      <c r="P722">
        <v>116</v>
      </c>
      <c r="Q722">
        <v>108</v>
      </c>
      <c r="R722" s="99">
        <v>0.53980488299999996</v>
      </c>
      <c r="S722" s="102">
        <f t="shared" si="55"/>
        <v>117.29913314138878</v>
      </c>
      <c r="T722" s="99">
        <v>0.58477032799999995</v>
      </c>
      <c r="U722" s="102">
        <f t="shared" si="56"/>
        <v>140.83057339890678</v>
      </c>
      <c r="V722">
        <v>0.63105</v>
      </c>
      <c r="W722" s="100">
        <f t="shared" si="57"/>
        <v>-171.03943623797261</v>
      </c>
      <c r="X722">
        <v>0.48615599999999998</v>
      </c>
      <c r="Y722" s="100">
        <f t="shared" si="58"/>
        <v>105.69529122339331</v>
      </c>
      <c r="Z722">
        <v>0.55835400000000002</v>
      </c>
      <c r="AA722" s="100">
        <f t="shared" si="59"/>
        <v>-126.42568935301124</v>
      </c>
      <c r="AB722">
        <v>0.68917099999999998</v>
      </c>
      <c r="AC722">
        <v>1</v>
      </c>
      <c r="AD722">
        <v>3</v>
      </c>
      <c r="AE722">
        <v>2</v>
      </c>
      <c r="AF722" t="s">
        <v>222</v>
      </c>
      <c r="AG722" s="99" t="s">
        <v>325</v>
      </c>
      <c r="AH722">
        <v>1</v>
      </c>
      <c r="AI722">
        <v>5</v>
      </c>
      <c r="AJ722">
        <v>-1</v>
      </c>
    </row>
    <row r="723" spans="1:36" x14ac:dyDescent="0.2">
      <c r="A723">
        <v>776963</v>
      </c>
      <c r="B723" s="85">
        <v>45867</v>
      </c>
      <c r="C723">
        <v>2025</v>
      </c>
      <c r="D723">
        <v>7.5</v>
      </c>
      <c r="E723">
        <v>9</v>
      </c>
      <c r="F723">
        <v>110.5</v>
      </c>
      <c r="G723">
        <v>6</v>
      </c>
      <c r="H723">
        <v>135</v>
      </c>
      <c r="I723">
        <v>0.42553200000000002</v>
      </c>
      <c r="J723">
        <v>138</v>
      </c>
      <c r="K723">
        <v>135</v>
      </c>
      <c r="L723">
        <v>0.333208536</v>
      </c>
      <c r="M723">
        <v>14</v>
      </c>
      <c r="N723">
        <v>-147</v>
      </c>
      <c r="O723">
        <v>0.59514199999999995</v>
      </c>
      <c r="P723">
        <v>-150</v>
      </c>
      <c r="Q723">
        <v>-147</v>
      </c>
      <c r="R723" s="99">
        <v>0.48131684600000002</v>
      </c>
      <c r="S723" s="102">
        <f t="shared" si="55"/>
        <v>-107.76334930109634</v>
      </c>
      <c r="T723" s="99">
        <v>0.52242954100000005</v>
      </c>
      <c r="U723" s="102">
        <f t="shared" si="56"/>
        <v>109.39318610575954</v>
      </c>
      <c r="V723">
        <v>0.39182</v>
      </c>
      <c r="W723" s="100">
        <f t="shared" si="57"/>
        <v>155.2192333214231</v>
      </c>
      <c r="X723">
        <v>0.420904</v>
      </c>
      <c r="Y723" s="100">
        <f t="shared" si="58"/>
        <v>137.5838671050881</v>
      </c>
      <c r="Z723">
        <v>0.38735000000000003</v>
      </c>
      <c r="AA723" s="100">
        <f t="shared" si="59"/>
        <v>158.16445075513099</v>
      </c>
      <c r="AB723">
        <v>0.275532</v>
      </c>
      <c r="AC723">
        <v>-1</v>
      </c>
      <c r="AD723">
        <v>4</v>
      </c>
      <c r="AE723">
        <v>5</v>
      </c>
      <c r="AF723" t="s">
        <v>222</v>
      </c>
      <c r="AG723" s="99" t="s">
        <v>323</v>
      </c>
      <c r="AH723">
        <v>1</v>
      </c>
      <c r="AI723">
        <v>9</v>
      </c>
      <c r="AJ723">
        <v>0</v>
      </c>
    </row>
    <row r="724" spans="1:36" x14ac:dyDescent="0.2">
      <c r="A724">
        <v>778372</v>
      </c>
      <c r="B724" s="85">
        <v>45867</v>
      </c>
      <c r="C724">
        <v>2025</v>
      </c>
      <c r="D724">
        <v>7.5</v>
      </c>
      <c r="E724">
        <v>10</v>
      </c>
      <c r="F724">
        <v>104</v>
      </c>
      <c r="G724">
        <v>2</v>
      </c>
      <c r="H724">
        <v>-117</v>
      </c>
      <c r="I724">
        <v>0.53917099999999996</v>
      </c>
      <c r="J724">
        <v>-125</v>
      </c>
      <c r="K724">
        <v>-117</v>
      </c>
      <c r="L724">
        <v>0.32065001999999998</v>
      </c>
      <c r="M724">
        <v>29</v>
      </c>
      <c r="N724">
        <v>108</v>
      </c>
      <c r="O724">
        <v>0.480769</v>
      </c>
      <c r="P724">
        <v>116</v>
      </c>
      <c r="Q724">
        <v>108</v>
      </c>
      <c r="R724" s="99">
        <v>0.53980488299999996</v>
      </c>
      <c r="S724" s="102">
        <f t="shared" si="55"/>
        <v>117.29913314138878</v>
      </c>
      <c r="T724" s="99">
        <v>0.46646693099999997</v>
      </c>
      <c r="U724" s="102">
        <f t="shared" si="56"/>
        <v>-114.37746891429694</v>
      </c>
      <c r="V724">
        <v>0.63105</v>
      </c>
      <c r="W724" s="100">
        <f t="shared" si="57"/>
        <v>-171.03943623797261</v>
      </c>
      <c r="X724">
        <v>0.48615599999999998</v>
      </c>
      <c r="Y724" s="100">
        <f t="shared" si="58"/>
        <v>105.69529122339331</v>
      </c>
      <c r="Z724">
        <v>0.55835400000000002</v>
      </c>
      <c r="AA724" s="100">
        <f t="shared" si="59"/>
        <v>-126.42568935301124</v>
      </c>
      <c r="AB724">
        <v>0.68917099999999998</v>
      </c>
      <c r="AC724">
        <v>1</v>
      </c>
      <c r="AD724">
        <v>16</v>
      </c>
      <c r="AE724">
        <v>4</v>
      </c>
      <c r="AF724" t="s">
        <v>229</v>
      </c>
      <c r="AG724" s="99" t="s">
        <v>325</v>
      </c>
      <c r="AH724">
        <v>1</v>
      </c>
      <c r="AI724">
        <v>20</v>
      </c>
      <c r="AJ724">
        <v>1</v>
      </c>
    </row>
    <row r="725" spans="1:36" x14ac:dyDescent="0.2">
      <c r="A725">
        <v>776929</v>
      </c>
      <c r="B725" s="85">
        <v>45868</v>
      </c>
      <c r="C725">
        <v>2025</v>
      </c>
      <c r="D725">
        <v>7.5</v>
      </c>
      <c r="E725">
        <v>7</v>
      </c>
      <c r="F725">
        <v>-106</v>
      </c>
      <c r="G725">
        <v>17</v>
      </c>
      <c r="H725">
        <v>-120</v>
      </c>
      <c r="I725">
        <v>0.54545500000000002</v>
      </c>
      <c r="J725">
        <v>-120</v>
      </c>
      <c r="K725">
        <v>-120</v>
      </c>
      <c r="L725">
        <v>0.32447985800000001</v>
      </c>
      <c r="M725">
        <v>5</v>
      </c>
      <c r="N725">
        <v>111</v>
      </c>
      <c r="O725">
        <v>0.47393400000000002</v>
      </c>
      <c r="P725">
        <v>111</v>
      </c>
      <c r="Q725">
        <v>111</v>
      </c>
      <c r="R725" s="99">
        <v>0.47591982399999999</v>
      </c>
      <c r="S725" s="102">
        <f t="shared" si="55"/>
        <v>-110.11942549382016</v>
      </c>
      <c r="T725" s="99">
        <v>0.50318759400000002</v>
      </c>
      <c r="U725" s="102">
        <f t="shared" si="56"/>
        <v>101.28321835827909</v>
      </c>
      <c r="V725">
        <v>0.54021399999999997</v>
      </c>
      <c r="W725" s="100">
        <f t="shared" si="57"/>
        <v>-117.49248563462132</v>
      </c>
      <c r="X725">
        <v>0.51844900000000005</v>
      </c>
      <c r="Y725" s="100">
        <f t="shared" si="58"/>
        <v>-107.66232444746248</v>
      </c>
      <c r="Z725">
        <v>0.52145699999999995</v>
      </c>
      <c r="AA725" s="100">
        <f t="shared" si="59"/>
        <v>-108.96763718202959</v>
      </c>
      <c r="AB725">
        <v>0.395455</v>
      </c>
      <c r="AC725">
        <v>-1</v>
      </c>
      <c r="AD725">
        <v>3</v>
      </c>
      <c r="AE725">
        <v>10</v>
      </c>
      <c r="AF725" t="s">
        <v>226</v>
      </c>
      <c r="AG725" s="99" t="s">
        <v>324</v>
      </c>
      <c r="AH725">
        <v>-1</v>
      </c>
      <c r="AI725">
        <v>13</v>
      </c>
      <c r="AJ725">
        <v>1</v>
      </c>
    </row>
    <row r="726" spans="1:36" x14ac:dyDescent="0.2">
      <c r="A726">
        <v>776930</v>
      </c>
      <c r="B726" s="85">
        <v>45868</v>
      </c>
      <c r="C726">
        <v>2025</v>
      </c>
      <c r="D726">
        <v>7.5</v>
      </c>
      <c r="E726">
        <v>10</v>
      </c>
      <c r="F726">
        <v>-106</v>
      </c>
      <c r="G726">
        <v>20</v>
      </c>
      <c r="H726">
        <v>129</v>
      </c>
      <c r="I726">
        <v>0.43668099999999999</v>
      </c>
      <c r="J726">
        <v>130</v>
      </c>
      <c r="K726">
        <v>129</v>
      </c>
      <c r="L726">
        <v>0.33728248799999999</v>
      </c>
      <c r="M726">
        <v>24</v>
      </c>
      <c r="N726">
        <v>-140</v>
      </c>
      <c r="O726">
        <v>0.58333299999999999</v>
      </c>
      <c r="P726">
        <v>-140</v>
      </c>
      <c r="Q726">
        <v>-140</v>
      </c>
      <c r="R726" s="99">
        <v>0.49062629400000002</v>
      </c>
      <c r="S726" s="102">
        <f t="shared" si="55"/>
        <v>-103.8211184824921</v>
      </c>
      <c r="T726" s="99">
        <v>0.58245296899999999</v>
      </c>
      <c r="U726" s="102">
        <f t="shared" si="56"/>
        <v>139.49397930217827</v>
      </c>
      <c r="V726">
        <v>0.47503400000000001</v>
      </c>
      <c r="W726" s="100">
        <f t="shared" si="57"/>
        <v>110.51124761596012</v>
      </c>
      <c r="X726">
        <v>0.48158899999999999</v>
      </c>
      <c r="Y726" s="100">
        <f t="shared" si="58"/>
        <v>107.64593875690682</v>
      </c>
      <c r="Z726">
        <v>0.47629300000000002</v>
      </c>
      <c r="AA726" s="100">
        <f t="shared" si="59"/>
        <v>109.95479673226352</v>
      </c>
      <c r="AB726">
        <v>0.58668100000000001</v>
      </c>
      <c r="AC726">
        <v>1</v>
      </c>
      <c r="AD726">
        <v>5</v>
      </c>
      <c r="AE726">
        <v>4</v>
      </c>
      <c r="AF726" t="s">
        <v>222</v>
      </c>
      <c r="AG726" s="99" t="s">
        <v>326</v>
      </c>
      <c r="AH726">
        <v>-1</v>
      </c>
      <c r="AI726">
        <v>9</v>
      </c>
      <c r="AJ726">
        <v>-1</v>
      </c>
    </row>
    <row r="727" spans="1:36" x14ac:dyDescent="0.2">
      <c r="A727">
        <v>776931</v>
      </c>
      <c r="B727" s="85">
        <v>45868</v>
      </c>
      <c r="C727">
        <v>2025</v>
      </c>
      <c r="D727">
        <v>7.5</v>
      </c>
      <c r="E727">
        <v>8</v>
      </c>
      <c r="F727">
        <v>-107.5</v>
      </c>
      <c r="G727">
        <v>23</v>
      </c>
      <c r="H727">
        <v>-109</v>
      </c>
      <c r="I727">
        <v>0.52153099999999997</v>
      </c>
      <c r="J727">
        <v>-101</v>
      </c>
      <c r="K727">
        <v>-109</v>
      </c>
      <c r="L727">
        <v>0.30313439199999997</v>
      </c>
      <c r="M727">
        <v>18</v>
      </c>
      <c r="N727">
        <v>101</v>
      </c>
      <c r="O727">
        <v>0.49751200000000001</v>
      </c>
      <c r="P727">
        <v>-107</v>
      </c>
      <c r="Q727">
        <v>101</v>
      </c>
      <c r="R727" s="99">
        <v>0.47627382099999999</v>
      </c>
      <c r="S727" s="102">
        <f t="shared" si="55"/>
        <v>-109.96325137089578</v>
      </c>
      <c r="T727" s="99">
        <v>0.51671383400000004</v>
      </c>
      <c r="U727" s="102">
        <f t="shared" si="56"/>
        <v>106.91674422975312</v>
      </c>
      <c r="V727">
        <v>0.494278</v>
      </c>
      <c r="W727" s="100">
        <f t="shared" si="57"/>
        <v>102.3152962502883</v>
      </c>
      <c r="X727">
        <v>0.51998</v>
      </c>
      <c r="Y727" s="100">
        <f t="shared" si="58"/>
        <v>-108.32465313945252</v>
      </c>
      <c r="Z727">
        <v>0.464528</v>
      </c>
      <c r="AA727" s="100">
        <f t="shared" si="59"/>
        <v>115.27227637515929</v>
      </c>
      <c r="AB727">
        <v>0.67153099999999999</v>
      </c>
      <c r="AC727">
        <v>1</v>
      </c>
      <c r="AD727">
        <v>5</v>
      </c>
      <c r="AE727">
        <v>0</v>
      </c>
      <c r="AF727" t="s">
        <v>230</v>
      </c>
      <c r="AG727" s="99" t="s">
        <v>325</v>
      </c>
      <c r="AH727">
        <v>1</v>
      </c>
      <c r="AI727">
        <v>5</v>
      </c>
      <c r="AJ727">
        <v>-1</v>
      </c>
    </row>
    <row r="728" spans="1:36" x14ac:dyDescent="0.2">
      <c r="A728">
        <v>776932</v>
      </c>
      <c r="B728" s="85">
        <v>45868</v>
      </c>
      <c r="C728">
        <v>2025</v>
      </c>
      <c r="D728">
        <v>7.5</v>
      </c>
      <c r="E728">
        <v>8</v>
      </c>
      <c r="F728">
        <v>-106</v>
      </c>
      <c r="G728">
        <v>4</v>
      </c>
      <c r="H728">
        <v>110</v>
      </c>
      <c r="I728">
        <v>0.47619</v>
      </c>
      <c r="J728">
        <v>112</v>
      </c>
      <c r="K728">
        <v>110</v>
      </c>
      <c r="L728">
        <v>0.34782608700000001</v>
      </c>
      <c r="M728">
        <v>28</v>
      </c>
      <c r="N728">
        <v>-119</v>
      </c>
      <c r="O728">
        <v>0.54337899999999995</v>
      </c>
      <c r="P728">
        <v>-121</v>
      </c>
      <c r="Q728">
        <v>-119</v>
      </c>
      <c r="R728" s="99">
        <v>0.50973109500000002</v>
      </c>
      <c r="S728" s="102">
        <f t="shared" si="55"/>
        <v>103.96969699720198</v>
      </c>
      <c r="T728" s="99">
        <v>0.52539788399999998</v>
      </c>
      <c r="U728" s="102">
        <f t="shared" si="56"/>
        <v>110.70281111009625</v>
      </c>
      <c r="V728">
        <v>0.47430800000000001</v>
      </c>
      <c r="W728" s="100">
        <f t="shared" si="57"/>
        <v>110.83346686119569</v>
      </c>
      <c r="X728">
        <v>0.47913299999999998</v>
      </c>
      <c r="Y728" s="100">
        <f t="shared" si="58"/>
        <v>108.71031634222648</v>
      </c>
      <c r="Z728">
        <v>0.525065</v>
      </c>
      <c r="AA728" s="100">
        <f t="shared" si="59"/>
        <v>-110.55512859654479</v>
      </c>
      <c r="AB728">
        <v>0.32618999999999998</v>
      </c>
      <c r="AC728">
        <v>-1</v>
      </c>
      <c r="AD728">
        <v>3</v>
      </c>
      <c r="AE728">
        <v>6</v>
      </c>
      <c r="AF728" t="s">
        <v>228</v>
      </c>
      <c r="AG728" s="99" t="s">
        <v>323</v>
      </c>
      <c r="AH728">
        <v>1</v>
      </c>
      <c r="AI728">
        <v>9</v>
      </c>
      <c r="AJ728">
        <v>1</v>
      </c>
    </row>
    <row r="729" spans="1:36" x14ac:dyDescent="0.2">
      <c r="A729">
        <v>776934</v>
      </c>
      <c r="B729" s="85">
        <v>45868</v>
      </c>
      <c r="C729">
        <v>2025</v>
      </c>
      <c r="D729">
        <v>7.5</v>
      </c>
      <c r="E729">
        <v>8.5</v>
      </c>
      <c r="F729">
        <v>106.5</v>
      </c>
      <c r="G729">
        <v>26</v>
      </c>
      <c r="H729">
        <v>-125</v>
      </c>
      <c r="I729">
        <v>0.55555600000000005</v>
      </c>
      <c r="J729">
        <v>-141</v>
      </c>
      <c r="K729">
        <v>-125</v>
      </c>
      <c r="L729">
        <v>0.33921411400000001</v>
      </c>
      <c r="M729">
        <v>11</v>
      </c>
      <c r="N729">
        <v>115</v>
      </c>
      <c r="O729">
        <v>0.46511599999999997</v>
      </c>
      <c r="P729">
        <v>130</v>
      </c>
      <c r="Q729">
        <v>115</v>
      </c>
      <c r="R729" s="99">
        <v>0.52199385499999995</v>
      </c>
      <c r="S729" s="102">
        <f t="shared" si="55"/>
        <v>109.20233148885563</v>
      </c>
      <c r="T729" s="99">
        <v>0.48798717699999999</v>
      </c>
      <c r="U729" s="102">
        <f t="shared" si="56"/>
        <v>-104.92341748561972</v>
      </c>
      <c r="V729">
        <v>0.62778699999999998</v>
      </c>
      <c r="W729" s="100">
        <f t="shared" si="57"/>
        <v>-168.66337285371546</v>
      </c>
      <c r="X729">
        <v>0.54482399999999997</v>
      </c>
      <c r="Y729" s="100">
        <f t="shared" si="58"/>
        <v>-119.69523876478547</v>
      </c>
      <c r="Z729">
        <v>0.57672299999999999</v>
      </c>
      <c r="AA729" s="100">
        <f t="shared" si="59"/>
        <v>-136.25191068732767</v>
      </c>
      <c r="AB729">
        <v>0.40555600000000003</v>
      </c>
      <c r="AC729">
        <v>-1</v>
      </c>
      <c r="AD729">
        <v>0</v>
      </c>
      <c r="AE729">
        <v>2</v>
      </c>
      <c r="AF729" t="s">
        <v>225</v>
      </c>
      <c r="AG729" s="99" t="s">
        <v>324</v>
      </c>
      <c r="AH729">
        <v>-1</v>
      </c>
      <c r="AI729">
        <v>2</v>
      </c>
      <c r="AJ729">
        <v>-1</v>
      </c>
    </row>
    <row r="730" spans="1:36" x14ac:dyDescent="0.2">
      <c r="A730">
        <v>776935</v>
      </c>
      <c r="B730" s="85">
        <v>45868</v>
      </c>
      <c r="C730">
        <v>2025</v>
      </c>
      <c r="D730">
        <v>7.5</v>
      </c>
      <c r="E730">
        <v>8</v>
      </c>
      <c r="F730">
        <v>107.5</v>
      </c>
      <c r="G730">
        <v>15</v>
      </c>
      <c r="H730">
        <v>-120</v>
      </c>
      <c r="I730">
        <v>0.54545500000000002</v>
      </c>
      <c r="J730">
        <v>-115</v>
      </c>
      <c r="K730">
        <v>-120</v>
      </c>
      <c r="L730">
        <v>0.31912251699999999</v>
      </c>
      <c r="M730">
        <v>3</v>
      </c>
      <c r="N730">
        <v>111</v>
      </c>
      <c r="O730">
        <v>0.47393400000000002</v>
      </c>
      <c r="P730">
        <v>106</v>
      </c>
      <c r="Q730">
        <v>111</v>
      </c>
      <c r="R730" s="99">
        <v>0.51309146400000005</v>
      </c>
      <c r="S730" s="102">
        <f t="shared" si="55"/>
        <v>105.37738118437917</v>
      </c>
      <c r="T730" s="99">
        <v>0.487879016</v>
      </c>
      <c r="U730" s="102">
        <f t="shared" si="56"/>
        <v>-104.96884826052862</v>
      </c>
      <c r="V730">
        <v>0.54350399999999999</v>
      </c>
      <c r="W730" s="100">
        <f t="shared" si="57"/>
        <v>-119.05996985734815</v>
      </c>
      <c r="X730">
        <v>0.53039400000000003</v>
      </c>
      <c r="Y730" s="100">
        <f t="shared" si="58"/>
        <v>-112.9444683415459</v>
      </c>
      <c r="Z730">
        <v>0.54357599999999995</v>
      </c>
      <c r="AA730" s="100">
        <f t="shared" si="59"/>
        <v>-119.09452614235883</v>
      </c>
      <c r="AB730">
        <v>0.395455</v>
      </c>
      <c r="AC730">
        <v>-1</v>
      </c>
      <c r="AD730">
        <v>1</v>
      </c>
      <c r="AE730">
        <v>13</v>
      </c>
      <c r="AF730" t="s">
        <v>229</v>
      </c>
      <c r="AG730" s="99" t="s">
        <v>324</v>
      </c>
      <c r="AH730">
        <v>-1</v>
      </c>
      <c r="AI730">
        <v>14</v>
      </c>
      <c r="AJ730">
        <v>1</v>
      </c>
    </row>
    <row r="731" spans="1:36" x14ac:dyDescent="0.2">
      <c r="A731">
        <v>776936</v>
      </c>
      <c r="B731" s="85">
        <v>45868</v>
      </c>
      <c r="C731">
        <v>2025</v>
      </c>
      <c r="D731">
        <v>7.5</v>
      </c>
      <c r="E731">
        <v>9.5</v>
      </c>
      <c r="F731">
        <v>107.5</v>
      </c>
      <c r="G731">
        <v>13</v>
      </c>
      <c r="H731">
        <v>-113</v>
      </c>
      <c r="I731">
        <v>0.53051599999999999</v>
      </c>
      <c r="J731">
        <v>-121</v>
      </c>
      <c r="K731">
        <v>-113</v>
      </c>
      <c r="L731">
        <v>0.32365466500000001</v>
      </c>
      <c r="M731">
        <v>0</v>
      </c>
      <c r="N731">
        <v>104</v>
      </c>
      <c r="O731">
        <v>0.49019600000000002</v>
      </c>
      <c r="P731">
        <v>112</v>
      </c>
      <c r="Q731">
        <v>104</v>
      </c>
      <c r="R731" s="99">
        <v>0.485714286</v>
      </c>
      <c r="S731" s="102">
        <f t="shared" si="55"/>
        <v>-105.88235282006922</v>
      </c>
      <c r="T731" s="99">
        <v>0.77852975499999999</v>
      </c>
      <c r="U731" s="102">
        <f t="shared" si="56"/>
        <v>351.52792421392769</v>
      </c>
      <c r="V731">
        <v>0.47669</v>
      </c>
      <c r="W731" s="100">
        <f t="shared" si="57"/>
        <v>109.77994084205667</v>
      </c>
      <c r="X731">
        <v>0.48103099999999999</v>
      </c>
      <c r="Y731" s="100">
        <f t="shared" si="58"/>
        <v>107.88680978980565</v>
      </c>
      <c r="Z731">
        <v>0.48864800000000003</v>
      </c>
      <c r="AA731" s="100">
        <f t="shared" si="59"/>
        <v>104.64628935348145</v>
      </c>
      <c r="AB731">
        <v>0.68051600000000001</v>
      </c>
      <c r="AC731">
        <v>1</v>
      </c>
      <c r="AD731">
        <v>1</v>
      </c>
      <c r="AE731">
        <v>0</v>
      </c>
      <c r="AF731" t="s">
        <v>222</v>
      </c>
      <c r="AG731" s="99" t="s">
        <v>325</v>
      </c>
      <c r="AH731">
        <v>1</v>
      </c>
      <c r="AI731">
        <v>1</v>
      </c>
      <c r="AJ731">
        <v>-1</v>
      </c>
    </row>
    <row r="732" spans="1:36" x14ac:dyDescent="0.2">
      <c r="A732">
        <v>776937</v>
      </c>
      <c r="B732" s="85">
        <v>45868</v>
      </c>
      <c r="C732">
        <v>2025</v>
      </c>
      <c r="D732">
        <v>7.5</v>
      </c>
      <c r="E732">
        <v>8</v>
      </c>
      <c r="F732">
        <v>-105</v>
      </c>
      <c r="G732">
        <v>12</v>
      </c>
      <c r="H732">
        <v>-103</v>
      </c>
      <c r="I732">
        <v>0.50738899999999998</v>
      </c>
      <c r="J732">
        <v>-112</v>
      </c>
      <c r="K732">
        <v>-103</v>
      </c>
      <c r="L732">
        <v>0.32174260599999999</v>
      </c>
      <c r="M732">
        <v>16</v>
      </c>
      <c r="N732">
        <v>-105</v>
      </c>
      <c r="O732">
        <v>0.51219499999999996</v>
      </c>
      <c r="P732">
        <v>104</v>
      </c>
      <c r="Q732">
        <v>-105</v>
      </c>
      <c r="R732" s="99">
        <v>0.49687187100000002</v>
      </c>
      <c r="S732" s="102">
        <f t="shared" si="55"/>
        <v>-101.25912903610519</v>
      </c>
      <c r="T732" s="99">
        <v>0.62955671999999996</v>
      </c>
      <c r="U732" s="102">
        <f t="shared" si="56"/>
        <v>169.94685934105752</v>
      </c>
      <c r="V732">
        <v>0.54603199999999996</v>
      </c>
      <c r="W732" s="100">
        <f t="shared" si="57"/>
        <v>-120.27984351319915</v>
      </c>
      <c r="X732">
        <v>0.61070599999999997</v>
      </c>
      <c r="Y732" s="100">
        <f t="shared" si="58"/>
        <v>-156.875266508089</v>
      </c>
      <c r="Z732">
        <v>0.56906400000000001</v>
      </c>
      <c r="AA732" s="100">
        <f t="shared" si="59"/>
        <v>-132.05301947388941</v>
      </c>
      <c r="AB732">
        <v>0.657389</v>
      </c>
      <c r="AC732">
        <v>1</v>
      </c>
      <c r="AD732">
        <v>9</v>
      </c>
      <c r="AE732">
        <v>1</v>
      </c>
      <c r="AF732" t="s">
        <v>223</v>
      </c>
      <c r="AG732" s="99" t="s">
        <v>326</v>
      </c>
      <c r="AH732">
        <v>-1</v>
      </c>
      <c r="AI732">
        <v>10</v>
      </c>
      <c r="AJ732">
        <v>1</v>
      </c>
    </row>
    <row r="733" spans="1:36" x14ac:dyDescent="0.2">
      <c r="A733">
        <v>776938</v>
      </c>
      <c r="B733" s="85">
        <v>45868</v>
      </c>
      <c r="C733">
        <v>2025</v>
      </c>
      <c r="D733">
        <v>7.5</v>
      </c>
      <c r="E733">
        <v>9</v>
      </c>
      <c r="F733">
        <v>-107.5</v>
      </c>
      <c r="G733">
        <v>19</v>
      </c>
      <c r="H733">
        <v>-134</v>
      </c>
      <c r="I733">
        <v>0.57264999999999999</v>
      </c>
      <c r="J733">
        <v>-127</v>
      </c>
      <c r="K733">
        <v>-134</v>
      </c>
      <c r="L733">
        <v>0.32247815699999999</v>
      </c>
      <c r="M733">
        <v>27</v>
      </c>
      <c r="N733">
        <v>123</v>
      </c>
      <c r="O733">
        <v>0.44843</v>
      </c>
      <c r="P733">
        <v>117</v>
      </c>
      <c r="Q733">
        <v>123</v>
      </c>
      <c r="R733" s="99">
        <v>0.49730005300000002</v>
      </c>
      <c r="S733" s="102">
        <f t="shared" si="55"/>
        <v>-101.08584223295868</v>
      </c>
      <c r="T733" s="99">
        <v>0.442380404</v>
      </c>
      <c r="U733" s="102">
        <f t="shared" si="56"/>
        <v>-126.04979582233031</v>
      </c>
      <c r="V733">
        <v>0.62565999999999999</v>
      </c>
      <c r="W733" s="100">
        <f t="shared" si="57"/>
        <v>-167.1368274830368</v>
      </c>
      <c r="X733">
        <v>0.62077700000000002</v>
      </c>
      <c r="Y733" s="100">
        <f t="shared" si="58"/>
        <v>-163.69708588350392</v>
      </c>
      <c r="Z733">
        <v>0.61016599999999999</v>
      </c>
      <c r="AA733" s="100">
        <f t="shared" si="59"/>
        <v>-156.5194416084795</v>
      </c>
      <c r="AB733">
        <v>0.72265000000000001</v>
      </c>
      <c r="AC733">
        <v>1</v>
      </c>
      <c r="AD733">
        <v>5</v>
      </c>
      <c r="AE733">
        <v>4</v>
      </c>
      <c r="AF733" t="s">
        <v>222</v>
      </c>
      <c r="AG733" s="99" t="s">
        <v>325</v>
      </c>
      <c r="AH733">
        <v>1</v>
      </c>
      <c r="AI733">
        <v>9</v>
      </c>
      <c r="AJ733">
        <v>0</v>
      </c>
    </row>
    <row r="734" spans="1:36" x14ac:dyDescent="0.2">
      <c r="A734">
        <v>776939</v>
      </c>
      <c r="B734" s="85">
        <v>45868</v>
      </c>
      <c r="C734">
        <v>2025</v>
      </c>
      <c r="D734">
        <v>7.5</v>
      </c>
      <c r="E734">
        <v>8.5</v>
      </c>
      <c r="F734">
        <v>-118</v>
      </c>
      <c r="G734">
        <v>9</v>
      </c>
      <c r="H734">
        <v>118</v>
      </c>
      <c r="I734">
        <v>0.45871600000000001</v>
      </c>
      <c r="J734">
        <v>122</v>
      </c>
      <c r="K734">
        <v>118</v>
      </c>
      <c r="L734">
        <v>0.33585476600000003</v>
      </c>
      <c r="M734">
        <v>21</v>
      </c>
      <c r="N734">
        <v>-138</v>
      </c>
      <c r="O734">
        <v>0.57983200000000001</v>
      </c>
      <c r="P734">
        <v>-144</v>
      </c>
      <c r="Q734">
        <v>-138</v>
      </c>
      <c r="R734" s="99">
        <v>0.50984414300000003</v>
      </c>
      <c r="S734" s="102">
        <f t="shared" si="55"/>
        <v>104.0167399244196</v>
      </c>
      <c r="T734" s="99">
        <v>0.367073498</v>
      </c>
      <c r="U734" s="102">
        <f t="shared" si="56"/>
        <v>-172.42500628579839</v>
      </c>
      <c r="V734">
        <v>0.5</v>
      </c>
      <c r="W734" s="100">
        <f t="shared" si="57"/>
        <v>-100</v>
      </c>
      <c r="X734">
        <v>0.5</v>
      </c>
      <c r="Y734" s="100">
        <f t="shared" si="58"/>
        <v>-100</v>
      </c>
      <c r="Z734">
        <v>0.5</v>
      </c>
      <c r="AA734" s="100">
        <f t="shared" si="59"/>
        <v>-100</v>
      </c>
      <c r="AB734">
        <v>0.60871600000000003</v>
      </c>
      <c r="AC734">
        <v>1</v>
      </c>
      <c r="AD734">
        <v>9</v>
      </c>
      <c r="AE734">
        <v>3</v>
      </c>
      <c r="AF734" t="s">
        <v>224</v>
      </c>
      <c r="AG734" s="99" t="s">
        <v>326</v>
      </c>
      <c r="AH734">
        <v>-1</v>
      </c>
      <c r="AI734">
        <v>12</v>
      </c>
      <c r="AJ734">
        <v>1</v>
      </c>
    </row>
    <row r="735" spans="1:36" x14ac:dyDescent="0.2">
      <c r="A735">
        <v>776940</v>
      </c>
      <c r="B735" s="85">
        <v>45868</v>
      </c>
      <c r="C735">
        <v>2025</v>
      </c>
      <c r="D735">
        <v>7.5</v>
      </c>
      <c r="E735">
        <v>9</v>
      </c>
      <c r="F735">
        <v>-120</v>
      </c>
      <c r="G735">
        <v>10</v>
      </c>
      <c r="H735">
        <v>-130</v>
      </c>
      <c r="I735">
        <v>0.56521699999999997</v>
      </c>
      <c r="J735">
        <v>-124</v>
      </c>
      <c r="K735">
        <v>-130</v>
      </c>
      <c r="L735">
        <v>0.34727845299999999</v>
      </c>
      <c r="M735">
        <v>1</v>
      </c>
      <c r="N735">
        <v>110</v>
      </c>
      <c r="O735">
        <v>0.47619</v>
      </c>
      <c r="P735">
        <v>106</v>
      </c>
      <c r="Q735">
        <v>110</v>
      </c>
      <c r="R735" s="99">
        <v>0.51941362300000005</v>
      </c>
      <c r="S735" s="102">
        <f t="shared" si="55"/>
        <v>108.07913995448108</v>
      </c>
      <c r="T735" s="99">
        <v>0.51111662499999999</v>
      </c>
      <c r="U735" s="102">
        <f t="shared" si="56"/>
        <v>104.54776151878758</v>
      </c>
      <c r="V735">
        <v>0.5</v>
      </c>
      <c r="W735" s="100">
        <f t="shared" si="57"/>
        <v>-100</v>
      </c>
      <c r="X735">
        <v>0.5</v>
      </c>
      <c r="Y735" s="100">
        <f t="shared" si="58"/>
        <v>-100</v>
      </c>
      <c r="Z735">
        <v>0.5</v>
      </c>
      <c r="AA735" s="100">
        <f t="shared" si="59"/>
        <v>-100</v>
      </c>
      <c r="AB735">
        <v>0.71521699999999999</v>
      </c>
      <c r="AC735">
        <v>1</v>
      </c>
      <c r="AD735">
        <v>7</v>
      </c>
      <c r="AE735">
        <v>2</v>
      </c>
      <c r="AF735" t="s">
        <v>230</v>
      </c>
      <c r="AG735" s="99" t="s">
        <v>325</v>
      </c>
      <c r="AH735">
        <v>1</v>
      </c>
      <c r="AI735">
        <v>9</v>
      </c>
      <c r="AJ735">
        <v>0</v>
      </c>
    </row>
    <row r="736" spans="1:36" x14ac:dyDescent="0.2">
      <c r="A736">
        <v>776941</v>
      </c>
      <c r="B736" s="85">
        <v>45868</v>
      </c>
      <c r="C736">
        <v>2025</v>
      </c>
      <c r="D736">
        <v>7.5</v>
      </c>
      <c r="E736">
        <v>9.5</v>
      </c>
      <c r="F736">
        <v>111.5</v>
      </c>
      <c r="G736">
        <v>6</v>
      </c>
      <c r="H736">
        <v>141</v>
      </c>
      <c r="I736">
        <v>0.41493799999999997</v>
      </c>
      <c r="J736">
        <v>143</v>
      </c>
      <c r="K736">
        <v>141</v>
      </c>
      <c r="L736">
        <v>0.333208536</v>
      </c>
      <c r="M736">
        <v>14</v>
      </c>
      <c r="N736">
        <v>-154</v>
      </c>
      <c r="O736">
        <v>0.60629900000000003</v>
      </c>
      <c r="P736">
        <v>-156</v>
      </c>
      <c r="Q736">
        <v>-154</v>
      </c>
      <c r="R736" s="99">
        <v>0.47956480699999998</v>
      </c>
      <c r="S736" s="102">
        <f t="shared" si="55"/>
        <v>-108.52239059318627</v>
      </c>
      <c r="T736" s="99">
        <v>0.328353379</v>
      </c>
      <c r="U736" s="102">
        <f t="shared" si="56"/>
        <v>-204.54993429502676</v>
      </c>
      <c r="V736">
        <v>0.39722600000000002</v>
      </c>
      <c r="W736" s="100">
        <f t="shared" si="57"/>
        <v>151.74585752191444</v>
      </c>
      <c r="X736">
        <v>0.42730499999999999</v>
      </c>
      <c r="Y736" s="100">
        <f t="shared" si="58"/>
        <v>134.02487684440854</v>
      </c>
      <c r="Z736">
        <v>0.43991599999999997</v>
      </c>
      <c r="AA736" s="100">
        <f t="shared" si="59"/>
        <v>127.31612398730668</v>
      </c>
      <c r="AB736">
        <v>0.56493800000000005</v>
      </c>
      <c r="AC736">
        <v>1</v>
      </c>
      <c r="AD736">
        <v>5</v>
      </c>
      <c r="AE736">
        <v>2</v>
      </c>
      <c r="AF736" t="s">
        <v>228</v>
      </c>
      <c r="AG736" s="99" t="s">
        <v>326</v>
      </c>
      <c r="AH736">
        <v>-1</v>
      </c>
      <c r="AI736">
        <v>7</v>
      </c>
      <c r="AJ736">
        <v>-1</v>
      </c>
    </row>
    <row r="737" spans="1:36" x14ac:dyDescent="0.2">
      <c r="A737">
        <v>776948</v>
      </c>
      <c r="B737" s="85">
        <v>45868</v>
      </c>
      <c r="C737">
        <v>2025</v>
      </c>
      <c r="D737">
        <v>7.5</v>
      </c>
      <c r="E737">
        <v>9.5</v>
      </c>
      <c r="F737">
        <v>102</v>
      </c>
      <c r="G737">
        <v>2</v>
      </c>
      <c r="H737">
        <v>-115</v>
      </c>
      <c r="I737">
        <v>0.53488400000000003</v>
      </c>
      <c r="J737">
        <v>-116</v>
      </c>
      <c r="K737">
        <v>-115</v>
      </c>
      <c r="L737">
        <v>0.32065001999999998</v>
      </c>
      <c r="M737">
        <v>29</v>
      </c>
      <c r="N737">
        <v>106</v>
      </c>
      <c r="O737">
        <v>0.48543700000000001</v>
      </c>
      <c r="P737">
        <v>107</v>
      </c>
      <c r="Q737">
        <v>106</v>
      </c>
      <c r="R737" s="99">
        <v>0.52362015699999997</v>
      </c>
      <c r="S737" s="102">
        <f t="shared" si="55"/>
        <v>109.91652243354888</v>
      </c>
      <c r="T737" s="99">
        <v>0.50789242800000001</v>
      </c>
      <c r="U737" s="102">
        <f t="shared" si="56"/>
        <v>103.2076027474741</v>
      </c>
      <c r="V737">
        <v>0.54924799999999996</v>
      </c>
      <c r="W737" s="100">
        <f t="shared" si="57"/>
        <v>-121.85148374272326</v>
      </c>
      <c r="X737">
        <v>0.49266599999999999</v>
      </c>
      <c r="Y737" s="100">
        <f t="shared" si="58"/>
        <v>102.97727060523762</v>
      </c>
      <c r="Z737">
        <v>0.57840100000000005</v>
      </c>
      <c r="AA737" s="100">
        <f t="shared" si="59"/>
        <v>-137.19221345401675</v>
      </c>
      <c r="AB737">
        <v>0.384884</v>
      </c>
      <c r="AC737">
        <v>-1</v>
      </c>
      <c r="AD737">
        <v>8</v>
      </c>
      <c r="AE737">
        <v>9</v>
      </c>
      <c r="AF737" t="s">
        <v>222</v>
      </c>
      <c r="AG737" s="99" t="s">
        <v>324</v>
      </c>
      <c r="AH737">
        <v>-1</v>
      </c>
      <c r="AI737">
        <v>17</v>
      </c>
      <c r="AJ737">
        <v>1</v>
      </c>
    </row>
    <row r="738" spans="1:36" x14ac:dyDescent="0.2">
      <c r="A738">
        <v>776927</v>
      </c>
      <c r="B738" s="85">
        <v>45869</v>
      </c>
      <c r="C738">
        <v>2025</v>
      </c>
      <c r="D738">
        <v>7.5</v>
      </c>
      <c r="E738">
        <v>8.5</v>
      </c>
      <c r="F738">
        <v>-103</v>
      </c>
      <c r="G738">
        <v>19</v>
      </c>
      <c r="H738">
        <v>107</v>
      </c>
      <c r="I738">
        <v>0.48309200000000002</v>
      </c>
      <c r="J738">
        <v>109</v>
      </c>
      <c r="K738">
        <v>107</v>
      </c>
      <c r="L738">
        <v>0.32247815699999999</v>
      </c>
      <c r="M738">
        <v>27</v>
      </c>
      <c r="N738">
        <v>-116</v>
      </c>
      <c r="O738">
        <v>0.53703699999999999</v>
      </c>
      <c r="P738">
        <v>-118</v>
      </c>
      <c r="Q738">
        <v>-116</v>
      </c>
      <c r="R738" s="99">
        <v>0.49291809199999997</v>
      </c>
      <c r="S738" s="102">
        <f t="shared" si="55"/>
        <v>-102.87346239261186</v>
      </c>
      <c r="T738" s="99">
        <v>0.65246860299999998</v>
      </c>
      <c r="U738" s="102">
        <f t="shared" si="56"/>
        <v>187.7437862110628</v>
      </c>
      <c r="V738">
        <v>0.59523700000000002</v>
      </c>
      <c r="W738" s="100">
        <f t="shared" si="57"/>
        <v>-147.05815501910996</v>
      </c>
      <c r="X738">
        <v>0.61811899999999997</v>
      </c>
      <c r="Y738" s="100">
        <f t="shared" si="58"/>
        <v>-161.8616794236948</v>
      </c>
      <c r="Z738">
        <v>0.55293499999999995</v>
      </c>
      <c r="AA738" s="100">
        <f t="shared" si="59"/>
        <v>-123.68112019504991</v>
      </c>
      <c r="AB738">
        <v>0.63309199999999999</v>
      </c>
      <c r="AC738">
        <v>1</v>
      </c>
      <c r="AD738">
        <v>7</v>
      </c>
      <c r="AE738">
        <v>4</v>
      </c>
      <c r="AF738" t="s">
        <v>228</v>
      </c>
      <c r="AG738" s="99" t="s">
        <v>326</v>
      </c>
      <c r="AH738">
        <v>-1</v>
      </c>
      <c r="AI738">
        <v>11</v>
      </c>
      <c r="AJ738">
        <v>1</v>
      </c>
    </row>
    <row r="739" spans="1:36" x14ac:dyDescent="0.2">
      <c r="A739">
        <v>776913</v>
      </c>
      <c r="B739" s="85">
        <v>45870</v>
      </c>
      <c r="C739">
        <v>2025</v>
      </c>
      <c r="D739">
        <v>8.1</v>
      </c>
      <c r="E739">
        <v>7.5</v>
      </c>
      <c r="F739">
        <v>107.5</v>
      </c>
      <c r="G739">
        <v>21</v>
      </c>
      <c r="H739">
        <v>-147</v>
      </c>
      <c r="I739">
        <v>0.59514199999999995</v>
      </c>
      <c r="J739">
        <v>-149</v>
      </c>
      <c r="K739">
        <v>-147</v>
      </c>
      <c r="L739">
        <v>0.323198667</v>
      </c>
      <c r="M739">
        <v>10</v>
      </c>
      <c r="N739">
        <v>135</v>
      </c>
      <c r="O739">
        <v>0.42553200000000002</v>
      </c>
      <c r="P739">
        <v>137</v>
      </c>
      <c r="Q739">
        <v>135</v>
      </c>
      <c r="R739" s="99">
        <v>0.46996311800000001</v>
      </c>
      <c r="S739" s="102">
        <f t="shared" si="55"/>
        <v>-112.78265499974829</v>
      </c>
      <c r="T739" s="99">
        <v>0.55829127199999995</v>
      </c>
      <c r="U739" s="102">
        <f t="shared" si="56"/>
        <v>126.3935341571969</v>
      </c>
      <c r="V739">
        <v>0.56240900000000005</v>
      </c>
      <c r="W739" s="100">
        <f t="shared" si="57"/>
        <v>-128.52389560114358</v>
      </c>
      <c r="X739">
        <v>0.60206700000000002</v>
      </c>
      <c r="Y739" s="100">
        <f t="shared" si="58"/>
        <v>-151.29858544026257</v>
      </c>
      <c r="Z739">
        <v>0.56203800000000004</v>
      </c>
      <c r="AA739" s="100">
        <f t="shared" si="59"/>
        <v>-128.33031176220771</v>
      </c>
      <c r="AB739">
        <v>0.74514199999999997</v>
      </c>
      <c r="AC739">
        <v>1</v>
      </c>
      <c r="AD739">
        <v>5</v>
      </c>
      <c r="AE739">
        <v>4</v>
      </c>
      <c r="AF739" t="s">
        <v>222</v>
      </c>
      <c r="AG739" s="99" t="s">
        <v>325</v>
      </c>
      <c r="AH739">
        <v>1</v>
      </c>
      <c r="AI739">
        <v>9</v>
      </c>
      <c r="AJ739">
        <v>1</v>
      </c>
    </row>
    <row r="740" spans="1:36" x14ac:dyDescent="0.2">
      <c r="A740">
        <v>776914</v>
      </c>
      <c r="B740" s="85">
        <v>45870</v>
      </c>
      <c r="C740">
        <v>2025</v>
      </c>
      <c r="D740">
        <v>8.1</v>
      </c>
      <c r="E740">
        <v>10</v>
      </c>
      <c r="F740">
        <v>-101</v>
      </c>
      <c r="G740">
        <v>20</v>
      </c>
      <c r="H740">
        <v>-118</v>
      </c>
      <c r="I740">
        <v>0.54128399999999999</v>
      </c>
      <c r="J740">
        <v>-117</v>
      </c>
      <c r="K740">
        <v>-118</v>
      </c>
      <c r="L740">
        <v>0.33728248799999999</v>
      </c>
      <c r="M740">
        <v>1</v>
      </c>
      <c r="N740">
        <v>109</v>
      </c>
      <c r="O740">
        <v>0.47846899999999998</v>
      </c>
      <c r="P740">
        <v>108</v>
      </c>
      <c r="Q740">
        <v>109</v>
      </c>
      <c r="R740" s="99">
        <v>0.46021397600000002</v>
      </c>
      <c r="S740" s="102">
        <f t="shared" si="55"/>
        <v>-117.29022849145285</v>
      </c>
      <c r="T740" s="99">
        <v>0.50794218000000002</v>
      </c>
      <c r="U740" s="102">
        <f t="shared" si="56"/>
        <v>103.22814908215463</v>
      </c>
      <c r="V740">
        <v>0.45032800000000001</v>
      </c>
      <c r="W740" s="100">
        <f t="shared" si="57"/>
        <v>122.06036488959157</v>
      </c>
      <c r="X740">
        <v>0.53091699999999997</v>
      </c>
      <c r="Y740" s="100">
        <f t="shared" si="58"/>
        <v>-113.18188891944494</v>
      </c>
      <c r="Z740">
        <v>0.56509799999999999</v>
      </c>
      <c r="AA740" s="100">
        <f t="shared" si="59"/>
        <v>-129.93685933842568</v>
      </c>
      <c r="AB740">
        <v>0.69128400000000001</v>
      </c>
      <c r="AC740">
        <v>1</v>
      </c>
      <c r="AD740">
        <v>5</v>
      </c>
      <c r="AE740">
        <v>1</v>
      </c>
      <c r="AF740" t="s">
        <v>227</v>
      </c>
      <c r="AG740" s="99" t="s">
        <v>325</v>
      </c>
      <c r="AH740">
        <v>1</v>
      </c>
      <c r="AI740">
        <v>6</v>
      </c>
      <c r="AJ740">
        <v>-1</v>
      </c>
    </row>
    <row r="741" spans="1:36" x14ac:dyDescent="0.2">
      <c r="A741">
        <v>776915</v>
      </c>
      <c r="B741" s="85">
        <v>45870</v>
      </c>
      <c r="C741">
        <v>2025</v>
      </c>
      <c r="D741">
        <v>8.1</v>
      </c>
      <c r="E741">
        <v>7</v>
      </c>
      <c r="F741">
        <v>109.5</v>
      </c>
      <c r="G741">
        <v>5</v>
      </c>
      <c r="H741">
        <v>-147</v>
      </c>
      <c r="I741">
        <v>0.59514199999999995</v>
      </c>
      <c r="J741">
        <v>-149</v>
      </c>
      <c r="K741">
        <v>-147</v>
      </c>
      <c r="L741">
        <v>0.31173380000000001</v>
      </c>
      <c r="M741">
        <v>2</v>
      </c>
      <c r="N741">
        <v>135</v>
      </c>
      <c r="O741">
        <v>0.42553200000000002</v>
      </c>
      <c r="P741">
        <v>137</v>
      </c>
      <c r="Q741">
        <v>135</v>
      </c>
      <c r="R741" s="99">
        <v>0.49364493599999998</v>
      </c>
      <c r="S741" s="102">
        <f t="shared" si="55"/>
        <v>-102.5747510149684</v>
      </c>
      <c r="T741" s="99">
        <v>0.51311131600000004</v>
      </c>
      <c r="U741" s="102">
        <f t="shared" si="56"/>
        <v>105.38575507333007</v>
      </c>
      <c r="V741">
        <v>0.61083600000000005</v>
      </c>
      <c r="W741" s="100">
        <f t="shared" si="57"/>
        <v>-156.9610755362778</v>
      </c>
      <c r="X741">
        <v>0.60979300000000003</v>
      </c>
      <c r="Y741" s="100">
        <f t="shared" si="58"/>
        <v>-156.27423393224623</v>
      </c>
      <c r="Z741">
        <v>0.55888000000000004</v>
      </c>
      <c r="AA741" s="100">
        <f t="shared" si="59"/>
        <v>-126.6956837141821</v>
      </c>
      <c r="AB741">
        <v>0.74514199999999997</v>
      </c>
      <c r="AC741">
        <v>1</v>
      </c>
      <c r="AD741">
        <v>1</v>
      </c>
      <c r="AE741">
        <v>0</v>
      </c>
      <c r="AF741" t="s">
        <v>222</v>
      </c>
      <c r="AG741" s="99" t="s">
        <v>325</v>
      </c>
      <c r="AH741">
        <v>1</v>
      </c>
      <c r="AI741">
        <v>1</v>
      </c>
      <c r="AJ741">
        <v>-1</v>
      </c>
    </row>
    <row r="742" spans="1:36" x14ac:dyDescent="0.2">
      <c r="A742">
        <v>776916</v>
      </c>
      <c r="B742" s="85">
        <v>45870</v>
      </c>
      <c r="C742">
        <v>2025</v>
      </c>
      <c r="D742">
        <v>8.1</v>
      </c>
      <c r="E742">
        <v>8.5</v>
      </c>
      <c r="F742">
        <v>-107.5</v>
      </c>
      <c r="G742">
        <v>4</v>
      </c>
      <c r="H742">
        <v>-126</v>
      </c>
      <c r="I742">
        <v>0.55752199999999996</v>
      </c>
      <c r="J742">
        <v>-130</v>
      </c>
      <c r="K742">
        <v>-126</v>
      </c>
      <c r="L742">
        <v>0.34782608700000001</v>
      </c>
      <c r="M742">
        <v>9</v>
      </c>
      <c r="N742">
        <v>117</v>
      </c>
      <c r="O742">
        <v>0.46082899999999999</v>
      </c>
      <c r="P742">
        <v>120</v>
      </c>
      <c r="Q742">
        <v>117</v>
      </c>
      <c r="R742" s="99">
        <v>0.50673800899999999</v>
      </c>
      <c r="S742" s="102">
        <f t="shared" si="55"/>
        <v>102.7320203554869</v>
      </c>
      <c r="T742" s="99">
        <v>0.51623485899999999</v>
      </c>
      <c r="U742" s="102">
        <f t="shared" si="56"/>
        <v>106.71187633174254</v>
      </c>
      <c r="V742">
        <v>0.592109</v>
      </c>
      <c r="W742" s="100">
        <f t="shared" si="57"/>
        <v>-145.16353633691355</v>
      </c>
      <c r="X742">
        <v>0.54666000000000003</v>
      </c>
      <c r="Y742" s="100">
        <f t="shared" si="58"/>
        <v>-120.58499139718535</v>
      </c>
      <c r="Z742">
        <v>0.62584099999999998</v>
      </c>
      <c r="AA742" s="100">
        <f t="shared" si="59"/>
        <v>-167.2660553401094</v>
      </c>
      <c r="AB742">
        <v>0.407522</v>
      </c>
      <c r="AC742">
        <v>-1</v>
      </c>
      <c r="AD742">
        <v>3</v>
      </c>
      <c r="AE742">
        <v>6</v>
      </c>
      <c r="AF742" t="s">
        <v>228</v>
      </c>
      <c r="AG742" s="99" t="s">
        <v>324</v>
      </c>
      <c r="AH742">
        <v>-1</v>
      </c>
      <c r="AI742">
        <v>9</v>
      </c>
      <c r="AJ742">
        <v>1</v>
      </c>
    </row>
    <row r="743" spans="1:36" x14ac:dyDescent="0.2">
      <c r="A743">
        <v>776917</v>
      </c>
      <c r="B743" s="85">
        <v>45870</v>
      </c>
      <c r="C743">
        <v>2025</v>
      </c>
      <c r="D743">
        <v>8.1</v>
      </c>
      <c r="E743">
        <v>8.5</v>
      </c>
      <c r="F743">
        <v>-100</v>
      </c>
      <c r="G743">
        <v>16</v>
      </c>
      <c r="H743">
        <v>128</v>
      </c>
      <c r="I743">
        <v>0.43859599999999999</v>
      </c>
      <c r="J743">
        <v>136</v>
      </c>
      <c r="K743">
        <v>128</v>
      </c>
      <c r="L743">
        <v>0.34988272100000001</v>
      </c>
      <c r="M743">
        <v>17</v>
      </c>
      <c r="N743">
        <v>-139</v>
      </c>
      <c r="O743">
        <v>0.58159000000000005</v>
      </c>
      <c r="P743">
        <v>-149</v>
      </c>
      <c r="Q743">
        <v>-139</v>
      </c>
      <c r="R743" s="99">
        <v>0.53935057799999997</v>
      </c>
      <c r="S743" s="102">
        <f t="shared" si="55"/>
        <v>117.08482682086161</v>
      </c>
      <c r="T743" s="99">
        <v>0.44851730400000001</v>
      </c>
      <c r="U743" s="102">
        <f t="shared" si="56"/>
        <v>-122.9568382494335</v>
      </c>
      <c r="V743">
        <v>0.47210999999999997</v>
      </c>
      <c r="W743" s="100">
        <f t="shared" si="57"/>
        <v>111.81504310436127</v>
      </c>
      <c r="X743">
        <v>0.41672199999999998</v>
      </c>
      <c r="Y743" s="100">
        <f t="shared" si="58"/>
        <v>139.96813223203958</v>
      </c>
      <c r="Z743">
        <v>0.45752300000000001</v>
      </c>
      <c r="AA743" s="100">
        <f t="shared" si="59"/>
        <v>118.56824684223525</v>
      </c>
      <c r="AB743">
        <v>0.28859600000000002</v>
      </c>
      <c r="AC743">
        <v>-1</v>
      </c>
      <c r="AD743">
        <v>9</v>
      </c>
      <c r="AE743">
        <v>16</v>
      </c>
      <c r="AF743" t="s">
        <v>226</v>
      </c>
      <c r="AG743" s="99" t="s">
        <v>323</v>
      </c>
      <c r="AH743">
        <v>1</v>
      </c>
      <c r="AI743">
        <v>25</v>
      </c>
      <c r="AJ743">
        <v>1</v>
      </c>
    </row>
    <row r="744" spans="1:36" x14ac:dyDescent="0.2">
      <c r="A744">
        <v>776918</v>
      </c>
      <c r="B744" s="85">
        <v>45870</v>
      </c>
      <c r="C744">
        <v>2025</v>
      </c>
      <c r="D744">
        <v>8.1</v>
      </c>
      <c r="E744">
        <v>9</v>
      </c>
      <c r="F744">
        <v>-101</v>
      </c>
      <c r="G744">
        <v>27</v>
      </c>
      <c r="H744">
        <v>-101</v>
      </c>
      <c r="I744">
        <v>0.50248800000000005</v>
      </c>
      <c r="J744">
        <v>113</v>
      </c>
      <c r="K744">
        <v>-101</v>
      </c>
      <c r="L744">
        <v>0.32069846699999999</v>
      </c>
      <c r="M744">
        <v>14</v>
      </c>
      <c r="N744">
        <v>-107</v>
      </c>
      <c r="O744">
        <v>0.51690800000000003</v>
      </c>
      <c r="P744">
        <v>-122</v>
      </c>
      <c r="Q744">
        <v>-107</v>
      </c>
      <c r="R744" s="99">
        <v>0.51499641299999999</v>
      </c>
      <c r="S744" s="102">
        <f t="shared" si="55"/>
        <v>106.18404209864121</v>
      </c>
      <c r="T744" s="99">
        <v>0.380090286</v>
      </c>
      <c r="U744" s="102">
        <f t="shared" si="56"/>
        <v>-163.0953846581599</v>
      </c>
      <c r="V744">
        <v>0.456592</v>
      </c>
      <c r="W744" s="100">
        <f t="shared" si="57"/>
        <v>119.01391176367524</v>
      </c>
      <c r="X744">
        <v>0.42964799999999997</v>
      </c>
      <c r="Y744" s="100">
        <f t="shared" si="58"/>
        <v>132.74866867761517</v>
      </c>
      <c r="Z744">
        <v>0.51643499999999998</v>
      </c>
      <c r="AA744" s="100">
        <f t="shared" si="59"/>
        <v>-106.79743157589982</v>
      </c>
      <c r="AB744">
        <v>0.35248800000000002</v>
      </c>
      <c r="AC744">
        <v>-1</v>
      </c>
      <c r="AD744">
        <v>0</v>
      </c>
      <c r="AE744">
        <v>5</v>
      </c>
      <c r="AF744" t="s">
        <v>230</v>
      </c>
      <c r="AG744" s="99" t="s">
        <v>323</v>
      </c>
      <c r="AH744">
        <v>1</v>
      </c>
      <c r="AI744">
        <v>5</v>
      </c>
      <c r="AJ744">
        <v>-1</v>
      </c>
    </row>
    <row r="745" spans="1:36" x14ac:dyDescent="0.2">
      <c r="A745">
        <v>776919</v>
      </c>
      <c r="B745" s="85">
        <v>45870</v>
      </c>
      <c r="C745">
        <v>2025</v>
      </c>
      <c r="D745">
        <v>8.1</v>
      </c>
      <c r="E745">
        <v>11.5</v>
      </c>
      <c r="F745">
        <v>-108.5</v>
      </c>
      <c r="G745">
        <v>8</v>
      </c>
      <c r="H745">
        <v>121</v>
      </c>
      <c r="I745">
        <v>0.45248899999999997</v>
      </c>
      <c r="J745">
        <v>119</v>
      </c>
      <c r="K745">
        <v>121</v>
      </c>
      <c r="L745">
        <v>0.37799862899999997</v>
      </c>
      <c r="M745">
        <v>22</v>
      </c>
      <c r="N745">
        <v>-131</v>
      </c>
      <c r="O745">
        <v>0.56710000000000005</v>
      </c>
      <c r="P745">
        <v>-129</v>
      </c>
      <c r="Q745">
        <v>-131</v>
      </c>
      <c r="R745" s="99">
        <v>0.527214988</v>
      </c>
      <c r="S745" s="102">
        <f t="shared" si="55"/>
        <v>111.51262722347045</v>
      </c>
      <c r="T745" s="99">
        <v>0.56412844100000004</v>
      </c>
      <c r="U745" s="102">
        <f t="shared" si="56"/>
        <v>129.42538446285735</v>
      </c>
      <c r="V745">
        <v>0.397843</v>
      </c>
      <c r="W745" s="100">
        <f t="shared" si="57"/>
        <v>151.35543417880925</v>
      </c>
      <c r="X745">
        <v>0.41051500000000002</v>
      </c>
      <c r="Y745" s="100">
        <f t="shared" si="58"/>
        <v>143.5964581074991</v>
      </c>
      <c r="Z745">
        <v>0.40651300000000001</v>
      </c>
      <c r="AA745" s="100">
        <f t="shared" si="59"/>
        <v>145.99459303884501</v>
      </c>
      <c r="AB745">
        <v>0.60248900000000005</v>
      </c>
      <c r="AC745">
        <v>1</v>
      </c>
      <c r="AD745">
        <v>17</v>
      </c>
      <c r="AE745">
        <v>16</v>
      </c>
      <c r="AF745" t="s">
        <v>222</v>
      </c>
      <c r="AG745" s="99" t="s">
        <v>326</v>
      </c>
      <c r="AH745">
        <v>-1</v>
      </c>
      <c r="AI745">
        <v>33</v>
      </c>
      <c r="AJ745">
        <v>1</v>
      </c>
    </row>
    <row r="746" spans="1:36" x14ac:dyDescent="0.2">
      <c r="A746">
        <v>776920</v>
      </c>
      <c r="B746" s="85">
        <v>45870</v>
      </c>
      <c r="C746">
        <v>2025</v>
      </c>
      <c r="D746">
        <v>8.1</v>
      </c>
      <c r="E746">
        <v>7.5</v>
      </c>
      <c r="F746">
        <v>-103</v>
      </c>
      <c r="G746">
        <v>29</v>
      </c>
      <c r="H746">
        <v>-146</v>
      </c>
      <c r="I746">
        <v>0.59349600000000002</v>
      </c>
      <c r="J746">
        <v>-149</v>
      </c>
      <c r="K746">
        <v>-146</v>
      </c>
      <c r="L746">
        <v>0.33360588699999999</v>
      </c>
      <c r="M746">
        <v>13</v>
      </c>
      <c r="N746">
        <v>134</v>
      </c>
      <c r="O746">
        <v>0.42735000000000001</v>
      </c>
      <c r="P746">
        <v>137</v>
      </c>
      <c r="Q746">
        <v>134</v>
      </c>
      <c r="R746" s="99">
        <v>0.47411266699999999</v>
      </c>
      <c r="S746" s="102">
        <f t="shared" si="55"/>
        <v>-110.92032961861365</v>
      </c>
      <c r="T746" s="99">
        <v>0.461284003</v>
      </c>
      <c r="U746" s="102">
        <f t="shared" si="56"/>
        <v>-116.78618670849505</v>
      </c>
      <c r="V746">
        <v>0.57995200000000002</v>
      </c>
      <c r="W746" s="100">
        <f t="shared" si="57"/>
        <v>-138.06803032034435</v>
      </c>
      <c r="X746">
        <v>0.57530999999999999</v>
      </c>
      <c r="Y746" s="100">
        <f t="shared" si="58"/>
        <v>-135.46586922225623</v>
      </c>
      <c r="Z746">
        <v>0.59250000000000003</v>
      </c>
      <c r="AA746" s="100">
        <f t="shared" si="59"/>
        <v>-145.398773006135</v>
      </c>
      <c r="AB746">
        <v>0.443496</v>
      </c>
      <c r="AC746">
        <v>-1</v>
      </c>
      <c r="AD746">
        <v>3</v>
      </c>
      <c r="AE746">
        <v>9</v>
      </c>
      <c r="AF746" t="s">
        <v>224</v>
      </c>
      <c r="AG746" s="99" t="s">
        <v>324</v>
      </c>
      <c r="AH746">
        <v>-1</v>
      </c>
      <c r="AI746">
        <v>12</v>
      </c>
      <c r="AJ746">
        <v>1</v>
      </c>
    </row>
    <row r="747" spans="1:36" x14ac:dyDescent="0.2">
      <c r="A747">
        <v>776921</v>
      </c>
      <c r="B747" s="85">
        <v>45870</v>
      </c>
      <c r="C747">
        <v>2025</v>
      </c>
      <c r="D747">
        <v>8.1</v>
      </c>
      <c r="E747">
        <v>9</v>
      </c>
      <c r="F747">
        <v>-111.5</v>
      </c>
      <c r="G747">
        <v>6</v>
      </c>
      <c r="H747">
        <v>-131</v>
      </c>
      <c r="I747">
        <v>0.56710000000000005</v>
      </c>
      <c r="J747">
        <v>-133</v>
      </c>
      <c r="K747">
        <v>-131</v>
      </c>
      <c r="L747">
        <v>0.333208536</v>
      </c>
      <c r="M747">
        <v>0</v>
      </c>
      <c r="N747">
        <v>121</v>
      </c>
      <c r="O747">
        <v>0.45248899999999997</v>
      </c>
      <c r="P747">
        <v>123</v>
      </c>
      <c r="Q747">
        <v>121</v>
      </c>
      <c r="R747" s="99">
        <v>0.47364258399999998</v>
      </c>
      <c r="S747" s="102">
        <f t="shared" si="55"/>
        <v>-111.12966481071302</v>
      </c>
      <c r="T747" s="99">
        <v>0.44590376500000001</v>
      </c>
      <c r="U747" s="102">
        <f t="shared" si="56"/>
        <v>-124.26363679615939</v>
      </c>
      <c r="V747">
        <v>0.507911</v>
      </c>
      <c r="W747" s="100">
        <f t="shared" si="57"/>
        <v>-103.2152720341239</v>
      </c>
      <c r="X747">
        <v>0.47451199999999999</v>
      </c>
      <c r="Y747" s="100">
        <f t="shared" si="58"/>
        <v>110.74282631419226</v>
      </c>
      <c r="Z747">
        <v>0.49293999999999999</v>
      </c>
      <c r="AA747" s="100">
        <f t="shared" si="59"/>
        <v>102.86444597719805</v>
      </c>
      <c r="AB747">
        <v>0.71709999999999996</v>
      </c>
      <c r="AC747">
        <v>1</v>
      </c>
      <c r="AD747">
        <v>3</v>
      </c>
      <c r="AE747">
        <v>2</v>
      </c>
      <c r="AF747" t="s">
        <v>222</v>
      </c>
      <c r="AG747" s="99" t="s">
        <v>325</v>
      </c>
      <c r="AH747">
        <v>1</v>
      </c>
      <c r="AI747">
        <v>5</v>
      </c>
      <c r="AJ747">
        <v>-1</v>
      </c>
    </row>
    <row r="748" spans="1:36" x14ac:dyDescent="0.2">
      <c r="A748">
        <v>776922</v>
      </c>
      <c r="B748" s="85">
        <v>45870</v>
      </c>
      <c r="C748">
        <v>2025</v>
      </c>
      <c r="D748">
        <v>8.1</v>
      </c>
      <c r="E748">
        <v>8</v>
      </c>
      <c r="F748">
        <v>-114</v>
      </c>
      <c r="G748">
        <v>3</v>
      </c>
      <c r="H748">
        <v>108</v>
      </c>
      <c r="I748">
        <v>0.480769</v>
      </c>
      <c r="J748">
        <v>112</v>
      </c>
      <c r="K748">
        <v>108</v>
      </c>
      <c r="L748">
        <v>0.34564541199999999</v>
      </c>
      <c r="M748">
        <v>12</v>
      </c>
      <c r="N748">
        <v>-126</v>
      </c>
      <c r="O748">
        <v>0.55752199999999996</v>
      </c>
      <c r="P748">
        <v>-132</v>
      </c>
      <c r="Q748">
        <v>-126</v>
      </c>
      <c r="R748" s="99">
        <v>0.46775299300000001</v>
      </c>
      <c r="S748" s="102">
        <f t="shared" si="55"/>
        <v>-113.78804945455477</v>
      </c>
      <c r="T748" s="99">
        <v>0.68654869200000002</v>
      </c>
      <c r="U748" s="102">
        <f t="shared" si="56"/>
        <v>219.02881706909324</v>
      </c>
      <c r="V748">
        <v>0.5</v>
      </c>
      <c r="W748" s="100">
        <f t="shared" si="57"/>
        <v>-100</v>
      </c>
      <c r="X748">
        <v>0.5</v>
      </c>
      <c r="Y748" s="100">
        <f t="shared" si="58"/>
        <v>-100</v>
      </c>
      <c r="Z748">
        <v>0.5</v>
      </c>
      <c r="AA748" s="100">
        <f t="shared" si="59"/>
        <v>-100</v>
      </c>
      <c r="AB748">
        <v>0.63076900000000002</v>
      </c>
      <c r="AC748">
        <v>1</v>
      </c>
      <c r="AD748">
        <v>2</v>
      </c>
      <c r="AE748">
        <v>1</v>
      </c>
      <c r="AF748" t="s">
        <v>222</v>
      </c>
      <c r="AG748" s="99" t="s">
        <v>326</v>
      </c>
      <c r="AH748">
        <v>-1</v>
      </c>
      <c r="AI748">
        <v>3</v>
      </c>
      <c r="AJ748">
        <v>-1</v>
      </c>
    </row>
    <row r="749" spans="1:36" x14ac:dyDescent="0.2">
      <c r="A749">
        <v>776924</v>
      </c>
      <c r="B749" s="85">
        <v>45870</v>
      </c>
      <c r="C749">
        <v>2025</v>
      </c>
      <c r="D749">
        <v>8.1</v>
      </c>
      <c r="E749">
        <v>7</v>
      </c>
      <c r="F749">
        <v>110.5</v>
      </c>
      <c r="G749">
        <v>7</v>
      </c>
      <c r="H749">
        <v>-119</v>
      </c>
      <c r="I749">
        <v>0.54337899999999995</v>
      </c>
      <c r="J749">
        <v>-117</v>
      </c>
      <c r="K749">
        <v>-119</v>
      </c>
      <c r="L749">
        <v>0.30274477700000002</v>
      </c>
      <c r="M749">
        <v>15</v>
      </c>
      <c r="N749">
        <v>110</v>
      </c>
      <c r="O749">
        <v>0.47619</v>
      </c>
      <c r="P749">
        <v>109</v>
      </c>
      <c r="Q749">
        <v>110</v>
      </c>
      <c r="R749" s="99">
        <v>0.46976488599999999</v>
      </c>
      <c r="S749" s="102">
        <f t="shared" si="55"/>
        <v>-112.87244530235068</v>
      </c>
      <c r="T749" s="99">
        <v>0.555082988</v>
      </c>
      <c r="U749" s="102">
        <f t="shared" si="56"/>
        <v>124.76101678036082</v>
      </c>
      <c r="V749">
        <v>0.48142200000000002</v>
      </c>
      <c r="W749" s="100">
        <f t="shared" si="57"/>
        <v>107.71796885061339</v>
      </c>
      <c r="X749">
        <v>0.565438</v>
      </c>
      <c r="Y749" s="100">
        <f t="shared" si="58"/>
        <v>-130.11676124465555</v>
      </c>
      <c r="Z749">
        <v>0.50647799999999998</v>
      </c>
      <c r="AA749" s="100">
        <f t="shared" si="59"/>
        <v>-102.62521224990981</v>
      </c>
      <c r="AB749">
        <v>0.69337899999999997</v>
      </c>
      <c r="AC749">
        <v>1</v>
      </c>
      <c r="AD749">
        <v>3</v>
      </c>
      <c r="AE749">
        <v>2</v>
      </c>
      <c r="AF749" t="s">
        <v>222</v>
      </c>
      <c r="AG749" s="99" t="s">
        <v>325</v>
      </c>
      <c r="AH749">
        <v>1</v>
      </c>
      <c r="AI749">
        <v>5</v>
      </c>
      <c r="AJ749">
        <v>-1</v>
      </c>
    </row>
    <row r="750" spans="1:36" x14ac:dyDescent="0.2">
      <c r="A750">
        <v>776925</v>
      </c>
      <c r="B750" s="85">
        <v>45870</v>
      </c>
      <c r="C750">
        <v>2025</v>
      </c>
      <c r="D750">
        <v>8.1</v>
      </c>
      <c r="E750">
        <v>7.5</v>
      </c>
      <c r="F750">
        <v>-100</v>
      </c>
      <c r="G750">
        <v>11</v>
      </c>
      <c r="H750">
        <v>128</v>
      </c>
      <c r="I750">
        <v>0.43859599999999999</v>
      </c>
      <c r="J750">
        <v>148</v>
      </c>
      <c r="K750">
        <v>128</v>
      </c>
      <c r="L750">
        <v>0.35061088499999998</v>
      </c>
      <c r="M750">
        <v>19</v>
      </c>
      <c r="N750">
        <v>-138</v>
      </c>
      <c r="O750">
        <v>0.57983200000000001</v>
      </c>
      <c r="P750">
        <v>-160</v>
      </c>
      <c r="Q750">
        <v>-138</v>
      </c>
      <c r="R750" s="99">
        <v>0.48338954499999998</v>
      </c>
      <c r="S750" s="102">
        <f t="shared" si="55"/>
        <v>-106.87249245326562</v>
      </c>
      <c r="T750" s="99">
        <v>0.62799121199999997</v>
      </c>
      <c r="U750" s="102">
        <f t="shared" si="56"/>
        <v>168.81085400595427</v>
      </c>
      <c r="V750">
        <v>0.38035000000000002</v>
      </c>
      <c r="W750" s="100">
        <f t="shared" si="57"/>
        <v>162.91573550677009</v>
      </c>
      <c r="X750">
        <v>0.43134600000000001</v>
      </c>
      <c r="Y750" s="100">
        <f t="shared" si="58"/>
        <v>131.83245005169863</v>
      </c>
      <c r="Z750">
        <v>0.38833400000000001</v>
      </c>
      <c r="AA750" s="100">
        <f t="shared" si="59"/>
        <v>157.51028753598706</v>
      </c>
      <c r="AB750">
        <v>0.58859600000000001</v>
      </c>
      <c r="AC750">
        <v>1</v>
      </c>
      <c r="AD750">
        <v>13</v>
      </c>
      <c r="AE750">
        <v>12</v>
      </c>
      <c r="AF750" t="s">
        <v>222</v>
      </c>
      <c r="AG750" s="99" t="s">
        <v>326</v>
      </c>
      <c r="AH750">
        <v>-1</v>
      </c>
      <c r="AI750">
        <v>25</v>
      </c>
      <c r="AJ750">
        <v>1</v>
      </c>
    </row>
    <row r="751" spans="1:36" x14ac:dyDescent="0.2">
      <c r="A751">
        <v>776926</v>
      </c>
      <c r="B751" s="85">
        <v>45870</v>
      </c>
      <c r="C751">
        <v>2025</v>
      </c>
      <c r="D751">
        <v>8.1</v>
      </c>
      <c r="E751">
        <v>8</v>
      </c>
      <c r="F751">
        <v>-100</v>
      </c>
      <c r="G751">
        <v>18</v>
      </c>
      <c r="H751">
        <v>-132</v>
      </c>
      <c r="I751">
        <v>0.56896599999999997</v>
      </c>
      <c r="J751">
        <v>-135</v>
      </c>
      <c r="K751">
        <v>-132</v>
      </c>
      <c r="L751">
        <v>0.310488926</v>
      </c>
      <c r="M751">
        <v>25</v>
      </c>
      <c r="N751">
        <v>122</v>
      </c>
      <c r="O751">
        <v>0.45045000000000002</v>
      </c>
      <c r="P751">
        <v>125</v>
      </c>
      <c r="Q751">
        <v>122</v>
      </c>
      <c r="R751" s="99">
        <v>0.49721422700000001</v>
      </c>
      <c r="S751" s="102">
        <f t="shared" si="55"/>
        <v>-101.12055240929381</v>
      </c>
      <c r="T751" s="99">
        <v>0.54594136400000004</v>
      </c>
      <c r="U751" s="102">
        <f t="shared" si="56"/>
        <v>120.23587279595318</v>
      </c>
      <c r="V751">
        <v>0.55019600000000002</v>
      </c>
      <c r="W751" s="100">
        <f t="shared" si="57"/>
        <v>-122.31905452152493</v>
      </c>
      <c r="X751">
        <v>0.54408400000000001</v>
      </c>
      <c r="Y751" s="100">
        <f t="shared" si="58"/>
        <v>-119.3386501022118</v>
      </c>
      <c r="Z751">
        <v>0.55496599999999996</v>
      </c>
      <c r="AA751" s="100">
        <f t="shared" si="59"/>
        <v>-124.70193288602667</v>
      </c>
      <c r="AB751">
        <v>0.41896600000000001</v>
      </c>
      <c r="AC751">
        <v>-1</v>
      </c>
      <c r="AD751">
        <v>3</v>
      </c>
      <c r="AE751">
        <v>4</v>
      </c>
      <c r="AF751" t="s">
        <v>222</v>
      </c>
      <c r="AG751" s="99" t="s">
        <v>324</v>
      </c>
      <c r="AH751">
        <v>-1</v>
      </c>
      <c r="AI751">
        <v>7</v>
      </c>
      <c r="AJ751">
        <v>-1</v>
      </c>
    </row>
    <row r="752" spans="1:36" x14ac:dyDescent="0.2">
      <c r="A752">
        <v>776896</v>
      </c>
      <c r="B752" s="85">
        <v>45871</v>
      </c>
      <c r="C752">
        <v>2025</v>
      </c>
      <c r="D752">
        <v>8.1</v>
      </c>
      <c r="E752">
        <v>9</v>
      </c>
      <c r="F752">
        <v>110.5</v>
      </c>
      <c r="G752">
        <v>23</v>
      </c>
      <c r="H752">
        <v>-140</v>
      </c>
      <c r="I752">
        <v>0.58333299999999999</v>
      </c>
      <c r="J752">
        <v>-140</v>
      </c>
      <c r="K752">
        <v>-140</v>
      </c>
      <c r="L752">
        <v>0.30313439199999997</v>
      </c>
      <c r="M752">
        <v>26</v>
      </c>
      <c r="N752">
        <v>129</v>
      </c>
      <c r="O752">
        <v>0.43668099999999999</v>
      </c>
      <c r="P752">
        <v>129</v>
      </c>
      <c r="Q752">
        <v>129</v>
      </c>
      <c r="R752" s="99">
        <v>0.46993319300000003</v>
      </c>
      <c r="S752" s="102">
        <f t="shared" si="55"/>
        <v>-112.7962048426743</v>
      </c>
      <c r="T752" s="99">
        <v>0.61060193200000001</v>
      </c>
      <c r="U752" s="102">
        <f t="shared" si="56"/>
        <v>156.80661569178613</v>
      </c>
      <c r="V752">
        <v>0.519119</v>
      </c>
      <c r="W752" s="100">
        <f t="shared" si="57"/>
        <v>-107.95165539915281</v>
      </c>
      <c r="X752">
        <v>0.58507399999999998</v>
      </c>
      <c r="Y752" s="100">
        <f t="shared" si="58"/>
        <v>-141.00683013356598</v>
      </c>
      <c r="Z752">
        <v>0.47621400000000003</v>
      </c>
      <c r="AA752" s="100">
        <f t="shared" si="59"/>
        <v>109.98962651245027</v>
      </c>
      <c r="AB752">
        <v>0.43333300000000002</v>
      </c>
      <c r="AC752">
        <v>-1</v>
      </c>
      <c r="AD752">
        <v>5</v>
      </c>
      <c r="AE752">
        <v>8</v>
      </c>
      <c r="AF752" t="s">
        <v>228</v>
      </c>
      <c r="AG752" s="99" t="s">
        <v>324</v>
      </c>
      <c r="AH752">
        <v>-1</v>
      </c>
      <c r="AI752">
        <v>13</v>
      </c>
      <c r="AJ752">
        <v>1</v>
      </c>
    </row>
    <row r="753" spans="1:36" x14ac:dyDescent="0.2">
      <c r="A753">
        <v>776897</v>
      </c>
      <c r="B753" s="85">
        <v>45871</v>
      </c>
      <c r="C753">
        <v>2025</v>
      </c>
      <c r="D753">
        <v>8.1</v>
      </c>
      <c r="E753">
        <v>7.5</v>
      </c>
      <c r="F753">
        <v>-104</v>
      </c>
      <c r="G753">
        <v>24</v>
      </c>
      <c r="H753">
        <v>-146</v>
      </c>
      <c r="I753">
        <v>0.59349600000000002</v>
      </c>
      <c r="J753">
        <v>-102</v>
      </c>
      <c r="K753">
        <v>-146</v>
      </c>
      <c r="L753">
        <v>0.30915287200000002</v>
      </c>
      <c r="M753">
        <v>28</v>
      </c>
      <c r="N753">
        <v>114</v>
      </c>
      <c r="O753">
        <v>0.46728999999999998</v>
      </c>
      <c r="P753">
        <v>-116</v>
      </c>
      <c r="Q753">
        <v>114</v>
      </c>
      <c r="R753" s="99">
        <v>0.51274855200000002</v>
      </c>
      <c r="S753" s="102">
        <f t="shared" si="55"/>
        <v>105.23284314590688</v>
      </c>
      <c r="T753" s="99">
        <v>0.47920621499999999</v>
      </c>
      <c r="U753" s="102">
        <f t="shared" si="56"/>
        <v>-108.67842876370037</v>
      </c>
      <c r="V753">
        <v>0.5</v>
      </c>
      <c r="W753" s="100">
        <f t="shared" si="57"/>
        <v>-100</v>
      </c>
      <c r="X753">
        <v>0.5</v>
      </c>
      <c r="Y753" s="100">
        <f t="shared" si="58"/>
        <v>-100</v>
      </c>
      <c r="Z753">
        <v>0.5</v>
      </c>
      <c r="AA753" s="100">
        <f t="shared" si="59"/>
        <v>-100</v>
      </c>
      <c r="AB753">
        <v>0.443496</v>
      </c>
      <c r="AC753">
        <v>-1</v>
      </c>
      <c r="AD753">
        <v>4</v>
      </c>
      <c r="AE753">
        <v>6</v>
      </c>
      <c r="AF753" t="s">
        <v>225</v>
      </c>
      <c r="AG753" s="99" t="s">
        <v>324</v>
      </c>
      <c r="AH753">
        <v>-1</v>
      </c>
      <c r="AI753">
        <v>10</v>
      </c>
      <c r="AJ753">
        <v>1</v>
      </c>
    </row>
    <row r="754" spans="1:36" x14ac:dyDescent="0.2">
      <c r="A754">
        <v>776898</v>
      </c>
      <c r="B754" s="85">
        <v>45871</v>
      </c>
      <c r="C754">
        <v>2025</v>
      </c>
      <c r="D754">
        <v>8.1</v>
      </c>
      <c r="E754">
        <v>9</v>
      </c>
      <c r="F754">
        <v>103</v>
      </c>
      <c r="G754">
        <v>4</v>
      </c>
      <c r="H754">
        <v>-128</v>
      </c>
      <c r="I754">
        <v>0.56140400000000001</v>
      </c>
      <c r="J754">
        <v>-143</v>
      </c>
      <c r="K754">
        <v>-128</v>
      </c>
      <c r="L754">
        <v>0.34782608700000001</v>
      </c>
      <c r="M754">
        <v>9</v>
      </c>
      <c r="N754">
        <v>118</v>
      </c>
      <c r="O754">
        <v>0.45871600000000001</v>
      </c>
      <c r="P754">
        <v>132</v>
      </c>
      <c r="Q754">
        <v>118</v>
      </c>
      <c r="R754" s="99">
        <v>0.51125827800000001</v>
      </c>
      <c r="S754" s="102">
        <f t="shared" si="55"/>
        <v>104.60704600946673</v>
      </c>
      <c r="T754" s="99">
        <v>0.50489511499999995</v>
      </c>
      <c r="U754" s="102">
        <f t="shared" si="56"/>
        <v>101.97740525222245</v>
      </c>
      <c r="V754">
        <v>0.49891099999999999</v>
      </c>
      <c r="W754" s="100">
        <f t="shared" si="57"/>
        <v>100.43655080765907</v>
      </c>
      <c r="X754">
        <v>0.53644000000000003</v>
      </c>
      <c r="Y754" s="100">
        <f t="shared" si="58"/>
        <v>-115.72180516006559</v>
      </c>
      <c r="Z754">
        <v>0.59692299999999998</v>
      </c>
      <c r="AA754" s="100">
        <f t="shared" si="59"/>
        <v>-148.09155570771836</v>
      </c>
      <c r="AB754">
        <v>0.41140399999999999</v>
      </c>
      <c r="AC754">
        <v>-1</v>
      </c>
      <c r="AD754">
        <v>0</v>
      </c>
      <c r="AE754">
        <v>1</v>
      </c>
      <c r="AF754" t="s">
        <v>222</v>
      </c>
      <c r="AG754" s="99" t="s">
        <v>324</v>
      </c>
      <c r="AH754">
        <v>-1</v>
      </c>
      <c r="AI754">
        <v>1</v>
      </c>
      <c r="AJ754">
        <v>-1</v>
      </c>
    </row>
    <row r="755" spans="1:36" x14ac:dyDescent="0.2">
      <c r="A755">
        <v>776899</v>
      </c>
      <c r="B755" s="85">
        <v>45871</v>
      </c>
      <c r="C755">
        <v>2025</v>
      </c>
      <c r="D755">
        <v>8.1</v>
      </c>
      <c r="E755">
        <v>9.5</v>
      </c>
      <c r="F755">
        <v>-108.5</v>
      </c>
      <c r="G755">
        <v>20</v>
      </c>
      <c r="H755">
        <v>-114</v>
      </c>
      <c r="I755">
        <v>0.53271000000000002</v>
      </c>
      <c r="J755">
        <v>-110</v>
      </c>
      <c r="K755">
        <v>-114</v>
      </c>
      <c r="L755">
        <v>0.33728248799999999</v>
      </c>
      <c r="M755">
        <v>1</v>
      </c>
      <c r="N755">
        <v>105</v>
      </c>
      <c r="O755">
        <v>0.48780499999999999</v>
      </c>
      <c r="P755">
        <v>102</v>
      </c>
      <c r="Q755">
        <v>105</v>
      </c>
      <c r="R755" s="99">
        <v>0.45616521300000001</v>
      </c>
      <c r="S755" s="102">
        <f t="shared" si="55"/>
        <v>-119.21882061620512</v>
      </c>
      <c r="T755" s="99">
        <v>0.55026244599999996</v>
      </c>
      <c r="U755" s="102">
        <f t="shared" si="56"/>
        <v>122.3519008154698</v>
      </c>
      <c r="V755">
        <v>0.452515</v>
      </c>
      <c r="W755" s="100">
        <f t="shared" si="57"/>
        <v>120.98714959725092</v>
      </c>
      <c r="X755">
        <v>0.53544899999999995</v>
      </c>
      <c r="Y755" s="100">
        <f t="shared" si="58"/>
        <v>-115.2616182076887</v>
      </c>
      <c r="Z755">
        <v>0.51405299999999998</v>
      </c>
      <c r="AA755" s="100">
        <f t="shared" si="59"/>
        <v>-105.78375831109153</v>
      </c>
      <c r="AB755">
        <v>0.38270999999999999</v>
      </c>
      <c r="AC755">
        <v>-1</v>
      </c>
      <c r="AD755">
        <v>2</v>
      </c>
      <c r="AE755">
        <v>7</v>
      </c>
      <c r="AF755" t="s">
        <v>230</v>
      </c>
      <c r="AG755" s="99" t="s">
        <v>324</v>
      </c>
      <c r="AH755">
        <v>-1</v>
      </c>
      <c r="AI755">
        <v>9</v>
      </c>
      <c r="AJ755">
        <v>-1</v>
      </c>
    </row>
    <row r="756" spans="1:36" x14ac:dyDescent="0.2">
      <c r="A756">
        <v>776900</v>
      </c>
      <c r="B756" s="85">
        <v>45871</v>
      </c>
      <c r="C756">
        <v>2025</v>
      </c>
      <c r="D756">
        <v>8.1</v>
      </c>
      <c r="E756">
        <v>8</v>
      </c>
      <c r="F756">
        <v>107.5</v>
      </c>
      <c r="G756">
        <v>29</v>
      </c>
      <c r="H756">
        <v>-136</v>
      </c>
      <c r="I756">
        <v>0.57627099999999998</v>
      </c>
      <c r="J756">
        <v>-136</v>
      </c>
      <c r="K756">
        <v>-136</v>
      </c>
      <c r="L756">
        <v>0.33360588699999999</v>
      </c>
      <c r="M756">
        <v>13</v>
      </c>
      <c r="N756">
        <v>126</v>
      </c>
      <c r="O756">
        <v>0.44247799999999998</v>
      </c>
      <c r="P756">
        <v>126</v>
      </c>
      <c r="Q756">
        <v>126</v>
      </c>
      <c r="R756" s="99">
        <v>0.479499022</v>
      </c>
      <c r="S756" s="102">
        <f t="shared" si="55"/>
        <v>-108.55099887982674</v>
      </c>
      <c r="T756" s="99">
        <v>0.48646759699999997</v>
      </c>
      <c r="U756" s="102">
        <f t="shared" si="56"/>
        <v>-105.56353725652154</v>
      </c>
      <c r="V756">
        <v>0.58505600000000002</v>
      </c>
      <c r="W756" s="100">
        <f t="shared" si="57"/>
        <v>-140.99637541451378</v>
      </c>
      <c r="X756">
        <v>0.58993399999999996</v>
      </c>
      <c r="Y756" s="100">
        <f t="shared" si="58"/>
        <v>-143.86318299980977</v>
      </c>
      <c r="Z756">
        <v>0.57048500000000002</v>
      </c>
      <c r="AA756" s="100">
        <f t="shared" si="59"/>
        <v>-132.82073967148995</v>
      </c>
      <c r="AB756">
        <v>0.726271</v>
      </c>
      <c r="AC756">
        <v>1</v>
      </c>
      <c r="AD756">
        <v>4</v>
      </c>
      <c r="AE756">
        <v>2</v>
      </c>
      <c r="AF756" t="s">
        <v>225</v>
      </c>
      <c r="AG756" s="99" t="s">
        <v>325</v>
      </c>
      <c r="AH756">
        <v>1</v>
      </c>
      <c r="AI756">
        <v>6</v>
      </c>
      <c r="AJ756">
        <v>-1</v>
      </c>
    </row>
    <row r="757" spans="1:36" x14ac:dyDescent="0.2">
      <c r="A757">
        <v>776901</v>
      </c>
      <c r="B757" s="85">
        <v>45871</v>
      </c>
      <c r="C757">
        <v>2025</v>
      </c>
      <c r="D757">
        <v>8.1</v>
      </c>
      <c r="E757">
        <v>8</v>
      </c>
      <c r="F757">
        <v>-103</v>
      </c>
      <c r="G757">
        <v>27</v>
      </c>
      <c r="H757">
        <v>100</v>
      </c>
      <c r="I757">
        <v>0.5</v>
      </c>
      <c r="J757">
        <v>106</v>
      </c>
      <c r="K757">
        <v>100</v>
      </c>
      <c r="L757">
        <v>0.32069846699999999</v>
      </c>
      <c r="M757">
        <v>14</v>
      </c>
      <c r="N757">
        <v>-108</v>
      </c>
      <c r="O757">
        <v>0.519231</v>
      </c>
      <c r="P757">
        <v>-115</v>
      </c>
      <c r="Q757">
        <v>-108</v>
      </c>
      <c r="R757" s="99">
        <v>0.517480206</v>
      </c>
      <c r="S757" s="102">
        <f t="shared" si="55"/>
        <v>107.24538401009099</v>
      </c>
      <c r="T757" s="99">
        <v>0.34621080199999998</v>
      </c>
      <c r="U757" s="102">
        <f t="shared" si="56"/>
        <v>-188.84136318773787</v>
      </c>
      <c r="V757">
        <v>0.51004700000000003</v>
      </c>
      <c r="W757" s="100">
        <f t="shared" si="57"/>
        <v>-104.10120970786996</v>
      </c>
      <c r="X757">
        <v>0.45602599999999999</v>
      </c>
      <c r="Y757" s="100">
        <f t="shared" si="58"/>
        <v>119.28574247959546</v>
      </c>
      <c r="Z757">
        <v>0.42716799999999999</v>
      </c>
      <c r="AA757" s="100">
        <f t="shared" si="59"/>
        <v>134.09993257921943</v>
      </c>
      <c r="AB757">
        <v>0.65</v>
      </c>
      <c r="AC757">
        <v>1</v>
      </c>
      <c r="AD757">
        <v>4</v>
      </c>
      <c r="AE757">
        <v>0</v>
      </c>
      <c r="AF757" t="s">
        <v>227</v>
      </c>
      <c r="AG757" s="99" t="s">
        <v>326</v>
      </c>
      <c r="AH757">
        <v>-1</v>
      </c>
      <c r="AI757">
        <v>4</v>
      </c>
      <c r="AJ757">
        <v>-1</v>
      </c>
    </row>
    <row r="758" spans="1:36" x14ac:dyDescent="0.2">
      <c r="A758">
        <v>776905</v>
      </c>
      <c r="B758" s="85">
        <v>45871</v>
      </c>
      <c r="C758">
        <v>2025</v>
      </c>
      <c r="D758">
        <v>8.1</v>
      </c>
      <c r="E758">
        <v>7</v>
      </c>
      <c r="F758">
        <v>-107</v>
      </c>
      <c r="G758">
        <v>7</v>
      </c>
      <c r="H758">
        <v>-143</v>
      </c>
      <c r="I758">
        <v>0.58847700000000003</v>
      </c>
      <c r="J758">
        <v>-154</v>
      </c>
      <c r="K758">
        <v>-143</v>
      </c>
      <c r="L758">
        <v>0.30274477700000002</v>
      </c>
      <c r="M758">
        <v>15</v>
      </c>
      <c r="N758">
        <v>132</v>
      </c>
      <c r="O758">
        <v>0.43103399999999997</v>
      </c>
      <c r="P758">
        <v>142</v>
      </c>
      <c r="Q758">
        <v>132</v>
      </c>
      <c r="R758" s="99">
        <v>0.46750000000000003</v>
      </c>
      <c r="S758" s="102">
        <f t="shared" si="55"/>
        <v>-113.90374331550801</v>
      </c>
      <c r="T758" s="99">
        <v>0.49794949900000002</v>
      </c>
      <c r="U758" s="102">
        <f t="shared" si="56"/>
        <v>-100.82357789459289</v>
      </c>
      <c r="V758">
        <v>0.53745299999999996</v>
      </c>
      <c r="W758" s="100">
        <f t="shared" si="57"/>
        <v>-116.19424620633146</v>
      </c>
      <c r="X758">
        <v>0.557759</v>
      </c>
      <c r="Y758" s="100">
        <f t="shared" si="58"/>
        <v>-126.121051643787</v>
      </c>
      <c r="Z758">
        <v>0.597078</v>
      </c>
      <c r="AA758" s="100">
        <f t="shared" si="59"/>
        <v>-148.18699400876596</v>
      </c>
      <c r="AB758">
        <v>0.73847700000000005</v>
      </c>
      <c r="AC758">
        <v>1</v>
      </c>
      <c r="AD758">
        <v>5</v>
      </c>
      <c r="AE758">
        <v>4</v>
      </c>
      <c r="AF758" t="s">
        <v>222</v>
      </c>
      <c r="AG758" s="99" t="s">
        <v>325</v>
      </c>
      <c r="AH758">
        <v>1</v>
      </c>
      <c r="AI758">
        <v>9</v>
      </c>
      <c r="AJ758">
        <v>1</v>
      </c>
    </row>
    <row r="759" spans="1:36" x14ac:dyDescent="0.2">
      <c r="A759">
        <v>776907</v>
      </c>
      <c r="B759" s="85">
        <v>45871</v>
      </c>
      <c r="C759">
        <v>2025</v>
      </c>
      <c r="D759">
        <v>8.1</v>
      </c>
      <c r="E759">
        <v>8</v>
      </c>
      <c r="F759">
        <v>-110</v>
      </c>
      <c r="G759">
        <v>6</v>
      </c>
      <c r="H759">
        <v>100</v>
      </c>
      <c r="I759">
        <v>0.5</v>
      </c>
      <c r="J759">
        <v>107</v>
      </c>
      <c r="K759">
        <v>100</v>
      </c>
      <c r="L759">
        <v>0.333208536</v>
      </c>
      <c r="M759">
        <v>0</v>
      </c>
      <c r="N759">
        <v>-110</v>
      </c>
      <c r="O759">
        <v>0.52381</v>
      </c>
      <c r="P759">
        <v>-118</v>
      </c>
      <c r="Q759">
        <v>-110</v>
      </c>
      <c r="R759" s="99">
        <v>0.47341336899999997</v>
      </c>
      <c r="S759" s="102">
        <f t="shared" si="55"/>
        <v>-111.23188855277132</v>
      </c>
      <c r="T759" s="99">
        <v>0.39772457900000002</v>
      </c>
      <c r="U759" s="102">
        <f t="shared" si="56"/>
        <v>-151.4302743155333</v>
      </c>
      <c r="V759">
        <v>0.5</v>
      </c>
      <c r="W759" s="100">
        <f t="shared" si="57"/>
        <v>-100</v>
      </c>
      <c r="X759">
        <v>0.5</v>
      </c>
      <c r="Y759" s="100">
        <f t="shared" si="58"/>
        <v>-100</v>
      </c>
      <c r="Z759">
        <v>0.5</v>
      </c>
      <c r="AA759" s="100">
        <f t="shared" si="59"/>
        <v>-100</v>
      </c>
      <c r="AB759">
        <v>0.35</v>
      </c>
      <c r="AC759">
        <v>-1</v>
      </c>
      <c r="AD759">
        <v>2</v>
      </c>
      <c r="AE759">
        <v>4</v>
      </c>
      <c r="AF759" t="s">
        <v>225</v>
      </c>
      <c r="AG759" s="99" t="s">
        <v>323</v>
      </c>
      <c r="AH759">
        <v>1</v>
      </c>
      <c r="AI759">
        <v>6</v>
      </c>
      <c r="AJ759">
        <v>-1</v>
      </c>
    </row>
    <row r="760" spans="1:36" x14ac:dyDescent="0.2">
      <c r="A760">
        <v>776909</v>
      </c>
      <c r="B760" s="85">
        <v>45871</v>
      </c>
      <c r="C760">
        <v>2025</v>
      </c>
      <c r="D760">
        <v>8.1</v>
      </c>
      <c r="E760">
        <v>9</v>
      </c>
      <c r="F760">
        <v>-106</v>
      </c>
      <c r="G760">
        <v>3</v>
      </c>
      <c r="H760">
        <v>-131</v>
      </c>
      <c r="I760">
        <v>0.56710000000000005</v>
      </c>
      <c r="J760">
        <v>-111</v>
      </c>
      <c r="K760">
        <v>-131</v>
      </c>
      <c r="L760">
        <v>0.34564541199999999</v>
      </c>
      <c r="M760">
        <v>12</v>
      </c>
      <c r="N760">
        <v>121</v>
      </c>
      <c r="O760">
        <v>0.45248899999999997</v>
      </c>
      <c r="P760">
        <v>102</v>
      </c>
      <c r="Q760">
        <v>121</v>
      </c>
      <c r="R760" s="99">
        <v>0.45678318600000001</v>
      </c>
      <c r="S760" s="102">
        <f t="shared" si="55"/>
        <v>-118.92224377978746</v>
      </c>
      <c r="T760" s="99">
        <v>0.48020962</v>
      </c>
      <c r="U760" s="102">
        <f t="shared" si="56"/>
        <v>-108.2423921453302</v>
      </c>
      <c r="V760">
        <v>0.58129900000000001</v>
      </c>
      <c r="W760" s="100">
        <f t="shared" si="57"/>
        <v>-138.8339172822611</v>
      </c>
      <c r="X760">
        <v>0.537408</v>
      </c>
      <c r="Y760" s="100">
        <f t="shared" si="58"/>
        <v>-116.17321527393469</v>
      </c>
      <c r="Z760">
        <v>0.53534599999999999</v>
      </c>
      <c r="AA760" s="100">
        <f t="shared" si="59"/>
        <v>-115.21390109629961</v>
      </c>
      <c r="AB760">
        <v>0.71709999999999996</v>
      </c>
      <c r="AC760">
        <v>1</v>
      </c>
      <c r="AD760">
        <v>7</v>
      </c>
      <c r="AE760">
        <v>3</v>
      </c>
      <c r="AF760" t="s">
        <v>227</v>
      </c>
      <c r="AG760" s="99" t="s">
        <v>325</v>
      </c>
      <c r="AH760">
        <v>1</v>
      </c>
      <c r="AI760">
        <v>10</v>
      </c>
      <c r="AJ760">
        <v>1</v>
      </c>
    </row>
    <row r="761" spans="1:36" x14ac:dyDescent="0.2">
      <c r="A761">
        <v>776910</v>
      </c>
      <c r="B761" s="85">
        <v>45871</v>
      </c>
      <c r="C761">
        <v>2025</v>
      </c>
      <c r="D761">
        <v>8.1</v>
      </c>
      <c r="E761">
        <v>7.5</v>
      </c>
      <c r="F761">
        <v>-108.5</v>
      </c>
      <c r="G761">
        <v>11</v>
      </c>
      <c r="H761">
        <v>-117</v>
      </c>
      <c r="I761">
        <v>0.53917099999999996</v>
      </c>
      <c r="J761">
        <v>-110</v>
      </c>
      <c r="K761">
        <v>-117</v>
      </c>
      <c r="L761">
        <v>0.35061088499999998</v>
      </c>
      <c r="M761">
        <v>19</v>
      </c>
      <c r="N761">
        <v>108</v>
      </c>
      <c r="O761">
        <v>0.480769</v>
      </c>
      <c r="P761">
        <v>102</v>
      </c>
      <c r="Q761">
        <v>108</v>
      </c>
      <c r="R761" s="99">
        <v>0.47453019699999999</v>
      </c>
      <c r="S761" s="102">
        <f t="shared" si="55"/>
        <v>-110.73474487441312</v>
      </c>
      <c r="T761" s="99">
        <v>0.46097743699999999</v>
      </c>
      <c r="U761" s="102">
        <f t="shared" si="56"/>
        <v>-116.93035704912388</v>
      </c>
      <c r="V761">
        <v>0.44787700000000003</v>
      </c>
      <c r="W761" s="100">
        <f t="shared" si="57"/>
        <v>123.27558682406105</v>
      </c>
      <c r="X761">
        <v>0.41727700000000001</v>
      </c>
      <c r="Y761" s="100">
        <f t="shared" si="58"/>
        <v>139.64896220016919</v>
      </c>
      <c r="Z761">
        <v>0.45466099999999998</v>
      </c>
      <c r="AA761" s="100">
        <f t="shared" si="59"/>
        <v>119.94409021226805</v>
      </c>
      <c r="AB761">
        <v>0.68917099999999998</v>
      </c>
      <c r="AC761">
        <v>1</v>
      </c>
      <c r="AD761">
        <v>2</v>
      </c>
      <c r="AE761">
        <v>0</v>
      </c>
      <c r="AF761" t="s">
        <v>225</v>
      </c>
      <c r="AG761" s="99" t="s">
        <v>325</v>
      </c>
      <c r="AH761">
        <v>1</v>
      </c>
      <c r="AI761">
        <v>2</v>
      </c>
      <c r="AJ761">
        <v>-1</v>
      </c>
    </row>
    <row r="762" spans="1:36" x14ac:dyDescent="0.2">
      <c r="A762">
        <v>776912</v>
      </c>
      <c r="B762" s="85">
        <v>45871</v>
      </c>
      <c r="C762">
        <v>2025</v>
      </c>
      <c r="D762">
        <v>8.1</v>
      </c>
      <c r="E762">
        <v>6</v>
      </c>
      <c r="F762">
        <v>-106.5</v>
      </c>
      <c r="G762">
        <v>21</v>
      </c>
      <c r="H762">
        <v>-116</v>
      </c>
      <c r="I762">
        <v>0.53703699999999999</v>
      </c>
      <c r="J762">
        <v>103</v>
      </c>
      <c r="K762">
        <v>-116</v>
      </c>
      <c r="L762">
        <v>0.323198667</v>
      </c>
      <c r="M762">
        <v>10</v>
      </c>
      <c r="N762">
        <v>107</v>
      </c>
      <c r="O762">
        <v>0.48309200000000002</v>
      </c>
      <c r="P762">
        <v>-111</v>
      </c>
      <c r="Q762">
        <v>107</v>
      </c>
      <c r="R762" s="99">
        <v>0.46265100799999997</v>
      </c>
      <c r="S762" s="102">
        <f t="shared" si="55"/>
        <v>-116.14564384565227</v>
      </c>
      <c r="T762" s="99">
        <v>0.51079548900000005</v>
      </c>
      <c r="U762" s="102">
        <f t="shared" si="56"/>
        <v>104.41348710294294</v>
      </c>
      <c r="V762">
        <v>0.56581700000000001</v>
      </c>
      <c r="W762" s="100">
        <f t="shared" si="57"/>
        <v>-130.31763104497415</v>
      </c>
      <c r="X762">
        <v>0.59978900000000002</v>
      </c>
      <c r="Y762" s="100">
        <f t="shared" si="58"/>
        <v>-149.86819452738683</v>
      </c>
      <c r="Z762">
        <v>0.56445500000000004</v>
      </c>
      <c r="AA762" s="100">
        <f t="shared" si="59"/>
        <v>-129.59740095742117</v>
      </c>
      <c r="AB762">
        <v>0.38703700000000002</v>
      </c>
      <c r="AC762">
        <v>-1</v>
      </c>
      <c r="AD762">
        <v>5</v>
      </c>
      <c r="AE762">
        <v>7</v>
      </c>
      <c r="AF762" t="s">
        <v>225</v>
      </c>
      <c r="AG762" s="99" t="s">
        <v>324</v>
      </c>
      <c r="AH762">
        <v>-1</v>
      </c>
      <c r="AI762">
        <v>12</v>
      </c>
      <c r="AJ762">
        <v>1</v>
      </c>
    </row>
    <row r="763" spans="1:36" x14ac:dyDescent="0.2">
      <c r="A763">
        <v>776881</v>
      </c>
      <c r="B763" s="85">
        <v>45872</v>
      </c>
      <c r="C763">
        <v>2025</v>
      </c>
      <c r="D763">
        <v>8.1</v>
      </c>
      <c r="E763">
        <v>9.5</v>
      </c>
      <c r="F763">
        <v>-120</v>
      </c>
      <c r="G763">
        <v>20</v>
      </c>
      <c r="H763">
        <v>-130</v>
      </c>
      <c r="I763">
        <v>0.56521699999999997</v>
      </c>
      <c r="J763">
        <v>108</v>
      </c>
      <c r="K763">
        <v>-130</v>
      </c>
      <c r="L763">
        <v>0.33728248799999999</v>
      </c>
      <c r="M763">
        <v>1</v>
      </c>
      <c r="N763">
        <v>102</v>
      </c>
      <c r="O763">
        <v>0.49504999999999999</v>
      </c>
      <c r="P763">
        <v>-126</v>
      </c>
      <c r="Q763">
        <v>102</v>
      </c>
      <c r="R763" s="99">
        <v>0.45889348600000002</v>
      </c>
      <c r="S763" s="102">
        <f t="shared" si="55"/>
        <v>-117.91549248533025</v>
      </c>
      <c r="T763" s="99">
        <v>0.54829259100000005</v>
      </c>
      <c r="U763" s="102">
        <f t="shared" si="56"/>
        <v>121.38224436340828</v>
      </c>
      <c r="V763">
        <v>0.5</v>
      </c>
      <c r="W763" s="100">
        <f t="shared" si="57"/>
        <v>-100</v>
      </c>
      <c r="X763">
        <v>0.5</v>
      </c>
      <c r="Y763" s="100">
        <f t="shared" si="58"/>
        <v>-100</v>
      </c>
      <c r="Z763">
        <v>0.5</v>
      </c>
      <c r="AA763" s="100">
        <f t="shared" si="59"/>
        <v>-100</v>
      </c>
      <c r="AB763">
        <v>0.415217</v>
      </c>
      <c r="AC763">
        <v>-1</v>
      </c>
      <c r="AD763">
        <v>4</v>
      </c>
      <c r="AE763">
        <v>6</v>
      </c>
      <c r="AF763" t="s">
        <v>225</v>
      </c>
      <c r="AG763" s="99" t="s">
        <v>324</v>
      </c>
      <c r="AH763">
        <v>-1</v>
      </c>
      <c r="AI763">
        <v>10</v>
      </c>
      <c r="AJ763">
        <v>1</v>
      </c>
    </row>
    <row r="764" spans="1:36" x14ac:dyDescent="0.2">
      <c r="A764">
        <v>776883</v>
      </c>
      <c r="B764" s="85">
        <v>45872</v>
      </c>
      <c r="C764">
        <v>2025</v>
      </c>
      <c r="D764">
        <v>8.1</v>
      </c>
      <c r="E764">
        <v>7</v>
      </c>
      <c r="F764">
        <v>-107.5</v>
      </c>
      <c r="G764">
        <v>24</v>
      </c>
      <c r="H764">
        <v>123</v>
      </c>
      <c r="I764">
        <v>0.44843</v>
      </c>
      <c r="J764">
        <v>127</v>
      </c>
      <c r="K764">
        <v>123</v>
      </c>
      <c r="L764">
        <v>0.30915287200000002</v>
      </c>
      <c r="M764">
        <v>28</v>
      </c>
      <c r="N764">
        <v>-133</v>
      </c>
      <c r="O764">
        <v>0.57081499999999996</v>
      </c>
      <c r="P764">
        <v>-138</v>
      </c>
      <c r="Q764">
        <v>-133</v>
      </c>
      <c r="R764" s="99">
        <v>0.50445135100000005</v>
      </c>
      <c r="S764" s="102">
        <f t="shared" si="55"/>
        <v>101.79653441048934</v>
      </c>
      <c r="T764" s="99">
        <v>0.60066656799999996</v>
      </c>
      <c r="U764" s="102">
        <f t="shared" si="56"/>
        <v>150.41730039772875</v>
      </c>
      <c r="V764">
        <v>0.44365100000000002</v>
      </c>
      <c r="W764" s="100">
        <f t="shared" si="57"/>
        <v>125.4023996339465</v>
      </c>
      <c r="X764">
        <v>0.55197499999999999</v>
      </c>
      <c r="Y764" s="100">
        <f t="shared" si="58"/>
        <v>-123.20183025500808</v>
      </c>
      <c r="Z764">
        <v>0.49778</v>
      </c>
      <c r="AA764" s="100">
        <f t="shared" si="59"/>
        <v>100.89196030374865</v>
      </c>
      <c r="AB764">
        <v>0.59843000000000002</v>
      </c>
      <c r="AC764">
        <v>1</v>
      </c>
      <c r="AD764">
        <v>5</v>
      </c>
      <c r="AE764">
        <v>4</v>
      </c>
      <c r="AF764" t="s">
        <v>222</v>
      </c>
      <c r="AG764" s="99" t="s">
        <v>326</v>
      </c>
      <c r="AH764">
        <v>-1</v>
      </c>
      <c r="AI764">
        <v>9</v>
      </c>
      <c r="AJ764">
        <v>1</v>
      </c>
    </row>
    <row r="765" spans="1:36" x14ac:dyDescent="0.2">
      <c r="A765">
        <v>776885</v>
      </c>
      <c r="B765" s="85">
        <v>45872</v>
      </c>
      <c r="C765">
        <v>2025</v>
      </c>
      <c r="D765">
        <v>8.1</v>
      </c>
      <c r="E765">
        <v>9.5</v>
      </c>
      <c r="F765">
        <v>103</v>
      </c>
      <c r="G765">
        <v>4</v>
      </c>
      <c r="H765">
        <v>-123</v>
      </c>
      <c r="I765">
        <v>0.55157</v>
      </c>
      <c r="J765">
        <v>-128</v>
      </c>
      <c r="K765">
        <v>-123</v>
      </c>
      <c r="L765">
        <v>0.34782608700000001</v>
      </c>
      <c r="M765">
        <v>9</v>
      </c>
      <c r="N765">
        <v>113</v>
      </c>
      <c r="O765">
        <v>0.46948400000000001</v>
      </c>
      <c r="P765">
        <v>118</v>
      </c>
      <c r="Q765">
        <v>113</v>
      </c>
      <c r="R765" s="99">
        <v>0.50371579099999997</v>
      </c>
      <c r="S765" s="102">
        <f t="shared" si="55"/>
        <v>101.49744478370053</v>
      </c>
      <c r="T765" s="99">
        <v>0.57998484900000002</v>
      </c>
      <c r="U765" s="102">
        <f t="shared" si="56"/>
        <v>138.08664940279741</v>
      </c>
      <c r="V765">
        <v>0.58303199999999999</v>
      </c>
      <c r="W765" s="100">
        <f t="shared" si="57"/>
        <v>-139.82655743366396</v>
      </c>
      <c r="X765">
        <v>0.56196400000000002</v>
      </c>
      <c r="Y765" s="100">
        <f t="shared" si="58"/>
        <v>-128.29173857856432</v>
      </c>
      <c r="Z765">
        <v>0.58150000000000002</v>
      </c>
      <c r="AA765" s="100">
        <f t="shared" si="59"/>
        <v>-138.94862604540026</v>
      </c>
      <c r="AB765">
        <v>0.70157000000000003</v>
      </c>
      <c r="AC765">
        <v>1</v>
      </c>
      <c r="AD765">
        <v>8</v>
      </c>
      <c r="AE765">
        <v>5</v>
      </c>
      <c r="AF765" t="s">
        <v>228</v>
      </c>
      <c r="AG765" s="99" t="s">
        <v>325</v>
      </c>
      <c r="AH765">
        <v>1</v>
      </c>
      <c r="AI765">
        <v>13</v>
      </c>
      <c r="AJ765">
        <v>1</v>
      </c>
    </row>
    <row r="766" spans="1:36" x14ac:dyDescent="0.2">
      <c r="A766">
        <v>776886</v>
      </c>
      <c r="B766" s="85">
        <v>45872</v>
      </c>
      <c r="C766">
        <v>2025</v>
      </c>
      <c r="D766">
        <v>8.1</v>
      </c>
      <c r="E766">
        <v>11</v>
      </c>
      <c r="F766">
        <v>-102</v>
      </c>
      <c r="G766">
        <v>8</v>
      </c>
      <c r="H766">
        <v>138</v>
      </c>
      <c r="I766">
        <v>0.42016799999999999</v>
      </c>
      <c r="J766">
        <v>133</v>
      </c>
      <c r="K766">
        <v>138</v>
      </c>
      <c r="L766">
        <v>0.37799862899999997</v>
      </c>
      <c r="M766">
        <v>22</v>
      </c>
      <c r="N766">
        <v>-151</v>
      </c>
      <c r="O766">
        <v>0.60159399999999996</v>
      </c>
      <c r="P766">
        <v>-145</v>
      </c>
      <c r="Q766">
        <v>-151</v>
      </c>
      <c r="R766" s="99">
        <v>0.51833213499999997</v>
      </c>
      <c r="S766" s="102">
        <f t="shared" si="55"/>
        <v>107.61194023188571</v>
      </c>
      <c r="T766" s="99">
        <v>0.58681491500000005</v>
      </c>
      <c r="U766" s="102">
        <f t="shared" si="56"/>
        <v>142.0222888732782</v>
      </c>
      <c r="V766">
        <v>0.39570100000000002</v>
      </c>
      <c r="W766" s="100">
        <f t="shared" si="57"/>
        <v>152.71606591845861</v>
      </c>
      <c r="X766">
        <v>0.39778599999999997</v>
      </c>
      <c r="Y766" s="100">
        <f t="shared" si="58"/>
        <v>151.39145168507693</v>
      </c>
      <c r="Z766">
        <v>0.37621300000000002</v>
      </c>
      <c r="AA766" s="100">
        <f t="shared" si="59"/>
        <v>165.80687004436314</v>
      </c>
      <c r="AB766">
        <v>0.27016800000000002</v>
      </c>
      <c r="AC766">
        <v>-1</v>
      </c>
      <c r="AD766">
        <v>5</v>
      </c>
      <c r="AE766">
        <v>9</v>
      </c>
      <c r="AF766" t="s">
        <v>227</v>
      </c>
      <c r="AG766" s="99" t="s">
        <v>323</v>
      </c>
      <c r="AH766">
        <v>1</v>
      </c>
      <c r="AI766">
        <v>14</v>
      </c>
      <c r="AJ766">
        <v>1</v>
      </c>
    </row>
    <row r="767" spans="1:36" x14ac:dyDescent="0.2">
      <c r="A767">
        <v>776887</v>
      </c>
      <c r="B767" s="85">
        <v>45872</v>
      </c>
      <c r="C767">
        <v>2025</v>
      </c>
      <c r="D767">
        <v>8.1</v>
      </c>
      <c r="E767">
        <v>9</v>
      </c>
      <c r="F767">
        <v>107</v>
      </c>
      <c r="G767">
        <v>18</v>
      </c>
      <c r="H767">
        <v>-149</v>
      </c>
      <c r="I767">
        <v>0.59839399999999998</v>
      </c>
      <c r="J767">
        <v>-156</v>
      </c>
      <c r="K767">
        <v>-149</v>
      </c>
      <c r="L767">
        <v>0.310488926</v>
      </c>
      <c r="M767">
        <v>25</v>
      </c>
      <c r="N767">
        <v>137</v>
      </c>
      <c r="O767">
        <v>0.42194100000000001</v>
      </c>
      <c r="P767">
        <v>143</v>
      </c>
      <c r="Q767">
        <v>137</v>
      </c>
      <c r="R767" s="99">
        <v>0.49547607500000002</v>
      </c>
      <c r="S767" s="102">
        <f t="shared" si="55"/>
        <v>-101.82609220838765</v>
      </c>
      <c r="T767" s="99">
        <v>0.40790161899999999</v>
      </c>
      <c r="U767" s="102">
        <f t="shared" si="56"/>
        <v>-145.1571539361799</v>
      </c>
      <c r="V767">
        <v>0.54891299999999998</v>
      </c>
      <c r="W767" s="100">
        <f t="shared" si="57"/>
        <v>-121.68672562055656</v>
      </c>
      <c r="X767">
        <v>0.57875699999999997</v>
      </c>
      <c r="Y767" s="100">
        <f t="shared" si="58"/>
        <v>-137.39266883960087</v>
      </c>
      <c r="Z767">
        <v>0.60776200000000002</v>
      </c>
      <c r="AA767" s="100">
        <f t="shared" si="59"/>
        <v>-154.94725141368252</v>
      </c>
      <c r="AB767">
        <v>0.44839400000000001</v>
      </c>
      <c r="AC767">
        <v>-1</v>
      </c>
      <c r="AD767">
        <v>4</v>
      </c>
      <c r="AE767">
        <v>12</v>
      </c>
      <c r="AF767" t="s">
        <v>223</v>
      </c>
      <c r="AG767" s="99" t="s">
        <v>324</v>
      </c>
      <c r="AH767">
        <v>-1</v>
      </c>
      <c r="AI767">
        <v>16</v>
      </c>
      <c r="AJ767">
        <v>1</v>
      </c>
    </row>
    <row r="768" spans="1:36" x14ac:dyDescent="0.2">
      <c r="A768">
        <v>776889</v>
      </c>
      <c r="B768" s="85">
        <v>45872</v>
      </c>
      <c r="C768">
        <v>2025</v>
      </c>
      <c r="D768">
        <v>8.1</v>
      </c>
      <c r="E768">
        <v>8.5</v>
      </c>
      <c r="F768">
        <v>-109.5</v>
      </c>
      <c r="G768">
        <v>27</v>
      </c>
      <c r="H768">
        <v>140</v>
      </c>
      <c r="I768">
        <v>0.41666700000000001</v>
      </c>
      <c r="J768">
        <v>149</v>
      </c>
      <c r="K768">
        <v>140</v>
      </c>
      <c r="L768">
        <v>0.32069846699999999</v>
      </c>
      <c r="M768">
        <v>14</v>
      </c>
      <c r="N768">
        <v>-152</v>
      </c>
      <c r="O768">
        <v>0.60317500000000002</v>
      </c>
      <c r="P768">
        <v>-162</v>
      </c>
      <c r="Q768">
        <v>-152</v>
      </c>
      <c r="R768" s="99">
        <v>0.51432535000000001</v>
      </c>
      <c r="S768" s="102">
        <f t="shared" si="55"/>
        <v>105.89915491780353</v>
      </c>
      <c r="T768" s="99">
        <v>0.46906194000000001</v>
      </c>
      <c r="U768" s="102">
        <f t="shared" si="56"/>
        <v>-113.19146038580747</v>
      </c>
      <c r="V768">
        <v>0.32744200000000001</v>
      </c>
      <c r="W768" s="100">
        <f t="shared" si="57"/>
        <v>205.39759713170574</v>
      </c>
      <c r="X768">
        <v>0.44249300000000003</v>
      </c>
      <c r="Y768" s="100">
        <f t="shared" si="58"/>
        <v>125.99227558402052</v>
      </c>
      <c r="Z768">
        <v>0.44442999999999999</v>
      </c>
      <c r="AA768" s="100">
        <f t="shared" si="59"/>
        <v>125.00731273766398</v>
      </c>
      <c r="AB768">
        <v>0.26666699999999999</v>
      </c>
      <c r="AC768">
        <v>-1</v>
      </c>
      <c r="AD768">
        <v>0</v>
      </c>
      <c r="AE768">
        <v>3</v>
      </c>
      <c r="AF768" t="s">
        <v>228</v>
      </c>
      <c r="AG768" s="99" t="s">
        <v>323</v>
      </c>
      <c r="AH768">
        <v>1</v>
      </c>
      <c r="AI768">
        <v>3</v>
      </c>
      <c r="AJ768">
        <v>-1</v>
      </c>
    </row>
    <row r="769" spans="1:36" x14ac:dyDescent="0.2">
      <c r="A769">
        <v>776891</v>
      </c>
      <c r="B769" s="85">
        <v>45872</v>
      </c>
      <c r="C769">
        <v>2025</v>
      </c>
      <c r="D769">
        <v>8.1</v>
      </c>
      <c r="E769">
        <v>7.5</v>
      </c>
      <c r="F769">
        <v>-112</v>
      </c>
      <c r="G769">
        <v>11</v>
      </c>
      <c r="H769">
        <v>-106</v>
      </c>
      <c r="I769">
        <v>0.51456299999999999</v>
      </c>
      <c r="J769">
        <v>100</v>
      </c>
      <c r="K769">
        <v>-106</v>
      </c>
      <c r="L769">
        <v>0.35061088499999998</v>
      </c>
      <c r="M769">
        <v>19</v>
      </c>
      <c r="N769">
        <v>-120</v>
      </c>
      <c r="O769">
        <v>0.54545500000000002</v>
      </c>
      <c r="P769">
        <v>-118</v>
      </c>
      <c r="Q769">
        <v>-120</v>
      </c>
      <c r="R769" s="99">
        <v>0.47280698399999999</v>
      </c>
      <c r="S769" s="102">
        <f t="shared" si="55"/>
        <v>-111.50279793667346</v>
      </c>
      <c r="T769" s="99">
        <v>0.405951273</v>
      </c>
      <c r="U769" s="102">
        <f t="shared" si="56"/>
        <v>-146.33498316434643</v>
      </c>
      <c r="V769">
        <v>0.5</v>
      </c>
      <c r="W769" s="100">
        <f t="shared" si="57"/>
        <v>-100</v>
      </c>
      <c r="X769">
        <v>0.5</v>
      </c>
      <c r="Y769" s="100">
        <f t="shared" si="58"/>
        <v>-100</v>
      </c>
      <c r="Z769">
        <v>0.5</v>
      </c>
      <c r="AA769" s="100">
        <f t="shared" si="59"/>
        <v>-100</v>
      </c>
      <c r="AB769">
        <v>0.66456300000000001</v>
      </c>
      <c r="AC769">
        <v>1</v>
      </c>
      <c r="AD769">
        <v>7</v>
      </c>
      <c r="AE769">
        <v>3</v>
      </c>
      <c r="AF769" t="s">
        <v>227</v>
      </c>
      <c r="AG769" s="99" t="s">
        <v>326</v>
      </c>
      <c r="AH769">
        <v>-1</v>
      </c>
      <c r="AI769">
        <v>10</v>
      </c>
      <c r="AJ769">
        <v>1</v>
      </c>
    </row>
    <row r="770" spans="1:36" x14ac:dyDescent="0.2">
      <c r="A770">
        <v>776893</v>
      </c>
      <c r="B770" s="85">
        <v>45872</v>
      </c>
      <c r="C770">
        <v>2025</v>
      </c>
      <c r="D770">
        <v>8.1</v>
      </c>
      <c r="E770">
        <v>8.5</v>
      </c>
      <c r="F770">
        <v>104</v>
      </c>
      <c r="G770">
        <v>29</v>
      </c>
      <c r="H770">
        <v>-138</v>
      </c>
      <c r="I770">
        <v>0.57983200000000001</v>
      </c>
      <c r="J770">
        <v>-137</v>
      </c>
      <c r="K770">
        <v>-138</v>
      </c>
      <c r="L770">
        <v>0.33360588699999999</v>
      </c>
      <c r="M770">
        <v>13</v>
      </c>
      <c r="N770">
        <v>128</v>
      </c>
      <c r="O770">
        <v>0.43859599999999999</v>
      </c>
      <c r="P770">
        <v>126</v>
      </c>
      <c r="Q770">
        <v>128</v>
      </c>
      <c r="R770" s="99">
        <v>0.488168818</v>
      </c>
      <c r="S770" s="102">
        <f t="shared" si="55"/>
        <v>-104.84716825973099</v>
      </c>
      <c r="T770" s="99">
        <v>0.49217638699999999</v>
      </c>
      <c r="U770" s="102">
        <f t="shared" si="56"/>
        <v>-103.17919071562449</v>
      </c>
      <c r="V770">
        <v>0.56358200000000003</v>
      </c>
      <c r="W770" s="100">
        <f t="shared" si="57"/>
        <v>-129.13811987589881</v>
      </c>
      <c r="X770">
        <v>0.58687599999999995</v>
      </c>
      <c r="Y770" s="100">
        <f t="shared" si="58"/>
        <v>-142.05807457325159</v>
      </c>
      <c r="Z770">
        <v>0.54844499999999996</v>
      </c>
      <c r="AA770" s="100">
        <f t="shared" si="59"/>
        <v>-121.45696537520345</v>
      </c>
      <c r="AB770">
        <v>0.42983199999999999</v>
      </c>
      <c r="AC770">
        <v>-1</v>
      </c>
      <c r="AD770">
        <v>4</v>
      </c>
      <c r="AE770">
        <v>7</v>
      </c>
      <c r="AF770" t="s">
        <v>228</v>
      </c>
      <c r="AG770" s="99" t="s">
        <v>324</v>
      </c>
      <c r="AH770">
        <v>-1</v>
      </c>
      <c r="AI770">
        <v>11</v>
      </c>
      <c r="AJ770">
        <v>1</v>
      </c>
    </row>
    <row r="771" spans="1:36" x14ac:dyDescent="0.2">
      <c r="A771">
        <v>776894</v>
      </c>
      <c r="B771" s="85">
        <v>45872</v>
      </c>
      <c r="C771">
        <v>2025</v>
      </c>
      <c r="D771">
        <v>8.1</v>
      </c>
      <c r="E771">
        <v>8.5</v>
      </c>
      <c r="F771">
        <v>103</v>
      </c>
      <c r="G771">
        <v>16</v>
      </c>
      <c r="H771">
        <v>125</v>
      </c>
      <c r="I771">
        <v>0.44444400000000001</v>
      </c>
      <c r="J771">
        <v>147</v>
      </c>
      <c r="K771">
        <v>125</v>
      </c>
      <c r="L771">
        <v>0.34988272100000001</v>
      </c>
      <c r="M771">
        <v>17</v>
      </c>
      <c r="N771">
        <v>-135</v>
      </c>
      <c r="O771">
        <v>0.57446799999999998</v>
      </c>
      <c r="P771">
        <v>-161</v>
      </c>
      <c r="Q771">
        <v>-135</v>
      </c>
      <c r="R771" s="99">
        <v>0.55456171700000001</v>
      </c>
      <c r="S771" s="102">
        <f t="shared" ref="S771:S834" si="60">IF(R771&lt;0.5,((1-R771)/(1-(1-R771))*-100),(1-(1-R771))/(1-R771)*100)</f>
        <v>124.49799179025662</v>
      </c>
      <c r="T771" s="99">
        <v>0.67976920299999999</v>
      </c>
      <c r="U771" s="102">
        <f t="shared" ref="U771:U834" si="61">IF(T771&lt;0.5,((1-T771)/(1-(1-T771))*-100),(1-(1-T771))/(1-T771)*100)</f>
        <v>212.27477474629026</v>
      </c>
      <c r="V771">
        <v>0.43676300000000001</v>
      </c>
      <c r="W771" s="100">
        <f t="shared" ref="W771:W834" si="62">IF(V771&lt;0.5,100*(1-V771)/V771,-100*(V771/(1-V771)))</f>
        <v>128.95712319953842</v>
      </c>
      <c r="X771">
        <v>0.386293</v>
      </c>
      <c r="Y771" s="100">
        <f t="shared" ref="Y771:Y834" si="63">IF(X771&lt;0.5,100*(1-X771)/X771,-100*(X771/(1-X771)))</f>
        <v>158.87085709552076</v>
      </c>
      <c r="Z771">
        <v>0.41359800000000002</v>
      </c>
      <c r="AA771" s="100">
        <f t="shared" ref="AA771:AA834" si="64">IF(Z771&lt;0.5,100*(1-Z771)/Z771,-100*(Z771/(1-Z771)))</f>
        <v>141.7806662508039</v>
      </c>
      <c r="AB771">
        <v>0.29444399999999998</v>
      </c>
      <c r="AC771">
        <v>-1</v>
      </c>
      <c r="AD771">
        <v>3</v>
      </c>
      <c r="AE771">
        <v>14</v>
      </c>
      <c r="AF771" t="s">
        <v>229</v>
      </c>
      <c r="AG771" s="99" t="s">
        <v>323</v>
      </c>
      <c r="AH771">
        <v>1</v>
      </c>
      <c r="AI771">
        <v>17</v>
      </c>
      <c r="AJ771">
        <v>1</v>
      </c>
    </row>
    <row r="772" spans="1:36" x14ac:dyDescent="0.2">
      <c r="A772">
        <v>776895</v>
      </c>
      <c r="B772" s="85">
        <v>45872</v>
      </c>
      <c r="C772">
        <v>2025</v>
      </c>
      <c r="D772">
        <v>8.1</v>
      </c>
      <c r="E772">
        <v>8</v>
      </c>
      <c r="F772">
        <v>-100</v>
      </c>
      <c r="G772">
        <v>3</v>
      </c>
      <c r="H772">
        <v>110</v>
      </c>
      <c r="I772">
        <v>0.47619</v>
      </c>
      <c r="J772">
        <v>111</v>
      </c>
      <c r="K772">
        <v>110</v>
      </c>
      <c r="L772">
        <v>0.34564541199999999</v>
      </c>
      <c r="M772">
        <v>12</v>
      </c>
      <c r="N772">
        <v>-118</v>
      </c>
      <c r="O772">
        <v>0.54128399999999999</v>
      </c>
      <c r="P772">
        <v>-120</v>
      </c>
      <c r="Q772">
        <v>-118</v>
      </c>
      <c r="R772" s="99">
        <v>0.46405513199999998</v>
      </c>
      <c r="S772" s="102">
        <f t="shared" si="60"/>
        <v>-115.49163688593798</v>
      </c>
      <c r="T772" s="99">
        <v>0.53846916</v>
      </c>
      <c r="U772" s="102">
        <f t="shared" si="61"/>
        <v>116.6702446146394</v>
      </c>
      <c r="V772">
        <v>0.44964399999999999</v>
      </c>
      <c r="W772" s="100">
        <f t="shared" si="62"/>
        <v>122.39816388075903</v>
      </c>
      <c r="X772">
        <v>0.55018900000000004</v>
      </c>
      <c r="Y772" s="100">
        <f t="shared" si="63"/>
        <v>-122.31559477202649</v>
      </c>
      <c r="Z772">
        <v>0.45423599999999997</v>
      </c>
      <c r="AA772" s="100">
        <f t="shared" si="64"/>
        <v>120.14987803696758</v>
      </c>
      <c r="AB772">
        <v>0.62619000000000002</v>
      </c>
      <c r="AC772">
        <v>1</v>
      </c>
      <c r="AD772">
        <v>6</v>
      </c>
      <c r="AE772">
        <v>1</v>
      </c>
      <c r="AF772" t="s">
        <v>230</v>
      </c>
      <c r="AG772" s="99" t="s">
        <v>326</v>
      </c>
      <c r="AH772">
        <v>-1</v>
      </c>
      <c r="AI772">
        <v>7</v>
      </c>
      <c r="AJ772">
        <v>-1</v>
      </c>
    </row>
    <row r="773" spans="1:36" x14ac:dyDescent="0.2">
      <c r="A773">
        <v>776867</v>
      </c>
      <c r="B773" s="85">
        <v>45873</v>
      </c>
      <c r="C773">
        <v>2025</v>
      </c>
      <c r="D773">
        <v>8.1</v>
      </c>
      <c r="E773">
        <v>8.5</v>
      </c>
      <c r="F773">
        <v>-104</v>
      </c>
      <c r="G773">
        <v>4</v>
      </c>
      <c r="H773">
        <v>-125</v>
      </c>
      <c r="I773">
        <v>0.55555600000000005</v>
      </c>
      <c r="J773">
        <v>-124</v>
      </c>
      <c r="K773">
        <v>-125</v>
      </c>
      <c r="L773">
        <v>0.34782608700000001</v>
      </c>
      <c r="M773">
        <v>27</v>
      </c>
      <c r="N773">
        <v>-102</v>
      </c>
      <c r="O773">
        <v>0.50495000000000001</v>
      </c>
      <c r="P773">
        <v>106</v>
      </c>
      <c r="Q773">
        <v>-102</v>
      </c>
      <c r="R773" s="99">
        <v>0.47326769099999999</v>
      </c>
      <c r="S773" s="102">
        <f t="shared" si="60"/>
        <v>-111.29690849739413</v>
      </c>
      <c r="T773" s="99">
        <v>0.44208661199999999</v>
      </c>
      <c r="U773" s="102">
        <f t="shared" si="61"/>
        <v>-126.2000189229888</v>
      </c>
      <c r="V773">
        <v>0.5</v>
      </c>
      <c r="W773" s="100">
        <f t="shared" si="62"/>
        <v>-100</v>
      </c>
      <c r="X773">
        <v>0.5</v>
      </c>
      <c r="Y773" s="100">
        <f t="shared" si="63"/>
        <v>-100</v>
      </c>
      <c r="Z773">
        <v>0.5</v>
      </c>
      <c r="AA773" s="100">
        <f t="shared" si="64"/>
        <v>-100</v>
      </c>
      <c r="AB773">
        <v>0.70555599999999996</v>
      </c>
      <c r="AC773">
        <v>1</v>
      </c>
      <c r="AD773">
        <v>5</v>
      </c>
      <c r="AE773">
        <v>1</v>
      </c>
      <c r="AF773" t="s">
        <v>227</v>
      </c>
      <c r="AG773" s="99" t="s">
        <v>325</v>
      </c>
      <c r="AH773">
        <v>1</v>
      </c>
      <c r="AI773">
        <v>6</v>
      </c>
      <c r="AJ773">
        <v>-1</v>
      </c>
    </row>
    <row r="774" spans="1:36" x14ac:dyDescent="0.2">
      <c r="A774">
        <v>776871</v>
      </c>
      <c r="B774" s="85">
        <v>45873</v>
      </c>
      <c r="C774">
        <v>2025</v>
      </c>
      <c r="D774">
        <v>8.1</v>
      </c>
      <c r="E774">
        <v>7.5</v>
      </c>
      <c r="F774">
        <v>103</v>
      </c>
      <c r="G774">
        <v>28</v>
      </c>
      <c r="H774">
        <v>121</v>
      </c>
      <c r="I774">
        <v>0.45248899999999997</v>
      </c>
      <c r="J774">
        <v>125</v>
      </c>
      <c r="K774">
        <v>121</v>
      </c>
      <c r="L774">
        <v>0.33222175900000001</v>
      </c>
      <c r="M774">
        <v>19</v>
      </c>
      <c r="N774">
        <v>-131</v>
      </c>
      <c r="O774">
        <v>0.56710000000000005</v>
      </c>
      <c r="P774">
        <v>-135</v>
      </c>
      <c r="Q774">
        <v>-131</v>
      </c>
      <c r="R774" s="99">
        <v>0.46791698999999998</v>
      </c>
      <c r="S774" s="102">
        <f t="shared" si="60"/>
        <v>-113.71312035495869</v>
      </c>
      <c r="T774" s="99">
        <v>0.53853326599999995</v>
      </c>
      <c r="U774" s="102">
        <f t="shared" si="61"/>
        <v>116.70034399489344</v>
      </c>
      <c r="V774">
        <v>0.33857999999999999</v>
      </c>
      <c r="W774" s="100">
        <f t="shared" si="62"/>
        <v>195.35117254415499</v>
      </c>
      <c r="X774">
        <v>0.50632699999999997</v>
      </c>
      <c r="Y774" s="100">
        <f t="shared" si="63"/>
        <v>-102.56323517794166</v>
      </c>
      <c r="Z774">
        <v>0.40807199999999999</v>
      </c>
      <c r="AA774" s="100">
        <f t="shared" si="64"/>
        <v>145.05479425199474</v>
      </c>
      <c r="AB774">
        <v>0.60248900000000005</v>
      </c>
      <c r="AC774">
        <v>1</v>
      </c>
      <c r="AD774">
        <v>8</v>
      </c>
      <c r="AE774">
        <v>5</v>
      </c>
      <c r="AF774" t="s">
        <v>228</v>
      </c>
      <c r="AG774" s="99" t="s">
        <v>326</v>
      </c>
      <c r="AH774">
        <v>-1</v>
      </c>
      <c r="AI774">
        <v>13</v>
      </c>
      <c r="AJ774">
        <v>1</v>
      </c>
    </row>
    <row r="775" spans="1:36" x14ac:dyDescent="0.2">
      <c r="A775">
        <v>776873</v>
      </c>
      <c r="B775" s="85">
        <v>45873</v>
      </c>
      <c r="C775">
        <v>2025</v>
      </c>
      <c r="D775">
        <v>8.1</v>
      </c>
      <c r="E775">
        <v>9</v>
      </c>
      <c r="F775">
        <v>-120</v>
      </c>
      <c r="G775">
        <v>1</v>
      </c>
      <c r="H775">
        <v>110</v>
      </c>
      <c r="I775">
        <v>0.47619</v>
      </c>
      <c r="J775">
        <v>120</v>
      </c>
      <c r="K775">
        <v>110</v>
      </c>
      <c r="L775">
        <v>0.340368381</v>
      </c>
      <c r="M775">
        <v>23</v>
      </c>
      <c r="N775">
        <v>-130</v>
      </c>
      <c r="O775">
        <v>0.56521699999999997</v>
      </c>
      <c r="P775">
        <v>-142</v>
      </c>
      <c r="Q775">
        <v>-130</v>
      </c>
      <c r="R775" s="99">
        <v>0.55159349199999996</v>
      </c>
      <c r="S775" s="102">
        <f t="shared" si="60"/>
        <v>123.01192827468952</v>
      </c>
      <c r="T775" s="99">
        <v>0.50382794500000005</v>
      </c>
      <c r="U775" s="102">
        <f t="shared" si="61"/>
        <v>101.54299096913068</v>
      </c>
      <c r="V775">
        <v>0.5</v>
      </c>
      <c r="W775" s="100">
        <f t="shared" si="62"/>
        <v>-100</v>
      </c>
      <c r="X775">
        <v>0.5</v>
      </c>
      <c r="Y775" s="100">
        <f t="shared" si="63"/>
        <v>-100</v>
      </c>
      <c r="Z775">
        <v>0.5</v>
      </c>
      <c r="AA775" s="100">
        <f t="shared" si="64"/>
        <v>-100</v>
      </c>
      <c r="AB775">
        <v>0.62619000000000002</v>
      </c>
      <c r="AC775">
        <v>1</v>
      </c>
      <c r="AD775">
        <v>6</v>
      </c>
      <c r="AE775">
        <v>2</v>
      </c>
      <c r="AF775" t="s">
        <v>227</v>
      </c>
      <c r="AG775" s="99" t="s">
        <v>326</v>
      </c>
      <c r="AH775">
        <v>-1</v>
      </c>
      <c r="AI775">
        <v>8</v>
      </c>
      <c r="AJ775">
        <v>-1</v>
      </c>
    </row>
    <row r="776" spans="1:36" x14ac:dyDescent="0.2">
      <c r="A776">
        <v>776875</v>
      </c>
      <c r="B776" s="85">
        <v>45873</v>
      </c>
      <c r="C776">
        <v>2025</v>
      </c>
      <c r="D776">
        <v>8.1</v>
      </c>
      <c r="E776">
        <v>8</v>
      </c>
      <c r="F776">
        <v>102</v>
      </c>
      <c r="G776">
        <v>11</v>
      </c>
      <c r="H776">
        <v>-128</v>
      </c>
      <c r="I776">
        <v>0.56140400000000001</v>
      </c>
      <c r="J776">
        <v>-123</v>
      </c>
      <c r="K776">
        <v>-128</v>
      </c>
      <c r="L776">
        <v>0.35061088499999998</v>
      </c>
      <c r="M776">
        <v>12</v>
      </c>
      <c r="N776">
        <v>118</v>
      </c>
      <c r="O776">
        <v>0.45871600000000001</v>
      </c>
      <c r="P776">
        <v>114</v>
      </c>
      <c r="Q776">
        <v>118</v>
      </c>
      <c r="R776" s="99">
        <v>0.46355026999999999</v>
      </c>
      <c r="S776" s="102">
        <f t="shared" si="60"/>
        <v>-115.72633319790751</v>
      </c>
      <c r="T776" s="99">
        <v>0.47584082900000002</v>
      </c>
      <c r="U776" s="102">
        <f t="shared" si="61"/>
        <v>-110.15430771284234</v>
      </c>
      <c r="V776">
        <v>0.49387700000000001</v>
      </c>
      <c r="W776" s="100">
        <f t="shared" si="62"/>
        <v>102.4795647499276</v>
      </c>
      <c r="X776">
        <v>0.49680099999999999</v>
      </c>
      <c r="Y776" s="100">
        <f t="shared" si="63"/>
        <v>101.28783959774637</v>
      </c>
      <c r="Z776">
        <v>0.499442</v>
      </c>
      <c r="AA776" s="100">
        <f t="shared" si="64"/>
        <v>100.22344936949636</v>
      </c>
      <c r="AB776">
        <v>0.41140399999999999</v>
      </c>
      <c r="AC776">
        <v>-1</v>
      </c>
      <c r="AD776">
        <v>2</v>
      </c>
      <c r="AE776">
        <v>8</v>
      </c>
      <c r="AF776" t="s">
        <v>224</v>
      </c>
      <c r="AG776" s="99" t="s">
        <v>324</v>
      </c>
      <c r="AH776">
        <v>-1</v>
      </c>
      <c r="AI776">
        <v>10</v>
      </c>
      <c r="AJ776">
        <v>1</v>
      </c>
    </row>
    <row r="777" spans="1:36" x14ac:dyDescent="0.2">
      <c r="A777">
        <v>776879</v>
      </c>
      <c r="B777" s="85">
        <v>45873</v>
      </c>
      <c r="C777">
        <v>2025</v>
      </c>
      <c r="D777">
        <v>8.1</v>
      </c>
      <c r="E777">
        <v>8.5</v>
      </c>
      <c r="F777">
        <v>-102</v>
      </c>
      <c r="G777">
        <v>22</v>
      </c>
      <c r="H777">
        <v>102</v>
      </c>
      <c r="I777">
        <v>0.49504999999999999</v>
      </c>
      <c r="J777">
        <v>112</v>
      </c>
      <c r="K777">
        <v>102</v>
      </c>
      <c r="L777">
        <v>0.33647680099999999</v>
      </c>
      <c r="M777">
        <v>25</v>
      </c>
      <c r="N777">
        <v>-130</v>
      </c>
      <c r="O777">
        <v>0.56521699999999997</v>
      </c>
      <c r="P777">
        <v>-132</v>
      </c>
      <c r="Q777">
        <v>-130</v>
      </c>
      <c r="R777" s="99">
        <v>0.48943819</v>
      </c>
      <c r="S777" s="102">
        <f t="shared" si="60"/>
        <v>-104.31589124665568</v>
      </c>
      <c r="T777" s="99">
        <v>0.45536542699999999</v>
      </c>
      <c r="U777" s="102">
        <f t="shared" si="61"/>
        <v>-119.60384796626202</v>
      </c>
      <c r="V777">
        <v>0.5</v>
      </c>
      <c r="W777" s="100">
        <f t="shared" si="62"/>
        <v>-100</v>
      </c>
      <c r="X777">
        <v>0.5</v>
      </c>
      <c r="Y777" s="100">
        <f t="shared" si="63"/>
        <v>-100</v>
      </c>
      <c r="Z777">
        <v>0.5</v>
      </c>
      <c r="AA777" s="100">
        <f t="shared" si="64"/>
        <v>-100</v>
      </c>
      <c r="AB777">
        <v>0.64505000000000001</v>
      </c>
      <c r="AC777">
        <v>1</v>
      </c>
      <c r="AD777">
        <v>5</v>
      </c>
      <c r="AE777">
        <v>4</v>
      </c>
      <c r="AF777" t="s">
        <v>222</v>
      </c>
      <c r="AG777" s="99" t="s">
        <v>326</v>
      </c>
      <c r="AH777">
        <v>-1</v>
      </c>
      <c r="AI777">
        <v>9</v>
      </c>
      <c r="AJ777">
        <v>1</v>
      </c>
    </row>
    <row r="778" spans="1:36" x14ac:dyDescent="0.2">
      <c r="A778">
        <v>776882</v>
      </c>
      <c r="B778" s="85">
        <v>45873</v>
      </c>
      <c r="C778">
        <v>2025</v>
      </c>
      <c r="D778">
        <v>8.1</v>
      </c>
      <c r="E778">
        <v>8</v>
      </c>
      <c r="F778">
        <v>-107</v>
      </c>
      <c r="G778">
        <v>0</v>
      </c>
      <c r="H778">
        <v>119</v>
      </c>
      <c r="I778">
        <v>0.456621</v>
      </c>
      <c r="J778">
        <v>123</v>
      </c>
      <c r="K778">
        <v>119</v>
      </c>
      <c r="L778">
        <v>0.327106864</v>
      </c>
      <c r="M778">
        <v>17</v>
      </c>
      <c r="N778">
        <v>-120</v>
      </c>
      <c r="O778">
        <v>0.54545500000000002</v>
      </c>
      <c r="P778">
        <v>-133</v>
      </c>
      <c r="Q778">
        <v>-120</v>
      </c>
      <c r="R778" s="99">
        <v>0.53725568999999995</v>
      </c>
      <c r="S778" s="102">
        <f t="shared" si="60"/>
        <v>116.1020629297419</v>
      </c>
      <c r="T778" s="99">
        <v>0.63444304200000001</v>
      </c>
      <c r="U778" s="102">
        <f t="shared" si="61"/>
        <v>173.55518151565317</v>
      </c>
      <c r="V778">
        <v>0.49355900000000003</v>
      </c>
      <c r="W778" s="100">
        <f t="shared" si="62"/>
        <v>102.61002230736344</v>
      </c>
      <c r="X778">
        <v>0.51005400000000001</v>
      </c>
      <c r="Y778" s="100">
        <f t="shared" si="63"/>
        <v>-104.10412576079813</v>
      </c>
      <c r="Z778">
        <v>0.51657699999999995</v>
      </c>
      <c r="AA778" s="100">
        <f t="shared" si="64"/>
        <v>-106.85817596597596</v>
      </c>
      <c r="AB778">
        <v>0.30662099999999998</v>
      </c>
      <c r="AC778">
        <v>-1</v>
      </c>
      <c r="AD778">
        <v>1</v>
      </c>
      <c r="AE778">
        <v>3</v>
      </c>
      <c r="AF778" t="s">
        <v>225</v>
      </c>
      <c r="AG778" s="99" t="s">
        <v>323</v>
      </c>
      <c r="AH778">
        <v>1</v>
      </c>
      <c r="AI778">
        <v>4</v>
      </c>
      <c r="AJ778">
        <v>-1</v>
      </c>
    </row>
    <row r="779" spans="1:36" x14ac:dyDescent="0.2">
      <c r="A779">
        <v>776848</v>
      </c>
      <c r="B779" s="85">
        <v>45874</v>
      </c>
      <c r="C779">
        <v>2025</v>
      </c>
      <c r="D779">
        <v>8.1</v>
      </c>
      <c r="E779">
        <v>8</v>
      </c>
      <c r="F779">
        <v>-102</v>
      </c>
      <c r="G779">
        <v>4</v>
      </c>
      <c r="H779">
        <v>-116</v>
      </c>
      <c r="I779">
        <v>0.53703699999999999</v>
      </c>
      <c r="J779">
        <v>-119</v>
      </c>
      <c r="K779">
        <v>-116</v>
      </c>
      <c r="L779">
        <v>0.34782608700000001</v>
      </c>
      <c r="M779">
        <v>27</v>
      </c>
      <c r="N779">
        <v>107</v>
      </c>
      <c r="O779">
        <v>0.48309200000000002</v>
      </c>
      <c r="P779">
        <v>110</v>
      </c>
      <c r="Q779">
        <v>107</v>
      </c>
      <c r="R779" s="99">
        <v>0.46583058700000002</v>
      </c>
      <c r="S779" s="102">
        <f t="shared" si="60"/>
        <v>-114.67031747316325</v>
      </c>
      <c r="T779" s="99">
        <v>0.49570688200000002</v>
      </c>
      <c r="U779" s="102">
        <f t="shared" si="61"/>
        <v>-101.73211958755898</v>
      </c>
      <c r="V779">
        <v>0.49899300000000002</v>
      </c>
      <c r="W779" s="100">
        <f t="shared" si="62"/>
        <v>100.40361287633293</v>
      </c>
      <c r="X779">
        <v>0.53630100000000003</v>
      </c>
      <c r="Y779" s="100">
        <f t="shared" si="63"/>
        <v>-115.65713965309395</v>
      </c>
      <c r="Z779">
        <v>0.539574</v>
      </c>
      <c r="AA779" s="100">
        <f t="shared" si="64"/>
        <v>-117.19016736674297</v>
      </c>
      <c r="AB779">
        <v>0.38703700000000002</v>
      </c>
      <c r="AC779">
        <v>-1</v>
      </c>
      <c r="AD779">
        <v>3</v>
      </c>
      <c r="AE779">
        <v>7</v>
      </c>
      <c r="AF779" t="s">
        <v>227</v>
      </c>
      <c r="AG779" s="99" t="s">
        <v>324</v>
      </c>
      <c r="AH779">
        <v>-1</v>
      </c>
      <c r="AI779">
        <v>10</v>
      </c>
      <c r="AJ779">
        <v>1</v>
      </c>
    </row>
    <row r="780" spans="1:36" x14ac:dyDescent="0.2">
      <c r="A780">
        <v>776852</v>
      </c>
      <c r="B780" s="85">
        <v>45874</v>
      </c>
      <c r="C780">
        <v>2025</v>
      </c>
      <c r="D780">
        <v>8.1</v>
      </c>
      <c r="E780">
        <v>8.5</v>
      </c>
      <c r="F780">
        <v>-109.5</v>
      </c>
      <c r="G780">
        <v>1</v>
      </c>
      <c r="H780">
        <v>105</v>
      </c>
      <c r="I780">
        <v>0.48780499999999999</v>
      </c>
      <c r="J780">
        <v>116</v>
      </c>
      <c r="K780">
        <v>105</v>
      </c>
      <c r="L780">
        <v>0.340368381</v>
      </c>
      <c r="M780">
        <v>23</v>
      </c>
      <c r="N780">
        <v>-114</v>
      </c>
      <c r="O780">
        <v>0.53271000000000002</v>
      </c>
      <c r="P780">
        <v>-126</v>
      </c>
      <c r="Q780">
        <v>-114</v>
      </c>
      <c r="R780" s="99">
        <v>0.55023355200000001</v>
      </c>
      <c r="S780" s="102">
        <f t="shared" si="60"/>
        <v>122.3376164333183</v>
      </c>
      <c r="T780" s="99">
        <v>0.45940493399999999</v>
      </c>
      <c r="U780" s="102">
        <f t="shared" si="61"/>
        <v>-117.67289073129548</v>
      </c>
      <c r="V780">
        <v>0.49798999999999999</v>
      </c>
      <c r="W780" s="100">
        <f t="shared" si="62"/>
        <v>100.80724512540414</v>
      </c>
      <c r="X780">
        <v>0.51874500000000001</v>
      </c>
      <c r="Y780" s="100">
        <f t="shared" si="63"/>
        <v>-107.79004893455652</v>
      </c>
      <c r="Z780">
        <v>0.52862799999999999</v>
      </c>
      <c r="AA780" s="100">
        <f t="shared" si="64"/>
        <v>-112.14666972157869</v>
      </c>
      <c r="AB780">
        <v>0.33780500000000002</v>
      </c>
      <c r="AC780">
        <v>-1</v>
      </c>
      <c r="AD780">
        <v>5</v>
      </c>
      <c r="AE780">
        <v>10</v>
      </c>
      <c r="AF780" t="s">
        <v>230</v>
      </c>
      <c r="AG780" s="99" t="s">
        <v>323</v>
      </c>
      <c r="AH780">
        <v>1</v>
      </c>
      <c r="AI780">
        <v>15</v>
      </c>
      <c r="AJ780">
        <v>1</v>
      </c>
    </row>
    <row r="781" spans="1:36" x14ac:dyDescent="0.2">
      <c r="A781">
        <v>776855</v>
      </c>
      <c r="B781" s="85">
        <v>45874</v>
      </c>
      <c r="C781">
        <v>2025</v>
      </c>
      <c r="D781">
        <v>8.1</v>
      </c>
      <c r="E781">
        <v>8</v>
      </c>
      <c r="F781">
        <v>107</v>
      </c>
      <c r="G781">
        <v>28</v>
      </c>
      <c r="H781">
        <v>-120</v>
      </c>
      <c r="I781">
        <v>0.54545500000000002</v>
      </c>
      <c r="J781">
        <v>-124</v>
      </c>
      <c r="K781">
        <v>-120</v>
      </c>
      <c r="L781">
        <v>0.33222175900000001</v>
      </c>
      <c r="M781">
        <v>19</v>
      </c>
      <c r="N781">
        <v>111</v>
      </c>
      <c r="O781">
        <v>0.47393400000000002</v>
      </c>
      <c r="P781">
        <v>114</v>
      </c>
      <c r="Q781">
        <v>111</v>
      </c>
      <c r="R781" s="99">
        <v>0.47589357500000001</v>
      </c>
      <c r="S781" s="102">
        <f t="shared" si="60"/>
        <v>-110.1310151119397</v>
      </c>
      <c r="T781" s="99">
        <v>0.46577195900000001</v>
      </c>
      <c r="U781" s="102">
        <f t="shared" si="61"/>
        <v>-114.69733861758731</v>
      </c>
      <c r="V781">
        <v>0.496257</v>
      </c>
      <c r="W781" s="100">
        <f t="shared" si="62"/>
        <v>101.5084925754196</v>
      </c>
      <c r="X781">
        <v>0.47527399999999997</v>
      </c>
      <c r="Y781" s="100">
        <f t="shared" si="63"/>
        <v>110.4049453578357</v>
      </c>
      <c r="Z781">
        <v>0.507494</v>
      </c>
      <c r="AA781" s="100">
        <f t="shared" si="64"/>
        <v>-103.04321165630471</v>
      </c>
      <c r="AB781">
        <v>0.69545500000000005</v>
      </c>
      <c r="AC781">
        <v>1</v>
      </c>
      <c r="AD781">
        <v>2</v>
      </c>
      <c r="AE781">
        <v>0</v>
      </c>
      <c r="AF781" t="s">
        <v>225</v>
      </c>
      <c r="AG781" s="99" t="s">
        <v>325</v>
      </c>
      <c r="AH781">
        <v>1</v>
      </c>
      <c r="AI781">
        <v>2</v>
      </c>
      <c r="AJ781">
        <v>-1</v>
      </c>
    </row>
    <row r="782" spans="1:36" x14ac:dyDescent="0.2">
      <c r="A782">
        <v>776861</v>
      </c>
      <c r="B782" s="85">
        <v>45874</v>
      </c>
      <c r="C782">
        <v>2025</v>
      </c>
      <c r="D782">
        <v>8.1</v>
      </c>
      <c r="E782">
        <v>8</v>
      </c>
      <c r="F782">
        <v>-103</v>
      </c>
      <c r="G782">
        <v>10</v>
      </c>
      <c r="H782">
        <v>-132</v>
      </c>
      <c r="I782">
        <v>0.56896599999999997</v>
      </c>
      <c r="J782">
        <v>-136</v>
      </c>
      <c r="K782">
        <v>-132</v>
      </c>
      <c r="L782">
        <v>0.34727845299999999</v>
      </c>
      <c r="M782">
        <v>15</v>
      </c>
      <c r="N782">
        <v>122</v>
      </c>
      <c r="O782">
        <v>0.45045000000000002</v>
      </c>
      <c r="P782">
        <v>126</v>
      </c>
      <c r="Q782">
        <v>122</v>
      </c>
      <c r="R782" s="99">
        <v>0.50395550700000002</v>
      </c>
      <c r="S782" s="102">
        <f t="shared" si="60"/>
        <v>101.59481943890869</v>
      </c>
      <c r="T782" s="99">
        <v>0.50309674199999999</v>
      </c>
      <c r="U782" s="102">
        <f t="shared" si="61"/>
        <v>101.24641646040484</v>
      </c>
      <c r="V782">
        <v>0.53064900000000004</v>
      </c>
      <c r="W782" s="100">
        <f t="shared" si="62"/>
        <v>-113.06016179788689</v>
      </c>
      <c r="X782">
        <v>0.55761099999999997</v>
      </c>
      <c r="Y782" s="100">
        <f t="shared" si="63"/>
        <v>-126.04540347974293</v>
      </c>
      <c r="Z782">
        <v>0.55346300000000004</v>
      </c>
      <c r="AA782" s="100">
        <f t="shared" si="64"/>
        <v>-123.94560809070694</v>
      </c>
      <c r="AB782">
        <v>0.41896600000000001</v>
      </c>
      <c r="AC782">
        <v>-1</v>
      </c>
      <c r="AD782">
        <v>3</v>
      </c>
      <c r="AE782">
        <v>6</v>
      </c>
      <c r="AF782" t="s">
        <v>228</v>
      </c>
      <c r="AG782" s="99" t="s">
        <v>324</v>
      </c>
      <c r="AH782">
        <v>-1</v>
      </c>
      <c r="AI782">
        <v>9</v>
      </c>
      <c r="AJ782">
        <v>1</v>
      </c>
    </row>
    <row r="783" spans="1:36" x14ac:dyDescent="0.2">
      <c r="A783">
        <v>776862</v>
      </c>
      <c r="B783" s="85">
        <v>45874</v>
      </c>
      <c r="C783">
        <v>2025</v>
      </c>
      <c r="D783">
        <v>8.1</v>
      </c>
      <c r="E783">
        <v>8.5</v>
      </c>
      <c r="F783">
        <v>-102</v>
      </c>
      <c r="G783">
        <v>11</v>
      </c>
      <c r="H783">
        <v>-102</v>
      </c>
      <c r="I783">
        <v>0.50495000000000001</v>
      </c>
      <c r="J783">
        <v>-104</v>
      </c>
      <c r="K783">
        <v>-102</v>
      </c>
      <c r="L783">
        <v>0.35061088499999998</v>
      </c>
      <c r="M783">
        <v>12</v>
      </c>
      <c r="N783">
        <v>-116</v>
      </c>
      <c r="O783">
        <v>0.53703699999999999</v>
      </c>
      <c r="P783">
        <v>-112</v>
      </c>
      <c r="Q783">
        <v>-116</v>
      </c>
      <c r="R783" s="99">
        <v>0.46575163400000003</v>
      </c>
      <c r="S783" s="102">
        <f t="shared" si="60"/>
        <v>-114.70670782445389</v>
      </c>
      <c r="T783" s="99">
        <v>0.541723179</v>
      </c>
      <c r="U783" s="102">
        <f t="shared" si="61"/>
        <v>118.20872323804481</v>
      </c>
      <c r="V783">
        <v>0.5</v>
      </c>
      <c r="W783" s="100">
        <f t="shared" si="62"/>
        <v>-100</v>
      </c>
      <c r="X783">
        <v>0.5</v>
      </c>
      <c r="Y783" s="100">
        <f t="shared" si="63"/>
        <v>-100</v>
      </c>
      <c r="Z783">
        <v>0.5</v>
      </c>
      <c r="AA783" s="100">
        <f t="shared" si="64"/>
        <v>-100</v>
      </c>
      <c r="AB783">
        <v>0.35494999999999999</v>
      </c>
      <c r="AC783">
        <v>-1</v>
      </c>
      <c r="AD783">
        <v>3</v>
      </c>
      <c r="AE783">
        <v>7</v>
      </c>
      <c r="AF783" t="s">
        <v>227</v>
      </c>
      <c r="AG783" s="99" t="s">
        <v>323</v>
      </c>
      <c r="AH783">
        <v>1</v>
      </c>
      <c r="AI783">
        <v>10</v>
      </c>
      <c r="AJ783">
        <v>1</v>
      </c>
    </row>
    <row r="784" spans="1:36" x14ac:dyDescent="0.2">
      <c r="A784">
        <v>776865</v>
      </c>
      <c r="B784" s="85">
        <v>45874</v>
      </c>
      <c r="C784">
        <v>2025</v>
      </c>
      <c r="D784">
        <v>8.1</v>
      </c>
      <c r="E784">
        <v>8.5</v>
      </c>
      <c r="F784">
        <v>-108.5</v>
      </c>
      <c r="G784">
        <v>16</v>
      </c>
      <c r="H784">
        <v>-126</v>
      </c>
      <c r="I784">
        <v>0.55752199999999996</v>
      </c>
      <c r="J784">
        <v>-125</v>
      </c>
      <c r="K784">
        <v>-126</v>
      </c>
      <c r="L784">
        <v>0.34988272100000001</v>
      </c>
      <c r="M784">
        <v>20</v>
      </c>
      <c r="N784">
        <v>116</v>
      </c>
      <c r="O784">
        <v>0.46296300000000001</v>
      </c>
      <c r="P784">
        <v>115</v>
      </c>
      <c r="Q784">
        <v>116</v>
      </c>
      <c r="R784" s="99">
        <v>0.55744786400000002</v>
      </c>
      <c r="S784" s="102">
        <f t="shared" si="60"/>
        <v>125.96207738109302</v>
      </c>
      <c r="T784" s="99">
        <v>0.38443083500000003</v>
      </c>
      <c r="U784" s="102">
        <f t="shared" si="61"/>
        <v>-160.12481543006294</v>
      </c>
      <c r="V784">
        <v>0.52863800000000005</v>
      </c>
      <c r="W784" s="100">
        <f t="shared" si="62"/>
        <v>-112.15117043800733</v>
      </c>
      <c r="X784">
        <v>0.436</v>
      </c>
      <c r="Y784" s="100">
        <f t="shared" si="63"/>
        <v>129.35779816513764</v>
      </c>
      <c r="Z784">
        <v>0.49347200000000002</v>
      </c>
      <c r="AA784" s="100">
        <f t="shared" si="64"/>
        <v>102.64574281823487</v>
      </c>
      <c r="AB784">
        <v>0.407522</v>
      </c>
      <c r="AC784">
        <v>-1</v>
      </c>
      <c r="AD784">
        <v>7</v>
      </c>
      <c r="AE784">
        <v>16</v>
      </c>
      <c r="AF784" t="s">
        <v>229</v>
      </c>
      <c r="AG784" s="99" t="s">
        <v>324</v>
      </c>
      <c r="AH784">
        <v>-1</v>
      </c>
      <c r="AI784">
        <v>23</v>
      </c>
      <c r="AJ784">
        <v>1</v>
      </c>
    </row>
    <row r="785" spans="1:36" x14ac:dyDescent="0.2">
      <c r="A785">
        <v>776866</v>
      </c>
      <c r="B785" s="85">
        <v>45874</v>
      </c>
      <c r="C785">
        <v>2025</v>
      </c>
      <c r="D785">
        <v>8.1</v>
      </c>
      <c r="E785">
        <v>7</v>
      </c>
      <c r="F785">
        <v>-111.5</v>
      </c>
      <c r="G785">
        <v>22</v>
      </c>
      <c r="H785">
        <v>122</v>
      </c>
      <c r="I785">
        <v>0.45045000000000002</v>
      </c>
      <c r="J785">
        <v>120</v>
      </c>
      <c r="K785">
        <v>122</v>
      </c>
      <c r="L785">
        <v>0.33647680099999999</v>
      </c>
      <c r="M785">
        <v>25</v>
      </c>
      <c r="N785">
        <v>-132</v>
      </c>
      <c r="O785">
        <v>0.56896599999999997</v>
      </c>
      <c r="P785">
        <v>-130</v>
      </c>
      <c r="Q785">
        <v>-132</v>
      </c>
      <c r="R785" s="99">
        <v>0.49420093399999998</v>
      </c>
      <c r="S785" s="102">
        <f t="shared" si="60"/>
        <v>-102.34684542299955</v>
      </c>
      <c r="T785" s="99">
        <v>0.53362665799999998</v>
      </c>
      <c r="U785" s="102">
        <f t="shared" si="61"/>
        <v>114.42048889664022</v>
      </c>
      <c r="V785">
        <v>0.40970400000000001</v>
      </c>
      <c r="W785" s="100">
        <f t="shared" si="62"/>
        <v>144.07865190478978</v>
      </c>
      <c r="X785">
        <v>0.47765099999999999</v>
      </c>
      <c r="Y785" s="100">
        <f t="shared" si="63"/>
        <v>109.35787845100292</v>
      </c>
      <c r="Z785">
        <v>0.44970300000000002</v>
      </c>
      <c r="AA785" s="100">
        <f t="shared" si="64"/>
        <v>122.36898575281909</v>
      </c>
      <c r="AB785">
        <v>0.30044999999999999</v>
      </c>
      <c r="AC785">
        <v>-1</v>
      </c>
      <c r="AD785">
        <v>1</v>
      </c>
      <c r="AE785">
        <v>8</v>
      </c>
      <c r="AF785" t="s">
        <v>226</v>
      </c>
      <c r="AG785" s="99" t="s">
        <v>323</v>
      </c>
      <c r="AH785">
        <v>1</v>
      </c>
      <c r="AI785">
        <v>9</v>
      </c>
      <c r="AJ785">
        <v>1</v>
      </c>
    </row>
    <row r="786" spans="1:36" x14ac:dyDescent="0.2">
      <c r="A786">
        <v>776868</v>
      </c>
      <c r="B786" s="85">
        <v>45874</v>
      </c>
      <c r="C786">
        <v>2025</v>
      </c>
      <c r="D786">
        <v>8.1</v>
      </c>
      <c r="E786">
        <v>10</v>
      </c>
      <c r="F786">
        <v>102</v>
      </c>
      <c r="G786">
        <v>21</v>
      </c>
      <c r="H786">
        <v>-129</v>
      </c>
      <c r="I786">
        <v>0.56331900000000001</v>
      </c>
      <c r="J786">
        <v>-133</v>
      </c>
      <c r="K786">
        <v>-129</v>
      </c>
      <c r="L786">
        <v>0.323198667</v>
      </c>
      <c r="M786">
        <v>2</v>
      </c>
      <c r="N786">
        <v>119</v>
      </c>
      <c r="O786">
        <v>0.456621</v>
      </c>
      <c r="P786">
        <v>123</v>
      </c>
      <c r="Q786">
        <v>119</v>
      </c>
      <c r="R786" s="99">
        <v>0.48209571899999998</v>
      </c>
      <c r="S786" s="102">
        <f t="shared" si="60"/>
        <v>-107.42768719752938</v>
      </c>
      <c r="T786" s="99">
        <v>0.63333753500000001</v>
      </c>
      <c r="U786" s="102">
        <f t="shared" si="61"/>
        <v>172.73039796969672</v>
      </c>
      <c r="V786">
        <v>0.52851499999999996</v>
      </c>
      <c r="W786" s="100">
        <f t="shared" si="62"/>
        <v>-112.09582489368695</v>
      </c>
      <c r="X786">
        <v>0.62084099999999998</v>
      </c>
      <c r="Y786" s="100">
        <f t="shared" si="63"/>
        <v>-163.74159653338043</v>
      </c>
      <c r="Z786">
        <v>0.53421200000000002</v>
      </c>
      <c r="AA786" s="100">
        <f t="shared" si="64"/>
        <v>-114.68994478174621</v>
      </c>
      <c r="AB786">
        <v>0.71331900000000004</v>
      </c>
      <c r="AC786">
        <v>1</v>
      </c>
      <c r="AD786">
        <v>5</v>
      </c>
      <c r="AE786">
        <v>0</v>
      </c>
      <c r="AF786" t="s">
        <v>230</v>
      </c>
      <c r="AG786" s="99" t="s">
        <v>325</v>
      </c>
      <c r="AH786">
        <v>1</v>
      </c>
      <c r="AI786">
        <v>5</v>
      </c>
      <c r="AJ786">
        <v>-1</v>
      </c>
    </row>
    <row r="787" spans="1:36" x14ac:dyDescent="0.2">
      <c r="A787">
        <v>776869</v>
      </c>
      <c r="B787" s="85">
        <v>45874</v>
      </c>
      <c r="C787">
        <v>2025</v>
      </c>
      <c r="D787">
        <v>8.1</v>
      </c>
      <c r="E787">
        <v>7.5</v>
      </c>
      <c r="F787">
        <v>108.5</v>
      </c>
      <c r="G787">
        <v>0</v>
      </c>
      <c r="H787">
        <v>126</v>
      </c>
      <c r="I787">
        <v>0.44247799999999998</v>
      </c>
      <c r="J787">
        <v>126</v>
      </c>
      <c r="K787">
        <v>126</v>
      </c>
      <c r="L787">
        <v>0.327106864</v>
      </c>
      <c r="M787">
        <v>17</v>
      </c>
      <c r="N787">
        <v>-136</v>
      </c>
      <c r="O787">
        <v>0.57627099999999998</v>
      </c>
      <c r="P787">
        <v>-136</v>
      </c>
      <c r="Q787">
        <v>-136</v>
      </c>
      <c r="R787" s="99">
        <v>0.53962282699999997</v>
      </c>
      <c r="S787" s="102">
        <f t="shared" si="60"/>
        <v>117.21320227143406</v>
      </c>
      <c r="T787" s="99">
        <v>0.53902825300000001</v>
      </c>
      <c r="U787" s="102">
        <f t="shared" si="61"/>
        <v>116.9330347267465</v>
      </c>
      <c r="V787">
        <v>0.46682800000000002</v>
      </c>
      <c r="W787" s="100">
        <f t="shared" si="62"/>
        <v>114.21165825528888</v>
      </c>
      <c r="X787">
        <v>0.49653999999999998</v>
      </c>
      <c r="Y787" s="100">
        <f t="shared" si="63"/>
        <v>101.39364401659485</v>
      </c>
      <c r="Z787">
        <v>0.472611</v>
      </c>
      <c r="AA787" s="100">
        <f t="shared" si="64"/>
        <v>111.59050466451268</v>
      </c>
      <c r="AB787">
        <v>0.29247800000000002</v>
      </c>
      <c r="AC787">
        <v>-1</v>
      </c>
      <c r="AD787">
        <v>2</v>
      </c>
      <c r="AE787">
        <v>7</v>
      </c>
      <c r="AF787" t="s">
        <v>230</v>
      </c>
      <c r="AG787" s="99" t="s">
        <v>323</v>
      </c>
      <c r="AH787">
        <v>1</v>
      </c>
      <c r="AI787">
        <v>9</v>
      </c>
      <c r="AJ787">
        <v>1</v>
      </c>
    </row>
    <row r="788" spans="1:36" x14ac:dyDescent="0.2">
      <c r="A788">
        <v>776838</v>
      </c>
      <c r="B788" s="85">
        <v>45875</v>
      </c>
      <c r="C788">
        <v>2025</v>
      </c>
      <c r="D788">
        <v>8.1</v>
      </c>
      <c r="E788">
        <v>9.5</v>
      </c>
      <c r="F788">
        <v>-102</v>
      </c>
      <c r="G788">
        <v>1</v>
      </c>
      <c r="H788">
        <v>116</v>
      </c>
      <c r="I788">
        <v>0.46296300000000001</v>
      </c>
      <c r="J788">
        <v>130</v>
      </c>
      <c r="K788">
        <v>116</v>
      </c>
      <c r="L788">
        <v>0.340368381</v>
      </c>
      <c r="M788">
        <v>23</v>
      </c>
      <c r="N788">
        <v>-136</v>
      </c>
      <c r="O788">
        <v>0.57627099999999998</v>
      </c>
      <c r="P788">
        <v>-154</v>
      </c>
      <c r="Q788">
        <v>-136</v>
      </c>
      <c r="R788" s="99">
        <v>0.56187374099999998</v>
      </c>
      <c r="S788" s="102">
        <f t="shared" si="60"/>
        <v>128.24470787997208</v>
      </c>
      <c r="T788" s="99">
        <v>0.63590179099999999</v>
      </c>
      <c r="U788" s="102">
        <f t="shared" si="61"/>
        <v>174.65117248077428</v>
      </c>
      <c r="V788">
        <v>0.5</v>
      </c>
      <c r="W788" s="100">
        <f t="shared" si="62"/>
        <v>-100</v>
      </c>
      <c r="X788">
        <v>0.5</v>
      </c>
      <c r="Y788" s="100">
        <f t="shared" si="63"/>
        <v>-100</v>
      </c>
      <c r="Z788">
        <v>0.5</v>
      </c>
      <c r="AA788" s="100">
        <f t="shared" si="64"/>
        <v>-100</v>
      </c>
      <c r="AB788">
        <v>0.31296299999999999</v>
      </c>
      <c r="AC788">
        <v>-1</v>
      </c>
      <c r="AD788">
        <v>2</v>
      </c>
      <c r="AE788">
        <v>3</v>
      </c>
      <c r="AF788" t="s">
        <v>222</v>
      </c>
      <c r="AG788" s="99" t="s">
        <v>323</v>
      </c>
      <c r="AH788">
        <v>1</v>
      </c>
      <c r="AI788">
        <v>5</v>
      </c>
      <c r="AJ788">
        <v>-1</v>
      </c>
    </row>
    <row r="789" spans="1:36" x14ac:dyDescent="0.2">
      <c r="A789">
        <v>776843</v>
      </c>
      <c r="B789" s="85">
        <v>45875</v>
      </c>
      <c r="C789">
        <v>2025</v>
      </c>
      <c r="D789">
        <v>8.1</v>
      </c>
      <c r="E789">
        <v>9</v>
      </c>
      <c r="F789">
        <v>-103</v>
      </c>
      <c r="G789">
        <v>4</v>
      </c>
      <c r="H789">
        <v>108</v>
      </c>
      <c r="I789">
        <v>0.480769</v>
      </c>
      <c r="J789">
        <v>105</v>
      </c>
      <c r="K789">
        <v>108</v>
      </c>
      <c r="L789">
        <v>0.34782608700000001</v>
      </c>
      <c r="M789">
        <v>27</v>
      </c>
      <c r="N789">
        <v>-117</v>
      </c>
      <c r="O789">
        <v>0.53917099999999996</v>
      </c>
      <c r="P789">
        <v>-114</v>
      </c>
      <c r="Q789">
        <v>-117</v>
      </c>
      <c r="R789" s="99">
        <v>0.47826350200000001</v>
      </c>
      <c r="S789" s="102">
        <f t="shared" si="60"/>
        <v>-109.08975822286351</v>
      </c>
      <c r="T789" s="99">
        <v>0.53742378800000001</v>
      </c>
      <c r="U789" s="102">
        <f t="shared" si="61"/>
        <v>116.18059339376492</v>
      </c>
      <c r="V789">
        <v>0.475885</v>
      </c>
      <c r="W789" s="100">
        <f t="shared" si="62"/>
        <v>110.1348014751463</v>
      </c>
      <c r="X789">
        <v>0.52190999999999999</v>
      </c>
      <c r="Y789" s="100">
        <f t="shared" si="63"/>
        <v>-109.16563826894516</v>
      </c>
      <c r="Z789">
        <v>0.52625100000000002</v>
      </c>
      <c r="AA789" s="100">
        <f t="shared" si="64"/>
        <v>-111.08223975142957</v>
      </c>
      <c r="AB789">
        <v>0.33076899999999998</v>
      </c>
      <c r="AC789">
        <v>-1</v>
      </c>
      <c r="AD789">
        <v>4</v>
      </c>
      <c r="AE789">
        <v>5</v>
      </c>
      <c r="AF789" t="s">
        <v>222</v>
      </c>
      <c r="AG789" s="99" t="s">
        <v>323</v>
      </c>
      <c r="AH789">
        <v>1</v>
      </c>
      <c r="AI789">
        <v>9</v>
      </c>
      <c r="AJ789">
        <v>0</v>
      </c>
    </row>
    <row r="790" spans="1:36" x14ac:dyDescent="0.2">
      <c r="A790">
        <v>776844</v>
      </c>
      <c r="B790" s="85">
        <v>45875</v>
      </c>
      <c r="C790">
        <v>2025</v>
      </c>
      <c r="D790">
        <v>8.1</v>
      </c>
      <c r="E790">
        <v>8</v>
      </c>
      <c r="F790">
        <v>107.5</v>
      </c>
      <c r="G790">
        <v>22</v>
      </c>
      <c r="H790">
        <v>125</v>
      </c>
      <c r="I790">
        <v>0.44444400000000001</v>
      </c>
      <c r="J790">
        <v>137</v>
      </c>
      <c r="K790">
        <v>125</v>
      </c>
      <c r="L790">
        <v>0.33647680099999999</v>
      </c>
      <c r="M790">
        <v>25</v>
      </c>
      <c r="N790">
        <v>-135</v>
      </c>
      <c r="O790">
        <v>0.57446799999999998</v>
      </c>
      <c r="P790">
        <v>-149</v>
      </c>
      <c r="Q790">
        <v>-135</v>
      </c>
      <c r="R790" s="99">
        <v>0.50464570600000003</v>
      </c>
      <c r="S790" s="102">
        <f t="shared" si="60"/>
        <v>101.87571039810146</v>
      </c>
      <c r="T790" s="99">
        <v>0.58409035099999995</v>
      </c>
      <c r="U790" s="102">
        <f t="shared" si="61"/>
        <v>140.43683583787205</v>
      </c>
      <c r="V790">
        <v>0.48017799999999999</v>
      </c>
      <c r="W790" s="100">
        <f t="shared" si="62"/>
        <v>108.25610502771889</v>
      </c>
      <c r="X790">
        <v>0.46584900000000001</v>
      </c>
      <c r="Y790" s="100">
        <f t="shared" si="63"/>
        <v>114.66183248219917</v>
      </c>
      <c r="Z790">
        <v>0.46718100000000001</v>
      </c>
      <c r="AA790" s="100">
        <f t="shared" si="64"/>
        <v>114.04980082666032</v>
      </c>
      <c r="AB790">
        <v>0.29444399999999998</v>
      </c>
      <c r="AC790">
        <v>-1</v>
      </c>
      <c r="AD790">
        <v>2</v>
      </c>
      <c r="AE790">
        <v>4</v>
      </c>
      <c r="AF790" t="s">
        <v>225</v>
      </c>
      <c r="AG790" s="99" t="s">
        <v>323</v>
      </c>
      <c r="AH790">
        <v>1</v>
      </c>
      <c r="AI790">
        <v>6</v>
      </c>
      <c r="AJ790">
        <v>-1</v>
      </c>
    </row>
    <row r="791" spans="1:36" x14ac:dyDescent="0.2">
      <c r="A791">
        <v>776845</v>
      </c>
      <c r="B791" s="85">
        <v>45875</v>
      </c>
      <c r="C791">
        <v>2025</v>
      </c>
      <c r="D791">
        <v>8.1</v>
      </c>
      <c r="E791">
        <v>7.5</v>
      </c>
      <c r="F791">
        <v>-107.5</v>
      </c>
      <c r="G791">
        <v>28</v>
      </c>
      <c r="H791">
        <v>112</v>
      </c>
      <c r="I791">
        <v>0.47169800000000001</v>
      </c>
      <c r="J791">
        <v>118</v>
      </c>
      <c r="K791">
        <v>112</v>
      </c>
      <c r="L791">
        <v>0.33222175900000001</v>
      </c>
      <c r="M791">
        <v>19</v>
      </c>
      <c r="N791">
        <v>-121</v>
      </c>
      <c r="O791">
        <v>0.54751099999999997</v>
      </c>
      <c r="P791">
        <v>-128</v>
      </c>
      <c r="Q791">
        <v>-121</v>
      </c>
      <c r="R791" s="99">
        <v>0.45413028900000002</v>
      </c>
      <c r="S791" s="102">
        <f t="shared" si="60"/>
        <v>-120.20112382329992</v>
      </c>
      <c r="T791" s="99">
        <v>0.57025998899999997</v>
      </c>
      <c r="U791" s="102">
        <f t="shared" si="61"/>
        <v>132.69883520340861</v>
      </c>
      <c r="V791">
        <v>0.43332999999999999</v>
      </c>
      <c r="W791" s="100">
        <f t="shared" si="62"/>
        <v>130.77100593081485</v>
      </c>
      <c r="X791">
        <v>0.471028</v>
      </c>
      <c r="Y791" s="100">
        <f t="shared" si="63"/>
        <v>112.30160415092097</v>
      </c>
      <c r="Z791">
        <v>0.42421700000000001</v>
      </c>
      <c r="AA791" s="100">
        <f t="shared" si="64"/>
        <v>135.72841258129682</v>
      </c>
      <c r="AB791">
        <v>0.32169799999999998</v>
      </c>
      <c r="AC791">
        <v>-1</v>
      </c>
      <c r="AD791">
        <v>2</v>
      </c>
      <c r="AE791">
        <v>3</v>
      </c>
      <c r="AF791" t="s">
        <v>222</v>
      </c>
      <c r="AG791" s="99" t="s">
        <v>323</v>
      </c>
      <c r="AH791">
        <v>1</v>
      </c>
      <c r="AI791">
        <v>5</v>
      </c>
      <c r="AJ791">
        <v>-1</v>
      </c>
    </row>
    <row r="792" spans="1:36" x14ac:dyDescent="0.2">
      <c r="A792">
        <v>776847</v>
      </c>
      <c r="B792" s="85">
        <v>45875</v>
      </c>
      <c r="C792">
        <v>2025</v>
      </c>
      <c r="D792">
        <v>8.1</v>
      </c>
      <c r="E792">
        <v>7.5</v>
      </c>
      <c r="F792">
        <v>111.5</v>
      </c>
      <c r="G792">
        <v>5</v>
      </c>
      <c r="H792">
        <v>-122</v>
      </c>
      <c r="I792">
        <v>0.54954999999999998</v>
      </c>
      <c r="J792">
        <v>-132</v>
      </c>
      <c r="K792">
        <v>-122</v>
      </c>
      <c r="L792">
        <v>0.31173380000000001</v>
      </c>
      <c r="M792">
        <v>6</v>
      </c>
      <c r="N792">
        <v>113</v>
      </c>
      <c r="O792">
        <v>0.46948400000000001</v>
      </c>
      <c r="P792">
        <v>122</v>
      </c>
      <c r="Q792">
        <v>113</v>
      </c>
      <c r="R792" s="99">
        <v>0.52193299800000004</v>
      </c>
      <c r="S792" s="102">
        <f t="shared" si="60"/>
        <v>109.17570043874312</v>
      </c>
      <c r="T792" s="99">
        <v>0.56029010999999995</v>
      </c>
      <c r="U792" s="102">
        <f t="shared" si="61"/>
        <v>127.4226763468977</v>
      </c>
      <c r="V792">
        <v>0.58307699999999996</v>
      </c>
      <c r="W792" s="100">
        <f t="shared" si="62"/>
        <v>-139.85244277720344</v>
      </c>
      <c r="X792">
        <v>0.610124</v>
      </c>
      <c r="Y792" s="100">
        <f t="shared" si="63"/>
        <v>-156.49180765166361</v>
      </c>
      <c r="Z792">
        <v>0.60665500000000006</v>
      </c>
      <c r="AA792" s="100">
        <f t="shared" si="64"/>
        <v>-154.22974742274599</v>
      </c>
      <c r="AB792">
        <v>0.69955000000000001</v>
      </c>
      <c r="AC792">
        <v>1</v>
      </c>
      <c r="AD792">
        <v>6</v>
      </c>
      <c r="AE792">
        <v>1</v>
      </c>
      <c r="AF792" t="s">
        <v>230</v>
      </c>
      <c r="AG792" s="99" t="s">
        <v>325</v>
      </c>
      <c r="AH792">
        <v>1</v>
      </c>
      <c r="AI792">
        <v>7</v>
      </c>
      <c r="AJ792">
        <v>-1</v>
      </c>
    </row>
    <row r="793" spans="1:36" x14ac:dyDescent="0.2">
      <c r="A793">
        <v>776849</v>
      </c>
      <c r="B793" s="85">
        <v>45875</v>
      </c>
      <c r="C793">
        <v>2025</v>
      </c>
      <c r="D793">
        <v>8.1</v>
      </c>
      <c r="E793">
        <v>8</v>
      </c>
      <c r="F793">
        <v>-106</v>
      </c>
      <c r="G793">
        <v>11</v>
      </c>
      <c r="H793">
        <v>-106</v>
      </c>
      <c r="I793">
        <v>0.51456299999999999</v>
      </c>
      <c r="J793">
        <v>-112</v>
      </c>
      <c r="K793">
        <v>-106</v>
      </c>
      <c r="L793">
        <v>0.35061088499999998</v>
      </c>
      <c r="M793">
        <v>12</v>
      </c>
      <c r="N793">
        <v>-102</v>
      </c>
      <c r="O793">
        <v>0.50495000000000001</v>
      </c>
      <c r="P793">
        <v>104</v>
      </c>
      <c r="Q793">
        <v>-102</v>
      </c>
      <c r="R793" s="99">
        <v>0.47376515000000002</v>
      </c>
      <c r="S793" s="102">
        <f t="shared" si="60"/>
        <v>-111.0750442492446</v>
      </c>
      <c r="T793" s="99">
        <v>0.57741197600000005</v>
      </c>
      <c r="U793" s="102">
        <f t="shared" si="61"/>
        <v>136.63708936531532</v>
      </c>
      <c r="V793">
        <v>0.44508500000000001</v>
      </c>
      <c r="W793" s="100">
        <f t="shared" si="62"/>
        <v>124.67618544772347</v>
      </c>
      <c r="X793">
        <v>0.48240300000000003</v>
      </c>
      <c r="Y793" s="100">
        <f t="shared" si="63"/>
        <v>107.2955599364017</v>
      </c>
      <c r="Z793">
        <v>0.50520500000000002</v>
      </c>
      <c r="AA793" s="100">
        <f t="shared" si="64"/>
        <v>-102.1039016158207</v>
      </c>
      <c r="AB793">
        <v>0.66456300000000001</v>
      </c>
      <c r="AC793">
        <v>1</v>
      </c>
      <c r="AD793">
        <v>6</v>
      </c>
      <c r="AE793">
        <v>4</v>
      </c>
      <c r="AF793" t="s">
        <v>225</v>
      </c>
      <c r="AG793" s="99" t="s">
        <v>325</v>
      </c>
      <c r="AH793">
        <v>1</v>
      </c>
      <c r="AI793">
        <v>10</v>
      </c>
      <c r="AJ793">
        <v>1</v>
      </c>
    </row>
    <row r="794" spans="1:36" x14ac:dyDescent="0.2">
      <c r="A794">
        <v>776850</v>
      </c>
      <c r="B794" s="85">
        <v>45875</v>
      </c>
      <c r="C794">
        <v>2025</v>
      </c>
      <c r="D794">
        <v>8.1</v>
      </c>
      <c r="E794">
        <v>8.5</v>
      </c>
      <c r="F794">
        <v>-122</v>
      </c>
      <c r="G794">
        <v>16</v>
      </c>
      <c r="H794">
        <v>122</v>
      </c>
      <c r="I794">
        <v>0.45045000000000002</v>
      </c>
      <c r="J794">
        <v>110</v>
      </c>
      <c r="K794">
        <v>122</v>
      </c>
      <c r="L794">
        <v>0.34988272100000001</v>
      </c>
      <c r="M794">
        <v>20</v>
      </c>
      <c r="N794">
        <v>-144</v>
      </c>
      <c r="O794">
        <v>0.59016400000000002</v>
      </c>
      <c r="P794">
        <v>-130</v>
      </c>
      <c r="Q794">
        <v>-144</v>
      </c>
      <c r="R794" s="99">
        <v>0.57142729800000003</v>
      </c>
      <c r="S794" s="102">
        <f t="shared" si="60"/>
        <v>133.33264002428228</v>
      </c>
      <c r="T794" s="99">
        <v>0.46348742599999998</v>
      </c>
      <c r="U794" s="102">
        <f t="shared" si="61"/>
        <v>-115.75558341036853</v>
      </c>
      <c r="V794">
        <v>0.5</v>
      </c>
      <c r="W794" s="100">
        <f t="shared" si="62"/>
        <v>-100</v>
      </c>
      <c r="X794">
        <v>0.5</v>
      </c>
      <c r="Y794" s="100">
        <f t="shared" si="63"/>
        <v>-100</v>
      </c>
      <c r="Z794">
        <v>0.5</v>
      </c>
      <c r="AA794" s="100">
        <f t="shared" si="64"/>
        <v>-100</v>
      </c>
      <c r="AB794">
        <v>0.60045000000000004</v>
      </c>
      <c r="AC794">
        <v>1</v>
      </c>
      <c r="AD794">
        <v>2</v>
      </c>
      <c r="AE794">
        <v>1</v>
      </c>
      <c r="AF794" t="s">
        <v>222</v>
      </c>
      <c r="AG794" s="99" t="s">
        <v>326</v>
      </c>
      <c r="AH794">
        <v>-1</v>
      </c>
      <c r="AI794">
        <v>3</v>
      </c>
      <c r="AJ794">
        <v>-1</v>
      </c>
    </row>
    <row r="795" spans="1:36" x14ac:dyDescent="0.2">
      <c r="A795">
        <v>776853</v>
      </c>
      <c r="B795" s="85">
        <v>45875</v>
      </c>
      <c r="C795">
        <v>2025</v>
      </c>
      <c r="D795">
        <v>8.1</v>
      </c>
      <c r="E795">
        <v>8</v>
      </c>
      <c r="F795">
        <v>104</v>
      </c>
      <c r="G795">
        <v>0</v>
      </c>
      <c r="H795">
        <v>-126</v>
      </c>
      <c r="I795">
        <v>0.55752199999999996</v>
      </c>
      <c r="J795">
        <v>-128</v>
      </c>
      <c r="K795">
        <v>-126</v>
      </c>
      <c r="L795">
        <v>0.327106864</v>
      </c>
      <c r="M795">
        <v>17</v>
      </c>
      <c r="N795">
        <v>116</v>
      </c>
      <c r="O795">
        <v>0.46296300000000001</v>
      </c>
      <c r="P795">
        <v>118</v>
      </c>
      <c r="Q795">
        <v>116</v>
      </c>
      <c r="R795" s="99">
        <v>0.53072613700000004</v>
      </c>
      <c r="S795" s="102">
        <f t="shared" si="60"/>
        <v>113.095183611366</v>
      </c>
      <c r="T795" s="99">
        <v>0.36954064599999997</v>
      </c>
      <c r="U795" s="102">
        <f t="shared" si="61"/>
        <v>-170.60622716993365</v>
      </c>
      <c r="V795">
        <v>0.648706</v>
      </c>
      <c r="W795" s="100">
        <f t="shared" si="62"/>
        <v>-184.66185018816148</v>
      </c>
      <c r="X795">
        <v>0.51302000000000003</v>
      </c>
      <c r="Y795" s="100">
        <f t="shared" si="63"/>
        <v>-105.34724218653744</v>
      </c>
      <c r="Z795">
        <v>0.59082999999999997</v>
      </c>
      <c r="AA795" s="100">
        <f t="shared" si="64"/>
        <v>-144.39719432020919</v>
      </c>
      <c r="AB795">
        <v>0.407522</v>
      </c>
      <c r="AC795">
        <v>-1</v>
      </c>
      <c r="AD795">
        <v>4</v>
      </c>
      <c r="AE795">
        <v>5</v>
      </c>
      <c r="AF795" t="s">
        <v>222</v>
      </c>
      <c r="AG795" s="99" t="s">
        <v>324</v>
      </c>
      <c r="AH795">
        <v>-1</v>
      </c>
      <c r="AI795">
        <v>9</v>
      </c>
      <c r="AJ795">
        <v>1</v>
      </c>
    </row>
    <row r="796" spans="1:36" x14ac:dyDescent="0.2">
      <c r="A796">
        <v>776856</v>
      </c>
      <c r="B796" s="85">
        <v>45875</v>
      </c>
      <c r="C796">
        <v>2025</v>
      </c>
      <c r="D796">
        <v>8.1</v>
      </c>
      <c r="E796">
        <v>8.5</v>
      </c>
      <c r="F796">
        <v>-110</v>
      </c>
      <c r="G796">
        <v>3</v>
      </c>
      <c r="H796">
        <v>-138</v>
      </c>
      <c r="I796">
        <v>0.57983200000000001</v>
      </c>
      <c r="J796">
        <v>-134</v>
      </c>
      <c r="K796">
        <v>-138</v>
      </c>
      <c r="L796">
        <v>0.34564541199999999</v>
      </c>
      <c r="M796">
        <v>13</v>
      </c>
      <c r="N796">
        <v>118</v>
      </c>
      <c r="O796">
        <v>0.45871600000000001</v>
      </c>
      <c r="P796">
        <v>116</v>
      </c>
      <c r="Q796">
        <v>118</v>
      </c>
      <c r="R796" s="99">
        <v>0.49014601000000002</v>
      </c>
      <c r="S796" s="102">
        <f t="shared" si="60"/>
        <v>-104.02083860684697</v>
      </c>
      <c r="T796" s="99">
        <v>0.482590293</v>
      </c>
      <c r="U796" s="102">
        <f t="shared" si="61"/>
        <v>-107.21510865532473</v>
      </c>
      <c r="V796">
        <v>0.5</v>
      </c>
      <c r="W796" s="100">
        <f t="shared" si="62"/>
        <v>-100</v>
      </c>
      <c r="X796">
        <v>0.5</v>
      </c>
      <c r="Y796" s="100">
        <f t="shared" si="63"/>
        <v>-100</v>
      </c>
      <c r="Z796">
        <v>0.5</v>
      </c>
      <c r="AA796" s="100">
        <f t="shared" si="64"/>
        <v>-100</v>
      </c>
      <c r="AB796">
        <v>0.42983199999999999</v>
      </c>
      <c r="AC796">
        <v>-1</v>
      </c>
      <c r="AD796">
        <v>3</v>
      </c>
      <c r="AE796">
        <v>7</v>
      </c>
      <c r="AF796" t="s">
        <v>227</v>
      </c>
      <c r="AG796" s="99" t="s">
        <v>324</v>
      </c>
      <c r="AH796">
        <v>-1</v>
      </c>
      <c r="AI796">
        <v>10</v>
      </c>
      <c r="AJ796">
        <v>1</v>
      </c>
    </row>
    <row r="797" spans="1:36" x14ac:dyDescent="0.2">
      <c r="A797">
        <v>776837</v>
      </c>
      <c r="B797" s="85">
        <v>45876</v>
      </c>
      <c r="C797">
        <v>2025</v>
      </c>
      <c r="D797">
        <v>8.1</v>
      </c>
      <c r="E797">
        <v>8.5</v>
      </c>
      <c r="F797">
        <v>-107.5</v>
      </c>
      <c r="G797">
        <v>16</v>
      </c>
      <c r="H797">
        <v>126</v>
      </c>
      <c r="I797">
        <v>0.44247799999999998</v>
      </c>
      <c r="J797">
        <v>120</v>
      </c>
      <c r="K797">
        <v>126</v>
      </c>
      <c r="L797">
        <v>0.34988272100000001</v>
      </c>
      <c r="M797">
        <v>20</v>
      </c>
      <c r="N797">
        <v>-136</v>
      </c>
      <c r="O797">
        <v>0.57627099999999998</v>
      </c>
      <c r="P797">
        <v>-130</v>
      </c>
      <c r="Q797">
        <v>-136</v>
      </c>
      <c r="R797" s="99">
        <v>0.57142723900000003</v>
      </c>
      <c r="S797" s="102">
        <f t="shared" si="60"/>
        <v>133.33260790225538</v>
      </c>
      <c r="T797" s="99">
        <v>0.56708752900000003</v>
      </c>
      <c r="U797" s="102">
        <f t="shared" si="61"/>
        <v>130.99357652831398</v>
      </c>
      <c r="V797">
        <v>0.52513100000000001</v>
      </c>
      <c r="W797" s="100">
        <f t="shared" si="62"/>
        <v>-110.58439274831586</v>
      </c>
      <c r="X797">
        <v>0.42263000000000001</v>
      </c>
      <c r="Y797" s="100">
        <f t="shared" si="63"/>
        <v>136.61358635212832</v>
      </c>
      <c r="Z797">
        <v>0.44050699999999998</v>
      </c>
      <c r="AA797" s="100">
        <f t="shared" si="64"/>
        <v>127.0111485175037</v>
      </c>
      <c r="AB797">
        <v>0.29247800000000002</v>
      </c>
      <c r="AC797">
        <v>-1</v>
      </c>
      <c r="AD797">
        <v>0</v>
      </c>
      <c r="AE797">
        <v>6</v>
      </c>
      <c r="AF797" t="s">
        <v>224</v>
      </c>
      <c r="AG797" s="99" t="s">
        <v>323</v>
      </c>
      <c r="AH797">
        <v>1</v>
      </c>
      <c r="AI797">
        <v>6</v>
      </c>
      <c r="AJ797">
        <v>-1</v>
      </c>
    </row>
    <row r="798" spans="1:36" x14ac:dyDescent="0.2">
      <c r="A798">
        <v>776840</v>
      </c>
      <c r="B798" s="85">
        <v>45876</v>
      </c>
      <c r="C798">
        <v>2025</v>
      </c>
      <c r="D798">
        <v>8.1</v>
      </c>
      <c r="E798">
        <v>7</v>
      </c>
      <c r="F798">
        <v>105</v>
      </c>
      <c r="G798">
        <v>22</v>
      </c>
      <c r="H798">
        <v>-147</v>
      </c>
      <c r="I798">
        <v>0.59514199999999995</v>
      </c>
      <c r="J798">
        <v>-165</v>
      </c>
      <c r="K798">
        <v>-147</v>
      </c>
      <c r="L798">
        <v>0.33647680099999999</v>
      </c>
      <c r="M798">
        <v>6</v>
      </c>
      <c r="N798">
        <v>136</v>
      </c>
      <c r="O798">
        <v>0.42372900000000002</v>
      </c>
      <c r="P798">
        <v>152</v>
      </c>
      <c r="Q798">
        <v>136</v>
      </c>
      <c r="R798" s="99">
        <v>0.52577347699999999</v>
      </c>
      <c r="S798" s="102">
        <f t="shared" si="60"/>
        <v>110.86969022186048</v>
      </c>
      <c r="T798" s="99">
        <v>0.41665541</v>
      </c>
      <c r="U798" s="102">
        <f t="shared" si="61"/>
        <v>-140.00648401517219</v>
      </c>
      <c r="V798">
        <v>0.59083200000000002</v>
      </c>
      <c r="W798" s="100">
        <f t="shared" si="62"/>
        <v>-144.39838892582023</v>
      </c>
      <c r="X798">
        <v>0.51699099999999998</v>
      </c>
      <c r="Y798" s="100">
        <f t="shared" si="63"/>
        <v>-107.03547967015106</v>
      </c>
      <c r="Z798">
        <v>0.59342200000000001</v>
      </c>
      <c r="AA798" s="100">
        <f t="shared" si="64"/>
        <v>-145.95526565628242</v>
      </c>
      <c r="AB798">
        <v>0.74514199999999997</v>
      </c>
      <c r="AC798">
        <v>1</v>
      </c>
      <c r="AD798">
        <v>7</v>
      </c>
      <c r="AE798">
        <v>0</v>
      </c>
      <c r="AF798" t="s">
        <v>226</v>
      </c>
      <c r="AG798" s="99" t="s">
        <v>325</v>
      </c>
      <c r="AH798">
        <v>1</v>
      </c>
      <c r="AI798">
        <v>7</v>
      </c>
      <c r="AJ798">
        <v>0</v>
      </c>
    </row>
    <row r="799" spans="1:36" x14ac:dyDescent="0.2">
      <c r="A799">
        <v>776842</v>
      </c>
      <c r="B799" s="85">
        <v>45876</v>
      </c>
      <c r="C799">
        <v>2025</v>
      </c>
      <c r="D799">
        <v>8.1</v>
      </c>
      <c r="E799">
        <v>8</v>
      </c>
      <c r="F799">
        <v>105</v>
      </c>
      <c r="G799">
        <v>0</v>
      </c>
      <c r="H799">
        <v>117</v>
      </c>
      <c r="I799">
        <v>0.46082899999999999</v>
      </c>
      <c r="J799">
        <v>100</v>
      </c>
      <c r="K799">
        <v>117</v>
      </c>
      <c r="L799">
        <v>0.327106864</v>
      </c>
      <c r="M799">
        <v>11</v>
      </c>
      <c r="N799">
        <v>-127</v>
      </c>
      <c r="O799">
        <v>0.55947100000000005</v>
      </c>
      <c r="P799">
        <v>-108</v>
      </c>
      <c r="Q799">
        <v>-127</v>
      </c>
      <c r="R799" s="99">
        <v>0.52814038100000005</v>
      </c>
      <c r="S799" s="102">
        <f t="shared" si="60"/>
        <v>111.92743768141773</v>
      </c>
      <c r="T799" s="99">
        <v>0.54829863000000001</v>
      </c>
      <c r="U799" s="102">
        <f t="shared" si="61"/>
        <v>121.38520412280354</v>
      </c>
      <c r="V799">
        <v>0.57544300000000004</v>
      </c>
      <c r="W799" s="100">
        <f t="shared" si="62"/>
        <v>-135.53963307635962</v>
      </c>
      <c r="X799">
        <v>0.59582800000000002</v>
      </c>
      <c r="Y799" s="100">
        <f t="shared" si="63"/>
        <v>-147.41941549637286</v>
      </c>
      <c r="Z799">
        <v>0.54361700000000002</v>
      </c>
      <c r="AA799" s="100">
        <f t="shared" si="64"/>
        <v>-119.11420889910448</v>
      </c>
      <c r="AB799">
        <v>0.61082899999999996</v>
      </c>
      <c r="AC799">
        <v>1</v>
      </c>
      <c r="AD799">
        <v>8</v>
      </c>
      <c r="AE799">
        <v>6</v>
      </c>
      <c r="AF799" t="s">
        <v>225</v>
      </c>
      <c r="AG799" s="99" t="s">
        <v>326</v>
      </c>
      <c r="AH799">
        <v>-1</v>
      </c>
      <c r="AI799">
        <v>14</v>
      </c>
      <c r="AJ799">
        <v>1</v>
      </c>
    </row>
    <row r="800" spans="1:36" x14ac:dyDescent="0.2">
      <c r="A800">
        <v>776821</v>
      </c>
      <c r="B800" s="85">
        <v>45877</v>
      </c>
      <c r="C800">
        <v>2025</v>
      </c>
      <c r="D800">
        <v>8.1999999999999993</v>
      </c>
      <c r="E800">
        <v>7.5</v>
      </c>
      <c r="F800">
        <v>111.5</v>
      </c>
      <c r="G800">
        <v>28</v>
      </c>
      <c r="H800">
        <v>110</v>
      </c>
      <c r="I800">
        <v>0.47619</v>
      </c>
      <c r="J800">
        <v>116</v>
      </c>
      <c r="K800">
        <v>110</v>
      </c>
      <c r="L800">
        <v>0.33222175900000001</v>
      </c>
      <c r="M800">
        <v>21</v>
      </c>
      <c r="N800">
        <v>-119</v>
      </c>
      <c r="O800">
        <v>0.54337899999999995</v>
      </c>
      <c r="P800">
        <v>-126</v>
      </c>
      <c r="Q800">
        <v>-119</v>
      </c>
      <c r="R800" s="99">
        <v>0.49232710400000002</v>
      </c>
      <c r="S800" s="102">
        <f t="shared" si="60"/>
        <v>-103.11699109704105</v>
      </c>
      <c r="T800" s="99">
        <v>0.49167785400000003</v>
      </c>
      <c r="U800" s="102">
        <f t="shared" si="61"/>
        <v>-103.38520270225555</v>
      </c>
      <c r="V800">
        <v>0.48560199999999998</v>
      </c>
      <c r="W800" s="100">
        <f t="shared" si="62"/>
        <v>105.92995910231014</v>
      </c>
      <c r="X800">
        <v>0.48523100000000002</v>
      </c>
      <c r="Y800" s="100">
        <f t="shared" si="63"/>
        <v>106.08740991404093</v>
      </c>
      <c r="Z800">
        <v>0.49840699999999999</v>
      </c>
      <c r="AA800" s="100">
        <f t="shared" si="64"/>
        <v>100.63923660783254</v>
      </c>
      <c r="AB800">
        <v>0.32618999999999998</v>
      </c>
      <c r="AC800">
        <v>-1</v>
      </c>
      <c r="AD800">
        <v>1</v>
      </c>
      <c r="AE800">
        <v>9</v>
      </c>
      <c r="AF800" t="s">
        <v>223</v>
      </c>
      <c r="AG800" s="99" t="s">
        <v>323</v>
      </c>
      <c r="AH800">
        <v>1</v>
      </c>
      <c r="AI800">
        <v>10</v>
      </c>
      <c r="AJ800">
        <v>1</v>
      </c>
    </row>
    <row r="801" spans="1:36" x14ac:dyDescent="0.2">
      <c r="A801">
        <v>776823</v>
      </c>
      <c r="B801" s="85">
        <v>45877</v>
      </c>
      <c r="C801">
        <v>2025</v>
      </c>
      <c r="D801">
        <v>8.1999999999999993</v>
      </c>
      <c r="E801">
        <v>8.5</v>
      </c>
      <c r="F801">
        <v>-111.5</v>
      </c>
      <c r="G801">
        <v>14</v>
      </c>
      <c r="H801">
        <v>-135</v>
      </c>
      <c r="I801">
        <v>0.57446799999999998</v>
      </c>
      <c r="J801">
        <v>-128</v>
      </c>
      <c r="K801">
        <v>-135</v>
      </c>
      <c r="L801">
        <v>0.32283795100000001</v>
      </c>
      <c r="M801">
        <v>29</v>
      </c>
      <c r="N801">
        <v>124</v>
      </c>
      <c r="O801">
        <v>0.44642900000000002</v>
      </c>
      <c r="P801">
        <v>118</v>
      </c>
      <c r="Q801">
        <v>124</v>
      </c>
      <c r="R801" s="99">
        <v>0.53167112800000005</v>
      </c>
      <c r="S801" s="102">
        <f t="shared" si="60"/>
        <v>113.52516570876716</v>
      </c>
      <c r="T801" s="99">
        <v>0.63063419300000001</v>
      </c>
      <c r="U801" s="102">
        <f t="shared" si="61"/>
        <v>170.73431840430212</v>
      </c>
      <c r="V801">
        <v>0.57757400000000003</v>
      </c>
      <c r="W801" s="100">
        <f t="shared" si="62"/>
        <v>-136.72785292571956</v>
      </c>
      <c r="X801">
        <v>0.57138299999999997</v>
      </c>
      <c r="Y801" s="100">
        <f t="shared" si="63"/>
        <v>-133.30852486018983</v>
      </c>
      <c r="Z801">
        <v>0.54050699999999996</v>
      </c>
      <c r="AA801" s="100">
        <f t="shared" si="64"/>
        <v>-117.63117174799179</v>
      </c>
      <c r="AB801">
        <v>0.724468</v>
      </c>
      <c r="AC801">
        <v>1</v>
      </c>
      <c r="AD801">
        <v>5</v>
      </c>
      <c r="AE801">
        <v>1</v>
      </c>
      <c r="AF801" t="s">
        <v>227</v>
      </c>
      <c r="AG801" s="99" t="s">
        <v>325</v>
      </c>
      <c r="AH801">
        <v>1</v>
      </c>
      <c r="AI801">
        <v>6</v>
      </c>
      <c r="AJ801">
        <v>-1</v>
      </c>
    </row>
    <row r="802" spans="1:36" x14ac:dyDescent="0.2">
      <c r="A802">
        <v>776824</v>
      </c>
      <c r="B802" s="85">
        <v>45877</v>
      </c>
      <c r="C802">
        <v>2025</v>
      </c>
      <c r="D802">
        <v>8.1999999999999993</v>
      </c>
      <c r="E802">
        <v>7</v>
      </c>
      <c r="F802">
        <v>113.5</v>
      </c>
      <c r="G802">
        <v>24</v>
      </c>
      <c r="H802">
        <v>-119</v>
      </c>
      <c r="I802">
        <v>0.54337899999999995</v>
      </c>
      <c r="J802">
        <v>-120</v>
      </c>
      <c r="K802">
        <v>-119</v>
      </c>
      <c r="L802">
        <v>0.30915287200000002</v>
      </c>
      <c r="M802">
        <v>27</v>
      </c>
      <c r="N802">
        <v>110</v>
      </c>
      <c r="O802">
        <v>0.47619</v>
      </c>
      <c r="P802">
        <v>111</v>
      </c>
      <c r="Q802">
        <v>110</v>
      </c>
      <c r="R802" s="99">
        <v>0.50098309100000005</v>
      </c>
      <c r="S802" s="102">
        <f t="shared" si="60"/>
        <v>100.39401109752777</v>
      </c>
      <c r="T802" s="99">
        <v>0.426908817</v>
      </c>
      <c r="U802" s="102">
        <f t="shared" si="61"/>
        <v>-134.24205829883346</v>
      </c>
      <c r="V802">
        <v>0.54388300000000001</v>
      </c>
      <c r="W802" s="100">
        <f t="shared" si="62"/>
        <v>-119.24199273432036</v>
      </c>
      <c r="X802">
        <v>0.619807</v>
      </c>
      <c r="Y802" s="100">
        <f t="shared" si="63"/>
        <v>-163.0243060761245</v>
      </c>
      <c r="Z802">
        <v>0.61490400000000001</v>
      </c>
      <c r="AA802" s="100">
        <f t="shared" si="64"/>
        <v>-159.6755094833496</v>
      </c>
      <c r="AB802">
        <v>0.69337899999999997</v>
      </c>
      <c r="AC802">
        <v>1</v>
      </c>
      <c r="AD802">
        <v>3</v>
      </c>
      <c r="AE802">
        <v>2</v>
      </c>
      <c r="AF802" t="s">
        <v>222</v>
      </c>
      <c r="AG802" s="99" t="s">
        <v>325</v>
      </c>
      <c r="AH802">
        <v>1</v>
      </c>
      <c r="AI802">
        <v>5</v>
      </c>
      <c r="AJ802">
        <v>-1</v>
      </c>
    </row>
    <row r="803" spans="1:36" x14ac:dyDescent="0.2">
      <c r="A803">
        <v>776827</v>
      </c>
      <c r="B803" s="85">
        <v>45877</v>
      </c>
      <c r="C803">
        <v>2025</v>
      </c>
      <c r="D803">
        <v>8.1999999999999993</v>
      </c>
      <c r="E803">
        <v>8.5</v>
      </c>
      <c r="F803">
        <v>-102</v>
      </c>
      <c r="G803">
        <v>15</v>
      </c>
      <c r="H803">
        <v>-133</v>
      </c>
      <c r="I803">
        <v>0.57081499999999996</v>
      </c>
      <c r="J803">
        <v>-127</v>
      </c>
      <c r="K803">
        <v>-133</v>
      </c>
      <c r="L803">
        <v>0.31912251699999999</v>
      </c>
      <c r="M803">
        <v>13</v>
      </c>
      <c r="N803">
        <v>123</v>
      </c>
      <c r="O803">
        <v>0.44843</v>
      </c>
      <c r="P803">
        <v>117</v>
      </c>
      <c r="Q803">
        <v>123</v>
      </c>
      <c r="R803" s="99">
        <v>0.51179847599999995</v>
      </c>
      <c r="S803" s="102">
        <f t="shared" si="60"/>
        <v>104.83344496892637</v>
      </c>
      <c r="T803" s="99">
        <v>0.45626876100000002</v>
      </c>
      <c r="U803" s="102">
        <f t="shared" si="61"/>
        <v>-119.16906995962407</v>
      </c>
      <c r="V803">
        <v>0.61150800000000005</v>
      </c>
      <c r="W803" s="100">
        <f t="shared" si="62"/>
        <v>-157.40555790080623</v>
      </c>
      <c r="X803">
        <v>0.53293599999999997</v>
      </c>
      <c r="Y803" s="100">
        <f t="shared" si="63"/>
        <v>-114.10342051624616</v>
      </c>
      <c r="Z803">
        <v>0.52562299999999995</v>
      </c>
      <c r="AA803" s="100">
        <f t="shared" si="64"/>
        <v>-110.80280030439921</v>
      </c>
      <c r="AB803">
        <v>0.72081499999999998</v>
      </c>
      <c r="AC803">
        <v>1</v>
      </c>
      <c r="AD803">
        <v>9</v>
      </c>
      <c r="AE803">
        <v>4</v>
      </c>
      <c r="AF803" t="s">
        <v>230</v>
      </c>
      <c r="AG803" s="99" t="s">
        <v>325</v>
      </c>
      <c r="AH803">
        <v>1</v>
      </c>
      <c r="AI803">
        <v>13</v>
      </c>
      <c r="AJ803">
        <v>1</v>
      </c>
    </row>
    <row r="804" spans="1:36" x14ac:dyDescent="0.2">
      <c r="A804">
        <v>776828</v>
      </c>
      <c r="B804" s="85">
        <v>45877</v>
      </c>
      <c r="C804">
        <v>2025</v>
      </c>
      <c r="D804">
        <v>8.1999999999999993</v>
      </c>
      <c r="E804">
        <v>8.5</v>
      </c>
      <c r="F804">
        <v>103</v>
      </c>
      <c r="G804">
        <v>17</v>
      </c>
      <c r="H804">
        <v>-136</v>
      </c>
      <c r="I804">
        <v>0.57627099999999998</v>
      </c>
      <c r="J804">
        <v>-135</v>
      </c>
      <c r="K804">
        <v>-136</v>
      </c>
      <c r="L804">
        <v>0.32447985800000001</v>
      </c>
      <c r="M804">
        <v>18</v>
      </c>
      <c r="N804">
        <v>126</v>
      </c>
      <c r="O804">
        <v>0.44247799999999998</v>
      </c>
      <c r="P804">
        <v>125</v>
      </c>
      <c r="Q804">
        <v>126</v>
      </c>
      <c r="R804" s="99">
        <v>0.44738762500000001</v>
      </c>
      <c r="S804" s="102">
        <f t="shared" si="60"/>
        <v>-123.5198168478621</v>
      </c>
      <c r="T804" s="99">
        <v>0.39145422400000002</v>
      </c>
      <c r="U804" s="102">
        <f t="shared" si="61"/>
        <v>-155.45771093786939</v>
      </c>
      <c r="V804">
        <v>0.48896400000000001</v>
      </c>
      <c r="W804" s="100">
        <f t="shared" si="62"/>
        <v>104.51403375299614</v>
      </c>
      <c r="X804">
        <v>0.53104600000000002</v>
      </c>
      <c r="Y804" s="100">
        <f t="shared" si="63"/>
        <v>-113.24053105421854</v>
      </c>
      <c r="Z804">
        <v>0.52346700000000002</v>
      </c>
      <c r="AA804" s="100">
        <f t="shared" si="64"/>
        <v>-109.8490555743254</v>
      </c>
      <c r="AB804">
        <v>0.726271</v>
      </c>
      <c r="AC804">
        <v>1</v>
      </c>
      <c r="AD804">
        <v>3</v>
      </c>
      <c r="AE804">
        <v>2</v>
      </c>
      <c r="AF804" t="s">
        <v>222</v>
      </c>
      <c r="AG804" s="99" t="s">
        <v>325</v>
      </c>
      <c r="AH804">
        <v>1</v>
      </c>
      <c r="AI804">
        <v>5</v>
      </c>
      <c r="AJ804">
        <v>-1</v>
      </c>
    </row>
    <row r="805" spans="1:36" x14ac:dyDescent="0.2">
      <c r="A805">
        <v>776829</v>
      </c>
      <c r="B805" s="85">
        <v>45877</v>
      </c>
      <c r="C805">
        <v>2025</v>
      </c>
      <c r="D805">
        <v>8.1999999999999993</v>
      </c>
      <c r="E805">
        <v>7.5</v>
      </c>
      <c r="F805">
        <v>107.5</v>
      </c>
      <c r="G805">
        <v>22</v>
      </c>
      <c r="H805">
        <v>107</v>
      </c>
      <c r="I805">
        <v>0.48309200000000002</v>
      </c>
      <c r="J805">
        <v>109</v>
      </c>
      <c r="K805">
        <v>107</v>
      </c>
      <c r="L805">
        <v>0.33647680099999999</v>
      </c>
      <c r="M805">
        <v>6</v>
      </c>
      <c r="N805">
        <v>-115</v>
      </c>
      <c r="O805">
        <v>0.53488400000000003</v>
      </c>
      <c r="P805">
        <v>-118</v>
      </c>
      <c r="Q805">
        <v>-115</v>
      </c>
      <c r="R805" s="99">
        <v>0.50930210600000003</v>
      </c>
      <c r="S805" s="102">
        <f t="shared" si="60"/>
        <v>103.79137800008576</v>
      </c>
      <c r="T805" s="99">
        <v>0.57680474199999998</v>
      </c>
      <c r="U805" s="102">
        <f t="shared" si="61"/>
        <v>136.29754376879146</v>
      </c>
      <c r="V805">
        <v>0.52980099999999997</v>
      </c>
      <c r="W805" s="100">
        <f t="shared" si="62"/>
        <v>-112.6759095616962</v>
      </c>
      <c r="X805">
        <v>0.54394200000000004</v>
      </c>
      <c r="Y805" s="100">
        <f t="shared" si="63"/>
        <v>-119.27035596349589</v>
      </c>
      <c r="Z805">
        <v>0.54028200000000004</v>
      </c>
      <c r="AA805" s="100">
        <f t="shared" si="64"/>
        <v>-117.52465641980521</v>
      </c>
      <c r="AB805">
        <v>0.63309199999999999</v>
      </c>
      <c r="AC805">
        <v>1</v>
      </c>
      <c r="AD805">
        <v>3</v>
      </c>
      <c r="AE805">
        <v>2</v>
      </c>
      <c r="AF805" t="s">
        <v>222</v>
      </c>
      <c r="AG805" s="99" t="s">
        <v>326</v>
      </c>
      <c r="AH805">
        <v>-1</v>
      </c>
      <c r="AI805">
        <v>5</v>
      </c>
      <c r="AJ805">
        <v>-1</v>
      </c>
    </row>
    <row r="806" spans="1:36" x14ac:dyDescent="0.2">
      <c r="A806">
        <v>776831</v>
      </c>
      <c r="B806" s="85">
        <v>45877</v>
      </c>
      <c r="C806">
        <v>2025</v>
      </c>
      <c r="D806">
        <v>8.1999999999999993</v>
      </c>
      <c r="E806">
        <v>10</v>
      </c>
      <c r="F806">
        <v>107.5</v>
      </c>
      <c r="G806">
        <v>2</v>
      </c>
      <c r="H806">
        <v>-118</v>
      </c>
      <c r="I806">
        <v>0.54128399999999999</v>
      </c>
      <c r="J806">
        <v>-101</v>
      </c>
      <c r="K806">
        <v>-118</v>
      </c>
      <c r="L806">
        <v>0.32065001999999998</v>
      </c>
      <c r="M806">
        <v>20</v>
      </c>
      <c r="N806">
        <v>109</v>
      </c>
      <c r="O806">
        <v>0.47846899999999998</v>
      </c>
      <c r="P806">
        <v>-107</v>
      </c>
      <c r="Q806">
        <v>109</v>
      </c>
      <c r="R806" s="99">
        <v>0.55142139599999995</v>
      </c>
      <c r="S806" s="102">
        <f t="shared" si="60"/>
        <v>122.926370335755</v>
      </c>
      <c r="T806" s="99">
        <v>0.54429689000000003</v>
      </c>
      <c r="U806" s="102">
        <f t="shared" si="61"/>
        <v>119.44111814378446</v>
      </c>
      <c r="V806">
        <v>0.56838100000000003</v>
      </c>
      <c r="W806" s="100">
        <f t="shared" si="62"/>
        <v>-131.6858154993177</v>
      </c>
      <c r="X806">
        <v>0.49489300000000003</v>
      </c>
      <c r="Y806" s="100">
        <f t="shared" si="63"/>
        <v>102.06388047517342</v>
      </c>
      <c r="Z806">
        <v>0.491983</v>
      </c>
      <c r="AA806" s="100">
        <f t="shared" si="64"/>
        <v>103.25905569907903</v>
      </c>
      <c r="AB806">
        <v>0.69128400000000001</v>
      </c>
      <c r="AC806">
        <v>1</v>
      </c>
      <c r="AD806">
        <v>3</v>
      </c>
      <c r="AE806">
        <v>2</v>
      </c>
      <c r="AF806" t="s">
        <v>222</v>
      </c>
      <c r="AG806" s="99" t="s">
        <v>325</v>
      </c>
      <c r="AH806">
        <v>1</v>
      </c>
      <c r="AI806">
        <v>5</v>
      </c>
      <c r="AJ806">
        <v>-1</v>
      </c>
    </row>
    <row r="807" spans="1:36" x14ac:dyDescent="0.2">
      <c r="A807">
        <v>776833</v>
      </c>
      <c r="B807" s="85">
        <v>45877</v>
      </c>
      <c r="C807">
        <v>2025</v>
      </c>
      <c r="D807">
        <v>8.1999999999999993</v>
      </c>
      <c r="E807">
        <v>8</v>
      </c>
      <c r="F807">
        <v>-106.5</v>
      </c>
      <c r="G807">
        <v>9</v>
      </c>
      <c r="H807">
        <v>123</v>
      </c>
      <c r="I807">
        <v>0.44843</v>
      </c>
      <c r="J807">
        <v>125</v>
      </c>
      <c r="K807">
        <v>123</v>
      </c>
      <c r="L807">
        <v>0.33585476600000003</v>
      </c>
      <c r="M807">
        <v>7</v>
      </c>
      <c r="N807">
        <v>-133</v>
      </c>
      <c r="O807">
        <v>0.57081499999999996</v>
      </c>
      <c r="P807">
        <v>-135</v>
      </c>
      <c r="Q807">
        <v>-133</v>
      </c>
      <c r="R807" s="99">
        <v>0.507718691</v>
      </c>
      <c r="S807" s="102">
        <f t="shared" si="60"/>
        <v>103.1358862743253</v>
      </c>
      <c r="T807" s="99">
        <v>0.53383095400000002</v>
      </c>
      <c r="U807" s="102">
        <f t="shared" si="61"/>
        <v>114.51445748716658</v>
      </c>
      <c r="V807">
        <v>0.48574299999999998</v>
      </c>
      <c r="W807" s="100">
        <f t="shared" si="62"/>
        <v>105.87018238039457</v>
      </c>
      <c r="X807">
        <v>0.45716200000000001</v>
      </c>
      <c r="Y807" s="100">
        <f t="shared" si="63"/>
        <v>118.74084022731546</v>
      </c>
      <c r="Z807">
        <v>0.41981200000000002</v>
      </c>
      <c r="AA807" s="100">
        <f t="shared" si="64"/>
        <v>138.2018617857517</v>
      </c>
      <c r="AB807">
        <v>0.29842999999999997</v>
      </c>
      <c r="AC807">
        <v>-1</v>
      </c>
      <c r="AD807">
        <v>5</v>
      </c>
      <c r="AE807">
        <v>9</v>
      </c>
      <c r="AF807" t="s">
        <v>227</v>
      </c>
      <c r="AG807" s="99" t="s">
        <v>323</v>
      </c>
      <c r="AH807">
        <v>1</v>
      </c>
      <c r="AI807">
        <v>14</v>
      </c>
      <c r="AJ807">
        <v>1</v>
      </c>
    </row>
    <row r="808" spans="1:36" x14ac:dyDescent="0.2">
      <c r="A808">
        <v>776834</v>
      </c>
      <c r="B808" s="85">
        <v>45877</v>
      </c>
      <c r="C808">
        <v>2025</v>
      </c>
      <c r="D808">
        <v>8.1999999999999993</v>
      </c>
      <c r="E808">
        <v>8</v>
      </c>
      <c r="F808">
        <v>-101</v>
      </c>
      <c r="G808">
        <v>0</v>
      </c>
      <c r="H808">
        <v>108</v>
      </c>
      <c r="I808">
        <v>0.480769</v>
      </c>
      <c r="J808">
        <v>116</v>
      </c>
      <c r="K808">
        <v>108</v>
      </c>
      <c r="L808">
        <v>0.327106864</v>
      </c>
      <c r="M808">
        <v>11</v>
      </c>
      <c r="N808">
        <v>-117</v>
      </c>
      <c r="O808">
        <v>0.53917099999999996</v>
      </c>
      <c r="P808">
        <v>-126</v>
      </c>
      <c r="Q808">
        <v>-117</v>
      </c>
      <c r="R808" s="99">
        <v>0.52315156600000001</v>
      </c>
      <c r="S808" s="102">
        <f t="shared" si="60"/>
        <v>109.71024096935591</v>
      </c>
      <c r="T808" s="99">
        <v>0.58785646599999997</v>
      </c>
      <c r="U808" s="102">
        <f t="shared" si="61"/>
        <v>142.63391694991384</v>
      </c>
      <c r="V808">
        <v>0.62760099999999996</v>
      </c>
      <c r="W808" s="100">
        <f t="shared" si="62"/>
        <v>-168.52918509448196</v>
      </c>
      <c r="X808">
        <v>0.57921699999999998</v>
      </c>
      <c r="Y808" s="100">
        <f t="shared" si="63"/>
        <v>-137.65218651894207</v>
      </c>
      <c r="Z808">
        <v>0.55427499999999996</v>
      </c>
      <c r="AA808" s="100">
        <f t="shared" si="64"/>
        <v>-124.35358124404058</v>
      </c>
      <c r="AB808">
        <v>0.33076899999999998</v>
      </c>
      <c r="AC808">
        <v>-1</v>
      </c>
      <c r="AD808">
        <v>1</v>
      </c>
      <c r="AE808">
        <v>5</v>
      </c>
      <c r="AF808" t="s">
        <v>227</v>
      </c>
      <c r="AG808" s="99" t="s">
        <v>323</v>
      </c>
      <c r="AH808">
        <v>1</v>
      </c>
      <c r="AI808">
        <v>6</v>
      </c>
      <c r="AJ808">
        <v>-1</v>
      </c>
    </row>
    <row r="809" spans="1:36" x14ac:dyDescent="0.2">
      <c r="A809">
        <v>776835</v>
      </c>
      <c r="B809" s="85">
        <v>45877</v>
      </c>
      <c r="C809">
        <v>2025</v>
      </c>
      <c r="D809">
        <v>8.1999999999999993</v>
      </c>
      <c r="E809">
        <v>8</v>
      </c>
      <c r="F809">
        <v>107.5</v>
      </c>
      <c r="G809">
        <v>19</v>
      </c>
      <c r="H809">
        <v>-111</v>
      </c>
      <c r="I809">
        <v>0.52606600000000003</v>
      </c>
      <c r="J809">
        <v>-103</v>
      </c>
      <c r="K809">
        <v>-111</v>
      </c>
      <c r="L809">
        <v>0.32247815699999999</v>
      </c>
      <c r="M809">
        <v>12</v>
      </c>
      <c r="N809">
        <v>103</v>
      </c>
      <c r="O809">
        <v>0.49261100000000002</v>
      </c>
      <c r="P809">
        <v>-105</v>
      </c>
      <c r="Q809">
        <v>103</v>
      </c>
      <c r="R809" s="99">
        <v>0.51672699300000002</v>
      </c>
      <c r="S809" s="102">
        <f t="shared" si="60"/>
        <v>106.9223783483525</v>
      </c>
      <c r="T809" s="99">
        <v>0.54772377000000005</v>
      </c>
      <c r="U809" s="102">
        <f t="shared" si="61"/>
        <v>121.10381525025096</v>
      </c>
      <c r="V809">
        <v>0.49695800000000001</v>
      </c>
      <c r="W809" s="100">
        <f t="shared" si="62"/>
        <v>101.22424832682037</v>
      </c>
      <c r="X809">
        <v>0.607904</v>
      </c>
      <c r="Y809" s="100">
        <f t="shared" si="63"/>
        <v>-155.03958214314861</v>
      </c>
      <c r="Z809">
        <v>0.54710300000000001</v>
      </c>
      <c r="AA809" s="100">
        <f t="shared" si="64"/>
        <v>-120.80075602178862</v>
      </c>
      <c r="AB809">
        <v>0.37606600000000001</v>
      </c>
      <c r="AC809">
        <v>-1</v>
      </c>
      <c r="AD809">
        <v>3</v>
      </c>
      <c r="AE809">
        <v>5</v>
      </c>
      <c r="AF809" t="s">
        <v>225</v>
      </c>
      <c r="AG809" s="99" t="s">
        <v>324</v>
      </c>
      <c r="AH809">
        <v>-1</v>
      </c>
      <c r="AI809">
        <v>8</v>
      </c>
      <c r="AJ809">
        <v>0</v>
      </c>
    </row>
    <row r="810" spans="1:36" x14ac:dyDescent="0.2">
      <c r="A810">
        <v>776805</v>
      </c>
      <c r="B810" s="85">
        <v>45878</v>
      </c>
      <c r="C810">
        <v>2025</v>
      </c>
      <c r="D810">
        <v>8.1999999999999993</v>
      </c>
      <c r="E810">
        <v>8</v>
      </c>
      <c r="F810">
        <v>104</v>
      </c>
      <c r="G810">
        <v>24</v>
      </c>
      <c r="H810">
        <v>-145</v>
      </c>
      <c r="I810">
        <v>0.59183699999999995</v>
      </c>
      <c r="J810">
        <v>-120</v>
      </c>
      <c r="K810">
        <v>-145</v>
      </c>
      <c r="L810">
        <v>0.30915287200000002</v>
      </c>
      <c r="M810">
        <v>27</v>
      </c>
      <c r="N810">
        <v>134</v>
      </c>
      <c r="O810">
        <v>0.42735000000000001</v>
      </c>
      <c r="P810">
        <v>111</v>
      </c>
      <c r="Q810">
        <v>134</v>
      </c>
      <c r="R810" s="99">
        <v>0.502070393</v>
      </c>
      <c r="S810" s="102">
        <f t="shared" si="60"/>
        <v>100.83160068045522</v>
      </c>
      <c r="T810" s="99">
        <v>0.55466221599999999</v>
      </c>
      <c r="U810" s="102">
        <f t="shared" si="61"/>
        <v>124.54865406165491</v>
      </c>
      <c r="V810">
        <v>0.59653299999999998</v>
      </c>
      <c r="W810" s="100">
        <f t="shared" si="62"/>
        <v>-147.85174500021066</v>
      </c>
      <c r="X810">
        <v>0.61214000000000002</v>
      </c>
      <c r="Y810" s="100">
        <f t="shared" si="63"/>
        <v>-157.82498839787553</v>
      </c>
      <c r="Z810">
        <v>0.57262000000000002</v>
      </c>
      <c r="AA810" s="100">
        <f t="shared" si="64"/>
        <v>-133.98380832046425</v>
      </c>
      <c r="AB810">
        <v>0.74183699999999997</v>
      </c>
      <c r="AC810">
        <v>1</v>
      </c>
      <c r="AD810">
        <v>7</v>
      </c>
      <c r="AE810">
        <v>4</v>
      </c>
      <c r="AF810" t="s">
        <v>228</v>
      </c>
      <c r="AG810" s="99" t="s">
        <v>325</v>
      </c>
      <c r="AH810">
        <v>1</v>
      </c>
      <c r="AI810">
        <v>11</v>
      </c>
      <c r="AJ810">
        <v>1</v>
      </c>
    </row>
    <row r="811" spans="1:36" x14ac:dyDescent="0.2">
      <c r="A811">
        <v>776807</v>
      </c>
      <c r="B811" s="85">
        <v>45878</v>
      </c>
      <c r="C811">
        <v>2025</v>
      </c>
      <c r="D811">
        <v>8.1999999999999993</v>
      </c>
      <c r="E811">
        <v>7.5</v>
      </c>
      <c r="F811">
        <v>-103</v>
      </c>
      <c r="G811">
        <v>23</v>
      </c>
      <c r="H811">
        <v>-135</v>
      </c>
      <c r="I811">
        <v>0.57446799999999998</v>
      </c>
      <c r="J811">
        <v>-127</v>
      </c>
      <c r="K811">
        <v>-135</v>
      </c>
      <c r="L811">
        <v>0.30313439199999997</v>
      </c>
      <c r="M811">
        <v>3</v>
      </c>
      <c r="N811">
        <v>124</v>
      </c>
      <c r="O811">
        <v>0.44642900000000002</v>
      </c>
      <c r="P811">
        <v>118</v>
      </c>
      <c r="Q811">
        <v>124</v>
      </c>
      <c r="R811" s="99">
        <v>0.47504940600000001</v>
      </c>
      <c r="S811" s="102">
        <f t="shared" si="60"/>
        <v>-110.50442067072072</v>
      </c>
      <c r="T811" s="99">
        <v>0.43593893700000003</v>
      </c>
      <c r="U811" s="102">
        <f t="shared" si="61"/>
        <v>-129.38992485546206</v>
      </c>
      <c r="V811">
        <v>0.60665400000000003</v>
      </c>
      <c r="W811" s="100">
        <f t="shared" si="62"/>
        <v>-154.22910109674436</v>
      </c>
      <c r="X811">
        <v>0.55615999999999999</v>
      </c>
      <c r="Y811" s="100">
        <f t="shared" si="63"/>
        <v>-125.30641672674838</v>
      </c>
      <c r="Z811">
        <v>0.60998300000000005</v>
      </c>
      <c r="AA811" s="100">
        <f t="shared" si="64"/>
        <v>-156.39908004010087</v>
      </c>
      <c r="AB811">
        <v>0.724468</v>
      </c>
      <c r="AC811">
        <v>1</v>
      </c>
      <c r="AD811">
        <v>5</v>
      </c>
      <c r="AE811">
        <v>4</v>
      </c>
      <c r="AF811" t="s">
        <v>222</v>
      </c>
      <c r="AG811" s="99" t="s">
        <v>325</v>
      </c>
      <c r="AH811">
        <v>1</v>
      </c>
      <c r="AI811">
        <v>9</v>
      </c>
      <c r="AJ811">
        <v>1</v>
      </c>
    </row>
    <row r="812" spans="1:36" x14ac:dyDescent="0.2">
      <c r="A812">
        <v>776808</v>
      </c>
      <c r="B812" s="85">
        <v>45878</v>
      </c>
      <c r="C812">
        <v>2025</v>
      </c>
      <c r="D812">
        <v>8.1999999999999993</v>
      </c>
      <c r="E812">
        <v>8.5</v>
      </c>
      <c r="F812">
        <v>111.5</v>
      </c>
      <c r="G812">
        <v>14</v>
      </c>
      <c r="H812">
        <v>-147</v>
      </c>
      <c r="I812">
        <v>0.59514199999999995</v>
      </c>
      <c r="J812">
        <v>-155</v>
      </c>
      <c r="K812">
        <v>-147</v>
      </c>
      <c r="L812">
        <v>0.32283795100000001</v>
      </c>
      <c r="M812">
        <v>29</v>
      </c>
      <c r="N812">
        <v>135</v>
      </c>
      <c r="O812">
        <v>0.42553200000000002</v>
      </c>
      <c r="P812">
        <v>142</v>
      </c>
      <c r="Q812">
        <v>135</v>
      </c>
      <c r="R812" s="99">
        <v>0.53223834599999997</v>
      </c>
      <c r="S812" s="102">
        <f t="shared" si="60"/>
        <v>113.78409098921134</v>
      </c>
      <c r="T812" s="99">
        <v>0.57728195199999999</v>
      </c>
      <c r="U812" s="102">
        <f t="shared" si="61"/>
        <v>136.56430207588392</v>
      </c>
      <c r="V812">
        <v>0.578434</v>
      </c>
      <c r="W812" s="100">
        <f t="shared" si="62"/>
        <v>-137.21078075556377</v>
      </c>
      <c r="X812">
        <v>0.58740700000000001</v>
      </c>
      <c r="Y812" s="100">
        <f t="shared" si="63"/>
        <v>-142.36959909644614</v>
      </c>
      <c r="Z812">
        <v>0.60810900000000001</v>
      </c>
      <c r="AA812" s="100">
        <f t="shared" si="64"/>
        <v>-155.17299453164273</v>
      </c>
      <c r="AB812">
        <v>0.74514199999999997</v>
      </c>
      <c r="AC812">
        <v>1</v>
      </c>
      <c r="AD812">
        <v>9</v>
      </c>
      <c r="AE812">
        <v>1</v>
      </c>
      <c r="AF812" t="s">
        <v>223</v>
      </c>
      <c r="AG812" s="99" t="s">
        <v>325</v>
      </c>
      <c r="AH812">
        <v>1</v>
      </c>
      <c r="AI812">
        <v>10</v>
      </c>
      <c r="AJ812">
        <v>1</v>
      </c>
    </row>
    <row r="813" spans="1:36" x14ac:dyDescent="0.2">
      <c r="A813">
        <v>776810</v>
      </c>
      <c r="B813" s="85">
        <v>45878</v>
      </c>
      <c r="C813">
        <v>2025</v>
      </c>
      <c r="D813">
        <v>8.1999999999999993</v>
      </c>
      <c r="E813">
        <v>7.5</v>
      </c>
      <c r="F813">
        <v>111.5</v>
      </c>
      <c r="G813">
        <v>28</v>
      </c>
      <c r="H813">
        <v>-123</v>
      </c>
      <c r="I813">
        <v>0.55157</v>
      </c>
      <c r="J813">
        <v>-129</v>
      </c>
      <c r="K813">
        <v>-123</v>
      </c>
      <c r="L813">
        <v>0.33222175900000001</v>
      </c>
      <c r="M813">
        <v>21</v>
      </c>
      <c r="N813">
        <v>114</v>
      </c>
      <c r="O813">
        <v>0.46728999999999998</v>
      </c>
      <c r="P813">
        <v>119</v>
      </c>
      <c r="Q813">
        <v>114</v>
      </c>
      <c r="R813" s="99">
        <v>0.51317911299999996</v>
      </c>
      <c r="S813" s="102">
        <f t="shared" si="60"/>
        <v>105.41435807375288</v>
      </c>
      <c r="T813" s="99">
        <v>0.49609453799999997</v>
      </c>
      <c r="U813" s="102">
        <f t="shared" si="61"/>
        <v>-101.57448296679294</v>
      </c>
      <c r="V813">
        <v>0.59277199999999997</v>
      </c>
      <c r="W813" s="100">
        <f t="shared" si="62"/>
        <v>-145.56268233029161</v>
      </c>
      <c r="X813">
        <v>0.46814699999999998</v>
      </c>
      <c r="Y813" s="100">
        <f t="shared" si="63"/>
        <v>113.60811881738003</v>
      </c>
      <c r="Z813">
        <v>0.53283700000000001</v>
      </c>
      <c r="AA813" s="100">
        <f t="shared" si="64"/>
        <v>-114.05804826152757</v>
      </c>
      <c r="AB813">
        <v>0.40156999999999998</v>
      </c>
      <c r="AC813">
        <v>-1</v>
      </c>
      <c r="AD813">
        <v>2</v>
      </c>
      <c r="AE813">
        <v>3</v>
      </c>
      <c r="AF813" t="s">
        <v>222</v>
      </c>
      <c r="AG813" s="99" t="s">
        <v>324</v>
      </c>
      <c r="AH813">
        <v>-1</v>
      </c>
      <c r="AI813">
        <v>5</v>
      </c>
      <c r="AJ813">
        <v>-1</v>
      </c>
    </row>
    <row r="814" spans="1:36" x14ac:dyDescent="0.2">
      <c r="A814">
        <v>776811</v>
      </c>
      <c r="B814" s="85">
        <v>45878</v>
      </c>
      <c r="C814">
        <v>2025</v>
      </c>
      <c r="D814">
        <v>8.1999999999999993</v>
      </c>
      <c r="E814">
        <v>9.5</v>
      </c>
      <c r="F814">
        <v>110.5</v>
      </c>
      <c r="G814">
        <v>2</v>
      </c>
      <c r="H814">
        <v>-113</v>
      </c>
      <c r="I814">
        <v>0.53051599999999999</v>
      </c>
      <c r="J814">
        <v>-109</v>
      </c>
      <c r="K814">
        <v>-113</v>
      </c>
      <c r="L814">
        <v>0.32065001999999998</v>
      </c>
      <c r="M814">
        <v>20</v>
      </c>
      <c r="N814">
        <v>104</v>
      </c>
      <c r="O814">
        <v>0.49019600000000002</v>
      </c>
      <c r="P814">
        <v>101</v>
      </c>
      <c r="Q814">
        <v>104</v>
      </c>
      <c r="R814" s="99">
        <v>0.54170415199999999</v>
      </c>
      <c r="S814" s="102">
        <f t="shared" si="60"/>
        <v>118.19966389920251</v>
      </c>
      <c r="T814" s="99">
        <v>0.52276578500000004</v>
      </c>
      <c r="U814" s="102">
        <f t="shared" si="61"/>
        <v>109.5407178632404</v>
      </c>
      <c r="V814">
        <v>0.477136</v>
      </c>
      <c r="W814" s="100">
        <f t="shared" si="62"/>
        <v>109.58385030683075</v>
      </c>
      <c r="X814">
        <v>0.48065200000000002</v>
      </c>
      <c r="Y814" s="100">
        <f t="shared" si="63"/>
        <v>108.05073109026904</v>
      </c>
      <c r="Z814">
        <v>0.434919</v>
      </c>
      <c r="AA814" s="100">
        <f t="shared" si="64"/>
        <v>129.92787162667071</v>
      </c>
      <c r="AB814">
        <v>0.38051600000000002</v>
      </c>
      <c r="AC814">
        <v>-1</v>
      </c>
      <c r="AD814">
        <v>3</v>
      </c>
      <c r="AE814">
        <v>11</v>
      </c>
      <c r="AF814" t="s">
        <v>223</v>
      </c>
      <c r="AG814" s="99" t="s">
        <v>324</v>
      </c>
      <c r="AH814">
        <v>-1</v>
      </c>
      <c r="AI814">
        <v>14</v>
      </c>
      <c r="AJ814">
        <v>1</v>
      </c>
    </row>
    <row r="815" spans="1:36" x14ac:dyDescent="0.2">
      <c r="A815">
        <v>776812</v>
      </c>
      <c r="B815" s="85">
        <v>45878</v>
      </c>
      <c r="C815">
        <v>2025</v>
      </c>
      <c r="D815">
        <v>8.1999999999999993</v>
      </c>
      <c r="E815">
        <v>8</v>
      </c>
      <c r="F815">
        <v>-103</v>
      </c>
      <c r="G815">
        <v>22</v>
      </c>
      <c r="H815">
        <v>-104</v>
      </c>
      <c r="I815">
        <v>0.50980400000000003</v>
      </c>
      <c r="J815">
        <v>103</v>
      </c>
      <c r="K815">
        <v>-104</v>
      </c>
      <c r="L815">
        <v>0.33647680099999999</v>
      </c>
      <c r="M815">
        <v>6</v>
      </c>
      <c r="N815">
        <v>-104</v>
      </c>
      <c r="O815">
        <v>0.50980400000000003</v>
      </c>
      <c r="P815">
        <v>-111</v>
      </c>
      <c r="Q815">
        <v>-104</v>
      </c>
      <c r="R815" s="99">
        <v>0.51244473199999996</v>
      </c>
      <c r="S815" s="102">
        <f t="shared" si="60"/>
        <v>105.10495232716876</v>
      </c>
      <c r="T815" s="99">
        <v>0.67878754900000005</v>
      </c>
      <c r="U815" s="102">
        <f t="shared" si="61"/>
        <v>211.32043508487786</v>
      </c>
      <c r="V815">
        <v>0.47032600000000002</v>
      </c>
      <c r="W815" s="100">
        <f t="shared" si="62"/>
        <v>112.61848164889884</v>
      </c>
      <c r="X815">
        <v>0.54069800000000001</v>
      </c>
      <c r="Y815" s="100">
        <f t="shared" si="63"/>
        <v>-117.72167332169248</v>
      </c>
      <c r="Z815">
        <v>0.54756899999999997</v>
      </c>
      <c r="AA815" s="100">
        <f t="shared" si="64"/>
        <v>-121.02817888252572</v>
      </c>
      <c r="AB815">
        <v>0.35980400000000001</v>
      </c>
      <c r="AC815">
        <v>-1</v>
      </c>
      <c r="AD815">
        <v>1</v>
      </c>
      <c r="AE815">
        <v>2</v>
      </c>
      <c r="AF815" t="s">
        <v>222</v>
      </c>
      <c r="AG815" s="99" t="s">
        <v>323</v>
      </c>
      <c r="AH815">
        <v>1</v>
      </c>
      <c r="AI815">
        <v>3</v>
      </c>
      <c r="AJ815">
        <v>-1</v>
      </c>
    </row>
    <row r="816" spans="1:36" x14ac:dyDescent="0.2">
      <c r="A816">
        <v>776813</v>
      </c>
      <c r="B816" s="85">
        <v>45878</v>
      </c>
      <c r="C816">
        <v>2025</v>
      </c>
      <c r="D816">
        <v>8.1999999999999993</v>
      </c>
      <c r="E816">
        <v>8.5</v>
      </c>
      <c r="F816">
        <v>-108.5</v>
      </c>
      <c r="G816">
        <v>10</v>
      </c>
      <c r="H816">
        <v>-130</v>
      </c>
      <c r="I816">
        <v>0.56521699999999997</v>
      </c>
      <c r="J816">
        <v>-126</v>
      </c>
      <c r="K816">
        <v>-130</v>
      </c>
      <c r="L816">
        <v>0.34727845299999999</v>
      </c>
      <c r="M816">
        <v>4</v>
      </c>
      <c r="N816">
        <v>120</v>
      </c>
      <c r="O816">
        <v>0.45454499999999998</v>
      </c>
      <c r="P816">
        <v>116</v>
      </c>
      <c r="Q816">
        <v>120</v>
      </c>
      <c r="R816" s="99">
        <v>0.52456042300000005</v>
      </c>
      <c r="S816" s="102">
        <f t="shared" si="60"/>
        <v>110.33166954883104</v>
      </c>
      <c r="T816" s="99">
        <v>0.50763014399999995</v>
      </c>
      <c r="U816" s="102">
        <f t="shared" si="61"/>
        <v>103.09935464448903</v>
      </c>
      <c r="V816">
        <v>0.56270200000000004</v>
      </c>
      <c r="W816" s="100">
        <f t="shared" si="62"/>
        <v>-128.67701201469023</v>
      </c>
      <c r="X816">
        <v>0.57933000000000001</v>
      </c>
      <c r="Y816" s="100">
        <f t="shared" si="63"/>
        <v>-137.71602443720732</v>
      </c>
      <c r="Z816">
        <v>0.51366500000000004</v>
      </c>
      <c r="AA816" s="100">
        <f t="shared" si="64"/>
        <v>-105.61958320910485</v>
      </c>
      <c r="AB816">
        <v>0.415217</v>
      </c>
      <c r="AC816">
        <v>-1</v>
      </c>
      <c r="AD816">
        <v>4</v>
      </c>
      <c r="AE816">
        <v>7</v>
      </c>
      <c r="AF816" t="s">
        <v>228</v>
      </c>
      <c r="AG816" s="99" t="s">
        <v>324</v>
      </c>
      <c r="AH816">
        <v>-1</v>
      </c>
      <c r="AI816">
        <v>11</v>
      </c>
      <c r="AJ816">
        <v>1</v>
      </c>
    </row>
    <row r="817" spans="1:36" x14ac:dyDescent="0.2">
      <c r="A817">
        <v>776814</v>
      </c>
      <c r="B817" s="85">
        <v>45878</v>
      </c>
      <c r="C817">
        <v>2025</v>
      </c>
      <c r="D817">
        <v>8.1999999999999993</v>
      </c>
      <c r="E817">
        <v>8.5</v>
      </c>
      <c r="F817">
        <v>-105</v>
      </c>
      <c r="G817">
        <v>9</v>
      </c>
      <c r="H817">
        <v>122</v>
      </c>
      <c r="I817">
        <v>0.45045000000000002</v>
      </c>
      <c r="J817">
        <v>112</v>
      </c>
      <c r="K817">
        <v>122</v>
      </c>
      <c r="L817">
        <v>0.33585476600000003</v>
      </c>
      <c r="M817">
        <v>7</v>
      </c>
      <c r="N817">
        <v>-132</v>
      </c>
      <c r="O817">
        <v>0.56896599999999997</v>
      </c>
      <c r="P817">
        <v>-122</v>
      </c>
      <c r="Q817">
        <v>-132</v>
      </c>
      <c r="R817" s="99">
        <v>0.50412165600000003</v>
      </c>
      <c r="S817" s="102">
        <f t="shared" si="60"/>
        <v>101.6623657999471</v>
      </c>
      <c r="T817" s="99">
        <v>0.55452349999999995</v>
      </c>
      <c r="U817" s="102">
        <f t="shared" si="61"/>
        <v>124.47873232370279</v>
      </c>
      <c r="V817">
        <v>0.40036300000000002</v>
      </c>
      <c r="W817" s="100">
        <f t="shared" si="62"/>
        <v>149.77333070238757</v>
      </c>
      <c r="X817">
        <v>0.43824400000000002</v>
      </c>
      <c r="Y817" s="100">
        <f t="shared" si="63"/>
        <v>128.18338642400121</v>
      </c>
      <c r="Z817">
        <v>0.410578</v>
      </c>
      <c r="AA817" s="100">
        <f t="shared" si="64"/>
        <v>143.55908012606619</v>
      </c>
      <c r="AB817">
        <v>0.30044999999999999</v>
      </c>
      <c r="AC817">
        <v>-1</v>
      </c>
      <c r="AD817">
        <v>1</v>
      </c>
      <c r="AE817">
        <v>3</v>
      </c>
      <c r="AF817" t="s">
        <v>225</v>
      </c>
      <c r="AG817" s="99" t="s">
        <v>323</v>
      </c>
      <c r="AH817">
        <v>1</v>
      </c>
      <c r="AI817">
        <v>4</v>
      </c>
      <c r="AJ817">
        <v>-1</v>
      </c>
    </row>
    <row r="818" spans="1:36" x14ac:dyDescent="0.2">
      <c r="A818">
        <v>776815</v>
      </c>
      <c r="B818" s="85">
        <v>45878</v>
      </c>
      <c r="C818">
        <v>2025</v>
      </c>
      <c r="D818">
        <v>8.1999999999999993</v>
      </c>
      <c r="E818">
        <v>8.5</v>
      </c>
      <c r="F818">
        <v>-100</v>
      </c>
      <c r="G818">
        <v>19</v>
      </c>
      <c r="H818">
        <v>-103</v>
      </c>
      <c r="I818">
        <v>0.50738899999999998</v>
      </c>
      <c r="J818">
        <v>-108</v>
      </c>
      <c r="K818">
        <v>-103</v>
      </c>
      <c r="L818">
        <v>0.32247815699999999</v>
      </c>
      <c r="M818">
        <v>12</v>
      </c>
      <c r="N818">
        <v>-105</v>
      </c>
      <c r="O818">
        <v>0.51219499999999996</v>
      </c>
      <c r="P818">
        <v>100</v>
      </c>
      <c r="Q818">
        <v>-105</v>
      </c>
      <c r="R818" s="99">
        <v>0.52169234099999995</v>
      </c>
      <c r="S818" s="102">
        <f t="shared" si="60"/>
        <v>109.07045521510244</v>
      </c>
      <c r="T818" s="99">
        <v>0.60272458600000001</v>
      </c>
      <c r="U818" s="102">
        <f t="shared" si="61"/>
        <v>151.71454481197773</v>
      </c>
      <c r="V818">
        <v>0.54380499999999998</v>
      </c>
      <c r="W818" s="100">
        <f t="shared" si="62"/>
        <v>-119.20450684466071</v>
      </c>
      <c r="X818">
        <v>0.59267700000000001</v>
      </c>
      <c r="Y818" s="100">
        <f t="shared" si="63"/>
        <v>-145.50540971170301</v>
      </c>
      <c r="Z818">
        <v>0.54748600000000003</v>
      </c>
      <c r="AA818" s="100">
        <f t="shared" si="64"/>
        <v>-120.987637951533</v>
      </c>
      <c r="AB818">
        <v>0.657389</v>
      </c>
      <c r="AC818">
        <v>1</v>
      </c>
      <c r="AD818">
        <v>5</v>
      </c>
      <c r="AE818">
        <v>4</v>
      </c>
      <c r="AF818" t="s">
        <v>222</v>
      </c>
      <c r="AG818" s="99" t="s">
        <v>326</v>
      </c>
      <c r="AH818">
        <v>-1</v>
      </c>
      <c r="AI818">
        <v>9</v>
      </c>
      <c r="AJ818">
        <v>1</v>
      </c>
    </row>
    <row r="819" spans="1:36" x14ac:dyDescent="0.2">
      <c r="A819">
        <v>776816</v>
      </c>
      <c r="B819" s="85">
        <v>45878</v>
      </c>
      <c r="C819">
        <v>2025</v>
      </c>
      <c r="D819">
        <v>8.1999999999999993</v>
      </c>
      <c r="E819">
        <v>9</v>
      </c>
      <c r="F819">
        <v>107.5</v>
      </c>
      <c r="G819">
        <v>15</v>
      </c>
      <c r="H819">
        <v>101</v>
      </c>
      <c r="I819">
        <v>0.49751200000000001</v>
      </c>
      <c r="J819">
        <v>103</v>
      </c>
      <c r="K819">
        <v>101</v>
      </c>
      <c r="L819">
        <v>0.31912251699999999</v>
      </c>
      <c r="M819">
        <v>13</v>
      </c>
      <c r="N819">
        <v>-109</v>
      </c>
      <c r="O819">
        <v>0.52153099999999997</v>
      </c>
      <c r="P819">
        <v>-111</v>
      </c>
      <c r="Q819">
        <v>-109</v>
      </c>
      <c r="R819" s="99">
        <v>0.51446099899999997</v>
      </c>
      <c r="S819" s="102">
        <f t="shared" si="60"/>
        <v>105.95667864794243</v>
      </c>
      <c r="T819" s="99">
        <v>0.499901659</v>
      </c>
      <c r="U819" s="102">
        <f t="shared" si="61"/>
        <v>-100.03934413828379</v>
      </c>
      <c r="V819">
        <v>0.58671300000000004</v>
      </c>
      <c r="W819" s="100">
        <f t="shared" si="62"/>
        <v>-141.96260709869898</v>
      </c>
      <c r="X819">
        <v>0.52734800000000004</v>
      </c>
      <c r="Y819" s="100">
        <f t="shared" si="63"/>
        <v>-111.57215033470716</v>
      </c>
      <c r="Z819">
        <v>0.52432199999999995</v>
      </c>
      <c r="AA819" s="100">
        <f t="shared" si="64"/>
        <v>-110.22624548539135</v>
      </c>
      <c r="AB819">
        <v>0.34751199999999999</v>
      </c>
      <c r="AC819">
        <v>-1</v>
      </c>
      <c r="AD819">
        <v>0</v>
      </c>
      <c r="AE819">
        <v>2</v>
      </c>
      <c r="AF819" t="s">
        <v>225</v>
      </c>
      <c r="AG819" s="99" t="s">
        <v>323</v>
      </c>
      <c r="AH819">
        <v>1</v>
      </c>
      <c r="AI819">
        <v>2</v>
      </c>
      <c r="AJ819">
        <v>-1</v>
      </c>
    </row>
    <row r="820" spans="1:36" x14ac:dyDescent="0.2">
      <c r="A820">
        <v>776817</v>
      </c>
      <c r="B820" s="85">
        <v>45878</v>
      </c>
      <c r="C820">
        <v>2025</v>
      </c>
      <c r="D820">
        <v>8.1999999999999993</v>
      </c>
      <c r="E820">
        <v>9</v>
      </c>
      <c r="F820">
        <v>-114</v>
      </c>
      <c r="G820">
        <v>17</v>
      </c>
      <c r="H820">
        <v>-116</v>
      </c>
      <c r="I820">
        <v>0.53703699999999999</v>
      </c>
      <c r="J820">
        <v>100</v>
      </c>
      <c r="K820">
        <v>-116</v>
      </c>
      <c r="L820">
        <v>0.32447985800000001</v>
      </c>
      <c r="M820">
        <v>18</v>
      </c>
      <c r="N820">
        <v>-102</v>
      </c>
      <c r="O820">
        <v>0.50495000000000001</v>
      </c>
      <c r="P820">
        <v>-118</v>
      </c>
      <c r="Q820">
        <v>-102</v>
      </c>
      <c r="R820" s="99">
        <v>0.445229808</v>
      </c>
      <c r="S820" s="102">
        <f t="shared" si="60"/>
        <v>-124.6031110297988</v>
      </c>
      <c r="T820" s="99">
        <v>0.53722973500000004</v>
      </c>
      <c r="U820" s="102">
        <f t="shared" si="61"/>
        <v>116.08994259819181</v>
      </c>
      <c r="V820">
        <v>0.5</v>
      </c>
      <c r="W820" s="100">
        <f t="shared" si="62"/>
        <v>-100</v>
      </c>
      <c r="X820">
        <v>0.5</v>
      </c>
      <c r="Y820" s="100">
        <f t="shared" si="63"/>
        <v>-100</v>
      </c>
      <c r="Z820">
        <v>0.5</v>
      </c>
      <c r="AA820" s="100">
        <f t="shared" si="64"/>
        <v>-100</v>
      </c>
      <c r="AB820">
        <v>0.68703700000000001</v>
      </c>
      <c r="AC820">
        <v>1</v>
      </c>
      <c r="AD820">
        <v>7</v>
      </c>
      <c r="AE820">
        <v>4</v>
      </c>
      <c r="AF820" t="s">
        <v>228</v>
      </c>
      <c r="AG820" s="99" t="s">
        <v>325</v>
      </c>
      <c r="AH820">
        <v>1</v>
      </c>
      <c r="AI820">
        <v>11</v>
      </c>
      <c r="AJ820">
        <v>1</v>
      </c>
    </row>
    <row r="821" spans="1:36" x14ac:dyDescent="0.2">
      <c r="A821">
        <v>776818</v>
      </c>
      <c r="B821" s="85">
        <v>45878</v>
      </c>
      <c r="C821">
        <v>2025</v>
      </c>
      <c r="D821">
        <v>8.1999999999999993</v>
      </c>
      <c r="E821">
        <v>9</v>
      </c>
      <c r="F821">
        <v>107</v>
      </c>
      <c r="G821">
        <v>26</v>
      </c>
      <c r="H821">
        <v>110</v>
      </c>
      <c r="I821">
        <v>0.47619</v>
      </c>
      <c r="J821">
        <v>-104</v>
      </c>
      <c r="K821">
        <v>110</v>
      </c>
      <c r="L821">
        <v>0.33921411400000001</v>
      </c>
      <c r="M821">
        <v>5</v>
      </c>
      <c r="N821">
        <v>-119</v>
      </c>
      <c r="O821">
        <v>0.54337899999999995</v>
      </c>
      <c r="P821">
        <v>-104</v>
      </c>
      <c r="Q821">
        <v>-119</v>
      </c>
      <c r="R821" s="99">
        <v>0.51626866000000005</v>
      </c>
      <c r="S821" s="102">
        <f t="shared" si="60"/>
        <v>106.72632044059831</v>
      </c>
      <c r="T821" s="99">
        <v>0.50234913199999998</v>
      </c>
      <c r="U821" s="102">
        <f t="shared" si="61"/>
        <v>100.94408837643181</v>
      </c>
      <c r="V821">
        <v>0.51195900000000005</v>
      </c>
      <c r="W821" s="100">
        <f t="shared" si="62"/>
        <v>-104.90081775916369</v>
      </c>
      <c r="X821">
        <v>0.41707300000000003</v>
      </c>
      <c r="Y821" s="100">
        <f t="shared" si="63"/>
        <v>139.76618002124326</v>
      </c>
      <c r="Z821">
        <v>0.48440499999999997</v>
      </c>
      <c r="AA821" s="100">
        <f t="shared" si="64"/>
        <v>106.4388270145849</v>
      </c>
      <c r="AB821">
        <v>0.32618999999999998</v>
      </c>
      <c r="AC821">
        <v>-1</v>
      </c>
      <c r="AD821">
        <v>1</v>
      </c>
      <c r="AE821">
        <v>9</v>
      </c>
      <c r="AF821" t="s">
        <v>223</v>
      </c>
      <c r="AG821" s="99" t="s">
        <v>323</v>
      </c>
      <c r="AH821">
        <v>1</v>
      </c>
      <c r="AI821">
        <v>10</v>
      </c>
      <c r="AJ821">
        <v>1</v>
      </c>
    </row>
    <row r="822" spans="1:36" x14ac:dyDescent="0.2">
      <c r="A822">
        <v>776819</v>
      </c>
      <c r="B822" s="85">
        <v>45878</v>
      </c>
      <c r="C822">
        <v>2025</v>
      </c>
      <c r="D822">
        <v>8.1999999999999993</v>
      </c>
      <c r="E822">
        <v>8.5</v>
      </c>
      <c r="F822">
        <v>104</v>
      </c>
      <c r="G822">
        <v>0</v>
      </c>
      <c r="H822">
        <v>-103</v>
      </c>
      <c r="I822">
        <v>0.50738899999999998</v>
      </c>
      <c r="J822">
        <v>-104</v>
      </c>
      <c r="K822">
        <v>-103</v>
      </c>
      <c r="L822">
        <v>0.327106864</v>
      </c>
      <c r="M822">
        <v>11</v>
      </c>
      <c r="N822">
        <v>-105</v>
      </c>
      <c r="O822">
        <v>0.51219499999999996</v>
      </c>
      <c r="P822">
        <v>-104</v>
      </c>
      <c r="Q822">
        <v>-105</v>
      </c>
      <c r="R822" s="99">
        <v>0.52121758399999996</v>
      </c>
      <c r="S822" s="102">
        <f t="shared" si="60"/>
        <v>108.86314254281216</v>
      </c>
      <c r="T822" s="99">
        <v>0.75553821200000004</v>
      </c>
      <c r="U822" s="102">
        <f t="shared" si="61"/>
        <v>309.06188577823872</v>
      </c>
      <c r="V822">
        <v>0.54721399999999998</v>
      </c>
      <c r="W822" s="100">
        <f t="shared" si="62"/>
        <v>-120.85488508920328</v>
      </c>
      <c r="X822">
        <v>0.56780900000000001</v>
      </c>
      <c r="Y822" s="100">
        <f t="shared" si="63"/>
        <v>-131.37918188948868</v>
      </c>
      <c r="Z822">
        <v>0.55857199999999996</v>
      </c>
      <c r="AA822" s="100">
        <f t="shared" si="64"/>
        <v>-126.53751008091918</v>
      </c>
      <c r="AB822">
        <v>0.657389</v>
      </c>
      <c r="AC822">
        <v>1</v>
      </c>
      <c r="AD822">
        <v>8</v>
      </c>
      <c r="AE822">
        <v>6</v>
      </c>
      <c r="AF822" t="s">
        <v>225</v>
      </c>
      <c r="AG822" s="99" t="s">
        <v>326</v>
      </c>
      <c r="AH822">
        <v>-1</v>
      </c>
      <c r="AI822">
        <v>14</v>
      </c>
      <c r="AJ822">
        <v>1</v>
      </c>
    </row>
    <row r="823" spans="1:36" x14ac:dyDescent="0.2">
      <c r="A823">
        <v>778431</v>
      </c>
      <c r="B823" s="85">
        <v>45878</v>
      </c>
      <c r="C823">
        <v>2025</v>
      </c>
      <c r="D823">
        <v>8.1999999999999993</v>
      </c>
      <c r="E823">
        <v>8.5</v>
      </c>
      <c r="F823">
        <v>104</v>
      </c>
      <c r="G823">
        <v>0</v>
      </c>
      <c r="H823">
        <v>-103</v>
      </c>
      <c r="I823">
        <v>0.50738899999999998</v>
      </c>
      <c r="J823">
        <v>-104</v>
      </c>
      <c r="K823">
        <v>-103</v>
      </c>
      <c r="L823">
        <v>0.327106864</v>
      </c>
      <c r="M823">
        <v>11</v>
      </c>
      <c r="N823">
        <v>-105</v>
      </c>
      <c r="O823">
        <v>0.51219499999999996</v>
      </c>
      <c r="P823">
        <v>-104</v>
      </c>
      <c r="Q823">
        <v>-105</v>
      </c>
      <c r="R823" s="99">
        <v>0.52121758399999996</v>
      </c>
      <c r="S823" s="102">
        <f t="shared" si="60"/>
        <v>108.86314254281216</v>
      </c>
      <c r="T823" s="99">
        <v>0.49155796299999999</v>
      </c>
      <c r="U823" s="102">
        <f t="shared" si="61"/>
        <v>-103.43480835850075</v>
      </c>
      <c r="V823">
        <v>0.54721399999999998</v>
      </c>
      <c r="W823" s="100">
        <f t="shared" si="62"/>
        <v>-120.85488508920328</v>
      </c>
      <c r="X823">
        <v>0.56780900000000001</v>
      </c>
      <c r="Y823" s="100">
        <f t="shared" si="63"/>
        <v>-131.37918188948868</v>
      </c>
      <c r="Z823">
        <v>0.55857199999999996</v>
      </c>
      <c r="AA823" s="100">
        <f t="shared" si="64"/>
        <v>-126.53751008091918</v>
      </c>
      <c r="AB823">
        <v>0.657389</v>
      </c>
      <c r="AC823">
        <v>1</v>
      </c>
      <c r="AD823">
        <v>7</v>
      </c>
      <c r="AE823">
        <v>1</v>
      </c>
      <c r="AF823" t="s">
        <v>224</v>
      </c>
      <c r="AG823" s="99" t="s">
        <v>326</v>
      </c>
      <c r="AH823">
        <v>-1</v>
      </c>
      <c r="AI823">
        <v>8</v>
      </c>
      <c r="AJ823">
        <v>-1</v>
      </c>
    </row>
    <row r="824" spans="1:36" x14ac:dyDescent="0.2">
      <c r="A824">
        <v>776789</v>
      </c>
      <c r="B824" s="85">
        <v>45879</v>
      </c>
      <c r="C824">
        <v>2025</v>
      </c>
      <c r="D824">
        <v>8.1999999999999993</v>
      </c>
      <c r="E824">
        <v>7.5</v>
      </c>
      <c r="F824">
        <v>101</v>
      </c>
      <c r="G824">
        <v>23</v>
      </c>
      <c r="H824">
        <v>-142</v>
      </c>
      <c r="I824">
        <v>0.58677699999999999</v>
      </c>
      <c r="J824">
        <v>-132</v>
      </c>
      <c r="K824">
        <v>-142</v>
      </c>
      <c r="L824">
        <v>0.30313439199999997</v>
      </c>
      <c r="M824">
        <v>3</v>
      </c>
      <c r="N824">
        <v>131</v>
      </c>
      <c r="O824">
        <v>0.43290000000000001</v>
      </c>
      <c r="P824">
        <v>122</v>
      </c>
      <c r="Q824">
        <v>131</v>
      </c>
      <c r="R824" s="99">
        <v>0.47810398599999998</v>
      </c>
      <c r="S824" s="102">
        <f t="shared" si="60"/>
        <v>-109.15951953598646</v>
      </c>
      <c r="T824" s="99">
        <v>0.43668912300000001</v>
      </c>
      <c r="U824" s="102">
        <f t="shared" si="61"/>
        <v>-128.99585708252226</v>
      </c>
      <c r="V824">
        <v>0.59071300000000004</v>
      </c>
      <c r="W824" s="100">
        <f t="shared" si="62"/>
        <v>-144.3273302108301</v>
      </c>
      <c r="X824">
        <v>0.55844800000000006</v>
      </c>
      <c r="Y824" s="100">
        <f t="shared" si="63"/>
        <v>-126.47389208971993</v>
      </c>
      <c r="Z824">
        <v>0.62023600000000001</v>
      </c>
      <c r="AA824" s="100">
        <f t="shared" si="64"/>
        <v>-163.32143120464289</v>
      </c>
      <c r="AB824">
        <v>0.73677700000000002</v>
      </c>
      <c r="AC824">
        <v>1</v>
      </c>
      <c r="AD824">
        <v>6</v>
      </c>
      <c r="AE824">
        <v>2</v>
      </c>
      <c r="AF824" t="s">
        <v>227</v>
      </c>
      <c r="AG824" s="99" t="s">
        <v>325</v>
      </c>
      <c r="AH824">
        <v>1</v>
      </c>
      <c r="AI824">
        <v>8</v>
      </c>
      <c r="AJ824">
        <v>1</v>
      </c>
    </row>
    <row r="825" spans="1:36" x14ac:dyDescent="0.2">
      <c r="A825">
        <v>776795</v>
      </c>
      <c r="B825" s="85">
        <v>45879</v>
      </c>
      <c r="C825">
        <v>2025</v>
      </c>
      <c r="D825">
        <v>8.1999999999999993</v>
      </c>
      <c r="E825">
        <v>7.5</v>
      </c>
      <c r="F825">
        <v>106.5</v>
      </c>
      <c r="G825">
        <v>26</v>
      </c>
      <c r="H825">
        <v>119</v>
      </c>
      <c r="I825">
        <v>0.456621</v>
      </c>
      <c r="J825">
        <v>108</v>
      </c>
      <c r="K825">
        <v>119</v>
      </c>
      <c r="L825">
        <v>0.33921411400000001</v>
      </c>
      <c r="M825">
        <v>5</v>
      </c>
      <c r="N825">
        <v>-129</v>
      </c>
      <c r="O825">
        <v>0.56331900000000001</v>
      </c>
      <c r="P825">
        <v>-117</v>
      </c>
      <c r="Q825">
        <v>-129</v>
      </c>
      <c r="R825" s="99">
        <v>0.51516658400000004</v>
      </c>
      <c r="S825" s="102">
        <f t="shared" si="60"/>
        <v>106.25641034610538</v>
      </c>
      <c r="T825" s="99">
        <v>0.42802139</v>
      </c>
      <c r="U825" s="102">
        <f t="shared" si="61"/>
        <v>-133.63318361262267</v>
      </c>
      <c r="V825">
        <v>0.52943200000000001</v>
      </c>
      <c r="W825" s="100">
        <f t="shared" si="62"/>
        <v>-112.5091378929294</v>
      </c>
      <c r="X825">
        <v>0.42553600000000003</v>
      </c>
      <c r="Y825" s="100">
        <f t="shared" si="63"/>
        <v>134.99774402165738</v>
      </c>
      <c r="Z825">
        <v>0.497139</v>
      </c>
      <c r="AA825" s="100">
        <f t="shared" si="64"/>
        <v>101.15098594155759</v>
      </c>
      <c r="AB825">
        <v>0.60662099999999997</v>
      </c>
      <c r="AC825">
        <v>1</v>
      </c>
      <c r="AD825">
        <v>3</v>
      </c>
      <c r="AE825">
        <v>2</v>
      </c>
      <c r="AF825" t="s">
        <v>222</v>
      </c>
      <c r="AG825" s="99" t="s">
        <v>326</v>
      </c>
      <c r="AH825">
        <v>-1</v>
      </c>
      <c r="AI825">
        <v>5</v>
      </c>
      <c r="AJ825">
        <v>-1</v>
      </c>
    </row>
    <row r="826" spans="1:36" x14ac:dyDescent="0.2">
      <c r="A826">
        <v>776796</v>
      </c>
      <c r="B826" s="85">
        <v>45879</v>
      </c>
      <c r="C826">
        <v>2025</v>
      </c>
      <c r="D826">
        <v>8.1999999999999993</v>
      </c>
      <c r="E826">
        <v>9.5</v>
      </c>
      <c r="F826">
        <v>112.5</v>
      </c>
      <c r="G826">
        <v>15</v>
      </c>
      <c r="H826">
        <v>-105</v>
      </c>
      <c r="I826">
        <v>0.51219499999999996</v>
      </c>
      <c r="J826">
        <v>109</v>
      </c>
      <c r="K826">
        <v>-105</v>
      </c>
      <c r="L826">
        <v>0.31912251699999999</v>
      </c>
      <c r="M826">
        <v>13</v>
      </c>
      <c r="N826">
        <v>-103</v>
      </c>
      <c r="O826">
        <v>0.50738899999999998</v>
      </c>
      <c r="P826">
        <v>-118</v>
      </c>
      <c r="Q826">
        <v>-103</v>
      </c>
      <c r="R826" s="99">
        <v>0.51274209299999995</v>
      </c>
      <c r="S826" s="102">
        <f t="shared" si="60"/>
        <v>105.23012261758944</v>
      </c>
      <c r="T826" s="99">
        <v>0.413336486</v>
      </c>
      <c r="U826" s="102">
        <f t="shared" si="61"/>
        <v>-141.93363854165057</v>
      </c>
      <c r="V826">
        <v>0.55677600000000005</v>
      </c>
      <c r="W826" s="100">
        <f t="shared" si="62"/>
        <v>-125.61955128783642</v>
      </c>
      <c r="X826">
        <v>0.55010000000000003</v>
      </c>
      <c r="Y826" s="100">
        <f t="shared" si="63"/>
        <v>-122.27161591464773</v>
      </c>
      <c r="Z826">
        <v>0.49589100000000003</v>
      </c>
      <c r="AA826" s="100">
        <f t="shared" si="64"/>
        <v>101.65721902595527</v>
      </c>
      <c r="AB826">
        <v>0.66219499999999998</v>
      </c>
      <c r="AC826">
        <v>1</v>
      </c>
      <c r="AD826">
        <v>5</v>
      </c>
      <c r="AE826">
        <v>3</v>
      </c>
      <c r="AF826" t="s">
        <v>225</v>
      </c>
      <c r="AG826" s="99" t="s">
        <v>325</v>
      </c>
      <c r="AH826">
        <v>1</v>
      </c>
      <c r="AI826">
        <v>8</v>
      </c>
      <c r="AJ826">
        <v>-1</v>
      </c>
    </row>
    <row r="827" spans="1:36" x14ac:dyDescent="0.2">
      <c r="A827">
        <v>776798</v>
      </c>
      <c r="B827" s="85">
        <v>45879</v>
      </c>
      <c r="C827">
        <v>2025</v>
      </c>
      <c r="D827">
        <v>8.1999999999999993</v>
      </c>
      <c r="E827">
        <v>9</v>
      </c>
      <c r="F827">
        <v>110.5</v>
      </c>
      <c r="G827">
        <v>9</v>
      </c>
      <c r="H827">
        <v>112</v>
      </c>
      <c r="I827">
        <v>0.47169800000000001</v>
      </c>
      <c r="J827">
        <v>114</v>
      </c>
      <c r="K827">
        <v>112</v>
      </c>
      <c r="L827">
        <v>0.33585476600000003</v>
      </c>
      <c r="M827">
        <v>7</v>
      </c>
      <c r="N827">
        <v>-122</v>
      </c>
      <c r="O827">
        <v>0.54954999999999998</v>
      </c>
      <c r="P827">
        <v>-124</v>
      </c>
      <c r="Q827">
        <v>-122</v>
      </c>
      <c r="R827" s="99">
        <v>0.51418522899999997</v>
      </c>
      <c r="S827" s="102">
        <f t="shared" si="60"/>
        <v>105.83976850716215</v>
      </c>
      <c r="T827" s="99">
        <v>0.52420746699999998</v>
      </c>
      <c r="U827" s="102">
        <f t="shared" si="61"/>
        <v>110.17563972572894</v>
      </c>
      <c r="V827">
        <v>0.41800300000000001</v>
      </c>
      <c r="W827" s="100">
        <f t="shared" si="62"/>
        <v>139.2327327794298</v>
      </c>
      <c r="X827">
        <v>0.47493200000000002</v>
      </c>
      <c r="Y827" s="100">
        <f t="shared" si="63"/>
        <v>110.55645860881135</v>
      </c>
      <c r="Z827">
        <v>0.45544400000000002</v>
      </c>
      <c r="AA827" s="100">
        <f t="shared" si="64"/>
        <v>119.56596200630594</v>
      </c>
      <c r="AB827">
        <v>0.62169799999999997</v>
      </c>
      <c r="AC827">
        <v>1</v>
      </c>
      <c r="AD827">
        <v>6</v>
      </c>
      <c r="AE827">
        <v>4</v>
      </c>
      <c r="AF827" t="s">
        <v>225</v>
      </c>
      <c r="AG827" s="99" t="s">
        <v>326</v>
      </c>
      <c r="AH827">
        <v>-1</v>
      </c>
      <c r="AI827">
        <v>10</v>
      </c>
      <c r="AJ827">
        <v>1</v>
      </c>
    </row>
    <row r="828" spans="1:36" x14ac:dyDescent="0.2">
      <c r="A828">
        <v>776799</v>
      </c>
      <c r="B828" s="85">
        <v>45879</v>
      </c>
      <c r="C828">
        <v>2025</v>
      </c>
      <c r="D828">
        <v>8.1999999999999993</v>
      </c>
      <c r="E828">
        <v>8</v>
      </c>
      <c r="F828">
        <v>-107.5</v>
      </c>
      <c r="G828">
        <v>17</v>
      </c>
      <c r="H828">
        <v>-105</v>
      </c>
      <c r="I828">
        <v>0.51219499999999996</v>
      </c>
      <c r="J828">
        <v>-113</v>
      </c>
      <c r="K828">
        <v>-105</v>
      </c>
      <c r="L828">
        <v>0.32447985800000001</v>
      </c>
      <c r="M828">
        <v>18</v>
      </c>
      <c r="N828">
        <v>-103</v>
      </c>
      <c r="O828">
        <v>0.50738899999999998</v>
      </c>
      <c r="P828">
        <v>105</v>
      </c>
      <c r="Q828">
        <v>-103</v>
      </c>
      <c r="R828" s="99">
        <v>0.45544928600000001</v>
      </c>
      <c r="S828" s="102">
        <f t="shared" si="60"/>
        <v>-119.56341369695329</v>
      </c>
      <c r="T828" s="99">
        <v>0.53578870000000001</v>
      </c>
      <c r="U828" s="102">
        <f t="shared" si="61"/>
        <v>115.41914210188335</v>
      </c>
      <c r="V828">
        <v>0.50497000000000003</v>
      </c>
      <c r="W828" s="100">
        <f t="shared" si="62"/>
        <v>-102.00795911358908</v>
      </c>
      <c r="X828">
        <v>0.54210499999999995</v>
      </c>
      <c r="Y828" s="100">
        <f t="shared" si="63"/>
        <v>-118.3906790858166</v>
      </c>
      <c r="Z828">
        <v>0.48185499999999998</v>
      </c>
      <c r="AA828" s="100">
        <f t="shared" si="64"/>
        <v>107.53131128659039</v>
      </c>
      <c r="AB828">
        <v>0.66219499999999998</v>
      </c>
      <c r="AC828">
        <v>1</v>
      </c>
      <c r="AD828">
        <v>7</v>
      </c>
      <c r="AE828">
        <v>6</v>
      </c>
      <c r="AF828" t="s">
        <v>222</v>
      </c>
      <c r="AG828" s="99" t="s">
        <v>325</v>
      </c>
      <c r="AH828">
        <v>1</v>
      </c>
      <c r="AI828">
        <v>13</v>
      </c>
      <c r="AJ828">
        <v>1</v>
      </c>
    </row>
    <row r="829" spans="1:36" x14ac:dyDescent="0.2">
      <c r="A829">
        <v>776800</v>
      </c>
      <c r="B829" s="85">
        <v>45879</v>
      </c>
      <c r="C829">
        <v>2025</v>
      </c>
      <c r="D829">
        <v>8.1999999999999993</v>
      </c>
      <c r="E829">
        <v>7.5</v>
      </c>
      <c r="F829">
        <v>110.5</v>
      </c>
      <c r="G829">
        <v>28</v>
      </c>
      <c r="H829">
        <v>148</v>
      </c>
      <c r="I829">
        <v>0.40322599999999997</v>
      </c>
      <c r="J829">
        <v>138</v>
      </c>
      <c r="K829">
        <v>148</v>
      </c>
      <c r="L829">
        <v>0.33222175900000001</v>
      </c>
      <c r="M829">
        <v>21</v>
      </c>
      <c r="N829">
        <v>-161</v>
      </c>
      <c r="O829">
        <v>0.61685800000000002</v>
      </c>
      <c r="P829">
        <v>-150</v>
      </c>
      <c r="Q829">
        <v>-161</v>
      </c>
      <c r="R829" s="99">
        <v>0.51395311799999999</v>
      </c>
      <c r="S829" s="102">
        <f t="shared" si="60"/>
        <v>105.7414700172894</v>
      </c>
      <c r="T829" s="99">
        <v>0.62124067599999999</v>
      </c>
      <c r="U829" s="102">
        <f t="shared" si="61"/>
        <v>164.01990304534391</v>
      </c>
      <c r="V829">
        <v>0.34052399999999999</v>
      </c>
      <c r="W829" s="100">
        <f t="shared" si="62"/>
        <v>193.66505738215221</v>
      </c>
      <c r="X829">
        <v>0.50989399999999996</v>
      </c>
      <c r="Y829" s="100">
        <f t="shared" si="63"/>
        <v>-104.03749392988453</v>
      </c>
      <c r="Z829">
        <v>0.409192</v>
      </c>
      <c r="AA829" s="100">
        <f t="shared" si="64"/>
        <v>144.3840544292166</v>
      </c>
      <c r="AB829">
        <v>0.25322600000000001</v>
      </c>
      <c r="AC829">
        <v>-1</v>
      </c>
      <c r="AD829">
        <v>2</v>
      </c>
      <c r="AE829">
        <v>4</v>
      </c>
      <c r="AF829" t="s">
        <v>225</v>
      </c>
      <c r="AG829" s="99" t="s">
        <v>323</v>
      </c>
      <c r="AH829">
        <v>1</v>
      </c>
      <c r="AI829">
        <v>6</v>
      </c>
      <c r="AJ829">
        <v>-1</v>
      </c>
    </row>
    <row r="830" spans="1:36" x14ac:dyDescent="0.2">
      <c r="A830">
        <v>776801</v>
      </c>
      <c r="B830" s="85">
        <v>45879</v>
      </c>
      <c r="C830">
        <v>2025</v>
      </c>
      <c r="D830">
        <v>8.1999999999999993</v>
      </c>
      <c r="E830">
        <v>8</v>
      </c>
      <c r="F830">
        <v>102</v>
      </c>
      <c r="G830">
        <v>22</v>
      </c>
      <c r="H830">
        <v>-105</v>
      </c>
      <c r="I830">
        <v>0.51219499999999996</v>
      </c>
      <c r="J830">
        <v>-104</v>
      </c>
      <c r="K830">
        <v>-105</v>
      </c>
      <c r="L830">
        <v>0.33647680099999999</v>
      </c>
      <c r="M830">
        <v>6</v>
      </c>
      <c r="N830">
        <v>-103</v>
      </c>
      <c r="O830">
        <v>0.50738899999999998</v>
      </c>
      <c r="P830">
        <v>-104</v>
      </c>
      <c r="Q830">
        <v>-103</v>
      </c>
      <c r="R830" s="99">
        <v>0.50555011299999997</v>
      </c>
      <c r="S830" s="102">
        <f t="shared" si="60"/>
        <v>102.24496481682883</v>
      </c>
      <c r="T830" s="99">
        <v>0.62009855700000005</v>
      </c>
      <c r="U830" s="102">
        <f t="shared" si="61"/>
        <v>163.22616521359203</v>
      </c>
      <c r="V830">
        <v>0.48760399999999998</v>
      </c>
      <c r="W830" s="100">
        <f t="shared" si="62"/>
        <v>105.08445377806584</v>
      </c>
      <c r="X830">
        <v>0.52632500000000004</v>
      </c>
      <c r="Y830" s="100">
        <f t="shared" si="63"/>
        <v>-111.11521612920252</v>
      </c>
      <c r="Z830">
        <v>0.58947000000000005</v>
      </c>
      <c r="AA830" s="100">
        <f t="shared" si="64"/>
        <v>-143.58755754756049</v>
      </c>
      <c r="AB830">
        <v>0.36219499999999999</v>
      </c>
      <c r="AC830">
        <v>-1</v>
      </c>
      <c r="AD830">
        <v>8</v>
      </c>
      <c r="AE830">
        <v>14</v>
      </c>
      <c r="AF830" t="s">
        <v>224</v>
      </c>
      <c r="AG830" s="99" t="s">
        <v>324</v>
      </c>
      <c r="AH830">
        <v>-1</v>
      </c>
      <c r="AI830">
        <v>22</v>
      </c>
      <c r="AJ830">
        <v>1</v>
      </c>
    </row>
    <row r="831" spans="1:36" x14ac:dyDescent="0.2">
      <c r="A831">
        <v>776803</v>
      </c>
      <c r="B831" s="85">
        <v>45879</v>
      </c>
      <c r="C831">
        <v>2025</v>
      </c>
      <c r="D831">
        <v>8.1999999999999993</v>
      </c>
      <c r="E831">
        <v>8</v>
      </c>
      <c r="F831">
        <v>-109</v>
      </c>
      <c r="G831">
        <v>0</v>
      </c>
      <c r="H831">
        <v>-128</v>
      </c>
      <c r="I831">
        <v>0.56140400000000001</v>
      </c>
      <c r="J831">
        <v>-125</v>
      </c>
      <c r="K831">
        <v>-128</v>
      </c>
      <c r="L831">
        <v>0.327106864</v>
      </c>
      <c r="M831">
        <v>11</v>
      </c>
      <c r="N831">
        <v>118</v>
      </c>
      <c r="O831">
        <v>0.45871600000000001</v>
      </c>
      <c r="P831">
        <v>115</v>
      </c>
      <c r="Q831">
        <v>118</v>
      </c>
      <c r="R831" s="99">
        <v>0.51531804299999995</v>
      </c>
      <c r="S831" s="102">
        <f t="shared" si="60"/>
        <v>106.32086372466303</v>
      </c>
      <c r="T831" s="99">
        <v>0.48432888899999998</v>
      </c>
      <c r="U831" s="102">
        <f t="shared" si="61"/>
        <v>-106.47126832857583</v>
      </c>
      <c r="V831">
        <v>0.62543700000000002</v>
      </c>
      <c r="W831" s="100">
        <f t="shared" si="62"/>
        <v>-166.97778477852862</v>
      </c>
      <c r="X831">
        <v>0.58693399999999996</v>
      </c>
      <c r="Y831" s="100">
        <f t="shared" si="63"/>
        <v>-142.09206276962999</v>
      </c>
      <c r="Z831">
        <v>0.547759</v>
      </c>
      <c r="AA831" s="100">
        <f t="shared" si="64"/>
        <v>-121.12103944578223</v>
      </c>
      <c r="AB831">
        <v>0.71140400000000004</v>
      </c>
      <c r="AC831">
        <v>1</v>
      </c>
      <c r="AD831">
        <v>7</v>
      </c>
      <c r="AE831">
        <v>1</v>
      </c>
      <c r="AF831" t="s">
        <v>224</v>
      </c>
      <c r="AG831" s="99" t="s">
        <v>325</v>
      </c>
      <c r="AH831">
        <v>1</v>
      </c>
      <c r="AI831">
        <v>8</v>
      </c>
      <c r="AJ831">
        <v>0</v>
      </c>
    </row>
    <row r="832" spans="1:36" x14ac:dyDescent="0.2">
      <c r="A832">
        <v>776804</v>
      </c>
      <c r="B832" s="85">
        <v>45879</v>
      </c>
      <c r="C832">
        <v>2025</v>
      </c>
      <c r="D832">
        <v>8.1999999999999993</v>
      </c>
      <c r="E832">
        <v>9.5</v>
      </c>
      <c r="F832">
        <v>100</v>
      </c>
      <c r="G832">
        <v>2</v>
      </c>
      <c r="H832">
        <v>-120</v>
      </c>
      <c r="I832">
        <v>0.54545500000000002</v>
      </c>
      <c r="J832">
        <v>-126</v>
      </c>
      <c r="K832">
        <v>-120</v>
      </c>
      <c r="L832">
        <v>0.32065001999999998</v>
      </c>
      <c r="M832">
        <v>20</v>
      </c>
      <c r="N832">
        <v>102</v>
      </c>
      <c r="O832">
        <v>0.49504999999999999</v>
      </c>
      <c r="P832">
        <v>108</v>
      </c>
      <c r="Q832">
        <v>102</v>
      </c>
      <c r="R832" s="99">
        <v>0.55183754900000004</v>
      </c>
      <c r="S832" s="102">
        <f t="shared" si="60"/>
        <v>123.13337446469832</v>
      </c>
      <c r="T832" s="99">
        <v>0.43144343000000002</v>
      </c>
      <c r="U832" s="102">
        <f t="shared" si="61"/>
        <v>-131.78009687156433</v>
      </c>
      <c r="V832">
        <v>0.5</v>
      </c>
      <c r="W832" s="100">
        <f t="shared" si="62"/>
        <v>-100</v>
      </c>
      <c r="X832">
        <v>0.5</v>
      </c>
      <c r="Y832" s="100">
        <f t="shared" si="63"/>
        <v>-100</v>
      </c>
      <c r="Z832">
        <v>0.5</v>
      </c>
      <c r="AA832" s="100">
        <f t="shared" si="64"/>
        <v>-100</v>
      </c>
      <c r="AB832">
        <v>0.395455</v>
      </c>
      <c r="AC832">
        <v>-1</v>
      </c>
      <c r="AD832">
        <v>2</v>
      </c>
      <c r="AE832">
        <v>3</v>
      </c>
      <c r="AF832" t="s">
        <v>222</v>
      </c>
      <c r="AG832" s="99" t="s">
        <v>324</v>
      </c>
      <c r="AH832">
        <v>-1</v>
      </c>
      <c r="AI832">
        <v>5</v>
      </c>
      <c r="AJ832">
        <v>-1</v>
      </c>
    </row>
    <row r="833" spans="1:36" x14ac:dyDescent="0.2">
      <c r="A833">
        <v>776779</v>
      </c>
      <c r="B833" s="85">
        <v>45880</v>
      </c>
      <c r="C833">
        <v>2025</v>
      </c>
      <c r="D833">
        <v>8.1999999999999993</v>
      </c>
      <c r="E833">
        <v>8.5</v>
      </c>
      <c r="F833">
        <v>102</v>
      </c>
      <c r="G833">
        <v>4</v>
      </c>
      <c r="H833">
        <v>138</v>
      </c>
      <c r="I833">
        <v>0.42016799999999999</v>
      </c>
      <c r="J833">
        <v>154</v>
      </c>
      <c r="K833">
        <v>138</v>
      </c>
      <c r="L833">
        <v>0.34782608700000001</v>
      </c>
      <c r="M833">
        <v>14</v>
      </c>
      <c r="N833">
        <v>-150</v>
      </c>
      <c r="O833">
        <v>0.6</v>
      </c>
      <c r="P833">
        <v>-168</v>
      </c>
      <c r="Q833">
        <v>-150</v>
      </c>
      <c r="R833" s="99">
        <v>0.51502046400000001</v>
      </c>
      <c r="S833" s="102">
        <f t="shared" si="60"/>
        <v>106.19426713295384</v>
      </c>
      <c r="T833" s="99">
        <v>0.51342007499999998</v>
      </c>
      <c r="U833" s="102">
        <f t="shared" si="61"/>
        <v>105.51608248120799</v>
      </c>
      <c r="V833">
        <v>0.370056</v>
      </c>
      <c r="W833" s="100">
        <f t="shared" si="62"/>
        <v>170.22937068984155</v>
      </c>
      <c r="X833">
        <v>0.39766699999999999</v>
      </c>
      <c r="Y833" s="100">
        <f t="shared" si="63"/>
        <v>151.4666794076451</v>
      </c>
      <c r="Z833">
        <v>0.436755</v>
      </c>
      <c r="AA833" s="100">
        <f t="shared" si="64"/>
        <v>128.9613169854953</v>
      </c>
      <c r="AB833">
        <v>0.57016800000000001</v>
      </c>
      <c r="AC833">
        <v>1</v>
      </c>
      <c r="AD833">
        <v>7</v>
      </c>
      <c r="AE833">
        <v>4</v>
      </c>
      <c r="AF833" t="s">
        <v>228</v>
      </c>
      <c r="AG833" s="99" t="s">
        <v>326</v>
      </c>
      <c r="AH833">
        <v>-1</v>
      </c>
      <c r="AI833">
        <v>11</v>
      </c>
      <c r="AJ833">
        <v>1</v>
      </c>
    </row>
    <row r="834" spans="1:36" x14ac:dyDescent="0.2">
      <c r="A834">
        <v>776780</v>
      </c>
      <c r="B834" s="85">
        <v>45880</v>
      </c>
      <c r="C834">
        <v>2025</v>
      </c>
      <c r="D834">
        <v>8.1999999999999993</v>
      </c>
      <c r="E834">
        <v>7</v>
      </c>
      <c r="F834">
        <v>-109.5</v>
      </c>
      <c r="G834">
        <v>25</v>
      </c>
      <c r="H834">
        <v>-128</v>
      </c>
      <c r="I834">
        <v>0.56140400000000001</v>
      </c>
      <c r="J834">
        <v>-122</v>
      </c>
      <c r="K834">
        <v>-128</v>
      </c>
      <c r="L834">
        <v>0.32085561499999998</v>
      </c>
      <c r="M834">
        <v>23</v>
      </c>
      <c r="N834">
        <v>118</v>
      </c>
      <c r="O834">
        <v>0.45871600000000001</v>
      </c>
      <c r="P834">
        <v>113</v>
      </c>
      <c r="Q834">
        <v>118</v>
      </c>
      <c r="R834" s="99">
        <v>0.54158987599999997</v>
      </c>
      <c r="S834" s="102">
        <f t="shared" si="60"/>
        <v>118.14526940945133</v>
      </c>
      <c r="T834" s="99">
        <v>0.40143293499999999</v>
      </c>
      <c r="U834" s="102">
        <f t="shared" si="61"/>
        <v>-149.10761245835496</v>
      </c>
      <c r="V834">
        <v>0.571102</v>
      </c>
      <c r="W834" s="100">
        <f t="shared" si="62"/>
        <v>-133.15566871377345</v>
      </c>
      <c r="X834">
        <v>0.50271100000000002</v>
      </c>
      <c r="Y834" s="100">
        <f t="shared" si="63"/>
        <v>-101.09031166987405</v>
      </c>
      <c r="Z834">
        <v>0.580681</v>
      </c>
      <c r="AA834" s="100">
        <f t="shared" si="64"/>
        <v>-138.48191949327361</v>
      </c>
      <c r="AB834">
        <v>0.41140399999999999</v>
      </c>
      <c r="AC834">
        <v>-1</v>
      </c>
      <c r="AD834">
        <v>1</v>
      </c>
      <c r="AE834">
        <v>4</v>
      </c>
      <c r="AF834" t="s">
        <v>228</v>
      </c>
      <c r="AG834" s="99" t="s">
        <v>324</v>
      </c>
      <c r="AH834">
        <v>-1</v>
      </c>
      <c r="AI834">
        <v>5</v>
      </c>
      <c r="AJ834">
        <v>-1</v>
      </c>
    </row>
    <row r="835" spans="1:36" x14ac:dyDescent="0.2">
      <c r="A835">
        <v>776781</v>
      </c>
      <c r="B835" s="85">
        <v>45880</v>
      </c>
      <c r="C835">
        <v>2025</v>
      </c>
      <c r="D835">
        <v>8.1999999999999993</v>
      </c>
      <c r="E835">
        <v>9</v>
      </c>
      <c r="F835">
        <v>-114</v>
      </c>
      <c r="G835">
        <v>9</v>
      </c>
      <c r="H835">
        <v>128</v>
      </c>
      <c r="I835">
        <v>0.43859599999999999</v>
      </c>
      <c r="J835">
        <v>114</v>
      </c>
      <c r="K835">
        <v>128</v>
      </c>
      <c r="L835">
        <v>0.33585476600000003</v>
      </c>
      <c r="M835">
        <v>10</v>
      </c>
      <c r="N835">
        <v>-152</v>
      </c>
      <c r="O835">
        <v>0.60317500000000002</v>
      </c>
      <c r="P835">
        <v>-134</v>
      </c>
      <c r="Q835">
        <v>-152</v>
      </c>
      <c r="R835" s="99">
        <v>0.47321458999999999</v>
      </c>
      <c r="S835" s="102">
        <f t="shared" ref="S835:S898" si="65">IF(R835&lt;0.5,((1-R835)/(1-(1-R835))*-100),(1-(1-R835))/(1-R835)*100)</f>
        <v>-111.32061883383604</v>
      </c>
      <c r="T835" s="99">
        <v>0.33460188200000002</v>
      </c>
      <c r="U835" s="102">
        <f t="shared" ref="U835:U898" si="66">IF(T835&lt;0.5,((1-T835)/(1-(1-T835))*-100),(1-(1-T835))/(1-T835)*100)</f>
        <v>-198.86263461004674</v>
      </c>
      <c r="V835">
        <v>0.5</v>
      </c>
      <c r="W835" s="100">
        <f t="shared" ref="W835:W898" si="67">IF(V835&lt;0.5,100*(1-V835)/V835,-100*(V835/(1-V835)))</f>
        <v>-100</v>
      </c>
      <c r="X835">
        <v>0.5</v>
      </c>
      <c r="Y835" s="100">
        <f t="shared" ref="Y835:Y898" si="68">IF(X835&lt;0.5,100*(1-X835)/X835,-100*(X835/(1-X835)))</f>
        <v>-100</v>
      </c>
      <c r="Z835">
        <v>0.5</v>
      </c>
      <c r="AA835" s="100">
        <f t="shared" ref="AA835:AA898" si="69">IF(Z835&lt;0.5,100*(1-Z835)/Z835,-100*(Z835/(1-Z835)))</f>
        <v>-100</v>
      </c>
      <c r="AB835">
        <v>0.28859600000000002</v>
      </c>
      <c r="AC835">
        <v>-1</v>
      </c>
      <c r="AD835">
        <v>1</v>
      </c>
      <c r="AE835">
        <v>2</v>
      </c>
      <c r="AF835" t="s">
        <v>222</v>
      </c>
      <c r="AG835" s="99" t="s">
        <v>323</v>
      </c>
      <c r="AH835">
        <v>1</v>
      </c>
      <c r="AI835">
        <v>3</v>
      </c>
      <c r="AJ835">
        <v>-1</v>
      </c>
    </row>
    <row r="836" spans="1:36" x14ac:dyDescent="0.2">
      <c r="A836">
        <v>776787</v>
      </c>
      <c r="B836" s="85">
        <v>45880</v>
      </c>
      <c r="C836">
        <v>2025</v>
      </c>
      <c r="D836">
        <v>8.1999999999999993</v>
      </c>
      <c r="E836">
        <v>9.5</v>
      </c>
      <c r="F836">
        <v>-107.5</v>
      </c>
      <c r="G836">
        <v>20</v>
      </c>
      <c r="H836">
        <v>-105</v>
      </c>
      <c r="I836">
        <v>0.51219499999999996</v>
      </c>
      <c r="J836">
        <v>-107</v>
      </c>
      <c r="K836">
        <v>-105</v>
      </c>
      <c r="L836">
        <v>0.33728248799999999</v>
      </c>
      <c r="M836">
        <v>27</v>
      </c>
      <c r="N836">
        <v>-103</v>
      </c>
      <c r="O836">
        <v>0.50738899999999998</v>
      </c>
      <c r="P836">
        <v>-102</v>
      </c>
      <c r="Q836">
        <v>-103</v>
      </c>
      <c r="R836" s="99">
        <v>0.43702579699999999</v>
      </c>
      <c r="S836" s="102">
        <f t="shared" si="65"/>
        <v>-128.81944426726827</v>
      </c>
      <c r="T836" s="99">
        <v>0.55702618999999998</v>
      </c>
      <c r="U836" s="102">
        <f t="shared" si="66"/>
        <v>125.74698039145925</v>
      </c>
      <c r="V836">
        <v>0.51311799999999996</v>
      </c>
      <c r="W836" s="100">
        <f t="shared" si="67"/>
        <v>-105.38857464436965</v>
      </c>
      <c r="X836">
        <v>0.58592200000000005</v>
      </c>
      <c r="Y836" s="100">
        <f t="shared" si="68"/>
        <v>-141.50039364564165</v>
      </c>
      <c r="Z836">
        <v>0.53852699999999998</v>
      </c>
      <c r="AA836" s="100">
        <f t="shared" si="69"/>
        <v>-116.69740158145763</v>
      </c>
      <c r="AB836">
        <v>0.36219499999999999</v>
      </c>
      <c r="AC836">
        <v>-1</v>
      </c>
      <c r="AD836">
        <v>4</v>
      </c>
      <c r="AE836">
        <v>7</v>
      </c>
      <c r="AF836" t="s">
        <v>228</v>
      </c>
      <c r="AG836" s="99" t="s">
        <v>324</v>
      </c>
      <c r="AH836">
        <v>-1</v>
      </c>
      <c r="AI836">
        <v>11</v>
      </c>
      <c r="AJ836">
        <v>1</v>
      </c>
    </row>
    <row r="837" spans="1:36" x14ac:dyDescent="0.2">
      <c r="A837">
        <v>776792</v>
      </c>
      <c r="B837" s="85">
        <v>45880</v>
      </c>
      <c r="C837">
        <v>2025</v>
      </c>
      <c r="D837">
        <v>8.1999999999999993</v>
      </c>
      <c r="E837">
        <v>9.5</v>
      </c>
      <c r="F837">
        <v>-113</v>
      </c>
      <c r="G837">
        <v>6</v>
      </c>
      <c r="H837">
        <v>-130</v>
      </c>
      <c r="I837">
        <v>0.56521699999999997</v>
      </c>
      <c r="J837">
        <v>-118</v>
      </c>
      <c r="K837">
        <v>-130</v>
      </c>
      <c r="L837">
        <v>0.333208536</v>
      </c>
      <c r="M837">
        <v>21</v>
      </c>
      <c r="N837">
        <v>120</v>
      </c>
      <c r="O837">
        <v>0.45454499999999998</v>
      </c>
      <c r="P837">
        <v>109</v>
      </c>
      <c r="Q837">
        <v>120</v>
      </c>
      <c r="R837" s="99">
        <v>0.51302674800000003</v>
      </c>
      <c r="S837" s="102">
        <f t="shared" si="65"/>
        <v>105.35008768818376</v>
      </c>
      <c r="T837" s="99">
        <v>0.36230596199999998</v>
      </c>
      <c r="U837" s="102">
        <f t="shared" si="66"/>
        <v>-176.00981073560143</v>
      </c>
      <c r="V837">
        <v>0.518764</v>
      </c>
      <c r="W837" s="100">
        <f t="shared" si="67"/>
        <v>-107.79825283229019</v>
      </c>
      <c r="X837">
        <v>0.43210700000000002</v>
      </c>
      <c r="Y837" s="100">
        <f t="shared" si="68"/>
        <v>131.42416114527188</v>
      </c>
      <c r="Z837">
        <v>0.45484400000000003</v>
      </c>
      <c r="AA837" s="100">
        <f t="shared" si="69"/>
        <v>119.85559884268012</v>
      </c>
      <c r="AB837">
        <v>0.415217</v>
      </c>
      <c r="AC837">
        <v>-1</v>
      </c>
      <c r="AD837">
        <v>1</v>
      </c>
      <c r="AE837">
        <v>4</v>
      </c>
      <c r="AF837" t="s">
        <v>228</v>
      </c>
      <c r="AG837" s="99" t="s">
        <v>324</v>
      </c>
      <c r="AH837">
        <v>-1</v>
      </c>
      <c r="AI837">
        <v>5</v>
      </c>
      <c r="AJ837">
        <v>-1</v>
      </c>
    </row>
    <row r="838" spans="1:36" x14ac:dyDescent="0.2">
      <c r="A838">
        <v>776762</v>
      </c>
      <c r="B838" s="85">
        <v>45881</v>
      </c>
      <c r="C838">
        <v>2025</v>
      </c>
      <c r="D838">
        <v>8.1999999999999993</v>
      </c>
      <c r="E838">
        <v>9.5</v>
      </c>
      <c r="F838">
        <v>107</v>
      </c>
      <c r="G838">
        <v>20</v>
      </c>
      <c r="H838">
        <v>-106</v>
      </c>
      <c r="I838">
        <v>0.51456299999999999</v>
      </c>
      <c r="J838">
        <v>-110</v>
      </c>
      <c r="K838">
        <v>-106</v>
      </c>
      <c r="L838">
        <v>0.33728248799999999</v>
      </c>
      <c r="M838">
        <v>27</v>
      </c>
      <c r="N838">
        <v>-102</v>
      </c>
      <c r="O838">
        <v>0.50495000000000001</v>
      </c>
      <c r="P838">
        <v>102</v>
      </c>
      <c r="Q838">
        <v>-102</v>
      </c>
      <c r="R838" s="99">
        <v>0.44877453499999997</v>
      </c>
      <c r="S838" s="102">
        <f t="shared" si="65"/>
        <v>-122.8290426505595</v>
      </c>
      <c r="T838" s="99">
        <v>0.48821093500000001</v>
      </c>
      <c r="U838" s="102">
        <f t="shared" si="66"/>
        <v>-104.82949649622246</v>
      </c>
      <c r="V838">
        <v>0.49684099999999998</v>
      </c>
      <c r="W838" s="100">
        <f t="shared" si="67"/>
        <v>101.27163418477944</v>
      </c>
      <c r="X838">
        <v>0.56698700000000002</v>
      </c>
      <c r="Y838" s="100">
        <f t="shared" si="68"/>
        <v>-130.93994868514341</v>
      </c>
      <c r="Z838">
        <v>0.54232000000000002</v>
      </c>
      <c r="AA838" s="100">
        <f t="shared" si="69"/>
        <v>-118.49327040727147</v>
      </c>
      <c r="AB838">
        <v>0.66456300000000001</v>
      </c>
      <c r="AC838">
        <v>1</v>
      </c>
      <c r="AD838">
        <v>6</v>
      </c>
      <c r="AE838">
        <v>0</v>
      </c>
      <c r="AF838" t="s">
        <v>224</v>
      </c>
      <c r="AG838" s="99" t="s">
        <v>325</v>
      </c>
      <c r="AH838">
        <v>1</v>
      </c>
      <c r="AI838">
        <v>6</v>
      </c>
      <c r="AJ838">
        <v>-1</v>
      </c>
    </row>
    <row r="839" spans="1:36" x14ac:dyDescent="0.2">
      <c r="A839">
        <v>776763</v>
      </c>
      <c r="B839" s="85">
        <v>45881</v>
      </c>
      <c r="C839">
        <v>2025</v>
      </c>
      <c r="D839">
        <v>8.1999999999999993</v>
      </c>
      <c r="E839">
        <v>9.5</v>
      </c>
      <c r="F839">
        <v>-124</v>
      </c>
      <c r="G839">
        <v>4</v>
      </c>
      <c r="H839">
        <v>148</v>
      </c>
      <c r="I839">
        <v>0.40322599999999997</v>
      </c>
      <c r="J839">
        <v>142</v>
      </c>
      <c r="K839">
        <v>148</v>
      </c>
      <c r="L839">
        <v>0.34782608700000001</v>
      </c>
      <c r="M839">
        <v>14</v>
      </c>
      <c r="N839">
        <v>-176</v>
      </c>
      <c r="O839">
        <v>0.63768100000000005</v>
      </c>
      <c r="P839">
        <v>-168</v>
      </c>
      <c r="Q839">
        <v>-176</v>
      </c>
      <c r="R839" s="99">
        <v>0.51793525799999995</v>
      </c>
      <c r="S839" s="102">
        <f t="shared" si="65"/>
        <v>107.44101629403129</v>
      </c>
      <c r="T839" s="99">
        <v>0.468828788</v>
      </c>
      <c r="U839" s="102">
        <f t="shared" si="66"/>
        <v>-113.29748206503056</v>
      </c>
      <c r="V839">
        <v>0.5</v>
      </c>
      <c r="W839" s="100">
        <f t="shared" si="67"/>
        <v>-100</v>
      </c>
      <c r="X839">
        <v>0.5</v>
      </c>
      <c r="Y839" s="100">
        <f t="shared" si="68"/>
        <v>-100</v>
      </c>
      <c r="Z839">
        <v>0.5</v>
      </c>
      <c r="AA839" s="100">
        <f t="shared" si="69"/>
        <v>-100</v>
      </c>
      <c r="AB839">
        <v>0.553226</v>
      </c>
      <c r="AC839">
        <v>1</v>
      </c>
      <c r="AD839">
        <v>7</v>
      </c>
      <c r="AE839">
        <v>6</v>
      </c>
      <c r="AF839" t="s">
        <v>222</v>
      </c>
      <c r="AG839" s="99" t="s">
        <v>326</v>
      </c>
      <c r="AH839">
        <v>-1</v>
      </c>
      <c r="AI839">
        <v>13</v>
      </c>
      <c r="AJ839">
        <v>1</v>
      </c>
    </row>
    <row r="840" spans="1:36" x14ac:dyDescent="0.2">
      <c r="A840">
        <v>776764</v>
      </c>
      <c r="B840" s="85">
        <v>45881</v>
      </c>
      <c r="C840">
        <v>2025</v>
      </c>
      <c r="D840">
        <v>8.1999999999999993</v>
      </c>
      <c r="E840">
        <v>8.5</v>
      </c>
      <c r="F840">
        <v>-104.5</v>
      </c>
      <c r="G840">
        <v>28</v>
      </c>
      <c r="H840">
        <v>-147</v>
      </c>
      <c r="I840">
        <v>0.59514199999999995</v>
      </c>
      <c r="J840">
        <v>-142</v>
      </c>
      <c r="K840">
        <v>-147</v>
      </c>
      <c r="L840">
        <v>0.33222175900000001</v>
      </c>
      <c r="M840">
        <v>1</v>
      </c>
      <c r="N840">
        <v>135</v>
      </c>
      <c r="O840">
        <v>0.42553200000000002</v>
      </c>
      <c r="P840">
        <v>131</v>
      </c>
      <c r="Q840">
        <v>135</v>
      </c>
      <c r="R840" s="99">
        <v>0.480205944</v>
      </c>
      <c r="S840" s="102">
        <f t="shared" si="65"/>
        <v>-108.24398625103235</v>
      </c>
      <c r="T840" s="99">
        <v>0.41263572199999998</v>
      </c>
      <c r="U840" s="102">
        <f t="shared" si="66"/>
        <v>-142.34450550066532</v>
      </c>
      <c r="V840">
        <v>0.531802</v>
      </c>
      <c r="W840" s="100">
        <f t="shared" si="67"/>
        <v>-113.58485085369865</v>
      </c>
      <c r="X840">
        <v>0.57797900000000002</v>
      </c>
      <c r="Y840" s="100">
        <f t="shared" si="68"/>
        <v>-136.95503304337936</v>
      </c>
      <c r="Z840">
        <v>0.56729099999999999</v>
      </c>
      <c r="AA840" s="100">
        <f t="shared" si="69"/>
        <v>-131.10219570196136</v>
      </c>
      <c r="AB840">
        <v>0.44514199999999998</v>
      </c>
      <c r="AC840">
        <v>-1</v>
      </c>
      <c r="AD840">
        <v>2</v>
      </c>
      <c r="AE840">
        <v>3</v>
      </c>
      <c r="AF840" t="s">
        <v>222</v>
      </c>
      <c r="AG840" s="99" t="s">
        <v>324</v>
      </c>
      <c r="AH840">
        <v>-1</v>
      </c>
      <c r="AI840">
        <v>5</v>
      </c>
      <c r="AJ840">
        <v>-1</v>
      </c>
    </row>
    <row r="841" spans="1:36" x14ac:dyDescent="0.2">
      <c r="A841">
        <v>776767</v>
      </c>
      <c r="B841" s="85">
        <v>45881</v>
      </c>
      <c r="C841">
        <v>2025</v>
      </c>
      <c r="D841">
        <v>8.1999999999999993</v>
      </c>
      <c r="E841">
        <v>7.5</v>
      </c>
      <c r="F841">
        <v>-100</v>
      </c>
      <c r="G841">
        <v>25</v>
      </c>
      <c r="H841">
        <v>-113</v>
      </c>
      <c r="I841">
        <v>0.53051599999999999</v>
      </c>
      <c r="J841">
        <v>-109</v>
      </c>
      <c r="K841">
        <v>-113</v>
      </c>
      <c r="L841">
        <v>0.32085561499999998</v>
      </c>
      <c r="M841">
        <v>23</v>
      </c>
      <c r="N841">
        <v>104</v>
      </c>
      <c r="O841">
        <v>0.49019600000000002</v>
      </c>
      <c r="P841">
        <v>101</v>
      </c>
      <c r="Q841">
        <v>104</v>
      </c>
      <c r="R841" s="99">
        <v>0.53885761899999995</v>
      </c>
      <c r="S841" s="102">
        <f t="shared" si="65"/>
        <v>116.8527641791397</v>
      </c>
      <c r="T841" s="99">
        <v>0.33389809799999998</v>
      </c>
      <c r="U841" s="102">
        <f t="shared" si="66"/>
        <v>-199.49257153300712</v>
      </c>
      <c r="V841">
        <v>0.49528100000000003</v>
      </c>
      <c r="W841" s="100">
        <f t="shared" si="67"/>
        <v>101.90558491038418</v>
      </c>
      <c r="X841">
        <v>0.51884600000000003</v>
      </c>
      <c r="Y841" s="100">
        <f t="shared" si="68"/>
        <v>-107.83366655997872</v>
      </c>
      <c r="Z841">
        <v>0.51275800000000005</v>
      </c>
      <c r="AA841" s="100">
        <f t="shared" si="69"/>
        <v>-105.23682276979409</v>
      </c>
      <c r="AB841">
        <v>0.38051600000000002</v>
      </c>
      <c r="AC841">
        <v>-1</v>
      </c>
      <c r="AD841">
        <v>1</v>
      </c>
      <c r="AE841">
        <v>5</v>
      </c>
      <c r="AF841" t="s">
        <v>227</v>
      </c>
      <c r="AG841" s="99" t="s">
        <v>324</v>
      </c>
      <c r="AH841">
        <v>-1</v>
      </c>
      <c r="AI841">
        <v>6</v>
      </c>
      <c r="AJ841">
        <v>-1</v>
      </c>
    </row>
    <row r="842" spans="1:36" x14ac:dyDescent="0.2">
      <c r="A842">
        <v>776768</v>
      </c>
      <c r="B842" s="85">
        <v>45881</v>
      </c>
      <c r="C842">
        <v>2025</v>
      </c>
      <c r="D842">
        <v>8.1999999999999993</v>
      </c>
      <c r="E842">
        <v>9</v>
      </c>
      <c r="F842">
        <v>-110</v>
      </c>
      <c r="G842">
        <v>29</v>
      </c>
      <c r="H842">
        <v>-126</v>
      </c>
      <c r="I842">
        <v>0.55752199999999996</v>
      </c>
      <c r="J842">
        <v>-124</v>
      </c>
      <c r="K842">
        <v>-126</v>
      </c>
      <c r="L842">
        <v>0.33360588699999999</v>
      </c>
      <c r="M842">
        <v>5</v>
      </c>
      <c r="N842">
        <v>108</v>
      </c>
      <c r="O842">
        <v>0.480769</v>
      </c>
      <c r="P842">
        <v>106</v>
      </c>
      <c r="Q842">
        <v>108</v>
      </c>
      <c r="R842" s="99">
        <v>0.47719331100000001</v>
      </c>
      <c r="S842" s="102">
        <f t="shared" si="65"/>
        <v>-109.558679249802</v>
      </c>
      <c r="T842" s="99">
        <v>0.49494987400000001</v>
      </c>
      <c r="U842" s="102">
        <f t="shared" si="66"/>
        <v>-102.04066159637006</v>
      </c>
      <c r="V842">
        <v>0.5</v>
      </c>
      <c r="W842" s="100">
        <f t="shared" si="67"/>
        <v>-100</v>
      </c>
      <c r="X842">
        <v>0.5</v>
      </c>
      <c r="Y842" s="100">
        <f t="shared" si="68"/>
        <v>-100</v>
      </c>
      <c r="Z842">
        <v>0.5</v>
      </c>
      <c r="AA842" s="100">
        <f t="shared" si="69"/>
        <v>-100</v>
      </c>
      <c r="AB842">
        <v>0.70752199999999998</v>
      </c>
      <c r="AC842">
        <v>1</v>
      </c>
      <c r="AD842">
        <v>5</v>
      </c>
      <c r="AE842">
        <v>1</v>
      </c>
      <c r="AF842" t="s">
        <v>227</v>
      </c>
      <c r="AG842" s="99" t="s">
        <v>325</v>
      </c>
      <c r="AH842">
        <v>1</v>
      </c>
      <c r="AI842">
        <v>6</v>
      </c>
      <c r="AJ842">
        <v>-1</v>
      </c>
    </row>
    <row r="843" spans="1:36" x14ac:dyDescent="0.2">
      <c r="A843">
        <v>776769</v>
      </c>
      <c r="B843" s="85">
        <v>45881</v>
      </c>
      <c r="C843">
        <v>2025</v>
      </c>
      <c r="D843">
        <v>8.1999999999999993</v>
      </c>
      <c r="E843">
        <v>9</v>
      </c>
      <c r="F843">
        <v>110.5</v>
      </c>
      <c r="G843">
        <v>12</v>
      </c>
      <c r="H843">
        <v>-103</v>
      </c>
      <c r="I843">
        <v>0.50738899999999998</v>
      </c>
      <c r="J843">
        <v>-108</v>
      </c>
      <c r="K843">
        <v>-103</v>
      </c>
      <c r="L843">
        <v>0.32174260599999999</v>
      </c>
      <c r="M843">
        <v>3</v>
      </c>
      <c r="N843">
        <v>-105</v>
      </c>
      <c r="O843">
        <v>0.51219499999999996</v>
      </c>
      <c r="P843">
        <v>100</v>
      </c>
      <c r="Q843">
        <v>-105</v>
      </c>
      <c r="R843" s="99">
        <v>0.51139780400000001</v>
      </c>
      <c r="S843" s="102">
        <f t="shared" si="65"/>
        <v>104.66547391448893</v>
      </c>
      <c r="T843" s="99">
        <v>0.47934945400000001</v>
      </c>
      <c r="U843" s="102">
        <f t="shared" si="66"/>
        <v>-108.61607156435811</v>
      </c>
      <c r="V843">
        <v>0.46712700000000001</v>
      </c>
      <c r="W843" s="100">
        <f t="shared" si="67"/>
        <v>114.07454503807314</v>
      </c>
      <c r="X843">
        <v>0.52086200000000005</v>
      </c>
      <c r="Y843" s="100">
        <f t="shared" si="68"/>
        <v>-108.70813836514743</v>
      </c>
      <c r="Z843">
        <v>0.50018899999999999</v>
      </c>
      <c r="AA843" s="100">
        <f t="shared" si="69"/>
        <v>-100.0756285876061</v>
      </c>
      <c r="AB843">
        <v>0.35738900000000001</v>
      </c>
      <c r="AC843">
        <v>-1</v>
      </c>
      <c r="AD843">
        <v>1</v>
      </c>
      <c r="AE843">
        <v>14</v>
      </c>
      <c r="AF843" t="s">
        <v>229</v>
      </c>
      <c r="AG843" s="99" t="s">
        <v>323</v>
      </c>
      <c r="AH843">
        <v>1</v>
      </c>
      <c r="AI843">
        <v>15</v>
      </c>
      <c r="AJ843">
        <v>1</v>
      </c>
    </row>
    <row r="844" spans="1:36" x14ac:dyDescent="0.2">
      <c r="A844">
        <v>776771</v>
      </c>
      <c r="B844" s="85">
        <v>45881</v>
      </c>
      <c r="C844">
        <v>2025</v>
      </c>
      <c r="D844">
        <v>8.1999999999999993</v>
      </c>
      <c r="E844">
        <v>6.5</v>
      </c>
      <c r="F844">
        <v>102</v>
      </c>
      <c r="G844">
        <v>17</v>
      </c>
      <c r="H844">
        <v>-132</v>
      </c>
      <c r="I844">
        <v>0.56896599999999997</v>
      </c>
      <c r="J844">
        <v>-127</v>
      </c>
      <c r="K844">
        <v>-132</v>
      </c>
      <c r="L844">
        <v>0.32447985800000001</v>
      </c>
      <c r="M844">
        <v>22</v>
      </c>
      <c r="N844">
        <v>122</v>
      </c>
      <c r="O844">
        <v>0.45045000000000002</v>
      </c>
      <c r="P844">
        <v>117</v>
      </c>
      <c r="Q844">
        <v>122</v>
      </c>
      <c r="R844" s="99">
        <v>0.47033928400000002</v>
      </c>
      <c r="S844" s="102">
        <f t="shared" si="65"/>
        <v>-112.61247657127444</v>
      </c>
      <c r="T844" s="99">
        <v>0.57107575499999996</v>
      </c>
      <c r="U844" s="102">
        <f t="shared" si="66"/>
        <v>133.14140239379563</v>
      </c>
      <c r="V844">
        <v>0.54940900000000004</v>
      </c>
      <c r="W844" s="100">
        <f t="shared" si="67"/>
        <v>-121.93075316639704</v>
      </c>
      <c r="X844">
        <v>0.63738399999999995</v>
      </c>
      <c r="Y844" s="100">
        <f t="shared" si="68"/>
        <v>-175.77382134268754</v>
      </c>
      <c r="Z844">
        <v>0.55955900000000003</v>
      </c>
      <c r="AA844" s="100">
        <f t="shared" si="69"/>
        <v>-127.04516609489127</v>
      </c>
      <c r="AB844">
        <v>0.71896599999999999</v>
      </c>
      <c r="AC844">
        <v>1</v>
      </c>
      <c r="AD844">
        <v>14</v>
      </c>
      <c r="AE844">
        <v>0</v>
      </c>
      <c r="AF844" t="s">
        <v>229</v>
      </c>
      <c r="AG844" s="99" t="s">
        <v>325</v>
      </c>
      <c r="AH844">
        <v>1</v>
      </c>
      <c r="AI844">
        <v>14</v>
      </c>
      <c r="AJ844">
        <v>1</v>
      </c>
    </row>
    <row r="845" spans="1:36" x14ac:dyDescent="0.2">
      <c r="A845">
        <v>776772</v>
      </c>
      <c r="B845" s="85">
        <v>45881</v>
      </c>
      <c r="C845">
        <v>2025</v>
      </c>
      <c r="D845">
        <v>8.1999999999999993</v>
      </c>
      <c r="E845">
        <v>8</v>
      </c>
      <c r="F845">
        <v>-101</v>
      </c>
      <c r="G845">
        <v>18</v>
      </c>
      <c r="H845">
        <v>-136</v>
      </c>
      <c r="I845">
        <v>0.57627099999999998</v>
      </c>
      <c r="J845">
        <v>-137</v>
      </c>
      <c r="K845">
        <v>-136</v>
      </c>
      <c r="L845">
        <v>0.310488926</v>
      </c>
      <c r="M845">
        <v>0</v>
      </c>
      <c r="N845">
        <v>125</v>
      </c>
      <c r="O845">
        <v>0.44444400000000001</v>
      </c>
      <c r="P845">
        <v>126</v>
      </c>
      <c r="Q845">
        <v>125</v>
      </c>
      <c r="R845" s="99">
        <v>0.50493262999999999</v>
      </c>
      <c r="S845" s="102">
        <f t="shared" si="65"/>
        <v>101.99271060825519</v>
      </c>
      <c r="T845" s="99">
        <v>0.593437408</v>
      </c>
      <c r="U845" s="102">
        <f t="shared" si="66"/>
        <v>145.96458692392437</v>
      </c>
      <c r="V845">
        <v>0.50810100000000002</v>
      </c>
      <c r="W845" s="100">
        <f t="shared" si="67"/>
        <v>-103.29376559009067</v>
      </c>
      <c r="X845">
        <v>0.555759</v>
      </c>
      <c r="Y845" s="100">
        <f t="shared" si="68"/>
        <v>-125.10304091697975</v>
      </c>
      <c r="Z845">
        <v>0.552566</v>
      </c>
      <c r="AA845" s="100">
        <f t="shared" si="69"/>
        <v>-123.49664978521973</v>
      </c>
      <c r="AB845">
        <v>0.726271</v>
      </c>
      <c r="AC845">
        <v>1</v>
      </c>
      <c r="AD845">
        <v>13</v>
      </c>
      <c r="AE845">
        <v>5</v>
      </c>
      <c r="AF845" t="s">
        <v>223</v>
      </c>
      <c r="AG845" s="99" t="s">
        <v>325</v>
      </c>
      <c r="AH845">
        <v>1</v>
      </c>
      <c r="AI845">
        <v>18</v>
      </c>
      <c r="AJ845">
        <v>1</v>
      </c>
    </row>
    <row r="846" spans="1:36" x14ac:dyDescent="0.2">
      <c r="A846">
        <v>776776</v>
      </c>
      <c r="B846" s="85">
        <v>45881</v>
      </c>
      <c r="C846">
        <v>2025</v>
      </c>
      <c r="D846">
        <v>8.1999999999999993</v>
      </c>
      <c r="E846">
        <v>9</v>
      </c>
      <c r="F846">
        <v>-109.5</v>
      </c>
      <c r="G846">
        <v>2</v>
      </c>
      <c r="H846">
        <v>131</v>
      </c>
      <c r="I846">
        <v>0.43290000000000001</v>
      </c>
      <c r="J846">
        <v>153</v>
      </c>
      <c r="K846">
        <v>131</v>
      </c>
      <c r="L846">
        <v>0.32065001999999998</v>
      </c>
      <c r="M846">
        <v>24</v>
      </c>
      <c r="N846">
        <v>-142</v>
      </c>
      <c r="O846">
        <v>0.58677699999999999</v>
      </c>
      <c r="P846">
        <v>-167</v>
      </c>
      <c r="Q846">
        <v>-142</v>
      </c>
      <c r="R846" s="99">
        <v>0.50258818500000002</v>
      </c>
      <c r="S846" s="102">
        <f t="shared" si="65"/>
        <v>101.04066084558126</v>
      </c>
      <c r="T846" s="99">
        <v>0.51419031699999995</v>
      </c>
      <c r="U846" s="102">
        <f t="shared" si="66"/>
        <v>105.84192431586423</v>
      </c>
      <c r="V846">
        <v>0.50322599999999995</v>
      </c>
      <c r="W846" s="100">
        <f t="shared" si="67"/>
        <v>-101.29877972679728</v>
      </c>
      <c r="X846">
        <v>0.43626999999999999</v>
      </c>
      <c r="Y846" s="100">
        <f t="shared" si="68"/>
        <v>129.21585256836363</v>
      </c>
      <c r="Z846">
        <v>0.45146700000000001</v>
      </c>
      <c r="AA846" s="100">
        <f t="shared" si="69"/>
        <v>121.50013179257839</v>
      </c>
      <c r="AB846">
        <v>0.28289999999999998</v>
      </c>
      <c r="AC846">
        <v>-1</v>
      </c>
      <c r="AD846">
        <v>0</v>
      </c>
      <c r="AE846">
        <v>1</v>
      </c>
      <c r="AF846" t="s">
        <v>222</v>
      </c>
      <c r="AG846" s="99" t="s">
        <v>323</v>
      </c>
      <c r="AH846">
        <v>1</v>
      </c>
      <c r="AI846">
        <v>1</v>
      </c>
      <c r="AJ846">
        <v>-1</v>
      </c>
    </row>
    <row r="847" spans="1:36" x14ac:dyDescent="0.2">
      <c r="A847">
        <v>776777</v>
      </c>
      <c r="B847" s="85">
        <v>45881</v>
      </c>
      <c r="C847">
        <v>2025</v>
      </c>
      <c r="D847">
        <v>8.1999999999999993</v>
      </c>
      <c r="E847">
        <v>9.5</v>
      </c>
      <c r="F847">
        <v>111.5</v>
      </c>
      <c r="G847">
        <v>6</v>
      </c>
      <c r="H847">
        <v>121</v>
      </c>
      <c r="I847">
        <v>0.45248899999999997</v>
      </c>
      <c r="J847">
        <v>134</v>
      </c>
      <c r="K847">
        <v>121</v>
      </c>
      <c r="L847">
        <v>0.333208536</v>
      </c>
      <c r="M847">
        <v>21</v>
      </c>
      <c r="N847">
        <v>-131</v>
      </c>
      <c r="O847">
        <v>0.56710000000000005</v>
      </c>
      <c r="P847">
        <v>-146</v>
      </c>
      <c r="Q847">
        <v>-131</v>
      </c>
      <c r="R847" s="99">
        <v>0.51132305300000003</v>
      </c>
      <c r="S847" s="102">
        <f t="shared" si="65"/>
        <v>104.63416703796344</v>
      </c>
      <c r="T847" s="99">
        <v>0.49918074000000001</v>
      </c>
      <c r="U847" s="102">
        <f t="shared" si="66"/>
        <v>-100.3282418308046</v>
      </c>
      <c r="V847">
        <v>0.46035500000000001</v>
      </c>
      <c r="W847" s="100">
        <f t="shared" si="67"/>
        <v>117.22366434599384</v>
      </c>
      <c r="X847">
        <v>0.43593100000000001</v>
      </c>
      <c r="Y847" s="100">
        <f t="shared" si="68"/>
        <v>129.3941013600776</v>
      </c>
      <c r="Z847">
        <v>0.423232</v>
      </c>
      <c r="AA847" s="100">
        <f t="shared" si="69"/>
        <v>136.27703009224254</v>
      </c>
      <c r="AB847">
        <v>0.60248900000000005</v>
      </c>
      <c r="AC847">
        <v>1</v>
      </c>
      <c r="AD847">
        <v>6</v>
      </c>
      <c r="AE847">
        <v>1</v>
      </c>
      <c r="AF847" t="s">
        <v>230</v>
      </c>
      <c r="AG847" s="99" t="s">
        <v>326</v>
      </c>
      <c r="AH847">
        <v>-1</v>
      </c>
      <c r="AI847">
        <v>7</v>
      </c>
      <c r="AJ847">
        <v>-1</v>
      </c>
    </row>
    <row r="848" spans="1:36" x14ac:dyDescent="0.2">
      <c r="A848">
        <v>776778</v>
      </c>
      <c r="B848" s="85">
        <v>45881</v>
      </c>
      <c r="C848">
        <v>2025</v>
      </c>
      <c r="D848">
        <v>8.1999999999999993</v>
      </c>
      <c r="E848">
        <v>8.5</v>
      </c>
      <c r="F848">
        <v>-108.5</v>
      </c>
      <c r="G848">
        <v>7</v>
      </c>
      <c r="H848">
        <v>-126</v>
      </c>
      <c r="I848">
        <v>0.55752199999999996</v>
      </c>
      <c r="J848">
        <v>-124</v>
      </c>
      <c r="K848">
        <v>-126</v>
      </c>
      <c r="L848">
        <v>0.30274477700000002</v>
      </c>
      <c r="M848">
        <v>11</v>
      </c>
      <c r="N848">
        <v>116</v>
      </c>
      <c r="O848">
        <v>0.46296300000000001</v>
      </c>
      <c r="P848">
        <v>114</v>
      </c>
      <c r="Q848">
        <v>116</v>
      </c>
      <c r="R848" s="99">
        <v>0.47002681699999999</v>
      </c>
      <c r="S848" s="102">
        <f t="shared" si="65"/>
        <v>-112.75381825714004</v>
      </c>
      <c r="T848" s="99">
        <v>0.47799226700000003</v>
      </c>
      <c r="U848" s="102">
        <f t="shared" si="66"/>
        <v>-109.20840545732089</v>
      </c>
      <c r="V848">
        <v>0.567052</v>
      </c>
      <c r="W848" s="100">
        <f t="shared" si="67"/>
        <v>-130.97462050869851</v>
      </c>
      <c r="X848">
        <v>0.58540999999999999</v>
      </c>
      <c r="Y848" s="100">
        <f t="shared" si="68"/>
        <v>-141.20215152319159</v>
      </c>
      <c r="Z848">
        <v>0.53444999999999998</v>
      </c>
      <c r="AA848" s="100">
        <f t="shared" si="69"/>
        <v>-114.799699280421</v>
      </c>
      <c r="AB848">
        <v>0.70752199999999998</v>
      </c>
      <c r="AC848">
        <v>1</v>
      </c>
      <c r="AD848">
        <v>4</v>
      </c>
      <c r="AE848">
        <v>3</v>
      </c>
      <c r="AF848" t="s">
        <v>222</v>
      </c>
      <c r="AG848" s="99" t="s">
        <v>325</v>
      </c>
      <c r="AH848">
        <v>1</v>
      </c>
      <c r="AI848">
        <v>7</v>
      </c>
      <c r="AJ848">
        <v>-1</v>
      </c>
    </row>
    <row r="849" spans="1:36" x14ac:dyDescent="0.2">
      <c r="A849">
        <v>776746</v>
      </c>
      <c r="B849" s="85">
        <v>45882</v>
      </c>
      <c r="C849">
        <v>2025</v>
      </c>
      <c r="D849">
        <v>8.1999999999999993</v>
      </c>
      <c r="E849">
        <v>8</v>
      </c>
      <c r="F849">
        <v>107</v>
      </c>
      <c r="G849">
        <v>28</v>
      </c>
      <c r="H849">
        <v>-140</v>
      </c>
      <c r="I849">
        <v>0.58333299999999999</v>
      </c>
      <c r="J849">
        <v>-145</v>
      </c>
      <c r="K849">
        <v>-140</v>
      </c>
      <c r="L849">
        <v>0.33222175900000001</v>
      </c>
      <c r="M849">
        <v>1</v>
      </c>
      <c r="N849">
        <v>129</v>
      </c>
      <c r="O849">
        <v>0.43668099999999999</v>
      </c>
      <c r="P849">
        <v>133</v>
      </c>
      <c r="Q849">
        <v>129</v>
      </c>
      <c r="R849" s="99">
        <v>0.48449626000000001</v>
      </c>
      <c r="S849" s="102">
        <f t="shared" si="65"/>
        <v>-106.39994207592025</v>
      </c>
      <c r="T849" s="99">
        <v>0.52991079200000002</v>
      </c>
      <c r="U849" s="102">
        <f t="shared" si="66"/>
        <v>112.72558122627655</v>
      </c>
      <c r="V849">
        <v>0.52539000000000002</v>
      </c>
      <c r="W849" s="100">
        <f t="shared" si="67"/>
        <v>-110.69931101325298</v>
      </c>
      <c r="X849">
        <v>0.56065799999999999</v>
      </c>
      <c r="Y849" s="100">
        <f t="shared" si="68"/>
        <v>-127.61311233617545</v>
      </c>
      <c r="Z849">
        <v>0.57206000000000001</v>
      </c>
      <c r="AA849" s="100">
        <f t="shared" si="69"/>
        <v>-133.6776183577137</v>
      </c>
      <c r="AB849">
        <v>0.43333300000000002</v>
      </c>
      <c r="AC849">
        <v>-1</v>
      </c>
      <c r="AD849">
        <v>4</v>
      </c>
      <c r="AE849">
        <v>6</v>
      </c>
      <c r="AF849" t="s">
        <v>225</v>
      </c>
      <c r="AG849" s="99" t="s">
        <v>324</v>
      </c>
      <c r="AH849">
        <v>-1</v>
      </c>
      <c r="AI849">
        <v>10</v>
      </c>
      <c r="AJ849">
        <v>1</v>
      </c>
    </row>
    <row r="850" spans="1:36" x14ac:dyDescent="0.2">
      <c r="A850">
        <v>776749</v>
      </c>
      <c r="B850" s="85">
        <v>45882</v>
      </c>
      <c r="C850">
        <v>2025</v>
      </c>
      <c r="D850">
        <v>8.1999999999999993</v>
      </c>
      <c r="E850">
        <v>7.5</v>
      </c>
      <c r="F850">
        <v>-104</v>
      </c>
      <c r="G850">
        <v>25</v>
      </c>
      <c r="H850">
        <v>126</v>
      </c>
      <c r="I850">
        <v>0.44247799999999998</v>
      </c>
      <c r="J850">
        <v>132</v>
      </c>
      <c r="K850">
        <v>126</v>
      </c>
      <c r="L850">
        <v>0.32085561499999998</v>
      </c>
      <c r="M850">
        <v>23</v>
      </c>
      <c r="N850">
        <v>-137</v>
      </c>
      <c r="O850">
        <v>0.57805899999999999</v>
      </c>
      <c r="P850">
        <v>-143</v>
      </c>
      <c r="Q850">
        <v>-137</v>
      </c>
      <c r="R850" s="99">
        <v>0.53877259799999999</v>
      </c>
      <c r="S850" s="102">
        <f t="shared" si="65"/>
        <v>116.81279032072773</v>
      </c>
      <c r="T850" s="99">
        <v>0.60143848600000005</v>
      </c>
      <c r="U850" s="102">
        <f t="shared" si="66"/>
        <v>150.90229860979505</v>
      </c>
      <c r="V850">
        <v>0.45872499999999999</v>
      </c>
      <c r="W850" s="100">
        <f t="shared" si="67"/>
        <v>117.99553109161262</v>
      </c>
      <c r="X850">
        <v>0.49479099999999998</v>
      </c>
      <c r="Y850" s="100">
        <f t="shared" si="68"/>
        <v>102.10553546851096</v>
      </c>
      <c r="Z850">
        <v>0.45295999999999997</v>
      </c>
      <c r="AA850" s="100">
        <f t="shared" si="69"/>
        <v>120.77004592016955</v>
      </c>
      <c r="AB850">
        <v>0.29247800000000002</v>
      </c>
      <c r="AC850">
        <v>-1</v>
      </c>
      <c r="AD850">
        <v>1</v>
      </c>
      <c r="AE850">
        <v>11</v>
      </c>
      <c r="AF850" t="s">
        <v>229</v>
      </c>
      <c r="AG850" s="99" t="s">
        <v>323</v>
      </c>
      <c r="AH850">
        <v>1</v>
      </c>
      <c r="AI850">
        <v>12</v>
      </c>
      <c r="AJ850">
        <v>1</v>
      </c>
    </row>
    <row r="851" spans="1:36" x14ac:dyDescent="0.2">
      <c r="A851">
        <v>776751</v>
      </c>
      <c r="B851" s="85">
        <v>45882</v>
      </c>
      <c r="C851">
        <v>2025</v>
      </c>
      <c r="D851">
        <v>8.1999999999999993</v>
      </c>
      <c r="E851">
        <v>9.5</v>
      </c>
      <c r="F851">
        <v>110.5</v>
      </c>
      <c r="G851">
        <v>20</v>
      </c>
      <c r="H851">
        <v>130</v>
      </c>
      <c r="I851">
        <v>0.43478299999999998</v>
      </c>
      <c r="J851">
        <v>117</v>
      </c>
      <c r="K851">
        <v>130</v>
      </c>
      <c r="L851">
        <v>0.33728248799999999</v>
      </c>
      <c r="M851">
        <v>27</v>
      </c>
      <c r="N851">
        <v>-141</v>
      </c>
      <c r="O851">
        <v>0.58506199999999997</v>
      </c>
      <c r="P851">
        <v>-127</v>
      </c>
      <c r="Q851">
        <v>-141</v>
      </c>
      <c r="R851" s="99">
        <v>0.446410109</v>
      </c>
      <c r="S851" s="102">
        <f t="shared" si="65"/>
        <v>-124.00926409128428</v>
      </c>
      <c r="T851" s="99">
        <v>0.455319209</v>
      </c>
      <c r="U851" s="102">
        <f t="shared" si="66"/>
        <v>-119.62613925212192</v>
      </c>
      <c r="V851">
        <v>0.47351900000000002</v>
      </c>
      <c r="W851" s="100">
        <f t="shared" si="67"/>
        <v>111.18476766507784</v>
      </c>
      <c r="X851">
        <v>0.54318900000000003</v>
      </c>
      <c r="Y851" s="100">
        <f t="shared" si="68"/>
        <v>-118.90891418989473</v>
      </c>
      <c r="Z851">
        <v>0.53507899999999997</v>
      </c>
      <c r="AA851" s="100">
        <f t="shared" si="69"/>
        <v>-115.09030566483335</v>
      </c>
      <c r="AB851">
        <v>0.28478300000000001</v>
      </c>
      <c r="AC851">
        <v>-1</v>
      </c>
      <c r="AD851">
        <v>2</v>
      </c>
      <c r="AE851">
        <v>8</v>
      </c>
      <c r="AF851" t="s">
        <v>224</v>
      </c>
      <c r="AG851" s="99" t="s">
        <v>323</v>
      </c>
      <c r="AH851">
        <v>1</v>
      </c>
      <c r="AI851">
        <v>10</v>
      </c>
      <c r="AJ851">
        <v>1</v>
      </c>
    </row>
    <row r="852" spans="1:36" x14ac:dyDescent="0.2">
      <c r="A852">
        <v>776753</v>
      </c>
      <c r="B852" s="85">
        <v>45882</v>
      </c>
      <c r="C852">
        <v>2025</v>
      </c>
      <c r="D852">
        <v>8.1999999999999993</v>
      </c>
      <c r="E852">
        <v>8</v>
      </c>
      <c r="F852">
        <v>106</v>
      </c>
      <c r="G852">
        <v>12</v>
      </c>
      <c r="H852">
        <v>-146</v>
      </c>
      <c r="I852">
        <v>0.59349600000000002</v>
      </c>
      <c r="J852">
        <v>-152</v>
      </c>
      <c r="K852">
        <v>-146</v>
      </c>
      <c r="L852">
        <v>0.32174260599999999</v>
      </c>
      <c r="M852">
        <v>3</v>
      </c>
      <c r="N852">
        <v>135</v>
      </c>
      <c r="O852">
        <v>0.42553200000000002</v>
      </c>
      <c r="P852">
        <v>140</v>
      </c>
      <c r="Q852">
        <v>135</v>
      </c>
      <c r="R852" s="99">
        <v>0.52617676199999996</v>
      </c>
      <c r="S852" s="102">
        <f t="shared" si="65"/>
        <v>111.04916766450359</v>
      </c>
      <c r="T852" s="99">
        <v>0.39606334599999998</v>
      </c>
      <c r="U852" s="102">
        <f t="shared" si="66"/>
        <v>-152.48486387326534</v>
      </c>
      <c r="V852">
        <v>0.57361200000000001</v>
      </c>
      <c r="W852" s="100">
        <f t="shared" si="67"/>
        <v>-134.52817621509047</v>
      </c>
      <c r="X852">
        <v>0.501108</v>
      </c>
      <c r="Y852" s="100">
        <f t="shared" si="68"/>
        <v>-100.44418431243636</v>
      </c>
      <c r="Z852">
        <v>0.59249499999999999</v>
      </c>
      <c r="AA852" s="100">
        <f t="shared" si="69"/>
        <v>-145.39576201519</v>
      </c>
      <c r="AB852">
        <v>0.74349600000000005</v>
      </c>
      <c r="AC852">
        <v>1</v>
      </c>
      <c r="AD852">
        <v>4</v>
      </c>
      <c r="AE852">
        <v>1</v>
      </c>
      <c r="AF852" t="s">
        <v>228</v>
      </c>
      <c r="AG852" s="99" t="s">
        <v>325</v>
      </c>
      <c r="AH852">
        <v>1</v>
      </c>
      <c r="AI852">
        <v>5</v>
      </c>
      <c r="AJ852">
        <v>-1</v>
      </c>
    </row>
    <row r="853" spans="1:36" x14ac:dyDescent="0.2">
      <c r="A853">
        <v>776754</v>
      </c>
      <c r="B853" s="85">
        <v>45882</v>
      </c>
      <c r="C853">
        <v>2025</v>
      </c>
      <c r="D853">
        <v>8.1999999999999993</v>
      </c>
      <c r="E853">
        <v>8</v>
      </c>
      <c r="F853">
        <v>-106</v>
      </c>
      <c r="G853">
        <v>9</v>
      </c>
      <c r="H853">
        <v>133</v>
      </c>
      <c r="I853">
        <v>0.42918499999999998</v>
      </c>
      <c r="J853">
        <v>124</v>
      </c>
      <c r="K853">
        <v>133</v>
      </c>
      <c r="L853">
        <v>0.33585476600000003</v>
      </c>
      <c r="M853">
        <v>10</v>
      </c>
      <c r="N853">
        <v>-145</v>
      </c>
      <c r="O853">
        <v>0.59183699999999995</v>
      </c>
      <c r="P853">
        <v>-134</v>
      </c>
      <c r="Q853">
        <v>-145</v>
      </c>
      <c r="R853" s="99">
        <v>0.47961918799999997</v>
      </c>
      <c r="S853" s="102">
        <f t="shared" si="65"/>
        <v>-108.49874755219342</v>
      </c>
      <c r="T853" s="99">
        <v>0.55404146700000001</v>
      </c>
      <c r="U853" s="102">
        <f t="shared" si="66"/>
        <v>124.23609506312552</v>
      </c>
      <c r="V853">
        <v>0.39072099999999998</v>
      </c>
      <c r="W853" s="100">
        <f t="shared" si="67"/>
        <v>155.93710089808329</v>
      </c>
      <c r="X853">
        <v>0.47501500000000002</v>
      </c>
      <c r="Y853" s="100">
        <f t="shared" si="68"/>
        <v>110.51966779996422</v>
      </c>
      <c r="Z853">
        <v>0.47961399999999998</v>
      </c>
      <c r="AA853" s="100">
        <f t="shared" si="69"/>
        <v>108.50100288982391</v>
      </c>
      <c r="AB853">
        <v>0.27918500000000002</v>
      </c>
      <c r="AC853">
        <v>-1</v>
      </c>
      <c r="AD853">
        <v>0</v>
      </c>
      <c r="AE853">
        <v>1</v>
      </c>
      <c r="AF853" t="s">
        <v>222</v>
      </c>
      <c r="AG853" s="99" t="s">
        <v>323</v>
      </c>
      <c r="AH853">
        <v>1</v>
      </c>
      <c r="AI853">
        <v>1</v>
      </c>
      <c r="AJ853">
        <v>-1</v>
      </c>
    </row>
    <row r="854" spans="1:36" x14ac:dyDescent="0.2">
      <c r="A854">
        <v>776757</v>
      </c>
      <c r="B854" s="85">
        <v>45882</v>
      </c>
      <c r="C854">
        <v>2025</v>
      </c>
      <c r="D854">
        <v>8.1999999999999993</v>
      </c>
      <c r="E854">
        <v>8.5</v>
      </c>
      <c r="F854">
        <v>104</v>
      </c>
      <c r="G854">
        <v>29</v>
      </c>
      <c r="H854">
        <v>-127</v>
      </c>
      <c r="I854">
        <v>0.55947100000000005</v>
      </c>
      <c r="J854">
        <v>-125</v>
      </c>
      <c r="K854">
        <v>-127</v>
      </c>
      <c r="L854">
        <v>0.33360588699999999</v>
      </c>
      <c r="M854">
        <v>5</v>
      </c>
      <c r="N854">
        <v>117</v>
      </c>
      <c r="O854">
        <v>0.46082899999999999</v>
      </c>
      <c r="P854">
        <v>116</v>
      </c>
      <c r="Q854">
        <v>117</v>
      </c>
      <c r="R854" s="99">
        <v>0.46967345700000002</v>
      </c>
      <c r="S854" s="102">
        <f t="shared" si="65"/>
        <v>-112.91388412439068</v>
      </c>
      <c r="T854" s="99">
        <v>0.43213000200000001</v>
      </c>
      <c r="U854" s="102">
        <f t="shared" si="66"/>
        <v>-131.41184258712957</v>
      </c>
      <c r="V854">
        <v>0.549508</v>
      </c>
      <c r="W854" s="100">
        <f t="shared" si="67"/>
        <v>-121.9795246086501</v>
      </c>
      <c r="X854">
        <v>0.49599799999999999</v>
      </c>
      <c r="Y854" s="100">
        <f t="shared" si="68"/>
        <v>101.61371618433947</v>
      </c>
      <c r="Z854">
        <v>0.55418599999999996</v>
      </c>
      <c r="AA854" s="100">
        <f t="shared" si="69"/>
        <v>-124.30879245604667</v>
      </c>
      <c r="AB854">
        <v>0.40947099999999997</v>
      </c>
      <c r="AC854">
        <v>-1</v>
      </c>
      <c r="AD854">
        <v>1</v>
      </c>
      <c r="AE854">
        <v>4</v>
      </c>
      <c r="AF854" t="s">
        <v>228</v>
      </c>
      <c r="AG854" s="99" t="s">
        <v>324</v>
      </c>
      <c r="AH854">
        <v>-1</v>
      </c>
      <c r="AI854">
        <v>5</v>
      </c>
      <c r="AJ854">
        <v>-1</v>
      </c>
    </row>
    <row r="855" spans="1:36" x14ac:dyDescent="0.2">
      <c r="A855">
        <v>776760</v>
      </c>
      <c r="B855" s="85">
        <v>45882</v>
      </c>
      <c r="C855">
        <v>2025</v>
      </c>
      <c r="D855">
        <v>8.1999999999999993</v>
      </c>
      <c r="E855">
        <v>8.5</v>
      </c>
      <c r="F855">
        <v>-102</v>
      </c>
      <c r="G855">
        <v>19</v>
      </c>
      <c r="H855">
        <v>-139</v>
      </c>
      <c r="I855">
        <v>0.58159000000000005</v>
      </c>
      <c r="J855">
        <v>-137</v>
      </c>
      <c r="K855">
        <v>-139</v>
      </c>
      <c r="L855">
        <v>0.32247815699999999</v>
      </c>
      <c r="M855">
        <v>15</v>
      </c>
      <c r="N855">
        <v>128</v>
      </c>
      <c r="O855">
        <v>0.43859599999999999</v>
      </c>
      <c r="P855">
        <v>126</v>
      </c>
      <c r="Q855">
        <v>128</v>
      </c>
      <c r="R855" s="99">
        <v>0.489803883</v>
      </c>
      <c r="S855" s="102">
        <f t="shared" si="65"/>
        <v>-104.1633467409649</v>
      </c>
      <c r="T855" s="99">
        <v>0.58048838999999997</v>
      </c>
      <c r="U855" s="102">
        <f t="shared" si="66"/>
        <v>138.3724254973539</v>
      </c>
      <c r="V855">
        <v>0.50022599999999995</v>
      </c>
      <c r="W855" s="100">
        <f t="shared" si="67"/>
        <v>-100.09044087927741</v>
      </c>
      <c r="X855">
        <v>0.63542100000000001</v>
      </c>
      <c r="Y855" s="100">
        <f t="shared" si="68"/>
        <v>-174.2889744060958</v>
      </c>
      <c r="Z855">
        <v>0.60787500000000005</v>
      </c>
      <c r="AA855" s="100">
        <f t="shared" si="69"/>
        <v>-155.02072043353525</v>
      </c>
      <c r="AB855">
        <v>0.43158999999999997</v>
      </c>
      <c r="AC855">
        <v>-1</v>
      </c>
      <c r="AD855">
        <v>1</v>
      </c>
      <c r="AE855">
        <v>4</v>
      </c>
      <c r="AF855" t="s">
        <v>228</v>
      </c>
      <c r="AG855" s="99" t="s">
        <v>324</v>
      </c>
      <c r="AH855">
        <v>-1</v>
      </c>
      <c r="AI855">
        <v>5</v>
      </c>
      <c r="AJ855">
        <v>-1</v>
      </c>
    </row>
    <row r="856" spans="1:36" x14ac:dyDescent="0.2">
      <c r="A856">
        <v>776761</v>
      </c>
      <c r="B856" s="85">
        <v>45882</v>
      </c>
      <c r="C856">
        <v>2025</v>
      </c>
      <c r="D856">
        <v>8.1999999999999993</v>
      </c>
      <c r="E856">
        <v>8.5</v>
      </c>
      <c r="F856">
        <v>106</v>
      </c>
      <c r="G856">
        <v>2</v>
      </c>
      <c r="H856">
        <v>119</v>
      </c>
      <c r="I856">
        <v>0.456621</v>
      </c>
      <c r="J856">
        <v>125</v>
      </c>
      <c r="K856">
        <v>119</v>
      </c>
      <c r="L856">
        <v>0.32065001999999998</v>
      </c>
      <c r="M856">
        <v>24</v>
      </c>
      <c r="N856">
        <v>-129</v>
      </c>
      <c r="O856">
        <v>0.56331900000000001</v>
      </c>
      <c r="P856">
        <v>-135</v>
      </c>
      <c r="Q856">
        <v>-129</v>
      </c>
      <c r="R856" s="99">
        <v>0.50528682800000002</v>
      </c>
      <c r="S856" s="102">
        <f t="shared" si="65"/>
        <v>102.13733059850689</v>
      </c>
      <c r="T856" s="99">
        <v>0.58426768900000003</v>
      </c>
      <c r="U856" s="102">
        <f t="shared" si="66"/>
        <v>140.53939843997358</v>
      </c>
      <c r="V856">
        <v>0.43913400000000002</v>
      </c>
      <c r="W856" s="100">
        <f t="shared" si="67"/>
        <v>127.72092345388877</v>
      </c>
      <c r="X856">
        <v>0.43502200000000002</v>
      </c>
      <c r="Y856" s="100">
        <f t="shared" si="68"/>
        <v>129.87343168851228</v>
      </c>
      <c r="Z856">
        <v>0.38339499999999999</v>
      </c>
      <c r="AA856" s="100">
        <f t="shared" si="69"/>
        <v>160.82760599381839</v>
      </c>
      <c r="AB856">
        <v>0.60662099999999997</v>
      </c>
      <c r="AC856">
        <v>1</v>
      </c>
      <c r="AD856">
        <v>4</v>
      </c>
      <c r="AE856">
        <v>3</v>
      </c>
      <c r="AF856" t="s">
        <v>222</v>
      </c>
      <c r="AG856" s="99" t="s">
        <v>326</v>
      </c>
      <c r="AH856">
        <v>-1</v>
      </c>
      <c r="AI856">
        <v>7</v>
      </c>
      <c r="AJ856">
        <v>-1</v>
      </c>
    </row>
    <row r="857" spans="1:36" x14ac:dyDescent="0.2">
      <c r="A857">
        <v>776765</v>
      </c>
      <c r="B857" s="85">
        <v>45882</v>
      </c>
      <c r="C857">
        <v>2025</v>
      </c>
      <c r="D857">
        <v>8.1999999999999993</v>
      </c>
      <c r="E857">
        <v>8</v>
      </c>
      <c r="F857">
        <v>-100</v>
      </c>
      <c r="G857">
        <v>6</v>
      </c>
      <c r="H857">
        <v>108</v>
      </c>
      <c r="I857">
        <v>0.480769</v>
      </c>
      <c r="J857">
        <v>110</v>
      </c>
      <c r="K857">
        <v>108</v>
      </c>
      <c r="L857">
        <v>0.333208536</v>
      </c>
      <c r="M857">
        <v>21</v>
      </c>
      <c r="N857">
        <v>-116</v>
      </c>
      <c r="O857">
        <v>0.53703699999999999</v>
      </c>
      <c r="P857">
        <v>-119</v>
      </c>
      <c r="Q857">
        <v>-116</v>
      </c>
      <c r="R857" s="99">
        <v>0.50246463100000005</v>
      </c>
      <c r="S857" s="102">
        <f t="shared" si="65"/>
        <v>100.99073599730357</v>
      </c>
      <c r="T857" s="99">
        <v>0.48096151799999998</v>
      </c>
      <c r="U857" s="102">
        <f t="shared" si="66"/>
        <v>-107.91684211209598</v>
      </c>
      <c r="V857">
        <v>0.46770800000000001</v>
      </c>
      <c r="W857" s="100">
        <f t="shared" si="67"/>
        <v>113.8086156319755</v>
      </c>
      <c r="X857">
        <v>0.44513999999999998</v>
      </c>
      <c r="Y857" s="100">
        <f t="shared" si="68"/>
        <v>124.64842521453926</v>
      </c>
      <c r="Z857">
        <v>0.46181100000000003</v>
      </c>
      <c r="AA857" s="100">
        <f t="shared" si="69"/>
        <v>116.53880050496848</v>
      </c>
      <c r="AB857">
        <v>0.63076900000000002</v>
      </c>
      <c r="AC857">
        <v>1</v>
      </c>
      <c r="AD857">
        <v>8</v>
      </c>
      <c r="AE857">
        <v>0</v>
      </c>
      <c r="AF857" t="s">
        <v>223</v>
      </c>
      <c r="AG857" s="99" t="s">
        <v>326</v>
      </c>
      <c r="AH857">
        <v>-1</v>
      </c>
      <c r="AI857">
        <v>8</v>
      </c>
      <c r="AJ857">
        <v>0</v>
      </c>
    </row>
    <row r="858" spans="1:36" x14ac:dyDescent="0.2">
      <c r="A858">
        <v>776766</v>
      </c>
      <c r="B858" s="85">
        <v>45882</v>
      </c>
      <c r="C858">
        <v>2025</v>
      </c>
      <c r="D858">
        <v>8.1999999999999993</v>
      </c>
      <c r="E858">
        <v>7.5</v>
      </c>
      <c r="F858">
        <v>-100</v>
      </c>
      <c r="G858">
        <v>7</v>
      </c>
      <c r="H858">
        <v>-131</v>
      </c>
      <c r="I858">
        <v>0.56710000000000005</v>
      </c>
      <c r="J858">
        <v>-130</v>
      </c>
      <c r="K858">
        <v>-131</v>
      </c>
      <c r="L858">
        <v>0.30274477700000002</v>
      </c>
      <c r="M858">
        <v>11</v>
      </c>
      <c r="N858">
        <v>120</v>
      </c>
      <c r="O858">
        <v>0.45454499999999998</v>
      </c>
      <c r="P858">
        <v>120</v>
      </c>
      <c r="Q858">
        <v>120</v>
      </c>
      <c r="R858" s="99">
        <v>0.467472585</v>
      </c>
      <c r="S858" s="102">
        <f t="shared" si="65"/>
        <v>-113.91628773268063</v>
      </c>
      <c r="T858" s="99">
        <v>0.50725794499999999</v>
      </c>
      <c r="U858" s="102">
        <f t="shared" si="66"/>
        <v>102.94594095484706</v>
      </c>
      <c r="V858">
        <v>0.57896000000000003</v>
      </c>
      <c r="W858" s="100">
        <f t="shared" si="67"/>
        <v>-137.50712521375644</v>
      </c>
      <c r="X858">
        <v>0.55828999999999995</v>
      </c>
      <c r="Y858" s="100">
        <f t="shared" si="68"/>
        <v>-126.39288220778336</v>
      </c>
      <c r="Z858">
        <v>0.548952</v>
      </c>
      <c r="AA858" s="100">
        <f t="shared" si="69"/>
        <v>-121.70589382948155</v>
      </c>
      <c r="AB858">
        <v>0.41710000000000003</v>
      </c>
      <c r="AC858">
        <v>-1</v>
      </c>
      <c r="AD858">
        <v>4</v>
      </c>
      <c r="AE858">
        <v>13</v>
      </c>
      <c r="AF858" t="s">
        <v>229</v>
      </c>
      <c r="AG858" s="99" t="s">
        <v>324</v>
      </c>
      <c r="AH858">
        <v>-1</v>
      </c>
      <c r="AI858">
        <v>17</v>
      </c>
      <c r="AJ858">
        <v>1</v>
      </c>
    </row>
    <row r="859" spans="1:36" x14ac:dyDescent="0.2">
      <c r="A859">
        <v>776745</v>
      </c>
      <c r="B859" s="85">
        <v>45883</v>
      </c>
      <c r="C859">
        <v>2025</v>
      </c>
      <c r="D859">
        <v>8.1999999999999993</v>
      </c>
      <c r="E859">
        <v>7</v>
      </c>
      <c r="F859">
        <v>-107.5</v>
      </c>
      <c r="G859">
        <v>7</v>
      </c>
      <c r="H859">
        <v>-117</v>
      </c>
      <c r="I859">
        <v>0.53917099999999996</v>
      </c>
      <c r="J859">
        <v>-115</v>
      </c>
      <c r="K859">
        <v>-117</v>
      </c>
      <c r="L859">
        <v>0.30274477700000002</v>
      </c>
      <c r="M859">
        <v>11</v>
      </c>
      <c r="N859">
        <v>108</v>
      </c>
      <c r="O859">
        <v>0.480769</v>
      </c>
      <c r="P859">
        <v>106</v>
      </c>
      <c r="Q859">
        <v>108</v>
      </c>
      <c r="R859" s="99">
        <v>0.48986905800000002</v>
      </c>
      <c r="S859" s="102">
        <f t="shared" si="65"/>
        <v>-104.13618367380124</v>
      </c>
      <c r="T859" s="99">
        <v>0.53823752800000002</v>
      </c>
      <c r="U859" s="102">
        <f t="shared" si="66"/>
        <v>116.56155721550279</v>
      </c>
      <c r="V859">
        <v>0.636324</v>
      </c>
      <c r="W859" s="100">
        <f t="shared" si="67"/>
        <v>-174.97002826691889</v>
      </c>
      <c r="X859">
        <v>0.53612400000000004</v>
      </c>
      <c r="Y859" s="100">
        <f t="shared" si="68"/>
        <v>-115.57485190007677</v>
      </c>
      <c r="Z859">
        <v>0.56474500000000005</v>
      </c>
      <c r="AA859" s="100">
        <f t="shared" si="69"/>
        <v>-129.75037621624108</v>
      </c>
      <c r="AB859">
        <v>0.68917099999999998</v>
      </c>
      <c r="AC859">
        <v>1</v>
      </c>
      <c r="AD859">
        <v>9</v>
      </c>
      <c r="AE859">
        <v>4</v>
      </c>
      <c r="AF859" t="s">
        <v>230</v>
      </c>
      <c r="AG859" s="99" t="s">
        <v>325</v>
      </c>
      <c r="AH859">
        <v>1</v>
      </c>
      <c r="AI859">
        <v>13</v>
      </c>
      <c r="AJ859">
        <v>1</v>
      </c>
    </row>
    <row r="860" spans="1:36" x14ac:dyDescent="0.2">
      <c r="A860">
        <v>776747</v>
      </c>
      <c r="B860" s="85">
        <v>45883</v>
      </c>
      <c r="C860">
        <v>2025</v>
      </c>
      <c r="D860">
        <v>8.1999999999999993</v>
      </c>
      <c r="E860">
        <v>8</v>
      </c>
      <c r="F860">
        <v>107</v>
      </c>
      <c r="G860">
        <v>29</v>
      </c>
      <c r="H860">
        <v>105</v>
      </c>
      <c r="I860">
        <v>0.48780499999999999</v>
      </c>
      <c r="J860">
        <v>100</v>
      </c>
      <c r="K860">
        <v>105</v>
      </c>
      <c r="L860">
        <v>0.33360588699999999</v>
      </c>
      <c r="M860">
        <v>5</v>
      </c>
      <c r="N860">
        <v>-114</v>
      </c>
      <c r="O860">
        <v>0.53271000000000002</v>
      </c>
      <c r="P860">
        <v>-108</v>
      </c>
      <c r="Q860">
        <v>-114</v>
      </c>
      <c r="R860" s="99">
        <v>0.47812490299999999</v>
      </c>
      <c r="S860" s="102">
        <f t="shared" si="65"/>
        <v>-109.15036922893766</v>
      </c>
      <c r="T860" s="99">
        <v>0.52322797899999995</v>
      </c>
      <c r="U860" s="102">
        <f t="shared" si="66"/>
        <v>109.74385155877255</v>
      </c>
      <c r="V860">
        <v>0.50889799999999996</v>
      </c>
      <c r="W860" s="100">
        <f t="shared" si="67"/>
        <v>-103.62368713627717</v>
      </c>
      <c r="X860">
        <v>0.50083599999999995</v>
      </c>
      <c r="Y860" s="100">
        <f t="shared" si="68"/>
        <v>-100.33496005320895</v>
      </c>
      <c r="Z860">
        <v>0.47564600000000001</v>
      </c>
      <c r="AA860" s="100">
        <f t="shared" si="69"/>
        <v>110.24038886062324</v>
      </c>
      <c r="AB860">
        <v>0.63780499999999996</v>
      </c>
      <c r="AC860">
        <v>1</v>
      </c>
      <c r="AD860">
        <v>2</v>
      </c>
      <c r="AE860">
        <v>1</v>
      </c>
      <c r="AF860" t="s">
        <v>222</v>
      </c>
      <c r="AG860" s="99" t="s">
        <v>326</v>
      </c>
      <c r="AH860">
        <v>-1</v>
      </c>
      <c r="AI860">
        <v>3</v>
      </c>
      <c r="AJ860">
        <v>-1</v>
      </c>
    </row>
    <row r="861" spans="1:36" x14ac:dyDescent="0.2">
      <c r="A861">
        <v>776750</v>
      </c>
      <c r="B861" s="85">
        <v>45883</v>
      </c>
      <c r="C861">
        <v>2025</v>
      </c>
      <c r="D861">
        <v>8.1999999999999993</v>
      </c>
      <c r="E861">
        <v>9.5</v>
      </c>
      <c r="F861">
        <v>-102</v>
      </c>
      <c r="G861">
        <v>2</v>
      </c>
      <c r="H861">
        <v>107</v>
      </c>
      <c r="I861">
        <v>0.48309200000000002</v>
      </c>
      <c r="J861">
        <v>114</v>
      </c>
      <c r="K861">
        <v>107</v>
      </c>
      <c r="L861">
        <v>0.32065001999999998</v>
      </c>
      <c r="M861">
        <v>24</v>
      </c>
      <c r="N861">
        <v>-116</v>
      </c>
      <c r="O861">
        <v>0.53703699999999999</v>
      </c>
      <c r="P861">
        <v>-123</v>
      </c>
      <c r="Q861">
        <v>-116</v>
      </c>
      <c r="R861" s="99">
        <v>0.48998047</v>
      </c>
      <c r="S861" s="102">
        <f t="shared" si="65"/>
        <v>-104.08976708806375</v>
      </c>
      <c r="T861" s="99">
        <v>0.51440990499999995</v>
      </c>
      <c r="U861" s="102">
        <f t="shared" si="66"/>
        <v>105.93500779705975</v>
      </c>
      <c r="V861">
        <v>0.54162299999999997</v>
      </c>
      <c r="W861" s="100">
        <f t="shared" si="67"/>
        <v>-118.16103338518292</v>
      </c>
      <c r="X861">
        <v>0.438641</v>
      </c>
      <c r="Y861" s="100">
        <f t="shared" si="68"/>
        <v>127.97686490774915</v>
      </c>
      <c r="Z861">
        <v>0.459173</v>
      </c>
      <c r="AA861" s="100">
        <f t="shared" si="69"/>
        <v>117.78284001890354</v>
      </c>
      <c r="AB861">
        <v>0.63309199999999999</v>
      </c>
      <c r="AC861">
        <v>1</v>
      </c>
      <c r="AD861">
        <v>5</v>
      </c>
      <c r="AE861">
        <v>3</v>
      </c>
      <c r="AF861" t="s">
        <v>225</v>
      </c>
      <c r="AG861" s="99" t="s">
        <v>326</v>
      </c>
      <c r="AH861">
        <v>-1</v>
      </c>
      <c r="AI861">
        <v>8</v>
      </c>
      <c r="AJ861">
        <v>-1</v>
      </c>
    </row>
    <row r="862" spans="1:36" x14ac:dyDescent="0.2">
      <c r="A862">
        <v>776727</v>
      </c>
      <c r="B862" s="85">
        <v>45884</v>
      </c>
      <c r="C862">
        <v>2025</v>
      </c>
      <c r="D862">
        <v>8.3000000000000007</v>
      </c>
      <c r="E862">
        <v>9.5</v>
      </c>
      <c r="F862">
        <v>112</v>
      </c>
      <c r="G862">
        <v>14</v>
      </c>
      <c r="H862">
        <v>-136</v>
      </c>
      <c r="I862">
        <v>0.57627099999999998</v>
      </c>
      <c r="J862">
        <v>-138</v>
      </c>
      <c r="K862">
        <v>-136</v>
      </c>
      <c r="L862">
        <v>0.32283795100000001</v>
      </c>
      <c r="M862">
        <v>23</v>
      </c>
      <c r="N862">
        <v>116</v>
      </c>
      <c r="O862">
        <v>0.46296300000000001</v>
      </c>
      <c r="P862">
        <v>118</v>
      </c>
      <c r="Q862">
        <v>116</v>
      </c>
      <c r="R862" s="99">
        <v>0.51890323599999999</v>
      </c>
      <c r="S862" s="102">
        <f t="shared" si="65"/>
        <v>107.85839249585973</v>
      </c>
      <c r="T862" s="99">
        <v>0.63000681000000003</v>
      </c>
      <c r="U862" s="102">
        <f t="shared" si="66"/>
        <v>170.27524479572179</v>
      </c>
      <c r="V862">
        <v>0.5</v>
      </c>
      <c r="W862" s="100">
        <f t="shared" si="67"/>
        <v>-100</v>
      </c>
      <c r="X862">
        <v>0.5</v>
      </c>
      <c r="Y862" s="100">
        <f t="shared" si="68"/>
        <v>-100</v>
      </c>
      <c r="Z862">
        <v>0.5</v>
      </c>
      <c r="AA862" s="100">
        <f t="shared" si="69"/>
        <v>-100</v>
      </c>
      <c r="AB862">
        <v>0.726271</v>
      </c>
      <c r="AC862">
        <v>1</v>
      </c>
      <c r="AD862">
        <v>3</v>
      </c>
      <c r="AE862">
        <v>2</v>
      </c>
      <c r="AF862" t="s">
        <v>222</v>
      </c>
      <c r="AG862" s="99" t="s">
        <v>325</v>
      </c>
      <c r="AH862">
        <v>1</v>
      </c>
      <c r="AI862">
        <v>5</v>
      </c>
      <c r="AJ862">
        <v>-1</v>
      </c>
    </row>
    <row r="863" spans="1:36" x14ac:dyDescent="0.2">
      <c r="A863">
        <v>776729</v>
      </c>
      <c r="B863" s="85">
        <v>45884</v>
      </c>
      <c r="C863">
        <v>2025</v>
      </c>
      <c r="D863">
        <v>8.3000000000000007</v>
      </c>
      <c r="E863">
        <v>8</v>
      </c>
      <c r="F863">
        <v>106.5</v>
      </c>
      <c r="G863">
        <v>25</v>
      </c>
      <c r="H863">
        <v>-108</v>
      </c>
      <c r="I863">
        <v>0.519231</v>
      </c>
      <c r="J863">
        <v>-125</v>
      </c>
      <c r="K863">
        <v>-108</v>
      </c>
      <c r="L863">
        <v>0.32085561499999998</v>
      </c>
      <c r="M863">
        <v>27</v>
      </c>
      <c r="N863">
        <v>100</v>
      </c>
      <c r="O863">
        <v>0.5</v>
      </c>
      <c r="P863">
        <v>116</v>
      </c>
      <c r="Q863">
        <v>100</v>
      </c>
      <c r="R863" s="99">
        <v>0.51062318200000001</v>
      </c>
      <c r="S863" s="102">
        <f t="shared" si="65"/>
        <v>104.34151419080911</v>
      </c>
      <c r="T863" s="99">
        <v>0.52759621300000004</v>
      </c>
      <c r="U863" s="102">
        <f t="shared" si="66"/>
        <v>111.68331573938039</v>
      </c>
      <c r="V863">
        <v>0.61300200000000005</v>
      </c>
      <c r="W863" s="100">
        <f t="shared" si="67"/>
        <v>-158.39926821327245</v>
      </c>
      <c r="X863">
        <v>0.53966400000000003</v>
      </c>
      <c r="Y863" s="100">
        <f t="shared" si="68"/>
        <v>-117.23263007889891</v>
      </c>
      <c r="Z863">
        <v>0.52712999999999999</v>
      </c>
      <c r="AA863" s="100">
        <f t="shared" si="69"/>
        <v>-111.47461247277263</v>
      </c>
      <c r="AB863">
        <v>0.36923099999999998</v>
      </c>
      <c r="AC863">
        <v>-1</v>
      </c>
      <c r="AD863">
        <v>6</v>
      </c>
      <c r="AE863">
        <v>7</v>
      </c>
      <c r="AF863" t="s">
        <v>222</v>
      </c>
      <c r="AG863" s="99" t="s">
        <v>324</v>
      </c>
      <c r="AH863">
        <v>-1</v>
      </c>
      <c r="AI863">
        <v>13</v>
      </c>
      <c r="AJ863">
        <v>1</v>
      </c>
    </row>
    <row r="864" spans="1:36" x14ac:dyDescent="0.2">
      <c r="A864">
        <v>776731</v>
      </c>
      <c r="B864" s="85">
        <v>45884</v>
      </c>
      <c r="C864">
        <v>2025</v>
      </c>
      <c r="D864">
        <v>8.3000000000000007</v>
      </c>
      <c r="E864">
        <v>8.5</v>
      </c>
      <c r="F864">
        <v>-112.5</v>
      </c>
      <c r="G864">
        <v>26</v>
      </c>
      <c r="H864">
        <v>124</v>
      </c>
      <c r="I864">
        <v>0.44642900000000002</v>
      </c>
      <c r="J864">
        <v>120</v>
      </c>
      <c r="K864">
        <v>124</v>
      </c>
      <c r="L864">
        <v>0.33921411400000001</v>
      </c>
      <c r="M864">
        <v>19</v>
      </c>
      <c r="N864">
        <v>-135</v>
      </c>
      <c r="O864">
        <v>0.57446799999999998</v>
      </c>
      <c r="P864">
        <v>-130</v>
      </c>
      <c r="Q864">
        <v>-135</v>
      </c>
      <c r="R864" s="99">
        <v>0.48926333700000002</v>
      </c>
      <c r="S864" s="102">
        <f t="shared" si="65"/>
        <v>-104.38890968852628</v>
      </c>
      <c r="T864" s="99">
        <v>0.48950636199999997</v>
      </c>
      <c r="U864" s="102">
        <f t="shared" si="66"/>
        <v>-104.2874368198712</v>
      </c>
      <c r="V864">
        <v>0.45108799999999999</v>
      </c>
      <c r="W864" s="100">
        <f t="shared" si="67"/>
        <v>121.68623417160289</v>
      </c>
      <c r="X864">
        <v>0.42713499999999999</v>
      </c>
      <c r="Y864" s="100">
        <f t="shared" si="68"/>
        <v>134.11801889332412</v>
      </c>
      <c r="Z864">
        <v>0.43827500000000003</v>
      </c>
      <c r="AA864" s="100">
        <f t="shared" si="69"/>
        <v>128.16724659175173</v>
      </c>
      <c r="AB864">
        <v>0.296429</v>
      </c>
      <c r="AC864">
        <v>-1</v>
      </c>
      <c r="AD864">
        <v>3</v>
      </c>
      <c r="AE864">
        <v>4</v>
      </c>
      <c r="AF864" t="s">
        <v>222</v>
      </c>
      <c r="AG864" s="99" t="s">
        <v>323</v>
      </c>
      <c r="AH864">
        <v>1</v>
      </c>
      <c r="AI864">
        <v>7</v>
      </c>
      <c r="AJ864">
        <v>-1</v>
      </c>
    </row>
    <row r="865" spans="1:36" x14ac:dyDescent="0.2">
      <c r="A865">
        <v>776732</v>
      </c>
      <c r="B865" s="85">
        <v>45884</v>
      </c>
      <c r="C865">
        <v>2025</v>
      </c>
      <c r="D865">
        <v>8.3000000000000007</v>
      </c>
      <c r="E865">
        <v>9.5</v>
      </c>
      <c r="F865">
        <v>-106</v>
      </c>
      <c r="G865">
        <v>15</v>
      </c>
      <c r="H865">
        <v>111</v>
      </c>
      <c r="I865">
        <v>0.47393400000000002</v>
      </c>
      <c r="J865">
        <v>113</v>
      </c>
      <c r="K865">
        <v>111</v>
      </c>
      <c r="L865">
        <v>0.31912251699999999</v>
      </c>
      <c r="M865">
        <v>10</v>
      </c>
      <c r="N865">
        <v>-121</v>
      </c>
      <c r="O865">
        <v>0.54751099999999997</v>
      </c>
      <c r="P865">
        <v>-125</v>
      </c>
      <c r="Q865">
        <v>-121</v>
      </c>
      <c r="R865" s="99">
        <v>0.52045101500000002</v>
      </c>
      <c r="S865" s="102">
        <f t="shared" si="65"/>
        <v>108.5292704769253</v>
      </c>
      <c r="T865" s="99">
        <v>0.70622695800000002</v>
      </c>
      <c r="U865" s="102">
        <f t="shared" si="66"/>
        <v>240.3988307409092</v>
      </c>
      <c r="V865">
        <v>0.42941499999999999</v>
      </c>
      <c r="W865" s="100">
        <f t="shared" si="67"/>
        <v>132.87495779141392</v>
      </c>
      <c r="X865">
        <v>0.53514399999999995</v>
      </c>
      <c r="Y865" s="100">
        <f t="shared" si="68"/>
        <v>-115.12038136541207</v>
      </c>
      <c r="Z865">
        <v>0.430035</v>
      </c>
      <c r="AA865" s="100">
        <f t="shared" si="69"/>
        <v>132.53921192461081</v>
      </c>
      <c r="AB865">
        <v>0.323934</v>
      </c>
      <c r="AC865">
        <v>-1</v>
      </c>
      <c r="AD865">
        <v>0</v>
      </c>
      <c r="AE865">
        <v>7</v>
      </c>
      <c r="AF865" t="s">
        <v>226</v>
      </c>
      <c r="AG865" s="99" t="s">
        <v>323</v>
      </c>
      <c r="AH865">
        <v>1</v>
      </c>
      <c r="AI865">
        <v>7</v>
      </c>
      <c r="AJ865">
        <v>-1</v>
      </c>
    </row>
    <row r="866" spans="1:36" x14ac:dyDescent="0.2">
      <c r="A866">
        <v>776734</v>
      </c>
      <c r="B866" s="85">
        <v>45884</v>
      </c>
      <c r="C866">
        <v>2025</v>
      </c>
      <c r="D866">
        <v>8.3000000000000007</v>
      </c>
      <c r="E866">
        <v>10</v>
      </c>
      <c r="F866">
        <v>105</v>
      </c>
      <c r="G866">
        <v>20</v>
      </c>
      <c r="H866">
        <v>-107</v>
      </c>
      <c r="I866">
        <v>0.51690800000000003</v>
      </c>
      <c r="J866">
        <v>103</v>
      </c>
      <c r="K866">
        <v>-107</v>
      </c>
      <c r="L866">
        <v>0.33728248799999999</v>
      </c>
      <c r="M866">
        <v>4</v>
      </c>
      <c r="N866">
        <v>-101</v>
      </c>
      <c r="O866">
        <v>0.50248800000000005</v>
      </c>
      <c r="P866">
        <v>-112</v>
      </c>
      <c r="Q866">
        <v>-101</v>
      </c>
      <c r="R866" s="99">
        <v>0.46129800199999998</v>
      </c>
      <c r="S866" s="102">
        <f t="shared" si="65"/>
        <v>-116.77960790300585</v>
      </c>
      <c r="T866" s="99">
        <v>0.57578472300000005</v>
      </c>
      <c r="U866" s="102">
        <f t="shared" si="66"/>
        <v>135.7293700198355</v>
      </c>
      <c r="V866">
        <v>0.53873199999999999</v>
      </c>
      <c r="W866" s="100">
        <f t="shared" si="67"/>
        <v>-116.79370777942542</v>
      </c>
      <c r="X866">
        <v>0.56094999999999995</v>
      </c>
      <c r="Y866" s="100">
        <f t="shared" si="68"/>
        <v>-127.76449151577268</v>
      </c>
      <c r="Z866">
        <v>0.495921</v>
      </c>
      <c r="AA866" s="100">
        <f t="shared" si="69"/>
        <v>101.64502007376174</v>
      </c>
      <c r="AB866">
        <v>0.66690799999999995</v>
      </c>
      <c r="AC866">
        <v>1</v>
      </c>
      <c r="AD866">
        <v>10</v>
      </c>
      <c r="AE866">
        <v>3</v>
      </c>
      <c r="AF866" t="s">
        <v>226</v>
      </c>
      <c r="AG866" s="99" t="s">
        <v>325</v>
      </c>
      <c r="AH866">
        <v>1</v>
      </c>
      <c r="AI866">
        <v>13</v>
      </c>
      <c r="AJ866">
        <v>1</v>
      </c>
    </row>
    <row r="867" spans="1:36" x14ac:dyDescent="0.2">
      <c r="A867">
        <v>776735</v>
      </c>
      <c r="B867" s="85">
        <v>45884</v>
      </c>
      <c r="C867">
        <v>2025</v>
      </c>
      <c r="D867">
        <v>8.3000000000000007</v>
      </c>
      <c r="E867">
        <v>7.5</v>
      </c>
      <c r="F867">
        <v>107</v>
      </c>
      <c r="G867">
        <v>29</v>
      </c>
      <c r="H867">
        <v>-102</v>
      </c>
      <c r="I867">
        <v>0.50495000000000001</v>
      </c>
      <c r="J867">
        <v>-104</v>
      </c>
      <c r="K867">
        <v>-102</v>
      </c>
      <c r="L867">
        <v>0.33360588699999999</v>
      </c>
      <c r="M867">
        <v>28</v>
      </c>
      <c r="N867">
        <v>-106</v>
      </c>
      <c r="O867">
        <v>0.51456299999999999</v>
      </c>
      <c r="P867">
        <v>-104</v>
      </c>
      <c r="Q867">
        <v>-106</v>
      </c>
      <c r="R867" s="99">
        <v>0.47047002300000001</v>
      </c>
      <c r="S867" s="102">
        <f t="shared" si="65"/>
        <v>-112.55339365160782</v>
      </c>
      <c r="T867" s="99">
        <v>0.54052727700000003</v>
      </c>
      <c r="U867" s="102">
        <f t="shared" si="66"/>
        <v>117.64077603361889</v>
      </c>
      <c r="V867">
        <v>0.47823500000000002</v>
      </c>
      <c r="W867" s="100">
        <f t="shared" si="67"/>
        <v>109.10221962006128</v>
      </c>
      <c r="X867">
        <v>0.51553300000000002</v>
      </c>
      <c r="Y867" s="100">
        <f t="shared" si="68"/>
        <v>-106.41240786266144</v>
      </c>
      <c r="Z867">
        <v>0.505131</v>
      </c>
      <c r="AA867" s="100">
        <f t="shared" si="69"/>
        <v>-102.07368010523996</v>
      </c>
      <c r="AB867">
        <v>0.65495000000000003</v>
      </c>
      <c r="AC867">
        <v>1</v>
      </c>
      <c r="AD867">
        <v>6</v>
      </c>
      <c r="AE867">
        <v>5</v>
      </c>
      <c r="AF867" t="s">
        <v>222</v>
      </c>
      <c r="AG867" s="99" t="s">
        <v>326</v>
      </c>
      <c r="AH867">
        <v>-1</v>
      </c>
      <c r="AI867">
        <v>11</v>
      </c>
      <c r="AJ867">
        <v>1</v>
      </c>
    </row>
    <row r="868" spans="1:36" x14ac:dyDescent="0.2">
      <c r="A868">
        <v>776736</v>
      </c>
      <c r="B868" s="85">
        <v>45884</v>
      </c>
      <c r="C868">
        <v>2025</v>
      </c>
      <c r="D868">
        <v>8.3000000000000007</v>
      </c>
      <c r="E868">
        <v>9</v>
      </c>
      <c r="F868">
        <v>114</v>
      </c>
      <c r="G868">
        <v>18</v>
      </c>
      <c r="H868">
        <v>-124</v>
      </c>
      <c r="I868">
        <v>0.55357100000000004</v>
      </c>
      <c r="J868">
        <v>-119</v>
      </c>
      <c r="K868">
        <v>-124</v>
      </c>
      <c r="L868">
        <v>0.310488926</v>
      </c>
      <c r="M868">
        <v>24</v>
      </c>
      <c r="N868">
        <v>115</v>
      </c>
      <c r="O868">
        <v>0.46511599999999997</v>
      </c>
      <c r="P868">
        <v>110</v>
      </c>
      <c r="Q868">
        <v>115</v>
      </c>
      <c r="R868" s="99">
        <v>0.51863998300000003</v>
      </c>
      <c r="S868" s="102">
        <f t="shared" si="65"/>
        <v>107.74471594719095</v>
      </c>
      <c r="T868" s="99">
        <v>0.47299769200000003</v>
      </c>
      <c r="U868" s="102">
        <f t="shared" si="66"/>
        <v>-111.41752209649256</v>
      </c>
      <c r="V868">
        <v>0.53698800000000002</v>
      </c>
      <c r="W868" s="100">
        <f t="shared" si="67"/>
        <v>-115.97712370305737</v>
      </c>
      <c r="X868">
        <v>0.52586599999999994</v>
      </c>
      <c r="Y868" s="100">
        <f t="shared" si="68"/>
        <v>-110.9108395516879</v>
      </c>
      <c r="Z868">
        <v>0.52018900000000001</v>
      </c>
      <c r="AA868" s="100">
        <f t="shared" si="69"/>
        <v>-108.41539689586108</v>
      </c>
      <c r="AB868">
        <v>0.40357100000000001</v>
      </c>
      <c r="AC868">
        <v>-1</v>
      </c>
      <c r="AD868">
        <v>9</v>
      </c>
      <c r="AE868">
        <v>11</v>
      </c>
      <c r="AF868" t="s">
        <v>225</v>
      </c>
      <c r="AG868" s="99" t="s">
        <v>324</v>
      </c>
      <c r="AH868">
        <v>-1</v>
      </c>
      <c r="AI868">
        <v>20</v>
      </c>
      <c r="AJ868">
        <v>1</v>
      </c>
    </row>
    <row r="869" spans="1:36" x14ac:dyDescent="0.2">
      <c r="A869">
        <v>776738</v>
      </c>
      <c r="B869" s="85">
        <v>45884</v>
      </c>
      <c r="C869">
        <v>2025</v>
      </c>
      <c r="D869">
        <v>8.3000000000000007</v>
      </c>
      <c r="E869">
        <v>8.5</v>
      </c>
      <c r="F869">
        <v>-107.5</v>
      </c>
      <c r="G869">
        <v>7</v>
      </c>
      <c r="H869">
        <v>-113</v>
      </c>
      <c r="I869">
        <v>0.53051599999999999</v>
      </c>
      <c r="J869">
        <v>-110</v>
      </c>
      <c r="K869">
        <v>-113</v>
      </c>
      <c r="L869">
        <v>0.30274477700000002</v>
      </c>
      <c r="M869">
        <v>0</v>
      </c>
      <c r="N869">
        <v>105</v>
      </c>
      <c r="O869">
        <v>0.48780499999999999</v>
      </c>
      <c r="P869">
        <v>102</v>
      </c>
      <c r="Q869">
        <v>105</v>
      </c>
      <c r="R869" s="99">
        <v>0.48394699699999999</v>
      </c>
      <c r="S869" s="102">
        <f t="shared" si="65"/>
        <v>-106.6341988273563</v>
      </c>
      <c r="T869" s="99">
        <v>0.48630320300000002</v>
      </c>
      <c r="U869" s="102">
        <f t="shared" si="66"/>
        <v>-105.63302767306672</v>
      </c>
      <c r="V869">
        <v>0.50988999999999995</v>
      </c>
      <c r="W869" s="100">
        <f t="shared" si="67"/>
        <v>-104.03582869151822</v>
      </c>
      <c r="X869">
        <v>0.50434299999999999</v>
      </c>
      <c r="Y869" s="100">
        <f t="shared" si="68"/>
        <v>-101.75242153343945</v>
      </c>
      <c r="Z869">
        <v>0.55285499999999999</v>
      </c>
      <c r="AA869" s="100">
        <f t="shared" si="69"/>
        <v>-123.64110076149795</v>
      </c>
      <c r="AB869">
        <v>0.38051600000000002</v>
      </c>
      <c r="AC869">
        <v>-1</v>
      </c>
      <c r="AD869">
        <v>0</v>
      </c>
      <c r="AE869">
        <v>2</v>
      </c>
      <c r="AF869" t="s">
        <v>225</v>
      </c>
      <c r="AG869" s="99" t="s">
        <v>324</v>
      </c>
      <c r="AH869">
        <v>-1</v>
      </c>
      <c r="AI869">
        <v>2</v>
      </c>
      <c r="AJ869">
        <v>-1</v>
      </c>
    </row>
    <row r="870" spans="1:36" x14ac:dyDescent="0.2">
      <c r="A870">
        <v>776740</v>
      </c>
      <c r="B870" s="85">
        <v>45884</v>
      </c>
      <c r="C870">
        <v>2025</v>
      </c>
      <c r="D870">
        <v>8.3000000000000007</v>
      </c>
      <c r="E870">
        <v>8.5</v>
      </c>
      <c r="F870">
        <v>102</v>
      </c>
      <c r="G870">
        <v>6</v>
      </c>
      <c r="H870">
        <v>118</v>
      </c>
      <c r="I870">
        <v>0.45871600000000001</v>
      </c>
      <c r="J870">
        <v>126</v>
      </c>
      <c r="K870">
        <v>118</v>
      </c>
      <c r="L870">
        <v>0.333208536</v>
      </c>
      <c r="M870">
        <v>17</v>
      </c>
      <c r="N870">
        <v>-127</v>
      </c>
      <c r="O870">
        <v>0.55947100000000005</v>
      </c>
      <c r="P870">
        <v>-137</v>
      </c>
      <c r="Q870">
        <v>-127</v>
      </c>
      <c r="R870" s="99">
        <v>0.50942177200000005</v>
      </c>
      <c r="S870" s="102">
        <f t="shared" si="65"/>
        <v>103.84108852054482</v>
      </c>
      <c r="T870" s="99">
        <v>0.61995688000000004</v>
      </c>
      <c r="U870" s="102">
        <f t="shared" si="66"/>
        <v>163.12803662910676</v>
      </c>
      <c r="V870">
        <v>0.49915199999999998</v>
      </c>
      <c r="W870" s="100">
        <f t="shared" si="67"/>
        <v>100.33977626053786</v>
      </c>
      <c r="X870">
        <v>0.45957300000000001</v>
      </c>
      <c r="Y870" s="100">
        <f t="shared" si="68"/>
        <v>117.59328768226156</v>
      </c>
      <c r="Z870">
        <v>0.42772500000000002</v>
      </c>
      <c r="AA870" s="100">
        <f t="shared" si="69"/>
        <v>133.79507861359517</v>
      </c>
      <c r="AB870">
        <v>0.30871599999999999</v>
      </c>
      <c r="AC870">
        <v>-1</v>
      </c>
      <c r="AD870">
        <v>8</v>
      </c>
      <c r="AE870">
        <v>10</v>
      </c>
      <c r="AF870" t="s">
        <v>225</v>
      </c>
      <c r="AG870" s="99" t="s">
        <v>323</v>
      </c>
      <c r="AH870">
        <v>1</v>
      </c>
      <c r="AI870">
        <v>18</v>
      </c>
      <c r="AJ870">
        <v>1</v>
      </c>
    </row>
    <row r="871" spans="1:36" x14ac:dyDescent="0.2">
      <c r="A871">
        <v>776711</v>
      </c>
      <c r="B871" s="85">
        <v>45885</v>
      </c>
      <c r="C871">
        <v>2025</v>
      </c>
      <c r="D871">
        <v>8.3000000000000007</v>
      </c>
      <c r="E871">
        <v>8</v>
      </c>
      <c r="F871">
        <v>107.5</v>
      </c>
      <c r="G871">
        <v>25</v>
      </c>
      <c r="H871">
        <v>101</v>
      </c>
      <c r="I871">
        <v>0.49751200000000001</v>
      </c>
      <c r="J871">
        <v>-125</v>
      </c>
      <c r="K871">
        <v>101</v>
      </c>
      <c r="L871">
        <v>0.32085561499999998</v>
      </c>
      <c r="M871">
        <v>27</v>
      </c>
      <c r="N871">
        <v>-110</v>
      </c>
      <c r="O871">
        <v>0.52381</v>
      </c>
      <c r="P871">
        <v>115</v>
      </c>
      <c r="Q871">
        <v>-110</v>
      </c>
      <c r="R871" s="99">
        <v>0.50759834100000001</v>
      </c>
      <c r="S871" s="102">
        <f t="shared" si="65"/>
        <v>103.08623696168335</v>
      </c>
      <c r="T871" s="99">
        <v>0.44959986899999999</v>
      </c>
      <c r="U871" s="102">
        <f t="shared" si="66"/>
        <v>-122.41999363216006</v>
      </c>
      <c r="V871">
        <v>0.62180599999999997</v>
      </c>
      <c r="W871" s="100">
        <f t="shared" si="67"/>
        <v>-164.41455972331659</v>
      </c>
      <c r="X871">
        <v>0.53935900000000003</v>
      </c>
      <c r="Y871" s="100">
        <f t="shared" si="68"/>
        <v>-117.08879583015843</v>
      </c>
      <c r="Z871">
        <v>0.57423500000000005</v>
      </c>
      <c r="AA871" s="100">
        <f t="shared" si="69"/>
        <v>-134.87134921846561</v>
      </c>
      <c r="AB871">
        <v>0.34751199999999999</v>
      </c>
      <c r="AC871">
        <v>-1</v>
      </c>
      <c r="AD871">
        <v>1</v>
      </c>
      <c r="AE871">
        <v>2</v>
      </c>
      <c r="AF871" t="s">
        <v>222</v>
      </c>
      <c r="AG871" s="99" t="s">
        <v>323</v>
      </c>
      <c r="AH871">
        <v>1</v>
      </c>
      <c r="AI871">
        <v>3</v>
      </c>
      <c r="AJ871">
        <v>-1</v>
      </c>
    </row>
    <row r="872" spans="1:36" x14ac:dyDescent="0.2">
      <c r="A872">
        <v>776712</v>
      </c>
      <c r="B872" s="85">
        <v>45885</v>
      </c>
      <c r="C872">
        <v>2025</v>
      </c>
      <c r="D872">
        <v>8.3000000000000007</v>
      </c>
      <c r="E872">
        <v>9.5</v>
      </c>
      <c r="F872">
        <v>103</v>
      </c>
      <c r="G872">
        <v>13</v>
      </c>
      <c r="H872">
        <v>-135</v>
      </c>
      <c r="I872">
        <v>0.57446799999999998</v>
      </c>
      <c r="J872">
        <v>-150</v>
      </c>
      <c r="K872">
        <v>-135</v>
      </c>
      <c r="L872">
        <v>0.32365466500000001</v>
      </c>
      <c r="M872">
        <v>9</v>
      </c>
      <c r="N872">
        <v>124</v>
      </c>
      <c r="O872">
        <v>0.44642900000000002</v>
      </c>
      <c r="P872">
        <v>138</v>
      </c>
      <c r="Q872">
        <v>124</v>
      </c>
      <c r="R872" s="99">
        <v>0.48616325199999999</v>
      </c>
      <c r="S872" s="102">
        <f t="shared" si="65"/>
        <v>-105.69222290787211</v>
      </c>
      <c r="T872" s="99">
        <v>0.51547490200000001</v>
      </c>
      <c r="U872" s="102">
        <f t="shared" si="66"/>
        <v>106.38765754916581</v>
      </c>
      <c r="V872">
        <v>0.64511200000000002</v>
      </c>
      <c r="W872" s="100">
        <f t="shared" si="67"/>
        <v>-181.77904014787765</v>
      </c>
      <c r="X872">
        <v>0.59096599999999999</v>
      </c>
      <c r="Y872" s="100">
        <f t="shared" si="68"/>
        <v>-144.47845411383895</v>
      </c>
      <c r="Z872">
        <v>0.578206</v>
      </c>
      <c r="AA872" s="100">
        <f t="shared" si="69"/>
        <v>-137.08255688795953</v>
      </c>
      <c r="AB872">
        <v>0.724468</v>
      </c>
      <c r="AC872">
        <v>1</v>
      </c>
      <c r="AD872">
        <v>6</v>
      </c>
      <c r="AE872">
        <v>2</v>
      </c>
      <c r="AF872" t="s">
        <v>227</v>
      </c>
      <c r="AG872" s="99" t="s">
        <v>325</v>
      </c>
      <c r="AH872">
        <v>1</v>
      </c>
      <c r="AI872">
        <v>8</v>
      </c>
      <c r="AJ872">
        <v>-1</v>
      </c>
    </row>
    <row r="873" spans="1:36" x14ac:dyDescent="0.2">
      <c r="A873">
        <v>776713</v>
      </c>
      <c r="B873" s="85">
        <v>45885</v>
      </c>
      <c r="C873">
        <v>2025</v>
      </c>
      <c r="D873">
        <v>8.3000000000000007</v>
      </c>
      <c r="E873">
        <v>7.5</v>
      </c>
      <c r="F873">
        <v>108.5</v>
      </c>
      <c r="G873">
        <v>26</v>
      </c>
      <c r="H873">
        <v>126</v>
      </c>
      <c r="I873">
        <v>0.44247799999999998</v>
      </c>
      <c r="J873">
        <v>125</v>
      </c>
      <c r="K873">
        <v>126</v>
      </c>
      <c r="L873">
        <v>0.33921411400000001</v>
      </c>
      <c r="M873">
        <v>19</v>
      </c>
      <c r="N873">
        <v>-136</v>
      </c>
      <c r="O873">
        <v>0.57627099999999998</v>
      </c>
      <c r="P873">
        <v>-137</v>
      </c>
      <c r="Q873">
        <v>-136</v>
      </c>
      <c r="R873" s="99">
        <v>0.49444789900000002</v>
      </c>
      <c r="S873" s="102">
        <f t="shared" si="65"/>
        <v>-102.24577797225098</v>
      </c>
      <c r="T873" s="99">
        <v>0.43326204600000001</v>
      </c>
      <c r="U873" s="102">
        <f t="shared" si="66"/>
        <v>-130.80720068427129</v>
      </c>
      <c r="V873">
        <v>0.46471200000000001</v>
      </c>
      <c r="W873" s="100">
        <f t="shared" si="67"/>
        <v>115.18704057566836</v>
      </c>
      <c r="X873">
        <v>0.41376400000000002</v>
      </c>
      <c r="Y873" s="100">
        <f t="shared" si="68"/>
        <v>141.68366508444424</v>
      </c>
      <c r="Z873">
        <v>0.46760499999999999</v>
      </c>
      <c r="AA873" s="100">
        <f t="shared" si="69"/>
        <v>113.85571155141625</v>
      </c>
      <c r="AB873">
        <v>0.29247800000000002</v>
      </c>
      <c r="AC873">
        <v>-1</v>
      </c>
      <c r="AD873">
        <v>8</v>
      </c>
      <c r="AE873">
        <v>12</v>
      </c>
      <c r="AF873" t="s">
        <v>227</v>
      </c>
      <c r="AG873" s="99" t="s">
        <v>323</v>
      </c>
      <c r="AH873">
        <v>1</v>
      </c>
      <c r="AI873">
        <v>20</v>
      </c>
      <c r="AJ873">
        <v>1</v>
      </c>
    </row>
    <row r="874" spans="1:36" x14ac:dyDescent="0.2">
      <c r="A874">
        <v>776715</v>
      </c>
      <c r="B874" s="85">
        <v>45885</v>
      </c>
      <c r="C874">
        <v>2025</v>
      </c>
      <c r="D874">
        <v>8.3000000000000007</v>
      </c>
      <c r="E874">
        <v>11</v>
      </c>
      <c r="F874">
        <v>-106</v>
      </c>
      <c r="G874">
        <v>8</v>
      </c>
      <c r="H874">
        <v>150</v>
      </c>
      <c r="I874">
        <v>0.4</v>
      </c>
      <c r="J874">
        <v>162</v>
      </c>
      <c r="K874">
        <v>150</v>
      </c>
      <c r="L874">
        <v>0.37799862899999997</v>
      </c>
      <c r="M874">
        <v>1</v>
      </c>
      <c r="N874">
        <v>-163</v>
      </c>
      <c r="O874">
        <v>0.61977199999999999</v>
      </c>
      <c r="P874">
        <v>-176</v>
      </c>
      <c r="Q874">
        <v>-163</v>
      </c>
      <c r="R874" s="99">
        <v>0.54261711599999995</v>
      </c>
      <c r="S874" s="102">
        <f t="shared" si="65"/>
        <v>118.63520367325332</v>
      </c>
      <c r="T874" s="99">
        <v>0.51866087299999997</v>
      </c>
      <c r="U874" s="102">
        <f t="shared" si="66"/>
        <v>107.75373201688629</v>
      </c>
      <c r="V874">
        <v>0.40366000000000002</v>
      </c>
      <c r="W874" s="100">
        <f t="shared" si="67"/>
        <v>147.73324084625673</v>
      </c>
      <c r="X874">
        <v>0.34623700000000002</v>
      </c>
      <c r="Y874" s="100">
        <f t="shared" si="68"/>
        <v>188.81950802485002</v>
      </c>
      <c r="Z874">
        <v>0.41107700000000003</v>
      </c>
      <c r="AA874" s="100">
        <f t="shared" si="69"/>
        <v>143.26342753304124</v>
      </c>
      <c r="AB874">
        <v>0.55000000000000004</v>
      </c>
      <c r="AC874">
        <v>1</v>
      </c>
      <c r="AD874">
        <v>10</v>
      </c>
      <c r="AE874">
        <v>7</v>
      </c>
      <c r="AF874" t="s">
        <v>228</v>
      </c>
      <c r="AG874" s="99" t="s">
        <v>326</v>
      </c>
      <c r="AH874">
        <v>-1</v>
      </c>
      <c r="AI874">
        <v>17</v>
      </c>
      <c r="AJ874">
        <v>1</v>
      </c>
    </row>
    <row r="875" spans="1:36" x14ac:dyDescent="0.2">
      <c r="A875">
        <v>776716</v>
      </c>
      <c r="B875" s="85">
        <v>45885</v>
      </c>
      <c r="C875">
        <v>2025</v>
      </c>
      <c r="D875">
        <v>8.3000000000000007</v>
      </c>
      <c r="E875">
        <v>8.5</v>
      </c>
      <c r="F875">
        <v>-113</v>
      </c>
      <c r="G875">
        <v>15</v>
      </c>
      <c r="H875">
        <v>-103</v>
      </c>
      <c r="I875">
        <v>0.50738899999999998</v>
      </c>
      <c r="J875">
        <v>-101</v>
      </c>
      <c r="K875">
        <v>-103</v>
      </c>
      <c r="L875">
        <v>0.31912251699999999</v>
      </c>
      <c r="M875">
        <v>10</v>
      </c>
      <c r="N875">
        <v>-105</v>
      </c>
      <c r="O875">
        <v>0.51219499999999996</v>
      </c>
      <c r="P875">
        <v>-107</v>
      </c>
      <c r="Q875">
        <v>-105</v>
      </c>
      <c r="R875" s="99">
        <v>0.52780011100000002</v>
      </c>
      <c r="S875" s="102">
        <f t="shared" si="65"/>
        <v>111.77472153111836</v>
      </c>
      <c r="T875" s="99">
        <v>0.45066173500000001</v>
      </c>
      <c r="U875" s="102">
        <f t="shared" si="66"/>
        <v>-121.89591934180967</v>
      </c>
      <c r="V875">
        <v>0.55489999999999995</v>
      </c>
      <c r="W875" s="100">
        <f t="shared" si="67"/>
        <v>-124.66861379465286</v>
      </c>
      <c r="X875">
        <v>0.53391200000000005</v>
      </c>
      <c r="Y875" s="100">
        <f t="shared" si="68"/>
        <v>-114.55175846621242</v>
      </c>
      <c r="Z875">
        <v>0.53337100000000004</v>
      </c>
      <c r="AA875" s="100">
        <f t="shared" si="69"/>
        <v>-114.30301160022202</v>
      </c>
      <c r="AB875">
        <v>0.35738900000000001</v>
      </c>
      <c r="AC875">
        <v>-1</v>
      </c>
      <c r="AD875">
        <v>5</v>
      </c>
      <c r="AE875">
        <v>8</v>
      </c>
      <c r="AF875" t="s">
        <v>228</v>
      </c>
      <c r="AG875" s="99" t="s">
        <v>323</v>
      </c>
      <c r="AH875">
        <v>1</v>
      </c>
      <c r="AI875">
        <v>13</v>
      </c>
      <c r="AJ875">
        <v>1</v>
      </c>
    </row>
    <row r="876" spans="1:36" x14ac:dyDescent="0.2">
      <c r="A876">
        <v>776717</v>
      </c>
      <c r="B876" s="85">
        <v>45885</v>
      </c>
      <c r="C876">
        <v>2025</v>
      </c>
      <c r="D876">
        <v>8.3000000000000007</v>
      </c>
      <c r="E876">
        <v>7.5</v>
      </c>
      <c r="F876">
        <v>-107</v>
      </c>
      <c r="G876">
        <v>14</v>
      </c>
      <c r="H876">
        <v>-120</v>
      </c>
      <c r="I876">
        <v>0.54545500000000002</v>
      </c>
      <c r="J876">
        <v>-127</v>
      </c>
      <c r="K876">
        <v>-120</v>
      </c>
      <c r="L876">
        <v>0.32283795100000001</v>
      </c>
      <c r="M876">
        <v>23</v>
      </c>
      <c r="N876">
        <v>111</v>
      </c>
      <c r="O876">
        <v>0.47393400000000002</v>
      </c>
      <c r="P876">
        <v>117</v>
      </c>
      <c r="Q876">
        <v>111</v>
      </c>
      <c r="R876" s="99">
        <v>0.51937843299999997</v>
      </c>
      <c r="S876" s="102">
        <f t="shared" si="65"/>
        <v>108.06390488090601</v>
      </c>
      <c r="T876" s="99">
        <v>0.53963869399999997</v>
      </c>
      <c r="U876" s="102">
        <f t="shared" si="66"/>
        <v>117.22068883000343</v>
      </c>
      <c r="V876">
        <v>0.53658899999999998</v>
      </c>
      <c r="W876" s="100">
        <f t="shared" si="67"/>
        <v>-115.79116594124869</v>
      </c>
      <c r="X876">
        <v>0.57686999999999999</v>
      </c>
      <c r="Y876" s="100">
        <f t="shared" si="68"/>
        <v>-136.33398719069788</v>
      </c>
      <c r="Z876">
        <v>0.58907200000000004</v>
      </c>
      <c r="AA876" s="100">
        <f t="shared" si="69"/>
        <v>-143.35163337616322</v>
      </c>
      <c r="AB876">
        <v>0.69545500000000005</v>
      </c>
      <c r="AC876">
        <v>1</v>
      </c>
      <c r="AD876">
        <v>6</v>
      </c>
      <c r="AE876">
        <v>0</v>
      </c>
      <c r="AF876" t="s">
        <v>224</v>
      </c>
      <c r="AG876" s="99" t="s">
        <v>325</v>
      </c>
      <c r="AH876">
        <v>1</v>
      </c>
      <c r="AI876">
        <v>6</v>
      </c>
      <c r="AJ876">
        <v>-1</v>
      </c>
    </row>
    <row r="877" spans="1:36" x14ac:dyDescent="0.2">
      <c r="A877">
        <v>776718</v>
      </c>
      <c r="B877" s="85">
        <v>45885</v>
      </c>
      <c r="C877">
        <v>2025</v>
      </c>
      <c r="D877">
        <v>8.3000000000000007</v>
      </c>
      <c r="E877">
        <v>11</v>
      </c>
      <c r="F877">
        <v>104</v>
      </c>
      <c r="G877">
        <v>20</v>
      </c>
      <c r="H877">
        <v>-120</v>
      </c>
      <c r="I877">
        <v>0.54545500000000002</v>
      </c>
      <c r="J877">
        <v>-110</v>
      </c>
      <c r="K877">
        <v>-120</v>
      </c>
      <c r="L877">
        <v>0.33728248799999999</v>
      </c>
      <c r="M877">
        <v>4</v>
      </c>
      <c r="N877">
        <v>111</v>
      </c>
      <c r="O877">
        <v>0.47393400000000002</v>
      </c>
      <c r="P877">
        <v>102</v>
      </c>
      <c r="Q877">
        <v>111</v>
      </c>
      <c r="R877" s="99">
        <v>0.45365671899999999</v>
      </c>
      <c r="S877" s="102">
        <f t="shared" si="65"/>
        <v>-120.43099068483099</v>
      </c>
      <c r="T877" s="99">
        <v>0.51677124299999999</v>
      </c>
      <c r="U877" s="102">
        <f t="shared" si="66"/>
        <v>106.94132654857707</v>
      </c>
      <c r="V877">
        <v>0.63009700000000002</v>
      </c>
      <c r="W877" s="100">
        <f t="shared" si="67"/>
        <v>-170.34114348896873</v>
      </c>
      <c r="X877">
        <v>0.57272299999999998</v>
      </c>
      <c r="Y877" s="100">
        <f t="shared" si="68"/>
        <v>-134.04021278936148</v>
      </c>
      <c r="Z877">
        <v>0.56033699999999997</v>
      </c>
      <c r="AA877" s="100">
        <f t="shared" si="69"/>
        <v>-127.44693094483728</v>
      </c>
      <c r="AB877">
        <v>0.69545500000000005</v>
      </c>
      <c r="AC877">
        <v>1</v>
      </c>
      <c r="AD877">
        <v>7</v>
      </c>
      <c r="AE877">
        <v>2</v>
      </c>
      <c r="AF877" t="s">
        <v>230</v>
      </c>
      <c r="AG877" s="99" t="s">
        <v>325</v>
      </c>
      <c r="AH877">
        <v>1</v>
      </c>
      <c r="AI877">
        <v>9</v>
      </c>
      <c r="AJ877">
        <v>-1</v>
      </c>
    </row>
    <row r="878" spans="1:36" x14ac:dyDescent="0.2">
      <c r="A878">
        <v>776720</v>
      </c>
      <c r="B878" s="85">
        <v>45885</v>
      </c>
      <c r="C878">
        <v>2025</v>
      </c>
      <c r="D878">
        <v>8.3000000000000007</v>
      </c>
      <c r="E878">
        <v>8.5</v>
      </c>
      <c r="F878">
        <v>-109.5</v>
      </c>
      <c r="G878">
        <v>7</v>
      </c>
      <c r="H878">
        <v>-106</v>
      </c>
      <c r="I878">
        <v>0.51456299999999999</v>
      </c>
      <c r="J878">
        <v>-113</v>
      </c>
      <c r="K878">
        <v>-106</v>
      </c>
      <c r="L878">
        <v>0.30274477700000002</v>
      </c>
      <c r="M878">
        <v>0</v>
      </c>
      <c r="N878">
        <v>-102</v>
      </c>
      <c r="O878">
        <v>0.50495000000000001</v>
      </c>
      <c r="P878">
        <v>104</v>
      </c>
      <c r="Q878">
        <v>-102</v>
      </c>
      <c r="R878" s="99">
        <v>0.49517867300000001</v>
      </c>
      <c r="S878" s="102">
        <f t="shared" si="65"/>
        <v>-101.9473080174436</v>
      </c>
      <c r="T878" s="99">
        <v>0.44069171400000001</v>
      </c>
      <c r="U878" s="102">
        <f t="shared" si="66"/>
        <v>-126.91599778978375</v>
      </c>
      <c r="V878">
        <v>0.56230999999999998</v>
      </c>
      <c r="W878" s="100">
        <f t="shared" si="67"/>
        <v>-128.47220635609676</v>
      </c>
      <c r="X878">
        <v>0.488234</v>
      </c>
      <c r="Y878" s="100">
        <f t="shared" si="68"/>
        <v>104.81982000434216</v>
      </c>
      <c r="Z878">
        <v>0.56708099999999995</v>
      </c>
      <c r="AA878" s="100">
        <f t="shared" si="69"/>
        <v>-130.9900928349183</v>
      </c>
      <c r="AB878">
        <v>0.36456300000000003</v>
      </c>
      <c r="AC878">
        <v>-1</v>
      </c>
      <c r="AD878">
        <v>1</v>
      </c>
      <c r="AE878">
        <v>10</v>
      </c>
      <c r="AF878" t="s">
        <v>229</v>
      </c>
      <c r="AG878" s="99" t="s">
        <v>324</v>
      </c>
      <c r="AH878">
        <v>-1</v>
      </c>
      <c r="AI878">
        <v>11</v>
      </c>
      <c r="AJ878">
        <v>1</v>
      </c>
    </row>
    <row r="879" spans="1:36" x14ac:dyDescent="0.2">
      <c r="A879">
        <v>776721</v>
      </c>
      <c r="B879" s="85">
        <v>45885</v>
      </c>
      <c r="C879">
        <v>2025</v>
      </c>
      <c r="D879">
        <v>8.3000000000000007</v>
      </c>
      <c r="E879">
        <v>8.5</v>
      </c>
      <c r="F879">
        <v>-107.5</v>
      </c>
      <c r="G879">
        <v>6</v>
      </c>
      <c r="H879">
        <v>107</v>
      </c>
      <c r="I879">
        <v>0.48309200000000002</v>
      </c>
      <c r="J879">
        <v>120</v>
      </c>
      <c r="K879">
        <v>107</v>
      </c>
      <c r="L879">
        <v>0.333208536</v>
      </c>
      <c r="M879">
        <v>17</v>
      </c>
      <c r="N879">
        <v>-116</v>
      </c>
      <c r="O879">
        <v>0.53703699999999999</v>
      </c>
      <c r="P879">
        <v>-130</v>
      </c>
      <c r="Q879">
        <v>-116</v>
      </c>
      <c r="R879" s="99">
        <v>0.51922963300000002</v>
      </c>
      <c r="S879" s="102">
        <f t="shared" si="65"/>
        <v>107.99950842228179</v>
      </c>
      <c r="T879" s="99">
        <v>0.44218684699999999</v>
      </c>
      <c r="U879" s="102">
        <f t="shared" si="66"/>
        <v>-126.14874385895065</v>
      </c>
      <c r="V879">
        <v>0.53389900000000001</v>
      </c>
      <c r="W879" s="100">
        <f t="shared" si="67"/>
        <v>-114.54577441370004</v>
      </c>
      <c r="X879">
        <v>0.44881900000000002</v>
      </c>
      <c r="Y879" s="100">
        <f t="shared" si="68"/>
        <v>122.80696672823564</v>
      </c>
      <c r="Z879">
        <v>0.44491399999999998</v>
      </c>
      <c r="AA879" s="100">
        <f t="shared" si="69"/>
        <v>124.76253837820342</v>
      </c>
      <c r="AB879">
        <v>0.333092</v>
      </c>
      <c r="AC879">
        <v>-1</v>
      </c>
      <c r="AD879">
        <v>5</v>
      </c>
      <c r="AE879">
        <v>6</v>
      </c>
      <c r="AF879" t="s">
        <v>222</v>
      </c>
      <c r="AG879" s="99" t="s">
        <v>323</v>
      </c>
      <c r="AH879">
        <v>1</v>
      </c>
      <c r="AI879">
        <v>11</v>
      </c>
      <c r="AJ879">
        <v>1</v>
      </c>
    </row>
    <row r="880" spans="1:36" x14ac:dyDescent="0.2">
      <c r="A880">
        <v>776722</v>
      </c>
      <c r="B880" s="85">
        <v>45885</v>
      </c>
      <c r="C880">
        <v>2025</v>
      </c>
      <c r="D880">
        <v>8.3000000000000007</v>
      </c>
      <c r="E880">
        <v>8.5</v>
      </c>
      <c r="F880">
        <v>-114</v>
      </c>
      <c r="G880">
        <v>12</v>
      </c>
      <c r="H880">
        <v>-138</v>
      </c>
      <c r="I880">
        <v>0.57983200000000001</v>
      </c>
      <c r="J880">
        <v>-130</v>
      </c>
      <c r="K880">
        <v>-138</v>
      </c>
      <c r="L880">
        <v>0.32174260599999999</v>
      </c>
      <c r="M880">
        <v>2</v>
      </c>
      <c r="N880">
        <v>118</v>
      </c>
      <c r="O880">
        <v>0.45871600000000001</v>
      </c>
      <c r="P880">
        <v>110</v>
      </c>
      <c r="Q880">
        <v>118</v>
      </c>
      <c r="R880" s="99">
        <v>0.53873224399999997</v>
      </c>
      <c r="S880" s="102">
        <f t="shared" si="65"/>
        <v>116.79382245829468</v>
      </c>
      <c r="T880" s="99">
        <v>0.55815552899999998</v>
      </c>
      <c r="U880" s="102">
        <f t="shared" si="66"/>
        <v>126.3239817704995</v>
      </c>
      <c r="V880">
        <v>0.5</v>
      </c>
      <c r="W880" s="100">
        <f t="shared" si="67"/>
        <v>-100</v>
      </c>
      <c r="X880">
        <v>0.5</v>
      </c>
      <c r="Y880" s="100">
        <f t="shared" si="68"/>
        <v>-100</v>
      </c>
      <c r="Z880">
        <v>0.5</v>
      </c>
      <c r="AA880" s="100">
        <f t="shared" si="69"/>
        <v>-100</v>
      </c>
      <c r="AB880">
        <v>0.72983200000000004</v>
      </c>
      <c r="AC880">
        <v>1</v>
      </c>
      <c r="AD880">
        <v>5</v>
      </c>
      <c r="AE880">
        <v>4</v>
      </c>
      <c r="AF880" t="s">
        <v>222</v>
      </c>
      <c r="AG880" s="99" t="s">
        <v>325</v>
      </c>
      <c r="AH880">
        <v>1</v>
      </c>
      <c r="AI880">
        <v>9</v>
      </c>
      <c r="AJ880">
        <v>1</v>
      </c>
    </row>
    <row r="881" spans="1:36" x14ac:dyDescent="0.2">
      <c r="A881">
        <v>776725</v>
      </c>
      <c r="B881" s="85">
        <v>45885</v>
      </c>
      <c r="C881">
        <v>2025</v>
      </c>
      <c r="D881">
        <v>8.3000000000000007</v>
      </c>
      <c r="E881">
        <v>10</v>
      </c>
      <c r="F881">
        <v>103</v>
      </c>
      <c r="G881">
        <v>16</v>
      </c>
      <c r="H881">
        <v>128</v>
      </c>
      <c r="I881">
        <v>0.43859599999999999</v>
      </c>
      <c r="J881">
        <v>124</v>
      </c>
      <c r="K881">
        <v>128</v>
      </c>
      <c r="L881">
        <v>0.34988272100000001</v>
      </c>
      <c r="M881">
        <v>21</v>
      </c>
      <c r="N881">
        <v>-139</v>
      </c>
      <c r="O881">
        <v>0.58159000000000005</v>
      </c>
      <c r="P881">
        <v>-134</v>
      </c>
      <c r="Q881">
        <v>-139</v>
      </c>
      <c r="R881" s="99">
        <v>0.54952102700000005</v>
      </c>
      <c r="S881" s="102">
        <f t="shared" si="65"/>
        <v>121.98594383671713</v>
      </c>
      <c r="T881" s="99">
        <v>0.36218958000000001</v>
      </c>
      <c r="U881" s="102">
        <f t="shared" si="66"/>
        <v>-176.09850068022385</v>
      </c>
      <c r="V881">
        <v>0.40199200000000002</v>
      </c>
      <c r="W881" s="100">
        <f t="shared" si="67"/>
        <v>148.76116937650499</v>
      </c>
      <c r="X881">
        <v>0.36702000000000001</v>
      </c>
      <c r="Y881" s="100">
        <f t="shared" si="68"/>
        <v>172.4647158193014</v>
      </c>
      <c r="Z881">
        <v>0.43219299999999999</v>
      </c>
      <c r="AA881" s="100">
        <f t="shared" si="69"/>
        <v>131.37811116792727</v>
      </c>
      <c r="AB881">
        <v>0.58859600000000001</v>
      </c>
      <c r="AC881">
        <v>1</v>
      </c>
      <c r="AD881">
        <v>2</v>
      </c>
      <c r="AE881">
        <v>0</v>
      </c>
      <c r="AF881" t="s">
        <v>225</v>
      </c>
      <c r="AG881" s="99" t="s">
        <v>326</v>
      </c>
      <c r="AH881">
        <v>-1</v>
      </c>
      <c r="AI881">
        <v>2</v>
      </c>
      <c r="AJ881">
        <v>-1</v>
      </c>
    </row>
    <row r="882" spans="1:36" x14ac:dyDescent="0.2">
      <c r="A882">
        <v>776726</v>
      </c>
      <c r="B882" s="85">
        <v>45885</v>
      </c>
      <c r="C882">
        <v>2025</v>
      </c>
      <c r="D882">
        <v>8.3000000000000007</v>
      </c>
      <c r="E882">
        <v>8.5</v>
      </c>
      <c r="F882">
        <v>-110</v>
      </c>
      <c r="G882">
        <v>18</v>
      </c>
      <c r="H882">
        <v>-104</v>
      </c>
      <c r="I882">
        <v>0.50980400000000003</v>
      </c>
      <c r="J882">
        <v>-104</v>
      </c>
      <c r="K882">
        <v>-104</v>
      </c>
      <c r="L882">
        <v>0.310488926</v>
      </c>
      <c r="M882">
        <v>24</v>
      </c>
      <c r="N882">
        <v>-112</v>
      </c>
      <c r="O882">
        <v>0.52830200000000005</v>
      </c>
      <c r="P882">
        <v>-112</v>
      </c>
      <c r="Q882">
        <v>-112</v>
      </c>
      <c r="R882" s="99">
        <v>0.52485332900000004</v>
      </c>
      <c r="S882" s="102">
        <f t="shared" si="65"/>
        <v>110.46132931866843</v>
      </c>
      <c r="T882" s="99">
        <v>0.54826117100000005</v>
      </c>
      <c r="U882" s="102">
        <f t="shared" si="66"/>
        <v>121.36684646163107</v>
      </c>
      <c r="V882">
        <v>0.5</v>
      </c>
      <c r="W882" s="100">
        <f t="shared" si="67"/>
        <v>-100</v>
      </c>
      <c r="X882">
        <v>0.5</v>
      </c>
      <c r="Y882" s="100">
        <f t="shared" si="68"/>
        <v>-100</v>
      </c>
      <c r="Z882">
        <v>0.5</v>
      </c>
      <c r="AA882" s="100">
        <f t="shared" si="69"/>
        <v>-100</v>
      </c>
      <c r="AB882">
        <v>0.65980399999999995</v>
      </c>
      <c r="AC882">
        <v>1</v>
      </c>
      <c r="AD882">
        <v>3</v>
      </c>
      <c r="AE882">
        <v>1</v>
      </c>
      <c r="AF882" t="s">
        <v>225</v>
      </c>
      <c r="AG882" s="99" t="s">
        <v>326</v>
      </c>
      <c r="AH882">
        <v>-1</v>
      </c>
      <c r="AI882">
        <v>4</v>
      </c>
      <c r="AJ882">
        <v>-1</v>
      </c>
    </row>
    <row r="883" spans="1:36" x14ac:dyDescent="0.2">
      <c r="A883">
        <v>776697</v>
      </c>
      <c r="B883" s="85">
        <v>45886</v>
      </c>
      <c r="C883">
        <v>2025</v>
      </c>
      <c r="D883">
        <v>8.3000000000000007</v>
      </c>
      <c r="E883">
        <v>9</v>
      </c>
      <c r="F883">
        <v>108.5</v>
      </c>
      <c r="G883">
        <v>14</v>
      </c>
      <c r="H883">
        <v>-138</v>
      </c>
      <c r="I883">
        <v>0.57983200000000001</v>
      </c>
      <c r="J883">
        <v>-131</v>
      </c>
      <c r="K883">
        <v>-138</v>
      </c>
      <c r="L883">
        <v>0.32283795100000001</v>
      </c>
      <c r="M883">
        <v>23</v>
      </c>
      <c r="N883">
        <v>128</v>
      </c>
      <c r="O883">
        <v>0.43859599999999999</v>
      </c>
      <c r="P883">
        <v>121</v>
      </c>
      <c r="Q883">
        <v>128</v>
      </c>
      <c r="R883" s="99">
        <v>0.52470508699999996</v>
      </c>
      <c r="S883" s="102">
        <f t="shared" si="65"/>
        <v>110.39568752969168</v>
      </c>
      <c r="T883" s="99">
        <v>0.43027687100000001</v>
      </c>
      <c r="U883" s="102">
        <f t="shared" si="66"/>
        <v>-132.408494947896</v>
      </c>
      <c r="V883">
        <v>0.65447500000000003</v>
      </c>
      <c r="W883" s="100">
        <f t="shared" si="67"/>
        <v>-189.41465885247089</v>
      </c>
      <c r="X883">
        <v>0.57879400000000003</v>
      </c>
      <c r="Y883" s="100">
        <f t="shared" si="68"/>
        <v>-137.41352212456616</v>
      </c>
      <c r="Z883">
        <v>0.68349499999999996</v>
      </c>
      <c r="AA883" s="100">
        <f t="shared" si="69"/>
        <v>-215.95077486927531</v>
      </c>
      <c r="AB883">
        <v>0.72983200000000004</v>
      </c>
      <c r="AC883">
        <v>1</v>
      </c>
      <c r="AD883">
        <v>5</v>
      </c>
      <c r="AE883">
        <v>4</v>
      </c>
      <c r="AF883" t="s">
        <v>222</v>
      </c>
      <c r="AG883" s="99" t="s">
        <v>325</v>
      </c>
      <c r="AH883">
        <v>1</v>
      </c>
      <c r="AI883">
        <v>9</v>
      </c>
      <c r="AJ883">
        <v>0</v>
      </c>
    </row>
    <row r="884" spans="1:36" x14ac:dyDescent="0.2">
      <c r="A884">
        <v>776698</v>
      </c>
      <c r="B884" s="85">
        <v>45886</v>
      </c>
      <c r="C884">
        <v>2025</v>
      </c>
      <c r="D884">
        <v>8.3000000000000007</v>
      </c>
      <c r="E884">
        <v>8.5</v>
      </c>
      <c r="F884">
        <v>-112.5</v>
      </c>
      <c r="G884">
        <v>26</v>
      </c>
      <c r="H884">
        <v>134</v>
      </c>
      <c r="I884">
        <v>0.42735000000000001</v>
      </c>
      <c r="J884">
        <v>133</v>
      </c>
      <c r="K884">
        <v>134</v>
      </c>
      <c r="L884">
        <v>0.33921411400000001</v>
      </c>
      <c r="M884">
        <v>19</v>
      </c>
      <c r="N884">
        <v>-145</v>
      </c>
      <c r="O884">
        <v>0.59183699999999995</v>
      </c>
      <c r="P884">
        <v>-144</v>
      </c>
      <c r="Q884">
        <v>-145</v>
      </c>
      <c r="R884" s="99">
        <v>0.51029446099999998</v>
      </c>
      <c r="S884" s="102">
        <f t="shared" si="65"/>
        <v>104.20434738027333</v>
      </c>
      <c r="T884" s="99">
        <v>0.56372518599999999</v>
      </c>
      <c r="U884" s="102">
        <f t="shared" si="66"/>
        <v>129.21332332514615</v>
      </c>
      <c r="V884">
        <v>0.441658</v>
      </c>
      <c r="W884" s="100">
        <f t="shared" si="67"/>
        <v>126.4195372890336</v>
      </c>
      <c r="X884">
        <v>0.40753099999999998</v>
      </c>
      <c r="Y884" s="100">
        <f t="shared" si="68"/>
        <v>145.38010605328185</v>
      </c>
      <c r="Z884">
        <v>0.44165199999999999</v>
      </c>
      <c r="AA884" s="100">
        <f t="shared" si="69"/>
        <v>126.42261327923345</v>
      </c>
      <c r="AB884">
        <v>0.27734999999999999</v>
      </c>
      <c r="AC884">
        <v>-1</v>
      </c>
      <c r="AD884">
        <v>4</v>
      </c>
      <c r="AE884">
        <v>8</v>
      </c>
      <c r="AF884" t="s">
        <v>227</v>
      </c>
      <c r="AG884" s="99" t="s">
        <v>323</v>
      </c>
      <c r="AH884">
        <v>1</v>
      </c>
      <c r="AI884">
        <v>12</v>
      </c>
      <c r="AJ884">
        <v>1</v>
      </c>
    </row>
    <row r="885" spans="1:36" x14ac:dyDescent="0.2">
      <c r="A885">
        <v>776699</v>
      </c>
      <c r="B885" s="85">
        <v>45886</v>
      </c>
      <c r="C885">
        <v>2025</v>
      </c>
      <c r="D885">
        <v>8.3000000000000007</v>
      </c>
      <c r="E885">
        <v>10</v>
      </c>
      <c r="F885">
        <v>-101</v>
      </c>
      <c r="G885">
        <v>20</v>
      </c>
      <c r="H885">
        <v>-104</v>
      </c>
      <c r="I885">
        <v>0.50980400000000003</v>
      </c>
      <c r="J885">
        <v>103</v>
      </c>
      <c r="K885">
        <v>-104</v>
      </c>
      <c r="L885">
        <v>0.33728248799999999</v>
      </c>
      <c r="M885">
        <v>4</v>
      </c>
      <c r="N885">
        <v>-104</v>
      </c>
      <c r="O885">
        <v>0.50980400000000003</v>
      </c>
      <c r="P885">
        <v>-111</v>
      </c>
      <c r="Q885">
        <v>-104</v>
      </c>
      <c r="R885" s="99">
        <v>0.45437237000000003</v>
      </c>
      <c r="S885" s="102">
        <f t="shared" si="65"/>
        <v>-120.08380483170666</v>
      </c>
      <c r="T885" s="99">
        <v>0.56356247900000001</v>
      </c>
      <c r="U885" s="102">
        <f t="shared" si="66"/>
        <v>129.12787097422819</v>
      </c>
      <c r="V885">
        <v>0.55225199999999997</v>
      </c>
      <c r="W885" s="100">
        <f t="shared" si="67"/>
        <v>-123.33991441614478</v>
      </c>
      <c r="X885">
        <v>0.60186200000000001</v>
      </c>
      <c r="Y885" s="100">
        <f t="shared" si="68"/>
        <v>-151.16919259151348</v>
      </c>
      <c r="Z885">
        <v>0.559643</v>
      </c>
      <c r="AA885" s="100">
        <f t="shared" si="69"/>
        <v>-127.08847594111141</v>
      </c>
      <c r="AB885">
        <v>0.35980400000000001</v>
      </c>
      <c r="AC885">
        <v>-1</v>
      </c>
      <c r="AD885">
        <v>5</v>
      </c>
      <c r="AE885">
        <v>11</v>
      </c>
      <c r="AF885" t="s">
        <v>224</v>
      </c>
      <c r="AG885" s="99" t="s">
        <v>323</v>
      </c>
      <c r="AH885">
        <v>1</v>
      </c>
      <c r="AI885">
        <v>16</v>
      </c>
      <c r="AJ885">
        <v>1</v>
      </c>
    </row>
    <row r="886" spans="1:36" x14ac:dyDescent="0.2">
      <c r="A886">
        <v>776700</v>
      </c>
      <c r="B886" s="85">
        <v>45886</v>
      </c>
      <c r="C886">
        <v>2025</v>
      </c>
      <c r="D886">
        <v>8.3000000000000007</v>
      </c>
      <c r="E886">
        <v>9</v>
      </c>
      <c r="F886">
        <v>-122</v>
      </c>
      <c r="G886">
        <v>15</v>
      </c>
      <c r="H886">
        <v>102</v>
      </c>
      <c r="I886">
        <v>0.49504999999999999</v>
      </c>
      <c r="J886">
        <v>106</v>
      </c>
      <c r="K886">
        <v>102</v>
      </c>
      <c r="L886">
        <v>0.31912251699999999</v>
      </c>
      <c r="M886">
        <v>10</v>
      </c>
      <c r="N886">
        <v>-120</v>
      </c>
      <c r="O886">
        <v>0.54545500000000002</v>
      </c>
      <c r="P886">
        <v>-124</v>
      </c>
      <c r="Q886">
        <v>-120</v>
      </c>
      <c r="R886" s="99">
        <v>0.54807883000000002</v>
      </c>
      <c r="S886" s="102">
        <f t="shared" si="65"/>
        <v>121.27752944169445</v>
      </c>
      <c r="T886" s="99">
        <v>0.36011658800000002</v>
      </c>
      <c r="U886" s="102">
        <f t="shared" si="66"/>
        <v>-177.6878470258082</v>
      </c>
      <c r="V886">
        <v>0.5</v>
      </c>
      <c r="W886" s="100">
        <f t="shared" si="67"/>
        <v>-100</v>
      </c>
      <c r="X886">
        <v>0.5</v>
      </c>
      <c r="Y886" s="100">
        <f t="shared" si="68"/>
        <v>-100</v>
      </c>
      <c r="Z886">
        <v>0.5</v>
      </c>
      <c r="AA886" s="100">
        <f t="shared" si="69"/>
        <v>-100</v>
      </c>
      <c r="AB886">
        <v>0.64505000000000001</v>
      </c>
      <c r="AC886">
        <v>1</v>
      </c>
      <c r="AD886">
        <v>8</v>
      </c>
      <c r="AE886">
        <v>1</v>
      </c>
      <c r="AF886" t="s">
        <v>226</v>
      </c>
      <c r="AG886" s="99" t="s">
        <v>326</v>
      </c>
      <c r="AH886">
        <v>-1</v>
      </c>
      <c r="AI886">
        <v>9</v>
      </c>
      <c r="AJ886">
        <v>0</v>
      </c>
    </row>
    <row r="887" spans="1:36" x14ac:dyDescent="0.2">
      <c r="A887">
        <v>776701</v>
      </c>
      <c r="B887" s="85">
        <v>45886</v>
      </c>
      <c r="C887">
        <v>2025</v>
      </c>
      <c r="D887">
        <v>8.3000000000000007</v>
      </c>
      <c r="E887">
        <v>12</v>
      </c>
      <c r="F887">
        <v>-118</v>
      </c>
      <c r="G887">
        <v>8</v>
      </c>
      <c r="H887">
        <v>124</v>
      </c>
      <c r="I887">
        <v>0.44642900000000002</v>
      </c>
      <c r="J887">
        <v>112</v>
      </c>
      <c r="K887">
        <v>124</v>
      </c>
      <c r="L887">
        <v>0.37799862899999997</v>
      </c>
      <c r="M887">
        <v>1</v>
      </c>
      <c r="N887">
        <v>-146</v>
      </c>
      <c r="O887">
        <v>0.59349600000000002</v>
      </c>
      <c r="P887">
        <v>-132</v>
      </c>
      <c r="Q887">
        <v>-146</v>
      </c>
      <c r="R887" s="99">
        <v>0.53540368800000004</v>
      </c>
      <c r="S887" s="102">
        <f t="shared" si="65"/>
        <v>115.24062377834805</v>
      </c>
      <c r="T887" s="99">
        <v>0.598296512</v>
      </c>
      <c r="U887" s="102">
        <f t="shared" si="66"/>
        <v>148.93983494611825</v>
      </c>
      <c r="V887">
        <v>0.5</v>
      </c>
      <c r="W887" s="100">
        <f t="shared" si="67"/>
        <v>-100</v>
      </c>
      <c r="X887">
        <v>0.5</v>
      </c>
      <c r="Y887" s="100">
        <f t="shared" si="68"/>
        <v>-100</v>
      </c>
      <c r="Z887">
        <v>0.5</v>
      </c>
      <c r="AA887" s="100">
        <f t="shared" si="69"/>
        <v>-100</v>
      </c>
      <c r="AB887">
        <v>0.59642899999999999</v>
      </c>
      <c r="AC887">
        <v>1</v>
      </c>
      <c r="AD887">
        <v>6</v>
      </c>
      <c r="AE887">
        <v>5</v>
      </c>
      <c r="AF887" t="s">
        <v>222</v>
      </c>
      <c r="AG887" s="99" t="s">
        <v>326</v>
      </c>
      <c r="AH887">
        <v>-1</v>
      </c>
      <c r="AI887">
        <v>11</v>
      </c>
      <c r="AJ887">
        <v>-1</v>
      </c>
    </row>
    <row r="888" spans="1:36" x14ac:dyDescent="0.2">
      <c r="A888">
        <v>776703</v>
      </c>
      <c r="B888" s="85">
        <v>45886</v>
      </c>
      <c r="C888">
        <v>2025</v>
      </c>
      <c r="D888">
        <v>8.3000000000000007</v>
      </c>
      <c r="E888">
        <v>7</v>
      </c>
      <c r="F888">
        <v>-100</v>
      </c>
      <c r="G888">
        <v>25</v>
      </c>
      <c r="H888">
        <v>-131</v>
      </c>
      <c r="I888">
        <v>0.56710000000000005</v>
      </c>
      <c r="J888">
        <v>-158</v>
      </c>
      <c r="K888">
        <v>-131</v>
      </c>
      <c r="L888">
        <v>0.32085561499999998</v>
      </c>
      <c r="M888">
        <v>27</v>
      </c>
      <c r="N888">
        <v>121</v>
      </c>
      <c r="O888">
        <v>0.45248899999999997</v>
      </c>
      <c r="P888">
        <v>143</v>
      </c>
      <c r="Q888">
        <v>121</v>
      </c>
      <c r="R888" s="99">
        <v>0.51893869199999998</v>
      </c>
      <c r="S888" s="102">
        <f t="shared" si="65"/>
        <v>107.87371242918584</v>
      </c>
      <c r="T888" s="99">
        <v>0.46948906699999998</v>
      </c>
      <c r="U888" s="102">
        <f t="shared" si="66"/>
        <v>-112.99750522199059</v>
      </c>
      <c r="V888">
        <v>0.59521400000000002</v>
      </c>
      <c r="W888" s="100">
        <f t="shared" si="67"/>
        <v>-147.04411713843859</v>
      </c>
      <c r="X888">
        <v>0.53715199999999996</v>
      </c>
      <c r="Y888" s="100">
        <f t="shared" si="68"/>
        <v>-116.05365044247786</v>
      </c>
      <c r="Z888">
        <v>0.56964999999999999</v>
      </c>
      <c r="AA888" s="100">
        <f t="shared" si="69"/>
        <v>-132.36900197513651</v>
      </c>
      <c r="AB888">
        <v>0.71709999999999996</v>
      </c>
      <c r="AC888">
        <v>1</v>
      </c>
      <c r="AD888">
        <v>7</v>
      </c>
      <c r="AE888">
        <v>1</v>
      </c>
      <c r="AF888" t="s">
        <v>224</v>
      </c>
      <c r="AG888" s="99" t="s">
        <v>325</v>
      </c>
      <c r="AH888">
        <v>1</v>
      </c>
      <c r="AI888">
        <v>8</v>
      </c>
      <c r="AJ888">
        <v>1</v>
      </c>
    </row>
    <row r="889" spans="1:36" x14ac:dyDescent="0.2">
      <c r="A889">
        <v>776705</v>
      </c>
      <c r="B889" s="85">
        <v>45886</v>
      </c>
      <c r="C889">
        <v>2025</v>
      </c>
      <c r="D889">
        <v>8.3000000000000007</v>
      </c>
      <c r="E889">
        <v>8.5</v>
      </c>
      <c r="F889">
        <v>-103</v>
      </c>
      <c r="G889">
        <v>12</v>
      </c>
      <c r="H889">
        <v>-114</v>
      </c>
      <c r="I889">
        <v>0.53271000000000002</v>
      </c>
      <c r="J889">
        <v>-135</v>
      </c>
      <c r="K889">
        <v>-114</v>
      </c>
      <c r="L889">
        <v>0.32174260599999999</v>
      </c>
      <c r="M889">
        <v>2</v>
      </c>
      <c r="N889">
        <v>105</v>
      </c>
      <c r="O889">
        <v>0.48780499999999999</v>
      </c>
      <c r="P889">
        <v>125</v>
      </c>
      <c r="Q889">
        <v>105</v>
      </c>
      <c r="R889" s="99">
        <v>0.528540915</v>
      </c>
      <c r="S889" s="102">
        <f t="shared" si="65"/>
        <v>112.10748330366781</v>
      </c>
      <c r="T889" s="99">
        <v>0.53075985199999998</v>
      </c>
      <c r="U889" s="102">
        <f t="shared" si="66"/>
        <v>113.11049454361692</v>
      </c>
      <c r="V889">
        <v>0.56595499999999999</v>
      </c>
      <c r="W889" s="100">
        <f t="shared" si="67"/>
        <v>-130.39085809075095</v>
      </c>
      <c r="X889">
        <v>0.54513199999999995</v>
      </c>
      <c r="Y889" s="100">
        <f t="shared" si="68"/>
        <v>-119.84399869852351</v>
      </c>
      <c r="Z889">
        <v>0.52469900000000003</v>
      </c>
      <c r="AA889" s="100">
        <f t="shared" si="69"/>
        <v>-110.39299307175877</v>
      </c>
      <c r="AB889">
        <v>0.38270999999999999</v>
      </c>
      <c r="AC889">
        <v>-1</v>
      </c>
      <c r="AD889">
        <v>0</v>
      </c>
      <c r="AE889">
        <v>12</v>
      </c>
      <c r="AF889" t="s">
        <v>229</v>
      </c>
      <c r="AG889" s="99" t="s">
        <v>324</v>
      </c>
      <c r="AH889">
        <v>-1</v>
      </c>
      <c r="AI889">
        <v>12</v>
      </c>
      <c r="AJ889">
        <v>1</v>
      </c>
    </row>
    <row r="890" spans="1:36" x14ac:dyDescent="0.2">
      <c r="A890">
        <v>776706</v>
      </c>
      <c r="B890" s="85">
        <v>45886</v>
      </c>
      <c r="C890">
        <v>2025</v>
      </c>
      <c r="D890">
        <v>8.3000000000000007</v>
      </c>
      <c r="E890">
        <v>9</v>
      </c>
      <c r="F890">
        <v>103</v>
      </c>
      <c r="G890">
        <v>7</v>
      </c>
      <c r="H890">
        <v>-110</v>
      </c>
      <c r="I890">
        <v>0.52381</v>
      </c>
      <c r="J890">
        <v>-108</v>
      </c>
      <c r="K890">
        <v>-110</v>
      </c>
      <c r="L890">
        <v>0.30274477700000002</v>
      </c>
      <c r="M890">
        <v>0</v>
      </c>
      <c r="N890">
        <v>102</v>
      </c>
      <c r="O890">
        <v>0.49504999999999999</v>
      </c>
      <c r="P890">
        <v>100</v>
      </c>
      <c r="Q890">
        <v>102</v>
      </c>
      <c r="R890" s="99">
        <v>0.508942161</v>
      </c>
      <c r="S890" s="102">
        <f t="shared" si="65"/>
        <v>103.64199908434819</v>
      </c>
      <c r="T890" s="99">
        <v>0.26022950500000003</v>
      </c>
      <c r="U890" s="102">
        <f t="shared" si="66"/>
        <v>-284.27617959769765</v>
      </c>
      <c r="V890">
        <v>0.56911900000000004</v>
      </c>
      <c r="W890" s="100">
        <f t="shared" si="67"/>
        <v>-132.0826399864464</v>
      </c>
      <c r="X890">
        <v>0.48335499999999998</v>
      </c>
      <c r="Y890" s="100">
        <f t="shared" si="68"/>
        <v>106.88727746687219</v>
      </c>
      <c r="Z890">
        <v>0.54239000000000004</v>
      </c>
      <c r="AA890" s="100">
        <f t="shared" si="69"/>
        <v>-118.52669303555432</v>
      </c>
      <c r="AB890">
        <v>0.37380999999999998</v>
      </c>
      <c r="AC890">
        <v>-1</v>
      </c>
      <c r="AD890">
        <v>4</v>
      </c>
      <c r="AE890">
        <v>5</v>
      </c>
      <c r="AF890" t="s">
        <v>222</v>
      </c>
      <c r="AG890" s="99" t="s">
        <v>324</v>
      </c>
      <c r="AH890">
        <v>-1</v>
      </c>
      <c r="AI890">
        <v>9</v>
      </c>
      <c r="AJ890">
        <v>0</v>
      </c>
    </row>
    <row r="891" spans="1:36" x14ac:dyDescent="0.2">
      <c r="A891">
        <v>776707</v>
      </c>
      <c r="B891" s="85">
        <v>45886</v>
      </c>
      <c r="C891">
        <v>2025</v>
      </c>
      <c r="D891">
        <v>8.3000000000000007</v>
      </c>
      <c r="E891">
        <v>8</v>
      </c>
      <c r="F891">
        <v>-100</v>
      </c>
      <c r="G891">
        <v>18</v>
      </c>
      <c r="H891">
        <v>107</v>
      </c>
      <c r="I891">
        <v>0.48309200000000002</v>
      </c>
      <c r="J891">
        <v>109</v>
      </c>
      <c r="K891">
        <v>107</v>
      </c>
      <c r="L891">
        <v>0.310488926</v>
      </c>
      <c r="M891">
        <v>24</v>
      </c>
      <c r="N891">
        <v>-116</v>
      </c>
      <c r="O891">
        <v>0.53703699999999999</v>
      </c>
      <c r="P891">
        <v>-118</v>
      </c>
      <c r="Q891">
        <v>-116</v>
      </c>
      <c r="R891" s="99">
        <v>0.51845970299999999</v>
      </c>
      <c r="S891" s="102">
        <f t="shared" si="65"/>
        <v>107.66694007334551</v>
      </c>
      <c r="T891" s="99">
        <v>0.56496849199999999</v>
      </c>
      <c r="U891" s="102">
        <f t="shared" si="66"/>
        <v>129.8684076004904</v>
      </c>
      <c r="V891">
        <v>0.56340199999999996</v>
      </c>
      <c r="W891" s="100">
        <f t="shared" si="67"/>
        <v>-129.04365113903407</v>
      </c>
      <c r="X891">
        <v>0.504305</v>
      </c>
      <c r="Y891" s="100">
        <f t="shared" si="68"/>
        <v>-101.73695518413541</v>
      </c>
      <c r="Z891">
        <v>0.52559299999999998</v>
      </c>
      <c r="AA891" s="100">
        <f t="shared" si="69"/>
        <v>-110.7894698012466</v>
      </c>
      <c r="AB891">
        <v>0.63309199999999999</v>
      </c>
      <c r="AC891">
        <v>1</v>
      </c>
      <c r="AD891">
        <v>7</v>
      </c>
      <c r="AE891">
        <v>3</v>
      </c>
      <c r="AF891" t="s">
        <v>227</v>
      </c>
      <c r="AG891" s="99" t="s">
        <v>326</v>
      </c>
      <c r="AH891">
        <v>-1</v>
      </c>
      <c r="AI891">
        <v>10</v>
      </c>
      <c r="AJ891">
        <v>1</v>
      </c>
    </row>
    <row r="892" spans="1:36" x14ac:dyDescent="0.2">
      <c r="A892">
        <v>776709</v>
      </c>
      <c r="B892" s="85">
        <v>45886</v>
      </c>
      <c r="C892">
        <v>2025</v>
      </c>
      <c r="D892">
        <v>8.3000000000000007</v>
      </c>
      <c r="E892">
        <v>9</v>
      </c>
      <c r="F892">
        <v>-100</v>
      </c>
      <c r="G892">
        <v>6</v>
      </c>
      <c r="H892">
        <v>-119</v>
      </c>
      <c r="I892">
        <v>0.54337899999999995</v>
      </c>
      <c r="J892">
        <v>-120</v>
      </c>
      <c r="K892">
        <v>-119</v>
      </c>
      <c r="L892">
        <v>0.333208536</v>
      </c>
      <c r="M892">
        <v>17</v>
      </c>
      <c r="N892">
        <v>110</v>
      </c>
      <c r="O892">
        <v>0.47619</v>
      </c>
      <c r="P892">
        <v>111</v>
      </c>
      <c r="Q892">
        <v>110</v>
      </c>
      <c r="R892" s="99">
        <v>0.52053925400000001</v>
      </c>
      <c r="S892" s="102">
        <f t="shared" si="65"/>
        <v>108.56764778820913</v>
      </c>
      <c r="T892" s="99">
        <v>0.41618849499999999</v>
      </c>
      <c r="U892" s="102">
        <f t="shared" si="66"/>
        <v>-140.27574332635024</v>
      </c>
      <c r="V892">
        <v>0.52225100000000002</v>
      </c>
      <c r="W892" s="100">
        <f t="shared" si="67"/>
        <v>-109.31493315527609</v>
      </c>
      <c r="X892">
        <v>0.44041799999999998</v>
      </c>
      <c r="Y892" s="100">
        <f t="shared" si="68"/>
        <v>127.05702310078155</v>
      </c>
      <c r="Z892">
        <v>0.46555200000000002</v>
      </c>
      <c r="AA892" s="100">
        <f t="shared" si="69"/>
        <v>114.79877650616902</v>
      </c>
      <c r="AB892">
        <v>0.69337899999999997</v>
      </c>
      <c r="AC892">
        <v>1</v>
      </c>
      <c r="AD892">
        <v>3</v>
      </c>
      <c r="AE892">
        <v>2</v>
      </c>
      <c r="AF892" t="s">
        <v>222</v>
      </c>
      <c r="AG892" s="99" t="s">
        <v>325</v>
      </c>
      <c r="AH892">
        <v>1</v>
      </c>
      <c r="AI892">
        <v>5</v>
      </c>
      <c r="AJ892">
        <v>-1</v>
      </c>
    </row>
    <row r="893" spans="1:36" x14ac:dyDescent="0.2">
      <c r="A893">
        <v>776710</v>
      </c>
      <c r="B893" s="85">
        <v>45886</v>
      </c>
      <c r="C893">
        <v>2025</v>
      </c>
      <c r="D893">
        <v>8.3000000000000007</v>
      </c>
      <c r="E893">
        <v>7.5</v>
      </c>
      <c r="F893">
        <v>-101</v>
      </c>
      <c r="G893">
        <v>29</v>
      </c>
      <c r="H893">
        <v>-113</v>
      </c>
      <c r="I893">
        <v>0.53051599999999999</v>
      </c>
      <c r="J893">
        <v>-116</v>
      </c>
      <c r="K893">
        <v>-113</v>
      </c>
      <c r="L893">
        <v>0.33360588699999999</v>
      </c>
      <c r="M893">
        <v>28</v>
      </c>
      <c r="N893">
        <v>104</v>
      </c>
      <c r="O893">
        <v>0.49019600000000002</v>
      </c>
      <c r="P893">
        <v>107</v>
      </c>
      <c r="Q893">
        <v>104</v>
      </c>
      <c r="R893" s="99">
        <v>0.46471557099999999</v>
      </c>
      <c r="S893" s="102">
        <f t="shared" si="65"/>
        <v>-115.18538702031142</v>
      </c>
      <c r="T893" s="99">
        <v>0.55615629200000005</v>
      </c>
      <c r="U893" s="102">
        <f t="shared" si="66"/>
        <v>125.30453445112262</v>
      </c>
      <c r="V893">
        <v>0.51415500000000003</v>
      </c>
      <c r="W893" s="100">
        <f t="shared" si="67"/>
        <v>-105.82696127365725</v>
      </c>
      <c r="X893">
        <v>0.55869500000000005</v>
      </c>
      <c r="Y893" s="100">
        <f t="shared" si="68"/>
        <v>-126.60065034386652</v>
      </c>
      <c r="Z893">
        <v>0.52219599999999999</v>
      </c>
      <c r="AA893" s="100">
        <f t="shared" si="69"/>
        <v>-109.29083892139873</v>
      </c>
      <c r="AB893">
        <v>0.38051600000000002</v>
      </c>
      <c r="AC893">
        <v>-1</v>
      </c>
      <c r="AD893">
        <v>4</v>
      </c>
      <c r="AE893">
        <v>10</v>
      </c>
      <c r="AF893" t="s">
        <v>224</v>
      </c>
      <c r="AG893" s="99" t="s">
        <v>324</v>
      </c>
      <c r="AH893">
        <v>-1</v>
      </c>
      <c r="AI893">
        <v>14</v>
      </c>
      <c r="AJ893">
        <v>1</v>
      </c>
    </row>
    <row r="894" spans="1:36" x14ac:dyDescent="0.2">
      <c r="A894">
        <v>776681</v>
      </c>
      <c r="B894" s="85">
        <v>45887</v>
      </c>
      <c r="C894">
        <v>2025</v>
      </c>
      <c r="D894">
        <v>8.3000000000000007</v>
      </c>
      <c r="E894">
        <v>9.5</v>
      </c>
      <c r="F894">
        <v>107</v>
      </c>
      <c r="G894">
        <v>4</v>
      </c>
      <c r="H894">
        <v>103</v>
      </c>
      <c r="I894">
        <v>0.49261100000000002</v>
      </c>
      <c r="J894">
        <v>-105</v>
      </c>
      <c r="K894">
        <v>103</v>
      </c>
      <c r="L894">
        <v>0.34782608700000001</v>
      </c>
      <c r="M894">
        <v>6</v>
      </c>
      <c r="N894">
        <v>-112</v>
      </c>
      <c r="O894">
        <v>0.52830200000000005</v>
      </c>
      <c r="P894">
        <v>-103</v>
      </c>
      <c r="Q894">
        <v>-112</v>
      </c>
      <c r="R894" s="99">
        <v>0.51457324000000004</v>
      </c>
      <c r="S894" s="102">
        <f t="shared" si="65"/>
        <v>106.00430021616445</v>
      </c>
      <c r="T894" s="99">
        <v>0.61192308399999995</v>
      </c>
      <c r="U894" s="102">
        <f t="shared" si="66"/>
        <v>157.68087684968097</v>
      </c>
      <c r="V894">
        <v>0.47022999999999998</v>
      </c>
      <c r="W894" s="100">
        <f t="shared" si="67"/>
        <v>112.66188886289689</v>
      </c>
      <c r="X894">
        <v>0.53524499999999997</v>
      </c>
      <c r="Y894" s="100">
        <f t="shared" si="68"/>
        <v>-115.16713106905787</v>
      </c>
      <c r="Z894">
        <v>0.58247800000000005</v>
      </c>
      <c r="AA894" s="100">
        <f t="shared" si="69"/>
        <v>-139.50833728522093</v>
      </c>
      <c r="AB894">
        <v>0.342611</v>
      </c>
      <c r="AC894">
        <v>-1</v>
      </c>
      <c r="AD894">
        <v>1</v>
      </c>
      <c r="AE894">
        <v>4</v>
      </c>
      <c r="AF894" t="s">
        <v>228</v>
      </c>
      <c r="AG894" s="99" t="s">
        <v>323</v>
      </c>
      <c r="AH894">
        <v>1</v>
      </c>
      <c r="AI894">
        <v>5</v>
      </c>
      <c r="AJ894">
        <v>-1</v>
      </c>
    </row>
    <row r="895" spans="1:36" x14ac:dyDescent="0.2">
      <c r="A895">
        <v>776682</v>
      </c>
      <c r="B895" s="85">
        <v>45887</v>
      </c>
      <c r="C895">
        <v>2025</v>
      </c>
      <c r="D895">
        <v>8.3000000000000007</v>
      </c>
      <c r="E895">
        <v>9</v>
      </c>
      <c r="F895">
        <v>-104</v>
      </c>
      <c r="G895">
        <v>1</v>
      </c>
      <c r="H895">
        <v>-115</v>
      </c>
      <c r="I895">
        <v>0.53488400000000003</v>
      </c>
      <c r="J895">
        <v>-109</v>
      </c>
      <c r="K895">
        <v>-115</v>
      </c>
      <c r="L895">
        <v>0.340368381</v>
      </c>
      <c r="M895">
        <v>7</v>
      </c>
      <c r="N895">
        <v>106</v>
      </c>
      <c r="O895">
        <v>0.48543700000000001</v>
      </c>
      <c r="P895">
        <v>101</v>
      </c>
      <c r="Q895">
        <v>106</v>
      </c>
      <c r="R895" s="99">
        <v>0.51488137099999998</v>
      </c>
      <c r="S895" s="102">
        <f t="shared" si="65"/>
        <v>106.13514720334518</v>
      </c>
      <c r="T895" s="99">
        <v>0.46296296300000001</v>
      </c>
      <c r="U895" s="102">
        <f t="shared" si="66"/>
        <v>-115.99999998271997</v>
      </c>
      <c r="V895">
        <v>0.56581999999999999</v>
      </c>
      <c r="W895" s="100">
        <f t="shared" si="67"/>
        <v>-130.31922244230503</v>
      </c>
      <c r="X895">
        <v>0.54286699999999999</v>
      </c>
      <c r="Y895" s="100">
        <f t="shared" si="68"/>
        <v>-118.75471689858313</v>
      </c>
      <c r="Z895">
        <v>0.54759599999999997</v>
      </c>
      <c r="AA895" s="100">
        <f t="shared" si="69"/>
        <v>-121.04137010282842</v>
      </c>
      <c r="AB895">
        <v>0.384884</v>
      </c>
      <c r="AC895">
        <v>-1</v>
      </c>
      <c r="AD895">
        <v>1</v>
      </c>
      <c r="AE895">
        <v>3</v>
      </c>
      <c r="AF895" t="s">
        <v>225</v>
      </c>
      <c r="AG895" s="99" t="s">
        <v>324</v>
      </c>
      <c r="AH895">
        <v>-1</v>
      </c>
      <c r="AI895">
        <v>4</v>
      </c>
      <c r="AJ895">
        <v>-1</v>
      </c>
    </row>
    <row r="896" spans="1:36" x14ac:dyDescent="0.2">
      <c r="A896">
        <v>776683</v>
      </c>
      <c r="B896" s="85">
        <v>45887</v>
      </c>
      <c r="C896">
        <v>2025</v>
      </c>
      <c r="D896">
        <v>8.3000000000000007</v>
      </c>
      <c r="E896">
        <v>7.5</v>
      </c>
      <c r="F896">
        <v>-104</v>
      </c>
      <c r="G896">
        <v>23</v>
      </c>
      <c r="H896">
        <v>-136</v>
      </c>
      <c r="I896">
        <v>0.57627099999999998</v>
      </c>
      <c r="J896">
        <v>-144</v>
      </c>
      <c r="K896">
        <v>-136</v>
      </c>
      <c r="L896">
        <v>0.30313439199999997</v>
      </c>
      <c r="M896">
        <v>25</v>
      </c>
      <c r="N896">
        <v>126</v>
      </c>
      <c r="O896">
        <v>0.44247799999999998</v>
      </c>
      <c r="P896">
        <v>130</v>
      </c>
      <c r="Q896">
        <v>126</v>
      </c>
      <c r="R896" s="99">
        <v>0.44329121399999999</v>
      </c>
      <c r="S896" s="102">
        <f t="shared" si="65"/>
        <v>-125.58534173880555</v>
      </c>
      <c r="T896" s="99">
        <v>0.57417479000000005</v>
      </c>
      <c r="U896" s="102">
        <f t="shared" si="66"/>
        <v>134.83813933890858</v>
      </c>
      <c r="V896">
        <v>0.58074499999999996</v>
      </c>
      <c r="W896" s="100">
        <f t="shared" si="67"/>
        <v>-138.51832417025435</v>
      </c>
      <c r="X896">
        <v>0.56419200000000003</v>
      </c>
      <c r="Y896" s="100">
        <f t="shared" si="68"/>
        <v>-129.45884426169323</v>
      </c>
      <c r="Z896">
        <v>0.56702399999999997</v>
      </c>
      <c r="AA896" s="100">
        <f t="shared" si="69"/>
        <v>-130.95968367761722</v>
      </c>
      <c r="AB896">
        <v>0.42627100000000001</v>
      </c>
      <c r="AC896">
        <v>-1</v>
      </c>
      <c r="AD896">
        <v>3</v>
      </c>
      <c r="AE896">
        <v>4</v>
      </c>
      <c r="AF896" t="s">
        <v>222</v>
      </c>
      <c r="AG896" s="99" t="s">
        <v>324</v>
      </c>
      <c r="AH896">
        <v>-1</v>
      </c>
      <c r="AI896">
        <v>7</v>
      </c>
      <c r="AJ896">
        <v>-1</v>
      </c>
    </row>
    <row r="897" spans="1:36" x14ac:dyDescent="0.2">
      <c r="A897">
        <v>776688</v>
      </c>
      <c r="B897" s="85">
        <v>45887</v>
      </c>
      <c r="C897">
        <v>2025</v>
      </c>
      <c r="D897">
        <v>8.3000000000000007</v>
      </c>
      <c r="E897">
        <v>7.5</v>
      </c>
      <c r="F897">
        <v>-106</v>
      </c>
      <c r="G897">
        <v>11</v>
      </c>
      <c r="H897">
        <v>-135</v>
      </c>
      <c r="I897">
        <v>0.57446799999999998</v>
      </c>
      <c r="J897">
        <v>-139</v>
      </c>
      <c r="K897">
        <v>-135</v>
      </c>
      <c r="L897">
        <v>0.35061088499999998</v>
      </c>
      <c r="M897">
        <v>26</v>
      </c>
      <c r="N897">
        <v>125</v>
      </c>
      <c r="O897">
        <v>0.44444400000000001</v>
      </c>
      <c r="P897">
        <v>129</v>
      </c>
      <c r="Q897">
        <v>125</v>
      </c>
      <c r="R897" s="99">
        <v>0.47588330200000001</v>
      </c>
      <c r="S897" s="102">
        <f t="shared" si="65"/>
        <v>-110.13555125748036</v>
      </c>
      <c r="T897" s="99">
        <v>0.459555936</v>
      </c>
      <c r="U897" s="102">
        <f t="shared" si="66"/>
        <v>-117.60136724683716</v>
      </c>
      <c r="V897">
        <v>0.51716799999999996</v>
      </c>
      <c r="W897" s="100">
        <f t="shared" si="67"/>
        <v>-107.11137621367264</v>
      </c>
      <c r="X897">
        <v>0.53276999999999997</v>
      </c>
      <c r="Y897" s="100">
        <f t="shared" si="68"/>
        <v>-114.02735269567449</v>
      </c>
      <c r="Z897">
        <v>0.53481199999999995</v>
      </c>
      <c r="AA897" s="100">
        <f t="shared" si="69"/>
        <v>-114.96685211140441</v>
      </c>
      <c r="AB897">
        <v>0.42446800000000001</v>
      </c>
      <c r="AC897">
        <v>-1</v>
      </c>
      <c r="AD897">
        <v>3</v>
      </c>
      <c r="AE897">
        <v>8</v>
      </c>
      <c r="AF897" t="s">
        <v>230</v>
      </c>
      <c r="AG897" s="99" t="s">
        <v>324</v>
      </c>
      <c r="AH897">
        <v>-1</v>
      </c>
      <c r="AI897">
        <v>11</v>
      </c>
      <c r="AJ897">
        <v>1</v>
      </c>
    </row>
    <row r="898" spans="1:36" x14ac:dyDescent="0.2">
      <c r="A898">
        <v>776689</v>
      </c>
      <c r="B898" s="85">
        <v>45887</v>
      </c>
      <c r="C898">
        <v>2025</v>
      </c>
      <c r="D898">
        <v>8.3000000000000007</v>
      </c>
      <c r="E898">
        <v>7.5</v>
      </c>
      <c r="F898">
        <v>106.5</v>
      </c>
      <c r="G898">
        <v>21</v>
      </c>
      <c r="H898">
        <v>-117</v>
      </c>
      <c r="I898">
        <v>0.53917099999999996</v>
      </c>
      <c r="J898">
        <v>-105</v>
      </c>
      <c r="K898">
        <v>-117</v>
      </c>
      <c r="L898">
        <v>0.323198667</v>
      </c>
      <c r="M898">
        <v>24</v>
      </c>
      <c r="N898">
        <v>108</v>
      </c>
      <c r="O898">
        <v>0.480769</v>
      </c>
      <c r="P898">
        <v>101</v>
      </c>
      <c r="Q898">
        <v>108</v>
      </c>
      <c r="R898" s="99">
        <v>0.49108284699999999</v>
      </c>
      <c r="S898" s="102">
        <f t="shared" si="65"/>
        <v>-103.63162877892171</v>
      </c>
      <c r="T898" s="99">
        <v>0.59530050700000003</v>
      </c>
      <c r="U898" s="102">
        <f t="shared" si="66"/>
        <v>147.09692433442217</v>
      </c>
      <c r="V898">
        <v>0.55651600000000001</v>
      </c>
      <c r="W898" s="100">
        <f t="shared" si="67"/>
        <v>-125.48727800777482</v>
      </c>
      <c r="X898">
        <v>0.53071400000000002</v>
      </c>
      <c r="Y898" s="100">
        <f t="shared" si="68"/>
        <v>-113.08967239593765</v>
      </c>
      <c r="Z898">
        <v>0.47410000000000002</v>
      </c>
      <c r="AA898" s="100">
        <f t="shared" si="69"/>
        <v>110.92596498628981</v>
      </c>
      <c r="AB898">
        <v>0.68917099999999998</v>
      </c>
      <c r="AC898">
        <v>1</v>
      </c>
      <c r="AD898">
        <v>12</v>
      </c>
      <c r="AE898">
        <v>7</v>
      </c>
      <c r="AF898" t="s">
        <v>230</v>
      </c>
      <c r="AG898" s="99" t="s">
        <v>325</v>
      </c>
      <c r="AH898">
        <v>1</v>
      </c>
      <c r="AI898">
        <v>19</v>
      </c>
      <c r="AJ898">
        <v>1</v>
      </c>
    </row>
    <row r="899" spans="1:36" x14ac:dyDescent="0.2">
      <c r="A899">
        <v>776690</v>
      </c>
      <c r="B899" s="85">
        <v>45887</v>
      </c>
      <c r="C899">
        <v>2025</v>
      </c>
      <c r="D899">
        <v>8.3000000000000007</v>
      </c>
      <c r="E899">
        <v>9</v>
      </c>
      <c r="F899">
        <v>-108.5</v>
      </c>
      <c r="G899">
        <v>13</v>
      </c>
      <c r="H899">
        <v>-114</v>
      </c>
      <c r="I899">
        <v>0.53271000000000002</v>
      </c>
      <c r="J899">
        <v>-129</v>
      </c>
      <c r="K899">
        <v>-114</v>
      </c>
      <c r="L899">
        <v>0.32365466500000001</v>
      </c>
      <c r="M899">
        <v>28</v>
      </c>
      <c r="N899">
        <v>106</v>
      </c>
      <c r="O899">
        <v>0.48543700000000001</v>
      </c>
      <c r="P899">
        <v>119</v>
      </c>
      <c r="Q899">
        <v>106</v>
      </c>
      <c r="R899" s="99">
        <v>0.48859101599999999</v>
      </c>
      <c r="S899" s="102">
        <f t="shared" ref="S899:S962" si="70">IF(R899&lt;0.5,((1-R899)/(1-(1-R899))*-100),(1-(1-R899))/(1-R899)*100)</f>
        <v>-104.67015709515215</v>
      </c>
      <c r="T899" s="99">
        <v>0.50690137800000001</v>
      </c>
      <c r="U899" s="102">
        <f t="shared" ref="U899:U962" si="71">IF(T899&lt;0.5,((1-T899)/(1-(1-T899))*-100),(1-(1-T899))/(1-T899)*100)</f>
        <v>102.79918770488878</v>
      </c>
      <c r="V899">
        <v>0.54349000000000003</v>
      </c>
      <c r="W899" s="100">
        <f t="shared" ref="W899:W962" si="72">IF(V899&lt;0.5,100*(1-V899)/V899,-100*(V899/(1-V899)))</f>
        <v>-119.05325184552366</v>
      </c>
      <c r="X899">
        <v>0.479211</v>
      </c>
      <c r="Y899" s="100">
        <f t="shared" ref="Y899:Y962" si="73">IF(X899&lt;0.5,100*(1-X899)/X899,-100*(X899/(1-X899)))</f>
        <v>108.67634507555127</v>
      </c>
      <c r="Z899">
        <v>0.54211799999999999</v>
      </c>
      <c r="AA899" s="100">
        <f t="shared" ref="AA899:AA962" si="74">IF(Z899&lt;0.5,100*(1-Z899)/Z899,-100*(Z899/(1-Z899)))</f>
        <v>-118.39687954538505</v>
      </c>
      <c r="AB899">
        <v>0.68271000000000004</v>
      </c>
      <c r="AC899">
        <v>1</v>
      </c>
      <c r="AD899">
        <v>4</v>
      </c>
      <c r="AE899">
        <v>3</v>
      </c>
      <c r="AF899" t="s">
        <v>222</v>
      </c>
      <c r="AG899" s="99" t="s">
        <v>325</v>
      </c>
      <c r="AH899">
        <v>1</v>
      </c>
      <c r="AI899">
        <v>7</v>
      </c>
      <c r="AJ899">
        <v>-1</v>
      </c>
    </row>
    <row r="900" spans="1:36" x14ac:dyDescent="0.2">
      <c r="A900">
        <v>776694</v>
      </c>
      <c r="B900" s="85">
        <v>45887</v>
      </c>
      <c r="C900">
        <v>2025</v>
      </c>
      <c r="D900">
        <v>8.3000000000000007</v>
      </c>
      <c r="E900">
        <v>7</v>
      </c>
      <c r="F900">
        <v>108.5</v>
      </c>
      <c r="G900">
        <v>22</v>
      </c>
      <c r="H900">
        <v>-108</v>
      </c>
      <c r="I900">
        <v>0.519231</v>
      </c>
      <c r="J900">
        <v>-111</v>
      </c>
      <c r="K900">
        <v>-108</v>
      </c>
      <c r="L900">
        <v>0.33647680099999999</v>
      </c>
      <c r="M900">
        <v>29</v>
      </c>
      <c r="N900">
        <v>100</v>
      </c>
      <c r="O900">
        <v>0.5</v>
      </c>
      <c r="P900">
        <v>102</v>
      </c>
      <c r="Q900">
        <v>100</v>
      </c>
      <c r="R900" s="99">
        <v>0.53504901999999999</v>
      </c>
      <c r="S900" s="102">
        <f t="shared" si="70"/>
        <v>115.07643666005391</v>
      </c>
      <c r="T900" s="99">
        <v>0.43974343100000002</v>
      </c>
      <c r="U900" s="102">
        <f t="shared" si="71"/>
        <v>-127.4053299047462</v>
      </c>
      <c r="V900">
        <v>0.55323599999999995</v>
      </c>
      <c r="W900" s="100">
        <f t="shared" si="72"/>
        <v>-123.83182172243062</v>
      </c>
      <c r="X900">
        <v>0.43517699999999998</v>
      </c>
      <c r="Y900" s="100">
        <f t="shared" si="73"/>
        <v>129.79155607948033</v>
      </c>
      <c r="Z900">
        <v>0.50954200000000005</v>
      </c>
      <c r="AA900" s="100">
        <f t="shared" si="74"/>
        <v>-103.89105693046095</v>
      </c>
      <c r="AB900">
        <v>0.66923100000000002</v>
      </c>
      <c r="AC900">
        <v>1</v>
      </c>
      <c r="AD900">
        <v>5</v>
      </c>
      <c r="AE900">
        <v>2</v>
      </c>
      <c r="AF900" t="s">
        <v>228</v>
      </c>
      <c r="AG900" s="99" t="s">
        <v>325</v>
      </c>
      <c r="AH900">
        <v>1</v>
      </c>
      <c r="AI900">
        <v>7</v>
      </c>
      <c r="AJ900">
        <v>0</v>
      </c>
    </row>
    <row r="901" spans="1:36" x14ac:dyDescent="0.2">
      <c r="A901">
        <v>776695</v>
      </c>
      <c r="B901" s="85">
        <v>45887</v>
      </c>
      <c r="C901">
        <v>2025</v>
      </c>
      <c r="D901">
        <v>8.3000000000000007</v>
      </c>
      <c r="E901">
        <v>8</v>
      </c>
      <c r="F901">
        <v>108.5</v>
      </c>
      <c r="G901">
        <v>3</v>
      </c>
      <c r="H901">
        <v>-115</v>
      </c>
      <c r="I901">
        <v>0.53488400000000003</v>
      </c>
      <c r="J901">
        <v>-118</v>
      </c>
      <c r="K901">
        <v>-115</v>
      </c>
      <c r="L901">
        <v>0.34564541199999999</v>
      </c>
      <c r="M901">
        <v>2</v>
      </c>
      <c r="N901">
        <v>107</v>
      </c>
      <c r="O901">
        <v>0.48309200000000002</v>
      </c>
      <c r="P901">
        <v>109</v>
      </c>
      <c r="Q901">
        <v>107</v>
      </c>
      <c r="R901" s="99">
        <v>0.50236232700000005</v>
      </c>
      <c r="S901" s="102">
        <f t="shared" si="70"/>
        <v>100.94941646429572</v>
      </c>
      <c r="T901" s="99">
        <v>0.46807037000000001</v>
      </c>
      <c r="U901" s="102">
        <f t="shared" si="71"/>
        <v>-113.64308960637695</v>
      </c>
      <c r="V901">
        <v>0.677674</v>
      </c>
      <c r="W901" s="100">
        <f t="shared" si="72"/>
        <v>-210.2449073298462</v>
      </c>
      <c r="X901">
        <v>0.57732000000000006</v>
      </c>
      <c r="Y901" s="100">
        <f t="shared" si="73"/>
        <v>-136.58559666887481</v>
      </c>
      <c r="Z901">
        <v>0.60384800000000005</v>
      </c>
      <c r="AA901" s="100">
        <f t="shared" si="74"/>
        <v>-152.42836083119613</v>
      </c>
      <c r="AB901">
        <v>0.384884</v>
      </c>
      <c r="AC901">
        <v>-1</v>
      </c>
      <c r="AD901">
        <v>3</v>
      </c>
      <c r="AE901">
        <v>6</v>
      </c>
      <c r="AF901" t="s">
        <v>228</v>
      </c>
      <c r="AG901" s="99" t="s">
        <v>324</v>
      </c>
      <c r="AH901">
        <v>-1</v>
      </c>
      <c r="AI901">
        <v>9</v>
      </c>
      <c r="AJ901">
        <v>1</v>
      </c>
    </row>
    <row r="902" spans="1:36" x14ac:dyDescent="0.2">
      <c r="A902">
        <v>777459</v>
      </c>
      <c r="B902" s="85">
        <v>45887</v>
      </c>
      <c r="C902">
        <v>2025</v>
      </c>
      <c r="D902">
        <v>8.3000000000000007</v>
      </c>
      <c r="E902">
        <v>8</v>
      </c>
      <c r="F902">
        <v>100</v>
      </c>
      <c r="G902">
        <v>5</v>
      </c>
      <c r="H902">
        <v>-114</v>
      </c>
      <c r="I902">
        <v>0.53271000000000002</v>
      </c>
      <c r="J902">
        <v>-130</v>
      </c>
      <c r="K902">
        <v>-114</v>
      </c>
      <c r="L902">
        <v>0.31173380000000001</v>
      </c>
      <c r="M902">
        <v>17</v>
      </c>
      <c r="N902">
        <v>106</v>
      </c>
      <c r="O902">
        <v>0.48543700000000001</v>
      </c>
      <c r="P902">
        <v>120</v>
      </c>
      <c r="Q902">
        <v>106</v>
      </c>
      <c r="R902" s="99">
        <v>0.51102761900000004</v>
      </c>
      <c r="S902" s="102">
        <f t="shared" si="70"/>
        <v>104.51052837685737</v>
      </c>
      <c r="T902" s="99">
        <v>0.54584374800000002</v>
      </c>
      <c r="U902" s="102">
        <f t="shared" si="71"/>
        <v>120.18853546466207</v>
      </c>
      <c r="V902">
        <v>0.50543700000000003</v>
      </c>
      <c r="W902" s="100">
        <f t="shared" si="72"/>
        <v>-102.19870875904587</v>
      </c>
      <c r="X902">
        <v>0.54577600000000004</v>
      </c>
      <c r="Y902" s="100">
        <f t="shared" si="73"/>
        <v>-120.15569410687239</v>
      </c>
      <c r="Z902">
        <v>0.496757</v>
      </c>
      <c r="AA902" s="100">
        <f t="shared" si="74"/>
        <v>101.30566856632116</v>
      </c>
      <c r="AB902">
        <v>0.38270999999999999</v>
      </c>
      <c r="AC902">
        <v>-1</v>
      </c>
      <c r="AD902">
        <v>0</v>
      </c>
      <c r="AE902">
        <v>7</v>
      </c>
      <c r="AF902" t="s">
        <v>226</v>
      </c>
      <c r="AG902" s="99" t="s">
        <v>324</v>
      </c>
      <c r="AH902">
        <v>-1</v>
      </c>
      <c r="AI902">
        <v>7</v>
      </c>
      <c r="AJ902">
        <v>-1</v>
      </c>
    </row>
    <row r="903" spans="1:36" x14ac:dyDescent="0.2">
      <c r="A903">
        <v>776668</v>
      </c>
      <c r="B903" s="85">
        <v>45888</v>
      </c>
      <c r="C903">
        <v>2025</v>
      </c>
      <c r="D903">
        <v>8.3000000000000007</v>
      </c>
      <c r="E903">
        <v>8.5</v>
      </c>
      <c r="F903">
        <v>105</v>
      </c>
      <c r="G903">
        <v>4</v>
      </c>
      <c r="H903">
        <v>118</v>
      </c>
      <c r="I903">
        <v>0.45871600000000001</v>
      </c>
      <c r="J903">
        <v>121</v>
      </c>
      <c r="K903">
        <v>118</v>
      </c>
      <c r="L903">
        <v>0.34782608700000001</v>
      </c>
      <c r="M903">
        <v>6</v>
      </c>
      <c r="N903">
        <v>-128</v>
      </c>
      <c r="O903">
        <v>0.56140400000000001</v>
      </c>
      <c r="P903">
        <v>-131</v>
      </c>
      <c r="Q903">
        <v>-128</v>
      </c>
      <c r="R903" s="99">
        <v>0.51342868500000005</v>
      </c>
      <c r="S903" s="102">
        <f t="shared" si="70"/>
        <v>105.5197191392181</v>
      </c>
      <c r="T903" s="99">
        <v>0.621865891</v>
      </c>
      <c r="U903" s="102">
        <f t="shared" si="71"/>
        <v>164.45643918359133</v>
      </c>
      <c r="V903">
        <v>0.47720400000000002</v>
      </c>
      <c r="W903" s="100">
        <f t="shared" si="72"/>
        <v>109.55398529769239</v>
      </c>
      <c r="X903">
        <v>0.53239199999999998</v>
      </c>
      <c r="Y903" s="100">
        <f t="shared" si="73"/>
        <v>-113.85433953225778</v>
      </c>
      <c r="Z903">
        <v>0.54325000000000001</v>
      </c>
      <c r="AA903" s="100">
        <f t="shared" si="74"/>
        <v>-118.93814997263274</v>
      </c>
      <c r="AB903">
        <v>0.30871599999999999</v>
      </c>
      <c r="AC903">
        <v>-1</v>
      </c>
      <c r="AD903">
        <v>4</v>
      </c>
      <c r="AE903">
        <v>6</v>
      </c>
      <c r="AF903" t="s">
        <v>225</v>
      </c>
      <c r="AG903" s="99" t="s">
        <v>323</v>
      </c>
      <c r="AH903">
        <v>1</v>
      </c>
      <c r="AI903">
        <v>10</v>
      </c>
      <c r="AJ903">
        <v>1</v>
      </c>
    </row>
    <row r="904" spans="1:36" x14ac:dyDescent="0.2">
      <c r="A904">
        <v>776672</v>
      </c>
      <c r="B904" s="85">
        <v>45888</v>
      </c>
      <c r="C904">
        <v>2025</v>
      </c>
      <c r="D904">
        <v>8.3000000000000007</v>
      </c>
      <c r="E904">
        <v>8.5</v>
      </c>
      <c r="F904">
        <v>-112.5</v>
      </c>
      <c r="G904">
        <v>1</v>
      </c>
      <c r="H904">
        <v>-113</v>
      </c>
      <c r="I904">
        <v>0.53051599999999999</v>
      </c>
      <c r="J904">
        <v>-108</v>
      </c>
      <c r="K904">
        <v>-113</v>
      </c>
      <c r="L904">
        <v>0.340368381</v>
      </c>
      <c r="M904">
        <v>7</v>
      </c>
      <c r="N904">
        <v>104</v>
      </c>
      <c r="O904">
        <v>0.49019600000000002</v>
      </c>
      <c r="P904">
        <v>100</v>
      </c>
      <c r="Q904">
        <v>104</v>
      </c>
      <c r="R904" s="99">
        <v>0.50682345500000003</v>
      </c>
      <c r="S904" s="102">
        <f t="shared" si="70"/>
        <v>102.76714497847826</v>
      </c>
      <c r="T904" s="99">
        <v>0.48810353400000001</v>
      </c>
      <c r="U904" s="102">
        <f t="shared" si="71"/>
        <v>-104.87456663241453</v>
      </c>
      <c r="V904">
        <v>0.52802000000000004</v>
      </c>
      <c r="W904" s="100">
        <f t="shared" si="72"/>
        <v>-111.87338446544348</v>
      </c>
      <c r="X904">
        <v>0.54535999999999996</v>
      </c>
      <c r="Y904" s="100">
        <f t="shared" si="73"/>
        <v>-119.95424951610063</v>
      </c>
      <c r="Z904">
        <v>0.49495</v>
      </c>
      <c r="AA904" s="100">
        <f t="shared" si="74"/>
        <v>102.04061016264269</v>
      </c>
      <c r="AB904">
        <v>0.68051600000000001</v>
      </c>
      <c r="AC904">
        <v>1</v>
      </c>
      <c r="AD904">
        <v>6</v>
      </c>
      <c r="AE904">
        <v>5</v>
      </c>
      <c r="AF904" t="s">
        <v>222</v>
      </c>
      <c r="AG904" s="99" t="s">
        <v>325</v>
      </c>
      <c r="AH904">
        <v>1</v>
      </c>
      <c r="AI904">
        <v>11</v>
      </c>
      <c r="AJ904">
        <v>1</v>
      </c>
    </row>
    <row r="905" spans="1:36" x14ac:dyDescent="0.2">
      <c r="A905">
        <v>776675</v>
      </c>
      <c r="B905" s="85">
        <v>45888</v>
      </c>
      <c r="C905">
        <v>2025</v>
      </c>
      <c r="D905">
        <v>8.3000000000000007</v>
      </c>
      <c r="E905">
        <v>8.5</v>
      </c>
      <c r="F905">
        <v>-100</v>
      </c>
      <c r="G905">
        <v>13</v>
      </c>
      <c r="H905">
        <v>-102</v>
      </c>
      <c r="I905">
        <v>0.50495000000000001</v>
      </c>
      <c r="J905">
        <v>-106</v>
      </c>
      <c r="K905">
        <v>-102</v>
      </c>
      <c r="L905">
        <v>0.32365466500000001</v>
      </c>
      <c r="M905">
        <v>28</v>
      </c>
      <c r="N905">
        <v>-106</v>
      </c>
      <c r="O905">
        <v>0.51456299999999999</v>
      </c>
      <c r="P905">
        <v>-102</v>
      </c>
      <c r="Q905">
        <v>-106</v>
      </c>
      <c r="R905" s="99">
        <v>0.47866799799999998</v>
      </c>
      <c r="S905" s="102">
        <f t="shared" si="70"/>
        <v>-108.91306796741405</v>
      </c>
      <c r="T905" s="99">
        <v>0.49665004699999998</v>
      </c>
      <c r="U905" s="102">
        <f t="shared" si="71"/>
        <v>-101.34901950386812</v>
      </c>
      <c r="V905">
        <v>0.51022400000000001</v>
      </c>
      <c r="W905" s="100">
        <f t="shared" si="72"/>
        <v>-104.17496978210448</v>
      </c>
      <c r="X905">
        <v>0.48718499999999998</v>
      </c>
      <c r="Y905" s="100">
        <f t="shared" si="73"/>
        <v>105.26083520633846</v>
      </c>
      <c r="Z905">
        <v>0.50269200000000003</v>
      </c>
      <c r="AA905" s="100">
        <f t="shared" si="74"/>
        <v>-101.08262887385686</v>
      </c>
      <c r="AB905">
        <v>0.65495000000000003</v>
      </c>
      <c r="AC905">
        <v>1</v>
      </c>
      <c r="AD905">
        <v>5</v>
      </c>
      <c r="AE905">
        <v>2</v>
      </c>
      <c r="AF905" t="s">
        <v>228</v>
      </c>
      <c r="AG905" s="99" t="s">
        <v>326</v>
      </c>
      <c r="AH905">
        <v>-1</v>
      </c>
      <c r="AI905">
        <v>7</v>
      </c>
      <c r="AJ905">
        <v>-1</v>
      </c>
    </row>
    <row r="906" spans="1:36" x14ac:dyDescent="0.2">
      <c r="A906">
        <v>776676</v>
      </c>
      <c r="B906" s="85">
        <v>45888</v>
      </c>
      <c r="C906">
        <v>2025</v>
      </c>
      <c r="D906">
        <v>8.3000000000000007</v>
      </c>
      <c r="E906">
        <v>6.5</v>
      </c>
      <c r="F906">
        <v>-113</v>
      </c>
      <c r="G906">
        <v>5</v>
      </c>
      <c r="H906">
        <v>-149</v>
      </c>
      <c r="I906">
        <v>0.59839399999999998</v>
      </c>
      <c r="J906">
        <v>-133</v>
      </c>
      <c r="K906">
        <v>-149</v>
      </c>
      <c r="L906">
        <v>0.31173380000000001</v>
      </c>
      <c r="M906">
        <v>17</v>
      </c>
      <c r="N906">
        <v>137</v>
      </c>
      <c r="O906">
        <v>0.42194100000000001</v>
      </c>
      <c r="P906">
        <v>120</v>
      </c>
      <c r="Q906">
        <v>137</v>
      </c>
      <c r="R906" s="99">
        <v>0.53119625800000003</v>
      </c>
      <c r="S906" s="102">
        <f t="shared" si="70"/>
        <v>113.30887755584511</v>
      </c>
      <c r="T906" s="99">
        <v>0.58318130400000001</v>
      </c>
      <c r="U906" s="102">
        <f t="shared" si="71"/>
        <v>139.91246304364429</v>
      </c>
      <c r="V906">
        <v>0.62737799999999999</v>
      </c>
      <c r="W906" s="100">
        <f t="shared" si="72"/>
        <v>-168.36848065868361</v>
      </c>
      <c r="X906">
        <v>0.53628399999999998</v>
      </c>
      <c r="Y906" s="100">
        <f t="shared" si="73"/>
        <v>-115.64923358262385</v>
      </c>
      <c r="Z906">
        <v>0.60292500000000004</v>
      </c>
      <c r="AA906" s="100">
        <f t="shared" si="74"/>
        <v>-151.84159163885917</v>
      </c>
      <c r="AB906">
        <v>0.748394</v>
      </c>
      <c r="AC906">
        <v>1</v>
      </c>
      <c r="AD906">
        <v>4</v>
      </c>
      <c r="AE906">
        <v>1</v>
      </c>
      <c r="AF906" t="s">
        <v>228</v>
      </c>
      <c r="AG906" s="99" t="s">
        <v>325</v>
      </c>
      <c r="AH906">
        <v>1</v>
      </c>
      <c r="AI906">
        <v>5</v>
      </c>
      <c r="AJ906">
        <v>-1</v>
      </c>
    </row>
    <row r="907" spans="1:36" x14ac:dyDescent="0.2">
      <c r="A907">
        <v>776677</v>
      </c>
      <c r="B907" s="85">
        <v>45888</v>
      </c>
      <c r="C907">
        <v>2025</v>
      </c>
      <c r="D907">
        <v>8.3000000000000007</v>
      </c>
      <c r="E907">
        <v>8</v>
      </c>
      <c r="F907">
        <v>105</v>
      </c>
      <c r="G907">
        <v>27</v>
      </c>
      <c r="H907">
        <v>120</v>
      </c>
      <c r="I907">
        <v>0.45454499999999998</v>
      </c>
      <c r="J907">
        <v>118</v>
      </c>
      <c r="K907">
        <v>120</v>
      </c>
      <c r="L907">
        <v>0.32069846699999999</v>
      </c>
      <c r="M907">
        <v>19</v>
      </c>
      <c r="N907">
        <v>-130</v>
      </c>
      <c r="O907">
        <v>0.56521699999999997</v>
      </c>
      <c r="P907">
        <v>-128</v>
      </c>
      <c r="Q907">
        <v>-130</v>
      </c>
      <c r="R907" s="99">
        <v>0.50611608900000005</v>
      </c>
      <c r="S907" s="102">
        <f t="shared" si="70"/>
        <v>102.47673141958256</v>
      </c>
      <c r="T907" s="99">
        <v>0.52242467699999995</v>
      </c>
      <c r="U907" s="102">
        <f t="shared" si="71"/>
        <v>109.39105348204934</v>
      </c>
      <c r="V907">
        <v>0.441</v>
      </c>
      <c r="W907" s="100">
        <f t="shared" si="72"/>
        <v>126.75736961451246</v>
      </c>
      <c r="X907">
        <v>0.41877999999999999</v>
      </c>
      <c r="Y907" s="100">
        <f t="shared" si="73"/>
        <v>138.78886288743496</v>
      </c>
      <c r="Z907">
        <v>0.42568800000000001</v>
      </c>
      <c r="AA907" s="100">
        <f t="shared" si="74"/>
        <v>134.91383360583336</v>
      </c>
      <c r="AB907">
        <v>0.30454500000000001</v>
      </c>
      <c r="AC907">
        <v>-1</v>
      </c>
      <c r="AD907">
        <v>3</v>
      </c>
      <c r="AE907">
        <v>13</v>
      </c>
      <c r="AF907" t="s">
        <v>229</v>
      </c>
      <c r="AG907" s="99" t="s">
        <v>323</v>
      </c>
      <c r="AH907">
        <v>1</v>
      </c>
      <c r="AI907">
        <v>16</v>
      </c>
      <c r="AJ907">
        <v>1</v>
      </c>
    </row>
    <row r="908" spans="1:36" x14ac:dyDescent="0.2">
      <c r="A908">
        <v>776679</v>
      </c>
      <c r="B908" s="85">
        <v>45888</v>
      </c>
      <c r="C908">
        <v>2025</v>
      </c>
      <c r="D908">
        <v>8.3000000000000007</v>
      </c>
      <c r="E908">
        <v>7.5</v>
      </c>
      <c r="F908">
        <v>103</v>
      </c>
      <c r="G908">
        <v>22</v>
      </c>
      <c r="H908">
        <v>123</v>
      </c>
      <c r="I908">
        <v>0.44843</v>
      </c>
      <c r="J908">
        <v>130</v>
      </c>
      <c r="K908">
        <v>123</v>
      </c>
      <c r="L908">
        <v>0.33647680099999999</v>
      </c>
      <c r="M908">
        <v>29</v>
      </c>
      <c r="N908">
        <v>-133</v>
      </c>
      <c r="O908">
        <v>0.57081499999999996</v>
      </c>
      <c r="P908">
        <v>-141</v>
      </c>
      <c r="Q908">
        <v>-133</v>
      </c>
      <c r="R908" s="99">
        <v>0.53073879999999996</v>
      </c>
      <c r="S908" s="102">
        <f t="shared" si="70"/>
        <v>113.10093397877343</v>
      </c>
      <c r="T908" s="99">
        <v>0.50128373999999998</v>
      </c>
      <c r="U908" s="102">
        <f t="shared" si="71"/>
        <v>100.51481778436499</v>
      </c>
      <c r="V908">
        <v>0.47229700000000002</v>
      </c>
      <c r="W908" s="100">
        <f t="shared" si="72"/>
        <v>111.73117762763685</v>
      </c>
      <c r="X908">
        <v>0.47603400000000001</v>
      </c>
      <c r="Y908" s="100">
        <f t="shared" si="73"/>
        <v>110.06902868282516</v>
      </c>
      <c r="Z908">
        <v>0.46393299999999998</v>
      </c>
      <c r="AA908" s="100">
        <f t="shared" si="74"/>
        <v>115.54836582006455</v>
      </c>
      <c r="AB908">
        <v>0.29842999999999997</v>
      </c>
      <c r="AC908">
        <v>-1</v>
      </c>
      <c r="AD908">
        <v>3</v>
      </c>
      <c r="AE908">
        <v>7</v>
      </c>
      <c r="AF908" t="s">
        <v>227</v>
      </c>
      <c r="AG908" s="99" t="s">
        <v>323</v>
      </c>
      <c r="AH908">
        <v>1</v>
      </c>
      <c r="AI908">
        <v>10</v>
      </c>
      <c r="AJ908">
        <v>1</v>
      </c>
    </row>
    <row r="909" spans="1:36" x14ac:dyDescent="0.2">
      <c r="A909">
        <v>776684</v>
      </c>
      <c r="B909" s="85">
        <v>45888</v>
      </c>
      <c r="C909">
        <v>2025</v>
      </c>
      <c r="D909">
        <v>8.3000000000000007</v>
      </c>
      <c r="E909">
        <v>9.5</v>
      </c>
      <c r="F909">
        <v>114</v>
      </c>
      <c r="G909">
        <v>3</v>
      </c>
      <c r="H909">
        <v>-141</v>
      </c>
      <c r="I909">
        <v>0.58506199999999997</v>
      </c>
      <c r="J909">
        <v>-138</v>
      </c>
      <c r="K909">
        <v>-141</v>
      </c>
      <c r="L909">
        <v>0.34564541199999999</v>
      </c>
      <c r="M909">
        <v>2</v>
      </c>
      <c r="N909">
        <v>130</v>
      </c>
      <c r="O909">
        <v>0.43478299999999998</v>
      </c>
      <c r="P909">
        <v>127</v>
      </c>
      <c r="Q909">
        <v>130</v>
      </c>
      <c r="R909" s="99">
        <v>0.50107147600000002</v>
      </c>
      <c r="S909" s="102">
        <f t="shared" si="70"/>
        <v>100.42951082107305</v>
      </c>
      <c r="T909" s="99">
        <v>0.48130446300000002</v>
      </c>
      <c r="U909" s="102">
        <f t="shared" si="71"/>
        <v>-107.76869463601875</v>
      </c>
      <c r="V909">
        <v>0.58431500000000003</v>
      </c>
      <c r="W909" s="100">
        <f t="shared" si="72"/>
        <v>-140.56677532266019</v>
      </c>
      <c r="X909">
        <v>0.56109799999999999</v>
      </c>
      <c r="Y909" s="100">
        <f t="shared" si="73"/>
        <v>-127.84129486764699</v>
      </c>
      <c r="Z909">
        <v>0.54252299999999998</v>
      </c>
      <c r="AA909" s="100">
        <f t="shared" si="74"/>
        <v>-118.59022420799296</v>
      </c>
      <c r="AB909">
        <v>0.435062</v>
      </c>
      <c r="AC909">
        <v>-1</v>
      </c>
      <c r="AD909">
        <v>3</v>
      </c>
      <c r="AE909">
        <v>4</v>
      </c>
      <c r="AF909" t="s">
        <v>222</v>
      </c>
      <c r="AG909" s="99" t="s">
        <v>324</v>
      </c>
      <c r="AH909">
        <v>-1</v>
      </c>
      <c r="AI909">
        <v>7</v>
      </c>
      <c r="AJ909">
        <v>-1</v>
      </c>
    </row>
    <row r="910" spans="1:36" x14ac:dyDescent="0.2">
      <c r="A910">
        <v>776686</v>
      </c>
      <c r="B910" s="85">
        <v>45888</v>
      </c>
      <c r="C910">
        <v>2025</v>
      </c>
      <c r="D910">
        <v>8.3000000000000007</v>
      </c>
      <c r="E910">
        <v>7.5</v>
      </c>
      <c r="F910">
        <v>-105</v>
      </c>
      <c r="G910">
        <v>11</v>
      </c>
      <c r="H910">
        <v>-135</v>
      </c>
      <c r="I910">
        <v>0.57446799999999998</v>
      </c>
      <c r="J910">
        <v>-128</v>
      </c>
      <c r="K910">
        <v>-135</v>
      </c>
      <c r="L910">
        <v>0.35061088499999998</v>
      </c>
      <c r="M910">
        <v>26</v>
      </c>
      <c r="N910">
        <v>124</v>
      </c>
      <c r="O910">
        <v>0.44642900000000002</v>
      </c>
      <c r="P910">
        <v>118</v>
      </c>
      <c r="Q910">
        <v>124</v>
      </c>
      <c r="R910" s="99">
        <v>0.48375159000000001</v>
      </c>
      <c r="S910" s="102">
        <f t="shared" si="70"/>
        <v>-106.71766680911581</v>
      </c>
      <c r="T910" s="99">
        <v>0.38563829799999999</v>
      </c>
      <c r="U910" s="102">
        <f t="shared" si="71"/>
        <v>-159.31034474174558</v>
      </c>
      <c r="V910">
        <v>0.50667300000000004</v>
      </c>
      <c r="W910" s="100">
        <f t="shared" si="72"/>
        <v>-102.70530500053718</v>
      </c>
      <c r="X910">
        <v>0.53185099999999996</v>
      </c>
      <c r="Y910" s="100">
        <f t="shared" si="73"/>
        <v>-113.60720625271013</v>
      </c>
      <c r="Z910">
        <v>0.53926600000000002</v>
      </c>
      <c r="AA910" s="100">
        <f t="shared" si="74"/>
        <v>-117.04497605993916</v>
      </c>
      <c r="AB910">
        <v>0.42446800000000001</v>
      </c>
      <c r="AC910">
        <v>-1</v>
      </c>
      <c r="AD910">
        <v>4</v>
      </c>
      <c r="AE910">
        <v>7</v>
      </c>
      <c r="AF910" t="s">
        <v>228</v>
      </c>
      <c r="AG910" s="99" t="s">
        <v>324</v>
      </c>
      <c r="AH910">
        <v>-1</v>
      </c>
      <c r="AI910">
        <v>11</v>
      </c>
      <c r="AJ910">
        <v>1</v>
      </c>
    </row>
    <row r="911" spans="1:36" x14ac:dyDescent="0.2">
      <c r="A911">
        <v>776691</v>
      </c>
      <c r="B911" s="85">
        <v>45888</v>
      </c>
      <c r="C911">
        <v>2025</v>
      </c>
      <c r="D911">
        <v>8.3000000000000007</v>
      </c>
      <c r="E911">
        <v>6.5</v>
      </c>
      <c r="F911">
        <v>-113</v>
      </c>
      <c r="G911">
        <v>5</v>
      </c>
      <c r="H911">
        <v>-149</v>
      </c>
      <c r="I911">
        <v>0.59839399999999998</v>
      </c>
      <c r="J911">
        <v>-133</v>
      </c>
      <c r="K911">
        <v>-149</v>
      </c>
      <c r="L911">
        <v>0.31173380000000001</v>
      </c>
      <c r="M911">
        <v>17</v>
      </c>
      <c r="N911">
        <v>137</v>
      </c>
      <c r="O911">
        <v>0.42194100000000001</v>
      </c>
      <c r="P911">
        <v>120</v>
      </c>
      <c r="Q911">
        <v>137</v>
      </c>
      <c r="R911" s="99">
        <v>0.53119625800000003</v>
      </c>
      <c r="S911" s="102">
        <f t="shared" si="70"/>
        <v>113.30887755584511</v>
      </c>
      <c r="T911" s="99">
        <v>0.46020750500000002</v>
      </c>
      <c r="U911" s="102">
        <f t="shared" si="71"/>
        <v>-117.2932838198716</v>
      </c>
      <c r="V911">
        <v>0.62737799999999999</v>
      </c>
      <c r="W911" s="100">
        <f t="shared" si="72"/>
        <v>-168.36848065868361</v>
      </c>
      <c r="X911">
        <v>0.53628399999999998</v>
      </c>
      <c r="Y911" s="100">
        <f t="shared" si="73"/>
        <v>-115.64923358262385</v>
      </c>
      <c r="Z911">
        <v>0.60292500000000004</v>
      </c>
      <c r="AA911" s="100">
        <f t="shared" si="74"/>
        <v>-151.84159163885917</v>
      </c>
      <c r="AB911">
        <v>0.748394</v>
      </c>
      <c r="AC911">
        <v>1</v>
      </c>
      <c r="AD911">
        <v>6</v>
      </c>
      <c r="AE911">
        <v>4</v>
      </c>
      <c r="AF911" t="s">
        <v>225</v>
      </c>
      <c r="AG911" s="99" t="s">
        <v>325</v>
      </c>
      <c r="AH911">
        <v>1</v>
      </c>
      <c r="AI911">
        <v>10</v>
      </c>
      <c r="AJ911">
        <v>1</v>
      </c>
    </row>
    <row r="912" spans="1:36" x14ac:dyDescent="0.2">
      <c r="A912">
        <v>776652</v>
      </c>
      <c r="B912" s="85">
        <v>45889</v>
      </c>
      <c r="C912">
        <v>2025</v>
      </c>
      <c r="D912">
        <v>8.3000000000000007</v>
      </c>
      <c r="E912">
        <v>8.5</v>
      </c>
      <c r="F912">
        <v>-111.5</v>
      </c>
      <c r="G912">
        <v>4</v>
      </c>
      <c r="H912">
        <v>-120</v>
      </c>
      <c r="I912">
        <v>0.54545500000000002</v>
      </c>
      <c r="J912">
        <v>-130</v>
      </c>
      <c r="K912">
        <v>-120</v>
      </c>
      <c r="L912">
        <v>0.34782608700000001</v>
      </c>
      <c r="M912">
        <v>6</v>
      </c>
      <c r="N912">
        <v>111</v>
      </c>
      <c r="O912">
        <v>0.47393400000000002</v>
      </c>
      <c r="P912">
        <v>120</v>
      </c>
      <c r="Q912">
        <v>111</v>
      </c>
      <c r="R912" s="99">
        <v>0.52134423299999999</v>
      </c>
      <c r="S912" s="102">
        <f t="shared" si="70"/>
        <v>108.91840628340323</v>
      </c>
      <c r="T912" s="99">
        <v>0.409100091</v>
      </c>
      <c r="U912" s="102">
        <f t="shared" si="71"/>
        <v>-144.43895809350968</v>
      </c>
      <c r="V912">
        <v>0.57281400000000005</v>
      </c>
      <c r="W912" s="100">
        <f t="shared" si="72"/>
        <v>-134.09006849475406</v>
      </c>
      <c r="X912">
        <v>0.52224199999999998</v>
      </c>
      <c r="Y912" s="100">
        <f t="shared" si="73"/>
        <v>-109.31099008284528</v>
      </c>
      <c r="Z912">
        <v>0.65354299999999999</v>
      </c>
      <c r="AA912" s="100">
        <f t="shared" si="74"/>
        <v>-188.63610779981352</v>
      </c>
      <c r="AB912">
        <v>0.69545500000000005</v>
      </c>
      <c r="AC912">
        <v>1</v>
      </c>
      <c r="AD912">
        <v>2</v>
      </c>
      <c r="AE912">
        <v>1</v>
      </c>
      <c r="AF912" t="s">
        <v>222</v>
      </c>
      <c r="AG912" s="99" t="s">
        <v>325</v>
      </c>
      <c r="AH912">
        <v>1</v>
      </c>
      <c r="AI912">
        <v>3</v>
      </c>
      <c r="AJ912">
        <v>-1</v>
      </c>
    </row>
    <row r="913" spans="1:36" x14ac:dyDescent="0.2">
      <c r="A913">
        <v>776656</v>
      </c>
      <c r="B913" s="85">
        <v>45889</v>
      </c>
      <c r="C913">
        <v>2025</v>
      </c>
      <c r="D913">
        <v>8.3000000000000007</v>
      </c>
      <c r="E913">
        <v>8.5</v>
      </c>
      <c r="F913">
        <v>-106</v>
      </c>
      <c r="G913">
        <v>23</v>
      </c>
      <c r="H913">
        <v>-138</v>
      </c>
      <c r="I913">
        <v>0.57983200000000001</v>
      </c>
      <c r="J913">
        <v>-144</v>
      </c>
      <c r="K913">
        <v>-138</v>
      </c>
      <c r="L913">
        <v>0.30313439199999997</v>
      </c>
      <c r="M913">
        <v>25</v>
      </c>
      <c r="N913">
        <v>127</v>
      </c>
      <c r="O913">
        <v>0.440529</v>
      </c>
      <c r="P913">
        <v>132</v>
      </c>
      <c r="Q913">
        <v>127</v>
      </c>
      <c r="R913" s="99">
        <v>0.45633063499999998</v>
      </c>
      <c r="S913" s="102">
        <f t="shared" si="70"/>
        <v>-119.13935276337514</v>
      </c>
      <c r="T913" s="99">
        <v>0.53357602500000001</v>
      </c>
      <c r="U913" s="102">
        <f t="shared" si="71"/>
        <v>114.39721232168651</v>
      </c>
      <c r="V913">
        <v>0.47348099999999999</v>
      </c>
      <c r="W913" s="100">
        <f t="shared" si="72"/>
        <v>111.20171664755291</v>
      </c>
      <c r="X913">
        <v>0.57564899999999997</v>
      </c>
      <c r="Y913" s="100">
        <f t="shared" si="73"/>
        <v>-135.65397512907944</v>
      </c>
      <c r="Z913">
        <v>0.55647800000000003</v>
      </c>
      <c r="AA913" s="100">
        <f t="shared" si="74"/>
        <v>-125.46795874838227</v>
      </c>
      <c r="AB913">
        <v>0.72983200000000004</v>
      </c>
      <c r="AC913">
        <v>1</v>
      </c>
      <c r="AD913">
        <v>8</v>
      </c>
      <c r="AE913">
        <v>1</v>
      </c>
      <c r="AF913" t="s">
        <v>226</v>
      </c>
      <c r="AG913" s="99" t="s">
        <v>325</v>
      </c>
      <c r="AH913">
        <v>1</v>
      </c>
      <c r="AI913">
        <v>9</v>
      </c>
      <c r="AJ913">
        <v>1</v>
      </c>
    </row>
    <row r="914" spans="1:36" x14ac:dyDescent="0.2">
      <c r="A914">
        <v>776658</v>
      </c>
      <c r="B914" s="85">
        <v>45889</v>
      </c>
      <c r="C914">
        <v>2025</v>
      </c>
      <c r="D914">
        <v>8.3000000000000007</v>
      </c>
      <c r="E914">
        <v>9.5</v>
      </c>
      <c r="F914">
        <v>104</v>
      </c>
      <c r="G914">
        <v>1</v>
      </c>
      <c r="H914">
        <v>-120</v>
      </c>
      <c r="I914">
        <v>0.54545500000000002</v>
      </c>
      <c r="J914">
        <v>-120</v>
      </c>
      <c r="K914">
        <v>-120</v>
      </c>
      <c r="L914">
        <v>0.340368381</v>
      </c>
      <c r="M914">
        <v>7</v>
      </c>
      <c r="N914">
        <v>102</v>
      </c>
      <c r="O914">
        <v>0.49504999999999999</v>
      </c>
      <c r="P914">
        <v>102</v>
      </c>
      <c r="Q914">
        <v>-104</v>
      </c>
      <c r="R914" s="99">
        <v>0.50911854099999998</v>
      </c>
      <c r="S914" s="102">
        <f t="shared" si="70"/>
        <v>103.71517026476242</v>
      </c>
      <c r="T914" s="99">
        <v>0.479301382</v>
      </c>
      <c r="U914" s="102">
        <f t="shared" si="71"/>
        <v>-108.63699491690593</v>
      </c>
      <c r="V914">
        <v>0.5</v>
      </c>
      <c r="W914" s="100">
        <f t="shared" si="72"/>
        <v>-100</v>
      </c>
      <c r="X914">
        <v>0.5</v>
      </c>
      <c r="Y914" s="100">
        <f t="shared" si="73"/>
        <v>-100</v>
      </c>
      <c r="Z914">
        <v>0.5</v>
      </c>
      <c r="AA914" s="100">
        <f t="shared" si="74"/>
        <v>-100</v>
      </c>
      <c r="AB914">
        <v>0.69545500000000005</v>
      </c>
      <c r="AC914">
        <v>1</v>
      </c>
      <c r="AD914">
        <v>3</v>
      </c>
      <c r="AE914">
        <v>2</v>
      </c>
      <c r="AF914" t="s">
        <v>222</v>
      </c>
      <c r="AG914" s="99" t="s">
        <v>325</v>
      </c>
      <c r="AH914">
        <v>1</v>
      </c>
      <c r="AI914">
        <v>5</v>
      </c>
      <c r="AJ914">
        <v>-1</v>
      </c>
    </row>
    <row r="915" spans="1:36" x14ac:dyDescent="0.2">
      <c r="A915">
        <v>776659</v>
      </c>
      <c r="B915" s="85">
        <v>45889</v>
      </c>
      <c r="C915">
        <v>2025</v>
      </c>
      <c r="D915">
        <v>8.3000000000000007</v>
      </c>
      <c r="E915">
        <v>9</v>
      </c>
      <c r="F915">
        <v>106</v>
      </c>
      <c r="G915">
        <v>16</v>
      </c>
      <c r="H915">
        <v>144</v>
      </c>
      <c r="I915">
        <v>0.40983599999999998</v>
      </c>
      <c r="J915">
        <v>152</v>
      </c>
      <c r="K915">
        <v>144</v>
      </c>
      <c r="L915">
        <v>0.34988272100000001</v>
      </c>
      <c r="M915">
        <v>18</v>
      </c>
      <c r="N915">
        <v>-156</v>
      </c>
      <c r="O915">
        <v>0.609375</v>
      </c>
      <c r="P915">
        <v>-166</v>
      </c>
      <c r="Q915">
        <v>-156</v>
      </c>
      <c r="R915" s="99">
        <v>0.54013183399999998</v>
      </c>
      <c r="S915" s="102">
        <f t="shared" si="70"/>
        <v>117.45362561147579</v>
      </c>
      <c r="T915" s="99">
        <v>0.54897571099999998</v>
      </c>
      <c r="U915" s="102">
        <f t="shared" si="71"/>
        <v>121.71754922937197</v>
      </c>
      <c r="V915">
        <v>0.381687</v>
      </c>
      <c r="W915" s="100">
        <f t="shared" si="72"/>
        <v>161.99477582417006</v>
      </c>
      <c r="X915">
        <v>0.382803</v>
      </c>
      <c r="Y915" s="100">
        <f t="shared" si="73"/>
        <v>161.23097258903405</v>
      </c>
      <c r="Z915">
        <v>0.41750700000000002</v>
      </c>
      <c r="AA915" s="100">
        <f t="shared" si="74"/>
        <v>139.51694223090868</v>
      </c>
      <c r="AB915">
        <v>0.559836</v>
      </c>
      <c r="AC915">
        <v>1</v>
      </c>
      <c r="AD915">
        <v>5</v>
      </c>
      <c r="AE915">
        <v>4</v>
      </c>
      <c r="AF915" t="s">
        <v>222</v>
      </c>
      <c r="AG915" s="99" t="s">
        <v>326</v>
      </c>
      <c r="AH915">
        <v>-1</v>
      </c>
      <c r="AI915">
        <v>9</v>
      </c>
      <c r="AJ915">
        <v>0</v>
      </c>
    </row>
    <row r="916" spans="1:36" x14ac:dyDescent="0.2">
      <c r="A916">
        <v>776661</v>
      </c>
      <c r="B916" s="85">
        <v>45889</v>
      </c>
      <c r="C916">
        <v>2025</v>
      </c>
      <c r="D916">
        <v>8.3000000000000007</v>
      </c>
      <c r="E916">
        <v>8.5</v>
      </c>
      <c r="F916">
        <v>-107</v>
      </c>
      <c r="G916">
        <v>22</v>
      </c>
      <c r="H916">
        <v>136</v>
      </c>
      <c r="I916">
        <v>0.42372900000000002</v>
      </c>
      <c r="J916">
        <v>140</v>
      </c>
      <c r="K916">
        <v>136</v>
      </c>
      <c r="L916">
        <v>0.33647680099999999</v>
      </c>
      <c r="M916">
        <v>29</v>
      </c>
      <c r="N916">
        <v>-148</v>
      </c>
      <c r="O916">
        <v>0.59677400000000003</v>
      </c>
      <c r="P916">
        <v>-153</v>
      </c>
      <c r="Q916">
        <v>-148</v>
      </c>
      <c r="R916" s="99">
        <v>0.53164370999999999</v>
      </c>
      <c r="S916" s="102">
        <f t="shared" si="70"/>
        <v>113.51266575281822</v>
      </c>
      <c r="T916" s="99">
        <v>0.62070231200000003</v>
      </c>
      <c r="U916" s="102">
        <f t="shared" si="71"/>
        <v>163.64516094809417</v>
      </c>
      <c r="V916">
        <v>0.48152899999999998</v>
      </c>
      <c r="W916" s="100">
        <f t="shared" si="72"/>
        <v>107.6718120819307</v>
      </c>
      <c r="X916">
        <v>0.44093199999999999</v>
      </c>
      <c r="Y916" s="100">
        <f t="shared" si="73"/>
        <v>126.79233986192884</v>
      </c>
      <c r="Z916">
        <v>0.45947399999999999</v>
      </c>
      <c r="AA916" s="100">
        <f t="shared" si="74"/>
        <v>117.64017115223061</v>
      </c>
      <c r="AB916">
        <v>0.57372900000000004</v>
      </c>
      <c r="AC916">
        <v>1</v>
      </c>
      <c r="AD916">
        <v>2</v>
      </c>
      <c r="AE916">
        <v>1</v>
      </c>
      <c r="AF916" t="s">
        <v>222</v>
      </c>
      <c r="AG916" s="99" t="s">
        <v>326</v>
      </c>
      <c r="AH916">
        <v>-1</v>
      </c>
      <c r="AI916">
        <v>3</v>
      </c>
      <c r="AJ916">
        <v>-1</v>
      </c>
    </row>
    <row r="917" spans="1:36" x14ac:dyDescent="0.2">
      <c r="A917">
        <v>776662</v>
      </c>
      <c r="B917" s="85">
        <v>45889</v>
      </c>
      <c r="C917">
        <v>2025</v>
      </c>
      <c r="D917">
        <v>8.3000000000000007</v>
      </c>
      <c r="E917">
        <v>8.5</v>
      </c>
      <c r="F917">
        <v>-106</v>
      </c>
      <c r="G917">
        <v>21</v>
      </c>
      <c r="H917">
        <v>-138</v>
      </c>
      <c r="I917">
        <v>0.57983200000000001</v>
      </c>
      <c r="J917">
        <v>-138</v>
      </c>
      <c r="K917">
        <v>-138</v>
      </c>
      <c r="L917">
        <v>0.323198667</v>
      </c>
      <c r="M917">
        <v>24</v>
      </c>
      <c r="N917">
        <v>128</v>
      </c>
      <c r="O917">
        <v>0.43859599999999999</v>
      </c>
      <c r="P917">
        <v>128</v>
      </c>
      <c r="Q917">
        <v>128</v>
      </c>
      <c r="R917" s="99">
        <v>0.48027142499999997</v>
      </c>
      <c r="S917" s="102">
        <f t="shared" si="70"/>
        <v>-108.21559392170792</v>
      </c>
      <c r="T917" s="99">
        <v>0.45330629700000002</v>
      </c>
      <c r="U917" s="102">
        <f t="shared" si="71"/>
        <v>-120.601391734031</v>
      </c>
      <c r="V917">
        <v>0.537906</v>
      </c>
      <c r="W917" s="100">
        <f t="shared" si="72"/>
        <v>-116.4061857544136</v>
      </c>
      <c r="X917">
        <v>0.56751399999999996</v>
      </c>
      <c r="Y917" s="100">
        <f t="shared" si="73"/>
        <v>-131.22135745434534</v>
      </c>
      <c r="Z917">
        <v>0.52384799999999998</v>
      </c>
      <c r="AA917" s="100">
        <f t="shared" si="74"/>
        <v>-110.01696937112517</v>
      </c>
      <c r="AB917">
        <v>0.72983200000000004</v>
      </c>
      <c r="AC917">
        <v>1</v>
      </c>
      <c r="AD917">
        <v>11</v>
      </c>
      <c r="AE917">
        <v>2</v>
      </c>
      <c r="AF917" t="s">
        <v>229</v>
      </c>
      <c r="AG917" s="99" t="s">
        <v>325</v>
      </c>
      <c r="AH917">
        <v>1</v>
      </c>
      <c r="AI917">
        <v>13</v>
      </c>
      <c r="AJ917">
        <v>1</v>
      </c>
    </row>
    <row r="918" spans="1:36" x14ac:dyDescent="0.2">
      <c r="A918">
        <v>776663</v>
      </c>
      <c r="B918" s="85">
        <v>45889</v>
      </c>
      <c r="C918">
        <v>2025</v>
      </c>
      <c r="D918">
        <v>8.3000000000000007</v>
      </c>
      <c r="E918">
        <v>6.5</v>
      </c>
      <c r="F918">
        <v>-107.5</v>
      </c>
      <c r="G918">
        <v>5</v>
      </c>
      <c r="H918">
        <v>104</v>
      </c>
      <c r="I918">
        <v>0.49019600000000002</v>
      </c>
      <c r="J918">
        <v>103</v>
      </c>
      <c r="K918">
        <v>104</v>
      </c>
      <c r="L918">
        <v>0.31173380000000001</v>
      </c>
      <c r="M918">
        <v>17</v>
      </c>
      <c r="N918">
        <v>-113</v>
      </c>
      <c r="O918">
        <v>0.53051599999999999</v>
      </c>
      <c r="P918">
        <v>-112</v>
      </c>
      <c r="Q918">
        <v>-113</v>
      </c>
      <c r="R918" s="99">
        <v>0.53386141200000004</v>
      </c>
      <c r="S918" s="102">
        <f t="shared" si="70"/>
        <v>114.52847409406064</v>
      </c>
      <c r="T918" s="99">
        <v>0.584321231</v>
      </c>
      <c r="U918" s="102">
        <f t="shared" si="71"/>
        <v>140.57038140430021</v>
      </c>
      <c r="V918">
        <v>0.52936799999999995</v>
      </c>
      <c r="W918" s="100">
        <f t="shared" si="72"/>
        <v>-112.48023933774157</v>
      </c>
      <c r="X918">
        <v>0.53372699999999995</v>
      </c>
      <c r="Y918" s="100">
        <f t="shared" si="73"/>
        <v>-114.46663220902774</v>
      </c>
      <c r="Z918">
        <v>0.557778</v>
      </c>
      <c r="AA918" s="100">
        <f t="shared" si="74"/>
        <v>-126.13076689988286</v>
      </c>
      <c r="AB918">
        <v>0.64019599999999999</v>
      </c>
      <c r="AC918">
        <v>1</v>
      </c>
      <c r="AD918">
        <v>4</v>
      </c>
      <c r="AE918">
        <v>3</v>
      </c>
      <c r="AF918" t="s">
        <v>222</v>
      </c>
      <c r="AG918" s="99" t="s">
        <v>326</v>
      </c>
      <c r="AH918">
        <v>-1</v>
      </c>
      <c r="AI918">
        <v>7</v>
      </c>
      <c r="AJ918">
        <v>1</v>
      </c>
    </row>
    <row r="919" spans="1:36" x14ac:dyDescent="0.2">
      <c r="A919">
        <v>776664</v>
      </c>
      <c r="B919" s="85">
        <v>45889</v>
      </c>
      <c r="C919">
        <v>2025</v>
      </c>
      <c r="D919">
        <v>8.3000000000000007</v>
      </c>
      <c r="E919">
        <v>8.5</v>
      </c>
      <c r="F919">
        <v>-106.5</v>
      </c>
      <c r="G919">
        <v>27</v>
      </c>
      <c r="H919">
        <v>-109</v>
      </c>
      <c r="I919">
        <v>0.52153099999999997</v>
      </c>
      <c r="J919">
        <v>-116</v>
      </c>
      <c r="K919">
        <v>-109</v>
      </c>
      <c r="L919">
        <v>0.32069846699999999</v>
      </c>
      <c r="M919">
        <v>19</v>
      </c>
      <c r="N919">
        <v>101</v>
      </c>
      <c r="O919">
        <v>0.49751200000000001</v>
      </c>
      <c r="P919">
        <v>107</v>
      </c>
      <c r="Q919">
        <v>101</v>
      </c>
      <c r="R919" s="99">
        <v>0.521308357</v>
      </c>
      <c r="S919" s="102">
        <f t="shared" si="70"/>
        <v>108.90274869494641</v>
      </c>
      <c r="T919" s="99">
        <v>0.53992829499999995</v>
      </c>
      <c r="U919" s="102">
        <f t="shared" si="71"/>
        <v>117.35742257829133</v>
      </c>
      <c r="V919">
        <v>0.52629300000000001</v>
      </c>
      <c r="W919" s="100">
        <f t="shared" si="72"/>
        <v>-111.10095480961861</v>
      </c>
      <c r="X919">
        <v>0.420103</v>
      </c>
      <c r="Y919" s="100">
        <f t="shared" si="73"/>
        <v>138.03686238850949</v>
      </c>
      <c r="Z919">
        <v>0.45127400000000001</v>
      </c>
      <c r="AA919" s="100">
        <f t="shared" si="74"/>
        <v>121.59486254470677</v>
      </c>
      <c r="AB919">
        <v>0.371531</v>
      </c>
      <c r="AC919">
        <v>-1</v>
      </c>
      <c r="AD919">
        <v>4</v>
      </c>
      <c r="AE919">
        <v>6</v>
      </c>
      <c r="AF919" t="s">
        <v>225</v>
      </c>
      <c r="AG919" s="99" t="s">
        <v>324</v>
      </c>
      <c r="AH919">
        <v>-1</v>
      </c>
      <c r="AI919">
        <v>10</v>
      </c>
      <c r="AJ919">
        <v>1</v>
      </c>
    </row>
    <row r="920" spans="1:36" x14ac:dyDescent="0.2">
      <c r="A920">
        <v>776665</v>
      </c>
      <c r="B920" s="85">
        <v>45889</v>
      </c>
      <c r="C920">
        <v>2025</v>
      </c>
      <c r="D920">
        <v>8.3000000000000007</v>
      </c>
      <c r="E920">
        <v>9</v>
      </c>
      <c r="F920">
        <v>-105</v>
      </c>
      <c r="G920">
        <v>15</v>
      </c>
      <c r="H920">
        <v>-133</v>
      </c>
      <c r="I920">
        <v>0.57081499999999996</v>
      </c>
      <c r="J920">
        <v>-117</v>
      </c>
      <c r="K920">
        <v>-133</v>
      </c>
      <c r="L920">
        <v>0.31912251699999999</v>
      </c>
      <c r="M920">
        <v>20</v>
      </c>
      <c r="N920">
        <v>123</v>
      </c>
      <c r="O920">
        <v>0.44843</v>
      </c>
      <c r="P920">
        <v>108</v>
      </c>
      <c r="Q920">
        <v>123</v>
      </c>
      <c r="R920" s="99">
        <v>0.56108026099999997</v>
      </c>
      <c r="S920" s="102">
        <f t="shared" si="70"/>
        <v>127.8320866312189</v>
      </c>
      <c r="T920" s="99">
        <v>0.49102198800000002</v>
      </c>
      <c r="U920" s="102">
        <f t="shared" si="71"/>
        <v>-103.65686760243416</v>
      </c>
      <c r="V920">
        <v>0.61219100000000004</v>
      </c>
      <c r="W920" s="100">
        <f t="shared" si="72"/>
        <v>-157.85889445577595</v>
      </c>
      <c r="X920">
        <v>0.51412500000000005</v>
      </c>
      <c r="Y920" s="100">
        <f t="shared" si="73"/>
        <v>-105.81425263699514</v>
      </c>
      <c r="Z920">
        <v>0.51106399999999996</v>
      </c>
      <c r="AA920" s="100">
        <f t="shared" si="74"/>
        <v>-104.52574570086881</v>
      </c>
      <c r="AB920">
        <v>0.42081499999999999</v>
      </c>
      <c r="AC920">
        <v>-1</v>
      </c>
      <c r="AD920">
        <v>2</v>
      </c>
      <c r="AE920">
        <v>4</v>
      </c>
      <c r="AF920" t="s">
        <v>225</v>
      </c>
      <c r="AG920" s="99" t="s">
        <v>324</v>
      </c>
      <c r="AH920">
        <v>-1</v>
      </c>
      <c r="AI920">
        <v>6</v>
      </c>
      <c r="AJ920">
        <v>-1</v>
      </c>
    </row>
    <row r="921" spans="1:36" x14ac:dyDescent="0.2">
      <c r="A921">
        <v>776666</v>
      </c>
      <c r="B921" s="85">
        <v>45889</v>
      </c>
      <c r="C921">
        <v>2025</v>
      </c>
      <c r="D921">
        <v>8.3000000000000007</v>
      </c>
      <c r="E921">
        <v>8.5</v>
      </c>
      <c r="F921">
        <v>-110</v>
      </c>
      <c r="G921">
        <v>13</v>
      </c>
      <c r="H921">
        <v>-142</v>
      </c>
      <c r="I921">
        <v>0.58677699999999999</v>
      </c>
      <c r="J921">
        <v>110</v>
      </c>
      <c r="K921">
        <v>-142</v>
      </c>
      <c r="L921">
        <v>0.32365466500000001</v>
      </c>
      <c r="M921">
        <v>28</v>
      </c>
      <c r="N921">
        <v>120</v>
      </c>
      <c r="O921">
        <v>0.45454499999999998</v>
      </c>
      <c r="P921">
        <v>-130</v>
      </c>
      <c r="Q921">
        <v>120</v>
      </c>
      <c r="R921" s="99">
        <v>0.47751358900000002</v>
      </c>
      <c r="S921" s="102">
        <f t="shared" si="70"/>
        <v>-109.41812401489585</v>
      </c>
      <c r="T921" s="99">
        <v>0.50142508900000005</v>
      </c>
      <c r="U921" s="102">
        <f t="shared" si="71"/>
        <v>100.57166494685492</v>
      </c>
      <c r="V921">
        <v>0.5</v>
      </c>
      <c r="W921" s="100">
        <f t="shared" si="72"/>
        <v>-100</v>
      </c>
      <c r="X921">
        <v>0.5</v>
      </c>
      <c r="Y921" s="100">
        <f t="shared" si="73"/>
        <v>-100</v>
      </c>
      <c r="Z921">
        <v>0.5</v>
      </c>
      <c r="AA921" s="100">
        <f t="shared" si="74"/>
        <v>-100</v>
      </c>
      <c r="AB921">
        <v>0.43677700000000003</v>
      </c>
      <c r="AC921">
        <v>-1</v>
      </c>
      <c r="AD921">
        <v>3</v>
      </c>
      <c r="AE921">
        <v>6</v>
      </c>
      <c r="AF921" t="s">
        <v>228</v>
      </c>
      <c r="AG921" s="99" t="s">
        <v>324</v>
      </c>
      <c r="AH921">
        <v>-1</v>
      </c>
      <c r="AI921">
        <v>9</v>
      </c>
      <c r="AJ921">
        <v>1</v>
      </c>
    </row>
    <row r="922" spans="1:36" x14ac:dyDescent="0.2">
      <c r="A922">
        <v>776670</v>
      </c>
      <c r="B922" s="85">
        <v>45889</v>
      </c>
      <c r="C922">
        <v>2025</v>
      </c>
      <c r="D922">
        <v>8.3000000000000007</v>
      </c>
      <c r="E922">
        <v>8</v>
      </c>
      <c r="F922">
        <v>-107.5</v>
      </c>
      <c r="G922">
        <v>11</v>
      </c>
      <c r="H922">
        <v>-110</v>
      </c>
      <c r="I922">
        <v>0.52381</v>
      </c>
      <c r="J922">
        <v>-119</v>
      </c>
      <c r="K922">
        <v>-110</v>
      </c>
      <c r="L922">
        <v>0.35061088499999998</v>
      </c>
      <c r="M922">
        <v>26</v>
      </c>
      <c r="N922">
        <v>102</v>
      </c>
      <c r="O922">
        <v>0.49504999999999999</v>
      </c>
      <c r="P922">
        <v>109</v>
      </c>
      <c r="Q922">
        <v>102</v>
      </c>
      <c r="R922" s="99">
        <v>0.49158662199999997</v>
      </c>
      <c r="S922" s="102">
        <f t="shared" si="70"/>
        <v>-103.42294831611586</v>
      </c>
      <c r="T922" s="99">
        <v>0.50280232999999996</v>
      </c>
      <c r="U922" s="102">
        <f t="shared" si="71"/>
        <v>101.12724985215638</v>
      </c>
      <c r="V922">
        <v>0.49259799999999998</v>
      </c>
      <c r="W922" s="100">
        <f t="shared" si="72"/>
        <v>103.00529031786569</v>
      </c>
      <c r="X922">
        <v>0.52276</v>
      </c>
      <c r="Y922" s="100">
        <f t="shared" si="73"/>
        <v>-109.53817785600538</v>
      </c>
      <c r="Z922">
        <v>0.50497300000000001</v>
      </c>
      <c r="AA922" s="100">
        <f t="shared" si="74"/>
        <v>-102.00918333747452</v>
      </c>
      <c r="AB922">
        <v>0.67381000000000002</v>
      </c>
      <c r="AC922">
        <v>1</v>
      </c>
      <c r="AD922">
        <v>6</v>
      </c>
      <c r="AE922">
        <v>2</v>
      </c>
      <c r="AF922" t="s">
        <v>227</v>
      </c>
      <c r="AG922" s="99" t="s">
        <v>325</v>
      </c>
      <c r="AH922">
        <v>1</v>
      </c>
      <c r="AI922">
        <v>8</v>
      </c>
      <c r="AJ922">
        <v>0</v>
      </c>
    </row>
    <row r="923" spans="1:36" x14ac:dyDescent="0.2">
      <c r="A923">
        <v>776673</v>
      </c>
      <c r="B923" s="85">
        <v>45889</v>
      </c>
      <c r="C923">
        <v>2025</v>
      </c>
      <c r="D923">
        <v>8.3000000000000007</v>
      </c>
      <c r="E923">
        <v>8.5</v>
      </c>
      <c r="F923">
        <v>106</v>
      </c>
      <c r="G923">
        <v>10</v>
      </c>
      <c r="H923">
        <v>104</v>
      </c>
      <c r="I923">
        <v>0.49019600000000002</v>
      </c>
      <c r="J923">
        <v>104</v>
      </c>
      <c r="K923">
        <v>104</v>
      </c>
      <c r="L923">
        <v>0.34727845299999999</v>
      </c>
      <c r="M923">
        <v>12</v>
      </c>
      <c r="N923">
        <v>-113</v>
      </c>
      <c r="O923">
        <v>0.53051599999999999</v>
      </c>
      <c r="P923">
        <v>-113</v>
      </c>
      <c r="Q923">
        <v>-112</v>
      </c>
      <c r="R923" s="99">
        <v>0.45992561700000001</v>
      </c>
      <c r="S923" s="102">
        <f t="shared" si="70"/>
        <v>-117.42646267950758</v>
      </c>
      <c r="T923" s="99">
        <v>0.43892368300000001</v>
      </c>
      <c r="U923" s="102">
        <f t="shared" si="71"/>
        <v>-127.830039419404</v>
      </c>
      <c r="V923">
        <v>0.50080000000000002</v>
      </c>
      <c r="W923" s="100">
        <f t="shared" si="72"/>
        <v>-100.32051282051282</v>
      </c>
      <c r="X923">
        <v>0.55929300000000004</v>
      </c>
      <c r="Y923" s="100">
        <f t="shared" si="73"/>
        <v>-126.90812716839082</v>
      </c>
      <c r="Z923">
        <v>0.52879100000000001</v>
      </c>
      <c r="AA923" s="100">
        <f t="shared" si="74"/>
        <v>-112.22005521965836</v>
      </c>
      <c r="AB923">
        <v>0.64019599999999999</v>
      </c>
      <c r="AC923">
        <v>1</v>
      </c>
      <c r="AD923">
        <v>7</v>
      </c>
      <c r="AE923">
        <v>2</v>
      </c>
      <c r="AF923" t="s">
        <v>230</v>
      </c>
      <c r="AG923" s="99" t="s">
        <v>326</v>
      </c>
      <c r="AH923">
        <v>-1</v>
      </c>
      <c r="AI923">
        <v>9</v>
      </c>
      <c r="AJ923">
        <v>1</v>
      </c>
    </row>
    <row r="924" spans="1:36" x14ac:dyDescent="0.2">
      <c r="A924">
        <v>776631</v>
      </c>
      <c r="B924" s="85">
        <v>45890</v>
      </c>
      <c r="C924">
        <v>2025</v>
      </c>
      <c r="D924">
        <v>8.3000000000000007</v>
      </c>
      <c r="E924">
        <v>8</v>
      </c>
      <c r="F924">
        <v>-106</v>
      </c>
      <c r="G924">
        <v>27</v>
      </c>
      <c r="H924">
        <v>105</v>
      </c>
      <c r="I924">
        <v>0.48780499999999999</v>
      </c>
      <c r="J924">
        <v>103</v>
      </c>
      <c r="K924">
        <v>105</v>
      </c>
      <c r="L924">
        <v>0.32069846699999999</v>
      </c>
      <c r="M924">
        <v>26</v>
      </c>
      <c r="N924">
        <v>-113</v>
      </c>
      <c r="O924">
        <v>0.53051599999999999</v>
      </c>
      <c r="P924">
        <v>-111</v>
      </c>
      <c r="Q924">
        <v>-113</v>
      </c>
      <c r="R924" s="99">
        <v>0.50550505199999995</v>
      </c>
      <c r="S924" s="102">
        <f t="shared" si="70"/>
        <v>102.22653518393476</v>
      </c>
      <c r="T924" s="99">
        <v>0.60976872999999998</v>
      </c>
      <c r="U924" s="102">
        <f t="shared" si="71"/>
        <v>156.25829524117839</v>
      </c>
      <c r="V924">
        <v>0.43006499999999998</v>
      </c>
      <c r="W924" s="100">
        <f t="shared" si="72"/>
        <v>132.52299071070655</v>
      </c>
      <c r="X924">
        <v>0.53709799999999996</v>
      </c>
      <c r="Y924" s="100">
        <f t="shared" si="73"/>
        <v>-116.02844662585167</v>
      </c>
      <c r="Z924">
        <v>0.47007700000000002</v>
      </c>
      <c r="AA924" s="100">
        <f t="shared" si="74"/>
        <v>112.73110575501458</v>
      </c>
      <c r="AB924">
        <v>0.33780500000000002</v>
      </c>
      <c r="AC924">
        <v>-1</v>
      </c>
      <c r="AD924">
        <v>4</v>
      </c>
      <c r="AE924">
        <v>7</v>
      </c>
      <c r="AF924" t="s">
        <v>228</v>
      </c>
      <c r="AG924" s="99" t="s">
        <v>323</v>
      </c>
      <c r="AH924">
        <v>1</v>
      </c>
      <c r="AI924">
        <v>11</v>
      </c>
      <c r="AJ924">
        <v>1</v>
      </c>
    </row>
    <row r="925" spans="1:36" x14ac:dyDescent="0.2">
      <c r="A925">
        <v>776650</v>
      </c>
      <c r="B925" s="85">
        <v>45890</v>
      </c>
      <c r="C925">
        <v>2025</v>
      </c>
      <c r="D925">
        <v>8.3000000000000007</v>
      </c>
      <c r="E925">
        <v>8</v>
      </c>
      <c r="F925">
        <v>104</v>
      </c>
      <c r="G925">
        <v>16</v>
      </c>
      <c r="H925">
        <v>117</v>
      </c>
      <c r="I925">
        <v>0.46082899999999999</v>
      </c>
      <c r="J925">
        <v>118</v>
      </c>
      <c r="K925">
        <v>117</v>
      </c>
      <c r="L925">
        <v>0.34988272100000001</v>
      </c>
      <c r="M925">
        <v>18</v>
      </c>
      <c r="N925">
        <v>-126</v>
      </c>
      <c r="O925">
        <v>0.55752199999999996</v>
      </c>
      <c r="P925">
        <v>-128</v>
      </c>
      <c r="Q925">
        <v>-126</v>
      </c>
      <c r="R925" s="99">
        <v>0.53955870299999997</v>
      </c>
      <c r="S925" s="102">
        <f t="shared" si="70"/>
        <v>117.18295177159142</v>
      </c>
      <c r="T925" s="99">
        <v>0.43554167100000002</v>
      </c>
      <c r="U925" s="102">
        <f t="shared" si="71"/>
        <v>-129.59915585207003</v>
      </c>
      <c r="V925">
        <v>0.48549500000000001</v>
      </c>
      <c r="W925" s="100">
        <f t="shared" si="72"/>
        <v>105.97534475123327</v>
      </c>
      <c r="X925">
        <v>0.40407799999999999</v>
      </c>
      <c r="Y925" s="100">
        <f t="shared" si="73"/>
        <v>147.4769722677305</v>
      </c>
      <c r="Z925">
        <v>0.44698900000000003</v>
      </c>
      <c r="AA925" s="100">
        <f t="shared" si="74"/>
        <v>123.71915192543885</v>
      </c>
      <c r="AB925">
        <v>0.61082899999999996</v>
      </c>
      <c r="AC925">
        <v>1</v>
      </c>
      <c r="AD925">
        <v>9</v>
      </c>
      <c r="AE925">
        <v>3</v>
      </c>
      <c r="AF925" t="s">
        <v>224</v>
      </c>
      <c r="AG925" s="99" t="s">
        <v>326</v>
      </c>
      <c r="AH925">
        <v>-1</v>
      </c>
      <c r="AI925">
        <v>12</v>
      </c>
      <c r="AJ925">
        <v>1</v>
      </c>
    </row>
    <row r="926" spans="1:36" x14ac:dyDescent="0.2">
      <c r="A926">
        <v>776651</v>
      </c>
      <c r="B926" s="85">
        <v>45890</v>
      </c>
      <c r="C926">
        <v>2025</v>
      </c>
      <c r="D926">
        <v>8.3000000000000007</v>
      </c>
      <c r="E926">
        <v>6.5</v>
      </c>
      <c r="F926">
        <v>-108.5</v>
      </c>
      <c r="G926">
        <v>5</v>
      </c>
      <c r="H926">
        <v>-135</v>
      </c>
      <c r="I926">
        <v>0.57446799999999998</v>
      </c>
      <c r="J926">
        <v>-131</v>
      </c>
      <c r="K926">
        <v>-135</v>
      </c>
      <c r="L926">
        <v>0.31173380000000001</v>
      </c>
      <c r="M926">
        <v>17</v>
      </c>
      <c r="N926">
        <v>125</v>
      </c>
      <c r="O926">
        <v>0.44444400000000001</v>
      </c>
      <c r="P926">
        <v>121</v>
      </c>
      <c r="Q926">
        <v>125</v>
      </c>
      <c r="R926" s="99">
        <v>0.53342332800000003</v>
      </c>
      <c r="S926" s="102">
        <f t="shared" si="70"/>
        <v>114.32704633805611</v>
      </c>
      <c r="T926" s="99">
        <v>0.44217606700000001</v>
      </c>
      <c r="U926" s="102">
        <f t="shared" si="71"/>
        <v>-126.15425723617916</v>
      </c>
      <c r="V926">
        <v>0.60097599999999995</v>
      </c>
      <c r="W926" s="100">
        <f t="shared" si="72"/>
        <v>-150.61149204057898</v>
      </c>
      <c r="X926">
        <v>0.54650299999999996</v>
      </c>
      <c r="Y926" s="100">
        <f t="shared" si="73"/>
        <v>-120.50862519487448</v>
      </c>
      <c r="Z926">
        <v>0.64017400000000002</v>
      </c>
      <c r="AA926" s="100">
        <f t="shared" si="74"/>
        <v>-177.91210196039196</v>
      </c>
      <c r="AB926">
        <v>0.42446800000000001</v>
      </c>
      <c r="AC926">
        <v>-1</v>
      </c>
      <c r="AD926">
        <v>1</v>
      </c>
      <c r="AE926">
        <v>4</v>
      </c>
      <c r="AF926" t="s">
        <v>228</v>
      </c>
      <c r="AG926" s="99" t="s">
        <v>324</v>
      </c>
      <c r="AH926">
        <v>-1</v>
      </c>
      <c r="AI926">
        <v>5</v>
      </c>
      <c r="AJ926">
        <v>-1</v>
      </c>
    </row>
    <row r="927" spans="1:36" x14ac:dyDescent="0.2">
      <c r="A927">
        <v>776653</v>
      </c>
      <c r="B927" s="85">
        <v>45890</v>
      </c>
      <c r="C927">
        <v>2025</v>
      </c>
      <c r="D927">
        <v>8.3000000000000007</v>
      </c>
      <c r="E927">
        <v>9</v>
      </c>
      <c r="F927">
        <v>-109.5</v>
      </c>
      <c r="G927">
        <v>15</v>
      </c>
      <c r="H927">
        <v>-104</v>
      </c>
      <c r="I927">
        <v>0.50980400000000003</v>
      </c>
      <c r="J927">
        <v>107</v>
      </c>
      <c r="K927">
        <v>-104</v>
      </c>
      <c r="L927">
        <v>0.31912251699999999</v>
      </c>
      <c r="M927">
        <v>20</v>
      </c>
      <c r="N927">
        <v>-104</v>
      </c>
      <c r="O927">
        <v>0.50980400000000003</v>
      </c>
      <c r="P927">
        <v>-118</v>
      </c>
      <c r="Q927">
        <v>-104</v>
      </c>
      <c r="R927" s="99">
        <v>0.55539257600000003</v>
      </c>
      <c r="S927" s="102">
        <f t="shared" si="70"/>
        <v>124.91752184506934</v>
      </c>
      <c r="T927" s="99">
        <v>0.74110215599999996</v>
      </c>
      <c r="U927" s="102">
        <f t="shared" si="71"/>
        <v>286.25273372303548</v>
      </c>
      <c r="V927">
        <v>0.50197199999999997</v>
      </c>
      <c r="W927" s="100">
        <f t="shared" si="72"/>
        <v>-100.79192334567533</v>
      </c>
      <c r="X927">
        <v>0.52641700000000002</v>
      </c>
      <c r="Y927" s="100">
        <f t="shared" si="73"/>
        <v>-111.15622815852765</v>
      </c>
      <c r="Z927">
        <v>0.44172499999999998</v>
      </c>
      <c r="AA927" s="100">
        <f t="shared" si="74"/>
        <v>126.38519440828573</v>
      </c>
      <c r="AB927">
        <v>0.35980400000000001</v>
      </c>
      <c r="AC927">
        <v>-1</v>
      </c>
      <c r="AD927">
        <v>3</v>
      </c>
      <c r="AE927">
        <v>8</v>
      </c>
      <c r="AF927" t="s">
        <v>230</v>
      </c>
      <c r="AG927" s="99" t="s">
        <v>323</v>
      </c>
      <c r="AH927">
        <v>1</v>
      </c>
      <c r="AI927">
        <v>11</v>
      </c>
      <c r="AJ927">
        <v>1</v>
      </c>
    </row>
    <row r="928" spans="1:36" x14ac:dyDescent="0.2">
      <c r="A928">
        <v>776654</v>
      </c>
      <c r="B928" s="85">
        <v>45890</v>
      </c>
      <c r="C928">
        <v>2025</v>
      </c>
      <c r="D928">
        <v>8.3000000000000007</v>
      </c>
      <c r="E928">
        <v>8.5</v>
      </c>
      <c r="F928">
        <v>-109.5</v>
      </c>
      <c r="G928">
        <v>19</v>
      </c>
      <c r="H928">
        <v>-137</v>
      </c>
      <c r="I928">
        <v>0.57805899999999999</v>
      </c>
      <c r="J928">
        <v>-136</v>
      </c>
      <c r="K928">
        <v>-137</v>
      </c>
      <c r="L928">
        <v>0.32247815699999999</v>
      </c>
      <c r="M928">
        <v>3</v>
      </c>
      <c r="N928">
        <v>126</v>
      </c>
      <c r="O928">
        <v>0.44247799999999998</v>
      </c>
      <c r="P928">
        <v>126</v>
      </c>
      <c r="Q928">
        <v>126</v>
      </c>
      <c r="R928" s="99">
        <v>0.50440946900000005</v>
      </c>
      <c r="S928" s="102">
        <f t="shared" si="70"/>
        <v>101.77948073023214</v>
      </c>
      <c r="T928" s="99">
        <v>0.52573099400000001</v>
      </c>
      <c r="U928" s="102">
        <f t="shared" si="71"/>
        <v>110.85080141205769</v>
      </c>
      <c r="V928">
        <v>0.62219599999999997</v>
      </c>
      <c r="W928" s="100">
        <f t="shared" si="72"/>
        <v>-164.6875099257816</v>
      </c>
      <c r="X928">
        <v>0.61351699999999998</v>
      </c>
      <c r="Y928" s="100">
        <f t="shared" si="73"/>
        <v>-158.74359286178174</v>
      </c>
      <c r="Z928">
        <v>0.65494600000000003</v>
      </c>
      <c r="AA928" s="100">
        <f t="shared" si="74"/>
        <v>-189.80971094379433</v>
      </c>
      <c r="AB928">
        <v>0.42805900000000002</v>
      </c>
      <c r="AC928">
        <v>-1</v>
      </c>
      <c r="AD928">
        <v>3</v>
      </c>
      <c r="AE928">
        <v>6</v>
      </c>
      <c r="AF928" t="s">
        <v>228</v>
      </c>
      <c r="AG928" s="99" t="s">
        <v>324</v>
      </c>
      <c r="AH928">
        <v>-1</v>
      </c>
      <c r="AI928">
        <v>9</v>
      </c>
      <c r="AJ928">
        <v>1</v>
      </c>
    </row>
    <row r="929" spans="1:36" x14ac:dyDescent="0.2">
      <c r="A929">
        <v>776655</v>
      </c>
      <c r="B929" s="85">
        <v>45890</v>
      </c>
      <c r="C929">
        <v>2025</v>
      </c>
      <c r="D929">
        <v>8.3000000000000007</v>
      </c>
      <c r="E929">
        <v>8.5</v>
      </c>
      <c r="F929">
        <v>-111.5</v>
      </c>
      <c r="G929">
        <v>2</v>
      </c>
      <c r="H929">
        <v>-112</v>
      </c>
      <c r="I929">
        <v>0.52830200000000005</v>
      </c>
      <c r="J929">
        <v>-116</v>
      </c>
      <c r="K929">
        <v>-112</v>
      </c>
      <c r="L929">
        <v>0.32065001999999998</v>
      </c>
      <c r="M929">
        <v>12</v>
      </c>
      <c r="N929">
        <v>104</v>
      </c>
      <c r="O929">
        <v>0.49019600000000002</v>
      </c>
      <c r="P929">
        <v>107</v>
      </c>
      <c r="Q929">
        <v>104</v>
      </c>
      <c r="R929" s="99">
        <v>0.46682167800000002</v>
      </c>
      <c r="S929" s="102">
        <f t="shared" si="70"/>
        <v>-114.21455924761057</v>
      </c>
      <c r="T929" s="99">
        <v>0.51969310099999999</v>
      </c>
      <c r="U929" s="102">
        <f t="shared" si="71"/>
        <v>108.20021575413598</v>
      </c>
      <c r="V929">
        <v>0.54070300000000004</v>
      </c>
      <c r="W929" s="100">
        <f t="shared" si="72"/>
        <v>-117.72404348384597</v>
      </c>
      <c r="X929">
        <v>0.54229499999999997</v>
      </c>
      <c r="Y929" s="100">
        <f t="shared" si="73"/>
        <v>-118.48133623185237</v>
      </c>
      <c r="Z929">
        <v>0.50748899999999997</v>
      </c>
      <c r="AA929" s="100">
        <f t="shared" si="74"/>
        <v>-103.04115034994142</v>
      </c>
      <c r="AB929">
        <v>0.37830200000000003</v>
      </c>
      <c r="AC929">
        <v>-1</v>
      </c>
      <c r="AD929">
        <v>2</v>
      </c>
      <c r="AE929">
        <v>7</v>
      </c>
      <c r="AF929" t="s">
        <v>230</v>
      </c>
      <c r="AG929" s="99" t="s">
        <v>324</v>
      </c>
      <c r="AH929">
        <v>-1</v>
      </c>
      <c r="AI929">
        <v>9</v>
      </c>
      <c r="AJ929">
        <v>1</v>
      </c>
    </row>
    <row r="930" spans="1:36" x14ac:dyDescent="0.2">
      <c r="A930">
        <v>776657</v>
      </c>
      <c r="B930" s="85">
        <v>45890</v>
      </c>
      <c r="C930">
        <v>2025</v>
      </c>
      <c r="D930">
        <v>8.3000000000000007</v>
      </c>
      <c r="E930">
        <v>9</v>
      </c>
      <c r="F930">
        <v>-100</v>
      </c>
      <c r="G930">
        <v>13</v>
      </c>
      <c r="H930">
        <v>-111</v>
      </c>
      <c r="I930">
        <v>0.52606600000000003</v>
      </c>
      <c r="J930">
        <v>-118</v>
      </c>
      <c r="K930">
        <v>-111</v>
      </c>
      <c r="L930">
        <v>0.32365466500000001</v>
      </c>
      <c r="M930">
        <v>28</v>
      </c>
      <c r="N930">
        <v>103</v>
      </c>
      <c r="O930">
        <v>0.49261100000000002</v>
      </c>
      <c r="P930">
        <v>109</v>
      </c>
      <c r="Q930">
        <v>103</v>
      </c>
      <c r="R930" s="99">
        <v>0.479236141</v>
      </c>
      <c r="S930" s="102">
        <f t="shared" si="70"/>
        <v>-108.66539779603141</v>
      </c>
      <c r="T930" s="99">
        <v>0.49043160000000002</v>
      </c>
      <c r="U930" s="102">
        <f t="shared" si="71"/>
        <v>-103.9020324138983</v>
      </c>
      <c r="V930">
        <v>0.58991499999999997</v>
      </c>
      <c r="W930" s="100">
        <f t="shared" si="72"/>
        <v>-143.8518843654364</v>
      </c>
      <c r="X930">
        <v>0.502189</v>
      </c>
      <c r="Y930" s="100">
        <f t="shared" si="73"/>
        <v>-100.87945023312059</v>
      </c>
      <c r="Z930">
        <v>0.52451400000000004</v>
      </c>
      <c r="AA930" s="100">
        <f t="shared" si="74"/>
        <v>-110.31113429207171</v>
      </c>
      <c r="AB930">
        <v>0.67606599999999994</v>
      </c>
      <c r="AC930">
        <v>1</v>
      </c>
      <c r="AD930">
        <v>6</v>
      </c>
      <c r="AE930">
        <v>4</v>
      </c>
      <c r="AF930" t="s">
        <v>225</v>
      </c>
      <c r="AG930" s="99" t="s">
        <v>325</v>
      </c>
      <c r="AH930">
        <v>1</v>
      </c>
      <c r="AI930">
        <v>10</v>
      </c>
      <c r="AJ930">
        <v>1</v>
      </c>
    </row>
    <row r="931" spans="1:36" x14ac:dyDescent="0.2">
      <c r="A931">
        <v>776633</v>
      </c>
      <c r="B931" s="85">
        <v>45891</v>
      </c>
      <c r="C931">
        <v>2025</v>
      </c>
      <c r="D931">
        <v>8.4</v>
      </c>
      <c r="E931">
        <v>9</v>
      </c>
      <c r="F931">
        <v>107</v>
      </c>
      <c r="G931">
        <v>27</v>
      </c>
      <c r="H931">
        <v>-130</v>
      </c>
      <c r="I931">
        <v>0.56521699999999997</v>
      </c>
      <c r="J931">
        <v>-134</v>
      </c>
      <c r="K931">
        <v>-130</v>
      </c>
      <c r="L931">
        <v>0.32069846699999999</v>
      </c>
      <c r="M931">
        <v>26</v>
      </c>
      <c r="N931">
        <v>120</v>
      </c>
      <c r="O931">
        <v>0.45454499999999998</v>
      </c>
      <c r="P931">
        <v>124</v>
      </c>
      <c r="Q931">
        <v>120</v>
      </c>
      <c r="R931" s="99">
        <v>0.50474540800000001</v>
      </c>
      <c r="S931" s="102">
        <f t="shared" si="70"/>
        <v>101.91635093410704</v>
      </c>
      <c r="T931" s="99">
        <v>0.47895427000000002</v>
      </c>
      <c r="U931" s="102">
        <f t="shared" si="71"/>
        <v>-108.788200176188</v>
      </c>
      <c r="V931">
        <v>0.51852900000000002</v>
      </c>
      <c r="W931" s="100">
        <f t="shared" si="72"/>
        <v>-107.69682909251026</v>
      </c>
      <c r="X931">
        <v>0.54097099999999998</v>
      </c>
      <c r="Y931" s="100">
        <f t="shared" si="73"/>
        <v>-117.85115973064882</v>
      </c>
      <c r="Z931">
        <v>0.53217899999999996</v>
      </c>
      <c r="AA931" s="100">
        <f t="shared" si="74"/>
        <v>-113.75697114922158</v>
      </c>
      <c r="AB931">
        <v>0.71521699999999999</v>
      </c>
      <c r="AC931">
        <v>1</v>
      </c>
      <c r="AD931">
        <v>10</v>
      </c>
      <c r="AE931">
        <v>6</v>
      </c>
      <c r="AF931" t="s">
        <v>227</v>
      </c>
      <c r="AG931" s="99" t="s">
        <v>325</v>
      </c>
      <c r="AH931">
        <v>1</v>
      </c>
      <c r="AI931">
        <v>16</v>
      </c>
      <c r="AJ931">
        <v>1</v>
      </c>
    </row>
    <row r="932" spans="1:36" x14ac:dyDescent="0.2">
      <c r="A932">
        <v>776635</v>
      </c>
      <c r="B932" s="85">
        <v>45891</v>
      </c>
      <c r="C932">
        <v>2025</v>
      </c>
      <c r="D932">
        <v>8.4</v>
      </c>
      <c r="E932">
        <v>9</v>
      </c>
      <c r="F932">
        <v>106</v>
      </c>
      <c r="G932">
        <v>1</v>
      </c>
      <c r="H932">
        <v>-131</v>
      </c>
      <c r="I932">
        <v>0.56710000000000005</v>
      </c>
      <c r="J932">
        <v>-130</v>
      </c>
      <c r="K932">
        <v>-131</v>
      </c>
      <c r="L932">
        <v>0.340368381</v>
      </c>
      <c r="M932">
        <v>6</v>
      </c>
      <c r="N932">
        <v>121</v>
      </c>
      <c r="O932">
        <v>0.45248899999999997</v>
      </c>
      <c r="P932">
        <v>120</v>
      </c>
      <c r="Q932">
        <v>121</v>
      </c>
      <c r="R932" s="99">
        <v>0.50917140999999999</v>
      </c>
      <c r="S932" s="102">
        <f t="shared" si="70"/>
        <v>103.73711319464907</v>
      </c>
      <c r="T932" s="99">
        <v>0.497016499</v>
      </c>
      <c r="U932" s="102">
        <f t="shared" si="71"/>
        <v>-101.20056416879632</v>
      </c>
      <c r="V932">
        <v>0.54053700000000005</v>
      </c>
      <c r="W932" s="100">
        <f t="shared" si="72"/>
        <v>-117.64538167382359</v>
      </c>
      <c r="X932">
        <v>0.557925</v>
      </c>
      <c r="Y932" s="100">
        <f t="shared" si="73"/>
        <v>-126.20596052705989</v>
      </c>
      <c r="Z932">
        <v>0.57798899999999998</v>
      </c>
      <c r="AA932" s="100">
        <f t="shared" si="74"/>
        <v>-136.96064794519575</v>
      </c>
      <c r="AB932">
        <v>0.71709999999999996</v>
      </c>
      <c r="AC932">
        <v>1</v>
      </c>
      <c r="AD932">
        <v>6</v>
      </c>
      <c r="AE932">
        <v>5</v>
      </c>
      <c r="AF932" t="s">
        <v>222</v>
      </c>
      <c r="AG932" s="99" t="s">
        <v>325</v>
      </c>
      <c r="AH932">
        <v>1</v>
      </c>
      <c r="AI932">
        <v>11</v>
      </c>
      <c r="AJ932">
        <v>1</v>
      </c>
    </row>
    <row r="933" spans="1:36" x14ac:dyDescent="0.2">
      <c r="A933">
        <v>776636</v>
      </c>
      <c r="B933" s="85">
        <v>45891</v>
      </c>
      <c r="C933">
        <v>2025</v>
      </c>
      <c r="D933">
        <v>8.4</v>
      </c>
      <c r="E933">
        <v>8.5</v>
      </c>
      <c r="F933">
        <v>106</v>
      </c>
      <c r="G933">
        <v>23</v>
      </c>
      <c r="H933">
        <v>106</v>
      </c>
      <c r="I933">
        <v>0.48543700000000001</v>
      </c>
      <c r="J933">
        <v>106</v>
      </c>
      <c r="K933">
        <v>106</v>
      </c>
      <c r="L933">
        <v>0.30313439199999997</v>
      </c>
      <c r="M933">
        <v>14</v>
      </c>
      <c r="N933">
        <v>-114</v>
      </c>
      <c r="O933">
        <v>0.53271000000000002</v>
      </c>
      <c r="P933">
        <v>-114</v>
      </c>
      <c r="Q933">
        <v>-115</v>
      </c>
      <c r="R933" s="99">
        <v>0.47382147600000002</v>
      </c>
      <c r="S933" s="102">
        <f t="shared" si="70"/>
        <v>-111.04995249307778</v>
      </c>
      <c r="T933" s="99">
        <v>0.52990761799999997</v>
      </c>
      <c r="U933" s="102">
        <f t="shared" si="71"/>
        <v>112.72414493200613</v>
      </c>
      <c r="V933">
        <v>0.51442900000000003</v>
      </c>
      <c r="W933" s="100">
        <f t="shared" si="72"/>
        <v>-105.94310615749293</v>
      </c>
      <c r="X933">
        <v>0.49474499999999999</v>
      </c>
      <c r="Y933" s="100">
        <f t="shared" si="73"/>
        <v>102.12432667333677</v>
      </c>
      <c r="Z933">
        <v>0.440861</v>
      </c>
      <c r="AA933" s="100">
        <f t="shared" si="74"/>
        <v>126.82886442665603</v>
      </c>
      <c r="AB933">
        <v>0.63543700000000003</v>
      </c>
      <c r="AC933">
        <v>1</v>
      </c>
      <c r="AD933">
        <v>2</v>
      </c>
      <c r="AE933">
        <v>1</v>
      </c>
      <c r="AF933" t="s">
        <v>222</v>
      </c>
      <c r="AG933" s="99" t="s">
        <v>326</v>
      </c>
      <c r="AH933">
        <v>-1</v>
      </c>
      <c r="AI933">
        <v>3</v>
      </c>
      <c r="AJ933">
        <v>-1</v>
      </c>
    </row>
    <row r="934" spans="1:36" x14ac:dyDescent="0.2">
      <c r="A934">
        <v>776639</v>
      </c>
      <c r="B934" s="85">
        <v>45891</v>
      </c>
      <c r="C934">
        <v>2025</v>
      </c>
      <c r="D934">
        <v>8.4</v>
      </c>
      <c r="E934">
        <v>8.5</v>
      </c>
      <c r="F934">
        <v>-102</v>
      </c>
      <c r="G934">
        <v>9</v>
      </c>
      <c r="H934">
        <v>119</v>
      </c>
      <c r="I934">
        <v>0.456621</v>
      </c>
      <c r="J934">
        <v>118</v>
      </c>
      <c r="K934">
        <v>119</v>
      </c>
      <c r="L934">
        <v>0.33585476600000003</v>
      </c>
      <c r="M934">
        <v>15</v>
      </c>
      <c r="N934">
        <v>-129</v>
      </c>
      <c r="O934">
        <v>0.56331900000000001</v>
      </c>
      <c r="P934">
        <v>-128</v>
      </c>
      <c r="Q934">
        <v>-129</v>
      </c>
      <c r="R934" s="99">
        <v>0.47619714400000002</v>
      </c>
      <c r="S934" s="102">
        <f t="shared" si="70"/>
        <v>-109.99705953717354</v>
      </c>
      <c r="T934" s="99">
        <v>0.55873041700000003</v>
      </c>
      <c r="U934" s="102">
        <f t="shared" si="71"/>
        <v>126.61883767320535</v>
      </c>
      <c r="V934">
        <v>0.511131</v>
      </c>
      <c r="W934" s="100">
        <f t="shared" si="72"/>
        <v>-104.5537761649849</v>
      </c>
      <c r="X934">
        <v>0.47629899999999997</v>
      </c>
      <c r="Y934" s="100">
        <f t="shared" si="73"/>
        <v>109.95215190458094</v>
      </c>
      <c r="Z934">
        <v>0.50329299999999999</v>
      </c>
      <c r="AA934" s="100">
        <f t="shared" si="74"/>
        <v>-101.32593259205125</v>
      </c>
      <c r="AB934">
        <v>0.30662099999999998</v>
      </c>
      <c r="AC934">
        <v>-1</v>
      </c>
      <c r="AD934">
        <v>7</v>
      </c>
      <c r="AE934">
        <v>9</v>
      </c>
      <c r="AF934" t="s">
        <v>225</v>
      </c>
      <c r="AG934" s="99" t="s">
        <v>323</v>
      </c>
      <c r="AH934">
        <v>1</v>
      </c>
      <c r="AI934">
        <v>16</v>
      </c>
      <c r="AJ934">
        <v>1</v>
      </c>
    </row>
    <row r="935" spans="1:36" x14ac:dyDescent="0.2">
      <c r="A935">
        <v>776640</v>
      </c>
      <c r="B935" s="85">
        <v>45891</v>
      </c>
      <c r="C935">
        <v>2025</v>
      </c>
      <c r="D935">
        <v>8.4</v>
      </c>
      <c r="E935">
        <v>9.5</v>
      </c>
      <c r="F935">
        <v>-106</v>
      </c>
      <c r="G935">
        <v>4</v>
      </c>
      <c r="H935">
        <v>110</v>
      </c>
      <c r="I935">
        <v>0.47619</v>
      </c>
      <c r="J935">
        <v>126</v>
      </c>
      <c r="K935">
        <v>110</v>
      </c>
      <c r="L935">
        <v>0.34782608700000001</v>
      </c>
      <c r="M935">
        <v>5</v>
      </c>
      <c r="N935">
        <v>-120</v>
      </c>
      <c r="O935">
        <v>0.54545500000000002</v>
      </c>
      <c r="P935">
        <v>-140</v>
      </c>
      <c r="Q935">
        <v>-120</v>
      </c>
      <c r="R935" s="99">
        <v>0.51442668999999996</v>
      </c>
      <c r="S935" s="102">
        <f t="shared" si="70"/>
        <v>105.94212643194905</v>
      </c>
      <c r="T935" s="99">
        <v>0.490725884</v>
      </c>
      <c r="U935" s="102">
        <f t="shared" si="71"/>
        <v>-103.77975415700715</v>
      </c>
      <c r="V935">
        <v>0.48843900000000001</v>
      </c>
      <c r="W935" s="100">
        <f t="shared" si="72"/>
        <v>104.73385622360212</v>
      </c>
      <c r="X935">
        <v>0.43744</v>
      </c>
      <c r="Y935" s="100">
        <f t="shared" si="73"/>
        <v>128.60277980980248</v>
      </c>
      <c r="Z935">
        <v>0.47669699999999998</v>
      </c>
      <c r="AA935" s="100">
        <f t="shared" si="74"/>
        <v>109.77686035364185</v>
      </c>
      <c r="AB935">
        <v>0.32618999999999998</v>
      </c>
      <c r="AC935">
        <v>-1</v>
      </c>
      <c r="AD935">
        <v>2</v>
      </c>
      <c r="AE935">
        <v>3</v>
      </c>
      <c r="AF935" t="s">
        <v>222</v>
      </c>
      <c r="AG935" s="99" t="s">
        <v>323</v>
      </c>
      <c r="AH935">
        <v>1</v>
      </c>
      <c r="AI935">
        <v>5</v>
      </c>
      <c r="AJ935">
        <v>-1</v>
      </c>
    </row>
    <row r="936" spans="1:36" x14ac:dyDescent="0.2">
      <c r="A936">
        <v>776643</v>
      </c>
      <c r="B936" s="85">
        <v>45891</v>
      </c>
      <c r="C936">
        <v>2025</v>
      </c>
      <c r="D936">
        <v>8.4</v>
      </c>
      <c r="E936">
        <v>9</v>
      </c>
      <c r="F936">
        <v>-107.5</v>
      </c>
      <c r="G936">
        <v>2</v>
      </c>
      <c r="H936">
        <v>-107</v>
      </c>
      <c r="I936">
        <v>0.51690800000000003</v>
      </c>
      <c r="J936">
        <v>-108</v>
      </c>
      <c r="K936">
        <v>-107</v>
      </c>
      <c r="L936">
        <v>0.32065001999999998</v>
      </c>
      <c r="M936">
        <v>12</v>
      </c>
      <c r="N936">
        <v>-101</v>
      </c>
      <c r="O936">
        <v>0.50248800000000005</v>
      </c>
      <c r="P936">
        <v>100</v>
      </c>
      <c r="Q936">
        <v>-101</v>
      </c>
      <c r="R936" s="99">
        <v>0.47389006700000003</v>
      </c>
      <c r="S936" s="102">
        <f t="shared" si="70"/>
        <v>-111.0194050553923</v>
      </c>
      <c r="T936" s="99">
        <v>0.42317928300000002</v>
      </c>
      <c r="U936" s="102">
        <f t="shared" si="71"/>
        <v>-136.30646399105501</v>
      </c>
      <c r="V936">
        <v>0.56771799999999994</v>
      </c>
      <c r="W936" s="100">
        <f t="shared" si="72"/>
        <v>-131.33047408867358</v>
      </c>
      <c r="X936">
        <v>0.53914700000000004</v>
      </c>
      <c r="Y936" s="100">
        <f t="shared" si="73"/>
        <v>-116.98893139460958</v>
      </c>
      <c r="Z936">
        <v>0.55893700000000002</v>
      </c>
      <c r="AA936" s="100">
        <f t="shared" si="74"/>
        <v>-126.72498033160797</v>
      </c>
      <c r="AB936">
        <v>0.36690800000000001</v>
      </c>
      <c r="AC936">
        <v>-1</v>
      </c>
      <c r="AD936">
        <v>7</v>
      </c>
      <c r="AE936">
        <v>10</v>
      </c>
      <c r="AF936" t="s">
        <v>228</v>
      </c>
      <c r="AG936" s="99" t="s">
        <v>324</v>
      </c>
      <c r="AH936">
        <v>-1</v>
      </c>
      <c r="AI936">
        <v>17</v>
      </c>
      <c r="AJ936">
        <v>1</v>
      </c>
    </row>
    <row r="937" spans="1:36" x14ac:dyDescent="0.2">
      <c r="A937">
        <v>776645</v>
      </c>
      <c r="B937" s="85">
        <v>45891</v>
      </c>
      <c r="C937">
        <v>2025</v>
      </c>
      <c r="D937">
        <v>8.4</v>
      </c>
      <c r="E937">
        <v>9</v>
      </c>
      <c r="F937">
        <v>110.5</v>
      </c>
      <c r="G937">
        <v>0</v>
      </c>
      <c r="H937">
        <v>-107</v>
      </c>
      <c r="I937">
        <v>0.51690800000000003</v>
      </c>
      <c r="J937">
        <v>-116</v>
      </c>
      <c r="K937">
        <v>-107</v>
      </c>
      <c r="L937">
        <v>0.327106864</v>
      </c>
      <c r="M937">
        <v>18</v>
      </c>
      <c r="N937">
        <v>-101</v>
      </c>
      <c r="O937">
        <v>0.50248800000000005</v>
      </c>
      <c r="P937">
        <v>107</v>
      </c>
      <c r="Q937">
        <v>-101</v>
      </c>
      <c r="R937" s="99">
        <v>0.49117891400000002</v>
      </c>
      <c r="S937" s="102">
        <f t="shared" si="70"/>
        <v>-103.59180158128693</v>
      </c>
      <c r="T937" s="99">
        <v>0.66318071700000003</v>
      </c>
      <c r="U937" s="102">
        <f t="shared" si="71"/>
        <v>196.89511571105626</v>
      </c>
      <c r="V937">
        <v>0.50828099999999998</v>
      </c>
      <c r="W937" s="100">
        <f t="shared" si="72"/>
        <v>-103.36818386110767</v>
      </c>
      <c r="X937">
        <v>0.54258099999999998</v>
      </c>
      <c r="Y937" s="100">
        <f t="shared" si="73"/>
        <v>-118.61794109995429</v>
      </c>
      <c r="Z937">
        <v>0.45904499999999998</v>
      </c>
      <c r="AA937" s="100">
        <f t="shared" si="74"/>
        <v>117.84356653487133</v>
      </c>
      <c r="AB937">
        <v>0.36690800000000001</v>
      </c>
      <c r="AC937">
        <v>-1</v>
      </c>
      <c r="AD937">
        <v>7</v>
      </c>
      <c r="AE937">
        <v>12</v>
      </c>
      <c r="AF937" t="s">
        <v>230</v>
      </c>
      <c r="AG937" s="99" t="s">
        <v>324</v>
      </c>
      <c r="AH937">
        <v>-1</v>
      </c>
      <c r="AI937">
        <v>19</v>
      </c>
      <c r="AJ937">
        <v>1</v>
      </c>
    </row>
    <row r="938" spans="1:36" x14ac:dyDescent="0.2">
      <c r="A938">
        <v>776646</v>
      </c>
      <c r="B938" s="85">
        <v>45891</v>
      </c>
      <c r="C938">
        <v>2025</v>
      </c>
      <c r="D938">
        <v>8.4</v>
      </c>
      <c r="E938">
        <v>8</v>
      </c>
      <c r="F938">
        <v>-110</v>
      </c>
      <c r="G938">
        <v>11</v>
      </c>
      <c r="H938">
        <v>138</v>
      </c>
      <c r="I938">
        <v>0.42016799999999999</v>
      </c>
      <c r="J938">
        <v>136</v>
      </c>
      <c r="K938">
        <v>138</v>
      </c>
      <c r="L938">
        <v>0.35061088499999998</v>
      </c>
      <c r="M938">
        <v>29</v>
      </c>
      <c r="N938">
        <v>-164</v>
      </c>
      <c r="O938">
        <v>0.62121199999999999</v>
      </c>
      <c r="P938">
        <v>-162</v>
      </c>
      <c r="Q938">
        <v>-164</v>
      </c>
      <c r="R938" s="99">
        <v>0.50427090600000002</v>
      </c>
      <c r="S938" s="102">
        <f t="shared" si="70"/>
        <v>101.72308063080922</v>
      </c>
      <c r="T938" s="99">
        <v>0.37591060500000001</v>
      </c>
      <c r="U938" s="102">
        <f t="shared" si="71"/>
        <v>-166.02069393599572</v>
      </c>
      <c r="V938">
        <v>0.5</v>
      </c>
      <c r="W938" s="100">
        <f t="shared" si="72"/>
        <v>-100</v>
      </c>
      <c r="X938">
        <v>0.5</v>
      </c>
      <c r="Y938" s="100">
        <f t="shared" si="73"/>
        <v>-100</v>
      </c>
      <c r="Z938">
        <v>0.5</v>
      </c>
      <c r="AA938" s="100">
        <f t="shared" si="74"/>
        <v>-100</v>
      </c>
      <c r="AB938">
        <v>0.27016800000000002</v>
      </c>
      <c r="AC938">
        <v>-1</v>
      </c>
      <c r="AD938">
        <v>2</v>
      </c>
      <c r="AE938">
        <v>5</v>
      </c>
      <c r="AF938" t="s">
        <v>228</v>
      </c>
      <c r="AG938" s="99" t="s">
        <v>323</v>
      </c>
      <c r="AH938">
        <v>1</v>
      </c>
      <c r="AI938">
        <v>7</v>
      </c>
      <c r="AJ938">
        <v>-1</v>
      </c>
    </row>
    <row r="939" spans="1:36" x14ac:dyDescent="0.2">
      <c r="A939">
        <v>776649</v>
      </c>
      <c r="B939" s="85">
        <v>45891</v>
      </c>
      <c r="C939">
        <v>2025</v>
      </c>
      <c r="D939">
        <v>8.4</v>
      </c>
      <c r="E939">
        <v>8.5</v>
      </c>
      <c r="F939">
        <v>-104</v>
      </c>
      <c r="G939">
        <v>10</v>
      </c>
      <c r="H939">
        <v>-150</v>
      </c>
      <c r="I939">
        <v>0.6</v>
      </c>
      <c r="J939">
        <v>-141</v>
      </c>
      <c r="K939">
        <v>-150</v>
      </c>
      <c r="L939">
        <v>0.34727845299999999</v>
      </c>
      <c r="M939">
        <v>13</v>
      </c>
      <c r="N939">
        <v>138</v>
      </c>
      <c r="O939">
        <v>0.42016799999999999</v>
      </c>
      <c r="P939">
        <v>130</v>
      </c>
      <c r="Q939">
        <v>138</v>
      </c>
      <c r="R939" s="99">
        <v>0.50337908499999995</v>
      </c>
      <c r="S939" s="102">
        <f t="shared" si="70"/>
        <v>101.36083072538334</v>
      </c>
      <c r="T939" s="99">
        <v>0.55933879399999997</v>
      </c>
      <c r="U939" s="102">
        <f t="shared" si="71"/>
        <v>126.93170771197862</v>
      </c>
      <c r="V939">
        <v>0.58295600000000003</v>
      </c>
      <c r="W939" s="100">
        <f t="shared" si="72"/>
        <v>-139.78285264864141</v>
      </c>
      <c r="X939">
        <v>0.54696400000000001</v>
      </c>
      <c r="Y939" s="100">
        <f t="shared" si="73"/>
        <v>-120.73301018020643</v>
      </c>
      <c r="Z939">
        <v>0.55605599999999999</v>
      </c>
      <c r="AA939" s="100">
        <f t="shared" si="74"/>
        <v>-125.25363559367848</v>
      </c>
      <c r="AB939">
        <v>0.75</v>
      </c>
      <c r="AC939">
        <v>1</v>
      </c>
      <c r="AD939">
        <v>7</v>
      </c>
      <c r="AE939">
        <v>5</v>
      </c>
      <c r="AF939" t="s">
        <v>225</v>
      </c>
      <c r="AG939" s="99" t="s">
        <v>325</v>
      </c>
      <c r="AH939">
        <v>1</v>
      </c>
      <c r="AI939">
        <v>12</v>
      </c>
      <c r="AJ939">
        <v>1</v>
      </c>
    </row>
    <row r="940" spans="1:36" x14ac:dyDescent="0.2">
      <c r="A940">
        <v>776617</v>
      </c>
      <c r="B940" s="85">
        <v>45892</v>
      </c>
      <c r="C940">
        <v>2025</v>
      </c>
      <c r="D940">
        <v>8.4</v>
      </c>
      <c r="E940">
        <v>8.5</v>
      </c>
      <c r="F940">
        <v>-103</v>
      </c>
      <c r="G940">
        <v>23</v>
      </c>
      <c r="H940">
        <v>122</v>
      </c>
      <c r="I940">
        <v>0.45045000000000002</v>
      </c>
      <c r="J940">
        <v>118</v>
      </c>
      <c r="K940">
        <v>122</v>
      </c>
      <c r="L940">
        <v>0.30313439199999997</v>
      </c>
      <c r="M940">
        <v>14</v>
      </c>
      <c r="N940">
        <v>-132</v>
      </c>
      <c r="O940">
        <v>0.56896599999999997</v>
      </c>
      <c r="P940">
        <v>-127</v>
      </c>
      <c r="Q940">
        <v>-132</v>
      </c>
      <c r="R940" s="99">
        <v>0.47657883000000001</v>
      </c>
      <c r="S940" s="102">
        <f t="shared" si="70"/>
        <v>-109.82887552936415</v>
      </c>
      <c r="T940" s="99">
        <v>0.56062031599999995</v>
      </c>
      <c r="U940" s="102">
        <f t="shared" si="71"/>
        <v>127.59359078605006</v>
      </c>
      <c r="V940">
        <v>0.46687899999999999</v>
      </c>
      <c r="W940" s="100">
        <f t="shared" si="72"/>
        <v>114.18825862803851</v>
      </c>
      <c r="X940">
        <v>0.49138700000000002</v>
      </c>
      <c r="Y940" s="100">
        <f t="shared" si="73"/>
        <v>103.50558724589783</v>
      </c>
      <c r="Z940">
        <v>0.458731</v>
      </c>
      <c r="AA940" s="100">
        <f t="shared" si="74"/>
        <v>117.99267980581212</v>
      </c>
      <c r="AB940">
        <v>0.60045000000000004</v>
      </c>
      <c r="AC940">
        <v>1</v>
      </c>
      <c r="AD940">
        <v>5</v>
      </c>
      <c r="AE940">
        <v>1</v>
      </c>
      <c r="AF940" t="s">
        <v>227</v>
      </c>
      <c r="AG940" s="99" t="s">
        <v>326</v>
      </c>
      <c r="AH940">
        <v>-1</v>
      </c>
      <c r="AI940">
        <v>6</v>
      </c>
      <c r="AJ940">
        <v>-1</v>
      </c>
    </row>
    <row r="941" spans="1:36" x14ac:dyDescent="0.2">
      <c r="A941">
        <v>776618</v>
      </c>
      <c r="B941" s="85">
        <v>45892</v>
      </c>
      <c r="C941">
        <v>2025</v>
      </c>
      <c r="D941">
        <v>8.4</v>
      </c>
      <c r="E941">
        <v>9.5</v>
      </c>
      <c r="F941">
        <v>-101</v>
      </c>
      <c r="G941">
        <v>4</v>
      </c>
      <c r="H941">
        <v>132</v>
      </c>
      <c r="I941">
        <v>0.43103399999999997</v>
      </c>
      <c r="J941">
        <v>127</v>
      </c>
      <c r="K941">
        <v>132</v>
      </c>
      <c r="L941">
        <v>0.34782608700000001</v>
      </c>
      <c r="M941">
        <v>5</v>
      </c>
      <c r="N941">
        <v>-143</v>
      </c>
      <c r="O941">
        <v>0.58847700000000003</v>
      </c>
      <c r="P941">
        <v>-137</v>
      </c>
      <c r="Q941">
        <v>-143</v>
      </c>
      <c r="R941" s="99">
        <v>0.51238529899999996</v>
      </c>
      <c r="S941" s="102">
        <f t="shared" si="70"/>
        <v>105.07995307549184</v>
      </c>
      <c r="T941" s="99">
        <v>0.58515547099999998</v>
      </c>
      <c r="U941" s="102">
        <f t="shared" si="71"/>
        <v>141.0541612807433</v>
      </c>
      <c r="V941">
        <v>0.450853</v>
      </c>
      <c r="W941" s="100">
        <f t="shared" si="72"/>
        <v>121.80178461715903</v>
      </c>
      <c r="X941">
        <v>0.43305399999999999</v>
      </c>
      <c r="Y941" s="100">
        <f t="shared" si="73"/>
        <v>130.91808411883966</v>
      </c>
      <c r="Z941">
        <v>0.51341400000000004</v>
      </c>
      <c r="AA941" s="100">
        <f t="shared" si="74"/>
        <v>-105.51351662398838</v>
      </c>
      <c r="AB941">
        <v>0.28103400000000001</v>
      </c>
      <c r="AC941">
        <v>-1</v>
      </c>
      <c r="AD941">
        <v>1</v>
      </c>
      <c r="AE941">
        <v>12</v>
      </c>
      <c r="AF941" t="s">
        <v>229</v>
      </c>
      <c r="AG941" s="99" t="s">
        <v>323</v>
      </c>
      <c r="AH941">
        <v>1</v>
      </c>
      <c r="AI941">
        <v>13</v>
      </c>
      <c r="AJ941">
        <v>1</v>
      </c>
    </row>
    <row r="942" spans="1:36" x14ac:dyDescent="0.2">
      <c r="A942">
        <v>776619</v>
      </c>
      <c r="B942" s="85">
        <v>45892</v>
      </c>
      <c r="C942">
        <v>2025</v>
      </c>
      <c r="D942">
        <v>8.4</v>
      </c>
      <c r="E942">
        <v>9.5</v>
      </c>
      <c r="F942">
        <v>-104</v>
      </c>
      <c r="G942">
        <v>9</v>
      </c>
      <c r="H942">
        <v>-106</v>
      </c>
      <c r="I942">
        <v>0.51456299999999999</v>
      </c>
      <c r="J942">
        <v>100</v>
      </c>
      <c r="K942">
        <v>-106</v>
      </c>
      <c r="L942">
        <v>0.33585476600000003</v>
      </c>
      <c r="M942">
        <v>15</v>
      </c>
      <c r="N942">
        <v>-110</v>
      </c>
      <c r="O942">
        <v>0.52381</v>
      </c>
      <c r="P942">
        <v>-118</v>
      </c>
      <c r="Q942">
        <v>-110</v>
      </c>
      <c r="R942" s="99">
        <v>0.47770156699999999</v>
      </c>
      <c r="S942" s="102">
        <f t="shared" si="70"/>
        <v>-109.33571691633158</v>
      </c>
      <c r="T942" s="99">
        <v>0.562797726</v>
      </c>
      <c r="U942" s="102">
        <f t="shared" si="71"/>
        <v>128.72708114047916</v>
      </c>
      <c r="V942">
        <v>0.5</v>
      </c>
      <c r="W942" s="100">
        <f t="shared" si="72"/>
        <v>-100</v>
      </c>
      <c r="X942">
        <v>0.5</v>
      </c>
      <c r="Y942" s="100">
        <f t="shared" si="73"/>
        <v>-100</v>
      </c>
      <c r="Z942">
        <v>0.5</v>
      </c>
      <c r="AA942" s="100">
        <f t="shared" si="74"/>
        <v>-100</v>
      </c>
      <c r="AB942">
        <v>0.66456300000000001</v>
      </c>
      <c r="AC942">
        <v>1</v>
      </c>
      <c r="AD942">
        <v>7</v>
      </c>
      <c r="AE942">
        <v>3</v>
      </c>
      <c r="AF942" t="s">
        <v>227</v>
      </c>
      <c r="AG942" s="99" t="s">
        <v>326</v>
      </c>
      <c r="AH942">
        <v>-1</v>
      </c>
      <c r="AI942">
        <v>10</v>
      </c>
      <c r="AJ942">
        <v>1</v>
      </c>
    </row>
    <row r="943" spans="1:36" x14ac:dyDescent="0.2">
      <c r="A943">
        <v>776621</v>
      </c>
      <c r="B943" s="85">
        <v>45892</v>
      </c>
      <c r="C943">
        <v>2025</v>
      </c>
      <c r="D943">
        <v>8.4</v>
      </c>
      <c r="E943">
        <v>7.5</v>
      </c>
      <c r="F943">
        <v>113</v>
      </c>
      <c r="G943">
        <v>17</v>
      </c>
      <c r="H943">
        <v>-129</v>
      </c>
      <c r="I943">
        <v>0.56331900000000001</v>
      </c>
      <c r="J943">
        <v>-136</v>
      </c>
      <c r="K943">
        <v>-129</v>
      </c>
      <c r="L943">
        <v>0.32447985800000001</v>
      </c>
      <c r="M943">
        <v>25</v>
      </c>
      <c r="N943">
        <v>119</v>
      </c>
      <c r="O943">
        <v>0.456621</v>
      </c>
      <c r="P943">
        <v>126</v>
      </c>
      <c r="Q943">
        <v>119</v>
      </c>
      <c r="R943" s="99">
        <v>0.448969377</v>
      </c>
      <c r="S943" s="102">
        <f t="shared" si="70"/>
        <v>-122.73234016136469</v>
      </c>
      <c r="T943" s="99">
        <v>0.52486492399999995</v>
      </c>
      <c r="U943" s="102">
        <f t="shared" si="71"/>
        <v>110.46646532995597</v>
      </c>
      <c r="V943">
        <v>0.53462500000000002</v>
      </c>
      <c r="W943" s="100">
        <f t="shared" si="72"/>
        <v>-114.88047273704002</v>
      </c>
      <c r="X943">
        <v>0.59409599999999996</v>
      </c>
      <c r="Y943" s="100">
        <f t="shared" si="73"/>
        <v>-146.36367219835228</v>
      </c>
      <c r="Z943">
        <v>0.55077799999999999</v>
      </c>
      <c r="AA943" s="100">
        <f t="shared" si="74"/>
        <v>-122.60708513830578</v>
      </c>
      <c r="AB943">
        <v>0.41331899999999999</v>
      </c>
      <c r="AC943">
        <v>-1</v>
      </c>
      <c r="AD943">
        <v>1</v>
      </c>
      <c r="AE943">
        <v>7</v>
      </c>
      <c r="AF943" t="s">
        <v>224</v>
      </c>
      <c r="AG943" s="99" t="s">
        <v>324</v>
      </c>
      <c r="AH943">
        <v>-1</v>
      </c>
      <c r="AI943">
        <v>8</v>
      </c>
      <c r="AJ943">
        <v>1</v>
      </c>
    </row>
    <row r="944" spans="1:36" x14ac:dyDescent="0.2">
      <c r="A944">
        <v>776622</v>
      </c>
      <c r="B944" s="85">
        <v>45892</v>
      </c>
      <c r="C944">
        <v>2025</v>
      </c>
      <c r="D944">
        <v>8.4</v>
      </c>
      <c r="E944">
        <v>8.5</v>
      </c>
      <c r="F944">
        <v>-136</v>
      </c>
      <c r="G944">
        <v>1</v>
      </c>
      <c r="H944">
        <v>100</v>
      </c>
      <c r="I944">
        <v>0.5</v>
      </c>
      <c r="J944">
        <v>100</v>
      </c>
      <c r="K944">
        <v>100</v>
      </c>
      <c r="L944">
        <v>0.340368381</v>
      </c>
      <c r="M944">
        <v>6</v>
      </c>
      <c r="N944">
        <v>-118</v>
      </c>
      <c r="O944">
        <v>0.54128399999999999</v>
      </c>
      <c r="P944">
        <v>-118</v>
      </c>
      <c r="Q944">
        <v>-128</v>
      </c>
      <c r="R944" s="99">
        <v>0.50496957499999995</v>
      </c>
      <c r="S944" s="102">
        <f t="shared" si="70"/>
        <v>102.00778568307187</v>
      </c>
      <c r="T944" s="99">
        <v>0.52305166299999994</v>
      </c>
      <c r="U944" s="102">
        <f t="shared" si="71"/>
        <v>109.66631444612833</v>
      </c>
      <c r="V944">
        <v>0.5</v>
      </c>
      <c r="W944" s="100">
        <f t="shared" si="72"/>
        <v>-100</v>
      </c>
      <c r="X944">
        <v>0.5</v>
      </c>
      <c r="Y944" s="100">
        <f t="shared" si="73"/>
        <v>-100</v>
      </c>
      <c r="Z944">
        <v>0.5</v>
      </c>
      <c r="AA944" s="100">
        <f t="shared" si="74"/>
        <v>-100</v>
      </c>
      <c r="AB944">
        <v>0.65</v>
      </c>
      <c r="AC944">
        <v>1</v>
      </c>
      <c r="AD944">
        <v>10</v>
      </c>
      <c r="AE944">
        <v>1</v>
      </c>
      <c r="AF944" t="s">
        <v>229</v>
      </c>
      <c r="AG944" s="99" t="s">
        <v>326</v>
      </c>
      <c r="AH944">
        <v>-1</v>
      </c>
      <c r="AI944">
        <v>11</v>
      </c>
      <c r="AJ944">
        <v>1</v>
      </c>
    </row>
    <row r="945" spans="1:36" x14ac:dyDescent="0.2">
      <c r="A945">
        <v>776623</v>
      </c>
      <c r="B945" s="85">
        <v>45892</v>
      </c>
      <c r="C945">
        <v>2025</v>
      </c>
      <c r="D945">
        <v>8.4</v>
      </c>
      <c r="E945">
        <v>8.5</v>
      </c>
      <c r="F945">
        <v>102</v>
      </c>
      <c r="G945">
        <v>28</v>
      </c>
      <c r="H945">
        <v>-122</v>
      </c>
      <c r="I945">
        <v>0.54954999999999998</v>
      </c>
      <c r="J945">
        <v>-117</v>
      </c>
      <c r="K945">
        <v>-122</v>
      </c>
      <c r="L945">
        <v>0.33222175900000001</v>
      </c>
      <c r="M945">
        <v>7</v>
      </c>
      <c r="N945">
        <v>112</v>
      </c>
      <c r="O945">
        <v>0.47169800000000001</v>
      </c>
      <c r="P945">
        <v>108</v>
      </c>
      <c r="Q945">
        <v>112</v>
      </c>
      <c r="R945" s="99">
        <v>0.50914746099999997</v>
      </c>
      <c r="S945" s="102">
        <f t="shared" si="70"/>
        <v>103.72717273445741</v>
      </c>
      <c r="T945" s="99">
        <v>0.46721104699999999</v>
      </c>
      <c r="U945" s="102">
        <f t="shared" si="71"/>
        <v>-114.03603498270883</v>
      </c>
      <c r="V945">
        <v>0.55653300000000006</v>
      </c>
      <c r="W945" s="100">
        <f t="shared" si="72"/>
        <v>-125.49592190625236</v>
      </c>
      <c r="X945">
        <v>0.56832000000000005</v>
      </c>
      <c r="Y945" s="100">
        <f t="shared" si="73"/>
        <v>-131.65307635285399</v>
      </c>
      <c r="Z945">
        <v>0.56008500000000006</v>
      </c>
      <c r="AA945" s="100">
        <f t="shared" si="74"/>
        <v>-127.31664071468354</v>
      </c>
      <c r="AB945">
        <v>0.69955000000000001</v>
      </c>
      <c r="AC945">
        <v>1</v>
      </c>
      <c r="AD945">
        <v>10</v>
      </c>
      <c r="AE945">
        <v>0</v>
      </c>
      <c r="AF945" t="s">
        <v>229</v>
      </c>
      <c r="AG945" s="99" t="s">
        <v>325</v>
      </c>
      <c r="AH945">
        <v>1</v>
      </c>
      <c r="AI945">
        <v>10</v>
      </c>
      <c r="AJ945">
        <v>1</v>
      </c>
    </row>
    <row r="946" spans="1:36" x14ac:dyDescent="0.2">
      <c r="A946">
        <v>776625</v>
      </c>
      <c r="B946" s="85">
        <v>45892</v>
      </c>
      <c r="C946">
        <v>2025</v>
      </c>
      <c r="D946">
        <v>8.4</v>
      </c>
      <c r="E946">
        <v>8.5</v>
      </c>
      <c r="F946">
        <v>-110.5</v>
      </c>
      <c r="G946">
        <v>10</v>
      </c>
      <c r="H946">
        <v>-119</v>
      </c>
      <c r="I946">
        <v>0.54337899999999995</v>
      </c>
      <c r="J946">
        <v>-118</v>
      </c>
      <c r="K946">
        <v>-119</v>
      </c>
      <c r="L946">
        <v>0.34727845299999999</v>
      </c>
      <c r="M946">
        <v>13</v>
      </c>
      <c r="N946">
        <v>110</v>
      </c>
      <c r="O946">
        <v>0.47619</v>
      </c>
      <c r="P946">
        <v>109</v>
      </c>
      <c r="Q946">
        <v>110</v>
      </c>
      <c r="R946" s="99">
        <v>0.50309733300000004</v>
      </c>
      <c r="S946" s="102">
        <f t="shared" si="70"/>
        <v>101.24665581639958</v>
      </c>
      <c r="T946" s="99">
        <v>0.57610286399999999</v>
      </c>
      <c r="U946" s="102">
        <f t="shared" si="71"/>
        <v>135.906288359542</v>
      </c>
      <c r="V946">
        <v>0.55344599999999999</v>
      </c>
      <c r="W946" s="100">
        <f t="shared" si="72"/>
        <v>-123.93708263726224</v>
      </c>
      <c r="X946">
        <v>0.55038699999999996</v>
      </c>
      <c r="Y946" s="100">
        <f t="shared" si="73"/>
        <v>-122.41349783035631</v>
      </c>
      <c r="Z946">
        <v>0.52906500000000001</v>
      </c>
      <c r="AA946" s="100">
        <f t="shared" si="74"/>
        <v>-112.34352936180152</v>
      </c>
      <c r="AB946">
        <v>0.69337899999999997</v>
      </c>
      <c r="AC946">
        <v>1</v>
      </c>
      <c r="AD946">
        <v>4</v>
      </c>
      <c r="AE946">
        <v>2</v>
      </c>
      <c r="AF946" t="s">
        <v>225</v>
      </c>
      <c r="AG946" s="99" t="s">
        <v>325</v>
      </c>
      <c r="AH946">
        <v>1</v>
      </c>
      <c r="AI946">
        <v>6</v>
      </c>
      <c r="AJ946">
        <v>-1</v>
      </c>
    </row>
    <row r="947" spans="1:36" x14ac:dyDescent="0.2">
      <c r="A947">
        <v>776626</v>
      </c>
      <c r="B947" s="85">
        <v>45892</v>
      </c>
      <c r="C947">
        <v>2025</v>
      </c>
      <c r="D947">
        <v>8.4</v>
      </c>
      <c r="E947">
        <v>9</v>
      </c>
      <c r="F947">
        <v>-118</v>
      </c>
      <c r="G947">
        <v>0</v>
      </c>
      <c r="H947">
        <v>102</v>
      </c>
      <c r="I947">
        <v>0.49504999999999999</v>
      </c>
      <c r="J947">
        <v>108</v>
      </c>
      <c r="K947">
        <v>102</v>
      </c>
      <c r="L947">
        <v>0.327106864</v>
      </c>
      <c r="M947">
        <v>18</v>
      </c>
      <c r="N947">
        <v>-120</v>
      </c>
      <c r="O947">
        <v>0.54545500000000002</v>
      </c>
      <c r="P947">
        <v>-126</v>
      </c>
      <c r="Q947">
        <v>-120</v>
      </c>
      <c r="R947" s="99">
        <v>0.50578512399999997</v>
      </c>
      <c r="S947" s="102">
        <f t="shared" si="70"/>
        <v>102.34113713728033</v>
      </c>
      <c r="T947" s="99">
        <v>0.43395884699999998</v>
      </c>
      <c r="U947" s="102">
        <f t="shared" si="71"/>
        <v>-130.4365971365944</v>
      </c>
      <c r="V947">
        <v>0.5</v>
      </c>
      <c r="W947" s="100">
        <f t="shared" si="72"/>
        <v>-100</v>
      </c>
      <c r="X947">
        <v>0.5</v>
      </c>
      <c r="Y947" s="100">
        <f t="shared" si="73"/>
        <v>-100</v>
      </c>
      <c r="Z947">
        <v>0.5</v>
      </c>
      <c r="AA947" s="100">
        <f t="shared" si="74"/>
        <v>-100</v>
      </c>
      <c r="AB947">
        <v>0.34505000000000002</v>
      </c>
      <c r="AC947">
        <v>-1</v>
      </c>
      <c r="AD947">
        <v>2</v>
      </c>
      <c r="AE947">
        <v>9</v>
      </c>
      <c r="AF947" t="s">
        <v>226</v>
      </c>
      <c r="AG947" s="99" t="s">
        <v>323</v>
      </c>
      <c r="AH947">
        <v>1</v>
      </c>
      <c r="AI947">
        <v>11</v>
      </c>
      <c r="AJ947">
        <v>1</v>
      </c>
    </row>
    <row r="948" spans="1:36" x14ac:dyDescent="0.2">
      <c r="A948">
        <v>776627</v>
      </c>
      <c r="B948" s="85">
        <v>45892</v>
      </c>
      <c r="C948">
        <v>2025</v>
      </c>
      <c r="D948">
        <v>8.4</v>
      </c>
      <c r="E948">
        <v>8</v>
      </c>
      <c r="F948">
        <v>101</v>
      </c>
      <c r="G948">
        <v>19</v>
      </c>
      <c r="H948">
        <v>102</v>
      </c>
      <c r="I948">
        <v>0.49504999999999999</v>
      </c>
      <c r="J948">
        <v>106</v>
      </c>
      <c r="K948">
        <v>102</v>
      </c>
      <c r="L948">
        <v>0.32247815699999999</v>
      </c>
      <c r="M948">
        <v>3</v>
      </c>
      <c r="N948">
        <v>-110</v>
      </c>
      <c r="O948">
        <v>0.52381</v>
      </c>
      <c r="P948">
        <v>-114</v>
      </c>
      <c r="Q948">
        <v>-110</v>
      </c>
      <c r="R948" s="99">
        <v>0.51788005999999998</v>
      </c>
      <c r="S948" s="102">
        <f t="shared" si="70"/>
        <v>107.41726633418232</v>
      </c>
      <c r="T948" s="99">
        <v>0.61627584400000002</v>
      </c>
      <c r="U948" s="102">
        <f t="shared" si="71"/>
        <v>160.60386982778329</v>
      </c>
      <c r="V948">
        <v>0.60015700000000005</v>
      </c>
      <c r="W948" s="100">
        <f t="shared" si="72"/>
        <v>-150.09816352918523</v>
      </c>
      <c r="X948">
        <v>0.59706999999999999</v>
      </c>
      <c r="Y948" s="100">
        <f t="shared" si="73"/>
        <v>-148.18206636388453</v>
      </c>
      <c r="Z948">
        <v>0.55593499999999996</v>
      </c>
      <c r="AA948" s="100">
        <f t="shared" si="74"/>
        <v>-125.19225789017372</v>
      </c>
      <c r="AB948">
        <v>0.34505000000000002</v>
      </c>
      <c r="AC948">
        <v>-1</v>
      </c>
      <c r="AD948">
        <v>1</v>
      </c>
      <c r="AE948">
        <v>12</v>
      </c>
      <c r="AF948" t="s">
        <v>229</v>
      </c>
      <c r="AG948" s="99" t="s">
        <v>323</v>
      </c>
      <c r="AH948">
        <v>1</v>
      </c>
      <c r="AI948">
        <v>13</v>
      </c>
      <c r="AJ948">
        <v>1</v>
      </c>
    </row>
    <row r="949" spans="1:36" x14ac:dyDescent="0.2">
      <c r="A949">
        <v>776629</v>
      </c>
      <c r="B949" s="85">
        <v>45892</v>
      </c>
      <c r="C949">
        <v>2025</v>
      </c>
      <c r="D949">
        <v>8.4</v>
      </c>
      <c r="E949">
        <v>9</v>
      </c>
      <c r="F949">
        <v>106</v>
      </c>
      <c r="G949">
        <v>2</v>
      </c>
      <c r="H949">
        <v>-113</v>
      </c>
      <c r="I949">
        <v>0.53051599999999999</v>
      </c>
      <c r="J949">
        <v>-111</v>
      </c>
      <c r="K949">
        <v>-113</v>
      </c>
      <c r="L949">
        <v>0.32065001999999998</v>
      </c>
      <c r="M949">
        <v>12</v>
      </c>
      <c r="N949">
        <v>104</v>
      </c>
      <c r="O949">
        <v>0.49019600000000002</v>
      </c>
      <c r="P949">
        <v>103</v>
      </c>
      <c r="Q949">
        <v>104</v>
      </c>
      <c r="R949" s="99">
        <v>0.47628083500000001</v>
      </c>
      <c r="S949" s="102">
        <f t="shared" si="70"/>
        <v>-109.96015932490751</v>
      </c>
      <c r="T949" s="99">
        <v>0.38310002799999998</v>
      </c>
      <c r="U949" s="102">
        <f t="shared" si="71"/>
        <v>-161.02843302324166</v>
      </c>
      <c r="V949">
        <v>0.51755799999999996</v>
      </c>
      <c r="W949" s="100">
        <f t="shared" si="72"/>
        <v>-107.27880242599109</v>
      </c>
      <c r="X949">
        <v>0.534161</v>
      </c>
      <c r="Y949" s="100">
        <f t="shared" si="73"/>
        <v>-114.6664405513493</v>
      </c>
      <c r="Z949">
        <v>0.58524200000000004</v>
      </c>
      <c r="AA949" s="100">
        <f t="shared" si="74"/>
        <v>-141.10445127037937</v>
      </c>
      <c r="AB949">
        <v>0.38051600000000002</v>
      </c>
      <c r="AC949">
        <v>-1</v>
      </c>
      <c r="AD949">
        <v>8</v>
      </c>
      <c r="AE949">
        <v>9</v>
      </c>
      <c r="AF949" t="s">
        <v>222</v>
      </c>
      <c r="AG949" s="99" t="s">
        <v>324</v>
      </c>
      <c r="AH949">
        <v>-1</v>
      </c>
      <c r="AI949">
        <v>17</v>
      </c>
      <c r="AJ949">
        <v>1</v>
      </c>
    </row>
    <row r="950" spans="1:36" x14ac:dyDescent="0.2">
      <c r="A950">
        <v>776630</v>
      </c>
      <c r="B950" s="85">
        <v>45892</v>
      </c>
      <c r="C950">
        <v>2025</v>
      </c>
      <c r="D950">
        <v>8.4</v>
      </c>
      <c r="E950">
        <v>8</v>
      </c>
      <c r="F950">
        <v>-108.5</v>
      </c>
      <c r="G950">
        <v>11</v>
      </c>
      <c r="H950">
        <v>128</v>
      </c>
      <c r="I950">
        <v>0.43859599999999999</v>
      </c>
      <c r="J950">
        <v>122</v>
      </c>
      <c r="K950">
        <v>128</v>
      </c>
      <c r="L950">
        <v>0.35061088499999998</v>
      </c>
      <c r="M950">
        <v>29</v>
      </c>
      <c r="N950">
        <v>-139</v>
      </c>
      <c r="O950">
        <v>0.58159000000000005</v>
      </c>
      <c r="P950">
        <v>-133</v>
      </c>
      <c r="Q950">
        <v>-139</v>
      </c>
      <c r="R950" s="99">
        <v>0.51601909499999998</v>
      </c>
      <c r="S950" s="102">
        <f t="shared" si="70"/>
        <v>106.61972190824346</v>
      </c>
      <c r="T950" s="99">
        <v>0.55306150700000001</v>
      </c>
      <c r="U950" s="102">
        <f t="shared" si="71"/>
        <v>123.74443366640162</v>
      </c>
      <c r="V950">
        <v>0.47123300000000001</v>
      </c>
      <c r="W950" s="100">
        <f t="shared" si="72"/>
        <v>112.20924680572031</v>
      </c>
      <c r="X950">
        <v>0.46859299999999998</v>
      </c>
      <c r="Y950" s="100">
        <f t="shared" si="73"/>
        <v>113.40480971760141</v>
      </c>
      <c r="Z950">
        <v>0.492031</v>
      </c>
      <c r="AA950" s="100">
        <f t="shared" si="74"/>
        <v>103.23922679668557</v>
      </c>
      <c r="AB950">
        <v>0.28859600000000002</v>
      </c>
      <c r="AC950">
        <v>-1</v>
      </c>
      <c r="AD950">
        <v>6</v>
      </c>
      <c r="AE950">
        <v>7</v>
      </c>
      <c r="AF950" t="s">
        <v>222</v>
      </c>
      <c r="AG950" s="99" t="s">
        <v>323</v>
      </c>
      <c r="AH950">
        <v>1</v>
      </c>
      <c r="AI950">
        <v>13</v>
      </c>
      <c r="AJ950">
        <v>1</v>
      </c>
    </row>
    <row r="951" spans="1:36" x14ac:dyDescent="0.2">
      <c r="A951">
        <v>776603</v>
      </c>
      <c r="B951" s="85">
        <v>45893</v>
      </c>
      <c r="C951">
        <v>2025</v>
      </c>
      <c r="D951">
        <v>8.4</v>
      </c>
      <c r="E951">
        <v>8</v>
      </c>
      <c r="F951">
        <v>102</v>
      </c>
      <c r="G951">
        <v>23</v>
      </c>
      <c r="H951">
        <v>105</v>
      </c>
      <c r="I951">
        <v>0.48780499999999999</v>
      </c>
      <c r="J951">
        <v>-107</v>
      </c>
      <c r="K951">
        <v>105</v>
      </c>
      <c r="L951">
        <v>0.30313439199999997</v>
      </c>
      <c r="M951">
        <v>14</v>
      </c>
      <c r="N951">
        <v>-113</v>
      </c>
      <c r="O951">
        <v>0.53051599999999999</v>
      </c>
      <c r="P951">
        <v>-101</v>
      </c>
      <c r="Q951">
        <v>-113</v>
      </c>
      <c r="R951" s="99">
        <v>0.46783556599999998</v>
      </c>
      <c r="S951" s="102">
        <f t="shared" si="70"/>
        <v>-113.75031585349799</v>
      </c>
      <c r="T951" s="99">
        <v>0.48452480399999998</v>
      </c>
      <c r="U951" s="102">
        <f t="shared" si="71"/>
        <v>-106.38778278108545</v>
      </c>
      <c r="V951">
        <v>0.43717699999999998</v>
      </c>
      <c r="W951" s="100">
        <f t="shared" si="72"/>
        <v>128.74030427035277</v>
      </c>
      <c r="X951">
        <v>0.51564200000000004</v>
      </c>
      <c r="Y951" s="100">
        <f t="shared" si="73"/>
        <v>-106.45885894317841</v>
      </c>
      <c r="Z951">
        <v>0.49286600000000003</v>
      </c>
      <c r="AA951" s="100">
        <f t="shared" si="74"/>
        <v>102.89490449736844</v>
      </c>
      <c r="AB951">
        <v>0.33780500000000002</v>
      </c>
      <c r="AC951">
        <v>-1</v>
      </c>
      <c r="AD951">
        <v>2</v>
      </c>
      <c r="AE951">
        <v>8</v>
      </c>
      <c r="AF951" t="s">
        <v>224</v>
      </c>
      <c r="AG951" s="99" t="s">
        <v>323</v>
      </c>
      <c r="AH951">
        <v>1</v>
      </c>
      <c r="AI951">
        <v>10</v>
      </c>
      <c r="AJ951">
        <v>1</v>
      </c>
    </row>
    <row r="952" spans="1:36" x14ac:dyDescent="0.2">
      <c r="A952">
        <v>776605</v>
      </c>
      <c r="B952" s="85">
        <v>45893</v>
      </c>
      <c r="C952">
        <v>2025</v>
      </c>
      <c r="D952">
        <v>8.4</v>
      </c>
      <c r="E952">
        <v>9.5</v>
      </c>
      <c r="F952">
        <v>-105</v>
      </c>
      <c r="G952">
        <v>4</v>
      </c>
      <c r="H952">
        <v>118</v>
      </c>
      <c r="I952">
        <v>0.45871600000000001</v>
      </c>
      <c r="J952">
        <v>135</v>
      </c>
      <c r="K952">
        <v>118</v>
      </c>
      <c r="L952">
        <v>0.34782608700000001</v>
      </c>
      <c r="M952">
        <v>5</v>
      </c>
      <c r="N952">
        <v>-128</v>
      </c>
      <c r="O952">
        <v>0.56140400000000001</v>
      </c>
      <c r="P952">
        <v>-147</v>
      </c>
      <c r="Q952">
        <v>-128</v>
      </c>
      <c r="R952" s="99">
        <v>0.525768966</v>
      </c>
      <c r="S952" s="102">
        <f t="shared" si="70"/>
        <v>110.86768437849641</v>
      </c>
      <c r="T952" s="99">
        <v>0.55604399999999998</v>
      </c>
      <c r="U952" s="102">
        <f t="shared" si="71"/>
        <v>125.24754705421257</v>
      </c>
      <c r="V952">
        <v>0.47065200000000001</v>
      </c>
      <c r="W952" s="100">
        <f t="shared" si="72"/>
        <v>112.47121015102452</v>
      </c>
      <c r="X952">
        <v>0.40778500000000001</v>
      </c>
      <c r="Y952" s="100">
        <f t="shared" si="73"/>
        <v>145.22726436725233</v>
      </c>
      <c r="Z952">
        <v>0.47444900000000001</v>
      </c>
      <c r="AA952" s="100">
        <f t="shared" si="74"/>
        <v>110.7708099289913</v>
      </c>
      <c r="AB952">
        <v>0.30871599999999999</v>
      </c>
      <c r="AC952">
        <v>-1</v>
      </c>
      <c r="AD952">
        <v>3</v>
      </c>
      <c r="AE952">
        <v>4</v>
      </c>
      <c r="AF952" t="s">
        <v>222</v>
      </c>
      <c r="AG952" s="99" t="s">
        <v>323</v>
      </c>
      <c r="AH952">
        <v>1</v>
      </c>
      <c r="AI952">
        <v>7</v>
      </c>
      <c r="AJ952">
        <v>-1</v>
      </c>
    </row>
    <row r="953" spans="1:36" x14ac:dyDescent="0.2">
      <c r="A953">
        <v>776606</v>
      </c>
      <c r="B953" s="85">
        <v>45893</v>
      </c>
      <c r="C953">
        <v>2025</v>
      </c>
      <c r="D953">
        <v>8.4</v>
      </c>
      <c r="E953">
        <v>9</v>
      </c>
      <c r="F953">
        <v>104</v>
      </c>
      <c r="G953">
        <v>27</v>
      </c>
      <c r="H953">
        <v>-141</v>
      </c>
      <c r="I953">
        <v>0.58506199999999997</v>
      </c>
      <c r="J953">
        <v>-123</v>
      </c>
      <c r="K953">
        <v>-141</v>
      </c>
      <c r="L953">
        <v>0.32069846699999999</v>
      </c>
      <c r="M953">
        <v>26</v>
      </c>
      <c r="N953">
        <v>130</v>
      </c>
      <c r="O953">
        <v>0.43478299999999998</v>
      </c>
      <c r="P953">
        <v>113</v>
      </c>
      <c r="Q953">
        <v>130</v>
      </c>
      <c r="R953" s="99">
        <v>0.49376684399999998</v>
      </c>
      <c r="S953" s="102">
        <f t="shared" si="70"/>
        <v>-102.52473655359491</v>
      </c>
      <c r="T953" s="99">
        <v>0.45815677999999999</v>
      </c>
      <c r="U953" s="102">
        <f t="shared" si="71"/>
        <v>-118.26589579226572</v>
      </c>
      <c r="V953">
        <v>0.55016799999999999</v>
      </c>
      <c r="W953" s="100">
        <f t="shared" si="72"/>
        <v>-122.3052161695922</v>
      </c>
      <c r="X953">
        <v>0.54598999999999998</v>
      </c>
      <c r="Y953" s="100">
        <f t="shared" si="73"/>
        <v>-120.25946565053631</v>
      </c>
      <c r="Z953">
        <v>0.55562800000000001</v>
      </c>
      <c r="AA953" s="100">
        <f t="shared" si="74"/>
        <v>-125.03668097899958</v>
      </c>
      <c r="AB953">
        <v>0.73506199999999999</v>
      </c>
      <c r="AC953">
        <v>1</v>
      </c>
      <c r="AD953">
        <v>7</v>
      </c>
      <c r="AE953">
        <v>2</v>
      </c>
      <c r="AF953" t="s">
        <v>230</v>
      </c>
      <c r="AG953" s="99" t="s">
        <v>325</v>
      </c>
      <c r="AH953">
        <v>1</v>
      </c>
      <c r="AI953">
        <v>9</v>
      </c>
      <c r="AJ953">
        <v>0</v>
      </c>
    </row>
    <row r="954" spans="1:36" x14ac:dyDescent="0.2">
      <c r="A954">
        <v>776607</v>
      </c>
      <c r="B954" s="85">
        <v>45893</v>
      </c>
      <c r="C954">
        <v>2025</v>
      </c>
      <c r="D954">
        <v>8.4</v>
      </c>
      <c r="E954">
        <v>9</v>
      </c>
      <c r="F954">
        <v>-114</v>
      </c>
      <c r="G954">
        <v>9</v>
      </c>
      <c r="H954">
        <v>100</v>
      </c>
      <c r="I954">
        <v>0.5</v>
      </c>
      <c r="J954">
        <v>116</v>
      </c>
      <c r="K954">
        <v>100</v>
      </c>
      <c r="L954">
        <v>0.33585476600000003</v>
      </c>
      <c r="M954">
        <v>15</v>
      </c>
      <c r="N954">
        <v>-118</v>
      </c>
      <c r="O954">
        <v>0.54128399999999999</v>
      </c>
      <c r="P954">
        <v>-136</v>
      </c>
      <c r="Q954">
        <v>-118</v>
      </c>
      <c r="R954" s="99">
        <v>0.48584165699999998</v>
      </c>
      <c r="S954" s="102">
        <f t="shared" si="70"/>
        <v>-105.82837753659319</v>
      </c>
      <c r="T954" s="99">
        <v>0.50194856600000004</v>
      </c>
      <c r="U954" s="102">
        <f t="shared" si="71"/>
        <v>100.78247581152434</v>
      </c>
      <c r="V954">
        <v>0.5</v>
      </c>
      <c r="W954" s="100">
        <f t="shared" si="72"/>
        <v>-100</v>
      </c>
      <c r="X954">
        <v>0.5</v>
      </c>
      <c r="Y954" s="100">
        <f t="shared" si="73"/>
        <v>-100</v>
      </c>
      <c r="Z954">
        <v>0.5</v>
      </c>
      <c r="AA954" s="100">
        <f t="shared" si="74"/>
        <v>-100</v>
      </c>
      <c r="AB954">
        <v>0.65</v>
      </c>
      <c r="AC954">
        <v>1</v>
      </c>
      <c r="AD954">
        <v>8</v>
      </c>
      <c r="AE954">
        <v>0</v>
      </c>
      <c r="AF954" t="s">
        <v>223</v>
      </c>
      <c r="AG954" s="99" t="s">
        <v>326</v>
      </c>
      <c r="AH954">
        <v>-1</v>
      </c>
      <c r="AI954">
        <v>8</v>
      </c>
      <c r="AJ954">
        <v>-1</v>
      </c>
    </row>
    <row r="955" spans="1:36" x14ac:dyDescent="0.2">
      <c r="A955">
        <v>776608</v>
      </c>
      <c r="B955" s="85">
        <v>45893</v>
      </c>
      <c r="C955">
        <v>2025</v>
      </c>
      <c r="D955">
        <v>8.4</v>
      </c>
      <c r="E955">
        <v>8</v>
      </c>
      <c r="F955">
        <v>102</v>
      </c>
      <c r="G955">
        <v>17</v>
      </c>
      <c r="H955">
        <v>-130</v>
      </c>
      <c r="I955">
        <v>0.56521699999999997</v>
      </c>
      <c r="J955">
        <v>-129</v>
      </c>
      <c r="K955">
        <v>-130</v>
      </c>
      <c r="L955">
        <v>0.32447985800000001</v>
      </c>
      <c r="M955">
        <v>25</v>
      </c>
      <c r="N955">
        <v>120</v>
      </c>
      <c r="O955">
        <v>0.45454499999999998</v>
      </c>
      <c r="P955">
        <v>119</v>
      </c>
      <c r="Q955">
        <v>120</v>
      </c>
      <c r="R955" s="99">
        <v>0.45280042199999998</v>
      </c>
      <c r="S955" s="102">
        <f t="shared" si="70"/>
        <v>-120.84785071158792</v>
      </c>
      <c r="T955" s="99">
        <v>0.54926845999999996</v>
      </c>
      <c r="U955" s="102">
        <f t="shared" si="71"/>
        <v>121.86155421917</v>
      </c>
      <c r="V955">
        <v>0.48416799999999999</v>
      </c>
      <c r="W955" s="100">
        <f t="shared" si="72"/>
        <v>106.53987871978323</v>
      </c>
      <c r="X955">
        <v>0.58686300000000002</v>
      </c>
      <c r="Y955" s="100">
        <f t="shared" si="73"/>
        <v>-142.05045783844102</v>
      </c>
      <c r="Z955">
        <v>0.53332000000000002</v>
      </c>
      <c r="AA955" s="100">
        <f t="shared" si="74"/>
        <v>-114.27959201165683</v>
      </c>
      <c r="AB955">
        <v>0.415217</v>
      </c>
      <c r="AC955">
        <v>-1</v>
      </c>
      <c r="AD955">
        <v>3</v>
      </c>
      <c r="AE955">
        <v>4</v>
      </c>
      <c r="AF955" t="s">
        <v>222</v>
      </c>
      <c r="AG955" s="99" t="s">
        <v>324</v>
      </c>
      <c r="AH955">
        <v>-1</v>
      </c>
      <c r="AI955">
        <v>7</v>
      </c>
      <c r="AJ955">
        <v>-1</v>
      </c>
    </row>
    <row r="956" spans="1:36" x14ac:dyDescent="0.2">
      <c r="A956">
        <v>776609</v>
      </c>
      <c r="B956" s="85">
        <v>45893</v>
      </c>
      <c r="C956">
        <v>2025</v>
      </c>
      <c r="D956">
        <v>8.4</v>
      </c>
      <c r="E956">
        <v>9</v>
      </c>
      <c r="F956">
        <v>105</v>
      </c>
      <c r="G956">
        <v>1</v>
      </c>
      <c r="H956">
        <v>-122</v>
      </c>
      <c r="I956">
        <v>0.54954999999999998</v>
      </c>
      <c r="J956">
        <v>-131</v>
      </c>
      <c r="K956">
        <v>-122</v>
      </c>
      <c r="L956">
        <v>0.340368381</v>
      </c>
      <c r="M956">
        <v>6</v>
      </c>
      <c r="N956">
        <v>113</v>
      </c>
      <c r="O956">
        <v>0.46948400000000001</v>
      </c>
      <c r="P956">
        <v>121</v>
      </c>
      <c r="Q956">
        <v>113</v>
      </c>
      <c r="R956" s="99">
        <v>0.49028331200000003</v>
      </c>
      <c r="S956" s="102">
        <f t="shared" si="70"/>
        <v>-103.96370333730628</v>
      </c>
      <c r="T956" s="99">
        <v>0.465953163</v>
      </c>
      <c r="U956" s="102">
        <f t="shared" si="71"/>
        <v>-114.6138452117343</v>
      </c>
      <c r="V956">
        <v>0.58127200000000001</v>
      </c>
      <c r="W956" s="100">
        <f t="shared" si="72"/>
        <v>-138.81851703253665</v>
      </c>
      <c r="X956">
        <v>0.54603500000000005</v>
      </c>
      <c r="Y956" s="100">
        <f t="shared" si="73"/>
        <v>-120.28129921910282</v>
      </c>
      <c r="Z956">
        <v>0.59627200000000002</v>
      </c>
      <c r="AA956" s="100">
        <f t="shared" si="74"/>
        <v>-147.69151507945946</v>
      </c>
      <c r="AB956">
        <v>0.39955000000000002</v>
      </c>
      <c r="AC956">
        <v>-1</v>
      </c>
      <c r="AD956">
        <v>1</v>
      </c>
      <c r="AE956">
        <v>6</v>
      </c>
      <c r="AF956" t="s">
        <v>230</v>
      </c>
      <c r="AG956" s="99" t="s">
        <v>324</v>
      </c>
      <c r="AH956">
        <v>-1</v>
      </c>
      <c r="AI956">
        <v>7</v>
      </c>
      <c r="AJ956">
        <v>-1</v>
      </c>
    </row>
    <row r="957" spans="1:36" x14ac:dyDescent="0.2">
      <c r="A957">
        <v>776611</v>
      </c>
      <c r="B957" s="85">
        <v>45893</v>
      </c>
      <c r="C957">
        <v>2025</v>
      </c>
      <c r="D957">
        <v>8.4</v>
      </c>
      <c r="E957">
        <v>7.5</v>
      </c>
      <c r="F957">
        <v>-102</v>
      </c>
      <c r="G957">
        <v>28</v>
      </c>
      <c r="H957">
        <v>-123</v>
      </c>
      <c r="I957">
        <v>0.55157</v>
      </c>
      <c r="J957">
        <v>-115</v>
      </c>
      <c r="K957">
        <v>-123</v>
      </c>
      <c r="L957">
        <v>0.33222175900000001</v>
      </c>
      <c r="M957">
        <v>7</v>
      </c>
      <c r="N957">
        <v>113</v>
      </c>
      <c r="O957">
        <v>0.46948400000000001</v>
      </c>
      <c r="P957">
        <v>106</v>
      </c>
      <c r="Q957">
        <v>113</v>
      </c>
      <c r="R957" s="99">
        <v>0.48740166499999998</v>
      </c>
      <c r="S957" s="102">
        <f t="shared" si="70"/>
        <v>-105.16959046498131</v>
      </c>
      <c r="T957" s="99">
        <v>0.52004882699999999</v>
      </c>
      <c r="U957" s="102">
        <f t="shared" si="71"/>
        <v>108.35452776359816</v>
      </c>
      <c r="V957">
        <v>0.55313100000000004</v>
      </c>
      <c r="W957" s="100">
        <f t="shared" si="72"/>
        <v>-123.77922836446477</v>
      </c>
      <c r="X957">
        <v>0.58735700000000002</v>
      </c>
      <c r="Y957" s="100">
        <f t="shared" si="73"/>
        <v>-142.34023114411247</v>
      </c>
      <c r="Z957">
        <v>0.58500099999999999</v>
      </c>
      <c r="AA957" s="100">
        <f t="shared" si="74"/>
        <v>-140.96443605888206</v>
      </c>
      <c r="AB957">
        <v>0.70157000000000003</v>
      </c>
      <c r="AC957">
        <v>1</v>
      </c>
      <c r="AD957">
        <v>5</v>
      </c>
      <c r="AE957">
        <v>0</v>
      </c>
      <c r="AF957" t="s">
        <v>230</v>
      </c>
      <c r="AG957" s="99" t="s">
        <v>325</v>
      </c>
      <c r="AH957">
        <v>1</v>
      </c>
      <c r="AI957">
        <v>5</v>
      </c>
      <c r="AJ957">
        <v>-1</v>
      </c>
    </row>
    <row r="958" spans="1:36" x14ac:dyDescent="0.2">
      <c r="A958">
        <v>776612</v>
      </c>
      <c r="B958" s="85">
        <v>45893</v>
      </c>
      <c r="C958">
        <v>2025</v>
      </c>
      <c r="D958">
        <v>8.4</v>
      </c>
      <c r="E958">
        <v>8.5</v>
      </c>
      <c r="F958">
        <v>-100</v>
      </c>
      <c r="G958">
        <v>2</v>
      </c>
      <c r="H958">
        <v>-130</v>
      </c>
      <c r="I958">
        <v>0.56521699999999997</v>
      </c>
      <c r="J958">
        <v>-130</v>
      </c>
      <c r="K958">
        <v>-130</v>
      </c>
      <c r="L958">
        <v>0.32065001999999998</v>
      </c>
      <c r="M958">
        <v>12</v>
      </c>
      <c r="N958">
        <v>120</v>
      </c>
      <c r="O958">
        <v>0.45454499999999998</v>
      </c>
      <c r="P958">
        <v>120</v>
      </c>
      <c r="Q958">
        <v>120</v>
      </c>
      <c r="R958" s="99">
        <v>0.47551459600000001</v>
      </c>
      <c r="S958" s="102">
        <f t="shared" si="70"/>
        <v>-110.29848682079151</v>
      </c>
      <c r="T958" s="99">
        <v>0.42649551600000002</v>
      </c>
      <c r="U958" s="102">
        <f t="shared" si="71"/>
        <v>-134.46905359727157</v>
      </c>
      <c r="V958">
        <v>0.46988099999999999</v>
      </c>
      <c r="W958" s="100">
        <f t="shared" si="72"/>
        <v>112.81984161947386</v>
      </c>
      <c r="X958">
        <v>0.53403699999999998</v>
      </c>
      <c r="Y958" s="100">
        <f t="shared" si="73"/>
        <v>-114.60931447346677</v>
      </c>
      <c r="Z958">
        <v>0.52765499999999999</v>
      </c>
      <c r="AA958" s="100">
        <f t="shared" si="74"/>
        <v>-111.70966137039665</v>
      </c>
      <c r="AB958">
        <v>0.71521699999999999</v>
      </c>
      <c r="AC958">
        <v>1</v>
      </c>
      <c r="AD958">
        <v>3</v>
      </c>
      <c r="AE958">
        <v>2</v>
      </c>
      <c r="AF958" t="s">
        <v>222</v>
      </c>
      <c r="AG958" s="99" t="s">
        <v>325</v>
      </c>
      <c r="AH958">
        <v>1</v>
      </c>
      <c r="AI958">
        <v>5</v>
      </c>
      <c r="AJ958">
        <v>-1</v>
      </c>
    </row>
    <row r="959" spans="1:36" x14ac:dyDescent="0.2">
      <c r="A959">
        <v>776614</v>
      </c>
      <c r="B959" s="85">
        <v>45893</v>
      </c>
      <c r="C959">
        <v>2025</v>
      </c>
      <c r="D959">
        <v>8.4</v>
      </c>
      <c r="E959">
        <v>7.5</v>
      </c>
      <c r="F959">
        <v>114</v>
      </c>
      <c r="G959">
        <v>11</v>
      </c>
      <c r="H959">
        <v>114</v>
      </c>
      <c r="I959">
        <v>0.46728999999999998</v>
      </c>
      <c r="J959">
        <v>120</v>
      </c>
      <c r="K959">
        <v>114</v>
      </c>
      <c r="L959">
        <v>0.35061088499999998</v>
      </c>
      <c r="M959">
        <v>29</v>
      </c>
      <c r="N959">
        <v>-123</v>
      </c>
      <c r="O959">
        <v>0.55157</v>
      </c>
      <c r="P959">
        <v>-130</v>
      </c>
      <c r="Q959">
        <v>-123</v>
      </c>
      <c r="R959" s="99">
        <v>0.51870124399999995</v>
      </c>
      <c r="S959" s="102">
        <f t="shared" si="70"/>
        <v>107.77115825331572</v>
      </c>
      <c r="T959" s="99">
        <v>0.50372241900000003</v>
      </c>
      <c r="U959" s="102">
        <f t="shared" si="71"/>
        <v>101.50013586851914</v>
      </c>
      <c r="V959">
        <v>0.48577100000000001</v>
      </c>
      <c r="W959" s="100">
        <f t="shared" si="72"/>
        <v>105.8583159554605</v>
      </c>
      <c r="X959">
        <v>0.44557799999999997</v>
      </c>
      <c r="Y959" s="100">
        <f t="shared" si="73"/>
        <v>124.42759741279866</v>
      </c>
      <c r="Z959">
        <v>0.49185400000000001</v>
      </c>
      <c r="AA959" s="100">
        <f t="shared" si="74"/>
        <v>103.31236505141769</v>
      </c>
      <c r="AB959">
        <v>0.61729000000000001</v>
      </c>
      <c r="AC959">
        <v>1</v>
      </c>
      <c r="AD959">
        <v>5</v>
      </c>
      <c r="AE959">
        <v>3</v>
      </c>
      <c r="AF959" t="s">
        <v>225</v>
      </c>
      <c r="AG959" s="99" t="s">
        <v>326</v>
      </c>
      <c r="AH959">
        <v>-1</v>
      </c>
      <c r="AI959">
        <v>8</v>
      </c>
      <c r="AJ959">
        <v>1</v>
      </c>
    </row>
    <row r="960" spans="1:36" x14ac:dyDescent="0.2">
      <c r="A960">
        <v>776615</v>
      </c>
      <c r="B960" s="85">
        <v>45893</v>
      </c>
      <c r="C960">
        <v>2025</v>
      </c>
      <c r="D960">
        <v>8.4</v>
      </c>
      <c r="E960">
        <v>8</v>
      </c>
      <c r="F960">
        <v>101</v>
      </c>
      <c r="G960">
        <v>10</v>
      </c>
      <c r="H960">
        <v>-144</v>
      </c>
      <c r="I960">
        <v>0.59016400000000002</v>
      </c>
      <c r="J960">
        <v>-140</v>
      </c>
      <c r="K960">
        <v>-144</v>
      </c>
      <c r="L960">
        <v>0.34727845299999999</v>
      </c>
      <c r="M960">
        <v>13</v>
      </c>
      <c r="N960">
        <v>133</v>
      </c>
      <c r="O960">
        <v>0.42918499999999998</v>
      </c>
      <c r="P960">
        <v>129</v>
      </c>
      <c r="Q960">
        <v>133</v>
      </c>
      <c r="R960" s="99">
        <v>0.49308203</v>
      </c>
      <c r="S960" s="102">
        <f t="shared" si="70"/>
        <v>-102.80601181105706</v>
      </c>
      <c r="T960" s="99">
        <v>0.440576246</v>
      </c>
      <c r="U960" s="102">
        <f t="shared" si="71"/>
        <v>-126.97546884994793</v>
      </c>
      <c r="V960">
        <v>0.59640700000000002</v>
      </c>
      <c r="W960" s="100">
        <f t="shared" si="72"/>
        <v>-147.77436675066221</v>
      </c>
      <c r="X960">
        <v>0.54335100000000003</v>
      </c>
      <c r="Y960" s="100">
        <f t="shared" si="73"/>
        <v>-118.98657393315217</v>
      </c>
      <c r="Z960">
        <v>0.58488300000000004</v>
      </c>
      <c r="AA960" s="100">
        <f t="shared" si="74"/>
        <v>-140.89594018072015</v>
      </c>
      <c r="AB960">
        <v>0.440164</v>
      </c>
      <c r="AC960">
        <v>-1</v>
      </c>
      <c r="AD960">
        <v>8</v>
      </c>
      <c r="AE960">
        <v>10</v>
      </c>
      <c r="AF960" t="s">
        <v>225</v>
      </c>
      <c r="AG960" s="99" t="s">
        <v>324</v>
      </c>
      <c r="AH960">
        <v>-1</v>
      </c>
      <c r="AI960">
        <v>18</v>
      </c>
      <c r="AJ960">
        <v>1</v>
      </c>
    </row>
    <row r="961" spans="1:36" x14ac:dyDescent="0.2">
      <c r="A961">
        <v>776624</v>
      </c>
      <c r="B961" s="85">
        <v>45893</v>
      </c>
      <c r="C961">
        <v>2025</v>
      </c>
      <c r="D961">
        <v>8.4</v>
      </c>
      <c r="E961">
        <v>9.5</v>
      </c>
      <c r="F961">
        <v>-105</v>
      </c>
      <c r="G961">
        <v>0</v>
      </c>
      <c r="H961">
        <v>120</v>
      </c>
      <c r="I961">
        <v>0.45454499999999998</v>
      </c>
      <c r="J961">
        <v>117</v>
      </c>
      <c r="K961">
        <v>120</v>
      </c>
      <c r="L961">
        <v>0.327106864</v>
      </c>
      <c r="M961">
        <v>18</v>
      </c>
      <c r="N961">
        <v>-130</v>
      </c>
      <c r="O961">
        <v>0.56521699999999997</v>
      </c>
      <c r="P961">
        <v>-127</v>
      </c>
      <c r="Q961">
        <v>-130</v>
      </c>
      <c r="R961" s="99">
        <v>0.517671518</v>
      </c>
      <c r="S961" s="102">
        <f t="shared" si="70"/>
        <v>107.32758634809379</v>
      </c>
      <c r="T961" s="99">
        <v>0.55167119399999998</v>
      </c>
      <c r="U961" s="102">
        <f t="shared" si="71"/>
        <v>123.05057953380761</v>
      </c>
      <c r="V961">
        <v>0.50761699999999998</v>
      </c>
      <c r="W961" s="100">
        <f t="shared" si="72"/>
        <v>-103.09393297494023</v>
      </c>
      <c r="X961">
        <v>0.51203900000000002</v>
      </c>
      <c r="Y961" s="100">
        <f t="shared" si="73"/>
        <v>-104.93441074184209</v>
      </c>
      <c r="Z961">
        <v>0.47078399999999998</v>
      </c>
      <c r="AA961" s="100">
        <f t="shared" si="74"/>
        <v>112.41163675910822</v>
      </c>
      <c r="AB961">
        <v>0.604545</v>
      </c>
      <c r="AC961">
        <v>1</v>
      </c>
      <c r="AD961">
        <v>4</v>
      </c>
      <c r="AE961">
        <v>3</v>
      </c>
      <c r="AF961" t="s">
        <v>222</v>
      </c>
      <c r="AG961" s="99" t="s">
        <v>326</v>
      </c>
      <c r="AH961">
        <v>-1</v>
      </c>
      <c r="AI961">
        <v>7</v>
      </c>
      <c r="AJ961">
        <v>-1</v>
      </c>
    </row>
    <row r="962" spans="1:36" x14ac:dyDescent="0.2">
      <c r="A962">
        <v>776589</v>
      </c>
      <c r="B962" s="85">
        <v>45894</v>
      </c>
      <c r="C962">
        <v>2025</v>
      </c>
      <c r="D962">
        <v>8.4</v>
      </c>
      <c r="E962">
        <v>8</v>
      </c>
      <c r="F962">
        <v>107.5</v>
      </c>
      <c r="G962">
        <v>26</v>
      </c>
      <c r="H962">
        <v>-125</v>
      </c>
      <c r="I962">
        <v>0.55555600000000005</v>
      </c>
      <c r="J962">
        <v>-123</v>
      </c>
      <c r="K962">
        <v>-125</v>
      </c>
      <c r="L962">
        <v>0.33921411400000001</v>
      </c>
      <c r="M962">
        <v>22</v>
      </c>
      <c r="N962">
        <v>115</v>
      </c>
      <c r="O962">
        <v>0.46511599999999997</v>
      </c>
      <c r="P962">
        <v>114</v>
      </c>
      <c r="Q962">
        <v>115</v>
      </c>
      <c r="R962" s="99">
        <v>0.51341709700000004</v>
      </c>
      <c r="S962" s="102">
        <f t="shared" si="70"/>
        <v>105.5148246752106</v>
      </c>
      <c r="T962" s="99">
        <v>0.546309551</v>
      </c>
      <c r="U962" s="102">
        <f t="shared" si="71"/>
        <v>120.41460255646687</v>
      </c>
      <c r="V962">
        <v>0.57827300000000004</v>
      </c>
      <c r="W962" s="100">
        <f t="shared" si="72"/>
        <v>-137.12022232392047</v>
      </c>
      <c r="X962">
        <v>0.53362399999999999</v>
      </c>
      <c r="Y962" s="100">
        <f t="shared" si="73"/>
        <v>-114.41926685764277</v>
      </c>
      <c r="Z962">
        <v>0.57348200000000005</v>
      </c>
      <c r="AA962" s="100">
        <f t="shared" si="74"/>
        <v>-134.45669350414286</v>
      </c>
      <c r="AB962">
        <v>0.70555599999999996</v>
      </c>
      <c r="AC962">
        <v>1</v>
      </c>
      <c r="AD962">
        <v>7</v>
      </c>
      <c r="AE962">
        <v>6</v>
      </c>
      <c r="AF962" t="s">
        <v>222</v>
      </c>
      <c r="AG962" s="99" t="s">
        <v>325</v>
      </c>
      <c r="AH962">
        <v>1</v>
      </c>
      <c r="AI962">
        <v>13</v>
      </c>
      <c r="AJ962">
        <v>1</v>
      </c>
    </row>
    <row r="963" spans="1:36" x14ac:dyDescent="0.2">
      <c r="A963">
        <v>776594</v>
      </c>
      <c r="B963" s="85">
        <v>45894</v>
      </c>
      <c r="C963">
        <v>2025</v>
      </c>
      <c r="D963">
        <v>8.4</v>
      </c>
      <c r="E963">
        <v>8</v>
      </c>
      <c r="F963">
        <v>-100</v>
      </c>
      <c r="G963">
        <v>14</v>
      </c>
      <c r="H963">
        <v>-132</v>
      </c>
      <c r="I963">
        <v>0.56896599999999997</v>
      </c>
      <c r="J963">
        <v>-141</v>
      </c>
      <c r="K963">
        <v>-132</v>
      </c>
      <c r="L963">
        <v>0.32283795100000001</v>
      </c>
      <c r="M963">
        <v>6</v>
      </c>
      <c r="N963">
        <v>122</v>
      </c>
      <c r="O963">
        <v>0.45045000000000002</v>
      </c>
      <c r="P963">
        <v>130</v>
      </c>
      <c r="Q963">
        <v>122</v>
      </c>
      <c r="R963" s="99">
        <v>0.50418959500000005</v>
      </c>
      <c r="S963" s="102">
        <f t="shared" ref="S963:S1026" si="75">IF(R963&lt;0.5,((1-R963)/(1-(1-R963))*-100),(1-(1-R963))/(1-R963)*100)</f>
        <v>101.68999882122283</v>
      </c>
      <c r="T963" s="99">
        <v>0.56822433999999999</v>
      </c>
      <c r="U963" s="102">
        <f t="shared" ref="U963:U1026" si="76">IF(T963&lt;0.5,((1-T963)/(1-(1-T963))*-100),(1-(1-T963))/(1-T963)*100)</f>
        <v>131.60175355878096</v>
      </c>
      <c r="V963">
        <v>0.59652799999999995</v>
      </c>
      <c r="W963" s="100">
        <f t="shared" ref="W963:W1026" si="77">IF(V963&lt;0.5,100*(1-V963)/V963,-100*(V963/(1-V963)))</f>
        <v>-147.84867351389931</v>
      </c>
      <c r="X963">
        <v>0.63462499999999999</v>
      </c>
      <c r="Y963" s="100">
        <f t="shared" ref="Y963:Y1026" si="78">IF(X963&lt;0.5,100*(1-X963)/X963,-100*(X963/(1-X963)))</f>
        <v>-173.69141293191925</v>
      </c>
      <c r="Z963">
        <v>0.56897799999999998</v>
      </c>
      <c r="AA963" s="100">
        <f t="shared" ref="AA963:AA1026" si="79">IF(Z963&lt;0.5,100*(1-Z963)/Z963,-100*(Z963/(1-Z963)))</f>
        <v>-132.00671891457975</v>
      </c>
      <c r="AB963">
        <v>0.71896599999999999</v>
      </c>
      <c r="AC963">
        <v>1</v>
      </c>
      <c r="AD963">
        <v>7</v>
      </c>
      <c r="AE963">
        <v>0</v>
      </c>
      <c r="AF963" t="s">
        <v>226</v>
      </c>
      <c r="AG963" s="99" t="s">
        <v>325</v>
      </c>
      <c r="AH963">
        <v>1</v>
      </c>
      <c r="AI963">
        <v>7</v>
      </c>
      <c r="AJ963">
        <v>-1</v>
      </c>
    </row>
    <row r="964" spans="1:36" x14ac:dyDescent="0.2">
      <c r="A964">
        <v>776595</v>
      </c>
      <c r="B964" s="85">
        <v>45894</v>
      </c>
      <c r="C964">
        <v>2025</v>
      </c>
      <c r="D964">
        <v>8.4</v>
      </c>
      <c r="E964">
        <v>8.5</v>
      </c>
      <c r="F964">
        <v>106</v>
      </c>
      <c r="G964">
        <v>24</v>
      </c>
      <c r="H964">
        <v>-121</v>
      </c>
      <c r="I964">
        <v>0.54751099999999997</v>
      </c>
      <c r="J964">
        <v>-129</v>
      </c>
      <c r="K964">
        <v>-121</v>
      </c>
      <c r="L964">
        <v>0.30915287200000002</v>
      </c>
      <c r="M964">
        <v>23</v>
      </c>
      <c r="N964">
        <v>112</v>
      </c>
      <c r="O964">
        <v>0.47169800000000001</v>
      </c>
      <c r="P964">
        <v>119</v>
      </c>
      <c r="Q964">
        <v>112</v>
      </c>
      <c r="R964" s="99">
        <v>0.54203079099999996</v>
      </c>
      <c r="S964" s="102">
        <f t="shared" si="75"/>
        <v>118.35529121784253</v>
      </c>
      <c r="T964" s="99">
        <v>0.39017004399999999</v>
      </c>
      <c r="U964" s="102">
        <f t="shared" si="76"/>
        <v>-156.29850763222612</v>
      </c>
      <c r="V964">
        <v>0.61836899999999995</v>
      </c>
      <c r="W964" s="100">
        <f t="shared" si="77"/>
        <v>-162.03322057170405</v>
      </c>
      <c r="X964">
        <v>0.53996500000000003</v>
      </c>
      <c r="Y964" s="100">
        <f t="shared" si="78"/>
        <v>-117.3747649635354</v>
      </c>
      <c r="Z964">
        <v>0.56230599999999997</v>
      </c>
      <c r="AA964" s="100">
        <f t="shared" si="79"/>
        <v>-128.47011839321533</v>
      </c>
      <c r="AB964">
        <v>0.69751099999999999</v>
      </c>
      <c r="AC964">
        <v>1</v>
      </c>
      <c r="AD964">
        <v>9</v>
      </c>
      <c r="AE964">
        <v>6</v>
      </c>
      <c r="AF964" t="s">
        <v>228</v>
      </c>
      <c r="AG964" s="99" t="s">
        <v>325</v>
      </c>
      <c r="AH964">
        <v>1</v>
      </c>
      <c r="AI964">
        <v>15</v>
      </c>
      <c r="AJ964">
        <v>1</v>
      </c>
    </row>
    <row r="965" spans="1:36" x14ac:dyDescent="0.2">
      <c r="A965">
        <v>776596</v>
      </c>
      <c r="B965" s="85">
        <v>45894</v>
      </c>
      <c r="C965">
        <v>2025</v>
      </c>
      <c r="D965">
        <v>8.4</v>
      </c>
      <c r="E965">
        <v>8</v>
      </c>
      <c r="F965">
        <v>-100</v>
      </c>
      <c r="G965">
        <v>29</v>
      </c>
      <c r="H965">
        <v>-135</v>
      </c>
      <c r="I965">
        <v>0.57446799999999998</v>
      </c>
      <c r="J965">
        <v>-137</v>
      </c>
      <c r="K965">
        <v>-135</v>
      </c>
      <c r="L965">
        <v>0.33360588699999999</v>
      </c>
      <c r="M965">
        <v>15</v>
      </c>
      <c r="N965">
        <v>125</v>
      </c>
      <c r="O965">
        <v>0.44444400000000001</v>
      </c>
      <c r="P965">
        <v>127</v>
      </c>
      <c r="Q965">
        <v>125</v>
      </c>
      <c r="R965" s="99">
        <v>0.45979492700000002</v>
      </c>
      <c r="S965" s="102">
        <f t="shared" si="75"/>
        <v>-117.48826297946518</v>
      </c>
      <c r="T965" s="99">
        <v>0.55760678299999999</v>
      </c>
      <c r="U965" s="102">
        <f t="shared" si="76"/>
        <v>126.04324875984705</v>
      </c>
      <c r="V965">
        <v>0.50975899999999996</v>
      </c>
      <c r="W965" s="100">
        <f t="shared" si="77"/>
        <v>-103.98130715301248</v>
      </c>
      <c r="X965">
        <v>0.568712</v>
      </c>
      <c r="Y965" s="100">
        <f t="shared" si="78"/>
        <v>-131.86362708909127</v>
      </c>
      <c r="Z965">
        <v>0.52849500000000005</v>
      </c>
      <c r="AA965" s="100">
        <f t="shared" si="79"/>
        <v>-112.0868283475255</v>
      </c>
      <c r="AB965">
        <v>0.724468</v>
      </c>
      <c r="AC965">
        <v>1</v>
      </c>
      <c r="AD965">
        <v>10</v>
      </c>
      <c r="AE965">
        <v>4</v>
      </c>
      <c r="AF965" t="s">
        <v>224</v>
      </c>
      <c r="AG965" s="99" t="s">
        <v>325</v>
      </c>
      <c r="AH965">
        <v>1</v>
      </c>
      <c r="AI965">
        <v>14</v>
      </c>
      <c r="AJ965">
        <v>1</v>
      </c>
    </row>
    <row r="966" spans="1:36" x14ac:dyDescent="0.2">
      <c r="A966">
        <v>776598</v>
      </c>
      <c r="B966" s="85">
        <v>45894</v>
      </c>
      <c r="C966">
        <v>2025</v>
      </c>
      <c r="D966">
        <v>8.4</v>
      </c>
      <c r="E966">
        <v>8</v>
      </c>
      <c r="F966">
        <v>103</v>
      </c>
      <c r="G966">
        <v>18</v>
      </c>
      <c r="H966">
        <v>112</v>
      </c>
      <c r="I966">
        <v>0.47169800000000001</v>
      </c>
      <c r="J966">
        <v>115</v>
      </c>
      <c r="K966">
        <v>112</v>
      </c>
      <c r="L966">
        <v>0.310488926</v>
      </c>
      <c r="M966">
        <v>21</v>
      </c>
      <c r="N966">
        <v>-121</v>
      </c>
      <c r="O966">
        <v>0.54751099999999997</v>
      </c>
      <c r="P966">
        <v>-125</v>
      </c>
      <c r="Q966">
        <v>-121</v>
      </c>
      <c r="R966" s="99">
        <v>0.51269192900000005</v>
      </c>
      <c r="S966" s="102">
        <f t="shared" si="75"/>
        <v>105.20899601517171</v>
      </c>
      <c r="T966" s="99">
        <v>0.57491678300000004</v>
      </c>
      <c r="U966" s="102">
        <f t="shared" si="76"/>
        <v>135.24805497084589</v>
      </c>
      <c r="V966">
        <v>0.52164900000000003</v>
      </c>
      <c r="W966" s="100">
        <f t="shared" si="77"/>
        <v>-109.05151238316635</v>
      </c>
      <c r="X966">
        <v>0.49083100000000002</v>
      </c>
      <c r="Y966" s="100">
        <f t="shared" si="78"/>
        <v>103.73611283720872</v>
      </c>
      <c r="Z966">
        <v>0.48429899999999998</v>
      </c>
      <c r="AA966" s="100">
        <f t="shared" si="79"/>
        <v>106.48401091061514</v>
      </c>
      <c r="AB966">
        <v>0.62169799999999997</v>
      </c>
      <c r="AC966">
        <v>1</v>
      </c>
      <c r="AD966">
        <v>13</v>
      </c>
      <c r="AE966">
        <v>3</v>
      </c>
      <c r="AF966" t="s">
        <v>229</v>
      </c>
      <c r="AG966" s="99" t="s">
        <v>326</v>
      </c>
      <c r="AH966">
        <v>-1</v>
      </c>
      <c r="AI966">
        <v>16</v>
      </c>
      <c r="AJ966">
        <v>1</v>
      </c>
    </row>
    <row r="967" spans="1:36" x14ac:dyDescent="0.2">
      <c r="A967">
        <v>776599</v>
      </c>
      <c r="B967" s="85">
        <v>45894</v>
      </c>
      <c r="C967">
        <v>2025</v>
      </c>
      <c r="D967">
        <v>8.4</v>
      </c>
      <c r="E967">
        <v>8.5</v>
      </c>
      <c r="F967">
        <v>108.5</v>
      </c>
      <c r="G967">
        <v>9</v>
      </c>
      <c r="H967">
        <v>124</v>
      </c>
      <c r="I967">
        <v>0.44642900000000002</v>
      </c>
      <c r="J967">
        <v>125</v>
      </c>
      <c r="K967">
        <v>124</v>
      </c>
      <c r="L967">
        <v>0.33585476600000003</v>
      </c>
      <c r="M967">
        <v>13</v>
      </c>
      <c r="N967">
        <v>-134</v>
      </c>
      <c r="O967">
        <v>0.57264999999999999</v>
      </c>
      <c r="P967">
        <v>-136</v>
      </c>
      <c r="Q967">
        <v>-134</v>
      </c>
      <c r="R967" s="99">
        <v>0.52012497300000005</v>
      </c>
      <c r="S967" s="102">
        <f t="shared" si="75"/>
        <v>108.38758921288898</v>
      </c>
      <c r="T967" s="99">
        <v>0.493397272</v>
      </c>
      <c r="U967" s="102">
        <f t="shared" si="76"/>
        <v>-102.67643474121198</v>
      </c>
      <c r="V967">
        <v>0.423626</v>
      </c>
      <c r="W967" s="100">
        <f t="shared" si="77"/>
        <v>136.05727693767614</v>
      </c>
      <c r="X967">
        <v>0.46251799999999998</v>
      </c>
      <c r="Y967" s="100">
        <f t="shared" si="78"/>
        <v>116.20780164231448</v>
      </c>
      <c r="Z967">
        <v>0.47986400000000001</v>
      </c>
      <c r="AA967" s="100">
        <f t="shared" si="79"/>
        <v>108.39237784038811</v>
      </c>
      <c r="AB967">
        <v>0.59642899999999999</v>
      </c>
      <c r="AC967">
        <v>1</v>
      </c>
      <c r="AD967">
        <v>7</v>
      </c>
      <c r="AE967">
        <v>0</v>
      </c>
      <c r="AF967" t="s">
        <v>226</v>
      </c>
      <c r="AG967" s="99" t="s">
        <v>326</v>
      </c>
      <c r="AH967">
        <v>-1</v>
      </c>
      <c r="AI967">
        <v>7</v>
      </c>
      <c r="AJ967">
        <v>-1</v>
      </c>
    </row>
    <row r="968" spans="1:36" x14ac:dyDescent="0.2">
      <c r="A968">
        <v>776600</v>
      </c>
      <c r="B968" s="85">
        <v>45894</v>
      </c>
      <c r="C968">
        <v>2025</v>
      </c>
      <c r="D968">
        <v>8.4</v>
      </c>
      <c r="E968">
        <v>8</v>
      </c>
      <c r="F968">
        <v>104</v>
      </c>
      <c r="G968">
        <v>11</v>
      </c>
      <c r="H968">
        <v>112</v>
      </c>
      <c r="I968">
        <v>0.47169800000000001</v>
      </c>
      <c r="J968">
        <v>102</v>
      </c>
      <c r="K968">
        <v>112</v>
      </c>
      <c r="L968">
        <v>0.35061088499999998</v>
      </c>
      <c r="M968">
        <v>0</v>
      </c>
      <c r="N968">
        <v>-121</v>
      </c>
      <c r="O968">
        <v>0.54751099999999997</v>
      </c>
      <c r="P968">
        <v>-110</v>
      </c>
      <c r="Q968">
        <v>-121</v>
      </c>
      <c r="R968" s="99">
        <v>0.49758006100000002</v>
      </c>
      <c r="S968" s="102">
        <f t="shared" si="75"/>
        <v>-100.97268326835143</v>
      </c>
      <c r="T968" s="99">
        <v>0.48104728800000002</v>
      </c>
      <c r="U968" s="102">
        <f t="shared" si="76"/>
        <v>-107.87977085529268</v>
      </c>
      <c r="V968">
        <v>0.38553799999999999</v>
      </c>
      <c r="W968" s="100">
        <f t="shared" si="77"/>
        <v>159.37780452251141</v>
      </c>
      <c r="X968">
        <v>0.46509499999999998</v>
      </c>
      <c r="Y968" s="100">
        <f t="shared" si="78"/>
        <v>115.00983670002903</v>
      </c>
      <c r="Z968">
        <v>0.50295699999999999</v>
      </c>
      <c r="AA968" s="100">
        <f t="shared" si="79"/>
        <v>-101.18983669420956</v>
      </c>
      <c r="AB968">
        <v>0.62169799999999997</v>
      </c>
      <c r="AC968">
        <v>1</v>
      </c>
      <c r="AD968">
        <v>2</v>
      </c>
      <c r="AE968">
        <v>1</v>
      </c>
      <c r="AF968" t="s">
        <v>222</v>
      </c>
      <c r="AG968" s="99" t="s">
        <v>326</v>
      </c>
      <c r="AH968">
        <v>-1</v>
      </c>
      <c r="AI968">
        <v>3</v>
      </c>
      <c r="AJ968">
        <v>-1</v>
      </c>
    </row>
    <row r="969" spans="1:36" x14ac:dyDescent="0.2">
      <c r="A969">
        <v>776601</v>
      </c>
      <c r="B969" s="85">
        <v>45894</v>
      </c>
      <c r="C969">
        <v>2025</v>
      </c>
      <c r="D969">
        <v>8.4</v>
      </c>
      <c r="E969">
        <v>7.5</v>
      </c>
      <c r="F969">
        <v>-106</v>
      </c>
      <c r="G969">
        <v>7</v>
      </c>
      <c r="H969">
        <v>-120</v>
      </c>
      <c r="I969">
        <v>0.54545500000000002</v>
      </c>
      <c r="J969">
        <v>-144</v>
      </c>
      <c r="K969">
        <v>-120</v>
      </c>
      <c r="L969">
        <v>0.30274477700000002</v>
      </c>
      <c r="M969">
        <v>27</v>
      </c>
      <c r="N969">
        <v>102</v>
      </c>
      <c r="O969">
        <v>0.49504999999999999</v>
      </c>
      <c r="P969">
        <v>122</v>
      </c>
      <c r="Q969">
        <v>102</v>
      </c>
      <c r="R969" s="99">
        <v>0.52002840100000003</v>
      </c>
      <c r="S969" s="102">
        <f t="shared" si="75"/>
        <v>108.34566088565587</v>
      </c>
      <c r="T969" s="99">
        <v>0.49659661100000002</v>
      </c>
      <c r="U969" s="102">
        <f t="shared" si="76"/>
        <v>-101.37068555226207</v>
      </c>
      <c r="V969">
        <v>0.5</v>
      </c>
      <c r="W969" s="100">
        <f t="shared" si="77"/>
        <v>-100</v>
      </c>
      <c r="X969">
        <v>0.5</v>
      </c>
      <c r="Y969" s="100">
        <f t="shared" si="78"/>
        <v>-100</v>
      </c>
      <c r="Z969">
        <v>0.5</v>
      </c>
      <c r="AA969" s="100">
        <f t="shared" si="79"/>
        <v>-100</v>
      </c>
      <c r="AB969">
        <v>0.395455</v>
      </c>
      <c r="AC969">
        <v>-1</v>
      </c>
      <c r="AD969">
        <v>0</v>
      </c>
      <c r="AE969">
        <v>9</v>
      </c>
      <c r="AF969" t="s">
        <v>229</v>
      </c>
      <c r="AG969" s="99" t="s">
        <v>324</v>
      </c>
      <c r="AH969">
        <v>-1</v>
      </c>
      <c r="AI969">
        <v>9</v>
      </c>
      <c r="AJ969">
        <v>1</v>
      </c>
    </row>
    <row r="970" spans="1:36" x14ac:dyDescent="0.2">
      <c r="A970">
        <v>776604</v>
      </c>
      <c r="B970" s="85">
        <v>45894</v>
      </c>
      <c r="C970">
        <v>2025</v>
      </c>
      <c r="D970">
        <v>8.4</v>
      </c>
      <c r="E970">
        <v>9</v>
      </c>
      <c r="F970">
        <v>108.5</v>
      </c>
      <c r="G970">
        <v>2</v>
      </c>
      <c r="H970">
        <v>103</v>
      </c>
      <c r="I970">
        <v>0.49261100000000002</v>
      </c>
      <c r="J970">
        <v>104</v>
      </c>
      <c r="K970">
        <v>103</v>
      </c>
      <c r="L970">
        <v>0.32065001999999998</v>
      </c>
      <c r="M970">
        <v>3</v>
      </c>
      <c r="N970">
        <v>-112</v>
      </c>
      <c r="O970">
        <v>0.52830200000000005</v>
      </c>
      <c r="P970">
        <v>-114</v>
      </c>
      <c r="Q970">
        <v>-112</v>
      </c>
      <c r="R970" s="99">
        <v>0.51100366200000003</v>
      </c>
      <c r="S970" s="102">
        <f t="shared" si="75"/>
        <v>104.5005089588217</v>
      </c>
      <c r="T970" s="99">
        <v>0.36438941600000002</v>
      </c>
      <c r="U970" s="102">
        <f t="shared" si="76"/>
        <v>-174.43168107824511</v>
      </c>
      <c r="V970">
        <v>0.54191299999999998</v>
      </c>
      <c r="W970" s="100">
        <f t="shared" si="77"/>
        <v>-118.29914404905617</v>
      </c>
      <c r="X970">
        <v>0.48804700000000001</v>
      </c>
      <c r="Y970" s="100">
        <f t="shared" si="78"/>
        <v>104.89829872942563</v>
      </c>
      <c r="Z970">
        <v>0.49232900000000002</v>
      </c>
      <c r="AA970" s="100">
        <f t="shared" si="79"/>
        <v>103.11620887658455</v>
      </c>
      <c r="AB970">
        <v>0.342611</v>
      </c>
      <c r="AC970">
        <v>-1</v>
      </c>
      <c r="AD970">
        <v>3</v>
      </c>
      <c r="AE970">
        <v>4</v>
      </c>
      <c r="AF970" t="s">
        <v>222</v>
      </c>
      <c r="AG970" s="99" t="s">
        <v>323</v>
      </c>
      <c r="AH970">
        <v>1</v>
      </c>
      <c r="AI970">
        <v>7</v>
      </c>
      <c r="AJ970">
        <v>-1</v>
      </c>
    </row>
    <row r="971" spans="1:36" x14ac:dyDescent="0.2">
      <c r="A971">
        <v>776573</v>
      </c>
      <c r="B971" s="85">
        <v>45895</v>
      </c>
      <c r="C971">
        <v>2025</v>
      </c>
      <c r="D971">
        <v>8.4</v>
      </c>
      <c r="E971">
        <v>11</v>
      </c>
      <c r="F971">
        <v>-102</v>
      </c>
      <c r="G971">
        <v>20</v>
      </c>
      <c r="H971">
        <v>121</v>
      </c>
      <c r="I971">
        <v>0.45248899999999997</v>
      </c>
      <c r="J971">
        <v>117</v>
      </c>
      <c r="K971">
        <v>121</v>
      </c>
      <c r="L971">
        <v>0.33728248799999999</v>
      </c>
      <c r="M971">
        <v>10</v>
      </c>
      <c r="N971">
        <v>-131</v>
      </c>
      <c r="O971">
        <v>0.56710000000000005</v>
      </c>
      <c r="P971">
        <v>-127</v>
      </c>
      <c r="Q971">
        <v>-131</v>
      </c>
      <c r="R971" s="99">
        <v>0.49653537399999997</v>
      </c>
      <c r="S971" s="102">
        <f t="shared" si="75"/>
        <v>-101.39552031191235</v>
      </c>
      <c r="T971" s="99">
        <v>0.67224449799999997</v>
      </c>
      <c r="U971" s="102">
        <f t="shared" si="76"/>
        <v>205.10548073118233</v>
      </c>
      <c r="V971">
        <v>0.43856000000000001</v>
      </c>
      <c r="W971" s="100">
        <f t="shared" si="77"/>
        <v>128.01897117840201</v>
      </c>
      <c r="X971">
        <v>0.53017899999999996</v>
      </c>
      <c r="Y971" s="100">
        <f t="shared" si="78"/>
        <v>-112.84702046098406</v>
      </c>
      <c r="Z971">
        <v>0.50371600000000005</v>
      </c>
      <c r="AA971" s="100">
        <f t="shared" si="79"/>
        <v>-101.49752964028661</v>
      </c>
      <c r="AB971">
        <v>0.60248900000000005</v>
      </c>
      <c r="AC971">
        <v>1</v>
      </c>
      <c r="AD971">
        <v>7</v>
      </c>
      <c r="AE971">
        <v>6</v>
      </c>
      <c r="AF971" t="s">
        <v>222</v>
      </c>
      <c r="AG971" s="99" t="s">
        <v>326</v>
      </c>
      <c r="AH971">
        <v>-1</v>
      </c>
      <c r="AI971">
        <v>13</v>
      </c>
      <c r="AJ971">
        <v>1</v>
      </c>
    </row>
    <row r="972" spans="1:36" x14ac:dyDescent="0.2">
      <c r="A972">
        <v>776575</v>
      </c>
      <c r="B972" s="85">
        <v>45895</v>
      </c>
      <c r="C972">
        <v>2025</v>
      </c>
      <c r="D972">
        <v>8.4</v>
      </c>
      <c r="E972">
        <v>8.5</v>
      </c>
      <c r="F972">
        <v>104</v>
      </c>
      <c r="G972">
        <v>28</v>
      </c>
      <c r="H972">
        <v>-106</v>
      </c>
      <c r="I972">
        <v>0.51456299999999999</v>
      </c>
      <c r="J972">
        <v>-109</v>
      </c>
      <c r="K972">
        <v>-106</v>
      </c>
      <c r="L972">
        <v>0.33222175900000001</v>
      </c>
      <c r="M972">
        <v>4</v>
      </c>
      <c r="N972">
        <v>-102</v>
      </c>
      <c r="O972">
        <v>0.50495000000000001</v>
      </c>
      <c r="P972">
        <v>-101</v>
      </c>
      <c r="Q972">
        <v>-102</v>
      </c>
      <c r="R972" s="99">
        <v>0.49094250499999997</v>
      </c>
      <c r="S972" s="102">
        <f t="shared" si="75"/>
        <v>-103.68983940390331</v>
      </c>
      <c r="T972" s="99">
        <v>0.58680976699999998</v>
      </c>
      <c r="U972" s="102">
        <f t="shared" si="76"/>
        <v>142.01927348074562</v>
      </c>
      <c r="V972">
        <v>0.44852199999999998</v>
      </c>
      <c r="W972" s="100">
        <f t="shared" si="77"/>
        <v>122.95450390393337</v>
      </c>
      <c r="X972">
        <v>0.59011999999999998</v>
      </c>
      <c r="Y972" s="100">
        <f t="shared" si="78"/>
        <v>-143.97384600370839</v>
      </c>
      <c r="Z972">
        <v>0.46405200000000002</v>
      </c>
      <c r="AA972" s="100">
        <f t="shared" si="79"/>
        <v>115.49309129149319</v>
      </c>
      <c r="AB972">
        <v>0.66456300000000001</v>
      </c>
      <c r="AC972">
        <v>1</v>
      </c>
      <c r="AD972">
        <v>7</v>
      </c>
      <c r="AE972">
        <v>3</v>
      </c>
      <c r="AF972" t="s">
        <v>227</v>
      </c>
      <c r="AG972" s="99" t="s">
        <v>325</v>
      </c>
      <c r="AH972">
        <v>1</v>
      </c>
      <c r="AI972">
        <v>10</v>
      </c>
      <c r="AJ972">
        <v>1</v>
      </c>
    </row>
    <row r="973" spans="1:36" x14ac:dyDescent="0.2">
      <c r="A973">
        <v>776576</v>
      </c>
      <c r="B973" s="85">
        <v>45895</v>
      </c>
      <c r="C973">
        <v>2025</v>
      </c>
      <c r="D973">
        <v>8.4</v>
      </c>
      <c r="E973">
        <v>7.5</v>
      </c>
      <c r="F973">
        <v>-106</v>
      </c>
      <c r="G973">
        <v>25</v>
      </c>
      <c r="H973">
        <v>136</v>
      </c>
      <c r="I973">
        <v>0.42372900000000002</v>
      </c>
      <c r="J973">
        <v>121</v>
      </c>
      <c r="K973">
        <v>136</v>
      </c>
      <c r="L973">
        <v>0.32085561499999998</v>
      </c>
      <c r="M973">
        <v>5</v>
      </c>
      <c r="N973">
        <v>-147</v>
      </c>
      <c r="O973">
        <v>0.59514199999999995</v>
      </c>
      <c r="P973">
        <v>-132</v>
      </c>
      <c r="Q973">
        <v>-147</v>
      </c>
      <c r="R973" s="99">
        <v>0.51925345899999997</v>
      </c>
      <c r="S973" s="102">
        <f t="shared" si="75"/>
        <v>108.00981696506891</v>
      </c>
      <c r="T973" s="99">
        <v>0.55997054999999996</v>
      </c>
      <c r="U973" s="102">
        <f t="shared" si="76"/>
        <v>127.2575165139515</v>
      </c>
      <c r="V973">
        <v>0.498338</v>
      </c>
      <c r="W973" s="100">
        <f t="shared" si="77"/>
        <v>100.66701716505665</v>
      </c>
      <c r="X973">
        <v>0.45906599999999997</v>
      </c>
      <c r="Y973" s="100">
        <f t="shared" si="78"/>
        <v>117.8336012686629</v>
      </c>
      <c r="Z973">
        <v>0.43248999999999999</v>
      </c>
      <c r="AA973" s="100">
        <f t="shared" si="79"/>
        <v>131.2192189414784</v>
      </c>
      <c r="AB973">
        <v>0.57372900000000004</v>
      </c>
      <c r="AC973">
        <v>1</v>
      </c>
      <c r="AD973">
        <v>5</v>
      </c>
      <c r="AE973">
        <v>2</v>
      </c>
      <c r="AF973" t="s">
        <v>228</v>
      </c>
      <c r="AG973" s="99" t="s">
        <v>326</v>
      </c>
      <c r="AH973">
        <v>-1</v>
      </c>
      <c r="AI973">
        <v>7</v>
      </c>
      <c r="AJ973">
        <v>-1</v>
      </c>
    </row>
    <row r="974" spans="1:36" x14ac:dyDescent="0.2">
      <c r="A974">
        <v>776577</v>
      </c>
      <c r="B974" s="85">
        <v>45895</v>
      </c>
      <c r="C974">
        <v>2025</v>
      </c>
      <c r="D974">
        <v>8.4</v>
      </c>
      <c r="E974">
        <v>8</v>
      </c>
      <c r="F974">
        <v>-102</v>
      </c>
      <c r="G974">
        <v>24</v>
      </c>
      <c r="H974">
        <v>-118</v>
      </c>
      <c r="I974">
        <v>0.54128399999999999</v>
      </c>
      <c r="J974">
        <v>-111</v>
      </c>
      <c r="K974">
        <v>-118</v>
      </c>
      <c r="L974">
        <v>0.30915287200000002</v>
      </c>
      <c r="M974">
        <v>23</v>
      </c>
      <c r="N974">
        <v>109</v>
      </c>
      <c r="O974">
        <v>0.47846899999999998</v>
      </c>
      <c r="P974">
        <v>103</v>
      </c>
      <c r="Q974">
        <v>109</v>
      </c>
      <c r="R974" s="99">
        <v>0.535007448</v>
      </c>
      <c r="S974" s="102">
        <f t="shared" si="75"/>
        <v>115.05720805609808</v>
      </c>
      <c r="T974" s="99">
        <v>0.57339293000000002</v>
      </c>
      <c r="U974" s="102">
        <f t="shared" si="76"/>
        <v>134.40774200015017</v>
      </c>
      <c r="V974">
        <v>0.50779799999999997</v>
      </c>
      <c r="W974" s="100">
        <f t="shared" si="77"/>
        <v>-103.16861776262589</v>
      </c>
      <c r="X974">
        <v>0.55606699999999998</v>
      </c>
      <c r="Y974" s="100">
        <f t="shared" si="78"/>
        <v>-125.2592170440134</v>
      </c>
      <c r="Z974">
        <v>0.51527999999999996</v>
      </c>
      <c r="AA974" s="100">
        <f t="shared" si="79"/>
        <v>-106.30467073774548</v>
      </c>
      <c r="AB974">
        <v>0.39128400000000002</v>
      </c>
      <c r="AC974">
        <v>-1</v>
      </c>
      <c r="AD974">
        <v>6</v>
      </c>
      <c r="AE974">
        <v>7</v>
      </c>
      <c r="AF974" t="s">
        <v>222</v>
      </c>
      <c r="AG974" s="99" t="s">
        <v>324</v>
      </c>
      <c r="AH974">
        <v>-1</v>
      </c>
      <c r="AI974">
        <v>13</v>
      </c>
      <c r="AJ974">
        <v>1</v>
      </c>
    </row>
    <row r="975" spans="1:36" x14ac:dyDescent="0.2">
      <c r="A975">
        <v>776578</v>
      </c>
      <c r="B975" s="85">
        <v>45895</v>
      </c>
      <c r="C975">
        <v>2025</v>
      </c>
      <c r="D975">
        <v>8.4</v>
      </c>
      <c r="E975">
        <v>8</v>
      </c>
      <c r="F975">
        <v>-103</v>
      </c>
      <c r="G975">
        <v>26</v>
      </c>
      <c r="H975">
        <v>-119</v>
      </c>
      <c r="I975">
        <v>0.54337899999999995</v>
      </c>
      <c r="J975">
        <v>-127</v>
      </c>
      <c r="K975">
        <v>-119</v>
      </c>
      <c r="L975">
        <v>0.33921411400000001</v>
      </c>
      <c r="M975">
        <v>22</v>
      </c>
      <c r="N975">
        <v>110</v>
      </c>
      <c r="O975">
        <v>0.47619</v>
      </c>
      <c r="P975">
        <v>118</v>
      </c>
      <c r="Q975">
        <v>110</v>
      </c>
      <c r="R975" s="99">
        <v>0.51559870900000004</v>
      </c>
      <c r="S975" s="102">
        <f t="shared" si="75"/>
        <v>106.44040769082098</v>
      </c>
      <c r="T975" s="99">
        <v>0.52982449799999998</v>
      </c>
      <c r="U975" s="102">
        <f t="shared" si="76"/>
        <v>112.68653848324067</v>
      </c>
      <c r="V975">
        <v>0.55804299999999996</v>
      </c>
      <c r="W975" s="100">
        <f t="shared" si="77"/>
        <v>-126.26635622922591</v>
      </c>
      <c r="X975">
        <v>0.53886299999999998</v>
      </c>
      <c r="Y975" s="100">
        <f t="shared" si="78"/>
        <v>-116.85529463044604</v>
      </c>
      <c r="Z975">
        <v>0.54076800000000003</v>
      </c>
      <c r="AA975" s="100">
        <f t="shared" si="79"/>
        <v>-117.75486028848165</v>
      </c>
      <c r="AB975">
        <v>0.39337899999999998</v>
      </c>
      <c r="AC975">
        <v>-1</v>
      </c>
      <c r="AD975">
        <v>3</v>
      </c>
      <c r="AE975">
        <v>8</v>
      </c>
      <c r="AF975" t="s">
        <v>230</v>
      </c>
      <c r="AG975" s="99" t="s">
        <v>324</v>
      </c>
      <c r="AH975">
        <v>-1</v>
      </c>
      <c r="AI975">
        <v>11</v>
      </c>
      <c r="AJ975">
        <v>1</v>
      </c>
    </row>
    <row r="976" spans="1:36" x14ac:dyDescent="0.2">
      <c r="A976">
        <v>776581</v>
      </c>
      <c r="B976" s="85">
        <v>45895</v>
      </c>
      <c r="C976">
        <v>2025</v>
      </c>
      <c r="D976">
        <v>8.4</v>
      </c>
      <c r="E976">
        <v>8</v>
      </c>
      <c r="F976">
        <v>108.5</v>
      </c>
      <c r="G976">
        <v>11</v>
      </c>
      <c r="H976">
        <v>110</v>
      </c>
      <c r="I976">
        <v>0.47619</v>
      </c>
      <c r="J976">
        <v>109</v>
      </c>
      <c r="K976">
        <v>110</v>
      </c>
      <c r="L976">
        <v>0.35061088499999998</v>
      </c>
      <c r="M976">
        <v>0</v>
      </c>
      <c r="N976">
        <v>-119</v>
      </c>
      <c r="O976">
        <v>0.54337899999999995</v>
      </c>
      <c r="P976">
        <v>-117</v>
      </c>
      <c r="Q976">
        <v>-119</v>
      </c>
      <c r="R976" s="99">
        <v>0.50137547400000004</v>
      </c>
      <c r="S976" s="102">
        <f t="shared" si="75"/>
        <v>100.55170731814344</v>
      </c>
      <c r="T976" s="99">
        <v>0.58205794899999996</v>
      </c>
      <c r="U976" s="102">
        <f t="shared" si="76"/>
        <v>139.26762038118054</v>
      </c>
      <c r="V976">
        <v>0.45091900000000001</v>
      </c>
      <c r="W976" s="100">
        <f t="shared" si="77"/>
        <v>121.7693199887341</v>
      </c>
      <c r="X976">
        <v>0.468331</v>
      </c>
      <c r="Y976" s="100">
        <f t="shared" si="78"/>
        <v>113.52419549421242</v>
      </c>
      <c r="Z976">
        <v>0.49929800000000002</v>
      </c>
      <c r="AA976" s="100">
        <f t="shared" si="79"/>
        <v>100.28119479749569</v>
      </c>
      <c r="AB976">
        <v>0.32618999999999998</v>
      </c>
      <c r="AC976">
        <v>-1</v>
      </c>
      <c r="AD976">
        <v>2</v>
      </c>
      <c r="AE976">
        <v>11</v>
      </c>
      <c r="AF976" t="s">
        <v>229</v>
      </c>
      <c r="AG976" s="99" t="s">
        <v>323</v>
      </c>
      <c r="AH976">
        <v>1</v>
      </c>
      <c r="AI976">
        <v>13</v>
      </c>
      <c r="AJ976">
        <v>1</v>
      </c>
    </row>
    <row r="977" spans="1:36" x14ac:dyDescent="0.2">
      <c r="A977">
        <v>776583</v>
      </c>
      <c r="B977" s="85">
        <v>45895</v>
      </c>
      <c r="C977">
        <v>2025</v>
      </c>
      <c r="D977">
        <v>8.4</v>
      </c>
      <c r="E977">
        <v>8.5</v>
      </c>
      <c r="F977">
        <v>-108.5</v>
      </c>
      <c r="G977">
        <v>9</v>
      </c>
      <c r="H977">
        <v>107</v>
      </c>
      <c r="I977">
        <v>0.48309200000000002</v>
      </c>
      <c r="J977">
        <v>112</v>
      </c>
      <c r="K977">
        <v>107</v>
      </c>
      <c r="L977">
        <v>0.33585476600000003</v>
      </c>
      <c r="M977">
        <v>13</v>
      </c>
      <c r="N977">
        <v>-116</v>
      </c>
      <c r="O977">
        <v>0.53703699999999999</v>
      </c>
      <c r="P977">
        <v>-121</v>
      </c>
      <c r="Q977">
        <v>-116</v>
      </c>
      <c r="R977" s="99">
        <v>0.50840937600000002</v>
      </c>
      <c r="S977" s="102">
        <f t="shared" si="75"/>
        <v>103.42129226614381</v>
      </c>
      <c r="T977" s="99">
        <v>0.48383499499999999</v>
      </c>
      <c r="U977" s="102">
        <f t="shared" si="76"/>
        <v>-106.68203216677203</v>
      </c>
      <c r="V977">
        <v>0.53113900000000003</v>
      </c>
      <c r="W977" s="100">
        <f t="shared" si="77"/>
        <v>-113.2828279596725</v>
      </c>
      <c r="X977">
        <v>0.48855999999999999</v>
      </c>
      <c r="Y977" s="100">
        <f t="shared" si="78"/>
        <v>104.68315048305223</v>
      </c>
      <c r="Z977">
        <v>0.524204</v>
      </c>
      <c r="AA977" s="100">
        <f t="shared" si="79"/>
        <v>-110.17410823125877</v>
      </c>
      <c r="AB977">
        <v>0.333092</v>
      </c>
      <c r="AC977">
        <v>-1</v>
      </c>
      <c r="AD977">
        <v>4</v>
      </c>
      <c r="AE977">
        <v>5</v>
      </c>
      <c r="AF977" t="s">
        <v>222</v>
      </c>
      <c r="AG977" s="99" t="s">
        <v>323</v>
      </c>
      <c r="AH977">
        <v>1</v>
      </c>
      <c r="AI977">
        <v>9</v>
      </c>
      <c r="AJ977">
        <v>1</v>
      </c>
    </row>
    <row r="978" spans="1:36" x14ac:dyDescent="0.2">
      <c r="A978">
        <v>776584</v>
      </c>
      <c r="B978" s="85">
        <v>45895</v>
      </c>
      <c r="C978">
        <v>2025</v>
      </c>
      <c r="D978">
        <v>8.4</v>
      </c>
      <c r="E978">
        <v>7.5</v>
      </c>
      <c r="F978">
        <v>-105</v>
      </c>
      <c r="G978">
        <v>7</v>
      </c>
      <c r="H978">
        <v>-108</v>
      </c>
      <c r="I978">
        <v>0.519231</v>
      </c>
      <c r="J978">
        <v>-118</v>
      </c>
      <c r="K978">
        <v>-108</v>
      </c>
      <c r="L978">
        <v>0.30274477700000002</v>
      </c>
      <c r="M978">
        <v>27</v>
      </c>
      <c r="N978">
        <v>100</v>
      </c>
      <c r="O978">
        <v>0.5</v>
      </c>
      <c r="P978">
        <v>109</v>
      </c>
      <c r="Q978">
        <v>100</v>
      </c>
      <c r="R978" s="99">
        <v>0.54640233199999999</v>
      </c>
      <c r="S978" s="102">
        <f t="shared" si="75"/>
        <v>120.45968719574634</v>
      </c>
      <c r="T978" s="99">
        <v>0.48601307399999999</v>
      </c>
      <c r="U978" s="102">
        <f t="shared" si="76"/>
        <v>-105.75578178787843</v>
      </c>
      <c r="V978">
        <v>0.59582199999999996</v>
      </c>
      <c r="W978" s="100">
        <f t="shared" si="77"/>
        <v>-147.41574256886815</v>
      </c>
      <c r="X978">
        <v>0.50937399999999999</v>
      </c>
      <c r="Y978" s="100">
        <f t="shared" si="78"/>
        <v>-103.82124061912741</v>
      </c>
      <c r="Z978">
        <v>0.49882100000000001</v>
      </c>
      <c r="AA978" s="100">
        <f t="shared" si="79"/>
        <v>100.47271466117105</v>
      </c>
      <c r="AB978">
        <v>0.66923100000000002</v>
      </c>
      <c r="AC978">
        <v>1</v>
      </c>
      <c r="AD978">
        <v>3</v>
      </c>
      <c r="AE978">
        <v>0</v>
      </c>
      <c r="AF978" t="s">
        <v>228</v>
      </c>
      <c r="AG978" s="99" t="s">
        <v>325</v>
      </c>
      <c r="AH978">
        <v>1</v>
      </c>
      <c r="AI978">
        <v>3</v>
      </c>
      <c r="AJ978">
        <v>-1</v>
      </c>
    </row>
    <row r="979" spans="1:36" x14ac:dyDescent="0.2">
      <c r="A979">
        <v>776585</v>
      </c>
      <c r="B979" s="85">
        <v>45895</v>
      </c>
      <c r="C979">
        <v>2025</v>
      </c>
      <c r="D979">
        <v>8.4</v>
      </c>
      <c r="E979">
        <v>8</v>
      </c>
      <c r="F979">
        <v>-107</v>
      </c>
      <c r="G979">
        <v>18</v>
      </c>
      <c r="H979">
        <v>-106</v>
      </c>
      <c r="I979">
        <v>0.51456299999999999</v>
      </c>
      <c r="J979">
        <v>100</v>
      </c>
      <c r="K979">
        <v>-106</v>
      </c>
      <c r="L979">
        <v>0.310488926</v>
      </c>
      <c r="M979">
        <v>21</v>
      </c>
      <c r="N979">
        <v>-102</v>
      </c>
      <c r="O979">
        <v>0.50495000000000001</v>
      </c>
      <c r="P979">
        <v>-108</v>
      </c>
      <c r="Q979">
        <v>-102</v>
      </c>
      <c r="R979" s="99">
        <v>0.49963613800000001</v>
      </c>
      <c r="S979" s="102">
        <f t="shared" si="75"/>
        <v>-100.14565079357808</v>
      </c>
      <c r="T979" s="99">
        <v>0.52286758600000005</v>
      </c>
      <c r="U979" s="102">
        <f t="shared" si="76"/>
        <v>109.58542548316579</v>
      </c>
      <c r="V979">
        <v>0.53880300000000003</v>
      </c>
      <c r="W979" s="100">
        <f t="shared" si="77"/>
        <v>-116.82708256992133</v>
      </c>
      <c r="X979">
        <v>0.51031499999999996</v>
      </c>
      <c r="Y979" s="100">
        <f t="shared" si="78"/>
        <v>-104.21291238244991</v>
      </c>
      <c r="Z979">
        <v>0.526586</v>
      </c>
      <c r="AA979" s="100">
        <f t="shared" si="79"/>
        <v>-111.2316070078198</v>
      </c>
      <c r="AB979">
        <v>0.66456300000000001</v>
      </c>
      <c r="AC979">
        <v>1</v>
      </c>
      <c r="AD979">
        <v>6</v>
      </c>
      <c r="AE979">
        <v>5</v>
      </c>
      <c r="AF979" t="s">
        <v>222</v>
      </c>
      <c r="AG979" s="99" t="s">
        <v>325</v>
      </c>
      <c r="AH979">
        <v>1</v>
      </c>
      <c r="AI979">
        <v>11</v>
      </c>
      <c r="AJ979">
        <v>1</v>
      </c>
    </row>
    <row r="980" spans="1:36" x14ac:dyDescent="0.2">
      <c r="A980">
        <v>776591</v>
      </c>
      <c r="B980" s="85">
        <v>45895</v>
      </c>
      <c r="C980">
        <v>2025</v>
      </c>
      <c r="D980">
        <v>8.4</v>
      </c>
      <c r="E980">
        <v>8.5</v>
      </c>
      <c r="F980">
        <v>-110</v>
      </c>
      <c r="G980">
        <v>2</v>
      </c>
      <c r="H980">
        <v>100</v>
      </c>
      <c r="I980">
        <v>0.5</v>
      </c>
      <c r="J980">
        <v>-102</v>
      </c>
      <c r="K980">
        <v>100</v>
      </c>
      <c r="L980">
        <v>0.32065001999999998</v>
      </c>
      <c r="M980">
        <v>3</v>
      </c>
      <c r="N980">
        <v>-118</v>
      </c>
      <c r="O980">
        <v>0.54128399999999999</v>
      </c>
      <c r="P980">
        <v>-116</v>
      </c>
      <c r="Q980">
        <v>-118</v>
      </c>
      <c r="R980" s="99">
        <v>0.50959397900000003</v>
      </c>
      <c r="S980" s="102">
        <f t="shared" si="75"/>
        <v>103.91266770356395</v>
      </c>
      <c r="T980" s="99">
        <v>0.48183520800000001</v>
      </c>
      <c r="U980" s="102">
        <f t="shared" si="76"/>
        <v>-107.53983590173841</v>
      </c>
      <c r="V980">
        <v>0.5</v>
      </c>
      <c r="W980" s="100">
        <f t="shared" si="77"/>
        <v>-100</v>
      </c>
      <c r="X980">
        <v>0.5</v>
      </c>
      <c r="Y980" s="100">
        <f t="shared" si="78"/>
        <v>-100</v>
      </c>
      <c r="Z980">
        <v>0.5</v>
      </c>
      <c r="AA980" s="100">
        <f t="shared" si="79"/>
        <v>-100</v>
      </c>
      <c r="AB980">
        <v>0.35</v>
      </c>
      <c r="AC980">
        <v>-1</v>
      </c>
      <c r="AD980">
        <v>0</v>
      </c>
      <c r="AE980">
        <v>5</v>
      </c>
      <c r="AF980" t="s">
        <v>230</v>
      </c>
      <c r="AG980" s="99" t="s">
        <v>323</v>
      </c>
      <c r="AH980">
        <v>1</v>
      </c>
      <c r="AI980">
        <v>5</v>
      </c>
      <c r="AJ980">
        <v>-1</v>
      </c>
    </row>
    <row r="981" spans="1:36" x14ac:dyDescent="0.2">
      <c r="A981">
        <v>776557</v>
      </c>
      <c r="B981" s="85">
        <v>45896</v>
      </c>
      <c r="C981">
        <v>2025</v>
      </c>
      <c r="D981">
        <v>8.4</v>
      </c>
      <c r="E981">
        <v>8.5</v>
      </c>
      <c r="F981">
        <v>-107</v>
      </c>
      <c r="G981">
        <v>25</v>
      </c>
      <c r="H981">
        <v>114</v>
      </c>
      <c r="I981">
        <v>0.46728999999999998</v>
      </c>
      <c r="J981">
        <v>112</v>
      </c>
      <c r="K981">
        <v>114</v>
      </c>
      <c r="L981">
        <v>0.32085561499999998</v>
      </c>
      <c r="M981">
        <v>5</v>
      </c>
      <c r="N981">
        <v>-124</v>
      </c>
      <c r="O981">
        <v>0.55357100000000004</v>
      </c>
      <c r="P981">
        <v>-121</v>
      </c>
      <c r="Q981">
        <v>-124</v>
      </c>
      <c r="R981" s="99">
        <v>0.52241609</v>
      </c>
      <c r="S981" s="102">
        <f t="shared" si="75"/>
        <v>109.38728861280104</v>
      </c>
      <c r="T981" s="99">
        <v>0.58503740599999998</v>
      </c>
      <c r="U981" s="102">
        <f t="shared" si="76"/>
        <v>140.98557664212018</v>
      </c>
      <c r="V981">
        <v>0.47581699999999999</v>
      </c>
      <c r="W981" s="100">
        <f t="shared" si="77"/>
        <v>110.16483227795563</v>
      </c>
      <c r="X981">
        <v>0.45378299999999999</v>
      </c>
      <c r="Y981" s="100">
        <f t="shared" si="78"/>
        <v>120.3696480476351</v>
      </c>
      <c r="Z981">
        <v>0.44784099999999999</v>
      </c>
      <c r="AA981" s="100">
        <f t="shared" si="79"/>
        <v>123.29353498228167</v>
      </c>
      <c r="AB981">
        <v>0.61729000000000001</v>
      </c>
      <c r="AC981">
        <v>1</v>
      </c>
      <c r="AD981">
        <v>12</v>
      </c>
      <c r="AE981">
        <v>3</v>
      </c>
      <c r="AF981" t="s">
        <v>229</v>
      </c>
      <c r="AG981" s="99" t="s">
        <v>326</v>
      </c>
      <c r="AH981">
        <v>-1</v>
      </c>
      <c r="AI981">
        <v>15</v>
      </c>
      <c r="AJ981">
        <v>1</v>
      </c>
    </row>
    <row r="982" spans="1:36" x14ac:dyDescent="0.2">
      <c r="A982">
        <v>776559</v>
      </c>
      <c r="B982" s="85">
        <v>45896</v>
      </c>
      <c r="C982">
        <v>2025</v>
      </c>
      <c r="D982">
        <v>8.4</v>
      </c>
      <c r="E982">
        <v>10.5</v>
      </c>
      <c r="F982">
        <v>-101</v>
      </c>
      <c r="G982">
        <v>20</v>
      </c>
      <c r="H982">
        <v>112</v>
      </c>
      <c r="I982">
        <v>0.47169800000000001</v>
      </c>
      <c r="J982">
        <v>110</v>
      </c>
      <c r="K982">
        <v>112</v>
      </c>
      <c r="L982">
        <v>0.33728248799999999</v>
      </c>
      <c r="M982">
        <v>10</v>
      </c>
      <c r="N982">
        <v>-122</v>
      </c>
      <c r="O982">
        <v>0.54954999999999998</v>
      </c>
      <c r="P982">
        <v>-120</v>
      </c>
      <c r="Q982">
        <v>-122</v>
      </c>
      <c r="R982" s="99">
        <v>0.49344256399999997</v>
      </c>
      <c r="S982" s="102">
        <f t="shared" si="75"/>
        <v>-102.6578315201848</v>
      </c>
      <c r="T982" s="99">
        <v>0.462899012</v>
      </c>
      <c r="U982" s="102">
        <f t="shared" si="76"/>
        <v>-116.02984108335058</v>
      </c>
      <c r="V982">
        <v>0.49179899999999999</v>
      </c>
      <c r="W982" s="100">
        <f t="shared" si="77"/>
        <v>103.33510234872378</v>
      </c>
      <c r="X982">
        <v>0.54723699999999997</v>
      </c>
      <c r="Y982" s="100">
        <f t="shared" si="78"/>
        <v>-120.86610434156499</v>
      </c>
      <c r="Z982">
        <v>0.57474099999999995</v>
      </c>
      <c r="AA982" s="100">
        <f t="shared" si="79"/>
        <v>-135.15081397454253</v>
      </c>
      <c r="AB982">
        <v>0.62169799999999997</v>
      </c>
      <c r="AC982">
        <v>1</v>
      </c>
      <c r="AD982">
        <v>7</v>
      </c>
      <c r="AE982">
        <v>0</v>
      </c>
      <c r="AF982" t="s">
        <v>226</v>
      </c>
      <c r="AG982" s="99" t="s">
        <v>326</v>
      </c>
      <c r="AH982">
        <v>-1</v>
      </c>
      <c r="AI982">
        <v>7</v>
      </c>
      <c r="AJ982">
        <v>-1</v>
      </c>
    </row>
    <row r="983" spans="1:36" x14ac:dyDescent="0.2">
      <c r="A983">
        <v>776561</v>
      </c>
      <c r="B983" s="85">
        <v>45896</v>
      </c>
      <c r="C983">
        <v>2025</v>
      </c>
      <c r="D983">
        <v>8.4</v>
      </c>
      <c r="E983">
        <v>7.5</v>
      </c>
      <c r="F983">
        <v>-100</v>
      </c>
      <c r="G983">
        <v>24</v>
      </c>
      <c r="H983">
        <v>-140</v>
      </c>
      <c r="I983">
        <v>0.58333299999999999</v>
      </c>
      <c r="J983">
        <v>-136</v>
      </c>
      <c r="K983">
        <v>-140</v>
      </c>
      <c r="L983">
        <v>0.30915287200000002</v>
      </c>
      <c r="M983">
        <v>23</v>
      </c>
      <c r="N983">
        <v>129</v>
      </c>
      <c r="O983">
        <v>0.43668099999999999</v>
      </c>
      <c r="P983">
        <v>126</v>
      </c>
      <c r="Q983">
        <v>129</v>
      </c>
      <c r="R983" s="99">
        <v>0.54200884400000005</v>
      </c>
      <c r="S983" s="102">
        <f t="shared" si="75"/>
        <v>118.34482760186751</v>
      </c>
      <c r="T983" s="99">
        <v>0.41780819699999999</v>
      </c>
      <c r="U983" s="102">
        <f t="shared" si="76"/>
        <v>-139.34427499994689</v>
      </c>
      <c r="V983">
        <v>0.55302399999999996</v>
      </c>
      <c r="W983" s="100">
        <f t="shared" si="77"/>
        <v>-123.72565864833905</v>
      </c>
      <c r="X983">
        <v>0.54245900000000002</v>
      </c>
      <c r="Y983" s="100">
        <f t="shared" si="78"/>
        <v>-118.55964820639026</v>
      </c>
      <c r="Z983">
        <v>0.60793699999999995</v>
      </c>
      <c r="AA983" s="100">
        <f t="shared" si="79"/>
        <v>-155.06104886204511</v>
      </c>
      <c r="AB983">
        <v>0.73333300000000001</v>
      </c>
      <c r="AC983">
        <v>1</v>
      </c>
      <c r="AD983">
        <v>4</v>
      </c>
      <c r="AE983">
        <v>3</v>
      </c>
      <c r="AF983" t="s">
        <v>222</v>
      </c>
      <c r="AG983" s="99" t="s">
        <v>325</v>
      </c>
      <c r="AH983">
        <v>1</v>
      </c>
      <c r="AI983">
        <v>7</v>
      </c>
      <c r="AJ983">
        <v>-1</v>
      </c>
    </row>
    <row r="984" spans="1:36" x14ac:dyDescent="0.2">
      <c r="A984">
        <v>776565</v>
      </c>
      <c r="B984" s="85">
        <v>45896</v>
      </c>
      <c r="C984">
        <v>2025</v>
      </c>
      <c r="D984">
        <v>8.4</v>
      </c>
      <c r="E984">
        <v>8.5</v>
      </c>
      <c r="F984">
        <v>101</v>
      </c>
      <c r="G984">
        <v>11</v>
      </c>
      <c r="H984">
        <v>116</v>
      </c>
      <c r="I984">
        <v>0.46296300000000001</v>
      </c>
      <c r="J984">
        <v>117</v>
      </c>
      <c r="K984">
        <v>116</v>
      </c>
      <c r="L984">
        <v>0.35061088499999998</v>
      </c>
      <c r="M984">
        <v>0</v>
      </c>
      <c r="N984">
        <v>-126</v>
      </c>
      <c r="O984">
        <v>0.55752199999999996</v>
      </c>
      <c r="P984">
        <v>-127</v>
      </c>
      <c r="Q984">
        <v>-126</v>
      </c>
      <c r="R984" s="99">
        <v>0.50394545300000004</v>
      </c>
      <c r="S984" s="102">
        <f t="shared" si="75"/>
        <v>101.59073352874641</v>
      </c>
      <c r="T984" s="99">
        <v>0.47094068300000003</v>
      </c>
      <c r="U984" s="102">
        <f t="shared" si="76"/>
        <v>-112.34096694084081</v>
      </c>
      <c r="V984">
        <v>0.54874900000000004</v>
      </c>
      <c r="W984" s="100">
        <f t="shared" si="77"/>
        <v>-121.60615710546905</v>
      </c>
      <c r="X984">
        <v>0.46936</v>
      </c>
      <c r="Y984" s="100">
        <f t="shared" si="78"/>
        <v>113.05607635929776</v>
      </c>
      <c r="Z984">
        <v>0.53238700000000005</v>
      </c>
      <c r="AA984" s="100">
        <f t="shared" si="79"/>
        <v>-113.85205287278157</v>
      </c>
      <c r="AB984">
        <v>0.31296299999999999</v>
      </c>
      <c r="AC984">
        <v>-1</v>
      </c>
      <c r="AD984">
        <v>1</v>
      </c>
      <c r="AE984">
        <v>12</v>
      </c>
      <c r="AF984" t="s">
        <v>229</v>
      </c>
      <c r="AG984" s="99" t="s">
        <v>323</v>
      </c>
      <c r="AH984">
        <v>1</v>
      </c>
      <c r="AI984">
        <v>13</v>
      </c>
      <c r="AJ984">
        <v>1</v>
      </c>
    </row>
    <row r="985" spans="1:36" x14ac:dyDescent="0.2">
      <c r="A985">
        <v>776569</v>
      </c>
      <c r="B985" s="85">
        <v>45896</v>
      </c>
      <c r="C985">
        <v>2025</v>
      </c>
      <c r="D985">
        <v>8.4</v>
      </c>
      <c r="E985">
        <v>8.5</v>
      </c>
      <c r="F985">
        <v>-105</v>
      </c>
      <c r="G985">
        <v>9</v>
      </c>
      <c r="H985">
        <v>107</v>
      </c>
      <c r="I985">
        <v>0.48309200000000002</v>
      </c>
      <c r="J985">
        <v>116</v>
      </c>
      <c r="K985">
        <v>107</v>
      </c>
      <c r="L985">
        <v>0.33585476600000003</v>
      </c>
      <c r="M985">
        <v>13</v>
      </c>
      <c r="N985">
        <v>-116</v>
      </c>
      <c r="O985">
        <v>0.53703699999999999</v>
      </c>
      <c r="P985">
        <v>-125</v>
      </c>
      <c r="Q985">
        <v>-116</v>
      </c>
      <c r="R985" s="99">
        <v>0.50537272799999999</v>
      </c>
      <c r="S985" s="102">
        <f t="shared" si="75"/>
        <v>102.17243500475645</v>
      </c>
      <c r="T985" s="99">
        <v>0.55795312399999997</v>
      </c>
      <c r="U985" s="102">
        <f t="shared" si="76"/>
        <v>126.22035225060608</v>
      </c>
      <c r="V985">
        <v>0.56576800000000005</v>
      </c>
      <c r="W985" s="100">
        <f t="shared" si="77"/>
        <v>-130.29164133458616</v>
      </c>
      <c r="X985">
        <v>0.48219200000000001</v>
      </c>
      <c r="Y985" s="100">
        <f t="shared" si="78"/>
        <v>107.38626936987757</v>
      </c>
      <c r="Z985">
        <v>0.53742100000000004</v>
      </c>
      <c r="AA985" s="100">
        <f t="shared" si="79"/>
        <v>-116.17929045633288</v>
      </c>
      <c r="AB985">
        <v>0.333092</v>
      </c>
      <c r="AC985">
        <v>-1</v>
      </c>
      <c r="AD985">
        <v>1</v>
      </c>
      <c r="AE985">
        <v>12</v>
      </c>
      <c r="AF985" t="s">
        <v>229</v>
      </c>
      <c r="AG985" s="99" t="s">
        <v>323</v>
      </c>
      <c r="AH985">
        <v>1</v>
      </c>
      <c r="AI985">
        <v>13</v>
      </c>
      <c r="AJ985">
        <v>1</v>
      </c>
    </row>
    <row r="986" spans="1:36" x14ac:dyDescent="0.2">
      <c r="A986">
        <v>776572</v>
      </c>
      <c r="B986" s="85">
        <v>45896</v>
      </c>
      <c r="C986">
        <v>2025</v>
      </c>
      <c r="D986">
        <v>8.4</v>
      </c>
      <c r="E986">
        <v>8.5</v>
      </c>
      <c r="F986">
        <v>-118</v>
      </c>
      <c r="G986">
        <v>17</v>
      </c>
      <c r="H986">
        <v>-136</v>
      </c>
      <c r="I986">
        <v>0.57627099999999998</v>
      </c>
      <c r="J986">
        <v>-152</v>
      </c>
      <c r="K986">
        <v>-136</v>
      </c>
      <c r="L986">
        <v>0.32447985800000001</v>
      </c>
      <c r="M986">
        <v>1</v>
      </c>
      <c r="N986">
        <v>116</v>
      </c>
      <c r="O986">
        <v>0.46296300000000001</v>
      </c>
      <c r="P986">
        <v>128</v>
      </c>
      <c r="Q986">
        <v>116</v>
      </c>
      <c r="R986" s="99">
        <v>0.47273189999999998</v>
      </c>
      <c r="S986" s="102">
        <f t="shared" si="75"/>
        <v>-111.53639092263501</v>
      </c>
      <c r="T986" s="99">
        <v>0.51681576399999996</v>
      </c>
      <c r="U986" s="102">
        <f t="shared" si="76"/>
        <v>106.96039429564502</v>
      </c>
      <c r="V986">
        <v>0.5</v>
      </c>
      <c r="W986" s="100">
        <f t="shared" si="77"/>
        <v>-100</v>
      </c>
      <c r="X986">
        <v>0.5</v>
      </c>
      <c r="Y986" s="100">
        <f t="shared" si="78"/>
        <v>-100</v>
      </c>
      <c r="Z986">
        <v>0.5</v>
      </c>
      <c r="AA986" s="100">
        <f t="shared" si="79"/>
        <v>-100</v>
      </c>
      <c r="AB986">
        <v>0.42627100000000001</v>
      </c>
      <c r="AC986">
        <v>-1</v>
      </c>
      <c r="AD986">
        <v>2</v>
      </c>
      <c r="AE986">
        <v>3</v>
      </c>
      <c r="AF986" t="s">
        <v>222</v>
      </c>
      <c r="AG986" s="99" t="s">
        <v>324</v>
      </c>
      <c r="AH986">
        <v>-1</v>
      </c>
      <c r="AI986">
        <v>5</v>
      </c>
      <c r="AJ986">
        <v>-1</v>
      </c>
    </row>
    <row r="987" spans="1:36" x14ac:dyDescent="0.2">
      <c r="A987">
        <v>776579</v>
      </c>
      <c r="B987" s="85">
        <v>45896</v>
      </c>
      <c r="C987">
        <v>2025</v>
      </c>
      <c r="D987">
        <v>8.4</v>
      </c>
      <c r="E987">
        <v>9</v>
      </c>
      <c r="F987">
        <v>-102</v>
      </c>
      <c r="G987">
        <v>2</v>
      </c>
      <c r="H987">
        <v>118</v>
      </c>
      <c r="I987">
        <v>0.45871600000000001</v>
      </c>
      <c r="J987">
        <v>118</v>
      </c>
      <c r="K987">
        <v>118</v>
      </c>
      <c r="L987">
        <v>0.32065001999999998</v>
      </c>
      <c r="M987">
        <v>3</v>
      </c>
      <c r="N987">
        <v>-138</v>
      </c>
      <c r="O987">
        <v>0.57983200000000001</v>
      </c>
      <c r="P987">
        <v>-138</v>
      </c>
      <c r="Q987">
        <v>-138</v>
      </c>
      <c r="R987" s="99">
        <v>0.51242344299999998</v>
      </c>
      <c r="S987" s="102">
        <f t="shared" si="75"/>
        <v>105.09599685285936</v>
      </c>
      <c r="T987" s="99">
        <v>0.49115447400000001</v>
      </c>
      <c r="U987" s="102">
        <f t="shared" si="76"/>
        <v>-103.60193237290962</v>
      </c>
      <c r="V987">
        <v>0.5</v>
      </c>
      <c r="W987" s="100">
        <f t="shared" si="77"/>
        <v>-100</v>
      </c>
      <c r="X987">
        <v>0.5</v>
      </c>
      <c r="Y987" s="100">
        <f t="shared" si="78"/>
        <v>-100</v>
      </c>
      <c r="Z987">
        <v>0.5</v>
      </c>
      <c r="AA987" s="100">
        <f t="shared" si="79"/>
        <v>-100</v>
      </c>
      <c r="AB987">
        <v>0.30871599999999999</v>
      </c>
      <c r="AC987">
        <v>-1</v>
      </c>
      <c r="AD987">
        <v>2</v>
      </c>
      <c r="AE987">
        <v>3</v>
      </c>
      <c r="AF987" t="s">
        <v>222</v>
      </c>
      <c r="AG987" s="99" t="s">
        <v>323</v>
      </c>
      <c r="AH987">
        <v>1</v>
      </c>
      <c r="AI987">
        <v>5</v>
      </c>
      <c r="AJ987">
        <v>-1</v>
      </c>
    </row>
    <row r="988" spans="1:36" x14ac:dyDescent="0.2">
      <c r="A988">
        <v>776580</v>
      </c>
      <c r="B988" s="85">
        <v>45896</v>
      </c>
      <c r="C988">
        <v>2025</v>
      </c>
      <c r="D988">
        <v>8.4</v>
      </c>
      <c r="E988">
        <v>7</v>
      </c>
      <c r="F988">
        <v>104</v>
      </c>
      <c r="G988">
        <v>7</v>
      </c>
      <c r="H988">
        <v>134</v>
      </c>
      <c r="I988">
        <v>0.42735000000000001</v>
      </c>
      <c r="J988">
        <v>144</v>
      </c>
      <c r="K988">
        <v>134</v>
      </c>
      <c r="L988">
        <v>0.30274477700000002</v>
      </c>
      <c r="M988">
        <v>27</v>
      </c>
      <c r="N988">
        <v>-145</v>
      </c>
      <c r="O988">
        <v>0.59183699999999995</v>
      </c>
      <c r="P988">
        <v>-157</v>
      </c>
      <c r="Q988">
        <v>-145</v>
      </c>
      <c r="R988" s="99">
        <v>0.54660074199999997</v>
      </c>
      <c r="S988" s="102">
        <f t="shared" si="75"/>
        <v>120.55616156301691</v>
      </c>
      <c r="T988" s="99">
        <v>0.471590909</v>
      </c>
      <c r="U988" s="102">
        <f t="shared" si="76"/>
        <v>-112.0481928119611</v>
      </c>
      <c r="V988">
        <v>0.48985099999999998</v>
      </c>
      <c r="W988" s="100">
        <f t="shared" si="77"/>
        <v>104.14370900539143</v>
      </c>
      <c r="X988">
        <v>0.48455599999999999</v>
      </c>
      <c r="Y988" s="100">
        <f t="shared" si="78"/>
        <v>106.37449541435872</v>
      </c>
      <c r="Z988">
        <v>0.49390200000000001</v>
      </c>
      <c r="AA988" s="100">
        <f t="shared" si="79"/>
        <v>102.46931577519425</v>
      </c>
      <c r="AB988">
        <v>0.57735000000000003</v>
      </c>
      <c r="AC988">
        <v>1</v>
      </c>
      <c r="AD988">
        <v>4</v>
      </c>
      <c r="AE988">
        <v>3</v>
      </c>
      <c r="AF988" t="s">
        <v>222</v>
      </c>
      <c r="AG988" s="99" t="s">
        <v>326</v>
      </c>
      <c r="AH988">
        <v>-1</v>
      </c>
      <c r="AI988">
        <v>7</v>
      </c>
      <c r="AJ988">
        <v>0</v>
      </c>
    </row>
    <row r="989" spans="1:36" x14ac:dyDescent="0.2">
      <c r="A989">
        <v>776550</v>
      </c>
      <c r="B989" s="85">
        <v>45897</v>
      </c>
      <c r="C989">
        <v>2025</v>
      </c>
      <c r="D989">
        <v>8.4</v>
      </c>
      <c r="E989">
        <v>7</v>
      </c>
      <c r="F989">
        <v>-110.5</v>
      </c>
      <c r="G989">
        <v>25</v>
      </c>
      <c r="H989">
        <v>-106</v>
      </c>
      <c r="I989">
        <v>0.51456299999999999</v>
      </c>
      <c r="J989">
        <v>-111</v>
      </c>
      <c r="K989">
        <v>-106</v>
      </c>
      <c r="L989">
        <v>0.32085561499999998</v>
      </c>
      <c r="M989">
        <v>5</v>
      </c>
      <c r="N989">
        <v>-102</v>
      </c>
      <c r="O989">
        <v>0.50495000000000001</v>
      </c>
      <c r="P989">
        <v>103</v>
      </c>
      <c r="Q989">
        <v>-102</v>
      </c>
      <c r="R989" s="99">
        <v>0.50964896199999998</v>
      </c>
      <c r="S989" s="102">
        <f t="shared" si="75"/>
        <v>103.93553240525617</v>
      </c>
      <c r="T989" s="99">
        <v>0.477555803</v>
      </c>
      <c r="U989" s="102">
        <f t="shared" si="76"/>
        <v>-109.39961230038702</v>
      </c>
      <c r="V989">
        <v>0.54302499999999998</v>
      </c>
      <c r="W989" s="100">
        <f t="shared" si="77"/>
        <v>-118.83035176979047</v>
      </c>
      <c r="X989">
        <v>0.49785000000000001</v>
      </c>
      <c r="Y989" s="100">
        <f t="shared" si="78"/>
        <v>100.8637139700713</v>
      </c>
      <c r="Z989">
        <v>0.46787200000000001</v>
      </c>
      <c r="AA989" s="100">
        <f t="shared" si="79"/>
        <v>113.73367074755487</v>
      </c>
      <c r="AB989">
        <v>0.66456300000000001</v>
      </c>
      <c r="AC989">
        <v>1</v>
      </c>
      <c r="AD989">
        <v>4</v>
      </c>
      <c r="AE989">
        <v>3</v>
      </c>
      <c r="AF989" t="s">
        <v>222</v>
      </c>
      <c r="AG989" s="99" t="s">
        <v>325</v>
      </c>
      <c r="AH989">
        <v>1</v>
      </c>
      <c r="AI989">
        <v>7</v>
      </c>
      <c r="AJ989">
        <v>0</v>
      </c>
    </row>
    <row r="990" spans="1:36" x14ac:dyDescent="0.2">
      <c r="A990">
        <v>776553</v>
      </c>
      <c r="B990" s="85">
        <v>45897</v>
      </c>
      <c r="C990">
        <v>2025</v>
      </c>
      <c r="D990">
        <v>8.4</v>
      </c>
      <c r="E990">
        <v>9</v>
      </c>
      <c r="F990">
        <v>113</v>
      </c>
      <c r="G990">
        <v>17</v>
      </c>
      <c r="H990">
        <v>-147</v>
      </c>
      <c r="I990">
        <v>0.59514199999999995</v>
      </c>
      <c r="J990">
        <v>-149</v>
      </c>
      <c r="K990">
        <v>-147</v>
      </c>
      <c r="L990">
        <v>0.32447985800000001</v>
      </c>
      <c r="M990">
        <v>1</v>
      </c>
      <c r="N990">
        <v>135</v>
      </c>
      <c r="O990">
        <v>0.42553200000000002</v>
      </c>
      <c r="P990">
        <v>137</v>
      </c>
      <c r="Q990">
        <v>135</v>
      </c>
      <c r="R990" s="99">
        <v>0.47279339999999997</v>
      </c>
      <c r="S990" s="102">
        <f t="shared" si="75"/>
        <v>-111.50887470087356</v>
      </c>
      <c r="T990" s="99">
        <v>0.59104282399999997</v>
      </c>
      <c r="U990" s="102">
        <f t="shared" si="76"/>
        <v>144.52438022508252</v>
      </c>
      <c r="V990">
        <v>0.60421000000000002</v>
      </c>
      <c r="W990" s="100">
        <f t="shared" si="77"/>
        <v>-152.65923848505523</v>
      </c>
      <c r="X990">
        <v>0.61519599999999997</v>
      </c>
      <c r="Y990" s="100">
        <f t="shared" si="78"/>
        <v>-159.87255849731289</v>
      </c>
      <c r="Z990">
        <v>0.599881</v>
      </c>
      <c r="AA990" s="100">
        <f t="shared" si="79"/>
        <v>-149.92564711998179</v>
      </c>
      <c r="AB990">
        <v>0.44514199999999998</v>
      </c>
      <c r="AC990">
        <v>-1</v>
      </c>
      <c r="AD990">
        <v>4</v>
      </c>
      <c r="AE990">
        <v>6</v>
      </c>
      <c r="AF990" t="s">
        <v>225</v>
      </c>
      <c r="AG990" s="99" t="s">
        <v>324</v>
      </c>
      <c r="AH990">
        <v>-1</v>
      </c>
      <c r="AI990">
        <v>10</v>
      </c>
      <c r="AJ990">
        <v>1</v>
      </c>
    </row>
    <row r="991" spans="1:36" x14ac:dyDescent="0.2">
      <c r="A991">
        <v>776554</v>
      </c>
      <c r="B991" s="85">
        <v>45897</v>
      </c>
      <c r="C991">
        <v>2025</v>
      </c>
      <c r="D991">
        <v>8.4</v>
      </c>
      <c r="E991">
        <v>8.5</v>
      </c>
      <c r="F991">
        <v>105</v>
      </c>
      <c r="G991">
        <v>26</v>
      </c>
      <c r="H991">
        <v>-111</v>
      </c>
      <c r="I991">
        <v>0.52606600000000003</v>
      </c>
      <c r="J991">
        <v>-115</v>
      </c>
      <c r="K991">
        <v>-111</v>
      </c>
      <c r="L991">
        <v>0.33921411400000001</v>
      </c>
      <c r="M991">
        <v>22</v>
      </c>
      <c r="N991">
        <v>103</v>
      </c>
      <c r="O991">
        <v>0.49261100000000002</v>
      </c>
      <c r="P991">
        <v>106</v>
      </c>
      <c r="Q991">
        <v>103</v>
      </c>
      <c r="R991" s="99">
        <v>0.52505749300000004</v>
      </c>
      <c r="S991" s="102">
        <f t="shared" si="75"/>
        <v>110.55180053614365</v>
      </c>
      <c r="T991" s="99">
        <v>0.541226443</v>
      </c>
      <c r="U991" s="102">
        <f t="shared" si="76"/>
        <v>117.97245825133726</v>
      </c>
      <c r="V991">
        <v>0.56910899999999998</v>
      </c>
      <c r="W991" s="100">
        <f t="shared" si="77"/>
        <v>-132.0772538762703</v>
      </c>
      <c r="X991">
        <v>0.54109700000000005</v>
      </c>
      <c r="Y991" s="100">
        <f t="shared" si="78"/>
        <v>-117.91097465041634</v>
      </c>
      <c r="Z991">
        <v>0.53941399999999995</v>
      </c>
      <c r="AA991" s="100">
        <f t="shared" si="79"/>
        <v>-117.11471907526496</v>
      </c>
      <c r="AB991">
        <v>0.67606599999999994</v>
      </c>
      <c r="AC991">
        <v>1</v>
      </c>
      <c r="AD991">
        <v>4</v>
      </c>
      <c r="AE991">
        <v>1</v>
      </c>
      <c r="AF991" t="s">
        <v>228</v>
      </c>
      <c r="AG991" s="99" t="s">
        <v>325</v>
      </c>
      <c r="AH991">
        <v>1</v>
      </c>
      <c r="AI991">
        <v>5</v>
      </c>
      <c r="AJ991">
        <v>-1</v>
      </c>
    </row>
    <row r="992" spans="1:36" x14ac:dyDescent="0.2">
      <c r="A992">
        <v>776533</v>
      </c>
      <c r="B992" s="85">
        <v>45898</v>
      </c>
      <c r="C992">
        <v>2025</v>
      </c>
      <c r="D992">
        <v>8.5</v>
      </c>
      <c r="E992">
        <v>7.5</v>
      </c>
      <c r="F992">
        <v>103</v>
      </c>
      <c r="G992">
        <v>25</v>
      </c>
      <c r="H992">
        <v>-145</v>
      </c>
      <c r="I992">
        <v>0.59183699999999995</v>
      </c>
      <c r="J992">
        <v>-139</v>
      </c>
      <c r="K992">
        <v>-145</v>
      </c>
      <c r="L992">
        <v>0.32085561499999998</v>
      </c>
      <c r="M992">
        <v>2</v>
      </c>
      <c r="N992">
        <v>134</v>
      </c>
      <c r="O992">
        <v>0.42735000000000001</v>
      </c>
      <c r="P992">
        <v>128</v>
      </c>
      <c r="Q992">
        <v>134</v>
      </c>
      <c r="R992" s="99">
        <v>0.52065136099999998</v>
      </c>
      <c r="S992" s="102">
        <f t="shared" si="75"/>
        <v>108.6164262583835</v>
      </c>
      <c r="T992" s="99">
        <v>0.46143351500000002</v>
      </c>
      <c r="U992" s="102">
        <f t="shared" si="76"/>
        <v>-116.71594444109681</v>
      </c>
      <c r="V992">
        <v>0.56019699999999994</v>
      </c>
      <c r="W992" s="100">
        <f t="shared" si="77"/>
        <v>-127.37452905050668</v>
      </c>
      <c r="X992">
        <v>0.58213099999999995</v>
      </c>
      <c r="Y992" s="100">
        <f t="shared" si="78"/>
        <v>-139.30944865496122</v>
      </c>
      <c r="Z992">
        <v>0.56065500000000001</v>
      </c>
      <c r="AA992" s="100">
        <f t="shared" si="79"/>
        <v>-127.61155811492108</v>
      </c>
      <c r="AB992">
        <v>0.74183699999999997</v>
      </c>
      <c r="AC992">
        <v>1</v>
      </c>
      <c r="AD992">
        <v>15</v>
      </c>
      <c r="AE992">
        <v>8</v>
      </c>
      <c r="AF992" t="s">
        <v>226</v>
      </c>
      <c r="AG992" s="99" t="s">
        <v>325</v>
      </c>
      <c r="AH992">
        <v>1</v>
      </c>
      <c r="AI992">
        <v>23</v>
      </c>
      <c r="AJ992">
        <v>1</v>
      </c>
    </row>
    <row r="993" spans="1:36" x14ac:dyDescent="0.2">
      <c r="A993">
        <v>776538</v>
      </c>
      <c r="B993" s="85">
        <v>45898</v>
      </c>
      <c r="C993">
        <v>2025</v>
      </c>
      <c r="D993">
        <v>8.5</v>
      </c>
      <c r="E993">
        <v>10</v>
      </c>
      <c r="F993">
        <v>-105</v>
      </c>
      <c r="G993">
        <v>20</v>
      </c>
      <c r="H993">
        <v>-142</v>
      </c>
      <c r="I993">
        <v>0.58677699999999999</v>
      </c>
      <c r="J993">
        <v>-140</v>
      </c>
      <c r="K993">
        <v>-142</v>
      </c>
      <c r="L993">
        <v>0.33728248799999999</v>
      </c>
      <c r="M993">
        <v>28</v>
      </c>
      <c r="N993">
        <v>131</v>
      </c>
      <c r="O993">
        <v>0.43290000000000001</v>
      </c>
      <c r="P993">
        <v>129</v>
      </c>
      <c r="Q993">
        <v>131</v>
      </c>
      <c r="R993" s="99">
        <v>0.48500069200000001</v>
      </c>
      <c r="S993" s="102">
        <f t="shared" si="75"/>
        <v>-106.18527282431174</v>
      </c>
      <c r="T993" s="99">
        <v>0.53425167500000004</v>
      </c>
      <c r="U993" s="102">
        <f t="shared" si="76"/>
        <v>114.7082332502216</v>
      </c>
      <c r="V993">
        <v>0.52753700000000003</v>
      </c>
      <c r="W993" s="100">
        <f t="shared" si="77"/>
        <v>-111.65678582238188</v>
      </c>
      <c r="X993">
        <v>0.52822100000000005</v>
      </c>
      <c r="Y993" s="100">
        <f t="shared" si="78"/>
        <v>-111.96365247287396</v>
      </c>
      <c r="Z993">
        <v>0.55182500000000001</v>
      </c>
      <c r="AA993" s="100">
        <f t="shared" si="79"/>
        <v>-123.12712668042619</v>
      </c>
      <c r="AB993">
        <v>0.43677700000000003</v>
      </c>
      <c r="AC993">
        <v>-1</v>
      </c>
      <c r="AD993">
        <v>2</v>
      </c>
      <c r="AE993">
        <v>5</v>
      </c>
      <c r="AF993" t="s">
        <v>228</v>
      </c>
      <c r="AG993" s="99" t="s">
        <v>324</v>
      </c>
      <c r="AH993">
        <v>-1</v>
      </c>
      <c r="AI993">
        <v>7</v>
      </c>
      <c r="AJ993">
        <v>-1</v>
      </c>
    </row>
    <row r="994" spans="1:36" x14ac:dyDescent="0.2">
      <c r="A994">
        <v>776540</v>
      </c>
      <c r="B994" s="85">
        <v>45898</v>
      </c>
      <c r="C994">
        <v>2025</v>
      </c>
      <c r="D994">
        <v>8.5</v>
      </c>
      <c r="E994">
        <v>9</v>
      </c>
      <c r="F994">
        <v>-106</v>
      </c>
      <c r="G994">
        <v>13</v>
      </c>
      <c r="H994">
        <v>-109</v>
      </c>
      <c r="I994">
        <v>0.52153099999999997</v>
      </c>
      <c r="J994">
        <v>-117</v>
      </c>
      <c r="K994">
        <v>-109</v>
      </c>
      <c r="L994">
        <v>0.32365466500000001</v>
      </c>
      <c r="M994">
        <v>10</v>
      </c>
      <c r="N994">
        <v>101</v>
      </c>
      <c r="O994">
        <v>0.49751200000000001</v>
      </c>
      <c r="P994">
        <v>108</v>
      </c>
      <c r="Q994">
        <v>101</v>
      </c>
      <c r="R994" s="99">
        <v>0.49759287200000002</v>
      </c>
      <c r="S994" s="102">
        <f t="shared" si="75"/>
        <v>-100.96750903618248</v>
      </c>
      <c r="T994" s="99">
        <v>0.35394805000000001</v>
      </c>
      <c r="U994" s="102">
        <f t="shared" si="76"/>
        <v>-182.52733699196813</v>
      </c>
      <c r="V994">
        <v>0.52980700000000003</v>
      </c>
      <c r="W994" s="100">
        <f t="shared" si="77"/>
        <v>-112.67862345887754</v>
      </c>
      <c r="X994">
        <v>0.53294200000000003</v>
      </c>
      <c r="Y994" s="100">
        <f t="shared" si="78"/>
        <v>-114.10617096805966</v>
      </c>
      <c r="Z994">
        <v>0.55347299999999999</v>
      </c>
      <c r="AA994" s="100">
        <f t="shared" si="79"/>
        <v>-123.95062336656014</v>
      </c>
      <c r="AB994">
        <v>0.371531</v>
      </c>
      <c r="AC994">
        <v>-1</v>
      </c>
      <c r="AD994">
        <v>3</v>
      </c>
      <c r="AE994">
        <v>5</v>
      </c>
      <c r="AF994" t="s">
        <v>225</v>
      </c>
      <c r="AG994" s="99" t="s">
        <v>324</v>
      </c>
      <c r="AH994">
        <v>-1</v>
      </c>
      <c r="AI994">
        <v>8</v>
      </c>
      <c r="AJ994">
        <v>-1</v>
      </c>
    </row>
    <row r="995" spans="1:36" x14ac:dyDescent="0.2">
      <c r="A995">
        <v>776541</v>
      </c>
      <c r="B995" s="85">
        <v>45898</v>
      </c>
      <c r="C995">
        <v>2025</v>
      </c>
      <c r="D995">
        <v>8.5</v>
      </c>
      <c r="E995">
        <v>9</v>
      </c>
      <c r="F995">
        <v>109.5</v>
      </c>
      <c r="G995">
        <v>15</v>
      </c>
      <c r="H995">
        <v>106</v>
      </c>
      <c r="I995">
        <v>0.48543700000000001</v>
      </c>
      <c r="J995">
        <v>116</v>
      </c>
      <c r="K995">
        <v>106</v>
      </c>
      <c r="L995">
        <v>0.31912251699999999</v>
      </c>
      <c r="M995">
        <v>23</v>
      </c>
      <c r="N995">
        <v>-115</v>
      </c>
      <c r="O995">
        <v>0.53488400000000003</v>
      </c>
      <c r="P995">
        <v>-126</v>
      </c>
      <c r="Q995">
        <v>-115</v>
      </c>
      <c r="R995" s="99">
        <v>0.54755706699999995</v>
      </c>
      <c r="S995" s="102">
        <f t="shared" si="75"/>
        <v>121.02234935339347</v>
      </c>
      <c r="T995" s="99">
        <v>0.42869109500000002</v>
      </c>
      <c r="U995" s="102">
        <f t="shared" si="76"/>
        <v>-133.26819979780544</v>
      </c>
      <c r="V995">
        <v>0.475385</v>
      </c>
      <c r="W995" s="100">
        <f t="shared" si="77"/>
        <v>110.35581686422586</v>
      </c>
      <c r="X995">
        <v>0.49697000000000002</v>
      </c>
      <c r="Y995" s="100">
        <f t="shared" si="78"/>
        <v>101.21938950037224</v>
      </c>
      <c r="Z995">
        <v>0.46943800000000002</v>
      </c>
      <c r="AA995" s="100">
        <f t="shared" si="79"/>
        <v>113.02067578679186</v>
      </c>
      <c r="AB995">
        <v>0.63543700000000003</v>
      </c>
      <c r="AC995">
        <v>1</v>
      </c>
      <c r="AD995">
        <v>7</v>
      </c>
      <c r="AE995">
        <v>4</v>
      </c>
      <c r="AF995" t="s">
        <v>228</v>
      </c>
      <c r="AG995" s="99" t="s">
        <v>326</v>
      </c>
      <c r="AH995">
        <v>-1</v>
      </c>
      <c r="AI995">
        <v>11</v>
      </c>
      <c r="AJ995">
        <v>1</v>
      </c>
    </row>
    <row r="996" spans="1:36" x14ac:dyDescent="0.2">
      <c r="A996">
        <v>776543</v>
      </c>
      <c r="B996" s="85">
        <v>45898</v>
      </c>
      <c r="C996">
        <v>2025</v>
      </c>
      <c r="D996">
        <v>8.5</v>
      </c>
      <c r="E996">
        <v>8.5</v>
      </c>
      <c r="F996">
        <v>-107</v>
      </c>
      <c r="G996">
        <v>12</v>
      </c>
      <c r="H996">
        <v>-150</v>
      </c>
      <c r="I996">
        <v>0.6</v>
      </c>
      <c r="J996">
        <v>-159</v>
      </c>
      <c r="K996">
        <v>-150</v>
      </c>
      <c r="L996">
        <v>0.32174260599999999</v>
      </c>
      <c r="M996">
        <v>4</v>
      </c>
      <c r="N996">
        <v>138</v>
      </c>
      <c r="O996">
        <v>0.42016799999999999</v>
      </c>
      <c r="P996">
        <v>146</v>
      </c>
      <c r="Q996">
        <v>138</v>
      </c>
      <c r="R996" s="99">
        <v>0.48811364600000001</v>
      </c>
      <c r="S996" s="102">
        <f t="shared" si="75"/>
        <v>-104.87032235111904</v>
      </c>
      <c r="T996" s="99">
        <v>0.59661900999999995</v>
      </c>
      <c r="U996" s="102">
        <f t="shared" si="76"/>
        <v>147.90459262842305</v>
      </c>
      <c r="V996">
        <v>0.64198500000000003</v>
      </c>
      <c r="W996" s="100">
        <f t="shared" si="77"/>
        <v>-179.31790567434328</v>
      </c>
      <c r="X996">
        <v>0.57523599999999997</v>
      </c>
      <c r="Y996" s="100">
        <f t="shared" si="78"/>
        <v>-135.42484768012352</v>
      </c>
      <c r="Z996">
        <v>0.49796600000000002</v>
      </c>
      <c r="AA996" s="100">
        <f t="shared" si="79"/>
        <v>100.81692324375558</v>
      </c>
      <c r="AB996">
        <v>0.75</v>
      </c>
      <c r="AC996">
        <v>1</v>
      </c>
      <c r="AD996">
        <v>2</v>
      </c>
      <c r="AE996">
        <v>0</v>
      </c>
      <c r="AF996" t="s">
        <v>225</v>
      </c>
      <c r="AG996" s="99" t="s">
        <v>325</v>
      </c>
      <c r="AH996">
        <v>1</v>
      </c>
      <c r="AI996">
        <v>2</v>
      </c>
      <c r="AJ996">
        <v>-1</v>
      </c>
    </row>
    <row r="997" spans="1:36" x14ac:dyDescent="0.2">
      <c r="A997">
        <v>776545</v>
      </c>
      <c r="B997" s="85">
        <v>45898</v>
      </c>
      <c r="C997">
        <v>2025</v>
      </c>
      <c r="D997">
        <v>8.5</v>
      </c>
      <c r="E997">
        <v>9</v>
      </c>
      <c r="F997">
        <v>-107</v>
      </c>
      <c r="G997">
        <v>16</v>
      </c>
      <c r="H997">
        <v>129</v>
      </c>
      <c r="I997">
        <v>0.43668099999999999</v>
      </c>
      <c r="J997">
        <v>128</v>
      </c>
      <c r="K997">
        <v>129</v>
      </c>
      <c r="L997">
        <v>0.34988272100000001</v>
      </c>
      <c r="M997">
        <v>27</v>
      </c>
      <c r="N997">
        <v>-140</v>
      </c>
      <c r="O997">
        <v>0.58333299999999999</v>
      </c>
      <c r="P997">
        <v>-137</v>
      </c>
      <c r="Q997">
        <v>-140</v>
      </c>
      <c r="R997" s="99">
        <v>0.53415495599999996</v>
      </c>
      <c r="S997" s="102">
        <f t="shared" si="75"/>
        <v>114.66365541070347</v>
      </c>
      <c r="T997" s="99">
        <v>0.48638293599999999</v>
      </c>
      <c r="U997" s="102">
        <f t="shared" si="76"/>
        <v>-105.59931814713168</v>
      </c>
      <c r="V997">
        <v>0.51032200000000005</v>
      </c>
      <c r="W997" s="100">
        <f t="shared" si="77"/>
        <v>-104.21583162813117</v>
      </c>
      <c r="X997">
        <v>0.43199700000000002</v>
      </c>
      <c r="Y997" s="100">
        <f t="shared" si="78"/>
        <v>131.4830890029329</v>
      </c>
      <c r="Z997">
        <v>0.46133600000000002</v>
      </c>
      <c r="AA997" s="100">
        <f t="shared" si="79"/>
        <v>116.76175282223802</v>
      </c>
      <c r="AB997">
        <v>0.28668100000000002</v>
      </c>
      <c r="AC997">
        <v>-1</v>
      </c>
      <c r="AD997">
        <v>1</v>
      </c>
      <c r="AE997">
        <v>4</v>
      </c>
      <c r="AF997" t="s">
        <v>228</v>
      </c>
      <c r="AG997" s="99" t="s">
        <v>323</v>
      </c>
      <c r="AH997">
        <v>1</v>
      </c>
      <c r="AI997">
        <v>5</v>
      </c>
      <c r="AJ997">
        <v>-1</v>
      </c>
    </row>
    <row r="998" spans="1:36" x14ac:dyDescent="0.2">
      <c r="A998">
        <v>776546</v>
      </c>
      <c r="B998" s="85">
        <v>45898</v>
      </c>
      <c r="C998">
        <v>2025</v>
      </c>
      <c r="D998">
        <v>8.5</v>
      </c>
      <c r="E998">
        <v>8</v>
      </c>
      <c r="F998">
        <v>107</v>
      </c>
      <c r="G998">
        <v>29</v>
      </c>
      <c r="H998">
        <v>-136</v>
      </c>
      <c r="I998">
        <v>0.57627099999999998</v>
      </c>
      <c r="J998">
        <v>-130</v>
      </c>
      <c r="K998">
        <v>-136</v>
      </c>
      <c r="L998">
        <v>0.33360588699999999</v>
      </c>
      <c r="M998">
        <v>17</v>
      </c>
      <c r="N998">
        <v>125</v>
      </c>
      <c r="O998">
        <v>0.44444400000000001</v>
      </c>
      <c r="P998">
        <v>120</v>
      </c>
      <c r="Q998">
        <v>125</v>
      </c>
      <c r="R998" s="99">
        <v>0.51363808600000005</v>
      </c>
      <c r="S998" s="102">
        <f t="shared" si="75"/>
        <v>105.60820475757897</v>
      </c>
      <c r="T998" s="99">
        <v>0.38423645299999998</v>
      </c>
      <c r="U998" s="102">
        <f t="shared" si="76"/>
        <v>-160.25641039321172</v>
      </c>
      <c r="V998">
        <v>0.53237900000000005</v>
      </c>
      <c r="W998" s="100">
        <f t="shared" si="77"/>
        <v>-113.84839431933128</v>
      </c>
      <c r="X998">
        <v>0.53522400000000003</v>
      </c>
      <c r="Y998" s="100">
        <f t="shared" si="78"/>
        <v>-115.15740916054187</v>
      </c>
      <c r="Z998">
        <v>0.50565400000000005</v>
      </c>
      <c r="AA998" s="100">
        <f t="shared" si="79"/>
        <v>-102.28746667313987</v>
      </c>
      <c r="AB998">
        <v>0.42627100000000001</v>
      </c>
      <c r="AC998">
        <v>-1</v>
      </c>
      <c r="AD998">
        <v>2</v>
      </c>
      <c r="AE998">
        <v>7</v>
      </c>
      <c r="AF998" t="s">
        <v>230</v>
      </c>
      <c r="AG998" s="99" t="s">
        <v>324</v>
      </c>
      <c r="AH998">
        <v>-1</v>
      </c>
      <c r="AI998">
        <v>9</v>
      </c>
      <c r="AJ998">
        <v>1</v>
      </c>
    </row>
    <row r="999" spans="1:36" x14ac:dyDescent="0.2">
      <c r="A999">
        <v>776547</v>
      </c>
      <c r="B999" s="85">
        <v>45898</v>
      </c>
      <c r="C999">
        <v>2025</v>
      </c>
      <c r="D999">
        <v>8.5</v>
      </c>
      <c r="E999">
        <v>7.5</v>
      </c>
      <c r="F999">
        <v>-108.5</v>
      </c>
      <c r="G999">
        <v>7</v>
      </c>
      <c r="H999">
        <v>135</v>
      </c>
      <c r="I999">
        <v>0.42553200000000002</v>
      </c>
      <c r="J999">
        <v>140</v>
      </c>
      <c r="K999">
        <v>135</v>
      </c>
      <c r="L999">
        <v>0.30274477700000002</v>
      </c>
      <c r="M999">
        <v>24</v>
      </c>
      <c r="N999">
        <v>-147</v>
      </c>
      <c r="O999">
        <v>0.59514199999999995</v>
      </c>
      <c r="P999">
        <v>-152</v>
      </c>
      <c r="Q999">
        <v>-147</v>
      </c>
      <c r="R999" s="99">
        <v>0.52689195600000005</v>
      </c>
      <c r="S999" s="102">
        <f t="shared" si="75"/>
        <v>111.36820916111925</v>
      </c>
      <c r="T999" s="99">
        <v>0.57182679800000003</v>
      </c>
      <c r="U999" s="102">
        <f t="shared" si="76"/>
        <v>133.55034722607419</v>
      </c>
      <c r="V999">
        <v>0.45845799999999998</v>
      </c>
      <c r="W999" s="100">
        <f t="shared" si="77"/>
        <v>118.12248886484694</v>
      </c>
      <c r="X999">
        <v>0.43903300000000001</v>
      </c>
      <c r="Y999" s="100">
        <f t="shared" si="78"/>
        <v>127.77331089006977</v>
      </c>
      <c r="Z999">
        <v>0.42910399999999999</v>
      </c>
      <c r="AA999" s="100">
        <f t="shared" si="79"/>
        <v>133.04373764868191</v>
      </c>
      <c r="AB999">
        <v>0.57553200000000004</v>
      </c>
      <c r="AC999">
        <v>1</v>
      </c>
      <c r="AD999">
        <v>5</v>
      </c>
      <c r="AE999">
        <v>4</v>
      </c>
      <c r="AF999" t="s">
        <v>222</v>
      </c>
      <c r="AG999" s="99" t="s">
        <v>326</v>
      </c>
      <c r="AH999">
        <v>-1</v>
      </c>
      <c r="AI999">
        <v>9</v>
      </c>
      <c r="AJ999">
        <v>1</v>
      </c>
    </row>
    <row r="1000" spans="1:36" x14ac:dyDescent="0.2">
      <c r="A1000">
        <v>776549</v>
      </c>
      <c r="B1000" s="85">
        <v>45898</v>
      </c>
      <c r="C1000">
        <v>2025</v>
      </c>
      <c r="D1000">
        <v>8.5</v>
      </c>
      <c r="E1000">
        <v>8</v>
      </c>
      <c r="F1000">
        <v>-105</v>
      </c>
      <c r="G1000">
        <v>3</v>
      </c>
      <c r="H1000">
        <v>-118</v>
      </c>
      <c r="I1000">
        <v>0.54128399999999999</v>
      </c>
      <c r="J1000">
        <v>-108</v>
      </c>
      <c r="K1000">
        <v>-118</v>
      </c>
      <c r="L1000">
        <v>0.34564541199999999</v>
      </c>
      <c r="M1000">
        <v>22</v>
      </c>
      <c r="N1000">
        <v>100</v>
      </c>
      <c r="O1000">
        <v>0.5</v>
      </c>
      <c r="P1000">
        <v>-108</v>
      </c>
      <c r="Q1000">
        <v>100</v>
      </c>
      <c r="R1000" s="99">
        <v>0.48963393500000002</v>
      </c>
      <c r="S1000" s="102">
        <f t="shared" si="75"/>
        <v>-104.23421019623564</v>
      </c>
      <c r="T1000" s="99">
        <v>0.58811262499999994</v>
      </c>
      <c r="U1000" s="102">
        <f t="shared" si="76"/>
        <v>142.78481465958984</v>
      </c>
      <c r="V1000">
        <v>0.5</v>
      </c>
      <c r="W1000" s="100">
        <f t="shared" si="77"/>
        <v>-100</v>
      </c>
      <c r="X1000">
        <v>0.5</v>
      </c>
      <c r="Y1000" s="100">
        <f t="shared" si="78"/>
        <v>-100</v>
      </c>
      <c r="Z1000">
        <v>0.5</v>
      </c>
      <c r="AA1000" s="100">
        <f t="shared" si="79"/>
        <v>-100</v>
      </c>
      <c r="AB1000">
        <v>0.39128400000000002</v>
      </c>
      <c r="AC1000">
        <v>-1</v>
      </c>
      <c r="AD1000">
        <v>2</v>
      </c>
      <c r="AE1000">
        <v>4</v>
      </c>
      <c r="AF1000" t="s">
        <v>225</v>
      </c>
      <c r="AG1000" s="99" t="s">
        <v>324</v>
      </c>
      <c r="AH1000">
        <v>-1</v>
      </c>
      <c r="AI1000">
        <v>6</v>
      </c>
      <c r="AJ1000">
        <v>-1</v>
      </c>
    </row>
    <row r="1001" spans="1:36" x14ac:dyDescent="0.2">
      <c r="A1001">
        <v>776551</v>
      </c>
      <c r="B1001" s="85">
        <v>45898</v>
      </c>
      <c r="C1001">
        <v>2025</v>
      </c>
      <c r="D1001">
        <v>8.5</v>
      </c>
      <c r="E1001">
        <v>8.5</v>
      </c>
      <c r="F1001">
        <v>-111.5</v>
      </c>
      <c r="G1001">
        <v>6</v>
      </c>
      <c r="H1001">
        <v>-136</v>
      </c>
      <c r="I1001">
        <v>0.57627099999999998</v>
      </c>
      <c r="J1001">
        <v>-132</v>
      </c>
      <c r="K1001">
        <v>-136</v>
      </c>
      <c r="L1001">
        <v>0.333208536</v>
      </c>
      <c r="M1001">
        <v>26</v>
      </c>
      <c r="N1001">
        <v>125</v>
      </c>
      <c r="O1001">
        <v>0.44444400000000001</v>
      </c>
      <c r="P1001">
        <v>122</v>
      </c>
      <c r="Q1001">
        <v>125</v>
      </c>
      <c r="R1001" s="99">
        <v>0.48613915299999999</v>
      </c>
      <c r="S1001" s="102">
        <f t="shared" si="75"/>
        <v>-105.70241952924948</v>
      </c>
      <c r="T1001" s="99">
        <v>0.51580352200000001</v>
      </c>
      <c r="U1001" s="102">
        <f t="shared" si="76"/>
        <v>106.52773108357884</v>
      </c>
      <c r="V1001">
        <v>0.53087700000000004</v>
      </c>
      <c r="W1001" s="100">
        <f t="shared" si="77"/>
        <v>-113.16371186234741</v>
      </c>
      <c r="X1001">
        <v>0.52666500000000005</v>
      </c>
      <c r="Y1001" s="100">
        <f t="shared" si="78"/>
        <v>-111.26686173640236</v>
      </c>
      <c r="Z1001">
        <v>0.45649699999999999</v>
      </c>
      <c r="AA1001" s="100">
        <f t="shared" si="79"/>
        <v>119.05948998569542</v>
      </c>
      <c r="AB1001">
        <v>0.42627100000000001</v>
      </c>
      <c r="AC1001">
        <v>-1</v>
      </c>
      <c r="AD1001">
        <v>5</v>
      </c>
      <c r="AE1001">
        <v>7</v>
      </c>
      <c r="AF1001" t="s">
        <v>225</v>
      </c>
      <c r="AG1001" s="99" t="s">
        <v>324</v>
      </c>
      <c r="AH1001">
        <v>-1</v>
      </c>
      <c r="AI1001">
        <v>12</v>
      </c>
      <c r="AJ1001">
        <v>1</v>
      </c>
    </row>
    <row r="1002" spans="1:36" x14ac:dyDescent="0.2">
      <c r="A1002">
        <v>776516</v>
      </c>
      <c r="B1002" s="85">
        <v>45899</v>
      </c>
      <c r="C1002">
        <v>2025</v>
      </c>
      <c r="D1002">
        <v>8.5</v>
      </c>
      <c r="E1002">
        <v>8</v>
      </c>
      <c r="F1002">
        <v>-118</v>
      </c>
      <c r="G1002">
        <v>25</v>
      </c>
      <c r="H1002">
        <v>-102</v>
      </c>
      <c r="I1002">
        <v>0.50495000000000001</v>
      </c>
      <c r="J1002">
        <v>102</v>
      </c>
      <c r="K1002">
        <v>-102</v>
      </c>
      <c r="L1002">
        <v>0.32085561499999998</v>
      </c>
      <c r="M1002">
        <v>2</v>
      </c>
      <c r="N1002">
        <v>-116</v>
      </c>
      <c r="O1002">
        <v>0.53703699999999999</v>
      </c>
      <c r="P1002">
        <v>-120</v>
      </c>
      <c r="Q1002">
        <v>-116</v>
      </c>
      <c r="R1002" s="99">
        <v>0.514905681</v>
      </c>
      <c r="S1002" s="102">
        <f t="shared" si="75"/>
        <v>106.14547745301466</v>
      </c>
      <c r="T1002" s="99">
        <v>0.57032277899999995</v>
      </c>
      <c r="U1002" s="102">
        <f t="shared" si="76"/>
        <v>132.73284017073829</v>
      </c>
      <c r="V1002">
        <v>0.5</v>
      </c>
      <c r="W1002" s="100">
        <f t="shared" si="77"/>
        <v>-100</v>
      </c>
      <c r="X1002">
        <v>0.5</v>
      </c>
      <c r="Y1002" s="100">
        <f t="shared" si="78"/>
        <v>-100</v>
      </c>
      <c r="Z1002">
        <v>0.5</v>
      </c>
      <c r="AA1002" s="100">
        <f t="shared" si="79"/>
        <v>-100</v>
      </c>
      <c r="AB1002">
        <v>0.35494999999999999</v>
      </c>
      <c r="AC1002">
        <v>-1</v>
      </c>
      <c r="AD1002">
        <v>1</v>
      </c>
      <c r="AE1002">
        <v>11</v>
      </c>
      <c r="AF1002" t="s">
        <v>229</v>
      </c>
      <c r="AG1002" s="99" t="s">
        <v>323</v>
      </c>
      <c r="AH1002">
        <v>1</v>
      </c>
      <c r="AI1002">
        <v>12</v>
      </c>
      <c r="AJ1002">
        <v>1</v>
      </c>
    </row>
    <row r="1003" spans="1:36" x14ac:dyDescent="0.2">
      <c r="A1003">
        <v>776524</v>
      </c>
      <c r="B1003" s="85">
        <v>45899</v>
      </c>
      <c r="C1003">
        <v>2025</v>
      </c>
      <c r="D1003">
        <v>8.5</v>
      </c>
      <c r="E1003">
        <v>10.5</v>
      </c>
      <c r="F1003">
        <v>100</v>
      </c>
      <c r="G1003">
        <v>20</v>
      </c>
      <c r="H1003">
        <v>110</v>
      </c>
      <c r="I1003">
        <v>0.47619</v>
      </c>
      <c r="J1003">
        <v>112</v>
      </c>
      <c r="K1003">
        <v>110</v>
      </c>
      <c r="L1003">
        <v>0.33728248799999999</v>
      </c>
      <c r="M1003">
        <v>28</v>
      </c>
      <c r="N1003">
        <v>-130</v>
      </c>
      <c r="O1003">
        <v>0.56521699999999997</v>
      </c>
      <c r="P1003">
        <v>-132</v>
      </c>
      <c r="Q1003">
        <v>-130</v>
      </c>
      <c r="R1003" s="99">
        <v>0.490881921</v>
      </c>
      <c r="S1003" s="102">
        <f t="shared" si="75"/>
        <v>-103.71497853554075</v>
      </c>
      <c r="T1003" s="99">
        <v>0.55597255300000004</v>
      </c>
      <c r="U1003" s="102">
        <f t="shared" si="76"/>
        <v>125.21130321027208</v>
      </c>
      <c r="V1003">
        <v>0.5</v>
      </c>
      <c r="W1003" s="100">
        <f t="shared" si="77"/>
        <v>-100</v>
      </c>
      <c r="X1003">
        <v>0.5</v>
      </c>
      <c r="Y1003" s="100">
        <f t="shared" si="78"/>
        <v>-100</v>
      </c>
      <c r="Z1003">
        <v>0.5</v>
      </c>
      <c r="AA1003" s="100">
        <f t="shared" si="79"/>
        <v>-100</v>
      </c>
      <c r="AB1003">
        <v>0.32618999999999998</v>
      </c>
      <c r="AC1003">
        <v>-1</v>
      </c>
      <c r="AD1003">
        <v>3</v>
      </c>
      <c r="AE1003">
        <v>9</v>
      </c>
      <c r="AF1003" t="s">
        <v>224</v>
      </c>
      <c r="AG1003" s="99" t="s">
        <v>323</v>
      </c>
      <c r="AH1003">
        <v>1</v>
      </c>
      <c r="AI1003">
        <v>12</v>
      </c>
      <c r="AJ1003">
        <v>1</v>
      </c>
    </row>
    <row r="1004" spans="1:36" x14ac:dyDescent="0.2">
      <c r="A1004">
        <v>776525</v>
      </c>
      <c r="B1004" s="85">
        <v>45899</v>
      </c>
      <c r="C1004">
        <v>2025</v>
      </c>
      <c r="D1004">
        <v>8.5</v>
      </c>
      <c r="E1004">
        <v>8.5</v>
      </c>
      <c r="F1004">
        <v>-108</v>
      </c>
      <c r="G1004">
        <v>16</v>
      </c>
      <c r="H1004">
        <v>137</v>
      </c>
      <c r="I1004">
        <v>0.42194100000000001</v>
      </c>
      <c r="J1004">
        <v>137</v>
      </c>
      <c r="K1004">
        <v>137</v>
      </c>
      <c r="L1004">
        <v>0.34988272100000001</v>
      </c>
      <c r="M1004">
        <v>27</v>
      </c>
      <c r="N1004">
        <v>-149</v>
      </c>
      <c r="O1004">
        <v>0.59839399999999998</v>
      </c>
      <c r="P1004">
        <v>-149</v>
      </c>
      <c r="Q1004">
        <v>-149</v>
      </c>
      <c r="R1004" s="99">
        <v>0.52604633300000003</v>
      </c>
      <c r="S1004" s="102">
        <f t="shared" si="75"/>
        <v>110.99108829133715</v>
      </c>
      <c r="T1004" s="99">
        <v>0.57076516899999996</v>
      </c>
      <c r="U1004" s="102">
        <f t="shared" si="76"/>
        <v>132.97270579609602</v>
      </c>
      <c r="V1004">
        <v>0.45276899999999998</v>
      </c>
      <c r="W1004" s="100">
        <f t="shared" si="77"/>
        <v>120.863177470189</v>
      </c>
      <c r="X1004">
        <v>0.45124599999999998</v>
      </c>
      <c r="Y1004" s="100">
        <f t="shared" si="78"/>
        <v>121.60861259711997</v>
      </c>
      <c r="Z1004">
        <v>0.408968</v>
      </c>
      <c r="AA1004" s="100">
        <f t="shared" si="79"/>
        <v>144.51790849161793</v>
      </c>
      <c r="AB1004">
        <v>0.27194099999999999</v>
      </c>
      <c r="AC1004">
        <v>-1</v>
      </c>
      <c r="AD1004">
        <v>1</v>
      </c>
      <c r="AE1004">
        <v>4</v>
      </c>
      <c r="AF1004" t="s">
        <v>228</v>
      </c>
      <c r="AG1004" s="99" t="s">
        <v>323</v>
      </c>
      <c r="AH1004">
        <v>1</v>
      </c>
      <c r="AI1004">
        <v>5</v>
      </c>
      <c r="AJ1004">
        <v>-1</v>
      </c>
    </row>
    <row r="1005" spans="1:36" x14ac:dyDescent="0.2">
      <c r="A1005">
        <v>776527</v>
      </c>
      <c r="B1005" s="85">
        <v>45899</v>
      </c>
      <c r="C1005">
        <v>2025</v>
      </c>
      <c r="D1005">
        <v>8.5</v>
      </c>
      <c r="E1005">
        <v>8</v>
      </c>
      <c r="F1005">
        <v>-108.5</v>
      </c>
      <c r="G1005">
        <v>29</v>
      </c>
      <c r="H1005">
        <v>-127</v>
      </c>
      <c r="I1005">
        <v>0.55947100000000005</v>
      </c>
      <c r="J1005">
        <v>-132</v>
      </c>
      <c r="K1005">
        <v>-127</v>
      </c>
      <c r="L1005">
        <v>0.33360588699999999</v>
      </c>
      <c r="M1005">
        <v>17</v>
      </c>
      <c r="N1005">
        <v>117</v>
      </c>
      <c r="O1005">
        <v>0.46082899999999999</v>
      </c>
      <c r="P1005">
        <v>122</v>
      </c>
      <c r="Q1005">
        <v>117</v>
      </c>
      <c r="R1005" s="99">
        <v>0.52463395700000004</v>
      </c>
      <c r="S1005" s="102">
        <f t="shared" si="75"/>
        <v>110.36420558967022</v>
      </c>
      <c r="T1005" s="99">
        <v>0.44628001</v>
      </c>
      <c r="U1005" s="102">
        <f t="shared" si="76"/>
        <v>-124.0745669966262</v>
      </c>
      <c r="V1005">
        <v>0.57590799999999998</v>
      </c>
      <c r="W1005" s="100">
        <f t="shared" si="77"/>
        <v>-135.79789291002896</v>
      </c>
      <c r="X1005">
        <v>0.51457600000000003</v>
      </c>
      <c r="Y1005" s="100">
        <f t="shared" si="78"/>
        <v>-106.0054715053232</v>
      </c>
      <c r="Z1005">
        <v>0.58835000000000004</v>
      </c>
      <c r="AA1005" s="100">
        <f t="shared" si="79"/>
        <v>-142.92481476982877</v>
      </c>
      <c r="AB1005">
        <v>0.40947099999999997</v>
      </c>
      <c r="AC1005">
        <v>-1</v>
      </c>
      <c r="AD1005">
        <v>1</v>
      </c>
      <c r="AE1005">
        <v>4</v>
      </c>
      <c r="AF1005" t="s">
        <v>228</v>
      </c>
      <c r="AG1005" s="99" t="s">
        <v>324</v>
      </c>
      <c r="AH1005">
        <v>-1</v>
      </c>
      <c r="AI1005">
        <v>5</v>
      </c>
      <c r="AJ1005">
        <v>-1</v>
      </c>
    </row>
    <row r="1006" spans="1:36" x14ac:dyDescent="0.2">
      <c r="A1006">
        <v>776528</v>
      </c>
      <c r="B1006" s="85">
        <v>45899</v>
      </c>
      <c r="C1006">
        <v>2025</v>
      </c>
      <c r="D1006">
        <v>8.5</v>
      </c>
      <c r="E1006">
        <v>9</v>
      </c>
      <c r="F1006">
        <v>-114</v>
      </c>
      <c r="G1006">
        <v>13</v>
      </c>
      <c r="H1006">
        <v>102</v>
      </c>
      <c r="I1006">
        <v>0.49504999999999999</v>
      </c>
      <c r="J1006">
        <v>-116</v>
      </c>
      <c r="K1006">
        <v>102</v>
      </c>
      <c r="L1006">
        <v>0.32365466500000001</v>
      </c>
      <c r="M1006">
        <v>10</v>
      </c>
      <c r="N1006">
        <v>-120</v>
      </c>
      <c r="O1006">
        <v>0.54545500000000002</v>
      </c>
      <c r="P1006">
        <v>-102</v>
      </c>
      <c r="Q1006">
        <v>-120</v>
      </c>
      <c r="R1006" s="99">
        <v>0.50753194400000001</v>
      </c>
      <c r="S1006" s="102">
        <f t="shared" si="75"/>
        <v>103.05885586211505</v>
      </c>
      <c r="T1006" s="99">
        <v>0.56185520600000005</v>
      </c>
      <c r="U1006" s="102">
        <f t="shared" si="76"/>
        <v>128.23505236033915</v>
      </c>
      <c r="V1006">
        <v>0.5</v>
      </c>
      <c r="W1006" s="100">
        <f t="shared" si="77"/>
        <v>-100</v>
      </c>
      <c r="X1006">
        <v>0.5</v>
      </c>
      <c r="Y1006" s="100">
        <f t="shared" si="78"/>
        <v>-100</v>
      </c>
      <c r="Z1006">
        <v>0.5</v>
      </c>
      <c r="AA1006" s="100">
        <f t="shared" si="79"/>
        <v>-100</v>
      </c>
      <c r="AB1006">
        <v>0.64505000000000001</v>
      </c>
      <c r="AC1006">
        <v>1</v>
      </c>
      <c r="AD1006">
        <v>3</v>
      </c>
      <c r="AE1006">
        <v>1</v>
      </c>
      <c r="AF1006" t="s">
        <v>225</v>
      </c>
      <c r="AG1006" s="99" t="s">
        <v>326</v>
      </c>
      <c r="AH1006">
        <v>-1</v>
      </c>
      <c r="AI1006">
        <v>4</v>
      </c>
      <c r="AJ1006">
        <v>-1</v>
      </c>
    </row>
    <row r="1007" spans="1:36" x14ac:dyDescent="0.2">
      <c r="A1007">
        <v>776530</v>
      </c>
      <c r="B1007" s="85">
        <v>45899</v>
      </c>
      <c r="C1007">
        <v>2025</v>
      </c>
      <c r="D1007">
        <v>8.5</v>
      </c>
      <c r="E1007">
        <v>8.5</v>
      </c>
      <c r="F1007">
        <v>-106</v>
      </c>
      <c r="G1007">
        <v>15</v>
      </c>
      <c r="H1007">
        <v>135</v>
      </c>
      <c r="I1007">
        <v>0.42553200000000002</v>
      </c>
      <c r="J1007">
        <v>136</v>
      </c>
      <c r="K1007">
        <v>135</v>
      </c>
      <c r="L1007">
        <v>0.31912251699999999</v>
      </c>
      <c r="M1007">
        <v>23</v>
      </c>
      <c r="N1007">
        <v>-146</v>
      </c>
      <c r="O1007">
        <v>0.59349600000000002</v>
      </c>
      <c r="P1007">
        <v>-148</v>
      </c>
      <c r="Q1007">
        <v>-146</v>
      </c>
      <c r="R1007" s="99">
        <v>0.53881379399999996</v>
      </c>
      <c r="S1007" s="102">
        <f t="shared" si="75"/>
        <v>116.83215737809813</v>
      </c>
      <c r="T1007" s="99">
        <v>0.86194149799999997</v>
      </c>
      <c r="U1007" s="102">
        <f t="shared" si="76"/>
        <v>624.33061746534077</v>
      </c>
      <c r="V1007">
        <v>0.50331300000000001</v>
      </c>
      <c r="W1007" s="100">
        <f t="shared" si="77"/>
        <v>-101.33403934469798</v>
      </c>
      <c r="X1007">
        <v>0.51842299999999997</v>
      </c>
      <c r="Y1007" s="100">
        <f t="shared" si="78"/>
        <v>-107.6511129061396</v>
      </c>
      <c r="Z1007">
        <v>0.47096100000000002</v>
      </c>
      <c r="AA1007" s="100">
        <f t="shared" si="79"/>
        <v>112.33180666764341</v>
      </c>
      <c r="AB1007">
        <v>0.275532</v>
      </c>
      <c r="AC1007">
        <v>-1</v>
      </c>
      <c r="AD1007">
        <v>3</v>
      </c>
      <c r="AE1007">
        <v>12</v>
      </c>
      <c r="AF1007" t="s">
        <v>229</v>
      </c>
      <c r="AG1007" s="99" t="s">
        <v>323</v>
      </c>
      <c r="AH1007">
        <v>1</v>
      </c>
      <c r="AI1007">
        <v>15</v>
      </c>
      <c r="AJ1007">
        <v>1</v>
      </c>
    </row>
    <row r="1008" spans="1:36" x14ac:dyDescent="0.2">
      <c r="A1008">
        <v>776532</v>
      </c>
      <c r="B1008" s="85">
        <v>45899</v>
      </c>
      <c r="C1008">
        <v>2025</v>
      </c>
      <c r="D1008">
        <v>8.5</v>
      </c>
      <c r="E1008">
        <v>7</v>
      </c>
      <c r="F1008">
        <v>-112.5</v>
      </c>
      <c r="G1008">
        <v>21</v>
      </c>
      <c r="H1008">
        <v>-136</v>
      </c>
      <c r="I1008">
        <v>0.57627099999999998</v>
      </c>
      <c r="J1008">
        <v>-135</v>
      </c>
      <c r="K1008">
        <v>-136</v>
      </c>
      <c r="L1008">
        <v>0.323198667</v>
      </c>
      <c r="M1008">
        <v>0</v>
      </c>
      <c r="N1008">
        <v>125</v>
      </c>
      <c r="O1008">
        <v>0.44444400000000001</v>
      </c>
      <c r="P1008">
        <v>124</v>
      </c>
      <c r="Q1008">
        <v>125</v>
      </c>
      <c r="R1008" s="99">
        <v>0.49341026100000002</v>
      </c>
      <c r="S1008" s="102">
        <f t="shared" si="75"/>
        <v>-102.67109929438621</v>
      </c>
      <c r="T1008" s="99">
        <v>0.54900754299999999</v>
      </c>
      <c r="U1008" s="102">
        <f t="shared" si="76"/>
        <v>121.73319852220943</v>
      </c>
      <c r="V1008">
        <v>0.49694899999999997</v>
      </c>
      <c r="W1008" s="100">
        <f t="shared" si="77"/>
        <v>101.22789260064917</v>
      </c>
      <c r="X1008">
        <v>0.60846299999999998</v>
      </c>
      <c r="Y1008" s="100">
        <f t="shared" si="78"/>
        <v>-155.40370386451343</v>
      </c>
      <c r="Z1008">
        <v>0.51103600000000005</v>
      </c>
      <c r="AA1008" s="100">
        <f t="shared" si="79"/>
        <v>-104.51403375299616</v>
      </c>
      <c r="AB1008">
        <v>0.726271</v>
      </c>
      <c r="AC1008">
        <v>1</v>
      </c>
      <c r="AD1008">
        <v>3</v>
      </c>
      <c r="AE1008">
        <v>2</v>
      </c>
      <c r="AF1008" t="s">
        <v>222</v>
      </c>
      <c r="AG1008" s="99" t="s">
        <v>325</v>
      </c>
      <c r="AH1008">
        <v>1</v>
      </c>
      <c r="AI1008">
        <v>5</v>
      </c>
      <c r="AJ1008">
        <v>-1</v>
      </c>
    </row>
    <row r="1009" spans="1:36" x14ac:dyDescent="0.2">
      <c r="A1009">
        <v>776536</v>
      </c>
      <c r="B1009" s="85">
        <v>45899</v>
      </c>
      <c r="C1009">
        <v>2025</v>
      </c>
      <c r="D1009">
        <v>8.5</v>
      </c>
      <c r="E1009">
        <v>8</v>
      </c>
      <c r="F1009">
        <v>-102</v>
      </c>
      <c r="G1009">
        <v>6</v>
      </c>
      <c r="H1009">
        <v>-141</v>
      </c>
      <c r="I1009">
        <v>0.58506199999999997</v>
      </c>
      <c r="J1009">
        <v>-139</v>
      </c>
      <c r="K1009">
        <v>-141</v>
      </c>
      <c r="L1009">
        <v>0.333208536</v>
      </c>
      <c r="M1009">
        <v>26</v>
      </c>
      <c r="N1009">
        <v>130</v>
      </c>
      <c r="O1009">
        <v>0.43478299999999998</v>
      </c>
      <c r="P1009">
        <v>128</v>
      </c>
      <c r="Q1009">
        <v>130</v>
      </c>
      <c r="R1009" s="99">
        <v>0.46657920200000003</v>
      </c>
      <c r="S1009" s="102">
        <f t="shared" si="75"/>
        <v>-114.32588416146332</v>
      </c>
      <c r="T1009" s="99">
        <v>0.44673011200000001</v>
      </c>
      <c r="U1009" s="102">
        <f t="shared" si="76"/>
        <v>-123.8488011302896</v>
      </c>
      <c r="V1009">
        <v>0.55688000000000004</v>
      </c>
      <c r="W1009" s="100">
        <f t="shared" si="77"/>
        <v>-125.67250406210508</v>
      </c>
      <c r="X1009">
        <v>0.54288499999999995</v>
      </c>
      <c r="Y1009" s="100">
        <f t="shared" si="78"/>
        <v>-118.7633308904761</v>
      </c>
      <c r="Z1009">
        <v>0.49144599999999999</v>
      </c>
      <c r="AA1009" s="100">
        <f t="shared" si="79"/>
        <v>103.48115561017893</v>
      </c>
      <c r="AB1009">
        <v>0.435062</v>
      </c>
      <c r="AC1009">
        <v>-1</v>
      </c>
      <c r="AD1009">
        <v>2</v>
      </c>
      <c r="AE1009">
        <v>4</v>
      </c>
      <c r="AF1009" t="s">
        <v>225</v>
      </c>
      <c r="AG1009" s="99" t="s">
        <v>324</v>
      </c>
      <c r="AH1009">
        <v>-1</v>
      </c>
      <c r="AI1009">
        <v>6</v>
      </c>
      <c r="AJ1009">
        <v>-1</v>
      </c>
    </row>
    <row r="1010" spans="1:36" x14ac:dyDescent="0.2">
      <c r="A1010">
        <v>776537</v>
      </c>
      <c r="B1010" s="85">
        <v>45899</v>
      </c>
      <c r="C1010">
        <v>2025</v>
      </c>
      <c r="D1010">
        <v>8.5</v>
      </c>
      <c r="E1010">
        <v>7.5</v>
      </c>
      <c r="F1010">
        <v>110.5</v>
      </c>
      <c r="G1010">
        <v>7</v>
      </c>
      <c r="H1010">
        <v>136</v>
      </c>
      <c r="I1010">
        <v>0.42372900000000002</v>
      </c>
      <c r="J1010">
        <v>126</v>
      </c>
      <c r="K1010">
        <v>136</v>
      </c>
      <c r="L1010">
        <v>0.30274477700000002</v>
      </c>
      <c r="M1010">
        <v>24</v>
      </c>
      <c r="N1010">
        <v>-148</v>
      </c>
      <c r="O1010">
        <v>0.59677400000000003</v>
      </c>
      <c r="P1010">
        <v>-137</v>
      </c>
      <c r="Q1010">
        <v>-148</v>
      </c>
      <c r="R1010" s="99">
        <v>0.52938065300000003</v>
      </c>
      <c r="S1010" s="102">
        <f t="shared" si="75"/>
        <v>112.48595204905591</v>
      </c>
      <c r="T1010" s="99">
        <v>0.59890463299999996</v>
      </c>
      <c r="U1010" s="102">
        <f t="shared" si="76"/>
        <v>149.31726523782058</v>
      </c>
      <c r="V1010">
        <v>0.493344</v>
      </c>
      <c r="W1010" s="100">
        <f t="shared" si="77"/>
        <v>102.69832003632354</v>
      </c>
      <c r="X1010">
        <v>0.45903100000000002</v>
      </c>
      <c r="Y1010" s="100">
        <f t="shared" si="78"/>
        <v>117.8502105522285</v>
      </c>
      <c r="Z1010">
        <v>0.41226099999999999</v>
      </c>
      <c r="AA1010" s="100">
        <f t="shared" si="79"/>
        <v>142.5647829894169</v>
      </c>
      <c r="AB1010">
        <v>0.57372900000000004</v>
      </c>
      <c r="AC1010">
        <v>1</v>
      </c>
      <c r="AD1010">
        <v>4</v>
      </c>
      <c r="AE1010">
        <v>3</v>
      </c>
      <c r="AF1010" t="s">
        <v>222</v>
      </c>
      <c r="AG1010" s="99" t="s">
        <v>326</v>
      </c>
      <c r="AH1010">
        <v>-1</v>
      </c>
      <c r="AI1010">
        <v>7</v>
      </c>
      <c r="AJ1010">
        <v>-1</v>
      </c>
    </row>
    <row r="1011" spans="1:36" x14ac:dyDescent="0.2">
      <c r="A1011">
        <v>776507</v>
      </c>
      <c r="B1011" s="85">
        <v>45900</v>
      </c>
      <c r="C1011">
        <v>2025</v>
      </c>
      <c r="D1011">
        <v>8.5</v>
      </c>
      <c r="E1011">
        <v>9</v>
      </c>
      <c r="F1011">
        <v>110.5</v>
      </c>
      <c r="G1011">
        <v>25</v>
      </c>
      <c r="H1011">
        <v>-141</v>
      </c>
      <c r="I1011">
        <v>0.58506199999999997</v>
      </c>
      <c r="J1011">
        <v>-133</v>
      </c>
      <c r="K1011">
        <v>-141</v>
      </c>
      <c r="L1011">
        <v>0.32085561499999998</v>
      </c>
      <c r="M1011">
        <v>2</v>
      </c>
      <c r="N1011">
        <v>130</v>
      </c>
      <c r="O1011">
        <v>0.43478299999999998</v>
      </c>
      <c r="P1011">
        <v>123</v>
      </c>
      <c r="Q1011">
        <v>130</v>
      </c>
      <c r="R1011" s="99">
        <v>0.53353236000000004</v>
      </c>
      <c r="S1011" s="102">
        <f t="shared" si="75"/>
        <v>114.37714307470506</v>
      </c>
      <c r="T1011" s="99">
        <v>0.45049768299999998</v>
      </c>
      <c r="U1011" s="102">
        <f t="shared" si="76"/>
        <v>-121.9767243508775</v>
      </c>
      <c r="V1011">
        <v>0.57908499999999996</v>
      </c>
      <c r="W1011" s="100">
        <f t="shared" si="77"/>
        <v>-137.57765819702311</v>
      </c>
      <c r="X1011">
        <v>0.575457</v>
      </c>
      <c r="Y1011" s="100">
        <f t="shared" si="78"/>
        <v>-135.54740038111569</v>
      </c>
      <c r="Z1011">
        <v>0.61745000000000005</v>
      </c>
      <c r="AA1011" s="100">
        <f t="shared" si="79"/>
        <v>-161.40373807345449</v>
      </c>
      <c r="AB1011">
        <v>0.73506199999999999</v>
      </c>
      <c r="AC1011">
        <v>1</v>
      </c>
      <c r="AD1011">
        <v>13</v>
      </c>
      <c r="AE1011">
        <v>2</v>
      </c>
      <c r="AF1011" t="s">
        <v>229</v>
      </c>
      <c r="AG1011" s="99" t="s">
        <v>325</v>
      </c>
      <c r="AH1011">
        <v>1</v>
      </c>
      <c r="AI1011">
        <v>15</v>
      </c>
      <c r="AJ1011">
        <v>1</v>
      </c>
    </row>
    <row r="1012" spans="1:36" x14ac:dyDescent="0.2">
      <c r="A1012">
        <v>776508</v>
      </c>
      <c r="B1012" s="85">
        <v>45900</v>
      </c>
      <c r="C1012">
        <v>2025</v>
      </c>
      <c r="D1012">
        <v>8.5</v>
      </c>
      <c r="E1012">
        <v>9</v>
      </c>
      <c r="F1012">
        <v>-112.5</v>
      </c>
      <c r="G1012">
        <v>20</v>
      </c>
      <c r="H1012">
        <v>128</v>
      </c>
      <c r="I1012">
        <v>0.43859599999999999</v>
      </c>
      <c r="J1012">
        <v>126</v>
      </c>
      <c r="K1012">
        <v>128</v>
      </c>
      <c r="L1012">
        <v>0.33728248799999999</v>
      </c>
      <c r="M1012">
        <v>28</v>
      </c>
      <c r="N1012">
        <v>-139</v>
      </c>
      <c r="O1012">
        <v>0.58159000000000005</v>
      </c>
      <c r="P1012">
        <v>-137</v>
      </c>
      <c r="Q1012">
        <v>-139</v>
      </c>
      <c r="R1012" s="99">
        <v>0.51273389899999999</v>
      </c>
      <c r="S1012" s="102">
        <f t="shared" si="75"/>
        <v>105.22667141172622</v>
      </c>
      <c r="T1012" s="99">
        <v>0.55649125600000005</v>
      </c>
      <c r="U1012" s="102">
        <f t="shared" si="76"/>
        <v>125.47469774350155</v>
      </c>
      <c r="V1012">
        <v>0.41917900000000002</v>
      </c>
      <c r="W1012" s="100">
        <f t="shared" si="77"/>
        <v>138.56156916257731</v>
      </c>
      <c r="X1012">
        <v>0.47924600000000001</v>
      </c>
      <c r="Y1012" s="100">
        <f t="shared" si="78"/>
        <v>108.66110515267732</v>
      </c>
      <c r="Z1012">
        <v>0.473464</v>
      </c>
      <c r="AA1012" s="100">
        <f t="shared" si="79"/>
        <v>111.20929996789619</v>
      </c>
      <c r="AB1012">
        <v>0.28859600000000002</v>
      </c>
      <c r="AC1012">
        <v>-1</v>
      </c>
      <c r="AD1012">
        <v>6</v>
      </c>
      <c r="AE1012">
        <v>9</v>
      </c>
      <c r="AF1012" t="s">
        <v>228</v>
      </c>
      <c r="AG1012" s="99" t="s">
        <v>323</v>
      </c>
      <c r="AH1012">
        <v>1</v>
      </c>
      <c r="AI1012">
        <v>15</v>
      </c>
      <c r="AJ1012">
        <v>1</v>
      </c>
    </row>
    <row r="1013" spans="1:36" x14ac:dyDescent="0.2">
      <c r="A1013">
        <v>776513</v>
      </c>
      <c r="B1013" s="85">
        <v>45900</v>
      </c>
      <c r="C1013">
        <v>2025</v>
      </c>
      <c r="D1013">
        <v>8.5</v>
      </c>
      <c r="E1013">
        <v>8.5</v>
      </c>
      <c r="F1013">
        <v>-103</v>
      </c>
      <c r="G1013">
        <v>15</v>
      </c>
      <c r="H1013">
        <v>-122</v>
      </c>
      <c r="I1013">
        <v>0.54954999999999998</v>
      </c>
      <c r="J1013">
        <v>-116</v>
      </c>
      <c r="K1013">
        <v>-122</v>
      </c>
      <c r="L1013">
        <v>0.31912251699999999</v>
      </c>
      <c r="M1013">
        <v>23</v>
      </c>
      <c r="N1013">
        <v>113</v>
      </c>
      <c r="O1013">
        <v>0.46948400000000001</v>
      </c>
      <c r="P1013">
        <v>107</v>
      </c>
      <c r="Q1013">
        <v>113</v>
      </c>
      <c r="R1013" s="99">
        <v>0.56206089000000004</v>
      </c>
      <c r="S1013" s="102">
        <f t="shared" si="75"/>
        <v>128.34224602593727</v>
      </c>
      <c r="T1013" s="99">
        <v>0.135447226</v>
      </c>
      <c r="U1013" s="102">
        <f t="shared" si="76"/>
        <v>-638.29492824016916</v>
      </c>
      <c r="V1013">
        <v>0.60735899999999998</v>
      </c>
      <c r="W1013" s="100">
        <f t="shared" si="77"/>
        <v>-154.68557791977912</v>
      </c>
      <c r="X1013">
        <v>0.49974400000000002</v>
      </c>
      <c r="Y1013" s="100">
        <f t="shared" si="78"/>
        <v>100.1024524556573</v>
      </c>
      <c r="Z1013">
        <v>0.54565600000000003</v>
      </c>
      <c r="AA1013" s="100">
        <f t="shared" si="79"/>
        <v>-120.09754723293365</v>
      </c>
      <c r="AB1013">
        <v>0.69955000000000001</v>
      </c>
      <c r="AC1013">
        <v>1</v>
      </c>
      <c r="AD1013">
        <v>7</v>
      </c>
      <c r="AE1013">
        <v>2</v>
      </c>
      <c r="AF1013" t="s">
        <v>230</v>
      </c>
      <c r="AG1013" s="99" t="s">
        <v>325</v>
      </c>
      <c r="AH1013">
        <v>1</v>
      </c>
      <c r="AI1013">
        <v>9</v>
      </c>
      <c r="AJ1013">
        <v>1</v>
      </c>
    </row>
    <row r="1014" spans="1:36" x14ac:dyDescent="0.2">
      <c r="A1014">
        <v>776515</v>
      </c>
      <c r="B1014" s="85">
        <v>45900</v>
      </c>
      <c r="C1014">
        <v>2025</v>
      </c>
      <c r="D1014">
        <v>8.5</v>
      </c>
      <c r="E1014">
        <v>7.5</v>
      </c>
      <c r="F1014">
        <v>-101</v>
      </c>
      <c r="G1014">
        <v>29</v>
      </c>
      <c r="H1014">
        <v>100</v>
      </c>
      <c r="I1014">
        <v>0.5</v>
      </c>
      <c r="J1014">
        <v>-116</v>
      </c>
      <c r="K1014">
        <v>100</v>
      </c>
      <c r="L1014">
        <v>0.33360588699999999</v>
      </c>
      <c r="M1014">
        <v>17</v>
      </c>
      <c r="N1014">
        <v>-108</v>
      </c>
      <c r="O1014">
        <v>0.519231</v>
      </c>
      <c r="P1014">
        <v>107</v>
      </c>
      <c r="Q1014">
        <v>-108</v>
      </c>
      <c r="R1014" s="99">
        <v>0.55067837200000003</v>
      </c>
      <c r="S1014" s="102">
        <f t="shared" si="75"/>
        <v>122.55772651121973</v>
      </c>
      <c r="T1014" s="99">
        <v>0.57533614799999999</v>
      </c>
      <c r="U1014" s="102">
        <f t="shared" si="76"/>
        <v>135.48036765794703</v>
      </c>
      <c r="V1014">
        <v>0.51797400000000005</v>
      </c>
      <c r="W1014" s="100">
        <f t="shared" si="77"/>
        <v>-107.45768900432759</v>
      </c>
      <c r="X1014">
        <v>0.50344299999999997</v>
      </c>
      <c r="Y1014" s="100">
        <f t="shared" si="78"/>
        <v>-101.38674915467911</v>
      </c>
      <c r="Z1014">
        <v>0.53291100000000002</v>
      </c>
      <c r="AA1014" s="100">
        <f t="shared" si="79"/>
        <v>-114.09196106095413</v>
      </c>
      <c r="AB1014">
        <v>0.65</v>
      </c>
      <c r="AC1014">
        <v>1</v>
      </c>
      <c r="AD1014">
        <v>8</v>
      </c>
      <c r="AE1014">
        <v>4</v>
      </c>
      <c r="AF1014" t="s">
        <v>227</v>
      </c>
      <c r="AG1014" s="99" t="s">
        <v>326</v>
      </c>
      <c r="AH1014">
        <v>-1</v>
      </c>
      <c r="AI1014">
        <v>12</v>
      </c>
      <c r="AJ1014">
        <v>1</v>
      </c>
    </row>
    <row r="1015" spans="1:36" x14ac:dyDescent="0.2">
      <c r="A1015">
        <v>776518</v>
      </c>
      <c r="B1015" s="85">
        <v>45900</v>
      </c>
      <c r="C1015">
        <v>2025</v>
      </c>
      <c r="D1015">
        <v>8.5</v>
      </c>
      <c r="E1015">
        <v>8.5</v>
      </c>
      <c r="F1015">
        <v>106</v>
      </c>
      <c r="G1015">
        <v>6</v>
      </c>
      <c r="H1015">
        <v>-130</v>
      </c>
      <c r="I1015">
        <v>0.56521699999999997</v>
      </c>
      <c r="J1015">
        <v>-141</v>
      </c>
      <c r="K1015">
        <v>-130</v>
      </c>
      <c r="L1015">
        <v>0.333208536</v>
      </c>
      <c r="M1015">
        <v>26</v>
      </c>
      <c r="N1015">
        <v>120</v>
      </c>
      <c r="O1015">
        <v>0.45454499999999998</v>
      </c>
      <c r="P1015">
        <v>130</v>
      </c>
      <c r="Q1015">
        <v>120</v>
      </c>
      <c r="R1015" s="99">
        <v>0.46296842700000002</v>
      </c>
      <c r="S1015" s="102">
        <f t="shared" si="75"/>
        <v>-115.99745072896728</v>
      </c>
      <c r="T1015" s="99">
        <v>0.45740135700000001</v>
      </c>
      <c r="U1015" s="102">
        <f t="shared" si="76"/>
        <v>-118.62637368607547</v>
      </c>
      <c r="V1015">
        <v>0.54940699999999998</v>
      </c>
      <c r="W1015" s="100">
        <f t="shared" si="77"/>
        <v>-121.9297681055853</v>
      </c>
      <c r="X1015">
        <v>0.54856400000000005</v>
      </c>
      <c r="Y1015" s="100">
        <f t="shared" si="78"/>
        <v>-121.51534215259751</v>
      </c>
      <c r="Z1015">
        <v>0.50870499999999996</v>
      </c>
      <c r="AA1015" s="100">
        <f t="shared" si="79"/>
        <v>-103.54369574288359</v>
      </c>
      <c r="AB1015">
        <v>0.71521699999999999</v>
      </c>
      <c r="AC1015">
        <v>1</v>
      </c>
      <c r="AD1015">
        <v>7</v>
      </c>
      <c r="AE1015">
        <v>4</v>
      </c>
      <c r="AF1015" t="s">
        <v>228</v>
      </c>
      <c r="AG1015" s="99" t="s">
        <v>325</v>
      </c>
      <c r="AH1015">
        <v>1</v>
      </c>
      <c r="AI1015">
        <v>11</v>
      </c>
      <c r="AJ1015">
        <v>1</v>
      </c>
    </row>
    <row r="1016" spans="1:36" x14ac:dyDescent="0.2">
      <c r="A1016">
        <v>776520</v>
      </c>
      <c r="B1016" s="85">
        <v>45900</v>
      </c>
      <c r="C1016">
        <v>2025</v>
      </c>
      <c r="D1016">
        <v>8.5</v>
      </c>
      <c r="E1016">
        <v>8</v>
      </c>
      <c r="F1016">
        <v>101</v>
      </c>
      <c r="G1016">
        <v>16</v>
      </c>
      <c r="H1016">
        <v>123</v>
      </c>
      <c r="I1016">
        <v>0.44843</v>
      </c>
      <c r="J1016">
        <v>128</v>
      </c>
      <c r="K1016">
        <v>123</v>
      </c>
      <c r="L1016">
        <v>0.34988272100000001</v>
      </c>
      <c r="M1016">
        <v>27</v>
      </c>
      <c r="N1016">
        <v>-133</v>
      </c>
      <c r="O1016">
        <v>0.57081499999999996</v>
      </c>
      <c r="P1016">
        <v>-139</v>
      </c>
      <c r="Q1016">
        <v>-133</v>
      </c>
      <c r="R1016" s="99">
        <v>0.51693503600000001</v>
      </c>
      <c r="S1016" s="102">
        <f t="shared" si="75"/>
        <v>107.01149421385072</v>
      </c>
      <c r="T1016" s="99">
        <v>0.66534876399999998</v>
      </c>
      <c r="U1016" s="102">
        <f t="shared" si="76"/>
        <v>198.81855867402203</v>
      </c>
      <c r="V1016">
        <v>0.39252500000000001</v>
      </c>
      <c r="W1016" s="100">
        <f t="shared" si="77"/>
        <v>154.76084325839119</v>
      </c>
      <c r="X1016">
        <v>0.44089099999999998</v>
      </c>
      <c r="Y1016" s="100">
        <f t="shared" si="78"/>
        <v>126.81343007682173</v>
      </c>
      <c r="Z1016">
        <v>0.43038399999999999</v>
      </c>
      <c r="AA1016" s="100">
        <f t="shared" si="79"/>
        <v>132.35064500539056</v>
      </c>
      <c r="AB1016">
        <v>0.29842999999999997</v>
      </c>
      <c r="AC1016">
        <v>-1</v>
      </c>
      <c r="AD1016">
        <v>4</v>
      </c>
      <c r="AE1016">
        <v>7</v>
      </c>
      <c r="AF1016" t="s">
        <v>228</v>
      </c>
      <c r="AG1016" s="99" t="s">
        <v>323</v>
      </c>
      <c r="AH1016">
        <v>1</v>
      </c>
      <c r="AI1016">
        <v>11</v>
      </c>
      <c r="AJ1016">
        <v>1</v>
      </c>
    </row>
    <row r="1017" spans="1:36" x14ac:dyDescent="0.2">
      <c r="A1017">
        <v>776521</v>
      </c>
      <c r="B1017" s="85">
        <v>45900</v>
      </c>
      <c r="C1017">
        <v>2025</v>
      </c>
      <c r="D1017">
        <v>8.5</v>
      </c>
      <c r="E1017">
        <v>8</v>
      </c>
      <c r="F1017">
        <v>-105</v>
      </c>
      <c r="G1017">
        <v>7</v>
      </c>
      <c r="H1017">
        <v>100</v>
      </c>
      <c r="I1017">
        <v>0.5</v>
      </c>
      <c r="J1017">
        <v>-103</v>
      </c>
      <c r="K1017">
        <v>100</v>
      </c>
      <c r="L1017">
        <v>0.30274477700000002</v>
      </c>
      <c r="M1017">
        <v>24</v>
      </c>
      <c r="N1017">
        <v>-108</v>
      </c>
      <c r="O1017">
        <v>0.519231</v>
      </c>
      <c r="P1017">
        <v>-105</v>
      </c>
      <c r="Q1017">
        <v>-108</v>
      </c>
      <c r="R1017" s="99">
        <v>0.53646185099999999</v>
      </c>
      <c r="S1017" s="102">
        <f t="shared" si="75"/>
        <v>115.73197419830919</v>
      </c>
      <c r="T1017" s="99">
        <v>0.468021939</v>
      </c>
      <c r="U1017" s="102">
        <f t="shared" si="76"/>
        <v>-113.6651974342596</v>
      </c>
      <c r="V1017">
        <v>0.560643</v>
      </c>
      <c r="W1017" s="100">
        <f t="shared" si="77"/>
        <v>-127.60534144215296</v>
      </c>
      <c r="X1017">
        <v>0.446438</v>
      </c>
      <c r="Y1017" s="100">
        <f t="shared" si="78"/>
        <v>123.99526921991408</v>
      </c>
      <c r="Z1017">
        <v>0.52399300000000004</v>
      </c>
      <c r="AA1017" s="100">
        <f t="shared" si="79"/>
        <v>-110.08094418779557</v>
      </c>
      <c r="AB1017">
        <v>0.35</v>
      </c>
      <c r="AC1017">
        <v>-1</v>
      </c>
      <c r="AD1017">
        <v>2</v>
      </c>
      <c r="AE1017">
        <v>4</v>
      </c>
      <c r="AF1017" t="s">
        <v>225</v>
      </c>
      <c r="AG1017" s="99" t="s">
        <v>323</v>
      </c>
      <c r="AH1017">
        <v>1</v>
      </c>
      <c r="AI1017">
        <v>6</v>
      </c>
      <c r="AJ1017">
        <v>-1</v>
      </c>
    </row>
    <row r="1018" spans="1:36" x14ac:dyDescent="0.2">
      <c r="A1018">
        <v>776492</v>
      </c>
      <c r="B1018" s="85">
        <v>45901</v>
      </c>
      <c r="C1018">
        <v>2025</v>
      </c>
      <c r="D1018">
        <v>9.1</v>
      </c>
      <c r="E1018">
        <v>11.5</v>
      </c>
      <c r="F1018">
        <v>107</v>
      </c>
      <c r="G1018">
        <v>8</v>
      </c>
      <c r="H1018">
        <v>134</v>
      </c>
      <c r="I1018">
        <v>0.42735000000000001</v>
      </c>
      <c r="J1018">
        <v>122</v>
      </c>
      <c r="K1018">
        <v>134</v>
      </c>
      <c r="L1018">
        <v>0.37799862899999997</v>
      </c>
      <c r="M1018">
        <v>25</v>
      </c>
      <c r="N1018">
        <v>-146</v>
      </c>
      <c r="O1018">
        <v>0.59349600000000002</v>
      </c>
      <c r="P1018">
        <v>-132</v>
      </c>
      <c r="Q1018">
        <v>-146</v>
      </c>
      <c r="R1018" s="99">
        <v>0.530654348</v>
      </c>
      <c r="S1018" s="102">
        <f t="shared" si="75"/>
        <v>113.06258953049809</v>
      </c>
      <c r="T1018" s="99">
        <v>0.35002567499999998</v>
      </c>
      <c r="U1018" s="102">
        <f t="shared" si="76"/>
        <v>-185.69332806800537</v>
      </c>
      <c r="V1018">
        <v>0.443936</v>
      </c>
      <c r="W1018" s="100">
        <f t="shared" si="77"/>
        <v>125.25769480285447</v>
      </c>
      <c r="X1018">
        <v>0.34027800000000002</v>
      </c>
      <c r="Y1018" s="100">
        <f t="shared" si="78"/>
        <v>193.87735910050012</v>
      </c>
      <c r="Z1018">
        <v>0.43175000000000002</v>
      </c>
      <c r="AA1018" s="100">
        <f t="shared" si="79"/>
        <v>131.61551823972204</v>
      </c>
      <c r="AB1018">
        <v>0.27734999999999999</v>
      </c>
      <c r="AC1018">
        <v>-1</v>
      </c>
      <c r="AD1018">
        <v>2</v>
      </c>
      <c r="AE1018">
        <v>8</v>
      </c>
      <c r="AF1018" t="s">
        <v>224</v>
      </c>
      <c r="AG1018" s="99" t="s">
        <v>323</v>
      </c>
      <c r="AH1018">
        <v>1</v>
      </c>
      <c r="AI1018">
        <v>10</v>
      </c>
      <c r="AJ1018">
        <v>-1</v>
      </c>
    </row>
    <row r="1019" spans="1:36" x14ac:dyDescent="0.2">
      <c r="A1019">
        <v>776495</v>
      </c>
      <c r="B1019" s="85">
        <v>45901</v>
      </c>
      <c r="C1019">
        <v>2025</v>
      </c>
      <c r="D1019">
        <v>9.1</v>
      </c>
      <c r="E1019">
        <v>9</v>
      </c>
      <c r="F1019">
        <v>100</v>
      </c>
      <c r="G1019">
        <v>1</v>
      </c>
      <c r="H1019">
        <v>-140</v>
      </c>
      <c r="I1019">
        <v>0.58333299999999999</v>
      </c>
      <c r="J1019">
        <v>-146</v>
      </c>
      <c r="K1019">
        <v>-140</v>
      </c>
      <c r="L1019">
        <v>0.340368381</v>
      </c>
      <c r="M1019">
        <v>28</v>
      </c>
      <c r="N1019">
        <v>128</v>
      </c>
      <c r="O1019">
        <v>0.43859599999999999</v>
      </c>
      <c r="P1019">
        <v>135</v>
      </c>
      <c r="Q1019">
        <v>128</v>
      </c>
      <c r="R1019" s="99">
        <v>0.51385333499999997</v>
      </c>
      <c r="S1019" s="102">
        <f t="shared" si="75"/>
        <v>105.69924098934216</v>
      </c>
      <c r="T1019" s="99">
        <v>0.48213481699999999</v>
      </c>
      <c r="U1019" s="102">
        <f t="shared" si="76"/>
        <v>-107.41086616028399</v>
      </c>
      <c r="V1019">
        <v>0.60423700000000002</v>
      </c>
      <c r="W1019" s="100">
        <f t="shared" si="77"/>
        <v>-152.67647556744822</v>
      </c>
      <c r="X1019">
        <v>0.46252199999999999</v>
      </c>
      <c r="Y1019" s="100">
        <f t="shared" si="78"/>
        <v>116.20593182594557</v>
      </c>
      <c r="Z1019">
        <v>0.521505</v>
      </c>
      <c r="AA1019" s="100">
        <f t="shared" si="79"/>
        <v>-108.9885996718879</v>
      </c>
      <c r="AB1019">
        <v>0.43333300000000002</v>
      </c>
      <c r="AC1019">
        <v>-1</v>
      </c>
      <c r="AD1019">
        <v>5</v>
      </c>
      <c r="AE1019">
        <v>7</v>
      </c>
      <c r="AF1019" t="s">
        <v>225</v>
      </c>
      <c r="AG1019" s="99" t="s">
        <v>324</v>
      </c>
      <c r="AH1019">
        <v>-1</v>
      </c>
      <c r="AI1019">
        <v>12</v>
      </c>
      <c r="AJ1019">
        <v>1</v>
      </c>
    </row>
    <row r="1020" spans="1:36" x14ac:dyDescent="0.2">
      <c r="A1020">
        <v>776498</v>
      </c>
      <c r="B1020" s="85">
        <v>45901</v>
      </c>
      <c r="C1020">
        <v>2025</v>
      </c>
      <c r="D1020">
        <v>9.1</v>
      </c>
      <c r="E1020">
        <v>9</v>
      </c>
      <c r="F1020">
        <v>-112</v>
      </c>
      <c r="G1020">
        <v>16</v>
      </c>
      <c r="H1020">
        <v>-112</v>
      </c>
      <c r="I1020">
        <v>0.52830200000000005</v>
      </c>
      <c r="J1020">
        <v>-124</v>
      </c>
      <c r="K1020">
        <v>-112</v>
      </c>
      <c r="L1020">
        <v>0.34988272100000001</v>
      </c>
      <c r="M1020">
        <v>11</v>
      </c>
      <c r="N1020">
        <v>-104</v>
      </c>
      <c r="O1020">
        <v>0.50980400000000003</v>
      </c>
      <c r="P1020">
        <v>106</v>
      </c>
      <c r="Q1020">
        <v>-104</v>
      </c>
      <c r="R1020" s="99">
        <v>0.50059324800000005</v>
      </c>
      <c r="S1020" s="102">
        <f t="shared" si="75"/>
        <v>100.2375810890118</v>
      </c>
      <c r="T1020" s="99">
        <v>0.49514857499999998</v>
      </c>
      <c r="U1020" s="102">
        <f t="shared" si="76"/>
        <v>-101.95958354520155</v>
      </c>
      <c r="V1020">
        <v>0.5</v>
      </c>
      <c r="W1020" s="100">
        <f t="shared" si="77"/>
        <v>-100</v>
      </c>
      <c r="X1020">
        <v>0.5</v>
      </c>
      <c r="Y1020" s="100">
        <f t="shared" si="78"/>
        <v>-100</v>
      </c>
      <c r="Z1020">
        <v>0.5</v>
      </c>
      <c r="AA1020" s="100">
        <f t="shared" si="79"/>
        <v>-100</v>
      </c>
      <c r="AB1020">
        <v>0.67830199999999996</v>
      </c>
      <c r="AC1020">
        <v>1</v>
      </c>
      <c r="AD1020">
        <v>2</v>
      </c>
      <c r="AE1020">
        <v>0</v>
      </c>
      <c r="AF1020" t="s">
        <v>225</v>
      </c>
      <c r="AG1020" s="99" t="s">
        <v>325</v>
      </c>
      <c r="AH1020">
        <v>1</v>
      </c>
      <c r="AI1020">
        <v>2</v>
      </c>
      <c r="AJ1020">
        <v>-1</v>
      </c>
    </row>
    <row r="1021" spans="1:36" x14ac:dyDescent="0.2">
      <c r="A1021">
        <v>776500</v>
      </c>
      <c r="B1021" s="85">
        <v>45901</v>
      </c>
      <c r="C1021">
        <v>2025</v>
      </c>
      <c r="D1021">
        <v>9.1</v>
      </c>
      <c r="E1021">
        <v>8.5</v>
      </c>
      <c r="F1021">
        <v>-106.5</v>
      </c>
      <c r="G1021">
        <v>17</v>
      </c>
      <c r="H1021">
        <v>-150</v>
      </c>
      <c r="I1021">
        <v>0.6</v>
      </c>
      <c r="J1021">
        <v>-148</v>
      </c>
      <c r="K1021">
        <v>-150</v>
      </c>
      <c r="L1021">
        <v>0.32447985800000001</v>
      </c>
      <c r="M1021">
        <v>21</v>
      </c>
      <c r="N1021">
        <v>137</v>
      </c>
      <c r="O1021">
        <v>0.42194100000000001</v>
      </c>
      <c r="P1021">
        <v>136</v>
      </c>
      <c r="Q1021">
        <v>137</v>
      </c>
      <c r="R1021" s="99">
        <v>0.47507665399999999</v>
      </c>
      <c r="S1021" s="102">
        <f t="shared" si="75"/>
        <v>-110.49234719919536</v>
      </c>
      <c r="T1021" s="99">
        <v>0.31335084800000002</v>
      </c>
      <c r="U1021" s="102">
        <f t="shared" si="76"/>
        <v>-219.13109742086925</v>
      </c>
      <c r="V1021">
        <v>0.57680200000000004</v>
      </c>
      <c r="W1021" s="100">
        <f t="shared" si="77"/>
        <v>-136.29601274108103</v>
      </c>
      <c r="X1021">
        <v>0.51310900000000004</v>
      </c>
      <c r="Y1021" s="100">
        <f t="shared" si="78"/>
        <v>-105.38477811255498</v>
      </c>
      <c r="Z1021">
        <v>0.57731399999999999</v>
      </c>
      <c r="AA1021" s="100">
        <f t="shared" si="79"/>
        <v>-136.58223835187349</v>
      </c>
      <c r="AB1021">
        <v>0.45</v>
      </c>
      <c r="AC1021">
        <v>-1</v>
      </c>
      <c r="AD1021">
        <v>8</v>
      </c>
      <c r="AE1021">
        <v>10</v>
      </c>
      <c r="AF1021" t="s">
        <v>225</v>
      </c>
      <c r="AG1021" s="99" t="s">
        <v>324</v>
      </c>
      <c r="AH1021">
        <v>-1</v>
      </c>
      <c r="AI1021">
        <v>18</v>
      </c>
      <c r="AJ1021">
        <v>1</v>
      </c>
    </row>
    <row r="1022" spans="1:36" x14ac:dyDescent="0.2">
      <c r="A1022">
        <v>776501</v>
      </c>
      <c r="B1022" s="85">
        <v>45901</v>
      </c>
      <c r="C1022">
        <v>2025</v>
      </c>
      <c r="D1022">
        <v>9.1</v>
      </c>
      <c r="E1022">
        <v>9</v>
      </c>
      <c r="F1022">
        <v>-111.5</v>
      </c>
      <c r="G1022">
        <v>10</v>
      </c>
      <c r="H1022">
        <v>108</v>
      </c>
      <c r="I1022">
        <v>0.480769</v>
      </c>
      <c r="J1022">
        <v>-102</v>
      </c>
      <c r="K1022">
        <v>108</v>
      </c>
      <c r="L1022">
        <v>0.34727845299999999</v>
      </c>
      <c r="M1022">
        <v>18</v>
      </c>
      <c r="N1022">
        <v>-117</v>
      </c>
      <c r="O1022">
        <v>0.53917099999999996</v>
      </c>
      <c r="P1022">
        <v>-106</v>
      </c>
      <c r="Q1022">
        <v>-117</v>
      </c>
      <c r="R1022" s="99">
        <v>0.50830536999999998</v>
      </c>
      <c r="S1022" s="102">
        <f t="shared" si="75"/>
        <v>103.37826345591775</v>
      </c>
      <c r="T1022" s="99">
        <v>0.42258480799999998</v>
      </c>
      <c r="U1022" s="102">
        <f t="shared" si="76"/>
        <v>-136.6388902461444</v>
      </c>
      <c r="V1022">
        <v>0.54422700000000002</v>
      </c>
      <c r="W1022" s="100">
        <f t="shared" si="77"/>
        <v>-119.40746819140232</v>
      </c>
      <c r="X1022">
        <v>0.468891</v>
      </c>
      <c r="Y1022" s="100">
        <f t="shared" si="78"/>
        <v>113.26918196339876</v>
      </c>
      <c r="Z1022">
        <v>0.49097800000000003</v>
      </c>
      <c r="AA1022" s="100">
        <f t="shared" si="79"/>
        <v>103.67511375255103</v>
      </c>
      <c r="AB1022">
        <v>0.33076899999999998</v>
      </c>
      <c r="AC1022">
        <v>-1</v>
      </c>
      <c r="AD1022">
        <v>8</v>
      </c>
      <c r="AE1022">
        <v>10</v>
      </c>
      <c r="AF1022" t="s">
        <v>225</v>
      </c>
      <c r="AG1022" s="99" t="s">
        <v>323</v>
      </c>
      <c r="AH1022">
        <v>1</v>
      </c>
      <c r="AI1022">
        <v>18</v>
      </c>
      <c r="AJ1022">
        <v>1</v>
      </c>
    </row>
    <row r="1023" spans="1:36" x14ac:dyDescent="0.2">
      <c r="A1023">
        <v>776503</v>
      </c>
      <c r="B1023" s="85">
        <v>45901</v>
      </c>
      <c r="C1023">
        <v>2025</v>
      </c>
      <c r="D1023">
        <v>9.1</v>
      </c>
      <c r="E1023">
        <v>8</v>
      </c>
      <c r="F1023">
        <v>107</v>
      </c>
      <c r="G1023">
        <v>6</v>
      </c>
      <c r="H1023">
        <v>108</v>
      </c>
      <c r="I1023">
        <v>0.480769</v>
      </c>
      <c r="J1023">
        <v>-117</v>
      </c>
      <c r="K1023">
        <v>108</v>
      </c>
      <c r="L1023">
        <v>0.333208536</v>
      </c>
      <c r="M1023">
        <v>29</v>
      </c>
      <c r="N1023">
        <v>-117</v>
      </c>
      <c r="O1023">
        <v>0.53917099999999996</v>
      </c>
      <c r="P1023">
        <v>108</v>
      </c>
      <c r="Q1023">
        <v>-117</v>
      </c>
      <c r="R1023" s="99">
        <v>0.47704838399999999</v>
      </c>
      <c r="S1023" s="102">
        <f t="shared" si="75"/>
        <v>-109.62234304518684</v>
      </c>
      <c r="T1023" s="99">
        <v>0.450418396</v>
      </c>
      <c r="U1023" s="102">
        <f t="shared" si="76"/>
        <v>-122.01579883961932</v>
      </c>
      <c r="V1023">
        <v>0.52500199999999997</v>
      </c>
      <c r="W1023" s="100">
        <f t="shared" si="77"/>
        <v>-110.52720221979881</v>
      </c>
      <c r="X1023">
        <v>0.47214200000000001</v>
      </c>
      <c r="Y1023" s="100">
        <f t="shared" si="78"/>
        <v>111.80068708142888</v>
      </c>
      <c r="Z1023">
        <v>0.49068200000000001</v>
      </c>
      <c r="AA1023" s="100">
        <f t="shared" si="79"/>
        <v>103.79797913923885</v>
      </c>
      <c r="AB1023">
        <v>0.63076900000000002</v>
      </c>
      <c r="AC1023">
        <v>1</v>
      </c>
      <c r="AD1023">
        <v>5</v>
      </c>
      <c r="AE1023">
        <v>4</v>
      </c>
      <c r="AF1023" t="s">
        <v>222</v>
      </c>
      <c r="AG1023" s="99" t="s">
        <v>326</v>
      </c>
      <c r="AH1023">
        <v>-1</v>
      </c>
      <c r="AI1023">
        <v>9</v>
      </c>
      <c r="AJ1023">
        <v>1</v>
      </c>
    </row>
    <row r="1024" spans="1:36" x14ac:dyDescent="0.2">
      <c r="A1024">
        <v>776504</v>
      </c>
      <c r="B1024" s="85">
        <v>45901</v>
      </c>
      <c r="C1024">
        <v>2025</v>
      </c>
      <c r="D1024">
        <v>9.1</v>
      </c>
      <c r="E1024">
        <v>8.5</v>
      </c>
      <c r="F1024">
        <v>100</v>
      </c>
      <c r="G1024">
        <v>27</v>
      </c>
      <c r="H1024">
        <v>-105</v>
      </c>
      <c r="I1024">
        <v>0.51219499999999996</v>
      </c>
      <c r="J1024">
        <v>-105</v>
      </c>
      <c r="K1024">
        <v>-105</v>
      </c>
      <c r="L1024">
        <v>0.32069846699999999</v>
      </c>
      <c r="M1024">
        <v>24</v>
      </c>
      <c r="N1024">
        <v>-103</v>
      </c>
      <c r="O1024">
        <v>0.50738899999999998</v>
      </c>
      <c r="P1024">
        <v>-103</v>
      </c>
      <c r="Q1024">
        <v>-103</v>
      </c>
      <c r="R1024" s="99">
        <v>0.49077246899999999</v>
      </c>
      <c r="S1024" s="102">
        <f t="shared" si="75"/>
        <v>-103.76041101849178</v>
      </c>
      <c r="T1024" s="99">
        <v>0.46020134400000001</v>
      </c>
      <c r="U1024" s="102">
        <f t="shared" si="76"/>
        <v>-117.29619285944544</v>
      </c>
      <c r="V1024">
        <v>0.50053899999999996</v>
      </c>
      <c r="W1024" s="100">
        <f t="shared" si="77"/>
        <v>-100.21583266761567</v>
      </c>
      <c r="X1024">
        <v>0.47241300000000003</v>
      </c>
      <c r="Y1024" s="100">
        <f t="shared" si="78"/>
        <v>111.67918749060674</v>
      </c>
      <c r="Z1024">
        <v>0.48345900000000003</v>
      </c>
      <c r="AA1024" s="100">
        <f t="shared" si="79"/>
        <v>106.84277260326107</v>
      </c>
      <c r="AB1024">
        <v>0.66219499999999998</v>
      </c>
      <c r="AC1024">
        <v>1</v>
      </c>
      <c r="AD1024">
        <v>10</v>
      </c>
      <c r="AE1024">
        <v>2</v>
      </c>
      <c r="AF1024" t="s">
        <v>223</v>
      </c>
      <c r="AG1024" s="99" t="s">
        <v>325</v>
      </c>
      <c r="AH1024">
        <v>1</v>
      </c>
      <c r="AI1024">
        <v>12</v>
      </c>
      <c r="AJ1024">
        <v>1</v>
      </c>
    </row>
    <row r="1025" spans="1:36" x14ac:dyDescent="0.2">
      <c r="A1025">
        <v>776505</v>
      </c>
      <c r="B1025" s="85">
        <v>45901</v>
      </c>
      <c r="C1025">
        <v>2025</v>
      </c>
      <c r="D1025">
        <v>9.1</v>
      </c>
      <c r="E1025">
        <v>8.5</v>
      </c>
      <c r="F1025">
        <v>110.5</v>
      </c>
      <c r="G1025">
        <v>3</v>
      </c>
      <c r="H1025">
        <v>-136</v>
      </c>
      <c r="I1025">
        <v>0.57627099999999998</v>
      </c>
      <c r="J1025">
        <v>-137</v>
      </c>
      <c r="K1025">
        <v>-136</v>
      </c>
      <c r="L1025">
        <v>0.34564541199999999</v>
      </c>
      <c r="M1025">
        <v>7</v>
      </c>
      <c r="N1025">
        <v>125</v>
      </c>
      <c r="O1025">
        <v>0.44444400000000001</v>
      </c>
      <c r="P1025">
        <v>126</v>
      </c>
      <c r="Q1025">
        <v>125</v>
      </c>
      <c r="R1025" s="99">
        <v>0.44090151</v>
      </c>
      <c r="S1025" s="102">
        <f t="shared" si="75"/>
        <v>-126.80802340640658</v>
      </c>
      <c r="T1025" s="99">
        <v>0.558819701</v>
      </c>
      <c r="U1025" s="102">
        <f t="shared" si="76"/>
        <v>126.66469973084634</v>
      </c>
      <c r="V1025">
        <v>0.54258899999999999</v>
      </c>
      <c r="W1025" s="100">
        <f t="shared" si="77"/>
        <v>-118.62176467116005</v>
      </c>
      <c r="X1025">
        <v>0.57965999999999995</v>
      </c>
      <c r="Y1025" s="100">
        <f t="shared" si="78"/>
        <v>-137.90265023552359</v>
      </c>
      <c r="Z1025">
        <v>0.56873899999999999</v>
      </c>
      <c r="AA1025" s="100">
        <f t="shared" si="79"/>
        <v>-131.87814339808145</v>
      </c>
      <c r="AB1025">
        <v>0.726271</v>
      </c>
      <c r="AC1025">
        <v>1</v>
      </c>
      <c r="AD1025">
        <v>6</v>
      </c>
      <c r="AE1025">
        <v>4</v>
      </c>
      <c r="AF1025" t="s">
        <v>225</v>
      </c>
      <c r="AG1025" s="99" t="s">
        <v>325</v>
      </c>
      <c r="AH1025">
        <v>1</v>
      </c>
      <c r="AI1025">
        <v>10</v>
      </c>
      <c r="AJ1025">
        <v>1</v>
      </c>
    </row>
    <row r="1026" spans="1:36" x14ac:dyDescent="0.2">
      <c r="A1026">
        <v>776506</v>
      </c>
      <c r="B1026" s="85">
        <v>45901</v>
      </c>
      <c r="C1026">
        <v>2025</v>
      </c>
      <c r="D1026">
        <v>9.1</v>
      </c>
      <c r="E1026">
        <v>7.5</v>
      </c>
      <c r="F1026">
        <v>104</v>
      </c>
      <c r="G1026">
        <v>5</v>
      </c>
      <c r="H1026">
        <v>-119</v>
      </c>
      <c r="I1026">
        <v>0.54337899999999995</v>
      </c>
      <c r="J1026">
        <v>-115</v>
      </c>
      <c r="K1026">
        <v>-119</v>
      </c>
      <c r="L1026">
        <v>0.31173380000000001</v>
      </c>
      <c r="M1026">
        <v>0</v>
      </c>
      <c r="N1026">
        <v>110</v>
      </c>
      <c r="O1026">
        <v>0.47619</v>
      </c>
      <c r="P1026">
        <v>106</v>
      </c>
      <c r="Q1026">
        <v>110</v>
      </c>
      <c r="R1026" s="99">
        <v>0.49377326399999999</v>
      </c>
      <c r="S1026" s="102">
        <f t="shared" si="75"/>
        <v>-102.52210334336773</v>
      </c>
      <c r="T1026" s="99">
        <v>0.55276828</v>
      </c>
      <c r="U1026" s="102">
        <f t="shared" si="76"/>
        <v>123.59773586721442</v>
      </c>
      <c r="V1026">
        <v>0.46344299999999999</v>
      </c>
      <c r="W1026" s="100">
        <f t="shared" si="77"/>
        <v>115.776265905408</v>
      </c>
      <c r="X1026">
        <v>0.60092800000000002</v>
      </c>
      <c r="Y1026" s="100">
        <f t="shared" si="78"/>
        <v>-150.5813487290514</v>
      </c>
      <c r="Z1026">
        <v>0.52817400000000003</v>
      </c>
      <c r="AA1026" s="100">
        <f t="shared" si="79"/>
        <v>-111.94253813905975</v>
      </c>
      <c r="AB1026">
        <v>0.69337899999999997</v>
      </c>
      <c r="AC1026">
        <v>1</v>
      </c>
      <c r="AD1026">
        <v>7</v>
      </c>
      <c r="AE1026">
        <v>6</v>
      </c>
      <c r="AF1026" t="s">
        <v>222</v>
      </c>
      <c r="AG1026" s="99" t="s">
        <v>325</v>
      </c>
      <c r="AH1026">
        <v>1</v>
      </c>
      <c r="AI1026">
        <v>13</v>
      </c>
      <c r="AJ1026">
        <v>1</v>
      </c>
    </row>
    <row r="1027" spans="1:36" x14ac:dyDescent="0.2">
      <c r="A1027">
        <v>776481</v>
      </c>
      <c r="B1027" s="85">
        <v>45902</v>
      </c>
      <c r="C1027">
        <v>2025</v>
      </c>
      <c r="D1027">
        <v>9.1</v>
      </c>
      <c r="E1027">
        <v>9.5</v>
      </c>
      <c r="F1027">
        <v>104.5</v>
      </c>
      <c r="G1027">
        <v>1</v>
      </c>
      <c r="H1027">
        <v>-106</v>
      </c>
      <c r="I1027">
        <v>0.51456299999999999</v>
      </c>
      <c r="J1027">
        <v>-109</v>
      </c>
      <c r="K1027">
        <v>-106</v>
      </c>
      <c r="L1027">
        <v>0.340368381</v>
      </c>
      <c r="M1027">
        <v>28</v>
      </c>
      <c r="N1027">
        <v>-103</v>
      </c>
      <c r="O1027">
        <v>0.50738899999999998</v>
      </c>
      <c r="P1027">
        <v>101</v>
      </c>
      <c r="Q1027">
        <v>-103</v>
      </c>
      <c r="R1027" s="99">
        <v>0.51729599500000001</v>
      </c>
      <c r="S1027" s="102">
        <f t="shared" ref="S1027:S1090" si="80">IF(R1027&lt;0.5,((1-R1027)/(1-(1-R1027))*-100),(1-(1-R1027))/(1-R1027)*100)</f>
        <v>107.16629438365651</v>
      </c>
      <c r="T1027" s="99">
        <v>0.57517100899999996</v>
      </c>
      <c r="U1027" s="102">
        <f t="shared" ref="U1027:U1090" si="81">IF(T1027&lt;0.5,((1-T1027)/(1-(1-T1027))*-100),(1-(1-T1027))/(1-T1027)*100)</f>
        <v>135.3888320206471</v>
      </c>
      <c r="V1027">
        <v>0.49391400000000002</v>
      </c>
      <c r="W1027" s="100">
        <f t="shared" ref="W1027:W1090" si="82">IF(V1027&lt;0.5,100*(1-V1027)/V1027,-100*(V1027/(1-V1027)))</f>
        <v>102.46439663585159</v>
      </c>
      <c r="X1027">
        <v>0.48185099999999997</v>
      </c>
      <c r="Y1027" s="100">
        <f t="shared" ref="Y1027:Y1090" si="83">IF(X1027&lt;0.5,100*(1-X1027)/X1027,-100*(X1027/(1-X1027)))</f>
        <v>107.53303407069819</v>
      </c>
      <c r="Z1027">
        <v>0.45667799999999997</v>
      </c>
      <c r="AA1027" s="100">
        <f t="shared" ref="AA1027:AA1090" si="84">IF(Z1027&lt;0.5,100*(1-Z1027)/Z1027,-100*(Z1027/(1-Z1027)))</f>
        <v>118.97266783160129</v>
      </c>
      <c r="AB1027">
        <v>0.66456300000000001</v>
      </c>
      <c r="AC1027">
        <v>1</v>
      </c>
      <c r="AD1027">
        <v>5</v>
      </c>
      <c r="AE1027">
        <v>3</v>
      </c>
      <c r="AF1027" t="s">
        <v>225</v>
      </c>
      <c r="AG1027" s="99" t="s">
        <v>325</v>
      </c>
      <c r="AH1027">
        <v>1</v>
      </c>
      <c r="AI1027">
        <v>8</v>
      </c>
      <c r="AJ1027">
        <v>-1</v>
      </c>
    </row>
    <row r="1028" spans="1:36" x14ac:dyDescent="0.2">
      <c r="A1028">
        <v>776482</v>
      </c>
      <c r="B1028" s="85">
        <v>45902</v>
      </c>
      <c r="C1028">
        <v>2025</v>
      </c>
      <c r="D1028">
        <v>9.1</v>
      </c>
      <c r="E1028">
        <v>9</v>
      </c>
      <c r="F1028">
        <v>110.5</v>
      </c>
      <c r="G1028">
        <v>16</v>
      </c>
      <c r="H1028">
        <v>-123</v>
      </c>
      <c r="I1028">
        <v>0.55157</v>
      </c>
      <c r="J1028">
        <v>-112</v>
      </c>
      <c r="K1028">
        <v>-123</v>
      </c>
      <c r="L1028">
        <v>0.34988272100000001</v>
      </c>
      <c r="M1028">
        <v>11</v>
      </c>
      <c r="N1028">
        <v>112</v>
      </c>
      <c r="O1028">
        <v>0.47169800000000001</v>
      </c>
      <c r="P1028">
        <v>103</v>
      </c>
      <c r="Q1028">
        <v>112</v>
      </c>
      <c r="R1028" s="99">
        <v>0.51446821899999995</v>
      </c>
      <c r="S1028" s="102">
        <f t="shared" si="80"/>
        <v>105.95974128416528</v>
      </c>
      <c r="T1028" s="99">
        <v>0.443669963</v>
      </c>
      <c r="U1028" s="102">
        <f t="shared" si="81"/>
        <v>-125.39276565810698</v>
      </c>
      <c r="V1028">
        <v>0.47970099999999999</v>
      </c>
      <c r="W1028" s="100">
        <f t="shared" si="82"/>
        <v>108.46318852785382</v>
      </c>
      <c r="X1028">
        <v>0.50084300000000004</v>
      </c>
      <c r="Y1028" s="100">
        <f t="shared" si="83"/>
        <v>-100.33776947934219</v>
      </c>
      <c r="Z1028">
        <v>0.55308199999999996</v>
      </c>
      <c r="AA1028" s="100">
        <f t="shared" si="84"/>
        <v>-123.75469325469099</v>
      </c>
      <c r="AB1028">
        <v>0.70157000000000003</v>
      </c>
      <c r="AC1028">
        <v>1</v>
      </c>
      <c r="AD1028">
        <v>5</v>
      </c>
      <c r="AE1028">
        <v>2</v>
      </c>
      <c r="AF1028" t="s">
        <v>228</v>
      </c>
      <c r="AG1028" s="99" t="s">
        <v>325</v>
      </c>
      <c r="AH1028">
        <v>1</v>
      </c>
      <c r="AI1028">
        <v>7</v>
      </c>
      <c r="AJ1028">
        <v>-1</v>
      </c>
    </row>
    <row r="1029" spans="1:36" x14ac:dyDescent="0.2">
      <c r="A1029">
        <v>776483</v>
      </c>
      <c r="B1029" s="85">
        <v>45902</v>
      </c>
      <c r="C1029">
        <v>2025</v>
      </c>
      <c r="D1029">
        <v>9.1</v>
      </c>
      <c r="E1029">
        <v>8.5</v>
      </c>
      <c r="F1029">
        <v>-102.5</v>
      </c>
      <c r="G1029">
        <v>26</v>
      </c>
      <c r="H1029">
        <v>101</v>
      </c>
      <c r="I1029">
        <v>0.49751200000000001</v>
      </c>
      <c r="J1029">
        <v>100</v>
      </c>
      <c r="K1029">
        <v>101</v>
      </c>
      <c r="L1029">
        <v>0.33921411400000001</v>
      </c>
      <c r="M1029">
        <v>20</v>
      </c>
      <c r="N1029">
        <v>-110</v>
      </c>
      <c r="O1029">
        <v>0.52381</v>
      </c>
      <c r="P1029">
        <v>-108</v>
      </c>
      <c r="Q1029">
        <v>-110</v>
      </c>
      <c r="R1029" s="99">
        <v>0.53002716800000005</v>
      </c>
      <c r="S1029" s="102">
        <f t="shared" si="80"/>
        <v>112.77825693549879</v>
      </c>
      <c r="T1029" s="99">
        <v>0.53642465399999995</v>
      </c>
      <c r="U1029" s="102">
        <f t="shared" si="81"/>
        <v>115.71466399768376</v>
      </c>
      <c r="V1029">
        <v>0.52490800000000004</v>
      </c>
      <c r="W1029" s="100">
        <f t="shared" si="82"/>
        <v>-110.48554806227007</v>
      </c>
      <c r="X1029">
        <v>0.48832700000000001</v>
      </c>
      <c r="Y1029" s="100">
        <f t="shared" si="83"/>
        <v>104.78081285695856</v>
      </c>
      <c r="Z1029">
        <v>0.51261800000000002</v>
      </c>
      <c r="AA1029" s="100">
        <f t="shared" si="84"/>
        <v>-105.17786869437116</v>
      </c>
      <c r="AB1029">
        <v>0.64751199999999998</v>
      </c>
      <c r="AC1029">
        <v>1</v>
      </c>
      <c r="AD1029">
        <v>2</v>
      </c>
      <c r="AE1029">
        <v>1</v>
      </c>
      <c r="AF1029" t="s">
        <v>222</v>
      </c>
      <c r="AG1029" s="99" t="s">
        <v>326</v>
      </c>
      <c r="AH1029">
        <v>-1</v>
      </c>
      <c r="AI1029">
        <v>3</v>
      </c>
      <c r="AJ1029">
        <v>-1</v>
      </c>
    </row>
    <row r="1030" spans="1:36" x14ac:dyDescent="0.2">
      <c r="A1030">
        <v>776484</v>
      </c>
      <c r="B1030" s="85">
        <v>45902</v>
      </c>
      <c r="C1030">
        <v>2025</v>
      </c>
      <c r="D1030">
        <v>9.1</v>
      </c>
      <c r="E1030">
        <v>9</v>
      </c>
      <c r="F1030">
        <v>-111.5</v>
      </c>
      <c r="G1030">
        <v>15</v>
      </c>
      <c r="H1030">
        <v>-134</v>
      </c>
      <c r="I1030">
        <v>0.57264999999999999</v>
      </c>
      <c r="J1030">
        <v>-142</v>
      </c>
      <c r="K1030">
        <v>-134</v>
      </c>
      <c r="L1030">
        <v>0.31912251699999999</v>
      </c>
      <c r="M1030">
        <v>9</v>
      </c>
      <c r="N1030">
        <v>123</v>
      </c>
      <c r="O1030">
        <v>0.44843</v>
      </c>
      <c r="P1030">
        <v>131</v>
      </c>
      <c r="Q1030">
        <v>123</v>
      </c>
      <c r="R1030" s="99">
        <v>0.51685605800000001</v>
      </c>
      <c r="S1030" s="102">
        <f t="shared" si="80"/>
        <v>106.97765470481673</v>
      </c>
      <c r="T1030" s="99">
        <v>0.53456790099999996</v>
      </c>
      <c r="U1030" s="102">
        <f t="shared" si="81"/>
        <v>114.8541112975536</v>
      </c>
      <c r="V1030">
        <v>0.67516799999999999</v>
      </c>
      <c r="W1030" s="100">
        <f t="shared" si="82"/>
        <v>-207.85144320756578</v>
      </c>
      <c r="X1030">
        <v>0.59851399999999999</v>
      </c>
      <c r="Y1030" s="100">
        <f t="shared" si="83"/>
        <v>-149.07468753580449</v>
      </c>
      <c r="Z1030">
        <v>0.57224699999999995</v>
      </c>
      <c r="AA1030" s="100">
        <f t="shared" si="84"/>
        <v>-133.77977477656495</v>
      </c>
      <c r="AB1030">
        <v>0.42265000000000003</v>
      </c>
      <c r="AC1030">
        <v>-1</v>
      </c>
      <c r="AD1030">
        <v>3</v>
      </c>
      <c r="AE1030">
        <v>12</v>
      </c>
      <c r="AF1030" t="s">
        <v>229</v>
      </c>
      <c r="AG1030" s="99" t="s">
        <v>324</v>
      </c>
      <c r="AH1030">
        <v>-1</v>
      </c>
      <c r="AI1030">
        <v>15</v>
      </c>
      <c r="AJ1030">
        <v>1</v>
      </c>
    </row>
    <row r="1031" spans="1:36" x14ac:dyDescent="0.2">
      <c r="A1031">
        <v>776485</v>
      </c>
      <c r="B1031" s="85">
        <v>45902</v>
      </c>
      <c r="C1031">
        <v>2025</v>
      </c>
      <c r="D1031">
        <v>9.1</v>
      </c>
      <c r="E1031">
        <v>7.5</v>
      </c>
      <c r="F1031">
        <v>110.5</v>
      </c>
      <c r="G1031">
        <v>27</v>
      </c>
      <c r="H1031">
        <v>103</v>
      </c>
      <c r="I1031">
        <v>0.49261100000000002</v>
      </c>
      <c r="J1031">
        <v>100</v>
      </c>
      <c r="K1031">
        <v>103</v>
      </c>
      <c r="L1031">
        <v>0.32069846699999999</v>
      </c>
      <c r="M1031">
        <v>24</v>
      </c>
      <c r="N1031">
        <v>-111</v>
      </c>
      <c r="O1031">
        <v>0.52606600000000003</v>
      </c>
      <c r="P1031">
        <v>-108</v>
      </c>
      <c r="Q1031">
        <v>-111</v>
      </c>
      <c r="R1031" s="99">
        <v>0.48120443400000001</v>
      </c>
      <c r="S1031" s="102">
        <f t="shared" si="80"/>
        <v>-107.81188396115236</v>
      </c>
      <c r="T1031" s="99">
        <v>0.59956068399999995</v>
      </c>
      <c r="U1031" s="102">
        <f t="shared" si="81"/>
        <v>149.72572872939375</v>
      </c>
      <c r="V1031">
        <v>0.52569600000000005</v>
      </c>
      <c r="W1031" s="100">
        <f t="shared" si="82"/>
        <v>-110.8352449062205</v>
      </c>
      <c r="X1031">
        <v>0.48530000000000001</v>
      </c>
      <c r="Y1031" s="100">
        <f t="shared" si="83"/>
        <v>106.058108386565</v>
      </c>
      <c r="Z1031">
        <v>0.45804</v>
      </c>
      <c r="AA1031" s="100">
        <f t="shared" si="84"/>
        <v>118.32154396995895</v>
      </c>
      <c r="AB1031">
        <v>0.64261100000000004</v>
      </c>
      <c r="AC1031">
        <v>1</v>
      </c>
      <c r="AD1031">
        <v>6</v>
      </c>
      <c r="AE1031">
        <v>5</v>
      </c>
      <c r="AF1031" t="s">
        <v>222</v>
      </c>
      <c r="AG1031" s="99" t="s">
        <v>326</v>
      </c>
      <c r="AH1031">
        <v>-1</v>
      </c>
      <c r="AI1031">
        <v>11</v>
      </c>
      <c r="AJ1031">
        <v>1</v>
      </c>
    </row>
    <row r="1032" spans="1:36" x14ac:dyDescent="0.2">
      <c r="A1032">
        <v>776489</v>
      </c>
      <c r="B1032" s="85">
        <v>45902</v>
      </c>
      <c r="C1032">
        <v>2025</v>
      </c>
      <c r="D1032">
        <v>9.1</v>
      </c>
      <c r="E1032">
        <v>8</v>
      </c>
      <c r="F1032">
        <v>103.5</v>
      </c>
      <c r="G1032">
        <v>12</v>
      </c>
      <c r="H1032">
        <v>112</v>
      </c>
      <c r="I1032">
        <v>0.47169800000000001</v>
      </c>
      <c r="J1032">
        <v>101</v>
      </c>
      <c r="K1032">
        <v>112</v>
      </c>
      <c r="L1032">
        <v>0.32174260599999999</v>
      </c>
      <c r="M1032">
        <v>19</v>
      </c>
      <c r="N1032">
        <v>-122</v>
      </c>
      <c r="O1032">
        <v>0.54954999999999998</v>
      </c>
      <c r="P1032">
        <v>-109</v>
      </c>
      <c r="Q1032">
        <v>-122</v>
      </c>
      <c r="R1032" s="99">
        <v>0.55591933800000004</v>
      </c>
      <c r="S1032" s="102">
        <f t="shared" si="80"/>
        <v>125.18431572685778</v>
      </c>
      <c r="T1032" s="99">
        <v>0.50524519800000001</v>
      </c>
      <c r="U1032" s="102">
        <f t="shared" si="81"/>
        <v>102.1203222197326</v>
      </c>
      <c r="V1032">
        <v>0.49321199999999998</v>
      </c>
      <c r="W1032" s="100">
        <f t="shared" si="82"/>
        <v>102.75256887504766</v>
      </c>
      <c r="X1032">
        <v>0.416273</v>
      </c>
      <c r="Y1032" s="100">
        <f t="shared" si="83"/>
        <v>140.22696643789052</v>
      </c>
      <c r="Z1032">
        <v>0.45471200000000001</v>
      </c>
      <c r="AA1032" s="100">
        <f t="shared" si="84"/>
        <v>119.91942152395362</v>
      </c>
      <c r="AB1032">
        <v>0.32169799999999998</v>
      </c>
      <c r="AC1032">
        <v>-1</v>
      </c>
      <c r="AD1032">
        <v>1</v>
      </c>
      <c r="AE1032">
        <v>7</v>
      </c>
      <c r="AF1032" t="s">
        <v>224</v>
      </c>
      <c r="AG1032" s="99" t="s">
        <v>323</v>
      </c>
      <c r="AH1032">
        <v>1</v>
      </c>
      <c r="AI1032">
        <v>8</v>
      </c>
      <c r="AJ1032">
        <v>0</v>
      </c>
    </row>
    <row r="1033" spans="1:36" x14ac:dyDescent="0.2">
      <c r="A1033">
        <v>776490</v>
      </c>
      <c r="B1033" s="85">
        <v>45902</v>
      </c>
      <c r="C1033">
        <v>2025</v>
      </c>
      <c r="D1033">
        <v>9.1</v>
      </c>
      <c r="E1033">
        <v>9</v>
      </c>
      <c r="F1033">
        <v>110.5</v>
      </c>
      <c r="G1033">
        <v>10</v>
      </c>
      <c r="H1033">
        <v>112</v>
      </c>
      <c r="I1033">
        <v>0.47169800000000001</v>
      </c>
      <c r="J1033">
        <v>114</v>
      </c>
      <c r="K1033">
        <v>112</v>
      </c>
      <c r="L1033">
        <v>0.34727845299999999</v>
      </c>
      <c r="M1033">
        <v>18</v>
      </c>
      <c r="N1033">
        <v>-122</v>
      </c>
      <c r="O1033">
        <v>0.54954999999999998</v>
      </c>
      <c r="P1033">
        <v>-124</v>
      </c>
      <c r="Q1033">
        <v>-122</v>
      </c>
      <c r="R1033" s="99">
        <v>0.50845931200000005</v>
      </c>
      <c r="S1033" s="102">
        <f t="shared" si="80"/>
        <v>103.44195799310923</v>
      </c>
      <c r="T1033" s="99">
        <v>0.62386594100000003</v>
      </c>
      <c r="U1033" s="102">
        <f t="shared" si="81"/>
        <v>165.86265616536474</v>
      </c>
      <c r="V1033">
        <v>0.56328699999999998</v>
      </c>
      <c r="W1033" s="100">
        <f t="shared" si="82"/>
        <v>-128.98333688257503</v>
      </c>
      <c r="X1033">
        <v>0.46860299999999999</v>
      </c>
      <c r="Y1033" s="100">
        <f t="shared" si="83"/>
        <v>113.40025565350626</v>
      </c>
      <c r="Z1033">
        <v>0.48927500000000002</v>
      </c>
      <c r="AA1033" s="100">
        <f t="shared" si="84"/>
        <v>104.38403760666291</v>
      </c>
      <c r="AB1033">
        <v>0.32169799999999998</v>
      </c>
      <c r="AC1033">
        <v>-1</v>
      </c>
      <c r="AD1033">
        <v>5</v>
      </c>
      <c r="AE1033">
        <v>12</v>
      </c>
      <c r="AF1033" t="s">
        <v>226</v>
      </c>
      <c r="AG1033" s="99" t="s">
        <v>323</v>
      </c>
      <c r="AH1033">
        <v>1</v>
      </c>
      <c r="AI1033">
        <v>17</v>
      </c>
      <c r="AJ1033">
        <v>1</v>
      </c>
    </row>
    <row r="1034" spans="1:36" x14ac:dyDescent="0.2">
      <c r="A1034">
        <v>776491</v>
      </c>
      <c r="B1034" s="85">
        <v>45902</v>
      </c>
      <c r="C1034">
        <v>2025</v>
      </c>
      <c r="D1034">
        <v>9.1</v>
      </c>
      <c r="E1034">
        <v>9</v>
      </c>
      <c r="F1034">
        <v>-115</v>
      </c>
      <c r="G1034">
        <v>6</v>
      </c>
      <c r="H1034">
        <v>110</v>
      </c>
      <c r="I1034">
        <v>0.47619</v>
      </c>
      <c r="J1034">
        <v>-102</v>
      </c>
      <c r="K1034">
        <v>110</v>
      </c>
      <c r="L1034">
        <v>0.333208536</v>
      </c>
      <c r="M1034">
        <v>29</v>
      </c>
      <c r="N1034">
        <v>-130</v>
      </c>
      <c r="O1034">
        <v>0.56521699999999997</v>
      </c>
      <c r="P1034">
        <v>-116</v>
      </c>
      <c r="Q1034">
        <v>-130</v>
      </c>
      <c r="R1034" s="99">
        <v>0.48075786100000001</v>
      </c>
      <c r="S1034" s="102">
        <f t="shared" si="80"/>
        <v>-108.00491913329316</v>
      </c>
      <c r="T1034" s="99">
        <v>0.49349337199999999</v>
      </c>
      <c r="U1034" s="102">
        <f t="shared" si="81"/>
        <v>-102.63696672303028</v>
      </c>
      <c r="V1034">
        <v>0.5</v>
      </c>
      <c r="W1034" s="100">
        <f t="shared" si="82"/>
        <v>-100</v>
      </c>
      <c r="X1034">
        <v>0.5</v>
      </c>
      <c r="Y1034" s="100">
        <f t="shared" si="83"/>
        <v>-100</v>
      </c>
      <c r="Z1034">
        <v>0.5</v>
      </c>
      <c r="AA1034" s="100">
        <f t="shared" si="84"/>
        <v>-100</v>
      </c>
      <c r="AB1034">
        <v>0.32618999999999998</v>
      </c>
      <c r="AC1034">
        <v>-1</v>
      </c>
      <c r="AD1034">
        <v>9</v>
      </c>
      <c r="AE1034">
        <v>12</v>
      </c>
      <c r="AF1034" t="s">
        <v>228</v>
      </c>
      <c r="AG1034" s="99" t="s">
        <v>323</v>
      </c>
      <c r="AH1034">
        <v>1</v>
      </c>
      <c r="AI1034">
        <v>21</v>
      </c>
      <c r="AJ1034">
        <v>1</v>
      </c>
    </row>
    <row r="1035" spans="1:36" x14ac:dyDescent="0.2">
      <c r="A1035">
        <v>776468</v>
      </c>
      <c r="B1035" s="85">
        <v>45903</v>
      </c>
      <c r="C1035">
        <v>2025</v>
      </c>
      <c r="D1035">
        <v>9.1</v>
      </c>
      <c r="E1035">
        <v>9</v>
      </c>
      <c r="F1035">
        <v>105</v>
      </c>
      <c r="G1035">
        <v>1</v>
      </c>
      <c r="H1035">
        <v>-124</v>
      </c>
      <c r="I1035">
        <v>0.55357100000000004</v>
      </c>
      <c r="J1035">
        <v>-120</v>
      </c>
      <c r="K1035">
        <v>-124</v>
      </c>
      <c r="L1035">
        <v>0.340368381</v>
      </c>
      <c r="M1035">
        <v>28</v>
      </c>
      <c r="N1035">
        <v>114</v>
      </c>
      <c r="O1035">
        <v>0.46728999999999998</v>
      </c>
      <c r="P1035">
        <v>111</v>
      </c>
      <c r="Q1035">
        <v>114</v>
      </c>
      <c r="R1035" s="99">
        <v>0.51682256900000001</v>
      </c>
      <c r="S1035" s="102">
        <f t="shared" si="80"/>
        <v>106.96330909545317</v>
      </c>
      <c r="T1035" s="99">
        <v>0.46660395100000002</v>
      </c>
      <c r="U1035" s="102">
        <f t="shared" si="81"/>
        <v>-114.31451616662373</v>
      </c>
      <c r="V1035">
        <v>0.58405499999999999</v>
      </c>
      <c r="W1035" s="100">
        <f t="shared" si="82"/>
        <v>-140.41640120689033</v>
      </c>
      <c r="X1035">
        <v>0.487265</v>
      </c>
      <c r="Y1035" s="100">
        <f t="shared" si="83"/>
        <v>105.2271351318071</v>
      </c>
      <c r="Z1035">
        <v>0.52293199999999995</v>
      </c>
      <c r="AA1035" s="100">
        <f t="shared" si="84"/>
        <v>-109.61372382972657</v>
      </c>
      <c r="AB1035">
        <v>0.70357099999999995</v>
      </c>
      <c r="AC1035">
        <v>1</v>
      </c>
      <c r="AD1035">
        <v>2</v>
      </c>
      <c r="AE1035">
        <v>0</v>
      </c>
      <c r="AF1035" t="s">
        <v>225</v>
      </c>
      <c r="AG1035" s="99" t="s">
        <v>325</v>
      </c>
      <c r="AH1035">
        <v>1</v>
      </c>
      <c r="AI1035">
        <v>2</v>
      </c>
      <c r="AJ1035">
        <v>-1</v>
      </c>
    </row>
    <row r="1036" spans="1:36" x14ac:dyDescent="0.2">
      <c r="A1036">
        <v>776470</v>
      </c>
      <c r="B1036" s="85">
        <v>45903</v>
      </c>
      <c r="C1036">
        <v>2025</v>
      </c>
      <c r="D1036">
        <v>9.1</v>
      </c>
      <c r="E1036">
        <v>8.5</v>
      </c>
      <c r="F1036">
        <v>-107.5</v>
      </c>
      <c r="G1036">
        <v>26</v>
      </c>
      <c r="H1036">
        <v>-104</v>
      </c>
      <c r="I1036">
        <v>0.50980400000000003</v>
      </c>
      <c r="J1036">
        <v>-104</v>
      </c>
      <c r="K1036">
        <v>-104</v>
      </c>
      <c r="L1036">
        <v>0.33921411400000001</v>
      </c>
      <c r="M1036">
        <v>20</v>
      </c>
      <c r="N1036">
        <v>-104</v>
      </c>
      <c r="O1036">
        <v>0.50980400000000003</v>
      </c>
      <c r="P1036">
        <v>-104</v>
      </c>
      <c r="Q1036">
        <v>-104</v>
      </c>
      <c r="R1036" s="99">
        <v>0.53865234699999998</v>
      </c>
      <c r="S1036" s="102">
        <f t="shared" si="80"/>
        <v>116.756277721868</v>
      </c>
      <c r="T1036" s="99">
        <v>0.47893950499999999</v>
      </c>
      <c r="U1036" s="102">
        <f t="shared" si="81"/>
        <v>-108.79463680908927</v>
      </c>
      <c r="V1036">
        <v>0.55400499999999997</v>
      </c>
      <c r="W1036" s="100">
        <f t="shared" si="82"/>
        <v>-124.21776028879246</v>
      </c>
      <c r="X1036">
        <v>0.49215500000000001</v>
      </c>
      <c r="Y1036" s="100">
        <f t="shared" si="83"/>
        <v>103.18802003433878</v>
      </c>
      <c r="Z1036">
        <v>0.50094399999999994</v>
      </c>
      <c r="AA1036" s="100">
        <f t="shared" si="84"/>
        <v>-100.3783142573178</v>
      </c>
      <c r="AB1036">
        <v>0.65980399999999995</v>
      </c>
      <c r="AC1036">
        <v>1</v>
      </c>
      <c r="AD1036">
        <v>5</v>
      </c>
      <c r="AE1036">
        <v>1</v>
      </c>
      <c r="AF1036" t="s">
        <v>227</v>
      </c>
      <c r="AG1036" s="99" t="s">
        <v>326</v>
      </c>
      <c r="AH1036">
        <v>-1</v>
      </c>
      <c r="AI1036">
        <v>6</v>
      </c>
      <c r="AJ1036">
        <v>-1</v>
      </c>
    </row>
    <row r="1037" spans="1:36" x14ac:dyDescent="0.2">
      <c r="A1037">
        <v>776471</v>
      </c>
      <c r="B1037" s="85">
        <v>45903</v>
      </c>
      <c r="C1037">
        <v>2025</v>
      </c>
      <c r="D1037">
        <v>9.1</v>
      </c>
      <c r="E1037">
        <v>9</v>
      </c>
      <c r="F1037">
        <v>101</v>
      </c>
      <c r="G1037">
        <v>17</v>
      </c>
      <c r="H1037">
        <v>102</v>
      </c>
      <c r="I1037">
        <v>0.49504999999999999</v>
      </c>
      <c r="J1037">
        <v>-108</v>
      </c>
      <c r="K1037">
        <v>102</v>
      </c>
      <c r="L1037">
        <v>0.32447985800000001</v>
      </c>
      <c r="M1037">
        <v>21</v>
      </c>
      <c r="N1037">
        <v>-110</v>
      </c>
      <c r="O1037">
        <v>0.52381</v>
      </c>
      <c r="P1037">
        <v>100</v>
      </c>
      <c r="Q1037">
        <v>-110</v>
      </c>
      <c r="R1037" s="99">
        <v>0.48045655199999998</v>
      </c>
      <c r="S1037" s="102">
        <f t="shared" si="80"/>
        <v>-108.13536538055166</v>
      </c>
      <c r="T1037" s="99">
        <v>0.61735238599999998</v>
      </c>
      <c r="U1037" s="102">
        <f t="shared" si="81"/>
        <v>161.33705357431026</v>
      </c>
      <c r="V1037">
        <v>0.46826000000000001</v>
      </c>
      <c r="W1037" s="100">
        <f t="shared" si="82"/>
        <v>113.55657113569384</v>
      </c>
      <c r="X1037">
        <v>0.52274100000000001</v>
      </c>
      <c r="Y1037" s="100">
        <f t="shared" si="83"/>
        <v>-109.52983600099738</v>
      </c>
      <c r="Z1037">
        <v>0.478601</v>
      </c>
      <c r="AA1037" s="100">
        <f t="shared" si="84"/>
        <v>108.94231311677159</v>
      </c>
      <c r="AB1037">
        <v>0.64505000000000001</v>
      </c>
      <c r="AC1037">
        <v>1</v>
      </c>
      <c r="AD1037">
        <v>6</v>
      </c>
      <c r="AE1037">
        <v>3</v>
      </c>
      <c r="AF1037" t="s">
        <v>228</v>
      </c>
      <c r="AG1037" s="99" t="s">
        <v>326</v>
      </c>
      <c r="AH1037">
        <v>-1</v>
      </c>
      <c r="AI1037">
        <v>9</v>
      </c>
      <c r="AJ1037">
        <v>0</v>
      </c>
    </row>
    <row r="1038" spans="1:36" x14ac:dyDescent="0.2">
      <c r="A1038">
        <v>776472</v>
      </c>
      <c r="B1038" s="85">
        <v>45903</v>
      </c>
      <c r="C1038">
        <v>2025</v>
      </c>
      <c r="D1038">
        <v>9.1</v>
      </c>
      <c r="E1038">
        <v>9</v>
      </c>
      <c r="F1038">
        <v>-113</v>
      </c>
      <c r="G1038">
        <v>12</v>
      </c>
      <c r="H1038">
        <v>127</v>
      </c>
      <c r="I1038">
        <v>0.440529</v>
      </c>
      <c r="J1038">
        <v>111</v>
      </c>
      <c r="K1038">
        <v>127</v>
      </c>
      <c r="L1038">
        <v>0.32174260599999999</v>
      </c>
      <c r="M1038">
        <v>19</v>
      </c>
      <c r="N1038">
        <v>-137</v>
      </c>
      <c r="O1038">
        <v>0.57805899999999999</v>
      </c>
      <c r="P1038">
        <v>-120</v>
      </c>
      <c r="Q1038">
        <v>-137</v>
      </c>
      <c r="R1038" s="99">
        <v>0.57008658099999998</v>
      </c>
      <c r="S1038" s="102">
        <f t="shared" si="80"/>
        <v>132.60497481703402</v>
      </c>
      <c r="T1038" s="99">
        <v>0.53338793200000001</v>
      </c>
      <c r="U1038" s="102">
        <f t="shared" si="81"/>
        <v>114.31078803559791</v>
      </c>
      <c r="V1038">
        <v>0.45391199999999998</v>
      </c>
      <c r="W1038" s="100">
        <f t="shared" si="82"/>
        <v>120.30701986288092</v>
      </c>
      <c r="X1038">
        <v>0.41658499999999998</v>
      </c>
      <c r="Y1038" s="100">
        <f t="shared" si="83"/>
        <v>140.04704922164746</v>
      </c>
      <c r="Z1038">
        <v>0.43641799999999997</v>
      </c>
      <c r="AA1038" s="100">
        <f t="shared" si="84"/>
        <v>129.13811987589881</v>
      </c>
      <c r="AB1038">
        <v>0.59052899999999997</v>
      </c>
      <c r="AC1038">
        <v>1</v>
      </c>
      <c r="AD1038">
        <v>8</v>
      </c>
      <c r="AE1038">
        <v>7</v>
      </c>
      <c r="AF1038" t="s">
        <v>222</v>
      </c>
      <c r="AG1038" s="99" t="s">
        <v>326</v>
      </c>
      <c r="AH1038">
        <v>-1</v>
      </c>
      <c r="AI1038">
        <v>15</v>
      </c>
      <c r="AJ1038">
        <v>1</v>
      </c>
    </row>
    <row r="1039" spans="1:36" x14ac:dyDescent="0.2">
      <c r="A1039">
        <v>776473</v>
      </c>
      <c r="B1039" s="85">
        <v>45903</v>
      </c>
      <c r="C1039">
        <v>2025</v>
      </c>
      <c r="D1039">
        <v>9.1</v>
      </c>
      <c r="E1039">
        <v>8</v>
      </c>
      <c r="F1039">
        <v>103</v>
      </c>
      <c r="G1039">
        <v>5</v>
      </c>
      <c r="H1039">
        <v>-138</v>
      </c>
      <c r="I1039">
        <v>0.57983200000000001</v>
      </c>
      <c r="J1039">
        <v>-142</v>
      </c>
      <c r="K1039">
        <v>-138</v>
      </c>
      <c r="L1039">
        <v>0.31173380000000001</v>
      </c>
      <c r="M1039">
        <v>0</v>
      </c>
      <c r="N1039">
        <v>127</v>
      </c>
      <c r="O1039">
        <v>0.440529</v>
      </c>
      <c r="P1039">
        <v>131</v>
      </c>
      <c r="Q1039">
        <v>127</v>
      </c>
      <c r="R1039" s="99">
        <v>0.49624831200000002</v>
      </c>
      <c r="S1039" s="102">
        <f t="shared" si="80"/>
        <v>-101.51202045801615</v>
      </c>
      <c r="T1039" s="99">
        <v>0.468610007</v>
      </c>
      <c r="U1039" s="102">
        <f t="shared" si="81"/>
        <v>-113.39706473660516</v>
      </c>
      <c r="V1039">
        <v>0.55474800000000002</v>
      </c>
      <c r="W1039" s="100">
        <f t="shared" si="82"/>
        <v>-124.59191648774177</v>
      </c>
      <c r="X1039">
        <v>0.56111500000000003</v>
      </c>
      <c r="Y1039" s="100">
        <f t="shared" si="83"/>
        <v>-127.85012019093843</v>
      </c>
      <c r="Z1039">
        <v>0.58543900000000004</v>
      </c>
      <c r="AA1039" s="100">
        <f t="shared" si="84"/>
        <v>-141.21902446202131</v>
      </c>
      <c r="AB1039">
        <v>0.42983199999999999</v>
      </c>
      <c r="AC1039">
        <v>-1</v>
      </c>
      <c r="AD1039">
        <v>1</v>
      </c>
      <c r="AE1039">
        <v>5</v>
      </c>
      <c r="AF1039" t="s">
        <v>227</v>
      </c>
      <c r="AG1039" s="99" t="s">
        <v>324</v>
      </c>
      <c r="AH1039">
        <v>-1</v>
      </c>
      <c r="AI1039">
        <v>6</v>
      </c>
      <c r="AJ1039">
        <v>-1</v>
      </c>
    </row>
    <row r="1040" spans="1:36" x14ac:dyDescent="0.2">
      <c r="A1040">
        <v>776474</v>
      </c>
      <c r="B1040" s="85">
        <v>45903</v>
      </c>
      <c r="C1040">
        <v>2025</v>
      </c>
      <c r="D1040">
        <v>9.1</v>
      </c>
      <c r="E1040">
        <v>8.5</v>
      </c>
      <c r="F1040">
        <v>-108.5</v>
      </c>
      <c r="G1040">
        <v>3</v>
      </c>
      <c r="H1040">
        <v>-144</v>
      </c>
      <c r="I1040">
        <v>0.59016400000000002</v>
      </c>
      <c r="J1040">
        <v>-143</v>
      </c>
      <c r="K1040">
        <v>-144</v>
      </c>
      <c r="L1040">
        <v>0.34564541199999999</v>
      </c>
      <c r="M1040">
        <v>7</v>
      </c>
      <c r="N1040">
        <v>133</v>
      </c>
      <c r="O1040">
        <v>0.42918499999999998</v>
      </c>
      <c r="P1040">
        <v>131</v>
      </c>
      <c r="Q1040">
        <v>133</v>
      </c>
      <c r="R1040" s="99">
        <v>0.41695490800000001</v>
      </c>
      <c r="S1040" s="102">
        <f t="shared" si="80"/>
        <v>-139.83408776663205</v>
      </c>
      <c r="T1040" s="99">
        <v>0.74356241000000001</v>
      </c>
      <c r="U1040" s="102">
        <f t="shared" si="81"/>
        <v>289.9584300413992</v>
      </c>
      <c r="V1040">
        <v>0.53525599999999995</v>
      </c>
      <c r="W1040" s="100">
        <f t="shared" si="82"/>
        <v>-115.1722238479679</v>
      </c>
      <c r="X1040">
        <v>0.59030499999999997</v>
      </c>
      <c r="Y1040" s="100">
        <f t="shared" si="83"/>
        <v>-144.08401371752154</v>
      </c>
      <c r="Z1040">
        <v>0.51427599999999996</v>
      </c>
      <c r="AA1040" s="100">
        <f t="shared" si="84"/>
        <v>-105.87823537646892</v>
      </c>
      <c r="AB1040">
        <v>0.440164</v>
      </c>
      <c r="AC1040">
        <v>-1</v>
      </c>
      <c r="AD1040">
        <v>1</v>
      </c>
      <c r="AE1040">
        <v>8</v>
      </c>
      <c r="AF1040" t="s">
        <v>226</v>
      </c>
      <c r="AG1040" s="99" t="s">
        <v>324</v>
      </c>
      <c r="AH1040">
        <v>-1</v>
      </c>
      <c r="AI1040">
        <v>9</v>
      </c>
      <c r="AJ1040">
        <v>1</v>
      </c>
    </row>
    <row r="1041" spans="1:36" x14ac:dyDescent="0.2">
      <c r="A1041">
        <v>776475</v>
      </c>
      <c r="B1041" s="85">
        <v>45903</v>
      </c>
      <c r="C1041">
        <v>2025</v>
      </c>
      <c r="D1041">
        <v>9.1</v>
      </c>
      <c r="E1041">
        <v>9</v>
      </c>
      <c r="F1041">
        <v>111.5</v>
      </c>
      <c r="G1041">
        <v>6</v>
      </c>
      <c r="H1041">
        <v>135</v>
      </c>
      <c r="I1041">
        <v>0.42553200000000002</v>
      </c>
      <c r="J1041">
        <v>139</v>
      </c>
      <c r="K1041">
        <v>135</v>
      </c>
      <c r="L1041">
        <v>0.333208536</v>
      </c>
      <c r="M1041">
        <v>29</v>
      </c>
      <c r="N1041">
        <v>-147</v>
      </c>
      <c r="O1041">
        <v>0.59514199999999995</v>
      </c>
      <c r="P1041">
        <v>-151</v>
      </c>
      <c r="Q1041">
        <v>-147</v>
      </c>
      <c r="R1041" s="99">
        <v>0.488087359</v>
      </c>
      <c r="S1041" s="102">
        <f t="shared" si="80"/>
        <v>-104.88135608527406</v>
      </c>
      <c r="T1041" s="99">
        <v>0.633463738</v>
      </c>
      <c r="U1041" s="102">
        <f t="shared" si="81"/>
        <v>172.82430244241428</v>
      </c>
      <c r="V1041">
        <v>0.46632499999999999</v>
      </c>
      <c r="W1041" s="100">
        <f t="shared" si="82"/>
        <v>114.44271698922425</v>
      </c>
      <c r="X1041">
        <v>0.47975800000000002</v>
      </c>
      <c r="Y1041" s="100">
        <f t="shared" si="83"/>
        <v>108.43842103727296</v>
      </c>
      <c r="Z1041">
        <v>0.443048</v>
      </c>
      <c r="AA1041" s="100">
        <f t="shared" si="84"/>
        <v>125.70917823802387</v>
      </c>
      <c r="AB1041">
        <v>0.275532</v>
      </c>
      <c r="AC1041">
        <v>-1</v>
      </c>
      <c r="AD1041">
        <v>9</v>
      </c>
      <c r="AE1041">
        <v>13</v>
      </c>
      <c r="AF1041" t="s">
        <v>227</v>
      </c>
      <c r="AG1041" s="99" t="s">
        <v>323</v>
      </c>
      <c r="AH1041">
        <v>1</v>
      </c>
      <c r="AI1041">
        <v>22</v>
      </c>
      <c r="AJ1041">
        <v>1</v>
      </c>
    </row>
    <row r="1042" spans="1:36" x14ac:dyDescent="0.2">
      <c r="A1042">
        <v>776476</v>
      </c>
      <c r="B1042" s="85">
        <v>45903</v>
      </c>
      <c r="C1042">
        <v>2025</v>
      </c>
      <c r="D1042">
        <v>9.1</v>
      </c>
      <c r="E1042">
        <v>8.5</v>
      </c>
      <c r="F1042">
        <v>-102</v>
      </c>
      <c r="G1042">
        <v>27</v>
      </c>
      <c r="H1042">
        <v>112</v>
      </c>
      <c r="I1042">
        <v>0.47169800000000001</v>
      </c>
      <c r="J1042">
        <v>125</v>
      </c>
      <c r="K1042">
        <v>112</v>
      </c>
      <c r="L1042">
        <v>0.32069846699999999</v>
      </c>
      <c r="M1042">
        <v>24</v>
      </c>
      <c r="N1042">
        <v>-122</v>
      </c>
      <c r="O1042">
        <v>0.54954999999999998</v>
      </c>
      <c r="P1042">
        <v>-135</v>
      </c>
      <c r="Q1042">
        <v>-122</v>
      </c>
      <c r="R1042" s="99">
        <v>0.47376991299999999</v>
      </c>
      <c r="S1042" s="102">
        <f t="shared" si="80"/>
        <v>-111.07292222670124</v>
      </c>
      <c r="T1042" s="99">
        <v>0.598938474</v>
      </c>
      <c r="U1042" s="102">
        <f t="shared" si="81"/>
        <v>149.33830227335244</v>
      </c>
      <c r="V1042">
        <v>0.44328299999999998</v>
      </c>
      <c r="W1042" s="100">
        <f t="shared" si="82"/>
        <v>125.58952181789061</v>
      </c>
      <c r="X1042">
        <v>0.47677599999999998</v>
      </c>
      <c r="Y1042" s="100">
        <f t="shared" si="83"/>
        <v>109.74210111247211</v>
      </c>
      <c r="Z1042">
        <v>0.44317800000000002</v>
      </c>
      <c r="AA1042" s="100">
        <f t="shared" si="84"/>
        <v>125.64296964199485</v>
      </c>
      <c r="AB1042">
        <v>0.62169799999999997</v>
      </c>
      <c r="AC1042">
        <v>1</v>
      </c>
      <c r="AD1042">
        <v>9</v>
      </c>
      <c r="AE1042">
        <v>4</v>
      </c>
      <c r="AF1042" t="s">
        <v>230</v>
      </c>
      <c r="AG1042" s="99" t="s">
        <v>326</v>
      </c>
      <c r="AH1042">
        <v>-1</v>
      </c>
      <c r="AI1042">
        <v>13</v>
      </c>
      <c r="AJ1042">
        <v>1</v>
      </c>
    </row>
    <row r="1043" spans="1:36" x14ac:dyDescent="0.2">
      <c r="A1043">
        <v>776478</v>
      </c>
      <c r="B1043" s="85">
        <v>45903</v>
      </c>
      <c r="C1043">
        <v>2025</v>
      </c>
      <c r="D1043">
        <v>9.1</v>
      </c>
      <c r="E1043">
        <v>9</v>
      </c>
      <c r="F1043">
        <v>102</v>
      </c>
      <c r="G1043">
        <v>10</v>
      </c>
      <c r="H1043">
        <v>100</v>
      </c>
      <c r="I1043">
        <v>0.5</v>
      </c>
      <c r="J1043">
        <v>102</v>
      </c>
      <c r="K1043">
        <v>100</v>
      </c>
      <c r="L1043">
        <v>0.34727845299999999</v>
      </c>
      <c r="M1043">
        <v>18</v>
      </c>
      <c r="N1043">
        <v>-108</v>
      </c>
      <c r="O1043">
        <v>0.519231</v>
      </c>
      <c r="P1043">
        <v>-110</v>
      </c>
      <c r="Q1043">
        <v>-108</v>
      </c>
      <c r="R1043" s="99">
        <v>0.51457974200000001</v>
      </c>
      <c r="S1043" s="102">
        <f t="shared" si="80"/>
        <v>106.00705955704058</v>
      </c>
      <c r="T1043" s="99">
        <v>0.46873911600000001</v>
      </c>
      <c r="U1043" s="102">
        <f t="shared" si="81"/>
        <v>-113.33828687768397</v>
      </c>
      <c r="V1043">
        <v>0.46959000000000001</v>
      </c>
      <c r="W1043" s="100">
        <f t="shared" si="82"/>
        <v>112.95172384420452</v>
      </c>
      <c r="X1043">
        <v>0.46426200000000001</v>
      </c>
      <c r="Y1043" s="100">
        <f t="shared" si="83"/>
        <v>115.39561712998265</v>
      </c>
      <c r="Z1043">
        <v>0.43907099999999999</v>
      </c>
      <c r="AA1043" s="100">
        <f t="shared" si="84"/>
        <v>127.75359793746343</v>
      </c>
      <c r="AB1043">
        <v>0.65</v>
      </c>
      <c r="AC1043">
        <v>1</v>
      </c>
      <c r="AD1043">
        <v>6</v>
      </c>
      <c r="AE1043">
        <v>2</v>
      </c>
      <c r="AF1043" t="s">
        <v>227</v>
      </c>
      <c r="AG1043" s="99" t="s">
        <v>326</v>
      </c>
      <c r="AH1043">
        <v>-1</v>
      </c>
      <c r="AI1043">
        <v>8</v>
      </c>
      <c r="AJ1043">
        <v>-1</v>
      </c>
    </row>
    <row r="1044" spans="1:36" x14ac:dyDescent="0.2">
      <c r="A1044">
        <v>776479</v>
      </c>
      <c r="B1044" s="85">
        <v>45903</v>
      </c>
      <c r="C1044">
        <v>2025</v>
      </c>
      <c r="D1044">
        <v>9.1</v>
      </c>
      <c r="E1044">
        <v>8.5</v>
      </c>
      <c r="F1044">
        <v>108.5</v>
      </c>
      <c r="G1044">
        <v>22</v>
      </c>
      <c r="H1044">
        <v>139</v>
      </c>
      <c r="I1044">
        <v>0.41841</v>
      </c>
      <c r="J1044">
        <v>144</v>
      </c>
      <c r="K1044">
        <v>139</v>
      </c>
      <c r="L1044">
        <v>0.33647680099999999</v>
      </c>
      <c r="M1044">
        <v>14</v>
      </c>
      <c r="N1044">
        <v>-151</v>
      </c>
      <c r="O1044">
        <v>0.60159399999999996</v>
      </c>
      <c r="P1044">
        <v>-156</v>
      </c>
      <c r="Q1044">
        <v>-151</v>
      </c>
      <c r="R1044" s="99">
        <v>0.49103966300000002</v>
      </c>
      <c r="S1044" s="102">
        <f t="shared" si="80"/>
        <v>-103.64953696214963</v>
      </c>
      <c r="T1044" s="99">
        <v>0.54392074700000004</v>
      </c>
      <c r="U1044" s="102">
        <f t="shared" si="81"/>
        <v>119.26013810586558</v>
      </c>
      <c r="V1044">
        <v>0.43263200000000002</v>
      </c>
      <c r="W1044" s="100">
        <f t="shared" si="82"/>
        <v>131.14332735442591</v>
      </c>
      <c r="X1044">
        <v>0.42539199999999999</v>
      </c>
      <c r="Y1044" s="100">
        <f t="shared" si="83"/>
        <v>135.07729341407455</v>
      </c>
      <c r="Z1044">
        <v>0.44096999999999997</v>
      </c>
      <c r="AA1044" s="100">
        <f t="shared" si="84"/>
        <v>126.77279633535163</v>
      </c>
      <c r="AB1044">
        <v>0.56840999999999997</v>
      </c>
      <c r="AC1044">
        <v>1</v>
      </c>
      <c r="AD1044">
        <v>3</v>
      </c>
      <c r="AE1044">
        <v>0</v>
      </c>
      <c r="AF1044" t="s">
        <v>228</v>
      </c>
      <c r="AG1044" s="99" t="s">
        <v>326</v>
      </c>
      <c r="AH1044">
        <v>-1</v>
      </c>
      <c r="AI1044">
        <v>3</v>
      </c>
      <c r="AJ1044">
        <v>-1</v>
      </c>
    </row>
    <row r="1045" spans="1:36" x14ac:dyDescent="0.2">
      <c r="A1045">
        <v>776459</v>
      </c>
      <c r="B1045" s="85">
        <v>45904</v>
      </c>
      <c r="C1045">
        <v>2025</v>
      </c>
      <c r="D1045">
        <v>9.1</v>
      </c>
      <c r="E1045">
        <v>8</v>
      </c>
      <c r="F1045">
        <v>106.5</v>
      </c>
      <c r="G1045">
        <v>17</v>
      </c>
      <c r="H1045">
        <v>-107</v>
      </c>
      <c r="I1045">
        <v>0.51690800000000003</v>
      </c>
      <c r="J1045">
        <v>-123</v>
      </c>
      <c r="K1045">
        <v>-107</v>
      </c>
      <c r="L1045">
        <v>0.32447985800000001</v>
      </c>
      <c r="M1045">
        <v>21</v>
      </c>
      <c r="N1045">
        <v>-101</v>
      </c>
      <c r="O1045">
        <v>0.50248800000000005</v>
      </c>
      <c r="P1045">
        <v>114</v>
      </c>
      <c r="Q1045">
        <v>-101</v>
      </c>
      <c r="R1045" s="99">
        <v>0.494123531</v>
      </c>
      <c r="S1045" s="102">
        <f t="shared" si="80"/>
        <v>-102.37854246208727</v>
      </c>
      <c r="T1045" s="99">
        <v>0.47282395999999999</v>
      </c>
      <c r="U1045" s="102">
        <f t="shared" si="81"/>
        <v>-111.49520426164531</v>
      </c>
      <c r="V1045">
        <v>0.52141400000000004</v>
      </c>
      <c r="W1045" s="100">
        <f t="shared" si="82"/>
        <v>-108.94886185554948</v>
      </c>
      <c r="X1045">
        <v>0.51647399999999999</v>
      </c>
      <c r="Y1045" s="100">
        <f t="shared" si="83"/>
        <v>-106.81411134044498</v>
      </c>
      <c r="Z1045">
        <v>0.51111099999999998</v>
      </c>
      <c r="AA1045" s="100">
        <f t="shared" si="84"/>
        <v>-104.54540805786179</v>
      </c>
      <c r="AB1045">
        <v>0.36690800000000001</v>
      </c>
      <c r="AC1045">
        <v>-1</v>
      </c>
      <c r="AD1045">
        <v>0</v>
      </c>
      <c r="AE1045">
        <v>2</v>
      </c>
      <c r="AF1045" t="s">
        <v>225</v>
      </c>
      <c r="AG1045" s="99" t="s">
        <v>324</v>
      </c>
      <c r="AH1045">
        <v>-1</v>
      </c>
      <c r="AI1045">
        <v>2</v>
      </c>
      <c r="AJ1045">
        <v>-1</v>
      </c>
    </row>
    <row r="1046" spans="1:36" x14ac:dyDescent="0.2">
      <c r="A1046">
        <v>776461</v>
      </c>
      <c r="B1046" s="85">
        <v>45904</v>
      </c>
      <c r="C1046">
        <v>2025</v>
      </c>
      <c r="D1046">
        <v>9.1</v>
      </c>
      <c r="E1046">
        <v>7</v>
      </c>
      <c r="F1046">
        <v>114.5</v>
      </c>
      <c r="G1046">
        <v>22</v>
      </c>
      <c r="H1046">
        <v>-104</v>
      </c>
      <c r="I1046">
        <v>0.50980400000000003</v>
      </c>
      <c r="J1046">
        <v>108</v>
      </c>
      <c r="K1046">
        <v>-104</v>
      </c>
      <c r="L1046">
        <v>0.33647680099999999</v>
      </c>
      <c r="M1046">
        <v>14</v>
      </c>
      <c r="N1046">
        <v>-104</v>
      </c>
      <c r="O1046">
        <v>0.50980400000000003</v>
      </c>
      <c r="P1046">
        <v>-117</v>
      </c>
      <c r="Q1046">
        <v>-104</v>
      </c>
      <c r="R1046" s="99">
        <v>0.48722106900000001</v>
      </c>
      <c r="S1046" s="102">
        <f t="shared" si="80"/>
        <v>-105.24563973648682</v>
      </c>
      <c r="T1046" s="99">
        <v>0.42440497199999999</v>
      </c>
      <c r="U1046" s="102">
        <f t="shared" si="81"/>
        <v>-135.62400678001481</v>
      </c>
      <c r="V1046">
        <v>0.51972499999999999</v>
      </c>
      <c r="W1046" s="100">
        <f t="shared" si="82"/>
        <v>-108.21404403727031</v>
      </c>
      <c r="X1046">
        <v>0.42191499999999998</v>
      </c>
      <c r="Y1046" s="100">
        <f t="shared" si="83"/>
        <v>137.01456454499129</v>
      </c>
      <c r="Z1046">
        <v>0.46358199999999999</v>
      </c>
      <c r="AA1046" s="100">
        <f t="shared" si="84"/>
        <v>115.71156774853209</v>
      </c>
      <c r="AB1046">
        <v>0.65980399999999995</v>
      </c>
      <c r="AC1046">
        <v>1</v>
      </c>
      <c r="AD1046">
        <v>5</v>
      </c>
      <c r="AE1046">
        <v>3</v>
      </c>
      <c r="AF1046" t="s">
        <v>225</v>
      </c>
      <c r="AG1046" s="99" t="s">
        <v>326</v>
      </c>
      <c r="AH1046">
        <v>-1</v>
      </c>
      <c r="AI1046">
        <v>8</v>
      </c>
      <c r="AJ1046">
        <v>1</v>
      </c>
    </row>
    <row r="1047" spans="1:36" x14ac:dyDescent="0.2">
      <c r="A1047">
        <v>776462</v>
      </c>
      <c r="B1047" s="85">
        <v>45904</v>
      </c>
      <c r="C1047">
        <v>2025</v>
      </c>
      <c r="D1047">
        <v>9.1</v>
      </c>
      <c r="E1047">
        <v>8.5</v>
      </c>
      <c r="F1047">
        <v>-107.5</v>
      </c>
      <c r="G1047">
        <v>15</v>
      </c>
      <c r="H1047">
        <v>-136</v>
      </c>
      <c r="I1047">
        <v>0.57627099999999998</v>
      </c>
      <c r="J1047">
        <v>-150</v>
      </c>
      <c r="K1047">
        <v>-136</v>
      </c>
      <c r="L1047">
        <v>0.31912251699999999</v>
      </c>
      <c r="M1047">
        <v>9</v>
      </c>
      <c r="N1047">
        <v>126</v>
      </c>
      <c r="O1047">
        <v>0.44247799999999998</v>
      </c>
      <c r="P1047">
        <v>138</v>
      </c>
      <c r="Q1047">
        <v>126</v>
      </c>
      <c r="R1047" s="99">
        <v>0.50830082300000001</v>
      </c>
      <c r="S1047" s="102">
        <f t="shared" si="80"/>
        <v>103.37638271052059</v>
      </c>
      <c r="T1047" s="99">
        <v>0.385692068</v>
      </c>
      <c r="U1047" s="102">
        <f t="shared" si="81"/>
        <v>-159.27419383693419</v>
      </c>
      <c r="V1047">
        <v>0.59547499999999998</v>
      </c>
      <c r="W1047" s="100">
        <f t="shared" si="82"/>
        <v>-147.20351028984609</v>
      </c>
      <c r="X1047">
        <v>0.60893799999999998</v>
      </c>
      <c r="Y1047" s="100">
        <f t="shared" si="83"/>
        <v>-155.71392771478691</v>
      </c>
      <c r="Z1047">
        <v>0.62178500000000003</v>
      </c>
      <c r="AA1047" s="100">
        <f t="shared" si="84"/>
        <v>-164.39987837605597</v>
      </c>
      <c r="AB1047">
        <v>0.42627100000000001</v>
      </c>
      <c r="AC1047">
        <v>-1</v>
      </c>
      <c r="AD1047">
        <v>8</v>
      </c>
      <c r="AE1047">
        <v>11</v>
      </c>
      <c r="AF1047" t="s">
        <v>228</v>
      </c>
      <c r="AG1047" s="99" t="s">
        <v>324</v>
      </c>
      <c r="AH1047">
        <v>-1</v>
      </c>
      <c r="AI1047">
        <v>19</v>
      </c>
      <c r="AJ1047">
        <v>1</v>
      </c>
    </row>
    <row r="1048" spans="1:36" x14ac:dyDescent="0.2">
      <c r="A1048">
        <v>776463</v>
      </c>
      <c r="B1048" s="85">
        <v>45904</v>
      </c>
      <c r="C1048">
        <v>2025</v>
      </c>
      <c r="D1048">
        <v>9.1</v>
      </c>
      <c r="E1048">
        <v>9.5</v>
      </c>
      <c r="F1048">
        <v>111.5</v>
      </c>
      <c r="G1048">
        <v>13</v>
      </c>
      <c r="H1048">
        <v>-146</v>
      </c>
      <c r="I1048">
        <v>0.59349600000000002</v>
      </c>
      <c r="J1048">
        <v>-145</v>
      </c>
      <c r="K1048">
        <v>-146</v>
      </c>
      <c r="L1048">
        <v>0.32365466500000001</v>
      </c>
      <c r="M1048">
        <v>4</v>
      </c>
      <c r="N1048">
        <v>135</v>
      </c>
      <c r="O1048">
        <v>0.42553200000000002</v>
      </c>
      <c r="P1048">
        <v>134</v>
      </c>
      <c r="Q1048">
        <v>135</v>
      </c>
      <c r="R1048" s="99">
        <v>0.47088811400000002</v>
      </c>
      <c r="S1048" s="102">
        <f t="shared" si="80"/>
        <v>-112.36467225842949</v>
      </c>
      <c r="T1048" s="99">
        <v>0.44898714299999998</v>
      </c>
      <c r="U1048" s="102">
        <f t="shared" si="81"/>
        <v>-122.72352685163639</v>
      </c>
      <c r="V1048">
        <v>0.59282100000000004</v>
      </c>
      <c r="W1048" s="100">
        <f t="shared" si="82"/>
        <v>-145.59223339121127</v>
      </c>
      <c r="X1048">
        <v>0.57279899999999995</v>
      </c>
      <c r="Y1048" s="100">
        <f t="shared" si="83"/>
        <v>-134.08184905934206</v>
      </c>
      <c r="Z1048">
        <v>0.54660200000000003</v>
      </c>
      <c r="AA1048" s="100">
        <f t="shared" si="84"/>
        <v>-120.55677351907157</v>
      </c>
      <c r="AB1048">
        <v>0.74349600000000005</v>
      </c>
      <c r="AC1048">
        <v>1</v>
      </c>
      <c r="AD1048">
        <v>4</v>
      </c>
      <c r="AE1048">
        <v>3</v>
      </c>
      <c r="AF1048" t="s">
        <v>222</v>
      </c>
      <c r="AG1048" s="99" t="s">
        <v>325</v>
      </c>
      <c r="AH1048">
        <v>1</v>
      </c>
      <c r="AI1048">
        <v>7</v>
      </c>
      <c r="AJ1048">
        <v>-1</v>
      </c>
    </row>
    <row r="1049" spans="1:36" x14ac:dyDescent="0.2">
      <c r="A1049">
        <v>776464</v>
      </c>
      <c r="B1049" s="85">
        <v>45904</v>
      </c>
      <c r="C1049">
        <v>2025</v>
      </c>
      <c r="D1049">
        <v>9.1</v>
      </c>
      <c r="E1049">
        <v>9</v>
      </c>
      <c r="F1049">
        <v>-102</v>
      </c>
      <c r="G1049">
        <v>12</v>
      </c>
      <c r="H1049">
        <v>124</v>
      </c>
      <c r="I1049">
        <v>0.44642900000000002</v>
      </c>
      <c r="J1049">
        <v>124</v>
      </c>
      <c r="K1049">
        <v>124</v>
      </c>
      <c r="L1049">
        <v>0.32174260599999999</v>
      </c>
      <c r="M1049">
        <v>19</v>
      </c>
      <c r="N1049">
        <v>-134</v>
      </c>
      <c r="O1049">
        <v>0.57264999999999999</v>
      </c>
      <c r="P1049">
        <v>-134</v>
      </c>
      <c r="Q1049">
        <v>-134</v>
      </c>
      <c r="R1049" s="99">
        <v>0.55548674300000001</v>
      </c>
      <c r="S1049" s="102">
        <f t="shared" si="80"/>
        <v>124.96516903656712</v>
      </c>
      <c r="T1049" s="99">
        <v>0.62176030199999999</v>
      </c>
      <c r="U1049" s="102">
        <f t="shared" si="81"/>
        <v>164.38261379957001</v>
      </c>
      <c r="V1049">
        <v>0.47746499999999997</v>
      </c>
      <c r="W1049" s="100">
        <f t="shared" si="82"/>
        <v>109.43943535128228</v>
      </c>
      <c r="X1049">
        <v>0.40741899999999998</v>
      </c>
      <c r="Y1049" s="100">
        <f t="shared" si="83"/>
        <v>145.44756135575415</v>
      </c>
      <c r="Z1049">
        <v>0.38327800000000001</v>
      </c>
      <c r="AA1049" s="100">
        <f t="shared" si="84"/>
        <v>160.90722660836258</v>
      </c>
      <c r="AB1049">
        <v>0.296429</v>
      </c>
      <c r="AC1049">
        <v>-1</v>
      </c>
      <c r="AD1049">
        <v>4</v>
      </c>
      <c r="AE1049">
        <v>8</v>
      </c>
      <c r="AF1049" t="s">
        <v>227</v>
      </c>
      <c r="AG1049" s="99" t="s">
        <v>323</v>
      </c>
      <c r="AH1049">
        <v>1</v>
      </c>
      <c r="AI1049">
        <v>12</v>
      </c>
      <c r="AJ1049">
        <v>1</v>
      </c>
    </row>
    <row r="1050" spans="1:36" x14ac:dyDescent="0.2">
      <c r="A1050">
        <v>776444</v>
      </c>
      <c r="B1050" s="85">
        <v>45905</v>
      </c>
      <c r="C1050">
        <v>2025</v>
      </c>
      <c r="D1050">
        <v>9.1</v>
      </c>
      <c r="E1050">
        <v>9</v>
      </c>
      <c r="F1050">
        <v>-103</v>
      </c>
      <c r="G1050">
        <v>4</v>
      </c>
      <c r="H1050">
        <v>-144</v>
      </c>
      <c r="I1050">
        <v>0.59016400000000002</v>
      </c>
      <c r="J1050">
        <v>-147</v>
      </c>
      <c r="K1050">
        <v>-144</v>
      </c>
      <c r="L1050">
        <v>0.34782608700000001</v>
      </c>
      <c r="M1050">
        <v>20</v>
      </c>
      <c r="N1050">
        <v>133</v>
      </c>
      <c r="O1050">
        <v>0.42918499999999998</v>
      </c>
      <c r="P1050">
        <v>135</v>
      </c>
      <c r="Q1050">
        <v>133</v>
      </c>
      <c r="R1050" s="99">
        <v>0.53667635899999999</v>
      </c>
      <c r="S1050" s="102">
        <f t="shared" si="80"/>
        <v>115.83185305236776</v>
      </c>
      <c r="T1050" s="99">
        <v>0.15578957500000001</v>
      </c>
      <c r="U1050" s="102">
        <f t="shared" si="81"/>
        <v>-541.89147444557818</v>
      </c>
      <c r="V1050">
        <v>0.57215199999999999</v>
      </c>
      <c r="W1050" s="100">
        <f t="shared" si="82"/>
        <v>-133.72786597109254</v>
      </c>
      <c r="X1050">
        <v>0.460781</v>
      </c>
      <c r="Y1050" s="100">
        <f t="shared" si="83"/>
        <v>117.02283731317047</v>
      </c>
      <c r="Z1050">
        <v>0.53278099999999995</v>
      </c>
      <c r="AA1050" s="100">
        <f t="shared" si="84"/>
        <v>-114.03239166215413</v>
      </c>
      <c r="AB1050">
        <v>0.440164</v>
      </c>
      <c r="AC1050">
        <v>-1</v>
      </c>
      <c r="AD1050">
        <v>4</v>
      </c>
      <c r="AE1050">
        <v>10</v>
      </c>
      <c r="AF1050" t="s">
        <v>224</v>
      </c>
      <c r="AG1050" s="99" t="s">
        <v>324</v>
      </c>
      <c r="AH1050">
        <v>-1</v>
      </c>
      <c r="AI1050">
        <v>14</v>
      </c>
      <c r="AJ1050">
        <v>1</v>
      </c>
    </row>
    <row r="1051" spans="1:36" x14ac:dyDescent="0.2">
      <c r="A1051">
        <v>776445</v>
      </c>
      <c r="B1051" s="85">
        <v>45905</v>
      </c>
      <c r="C1051">
        <v>2025</v>
      </c>
      <c r="D1051">
        <v>9.1</v>
      </c>
      <c r="E1051">
        <v>9</v>
      </c>
      <c r="F1051">
        <v>-104</v>
      </c>
      <c r="G1051">
        <v>26</v>
      </c>
      <c r="H1051">
        <v>-113</v>
      </c>
      <c r="I1051">
        <v>0.53051599999999999</v>
      </c>
      <c r="J1051">
        <v>-117</v>
      </c>
      <c r="K1051">
        <v>-113</v>
      </c>
      <c r="L1051">
        <v>0.33921411400000001</v>
      </c>
      <c r="M1051">
        <v>25</v>
      </c>
      <c r="N1051">
        <v>105</v>
      </c>
      <c r="O1051">
        <v>0.48780499999999999</v>
      </c>
      <c r="P1051">
        <v>108</v>
      </c>
      <c r="Q1051">
        <v>105</v>
      </c>
      <c r="R1051" s="99">
        <v>0.54901456400000004</v>
      </c>
      <c r="S1051" s="102">
        <f t="shared" si="80"/>
        <v>121.7366504935206</v>
      </c>
      <c r="T1051" s="99">
        <v>0.33411174599999999</v>
      </c>
      <c r="U1051" s="102">
        <f t="shared" si="81"/>
        <v>-199.30106078940423</v>
      </c>
      <c r="V1051">
        <v>0.58970800000000001</v>
      </c>
      <c r="W1051" s="100">
        <f t="shared" si="82"/>
        <v>-143.72885652169677</v>
      </c>
      <c r="X1051">
        <v>0.44813399999999998</v>
      </c>
      <c r="Y1051" s="100">
        <f t="shared" si="83"/>
        <v>123.14754069095405</v>
      </c>
      <c r="Z1051">
        <v>0.52749999999999997</v>
      </c>
      <c r="AA1051" s="100">
        <f t="shared" si="84"/>
        <v>-111.64021164021163</v>
      </c>
      <c r="AB1051">
        <v>0.38051600000000002</v>
      </c>
      <c r="AC1051">
        <v>-1</v>
      </c>
      <c r="AD1051">
        <v>2</v>
      </c>
      <c r="AE1051">
        <v>8</v>
      </c>
      <c r="AF1051" t="s">
        <v>224</v>
      </c>
      <c r="AG1051" s="99" t="s">
        <v>324</v>
      </c>
      <c r="AH1051">
        <v>-1</v>
      </c>
      <c r="AI1051">
        <v>10</v>
      </c>
      <c r="AJ1051">
        <v>1</v>
      </c>
    </row>
    <row r="1052" spans="1:36" x14ac:dyDescent="0.2">
      <c r="A1052">
        <v>776446</v>
      </c>
      <c r="B1052" s="85">
        <v>45905</v>
      </c>
      <c r="C1052">
        <v>2025</v>
      </c>
      <c r="D1052">
        <v>9.1</v>
      </c>
      <c r="E1052">
        <v>8</v>
      </c>
      <c r="F1052">
        <v>-104</v>
      </c>
      <c r="G1052">
        <v>13</v>
      </c>
      <c r="H1052">
        <v>-122</v>
      </c>
      <c r="I1052">
        <v>0.54954999999999998</v>
      </c>
      <c r="J1052">
        <v>-125</v>
      </c>
      <c r="K1052">
        <v>-122</v>
      </c>
      <c r="L1052">
        <v>0.32365466500000001</v>
      </c>
      <c r="M1052">
        <v>15</v>
      </c>
      <c r="N1052">
        <v>113</v>
      </c>
      <c r="O1052">
        <v>0.46948400000000001</v>
      </c>
      <c r="P1052">
        <v>115</v>
      </c>
      <c r="Q1052">
        <v>113</v>
      </c>
      <c r="R1052" s="99">
        <v>0.48019141300000001</v>
      </c>
      <c r="S1052" s="102">
        <f t="shared" si="80"/>
        <v>-108.25028789092485</v>
      </c>
      <c r="T1052" s="99">
        <v>0.57520611799999999</v>
      </c>
      <c r="U1052" s="102">
        <f t="shared" si="81"/>
        <v>135.40828678883844</v>
      </c>
      <c r="V1052">
        <v>0.456459</v>
      </c>
      <c r="W1052" s="100">
        <f t="shared" si="82"/>
        <v>119.07772658661567</v>
      </c>
      <c r="X1052">
        <v>0.52157399999999998</v>
      </c>
      <c r="Y1052" s="100">
        <f t="shared" si="83"/>
        <v>-109.01874062028401</v>
      </c>
      <c r="Z1052">
        <v>0.47976999999999997</v>
      </c>
      <c r="AA1052" s="100">
        <f t="shared" si="84"/>
        <v>108.43320757863142</v>
      </c>
      <c r="AB1052">
        <v>0.69955000000000001</v>
      </c>
      <c r="AC1052">
        <v>1</v>
      </c>
      <c r="AD1052">
        <v>2</v>
      </c>
      <c r="AE1052">
        <v>1</v>
      </c>
      <c r="AF1052" t="s">
        <v>222</v>
      </c>
      <c r="AG1052" s="99" t="s">
        <v>325</v>
      </c>
      <c r="AH1052">
        <v>1</v>
      </c>
      <c r="AI1052">
        <v>3</v>
      </c>
      <c r="AJ1052">
        <v>-1</v>
      </c>
    </row>
    <row r="1053" spans="1:36" x14ac:dyDescent="0.2">
      <c r="A1053">
        <v>776448</v>
      </c>
      <c r="B1053" s="85">
        <v>45905</v>
      </c>
      <c r="C1053">
        <v>2025</v>
      </c>
      <c r="D1053">
        <v>9.1</v>
      </c>
      <c r="E1053">
        <v>9</v>
      </c>
      <c r="F1053">
        <v>107.5</v>
      </c>
      <c r="G1053">
        <v>1</v>
      </c>
      <c r="H1053">
        <v>116</v>
      </c>
      <c r="I1053">
        <v>0.46296300000000001</v>
      </c>
      <c r="J1053">
        <v>117</v>
      </c>
      <c r="K1053">
        <v>116</v>
      </c>
      <c r="L1053">
        <v>0.340368381</v>
      </c>
      <c r="M1053">
        <v>3</v>
      </c>
      <c r="N1053">
        <v>-126</v>
      </c>
      <c r="O1053">
        <v>0.55752199999999996</v>
      </c>
      <c r="P1053">
        <v>-127</v>
      </c>
      <c r="Q1053">
        <v>-126</v>
      </c>
      <c r="R1053" s="99">
        <v>0.507066346</v>
      </c>
      <c r="S1053" s="102">
        <f t="shared" si="80"/>
        <v>102.86705764260924</v>
      </c>
      <c r="T1053" s="99">
        <v>0.60773068100000005</v>
      </c>
      <c r="U1053" s="102">
        <f t="shared" si="81"/>
        <v>154.92689628372392</v>
      </c>
      <c r="V1053">
        <v>0.53361899999999995</v>
      </c>
      <c r="W1053" s="100">
        <f t="shared" si="82"/>
        <v>-114.41696810118765</v>
      </c>
      <c r="X1053">
        <v>0.48709799999999998</v>
      </c>
      <c r="Y1053" s="100">
        <f t="shared" si="83"/>
        <v>105.29749660232643</v>
      </c>
      <c r="Z1053">
        <v>0.53583700000000001</v>
      </c>
      <c r="AA1053" s="100">
        <f t="shared" si="84"/>
        <v>-115.44155824570248</v>
      </c>
      <c r="AB1053">
        <v>0.61296300000000004</v>
      </c>
      <c r="AC1053">
        <v>1</v>
      </c>
      <c r="AD1053">
        <v>10</v>
      </c>
      <c r="AE1053">
        <v>5</v>
      </c>
      <c r="AF1053" t="s">
        <v>230</v>
      </c>
      <c r="AG1053" s="99" t="s">
        <v>326</v>
      </c>
      <c r="AH1053">
        <v>-1</v>
      </c>
      <c r="AI1053">
        <v>15</v>
      </c>
      <c r="AJ1053">
        <v>1</v>
      </c>
    </row>
    <row r="1054" spans="1:36" x14ac:dyDescent="0.2">
      <c r="A1054">
        <v>776449</v>
      </c>
      <c r="B1054" s="85">
        <v>45905</v>
      </c>
      <c r="C1054">
        <v>2025</v>
      </c>
      <c r="D1054">
        <v>9.1</v>
      </c>
      <c r="E1054">
        <v>8</v>
      </c>
      <c r="F1054">
        <v>105</v>
      </c>
      <c r="G1054">
        <v>28</v>
      </c>
      <c r="H1054">
        <v>-120</v>
      </c>
      <c r="I1054">
        <v>0.54545500000000002</v>
      </c>
      <c r="J1054">
        <v>-111</v>
      </c>
      <c r="K1054">
        <v>-120</v>
      </c>
      <c r="L1054">
        <v>0.33222175900000001</v>
      </c>
      <c r="M1054">
        <v>12</v>
      </c>
      <c r="N1054">
        <v>111</v>
      </c>
      <c r="O1054">
        <v>0.47393400000000002</v>
      </c>
      <c r="P1054">
        <v>103</v>
      </c>
      <c r="Q1054">
        <v>111</v>
      </c>
      <c r="R1054" s="99">
        <v>0.45459027600000002</v>
      </c>
      <c r="S1054" s="102">
        <f t="shared" si="80"/>
        <v>-119.97830855493265</v>
      </c>
      <c r="T1054" s="99">
        <v>0.459311095</v>
      </c>
      <c r="U1054" s="102">
        <f t="shared" si="81"/>
        <v>-117.71736212903805</v>
      </c>
      <c r="V1054">
        <v>0.572631</v>
      </c>
      <c r="W1054" s="100">
        <f t="shared" si="82"/>
        <v>-133.98983080195336</v>
      </c>
      <c r="X1054">
        <v>0.57169199999999998</v>
      </c>
      <c r="Y1054" s="100">
        <f t="shared" si="83"/>
        <v>-133.47684376663523</v>
      </c>
      <c r="Z1054">
        <v>0.60397299999999998</v>
      </c>
      <c r="AA1054" s="100">
        <f t="shared" si="84"/>
        <v>-152.50803606824786</v>
      </c>
      <c r="AB1054">
        <v>0.69545500000000005</v>
      </c>
      <c r="AC1054">
        <v>1</v>
      </c>
      <c r="AD1054">
        <v>4</v>
      </c>
      <c r="AE1054">
        <v>3</v>
      </c>
      <c r="AF1054" t="s">
        <v>222</v>
      </c>
      <c r="AG1054" s="99" t="s">
        <v>325</v>
      </c>
      <c r="AH1054">
        <v>1</v>
      </c>
      <c r="AI1054">
        <v>7</v>
      </c>
      <c r="AJ1054">
        <v>-1</v>
      </c>
    </row>
    <row r="1055" spans="1:36" x14ac:dyDescent="0.2">
      <c r="A1055">
        <v>776450</v>
      </c>
      <c r="B1055" s="85">
        <v>45905</v>
      </c>
      <c r="C1055">
        <v>2025</v>
      </c>
      <c r="D1055">
        <v>9.1</v>
      </c>
      <c r="E1055">
        <v>9.5</v>
      </c>
      <c r="F1055">
        <v>104</v>
      </c>
      <c r="G1055">
        <v>6</v>
      </c>
      <c r="H1055">
        <v>103</v>
      </c>
      <c r="I1055">
        <v>0.49261100000000002</v>
      </c>
      <c r="J1055">
        <v>104</v>
      </c>
      <c r="K1055">
        <v>103</v>
      </c>
      <c r="L1055">
        <v>0.333208536</v>
      </c>
      <c r="M1055">
        <v>18</v>
      </c>
      <c r="N1055">
        <v>-111</v>
      </c>
      <c r="O1055">
        <v>0.52606600000000003</v>
      </c>
      <c r="P1055">
        <v>-113</v>
      </c>
      <c r="Q1055">
        <v>-111</v>
      </c>
      <c r="R1055" s="99">
        <v>0.52715939899999997</v>
      </c>
      <c r="S1055" s="102">
        <f t="shared" si="80"/>
        <v>111.48776096746396</v>
      </c>
      <c r="T1055" s="99">
        <v>0.48390699799999998</v>
      </c>
      <c r="U1055" s="102">
        <f t="shared" si="81"/>
        <v>-106.65127888892405</v>
      </c>
      <c r="V1055">
        <v>0.476775</v>
      </c>
      <c r="W1055" s="100">
        <f t="shared" si="82"/>
        <v>109.7425410308846</v>
      </c>
      <c r="X1055">
        <v>0.43630099999999999</v>
      </c>
      <c r="Y1055" s="100">
        <f t="shared" si="83"/>
        <v>129.19956635442045</v>
      </c>
      <c r="Z1055">
        <v>0.42111599999999999</v>
      </c>
      <c r="AA1055" s="100">
        <f t="shared" si="84"/>
        <v>137.46426162862488</v>
      </c>
      <c r="AB1055">
        <v>0.342611</v>
      </c>
      <c r="AC1055">
        <v>-1</v>
      </c>
      <c r="AD1055">
        <v>4</v>
      </c>
      <c r="AE1055">
        <v>5</v>
      </c>
      <c r="AF1055" t="s">
        <v>222</v>
      </c>
      <c r="AG1055" s="99" t="s">
        <v>323</v>
      </c>
      <c r="AH1055">
        <v>1</v>
      </c>
      <c r="AI1055">
        <v>9</v>
      </c>
      <c r="AJ1055">
        <v>-1</v>
      </c>
    </row>
    <row r="1056" spans="1:36" x14ac:dyDescent="0.2">
      <c r="A1056">
        <v>776453</v>
      </c>
      <c r="B1056" s="85">
        <v>45905</v>
      </c>
      <c r="C1056">
        <v>2025</v>
      </c>
      <c r="D1056">
        <v>9.1</v>
      </c>
      <c r="E1056">
        <v>8.5</v>
      </c>
      <c r="F1056">
        <v>106</v>
      </c>
      <c r="G1056">
        <v>22</v>
      </c>
      <c r="H1056">
        <v>112</v>
      </c>
      <c r="I1056">
        <v>0.47169800000000001</v>
      </c>
      <c r="J1056">
        <v>124</v>
      </c>
      <c r="K1056">
        <v>112</v>
      </c>
      <c r="L1056">
        <v>0.33647680099999999</v>
      </c>
      <c r="M1056">
        <v>17</v>
      </c>
      <c r="N1056">
        <v>-122</v>
      </c>
      <c r="O1056">
        <v>0.54954999999999998</v>
      </c>
      <c r="P1056">
        <v>-135</v>
      </c>
      <c r="Q1056">
        <v>-122</v>
      </c>
      <c r="R1056" s="99">
        <v>0.48656994999999997</v>
      </c>
      <c r="S1056" s="102">
        <f t="shared" si="80"/>
        <v>-105.52029569438062</v>
      </c>
      <c r="T1056" s="99">
        <v>0.45396957399999999</v>
      </c>
      <c r="U1056" s="102">
        <f t="shared" si="81"/>
        <v>-120.27907976053037</v>
      </c>
      <c r="V1056">
        <v>0.49001600000000001</v>
      </c>
      <c r="W1056" s="100">
        <f t="shared" si="82"/>
        <v>104.07496898060471</v>
      </c>
      <c r="X1056">
        <v>0.46415200000000001</v>
      </c>
      <c r="Y1056" s="100">
        <f t="shared" si="83"/>
        <v>115.44666402385425</v>
      </c>
      <c r="Z1056">
        <v>0.49836200000000003</v>
      </c>
      <c r="AA1056" s="100">
        <f t="shared" si="84"/>
        <v>100.65735349003334</v>
      </c>
      <c r="AB1056">
        <v>0.32169799999999998</v>
      </c>
      <c r="AC1056">
        <v>-1</v>
      </c>
      <c r="AD1056">
        <v>2</v>
      </c>
      <c r="AE1056">
        <v>5</v>
      </c>
      <c r="AF1056" t="s">
        <v>228</v>
      </c>
      <c r="AG1056" s="99" t="s">
        <v>323</v>
      </c>
      <c r="AH1056">
        <v>1</v>
      </c>
      <c r="AI1056">
        <v>7</v>
      </c>
      <c r="AJ1056">
        <v>-1</v>
      </c>
    </row>
    <row r="1057" spans="1:36" x14ac:dyDescent="0.2">
      <c r="A1057">
        <v>776457</v>
      </c>
      <c r="B1057" s="85">
        <v>45905</v>
      </c>
      <c r="C1057">
        <v>2025</v>
      </c>
      <c r="D1057">
        <v>9.1</v>
      </c>
      <c r="E1057">
        <v>9</v>
      </c>
      <c r="F1057">
        <v>-104</v>
      </c>
      <c r="G1057">
        <v>19</v>
      </c>
      <c r="H1057">
        <v>-113</v>
      </c>
      <c r="I1057">
        <v>0.53051599999999999</v>
      </c>
      <c r="J1057">
        <v>-126</v>
      </c>
      <c r="K1057">
        <v>-113</v>
      </c>
      <c r="L1057">
        <v>0.32247815699999999</v>
      </c>
      <c r="M1057">
        <v>29</v>
      </c>
      <c r="N1057">
        <v>105</v>
      </c>
      <c r="O1057">
        <v>0.48780499999999999</v>
      </c>
      <c r="P1057">
        <v>117</v>
      </c>
      <c r="Q1057">
        <v>105</v>
      </c>
      <c r="R1057" s="99">
        <v>0.47385103000000001</v>
      </c>
      <c r="S1057" s="102">
        <f t="shared" si="80"/>
        <v>-111.03678934706545</v>
      </c>
      <c r="T1057" s="99">
        <v>0.49807306200000001</v>
      </c>
      <c r="U1057" s="102">
        <f t="shared" si="81"/>
        <v>-100.77375716416479</v>
      </c>
      <c r="V1057">
        <v>0.55488899999999997</v>
      </c>
      <c r="W1057" s="100">
        <f t="shared" si="82"/>
        <v>-124.66306157340527</v>
      </c>
      <c r="X1057">
        <v>0.60669399999999996</v>
      </c>
      <c r="Y1057" s="100">
        <f t="shared" si="83"/>
        <v>-154.25495670038086</v>
      </c>
      <c r="Z1057">
        <v>0.56536299999999995</v>
      </c>
      <c r="AA1057" s="100">
        <f t="shared" si="84"/>
        <v>-130.07705280498436</v>
      </c>
      <c r="AB1057">
        <v>0.38051600000000002</v>
      </c>
      <c r="AC1057">
        <v>-1</v>
      </c>
      <c r="AD1057">
        <v>1</v>
      </c>
      <c r="AE1057">
        <v>7</v>
      </c>
      <c r="AF1057" t="s">
        <v>224</v>
      </c>
      <c r="AG1057" s="99" t="s">
        <v>324</v>
      </c>
      <c r="AH1057">
        <v>-1</v>
      </c>
      <c r="AI1057">
        <v>8</v>
      </c>
      <c r="AJ1057">
        <v>-1</v>
      </c>
    </row>
    <row r="1058" spans="1:36" x14ac:dyDescent="0.2">
      <c r="A1058">
        <v>776460</v>
      </c>
      <c r="B1058" s="85">
        <v>45905</v>
      </c>
      <c r="C1058">
        <v>2025</v>
      </c>
      <c r="D1058">
        <v>9.1</v>
      </c>
      <c r="E1058">
        <v>7.5</v>
      </c>
      <c r="F1058">
        <v>102</v>
      </c>
      <c r="G1058">
        <v>0</v>
      </c>
      <c r="H1058">
        <v>-118</v>
      </c>
      <c r="I1058">
        <v>0.54128399999999999</v>
      </c>
      <c r="J1058">
        <v>-130</v>
      </c>
      <c r="K1058">
        <v>-118</v>
      </c>
      <c r="L1058">
        <v>0.327106864</v>
      </c>
      <c r="M1058">
        <v>24</v>
      </c>
      <c r="N1058">
        <v>109</v>
      </c>
      <c r="O1058">
        <v>0.47846899999999998</v>
      </c>
      <c r="P1058">
        <v>120</v>
      </c>
      <c r="Q1058">
        <v>109</v>
      </c>
      <c r="R1058" s="99">
        <v>0.47370021299999998</v>
      </c>
      <c r="S1058" s="102">
        <f t="shared" si="80"/>
        <v>-111.10397938537555</v>
      </c>
      <c r="T1058" s="99">
        <v>0.49853455099999999</v>
      </c>
      <c r="U1058" s="102">
        <f t="shared" si="81"/>
        <v>-100.58790268279721</v>
      </c>
      <c r="V1058">
        <v>0.59944500000000001</v>
      </c>
      <c r="W1058" s="100">
        <f t="shared" si="82"/>
        <v>-149.65360562219919</v>
      </c>
      <c r="X1058">
        <v>0.51402400000000004</v>
      </c>
      <c r="Y1058" s="100">
        <f t="shared" si="83"/>
        <v>-105.77147842691821</v>
      </c>
      <c r="Z1058">
        <v>0.51056900000000005</v>
      </c>
      <c r="AA1058" s="100">
        <f t="shared" si="84"/>
        <v>-104.31889275505641</v>
      </c>
      <c r="AB1058">
        <v>0.69128400000000001</v>
      </c>
      <c r="AC1058">
        <v>1</v>
      </c>
      <c r="AD1058">
        <v>4</v>
      </c>
      <c r="AE1058">
        <v>1</v>
      </c>
      <c r="AF1058" t="s">
        <v>228</v>
      </c>
      <c r="AG1058" s="99" t="s">
        <v>325</v>
      </c>
      <c r="AH1058">
        <v>1</v>
      </c>
      <c r="AI1058">
        <v>5</v>
      </c>
      <c r="AJ1058">
        <v>-1</v>
      </c>
    </row>
    <row r="1059" spans="1:36" x14ac:dyDescent="0.2">
      <c r="A1059">
        <v>776424</v>
      </c>
      <c r="B1059" s="85">
        <v>45906</v>
      </c>
      <c r="C1059">
        <v>2025</v>
      </c>
      <c r="D1059">
        <v>9.1</v>
      </c>
      <c r="E1059">
        <v>9</v>
      </c>
      <c r="F1059">
        <v>-105</v>
      </c>
      <c r="G1059">
        <v>1</v>
      </c>
      <c r="H1059">
        <v>108</v>
      </c>
      <c r="I1059">
        <v>0.480769</v>
      </c>
      <c r="J1059">
        <v>107</v>
      </c>
      <c r="K1059">
        <v>108</v>
      </c>
      <c r="L1059">
        <v>0.340368381</v>
      </c>
      <c r="M1059">
        <v>3</v>
      </c>
      <c r="N1059">
        <v>-117</v>
      </c>
      <c r="O1059">
        <v>0.53917099999999996</v>
      </c>
      <c r="P1059">
        <v>-116</v>
      </c>
      <c r="Q1059">
        <v>-117</v>
      </c>
      <c r="R1059" s="99">
        <v>0.50328809900000004</v>
      </c>
      <c r="S1059" s="102">
        <f t="shared" si="80"/>
        <v>101.32394613190476</v>
      </c>
      <c r="T1059" s="99">
        <v>0.50597300099999998</v>
      </c>
      <c r="U1059" s="102">
        <f t="shared" si="81"/>
        <v>102.41808687059226</v>
      </c>
      <c r="V1059">
        <v>0.55682699999999996</v>
      </c>
      <c r="W1059" s="100">
        <f t="shared" si="82"/>
        <v>-125.64551540820399</v>
      </c>
      <c r="X1059">
        <v>0.50267899999999999</v>
      </c>
      <c r="Y1059" s="100">
        <f t="shared" si="83"/>
        <v>-101.0773725621882</v>
      </c>
      <c r="Z1059">
        <v>0.53221399999999996</v>
      </c>
      <c r="AA1059" s="100">
        <f t="shared" si="84"/>
        <v>-113.77296456071792</v>
      </c>
      <c r="AB1059">
        <v>0.63076900000000002</v>
      </c>
      <c r="AC1059">
        <v>1</v>
      </c>
      <c r="AD1059">
        <v>5</v>
      </c>
      <c r="AE1059">
        <v>1</v>
      </c>
      <c r="AF1059" t="s">
        <v>227</v>
      </c>
      <c r="AG1059" s="99" t="s">
        <v>326</v>
      </c>
      <c r="AH1059">
        <v>-1</v>
      </c>
      <c r="AI1059">
        <v>6</v>
      </c>
      <c r="AJ1059">
        <v>-1</v>
      </c>
    </row>
    <row r="1060" spans="1:36" x14ac:dyDescent="0.2">
      <c r="A1060">
        <v>776430</v>
      </c>
      <c r="B1060" s="85">
        <v>45906</v>
      </c>
      <c r="C1060">
        <v>2025</v>
      </c>
      <c r="D1060">
        <v>9.1</v>
      </c>
      <c r="E1060">
        <v>9</v>
      </c>
      <c r="F1060">
        <v>108.5</v>
      </c>
      <c r="G1060">
        <v>4</v>
      </c>
      <c r="H1060">
        <v>-127</v>
      </c>
      <c r="I1060">
        <v>0.55947100000000005</v>
      </c>
      <c r="J1060">
        <v>-113</v>
      </c>
      <c r="K1060">
        <v>-127</v>
      </c>
      <c r="L1060">
        <v>0.34782608700000001</v>
      </c>
      <c r="M1060">
        <v>20</v>
      </c>
      <c r="N1060">
        <v>117</v>
      </c>
      <c r="O1060">
        <v>0.46082899999999999</v>
      </c>
      <c r="P1060">
        <v>104</v>
      </c>
      <c r="Q1060">
        <v>117</v>
      </c>
      <c r="R1060" s="99">
        <v>0.54338114999999998</v>
      </c>
      <c r="S1060" s="102">
        <f t="shared" si="80"/>
        <v>119.00103335637588</v>
      </c>
      <c r="T1060" s="99">
        <v>0.44668745999999998</v>
      </c>
      <c r="U1060" s="102">
        <f t="shared" si="81"/>
        <v>-123.87017535706066</v>
      </c>
      <c r="V1060">
        <v>0.59026900000000004</v>
      </c>
      <c r="W1060" s="100">
        <f t="shared" si="82"/>
        <v>-144.06256787990174</v>
      </c>
      <c r="X1060">
        <v>0.47355199999999997</v>
      </c>
      <c r="Y1060" s="100">
        <f t="shared" si="83"/>
        <v>111.17005101868433</v>
      </c>
      <c r="Z1060">
        <v>0.551288</v>
      </c>
      <c r="AA1060" s="100">
        <f t="shared" si="84"/>
        <v>-122.86009734529053</v>
      </c>
      <c r="AB1060">
        <v>0.40947099999999997</v>
      </c>
      <c r="AC1060">
        <v>-1</v>
      </c>
      <c r="AD1060">
        <v>4</v>
      </c>
      <c r="AE1060">
        <v>17</v>
      </c>
      <c r="AF1060" t="s">
        <v>229</v>
      </c>
      <c r="AG1060" s="99" t="s">
        <v>324</v>
      </c>
      <c r="AH1060">
        <v>-1</v>
      </c>
      <c r="AI1060">
        <v>21</v>
      </c>
      <c r="AJ1060">
        <v>1</v>
      </c>
    </row>
    <row r="1061" spans="1:36" x14ac:dyDescent="0.2">
      <c r="A1061">
        <v>776432</v>
      </c>
      <c r="B1061" s="85">
        <v>45906</v>
      </c>
      <c r="C1061">
        <v>2025</v>
      </c>
      <c r="D1061">
        <v>9.1</v>
      </c>
      <c r="E1061">
        <v>7</v>
      </c>
      <c r="F1061">
        <v>106.5</v>
      </c>
      <c r="G1061">
        <v>28</v>
      </c>
      <c r="H1061">
        <v>-113</v>
      </c>
      <c r="I1061">
        <v>0.53051599999999999</v>
      </c>
      <c r="J1061">
        <v>-115</v>
      </c>
      <c r="K1061">
        <v>-113</v>
      </c>
      <c r="L1061">
        <v>0.33222175900000001</v>
      </c>
      <c r="M1061">
        <v>12</v>
      </c>
      <c r="N1061">
        <v>105</v>
      </c>
      <c r="O1061">
        <v>0.48780499999999999</v>
      </c>
      <c r="P1061">
        <v>106</v>
      </c>
      <c r="Q1061">
        <v>105</v>
      </c>
      <c r="R1061" s="99">
        <v>0.45587646199999998</v>
      </c>
      <c r="S1061" s="102">
        <f t="shared" si="80"/>
        <v>-119.35767326368345</v>
      </c>
      <c r="T1061" s="99">
        <v>0.49358230400000003</v>
      </c>
      <c r="U1061" s="102">
        <f t="shared" si="81"/>
        <v>-102.60045627567717</v>
      </c>
      <c r="V1061">
        <v>0.55272699999999997</v>
      </c>
      <c r="W1061" s="100">
        <f t="shared" si="82"/>
        <v>-123.57709944485804</v>
      </c>
      <c r="X1061">
        <v>0.58478699999999995</v>
      </c>
      <c r="Y1061" s="100">
        <f t="shared" si="83"/>
        <v>-140.84024344131805</v>
      </c>
      <c r="Z1061">
        <v>0.57141900000000001</v>
      </c>
      <c r="AA1061" s="100">
        <f t="shared" si="84"/>
        <v>-133.3281223386011</v>
      </c>
      <c r="AB1061">
        <v>0.38051600000000002</v>
      </c>
      <c r="AC1061">
        <v>-1</v>
      </c>
      <c r="AD1061">
        <v>0</v>
      </c>
      <c r="AE1061">
        <v>11</v>
      </c>
      <c r="AF1061" t="s">
        <v>229</v>
      </c>
      <c r="AG1061" s="99" t="s">
        <v>324</v>
      </c>
      <c r="AH1061">
        <v>-1</v>
      </c>
      <c r="AI1061">
        <v>11</v>
      </c>
      <c r="AJ1061">
        <v>1</v>
      </c>
    </row>
    <row r="1062" spans="1:36" x14ac:dyDescent="0.2">
      <c r="A1062">
        <v>776433</v>
      </c>
      <c r="B1062" s="85">
        <v>45906</v>
      </c>
      <c r="C1062">
        <v>2025</v>
      </c>
      <c r="D1062">
        <v>9.1</v>
      </c>
      <c r="E1062">
        <v>8</v>
      </c>
      <c r="F1062">
        <v>104</v>
      </c>
      <c r="G1062">
        <v>11</v>
      </c>
      <c r="H1062">
        <v>150</v>
      </c>
      <c r="I1062">
        <v>0.4</v>
      </c>
      <c r="J1062">
        <v>140</v>
      </c>
      <c r="K1062">
        <v>150</v>
      </c>
      <c r="L1062">
        <v>0.35061088499999998</v>
      </c>
      <c r="M1062">
        <v>21</v>
      </c>
      <c r="N1062">
        <v>-163</v>
      </c>
      <c r="O1062">
        <v>0.61977199999999999</v>
      </c>
      <c r="P1062">
        <v>-153</v>
      </c>
      <c r="Q1062">
        <v>-163</v>
      </c>
      <c r="R1062" s="99">
        <v>0.55280101800000003</v>
      </c>
      <c r="S1062" s="102">
        <f t="shared" si="80"/>
        <v>123.61410473872681</v>
      </c>
      <c r="T1062" s="99">
        <v>0.55815309599999996</v>
      </c>
      <c r="U1062" s="102">
        <f t="shared" si="81"/>
        <v>126.3227355328487</v>
      </c>
      <c r="V1062">
        <v>0.44692199999999999</v>
      </c>
      <c r="W1062" s="100">
        <f t="shared" si="82"/>
        <v>123.75269062610477</v>
      </c>
      <c r="X1062">
        <v>0.37893399999999999</v>
      </c>
      <c r="Y1062" s="100">
        <f t="shared" si="83"/>
        <v>163.89819863089616</v>
      </c>
      <c r="Z1062">
        <v>0.39483099999999999</v>
      </c>
      <c r="AA1062" s="100">
        <f t="shared" si="84"/>
        <v>153.27291929964974</v>
      </c>
      <c r="AB1062">
        <v>0.25</v>
      </c>
      <c r="AC1062">
        <v>-1</v>
      </c>
      <c r="AD1062">
        <v>2</v>
      </c>
      <c r="AE1062">
        <v>4</v>
      </c>
      <c r="AF1062" t="s">
        <v>225</v>
      </c>
      <c r="AG1062" s="99" t="s">
        <v>323</v>
      </c>
      <c r="AH1062">
        <v>1</v>
      </c>
      <c r="AI1062">
        <v>6</v>
      </c>
      <c r="AJ1062">
        <v>-1</v>
      </c>
    </row>
    <row r="1063" spans="1:36" x14ac:dyDescent="0.2">
      <c r="A1063">
        <v>776434</v>
      </c>
      <c r="B1063" s="85">
        <v>45906</v>
      </c>
      <c r="C1063">
        <v>2025</v>
      </c>
      <c r="D1063">
        <v>9.1</v>
      </c>
      <c r="E1063">
        <v>8.5</v>
      </c>
      <c r="F1063">
        <v>107.5</v>
      </c>
      <c r="G1063">
        <v>13</v>
      </c>
      <c r="H1063">
        <v>113</v>
      </c>
      <c r="I1063">
        <v>0.46948400000000001</v>
      </c>
      <c r="J1063">
        <v>108</v>
      </c>
      <c r="K1063">
        <v>113</v>
      </c>
      <c r="L1063">
        <v>0.32365466500000001</v>
      </c>
      <c r="M1063">
        <v>15</v>
      </c>
      <c r="N1063">
        <v>-122</v>
      </c>
      <c r="O1063">
        <v>0.54954999999999998</v>
      </c>
      <c r="P1063">
        <v>-117</v>
      </c>
      <c r="Q1063">
        <v>-122</v>
      </c>
      <c r="R1063" s="99">
        <v>0.48536819399999998</v>
      </c>
      <c r="S1063" s="102">
        <f t="shared" si="80"/>
        <v>-106.0291573205145</v>
      </c>
      <c r="T1063" s="99">
        <v>0.67067485000000004</v>
      </c>
      <c r="U1063" s="102">
        <f t="shared" si="81"/>
        <v>203.65126987720194</v>
      </c>
      <c r="V1063">
        <v>0.46643800000000002</v>
      </c>
      <c r="W1063" s="100">
        <f t="shared" si="82"/>
        <v>114.39076576093714</v>
      </c>
      <c r="X1063">
        <v>0.50950099999999998</v>
      </c>
      <c r="Y1063" s="100">
        <f t="shared" si="83"/>
        <v>-103.87401401429972</v>
      </c>
      <c r="Z1063">
        <v>0.48838300000000001</v>
      </c>
      <c r="AA1063" s="100">
        <f t="shared" si="84"/>
        <v>104.75733184816015</v>
      </c>
      <c r="AB1063">
        <v>0.61948400000000003</v>
      </c>
      <c r="AC1063">
        <v>1</v>
      </c>
      <c r="AD1063">
        <v>11</v>
      </c>
      <c r="AE1063">
        <v>2</v>
      </c>
      <c r="AF1063" t="s">
        <v>229</v>
      </c>
      <c r="AG1063" s="99" t="s">
        <v>326</v>
      </c>
      <c r="AH1063">
        <v>-1</v>
      </c>
      <c r="AI1063">
        <v>13</v>
      </c>
      <c r="AJ1063">
        <v>1</v>
      </c>
    </row>
    <row r="1064" spans="1:36" x14ac:dyDescent="0.2">
      <c r="A1064">
        <v>776436</v>
      </c>
      <c r="B1064" s="85">
        <v>45906</v>
      </c>
      <c r="C1064">
        <v>2025</v>
      </c>
      <c r="D1064">
        <v>9.1</v>
      </c>
      <c r="E1064">
        <v>10</v>
      </c>
      <c r="F1064">
        <v>104</v>
      </c>
      <c r="G1064">
        <v>19</v>
      </c>
      <c r="H1064">
        <v>-133</v>
      </c>
      <c r="I1064">
        <v>0.57081499999999996</v>
      </c>
      <c r="J1064">
        <v>-130</v>
      </c>
      <c r="K1064">
        <v>-133</v>
      </c>
      <c r="L1064">
        <v>0.32247815699999999</v>
      </c>
      <c r="M1064">
        <v>29</v>
      </c>
      <c r="N1064">
        <v>122</v>
      </c>
      <c r="O1064">
        <v>0.45045000000000002</v>
      </c>
      <c r="P1064">
        <v>120</v>
      </c>
      <c r="Q1064">
        <v>122</v>
      </c>
      <c r="R1064" s="99">
        <v>0.48450447400000002</v>
      </c>
      <c r="S1064" s="102">
        <f t="shared" si="80"/>
        <v>-106.39644289435397</v>
      </c>
      <c r="T1064" s="99">
        <v>0.54503002</v>
      </c>
      <c r="U1064" s="102">
        <f t="shared" si="81"/>
        <v>119.79472140117903</v>
      </c>
      <c r="V1064">
        <v>0.59089199999999997</v>
      </c>
      <c r="W1064" s="100">
        <f t="shared" si="82"/>
        <v>-144.43423252539671</v>
      </c>
      <c r="X1064">
        <v>0.58851699999999996</v>
      </c>
      <c r="Y1064" s="100">
        <f t="shared" si="83"/>
        <v>-143.02340558419181</v>
      </c>
      <c r="Z1064">
        <v>0.58430499999999996</v>
      </c>
      <c r="AA1064" s="100">
        <f t="shared" si="84"/>
        <v>-140.56098822453959</v>
      </c>
      <c r="AB1064">
        <v>0.72081499999999998</v>
      </c>
      <c r="AC1064">
        <v>1</v>
      </c>
      <c r="AD1064">
        <v>3</v>
      </c>
      <c r="AE1064">
        <v>1</v>
      </c>
      <c r="AF1064" t="s">
        <v>225</v>
      </c>
      <c r="AG1064" s="99" t="s">
        <v>325</v>
      </c>
      <c r="AH1064">
        <v>1</v>
      </c>
      <c r="AI1064">
        <v>4</v>
      </c>
      <c r="AJ1064">
        <v>-1</v>
      </c>
    </row>
    <row r="1065" spans="1:36" x14ac:dyDescent="0.2">
      <c r="A1065">
        <v>776437</v>
      </c>
      <c r="B1065" s="85">
        <v>45906</v>
      </c>
      <c r="C1065">
        <v>2025</v>
      </c>
      <c r="D1065">
        <v>9.1</v>
      </c>
      <c r="E1065">
        <v>8</v>
      </c>
      <c r="F1065">
        <v>-107.5</v>
      </c>
      <c r="G1065">
        <v>26</v>
      </c>
      <c r="H1065">
        <v>102</v>
      </c>
      <c r="I1065">
        <v>0.49504999999999999</v>
      </c>
      <c r="J1065">
        <v>113</v>
      </c>
      <c r="K1065">
        <v>102</v>
      </c>
      <c r="L1065">
        <v>0.33921411400000001</v>
      </c>
      <c r="M1065">
        <v>25</v>
      </c>
      <c r="N1065">
        <v>-113</v>
      </c>
      <c r="O1065">
        <v>0.53051599999999999</v>
      </c>
      <c r="P1065">
        <v>-123</v>
      </c>
      <c r="Q1065">
        <v>-113</v>
      </c>
      <c r="R1065" s="99">
        <v>0.56972085500000003</v>
      </c>
      <c r="S1065" s="102">
        <f t="shared" si="80"/>
        <v>132.40726668265552</v>
      </c>
      <c r="T1065" s="99">
        <v>0.51447245600000002</v>
      </c>
      <c r="U1065" s="102">
        <f t="shared" si="81"/>
        <v>105.96153861046452</v>
      </c>
      <c r="V1065">
        <v>0.49997200000000003</v>
      </c>
      <c r="W1065" s="100">
        <f t="shared" si="82"/>
        <v>100.01120062723511</v>
      </c>
      <c r="X1065">
        <v>0.45045400000000002</v>
      </c>
      <c r="Y1065" s="100">
        <f t="shared" si="83"/>
        <v>121.99825065378484</v>
      </c>
      <c r="Z1065">
        <v>0.49269000000000002</v>
      </c>
      <c r="AA1065" s="100">
        <f t="shared" si="84"/>
        <v>102.96738314152914</v>
      </c>
      <c r="AB1065">
        <v>0.64505000000000001</v>
      </c>
      <c r="AC1065">
        <v>1</v>
      </c>
      <c r="AD1065">
        <v>3</v>
      </c>
      <c r="AE1065">
        <v>2</v>
      </c>
      <c r="AF1065" t="s">
        <v>222</v>
      </c>
      <c r="AG1065" s="99" t="s">
        <v>326</v>
      </c>
      <c r="AH1065">
        <v>-1</v>
      </c>
      <c r="AI1065">
        <v>5</v>
      </c>
      <c r="AJ1065">
        <v>-1</v>
      </c>
    </row>
    <row r="1066" spans="1:36" x14ac:dyDescent="0.2">
      <c r="A1066">
        <v>776438</v>
      </c>
      <c r="B1066" s="85">
        <v>45906</v>
      </c>
      <c r="C1066">
        <v>2025</v>
      </c>
      <c r="D1066">
        <v>9.1</v>
      </c>
      <c r="E1066">
        <v>8.5</v>
      </c>
      <c r="F1066">
        <v>-110.5</v>
      </c>
      <c r="G1066">
        <v>27</v>
      </c>
      <c r="H1066">
        <v>-136</v>
      </c>
      <c r="I1066">
        <v>0.57627099999999998</v>
      </c>
      <c r="J1066">
        <v>-135</v>
      </c>
      <c r="K1066">
        <v>-136</v>
      </c>
      <c r="L1066">
        <v>0.32069846699999999</v>
      </c>
      <c r="M1066">
        <v>7</v>
      </c>
      <c r="N1066">
        <v>126</v>
      </c>
      <c r="O1066">
        <v>0.44247799999999998</v>
      </c>
      <c r="P1066">
        <v>125</v>
      </c>
      <c r="Q1066">
        <v>126</v>
      </c>
      <c r="R1066" s="99">
        <v>0.43953673900000001</v>
      </c>
      <c r="S1066" s="102">
        <f t="shared" si="80"/>
        <v>-127.51226718274395</v>
      </c>
      <c r="T1066" s="99">
        <v>0.46762343699999998</v>
      </c>
      <c r="U1066" s="102">
        <f t="shared" si="81"/>
        <v>-113.84727985736096</v>
      </c>
      <c r="V1066">
        <v>0.49906299999999998</v>
      </c>
      <c r="W1066" s="100">
        <f t="shared" si="82"/>
        <v>100.37550369392241</v>
      </c>
      <c r="X1066">
        <v>0.570129</v>
      </c>
      <c r="Y1066" s="100">
        <f t="shared" si="83"/>
        <v>-132.62792791325771</v>
      </c>
      <c r="Z1066">
        <v>0.54289500000000002</v>
      </c>
      <c r="AA1066" s="100">
        <f t="shared" si="84"/>
        <v>-118.76811673466709</v>
      </c>
      <c r="AB1066">
        <v>0.42627100000000001</v>
      </c>
      <c r="AC1066">
        <v>-1</v>
      </c>
      <c r="AD1066">
        <v>2</v>
      </c>
      <c r="AE1066">
        <v>3</v>
      </c>
      <c r="AF1066" t="s">
        <v>222</v>
      </c>
      <c r="AG1066" s="99" t="s">
        <v>324</v>
      </c>
      <c r="AH1066">
        <v>-1</v>
      </c>
      <c r="AI1066">
        <v>5</v>
      </c>
      <c r="AJ1066">
        <v>-1</v>
      </c>
    </row>
    <row r="1067" spans="1:36" x14ac:dyDescent="0.2">
      <c r="A1067">
        <v>776439</v>
      </c>
      <c r="B1067" s="85">
        <v>45906</v>
      </c>
      <c r="C1067">
        <v>2025</v>
      </c>
      <c r="D1067">
        <v>9.1</v>
      </c>
      <c r="E1067">
        <v>9</v>
      </c>
      <c r="F1067">
        <v>-109.5</v>
      </c>
      <c r="G1067">
        <v>6</v>
      </c>
      <c r="H1067">
        <v>118</v>
      </c>
      <c r="I1067">
        <v>0.45871600000000001</v>
      </c>
      <c r="J1067">
        <v>116</v>
      </c>
      <c r="K1067">
        <v>118</v>
      </c>
      <c r="L1067">
        <v>0.333208536</v>
      </c>
      <c r="M1067">
        <v>18</v>
      </c>
      <c r="N1067">
        <v>-128</v>
      </c>
      <c r="O1067">
        <v>0.56140400000000001</v>
      </c>
      <c r="P1067">
        <v>-125</v>
      </c>
      <c r="Q1067">
        <v>-128</v>
      </c>
      <c r="R1067" s="99">
        <v>0.53462381299999995</v>
      </c>
      <c r="S1067" s="102">
        <f t="shared" si="80"/>
        <v>114.87992465759747</v>
      </c>
      <c r="T1067" s="99">
        <v>0.52577907899999998</v>
      </c>
      <c r="U1067" s="102">
        <f t="shared" si="81"/>
        <v>110.87218123807743</v>
      </c>
      <c r="V1067">
        <v>0.46529199999999998</v>
      </c>
      <c r="W1067" s="100">
        <f t="shared" si="82"/>
        <v>114.91880367597122</v>
      </c>
      <c r="X1067">
        <v>0.43138700000000002</v>
      </c>
      <c r="Y1067" s="100">
        <f t="shared" si="83"/>
        <v>131.81041616924014</v>
      </c>
      <c r="Z1067">
        <v>0.44551600000000002</v>
      </c>
      <c r="AA1067" s="100">
        <f t="shared" si="84"/>
        <v>124.45882976144514</v>
      </c>
      <c r="AB1067">
        <v>0.60871600000000003</v>
      </c>
      <c r="AC1067">
        <v>1</v>
      </c>
      <c r="AD1067">
        <v>6</v>
      </c>
      <c r="AE1067">
        <v>3</v>
      </c>
      <c r="AF1067" t="s">
        <v>228</v>
      </c>
      <c r="AG1067" s="99" t="s">
        <v>326</v>
      </c>
      <c r="AH1067">
        <v>-1</v>
      </c>
      <c r="AI1067">
        <v>9</v>
      </c>
      <c r="AJ1067">
        <v>0</v>
      </c>
    </row>
    <row r="1068" spans="1:36" x14ac:dyDescent="0.2">
      <c r="A1068">
        <v>776441</v>
      </c>
      <c r="B1068" s="85">
        <v>45906</v>
      </c>
      <c r="C1068">
        <v>2025</v>
      </c>
      <c r="D1068">
        <v>9.1</v>
      </c>
      <c r="E1068">
        <v>8</v>
      </c>
      <c r="F1068">
        <v>108.5</v>
      </c>
      <c r="G1068">
        <v>22</v>
      </c>
      <c r="H1068">
        <v>133</v>
      </c>
      <c r="I1068">
        <v>0.42918499999999998</v>
      </c>
      <c r="J1068">
        <v>125</v>
      </c>
      <c r="K1068">
        <v>133</v>
      </c>
      <c r="L1068">
        <v>0.33647680099999999</v>
      </c>
      <c r="M1068">
        <v>17</v>
      </c>
      <c r="N1068">
        <v>-145</v>
      </c>
      <c r="O1068">
        <v>0.59183699999999995</v>
      </c>
      <c r="P1068">
        <v>-135</v>
      </c>
      <c r="Q1068">
        <v>-145</v>
      </c>
      <c r="R1068" s="99">
        <v>0.48377415400000001</v>
      </c>
      <c r="S1068" s="102">
        <f t="shared" si="80"/>
        <v>-106.70802516663591</v>
      </c>
      <c r="T1068" s="99">
        <v>0.55830239299999995</v>
      </c>
      <c r="U1068" s="102">
        <f t="shared" si="81"/>
        <v>126.3992342616427</v>
      </c>
      <c r="V1068">
        <v>0.44198999999999999</v>
      </c>
      <c r="W1068" s="100">
        <f t="shared" si="82"/>
        <v>126.24946265752619</v>
      </c>
      <c r="X1068">
        <v>0.440938</v>
      </c>
      <c r="Y1068" s="100">
        <f t="shared" si="83"/>
        <v>126.78925381799708</v>
      </c>
      <c r="Z1068">
        <v>0.45715</v>
      </c>
      <c r="AA1068" s="100">
        <f t="shared" si="84"/>
        <v>118.74658208465493</v>
      </c>
      <c r="AB1068">
        <v>0.27918500000000002</v>
      </c>
      <c r="AC1068">
        <v>-1</v>
      </c>
      <c r="AD1068">
        <v>1</v>
      </c>
      <c r="AE1068">
        <v>4</v>
      </c>
      <c r="AF1068" t="s">
        <v>228</v>
      </c>
      <c r="AG1068" s="99" t="s">
        <v>323</v>
      </c>
      <c r="AH1068">
        <v>1</v>
      </c>
      <c r="AI1068">
        <v>5</v>
      </c>
      <c r="AJ1068">
        <v>-1</v>
      </c>
    </row>
    <row r="1069" spans="1:36" x14ac:dyDescent="0.2">
      <c r="A1069">
        <v>776443</v>
      </c>
      <c r="B1069" s="85">
        <v>45906</v>
      </c>
      <c r="C1069">
        <v>2025</v>
      </c>
      <c r="D1069">
        <v>9.1</v>
      </c>
      <c r="E1069">
        <v>7.5</v>
      </c>
      <c r="F1069">
        <v>-110.5</v>
      </c>
      <c r="G1069">
        <v>2</v>
      </c>
      <c r="H1069">
        <v>119</v>
      </c>
      <c r="I1069">
        <v>0.456621</v>
      </c>
      <c r="J1069">
        <v>132</v>
      </c>
      <c r="K1069">
        <v>119</v>
      </c>
      <c r="L1069">
        <v>0.32065001999999998</v>
      </c>
      <c r="M1069">
        <v>14</v>
      </c>
      <c r="N1069">
        <v>-129</v>
      </c>
      <c r="O1069">
        <v>0.56331900000000001</v>
      </c>
      <c r="P1069">
        <v>-143</v>
      </c>
      <c r="Q1069">
        <v>-129</v>
      </c>
      <c r="R1069" s="99">
        <v>0.481831493</v>
      </c>
      <c r="S1069" s="102">
        <f t="shared" si="80"/>
        <v>-107.54143606798236</v>
      </c>
      <c r="T1069" s="99">
        <v>0.49018701100000001</v>
      </c>
      <c r="U1069" s="102">
        <f t="shared" si="81"/>
        <v>-104.00377357204189</v>
      </c>
      <c r="V1069">
        <v>0.36873499999999998</v>
      </c>
      <c r="W1069" s="100">
        <f t="shared" si="82"/>
        <v>171.19747243955686</v>
      </c>
      <c r="X1069">
        <v>0.44061400000000001</v>
      </c>
      <c r="Y1069" s="100">
        <f t="shared" si="83"/>
        <v>126.95602046235479</v>
      </c>
      <c r="Z1069">
        <v>0.38334000000000001</v>
      </c>
      <c r="AA1069" s="100">
        <f t="shared" si="84"/>
        <v>160.86502843428809</v>
      </c>
      <c r="AB1069">
        <v>0.60662099999999997</v>
      </c>
      <c r="AC1069">
        <v>1</v>
      </c>
      <c r="AD1069">
        <v>4</v>
      </c>
      <c r="AE1069">
        <v>3</v>
      </c>
      <c r="AF1069" t="s">
        <v>222</v>
      </c>
      <c r="AG1069" s="99" t="s">
        <v>326</v>
      </c>
      <c r="AH1069">
        <v>-1</v>
      </c>
      <c r="AI1069">
        <v>7</v>
      </c>
      <c r="AJ1069">
        <v>-1</v>
      </c>
    </row>
    <row r="1070" spans="1:36" x14ac:dyDescent="0.2">
      <c r="A1070">
        <v>776447</v>
      </c>
      <c r="B1070" s="85">
        <v>45906</v>
      </c>
      <c r="C1070">
        <v>2025</v>
      </c>
      <c r="D1070">
        <v>9.1</v>
      </c>
      <c r="E1070">
        <v>9</v>
      </c>
      <c r="F1070">
        <v>-106.5</v>
      </c>
      <c r="G1070">
        <v>0</v>
      </c>
      <c r="H1070">
        <v>-114</v>
      </c>
      <c r="I1070">
        <v>0.53271000000000002</v>
      </c>
      <c r="J1070">
        <v>-125</v>
      </c>
      <c r="K1070">
        <v>-114</v>
      </c>
      <c r="L1070">
        <v>0.327106864</v>
      </c>
      <c r="M1070">
        <v>24</v>
      </c>
      <c r="N1070">
        <v>106</v>
      </c>
      <c r="O1070">
        <v>0.48543700000000001</v>
      </c>
      <c r="P1070">
        <v>115</v>
      </c>
      <c r="Q1070">
        <v>106</v>
      </c>
      <c r="R1070" s="99">
        <v>0.47505662599999998</v>
      </c>
      <c r="S1070" s="102">
        <f t="shared" si="80"/>
        <v>-110.50122138492182</v>
      </c>
      <c r="T1070" s="99">
        <v>0.43055785499999999</v>
      </c>
      <c r="U1070" s="102">
        <f t="shared" si="81"/>
        <v>-132.25682411484516</v>
      </c>
      <c r="V1070">
        <v>0.53860399999999997</v>
      </c>
      <c r="W1070" s="100">
        <f t="shared" si="82"/>
        <v>-116.73356509375891</v>
      </c>
      <c r="X1070">
        <v>0.54122800000000004</v>
      </c>
      <c r="Y1070" s="100">
        <f t="shared" si="83"/>
        <v>-117.97319801557202</v>
      </c>
      <c r="Z1070">
        <v>0.47627000000000003</v>
      </c>
      <c r="AA1070" s="100">
        <f t="shared" si="84"/>
        <v>109.9649358557121</v>
      </c>
      <c r="AB1070">
        <v>0.38270999999999999</v>
      </c>
      <c r="AC1070">
        <v>-1</v>
      </c>
      <c r="AD1070">
        <v>2</v>
      </c>
      <c r="AE1070">
        <v>10</v>
      </c>
      <c r="AF1070" t="s">
        <v>223</v>
      </c>
      <c r="AG1070" s="99" t="s">
        <v>324</v>
      </c>
      <c r="AH1070">
        <v>-1</v>
      </c>
      <c r="AI1070">
        <v>12</v>
      </c>
      <c r="AJ1070">
        <v>1</v>
      </c>
    </row>
    <row r="1071" spans="1:36" x14ac:dyDescent="0.2">
      <c r="A1071">
        <v>776414</v>
      </c>
      <c r="B1071" s="85">
        <v>45907</v>
      </c>
      <c r="C1071">
        <v>2025</v>
      </c>
      <c r="D1071">
        <v>9.1</v>
      </c>
      <c r="E1071">
        <v>9.5</v>
      </c>
      <c r="F1071">
        <v>107</v>
      </c>
      <c r="G1071">
        <v>4</v>
      </c>
      <c r="H1071">
        <v>101</v>
      </c>
      <c r="I1071">
        <v>0.49751200000000001</v>
      </c>
      <c r="J1071">
        <v>110</v>
      </c>
      <c r="K1071">
        <v>101</v>
      </c>
      <c r="L1071">
        <v>0.34782608700000001</v>
      </c>
      <c r="M1071">
        <v>20</v>
      </c>
      <c r="N1071">
        <v>-109</v>
      </c>
      <c r="O1071">
        <v>0.52153099999999997</v>
      </c>
      <c r="P1071">
        <v>-119</v>
      </c>
      <c r="Q1071">
        <v>-109</v>
      </c>
      <c r="R1071" s="99">
        <v>0.55909924499999997</v>
      </c>
      <c r="S1071" s="102">
        <f t="shared" si="80"/>
        <v>126.80841179326173</v>
      </c>
      <c r="T1071" s="99">
        <v>0.57631225500000005</v>
      </c>
      <c r="U1071" s="102">
        <f t="shared" si="81"/>
        <v>136.02287576196005</v>
      </c>
      <c r="V1071">
        <v>0.454123</v>
      </c>
      <c r="W1071" s="100">
        <f t="shared" si="82"/>
        <v>120.20465820933975</v>
      </c>
      <c r="X1071">
        <v>0.47037800000000002</v>
      </c>
      <c r="Y1071" s="100">
        <f t="shared" si="83"/>
        <v>112.59497680588804</v>
      </c>
      <c r="Z1071">
        <v>0.46473999999999999</v>
      </c>
      <c r="AA1071" s="100">
        <f t="shared" si="84"/>
        <v>115.17407582734435</v>
      </c>
      <c r="AB1071">
        <v>0.64751199999999998</v>
      </c>
      <c r="AC1071">
        <v>1</v>
      </c>
      <c r="AD1071">
        <v>4</v>
      </c>
      <c r="AE1071">
        <v>3</v>
      </c>
      <c r="AF1071" t="s">
        <v>222</v>
      </c>
      <c r="AG1071" s="99" t="s">
        <v>326</v>
      </c>
      <c r="AH1071">
        <v>-1</v>
      </c>
      <c r="AI1071">
        <v>7</v>
      </c>
      <c r="AJ1071">
        <v>-1</v>
      </c>
    </row>
    <row r="1072" spans="1:36" x14ac:dyDescent="0.2">
      <c r="A1072">
        <v>776415</v>
      </c>
      <c r="B1072" s="85">
        <v>45907</v>
      </c>
      <c r="C1072">
        <v>2025</v>
      </c>
      <c r="D1072">
        <v>9.1</v>
      </c>
      <c r="E1072">
        <v>8.5</v>
      </c>
      <c r="F1072">
        <v>-112.5</v>
      </c>
      <c r="G1072">
        <v>1</v>
      </c>
      <c r="H1072">
        <v>-113</v>
      </c>
      <c r="I1072">
        <v>0.53051599999999999</v>
      </c>
      <c r="J1072">
        <v>-105</v>
      </c>
      <c r="K1072">
        <v>-113</v>
      </c>
      <c r="L1072">
        <v>0.340368381</v>
      </c>
      <c r="M1072">
        <v>3</v>
      </c>
      <c r="N1072">
        <v>105</v>
      </c>
      <c r="O1072">
        <v>0.48780499999999999</v>
      </c>
      <c r="P1072">
        <v>-103</v>
      </c>
      <c r="Q1072">
        <v>105</v>
      </c>
      <c r="R1072" s="99">
        <v>0.49829004100000002</v>
      </c>
      <c r="S1072" s="102">
        <f t="shared" si="80"/>
        <v>-100.68633079503992</v>
      </c>
      <c r="T1072" s="99">
        <v>0.49762954999999998</v>
      </c>
      <c r="U1072" s="102">
        <f t="shared" si="81"/>
        <v>-100.9526966394982</v>
      </c>
      <c r="V1072">
        <v>0.51517000000000002</v>
      </c>
      <c r="W1072" s="100">
        <f t="shared" si="82"/>
        <v>-106.25786358104902</v>
      </c>
      <c r="X1072">
        <v>0.50021199999999999</v>
      </c>
      <c r="Y1072" s="100">
        <f t="shared" si="83"/>
        <v>-100.08483597045145</v>
      </c>
      <c r="Z1072">
        <v>0.49550100000000002</v>
      </c>
      <c r="AA1072" s="100">
        <f t="shared" si="84"/>
        <v>101.81593982655937</v>
      </c>
      <c r="AB1072">
        <v>0.38051600000000002</v>
      </c>
      <c r="AC1072">
        <v>-1</v>
      </c>
      <c r="AD1072">
        <v>4</v>
      </c>
      <c r="AE1072">
        <v>7</v>
      </c>
      <c r="AF1072" t="s">
        <v>228</v>
      </c>
      <c r="AG1072" s="99" t="s">
        <v>324</v>
      </c>
      <c r="AH1072">
        <v>-1</v>
      </c>
      <c r="AI1072">
        <v>11</v>
      </c>
      <c r="AJ1072">
        <v>1</v>
      </c>
    </row>
    <row r="1073" spans="1:36" x14ac:dyDescent="0.2">
      <c r="A1073">
        <v>776416</v>
      </c>
      <c r="B1073" s="85">
        <v>45907</v>
      </c>
      <c r="C1073">
        <v>2025</v>
      </c>
      <c r="D1073">
        <v>9.1</v>
      </c>
      <c r="E1073">
        <v>7.5</v>
      </c>
      <c r="F1073">
        <v>-108.5</v>
      </c>
      <c r="G1073">
        <v>26</v>
      </c>
      <c r="H1073">
        <v>-129</v>
      </c>
      <c r="I1073">
        <v>0.56331900000000001</v>
      </c>
      <c r="J1073">
        <v>-144</v>
      </c>
      <c r="K1073">
        <v>-129</v>
      </c>
      <c r="L1073">
        <v>0.33921411400000001</v>
      </c>
      <c r="M1073">
        <v>25</v>
      </c>
      <c r="N1073">
        <v>119</v>
      </c>
      <c r="O1073">
        <v>0.456621</v>
      </c>
      <c r="P1073">
        <v>132</v>
      </c>
      <c r="Q1073">
        <v>119</v>
      </c>
      <c r="R1073" s="99">
        <v>0.566259807</v>
      </c>
      <c r="S1073" s="102">
        <f t="shared" si="80"/>
        <v>130.55276318374305</v>
      </c>
      <c r="T1073" s="99">
        <v>0.36082942899999998</v>
      </c>
      <c r="U1073" s="102">
        <f t="shared" si="81"/>
        <v>-177.13925739687932</v>
      </c>
      <c r="V1073">
        <v>0.62720200000000004</v>
      </c>
      <c r="W1073" s="100">
        <f t="shared" si="82"/>
        <v>-168.2417824129958</v>
      </c>
      <c r="X1073">
        <v>0.46739000000000003</v>
      </c>
      <c r="Y1073" s="100">
        <f t="shared" si="83"/>
        <v>113.95408545326173</v>
      </c>
      <c r="Z1073">
        <v>0.61092900000000006</v>
      </c>
      <c r="AA1073" s="100">
        <f t="shared" si="84"/>
        <v>-157.02249717917815</v>
      </c>
      <c r="AB1073">
        <v>0.71331900000000004</v>
      </c>
      <c r="AC1073">
        <v>1</v>
      </c>
      <c r="AD1073">
        <v>4</v>
      </c>
      <c r="AE1073">
        <v>3</v>
      </c>
      <c r="AF1073" t="s">
        <v>222</v>
      </c>
      <c r="AG1073" s="99" t="s">
        <v>325</v>
      </c>
      <c r="AH1073">
        <v>1</v>
      </c>
      <c r="AI1073">
        <v>7</v>
      </c>
      <c r="AJ1073">
        <v>-1</v>
      </c>
    </row>
    <row r="1074" spans="1:36" x14ac:dyDescent="0.2">
      <c r="A1074">
        <v>776418</v>
      </c>
      <c r="B1074" s="85">
        <v>45907</v>
      </c>
      <c r="C1074">
        <v>2025</v>
      </c>
      <c r="D1074">
        <v>9.1</v>
      </c>
      <c r="E1074">
        <v>8</v>
      </c>
      <c r="F1074">
        <v>-108.5</v>
      </c>
      <c r="G1074">
        <v>28</v>
      </c>
      <c r="H1074">
        <v>124</v>
      </c>
      <c r="I1074">
        <v>0.44642900000000002</v>
      </c>
      <c r="J1074">
        <v>115</v>
      </c>
      <c r="K1074">
        <v>124</v>
      </c>
      <c r="L1074">
        <v>0.33222175900000001</v>
      </c>
      <c r="M1074">
        <v>12</v>
      </c>
      <c r="N1074">
        <v>-134</v>
      </c>
      <c r="O1074">
        <v>0.57264999999999999</v>
      </c>
      <c r="P1074">
        <v>-125</v>
      </c>
      <c r="Q1074">
        <v>-134</v>
      </c>
      <c r="R1074" s="99">
        <v>0.46953284299999998</v>
      </c>
      <c r="S1074" s="102">
        <f t="shared" si="80"/>
        <v>-112.97764680542272</v>
      </c>
      <c r="T1074" s="99">
        <v>0.54403945099999995</v>
      </c>
      <c r="U1074" s="102">
        <f t="shared" si="81"/>
        <v>119.31721992026986</v>
      </c>
      <c r="V1074">
        <v>0.38944800000000002</v>
      </c>
      <c r="W1074" s="100">
        <f t="shared" si="82"/>
        <v>156.77368994063391</v>
      </c>
      <c r="X1074">
        <v>0.55862400000000001</v>
      </c>
      <c r="Y1074" s="100">
        <f t="shared" si="83"/>
        <v>-126.56419923149424</v>
      </c>
      <c r="Z1074">
        <v>0.46250000000000002</v>
      </c>
      <c r="AA1074" s="100">
        <f t="shared" si="84"/>
        <v>116.21621621621621</v>
      </c>
      <c r="AB1074">
        <v>0.59642899999999999</v>
      </c>
      <c r="AC1074">
        <v>1</v>
      </c>
      <c r="AD1074">
        <v>4</v>
      </c>
      <c r="AE1074">
        <v>2</v>
      </c>
      <c r="AF1074" t="s">
        <v>225</v>
      </c>
      <c r="AG1074" s="99" t="s">
        <v>326</v>
      </c>
      <c r="AH1074">
        <v>-1</v>
      </c>
      <c r="AI1074">
        <v>6</v>
      </c>
      <c r="AJ1074">
        <v>-1</v>
      </c>
    </row>
    <row r="1075" spans="1:36" x14ac:dyDescent="0.2">
      <c r="A1075">
        <v>776419</v>
      </c>
      <c r="B1075" s="85">
        <v>45907</v>
      </c>
      <c r="C1075">
        <v>2025</v>
      </c>
      <c r="D1075">
        <v>9.1</v>
      </c>
      <c r="E1075">
        <v>7.5</v>
      </c>
      <c r="F1075">
        <v>-118</v>
      </c>
      <c r="G1075">
        <v>22</v>
      </c>
      <c r="H1075">
        <v>114</v>
      </c>
      <c r="I1075">
        <v>0.46728999999999998</v>
      </c>
      <c r="J1075">
        <v>140</v>
      </c>
      <c r="K1075">
        <v>114</v>
      </c>
      <c r="L1075">
        <v>0.33647680099999999</v>
      </c>
      <c r="M1075">
        <v>17</v>
      </c>
      <c r="N1075">
        <v>-134</v>
      </c>
      <c r="O1075">
        <v>0.57264999999999999</v>
      </c>
      <c r="P1075">
        <v>-166</v>
      </c>
      <c r="Q1075">
        <v>-134</v>
      </c>
      <c r="R1075" s="99">
        <v>0.48930718000000001</v>
      </c>
      <c r="S1075" s="102">
        <f t="shared" si="80"/>
        <v>-104.37059599248066</v>
      </c>
      <c r="T1075" s="99">
        <v>0.569605048</v>
      </c>
      <c r="U1075" s="102">
        <f t="shared" si="81"/>
        <v>132.34473251907471</v>
      </c>
      <c r="V1075">
        <v>0.5</v>
      </c>
      <c r="W1075" s="100">
        <f t="shared" si="82"/>
        <v>-100</v>
      </c>
      <c r="X1075">
        <v>0.5</v>
      </c>
      <c r="Y1075" s="100">
        <f t="shared" si="83"/>
        <v>-100</v>
      </c>
      <c r="Z1075">
        <v>0.5</v>
      </c>
      <c r="AA1075" s="100">
        <f t="shared" si="84"/>
        <v>-100</v>
      </c>
      <c r="AB1075">
        <v>0.31729000000000002</v>
      </c>
      <c r="AC1075">
        <v>-1</v>
      </c>
      <c r="AD1075">
        <v>2</v>
      </c>
      <c r="AE1075">
        <v>10</v>
      </c>
      <c r="AF1075" t="s">
        <v>223</v>
      </c>
      <c r="AG1075" s="99" t="s">
        <v>323</v>
      </c>
      <c r="AH1075">
        <v>1</v>
      </c>
      <c r="AI1075">
        <v>12</v>
      </c>
      <c r="AJ1075">
        <v>1</v>
      </c>
    </row>
    <row r="1076" spans="1:36" x14ac:dyDescent="0.2">
      <c r="A1076">
        <v>776422</v>
      </c>
      <c r="B1076" s="85">
        <v>45907</v>
      </c>
      <c r="C1076">
        <v>2025</v>
      </c>
      <c r="D1076">
        <v>9.1</v>
      </c>
      <c r="E1076">
        <v>8.5</v>
      </c>
      <c r="F1076">
        <v>-102</v>
      </c>
      <c r="G1076">
        <v>13</v>
      </c>
      <c r="H1076">
        <v>-109</v>
      </c>
      <c r="I1076">
        <v>0.52153099999999997</v>
      </c>
      <c r="J1076">
        <v>-125</v>
      </c>
      <c r="K1076">
        <v>-109</v>
      </c>
      <c r="L1076">
        <v>0.32365466500000001</v>
      </c>
      <c r="M1076">
        <v>15</v>
      </c>
      <c r="N1076">
        <v>101</v>
      </c>
      <c r="O1076">
        <v>0.49751200000000001</v>
      </c>
      <c r="P1076">
        <v>115</v>
      </c>
      <c r="Q1076">
        <v>101</v>
      </c>
      <c r="R1076" s="99">
        <v>0.47509427700000001</v>
      </c>
      <c r="S1076" s="102">
        <f t="shared" si="80"/>
        <v>-110.48453926124648</v>
      </c>
      <c r="T1076" s="99">
        <v>0.49465264799999997</v>
      </c>
      <c r="U1076" s="102">
        <f t="shared" si="81"/>
        <v>-102.16206342839594</v>
      </c>
      <c r="V1076">
        <v>0.47892200000000001</v>
      </c>
      <c r="W1076" s="100">
        <f t="shared" si="82"/>
        <v>108.80226842784418</v>
      </c>
      <c r="X1076">
        <v>0.52985400000000005</v>
      </c>
      <c r="Y1076" s="100">
        <f t="shared" si="83"/>
        <v>-112.6998847166625</v>
      </c>
      <c r="Z1076">
        <v>0.52607899999999996</v>
      </c>
      <c r="AA1076" s="100">
        <f t="shared" si="84"/>
        <v>-111.00563174031113</v>
      </c>
      <c r="AB1076">
        <v>0.371531</v>
      </c>
      <c r="AC1076">
        <v>-1</v>
      </c>
      <c r="AD1076">
        <v>1</v>
      </c>
      <c r="AE1076">
        <v>5</v>
      </c>
      <c r="AF1076" t="s">
        <v>227</v>
      </c>
      <c r="AG1076" s="99" t="s">
        <v>324</v>
      </c>
      <c r="AH1076">
        <v>-1</v>
      </c>
      <c r="AI1076">
        <v>6</v>
      </c>
      <c r="AJ1076">
        <v>-1</v>
      </c>
    </row>
    <row r="1077" spans="1:36" x14ac:dyDescent="0.2">
      <c r="A1077">
        <v>776426</v>
      </c>
      <c r="B1077" s="85">
        <v>45907</v>
      </c>
      <c r="C1077">
        <v>2025</v>
      </c>
      <c r="D1077">
        <v>9.1</v>
      </c>
      <c r="E1077">
        <v>9</v>
      </c>
      <c r="F1077">
        <v>-115</v>
      </c>
      <c r="G1077">
        <v>11</v>
      </c>
      <c r="H1077">
        <v>116</v>
      </c>
      <c r="I1077">
        <v>0.46296300000000001</v>
      </c>
      <c r="J1077">
        <v>108</v>
      </c>
      <c r="K1077">
        <v>116</v>
      </c>
      <c r="L1077">
        <v>0.35061088499999998</v>
      </c>
      <c r="M1077">
        <v>21</v>
      </c>
      <c r="N1077">
        <v>-136</v>
      </c>
      <c r="O1077">
        <v>0.57627099999999998</v>
      </c>
      <c r="P1077">
        <v>-126</v>
      </c>
      <c r="Q1077">
        <v>-136</v>
      </c>
      <c r="R1077" s="99">
        <v>0.55806725099999999</v>
      </c>
      <c r="S1077" s="102">
        <f t="shared" si="80"/>
        <v>126.27877256500852</v>
      </c>
      <c r="T1077" s="99">
        <v>0.37664108800000001</v>
      </c>
      <c r="U1077" s="102">
        <f t="shared" si="81"/>
        <v>-165.50475555125843</v>
      </c>
      <c r="V1077">
        <v>0.5</v>
      </c>
      <c r="W1077" s="100">
        <f t="shared" si="82"/>
        <v>-100</v>
      </c>
      <c r="X1077">
        <v>0.5</v>
      </c>
      <c r="Y1077" s="100">
        <f t="shared" si="83"/>
        <v>-100</v>
      </c>
      <c r="Z1077">
        <v>0.5</v>
      </c>
      <c r="AA1077" s="100">
        <f t="shared" si="84"/>
        <v>-100</v>
      </c>
      <c r="AB1077">
        <v>0.61296300000000004</v>
      </c>
      <c r="AC1077">
        <v>1</v>
      </c>
      <c r="AD1077">
        <v>5</v>
      </c>
      <c r="AE1077">
        <v>4</v>
      </c>
      <c r="AF1077" t="s">
        <v>222</v>
      </c>
      <c r="AG1077" s="99" t="s">
        <v>326</v>
      </c>
      <c r="AH1077">
        <v>-1</v>
      </c>
      <c r="AI1077">
        <v>9</v>
      </c>
      <c r="AJ1077">
        <v>0</v>
      </c>
    </row>
    <row r="1078" spans="1:36" x14ac:dyDescent="0.2">
      <c r="A1078">
        <v>776427</v>
      </c>
      <c r="B1078" s="85">
        <v>45907</v>
      </c>
      <c r="C1078">
        <v>2025</v>
      </c>
      <c r="D1078">
        <v>9.1</v>
      </c>
      <c r="E1078">
        <v>8.5</v>
      </c>
      <c r="F1078">
        <v>-100</v>
      </c>
      <c r="G1078">
        <v>2</v>
      </c>
      <c r="H1078">
        <v>133</v>
      </c>
      <c r="I1078">
        <v>0.42918499999999998</v>
      </c>
      <c r="J1078">
        <v>144</v>
      </c>
      <c r="K1078">
        <v>133</v>
      </c>
      <c r="L1078">
        <v>0.32065001999999998</v>
      </c>
      <c r="M1078">
        <v>14</v>
      </c>
      <c r="N1078">
        <v>-145</v>
      </c>
      <c r="O1078">
        <v>0.59183699999999995</v>
      </c>
      <c r="P1078">
        <v>-157</v>
      </c>
      <c r="Q1078">
        <v>-145</v>
      </c>
      <c r="R1078" s="99">
        <v>0.49265193000000002</v>
      </c>
      <c r="S1078" s="102">
        <f t="shared" si="80"/>
        <v>-102.98306757876699</v>
      </c>
      <c r="T1078" s="99">
        <v>0.46578452199999998</v>
      </c>
      <c r="U1078" s="102">
        <f t="shared" si="81"/>
        <v>-114.69154786556004</v>
      </c>
      <c r="V1078">
        <v>0.45175599999999999</v>
      </c>
      <c r="W1078" s="100">
        <f t="shared" si="82"/>
        <v>121.35843242812491</v>
      </c>
      <c r="X1078">
        <v>0.42770799999999998</v>
      </c>
      <c r="Y1078" s="100">
        <f t="shared" si="83"/>
        <v>133.80437120652411</v>
      </c>
      <c r="Z1078">
        <v>0.42411500000000002</v>
      </c>
      <c r="AA1078" s="100">
        <f t="shared" si="84"/>
        <v>135.7851054548884</v>
      </c>
      <c r="AB1078">
        <v>0.27918500000000002</v>
      </c>
      <c r="AC1078">
        <v>-1</v>
      </c>
      <c r="AD1078">
        <v>2</v>
      </c>
      <c r="AE1078">
        <v>5</v>
      </c>
      <c r="AF1078" t="s">
        <v>228</v>
      </c>
      <c r="AG1078" s="99" t="s">
        <v>323</v>
      </c>
      <c r="AH1078">
        <v>1</v>
      </c>
      <c r="AI1078">
        <v>7</v>
      </c>
      <c r="AJ1078">
        <v>-1</v>
      </c>
    </row>
    <row r="1079" spans="1:36" x14ac:dyDescent="0.2">
      <c r="A1079">
        <v>776428</v>
      </c>
      <c r="B1079" s="85">
        <v>45907</v>
      </c>
      <c r="C1079">
        <v>2025</v>
      </c>
      <c r="D1079">
        <v>9.1</v>
      </c>
      <c r="E1079">
        <v>9.5</v>
      </c>
      <c r="F1079">
        <v>102</v>
      </c>
      <c r="G1079">
        <v>0</v>
      </c>
      <c r="H1079">
        <v>-107</v>
      </c>
      <c r="I1079">
        <v>0.51690800000000003</v>
      </c>
      <c r="J1079">
        <v>-116</v>
      </c>
      <c r="K1079">
        <v>-107</v>
      </c>
      <c r="L1079">
        <v>0.327106864</v>
      </c>
      <c r="M1079">
        <v>24</v>
      </c>
      <c r="N1079">
        <v>-101</v>
      </c>
      <c r="O1079">
        <v>0.50248800000000005</v>
      </c>
      <c r="P1079">
        <v>108</v>
      </c>
      <c r="Q1079">
        <v>-101</v>
      </c>
      <c r="R1079" s="99">
        <v>0.49338251599999999</v>
      </c>
      <c r="S1079" s="102">
        <f t="shared" si="80"/>
        <v>-102.6824963533973</v>
      </c>
      <c r="T1079" s="99">
        <v>0.51765973499999995</v>
      </c>
      <c r="U1079" s="102">
        <f t="shared" si="81"/>
        <v>107.32252158131561</v>
      </c>
      <c r="V1079">
        <v>0.492174</v>
      </c>
      <c r="W1079" s="100">
        <f t="shared" si="82"/>
        <v>103.18017611657666</v>
      </c>
      <c r="X1079">
        <v>0.52029300000000001</v>
      </c>
      <c r="Y1079" s="100">
        <f t="shared" si="83"/>
        <v>-108.46058114640813</v>
      </c>
      <c r="Z1079">
        <v>0.434867</v>
      </c>
      <c r="AA1079" s="100">
        <f t="shared" si="84"/>
        <v>129.9553656635247</v>
      </c>
      <c r="AB1079">
        <v>0.36690800000000001</v>
      </c>
      <c r="AC1079">
        <v>-1</v>
      </c>
      <c r="AD1079">
        <v>2</v>
      </c>
      <c r="AE1079">
        <v>18</v>
      </c>
      <c r="AF1079" t="s">
        <v>229</v>
      </c>
      <c r="AG1079" s="99" t="s">
        <v>324</v>
      </c>
      <c r="AH1079">
        <v>-1</v>
      </c>
      <c r="AI1079">
        <v>20</v>
      </c>
      <c r="AJ1079">
        <v>1</v>
      </c>
    </row>
    <row r="1080" spans="1:36" x14ac:dyDescent="0.2">
      <c r="A1080">
        <v>776429</v>
      </c>
      <c r="B1080" s="85">
        <v>45907</v>
      </c>
      <c r="C1080">
        <v>2025</v>
      </c>
      <c r="D1080">
        <v>9.1</v>
      </c>
      <c r="E1080">
        <v>8.5</v>
      </c>
      <c r="F1080">
        <v>-120</v>
      </c>
      <c r="G1080">
        <v>6</v>
      </c>
      <c r="H1080">
        <v>-118</v>
      </c>
      <c r="I1080">
        <v>0.54128399999999999</v>
      </c>
      <c r="J1080">
        <v>-112</v>
      </c>
      <c r="K1080">
        <v>-118</v>
      </c>
      <c r="L1080">
        <v>0.333208536</v>
      </c>
      <c r="M1080">
        <v>18</v>
      </c>
      <c r="N1080">
        <v>100</v>
      </c>
      <c r="O1080">
        <v>0.5</v>
      </c>
      <c r="P1080">
        <v>-104</v>
      </c>
      <c r="Q1080">
        <v>100</v>
      </c>
      <c r="R1080" s="99">
        <v>0.54705167600000004</v>
      </c>
      <c r="S1080" s="102">
        <f t="shared" si="80"/>
        <v>120.77573688074847</v>
      </c>
      <c r="T1080" s="99">
        <v>0.43243832599999998</v>
      </c>
      <c r="U1080" s="102">
        <f t="shared" si="81"/>
        <v>-131.24684836560948</v>
      </c>
      <c r="V1080">
        <v>0.5</v>
      </c>
      <c r="W1080" s="100">
        <f t="shared" si="82"/>
        <v>-100</v>
      </c>
      <c r="X1080">
        <v>0.5</v>
      </c>
      <c r="Y1080" s="100">
        <f t="shared" si="83"/>
        <v>-100</v>
      </c>
      <c r="Z1080">
        <v>0.5</v>
      </c>
      <c r="AA1080" s="100">
        <f t="shared" si="84"/>
        <v>-100</v>
      </c>
      <c r="AB1080">
        <v>0.69128400000000001</v>
      </c>
      <c r="AC1080">
        <v>1</v>
      </c>
      <c r="AD1080">
        <v>3</v>
      </c>
      <c r="AE1080">
        <v>2</v>
      </c>
      <c r="AF1080" t="s">
        <v>222</v>
      </c>
      <c r="AG1080" s="99" t="s">
        <v>325</v>
      </c>
      <c r="AH1080">
        <v>1</v>
      </c>
      <c r="AI1080">
        <v>5</v>
      </c>
      <c r="AJ1080">
        <v>-1</v>
      </c>
    </row>
    <row r="1081" spans="1:36" x14ac:dyDescent="0.2">
      <c r="A1081">
        <v>776405</v>
      </c>
      <c r="B1081" s="85">
        <v>45908</v>
      </c>
      <c r="C1081">
        <v>2025</v>
      </c>
      <c r="D1081">
        <v>9.1999999999999993</v>
      </c>
      <c r="E1081">
        <v>9</v>
      </c>
      <c r="F1081">
        <v>109.5</v>
      </c>
      <c r="G1081">
        <v>21</v>
      </c>
      <c r="H1081">
        <v>105</v>
      </c>
      <c r="I1081">
        <v>0.48780499999999999</v>
      </c>
      <c r="J1081">
        <v>113</v>
      </c>
      <c r="K1081">
        <v>105</v>
      </c>
      <c r="L1081">
        <v>0.323198667</v>
      </c>
      <c r="M1081">
        <v>18</v>
      </c>
      <c r="N1081">
        <v>-113</v>
      </c>
      <c r="O1081">
        <v>0.53051599999999999</v>
      </c>
      <c r="P1081">
        <v>-122</v>
      </c>
      <c r="Q1081">
        <v>-113</v>
      </c>
      <c r="R1081" s="99">
        <v>0.51450394600000005</v>
      </c>
      <c r="S1081" s="102">
        <f t="shared" si="80"/>
        <v>105.97489758382261</v>
      </c>
      <c r="T1081" s="99">
        <v>0.54342714800000003</v>
      </c>
      <c r="U1081" s="102">
        <f t="shared" si="81"/>
        <v>119.02309688794202</v>
      </c>
      <c r="V1081">
        <v>0.56609200000000004</v>
      </c>
      <c r="W1081" s="100">
        <f t="shared" si="82"/>
        <v>-130.4636005789246</v>
      </c>
      <c r="X1081">
        <v>0.53392600000000001</v>
      </c>
      <c r="Y1081" s="100">
        <f t="shared" si="83"/>
        <v>-114.55820320378309</v>
      </c>
      <c r="Z1081">
        <v>0.51388100000000003</v>
      </c>
      <c r="AA1081" s="100">
        <f t="shared" si="84"/>
        <v>-105.71094731948352</v>
      </c>
      <c r="AB1081">
        <v>0.63780499999999996</v>
      </c>
      <c r="AC1081">
        <v>1</v>
      </c>
      <c r="AD1081">
        <v>1</v>
      </c>
      <c r="AE1081">
        <v>0</v>
      </c>
      <c r="AF1081" t="s">
        <v>222</v>
      </c>
      <c r="AG1081" s="99" t="s">
        <v>326</v>
      </c>
      <c r="AH1081">
        <v>-1</v>
      </c>
      <c r="AI1081">
        <v>1</v>
      </c>
      <c r="AJ1081">
        <v>-1</v>
      </c>
    </row>
    <row r="1082" spans="1:36" x14ac:dyDescent="0.2">
      <c r="A1082">
        <v>776406</v>
      </c>
      <c r="B1082" s="85">
        <v>45908</v>
      </c>
      <c r="C1082">
        <v>2025</v>
      </c>
      <c r="D1082">
        <v>9.1999999999999993</v>
      </c>
      <c r="E1082">
        <v>8.5</v>
      </c>
      <c r="F1082">
        <v>-113</v>
      </c>
      <c r="G1082">
        <v>28</v>
      </c>
      <c r="H1082">
        <v>107</v>
      </c>
      <c r="I1082">
        <v>0.48309200000000002</v>
      </c>
      <c r="J1082">
        <v>102</v>
      </c>
      <c r="K1082">
        <v>107</v>
      </c>
      <c r="L1082">
        <v>0.33222175900000001</v>
      </c>
      <c r="M1082">
        <v>17</v>
      </c>
      <c r="N1082">
        <v>-115</v>
      </c>
      <c r="O1082">
        <v>0.53488400000000003</v>
      </c>
      <c r="P1082">
        <v>-110</v>
      </c>
      <c r="Q1082">
        <v>-115</v>
      </c>
      <c r="R1082" s="99">
        <v>0.497991356</v>
      </c>
      <c r="S1082" s="102">
        <f t="shared" si="80"/>
        <v>-100.80669833955913</v>
      </c>
      <c r="T1082" s="99">
        <v>0.46982896499999999</v>
      </c>
      <c r="U1082" s="102">
        <f t="shared" si="81"/>
        <v>-112.84341207017748</v>
      </c>
      <c r="V1082">
        <v>0.52424000000000004</v>
      </c>
      <c r="W1082" s="100">
        <f t="shared" si="82"/>
        <v>-110.19001177064067</v>
      </c>
      <c r="X1082">
        <v>0.47841600000000001</v>
      </c>
      <c r="Y1082" s="100">
        <f t="shared" si="83"/>
        <v>109.02310959499684</v>
      </c>
      <c r="Z1082">
        <v>0.52875099999999997</v>
      </c>
      <c r="AA1082" s="100">
        <f t="shared" si="84"/>
        <v>-112.20204180804627</v>
      </c>
      <c r="AB1082">
        <v>0.63309199999999999</v>
      </c>
      <c r="AC1082">
        <v>1</v>
      </c>
      <c r="AD1082">
        <v>5</v>
      </c>
      <c r="AE1082">
        <v>0</v>
      </c>
      <c r="AF1082" t="s">
        <v>230</v>
      </c>
      <c r="AG1082" s="99" t="s">
        <v>326</v>
      </c>
      <c r="AH1082">
        <v>-1</v>
      </c>
      <c r="AI1082">
        <v>5</v>
      </c>
      <c r="AJ1082">
        <v>-1</v>
      </c>
    </row>
    <row r="1083" spans="1:36" x14ac:dyDescent="0.2">
      <c r="A1083">
        <v>776407</v>
      </c>
      <c r="B1083" s="85">
        <v>45908</v>
      </c>
      <c r="C1083">
        <v>2025</v>
      </c>
      <c r="D1083">
        <v>9.1999999999999993</v>
      </c>
      <c r="E1083">
        <v>7.5</v>
      </c>
      <c r="F1083">
        <v>107.5</v>
      </c>
      <c r="G1083">
        <v>23</v>
      </c>
      <c r="H1083">
        <v>-126</v>
      </c>
      <c r="I1083">
        <v>0.55752199999999996</v>
      </c>
      <c r="J1083">
        <v>-136</v>
      </c>
      <c r="K1083">
        <v>-126</v>
      </c>
      <c r="L1083">
        <v>0.30313439199999997</v>
      </c>
      <c r="M1083">
        <v>6</v>
      </c>
      <c r="N1083">
        <v>117</v>
      </c>
      <c r="O1083">
        <v>0.46082899999999999</v>
      </c>
      <c r="P1083">
        <v>126</v>
      </c>
      <c r="Q1083">
        <v>117</v>
      </c>
      <c r="R1083" s="99">
        <v>0.487327234</v>
      </c>
      <c r="S1083" s="102">
        <f t="shared" si="80"/>
        <v>-105.20092665291101</v>
      </c>
      <c r="T1083" s="99">
        <v>0.55295714699999998</v>
      </c>
      <c r="U1083" s="102">
        <f t="shared" si="81"/>
        <v>123.69220160645314</v>
      </c>
      <c r="V1083">
        <v>0.56763699999999995</v>
      </c>
      <c r="W1083" s="100">
        <f t="shared" si="82"/>
        <v>-131.28713604078052</v>
      </c>
      <c r="X1083">
        <v>0.59139900000000001</v>
      </c>
      <c r="Y1083" s="100">
        <f t="shared" si="83"/>
        <v>-144.73753123462743</v>
      </c>
      <c r="Z1083">
        <v>0.58664899999999998</v>
      </c>
      <c r="AA1083" s="100">
        <f t="shared" si="84"/>
        <v>-141.92514352209139</v>
      </c>
      <c r="AB1083">
        <v>0.70752199999999998</v>
      </c>
      <c r="AC1083">
        <v>1</v>
      </c>
      <c r="AD1083">
        <v>4</v>
      </c>
      <c r="AE1083">
        <v>3</v>
      </c>
      <c r="AF1083" t="s">
        <v>222</v>
      </c>
      <c r="AG1083" s="99" t="s">
        <v>325</v>
      </c>
      <c r="AH1083">
        <v>1</v>
      </c>
      <c r="AI1083">
        <v>7</v>
      </c>
      <c r="AJ1083">
        <v>-1</v>
      </c>
    </row>
    <row r="1084" spans="1:36" x14ac:dyDescent="0.2">
      <c r="A1084">
        <v>776409</v>
      </c>
      <c r="B1084" s="85">
        <v>45908</v>
      </c>
      <c r="C1084">
        <v>2025</v>
      </c>
      <c r="D1084">
        <v>9.1999999999999993</v>
      </c>
      <c r="E1084">
        <v>8.5</v>
      </c>
      <c r="F1084">
        <v>-107.5</v>
      </c>
      <c r="G1084">
        <v>11</v>
      </c>
      <c r="H1084">
        <v>-116</v>
      </c>
      <c r="I1084">
        <v>0.53703699999999999</v>
      </c>
      <c r="J1084">
        <v>-125</v>
      </c>
      <c r="K1084">
        <v>-116</v>
      </c>
      <c r="L1084">
        <v>0.35061088499999998</v>
      </c>
      <c r="M1084">
        <v>16</v>
      </c>
      <c r="N1084">
        <v>107</v>
      </c>
      <c r="O1084">
        <v>0.48309200000000002</v>
      </c>
      <c r="P1084">
        <v>115</v>
      </c>
      <c r="Q1084">
        <v>107</v>
      </c>
      <c r="R1084" s="99">
        <v>0.50624357900000005</v>
      </c>
      <c r="S1084" s="102">
        <f t="shared" si="80"/>
        <v>102.52901176955025</v>
      </c>
      <c r="T1084" s="99">
        <v>0.57945423799999995</v>
      </c>
      <c r="U1084" s="102">
        <f t="shared" si="81"/>
        <v>137.78625071485084</v>
      </c>
      <c r="V1084">
        <v>0.57506900000000005</v>
      </c>
      <c r="W1084" s="100">
        <f t="shared" si="82"/>
        <v>-135.33232454210216</v>
      </c>
      <c r="X1084">
        <v>0.55653200000000003</v>
      </c>
      <c r="Y1084" s="100">
        <f t="shared" si="83"/>
        <v>-125.49541342329098</v>
      </c>
      <c r="Z1084">
        <v>0.52347500000000002</v>
      </c>
      <c r="AA1084" s="100">
        <f t="shared" si="84"/>
        <v>-109.85257856355911</v>
      </c>
      <c r="AB1084">
        <v>0.38703700000000002</v>
      </c>
      <c r="AC1084">
        <v>-1</v>
      </c>
      <c r="AD1084">
        <v>7</v>
      </c>
      <c r="AE1084">
        <v>15</v>
      </c>
      <c r="AF1084" t="s">
        <v>223</v>
      </c>
      <c r="AG1084" s="99" t="s">
        <v>324</v>
      </c>
      <c r="AH1084">
        <v>-1</v>
      </c>
      <c r="AI1084">
        <v>22</v>
      </c>
      <c r="AJ1084">
        <v>1</v>
      </c>
    </row>
    <row r="1085" spans="1:36" x14ac:dyDescent="0.2">
      <c r="A1085">
        <v>776410</v>
      </c>
      <c r="B1085" s="85">
        <v>45908</v>
      </c>
      <c r="C1085">
        <v>2025</v>
      </c>
      <c r="D1085">
        <v>9.1999999999999993</v>
      </c>
      <c r="E1085">
        <v>9</v>
      </c>
      <c r="F1085">
        <v>101</v>
      </c>
      <c r="G1085">
        <v>20</v>
      </c>
      <c r="H1085">
        <v>136</v>
      </c>
      <c r="I1085">
        <v>0.42372900000000002</v>
      </c>
      <c r="J1085">
        <v>147</v>
      </c>
      <c r="K1085">
        <v>136</v>
      </c>
      <c r="L1085">
        <v>0.33728248799999999</v>
      </c>
      <c r="M1085">
        <v>3</v>
      </c>
      <c r="N1085">
        <v>-147</v>
      </c>
      <c r="O1085">
        <v>0.59514199999999995</v>
      </c>
      <c r="P1085">
        <v>-160</v>
      </c>
      <c r="Q1085">
        <v>-147</v>
      </c>
      <c r="R1085" s="99">
        <v>0.48436323399999998</v>
      </c>
      <c r="S1085" s="102">
        <f t="shared" si="80"/>
        <v>-106.45662796115532</v>
      </c>
      <c r="T1085" s="99">
        <v>0.56279890300000002</v>
      </c>
      <c r="U1085" s="102">
        <f t="shared" si="81"/>
        <v>128.72769690237078</v>
      </c>
      <c r="V1085">
        <v>0.47007500000000002</v>
      </c>
      <c r="W1085" s="100">
        <f t="shared" si="82"/>
        <v>112.73201084933255</v>
      </c>
      <c r="X1085">
        <v>0.54094399999999998</v>
      </c>
      <c r="Y1085" s="100">
        <f t="shared" si="83"/>
        <v>-117.83834651981458</v>
      </c>
      <c r="Z1085">
        <v>0.48843900000000001</v>
      </c>
      <c r="AA1085" s="100">
        <f t="shared" si="84"/>
        <v>104.73385622360212</v>
      </c>
      <c r="AB1085">
        <v>0.273729</v>
      </c>
      <c r="AC1085">
        <v>-1</v>
      </c>
      <c r="AD1085">
        <v>0</v>
      </c>
      <c r="AE1085">
        <v>7</v>
      </c>
      <c r="AF1085" t="s">
        <v>226</v>
      </c>
      <c r="AG1085" s="99" t="s">
        <v>323</v>
      </c>
      <c r="AH1085">
        <v>1</v>
      </c>
      <c r="AI1085">
        <v>7</v>
      </c>
      <c r="AJ1085">
        <v>-1</v>
      </c>
    </row>
    <row r="1086" spans="1:36" x14ac:dyDescent="0.2">
      <c r="A1086">
        <v>776411</v>
      </c>
      <c r="B1086" s="85">
        <v>45908</v>
      </c>
      <c r="C1086">
        <v>2025</v>
      </c>
      <c r="D1086">
        <v>9.1999999999999993</v>
      </c>
      <c r="E1086">
        <v>9.5</v>
      </c>
      <c r="F1086">
        <v>106</v>
      </c>
      <c r="G1086">
        <v>4</v>
      </c>
      <c r="H1086">
        <v>-113</v>
      </c>
      <c r="I1086">
        <v>0.53051599999999999</v>
      </c>
      <c r="J1086">
        <v>-118</v>
      </c>
      <c r="K1086">
        <v>-113</v>
      </c>
      <c r="L1086">
        <v>0.34782608700000001</v>
      </c>
      <c r="M1086">
        <v>15</v>
      </c>
      <c r="N1086">
        <v>105</v>
      </c>
      <c r="O1086">
        <v>0.48780499999999999</v>
      </c>
      <c r="P1086">
        <v>109</v>
      </c>
      <c r="Q1086">
        <v>105</v>
      </c>
      <c r="R1086" s="99">
        <v>0.51265822800000005</v>
      </c>
      <c r="S1086" s="102">
        <f t="shared" si="80"/>
        <v>105.19480525876203</v>
      </c>
      <c r="T1086" s="99">
        <v>0.57309341199999997</v>
      </c>
      <c r="U1086" s="102">
        <f t="shared" si="81"/>
        <v>134.24328134284963</v>
      </c>
      <c r="V1086">
        <v>0.4</v>
      </c>
      <c r="W1086" s="100">
        <f t="shared" si="82"/>
        <v>150</v>
      </c>
      <c r="X1086">
        <v>0.478072</v>
      </c>
      <c r="Y1086" s="100">
        <f t="shared" si="83"/>
        <v>109.17351361301225</v>
      </c>
      <c r="Z1086">
        <v>0.52799600000000002</v>
      </c>
      <c r="AA1086" s="100">
        <f t="shared" si="84"/>
        <v>-111.86261133380226</v>
      </c>
      <c r="AB1086">
        <v>0.38051600000000002</v>
      </c>
      <c r="AC1086">
        <v>-1</v>
      </c>
      <c r="AD1086">
        <v>3</v>
      </c>
      <c r="AE1086">
        <v>12</v>
      </c>
      <c r="AF1086" t="s">
        <v>229</v>
      </c>
      <c r="AG1086" s="99" t="s">
        <v>324</v>
      </c>
      <c r="AH1086">
        <v>-1</v>
      </c>
      <c r="AI1086">
        <v>15</v>
      </c>
      <c r="AJ1086">
        <v>1</v>
      </c>
    </row>
    <row r="1087" spans="1:36" x14ac:dyDescent="0.2">
      <c r="A1087">
        <v>776412</v>
      </c>
      <c r="B1087" s="85">
        <v>45908</v>
      </c>
      <c r="C1087">
        <v>2025</v>
      </c>
      <c r="D1087">
        <v>9.1999999999999993</v>
      </c>
      <c r="E1087">
        <v>8.5</v>
      </c>
      <c r="F1087">
        <v>-108.5</v>
      </c>
      <c r="G1087">
        <v>0</v>
      </c>
      <c r="H1087">
        <v>103</v>
      </c>
      <c r="I1087">
        <v>0.49261100000000002</v>
      </c>
      <c r="J1087">
        <v>-101</v>
      </c>
      <c r="K1087">
        <v>103</v>
      </c>
      <c r="L1087">
        <v>0.327106864</v>
      </c>
      <c r="M1087">
        <v>5</v>
      </c>
      <c r="N1087">
        <v>-112</v>
      </c>
      <c r="O1087">
        <v>0.52830200000000005</v>
      </c>
      <c r="P1087">
        <v>-107</v>
      </c>
      <c r="Q1087">
        <v>-112</v>
      </c>
      <c r="R1087" s="99">
        <v>0.52596287500000005</v>
      </c>
      <c r="S1087" s="102">
        <f t="shared" si="80"/>
        <v>110.95394163484559</v>
      </c>
      <c r="T1087" s="99">
        <v>0.55551045300000002</v>
      </c>
      <c r="U1087" s="102">
        <f t="shared" si="81"/>
        <v>124.97716914814198</v>
      </c>
      <c r="V1087">
        <v>0.49148399999999998</v>
      </c>
      <c r="W1087" s="100">
        <f t="shared" si="82"/>
        <v>103.46542308600077</v>
      </c>
      <c r="X1087">
        <v>0.50933700000000004</v>
      </c>
      <c r="Y1087" s="100">
        <f t="shared" si="83"/>
        <v>-103.80587083191519</v>
      </c>
      <c r="Z1087">
        <v>0.41290100000000002</v>
      </c>
      <c r="AA1087" s="100">
        <f t="shared" si="84"/>
        <v>142.18880554902992</v>
      </c>
      <c r="AB1087">
        <v>0.64261100000000004</v>
      </c>
      <c r="AC1087">
        <v>1</v>
      </c>
      <c r="AD1087">
        <v>4</v>
      </c>
      <c r="AE1087">
        <v>1</v>
      </c>
      <c r="AF1087" t="s">
        <v>228</v>
      </c>
      <c r="AG1087" s="99" t="s">
        <v>326</v>
      </c>
      <c r="AH1087">
        <v>-1</v>
      </c>
      <c r="AI1087">
        <v>5</v>
      </c>
      <c r="AJ1087">
        <v>-1</v>
      </c>
    </row>
    <row r="1088" spans="1:36" x14ac:dyDescent="0.2">
      <c r="A1088">
        <v>776413</v>
      </c>
      <c r="B1088" s="85">
        <v>45908</v>
      </c>
      <c r="C1088">
        <v>2025</v>
      </c>
      <c r="D1088">
        <v>9.1999999999999993</v>
      </c>
      <c r="E1088">
        <v>7.5</v>
      </c>
      <c r="F1088">
        <v>-109.5</v>
      </c>
      <c r="G1088">
        <v>7</v>
      </c>
      <c r="H1088">
        <v>-112</v>
      </c>
      <c r="I1088">
        <v>0.52830200000000005</v>
      </c>
      <c r="J1088">
        <v>-109</v>
      </c>
      <c r="K1088">
        <v>-112</v>
      </c>
      <c r="L1088">
        <v>0.30274477700000002</v>
      </c>
      <c r="M1088">
        <v>13</v>
      </c>
      <c r="N1088">
        <v>103</v>
      </c>
      <c r="O1088">
        <v>0.49261100000000002</v>
      </c>
      <c r="P1088">
        <v>101</v>
      </c>
      <c r="Q1088">
        <v>103</v>
      </c>
      <c r="R1088" s="99">
        <v>0.53143709500000003</v>
      </c>
      <c r="S1088" s="102">
        <f t="shared" si="80"/>
        <v>113.41851634627373</v>
      </c>
      <c r="T1088" s="99">
        <v>0.53548894999999996</v>
      </c>
      <c r="U1088" s="102">
        <f t="shared" si="81"/>
        <v>115.28013165671729</v>
      </c>
      <c r="V1088">
        <v>0.55581100000000006</v>
      </c>
      <c r="W1088" s="100">
        <f t="shared" si="82"/>
        <v>-125.12939311869499</v>
      </c>
      <c r="X1088">
        <v>0.540354</v>
      </c>
      <c r="Y1088" s="100">
        <f t="shared" si="83"/>
        <v>-117.55872997915789</v>
      </c>
      <c r="Z1088">
        <v>0.56563099999999999</v>
      </c>
      <c r="AA1088" s="100">
        <f t="shared" si="84"/>
        <v>-130.21900734168415</v>
      </c>
      <c r="AB1088">
        <v>0.67830199999999996</v>
      </c>
      <c r="AC1088">
        <v>1</v>
      </c>
      <c r="AD1088">
        <v>10</v>
      </c>
      <c r="AE1088">
        <v>2</v>
      </c>
      <c r="AF1088" t="s">
        <v>223</v>
      </c>
      <c r="AG1088" s="99" t="s">
        <v>325</v>
      </c>
      <c r="AH1088">
        <v>1</v>
      </c>
      <c r="AI1088">
        <v>12</v>
      </c>
      <c r="AJ1088">
        <v>1</v>
      </c>
    </row>
    <row r="1089" spans="1:36" x14ac:dyDescent="0.2">
      <c r="A1089">
        <v>776388</v>
      </c>
      <c r="B1089" s="85">
        <v>45909</v>
      </c>
      <c r="C1089">
        <v>2025</v>
      </c>
      <c r="D1089">
        <v>9.1999999999999993</v>
      </c>
      <c r="E1089">
        <v>8</v>
      </c>
      <c r="F1089">
        <v>-102</v>
      </c>
      <c r="G1089">
        <v>9</v>
      </c>
      <c r="H1089">
        <v>110</v>
      </c>
      <c r="I1089">
        <v>0.47619</v>
      </c>
      <c r="J1089">
        <v>110</v>
      </c>
      <c r="K1089">
        <v>110</v>
      </c>
      <c r="L1089">
        <v>0.33585476600000003</v>
      </c>
      <c r="M1089">
        <v>27</v>
      </c>
      <c r="N1089">
        <v>-118</v>
      </c>
      <c r="O1089">
        <v>0.54128399999999999</v>
      </c>
      <c r="P1089">
        <v>-118</v>
      </c>
      <c r="Q1089">
        <v>-118</v>
      </c>
      <c r="R1089" s="99">
        <v>0.50266400700000002</v>
      </c>
      <c r="S1089" s="102">
        <f t="shared" si="80"/>
        <v>101.07131075872083</v>
      </c>
      <c r="T1089" s="99">
        <v>0.42854047000000001</v>
      </c>
      <c r="U1089" s="102">
        <f t="shared" si="81"/>
        <v>-133.3501897732086</v>
      </c>
      <c r="V1089">
        <v>0.50820399999999999</v>
      </c>
      <c r="W1089" s="100">
        <f t="shared" si="82"/>
        <v>-103.33634271120546</v>
      </c>
      <c r="X1089">
        <v>0.45805200000000001</v>
      </c>
      <c r="Y1089" s="100">
        <f t="shared" si="83"/>
        <v>118.31582440421612</v>
      </c>
      <c r="Z1089">
        <v>0.49379400000000001</v>
      </c>
      <c r="AA1089" s="100">
        <f t="shared" si="84"/>
        <v>102.51359878815862</v>
      </c>
      <c r="AB1089">
        <v>0.32618999999999998</v>
      </c>
      <c r="AC1089">
        <v>-1</v>
      </c>
      <c r="AD1089">
        <v>4</v>
      </c>
      <c r="AE1089">
        <v>5</v>
      </c>
      <c r="AF1089" t="s">
        <v>222</v>
      </c>
      <c r="AG1089" s="99" t="s">
        <v>323</v>
      </c>
      <c r="AH1089">
        <v>1</v>
      </c>
      <c r="AI1089">
        <v>9</v>
      </c>
      <c r="AJ1089">
        <v>1</v>
      </c>
    </row>
    <row r="1090" spans="1:36" x14ac:dyDescent="0.2">
      <c r="A1090">
        <v>776390</v>
      </c>
      <c r="B1090" s="85">
        <v>45909</v>
      </c>
      <c r="C1090">
        <v>2025</v>
      </c>
      <c r="D1090">
        <v>9.1999999999999993</v>
      </c>
      <c r="E1090">
        <v>9</v>
      </c>
      <c r="F1090">
        <v>105</v>
      </c>
      <c r="G1090">
        <v>4</v>
      </c>
      <c r="H1090">
        <v>-103</v>
      </c>
      <c r="I1090">
        <v>0.50738899999999998</v>
      </c>
      <c r="J1090">
        <v>108</v>
      </c>
      <c r="K1090">
        <v>-103</v>
      </c>
      <c r="L1090">
        <v>0.34782608700000001</v>
      </c>
      <c r="M1090">
        <v>15</v>
      </c>
      <c r="N1090">
        <v>-105</v>
      </c>
      <c r="O1090">
        <v>0.51219499999999996</v>
      </c>
      <c r="P1090">
        <v>-117</v>
      </c>
      <c r="Q1090">
        <v>-105</v>
      </c>
      <c r="R1090" s="99">
        <v>0.52148709400000004</v>
      </c>
      <c r="S1090" s="102">
        <f t="shared" si="80"/>
        <v>108.98077929793604</v>
      </c>
      <c r="T1090" s="99">
        <v>0.60555513599999999</v>
      </c>
      <c r="U1090" s="102">
        <f t="shared" si="81"/>
        <v>153.52085710006861</v>
      </c>
      <c r="V1090">
        <v>0.47171600000000002</v>
      </c>
      <c r="W1090" s="100">
        <f t="shared" si="82"/>
        <v>111.99196126482882</v>
      </c>
      <c r="X1090">
        <v>0.47538200000000003</v>
      </c>
      <c r="Y1090" s="100">
        <f t="shared" si="83"/>
        <v>110.35714435969389</v>
      </c>
      <c r="Z1090">
        <v>0.48221599999999998</v>
      </c>
      <c r="AA1090" s="100">
        <f t="shared" si="84"/>
        <v>107.37594770808104</v>
      </c>
      <c r="AB1090">
        <v>0.657389</v>
      </c>
      <c r="AC1090">
        <v>1</v>
      </c>
      <c r="AD1090">
        <v>12</v>
      </c>
      <c r="AE1090">
        <v>2</v>
      </c>
      <c r="AF1090" t="s">
        <v>229</v>
      </c>
      <c r="AG1090" s="99" t="s">
        <v>326</v>
      </c>
      <c r="AH1090">
        <v>-1</v>
      </c>
      <c r="AI1090">
        <v>14</v>
      </c>
      <c r="AJ1090">
        <v>1</v>
      </c>
    </row>
    <row r="1091" spans="1:36" x14ac:dyDescent="0.2">
      <c r="A1091">
        <v>776393</v>
      </c>
      <c r="B1091" s="85">
        <v>45909</v>
      </c>
      <c r="C1091">
        <v>2025</v>
      </c>
      <c r="D1091">
        <v>9.1999999999999993</v>
      </c>
      <c r="E1091">
        <v>8</v>
      </c>
      <c r="F1091">
        <v>103</v>
      </c>
      <c r="G1091">
        <v>29</v>
      </c>
      <c r="H1091">
        <v>-143</v>
      </c>
      <c r="I1091">
        <v>0.58847700000000003</v>
      </c>
      <c r="J1091">
        <v>-148</v>
      </c>
      <c r="K1091">
        <v>-143</v>
      </c>
      <c r="L1091">
        <v>0.33360588699999999</v>
      </c>
      <c r="M1091">
        <v>12</v>
      </c>
      <c r="N1091">
        <v>132</v>
      </c>
      <c r="O1091">
        <v>0.43103399999999997</v>
      </c>
      <c r="P1091">
        <v>136</v>
      </c>
      <c r="Q1091">
        <v>132</v>
      </c>
      <c r="R1091" s="99">
        <v>0.48333402800000003</v>
      </c>
      <c r="S1091" s="102">
        <f t="shared" ref="S1091:S1154" si="85">IF(R1091&lt;0.5,((1-R1091)/(1-(1-R1091))*-100),(1-(1-R1091))/(1-R1091)*100)</f>
        <v>-106.89625436427991</v>
      </c>
      <c r="T1091" s="99">
        <v>0.439577039</v>
      </c>
      <c r="U1091" s="102">
        <f t="shared" ref="U1091:U1154" si="86">IF(T1091&lt;0.5,((1-T1091)/(1-(1-T1091))*-100),(1-(1-T1091))/(1-T1091)*100)</f>
        <v>-127.49140907698775</v>
      </c>
      <c r="V1091">
        <v>0.54607300000000003</v>
      </c>
      <c r="W1091" s="100">
        <f t="shared" ref="W1091:W1154" si="87">IF(V1091&lt;0.5,100*(1-V1091)/V1091,-100*(V1091/(1-V1091)))</f>
        <v>-120.29973982600728</v>
      </c>
      <c r="X1091">
        <v>0.574743</v>
      </c>
      <c r="Y1091" s="100">
        <f t="shared" ref="Y1091:Y1154" si="88">IF(X1091&lt;0.5,100*(1-X1091)/X1091,-100*(X1091/(1-X1091)))</f>
        <v>-135.15191989785001</v>
      </c>
      <c r="Z1091">
        <v>0.56701699999999999</v>
      </c>
      <c r="AA1091" s="100">
        <f t="shared" ref="AA1091:AA1154" si="89">IF(Z1091&lt;0.5,100*(1-Z1091)/Z1091,-100*(Z1091/(1-Z1091)))</f>
        <v>-130.95594977170003</v>
      </c>
      <c r="AB1091">
        <v>0.73847700000000005</v>
      </c>
      <c r="AC1091">
        <v>1</v>
      </c>
      <c r="AD1091">
        <v>4</v>
      </c>
      <c r="AE1091">
        <v>3</v>
      </c>
      <c r="AF1091" t="s">
        <v>222</v>
      </c>
      <c r="AG1091" s="99" t="s">
        <v>325</v>
      </c>
      <c r="AH1091">
        <v>1</v>
      </c>
      <c r="AI1091">
        <v>7</v>
      </c>
      <c r="AJ1091">
        <v>-1</v>
      </c>
    </row>
    <row r="1092" spans="1:36" x14ac:dyDescent="0.2">
      <c r="A1092">
        <v>776394</v>
      </c>
      <c r="B1092" s="85">
        <v>45909</v>
      </c>
      <c r="C1092">
        <v>2025</v>
      </c>
      <c r="D1092">
        <v>9.1999999999999993</v>
      </c>
      <c r="E1092">
        <v>7.5</v>
      </c>
      <c r="F1092">
        <v>106</v>
      </c>
      <c r="G1092">
        <v>25</v>
      </c>
      <c r="H1092">
        <v>-136</v>
      </c>
      <c r="I1092">
        <v>0.57627099999999998</v>
      </c>
      <c r="J1092">
        <v>-140</v>
      </c>
      <c r="K1092">
        <v>-136</v>
      </c>
      <c r="L1092">
        <v>0.32085561499999998</v>
      </c>
      <c r="M1092">
        <v>1</v>
      </c>
      <c r="N1092">
        <v>126</v>
      </c>
      <c r="O1092">
        <v>0.44247799999999998</v>
      </c>
      <c r="P1092">
        <v>129</v>
      </c>
      <c r="Q1092">
        <v>126</v>
      </c>
      <c r="R1092" s="99">
        <v>0.47778616600000001</v>
      </c>
      <c r="S1092" s="102">
        <f t="shared" si="85"/>
        <v>-109.29865097852162</v>
      </c>
      <c r="T1092" s="99">
        <v>0.49562976399999997</v>
      </c>
      <c r="U1092" s="102">
        <f t="shared" si="86"/>
        <v>-101.76350829487308</v>
      </c>
      <c r="V1092">
        <v>0.539968</v>
      </c>
      <c r="W1092" s="100">
        <f t="shared" si="87"/>
        <v>-117.37618252643294</v>
      </c>
      <c r="X1092">
        <v>0.60455300000000001</v>
      </c>
      <c r="Y1092" s="100">
        <f t="shared" si="88"/>
        <v>-152.87838825430461</v>
      </c>
      <c r="Z1092">
        <v>0.55367299999999997</v>
      </c>
      <c r="AA1092" s="100">
        <f t="shared" si="89"/>
        <v>-124.05097607807727</v>
      </c>
      <c r="AB1092">
        <v>0.726271</v>
      </c>
      <c r="AC1092">
        <v>1</v>
      </c>
      <c r="AD1092">
        <v>5</v>
      </c>
      <c r="AE1092">
        <v>3</v>
      </c>
      <c r="AF1092" t="s">
        <v>225</v>
      </c>
      <c r="AG1092" s="99" t="s">
        <v>325</v>
      </c>
      <c r="AH1092">
        <v>1</v>
      </c>
      <c r="AI1092">
        <v>8</v>
      </c>
      <c r="AJ1092">
        <v>1</v>
      </c>
    </row>
    <row r="1093" spans="1:36" x14ac:dyDescent="0.2">
      <c r="A1093">
        <v>776395</v>
      </c>
      <c r="B1093" s="85">
        <v>45909</v>
      </c>
      <c r="C1093">
        <v>2025</v>
      </c>
      <c r="D1093">
        <v>9.1999999999999993</v>
      </c>
      <c r="E1093">
        <v>8.5</v>
      </c>
      <c r="F1093">
        <v>101</v>
      </c>
      <c r="G1093">
        <v>28</v>
      </c>
      <c r="H1093">
        <v>-101</v>
      </c>
      <c r="I1093">
        <v>0.50248800000000005</v>
      </c>
      <c r="J1093">
        <v>-105</v>
      </c>
      <c r="K1093">
        <v>-101</v>
      </c>
      <c r="L1093">
        <v>0.33222175900000001</v>
      </c>
      <c r="M1093">
        <v>17</v>
      </c>
      <c r="N1093">
        <v>-107</v>
      </c>
      <c r="O1093">
        <v>0.51690800000000003</v>
      </c>
      <c r="P1093">
        <v>-103</v>
      </c>
      <c r="Q1093">
        <v>-107</v>
      </c>
      <c r="R1093" s="99">
        <v>0.49092303799999998</v>
      </c>
      <c r="S1093" s="102">
        <f t="shared" si="85"/>
        <v>-103.69791649500873</v>
      </c>
      <c r="T1093" s="99">
        <v>0.49390200400000001</v>
      </c>
      <c r="U1093" s="102">
        <f t="shared" si="86"/>
        <v>-102.46931413544135</v>
      </c>
      <c r="V1093">
        <v>0.54402499999999998</v>
      </c>
      <c r="W1093" s="100">
        <f t="shared" si="87"/>
        <v>-119.31026920335543</v>
      </c>
      <c r="X1093">
        <v>0.49723800000000001</v>
      </c>
      <c r="Y1093" s="100">
        <f t="shared" si="88"/>
        <v>101.11093681496585</v>
      </c>
      <c r="Z1093">
        <v>0.50895000000000001</v>
      </c>
      <c r="AA1093" s="100">
        <f t="shared" si="89"/>
        <v>-103.64524997454434</v>
      </c>
      <c r="AB1093">
        <v>0.65248799999999996</v>
      </c>
      <c r="AC1093">
        <v>1</v>
      </c>
      <c r="AD1093">
        <v>5</v>
      </c>
      <c r="AE1093">
        <v>4</v>
      </c>
      <c r="AF1093" t="s">
        <v>222</v>
      </c>
      <c r="AG1093" s="99" t="s">
        <v>326</v>
      </c>
      <c r="AH1093">
        <v>-1</v>
      </c>
      <c r="AI1093">
        <v>9</v>
      </c>
      <c r="AJ1093">
        <v>1</v>
      </c>
    </row>
    <row r="1094" spans="1:36" x14ac:dyDescent="0.2">
      <c r="A1094">
        <v>776396</v>
      </c>
      <c r="B1094" s="85">
        <v>45909</v>
      </c>
      <c r="C1094">
        <v>2025</v>
      </c>
      <c r="D1094">
        <v>9.1999999999999993</v>
      </c>
      <c r="E1094">
        <v>10.5</v>
      </c>
      <c r="F1094">
        <v>102</v>
      </c>
      <c r="G1094">
        <v>20</v>
      </c>
      <c r="H1094">
        <v>-108</v>
      </c>
      <c r="I1094">
        <v>0.519231</v>
      </c>
      <c r="J1094">
        <v>108</v>
      </c>
      <c r="K1094">
        <v>-108</v>
      </c>
      <c r="L1094">
        <v>0.33728248799999999</v>
      </c>
      <c r="M1094">
        <v>3</v>
      </c>
      <c r="N1094">
        <v>-108</v>
      </c>
      <c r="O1094">
        <v>0.519231</v>
      </c>
      <c r="P1094">
        <v>-126</v>
      </c>
      <c r="Q1094">
        <v>-108</v>
      </c>
      <c r="R1094" s="99">
        <v>0.49797563299999997</v>
      </c>
      <c r="S1094" s="102">
        <f t="shared" si="85"/>
        <v>-100.81303857692971</v>
      </c>
      <c r="T1094" s="99">
        <v>0.53811904200000005</v>
      </c>
      <c r="U1094" s="102">
        <f t="shared" si="86"/>
        <v>116.50600283027907</v>
      </c>
      <c r="V1094">
        <v>0.5</v>
      </c>
      <c r="W1094" s="100">
        <f t="shared" si="87"/>
        <v>-100</v>
      </c>
      <c r="X1094">
        <v>0.5</v>
      </c>
      <c r="Y1094" s="100">
        <f t="shared" si="88"/>
        <v>-100</v>
      </c>
      <c r="Z1094">
        <v>0.5</v>
      </c>
      <c r="AA1094" s="100">
        <f t="shared" si="89"/>
        <v>-100</v>
      </c>
      <c r="AB1094">
        <v>0.36923099999999998</v>
      </c>
      <c r="AC1094">
        <v>-1</v>
      </c>
      <c r="AD1094">
        <v>0</v>
      </c>
      <c r="AE1094">
        <v>6</v>
      </c>
      <c r="AF1094" t="s">
        <v>224</v>
      </c>
      <c r="AG1094" s="99" t="s">
        <v>323</v>
      </c>
      <c r="AH1094">
        <v>1</v>
      </c>
      <c r="AI1094">
        <v>6</v>
      </c>
      <c r="AJ1094">
        <v>-1</v>
      </c>
    </row>
    <row r="1095" spans="1:36" x14ac:dyDescent="0.2">
      <c r="A1095">
        <v>776397</v>
      </c>
      <c r="B1095" s="85">
        <v>45909</v>
      </c>
      <c r="C1095">
        <v>2025</v>
      </c>
      <c r="D1095">
        <v>9.1999999999999993</v>
      </c>
      <c r="E1095">
        <v>9</v>
      </c>
      <c r="F1095">
        <v>-105</v>
      </c>
      <c r="G1095">
        <v>11</v>
      </c>
      <c r="H1095">
        <v>-119</v>
      </c>
      <c r="I1095">
        <v>0.54337899999999995</v>
      </c>
      <c r="J1095">
        <v>-116</v>
      </c>
      <c r="K1095">
        <v>-119</v>
      </c>
      <c r="L1095">
        <v>0.35061088499999998</v>
      </c>
      <c r="M1095">
        <v>16</v>
      </c>
      <c r="N1095">
        <v>110</v>
      </c>
      <c r="O1095">
        <v>0.47619</v>
      </c>
      <c r="P1095">
        <v>107</v>
      </c>
      <c r="Q1095">
        <v>110</v>
      </c>
      <c r="R1095" s="99">
        <v>0.51823023400000001</v>
      </c>
      <c r="S1095" s="102">
        <f t="shared" si="85"/>
        <v>107.56802742162945</v>
      </c>
      <c r="T1095" s="99">
        <v>0.46969280699999999</v>
      </c>
      <c r="U1095" s="102">
        <f t="shared" si="86"/>
        <v>-112.90511268144674</v>
      </c>
      <c r="V1095">
        <v>0.55820499999999995</v>
      </c>
      <c r="W1095" s="100">
        <f t="shared" si="87"/>
        <v>-126.34932491313842</v>
      </c>
      <c r="X1095">
        <v>0.55915199999999998</v>
      </c>
      <c r="Y1095" s="100">
        <f t="shared" si="88"/>
        <v>-126.83555329728161</v>
      </c>
      <c r="Z1095">
        <v>0.53042999999999996</v>
      </c>
      <c r="AA1095" s="100">
        <f t="shared" si="89"/>
        <v>-112.96079391783971</v>
      </c>
      <c r="AB1095">
        <v>0.39337899999999998</v>
      </c>
      <c r="AC1095">
        <v>-1</v>
      </c>
      <c r="AD1095">
        <v>5</v>
      </c>
      <c r="AE1095">
        <v>7</v>
      </c>
      <c r="AF1095" t="s">
        <v>225</v>
      </c>
      <c r="AG1095" s="99" t="s">
        <v>324</v>
      </c>
      <c r="AH1095">
        <v>-1</v>
      </c>
      <c r="AI1095">
        <v>12</v>
      </c>
      <c r="AJ1095">
        <v>1</v>
      </c>
    </row>
    <row r="1096" spans="1:36" x14ac:dyDescent="0.2">
      <c r="A1096">
        <v>776398</v>
      </c>
      <c r="B1096" s="85">
        <v>45909</v>
      </c>
      <c r="C1096">
        <v>2025</v>
      </c>
      <c r="D1096">
        <v>9.1999999999999993</v>
      </c>
      <c r="E1096">
        <v>8.5</v>
      </c>
      <c r="F1096">
        <v>106</v>
      </c>
      <c r="G1096">
        <v>19</v>
      </c>
      <c r="H1096">
        <v>-147</v>
      </c>
      <c r="I1096">
        <v>0.59514199999999995</v>
      </c>
      <c r="J1096">
        <v>-152</v>
      </c>
      <c r="K1096">
        <v>-147</v>
      </c>
      <c r="L1096">
        <v>0.32247815699999999</v>
      </c>
      <c r="M1096">
        <v>10</v>
      </c>
      <c r="N1096">
        <v>136</v>
      </c>
      <c r="O1096">
        <v>0.42372900000000002</v>
      </c>
      <c r="P1096">
        <v>140</v>
      </c>
      <c r="Q1096">
        <v>136</v>
      </c>
      <c r="R1096" s="99">
        <v>0.49164772400000001</v>
      </c>
      <c r="S1096" s="102">
        <f t="shared" si="85"/>
        <v>-103.39766690346765</v>
      </c>
      <c r="T1096" s="99">
        <v>0.47750695100000001</v>
      </c>
      <c r="U1096" s="102">
        <f t="shared" si="86"/>
        <v>-109.4210352133701</v>
      </c>
      <c r="V1096">
        <v>0.60894899999999996</v>
      </c>
      <c r="W1096" s="100">
        <f t="shared" si="87"/>
        <v>-155.72112077452812</v>
      </c>
      <c r="X1096">
        <v>0.64025799999999999</v>
      </c>
      <c r="Y1096" s="100">
        <f t="shared" si="88"/>
        <v>-177.97699462392492</v>
      </c>
      <c r="Z1096">
        <v>0.64964999999999995</v>
      </c>
      <c r="AA1096" s="100">
        <f t="shared" si="89"/>
        <v>-185.42885685742826</v>
      </c>
      <c r="AB1096">
        <v>0.44514199999999998</v>
      </c>
      <c r="AC1096">
        <v>-1</v>
      </c>
      <c r="AD1096">
        <v>2</v>
      </c>
      <c r="AE1096">
        <v>12</v>
      </c>
      <c r="AF1096" t="s">
        <v>229</v>
      </c>
      <c r="AG1096" s="99" t="s">
        <v>324</v>
      </c>
      <c r="AH1096">
        <v>-1</v>
      </c>
      <c r="AI1096">
        <v>14</v>
      </c>
      <c r="AJ1096">
        <v>1</v>
      </c>
    </row>
    <row r="1097" spans="1:36" x14ac:dyDescent="0.2">
      <c r="A1097">
        <v>776401</v>
      </c>
      <c r="B1097" s="85">
        <v>45909</v>
      </c>
      <c r="C1097">
        <v>2025</v>
      </c>
      <c r="D1097">
        <v>9.1999999999999993</v>
      </c>
      <c r="E1097">
        <v>7.5</v>
      </c>
      <c r="F1097">
        <v>-106</v>
      </c>
      <c r="G1097">
        <v>2</v>
      </c>
      <c r="H1097">
        <v>-144</v>
      </c>
      <c r="I1097">
        <v>0.59016400000000002</v>
      </c>
      <c r="J1097">
        <v>-149</v>
      </c>
      <c r="K1097">
        <v>-144</v>
      </c>
      <c r="L1097">
        <v>0.32065001999999998</v>
      </c>
      <c r="M1097">
        <v>22</v>
      </c>
      <c r="N1097">
        <v>133</v>
      </c>
      <c r="O1097">
        <v>0.42918499999999998</v>
      </c>
      <c r="P1097">
        <v>137</v>
      </c>
      <c r="Q1097">
        <v>133</v>
      </c>
      <c r="R1097" s="99">
        <v>0.50591825800000001</v>
      </c>
      <c r="S1097" s="102">
        <f t="shared" si="85"/>
        <v>102.39565946154715</v>
      </c>
      <c r="T1097" s="99">
        <v>0.39717654000000002</v>
      </c>
      <c r="U1097" s="102">
        <f t="shared" si="86"/>
        <v>-151.7772071834857</v>
      </c>
      <c r="V1097">
        <v>0.65893699999999999</v>
      </c>
      <c r="W1097" s="100">
        <f t="shared" si="87"/>
        <v>-193.20096287196208</v>
      </c>
      <c r="X1097">
        <v>0.52683400000000002</v>
      </c>
      <c r="Y1097" s="100">
        <f t="shared" si="88"/>
        <v>-111.34231960876311</v>
      </c>
      <c r="Z1097">
        <v>0.56253299999999995</v>
      </c>
      <c r="AA1097" s="100">
        <f t="shared" si="89"/>
        <v>-128.58867068830332</v>
      </c>
      <c r="AB1097">
        <v>0.74016400000000004</v>
      </c>
      <c r="AC1097">
        <v>1</v>
      </c>
      <c r="AD1097">
        <v>3</v>
      </c>
      <c r="AE1097">
        <v>2</v>
      </c>
      <c r="AF1097" t="s">
        <v>222</v>
      </c>
      <c r="AG1097" s="99" t="s">
        <v>325</v>
      </c>
      <c r="AH1097">
        <v>1</v>
      </c>
      <c r="AI1097">
        <v>5</v>
      </c>
      <c r="AJ1097">
        <v>-1</v>
      </c>
    </row>
    <row r="1098" spans="1:36" x14ac:dyDescent="0.2">
      <c r="A1098">
        <v>776402</v>
      </c>
      <c r="B1098" s="85">
        <v>45909</v>
      </c>
      <c r="C1098">
        <v>2025</v>
      </c>
      <c r="D1098">
        <v>9.1999999999999993</v>
      </c>
      <c r="E1098">
        <v>8</v>
      </c>
      <c r="F1098">
        <v>-108.5</v>
      </c>
      <c r="G1098">
        <v>0</v>
      </c>
      <c r="H1098">
        <v>-104</v>
      </c>
      <c r="I1098">
        <v>0.50980400000000003</v>
      </c>
      <c r="J1098">
        <v>-108</v>
      </c>
      <c r="K1098">
        <v>-104</v>
      </c>
      <c r="L1098">
        <v>0.327106864</v>
      </c>
      <c r="M1098">
        <v>5</v>
      </c>
      <c r="N1098">
        <v>-104</v>
      </c>
      <c r="O1098">
        <v>0.50980400000000003</v>
      </c>
      <c r="P1098">
        <v>100</v>
      </c>
      <c r="Q1098">
        <v>-104</v>
      </c>
      <c r="R1098" s="99">
        <v>0.52287475699999997</v>
      </c>
      <c r="S1098" s="102">
        <f t="shared" si="85"/>
        <v>109.58857546759478</v>
      </c>
      <c r="T1098" s="99">
        <v>0.46714276100000002</v>
      </c>
      <c r="U1098" s="102">
        <f t="shared" si="86"/>
        <v>-114.06732234474246</v>
      </c>
      <c r="V1098">
        <v>0.59883500000000001</v>
      </c>
      <c r="W1098" s="100">
        <f t="shared" si="87"/>
        <v>-149.27398950556505</v>
      </c>
      <c r="X1098">
        <v>0.49889800000000001</v>
      </c>
      <c r="Y1098" s="100">
        <f t="shared" si="88"/>
        <v>100.44177366916682</v>
      </c>
      <c r="Z1098">
        <v>0.51006300000000004</v>
      </c>
      <c r="AA1098" s="100">
        <f t="shared" si="89"/>
        <v>-104.10787509414479</v>
      </c>
      <c r="AB1098">
        <v>0.35980400000000001</v>
      </c>
      <c r="AC1098">
        <v>-1</v>
      </c>
      <c r="AD1098">
        <v>1</v>
      </c>
      <c r="AE1098">
        <v>6</v>
      </c>
      <c r="AF1098" t="s">
        <v>230</v>
      </c>
      <c r="AG1098" s="99" t="s">
        <v>323</v>
      </c>
      <c r="AH1098">
        <v>1</v>
      </c>
      <c r="AI1098">
        <v>7</v>
      </c>
      <c r="AJ1098">
        <v>-1</v>
      </c>
    </row>
    <row r="1099" spans="1:36" x14ac:dyDescent="0.2">
      <c r="A1099">
        <v>776403</v>
      </c>
      <c r="B1099" s="85">
        <v>45909</v>
      </c>
      <c r="C1099">
        <v>2025</v>
      </c>
      <c r="D1099">
        <v>9.1999999999999993</v>
      </c>
      <c r="E1099">
        <v>7.5</v>
      </c>
      <c r="F1099">
        <v>106</v>
      </c>
      <c r="G1099">
        <v>7</v>
      </c>
      <c r="H1099">
        <v>-104</v>
      </c>
      <c r="I1099">
        <v>0.50980400000000003</v>
      </c>
      <c r="J1099">
        <v>-127</v>
      </c>
      <c r="K1099">
        <v>-104</v>
      </c>
      <c r="L1099">
        <v>0.30274477700000002</v>
      </c>
      <c r="M1099">
        <v>13</v>
      </c>
      <c r="N1099">
        <v>-104</v>
      </c>
      <c r="O1099">
        <v>0.50980400000000003</v>
      </c>
      <c r="P1099">
        <v>118</v>
      </c>
      <c r="Q1099">
        <v>-104</v>
      </c>
      <c r="R1099" s="99">
        <v>0.51248564699999999</v>
      </c>
      <c r="S1099" s="102">
        <f t="shared" si="85"/>
        <v>105.12216591087729</v>
      </c>
      <c r="T1099" s="99">
        <v>0.43229904499999999</v>
      </c>
      <c r="U1099" s="102">
        <f t="shared" si="86"/>
        <v>-131.32135302311391</v>
      </c>
      <c r="V1099">
        <v>0.53689200000000004</v>
      </c>
      <c r="W1099" s="100">
        <f t="shared" si="87"/>
        <v>-115.93235271254223</v>
      </c>
      <c r="X1099">
        <v>0.53175799999999995</v>
      </c>
      <c r="Y1099" s="100">
        <f t="shared" si="88"/>
        <v>-113.56478060490088</v>
      </c>
      <c r="Z1099">
        <v>0.56925199999999998</v>
      </c>
      <c r="AA1099" s="100">
        <f t="shared" si="89"/>
        <v>-132.15429903330948</v>
      </c>
      <c r="AB1099">
        <v>0.65980399999999995</v>
      </c>
      <c r="AC1099">
        <v>1</v>
      </c>
      <c r="AD1099">
        <v>2</v>
      </c>
      <c r="AE1099">
        <v>0</v>
      </c>
      <c r="AF1099" t="s">
        <v>225</v>
      </c>
      <c r="AG1099" s="99" t="s">
        <v>326</v>
      </c>
      <c r="AH1099">
        <v>-1</v>
      </c>
      <c r="AI1099">
        <v>2</v>
      </c>
      <c r="AJ1099">
        <v>-1</v>
      </c>
    </row>
    <row r="1100" spans="1:36" x14ac:dyDescent="0.2">
      <c r="A1100">
        <v>776404</v>
      </c>
      <c r="B1100" s="85">
        <v>45909</v>
      </c>
      <c r="C1100">
        <v>2025</v>
      </c>
      <c r="D1100">
        <v>9.1999999999999993</v>
      </c>
      <c r="E1100">
        <v>8</v>
      </c>
      <c r="F1100">
        <v>105</v>
      </c>
      <c r="G1100">
        <v>21</v>
      </c>
      <c r="H1100">
        <v>-126</v>
      </c>
      <c r="I1100">
        <v>0.55752199999999996</v>
      </c>
      <c r="J1100">
        <v>-125</v>
      </c>
      <c r="K1100">
        <v>-126</v>
      </c>
      <c r="L1100">
        <v>0.323198667</v>
      </c>
      <c r="M1100">
        <v>18</v>
      </c>
      <c r="N1100">
        <v>117</v>
      </c>
      <c r="O1100">
        <v>0.46082899999999999</v>
      </c>
      <c r="P1100">
        <v>115</v>
      </c>
      <c r="Q1100">
        <v>117</v>
      </c>
      <c r="R1100" s="99">
        <v>0.51231822800000004</v>
      </c>
      <c r="S1100" s="102">
        <f t="shared" si="85"/>
        <v>105.05174837660327</v>
      </c>
      <c r="T1100" s="99">
        <v>0.50618013500000003</v>
      </c>
      <c r="U1100" s="102">
        <f t="shared" si="86"/>
        <v>102.50299165263432</v>
      </c>
      <c r="V1100">
        <v>0.58289800000000003</v>
      </c>
      <c r="W1100" s="100">
        <f t="shared" si="87"/>
        <v>-139.74950971225266</v>
      </c>
      <c r="X1100">
        <v>0.53037299999999998</v>
      </c>
      <c r="Y1100" s="100">
        <f t="shared" si="88"/>
        <v>-112.93494624457281</v>
      </c>
      <c r="Z1100">
        <v>0.50892199999999999</v>
      </c>
      <c r="AA1100" s="100">
        <f t="shared" si="89"/>
        <v>-103.63363864803554</v>
      </c>
      <c r="AB1100">
        <v>0.70752199999999998</v>
      </c>
      <c r="AC1100">
        <v>1</v>
      </c>
      <c r="AD1100">
        <v>9</v>
      </c>
      <c r="AE1100">
        <v>3</v>
      </c>
      <c r="AF1100" t="s">
        <v>224</v>
      </c>
      <c r="AG1100" s="99" t="s">
        <v>325</v>
      </c>
      <c r="AH1100">
        <v>1</v>
      </c>
      <c r="AI1100">
        <v>12</v>
      </c>
      <c r="AJ1100">
        <v>1</v>
      </c>
    </row>
    <row r="1101" spans="1:36" x14ac:dyDescent="0.2">
      <c r="A1101">
        <v>776374</v>
      </c>
      <c r="B1101" s="85">
        <v>45910</v>
      </c>
      <c r="C1101">
        <v>2025</v>
      </c>
      <c r="D1101">
        <v>9.1999999999999993</v>
      </c>
      <c r="E1101">
        <v>8.5</v>
      </c>
      <c r="F1101">
        <v>-108.5</v>
      </c>
      <c r="G1101">
        <v>25</v>
      </c>
      <c r="H1101">
        <v>-123</v>
      </c>
      <c r="I1101">
        <v>0.55157</v>
      </c>
      <c r="J1101">
        <v>-118</v>
      </c>
      <c r="K1101">
        <v>-123</v>
      </c>
      <c r="L1101">
        <v>0.32085561499999998</v>
      </c>
      <c r="M1101">
        <v>1</v>
      </c>
      <c r="N1101">
        <v>114</v>
      </c>
      <c r="O1101">
        <v>0.46728999999999998</v>
      </c>
      <c r="P1101">
        <v>109</v>
      </c>
      <c r="Q1101">
        <v>114</v>
      </c>
      <c r="R1101" s="99">
        <v>0.48145053700000001</v>
      </c>
      <c r="S1101" s="102">
        <f t="shared" si="85"/>
        <v>-107.70565679107345</v>
      </c>
      <c r="T1101" s="99">
        <v>0.73331420700000005</v>
      </c>
      <c r="U1101" s="102">
        <f t="shared" si="86"/>
        <v>274.97310552272285</v>
      </c>
      <c r="V1101">
        <v>0.464499</v>
      </c>
      <c r="W1101" s="100">
        <f t="shared" si="87"/>
        <v>115.28571643857146</v>
      </c>
      <c r="X1101">
        <v>0.57500300000000004</v>
      </c>
      <c r="Y1101" s="100">
        <f t="shared" si="88"/>
        <v>-135.29577855843689</v>
      </c>
      <c r="Z1101">
        <v>0.52324999999999999</v>
      </c>
      <c r="AA1101" s="100">
        <f t="shared" si="89"/>
        <v>-109.75353959098059</v>
      </c>
      <c r="AB1101">
        <v>0.40156999999999998</v>
      </c>
      <c r="AC1101">
        <v>-1</v>
      </c>
      <c r="AD1101">
        <v>3</v>
      </c>
      <c r="AE1101">
        <v>5</v>
      </c>
      <c r="AF1101" t="s">
        <v>225</v>
      </c>
      <c r="AG1101" s="99" t="s">
        <v>324</v>
      </c>
      <c r="AH1101">
        <v>-1</v>
      </c>
      <c r="AI1101">
        <v>8</v>
      </c>
      <c r="AJ1101">
        <v>-1</v>
      </c>
    </row>
    <row r="1102" spans="1:36" x14ac:dyDescent="0.2">
      <c r="A1102">
        <v>776375</v>
      </c>
      <c r="B1102" s="85">
        <v>45910</v>
      </c>
      <c r="C1102">
        <v>2025</v>
      </c>
      <c r="D1102">
        <v>9.1999999999999993</v>
      </c>
      <c r="E1102">
        <v>7</v>
      </c>
      <c r="F1102">
        <v>-102</v>
      </c>
      <c r="G1102">
        <v>28</v>
      </c>
      <c r="H1102">
        <v>109</v>
      </c>
      <c r="I1102">
        <v>0.47846899999999998</v>
      </c>
      <c r="J1102">
        <v>107</v>
      </c>
      <c r="K1102">
        <v>109</v>
      </c>
      <c r="L1102">
        <v>0.33222175900000001</v>
      </c>
      <c r="M1102">
        <v>17</v>
      </c>
      <c r="N1102">
        <v>-118</v>
      </c>
      <c r="O1102">
        <v>0.54128399999999999</v>
      </c>
      <c r="P1102">
        <v>-116</v>
      </c>
      <c r="Q1102">
        <v>-118</v>
      </c>
      <c r="R1102" s="99">
        <v>0.49063670399999998</v>
      </c>
      <c r="S1102" s="102">
        <f t="shared" si="85"/>
        <v>-103.81679394291712</v>
      </c>
      <c r="T1102" s="99">
        <v>0.53329380999999998</v>
      </c>
      <c r="U1102" s="102">
        <f t="shared" si="86"/>
        <v>114.26756735324209</v>
      </c>
      <c r="V1102">
        <v>0.50732200000000005</v>
      </c>
      <c r="W1102" s="100">
        <f t="shared" si="87"/>
        <v>-102.97232675297052</v>
      </c>
      <c r="X1102">
        <v>0.50697400000000004</v>
      </c>
      <c r="Y1102" s="100">
        <f t="shared" si="88"/>
        <v>-102.82905972504494</v>
      </c>
      <c r="Z1102">
        <v>0.53288199999999997</v>
      </c>
      <c r="AA1102" s="100">
        <f t="shared" si="89"/>
        <v>-114.07866962951545</v>
      </c>
      <c r="AB1102">
        <v>0.62846900000000006</v>
      </c>
      <c r="AC1102">
        <v>1</v>
      </c>
      <c r="AD1102">
        <v>6</v>
      </c>
      <c r="AE1102">
        <v>3</v>
      </c>
      <c r="AF1102" t="s">
        <v>228</v>
      </c>
      <c r="AG1102" s="99" t="s">
        <v>326</v>
      </c>
      <c r="AH1102">
        <v>-1</v>
      </c>
      <c r="AI1102">
        <v>9</v>
      </c>
      <c r="AJ1102">
        <v>1</v>
      </c>
    </row>
    <row r="1103" spans="1:36" x14ac:dyDescent="0.2">
      <c r="A1103">
        <v>776376</v>
      </c>
      <c r="B1103" s="85">
        <v>45910</v>
      </c>
      <c r="C1103">
        <v>2025</v>
      </c>
      <c r="D1103">
        <v>9.1999999999999993</v>
      </c>
      <c r="E1103">
        <v>9.5</v>
      </c>
      <c r="F1103">
        <v>100</v>
      </c>
      <c r="G1103">
        <v>4</v>
      </c>
      <c r="H1103">
        <v>-112</v>
      </c>
      <c r="I1103">
        <v>0.52830200000000005</v>
      </c>
      <c r="J1103">
        <v>-154</v>
      </c>
      <c r="K1103">
        <v>-112</v>
      </c>
      <c r="L1103">
        <v>0.34782608700000001</v>
      </c>
      <c r="M1103">
        <v>15</v>
      </c>
      <c r="N1103">
        <v>-104</v>
      </c>
      <c r="O1103">
        <v>0.50980400000000003</v>
      </c>
      <c r="P1103">
        <v>130</v>
      </c>
      <c r="Q1103">
        <v>-104</v>
      </c>
      <c r="R1103" s="99">
        <v>0.50866531000000004</v>
      </c>
      <c r="S1103" s="102">
        <f t="shared" si="85"/>
        <v>103.52725348987674</v>
      </c>
      <c r="T1103" s="99">
        <v>0.47036235100000001</v>
      </c>
      <c r="U1103" s="102">
        <f t="shared" si="86"/>
        <v>-112.60204986091668</v>
      </c>
      <c r="V1103">
        <v>0.5</v>
      </c>
      <c r="W1103" s="100">
        <f t="shared" si="87"/>
        <v>-100</v>
      </c>
      <c r="X1103">
        <v>0.5</v>
      </c>
      <c r="Y1103" s="100">
        <f t="shared" si="88"/>
        <v>-100</v>
      </c>
      <c r="Z1103">
        <v>0.5</v>
      </c>
      <c r="AA1103" s="100">
        <f t="shared" si="89"/>
        <v>-100</v>
      </c>
      <c r="AB1103">
        <v>0.67830199999999996</v>
      </c>
      <c r="AC1103">
        <v>1</v>
      </c>
      <c r="AD1103">
        <v>4</v>
      </c>
      <c r="AE1103">
        <v>3</v>
      </c>
      <c r="AF1103" t="s">
        <v>222</v>
      </c>
      <c r="AG1103" s="99" t="s">
        <v>325</v>
      </c>
      <c r="AH1103">
        <v>1</v>
      </c>
      <c r="AI1103">
        <v>7</v>
      </c>
      <c r="AJ1103">
        <v>-1</v>
      </c>
    </row>
    <row r="1104" spans="1:36" x14ac:dyDescent="0.2">
      <c r="A1104">
        <v>776377</v>
      </c>
      <c r="B1104" s="85">
        <v>45910</v>
      </c>
      <c r="C1104">
        <v>2025</v>
      </c>
      <c r="D1104">
        <v>9.1999999999999993</v>
      </c>
      <c r="E1104">
        <v>7.5</v>
      </c>
      <c r="F1104">
        <v>109.5</v>
      </c>
      <c r="G1104">
        <v>23</v>
      </c>
      <c r="H1104">
        <v>-136</v>
      </c>
      <c r="I1104">
        <v>0.57627099999999998</v>
      </c>
      <c r="J1104">
        <v>-137</v>
      </c>
      <c r="K1104">
        <v>-136</v>
      </c>
      <c r="L1104">
        <v>0.30313439199999997</v>
      </c>
      <c r="M1104">
        <v>6</v>
      </c>
      <c r="N1104">
        <v>125</v>
      </c>
      <c r="O1104">
        <v>0.44444400000000001</v>
      </c>
      <c r="P1104">
        <v>126</v>
      </c>
      <c r="Q1104">
        <v>125</v>
      </c>
      <c r="R1104" s="99">
        <v>0.486442545</v>
      </c>
      <c r="S1104" s="102">
        <f t="shared" si="85"/>
        <v>-105.57412386698203</v>
      </c>
      <c r="T1104" s="99">
        <v>0.46309851600000002</v>
      </c>
      <c r="U1104" s="102">
        <f t="shared" si="86"/>
        <v>-115.93677488700911</v>
      </c>
      <c r="V1104">
        <v>0.59297</v>
      </c>
      <c r="W1104" s="100">
        <f t="shared" si="87"/>
        <v>-145.68213645185858</v>
      </c>
      <c r="X1104">
        <v>0.60314999999999996</v>
      </c>
      <c r="Y1104" s="100">
        <f t="shared" si="88"/>
        <v>-151.98437696862791</v>
      </c>
      <c r="Z1104">
        <v>0.624108</v>
      </c>
      <c r="AA1104" s="100">
        <f t="shared" si="89"/>
        <v>-166.03386078980131</v>
      </c>
      <c r="AB1104">
        <v>0.42627100000000001</v>
      </c>
      <c r="AC1104">
        <v>-1</v>
      </c>
      <c r="AD1104">
        <v>1</v>
      </c>
      <c r="AE1104">
        <v>2</v>
      </c>
      <c r="AF1104" t="s">
        <v>222</v>
      </c>
      <c r="AG1104" s="99" t="s">
        <v>324</v>
      </c>
      <c r="AH1104">
        <v>-1</v>
      </c>
      <c r="AI1104">
        <v>3</v>
      </c>
      <c r="AJ1104">
        <v>-1</v>
      </c>
    </row>
    <row r="1105" spans="1:36" x14ac:dyDescent="0.2">
      <c r="A1105">
        <v>776378</v>
      </c>
      <c r="B1105" s="85">
        <v>45910</v>
      </c>
      <c r="C1105">
        <v>2025</v>
      </c>
      <c r="D1105">
        <v>9.1999999999999993</v>
      </c>
      <c r="E1105">
        <v>8</v>
      </c>
      <c r="F1105">
        <v>-108.5</v>
      </c>
      <c r="G1105">
        <v>9</v>
      </c>
      <c r="H1105">
        <v>118</v>
      </c>
      <c r="I1105">
        <v>0.45871600000000001</v>
      </c>
      <c r="J1105">
        <v>122</v>
      </c>
      <c r="K1105">
        <v>118</v>
      </c>
      <c r="L1105">
        <v>0.33585476600000003</v>
      </c>
      <c r="M1105">
        <v>27</v>
      </c>
      <c r="N1105">
        <v>-128</v>
      </c>
      <c r="O1105">
        <v>0.56140400000000001</v>
      </c>
      <c r="P1105">
        <v>-133</v>
      </c>
      <c r="Q1105">
        <v>-128</v>
      </c>
      <c r="R1105" s="99">
        <v>0.50923569000000002</v>
      </c>
      <c r="S1105" s="102">
        <f t="shared" si="85"/>
        <v>103.76379855332188</v>
      </c>
      <c r="T1105" s="99">
        <v>0.16743301099999999</v>
      </c>
      <c r="U1105" s="102">
        <f t="shared" si="86"/>
        <v>-497.25378766556389</v>
      </c>
      <c r="V1105">
        <v>0.354433</v>
      </c>
      <c r="W1105" s="100">
        <f t="shared" si="87"/>
        <v>182.14077131644063</v>
      </c>
      <c r="X1105">
        <v>0.48722900000000002</v>
      </c>
      <c r="Y1105" s="100">
        <f t="shared" si="88"/>
        <v>105.24229879584342</v>
      </c>
      <c r="Z1105">
        <v>0.43134</v>
      </c>
      <c r="AA1105" s="100">
        <f t="shared" si="89"/>
        <v>131.83567487364954</v>
      </c>
      <c r="AB1105">
        <v>0.60871600000000003</v>
      </c>
      <c r="AC1105">
        <v>1</v>
      </c>
      <c r="AD1105">
        <v>6</v>
      </c>
      <c r="AE1105">
        <v>5</v>
      </c>
      <c r="AF1105" t="s">
        <v>222</v>
      </c>
      <c r="AG1105" s="99" t="s">
        <v>326</v>
      </c>
      <c r="AH1105">
        <v>-1</v>
      </c>
      <c r="AI1105">
        <v>11</v>
      </c>
      <c r="AJ1105">
        <v>1</v>
      </c>
    </row>
    <row r="1106" spans="1:36" x14ac:dyDescent="0.2">
      <c r="A1106">
        <v>776379</v>
      </c>
      <c r="B1106" s="85">
        <v>45910</v>
      </c>
      <c r="C1106">
        <v>2025</v>
      </c>
      <c r="D1106">
        <v>9.1999999999999993</v>
      </c>
      <c r="E1106">
        <v>10.5</v>
      </c>
      <c r="F1106">
        <v>-100</v>
      </c>
      <c r="G1106">
        <v>20</v>
      </c>
      <c r="H1106">
        <v>100</v>
      </c>
      <c r="I1106">
        <v>0.5</v>
      </c>
      <c r="J1106">
        <v>108</v>
      </c>
      <c r="K1106">
        <v>100</v>
      </c>
      <c r="L1106">
        <v>0.33728248799999999</v>
      </c>
      <c r="M1106">
        <v>3</v>
      </c>
      <c r="N1106">
        <v>-108</v>
      </c>
      <c r="O1106">
        <v>0.519231</v>
      </c>
      <c r="P1106">
        <v>-115</v>
      </c>
      <c r="Q1106">
        <v>-108</v>
      </c>
      <c r="R1106" s="99">
        <v>0.50788667200000004</v>
      </c>
      <c r="S1106" s="102">
        <f t="shared" si="85"/>
        <v>103.20522593121073</v>
      </c>
      <c r="T1106" s="99">
        <v>0.52236892700000004</v>
      </c>
      <c r="U1106" s="102">
        <f t="shared" si="86"/>
        <v>109.3666129632232</v>
      </c>
      <c r="V1106">
        <v>0.402366</v>
      </c>
      <c r="W1106" s="100">
        <f t="shared" si="87"/>
        <v>148.52994537311801</v>
      </c>
      <c r="X1106">
        <v>0.52773000000000003</v>
      </c>
      <c r="Y1106" s="100">
        <f t="shared" si="88"/>
        <v>-111.74328244436447</v>
      </c>
      <c r="Z1106">
        <v>0.54243600000000003</v>
      </c>
      <c r="AA1106" s="100">
        <f t="shared" si="89"/>
        <v>-118.54866204509098</v>
      </c>
      <c r="AB1106">
        <v>0.65</v>
      </c>
      <c r="AC1106">
        <v>1</v>
      </c>
      <c r="AD1106">
        <v>5</v>
      </c>
      <c r="AE1106">
        <v>4</v>
      </c>
      <c r="AF1106" t="s">
        <v>222</v>
      </c>
      <c r="AG1106" s="99" t="s">
        <v>326</v>
      </c>
      <c r="AH1106">
        <v>-1</v>
      </c>
      <c r="AI1106">
        <v>9</v>
      </c>
      <c r="AJ1106">
        <v>-1</v>
      </c>
    </row>
    <row r="1107" spans="1:36" x14ac:dyDescent="0.2">
      <c r="A1107">
        <v>776382</v>
      </c>
      <c r="B1107" s="85">
        <v>45910</v>
      </c>
      <c r="C1107">
        <v>2025</v>
      </c>
      <c r="D1107">
        <v>9.1999999999999993</v>
      </c>
      <c r="E1107">
        <v>8</v>
      </c>
      <c r="F1107">
        <v>-108</v>
      </c>
      <c r="G1107">
        <v>7</v>
      </c>
      <c r="H1107">
        <v>-110</v>
      </c>
      <c r="I1107">
        <v>0.52381</v>
      </c>
      <c r="J1107">
        <v>-102</v>
      </c>
      <c r="K1107">
        <v>-110</v>
      </c>
      <c r="L1107">
        <v>0.30274477700000002</v>
      </c>
      <c r="M1107">
        <v>13</v>
      </c>
      <c r="N1107">
        <v>-106</v>
      </c>
      <c r="O1107">
        <v>0.51456299999999999</v>
      </c>
      <c r="P1107">
        <v>-116</v>
      </c>
      <c r="Q1107">
        <v>-106</v>
      </c>
      <c r="R1107" s="99">
        <v>0.50083037600000002</v>
      </c>
      <c r="S1107" s="102">
        <f t="shared" si="85"/>
        <v>100.33270293706815</v>
      </c>
      <c r="T1107" s="99">
        <v>0.547681627</v>
      </c>
      <c r="U1107" s="102">
        <f t="shared" si="86"/>
        <v>121.08321476474713</v>
      </c>
      <c r="V1107">
        <v>0.5</v>
      </c>
      <c r="W1107" s="100">
        <f t="shared" si="87"/>
        <v>-100</v>
      </c>
      <c r="X1107">
        <v>0.5</v>
      </c>
      <c r="Y1107" s="100">
        <f t="shared" si="88"/>
        <v>-100</v>
      </c>
      <c r="Z1107">
        <v>0.5</v>
      </c>
      <c r="AA1107" s="100">
        <f t="shared" si="89"/>
        <v>-100</v>
      </c>
      <c r="AB1107">
        <v>0.37380999999999998</v>
      </c>
      <c r="AC1107">
        <v>-1</v>
      </c>
      <c r="AD1107">
        <v>3</v>
      </c>
      <c r="AE1107">
        <v>4</v>
      </c>
      <c r="AF1107" t="s">
        <v>222</v>
      </c>
      <c r="AG1107" s="99" t="s">
        <v>324</v>
      </c>
      <c r="AH1107">
        <v>-1</v>
      </c>
      <c r="AI1107">
        <v>7</v>
      </c>
      <c r="AJ1107">
        <v>-1</v>
      </c>
    </row>
    <row r="1108" spans="1:36" x14ac:dyDescent="0.2">
      <c r="A1108">
        <v>776384</v>
      </c>
      <c r="B1108" s="85">
        <v>45910</v>
      </c>
      <c r="C1108">
        <v>2025</v>
      </c>
      <c r="D1108">
        <v>9.1999999999999993</v>
      </c>
      <c r="E1108">
        <v>7.5</v>
      </c>
      <c r="F1108">
        <v>-101</v>
      </c>
      <c r="G1108">
        <v>21</v>
      </c>
      <c r="H1108">
        <v>-149</v>
      </c>
      <c r="I1108">
        <v>0.59839399999999998</v>
      </c>
      <c r="J1108">
        <v>-158</v>
      </c>
      <c r="K1108">
        <v>-149</v>
      </c>
      <c r="L1108">
        <v>0.323198667</v>
      </c>
      <c r="M1108">
        <v>18</v>
      </c>
      <c r="N1108">
        <v>137</v>
      </c>
      <c r="O1108">
        <v>0.42194100000000001</v>
      </c>
      <c r="P1108">
        <v>145</v>
      </c>
      <c r="Q1108">
        <v>137</v>
      </c>
      <c r="R1108" s="99">
        <v>0.50623152000000005</v>
      </c>
      <c r="S1108" s="102">
        <f t="shared" si="85"/>
        <v>102.52406552965878</v>
      </c>
      <c r="T1108" s="99">
        <v>0.40317071199999999</v>
      </c>
      <c r="U1108" s="102">
        <f t="shared" si="86"/>
        <v>-148.03388992204376</v>
      </c>
      <c r="V1108">
        <v>0.554396</v>
      </c>
      <c r="W1108" s="100">
        <f t="shared" si="87"/>
        <v>-124.41450256281361</v>
      </c>
      <c r="X1108">
        <v>0.55064999999999997</v>
      </c>
      <c r="Y1108" s="100">
        <f t="shared" si="88"/>
        <v>-122.54367419606096</v>
      </c>
      <c r="Z1108">
        <v>0.53826700000000005</v>
      </c>
      <c r="AA1108" s="100">
        <f t="shared" si="89"/>
        <v>-116.57538014393603</v>
      </c>
      <c r="AB1108">
        <v>0.748394</v>
      </c>
      <c r="AC1108">
        <v>1</v>
      </c>
      <c r="AD1108">
        <v>11</v>
      </c>
      <c r="AE1108">
        <v>3</v>
      </c>
      <c r="AF1108" t="s">
        <v>223</v>
      </c>
      <c r="AG1108" s="99" t="s">
        <v>325</v>
      </c>
      <c r="AH1108">
        <v>1</v>
      </c>
      <c r="AI1108">
        <v>14</v>
      </c>
      <c r="AJ1108">
        <v>1</v>
      </c>
    </row>
    <row r="1109" spans="1:36" x14ac:dyDescent="0.2">
      <c r="A1109">
        <v>776386</v>
      </c>
      <c r="B1109" s="85">
        <v>45910</v>
      </c>
      <c r="C1109">
        <v>2025</v>
      </c>
      <c r="D1109">
        <v>9.1999999999999993</v>
      </c>
      <c r="E1109">
        <v>8.5</v>
      </c>
      <c r="F1109">
        <v>101</v>
      </c>
      <c r="G1109">
        <v>11</v>
      </c>
      <c r="H1109">
        <v>-140</v>
      </c>
      <c r="I1109">
        <v>0.58333299999999999</v>
      </c>
      <c r="J1109">
        <v>-147</v>
      </c>
      <c r="K1109">
        <v>-140</v>
      </c>
      <c r="L1109">
        <v>0.35061088499999998</v>
      </c>
      <c r="M1109">
        <v>16</v>
      </c>
      <c r="N1109">
        <v>129</v>
      </c>
      <c r="O1109">
        <v>0.43668099999999999</v>
      </c>
      <c r="P1109">
        <v>135</v>
      </c>
      <c r="Q1109">
        <v>129</v>
      </c>
      <c r="R1109" s="99">
        <v>0.52041857400000002</v>
      </c>
      <c r="S1109" s="102">
        <f t="shared" si="85"/>
        <v>108.51516463859051</v>
      </c>
      <c r="T1109" s="99">
        <v>0.44530646400000001</v>
      </c>
      <c r="U1109" s="102">
        <f t="shared" si="86"/>
        <v>-124.56444737348346</v>
      </c>
      <c r="V1109">
        <v>0.60527200000000003</v>
      </c>
      <c r="W1109" s="100">
        <f t="shared" si="87"/>
        <v>-153.33900812711539</v>
      </c>
      <c r="X1109">
        <v>0.551925</v>
      </c>
      <c r="Y1109" s="100">
        <f t="shared" si="88"/>
        <v>-123.17692350610947</v>
      </c>
      <c r="Z1109">
        <v>0.57791999999999999</v>
      </c>
      <c r="AA1109" s="100">
        <f t="shared" si="89"/>
        <v>-136.92191053828657</v>
      </c>
      <c r="AB1109">
        <v>0.73333300000000001</v>
      </c>
      <c r="AC1109">
        <v>1</v>
      </c>
      <c r="AD1109">
        <v>8</v>
      </c>
      <c r="AE1109">
        <v>3</v>
      </c>
      <c r="AF1109" t="s">
        <v>230</v>
      </c>
      <c r="AG1109" s="99" t="s">
        <v>325</v>
      </c>
      <c r="AH1109">
        <v>1</v>
      </c>
      <c r="AI1109">
        <v>11</v>
      </c>
      <c r="AJ1109">
        <v>1</v>
      </c>
    </row>
    <row r="1110" spans="1:36" x14ac:dyDescent="0.2">
      <c r="A1110">
        <v>776387</v>
      </c>
      <c r="B1110" s="85">
        <v>45910</v>
      </c>
      <c r="C1110">
        <v>2025</v>
      </c>
      <c r="D1110">
        <v>9.1999999999999993</v>
      </c>
      <c r="E1110">
        <v>7</v>
      </c>
      <c r="F1110">
        <v>107.5</v>
      </c>
      <c r="G1110">
        <v>2</v>
      </c>
      <c r="H1110">
        <v>134</v>
      </c>
      <c r="I1110">
        <v>0.42735000000000001</v>
      </c>
      <c r="J1110">
        <v>134</v>
      </c>
      <c r="K1110">
        <v>134</v>
      </c>
      <c r="L1110">
        <v>0.32065001999999998</v>
      </c>
      <c r="M1110">
        <v>22</v>
      </c>
      <c r="N1110">
        <v>-145</v>
      </c>
      <c r="O1110">
        <v>0.59183699999999995</v>
      </c>
      <c r="P1110">
        <v>-145</v>
      </c>
      <c r="Q1110">
        <v>-145</v>
      </c>
      <c r="R1110" s="99">
        <v>0.50868779900000005</v>
      </c>
      <c r="S1110" s="102">
        <f t="shared" si="85"/>
        <v>103.53656961187498</v>
      </c>
      <c r="T1110" s="99">
        <v>0.63183652400000001</v>
      </c>
      <c r="U1110" s="102">
        <f t="shared" si="86"/>
        <v>171.61846983430806</v>
      </c>
      <c r="V1110">
        <v>0.47808800000000001</v>
      </c>
      <c r="W1110" s="100">
        <f t="shared" si="87"/>
        <v>109.16651327789025</v>
      </c>
      <c r="X1110">
        <v>0.56611800000000001</v>
      </c>
      <c r="Y1110" s="100">
        <f t="shared" si="88"/>
        <v>-130.47741090895681</v>
      </c>
      <c r="Z1110">
        <v>0.430506</v>
      </c>
      <c r="AA1110" s="100">
        <f t="shared" si="89"/>
        <v>132.28479974727412</v>
      </c>
      <c r="AB1110">
        <v>0.57735000000000003</v>
      </c>
      <c r="AC1110">
        <v>1</v>
      </c>
      <c r="AD1110">
        <v>2</v>
      </c>
      <c r="AE1110">
        <v>1</v>
      </c>
      <c r="AF1110" t="s">
        <v>222</v>
      </c>
      <c r="AG1110" s="99" t="s">
        <v>326</v>
      </c>
      <c r="AH1110">
        <v>-1</v>
      </c>
      <c r="AI1110">
        <v>3</v>
      </c>
      <c r="AJ1110">
        <v>-1</v>
      </c>
    </row>
    <row r="1111" spans="1:36" x14ac:dyDescent="0.2">
      <c r="A1111">
        <v>776364</v>
      </c>
      <c r="B1111" s="85">
        <v>45911</v>
      </c>
      <c r="C1111">
        <v>2025</v>
      </c>
      <c r="D1111">
        <v>9.1999999999999993</v>
      </c>
      <c r="E1111">
        <v>7.5</v>
      </c>
      <c r="F1111">
        <v>-104</v>
      </c>
      <c r="G1111">
        <v>9</v>
      </c>
      <c r="H1111">
        <v>111</v>
      </c>
      <c r="I1111">
        <v>0.47393400000000002</v>
      </c>
      <c r="J1111">
        <v>118</v>
      </c>
      <c r="K1111">
        <v>111</v>
      </c>
      <c r="L1111">
        <v>0.33585476600000003</v>
      </c>
      <c r="M1111">
        <v>27</v>
      </c>
      <c r="N1111">
        <v>-121</v>
      </c>
      <c r="O1111">
        <v>0.54751099999999997</v>
      </c>
      <c r="P1111">
        <v>-128</v>
      </c>
      <c r="Q1111">
        <v>-121</v>
      </c>
      <c r="R1111" s="99">
        <v>0.51237390599999999</v>
      </c>
      <c r="S1111" s="102">
        <f t="shared" si="85"/>
        <v>105.07516154375448</v>
      </c>
      <c r="T1111" s="99">
        <v>0.60300438999999995</v>
      </c>
      <c r="U1111" s="102">
        <f t="shared" si="86"/>
        <v>151.89195417047557</v>
      </c>
      <c r="V1111">
        <v>0.40145900000000001</v>
      </c>
      <c r="W1111" s="100">
        <f t="shared" si="87"/>
        <v>149.09143897633382</v>
      </c>
      <c r="X1111">
        <v>0.45034299999999999</v>
      </c>
      <c r="Y1111" s="100">
        <f t="shared" si="88"/>
        <v>122.05296851510961</v>
      </c>
      <c r="Z1111">
        <v>0.44210199999999999</v>
      </c>
      <c r="AA1111" s="100">
        <f t="shared" si="89"/>
        <v>126.19214570393258</v>
      </c>
      <c r="AB1111">
        <v>0.62393399999999999</v>
      </c>
      <c r="AC1111">
        <v>1</v>
      </c>
      <c r="AD1111">
        <v>5</v>
      </c>
      <c r="AE1111">
        <v>1</v>
      </c>
      <c r="AF1111" t="s">
        <v>227</v>
      </c>
      <c r="AG1111" s="99" t="s">
        <v>326</v>
      </c>
      <c r="AH1111">
        <v>-1</v>
      </c>
      <c r="AI1111">
        <v>6</v>
      </c>
      <c r="AJ1111">
        <v>-1</v>
      </c>
    </row>
    <row r="1112" spans="1:36" x14ac:dyDescent="0.2">
      <c r="A1112">
        <v>776367</v>
      </c>
      <c r="B1112" s="85">
        <v>45911</v>
      </c>
      <c r="C1112">
        <v>2025</v>
      </c>
      <c r="D1112">
        <v>9.1999999999999993</v>
      </c>
      <c r="E1112">
        <v>7.5</v>
      </c>
      <c r="F1112">
        <v>-108.5</v>
      </c>
      <c r="G1112">
        <v>11</v>
      </c>
      <c r="H1112">
        <v>-122</v>
      </c>
      <c r="I1112">
        <v>0.54954999999999998</v>
      </c>
      <c r="J1112">
        <v>-111</v>
      </c>
      <c r="K1112">
        <v>-122</v>
      </c>
      <c r="L1112">
        <v>0.35061088499999998</v>
      </c>
      <c r="M1112">
        <v>16</v>
      </c>
      <c r="N1112">
        <v>113</v>
      </c>
      <c r="O1112">
        <v>0.46948400000000001</v>
      </c>
      <c r="P1112">
        <v>103</v>
      </c>
      <c r="Q1112">
        <v>113</v>
      </c>
      <c r="R1112" s="99">
        <v>0.52132007999999996</v>
      </c>
      <c r="S1112" s="102">
        <f t="shared" si="85"/>
        <v>108.90786477945429</v>
      </c>
      <c r="T1112" s="99">
        <v>0.60126516600000002</v>
      </c>
      <c r="U1112" s="102">
        <f t="shared" si="86"/>
        <v>150.79323769339902</v>
      </c>
      <c r="V1112">
        <v>0.48141800000000001</v>
      </c>
      <c r="W1112" s="100">
        <f t="shared" si="87"/>
        <v>107.71969473513661</v>
      </c>
      <c r="X1112">
        <v>0.57714699999999997</v>
      </c>
      <c r="Y1112" s="100">
        <f t="shared" si="88"/>
        <v>-136.48880343760123</v>
      </c>
      <c r="Z1112">
        <v>0.51671900000000004</v>
      </c>
      <c r="AA1112" s="100">
        <f t="shared" si="89"/>
        <v>-106.91895605248294</v>
      </c>
      <c r="AB1112">
        <v>0.69955000000000001</v>
      </c>
      <c r="AC1112">
        <v>1</v>
      </c>
      <c r="AD1112">
        <v>5</v>
      </c>
      <c r="AE1112">
        <v>0</v>
      </c>
      <c r="AF1112" t="s">
        <v>230</v>
      </c>
      <c r="AG1112" s="99" t="s">
        <v>325</v>
      </c>
      <c r="AH1112">
        <v>1</v>
      </c>
      <c r="AI1112">
        <v>5</v>
      </c>
      <c r="AJ1112">
        <v>-1</v>
      </c>
    </row>
    <row r="1113" spans="1:36" x14ac:dyDescent="0.2">
      <c r="A1113">
        <v>776370</v>
      </c>
      <c r="B1113" s="85">
        <v>45911</v>
      </c>
      <c r="C1113">
        <v>2025</v>
      </c>
      <c r="D1113">
        <v>9.1999999999999993</v>
      </c>
      <c r="E1113">
        <v>7.5</v>
      </c>
      <c r="F1113">
        <v>103</v>
      </c>
      <c r="G1113">
        <v>7</v>
      </c>
      <c r="H1113">
        <v>-131</v>
      </c>
      <c r="I1113">
        <v>0.56710000000000005</v>
      </c>
      <c r="J1113">
        <v>-135</v>
      </c>
      <c r="K1113">
        <v>-131</v>
      </c>
      <c r="L1113">
        <v>0.30274477700000002</v>
      </c>
      <c r="M1113">
        <v>13</v>
      </c>
      <c r="N1113">
        <v>121</v>
      </c>
      <c r="O1113">
        <v>0.45248899999999997</v>
      </c>
      <c r="P1113">
        <v>124</v>
      </c>
      <c r="Q1113">
        <v>121</v>
      </c>
      <c r="R1113" s="99">
        <v>0.49690062600000001</v>
      </c>
      <c r="S1113" s="102">
        <f t="shared" si="85"/>
        <v>-101.24748242921314</v>
      </c>
      <c r="T1113" s="99">
        <v>0.41903269999999998</v>
      </c>
      <c r="U1113" s="102">
        <f t="shared" si="86"/>
        <v>-138.64485993575201</v>
      </c>
      <c r="V1113">
        <v>0.55668899999999999</v>
      </c>
      <c r="W1113" s="100">
        <f t="shared" si="87"/>
        <v>-125.57527334083747</v>
      </c>
      <c r="X1113">
        <v>0.52084200000000003</v>
      </c>
      <c r="Y1113" s="100">
        <f t="shared" si="88"/>
        <v>-108.69942691137371</v>
      </c>
      <c r="Z1113">
        <v>0.55909699999999996</v>
      </c>
      <c r="AA1113" s="100">
        <f t="shared" si="89"/>
        <v>-126.80725692499254</v>
      </c>
      <c r="AB1113">
        <v>0.71709999999999996</v>
      </c>
      <c r="AC1113">
        <v>1</v>
      </c>
      <c r="AD1113">
        <v>3</v>
      </c>
      <c r="AE1113">
        <v>2</v>
      </c>
      <c r="AF1113" t="s">
        <v>222</v>
      </c>
      <c r="AG1113" s="99" t="s">
        <v>325</v>
      </c>
      <c r="AH1113">
        <v>1</v>
      </c>
      <c r="AI1113">
        <v>5</v>
      </c>
      <c r="AJ1113">
        <v>-1</v>
      </c>
    </row>
    <row r="1114" spans="1:36" x14ac:dyDescent="0.2">
      <c r="A1114">
        <v>776371</v>
      </c>
      <c r="B1114" s="85">
        <v>45911</v>
      </c>
      <c r="C1114">
        <v>2025</v>
      </c>
      <c r="D1114">
        <v>9.1999999999999993</v>
      </c>
      <c r="E1114">
        <v>8</v>
      </c>
      <c r="F1114">
        <v>-100</v>
      </c>
      <c r="G1114">
        <v>21</v>
      </c>
      <c r="H1114">
        <v>-110</v>
      </c>
      <c r="I1114">
        <v>0.52381</v>
      </c>
      <c r="J1114">
        <v>-128</v>
      </c>
      <c r="K1114">
        <v>-110</v>
      </c>
      <c r="L1114">
        <v>0.323198667</v>
      </c>
      <c r="M1114">
        <v>18</v>
      </c>
      <c r="N1114">
        <v>102</v>
      </c>
      <c r="O1114">
        <v>0.49504999999999999</v>
      </c>
      <c r="P1114">
        <v>118</v>
      </c>
      <c r="Q1114">
        <v>102</v>
      </c>
      <c r="R1114" s="99">
        <v>0.49465511099999998</v>
      </c>
      <c r="S1114" s="102">
        <f t="shared" si="85"/>
        <v>-102.16105681762583</v>
      </c>
      <c r="T1114" s="99">
        <v>0.45334996100000002</v>
      </c>
      <c r="U1114" s="102">
        <f t="shared" si="86"/>
        <v>-120.58014470635412</v>
      </c>
      <c r="V1114">
        <v>0.52718600000000004</v>
      </c>
      <c r="W1114" s="100">
        <f t="shared" si="87"/>
        <v>-111.49965948554825</v>
      </c>
      <c r="X1114">
        <v>0.57046399999999997</v>
      </c>
      <c r="Y1114" s="100">
        <f t="shared" si="88"/>
        <v>-132.80935707367948</v>
      </c>
      <c r="Z1114">
        <v>0.51535399999999998</v>
      </c>
      <c r="AA1114" s="100">
        <f t="shared" si="89"/>
        <v>-106.33617114347378</v>
      </c>
      <c r="AB1114">
        <v>0.67381000000000002</v>
      </c>
      <c r="AC1114">
        <v>1</v>
      </c>
      <c r="AD1114">
        <v>6</v>
      </c>
      <c r="AE1114">
        <v>4</v>
      </c>
      <c r="AF1114" t="s">
        <v>225</v>
      </c>
      <c r="AG1114" s="99" t="s">
        <v>325</v>
      </c>
      <c r="AH1114">
        <v>1</v>
      </c>
      <c r="AI1114">
        <v>10</v>
      </c>
      <c r="AJ1114">
        <v>1</v>
      </c>
    </row>
    <row r="1115" spans="1:36" x14ac:dyDescent="0.2">
      <c r="A1115">
        <v>776372</v>
      </c>
      <c r="B1115" s="85">
        <v>45911</v>
      </c>
      <c r="C1115">
        <v>2025</v>
      </c>
      <c r="D1115">
        <v>9.1999999999999993</v>
      </c>
      <c r="E1115">
        <v>8</v>
      </c>
      <c r="F1115">
        <v>-106</v>
      </c>
      <c r="G1115">
        <v>2</v>
      </c>
      <c r="H1115">
        <v>-120</v>
      </c>
      <c r="I1115">
        <v>0.54545500000000002</v>
      </c>
      <c r="J1115">
        <v>-126</v>
      </c>
      <c r="K1115">
        <v>-120</v>
      </c>
      <c r="L1115">
        <v>0.32065001999999998</v>
      </c>
      <c r="M1115">
        <v>22</v>
      </c>
      <c r="N1115">
        <v>111</v>
      </c>
      <c r="O1115">
        <v>0.47393400000000002</v>
      </c>
      <c r="P1115">
        <v>116</v>
      </c>
      <c r="Q1115">
        <v>111</v>
      </c>
      <c r="R1115" s="99">
        <v>0.50924231200000003</v>
      </c>
      <c r="S1115" s="102">
        <f t="shared" si="85"/>
        <v>103.76654802400162</v>
      </c>
      <c r="T1115" s="99">
        <v>0.48045535299999997</v>
      </c>
      <c r="U1115" s="102">
        <f t="shared" si="86"/>
        <v>-108.13588479260841</v>
      </c>
      <c r="V1115">
        <v>0.59976799999999997</v>
      </c>
      <c r="W1115" s="100">
        <f t="shared" si="87"/>
        <v>-149.85508405125026</v>
      </c>
      <c r="X1115">
        <v>0.53412400000000004</v>
      </c>
      <c r="Y1115" s="100">
        <f t="shared" si="88"/>
        <v>-114.64939168362397</v>
      </c>
      <c r="Z1115">
        <v>0.54251400000000005</v>
      </c>
      <c r="AA1115" s="100">
        <f t="shared" si="89"/>
        <v>-118.58592394084194</v>
      </c>
      <c r="AB1115">
        <v>0.69545500000000005</v>
      </c>
      <c r="AC1115">
        <v>1</v>
      </c>
      <c r="AD1115">
        <v>3</v>
      </c>
      <c r="AE1115">
        <v>2</v>
      </c>
      <c r="AF1115" t="s">
        <v>222</v>
      </c>
      <c r="AG1115" s="99" t="s">
        <v>325</v>
      </c>
      <c r="AH1115">
        <v>1</v>
      </c>
      <c r="AI1115">
        <v>5</v>
      </c>
      <c r="AJ1115">
        <v>-1</v>
      </c>
    </row>
    <row r="1116" spans="1:36" x14ac:dyDescent="0.2">
      <c r="A1116">
        <v>776350</v>
      </c>
      <c r="B1116" s="85">
        <v>45912</v>
      </c>
      <c r="C1116">
        <v>2025</v>
      </c>
      <c r="D1116">
        <v>9.1999999999999993</v>
      </c>
      <c r="E1116">
        <v>7.5</v>
      </c>
      <c r="F1116">
        <v>106</v>
      </c>
      <c r="G1116">
        <v>25</v>
      </c>
      <c r="H1116">
        <v>137</v>
      </c>
      <c r="I1116">
        <v>0.42194100000000001</v>
      </c>
      <c r="J1116">
        <v>140</v>
      </c>
      <c r="K1116">
        <v>137</v>
      </c>
      <c r="L1116">
        <v>0.32085561499999998</v>
      </c>
      <c r="M1116">
        <v>14</v>
      </c>
      <c r="N1116">
        <v>-149</v>
      </c>
      <c r="O1116">
        <v>0.59839399999999998</v>
      </c>
      <c r="P1116">
        <v>-153</v>
      </c>
      <c r="Q1116">
        <v>-149</v>
      </c>
      <c r="R1116" s="99">
        <v>0.50477522200000002</v>
      </c>
      <c r="S1116" s="102">
        <f t="shared" si="85"/>
        <v>101.92850689712461</v>
      </c>
      <c r="T1116" s="99">
        <v>0.54405093199999999</v>
      </c>
      <c r="U1116" s="102">
        <f t="shared" si="86"/>
        <v>119.32274242525702</v>
      </c>
      <c r="V1116">
        <v>0.427452</v>
      </c>
      <c r="W1116" s="100">
        <f t="shared" si="87"/>
        <v>133.94439609593593</v>
      </c>
      <c r="X1116">
        <v>0.45217499999999999</v>
      </c>
      <c r="Y1116" s="100">
        <f t="shared" si="88"/>
        <v>121.1533145353016</v>
      </c>
      <c r="Z1116">
        <v>0.429618</v>
      </c>
      <c r="AA1116" s="100">
        <f t="shared" si="89"/>
        <v>132.76492139528602</v>
      </c>
      <c r="AB1116">
        <v>0.57194100000000003</v>
      </c>
      <c r="AC1116">
        <v>1</v>
      </c>
      <c r="AD1116">
        <v>5</v>
      </c>
      <c r="AE1116">
        <v>1</v>
      </c>
      <c r="AF1116" t="s">
        <v>227</v>
      </c>
      <c r="AG1116" s="99" t="s">
        <v>326</v>
      </c>
      <c r="AH1116">
        <v>-1</v>
      </c>
      <c r="AI1116">
        <v>6</v>
      </c>
      <c r="AJ1116">
        <v>-1</v>
      </c>
    </row>
    <row r="1117" spans="1:36" x14ac:dyDescent="0.2">
      <c r="A1117">
        <v>776351</v>
      </c>
      <c r="B1117" s="85">
        <v>45912</v>
      </c>
      <c r="C1117">
        <v>2025</v>
      </c>
      <c r="D1117">
        <v>9.1999999999999993</v>
      </c>
      <c r="E1117">
        <v>8.5</v>
      </c>
      <c r="F1117">
        <v>-106.5</v>
      </c>
      <c r="G1117">
        <v>16</v>
      </c>
      <c r="H1117">
        <v>-106</v>
      </c>
      <c r="I1117">
        <v>0.51456299999999999</v>
      </c>
      <c r="J1117">
        <v>-104</v>
      </c>
      <c r="K1117">
        <v>-106</v>
      </c>
      <c r="L1117">
        <v>0.34988272100000001</v>
      </c>
      <c r="M1117">
        <v>22</v>
      </c>
      <c r="N1117">
        <v>-102</v>
      </c>
      <c r="O1117">
        <v>0.50495000000000001</v>
      </c>
      <c r="P1117">
        <v>-104</v>
      </c>
      <c r="Q1117">
        <v>-102</v>
      </c>
      <c r="R1117" s="99">
        <v>0.533314591</v>
      </c>
      <c r="S1117" s="102">
        <f t="shared" si="85"/>
        <v>114.27710845787338</v>
      </c>
      <c r="T1117" s="99">
        <v>0.53852783299999996</v>
      </c>
      <c r="U1117" s="102">
        <f t="shared" si="86"/>
        <v>116.69779274033658</v>
      </c>
      <c r="V1117">
        <v>0.476576</v>
      </c>
      <c r="W1117" s="100">
        <f t="shared" si="87"/>
        <v>109.83012153360639</v>
      </c>
      <c r="X1117">
        <v>0.47826600000000002</v>
      </c>
      <c r="Y1117" s="100">
        <f t="shared" si="88"/>
        <v>109.08866613976321</v>
      </c>
      <c r="Z1117">
        <v>0.46883999999999998</v>
      </c>
      <c r="AA1117" s="100">
        <f t="shared" si="89"/>
        <v>113.29238119614369</v>
      </c>
      <c r="AB1117">
        <v>0.66456300000000001</v>
      </c>
      <c r="AC1117">
        <v>1</v>
      </c>
      <c r="AD1117">
        <v>6</v>
      </c>
      <c r="AE1117">
        <v>5</v>
      </c>
      <c r="AF1117" t="s">
        <v>222</v>
      </c>
      <c r="AG1117" s="99" t="s">
        <v>325</v>
      </c>
      <c r="AH1117">
        <v>1</v>
      </c>
      <c r="AI1117">
        <v>11</v>
      </c>
      <c r="AJ1117">
        <v>1</v>
      </c>
    </row>
    <row r="1118" spans="1:36" x14ac:dyDescent="0.2">
      <c r="A1118">
        <v>776353</v>
      </c>
      <c r="B1118" s="85">
        <v>45912</v>
      </c>
      <c r="C1118">
        <v>2025</v>
      </c>
      <c r="D1118">
        <v>9.1999999999999993</v>
      </c>
      <c r="E1118">
        <v>7.5</v>
      </c>
      <c r="F1118">
        <v>-103</v>
      </c>
      <c r="G1118">
        <v>29</v>
      </c>
      <c r="H1118">
        <v>-128</v>
      </c>
      <c r="I1118">
        <v>0.56140400000000001</v>
      </c>
      <c r="J1118">
        <v>-128</v>
      </c>
      <c r="K1118">
        <v>-128</v>
      </c>
      <c r="L1118">
        <v>0.33360588699999999</v>
      </c>
      <c r="M1118">
        <v>2</v>
      </c>
      <c r="N1118">
        <v>118</v>
      </c>
      <c r="O1118">
        <v>0.45871600000000001</v>
      </c>
      <c r="P1118">
        <v>118</v>
      </c>
      <c r="Q1118">
        <v>118</v>
      </c>
      <c r="R1118" s="99">
        <v>0.49245856500000001</v>
      </c>
      <c r="S1118" s="102">
        <f t="shared" si="85"/>
        <v>-103.06276935197585</v>
      </c>
      <c r="T1118" s="99">
        <v>0.54639685599999999</v>
      </c>
      <c r="U1118" s="102">
        <f t="shared" si="86"/>
        <v>120.45702575641759</v>
      </c>
      <c r="V1118">
        <v>0.59425300000000003</v>
      </c>
      <c r="W1118" s="100">
        <f t="shared" si="87"/>
        <v>-146.45900031300295</v>
      </c>
      <c r="X1118">
        <v>0.57387600000000005</v>
      </c>
      <c r="Y1118" s="100">
        <f t="shared" si="88"/>
        <v>-134.67347532643083</v>
      </c>
      <c r="Z1118">
        <v>0.60776799999999997</v>
      </c>
      <c r="AA1118" s="100">
        <f t="shared" si="89"/>
        <v>-154.95115135939952</v>
      </c>
      <c r="AB1118">
        <v>0.71140400000000004</v>
      </c>
      <c r="AC1118">
        <v>1</v>
      </c>
      <c r="AD1118">
        <v>6</v>
      </c>
      <c r="AE1118">
        <v>1</v>
      </c>
      <c r="AF1118" t="s">
        <v>230</v>
      </c>
      <c r="AG1118" s="99" t="s">
        <v>325</v>
      </c>
      <c r="AH1118">
        <v>1</v>
      </c>
      <c r="AI1118">
        <v>7</v>
      </c>
      <c r="AJ1118">
        <v>-1</v>
      </c>
    </row>
    <row r="1119" spans="1:36" x14ac:dyDescent="0.2">
      <c r="A1119">
        <v>776354</v>
      </c>
      <c r="B1119" s="85">
        <v>45912</v>
      </c>
      <c r="C1119">
        <v>2025</v>
      </c>
      <c r="D1119">
        <v>9.1999999999999993</v>
      </c>
      <c r="E1119">
        <v>9</v>
      </c>
      <c r="F1119">
        <v>-115</v>
      </c>
      <c r="G1119">
        <v>21</v>
      </c>
      <c r="H1119">
        <v>-142</v>
      </c>
      <c r="I1119">
        <v>0.58677699999999999</v>
      </c>
      <c r="J1119">
        <v>-132</v>
      </c>
      <c r="K1119">
        <v>-142</v>
      </c>
      <c r="L1119">
        <v>0.323198667</v>
      </c>
      <c r="M1119">
        <v>13</v>
      </c>
      <c r="N1119">
        <v>120</v>
      </c>
      <c r="O1119">
        <v>0.45454499999999998</v>
      </c>
      <c r="P1119">
        <v>112</v>
      </c>
      <c r="Q1119">
        <v>120</v>
      </c>
      <c r="R1119" s="99">
        <v>0.46183186900000001</v>
      </c>
      <c r="S1119" s="102">
        <f t="shared" si="85"/>
        <v>-116.52901567085226</v>
      </c>
      <c r="T1119" s="99">
        <v>0.49636661599999998</v>
      </c>
      <c r="U1119" s="102">
        <f t="shared" si="86"/>
        <v>-101.46399209087826</v>
      </c>
      <c r="V1119">
        <v>0.5</v>
      </c>
      <c r="W1119" s="100">
        <f t="shared" si="87"/>
        <v>-100</v>
      </c>
      <c r="X1119">
        <v>0.5</v>
      </c>
      <c r="Y1119" s="100">
        <f t="shared" si="88"/>
        <v>-100</v>
      </c>
      <c r="Z1119">
        <v>0.5</v>
      </c>
      <c r="AA1119" s="100">
        <f t="shared" si="89"/>
        <v>-100</v>
      </c>
      <c r="AB1119">
        <v>0.73677700000000002</v>
      </c>
      <c r="AC1119">
        <v>1</v>
      </c>
      <c r="AD1119">
        <v>8</v>
      </c>
      <c r="AE1119">
        <v>2</v>
      </c>
      <c r="AF1119" t="s">
        <v>224</v>
      </c>
      <c r="AG1119" s="99" t="s">
        <v>325</v>
      </c>
      <c r="AH1119">
        <v>1</v>
      </c>
      <c r="AI1119">
        <v>10</v>
      </c>
      <c r="AJ1119">
        <v>1</v>
      </c>
    </row>
    <row r="1120" spans="1:36" x14ac:dyDescent="0.2">
      <c r="A1120">
        <v>776355</v>
      </c>
      <c r="B1120" s="85">
        <v>45912</v>
      </c>
      <c r="C1120">
        <v>2025</v>
      </c>
      <c r="D1120">
        <v>9.1999999999999993</v>
      </c>
      <c r="E1120">
        <v>8</v>
      </c>
      <c r="F1120">
        <v>-114.5</v>
      </c>
      <c r="G1120">
        <v>15</v>
      </c>
      <c r="H1120">
        <v>-137</v>
      </c>
      <c r="I1120">
        <v>0.57805899999999999</v>
      </c>
      <c r="J1120">
        <v>-135</v>
      </c>
      <c r="K1120">
        <v>-137</v>
      </c>
      <c r="L1120">
        <v>0.31912251699999999</v>
      </c>
      <c r="M1120">
        <v>1</v>
      </c>
      <c r="N1120">
        <v>126</v>
      </c>
      <c r="O1120">
        <v>0.44247799999999998</v>
      </c>
      <c r="P1120">
        <v>124</v>
      </c>
      <c r="Q1120">
        <v>126</v>
      </c>
      <c r="R1120" s="99">
        <v>0.51827100800000003</v>
      </c>
      <c r="S1120" s="102">
        <f t="shared" si="85"/>
        <v>107.58559617686454</v>
      </c>
      <c r="T1120" s="99">
        <v>0.47222958700000001</v>
      </c>
      <c r="U1120" s="102">
        <f t="shared" si="86"/>
        <v>-111.76140325150786</v>
      </c>
      <c r="V1120">
        <v>0.59287000000000001</v>
      </c>
      <c r="W1120" s="100">
        <f t="shared" si="87"/>
        <v>-145.62179156534768</v>
      </c>
      <c r="X1120">
        <v>0.55239899999999997</v>
      </c>
      <c r="Y1120" s="100">
        <f t="shared" si="88"/>
        <v>-123.41326315178026</v>
      </c>
      <c r="Z1120">
        <v>0.55344199999999999</v>
      </c>
      <c r="AA1120" s="100">
        <f t="shared" si="89"/>
        <v>-123.93507674255079</v>
      </c>
      <c r="AB1120">
        <v>0.72805900000000001</v>
      </c>
      <c r="AC1120">
        <v>1</v>
      </c>
      <c r="AD1120">
        <v>9</v>
      </c>
      <c r="AE1120">
        <v>8</v>
      </c>
      <c r="AF1120" t="s">
        <v>222</v>
      </c>
      <c r="AG1120" s="99" t="s">
        <v>325</v>
      </c>
      <c r="AH1120">
        <v>1</v>
      </c>
      <c r="AI1120">
        <v>17</v>
      </c>
      <c r="AJ1120">
        <v>1</v>
      </c>
    </row>
    <row r="1121" spans="1:36" x14ac:dyDescent="0.2">
      <c r="A1121">
        <v>776358</v>
      </c>
      <c r="B1121" s="85">
        <v>45912</v>
      </c>
      <c r="C1121">
        <v>2025</v>
      </c>
      <c r="D1121">
        <v>9.1999999999999993</v>
      </c>
      <c r="E1121">
        <v>10.5</v>
      </c>
      <c r="F1121">
        <v>110.5</v>
      </c>
      <c r="G1121">
        <v>20</v>
      </c>
      <c r="H1121">
        <v>-115</v>
      </c>
      <c r="I1121">
        <v>0.53488400000000003</v>
      </c>
      <c r="J1121">
        <v>-111</v>
      </c>
      <c r="K1121">
        <v>-115</v>
      </c>
      <c r="L1121">
        <v>0.33728248799999999</v>
      </c>
      <c r="M1121">
        <v>6</v>
      </c>
      <c r="N1121">
        <v>107</v>
      </c>
      <c r="O1121">
        <v>0.48309200000000002</v>
      </c>
      <c r="P1121">
        <v>103</v>
      </c>
      <c r="Q1121">
        <v>107</v>
      </c>
      <c r="R1121" s="99">
        <v>0.487853606</v>
      </c>
      <c r="S1121" s="102">
        <f t="shared" si="85"/>
        <v>-104.97952412388234</v>
      </c>
      <c r="T1121" s="99">
        <v>0.51413518700000005</v>
      </c>
      <c r="U1121" s="102">
        <f t="shared" si="86"/>
        <v>105.8185678904062</v>
      </c>
      <c r="V1121">
        <v>0.50598600000000005</v>
      </c>
      <c r="W1121" s="100">
        <f t="shared" si="87"/>
        <v>-102.42341310165301</v>
      </c>
      <c r="X1121">
        <v>0.55864199999999997</v>
      </c>
      <c r="Y1121" s="100">
        <f t="shared" si="88"/>
        <v>-126.57343924886374</v>
      </c>
      <c r="Z1121">
        <v>0.57125800000000004</v>
      </c>
      <c r="AA1121" s="100">
        <f t="shared" si="89"/>
        <v>-133.24050361289542</v>
      </c>
      <c r="AB1121">
        <v>0.68488400000000005</v>
      </c>
      <c r="AC1121">
        <v>1</v>
      </c>
      <c r="AD1121">
        <v>3</v>
      </c>
      <c r="AE1121">
        <v>0</v>
      </c>
      <c r="AF1121" t="s">
        <v>228</v>
      </c>
      <c r="AG1121" s="99" t="s">
        <v>325</v>
      </c>
      <c r="AH1121">
        <v>1</v>
      </c>
      <c r="AI1121">
        <v>3</v>
      </c>
      <c r="AJ1121">
        <v>-1</v>
      </c>
    </row>
    <row r="1122" spans="1:36" x14ac:dyDescent="0.2">
      <c r="A1122">
        <v>776359</v>
      </c>
      <c r="B1122" s="85">
        <v>45912</v>
      </c>
      <c r="C1122">
        <v>2025</v>
      </c>
      <c r="D1122">
        <v>9.1999999999999993</v>
      </c>
      <c r="E1122">
        <v>7.5</v>
      </c>
      <c r="F1122">
        <v>107.5</v>
      </c>
      <c r="G1122">
        <v>18</v>
      </c>
      <c r="H1122">
        <v>-106</v>
      </c>
      <c r="I1122">
        <v>0.51456299999999999</v>
      </c>
      <c r="J1122">
        <v>-106</v>
      </c>
      <c r="K1122">
        <v>-106</v>
      </c>
      <c r="L1122">
        <v>0.310488926</v>
      </c>
      <c r="M1122">
        <v>28</v>
      </c>
      <c r="N1122">
        <v>-102</v>
      </c>
      <c r="O1122">
        <v>0.50495000000000001</v>
      </c>
      <c r="P1122">
        <v>-102</v>
      </c>
      <c r="Q1122">
        <v>-102</v>
      </c>
      <c r="R1122" s="99">
        <v>0.50966011700000002</v>
      </c>
      <c r="S1122" s="102">
        <f t="shared" si="85"/>
        <v>103.94017184198742</v>
      </c>
      <c r="T1122" s="99">
        <v>0.51645282400000003</v>
      </c>
      <c r="U1122" s="102">
        <f t="shared" si="86"/>
        <v>106.80505432214539</v>
      </c>
      <c r="V1122">
        <v>0.535354</v>
      </c>
      <c r="W1122" s="100">
        <f t="shared" si="87"/>
        <v>-115.21760652195434</v>
      </c>
      <c r="X1122">
        <v>0.57391199999999998</v>
      </c>
      <c r="Y1122" s="100">
        <f t="shared" si="88"/>
        <v>-134.69330279191152</v>
      </c>
      <c r="Z1122">
        <v>0.54272799999999999</v>
      </c>
      <c r="AA1122" s="100">
        <f t="shared" si="89"/>
        <v>-118.68822057768679</v>
      </c>
      <c r="AB1122">
        <v>0.36456300000000003</v>
      </c>
      <c r="AC1122">
        <v>-1</v>
      </c>
      <c r="AD1122">
        <v>3</v>
      </c>
      <c r="AE1122">
        <v>8</v>
      </c>
      <c r="AF1122" t="s">
        <v>230</v>
      </c>
      <c r="AG1122" s="99" t="s">
        <v>324</v>
      </c>
      <c r="AH1122">
        <v>-1</v>
      </c>
      <c r="AI1122">
        <v>11</v>
      </c>
      <c r="AJ1122">
        <v>1</v>
      </c>
    </row>
    <row r="1123" spans="1:36" x14ac:dyDescent="0.2">
      <c r="A1123">
        <v>776360</v>
      </c>
      <c r="B1123" s="85">
        <v>45912</v>
      </c>
      <c r="C1123">
        <v>2025</v>
      </c>
      <c r="D1123">
        <v>9.1999999999999993</v>
      </c>
      <c r="E1123">
        <v>8.5</v>
      </c>
      <c r="F1123">
        <v>-124</v>
      </c>
      <c r="G1123">
        <v>0</v>
      </c>
      <c r="H1123">
        <v>-134</v>
      </c>
      <c r="I1123">
        <v>0.57264999999999999</v>
      </c>
      <c r="J1123">
        <v>112</v>
      </c>
      <c r="K1123">
        <v>-134</v>
      </c>
      <c r="L1123">
        <v>0.327106864</v>
      </c>
      <c r="M1123">
        <v>12</v>
      </c>
      <c r="N1123">
        <v>116</v>
      </c>
      <c r="O1123">
        <v>0.46296300000000001</v>
      </c>
      <c r="P1123">
        <v>-132</v>
      </c>
      <c r="Q1123">
        <v>116</v>
      </c>
      <c r="R1123" s="99">
        <v>0.53483438100000003</v>
      </c>
      <c r="S1123" s="102">
        <f t="shared" si="85"/>
        <v>114.97719503641994</v>
      </c>
      <c r="T1123" s="99">
        <v>0.46354875299999998</v>
      </c>
      <c r="U1123" s="102">
        <f t="shared" si="86"/>
        <v>-115.72703917941509</v>
      </c>
      <c r="V1123">
        <v>0.5</v>
      </c>
      <c r="W1123" s="100">
        <f t="shared" si="87"/>
        <v>-100</v>
      </c>
      <c r="X1123">
        <v>0.5</v>
      </c>
      <c r="Y1123" s="100">
        <f t="shared" si="88"/>
        <v>-100</v>
      </c>
      <c r="Z1123">
        <v>0.5</v>
      </c>
      <c r="AA1123" s="100">
        <f t="shared" si="89"/>
        <v>-100</v>
      </c>
      <c r="AB1123">
        <v>0.42265000000000003</v>
      </c>
      <c r="AC1123">
        <v>-1</v>
      </c>
      <c r="AD1123">
        <v>3</v>
      </c>
      <c r="AE1123">
        <v>11</v>
      </c>
      <c r="AF1123" t="s">
        <v>223</v>
      </c>
      <c r="AG1123" s="99" t="s">
        <v>324</v>
      </c>
      <c r="AH1123">
        <v>-1</v>
      </c>
      <c r="AI1123">
        <v>14</v>
      </c>
      <c r="AJ1123">
        <v>1</v>
      </c>
    </row>
    <row r="1124" spans="1:36" x14ac:dyDescent="0.2">
      <c r="A1124">
        <v>776361</v>
      </c>
      <c r="B1124" s="85">
        <v>45912</v>
      </c>
      <c r="C1124">
        <v>2025</v>
      </c>
      <c r="D1124">
        <v>9.1999999999999993</v>
      </c>
      <c r="E1124">
        <v>7.5</v>
      </c>
      <c r="F1124">
        <v>100</v>
      </c>
      <c r="G1124">
        <v>7</v>
      </c>
      <c r="H1124">
        <v>-139</v>
      </c>
      <c r="I1124">
        <v>0.58159000000000005</v>
      </c>
      <c r="J1124">
        <v>-139</v>
      </c>
      <c r="K1124">
        <v>-139</v>
      </c>
      <c r="L1124">
        <v>0.30274477700000002</v>
      </c>
      <c r="M1124">
        <v>9</v>
      </c>
      <c r="N1124">
        <v>128</v>
      </c>
      <c r="O1124">
        <v>0.43859599999999999</v>
      </c>
      <c r="P1124">
        <v>128</v>
      </c>
      <c r="Q1124">
        <v>128</v>
      </c>
      <c r="R1124" s="99">
        <v>0.51928398799999997</v>
      </c>
      <c r="S1124" s="102">
        <f t="shared" si="85"/>
        <v>108.02302711730766</v>
      </c>
      <c r="T1124" s="99">
        <v>0.48817933499999999</v>
      </c>
      <c r="U1124" s="102">
        <f t="shared" si="86"/>
        <v>-104.84275517315784</v>
      </c>
      <c r="V1124">
        <v>0.61542399999999997</v>
      </c>
      <c r="W1124" s="100">
        <f t="shared" si="87"/>
        <v>-160.02662672657678</v>
      </c>
      <c r="X1124">
        <v>0.57558600000000004</v>
      </c>
      <c r="Y1124" s="100">
        <f t="shared" si="88"/>
        <v>-135.61899466087362</v>
      </c>
      <c r="Z1124">
        <v>0.61388500000000001</v>
      </c>
      <c r="AA1124" s="100">
        <f t="shared" si="89"/>
        <v>-158.9901972210352</v>
      </c>
      <c r="AB1124">
        <v>0.73158999999999996</v>
      </c>
      <c r="AC1124">
        <v>1</v>
      </c>
      <c r="AD1124">
        <v>4</v>
      </c>
      <c r="AE1124">
        <v>0</v>
      </c>
      <c r="AF1124" t="s">
        <v>227</v>
      </c>
      <c r="AG1124" s="99" t="s">
        <v>325</v>
      </c>
      <c r="AH1124">
        <v>1</v>
      </c>
      <c r="AI1124">
        <v>4</v>
      </c>
      <c r="AJ1124">
        <v>-1</v>
      </c>
    </row>
    <row r="1125" spans="1:36" x14ac:dyDescent="0.2">
      <c r="A1125">
        <v>776363</v>
      </c>
      <c r="B1125" s="85">
        <v>45912</v>
      </c>
      <c r="C1125">
        <v>2025</v>
      </c>
      <c r="D1125">
        <v>9.1999999999999993</v>
      </c>
      <c r="E1125">
        <v>8.5</v>
      </c>
      <c r="F1125">
        <v>-104.5</v>
      </c>
      <c r="G1125">
        <v>3</v>
      </c>
      <c r="H1125">
        <v>100</v>
      </c>
      <c r="I1125">
        <v>0.5</v>
      </c>
      <c r="J1125">
        <v>113</v>
      </c>
      <c r="K1125">
        <v>100</v>
      </c>
      <c r="L1125">
        <v>0.34564541199999999</v>
      </c>
      <c r="M1125">
        <v>19</v>
      </c>
      <c r="N1125">
        <v>-108</v>
      </c>
      <c r="O1125">
        <v>0.519231</v>
      </c>
      <c r="P1125">
        <v>-122</v>
      </c>
      <c r="Q1125">
        <v>-108</v>
      </c>
      <c r="R1125" s="99">
        <v>0.48665177700000001</v>
      </c>
      <c r="S1125" s="102">
        <f t="shared" si="85"/>
        <v>-105.48573893320025</v>
      </c>
      <c r="T1125" s="99">
        <v>0.45121201799999999</v>
      </c>
      <c r="U1125" s="102">
        <f t="shared" si="86"/>
        <v>-121.6253025423627</v>
      </c>
      <c r="V1125">
        <v>0.46995599999999998</v>
      </c>
      <c r="W1125" s="100">
        <f t="shared" si="87"/>
        <v>112.78587782686039</v>
      </c>
      <c r="X1125">
        <v>0.449125</v>
      </c>
      <c r="Y1125" s="100">
        <f t="shared" si="88"/>
        <v>122.6551628165878</v>
      </c>
      <c r="Z1125">
        <v>0.414109</v>
      </c>
      <c r="AA1125" s="100">
        <f t="shared" si="89"/>
        <v>141.48231504265783</v>
      </c>
      <c r="AB1125">
        <v>0.35</v>
      </c>
      <c r="AC1125">
        <v>-1</v>
      </c>
      <c r="AD1125">
        <v>1</v>
      </c>
      <c r="AE1125">
        <v>4</v>
      </c>
      <c r="AF1125" t="s">
        <v>228</v>
      </c>
      <c r="AG1125" s="99" t="s">
        <v>323</v>
      </c>
      <c r="AH1125">
        <v>1</v>
      </c>
      <c r="AI1125">
        <v>5</v>
      </c>
      <c r="AJ1125">
        <v>-1</v>
      </c>
    </row>
    <row r="1126" spans="1:36" x14ac:dyDescent="0.2">
      <c r="A1126">
        <v>776328</v>
      </c>
      <c r="B1126" s="85">
        <v>45913</v>
      </c>
      <c r="C1126">
        <v>2025</v>
      </c>
      <c r="D1126">
        <v>9.1999999999999993</v>
      </c>
      <c r="E1126">
        <v>7.5</v>
      </c>
      <c r="F1126">
        <v>-106</v>
      </c>
      <c r="G1126">
        <v>25</v>
      </c>
      <c r="H1126">
        <v>-115</v>
      </c>
      <c r="I1126">
        <v>0.53488400000000003</v>
      </c>
      <c r="J1126">
        <v>110</v>
      </c>
      <c r="K1126">
        <v>-115</v>
      </c>
      <c r="L1126">
        <v>0.32085561499999998</v>
      </c>
      <c r="M1126">
        <v>14</v>
      </c>
      <c r="N1126">
        <v>106</v>
      </c>
      <c r="O1126">
        <v>0.48543700000000001</v>
      </c>
      <c r="P1126">
        <v>-119</v>
      </c>
      <c r="Q1126">
        <v>106</v>
      </c>
      <c r="R1126" s="99">
        <v>0.51117488200000005</v>
      </c>
      <c r="S1126" s="102">
        <f t="shared" si="85"/>
        <v>104.57213902825674</v>
      </c>
      <c r="T1126" s="99">
        <v>0.34409384300000001</v>
      </c>
      <c r="U1126" s="102">
        <f t="shared" si="86"/>
        <v>-190.61839388971572</v>
      </c>
      <c r="V1126">
        <v>0.52769200000000005</v>
      </c>
      <c r="W1126" s="100">
        <f t="shared" si="87"/>
        <v>-111.72624643241278</v>
      </c>
      <c r="X1126">
        <v>0.44872099999999998</v>
      </c>
      <c r="Y1126" s="100">
        <f t="shared" si="88"/>
        <v>122.8556274388763</v>
      </c>
      <c r="Z1126">
        <v>0.55690600000000001</v>
      </c>
      <c r="AA1126" s="100">
        <f t="shared" si="89"/>
        <v>-125.68574613964532</v>
      </c>
      <c r="AB1126">
        <v>0.384884</v>
      </c>
      <c r="AC1126">
        <v>-1</v>
      </c>
      <c r="AD1126">
        <v>7</v>
      </c>
      <c r="AE1126">
        <v>13</v>
      </c>
      <c r="AF1126" t="s">
        <v>224</v>
      </c>
      <c r="AG1126" s="99" t="s">
        <v>324</v>
      </c>
      <c r="AH1126">
        <v>-1</v>
      </c>
      <c r="AI1126">
        <v>20</v>
      </c>
      <c r="AJ1126">
        <v>1</v>
      </c>
    </row>
    <row r="1127" spans="1:36" x14ac:dyDescent="0.2">
      <c r="A1127">
        <v>776336</v>
      </c>
      <c r="B1127" s="85">
        <v>45913</v>
      </c>
      <c r="C1127">
        <v>2025</v>
      </c>
      <c r="D1127">
        <v>9.1999999999999993</v>
      </c>
      <c r="E1127">
        <v>9</v>
      </c>
      <c r="F1127">
        <v>-104</v>
      </c>
      <c r="G1127">
        <v>16</v>
      </c>
      <c r="H1127">
        <v>-102</v>
      </c>
      <c r="I1127">
        <v>0.50495000000000001</v>
      </c>
      <c r="J1127">
        <v>-107</v>
      </c>
      <c r="K1127">
        <v>-102</v>
      </c>
      <c r="L1127">
        <v>0.34988272100000001</v>
      </c>
      <c r="M1127">
        <v>22</v>
      </c>
      <c r="N1127">
        <v>-106</v>
      </c>
      <c r="O1127">
        <v>0.51456299999999999</v>
      </c>
      <c r="P1127">
        <v>-101</v>
      </c>
      <c r="Q1127">
        <v>-106</v>
      </c>
      <c r="R1127" s="99">
        <v>0.53055209199999998</v>
      </c>
      <c r="S1127" s="102">
        <f t="shared" si="85"/>
        <v>113.01617984843591</v>
      </c>
      <c r="T1127" s="99">
        <v>0.48825396799999998</v>
      </c>
      <c r="U1127" s="102">
        <f t="shared" si="86"/>
        <v>-104.81144353956383</v>
      </c>
      <c r="V1127">
        <v>0.54592200000000002</v>
      </c>
      <c r="W1127" s="100">
        <f t="shared" si="87"/>
        <v>-120.2264809129709</v>
      </c>
      <c r="X1127">
        <v>0.48352000000000001</v>
      </c>
      <c r="Y1127" s="100">
        <f t="shared" si="88"/>
        <v>106.81667769688949</v>
      </c>
      <c r="Z1127">
        <v>0.51609099999999997</v>
      </c>
      <c r="AA1127" s="100">
        <f t="shared" si="89"/>
        <v>-106.65042394334469</v>
      </c>
      <c r="AB1127">
        <v>0.35494999999999999</v>
      </c>
      <c r="AC1127">
        <v>-1</v>
      </c>
      <c r="AD1127">
        <v>1</v>
      </c>
      <c r="AE1127">
        <v>5</v>
      </c>
      <c r="AF1127" t="s">
        <v>227</v>
      </c>
      <c r="AG1127" s="99" t="s">
        <v>323</v>
      </c>
      <c r="AH1127">
        <v>1</v>
      </c>
      <c r="AI1127">
        <v>6</v>
      </c>
      <c r="AJ1127">
        <v>-1</v>
      </c>
    </row>
    <row r="1128" spans="1:36" x14ac:dyDescent="0.2">
      <c r="A1128">
        <v>776337</v>
      </c>
      <c r="B1128" s="85">
        <v>45913</v>
      </c>
      <c r="C1128">
        <v>2025</v>
      </c>
      <c r="D1128">
        <v>9.1999999999999993</v>
      </c>
      <c r="E1128">
        <v>8.5</v>
      </c>
      <c r="F1128">
        <v>-101</v>
      </c>
      <c r="G1128">
        <v>15</v>
      </c>
      <c r="H1128">
        <v>-124</v>
      </c>
      <c r="I1128">
        <v>0.55357100000000004</v>
      </c>
      <c r="J1128">
        <v>-136</v>
      </c>
      <c r="K1128">
        <v>-124</v>
      </c>
      <c r="L1128">
        <v>0.31912251699999999</v>
      </c>
      <c r="M1128">
        <v>1</v>
      </c>
      <c r="N1128">
        <v>115</v>
      </c>
      <c r="O1128">
        <v>0.46511599999999997</v>
      </c>
      <c r="P1128">
        <v>125</v>
      </c>
      <c r="Q1128">
        <v>115</v>
      </c>
      <c r="R1128" s="99">
        <v>0.50942809899999997</v>
      </c>
      <c r="S1128" s="102">
        <f t="shared" si="85"/>
        <v>103.84371749820215</v>
      </c>
      <c r="T1128" s="99">
        <v>0.42976939199999997</v>
      </c>
      <c r="U1128" s="102">
        <f t="shared" si="86"/>
        <v>-132.68292684742892</v>
      </c>
      <c r="V1128">
        <v>0.61430499999999999</v>
      </c>
      <c r="W1128" s="100">
        <f t="shared" si="87"/>
        <v>-159.27222287040277</v>
      </c>
      <c r="X1128">
        <v>0.52413799999999999</v>
      </c>
      <c r="Y1128" s="100">
        <f t="shared" si="88"/>
        <v>-110.14495799202288</v>
      </c>
      <c r="Z1128">
        <v>0.56809900000000002</v>
      </c>
      <c r="AA1128" s="100">
        <f t="shared" si="89"/>
        <v>-131.53454148057079</v>
      </c>
      <c r="AB1128">
        <v>0.40357100000000001</v>
      </c>
      <c r="AC1128">
        <v>-1</v>
      </c>
      <c r="AD1128">
        <v>2</v>
      </c>
      <c r="AE1128">
        <v>5</v>
      </c>
      <c r="AF1128" t="s">
        <v>228</v>
      </c>
      <c r="AG1128" s="99" t="s">
        <v>324</v>
      </c>
      <c r="AH1128">
        <v>-1</v>
      </c>
      <c r="AI1128">
        <v>7</v>
      </c>
      <c r="AJ1128">
        <v>-1</v>
      </c>
    </row>
    <row r="1129" spans="1:36" x14ac:dyDescent="0.2">
      <c r="A1129">
        <v>776338</v>
      </c>
      <c r="B1129" s="85">
        <v>45913</v>
      </c>
      <c r="C1129">
        <v>2025</v>
      </c>
      <c r="D1129">
        <v>9.1999999999999993</v>
      </c>
      <c r="E1129">
        <v>8</v>
      </c>
      <c r="F1129">
        <v>-105</v>
      </c>
      <c r="G1129">
        <v>5</v>
      </c>
      <c r="H1129">
        <v>-102</v>
      </c>
      <c r="I1129">
        <v>0.50495000000000001</v>
      </c>
      <c r="J1129">
        <v>-109</v>
      </c>
      <c r="K1129">
        <v>-102</v>
      </c>
      <c r="L1129">
        <v>0.31173380000000001</v>
      </c>
      <c r="M1129">
        <v>27</v>
      </c>
      <c r="N1129">
        <v>-106</v>
      </c>
      <c r="O1129">
        <v>0.51456299999999999</v>
      </c>
      <c r="P1129">
        <v>101</v>
      </c>
      <c r="Q1129">
        <v>-106</v>
      </c>
      <c r="R1129" s="99">
        <v>0.49068224500000002</v>
      </c>
      <c r="S1129" s="102">
        <f t="shared" si="85"/>
        <v>-103.79787738192971</v>
      </c>
      <c r="T1129" s="99">
        <v>0.46837900399999999</v>
      </c>
      <c r="U1129" s="102">
        <f t="shared" si="86"/>
        <v>-113.50231147423509</v>
      </c>
      <c r="V1129">
        <v>0.52394200000000002</v>
      </c>
      <c r="W1129" s="100">
        <f t="shared" si="87"/>
        <v>-110.05843825752326</v>
      </c>
      <c r="X1129">
        <v>0.58573299999999995</v>
      </c>
      <c r="Y1129" s="100">
        <f t="shared" si="88"/>
        <v>-141.39021452348362</v>
      </c>
      <c r="Z1129">
        <v>0.57542199999999999</v>
      </c>
      <c r="AA1129" s="100">
        <f t="shared" si="89"/>
        <v>-135.5279830796697</v>
      </c>
      <c r="AB1129">
        <v>0.35494999999999999</v>
      </c>
      <c r="AC1129">
        <v>-1</v>
      </c>
      <c r="AD1129">
        <v>4</v>
      </c>
      <c r="AE1129">
        <v>5</v>
      </c>
      <c r="AF1129" t="s">
        <v>222</v>
      </c>
      <c r="AG1129" s="99" t="s">
        <v>323</v>
      </c>
      <c r="AH1129">
        <v>1</v>
      </c>
      <c r="AI1129">
        <v>9</v>
      </c>
      <c r="AJ1129">
        <v>1</v>
      </c>
    </row>
    <row r="1130" spans="1:36" x14ac:dyDescent="0.2">
      <c r="A1130">
        <v>776340</v>
      </c>
      <c r="B1130" s="85">
        <v>45913</v>
      </c>
      <c r="C1130">
        <v>2025</v>
      </c>
      <c r="D1130">
        <v>9.1999999999999993</v>
      </c>
      <c r="E1130">
        <v>9</v>
      </c>
      <c r="F1130">
        <v>102</v>
      </c>
      <c r="G1130">
        <v>20</v>
      </c>
      <c r="H1130">
        <v>108</v>
      </c>
      <c r="I1130">
        <v>0.480769</v>
      </c>
      <c r="J1130">
        <v>107</v>
      </c>
      <c r="K1130">
        <v>108</v>
      </c>
      <c r="L1130">
        <v>0.33728248799999999</v>
      </c>
      <c r="M1130">
        <v>6</v>
      </c>
      <c r="N1130">
        <v>-117</v>
      </c>
      <c r="O1130">
        <v>0.53917099999999996</v>
      </c>
      <c r="P1130">
        <v>-116</v>
      </c>
      <c r="Q1130">
        <v>-117</v>
      </c>
      <c r="R1130" s="99">
        <v>0.48340527900000002</v>
      </c>
      <c r="S1130" s="102">
        <f t="shared" si="85"/>
        <v>-106.86575911389662</v>
      </c>
      <c r="T1130" s="99">
        <v>0.59930599399999995</v>
      </c>
      <c r="U1130" s="102">
        <f t="shared" si="86"/>
        <v>149.5669975158051</v>
      </c>
      <c r="V1130">
        <v>0.51929899999999996</v>
      </c>
      <c r="W1130" s="100">
        <f t="shared" si="87"/>
        <v>-108.02952354998219</v>
      </c>
      <c r="X1130">
        <v>0.57764099999999996</v>
      </c>
      <c r="Y1130" s="100">
        <f t="shared" si="88"/>
        <v>-136.76540573303751</v>
      </c>
      <c r="Z1130">
        <v>0.54320000000000002</v>
      </c>
      <c r="AA1130" s="100">
        <f t="shared" si="89"/>
        <v>-118.91418563922942</v>
      </c>
      <c r="AB1130">
        <v>0.63076900000000002</v>
      </c>
      <c r="AC1130">
        <v>1</v>
      </c>
      <c r="AD1130">
        <v>11</v>
      </c>
      <c r="AE1130">
        <v>5</v>
      </c>
      <c r="AF1130" t="s">
        <v>224</v>
      </c>
      <c r="AG1130" s="99" t="s">
        <v>326</v>
      </c>
      <c r="AH1130">
        <v>-1</v>
      </c>
      <c r="AI1130">
        <v>16</v>
      </c>
      <c r="AJ1130">
        <v>1</v>
      </c>
    </row>
    <row r="1131" spans="1:36" x14ac:dyDescent="0.2">
      <c r="A1131">
        <v>776342</v>
      </c>
      <c r="B1131" s="85">
        <v>45913</v>
      </c>
      <c r="C1131">
        <v>2025</v>
      </c>
      <c r="D1131">
        <v>9.1999999999999993</v>
      </c>
      <c r="E1131">
        <v>9.5</v>
      </c>
      <c r="F1131">
        <v>-100</v>
      </c>
      <c r="G1131">
        <v>21</v>
      </c>
      <c r="H1131">
        <v>-137</v>
      </c>
      <c r="I1131">
        <v>0.57805899999999999</v>
      </c>
      <c r="J1131">
        <v>-141</v>
      </c>
      <c r="K1131">
        <v>-137</v>
      </c>
      <c r="L1131">
        <v>0.323198667</v>
      </c>
      <c r="M1131">
        <v>13</v>
      </c>
      <c r="N1131">
        <v>126</v>
      </c>
      <c r="O1131">
        <v>0.44247799999999998</v>
      </c>
      <c r="P1131">
        <v>130</v>
      </c>
      <c r="Q1131">
        <v>126</v>
      </c>
      <c r="R1131" s="99">
        <v>0.44635026700000002</v>
      </c>
      <c r="S1131" s="102">
        <f t="shared" si="85"/>
        <v>-124.0392969228357</v>
      </c>
      <c r="T1131" s="99">
        <v>0.64240407099999997</v>
      </c>
      <c r="U1131" s="102">
        <f t="shared" si="86"/>
        <v>179.64524171079137</v>
      </c>
      <c r="V1131">
        <v>0.58172699999999999</v>
      </c>
      <c r="W1131" s="100">
        <f t="shared" si="87"/>
        <v>-139.07830531734058</v>
      </c>
      <c r="X1131">
        <v>0.63774799999999998</v>
      </c>
      <c r="Y1131" s="100">
        <f t="shared" si="88"/>
        <v>-176.05092587480539</v>
      </c>
      <c r="Z1131">
        <v>0.59227799999999997</v>
      </c>
      <c r="AA1131" s="100">
        <f t="shared" si="89"/>
        <v>-145.26515616032492</v>
      </c>
      <c r="AB1131">
        <v>0.72805900000000001</v>
      </c>
      <c r="AC1131">
        <v>1</v>
      </c>
      <c r="AD1131">
        <v>8</v>
      </c>
      <c r="AE1131">
        <v>6</v>
      </c>
      <c r="AF1131" t="s">
        <v>225</v>
      </c>
      <c r="AG1131" s="99" t="s">
        <v>325</v>
      </c>
      <c r="AH1131">
        <v>1</v>
      </c>
      <c r="AI1131">
        <v>14</v>
      </c>
      <c r="AJ1131">
        <v>1</v>
      </c>
    </row>
    <row r="1132" spans="1:36" x14ac:dyDescent="0.2">
      <c r="A1132">
        <v>776344</v>
      </c>
      <c r="B1132" s="85">
        <v>45913</v>
      </c>
      <c r="C1132">
        <v>2025</v>
      </c>
      <c r="D1132">
        <v>9.1999999999999993</v>
      </c>
      <c r="E1132">
        <v>9</v>
      </c>
      <c r="F1132">
        <v>104</v>
      </c>
      <c r="G1132">
        <v>3</v>
      </c>
      <c r="H1132">
        <v>138</v>
      </c>
      <c r="I1132">
        <v>0.42016799999999999</v>
      </c>
      <c r="J1132">
        <v>122</v>
      </c>
      <c r="K1132">
        <v>138</v>
      </c>
      <c r="L1132">
        <v>0.34564541199999999</v>
      </c>
      <c r="M1132">
        <v>19</v>
      </c>
      <c r="N1132">
        <v>-150</v>
      </c>
      <c r="O1132">
        <v>0.6</v>
      </c>
      <c r="P1132">
        <v>-132</v>
      </c>
      <c r="Q1132">
        <v>-150</v>
      </c>
      <c r="R1132" s="99">
        <v>0.49612199499999998</v>
      </c>
      <c r="S1132" s="102">
        <f t="shared" si="85"/>
        <v>-101.56332718125107</v>
      </c>
      <c r="T1132" s="99">
        <v>0.54440018499999998</v>
      </c>
      <c r="U1132" s="102">
        <f t="shared" si="86"/>
        <v>119.49087051319367</v>
      </c>
      <c r="V1132">
        <v>0.42961899999999997</v>
      </c>
      <c r="W1132" s="100">
        <f t="shared" si="87"/>
        <v>132.76437960146083</v>
      </c>
      <c r="X1132">
        <v>0.46058300000000002</v>
      </c>
      <c r="Y1132" s="100">
        <f t="shared" si="88"/>
        <v>117.11613324851331</v>
      </c>
      <c r="Z1132">
        <v>0.39534999999999998</v>
      </c>
      <c r="AA1132" s="100">
        <f t="shared" si="89"/>
        <v>152.94043252813964</v>
      </c>
      <c r="AB1132">
        <v>0.27016800000000002</v>
      </c>
      <c r="AC1132">
        <v>-1</v>
      </c>
      <c r="AD1132">
        <v>3</v>
      </c>
      <c r="AE1132">
        <v>5</v>
      </c>
      <c r="AF1132" t="s">
        <v>225</v>
      </c>
      <c r="AG1132" s="99" t="s">
        <v>323</v>
      </c>
      <c r="AH1132">
        <v>1</v>
      </c>
      <c r="AI1132">
        <v>8</v>
      </c>
      <c r="AJ1132">
        <v>-1</v>
      </c>
    </row>
    <row r="1133" spans="1:36" x14ac:dyDescent="0.2">
      <c r="A1133">
        <v>776346</v>
      </c>
      <c r="B1133" s="85">
        <v>45913</v>
      </c>
      <c r="C1133">
        <v>2025</v>
      </c>
      <c r="D1133">
        <v>9.1999999999999993</v>
      </c>
      <c r="E1133">
        <v>8.5</v>
      </c>
      <c r="F1133">
        <v>-104</v>
      </c>
      <c r="G1133">
        <v>0</v>
      </c>
      <c r="H1133">
        <v>118</v>
      </c>
      <c r="I1133">
        <v>0.45871600000000001</v>
      </c>
      <c r="J1133">
        <v>119</v>
      </c>
      <c r="K1133">
        <v>118</v>
      </c>
      <c r="L1133">
        <v>0.327106864</v>
      </c>
      <c r="M1133">
        <v>12</v>
      </c>
      <c r="N1133">
        <v>-128</v>
      </c>
      <c r="O1133">
        <v>0.56140400000000001</v>
      </c>
      <c r="P1133">
        <v>-129</v>
      </c>
      <c r="Q1133">
        <v>-128</v>
      </c>
      <c r="R1133" s="99">
        <v>0.54068788899999998</v>
      </c>
      <c r="S1133" s="102">
        <f t="shared" si="85"/>
        <v>117.71688053746965</v>
      </c>
      <c r="T1133" s="99">
        <v>0.58312264199999997</v>
      </c>
      <c r="U1133" s="102">
        <f t="shared" si="86"/>
        <v>139.8787031268798</v>
      </c>
      <c r="V1133">
        <v>0.48402200000000001</v>
      </c>
      <c r="W1133" s="100">
        <f t="shared" si="87"/>
        <v>106.60217923978664</v>
      </c>
      <c r="X1133">
        <v>0.57177299999999998</v>
      </c>
      <c r="Y1133" s="100">
        <f t="shared" si="88"/>
        <v>-133.52100638212909</v>
      </c>
      <c r="Z1133">
        <v>0.518258</v>
      </c>
      <c r="AA1133" s="100">
        <f t="shared" si="89"/>
        <v>-107.57999094951238</v>
      </c>
      <c r="AB1133">
        <v>0.30871599999999999</v>
      </c>
      <c r="AC1133">
        <v>-1</v>
      </c>
      <c r="AD1133">
        <v>2</v>
      </c>
      <c r="AE1133">
        <v>6</v>
      </c>
      <c r="AF1133" t="s">
        <v>227</v>
      </c>
      <c r="AG1133" s="99" t="s">
        <v>323</v>
      </c>
      <c r="AH1133">
        <v>1</v>
      </c>
      <c r="AI1133">
        <v>8</v>
      </c>
      <c r="AJ1133">
        <v>-1</v>
      </c>
    </row>
    <row r="1134" spans="1:36" x14ac:dyDescent="0.2">
      <c r="A1134">
        <v>776347</v>
      </c>
      <c r="B1134" s="85">
        <v>45913</v>
      </c>
      <c r="C1134">
        <v>2025</v>
      </c>
      <c r="D1134">
        <v>9.1999999999999993</v>
      </c>
      <c r="E1134">
        <v>8.5</v>
      </c>
      <c r="F1134">
        <v>102</v>
      </c>
      <c r="G1134">
        <v>11</v>
      </c>
      <c r="H1134">
        <v>116</v>
      </c>
      <c r="I1134">
        <v>0.46296300000000001</v>
      </c>
      <c r="J1134">
        <v>113</v>
      </c>
      <c r="K1134">
        <v>116</v>
      </c>
      <c r="L1134">
        <v>0.35061088499999998</v>
      </c>
      <c r="M1134">
        <v>10</v>
      </c>
      <c r="N1134">
        <v>-125</v>
      </c>
      <c r="O1134">
        <v>0.55555600000000005</v>
      </c>
      <c r="P1134">
        <v>-122</v>
      </c>
      <c r="Q1134">
        <v>-125</v>
      </c>
      <c r="R1134" s="99">
        <v>0.53097176899999998</v>
      </c>
      <c r="S1134" s="102">
        <f t="shared" si="85"/>
        <v>113.20678242926489</v>
      </c>
      <c r="T1134" s="99">
        <v>0.62034133899999999</v>
      </c>
      <c r="U1134" s="102">
        <f t="shared" si="86"/>
        <v>163.39449161150571</v>
      </c>
      <c r="V1134">
        <v>0.43942799999999999</v>
      </c>
      <c r="W1134" s="100">
        <f t="shared" si="87"/>
        <v>127.56856640905907</v>
      </c>
      <c r="X1134">
        <v>0.45428099999999999</v>
      </c>
      <c r="Y1134" s="100">
        <f t="shared" si="88"/>
        <v>120.12807051142356</v>
      </c>
      <c r="Z1134">
        <v>0.45482800000000001</v>
      </c>
      <c r="AA1134" s="100">
        <f t="shared" si="89"/>
        <v>119.86333295223689</v>
      </c>
      <c r="AB1134">
        <v>0.61296300000000004</v>
      </c>
      <c r="AC1134">
        <v>1</v>
      </c>
      <c r="AD1134">
        <v>6</v>
      </c>
      <c r="AE1134">
        <v>4</v>
      </c>
      <c r="AF1134" t="s">
        <v>225</v>
      </c>
      <c r="AG1134" s="99" t="s">
        <v>326</v>
      </c>
      <c r="AH1134">
        <v>-1</v>
      </c>
      <c r="AI1134">
        <v>10</v>
      </c>
      <c r="AJ1134">
        <v>1</v>
      </c>
    </row>
    <row r="1135" spans="1:36" x14ac:dyDescent="0.2">
      <c r="A1135">
        <v>776320</v>
      </c>
      <c r="B1135" s="85">
        <v>45914</v>
      </c>
      <c r="C1135">
        <v>2025</v>
      </c>
      <c r="D1135">
        <v>9.1999999999999993</v>
      </c>
      <c r="E1135">
        <v>8.5</v>
      </c>
      <c r="F1135">
        <v>104</v>
      </c>
      <c r="G1135">
        <v>16</v>
      </c>
      <c r="H1135">
        <v>106</v>
      </c>
      <c r="I1135">
        <v>0.48543700000000001</v>
      </c>
      <c r="J1135">
        <v>-107</v>
      </c>
      <c r="K1135">
        <v>106</v>
      </c>
      <c r="L1135">
        <v>0.34988272100000001</v>
      </c>
      <c r="M1135">
        <v>22</v>
      </c>
      <c r="N1135">
        <v>-115</v>
      </c>
      <c r="O1135">
        <v>0.53488400000000003</v>
      </c>
      <c r="P1135">
        <v>-101</v>
      </c>
      <c r="Q1135">
        <v>-115</v>
      </c>
      <c r="R1135" s="99">
        <v>0.52782291299999995</v>
      </c>
      <c r="S1135" s="102">
        <f t="shared" si="85"/>
        <v>111.78494838738328</v>
      </c>
      <c r="T1135" s="99">
        <v>0.52965420799999996</v>
      </c>
      <c r="U1135" s="102">
        <f t="shared" si="86"/>
        <v>112.60953473141733</v>
      </c>
      <c r="V1135">
        <v>0.49988100000000002</v>
      </c>
      <c r="W1135" s="100">
        <f t="shared" si="87"/>
        <v>100.04761133149688</v>
      </c>
      <c r="X1135">
        <v>0.47609400000000002</v>
      </c>
      <c r="Y1135" s="100">
        <f t="shared" si="88"/>
        <v>110.04255462156632</v>
      </c>
      <c r="Z1135">
        <v>0.500108</v>
      </c>
      <c r="AA1135" s="100">
        <f t="shared" si="89"/>
        <v>-100.04320933321597</v>
      </c>
      <c r="AB1135">
        <v>0.63543700000000003</v>
      </c>
      <c r="AC1135">
        <v>1</v>
      </c>
      <c r="AD1135">
        <v>4</v>
      </c>
      <c r="AE1135">
        <v>3</v>
      </c>
      <c r="AF1135" t="s">
        <v>222</v>
      </c>
      <c r="AG1135" s="99" t="s">
        <v>326</v>
      </c>
      <c r="AH1135">
        <v>-1</v>
      </c>
      <c r="AI1135">
        <v>7</v>
      </c>
      <c r="AJ1135">
        <v>-1</v>
      </c>
    </row>
    <row r="1136" spans="1:36" x14ac:dyDescent="0.2">
      <c r="A1136">
        <v>776324</v>
      </c>
      <c r="B1136" s="85">
        <v>45914</v>
      </c>
      <c r="C1136">
        <v>2025</v>
      </c>
      <c r="D1136">
        <v>9.1999999999999993</v>
      </c>
      <c r="E1136">
        <v>9.5</v>
      </c>
      <c r="F1136">
        <v>108.5</v>
      </c>
      <c r="G1136">
        <v>15</v>
      </c>
      <c r="H1136">
        <v>-117</v>
      </c>
      <c r="I1136">
        <v>0.53917099999999996</v>
      </c>
      <c r="J1136">
        <v>-119</v>
      </c>
      <c r="K1136">
        <v>-117</v>
      </c>
      <c r="L1136">
        <v>0.31912251699999999</v>
      </c>
      <c r="M1136">
        <v>1</v>
      </c>
      <c r="N1136">
        <v>108</v>
      </c>
      <c r="O1136">
        <v>0.480769</v>
      </c>
      <c r="P1136">
        <v>110</v>
      </c>
      <c r="Q1136">
        <v>108</v>
      </c>
      <c r="R1136" s="99">
        <v>0.51012503099999995</v>
      </c>
      <c r="S1136" s="102">
        <f t="shared" si="85"/>
        <v>104.13372049634158</v>
      </c>
      <c r="T1136" s="99">
        <v>0.417649561</v>
      </c>
      <c r="U1136" s="102">
        <f t="shared" si="86"/>
        <v>-139.43518523176422</v>
      </c>
      <c r="V1136">
        <v>0.61804099999999995</v>
      </c>
      <c r="W1136" s="100">
        <f t="shared" si="87"/>
        <v>-161.808204545514</v>
      </c>
      <c r="X1136">
        <v>0.54144499999999995</v>
      </c>
      <c r="Y1136" s="100">
        <f t="shared" si="88"/>
        <v>-118.07634852962019</v>
      </c>
      <c r="Z1136">
        <v>0.55932599999999999</v>
      </c>
      <c r="AA1136" s="100">
        <f t="shared" si="89"/>
        <v>-126.92511924915016</v>
      </c>
      <c r="AB1136">
        <v>0.38917099999999999</v>
      </c>
      <c r="AC1136">
        <v>-1</v>
      </c>
      <c r="AD1136">
        <v>4</v>
      </c>
      <c r="AE1136">
        <v>6</v>
      </c>
      <c r="AF1136" t="s">
        <v>225</v>
      </c>
      <c r="AG1136" s="99" t="s">
        <v>324</v>
      </c>
      <c r="AH1136">
        <v>-1</v>
      </c>
      <c r="AI1136">
        <v>10</v>
      </c>
      <c r="AJ1136">
        <v>1</v>
      </c>
    </row>
    <row r="1137" spans="1:36" x14ac:dyDescent="0.2">
      <c r="A1137">
        <v>776325</v>
      </c>
      <c r="B1137" s="85">
        <v>45914</v>
      </c>
      <c r="C1137">
        <v>2025</v>
      </c>
      <c r="D1137">
        <v>9.1999999999999993</v>
      </c>
      <c r="E1137">
        <v>7.5</v>
      </c>
      <c r="F1137">
        <v>-105</v>
      </c>
      <c r="G1137">
        <v>25</v>
      </c>
      <c r="H1137">
        <v>118</v>
      </c>
      <c r="I1137">
        <v>0.45871600000000001</v>
      </c>
      <c r="J1137">
        <v>116</v>
      </c>
      <c r="K1137">
        <v>118</v>
      </c>
      <c r="L1137">
        <v>0.32085561499999998</v>
      </c>
      <c r="M1137">
        <v>14</v>
      </c>
      <c r="N1137">
        <v>-128</v>
      </c>
      <c r="O1137">
        <v>0.56140400000000001</v>
      </c>
      <c r="P1137">
        <v>-126</v>
      </c>
      <c r="Q1137">
        <v>-128</v>
      </c>
      <c r="R1137" s="99">
        <v>0.51713487300000005</v>
      </c>
      <c r="S1137" s="102">
        <f t="shared" si="85"/>
        <v>107.09716732142476</v>
      </c>
      <c r="T1137" s="99">
        <v>0.49540168800000001</v>
      </c>
      <c r="U1137" s="102">
        <f t="shared" si="86"/>
        <v>-101.85639738877916</v>
      </c>
      <c r="V1137">
        <v>0.42613800000000002</v>
      </c>
      <c r="W1137" s="100">
        <f t="shared" si="87"/>
        <v>134.66576555012693</v>
      </c>
      <c r="X1137">
        <v>0.47211599999999998</v>
      </c>
      <c r="Y1137" s="100">
        <f t="shared" si="88"/>
        <v>111.81235120182329</v>
      </c>
      <c r="Z1137">
        <v>0.413935</v>
      </c>
      <c r="AA1137" s="100">
        <f t="shared" si="89"/>
        <v>141.58382354717529</v>
      </c>
      <c r="AB1137">
        <v>0.30871599999999999</v>
      </c>
      <c r="AC1137">
        <v>-1</v>
      </c>
      <c r="AD1137">
        <v>2</v>
      </c>
      <c r="AE1137">
        <v>10</v>
      </c>
      <c r="AF1137" t="s">
        <v>223</v>
      </c>
      <c r="AG1137" s="99" t="s">
        <v>323</v>
      </c>
      <c r="AH1137">
        <v>1</v>
      </c>
      <c r="AI1137">
        <v>12</v>
      </c>
      <c r="AJ1137">
        <v>1</v>
      </c>
    </row>
    <row r="1138" spans="1:36" x14ac:dyDescent="0.2">
      <c r="A1138">
        <v>776327</v>
      </c>
      <c r="B1138" s="85">
        <v>45914</v>
      </c>
      <c r="C1138">
        <v>2025</v>
      </c>
      <c r="D1138">
        <v>9.1999999999999993</v>
      </c>
      <c r="E1138">
        <v>9.5</v>
      </c>
      <c r="F1138">
        <v>112.5</v>
      </c>
      <c r="G1138">
        <v>20</v>
      </c>
      <c r="H1138">
        <v>-102</v>
      </c>
      <c r="I1138">
        <v>0.50495000000000001</v>
      </c>
      <c r="J1138">
        <v>-102</v>
      </c>
      <c r="K1138">
        <v>-102</v>
      </c>
      <c r="L1138">
        <v>0.33728248799999999</v>
      </c>
      <c r="M1138">
        <v>6</v>
      </c>
      <c r="N1138">
        <v>-106</v>
      </c>
      <c r="O1138">
        <v>0.51456299999999999</v>
      </c>
      <c r="P1138">
        <v>-106</v>
      </c>
      <c r="Q1138">
        <v>-106</v>
      </c>
      <c r="R1138" s="99">
        <v>0.47591965200000003</v>
      </c>
      <c r="S1138" s="102">
        <f t="shared" si="85"/>
        <v>-110.11950143214513</v>
      </c>
      <c r="T1138" s="99">
        <v>0.491337941</v>
      </c>
      <c r="U1138" s="102">
        <f t="shared" si="86"/>
        <v>-103.52590682590903</v>
      </c>
      <c r="V1138">
        <v>0.47515499999999999</v>
      </c>
      <c r="W1138" s="100">
        <f t="shared" si="87"/>
        <v>110.45764013848112</v>
      </c>
      <c r="X1138">
        <v>0.57276300000000002</v>
      </c>
      <c r="Y1138" s="100">
        <f t="shared" si="88"/>
        <v>-134.06212476915624</v>
      </c>
      <c r="Z1138">
        <v>0.596804</v>
      </c>
      <c r="AA1138" s="100">
        <f t="shared" si="89"/>
        <v>-148.01833351521344</v>
      </c>
      <c r="AB1138">
        <v>0.65495000000000003</v>
      </c>
      <c r="AC1138">
        <v>1</v>
      </c>
      <c r="AD1138">
        <v>7</v>
      </c>
      <c r="AE1138">
        <v>4</v>
      </c>
      <c r="AF1138" t="s">
        <v>228</v>
      </c>
      <c r="AG1138" s="99" t="s">
        <v>326</v>
      </c>
      <c r="AH1138">
        <v>-1</v>
      </c>
      <c r="AI1138">
        <v>11</v>
      </c>
      <c r="AJ1138">
        <v>1</v>
      </c>
    </row>
    <row r="1139" spans="1:36" x14ac:dyDescent="0.2">
      <c r="A1139">
        <v>776329</v>
      </c>
      <c r="B1139" s="85">
        <v>45914</v>
      </c>
      <c r="C1139">
        <v>2025</v>
      </c>
      <c r="D1139">
        <v>9.1999999999999993</v>
      </c>
      <c r="E1139">
        <v>9</v>
      </c>
      <c r="F1139">
        <v>-112.5</v>
      </c>
      <c r="G1139">
        <v>0</v>
      </c>
      <c r="H1139">
        <v>115</v>
      </c>
      <c r="I1139">
        <v>0.46511599999999997</v>
      </c>
      <c r="J1139">
        <v>123</v>
      </c>
      <c r="K1139">
        <v>115</v>
      </c>
      <c r="L1139">
        <v>0.327106864</v>
      </c>
      <c r="M1139">
        <v>12</v>
      </c>
      <c r="N1139">
        <v>-124</v>
      </c>
      <c r="O1139">
        <v>0.55357100000000004</v>
      </c>
      <c r="P1139">
        <v>-134</v>
      </c>
      <c r="Q1139">
        <v>-124</v>
      </c>
      <c r="R1139" s="99">
        <v>0.54716604499999999</v>
      </c>
      <c r="S1139" s="102">
        <f t="shared" si="85"/>
        <v>120.83149661336681</v>
      </c>
      <c r="T1139" s="99">
        <v>0.56000687199999999</v>
      </c>
      <c r="U1139" s="102">
        <f t="shared" si="86"/>
        <v>127.27627691494308</v>
      </c>
      <c r="V1139">
        <v>0.45647300000000002</v>
      </c>
      <c r="W1139" s="100">
        <f t="shared" si="87"/>
        <v>119.07100748565632</v>
      </c>
      <c r="X1139">
        <v>0.55979900000000005</v>
      </c>
      <c r="Y1139" s="100">
        <f t="shared" si="88"/>
        <v>-127.16895236494241</v>
      </c>
      <c r="Z1139">
        <v>0.47417500000000001</v>
      </c>
      <c r="AA1139" s="100">
        <f t="shared" si="89"/>
        <v>110.89260294195179</v>
      </c>
      <c r="AB1139">
        <v>0.615116</v>
      </c>
      <c r="AC1139">
        <v>1</v>
      </c>
      <c r="AD1139">
        <v>8</v>
      </c>
      <c r="AE1139">
        <v>3</v>
      </c>
      <c r="AF1139" t="s">
        <v>230</v>
      </c>
      <c r="AG1139" s="99" t="s">
        <v>326</v>
      </c>
      <c r="AH1139">
        <v>-1</v>
      </c>
      <c r="AI1139">
        <v>11</v>
      </c>
      <c r="AJ1139">
        <v>1</v>
      </c>
    </row>
    <row r="1140" spans="1:36" x14ac:dyDescent="0.2">
      <c r="A1140">
        <v>776331</v>
      </c>
      <c r="B1140" s="85">
        <v>45914</v>
      </c>
      <c r="C1140">
        <v>2025</v>
      </c>
      <c r="D1140">
        <v>9.1999999999999993</v>
      </c>
      <c r="E1140">
        <v>8</v>
      </c>
      <c r="F1140">
        <v>107.5</v>
      </c>
      <c r="G1140">
        <v>7</v>
      </c>
      <c r="H1140">
        <v>-143</v>
      </c>
      <c r="I1140">
        <v>0.58847700000000003</v>
      </c>
      <c r="J1140">
        <v>-164</v>
      </c>
      <c r="K1140">
        <v>-143</v>
      </c>
      <c r="L1140">
        <v>0.30274477700000002</v>
      </c>
      <c r="M1140">
        <v>9</v>
      </c>
      <c r="N1140">
        <v>132</v>
      </c>
      <c r="O1140">
        <v>0.43103399999999997</v>
      </c>
      <c r="P1140">
        <v>150</v>
      </c>
      <c r="Q1140">
        <v>132</v>
      </c>
      <c r="R1140" s="99">
        <v>0.50241477300000004</v>
      </c>
      <c r="S1140" s="102">
        <f t="shared" si="85"/>
        <v>100.97059674161109</v>
      </c>
      <c r="T1140" s="99">
        <v>0.55171229600000005</v>
      </c>
      <c r="U1140" s="102">
        <f t="shared" si="86"/>
        <v>123.07103029531234</v>
      </c>
      <c r="V1140">
        <v>0.59272899999999995</v>
      </c>
      <c r="W1140" s="100">
        <f t="shared" si="87"/>
        <v>-145.5367556246332</v>
      </c>
      <c r="X1140">
        <v>0.59977000000000003</v>
      </c>
      <c r="Y1140" s="100">
        <f t="shared" si="88"/>
        <v>-149.85633260874997</v>
      </c>
      <c r="Z1140">
        <v>0.58038800000000001</v>
      </c>
      <c r="AA1140" s="100">
        <f t="shared" si="89"/>
        <v>-138.31539612785144</v>
      </c>
      <c r="AB1140">
        <v>0.73847700000000005</v>
      </c>
      <c r="AC1140">
        <v>1</v>
      </c>
      <c r="AD1140">
        <v>3</v>
      </c>
      <c r="AE1140">
        <v>2</v>
      </c>
      <c r="AF1140" t="s">
        <v>222</v>
      </c>
      <c r="AG1140" s="99" t="s">
        <v>325</v>
      </c>
      <c r="AH1140">
        <v>1</v>
      </c>
      <c r="AI1140">
        <v>5</v>
      </c>
      <c r="AJ1140">
        <v>-1</v>
      </c>
    </row>
    <row r="1141" spans="1:36" x14ac:dyDescent="0.2">
      <c r="A1141">
        <v>776332</v>
      </c>
      <c r="B1141" s="85">
        <v>45914</v>
      </c>
      <c r="C1141">
        <v>2025</v>
      </c>
      <c r="D1141">
        <v>9.1999999999999993</v>
      </c>
      <c r="E1141">
        <v>9</v>
      </c>
      <c r="F1141">
        <v>-100</v>
      </c>
      <c r="G1141">
        <v>11</v>
      </c>
      <c r="H1141">
        <v>115</v>
      </c>
      <c r="I1141">
        <v>0.46511599999999997</v>
      </c>
      <c r="J1141">
        <v>116</v>
      </c>
      <c r="K1141">
        <v>115</v>
      </c>
      <c r="L1141">
        <v>0.35061088499999998</v>
      </c>
      <c r="M1141">
        <v>10</v>
      </c>
      <c r="N1141">
        <v>-125</v>
      </c>
      <c r="O1141">
        <v>0.55555600000000005</v>
      </c>
      <c r="P1141">
        <v>-126</v>
      </c>
      <c r="Q1141">
        <v>-125</v>
      </c>
      <c r="R1141" s="99">
        <v>0.52636282400000001</v>
      </c>
      <c r="S1141" s="102">
        <f t="shared" si="85"/>
        <v>111.13207549400641</v>
      </c>
      <c r="T1141" s="99">
        <v>0.45970252099999998</v>
      </c>
      <c r="U1141" s="102">
        <f t="shared" si="86"/>
        <v>-117.53198086116218</v>
      </c>
      <c r="V1141">
        <v>0.52825299999999997</v>
      </c>
      <c r="W1141" s="100">
        <f t="shared" si="87"/>
        <v>-111.97803059690892</v>
      </c>
      <c r="X1141">
        <v>0.46778999999999998</v>
      </c>
      <c r="Y1141" s="100">
        <f t="shared" si="88"/>
        <v>113.77113662113342</v>
      </c>
      <c r="Z1141">
        <v>0.52957100000000001</v>
      </c>
      <c r="AA1141" s="100">
        <f t="shared" si="89"/>
        <v>-112.57192902648434</v>
      </c>
      <c r="AB1141">
        <v>0.31511600000000001</v>
      </c>
      <c r="AC1141">
        <v>-1</v>
      </c>
      <c r="AD1141">
        <v>0</v>
      </c>
      <c r="AE1141">
        <v>2</v>
      </c>
      <c r="AF1141" t="s">
        <v>225</v>
      </c>
      <c r="AG1141" s="99" t="s">
        <v>323</v>
      </c>
      <c r="AH1141">
        <v>1</v>
      </c>
      <c r="AI1141">
        <v>2</v>
      </c>
      <c r="AJ1141">
        <v>-1</v>
      </c>
    </row>
    <row r="1142" spans="1:36" x14ac:dyDescent="0.2">
      <c r="A1142">
        <v>776334</v>
      </c>
      <c r="B1142" s="85">
        <v>45914</v>
      </c>
      <c r="C1142">
        <v>2025</v>
      </c>
      <c r="D1142">
        <v>9.1999999999999993</v>
      </c>
      <c r="E1142">
        <v>8.5</v>
      </c>
      <c r="F1142">
        <v>-101</v>
      </c>
      <c r="G1142">
        <v>21</v>
      </c>
      <c r="H1142">
        <v>-144</v>
      </c>
      <c r="I1142">
        <v>0.59016400000000002</v>
      </c>
      <c r="J1142">
        <v>-149</v>
      </c>
      <c r="K1142">
        <v>-144</v>
      </c>
      <c r="L1142">
        <v>0.323198667</v>
      </c>
      <c r="M1142">
        <v>13</v>
      </c>
      <c r="N1142">
        <v>132</v>
      </c>
      <c r="O1142">
        <v>0.43103399999999997</v>
      </c>
      <c r="P1142">
        <v>137</v>
      </c>
      <c r="Q1142">
        <v>132</v>
      </c>
      <c r="R1142" s="99">
        <v>0.44801339000000001</v>
      </c>
      <c r="S1142" s="102">
        <f t="shared" si="85"/>
        <v>-123.20761439741787</v>
      </c>
      <c r="T1142" s="99">
        <v>0.46190719699999999</v>
      </c>
      <c r="U1142" s="102">
        <f t="shared" si="86"/>
        <v>-116.4937040372636</v>
      </c>
      <c r="V1142">
        <v>0.60770400000000002</v>
      </c>
      <c r="W1142" s="100">
        <f t="shared" si="87"/>
        <v>-154.90955808879013</v>
      </c>
      <c r="X1142">
        <v>0.63188299999999997</v>
      </c>
      <c r="Y1142" s="100">
        <f t="shared" si="88"/>
        <v>-171.65276257276895</v>
      </c>
      <c r="Z1142">
        <v>0.64719899999999997</v>
      </c>
      <c r="AA1142" s="100">
        <f t="shared" si="89"/>
        <v>-183.44590860003228</v>
      </c>
      <c r="AB1142">
        <v>0.440164</v>
      </c>
      <c r="AC1142">
        <v>-1</v>
      </c>
      <c r="AD1142">
        <v>3</v>
      </c>
      <c r="AE1142">
        <v>10</v>
      </c>
      <c r="AF1142" t="s">
        <v>226</v>
      </c>
      <c r="AG1142" s="99" t="s">
        <v>324</v>
      </c>
      <c r="AH1142">
        <v>-1</v>
      </c>
      <c r="AI1142">
        <v>13</v>
      </c>
      <c r="AJ1142">
        <v>1</v>
      </c>
    </row>
    <row r="1143" spans="1:36" x14ac:dyDescent="0.2">
      <c r="A1143">
        <v>776309</v>
      </c>
      <c r="B1143" s="85">
        <v>45915</v>
      </c>
      <c r="C1143">
        <v>2025</v>
      </c>
      <c r="D1143">
        <v>9.3000000000000007</v>
      </c>
      <c r="E1143">
        <v>9</v>
      </c>
      <c r="F1143">
        <v>-109.5</v>
      </c>
      <c r="G1143">
        <v>1</v>
      </c>
      <c r="H1143">
        <v>-127</v>
      </c>
      <c r="I1143">
        <v>0.55947100000000005</v>
      </c>
      <c r="J1143">
        <v>-123</v>
      </c>
      <c r="K1143">
        <v>-127</v>
      </c>
      <c r="L1143">
        <v>0.340368381</v>
      </c>
      <c r="M1143">
        <v>25</v>
      </c>
      <c r="N1143">
        <v>117</v>
      </c>
      <c r="O1143">
        <v>0.46082899999999999</v>
      </c>
      <c r="P1143">
        <v>113</v>
      </c>
      <c r="Q1143">
        <v>117</v>
      </c>
      <c r="R1143" s="99">
        <v>0.50993537200000005</v>
      </c>
      <c r="S1143" s="102">
        <f t="shared" si="85"/>
        <v>104.05471908492856</v>
      </c>
      <c r="T1143" s="99">
        <v>0.457850902</v>
      </c>
      <c r="U1143" s="102">
        <f t="shared" si="86"/>
        <v>-118.41171342718026</v>
      </c>
      <c r="V1143">
        <v>0.60389999999999999</v>
      </c>
      <c r="W1143" s="100">
        <f t="shared" si="87"/>
        <v>-152.46149962130775</v>
      </c>
      <c r="X1143">
        <v>0.50102400000000002</v>
      </c>
      <c r="Y1143" s="100">
        <f t="shared" si="88"/>
        <v>-100.41044058231259</v>
      </c>
      <c r="Z1143">
        <v>0.553091</v>
      </c>
      <c r="AA1143" s="100">
        <f t="shared" si="89"/>
        <v>-123.75919930008124</v>
      </c>
      <c r="AB1143">
        <v>0.70947099999999996</v>
      </c>
      <c r="AC1143">
        <v>1</v>
      </c>
      <c r="AD1143">
        <v>8</v>
      </c>
      <c r="AE1143">
        <v>1</v>
      </c>
      <c r="AF1143" t="s">
        <v>226</v>
      </c>
      <c r="AG1143" s="99" t="s">
        <v>325</v>
      </c>
      <c r="AH1143">
        <v>1</v>
      </c>
      <c r="AI1143">
        <v>9</v>
      </c>
      <c r="AJ1143">
        <v>0</v>
      </c>
    </row>
    <row r="1144" spans="1:36" x14ac:dyDescent="0.2">
      <c r="A1144">
        <v>776311</v>
      </c>
      <c r="B1144" s="85">
        <v>45915</v>
      </c>
      <c r="C1144">
        <v>2025</v>
      </c>
      <c r="D1144">
        <v>9.3000000000000007</v>
      </c>
      <c r="E1144">
        <v>8.5</v>
      </c>
      <c r="F1144">
        <v>-112</v>
      </c>
      <c r="G1144">
        <v>14</v>
      </c>
      <c r="H1144">
        <v>-120</v>
      </c>
      <c r="I1144">
        <v>0.54545500000000002</v>
      </c>
      <c r="J1144">
        <v>-120</v>
      </c>
      <c r="K1144">
        <v>-120</v>
      </c>
      <c r="L1144">
        <v>0.32283795100000001</v>
      </c>
      <c r="M1144">
        <v>21</v>
      </c>
      <c r="N1144">
        <v>102</v>
      </c>
      <c r="O1144">
        <v>0.49504999999999999</v>
      </c>
      <c r="P1144">
        <v>102</v>
      </c>
      <c r="Q1144">
        <v>102</v>
      </c>
      <c r="R1144" s="99">
        <v>0.48316413600000002</v>
      </c>
      <c r="S1144" s="102">
        <f t="shared" si="85"/>
        <v>-106.96900400736693</v>
      </c>
      <c r="T1144" s="99">
        <v>1</v>
      </c>
      <c r="U1144" s="102" t="e">
        <f t="shared" si="86"/>
        <v>#DIV/0!</v>
      </c>
      <c r="V1144">
        <v>0.5</v>
      </c>
      <c r="W1144" s="100">
        <f t="shared" si="87"/>
        <v>-100</v>
      </c>
      <c r="X1144">
        <v>0.5</v>
      </c>
      <c r="Y1144" s="100">
        <f t="shared" si="88"/>
        <v>-100</v>
      </c>
      <c r="Z1144">
        <v>0.5</v>
      </c>
      <c r="AA1144" s="100">
        <f t="shared" si="89"/>
        <v>-100</v>
      </c>
      <c r="AB1144">
        <v>0.395455</v>
      </c>
      <c r="AC1144">
        <v>-1</v>
      </c>
      <c r="AD1144">
        <v>5</v>
      </c>
      <c r="AE1144">
        <v>6</v>
      </c>
      <c r="AF1144" t="s">
        <v>222</v>
      </c>
      <c r="AG1144" s="99" t="s">
        <v>324</v>
      </c>
      <c r="AH1144">
        <v>-1</v>
      </c>
      <c r="AI1144">
        <v>11</v>
      </c>
      <c r="AJ1144">
        <v>1</v>
      </c>
    </row>
    <row r="1145" spans="1:36" x14ac:dyDescent="0.2">
      <c r="A1145">
        <v>776312</v>
      </c>
      <c r="B1145" s="85">
        <v>45915</v>
      </c>
      <c r="C1145">
        <v>2025</v>
      </c>
      <c r="D1145">
        <v>9.3000000000000007</v>
      </c>
      <c r="E1145">
        <v>8.5</v>
      </c>
      <c r="F1145">
        <v>-107.5</v>
      </c>
      <c r="G1145">
        <v>26</v>
      </c>
      <c r="H1145">
        <v>-102</v>
      </c>
      <c r="I1145">
        <v>0.50495000000000001</v>
      </c>
      <c r="J1145">
        <v>-108</v>
      </c>
      <c r="K1145">
        <v>-102</v>
      </c>
      <c r="L1145">
        <v>0.33921411400000001</v>
      </c>
      <c r="M1145">
        <v>6</v>
      </c>
      <c r="N1145">
        <v>-106</v>
      </c>
      <c r="O1145">
        <v>0.51456299999999999</v>
      </c>
      <c r="P1145">
        <v>100</v>
      </c>
      <c r="Q1145">
        <v>-106</v>
      </c>
      <c r="R1145" s="99">
        <v>0.52110952200000005</v>
      </c>
      <c r="S1145" s="102">
        <f t="shared" si="85"/>
        <v>108.81601241609988</v>
      </c>
      <c r="T1145" s="99">
        <v>0.48572774200000002</v>
      </c>
      <c r="U1145" s="102">
        <f t="shared" si="86"/>
        <v>-105.87664931026319</v>
      </c>
      <c r="V1145">
        <v>0.54473300000000002</v>
      </c>
      <c r="W1145" s="100">
        <f t="shared" si="87"/>
        <v>-119.65132548592365</v>
      </c>
      <c r="X1145">
        <v>0.50849299999999997</v>
      </c>
      <c r="Y1145" s="100">
        <f t="shared" si="88"/>
        <v>-103.45590195053171</v>
      </c>
      <c r="Z1145">
        <v>0.56258699999999995</v>
      </c>
      <c r="AA1145" s="100">
        <f t="shared" si="89"/>
        <v>-128.61689067311667</v>
      </c>
      <c r="AB1145">
        <v>0.35494999999999999</v>
      </c>
      <c r="AC1145">
        <v>-1</v>
      </c>
      <c r="AD1145">
        <v>6</v>
      </c>
      <c r="AE1145">
        <v>11</v>
      </c>
      <c r="AF1145" t="s">
        <v>230</v>
      </c>
      <c r="AG1145" s="99" t="s">
        <v>323</v>
      </c>
      <c r="AH1145">
        <v>1</v>
      </c>
      <c r="AI1145">
        <v>17</v>
      </c>
      <c r="AJ1145">
        <v>1</v>
      </c>
    </row>
    <row r="1146" spans="1:36" x14ac:dyDescent="0.2">
      <c r="A1146">
        <v>776314</v>
      </c>
      <c r="B1146" s="85">
        <v>45915</v>
      </c>
      <c r="C1146">
        <v>2025</v>
      </c>
      <c r="D1146">
        <v>9.3000000000000007</v>
      </c>
      <c r="E1146">
        <v>8</v>
      </c>
      <c r="F1146">
        <v>104</v>
      </c>
      <c r="G1146">
        <v>9</v>
      </c>
      <c r="H1146">
        <v>123</v>
      </c>
      <c r="I1146">
        <v>0.44843</v>
      </c>
      <c r="J1146">
        <v>124</v>
      </c>
      <c r="K1146">
        <v>123</v>
      </c>
      <c r="L1146">
        <v>0.33585476600000003</v>
      </c>
      <c r="M1146">
        <v>2</v>
      </c>
      <c r="N1146">
        <v>-133</v>
      </c>
      <c r="O1146">
        <v>0.57081499999999996</v>
      </c>
      <c r="P1146">
        <v>-134</v>
      </c>
      <c r="Q1146">
        <v>-133</v>
      </c>
      <c r="R1146" s="99">
        <v>0.501906466</v>
      </c>
      <c r="S1146" s="102">
        <f t="shared" si="85"/>
        <v>100.76550521934702</v>
      </c>
      <c r="T1146" s="99">
        <v>0.76927389999999995</v>
      </c>
      <c r="U1146" s="102">
        <f t="shared" si="86"/>
        <v>333.41433847319388</v>
      </c>
      <c r="V1146">
        <v>0.31748100000000001</v>
      </c>
      <c r="W1146" s="100">
        <f t="shared" si="87"/>
        <v>214.97947908693746</v>
      </c>
      <c r="X1146">
        <v>0.46548800000000001</v>
      </c>
      <c r="Y1146" s="100">
        <f t="shared" si="88"/>
        <v>114.82830921527515</v>
      </c>
      <c r="Z1146">
        <v>0.44968900000000001</v>
      </c>
      <c r="AA1146" s="100">
        <f t="shared" si="89"/>
        <v>122.37590868355686</v>
      </c>
      <c r="AB1146">
        <v>0.29842999999999997</v>
      </c>
      <c r="AC1146">
        <v>-1</v>
      </c>
      <c r="AD1146">
        <v>1</v>
      </c>
      <c r="AE1146">
        <v>4</v>
      </c>
      <c r="AF1146" t="s">
        <v>228</v>
      </c>
      <c r="AG1146" s="99" t="s">
        <v>323</v>
      </c>
      <c r="AH1146">
        <v>1</v>
      </c>
      <c r="AI1146">
        <v>5</v>
      </c>
      <c r="AJ1146">
        <v>-1</v>
      </c>
    </row>
    <row r="1147" spans="1:36" x14ac:dyDescent="0.2">
      <c r="A1147">
        <v>776315</v>
      </c>
      <c r="B1147" s="85">
        <v>45915</v>
      </c>
      <c r="C1147">
        <v>2025</v>
      </c>
      <c r="D1147">
        <v>9.3000000000000007</v>
      </c>
      <c r="E1147">
        <v>9.5</v>
      </c>
      <c r="F1147">
        <v>110.5</v>
      </c>
      <c r="G1147">
        <v>16</v>
      </c>
      <c r="H1147">
        <v>144</v>
      </c>
      <c r="I1147">
        <v>0.40983599999999998</v>
      </c>
      <c r="J1147">
        <v>132</v>
      </c>
      <c r="K1147">
        <v>144</v>
      </c>
      <c r="L1147">
        <v>0.34988272100000001</v>
      </c>
      <c r="M1147">
        <v>0</v>
      </c>
      <c r="N1147">
        <v>-157</v>
      </c>
      <c r="O1147">
        <v>0.61089499999999997</v>
      </c>
      <c r="P1147">
        <v>-142</v>
      </c>
      <c r="Q1147">
        <v>-157</v>
      </c>
      <c r="R1147" s="99">
        <v>0.49729071699999999</v>
      </c>
      <c r="S1147" s="102">
        <f t="shared" si="85"/>
        <v>-101.08961736359939</v>
      </c>
      <c r="T1147" s="99">
        <v>0.59566227699999996</v>
      </c>
      <c r="U1147" s="102">
        <f t="shared" si="86"/>
        <v>147.31800747663604</v>
      </c>
      <c r="V1147">
        <v>0.37981900000000002</v>
      </c>
      <c r="W1147" s="100">
        <f t="shared" si="87"/>
        <v>163.28330073008459</v>
      </c>
      <c r="X1147">
        <v>0.41455700000000001</v>
      </c>
      <c r="Y1147" s="100">
        <f t="shared" si="88"/>
        <v>141.22135194918911</v>
      </c>
      <c r="Z1147">
        <v>0.42255599999999999</v>
      </c>
      <c r="AA1147" s="100">
        <f t="shared" si="89"/>
        <v>136.6550232395233</v>
      </c>
      <c r="AB1147">
        <v>0.25983600000000001</v>
      </c>
      <c r="AC1147">
        <v>-1</v>
      </c>
      <c r="AD1147">
        <v>3</v>
      </c>
      <c r="AE1147">
        <v>11</v>
      </c>
      <c r="AF1147" t="s">
        <v>223</v>
      </c>
      <c r="AG1147" s="99" t="s">
        <v>323</v>
      </c>
      <c r="AH1147">
        <v>1</v>
      </c>
      <c r="AI1147">
        <v>14</v>
      </c>
      <c r="AJ1147">
        <v>1</v>
      </c>
    </row>
    <row r="1148" spans="1:36" x14ac:dyDescent="0.2">
      <c r="A1148">
        <v>776316</v>
      </c>
      <c r="B1148" s="85">
        <v>45915</v>
      </c>
      <c r="C1148">
        <v>2025</v>
      </c>
      <c r="D1148">
        <v>9.3000000000000007</v>
      </c>
      <c r="E1148">
        <v>8.5</v>
      </c>
      <c r="F1148">
        <v>-114</v>
      </c>
      <c r="G1148">
        <v>27</v>
      </c>
      <c r="H1148">
        <v>-102</v>
      </c>
      <c r="I1148">
        <v>0.50495000000000001</v>
      </c>
      <c r="J1148">
        <v>108</v>
      </c>
      <c r="K1148">
        <v>-102</v>
      </c>
      <c r="L1148">
        <v>0.32069846699999999</v>
      </c>
      <c r="M1148">
        <v>29</v>
      </c>
      <c r="N1148">
        <v>-116</v>
      </c>
      <c r="O1148">
        <v>0.53703699999999999</v>
      </c>
      <c r="P1148">
        <v>-126</v>
      </c>
      <c r="Q1148">
        <v>-116</v>
      </c>
      <c r="R1148" s="99">
        <v>0.50661411999999995</v>
      </c>
      <c r="S1148" s="102">
        <f t="shared" si="85"/>
        <v>102.68111442508243</v>
      </c>
      <c r="T1148" s="99">
        <v>0.53415276899999997</v>
      </c>
      <c r="U1148" s="102">
        <f t="shared" si="86"/>
        <v>114.66264763522871</v>
      </c>
      <c r="V1148">
        <v>0.5</v>
      </c>
      <c r="W1148" s="100">
        <f t="shared" si="87"/>
        <v>-100</v>
      </c>
      <c r="X1148">
        <v>0.5</v>
      </c>
      <c r="Y1148" s="100">
        <f t="shared" si="88"/>
        <v>-100</v>
      </c>
      <c r="Z1148">
        <v>0.5</v>
      </c>
      <c r="AA1148" s="100">
        <f t="shared" si="89"/>
        <v>-100</v>
      </c>
      <c r="AB1148">
        <v>0.35494999999999999</v>
      </c>
      <c r="AC1148">
        <v>-1</v>
      </c>
      <c r="AD1148">
        <v>1</v>
      </c>
      <c r="AE1148">
        <v>2</v>
      </c>
      <c r="AF1148" t="s">
        <v>222</v>
      </c>
      <c r="AG1148" s="99" t="s">
        <v>323</v>
      </c>
      <c r="AH1148">
        <v>1</v>
      </c>
      <c r="AI1148">
        <v>3</v>
      </c>
      <c r="AJ1148">
        <v>-1</v>
      </c>
    </row>
    <row r="1149" spans="1:36" x14ac:dyDescent="0.2">
      <c r="A1149">
        <v>776318</v>
      </c>
      <c r="B1149" s="85">
        <v>45915</v>
      </c>
      <c r="C1149">
        <v>2025</v>
      </c>
      <c r="D1149">
        <v>9.3000000000000007</v>
      </c>
      <c r="E1149">
        <v>8</v>
      </c>
      <c r="F1149">
        <v>104</v>
      </c>
      <c r="G1149">
        <v>22</v>
      </c>
      <c r="H1149">
        <v>104</v>
      </c>
      <c r="I1149">
        <v>0.49019600000000002</v>
      </c>
      <c r="J1149">
        <v>116</v>
      </c>
      <c r="K1149">
        <v>104</v>
      </c>
      <c r="L1149">
        <v>0.33647680099999999</v>
      </c>
      <c r="M1149">
        <v>5</v>
      </c>
      <c r="N1149">
        <v>-113</v>
      </c>
      <c r="O1149">
        <v>0.53051599999999999</v>
      </c>
      <c r="P1149">
        <v>-126</v>
      </c>
      <c r="Q1149">
        <v>-113</v>
      </c>
      <c r="R1149" s="99">
        <v>0.51487649800000002</v>
      </c>
      <c r="S1149" s="102">
        <f t="shared" si="85"/>
        <v>106.13307660365629</v>
      </c>
      <c r="T1149" s="99">
        <v>0.49534564399999997</v>
      </c>
      <c r="U1149" s="102">
        <f t="shared" si="86"/>
        <v>-101.87923566357236</v>
      </c>
      <c r="V1149">
        <v>0.47618700000000003</v>
      </c>
      <c r="W1149" s="100">
        <f t="shared" si="87"/>
        <v>110.00153301119097</v>
      </c>
      <c r="X1149">
        <v>0.47089799999999998</v>
      </c>
      <c r="Y1149" s="100">
        <f t="shared" si="88"/>
        <v>112.36021388920743</v>
      </c>
      <c r="Z1149">
        <v>0.45813500000000001</v>
      </c>
      <c r="AA1149" s="100">
        <f t="shared" si="89"/>
        <v>118.27627227782204</v>
      </c>
      <c r="AB1149">
        <v>0.340196</v>
      </c>
      <c r="AC1149">
        <v>-1</v>
      </c>
      <c r="AD1149">
        <v>0</v>
      </c>
      <c r="AE1149">
        <v>4</v>
      </c>
      <c r="AF1149" t="s">
        <v>227</v>
      </c>
      <c r="AG1149" s="99" t="s">
        <v>323</v>
      </c>
      <c r="AH1149">
        <v>1</v>
      </c>
      <c r="AI1149">
        <v>4</v>
      </c>
      <c r="AJ1149">
        <v>-1</v>
      </c>
    </row>
    <row r="1150" spans="1:36" x14ac:dyDescent="0.2">
      <c r="A1150">
        <v>776319</v>
      </c>
      <c r="B1150" s="85">
        <v>45915</v>
      </c>
      <c r="C1150">
        <v>2025</v>
      </c>
      <c r="D1150">
        <v>9.3000000000000007</v>
      </c>
      <c r="E1150">
        <v>8.5</v>
      </c>
      <c r="F1150">
        <v>102</v>
      </c>
      <c r="G1150">
        <v>12</v>
      </c>
      <c r="H1150">
        <v>-124</v>
      </c>
      <c r="I1150">
        <v>0.55357100000000004</v>
      </c>
      <c r="J1150">
        <v>-123</v>
      </c>
      <c r="K1150">
        <v>-124</v>
      </c>
      <c r="L1150">
        <v>0.32174260599999999</v>
      </c>
      <c r="M1150">
        <v>28</v>
      </c>
      <c r="N1150">
        <v>114</v>
      </c>
      <c r="O1150">
        <v>0.46728999999999998</v>
      </c>
      <c r="P1150">
        <v>113</v>
      </c>
      <c r="Q1150">
        <v>114</v>
      </c>
      <c r="R1150" s="99">
        <v>0.51850569000000002</v>
      </c>
      <c r="S1150" s="102">
        <f t="shared" si="85"/>
        <v>107.68677411784992</v>
      </c>
      <c r="T1150" s="99">
        <v>0.54235180299999997</v>
      </c>
      <c r="U1150" s="102">
        <f t="shared" si="86"/>
        <v>118.50845399484878</v>
      </c>
      <c r="V1150">
        <v>0.52691600000000005</v>
      </c>
      <c r="W1150" s="100">
        <f t="shared" si="87"/>
        <v>-111.3789517295026</v>
      </c>
      <c r="X1150">
        <v>0.48994500000000002</v>
      </c>
      <c r="Y1150" s="100">
        <f t="shared" si="88"/>
        <v>104.10454234658989</v>
      </c>
      <c r="Z1150">
        <v>0.51233799999999996</v>
      </c>
      <c r="AA1150" s="100">
        <f t="shared" si="89"/>
        <v>-105.0600620921868</v>
      </c>
      <c r="AB1150">
        <v>0.70357099999999995</v>
      </c>
      <c r="AC1150">
        <v>1</v>
      </c>
      <c r="AD1150">
        <v>6</v>
      </c>
      <c r="AE1150">
        <v>3</v>
      </c>
      <c r="AF1150" t="s">
        <v>228</v>
      </c>
      <c r="AG1150" s="99" t="s">
        <v>325</v>
      </c>
      <c r="AH1150">
        <v>1</v>
      </c>
      <c r="AI1150">
        <v>9</v>
      </c>
      <c r="AJ1150">
        <v>1</v>
      </c>
    </row>
    <row r="1151" spans="1:36" x14ac:dyDescent="0.2">
      <c r="A1151">
        <v>776293</v>
      </c>
      <c r="B1151" s="85">
        <v>45916</v>
      </c>
      <c r="C1151">
        <v>2025</v>
      </c>
      <c r="D1151">
        <v>9.3000000000000007</v>
      </c>
      <c r="E1151">
        <v>9.5</v>
      </c>
      <c r="F1151">
        <v>-107.5</v>
      </c>
      <c r="G1151">
        <v>8</v>
      </c>
      <c r="H1151">
        <v>123</v>
      </c>
      <c r="I1151">
        <v>0.44843</v>
      </c>
      <c r="J1151">
        <v>125</v>
      </c>
      <c r="K1151">
        <v>123</v>
      </c>
      <c r="L1151">
        <v>0.37799862899999997</v>
      </c>
      <c r="M1151">
        <v>11</v>
      </c>
      <c r="N1151">
        <v>-133</v>
      </c>
      <c r="O1151">
        <v>0.57081499999999996</v>
      </c>
      <c r="P1151">
        <v>-135</v>
      </c>
      <c r="Q1151">
        <v>-133</v>
      </c>
      <c r="R1151" s="99">
        <v>0.52712968000000004</v>
      </c>
      <c r="S1151" s="102">
        <f t="shared" si="85"/>
        <v>111.474469364032</v>
      </c>
      <c r="T1151" s="99">
        <v>0.49349648499999998</v>
      </c>
      <c r="U1151" s="102">
        <f t="shared" si="86"/>
        <v>-102.63568847911854</v>
      </c>
      <c r="V1151">
        <v>0.42595499999999997</v>
      </c>
      <c r="W1151" s="100">
        <f t="shared" si="87"/>
        <v>134.76658332452962</v>
      </c>
      <c r="X1151">
        <v>0.40669499999999997</v>
      </c>
      <c r="Y1151" s="100">
        <f t="shared" si="88"/>
        <v>145.88450804657055</v>
      </c>
      <c r="Z1151">
        <v>0.451461</v>
      </c>
      <c r="AA1151" s="100">
        <f t="shared" si="89"/>
        <v>121.5030755702043</v>
      </c>
      <c r="AB1151">
        <v>0.29842999999999997</v>
      </c>
      <c r="AC1151">
        <v>-1</v>
      </c>
      <c r="AD1151">
        <v>5</v>
      </c>
      <c r="AE1151">
        <v>6</v>
      </c>
      <c r="AF1151" t="s">
        <v>222</v>
      </c>
      <c r="AG1151" s="99" t="s">
        <v>323</v>
      </c>
      <c r="AH1151">
        <v>1</v>
      </c>
      <c r="AI1151">
        <v>11</v>
      </c>
      <c r="AJ1151">
        <v>1</v>
      </c>
    </row>
    <row r="1152" spans="1:36" x14ac:dyDescent="0.2">
      <c r="A1152">
        <v>776297</v>
      </c>
      <c r="B1152" s="85">
        <v>45916</v>
      </c>
      <c r="C1152">
        <v>2025</v>
      </c>
      <c r="D1152">
        <v>9.3000000000000007</v>
      </c>
      <c r="E1152">
        <v>7.5</v>
      </c>
      <c r="F1152">
        <v>104</v>
      </c>
      <c r="G1152">
        <v>14</v>
      </c>
      <c r="H1152">
        <v>-125</v>
      </c>
      <c r="I1152">
        <v>0.55555600000000005</v>
      </c>
      <c r="J1152">
        <v>-133</v>
      </c>
      <c r="K1152">
        <v>-125</v>
      </c>
      <c r="L1152">
        <v>0.32283795100000001</v>
      </c>
      <c r="M1152">
        <v>21</v>
      </c>
      <c r="N1152">
        <v>115</v>
      </c>
      <c r="O1152">
        <v>0.46511599999999997</v>
      </c>
      <c r="P1152">
        <v>123</v>
      </c>
      <c r="Q1152">
        <v>115</v>
      </c>
      <c r="R1152" s="99">
        <v>0.48386082600000002</v>
      </c>
      <c r="S1152" s="102">
        <f t="shared" si="85"/>
        <v>-106.67099840812489</v>
      </c>
      <c r="T1152" s="99">
        <v>0.61019729700000003</v>
      </c>
      <c r="U1152" s="102">
        <f t="shared" si="86"/>
        <v>156.54003738398913</v>
      </c>
      <c r="V1152">
        <v>0.57466899999999999</v>
      </c>
      <c r="W1152" s="100">
        <f t="shared" si="87"/>
        <v>-135.11100766226772</v>
      </c>
      <c r="X1152">
        <v>0.54822899999999997</v>
      </c>
      <c r="Y1152" s="100">
        <f t="shared" si="88"/>
        <v>-121.3510827388212</v>
      </c>
      <c r="Z1152">
        <v>0.54363300000000003</v>
      </c>
      <c r="AA1152" s="100">
        <f t="shared" si="89"/>
        <v>-119.12189093427001</v>
      </c>
      <c r="AB1152">
        <v>0.40555600000000003</v>
      </c>
      <c r="AC1152">
        <v>-1</v>
      </c>
      <c r="AD1152">
        <v>6</v>
      </c>
      <c r="AE1152">
        <v>9</v>
      </c>
      <c r="AF1152" t="s">
        <v>228</v>
      </c>
      <c r="AG1152" s="99" t="s">
        <v>324</v>
      </c>
      <c r="AH1152">
        <v>-1</v>
      </c>
      <c r="AI1152">
        <v>15</v>
      </c>
      <c r="AJ1152">
        <v>1</v>
      </c>
    </row>
    <row r="1153" spans="1:36" x14ac:dyDescent="0.2">
      <c r="A1153">
        <v>776298</v>
      </c>
      <c r="B1153" s="85">
        <v>45916</v>
      </c>
      <c r="C1153">
        <v>2025</v>
      </c>
      <c r="D1153">
        <v>9.3000000000000007</v>
      </c>
      <c r="E1153">
        <v>9</v>
      </c>
      <c r="F1153">
        <v>-103</v>
      </c>
      <c r="G1153">
        <v>15</v>
      </c>
      <c r="H1153">
        <v>140</v>
      </c>
      <c r="I1153">
        <v>0.41666700000000001</v>
      </c>
      <c r="J1153">
        <v>136</v>
      </c>
      <c r="K1153">
        <v>140</v>
      </c>
      <c r="L1153">
        <v>0.31912251699999999</v>
      </c>
      <c r="M1153">
        <v>19</v>
      </c>
      <c r="N1153">
        <v>-152</v>
      </c>
      <c r="O1153">
        <v>0.60317500000000002</v>
      </c>
      <c r="P1153">
        <v>-148</v>
      </c>
      <c r="Q1153">
        <v>-152</v>
      </c>
      <c r="R1153" s="99">
        <v>0.52247667499999995</v>
      </c>
      <c r="S1153" s="102">
        <f t="shared" si="85"/>
        <v>109.41385428659424</v>
      </c>
      <c r="T1153" s="99">
        <v>0.49867705699999998</v>
      </c>
      <c r="U1153" s="102">
        <f t="shared" si="86"/>
        <v>-100.53058105699057</v>
      </c>
      <c r="V1153">
        <v>0.50158999999999998</v>
      </c>
      <c r="W1153" s="100">
        <f t="shared" si="87"/>
        <v>-100.63802893200375</v>
      </c>
      <c r="X1153">
        <v>0.43181700000000001</v>
      </c>
      <c r="Y1153" s="100">
        <f t="shared" si="88"/>
        <v>131.57958116516951</v>
      </c>
      <c r="Z1153">
        <v>0.40435399999999999</v>
      </c>
      <c r="AA1153" s="100">
        <f t="shared" si="89"/>
        <v>147.30805185555232</v>
      </c>
      <c r="AB1153">
        <v>0.26666699999999999</v>
      </c>
      <c r="AC1153">
        <v>-1</v>
      </c>
      <c r="AD1153">
        <v>9</v>
      </c>
      <c r="AE1153">
        <v>10</v>
      </c>
      <c r="AF1153" t="s">
        <v>222</v>
      </c>
      <c r="AG1153" s="99" t="s">
        <v>323</v>
      </c>
      <c r="AH1153">
        <v>1</v>
      </c>
      <c r="AI1153">
        <v>19</v>
      </c>
      <c r="AJ1153">
        <v>1</v>
      </c>
    </row>
    <row r="1154" spans="1:36" x14ac:dyDescent="0.2">
      <c r="A1154">
        <v>776300</v>
      </c>
      <c r="B1154" s="85">
        <v>45916</v>
      </c>
      <c r="C1154">
        <v>2025</v>
      </c>
      <c r="D1154">
        <v>9.3000000000000007</v>
      </c>
      <c r="E1154">
        <v>7.5</v>
      </c>
      <c r="F1154">
        <v>-108.5</v>
      </c>
      <c r="G1154">
        <v>26</v>
      </c>
      <c r="H1154">
        <v>107</v>
      </c>
      <c r="I1154">
        <v>0.48309200000000002</v>
      </c>
      <c r="J1154">
        <v>106</v>
      </c>
      <c r="K1154">
        <v>107</v>
      </c>
      <c r="L1154">
        <v>0.33921411400000001</v>
      </c>
      <c r="M1154">
        <v>6</v>
      </c>
      <c r="N1154">
        <v>-116</v>
      </c>
      <c r="O1154">
        <v>0.53703699999999999</v>
      </c>
      <c r="P1154">
        <v>-115</v>
      </c>
      <c r="Q1154">
        <v>-116</v>
      </c>
      <c r="R1154" s="99">
        <v>0.52735862499999997</v>
      </c>
      <c r="S1154" s="102">
        <f t="shared" si="85"/>
        <v>111.57690648644545</v>
      </c>
      <c r="T1154" s="99">
        <v>0.56697768100000001</v>
      </c>
      <c r="U1154" s="102">
        <f t="shared" si="86"/>
        <v>130.93497866561469</v>
      </c>
      <c r="V1154">
        <v>0.51774799999999999</v>
      </c>
      <c r="W1154" s="100">
        <f t="shared" si="87"/>
        <v>-107.36046714166037</v>
      </c>
      <c r="X1154">
        <v>0.498585</v>
      </c>
      <c r="Y1154" s="100">
        <f t="shared" si="88"/>
        <v>100.56760632590229</v>
      </c>
      <c r="Z1154">
        <v>0.51070899999999997</v>
      </c>
      <c r="AA1154" s="100">
        <f t="shared" si="89"/>
        <v>-104.37735417164835</v>
      </c>
      <c r="AB1154">
        <v>0.63309199999999999</v>
      </c>
      <c r="AC1154">
        <v>1</v>
      </c>
      <c r="AD1154">
        <v>3</v>
      </c>
      <c r="AE1154">
        <v>0</v>
      </c>
      <c r="AF1154" t="s">
        <v>228</v>
      </c>
      <c r="AG1154" s="99" t="s">
        <v>326</v>
      </c>
      <c r="AH1154">
        <v>-1</v>
      </c>
      <c r="AI1154">
        <v>3</v>
      </c>
      <c r="AJ1154">
        <v>-1</v>
      </c>
    </row>
    <row r="1155" spans="1:36" x14ac:dyDescent="0.2">
      <c r="A1155">
        <v>776301</v>
      </c>
      <c r="B1155" s="85">
        <v>45916</v>
      </c>
      <c r="C1155">
        <v>2025</v>
      </c>
      <c r="D1155">
        <v>9.3000000000000007</v>
      </c>
      <c r="E1155">
        <v>7.5</v>
      </c>
      <c r="F1155">
        <v>-103</v>
      </c>
      <c r="G1155">
        <v>12</v>
      </c>
      <c r="H1155">
        <v>104</v>
      </c>
      <c r="I1155">
        <v>0.49019600000000002</v>
      </c>
      <c r="J1155">
        <v>104</v>
      </c>
      <c r="K1155">
        <v>104</v>
      </c>
      <c r="L1155">
        <v>0.32174260599999999</v>
      </c>
      <c r="M1155">
        <v>28</v>
      </c>
      <c r="N1155">
        <v>-113</v>
      </c>
      <c r="O1155">
        <v>0.53051599999999999</v>
      </c>
      <c r="P1155">
        <v>-113</v>
      </c>
      <c r="Q1155">
        <v>-113</v>
      </c>
      <c r="R1155" s="99">
        <v>0.512735736</v>
      </c>
      <c r="S1155" s="102">
        <f t="shared" ref="S1155:S1218" si="90">IF(R1155&lt;0.5,((1-R1155)/(1-(1-R1155))*-100),(1-(1-R1155))/(1-R1155)*100)</f>
        <v>105.22744512205804</v>
      </c>
      <c r="T1155" s="99">
        <v>0.49233184000000002</v>
      </c>
      <c r="U1155" s="102">
        <f t="shared" ref="U1155:U1218" si="91">IF(T1155&lt;0.5,((1-T1155)/(1-(1-T1155))*-100),(1-(1-T1155))/(1-T1155)*100)</f>
        <v>-103.11503720742495</v>
      </c>
      <c r="V1155">
        <v>0.47725400000000001</v>
      </c>
      <c r="W1155" s="100">
        <f t="shared" ref="W1155:W1218" si="92">IF(V1155&lt;0.5,100*(1-V1155)/V1155,-100*(V1155/(1-V1155)))</f>
        <v>109.53203116160365</v>
      </c>
      <c r="X1155">
        <v>0.50103500000000001</v>
      </c>
      <c r="Y1155" s="100">
        <f t="shared" ref="Y1155:Y1218" si="93">IF(X1155&lt;0.5,100*(1-X1155)/X1155,-100*(X1155/(1-X1155)))</f>
        <v>-100.41485875762829</v>
      </c>
      <c r="Z1155">
        <v>0.46678799999999998</v>
      </c>
      <c r="AA1155" s="100">
        <f t="shared" ref="AA1155:AA1218" si="94">IF(Z1155&lt;0.5,100*(1-Z1155)/Z1155,-100*(Z1155/(1-Z1155)))</f>
        <v>114.230014481949</v>
      </c>
      <c r="AB1155">
        <v>0.64019599999999999</v>
      </c>
      <c r="AC1155">
        <v>1</v>
      </c>
      <c r="AD1155">
        <v>6</v>
      </c>
      <c r="AE1155">
        <v>5</v>
      </c>
      <c r="AF1155" t="s">
        <v>222</v>
      </c>
      <c r="AG1155" s="99" t="s">
        <v>326</v>
      </c>
      <c r="AH1155">
        <v>-1</v>
      </c>
      <c r="AI1155">
        <v>11</v>
      </c>
      <c r="AJ1155">
        <v>1</v>
      </c>
    </row>
    <row r="1156" spans="1:36" x14ac:dyDescent="0.2">
      <c r="A1156">
        <v>776302</v>
      </c>
      <c r="B1156" s="85">
        <v>45916</v>
      </c>
      <c r="C1156">
        <v>2025</v>
      </c>
      <c r="D1156">
        <v>9.3000000000000007</v>
      </c>
      <c r="E1156">
        <v>8.5</v>
      </c>
      <c r="F1156">
        <v>105</v>
      </c>
      <c r="G1156">
        <v>13</v>
      </c>
      <c r="H1156">
        <v>121</v>
      </c>
      <c r="I1156">
        <v>0.45248899999999997</v>
      </c>
      <c r="J1156">
        <v>122</v>
      </c>
      <c r="K1156">
        <v>121</v>
      </c>
      <c r="L1156">
        <v>0.32365466500000001</v>
      </c>
      <c r="M1156">
        <v>24</v>
      </c>
      <c r="N1156">
        <v>-131</v>
      </c>
      <c r="O1156">
        <v>0.56710000000000005</v>
      </c>
      <c r="P1156">
        <v>-133</v>
      </c>
      <c r="Q1156">
        <v>-131</v>
      </c>
      <c r="R1156" s="99">
        <v>0.54805058100000004</v>
      </c>
      <c r="S1156" s="102">
        <f t="shared" si="90"/>
        <v>121.26369853791097</v>
      </c>
      <c r="T1156" s="99">
        <v>0.61765650800000005</v>
      </c>
      <c r="U1156" s="102">
        <f t="shared" si="91"/>
        <v>161.54492515855355</v>
      </c>
      <c r="V1156">
        <v>0.47079399999999999</v>
      </c>
      <c r="W1156" s="100">
        <f t="shared" si="92"/>
        <v>112.4071249846005</v>
      </c>
      <c r="X1156">
        <v>0.44722000000000001</v>
      </c>
      <c r="Y1156" s="100">
        <f t="shared" si="93"/>
        <v>123.60359554581639</v>
      </c>
      <c r="Z1156">
        <v>0.409777</v>
      </c>
      <c r="AA1156" s="100">
        <f t="shared" si="94"/>
        <v>144.03517034875065</v>
      </c>
      <c r="AB1156">
        <v>0.30248900000000001</v>
      </c>
      <c r="AC1156">
        <v>-1</v>
      </c>
      <c r="AD1156">
        <v>5</v>
      </c>
      <c r="AE1156">
        <v>12</v>
      </c>
      <c r="AF1156" t="s">
        <v>226</v>
      </c>
      <c r="AG1156" s="99" t="s">
        <v>323</v>
      </c>
      <c r="AH1156">
        <v>1</v>
      </c>
      <c r="AI1156">
        <v>17</v>
      </c>
      <c r="AJ1156">
        <v>1</v>
      </c>
    </row>
    <row r="1157" spans="1:36" x14ac:dyDescent="0.2">
      <c r="A1157">
        <v>776303</v>
      </c>
      <c r="B1157" s="85">
        <v>45916</v>
      </c>
      <c r="C1157">
        <v>2025</v>
      </c>
      <c r="D1157">
        <v>9.3000000000000007</v>
      </c>
      <c r="E1157">
        <v>8</v>
      </c>
      <c r="F1157">
        <v>-103</v>
      </c>
      <c r="G1157">
        <v>10</v>
      </c>
      <c r="H1157">
        <v>-129</v>
      </c>
      <c r="I1157">
        <v>0.56331900000000001</v>
      </c>
      <c r="J1157">
        <v>-134</v>
      </c>
      <c r="K1157">
        <v>-129</v>
      </c>
      <c r="L1157">
        <v>0.34727845299999999</v>
      </c>
      <c r="M1157">
        <v>7</v>
      </c>
      <c r="N1157">
        <v>119</v>
      </c>
      <c r="O1157">
        <v>0.456621</v>
      </c>
      <c r="P1157">
        <v>124</v>
      </c>
      <c r="Q1157">
        <v>119</v>
      </c>
      <c r="R1157" s="99">
        <v>0.509121398</v>
      </c>
      <c r="S1157" s="102">
        <f t="shared" si="90"/>
        <v>103.71635592296606</v>
      </c>
      <c r="T1157" s="99">
        <v>0.55600590599999999</v>
      </c>
      <c r="U1157" s="102">
        <f t="shared" si="91"/>
        <v>125.22822116638335</v>
      </c>
      <c r="V1157">
        <v>0.54412300000000002</v>
      </c>
      <c r="W1157" s="100">
        <f t="shared" si="92"/>
        <v>-119.35741439028511</v>
      </c>
      <c r="X1157">
        <v>0.540269</v>
      </c>
      <c r="Y1157" s="100">
        <f t="shared" si="93"/>
        <v>-117.51850538684579</v>
      </c>
      <c r="Z1157">
        <v>0.48691400000000001</v>
      </c>
      <c r="AA1157" s="100">
        <f t="shared" si="94"/>
        <v>105.37507650221598</v>
      </c>
      <c r="AB1157">
        <v>0.41331899999999999</v>
      </c>
      <c r="AC1157">
        <v>-1</v>
      </c>
      <c r="AD1157">
        <v>5</v>
      </c>
      <c r="AE1157">
        <v>7</v>
      </c>
      <c r="AF1157" t="s">
        <v>225</v>
      </c>
      <c r="AG1157" s="99" t="s">
        <v>324</v>
      </c>
      <c r="AH1157">
        <v>-1</v>
      </c>
      <c r="AI1157">
        <v>12</v>
      </c>
      <c r="AJ1157">
        <v>1</v>
      </c>
    </row>
    <row r="1158" spans="1:36" x14ac:dyDescent="0.2">
      <c r="A1158">
        <v>776304</v>
      </c>
      <c r="B1158" s="85">
        <v>45916</v>
      </c>
      <c r="C1158">
        <v>2025</v>
      </c>
      <c r="D1158">
        <v>9.3000000000000007</v>
      </c>
      <c r="E1158">
        <v>8</v>
      </c>
      <c r="F1158">
        <v>105</v>
      </c>
      <c r="G1158">
        <v>18</v>
      </c>
      <c r="H1158">
        <v>-117</v>
      </c>
      <c r="I1158">
        <v>0.53917099999999996</v>
      </c>
      <c r="J1158">
        <v>-119</v>
      </c>
      <c r="K1158">
        <v>-117</v>
      </c>
      <c r="L1158">
        <v>0.310488926</v>
      </c>
      <c r="M1158">
        <v>23</v>
      </c>
      <c r="N1158">
        <v>108</v>
      </c>
      <c r="O1158">
        <v>0.480769</v>
      </c>
      <c r="P1158">
        <v>110</v>
      </c>
      <c r="Q1158">
        <v>108</v>
      </c>
      <c r="R1158" s="99">
        <v>0.50022689799999998</v>
      </c>
      <c r="S1158" s="102">
        <f t="shared" si="90"/>
        <v>100.09080040486052</v>
      </c>
      <c r="T1158" s="99">
        <v>0.57702856400000002</v>
      </c>
      <c r="U1158" s="102">
        <f t="shared" si="91"/>
        <v>136.42258433734992</v>
      </c>
      <c r="V1158">
        <v>0.55090399999999995</v>
      </c>
      <c r="W1158" s="100">
        <f t="shared" si="92"/>
        <v>-122.66954058820383</v>
      </c>
      <c r="X1158">
        <v>0.55464199999999997</v>
      </c>
      <c r="Y1158" s="100">
        <f t="shared" si="93"/>
        <v>-124.53846119301775</v>
      </c>
      <c r="Z1158">
        <v>0.52305299999999999</v>
      </c>
      <c r="AA1158" s="100">
        <f t="shared" si="94"/>
        <v>-109.66690219248679</v>
      </c>
      <c r="AB1158">
        <v>0.68917099999999998</v>
      </c>
      <c r="AC1158">
        <v>1</v>
      </c>
      <c r="AD1158">
        <v>8</v>
      </c>
      <c r="AE1158">
        <v>3</v>
      </c>
      <c r="AF1158" t="s">
        <v>230</v>
      </c>
      <c r="AG1158" s="99" t="s">
        <v>325</v>
      </c>
      <c r="AH1158">
        <v>1</v>
      </c>
      <c r="AI1158">
        <v>11</v>
      </c>
      <c r="AJ1158">
        <v>1</v>
      </c>
    </row>
    <row r="1159" spans="1:36" x14ac:dyDescent="0.2">
      <c r="A1159">
        <v>776305</v>
      </c>
      <c r="B1159" s="85">
        <v>45916</v>
      </c>
      <c r="C1159">
        <v>2025</v>
      </c>
      <c r="D1159">
        <v>9.3000000000000007</v>
      </c>
      <c r="E1159">
        <v>8</v>
      </c>
      <c r="F1159">
        <v>105</v>
      </c>
      <c r="G1159">
        <v>27</v>
      </c>
      <c r="H1159">
        <v>-108</v>
      </c>
      <c r="I1159">
        <v>0.519231</v>
      </c>
      <c r="J1159">
        <v>-106</v>
      </c>
      <c r="K1159">
        <v>-108</v>
      </c>
      <c r="L1159">
        <v>0.32069846699999999</v>
      </c>
      <c r="M1159">
        <v>29</v>
      </c>
      <c r="N1159">
        <v>100</v>
      </c>
      <c r="O1159">
        <v>0.5</v>
      </c>
      <c r="P1159">
        <v>-102</v>
      </c>
      <c r="Q1159">
        <v>100</v>
      </c>
      <c r="R1159" s="99">
        <v>0.50752805099999998</v>
      </c>
      <c r="S1159" s="102">
        <f t="shared" si="90"/>
        <v>103.05725067804825</v>
      </c>
      <c r="T1159" s="99">
        <v>0.44954197800000001</v>
      </c>
      <c r="U1159" s="102">
        <f t="shared" si="91"/>
        <v>-122.44863637628963</v>
      </c>
      <c r="V1159">
        <v>0.54204600000000003</v>
      </c>
      <c r="W1159" s="100">
        <f t="shared" si="92"/>
        <v>-118.36254296283033</v>
      </c>
      <c r="X1159">
        <v>0.47722500000000001</v>
      </c>
      <c r="Y1159" s="100">
        <f t="shared" si="93"/>
        <v>109.54476400020954</v>
      </c>
      <c r="Z1159">
        <v>0.53615100000000004</v>
      </c>
      <c r="AA1159" s="100">
        <f t="shared" si="94"/>
        <v>-115.58740020998215</v>
      </c>
      <c r="AB1159">
        <v>0.36923099999999998</v>
      </c>
      <c r="AC1159">
        <v>-1</v>
      </c>
      <c r="AD1159">
        <v>5</v>
      </c>
      <c r="AE1159">
        <v>6</v>
      </c>
      <c r="AF1159" t="s">
        <v>222</v>
      </c>
      <c r="AG1159" s="99" t="s">
        <v>324</v>
      </c>
      <c r="AH1159">
        <v>-1</v>
      </c>
      <c r="AI1159">
        <v>11</v>
      </c>
      <c r="AJ1159">
        <v>1</v>
      </c>
    </row>
    <row r="1160" spans="1:36" x14ac:dyDescent="0.2">
      <c r="A1160">
        <v>776306</v>
      </c>
      <c r="B1160" s="85">
        <v>45916</v>
      </c>
      <c r="C1160">
        <v>2025</v>
      </c>
      <c r="D1160">
        <v>9.3000000000000007</v>
      </c>
      <c r="E1160">
        <v>8</v>
      </c>
      <c r="F1160">
        <v>105</v>
      </c>
      <c r="G1160">
        <v>9</v>
      </c>
      <c r="H1160">
        <v>-107</v>
      </c>
      <c r="I1160">
        <v>0.51690800000000003</v>
      </c>
      <c r="J1160">
        <v>-109</v>
      </c>
      <c r="K1160">
        <v>-107</v>
      </c>
      <c r="L1160">
        <v>0.33585476600000003</v>
      </c>
      <c r="M1160">
        <v>2</v>
      </c>
      <c r="N1160">
        <v>-101</v>
      </c>
      <c r="O1160">
        <v>0.50248800000000005</v>
      </c>
      <c r="P1160">
        <v>101</v>
      </c>
      <c r="Q1160">
        <v>-101</v>
      </c>
      <c r="R1160" s="99">
        <v>0.51664860300000004</v>
      </c>
      <c r="S1160" s="102">
        <f t="shared" si="90"/>
        <v>106.888819646879</v>
      </c>
      <c r="T1160" s="99">
        <v>0.48426297299999999</v>
      </c>
      <c r="U1160" s="102">
        <f t="shared" si="91"/>
        <v>-106.49937239781495</v>
      </c>
      <c r="V1160">
        <v>0.41685899999999998</v>
      </c>
      <c r="W1160" s="100">
        <f t="shared" si="92"/>
        <v>139.88926711430005</v>
      </c>
      <c r="X1160">
        <v>0.47303200000000001</v>
      </c>
      <c r="Y1160" s="100">
        <f t="shared" si="93"/>
        <v>111.40218843545468</v>
      </c>
      <c r="Z1160">
        <v>0.47940300000000002</v>
      </c>
      <c r="AA1160" s="100">
        <f t="shared" si="94"/>
        <v>108.59277059175682</v>
      </c>
      <c r="AB1160">
        <v>0.36690800000000001</v>
      </c>
      <c r="AC1160">
        <v>-1</v>
      </c>
      <c r="AD1160">
        <v>7</v>
      </c>
      <c r="AE1160">
        <v>8</v>
      </c>
      <c r="AF1160" t="s">
        <v>222</v>
      </c>
      <c r="AG1160" s="99" t="s">
        <v>324</v>
      </c>
      <c r="AH1160">
        <v>-1</v>
      </c>
      <c r="AI1160">
        <v>15</v>
      </c>
      <c r="AJ1160">
        <v>1</v>
      </c>
    </row>
    <row r="1161" spans="1:36" x14ac:dyDescent="0.2">
      <c r="A1161">
        <v>776308</v>
      </c>
      <c r="B1161" s="85">
        <v>45916</v>
      </c>
      <c r="C1161">
        <v>2025</v>
      </c>
      <c r="D1161">
        <v>9.3000000000000007</v>
      </c>
      <c r="E1161">
        <v>6.5</v>
      </c>
      <c r="F1161">
        <v>-106.5</v>
      </c>
      <c r="G1161">
        <v>22</v>
      </c>
      <c r="H1161">
        <v>-119</v>
      </c>
      <c r="I1161">
        <v>0.54337899999999995</v>
      </c>
      <c r="J1161">
        <v>-131</v>
      </c>
      <c r="K1161">
        <v>-119</v>
      </c>
      <c r="L1161">
        <v>0.33647680099999999</v>
      </c>
      <c r="M1161">
        <v>5</v>
      </c>
      <c r="N1161">
        <v>110</v>
      </c>
      <c r="O1161">
        <v>0.47619</v>
      </c>
      <c r="P1161">
        <v>121</v>
      </c>
      <c r="Q1161">
        <v>110</v>
      </c>
      <c r="R1161" s="99">
        <v>0.51624548699999995</v>
      </c>
      <c r="S1161" s="102">
        <f t="shared" si="90"/>
        <v>106.7164177546391</v>
      </c>
      <c r="T1161" s="99">
        <v>0.39668840399999999</v>
      </c>
      <c r="U1161" s="102">
        <f t="shared" si="91"/>
        <v>-152.08702596711143</v>
      </c>
      <c r="V1161">
        <v>0.55287399999999998</v>
      </c>
      <c r="W1161" s="100">
        <f t="shared" si="92"/>
        <v>-123.65060408028161</v>
      </c>
      <c r="X1161">
        <v>0.46067799999999998</v>
      </c>
      <c r="Y1161" s="100">
        <f t="shared" si="93"/>
        <v>117.07136003889921</v>
      </c>
      <c r="Z1161">
        <v>0.53396900000000003</v>
      </c>
      <c r="AA1161" s="100">
        <f t="shared" si="94"/>
        <v>-114.57800017595396</v>
      </c>
      <c r="AB1161">
        <v>0.39337899999999998</v>
      </c>
      <c r="AC1161">
        <v>-1</v>
      </c>
      <c r="AD1161">
        <v>1</v>
      </c>
      <c r="AE1161">
        <v>4</v>
      </c>
      <c r="AF1161" t="s">
        <v>228</v>
      </c>
      <c r="AG1161" s="99" t="s">
        <v>324</v>
      </c>
      <c r="AH1161">
        <v>-1</v>
      </c>
      <c r="AI1161">
        <v>5</v>
      </c>
      <c r="AJ1161">
        <v>-1</v>
      </c>
    </row>
    <row r="1162" spans="1:36" x14ac:dyDescent="0.2">
      <c r="A1162">
        <v>776310</v>
      </c>
      <c r="B1162" s="85">
        <v>45916</v>
      </c>
      <c r="C1162">
        <v>2025</v>
      </c>
      <c r="D1162">
        <v>9.3000000000000007</v>
      </c>
      <c r="E1162">
        <v>8.5</v>
      </c>
      <c r="F1162">
        <v>106</v>
      </c>
      <c r="G1162">
        <v>3</v>
      </c>
      <c r="H1162">
        <v>-146</v>
      </c>
      <c r="I1162">
        <v>0.59349600000000002</v>
      </c>
      <c r="J1162">
        <v>-154</v>
      </c>
      <c r="K1162">
        <v>-146</v>
      </c>
      <c r="L1162">
        <v>0.34564541199999999</v>
      </c>
      <c r="M1162">
        <v>20</v>
      </c>
      <c r="N1162">
        <v>134</v>
      </c>
      <c r="O1162">
        <v>0.42735000000000001</v>
      </c>
      <c r="P1162">
        <v>141</v>
      </c>
      <c r="Q1162">
        <v>134</v>
      </c>
      <c r="R1162" s="99">
        <v>0.51502211399999998</v>
      </c>
      <c r="S1162" s="102">
        <f t="shared" si="90"/>
        <v>106.19496865059122</v>
      </c>
      <c r="T1162" s="99">
        <v>0.27705551699999997</v>
      </c>
      <c r="U1162" s="102">
        <f t="shared" si="91"/>
        <v>-260.93849017271151</v>
      </c>
      <c r="V1162">
        <v>0.55329200000000001</v>
      </c>
      <c r="W1162" s="100">
        <f t="shared" si="92"/>
        <v>-123.8598816228946</v>
      </c>
      <c r="X1162">
        <v>0.541794</v>
      </c>
      <c r="Y1162" s="100">
        <f t="shared" si="93"/>
        <v>-118.24244990244563</v>
      </c>
      <c r="Z1162">
        <v>0.48022799999999999</v>
      </c>
      <c r="AA1162" s="100">
        <f t="shared" si="94"/>
        <v>108.23442198289148</v>
      </c>
      <c r="AB1162">
        <v>0.443496</v>
      </c>
      <c r="AC1162">
        <v>-1</v>
      </c>
      <c r="AD1162">
        <v>1</v>
      </c>
      <c r="AE1162">
        <v>2</v>
      </c>
      <c r="AF1162" t="s">
        <v>222</v>
      </c>
      <c r="AG1162" s="99" t="s">
        <v>324</v>
      </c>
      <c r="AH1162">
        <v>-1</v>
      </c>
      <c r="AI1162">
        <v>3</v>
      </c>
      <c r="AJ1162">
        <v>-1</v>
      </c>
    </row>
    <row r="1163" spans="1:36" x14ac:dyDescent="0.2">
      <c r="A1163">
        <v>776277</v>
      </c>
      <c r="B1163" s="85">
        <v>45917</v>
      </c>
      <c r="C1163">
        <v>2025</v>
      </c>
      <c r="D1163">
        <v>9.3000000000000007</v>
      </c>
      <c r="E1163">
        <v>10.5</v>
      </c>
      <c r="F1163">
        <v>107</v>
      </c>
      <c r="G1163">
        <v>8</v>
      </c>
      <c r="H1163">
        <v>139</v>
      </c>
      <c r="I1163">
        <v>0.41841</v>
      </c>
      <c r="J1163">
        <v>138</v>
      </c>
      <c r="K1163">
        <v>139</v>
      </c>
      <c r="L1163">
        <v>0.37799862899999997</v>
      </c>
      <c r="M1163">
        <v>11</v>
      </c>
      <c r="N1163">
        <v>-151</v>
      </c>
      <c r="O1163">
        <v>0.60159399999999996</v>
      </c>
      <c r="P1163">
        <v>-151</v>
      </c>
      <c r="Q1163">
        <v>-151</v>
      </c>
      <c r="R1163" s="99">
        <v>0.52892850899999999</v>
      </c>
      <c r="S1163" s="102">
        <f t="shared" si="90"/>
        <v>112.28200370970869</v>
      </c>
      <c r="T1163" s="99">
        <v>0.60160168300000005</v>
      </c>
      <c r="U1163" s="102">
        <f t="shared" si="91"/>
        <v>151.00507640949701</v>
      </c>
      <c r="V1163">
        <v>0.42247499999999999</v>
      </c>
      <c r="W1163" s="100">
        <f t="shared" si="92"/>
        <v>136.70039647316412</v>
      </c>
      <c r="X1163">
        <v>0.408746</v>
      </c>
      <c r="Y1163" s="100">
        <f t="shared" si="93"/>
        <v>144.65071217822313</v>
      </c>
      <c r="Z1163">
        <v>0.41436800000000001</v>
      </c>
      <c r="AA1163" s="100">
        <f t="shared" si="94"/>
        <v>141.33137694030427</v>
      </c>
      <c r="AB1163">
        <v>0.26840999999999998</v>
      </c>
      <c r="AC1163">
        <v>-1</v>
      </c>
      <c r="AD1163">
        <v>4</v>
      </c>
      <c r="AE1163">
        <v>8</v>
      </c>
      <c r="AF1163" t="s">
        <v>227</v>
      </c>
      <c r="AG1163" s="99" t="s">
        <v>323</v>
      </c>
      <c r="AH1163">
        <v>1</v>
      </c>
      <c r="AI1163">
        <v>12</v>
      </c>
      <c r="AJ1163">
        <v>1</v>
      </c>
    </row>
    <row r="1164" spans="1:36" x14ac:dyDescent="0.2">
      <c r="A1164">
        <v>776279</v>
      </c>
      <c r="B1164" s="85">
        <v>45917</v>
      </c>
      <c r="C1164">
        <v>2025</v>
      </c>
      <c r="D1164">
        <v>9.3000000000000007</v>
      </c>
      <c r="E1164">
        <v>9</v>
      </c>
      <c r="F1164">
        <v>111.5</v>
      </c>
      <c r="G1164">
        <v>1</v>
      </c>
      <c r="H1164">
        <v>-116</v>
      </c>
      <c r="I1164">
        <v>0.53703699999999999</v>
      </c>
      <c r="J1164">
        <v>-109</v>
      </c>
      <c r="K1164">
        <v>-116</v>
      </c>
      <c r="L1164">
        <v>0.340368381</v>
      </c>
      <c r="M1164">
        <v>25</v>
      </c>
      <c r="N1164">
        <v>107</v>
      </c>
      <c r="O1164">
        <v>0.48309200000000002</v>
      </c>
      <c r="P1164">
        <v>101</v>
      </c>
      <c r="Q1164">
        <v>107</v>
      </c>
      <c r="R1164" s="99">
        <v>0.48384599900000003</v>
      </c>
      <c r="S1164" s="102">
        <f t="shared" si="90"/>
        <v>-106.67733164411264</v>
      </c>
      <c r="T1164" s="99">
        <v>0.49185124200000002</v>
      </c>
      <c r="U1164" s="102">
        <f t="shared" si="91"/>
        <v>-103.31350510242278</v>
      </c>
      <c r="V1164">
        <v>0.53400899999999996</v>
      </c>
      <c r="W1164" s="100">
        <f t="shared" si="92"/>
        <v>-114.59641924414848</v>
      </c>
      <c r="X1164">
        <v>0.52957299999999996</v>
      </c>
      <c r="Y1164" s="100">
        <f t="shared" si="93"/>
        <v>-112.57283276682672</v>
      </c>
      <c r="Z1164">
        <v>0.53912899999999997</v>
      </c>
      <c r="AA1164" s="100">
        <f t="shared" si="94"/>
        <v>-116.98045657027669</v>
      </c>
      <c r="AB1164">
        <v>0.38703700000000002</v>
      </c>
      <c r="AC1164">
        <v>-1</v>
      </c>
      <c r="AD1164">
        <v>1</v>
      </c>
      <c r="AE1164">
        <v>5</v>
      </c>
      <c r="AF1164" t="s">
        <v>227</v>
      </c>
      <c r="AG1164" s="99" t="s">
        <v>324</v>
      </c>
      <c r="AH1164">
        <v>-1</v>
      </c>
      <c r="AI1164">
        <v>6</v>
      </c>
      <c r="AJ1164">
        <v>-1</v>
      </c>
    </row>
    <row r="1165" spans="1:36" x14ac:dyDescent="0.2">
      <c r="A1165">
        <v>776280</v>
      </c>
      <c r="B1165" s="85">
        <v>45917</v>
      </c>
      <c r="C1165">
        <v>2025</v>
      </c>
      <c r="D1165">
        <v>9.3000000000000007</v>
      </c>
      <c r="E1165">
        <v>7.5</v>
      </c>
      <c r="F1165">
        <v>-101</v>
      </c>
      <c r="G1165">
        <v>14</v>
      </c>
      <c r="H1165">
        <v>-146</v>
      </c>
      <c r="I1165">
        <v>0.59349600000000002</v>
      </c>
      <c r="J1165">
        <v>-140</v>
      </c>
      <c r="K1165">
        <v>-146</v>
      </c>
      <c r="L1165">
        <v>0.32283795100000001</v>
      </c>
      <c r="M1165">
        <v>21</v>
      </c>
      <c r="N1165">
        <v>134</v>
      </c>
      <c r="O1165">
        <v>0.42735000000000001</v>
      </c>
      <c r="P1165">
        <v>129</v>
      </c>
      <c r="Q1165">
        <v>134</v>
      </c>
      <c r="R1165" s="99">
        <v>0.491277672</v>
      </c>
      <c r="S1165" s="102">
        <f t="shared" si="90"/>
        <v>-103.55087499274747</v>
      </c>
      <c r="T1165" s="99">
        <v>0.51827274199999995</v>
      </c>
      <c r="U1165" s="102">
        <f t="shared" si="91"/>
        <v>107.58634339101482</v>
      </c>
      <c r="V1165">
        <v>0.572577</v>
      </c>
      <c r="W1165" s="100">
        <f t="shared" si="92"/>
        <v>-133.960268867141</v>
      </c>
      <c r="X1165">
        <v>0.54843600000000003</v>
      </c>
      <c r="Y1165" s="100">
        <f t="shared" si="93"/>
        <v>-121.45255157629929</v>
      </c>
      <c r="Z1165">
        <v>0.60919999999999996</v>
      </c>
      <c r="AA1165" s="100">
        <f t="shared" si="94"/>
        <v>-155.88536335721594</v>
      </c>
      <c r="AB1165">
        <v>0.74349600000000005</v>
      </c>
      <c r="AC1165">
        <v>1</v>
      </c>
      <c r="AD1165">
        <v>5</v>
      </c>
      <c r="AE1165">
        <v>0</v>
      </c>
      <c r="AF1165" t="s">
        <v>230</v>
      </c>
      <c r="AG1165" s="99" t="s">
        <v>325</v>
      </c>
      <c r="AH1165">
        <v>1</v>
      </c>
      <c r="AI1165">
        <v>5</v>
      </c>
      <c r="AJ1165">
        <v>-1</v>
      </c>
    </row>
    <row r="1166" spans="1:36" x14ac:dyDescent="0.2">
      <c r="A1166">
        <v>776283</v>
      </c>
      <c r="B1166" s="85">
        <v>45917</v>
      </c>
      <c r="C1166">
        <v>2025</v>
      </c>
      <c r="D1166">
        <v>9.3000000000000007</v>
      </c>
      <c r="E1166">
        <v>8.5</v>
      </c>
      <c r="F1166">
        <v>108.5</v>
      </c>
      <c r="G1166">
        <v>26</v>
      </c>
      <c r="H1166">
        <v>102</v>
      </c>
      <c r="I1166">
        <v>0.49504999999999999</v>
      </c>
      <c r="J1166">
        <v>103</v>
      </c>
      <c r="K1166">
        <v>102</v>
      </c>
      <c r="L1166">
        <v>0.33921411400000001</v>
      </c>
      <c r="M1166">
        <v>6</v>
      </c>
      <c r="N1166">
        <v>-111</v>
      </c>
      <c r="O1166">
        <v>0.52606600000000003</v>
      </c>
      <c r="P1166">
        <v>-112</v>
      </c>
      <c r="Q1166">
        <v>-111</v>
      </c>
      <c r="R1166" s="99">
        <v>0.51490206000000005</v>
      </c>
      <c r="S1166" s="102">
        <f t="shared" si="90"/>
        <v>106.14393868586622</v>
      </c>
      <c r="T1166" s="99">
        <v>0.55652592099999998</v>
      </c>
      <c r="U1166" s="102">
        <f t="shared" si="91"/>
        <v>125.49232240471038</v>
      </c>
      <c r="V1166">
        <v>0.52806299999999995</v>
      </c>
      <c r="W1166" s="100">
        <f t="shared" si="92"/>
        <v>-111.89268906654912</v>
      </c>
      <c r="X1166">
        <v>0.50464200000000003</v>
      </c>
      <c r="Y1166" s="100">
        <f t="shared" si="93"/>
        <v>-101.87420007348223</v>
      </c>
      <c r="Z1166">
        <v>0.50034900000000004</v>
      </c>
      <c r="AA1166" s="100">
        <f t="shared" si="94"/>
        <v>-100.1396975088612</v>
      </c>
      <c r="AB1166">
        <v>0.34505000000000002</v>
      </c>
      <c r="AC1166">
        <v>-1</v>
      </c>
      <c r="AD1166">
        <v>2</v>
      </c>
      <c r="AE1166">
        <v>6</v>
      </c>
      <c r="AF1166" t="s">
        <v>227</v>
      </c>
      <c r="AG1166" s="99" t="s">
        <v>323</v>
      </c>
      <c r="AH1166">
        <v>1</v>
      </c>
      <c r="AI1166">
        <v>8</v>
      </c>
      <c r="AJ1166">
        <v>-1</v>
      </c>
    </row>
    <row r="1167" spans="1:36" x14ac:dyDescent="0.2">
      <c r="A1167">
        <v>776284</v>
      </c>
      <c r="B1167" s="85">
        <v>45917</v>
      </c>
      <c r="C1167">
        <v>2025</v>
      </c>
      <c r="D1167">
        <v>9.3000000000000007</v>
      </c>
      <c r="E1167">
        <v>9.5</v>
      </c>
      <c r="F1167">
        <v>109.5</v>
      </c>
      <c r="G1167">
        <v>15</v>
      </c>
      <c r="H1167">
        <v>139</v>
      </c>
      <c r="I1167">
        <v>0.41841</v>
      </c>
      <c r="J1167">
        <v>145</v>
      </c>
      <c r="K1167">
        <v>139</v>
      </c>
      <c r="L1167">
        <v>0.31912251699999999</v>
      </c>
      <c r="M1167">
        <v>19</v>
      </c>
      <c r="N1167">
        <v>-151</v>
      </c>
      <c r="O1167">
        <v>0.60159399999999996</v>
      </c>
      <c r="P1167">
        <v>-158</v>
      </c>
      <c r="Q1167">
        <v>-151</v>
      </c>
      <c r="R1167" s="99">
        <v>0.51750697899999998</v>
      </c>
      <c r="S1167" s="102">
        <f t="shared" si="90"/>
        <v>107.25688382547609</v>
      </c>
      <c r="T1167" s="99">
        <v>0.45640407</v>
      </c>
      <c r="U1167" s="102">
        <f t="shared" si="91"/>
        <v>-119.10409344070922</v>
      </c>
      <c r="V1167">
        <v>0.462065</v>
      </c>
      <c r="W1167" s="100">
        <f t="shared" si="92"/>
        <v>116.41976778158919</v>
      </c>
      <c r="X1167">
        <v>0.43649300000000002</v>
      </c>
      <c r="Y1167" s="100">
        <f t="shared" si="93"/>
        <v>129.09874843353728</v>
      </c>
      <c r="Z1167">
        <v>0.40210699999999999</v>
      </c>
      <c r="AA1167" s="100">
        <f t="shared" si="94"/>
        <v>148.69002529177556</v>
      </c>
      <c r="AB1167">
        <v>0.26840999999999998</v>
      </c>
      <c r="AC1167">
        <v>-1</v>
      </c>
      <c r="AD1167">
        <v>5</v>
      </c>
      <c r="AE1167">
        <v>10</v>
      </c>
      <c r="AF1167" t="s">
        <v>230</v>
      </c>
      <c r="AG1167" s="99" t="s">
        <v>323</v>
      </c>
      <c r="AH1167">
        <v>1</v>
      </c>
      <c r="AI1167">
        <v>15</v>
      </c>
      <c r="AJ1167">
        <v>1</v>
      </c>
    </row>
    <row r="1168" spans="1:36" x14ac:dyDescent="0.2">
      <c r="A1168">
        <v>776285</v>
      </c>
      <c r="B1168" s="85">
        <v>45917</v>
      </c>
      <c r="C1168">
        <v>2025</v>
      </c>
      <c r="D1168">
        <v>9.3000000000000007</v>
      </c>
      <c r="E1168">
        <v>8</v>
      </c>
      <c r="F1168">
        <v>-106</v>
      </c>
      <c r="G1168">
        <v>9</v>
      </c>
      <c r="H1168">
        <v>106</v>
      </c>
      <c r="I1168">
        <v>0.48543700000000001</v>
      </c>
      <c r="J1168">
        <v>107</v>
      </c>
      <c r="K1168">
        <v>106</v>
      </c>
      <c r="L1168">
        <v>0.33585476600000003</v>
      </c>
      <c r="M1168">
        <v>2</v>
      </c>
      <c r="N1168">
        <v>-115</v>
      </c>
      <c r="O1168">
        <v>0.53488400000000003</v>
      </c>
      <c r="P1168">
        <v>-116</v>
      </c>
      <c r="Q1168">
        <v>-115</v>
      </c>
      <c r="R1168" s="99">
        <v>0.52522529600000001</v>
      </c>
      <c r="S1168" s="102">
        <f t="shared" si="90"/>
        <v>110.62621735634846</v>
      </c>
      <c r="T1168" s="99">
        <v>0.529002584</v>
      </c>
      <c r="U1168" s="102">
        <f t="shared" si="91"/>
        <v>112.31538985768023</v>
      </c>
      <c r="V1168">
        <v>0.52163599999999999</v>
      </c>
      <c r="W1168" s="100">
        <f t="shared" si="92"/>
        <v>-109.04583120803404</v>
      </c>
      <c r="X1168">
        <v>0.46010499999999999</v>
      </c>
      <c r="Y1168" s="100">
        <f t="shared" si="93"/>
        <v>117.34169374381935</v>
      </c>
      <c r="Z1168">
        <v>0.529138</v>
      </c>
      <c r="AA1168" s="100">
        <f t="shared" si="94"/>
        <v>-112.37645000021237</v>
      </c>
      <c r="AB1168">
        <v>0.33543699999999999</v>
      </c>
      <c r="AC1168">
        <v>-1</v>
      </c>
      <c r="AD1168">
        <v>1</v>
      </c>
      <c r="AE1168">
        <v>3</v>
      </c>
      <c r="AF1168" t="s">
        <v>225</v>
      </c>
      <c r="AG1168" s="99" t="s">
        <v>323</v>
      </c>
      <c r="AH1168">
        <v>1</v>
      </c>
      <c r="AI1168">
        <v>4</v>
      </c>
      <c r="AJ1168">
        <v>-1</v>
      </c>
    </row>
    <row r="1169" spans="1:36" x14ac:dyDescent="0.2">
      <c r="A1169">
        <v>776286</v>
      </c>
      <c r="B1169" s="85">
        <v>45917</v>
      </c>
      <c r="C1169">
        <v>2025</v>
      </c>
      <c r="D1169">
        <v>9.3000000000000007</v>
      </c>
      <c r="E1169">
        <v>8.5</v>
      </c>
      <c r="F1169">
        <v>106.5</v>
      </c>
      <c r="G1169">
        <v>16</v>
      </c>
      <c r="H1169">
        <v>126</v>
      </c>
      <c r="I1169">
        <v>0.44247799999999998</v>
      </c>
      <c r="J1169">
        <v>131</v>
      </c>
      <c r="K1169">
        <v>126</v>
      </c>
      <c r="L1169">
        <v>0.34988272100000001</v>
      </c>
      <c r="M1169">
        <v>0</v>
      </c>
      <c r="N1169">
        <v>-137</v>
      </c>
      <c r="O1169">
        <v>0.57805899999999999</v>
      </c>
      <c r="P1169">
        <v>-142</v>
      </c>
      <c r="Q1169">
        <v>-137</v>
      </c>
      <c r="R1169" s="99">
        <v>0.50992082999999999</v>
      </c>
      <c r="S1169" s="102">
        <f t="shared" si="90"/>
        <v>104.04866421888528</v>
      </c>
      <c r="T1169" s="99">
        <v>0.55622374799999996</v>
      </c>
      <c r="U1169" s="102">
        <f t="shared" si="91"/>
        <v>125.33878176067878</v>
      </c>
      <c r="V1169">
        <v>0.43157299999999998</v>
      </c>
      <c r="W1169" s="100">
        <f t="shared" si="92"/>
        <v>131.71051015703023</v>
      </c>
      <c r="X1169">
        <v>0.38392399999999999</v>
      </c>
      <c r="Y1169" s="100">
        <f t="shared" si="93"/>
        <v>160.46821766808017</v>
      </c>
      <c r="Z1169">
        <v>0.46035300000000001</v>
      </c>
      <c r="AA1169" s="100">
        <f t="shared" si="94"/>
        <v>117.22460807250089</v>
      </c>
      <c r="AB1169">
        <v>0.29247800000000002</v>
      </c>
      <c r="AC1169">
        <v>-1</v>
      </c>
      <c r="AD1169">
        <v>4</v>
      </c>
      <c r="AE1169">
        <v>9</v>
      </c>
      <c r="AF1169" t="s">
        <v>230</v>
      </c>
      <c r="AG1169" s="99" t="s">
        <v>323</v>
      </c>
      <c r="AH1169">
        <v>1</v>
      </c>
      <c r="AI1169">
        <v>13</v>
      </c>
      <c r="AJ1169">
        <v>1</v>
      </c>
    </row>
    <row r="1170" spans="1:36" x14ac:dyDescent="0.2">
      <c r="A1170">
        <v>776287</v>
      </c>
      <c r="B1170" s="85">
        <v>45917</v>
      </c>
      <c r="C1170">
        <v>2025</v>
      </c>
      <c r="D1170">
        <v>9.3000000000000007</v>
      </c>
      <c r="E1170">
        <v>7.5</v>
      </c>
      <c r="F1170">
        <v>-101</v>
      </c>
      <c r="G1170">
        <v>22</v>
      </c>
      <c r="H1170">
        <v>122</v>
      </c>
      <c r="I1170">
        <v>0.45045000000000002</v>
      </c>
      <c r="J1170">
        <v>131</v>
      </c>
      <c r="K1170">
        <v>122</v>
      </c>
      <c r="L1170">
        <v>0.33647680099999999</v>
      </c>
      <c r="M1170">
        <v>5</v>
      </c>
      <c r="N1170">
        <v>-133</v>
      </c>
      <c r="O1170">
        <v>0.57081499999999996</v>
      </c>
      <c r="P1170">
        <v>-143</v>
      </c>
      <c r="Q1170">
        <v>-133</v>
      </c>
      <c r="R1170" s="99">
        <v>0.53068789699999996</v>
      </c>
      <c r="S1170" s="102">
        <f t="shared" si="90"/>
        <v>113.07782041154817</v>
      </c>
      <c r="T1170" s="99">
        <v>0.52410544800000003</v>
      </c>
      <c r="U1170" s="102">
        <f t="shared" si="91"/>
        <v>110.13058371805022</v>
      </c>
      <c r="V1170">
        <v>0.42408200000000001</v>
      </c>
      <c r="W1170" s="100">
        <f t="shared" si="92"/>
        <v>135.80345310576726</v>
      </c>
      <c r="X1170">
        <v>0.45441599999999999</v>
      </c>
      <c r="Y1170" s="100">
        <f t="shared" si="93"/>
        <v>120.06267384951236</v>
      </c>
      <c r="Z1170">
        <v>0.42513200000000001</v>
      </c>
      <c r="AA1170" s="100">
        <f t="shared" si="94"/>
        <v>135.22106075289557</v>
      </c>
      <c r="AB1170">
        <v>0.30044999999999999</v>
      </c>
      <c r="AC1170">
        <v>-1</v>
      </c>
      <c r="AD1170">
        <v>4</v>
      </c>
      <c r="AE1170">
        <v>8</v>
      </c>
      <c r="AF1170" t="s">
        <v>227</v>
      </c>
      <c r="AG1170" s="99" t="s">
        <v>323</v>
      </c>
      <c r="AH1170">
        <v>1</v>
      </c>
      <c r="AI1170">
        <v>12</v>
      </c>
      <c r="AJ1170">
        <v>1</v>
      </c>
    </row>
    <row r="1171" spans="1:36" x14ac:dyDescent="0.2">
      <c r="A1171">
        <v>776288</v>
      </c>
      <c r="B1171" s="85">
        <v>45917</v>
      </c>
      <c r="C1171">
        <v>2025</v>
      </c>
      <c r="D1171">
        <v>9.3000000000000007</v>
      </c>
      <c r="E1171">
        <v>7.5</v>
      </c>
      <c r="F1171">
        <v>114</v>
      </c>
      <c r="G1171">
        <v>18</v>
      </c>
      <c r="H1171">
        <v>-127</v>
      </c>
      <c r="I1171">
        <v>0.55947100000000005</v>
      </c>
      <c r="J1171">
        <v>-109</v>
      </c>
      <c r="K1171">
        <v>-127</v>
      </c>
      <c r="L1171">
        <v>0.310488926</v>
      </c>
      <c r="M1171">
        <v>23</v>
      </c>
      <c r="N1171">
        <v>117</v>
      </c>
      <c r="O1171">
        <v>0.46082899999999999</v>
      </c>
      <c r="P1171">
        <v>101</v>
      </c>
      <c r="Q1171">
        <v>117</v>
      </c>
      <c r="R1171" s="99">
        <v>0.50572383700000001</v>
      </c>
      <c r="S1171" s="102">
        <f t="shared" si="90"/>
        <v>102.31604816435382</v>
      </c>
      <c r="T1171" s="99">
        <v>0.54054928800000002</v>
      </c>
      <c r="U1171" s="102">
        <f t="shared" si="91"/>
        <v>117.65120259515453</v>
      </c>
      <c r="V1171">
        <v>0.54720800000000003</v>
      </c>
      <c r="W1171" s="100">
        <f t="shared" si="92"/>
        <v>-120.85195851516812</v>
      </c>
      <c r="X1171">
        <v>0.56355</v>
      </c>
      <c r="Y1171" s="100">
        <f t="shared" si="93"/>
        <v>-129.1213197388017</v>
      </c>
      <c r="Z1171">
        <v>0.55086100000000005</v>
      </c>
      <c r="AA1171" s="100">
        <f t="shared" si="94"/>
        <v>-122.64822248791577</v>
      </c>
      <c r="AB1171">
        <v>0.40947099999999997</v>
      </c>
      <c r="AC1171">
        <v>-1</v>
      </c>
      <c r="AD1171">
        <v>4</v>
      </c>
      <c r="AE1171">
        <v>7</v>
      </c>
      <c r="AF1171" t="s">
        <v>228</v>
      </c>
      <c r="AG1171" s="99" t="s">
        <v>324</v>
      </c>
      <c r="AH1171">
        <v>-1</v>
      </c>
      <c r="AI1171">
        <v>11</v>
      </c>
      <c r="AJ1171">
        <v>1</v>
      </c>
    </row>
    <row r="1172" spans="1:36" x14ac:dyDescent="0.2">
      <c r="A1172">
        <v>776289</v>
      </c>
      <c r="B1172" s="85">
        <v>45917</v>
      </c>
      <c r="C1172">
        <v>2025</v>
      </c>
      <c r="D1172">
        <v>9.3000000000000007</v>
      </c>
      <c r="E1172">
        <v>8.5</v>
      </c>
      <c r="F1172">
        <v>-110.5</v>
      </c>
      <c r="G1172">
        <v>13</v>
      </c>
      <c r="H1172">
        <v>-123</v>
      </c>
      <c r="I1172">
        <v>0.55157</v>
      </c>
      <c r="J1172">
        <v>-106</v>
      </c>
      <c r="K1172">
        <v>-123</v>
      </c>
      <c r="L1172">
        <v>0.32365466500000001</v>
      </c>
      <c r="M1172">
        <v>24</v>
      </c>
      <c r="N1172">
        <v>113</v>
      </c>
      <c r="O1172">
        <v>0.46948400000000001</v>
      </c>
      <c r="P1172">
        <v>-102</v>
      </c>
      <c r="Q1172">
        <v>113</v>
      </c>
      <c r="R1172" s="99">
        <v>0.55424706300000004</v>
      </c>
      <c r="S1172" s="102">
        <f t="shared" si="90"/>
        <v>124.33952016787275</v>
      </c>
      <c r="T1172" s="99">
        <v>0.34389249</v>
      </c>
      <c r="U1172" s="102">
        <f t="shared" si="91"/>
        <v>-190.78855429497747</v>
      </c>
      <c r="V1172">
        <v>0.56279599999999996</v>
      </c>
      <c r="W1172" s="100">
        <f t="shared" si="92"/>
        <v>-128.72617816854373</v>
      </c>
      <c r="X1172">
        <v>0.44046200000000002</v>
      </c>
      <c r="Y1172" s="100">
        <f t="shared" si="93"/>
        <v>127.0343412144521</v>
      </c>
      <c r="Z1172">
        <v>0.50947900000000002</v>
      </c>
      <c r="AA1172" s="100">
        <f t="shared" si="94"/>
        <v>-103.86487020943038</v>
      </c>
      <c r="AB1172">
        <v>0.70157000000000003</v>
      </c>
      <c r="AC1172">
        <v>1</v>
      </c>
      <c r="AD1172">
        <v>7</v>
      </c>
      <c r="AE1172">
        <v>5</v>
      </c>
      <c r="AF1172" t="s">
        <v>225</v>
      </c>
      <c r="AG1172" s="99" t="s">
        <v>325</v>
      </c>
      <c r="AH1172">
        <v>1</v>
      </c>
      <c r="AI1172">
        <v>12</v>
      </c>
      <c r="AJ1172">
        <v>1</v>
      </c>
    </row>
    <row r="1173" spans="1:36" x14ac:dyDescent="0.2">
      <c r="A1173">
        <v>776290</v>
      </c>
      <c r="B1173" s="85">
        <v>45917</v>
      </c>
      <c r="C1173">
        <v>2025</v>
      </c>
      <c r="D1173">
        <v>9.3000000000000007</v>
      </c>
      <c r="E1173">
        <v>7</v>
      </c>
      <c r="F1173">
        <v>-116</v>
      </c>
      <c r="G1173">
        <v>27</v>
      </c>
      <c r="H1173">
        <v>118</v>
      </c>
      <c r="I1173">
        <v>0.45871600000000001</v>
      </c>
      <c r="J1173">
        <v>112</v>
      </c>
      <c r="K1173">
        <v>118</v>
      </c>
      <c r="L1173">
        <v>0.32069846699999999</v>
      </c>
      <c r="M1173">
        <v>29</v>
      </c>
      <c r="N1173">
        <v>-128</v>
      </c>
      <c r="O1173">
        <v>0.56140400000000001</v>
      </c>
      <c r="P1173">
        <v>-122</v>
      </c>
      <c r="Q1173">
        <v>-128</v>
      </c>
      <c r="R1173" s="99">
        <v>0.51734927900000005</v>
      </c>
      <c r="S1173" s="102">
        <f t="shared" si="90"/>
        <v>107.18916526802414</v>
      </c>
      <c r="T1173" s="99">
        <v>0.45974324100000002</v>
      </c>
      <c r="U1173" s="102">
        <f t="shared" si="91"/>
        <v>-117.51271379756946</v>
      </c>
      <c r="V1173">
        <v>0.50780099999999995</v>
      </c>
      <c r="W1173" s="100">
        <f t="shared" si="92"/>
        <v>-103.1698560947909</v>
      </c>
      <c r="X1173">
        <v>0.47028900000000001</v>
      </c>
      <c r="Y1173" s="100">
        <f t="shared" si="93"/>
        <v>112.635209413786</v>
      </c>
      <c r="Z1173">
        <v>0.46631099999999998</v>
      </c>
      <c r="AA1173" s="100">
        <f t="shared" si="94"/>
        <v>114.44915517755321</v>
      </c>
      <c r="AB1173">
        <v>0.60871600000000003</v>
      </c>
      <c r="AC1173">
        <v>1</v>
      </c>
      <c r="AD1173">
        <v>2</v>
      </c>
      <c r="AE1173">
        <v>1</v>
      </c>
      <c r="AF1173" t="s">
        <v>222</v>
      </c>
      <c r="AG1173" s="99" t="s">
        <v>326</v>
      </c>
      <c r="AH1173">
        <v>-1</v>
      </c>
      <c r="AI1173">
        <v>3</v>
      </c>
      <c r="AJ1173">
        <v>-1</v>
      </c>
    </row>
    <row r="1174" spans="1:36" x14ac:dyDescent="0.2">
      <c r="A1174">
        <v>776292</v>
      </c>
      <c r="B1174" s="85">
        <v>45917</v>
      </c>
      <c r="C1174">
        <v>2025</v>
      </c>
      <c r="D1174">
        <v>9.3000000000000007</v>
      </c>
      <c r="E1174">
        <v>7.5</v>
      </c>
      <c r="F1174">
        <v>104</v>
      </c>
      <c r="G1174">
        <v>12</v>
      </c>
      <c r="H1174">
        <v>132</v>
      </c>
      <c r="I1174">
        <v>0.43103399999999997</v>
      </c>
      <c r="J1174">
        <v>117</v>
      </c>
      <c r="K1174">
        <v>132</v>
      </c>
      <c r="L1174">
        <v>0.32174260599999999</v>
      </c>
      <c r="M1174">
        <v>28</v>
      </c>
      <c r="N1174">
        <v>-143</v>
      </c>
      <c r="O1174">
        <v>0.58847700000000003</v>
      </c>
      <c r="P1174">
        <v>-127</v>
      </c>
      <c r="Q1174">
        <v>-143</v>
      </c>
      <c r="R1174" s="99">
        <v>0.51107994999999995</v>
      </c>
      <c r="S1174" s="102">
        <f t="shared" si="90"/>
        <v>104.53241792804364</v>
      </c>
      <c r="T1174" s="99">
        <v>0.61413112700000005</v>
      </c>
      <c r="U1174" s="102">
        <f t="shared" si="91"/>
        <v>159.15539448034207</v>
      </c>
      <c r="V1174">
        <v>0.48327900000000001</v>
      </c>
      <c r="W1174" s="100">
        <f t="shared" si="92"/>
        <v>106.91981236511414</v>
      </c>
      <c r="X1174">
        <v>0.49384499999999998</v>
      </c>
      <c r="Y1174" s="100">
        <f t="shared" si="93"/>
        <v>102.49268495175613</v>
      </c>
      <c r="Z1174">
        <v>0.42232700000000001</v>
      </c>
      <c r="AA1174" s="100">
        <f t="shared" si="94"/>
        <v>136.7833456066034</v>
      </c>
      <c r="AB1174">
        <v>0.58103400000000005</v>
      </c>
      <c r="AC1174">
        <v>1</v>
      </c>
      <c r="AD1174">
        <v>5</v>
      </c>
      <c r="AE1174">
        <v>2</v>
      </c>
      <c r="AF1174" t="s">
        <v>228</v>
      </c>
      <c r="AG1174" s="99" t="s">
        <v>326</v>
      </c>
      <c r="AH1174">
        <v>-1</v>
      </c>
      <c r="AI1174">
        <v>7</v>
      </c>
      <c r="AJ1174">
        <v>-1</v>
      </c>
    </row>
    <row r="1175" spans="1:36" x14ac:dyDescent="0.2">
      <c r="A1175">
        <v>776296</v>
      </c>
      <c r="B1175" s="85">
        <v>45917</v>
      </c>
      <c r="C1175">
        <v>2025</v>
      </c>
      <c r="D1175">
        <v>9.3000000000000007</v>
      </c>
      <c r="E1175">
        <v>8</v>
      </c>
      <c r="F1175">
        <v>105</v>
      </c>
      <c r="G1175">
        <v>10</v>
      </c>
      <c r="H1175">
        <v>-131</v>
      </c>
      <c r="I1175">
        <v>0.56710000000000005</v>
      </c>
      <c r="J1175">
        <v>-138</v>
      </c>
      <c r="K1175">
        <v>-131</v>
      </c>
      <c r="L1175">
        <v>0.34727845299999999</v>
      </c>
      <c r="M1175">
        <v>7</v>
      </c>
      <c r="N1175">
        <v>121</v>
      </c>
      <c r="O1175">
        <v>0.45248899999999997</v>
      </c>
      <c r="P1175">
        <v>127</v>
      </c>
      <c r="Q1175">
        <v>121</v>
      </c>
      <c r="R1175" s="99">
        <v>0.52435043000000003</v>
      </c>
      <c r="S1175" s="102">
        <f t="shared" si="90"/>
        <v>110.23881089601323</v>
      </c>
      <c r="T1175" s="99">
        <v>0.45862270399999999</v>
      </c>
      <c r="U1175" s="102">
        <f t="shared" si="91"/>
        <v>-118.04415509267943</v>
      </c>
      <c r="V1175">
        <v>0.58141600000000004</v>
      </c>
      <c r="W1175" s="100">
        <f t="shared" si="92"/>
        <v>-138.90067465550527</v>
      </c>
      <c r="X1175">
        <v>0.56537999999999999</v>
      </c>
      <c r="Y1175" s="100">
        <f t="shared" si="93"/>
        <v>-130.08605218351664</v>
      </c>
      <c r="Z1175">
        <v>0.54031099999999999</v>
      </c>
      <c r="AA1175" s="100">
        <f t="shared" si="94"/>
        <v>-117.53837920855186</v>
      </c>
      <c r="AB1175">
        <v>0.41710000000000003</v>
      </c>
      <c r="AC1175">
        <v>-1</v>
      </c>
      <c r="AD1175">
        <v>0</v>
      </c>
      <c r="AE1175">
        <v>4</v>
      </c>
      <c r="AF1175" t="s">
        <v>227</v>
      </c>
      <c r="AG1175" s="99" t="s">
        <v>324</v>
      </c>
      <c r="AH1175">
        <v>-1</v>
      </c>
      <c r="AI1175">
        <v>4</v>
      </c>
      <c r="AJ1175">
        <v>-1</v>
      </c>
    </row>
    <row r="1176" spans="1:36" x14ac:dyDescent="0.2">
      <c r="A1176">
        <v>776269</v>
      </c>
      <c r="B1176" s="85">
        <v>45918</v>
      </c>
      <c r="C1176">
        <v>2025</v>
      </c>
      <c r="D1176">
        <v>9.3000000000000007</v>
      </c>
      <c r="E1176">
        <v>7.5</v>
      </c>
      <c r="F1176">
        <v>104</v>
      </c>
      <c r="G1176">
        <v>27</v>
      </c>
      <c r="H1176">
        <v>107</v>
      </c>
      <c r="I1176">
        <v>0.48309200000000002</v>
      </c>
      <c r="J1176">
        <v>109</v>
      </c>
      <c r="K1176">
        <v>107</v>
      </c>
      <c r="L1176">
        <v>0.32069846699999999</v>
      </c>
      <c r="M1176">
        <v>29</v>
      </c>
      <c r="N1176">
        <v>-116</v>
      </c>
      <c r="O1176">
        <v>0.53703699999999999</v>
      </c>
      <c r="P1176">
        <v>-118</v>
      </c>
      <c r="Q1176">
        <v>-116</v>
      </c>
      <c r="R1176" s="99">
        <v>0.50308750700000004</v>
      </c>
      <c r="S1176" s="102">
        <f t="shared" si="90"/>
        <v>101.24267634382058</v>
      </c>
      <c r="T1176" s="99">
        <v>0.47542236300000001</v>
      </c>
      <c r="U1176" s="102">
        <f t="shared" si="91"/>
        <v>-110.33928519681349</v>
      </c>
      <c r="V1176">
        <v>0.51244999999999996</v>
      </c>
      <c r="W1176" s="100">
        <f t="shared" si="92"/>
        <v>-105.1071684955389</v>
      </c>
      <c r="X1176">
        <v>0.46869899999999998</v>
      </c>
      <c r="Y1176" s="100">
        <f t="shared" si="93"/>
        <v>113.35654652559532</v>
      </c>
      <c r="Z1176">
        <v>0.49964399999999998</v>
      </c>
      <c r="AA1176" s="100">
        <f t="shared" si="94"/>
        <v>100.14250146104027</v>
      </c>
      <c r="AB1176">
        <v>0.63309199999999999</v>
      </c>
      <c r="AC1176">
        <v>1</v>
      </c>
      <c r="AD1176">
        <v>4</v>
      </c>
      <c r="AE1176">
        <v>0</v>
      </c>
      <c r="AF1176" t="s">
        <v>227</v>
      </c>
      <c r="AG1176" s="99" t="s">
        <v>326</v>
      </c>
      <c r="AH1176">
        <v>-1</v>
      </c>
      <c r="AI1176">
        <v>4</v>
      </c>
      <c r="AJ1176">
        <v>-1</v>
      </c>
    </row>
    <row r="1177" spans="1:36" x14ac:dyDescent="0.2">
      <c r="A1177">
        <v>776270</v>
      </c>
      <c r="B1177" s="85">
        <v>45918</v>
      </c>
      <c r="C1177">
        <v>2025</v>
      </c>
      <c r="D1177">
        <v>9.3000000000000007</v>
      </c>
      <c r="E1177">
        <v>9.5</v>
      </c>
      <c r="F1177">
        <v>-108.5</v>
      </c>
      <c r="G1177">
        <v>8</v>
      </c>
      <c r="H1177">
        <v>149</v>
      </c>
      <c r="I1177">
        <v>0.40160600000000002</v>
      </c>
      <c r="J1177">
        <v>150</v>
      </c>
      <c r="K1177">
        <v>149</v>
      </c>
      <c r="L1177">
        <v>0.37799862899999997</v>
      </c>
      <c r="M1177">
        <v>11</v>
      </c>
      <c r="N1177">
        <v>-162</v>
      </c>
      <c r="O1177">
        <v>0.61832100000000001</v>
      </c>
      <c r="P1177">
        <v>-163</v>
      </c>
      <c r="Q1177">
        <v>-162</v>
      </c>
      <c r="R1177" s="99">
        <v>0.53426359199999995</v>
      </c>
      <c r="S1177" s="102">
        <f t="shared" si="90"/>
        <v>114.71372708315299</v>
      </c>
      <c r="T1177" s="99">
        <v>0.477030279</v>
      </c>
      <c r="U1177" s="102">
        <f t="shared" si="91"/>
        <v>-109.63029896054037</v>
      </c>
      <c r="V1177">
        <v>0.433089</v>
      </c>
      <c r="W1177" s="100">
        <f t="shared" si="92"/>
        <v>130.89942252054425</v>
      </c>
      <c r="X1177">
        <v>0.40639999999999998</v>
      </c>
      <c r="Y1177" s="100">
        <f t="shared" si="93"/>
        <v>146.06299212598427</v>
      </c>
      <c r="Z1177">
        <v>0.45699099999999998</v>
      </c>
      <c r="AA1177" s="100">
        <f t="shared" si="94"/>
        <v>118.82269016238834</v>
      </c>
      <c r="AB1177">
        <v>0.251606</v>
      </c>
      <c r="AC1177">
        <v>-1</v>
      </c>
      <c r="AD1177">
        <v>7</v>
      </c>
      <c r="AE1177">
        <v>9</v>
      </c>
      <c r="AF1177" t="s">
        <v>225</v>
      </c>
      <c r="AG1177" s="99" t="s">
        <v>323</v>
      </c>
      <c r="AH1177">
        <v>1</v>
      </c>
      <c r="AI1177">
        <v>16</v>
      </c>
      <c r="AJ1177">
        <v>1</v>
      </c>
    </row>
    <row r="1178" spans="1:36" x14ac:dyDescent="0.2">
      <c r="A1178">
        <v>776272</v>
      </c>
      <c r="B1178" s="85">
        <v>45918</v>
      </c>
      <c r="C1178">
        <v>2025</v>
      </c>
      <c r="D1178">
        <v>9.3000000000000007</v>
      </c>
      <c r="E1178">
        <v>9</v>
      </c>
      <c r="F1178">
        <v>-101</v>
      </c>
      <c r="G1178">
        <v>13</v>
      </c>
      <c r="H1178">
        <v>103</v>
      </c>
      <c r="I1178">
        <v>0.49261100000000002</v>
      </c>
      <c r="J1178">
        <v>105</v>
      </c>
      <c r="K1178">
        <v>103</v>
      </c>
      <c r="L1178">
        <v>0.32365466500000001</v>
      </c>
      <c r="M1178">
        <v>24</v>
      </c>
      <c r="N1178">
        <v>-112</v>
      </c>
      <c r="O1178">
        <v>0.52830200000000005</v>
      </c>
      <c r="P1178">
        <v>-114</v>
      </c>
      <c r="Q1178">
        <v>-112</v>
      </c>
      <c r="R1178" s="99">
        <v>0.53902972400000004</v>
      </c>
      <c r="S1178" s="102">
        <f t="shared" si="90"/>
        <v>116.93372698069584</v>
      </c>
      <c r="T1178" s="99">
        <v>0.54833393799999997</v>
      </c>
      <c r="U1178" s="102">
        <f t="shared" si="91"/>
        <v>121.40251042372981</v>
      </c>
      <c r="V1178">
        <v>0.49643199999999998</v>
      </c>
      <c r="W1178" s="100">
        <f t="shared" si="92"/>
        <v>101.43745769813388</v>
      </c>
      <c r="X1178">
        <v>0.45821699999999999</v>
      </c>
      <c r="Y1178" s="100">
        <f t="shared" si="93"/>
        <v>118.2372107538568</v>
      </c>
      <c r="Z1178">
        <v>0.43146600000000002</v>
      </c>
      <c r="AA1178" s="100">
        <f t="shared" si="94"/>
        <v>131.76797244742343</v>
      </c>
      <c r="AB1178">
        <v>0.342611</v>
      </c>
      <c r="AC1178">
        <v>-1</v>
      </c>
      <c r="AD1178">
        <v>0</v>
      </c>
      <c r="AE1178">
        <v>2</v>
      </c>
      <c r="AF1178" t="s">
        <v>225</v>
      </c>
      <c r="AG1178" s="99" t="s">
        <v>323</v>
      </c>
      <c r="AH1178">
        <v>1</v>
      </c>
      <c r="AI1178">
        <v>2</v>
      </c>
      <c r="AJ1178">
        <v>-1</v>
      </c>
    </row>
    <row r="1179" spans="1:36" x14ac:dyDescent="0.2">
      <c r="A1179">
        <v>776276</v>
      </c>
      <c r="B1179" s="85">
        <v>45918</v>
      </c>
      <c r="C1179">
        <v>2025</v>
      </c>
      <c r="D1179">
        <v>9.3000000000000007</v>
      </c>
      <c r="E1179">
        <v>9</v>
      </c>
      <c r="F1179">
        <v>-106.5</v>
      </c>
      <c r="G1179">
        <v>18</v>
      </c>
      <c r="H1179">
        <v>-140</v>
      </c>
      <c r="I1179">
        <v>0.58333299999999999</v>
      </c>
      <c r="J1179">
        <v>-133</v>
      </c>
      <c r="K1179">
        <v>-140</v>
      </c>
      <c r="L1179">
        <v>0.310488926</v>
      </c>
      <c r="M1179">
        <v>23</v>
      </c>
      <c r="N1179">
        <v>128</v>
      </c>
      <c r="O1179">
        <v>0.43859599999999999</v>
      </c>
      <c r="P1179">
        <v>122</v>
      </c>
      <c r="Q1179">
        <v>128</v>
      </c>
      <c r="R1179" s="99">
        <v>0.51042736200000005</v>
      </c>
      <c r="S1179" s="102">
        <f t="shared" si="90"/>
        <v>104.25978136466037</v>
      </c>
      <c r="T1179" s="99">
        <v>0.39389483800000002</v>
      </c>
      <c r="U1179" s="102">
        <f t="shared" si="91"/>
        <v>-153.87486799205018</v>
      </c>
      <c r="V1179">
        <v>0.63694600000000001</v>
      </c>
      <c r="W1179" s="100">
        <f t="shared" si="92"/>
        <v>-175.44111895200163</v>
      </c>
      <c r="X1179">
        <v>0.56691100000000005</v>
      </c>
      <c r="Y1179" s="100">
        <f t="shared" si="93"/>
        <v>-130.89942252054431</v>
      </c>
      <c r="Z1179">
        <v>0.62360800000000005</v>
      </c>
      <c r="AA1179" s="100">
        <f t="shared" si="94"/>
        <v>-165.68046079619123</v>
      </c>
      <c r="AB1179">
        <v>0.73333300000000001</v>
      </c>
      <c r="AC1179">
        <v>1</v>
      </c>
      <c r="AD1179">
        <v>6</v>
      </c>
      <c r="AE1179">
        <v>1</v>
      </c>
      <c r="AF1179" t="s">
        <v>230</v>
      </c>
      <c r="AG1179" s="99" t="s">
        <v>325</v>
      </c>
      <c r="AH1179">
        <v>1</v>
      </c>
      <c r="AI1179">
        <v>7</v>
      </c>
      <c r="AJ1179">
        <v>-1</v>
      </c>
    </row>
    <row r="1180" spans="1:36" x14ac:dyDescent="0.2">
      <c r="A1180">
        <v>776281</v>
      </c>
      <c r="B1180" s="85">
        <v>45918</v>
      </c>
      <c r="C1180">
        <v>2025</v>
      </c>
      <c r="D1180">
        <v>9.3000000000000007</v>
      </c>
      <c r="E1180">
        <v>9</v>
      </c>
      <c r="F1180">
        <v>-102</v>
      </c>
      <c r="G1180">
        <v>3</v>
      </c>
      <c r="H1180">
        <v>-138</v>
      </c>
      <c r="I1180">
        <v>0.57983200000000001</v>
      </c>
      <c r="J1180">
        <v>-150</v>
      </c>
      <c r="K1180">
        <v>-138</v>
      </c>
      <c r="L1180">
        <v>0.34564541199999999</v>
      </c>
      <c r="M1180">
        <v>20</v>
      </c>
      <c r="N1180">
        <v>127</v>
      </c>
      <c r="O1180">
        <v>0.440529</v>
      </c>
      <c r="P1180">
        <v>139</v>
      </c>
      <c r="Q1180">
        <v>127</v>
      </c>
      <c r="R1180" s="99">
        <v>0.51685389800000003</v>
      </c>
      <c r="S1180" s="102">
        <f t="shared" si="90"/>
        <v>106.97672937036344</v>
      </c>
      <c r="T1180" s="99">
        <v>0.52753149799999999</v>
      </c>
      <c r="U1180" s="102">
        <f t="shared" si="91"/>
        <v>111.65432103238915</v>
      </c>
      <c r="V1180">
        <v>0.58709100000000003</v>
      </c>
      <c r="W1180" s="100">
        <f t="shared" si="92"/>
        <v>-142.18411320654189</v>
      </c>
      <c r="X1180">
        <v>0.543601</v>
      </c>
      <c r="Y1180" s="100">
        <f t="shared" si="93"/>
        <v>-119.10652740255784</v>
      </c>
      <c r="Z1180">
        <v>0.52971800000000002</v>
      </c>
      <c r="AA1180" s="100">
        <f t="shared" si="94"/>
        <v>-112.63837442215522</v>
      </c>
      <c r="AB1180">
        <v>0.42983199999999999</v>
      </c>
      <c r="AC1180">
        <v>-1</v>
      </c>
      <c r="AD1180">
        <v>3</v>
      </c>
      <c r="AE1180">
        <v>5</v>
      </c>
      <c r="AF1180" t="s">
        <v>225</v>
      </c>
      <c r="AG1180" s="99" t="s">
        <v>324</v>
      </c>
      <c r="AH1180">
        <v>-1</v>
      </c>
      <c r="AI1180">
        <v>8</v>
      </c>
      <c r="AJ1180">
        <v>-1</v>
      </c>
    </row>
    <row r="1181" spans="1:36" x14ac:dyDescent="0.2">
      <c r="A1181">
        <v>776282</v>
      </c>
      <c r="B1181" s="85">
        <v>45918</v>
      </c>
      <c r="C1181">
        <v>2025</v>
      </c>
      <c r="D1181">
        <v>9.3000000000000007</v>
      </c>
      <c r="E1181">
        <v>8.5</v>
      </c>
      <c r="F1181">
        <v>103</v>
      </c>
      <c r="G1181">
        <v>6</v>
      </c>
      <c r="H1181">
        <v>-142</v>
      </c>
      <c r="I1181">
        <v>0.58677699999999999</v>
      </c>
      <c r="J1181">
        <v>-138</v>
      </c>
      <c r="K1181">
        <v>-142</v>
      </c>
      <c r="L1181">
        <v>0.333208536</v>
      </c>
      <c r="M1181">
        <v>5</v>
      </c>
      <c r="N1181">
        <v>131</v>
      </c>
      <c r="O1181">
        <v>0.43290000000000001</v>
      </c>
      <c r="P1181">
        <v>127</v>
      </c>
      <c r="Q1181">
        <v>131</v>
      </c>
      <c r="R1181" s="99">
        <v>0.53048130400000004</v>
      </c>
      <c r="S1181" s="102">
        <f t="shared" si="90"/>
        <v>112.98406400413074</v>
      </c>
      <c r="T1181" s="99">
        <v>0.40698309399999999</v>
      </c>
      <c r="U1181" s="102">
        <f t="shared" si="91"/>
        <v>-145.71045204152878</v>
      </c>
      <c r="V1181">
        <v>0.52932599999999996</v>
      </c>
      <c r="W1181" s="100">
        <f t="shared" si="92"/>
        <v>-112.46127893191465</v>
      </c>
      <c r="X1181">
        <v>0.47383599999999998</v>
      </c>
      <c r="Y1181" s="100">
        <f t="shared" si="93"/>
        <v>111.04348339931961</v>
      </c>
      <c r="Z1181">
        <v>0.51242299999999996</v>
      </c>
      <c r="AA1181" s="100">
        <f t="shared" si="94"/>
        <v>-105.09581050787872</v>
      </c>
      <c r="AB1181">
        <v>0.73677700000000002</v>
      </c>
      <c r="AC1181">
        <v>1</v>
      </c>
      <c r="AD1181">
        <v>1</v>
      </c>
      <c r="AE1181">
        <v>0</v>
      </c>
      <c r="AF1181" t="s">
        <v>222</v>
      </c>
      <c r="AG1181" s="99" t="s">
        <v>325</v>
      </c>
      <c r="AH1181">
        <v>1</v>
      </c>
      <c r="AI1181">
        <v>1</v>
      </c>
      <c r="AJ1181">
        <v>-1</v>
      </c>
    </row>
    <row r="1182" spans="1:36" x14ac:dyDescent="0.2">
      <c r="A1182">
        <v>776251</v>
      </c>
      <c r="B1182" s="85">
        <v>45919</v>
      </c>
      <c r="C1182">
        <v>2025</v>
      </c>
      <c r="D1182">
        <v>9.3000000000000007</v>
      </c>
      <c r="E1182">
        <v>8</v>
      </c>
      <c r="F1182">
        <v>102</v>
      </c>
      <c r="G1182">
        <v>28</v>
      </c>
      <c r="H1182">
        <v>-146</v>
      </c>
      <c r="I1182">
        <v>0.59349600000000002</v>
      </c>
      <c r="J1182">
        <v>-148</v>
      </c>
      <c r="K1182">
        <v>-146</v>
      </c>
      <c r="L1182">
        <v>0.33222175900000001</v>
      </c>
      <c r="M1182">
        <v>11</v>
      </c>
      <c r="N1182">
        <v>134</v>
      </c>
      <c r="O1182">
        <v>0.42735000000000001</v>
      </c>
      <c r="P1182">
        <v>136</v>
      </c>
      <c r="Q1182">
        <v>134</v>
      </c>
      <c r="R1182" s="99">
        <v>0.46689700099999998</v>
      </c>
      <c r="S1182" s="102">
        <f t="shared" si="90"/>
        <v>-114.18000069784129</v>
      </c>
      <c r="T1182" s="99">
        <v>0.47491990000000001</v>
      </c>
      <c r="U1182" s="102">
        <f t="shared" si="91"/>
        <v>-110.56182316217958</v>
      </c>
      <c r="V1182">
        <v>0.61446100000000003</v>
      </c>
      <c r="W1182" s="100">
        <f t="shared" si="92"/>
        <v>-159.37713175580163</v>
      </c>
      <c r="X1182">
        <v>0.61746999999999996</v>
      </c>
      <c r="Y1182" s="100">
        <f t="shared" si="93"/>
        <v>-161.41740517083625</v>
      </c>
      <c r="Z1182">
        <v>0.59387400000000001</v>
      </c>
      <c r="AA1182" s="100">
        <f t="shared" si="94"/>
        <v>-146.22900282178438</v>
      </c>
      <c r="AB1182">
        <v>0.443496</v>
      </c>
      <c r="AC1182">
        <v>-1</v>
      </c>
      <c r="AD1182">
        <v>4</v>
      </c>
      <c r="AE1182">
        <v>6</v>
      </c>
      <c r="AF1182" t="s">
        <v>225</v>
      </c>
      <c r="AG1182" s="99" t="s">
        <v>324</v>
      </c>
      <c r="AH1182">
        <v>-1</v>
      </c>
      <c r="AI1182">
        <v>10</v>
      </c>
      <c r="AJ1182">
        <v>1</v>
      </c>
    </row>
    <row r="1183" spans="1:36" x14ac:dyDescent="0.2">
      <c r="A1183">
        <v>776253</v>
      </c>
      <c r="B1183" s="85">
        <v>45919</v>
      </c>
      <c r="C1183">
        <v>2025</v>
      </c>
      <c r="D1183">
        <v>9.3000000000000007</v>
      </c>
      <c r="E1183">
        <v>12</v>
      </c>
      <c r="F1183">
        <v>-100</v>
      </c>
      <c r="G1183">
        <v>8</v>
      </c>
      <c r="H1183">
        <v>107</v>
      </c>
      <c r="I1183">
        <v>0.48309200000000002</v>
      </c>
      <c r="J1183">
        <v>118</v>
      </c>
      <c r="K1183">
        <v>107</v>
      </c>
      <c r="L1183">
        <v>0.37799862899999997</v>
      </c>
      <c r="M1183">
        <v>4</v>
      </c>
      <c r="N1183">
        <v>-116</v>
      </c>
      <c r="O1183">
        <v>0.53703699999999999</v>
      </c>
      <c r="P1183">
        <v>-128</v>
      </c>
      <c r="Q1183">
        <v>-116</v>
      </c>
      <c r="R1183" s="99">
        <v>0.50321595500000005</v>
      </c>
      <c r="S1183" s="102">
        <f t="shared" si="90"/>
        <v>101.29470945468873</v>
      </c>
      <c r="T1183" s="99">
        <v>0.66596862700000004</v>
      </c>
      <c r="U1183" s="102">
        <f t="shared" si="91"/>
        <v>199.37307715104956</v>
      </c>
      <c r="V1183">
        <v>0.46075300000000002</v>
      </c>
      <c r="W1183" s="100">
        <f t="shared" si="92"/>
        <v>117.03602580992418</v>
      </c>
      <c r="X1183">
        <v>0.41846899999999998</v>
      </c>
      <c r="Y1183" s="100">
        <f t="shared" si="93"/>
        <v>138.96632725482652</v>
      </c>
      <c r="Z1183">
        <v>0.39222000000000001</v>
      </c>
      <c r="AA1183" s="100">
        <f t="shared" si="94"/>
        <v>154.95895160879098</v>
      </c>
      <c r="AB1183">
        <v>0.63309199999999999</v>
      </c>
      <c r="AC1183">
        <v>1</v>
      </c>
      <c r="AD1183">
        <v>7</v>
      </c>
      <c r="AE1183">
        <v>6</v>
      </c>
      <c r="AF1183" t="s">
        <v>222</v>
      </c>
      <c r="AG1183" s="99" t="s">
        <v>326</v>
      </c>
      <c r="AH1183">
        <v>-1</v>
      </c>
      <c r="AI1183">
        <v>13</v>
      </c>
      <c r="AJ1183">
        <v>1</v>
      </c>
    </row>
    <row r="1184" spans="1:36" x14ac:dyDescent="0.2">
      <c r="A1184">
        <v>776255</v>
      </c>
      <c r="B1184" s="85">
        <v>45919</v>
      </c>
      <c r="C1184">
        <v>2025</v>
      </c>
      <c r="D1184">
        <v>9.3000000000000007</v>
      </c>
      <c r="E1184">
        <v>9.5</v>
      </c>
      <c r="F1184">
        <v>110.5</v>
      </c>
      <c r="G1184">
        <v>1</v>
      </c>
      <c r="H1184">
        <v>-118</v>
      </c>
      <c r="I1184">
        <v>0.54128399999999999</v>
      </c>
      <c r="J1184">
        <v>-119</v>
      </c>
      <c r="K1184">
        <v>-118</v>
      </c>
      <c r="L1184">
        <v>0.340368381</v>
      </c>
      <c r="M1184">
        <v>21</v>
      </c>
      <c r="N1184">
        <v>109</v>
      </c>
      <c r="O1184">
        <v>0.47846899999999998</v>
      </c>
      <c r="P1184">
        <v>110</v>
      </c>
      <c r="Q1184">
        <v>109</v>
      </c>
      <c r="R1184" s="99">
        <v>0.51132221600000005</v>
      </c>
      <c r="S1184" s="102">
        <f t="shared" si="90"/>
        <v>104.63381654362256</v>
      </c>
      <c r="T1184" s="99">
        <v>0.37780903500000002</v>
      </c>
      <c r="U1184" s="102">
        <f t="shared" si="91"/>
        <v>-164.68398247807912</v>
      </c>
      <c r="V1184">
        <v>0.52332199999999995</v>
      </c>
      <c r="W1184" s="100">
        <f t="shared" si="92"/>
        <v>-109.78522188982917</v>
      </c>
      <c r="X1184">
        <v>0.46054299999999998</v>
      </c>
      <c r="Y1184" s="100">
        <f t="shared" si="93"/>
        <v>117.13499065233867</v>
      </c>
      <c r="Z1184">
        <v>0.49250500000000003</v>
      </c>
      <c r="AA1184" s="100">
        <f t="shared" si="94"/>
        <v>103.04362392259978</v>
      </c>
      <c r="AB1184">
        <v>0.39128400000000002</v>
      </c>
      <c r="AC1184">
        <v>-1</v>
      </c>
      <c r="AD1184">
        <v>2</v>
      </c>
      <c r="AE1184">
        <v>8</v>
      </c>
      <c r="AF1184" t="s">
        <v>224</v>
      </c>
      <c r="AG1184" s="99" t="s">
        <v>324</v>
      </c>
      <c r="AH1184">
        <v>-1</v>
      </c>
      <c r="AI1184">
        <v>10</v>
      </c>
      <c r="AJ1184">
        <v>1</v>
      </c>
    </row>
    <row r="1185" spans="1:36" x14ac:dyDescent="0.2">
      <c r="A1185">
        <v>776260</v>
      </c>
      <c r="B1185" s="85">
        <v>45919</v>
      </c>
      <c r="C1185">
        <v>2025</v>
      </c>
      <c r="D1185">
        <v>9.3000000000000007</v>
      </c>
      <c r="E1185">
        <v>9</v>
      </c>
      <c r="F1185">
        <v>108.5</v>
      </c>
      <c r="G1185">
        <v>13</v>
      </c>
      <c r="H1185">
        <v>120</v>
      </c>
      <c r="I1185">
        <v>0.45454499999999998</v>
      </c>
      <c r="J1185">
        <v>127</v>
      </c>
      <c r="K1185">
        <v>120</v>
      </c>
      <c r="L1185">
        <v>0.32365466500000001</v>
      </c>
      <c r="M1185">
        <v>29</v>
      </c>
      <c r="N1185">
        <v>-130</v>
      </c>
      <c r="O1185">
        <v>0.56521699999999997</v>
      </c>
      <c r="P1185">
        <v>-138</v>
      </c>
      <c r="Q1185">
        <v>-130</v>
      </c>
      <c r="R1185" s="99">
        <v>0.51946679399999995</v>
      </c>
      <c r="S1185" s="102">
        <f t="shared" si="90"/>
        <v>108.10216391164442</v>
      </c>
      <c r="T1185" s="99">
        <v>0.49200260699999998</v>
      </c>
      <c r="U1185" s="102">
        <f t="shared" si="91"/>
        <v>-103.25095553812788</v>
      </c>
      <c r="V1185">
        <v>0.47074700000000003</v>
      </c>
      <c r="W1185" s="100">
        <f t="shared" si="92"/>
        <v>112.42833199149436</v>
      </c>
      <c r="X1185">
        <v>0.49181599999999998</v>
      </c>
      <c r="Y1185" s="100">
        <f t="shared" si="93"/>
        <v>103.32807391382143</v>
      </c>
      <c r="Z1185">
        <v>0.45111299999999999</v>
      </c>
      <c r="AA1185" s="100">
        <f t="shared" si="94"/>
        <v>121.67394865588001</v>
      </c>
      <c r="AB1185">
        <v>0.604545</v>
      </c>
      <c r="AC1185">
        <v>1</v>
      </c>
      <c r="AD1185">
        <v>20</v>
      </c>
      <c r="AE1185">
        <v>1</v>
      </c>
      <c r="AF1185" t="s">
        <v>229</v>
      </c>
      <c r="AG1185" s="99" t="s">
        <v>326</v>
      </c>
      <c r="AH1185">
        <v>-1</v>
      </c>
      <c r="AI1185">
        <v>21</v>
      </c>
      <c r="AJ1185">
        <v>1</v>
      </c>
    </row>
    <row r="1186" spans="1:36" x14ac:dyDescent="0.2">
      <c r="A1186">
        <v>776261</v>
      </c>
      <c r="B1186" s="85">
        <v>45919</v>
      </c>
      <c r="C1186">
        <v>2025</v>
      </c>
      <c r="D1186">
        <v>9.3000000000000007</v>
      </c>
      <c r="E1186">
        <v>6.5</v>
      </c>
      <c r="F1186">
        <v>-113</v>
      </c>
      <c r="G1186">
        <v>27</v>
      </c>
      <c r="H1186">
        <v>120</v>
      </c>
      <c r="I1186">
        <v>0.45454499999999998</v>
      </c>
      <c r="J1186">
        <v>119</v>
      </c>
      <c r="K1186">
        <v>120</v>
      </c>
      <c r="L1186">
        <v>0.32069846699999999</v>
      </c>
      <c r="M1186">
        <v>3</v>
      </c>
      <c r="N1186">
        <v>-130</v>
      </c>
      <c r="O1186">
        <v>0.56521699999999997</v>
      </c>
      <c r="P1186">
        <v>-129</v>
      </c>
      <c r="Q1186">
        <v>-130</v>
      </c>
      <c r="R1186" s="99">
        <v>0.48135076100000002</v>
      </c>
      <c r="S1186" s="102">
        <f t="shared" si="90"/>
        <v>-107.74871071617559</v>
      </c>
      <c r="T1186" s="99">
        <v>0.66851397599999995</v>
      </c>
      <c r="U1186" s="102">
        <f t="shared" si="91"/>
        <v>201.67184363706383</v>
      </c>
      <c r="V1186">
        <v>0.55331600000000003</v>
      </c>
      <c r="W1186" s="100">
        <f t="shared" si="92"/>
        <v>-123.87190944829007</v>
      </c>
      <c r="X1186">
        <v>0.51205699999999998</v>
      </c>
      <c r="Y1186" s="100">
        <f t="shared" si="93"/>
        <v>-104.94197068100166</v>
      </c>
      <c r="Z1186">
        <v>0.46765099999999998</v>
      </c>
      <c r="AA1186" s="100">
        <f t="shared" si="94"/>
        <v>113.83467585870659</v>
      </c>
      <c r="AB1186">
        <v>0.30454500000000001</v>
      </c>
      <c r="AC1186">
        <v>-1</v>
      </c>
      <c r="AD1186">
        <v>7</v>
      </c>
      <c r="AE1186">
        <v>11</v>
      </c>
      <c r="AF1186" t="s">
        <v>227</v>
      </c>
      <c r="AG1186" s="99" t="s">
        <v>323</v>
      </c>
      <c r="AH1186">
        <v>1</v>
      </c>
      <c r="AI1186">
        <v>18</v>
      </c>
      <c r="AJ1186">
        <v>1</v>
      </c>
    </row>
    <row r="1187" spans="1:36" x14ac:dyDescent="0.2">
      <c r="A1187">
        <v>776262</v>
      </c>
      <c r="B1187" s="85">
        <v>45919</v>
      </c>
      <c r="C1187">
        <v>2025</v>
      </c>
      <c r="D1187">
        <v>9.3000000000000007</v>
      </c>
      <c r="E1187">
        <v>7.5</v>
      </c>
      <c r="F1187">
        <v>106.5</v>
      </c>
      <c r="G1187">
        <v>12</v>
      </c>
      <c r="H1187">
        <v>-101</v>
      </c>
      <c r="I1187">
        <v>0.50248800000000005</v>
      </c>
      <c r="J1187">
        <v>-106</v>
      </c>
      <c r="K1187">
        <v>-101</v>
      </c>
      <c r="L1187">
        <v>0.32174260599999999</v>
      </c>
      <c r="M1187">
        <v>24</v>
      </c>
      <c r="N1187">
        <v>-107</v>
      </c>
      <c r="O1187">
        <v>0.51690800000000003</v>
      </c>
      <c r="P1187">
        <v>-102</v>
      </c>
      <c r="Q1187">
        <v>-107</v>
      </c>
      <c r="R1187" s="99">
        <v>0.52441714500000003</v>
      </c>
      <c r="S1187" s="102">
        <f t="shared" si="90"/>
        <v>110.26830330121973</v>
      </c>
      <c r="T1187" s="99">
        <v>0.51155982</v>
      </c>
      <c r="U1187" s="102">
        <f t="shared" si="91"/>
        <v>104.73336161656479</v>
      </c>
      <c r="V1187">
        <v>0.55418299999999998</v>
      </c>
      <c r="W1187" s="100">
        <f t="shared" si="92"/>
        <v>-124.30728303317279</v>
      </c>
      <c r="X1187">
        <v>0.45594800000000002</v>
      </c>
      <c r="Y1187" s="100">
        <f t="shared" si="93"/>
        <v>119.32325616079027</v>
      </c>
      <c r="Z1187">
        <v>0.44846000000000003</v>
      </c>
      <c r="AA1187" s="100">
        <f t="shared" si="94"/>
        <v>122.98532756544617</v>
      </c>
      <c r="AB1187">
        <v>0.35248800000000002</v>
      </c>
      <c r="AC1187">
        <v>-1</v>
      </c>
      <c r="AD1187">
        <v>0</v>
      </c>
      <c r="AE1187">
        <v>4</v>
      </c>
      <c r="AF1187" t="s">
        <v>227</v>
      </c>
      <c r="AG1187" s="99" t="s">
        <v>323</v>
      </c>
      <c r="AH1187">
        <v>1</v>
      </c>
      <c r="AI1187">
        <v>4</v>
      </c>
      <c r="AJ1187">
        <v>-1</v>
      </c>
    </row>
    <row r="1188" spans="1:36" x14ac:dyDescent="0.2">
      <c r="A1188">
        <v>776263</v>
      </c>
      <c r="B1188" s="85">
        <v>45919</v>
      </c>
      <c r="C1188">
        <v>2025</v>
      </c>
      <c r="D1188">
        <v>9.3000000000000007</v>
      </c>
      <c r="E1188">
        <v>7.5</v>
      </c>
      <c r="F1188">
        <v>-105</v>
      </c>
      <c r="G1188">
        <v>15</v>
      </c>
      <c r="H1188">
        <v>101</v>
      </c>
      <c r="I1188">
        <v>0.49751200000000001</v>
      </c>
      <c r="J1188">
        <v>-106</v>
      </c>
      <c r="K1188">
        <v>101</v>
      </c>
      <c r="L1188">
        <v>0.31912251699999999</v>
      </c>
      <c r="M1188">
        <v>7</v>
      </c>
      <c r="N1188">
        <v>-110</v>
      </c>
      <c r="O1188">
        <v>0.52381</v>
      </c>
      <c r="P1188">
        <v>-102</v>
      </c>
      <c r="Q1188">
        <v>-110</v>
      </c>
      <c r="R1188" s="99">
        <v>0.53897676999999999</v>
      </c>
      <c r="S1188" s="102">
        <f t="shared" si="90"/>
        <v>116.90880956258971</v>
      </c>
      <c r="T1188" s="99">
        <v>0.441693157</v>
      </c>
      <c r="U1188" s="102">
        <f t="shared" si="91"/>
        <v>-126.40151520391339</v>
      </c>
      <c r="V1188">
        <v>0.62830799999999998</v>
      </c>
      <c r="W1188" s="100">
        <f t="shared" si="92"/>
        <v>-169.0399578145346</v>
      </c>
      <c r="X1188">
        <v>0.51128700000000005</v>
      </c>
      <c r="Y1188" s="100">
        <f t="shared" si="93"/>
        <v>-104.61907090664666</v>
      </c>
      <c r="Z1188">
        <v>0.55533500000000002</v>
      </c>
      <c r="AA1188" s="100">
        <f t="shared" si="94"/>
        <v>-124.8883991319308</v>
      </c>
      <c r="AB1188">
        <v>0.34751199999999999</v>
      </c>
      <c r="AC1188">
        <v>-1</v>
      </c>
      <c r="AD1188">
        <v>2</v>
      </c>
      <c r="AE1188">
        <v>6</v>
      </c>
      <c r="AF1188" t="s">
        <v>227</v>
      </c>
      <c r="AG1188" s="99" t="s">
        <v>323</v>
      </c>
      <c r="AH1188">
        <v>1</v>
      </c>
      <c r="AI1188">
        <v>8</v>
      </c>
      <c r="AJ1188">
        <v>1</v>
      </c>
    </row>
    <row r="1189" spans="1:36" x14ac:dyDescent="0.2">
      <c r="A1189">
        <v>776265</v>
      </c>
      <c r="B1189" s="85">
        <v>45919</v>
      </c>
      <c r="C1189">
        <v>2025</v>
      </c>
      <c r="D1189">
        <v>9.3000000000000007</v>
      </c>
      <c r="E1189">
        <v>7.5</v>
      </c>
      <c r="F1189">
        <v>105</v>
      </c>
      <c r="G1189">
        <v>26</v>
      </c>
      <c r="H1189">
        <v>106</v>
      </c>
      <c r="I1189">
        <v>0.48543700000000001</v>
      </c>
      <c r="J1189">
        <v>106</v>
      </c>
      <c r="K1189">
        <v>106</v>
      </c>
      <c r="L1189">
        <v>0.33921411400000001</v>
      </c>
      <c r="M1189">
        <v>17</v>
      </c>
      <c r="N1189">
        <v>-115</v>
      </c>
      <c r="O1189">
        <v>0.53488400000000003</v>
      </c>
      <c r="P1189">
        <v>-115</v>
      </c>
      <c r="Q1189">
        <v>-115</v>
      </c>
      <c r="R1189" s="99">
        <v>0.55593541700000004</v>
      </c>
      <c r="S1189" s="102">
        <f t="shared" si="90"/>
        <v>125.19246935754839</v>
      </c>
      <c r="T1189" s="99">
        <v>0.46639318400000002</v>
      </c>
      <c r="U1189" s="102">
        <f t="shared" si="91"/>
        <v>-114.41136669784611</v>
      </c>
      <c r="V1189">
        <v>0.52999499999999999</v>
      </c>
      <c r="W1189" s="100">
        <f t="shared" si="92"/>
        <v>-112.76369400325528</v>
      </c>
      <c r="X1189">
        <v>0.39802799999999999</v>
      </c>
      <c r="Y1189" s="100">
        <f t="shared" si="93"/>
        <v>151.23860632920295</v>
      </c>
      <c r="Z1189">
        <v>0.51027599999999995</v>
      </c>
      <c r="AA1189" s="100">
        <f t="shared" si="94"/>
        <v>-104.19664954137431</v>
      </c>
      <c r="AB1189">
        <v>0.63543700000000003</v>
      </c>
      <c r="AC1189">
        <v>1</v>
      </c>
      <c r="AD1189">
        <v>7</v>
      </c>
      <c r="AE1189">
        <v>1</v>
      </c>
      <c r="AF1189" t="s">
        <v>224</v>
      </c>
      <c r="AG1189" s="99" t="s">
        <v>326</v>
      </c>
      <c r="AH1189">
        <v>-1</v>
      </c>
      <c r="AI1189">
        <v>8</v>
      </c>
      <c r="AJ1189">
        <v>1</v>
      </c>
    </row>
    <row r="1190" spans="1:36" x14ac:dyDescent="0.2">
      <c r="A1190">
        <v>776266</v>
      </c>
      <c r="B1190" s="85">
        <v>45919</v>
      </c>
      <c r="C1190">
        <v>2025</v>
      </c>
      <c r="D1190">
        <v>9.3000000000000007</v>
      </c>
      <c r="E1190">
        <v>8.5</v>
      </c>
      <c r="F1190">
        <v>-104</v>
      </c>
      <c r="G1190">
        <v>22</v>
      </c>
      <c r="H1190">
        <v>100</v>
      </c>
      <c r="I1190">
        <v>0.5</v>
      </c>
      <c r="J1190">
        <v>103</v>
      </c>
      <c r="K1190">
        <v>100</v>
      </c>
      <c r="L1190">
        <v>0.33647680099999999</v>
      </c>
      <c r="M1190">
        <v>20</v>
      </c>
      <c r="N1190">
        <v>-108</v>
      </c>
      <c r="O1190">
        <v>0.519231</v>
      </c>
      <c r="P1190">
        <v>-111</v>
      </c>
      <c r="Q1190">
        <v>-108</v>
      </c>
      <c r="R1190" s="99">
        <v>0.53085216000000002</v>
      </c>
      <c r="S1190" s="102">
        <f t="shared" si="90"/>
        <v>113.15242546997553</v>
      </c>
      <c r="T1190" s="99">
        <v>0.48092715400000002</v>
      </c>
      <c r="U1190" s="102">
        <f t="shared" si="91"/>
        <v>-107.93169852912902</v>
      </c>
      <c r="V1190">
        <v>0.51831499999999997</v>
      </c>
      <c r="W1190" s="100">
        <f t="shared" si="92"/>
        <v>-107.60455484393326</v>
      </c>
      <c r="X1190">
        <v>0.49074200000000001</v>
      </c>
      <c r="Y1190" s="100">
        <f t="shared" si="93"/>
        <v>103.77306201629368</v>
      </c>
      <c r="Z1190">
        <v>0.48923499999999998</v>
      </c>
      <c r="AA1190" s="100">
        <f t="shared" si="94"/>
        <v>104.40074810673808</v>
      </c>
      <c r="AB1190">
        <v>0.35</v>
      </c>
      <c r="AC1190">
        <v>-1</v>
      </c>
      <c r="AD1190">
        <v>3</v>
      </c>
      <c r="AE1190">
        <v>4</v>
      </c>
      <c r="AF1190" t="s">
        <v>222</v>
      </c>
      <c r="AG1190" s="99" t="s">
        <v>323</v>
      </c>
      <c r="AH1190">
        <v>1</v>
      </c>
      <c r="AI1190">
        <v>7</v>
      </c>
      <c r="AJ1190">
        <v>-1</v>
      </c>
    </row>
    <row r="1191" spans="1:36" x14ac:dyDescent="0.2">
      <c r="A1191">
        <v>776267</v>
      </c>
      <c r="B1191" s="85">
        <v>45919</v>
      </c>
      <c r="C1191">
        <v>2025</v>
      </c>
      <c r="D1191">
        <v>9.3000000000000007</v>
      </c>
      <c r="E1191">
        <v>8.5</v>
      </c>
      <c r="F1191">
        <v>104</v>
      </c>
      <c r="G1191">
        <v>6</v>
      </c>
      <c r="H1191">
        <v>-104</v>
      </c>
      <c r="I1191">
        <v>0.50980400000000003</v>
      </c>
      <c r="J1191">
        <v>116</v>
      </c>
      <c r="K1191">
        <v>-104</v>
      </c>
      <c r="L1191">
        <v>0.333208536</v>
      </c>
      <c r="M1191">
        <v>5</v>
      </c>
      <c r="N1191">
        <v>-104</v>
      </c>
      <c r="O1191">
        <v>0.50980400000000003</v>
      </c>
      <c r="P1191">
        <v>-125</v>
      </c>
      <c r="Q1191">
        <v>-104</v>
      </c>
      <c r="R1191" s="99">
        <v>0.52890610100000002</v>
      </c>
      <c r="S1191" s="102">
        <f t="shared" si="90"/>
        <v>112.27190632753239</v>
      </c>
      <c r="T1191" s="99">
        <v>0.49667272400000001</v>
      </c>
      <c r="U1191" s="102">
        <f t="shared" si="91"/>
        <v>-101.33982634407765</v>
      </c>
      <c r="V1191">
        <v>0.48560999999999999</v>
      </c>
      <c r="W1191" s="100">
        <f t="shared" si="92"/>
        <v>105.92656658635531</v>
      </c>
      <c r="X1191">
        <v>0.45851999999999998</v>
      </c>
      <c r="Y1191" s="100">
        <f t="shared" si="93"/>
        <v>118.09299485300532</v>
      </c>
      <c r="Z1191">
        <v>0.42618200000000001</v>
      </c>
      <c r="AA1191" s="100">
        <f t="shared" si="94"/>
        <v>134.64153812221068</v>
      </c>
      <c r="AB1191">
        <v>0.65980399999999995</v>
      </c>
      <c r="AC1191">
        <v>1</v>
      </c>
      <c r="AD1191">
        <v>7</v>
      </c>
      <c r="AE1191">
        <v>4</v>
      </c>
      <c r="AF1191" t="s">
        <v>228</v>
      </c>
      <c r="AG1191" s="99" t="s">
        <v>326</v>
      </c>
      <c r="AH1191">
        <v>-1</v>
      </c>
      <c r="AI1191">
        <v>11</v>
      </c>
      <c r="AJ1191">
        <v>1</v>
      </c>
    </row>
    <row r="1192" spans="1:36" x14ac:dyDescent="0.2">
      <c r="A1192">
        <v>776268</v>
      </c>
      <c r="B1192" s="85">
        <v>45919</v>
      </c>
      <c r="C1192">
        <v>2025</v>
      </c>
      <c r="D1192">
        <v>9.3000000000000007</v>
      </c>
      <c r="E1192">
        <v>9</v>
      </c>
      <c r="F1192">
        <v>101</v>
      </c>
      <c r="G1192">
        <v>10</v>
      </c>
      <c r="H1192">
        <v>-116</v>
      </c>
      <c r="I1192">
        <v>0.53703699999999999</v>
      </c>
      <c r="J1192">
        <v>-114</v>
      </c>
      <c r="K1192">
        <v>-116</v>
      </c>
      <c r="L1192">
        <v>0.34727845299999999</v>
      </c>
      <c r="M1192">
        <v>0</v>
      </c>
      <c r="N1192">
        <v>107</v>
      </c>
      <c r="O1192">
        <v>0.48309200000000002</v>
      </c>
      <c r="P1192">
        <v>105</v>
      </c>
      <c r="Q1192">
        <v>107</v>
      </c>
      <c r="R1192" s="99">
        <v>0.50233682999999996</v>
      </c>
      <c r="S1192" s="102">
        <f t="shared" si="90"/>
        <v>100.93912113287385</v>
      </c>
      <c r="T1192" s="99">
        <v>0.43649043799999998</v>
      </c>
      <c r="U1192" s="102">
        <f t="shared" si="91"/>
        <v>-129.10009313881008</v>
      </c>
      <c r="V1192">
        <v>0.56043799999999999</v>
      </c>
      <c r="W1192" s="100">
        <f t="shared" si="92"/>
        <v>-127.49919237786705</v>
      </c>
      <c r="X1192">
        <v>0.49569800000000003</v>
      </c>
      <c r="Y1192" s="100">
        <f t="shared" si="93"/>
        <v>101.73573425755197</v>
      </c>
      <c r="Z1192">
        <v>0.52568499999999996</v>
      </c>
      <c r="AA1192" s="100">
        <f t="shared" si="94"/>
        <v>-110.83035535456393</v>
      </c>
      <c r="AB1192">
        <v>0.38703700000000002</v>
      </c>
      <c r="AC1192">
        <v>-1</v>
      </c>
      <c r="AD1192">
        <v>1</v>
      </c>
      <c r="AE1192">
        <v>10</v>
      </c>
      <c r="AF1192" t="s">
        <v>229</v>
      </c>
      <c r="AG1192" s="99" t="s">
        <v>324</v>
      </c>
      <c r="AH1192">
        <v>-1</v>
      </c>
      <c r="AI1192">
        <v>11</v>
      </c>
      <c r="AJ1192">
        <v>1</v>
      </c>
    </row>
    <row r="1193" spans="1:36" x14ac:dyDescent="0.2">
      <c r="A1193">
        <v>776273</v>
      </c>
      <c r="B1193" s="85">
        <v>45919</v>
      </c>
      <c r="C1193">
        <v>2025</v>
      </c>
      <c r="D1193">
        <v>9.3000000000000007</v>
      </c>
      <c r="E1193">
        <v>9</v>
      </c>
      <c r="F1193">
        <v>-104</v>
      </c>
      <c r="G1193">
        <v>2</v>
      </c>
      <c r="H1193">
        <v>104</v>
      </c>
      <c r="I1193">
        <v>0.49019600000000002</v>
      </c>
      <c r="J1193">
        <v>107</v>
      </c>
      <c r="K1193">
        <v>104</v>
      </c>
      <c r="L1193">
        <v>0.32065001999999998</v>
      </c>
      <c r="M1193">
        <v>19</v>
      </c>
      <c r="N1193">
        <v>-112</v>
      </c>
      <c r="O1193">
        <v>0.52830200000000005</v>
      </c>
      <c r="P1193">
        <v>-116</v>
      </c>
      <c r="Q1193">
        <v>-112</v>
      </c>
      <c r="R1193" s="99">
        <v>0.50259782600000003</v>
      </c>
      <c r="S1193" s="102">
        <f t="shared" si="90"/>
        <v>101.04455755756308</v>
      </c>
      <c r="T1193" s="99">
        <v>0.44924559400000003</v>
      </c>
      <c r="U1193" s="102">
        <f t="shared" si="91"/>
        <v>-122.59539400179405</v>
      </c>
      <c r="V1193">
        <v>0.44238100000000002</v>
      </c>
      <c r="W1193" s="100">
        <f t="shared" si="92"/>
        <v>126.04949127561987</v>
      </c>
      <c r="X1193">
        <v>0.45635100000000001</v>
      </c>
      <c r="Y1193" s="100">
        <f t="shared" si="93"/>
        <v>119.12957350811109</v>
      </c>
      <c r="Z1193">
        <v>0.43235899999999999</v>
      </c>
      <c r="AA1193" s="100">
        <f t="shared" si="94"/>
        <v>131.28927581014852</v>
      </c>
      <c r="AB1193">
        <v>0.64019599999999999</v>
      </c>
      <c r="AC1193">
        <v>1</v>
      </c>
      <c r="AD1193">
        <v>4</v>
      </c>
      <c r="AE1193">
        <v>2</v>
      </c>
      <c r="AF1193" t="s">
        <v>225</v>
      </c>
      <c r="AG1193" s="99" t="s">
        <v>326</v>
      </c>
      <c r="AH1193">
        <v>-1</v>
      </c>
      <c r="AI1193">
        <v>6</v>
      </c>
      <c r="AJ1193">
        <v>-1</v>
      </c>
    </row>
    <row r="1194" spans="1:36" x14ac:dyDescent="0.2">
      <c r="A1194">
        <v>776241</v>
      </c>
      <c r="B1194" s="85">
        <v>45920</v>
      </c>
      <c r="C1194">
        <v>2025</v>
      </c>
      <c r="D1194">
        <v>9.3000000000000007</v>
      </c>
      <c r="E1194">
        <v>11.5</v>
      </c>
      <c r="F1194">
        <v>-103</v>
      </c>
      <c r="G1194">
        <v>8</v>
      </c>
      <c r="H1194">
        <v>110</v>
      </c>
      <c r="I1194">
        <v>0.47619</v>
      </c>
      <c r="J1194">
        <v>112</v>
      </c>
      <c r="K1194">
        <v>110</v>
      </c>
      <c r="L1194">
        <v>0.37799862899999997</v>
      </c>
      <c r="M1194">
        <v>4</v>
      </c>
      <c r="N1194">
        <v>-119</v>
      </c>
      <c r="O1194">
        <v>0.54337899999999995</v>
      </c>
      <c r="P1194">
        <v>-121</v>
      </c>
      <c r="Q1194">
        <v>-119</v>
      </c>
      <c r="R1194" s="99">
        <v>0.505581893</v>
      </c>
      <c r="S1194" s="102">
        <f t="shared" si="90"/>
        <v>102.25796463396921</v>
      </c>
      <c r="T1194" s="99">
        <v>0.480031718</v>
      </c>
      <c r="U1194" s="102">
        <f t="shared" si="91"/>
        <v>-108.31956774989607</v>
      </c>
      <c r="V1194">
        <v>0.42658200000000002</v>
      </c>
      <c r="W1194" s="100">
        <f t="shared" si="92"/>
        <v>134.42151801998207</v>
      </c>
      <c r="X1194">
        <v>0.43014999999999998</v>
      </c>
      <c r="Y1194" s="100">
        <f t="shared" si="93"/>
        <v>132.47704289201442</v>
      </c>
      <c r="Z1194">
        <v>0.427703</v>
      </c>
      <c r="AA1194" s="100">
        <f t="shared" si="94"/>
        <v>133.80710446267622</v>
      </c>
      <c r="AB1194">
        <v>0.32618999999999998</v>
      </c>
      <c r="AC1194">
        <v>-1</v>
      </c>
      <c r="AD1194">
        <v>0</v>
      </c>
      <c r="AE1194">
        <v>3</v>
      </c>
      <c r="AF1194" t="s">
        <v>228</v>
      </c>
      <c r="AG1194" s="99" t="s">
        <v>323</v>
      </c>
      <c r="AH1194">
        <v>1</v>
      </c>
      <c r="AI1194">
        <v>3</v>
      </c>
      <c r="AJ1194">
        <v>-1</v>
      </c>
    </row>
    <row r="1195" spans="1:36" x14ac:dyDescent="0.2">
      <c r="A1195">
        <v>776242</v>
      </c>
      <c r="B1195" s="85">
        <v>45920</v>
      </c>
      <c r="C1195">
        <v>2025</v>
      </c>
      <c r="D1195">
        <v>9.3000000000000007</v>
      </c>
      <c r="E1195">
        <v>8</v>
      </c>
      <c r="F1195">
        <v>-110.5</v>
      </c>
      <c r="G1195">
        <v>28</v>
      </c>
      <c r="H1195">
        <v>-138</v>
      </c>
      <c r="I1195">
        <v>0.57983200000000001</v>
      </c>
      <c r="J1195">
        <v>-151</v>
      </c>
      <c r="K1195">
        <v>-138</v>
      </c>
      <c r="L1195">
        <v>0.33222175900000001</v>
      </c>
      <c r="M1195">
        <v>11</v>
      </c>
      <c r="N1195">
        <v>127</v>
      </c>
      <c r="O1195">
        <v>0.440529</v>
      </c>
      <c r="P1195">
        <v>139</v>
      </c>
      <c r="Q1195">
        <v>127</v>
      </c>
      <c r="R1195" s="99">
        <v>0.48409603200000001</v>
      </c>
      <c r="S1195" s="102">
        <f t="shared" si="90"/>
        <v>-106.57058391257375</v>
      </c>
      <c r="T1195" s="99">
        <v>0.41903909299999997</v>
      </c>
      <c r="U1195" s="102">
        <f t="shared" si="91"/>
        <v>-138.64121909026755</v>
      </c>
      <c r="V1195">
        <v>0.59271399999999996</v>
      </c>
      <c r="W1195" s="100">
        <f t="shared" si="92"/>
        <v>-145.52771271293386</v>
      </c>
      <c r="X1195">
        <v>0.61365899999999995</v>
      </c>
      <c r="Y1195" s="100">
        <f t="shared" si="93"/>
        <v>-158.83869431409036</v>
      </c>
      <c r="Z1195">
        <v>0.60159700000000005</v>
      </c>
      <c r="AA1195" s="100">
        <f t="shared" si="94"/>
        <v>-151.00212598800715</v>
      </c>
      <c r="AB1195">
        <v>0.42983199999999999</v>
      </c>
      <c r="AC1195">
        <v>-1</v>
      </c>
      <c r="AD1195">
        <v>3</v>
      </c>
      <c r="AE1195">
        <v>4</v>
      </c>
      <c r="AF1195" t="s">
        <v>222</v>
      </c>
      <c r="AG1195" s="99" t="s">
        <v>324</v>
      </c>
      <c r="AH1195">
        <v>-1</v>
      </c>
      <c r="AI1195">
        <v>7</v>
      </c>
      <c r="AJ1195">
        <v>-1</v>
      </c>
    </row>
    <row r="1196" spans="1:36" x14ac:dyDescent="0.2">
      <c r="A1196">
        <v>776243</v>
      </c>
      <c r="B1196" s="85">
        <v>45920</v>
      </c>
      <c r="C1196">
        <v>2025</v>
      </c>
      <c r="D1196">
        <v>9.3000000000000007</v>
      </c>
      <c r="E1196">
        <v>8</v>
      </c>
      <c r="F1196">
        <v>103</v>
      </c>
      <c r="G1196">
        <v>15</v>
      </c>
      <c r="H1196">
        <v>-113</v>
      </c>
      <c r="I1196">
        <v>0.53051599999999999</v>
      </c>
      <c r="J1196">
        <v>-115</v>
      </c>
      <c r="K1196">
        <v>-113</v>
      </c>
      <c r="L1196">
        <v>0.31912251699999999</v>
      </c>
      <c r="M1196">
        <v>7</v>
      </c>
      <c r="N1196">
        <v>105</v>
      </c>
      <c r="O1196">
        <v>0.48780499999999999</v>
      </c>
      <c r="P1196">
        <v>106</v>
      </c>
      <c r="Q1196">
        <v>105</v>
      </c>
      <c r="R1196" s="99">
        <v>0.54824540799999999</v>
      </c>
      <c r="S1196" s="102">
        <f t="shared" si="90"/>
        <v>121.35912234401813</v>
      </c>
      <c r="T1196" s="99">
        <v>0.46509093499999998</v>
      </c>
      <c r="U1196" s="102">
        <f t="shared" si="91"/>
        <v>-115.01171593464836</v>
      </c>
      <c r="V1196">
        <v>0.62586600000000003</v>
      </c>
      <c r="W1196" s="100">
        <f t="shared" si="92"/>
        <v>-167.28391431946847</v>
      </c>
      <c r="X1196">
        <v>0.50497400000000003</v>
      </c>
      <c r="Y1196" s="100">
        <f t="shared" si="93"/>
        <v>-102.00959141540042</v>
      </c>
      <c r="Z1196">
        <v>0.55246300000000004</v>
      </c>
      <c r="AA1196" s="100">
        <f t="shared" si="94"/>
        <v>-123.44521235115758</v>
      </c>
      <c r="AB1196">
        <v>0.38051600000000002</v>
      </c>
      <c r="AC1196">
        <v>-1</v>
      </c>
      <c r="AD1196">
        <v>0</v>
      </c>
      <c r="AE1196">
        <v>8</v>
      </c>
      <c r="AF1196" t="s">
        <v>223</v>
      </c>
      <c r="AG1196" s="99" t="s">
        <v>324</v>
      </c>
      <c r="AH1196">
        <v>-1</v>
      </c>
      <c r="AI1196">
        <v>8</v>
      </c>
      <c r="AJ1196">
        <v>0</v>
      </c>
    </row>
    <row r="1197" spans="1:36" x14ac:dyDescent="0.2">
      <c r="A1197">
        <v>776244</v>
      </c>
      <c r="B1197" s="85">
        <v>45920</v>
      </c>
      <c r="C1197">
        <v>2025</v>
      </c>
      <c r="D1197">
        <v>9.3000000000000007</v>
      </c>
      <c r="E1197">
        <v>8.5</v>
      </c>
      <c r="F1197">
        <v>-103</v>
      </c>
      <c r="G1197">
        <v>26</v>
      </c>
      <c r="H1197">
        <v>126</v>
      </c>
      <c r="I1197">
        <v>0.44247799999999998</v>
      </c>
      <c r="J1197">
        <v>121</v>
      </c>
      <c r="K1197">
        <v>126</v>
      </c>
      <c r="L1197">
        <v>0.33921411400000001</v>
      </c>
      <c r="M1197">
        <v>17</v>
      </c>
      <c r="N1197">
        <v>-136</v>
      </c>
      <c r="O1197">
        <v>0.57627099999999998</v>
      </c>
      <c r="P1197">
        <v>-131</v>
      </c>
      <c r="Q1197">
        <v>-136</v>
      </c>
      <c r="R1197" s="99">
        <v>0.54730983300000002</v>
      </c>
      <c r="S1197" s="102">
        <f t="shared" si="90"/>
        <v>120.90163933249296</v>
      </c>
      <c r="T1197" s="99">
        <v>0.57044464299999997</v>
      </c>
      <c r="U1197" s="102">
        <f t="shared" si="91"/>
        <v>132.79886601437494</v>
      </c>
      <c r="V1197">
        <v>0.52127299999999999</v>
      </c>
      <c r="W1197" s="100">
        <f t="shared" si="92"/>
        <v>-108.88731991301933</v>
      </c>
      <c r="X1197">
        <v>0.42199500000000001</v>
      </c>
      <c r="Y1197" s="100">
        <f t="shared" si="93"/>
        <v>136.96963234161541</v>
      </c>
      <c r="Z1197">
        <v>0.45548699999999998</v>
      </c>
      <c r="AA1197" s="100">
        <f t="shared" si="94"/>
        <v>119.54523400228767</v>
      </c>
      <c r="AB1197">
        <v>0.29247800000000002</v>
      </c>
      <c r="AC1197">
        <v>-1</v>
      </c>
      <c r="AD1197">
        <v>2</v>
      </c>
      <c r="AE1197">
        <v>3</v>
      </c>
      <c r="AF1197" t="s">
        <v>222</v>
      </c>
      <c r="AG1197" s="99" t="s">
        <v>323</v>
      </c>
      <c r="AH1197">
        <v>1</v>
      </c>
      <c r="AI1197">
        <v>5</v>
      </c>
      <c r="AJ1197">
        <v>-1</v>
      </c>
    </row>
    <row r="1198" spans="1:36" x14ac:dyDescent="0.2">
      <c r="A1198">
        <v>776245</v>
      </c>
      <c r="B1198" s="85">
        <v>45920</v>
      </c>
      <c r="C1198">
        <v>2025</v>
      </c>
      <c r="D1198">
        <v>9.3000000000000007</v>
      </c>
      <c r="E1198">
        <v>8</v>
      </c>
      <c r="F1198">
        <v>-100</v>
      </c>
      <c r="G1198">
        <v>13</v>
      </c>
      <c r="H1198">
        <v>116</v>
      </c>
      <c r="I1198">
        <v>0.46296300000000001</v>
      </c>
      <c r="J1198">
        <v>122</v>
      </c>
      <c r="K1198">
        <v>116</v>
      </c>
      <c r="L1198">
        <v>0.32365466500000001</v>
      </c>
      <c r="M1198">
        <v>29</v>
      </c>
      <c r="N1198">
        <v>-126</v>
      </c>
      <c r="O1198">
        <v>0.55752199999999996</v>
      </c>
      <c r="P1198">
        <v>-132</v>
      </c>
      <c r="Q1198">
        <v>-126</v>
      </c>
      <c r="R1198" s="99">
        <v>0.49252929699999998</v>
      </c>
      <c r="S1198" s="102">
        <f t="shared" si="90"/>
        <v>-103.03360756223201</v>
      </c>
      <c r="T1198" s="99">
        <v>0.53343688700000003</v>
      </c>
      <c r="U1198" s="102">
        <f t="shared" si="91"/>
        <v>114.33327499253035</v>
      </c>
      <c r="V1198">
        <v>0.453787</v>
      </c>
      <c r="W1198" s="100">
        <f t="shared" si="92"/>
        <v>120.36770555348656</v>
      </c>
      <c r="X1198">
        <v>0.51014899999999996</v>
      </c>
      <c r="Y1198" s="100">
        <f t="shared" si="93"/>
        <v>-104.14370900539143</v>
      </c>
      <c r="Z1198">
        <v>0.47887000000000002</v>
      </c>
      <c r="AA1198" s="100">
        <f t="shared" si="94"/>
        <v>108.82494205107858</v>
      </c>
      <c r="AB1198">
        <v>0.61296300000000004</v>
      </c>
      <c r="AC1198">
        <v>1</v>
      </c>
      <c r="AD1198">
        <v>2</v>
      </c>
      <c r="AE1198">
        <v>1</v>
      </c>
      <c r="AF1198" t="s">
        <v>222</v>
      </c>
      <c r="AG1198" s="99" t="s">
        <v>326</v>
      </c>
      <c r="AH1198">
        <v>-1</v>
      </c>
      <c r="AI1198">
        <v>3</v>
      </c>
      <c r="AJ1198">
        <v>-1</v>
      </c>
    </row>
    <row r="1199" spans="1:36" x14ac:dyDescent="0.2">
      <c r="A1199">
        <v>776246</v>
      </c>
      <c r="B1199" s="85">
        <v>45920</v>
      </c>
      <c r="C1199">
        <v>2025</v>
      </c>
      <c r="D1199">
        <v>9.3000000000000007</v>
      </c>
      <c r="E1199">
        <v>9</v>
      </c>
      <c r="F1199">
        <v>103</v>
      </c>
      <c r="G1199">
        <v>1</v>
      </c>
      <c r="H1199">
        <v>-107</v>
      </c>
      <c r="I1199">
        <v>0.51690800000000003</v>
      </c>
      <c r="J1199">
        <v>-110</v>
      </c>
      <c r="K1199">
        <v>-107</v>
      </c>
      <c r="L1199">
        <v>0.340368381</v>
      </c>
      <c r="M1199">
        <v>21</v>
      </c>
      <c r="N1199">
        <v>-101</v>
      </c>
      <c r="O1199">
        <v>0.50248800000000005</v>
      </c>
      <c r="P1199">
        <v>102</v>
      </c>
      <c r="Q1199">
        <v>-101</v>
      </c>
      <c r="R1199" s="99">
        <v>0.50802851199999999</v>
      </c>
      <c r="S1199" s="102">
        <f t="shared" si="90"/>
        <v>103.26381190610785</v>
      </c>
      <c r="T1199" s="99">
        <v>0.48911859000000002</v>
      </c>
      <c r="U1199" s="102">
        <f t="shared" si="91"/>
        <v>-104.44939539100322</v>
      </c>
      <c r="V1199">
        <v>0.50148300000000001</v>
      </c>
      <c r="W1199" s="100">
        <f t="shared" si="92"/>
        <v>-100.59496466519697</v>
      </c>
      <c r="X1199">
        <v>0.45077099999999998</v>
      </c>
      <c r="Y1199" s="100">
        <f t="shared" si="93"/>
        <v>121.84213270152694</v>
      </c>
      <c r="Z1199">
        <v>0.46712100000000001</v>
      </c>
      <c r="AA1199" s="100">
        <f t="shared" si="94"/>
        <v>114.07729474804172</v>
      </c>
      <c r="AB1199">
        <v>0.66690799999999995</v>
      </c>
      <c r="AC1199">
        <v>1</v>
      </c>
      <c r="AD1199">
        <v>4</v>
      </c>
      <c r="AE1199">
        <v>3</v>
      </c>
      <c r="AF1199" t="s">
        <v>222</v>
      </c>
      <c r="AG1199" s="99" t="s">
        <v>325</v>
      </c>
      <c r="AH1199">
        <v>1</v>
      </c>
      <c r="AI1199">
        <v>7</v>
      </c>
      <c r="AJ1199">
        <v>-1</v>
      </c>
    </row>
    <row r="1200" spans="1:36" x14ac:dyDescent="0.2">
      <c r="A1200">
        <v>776247</v>
      </c>
      <c r="B1200" s="85">
        <v>45920</v>
      </c>
      <c r="C1200">
        <v>2025</v>
      </c>
      <c r="D1200">
        <v>9.3000000000000007</v>
      </c>
      <c r="E1200">
        <v>8</v>
      </c>
      <c r="F1200">
        <v>-102</v>
      </c>
      <c r="G1200">
        <v>27</v>
      </c>
      <c r="H1200">
        <v>-112</v>
      </c>
      <c r="I1200">
        <v>0.52830200000000005</v>
      </c>
      <c r="J1200">
        <v>-112</v>
      </c>
      <c r="K1200">
        <v>-112</v>
      </c>
      <c r="L1200">
        <v>0.32069846699999999</v>
      </c>
      <c r="M1200">
        <v>3</v>
      </c>
      <c r="N1200">
        <v>-104</v>
      </c>
      <c r="O1200">
        <v>0.50980400000000003</v>
      </c>
      <c r="P1200">
        <v>-104</v>
      </c>
      <c r="Q1200">
        <v>-104</v>
      </c>
      <c r="R1200" s="99">
        <v>0.483035663</v>
      </c>
      <c r="S1200" s="102">
        <f t="shared" si="90"/>
        <v>-107.02405155538173</v>
      </c>
      <c r="T1200" s="99">
        <v>0.51876253800000005</v>
      </c>
      <c r="U1200" s="102">
        <f t="shared" si="91"/>
        <v>107.79762154094314</v>
      </c>
      <c r="V1200">
        <v>0.5</v>
      </c>
      <c r="W1200" s="100">
        <f t="shared" si="92"/>
        <v>-100</v>
      </c>
      <c r="X1200">
        <v>0.5</v>
      </c>
      <c r="Y1200" s="100">
        <f t="shared" si="93"/>
        <v>-100</v>
      </c>
      <c r="Z1200">
        <v>0.5</v>
      </c>
      <c r="AA1200" s="100">
        <f t="shared" si="94"/>
        <v>-100</v>
      </c>
      <c r="AB1200">
        <v>0.37830200000000003</v>
      </c>
      <c r="AC1200">
        <v>-1</v>
      </c>
      <c r="AD1200">
        <v>3</v>
      </c>
      <c r="AE1200">
        <v>6</v>
      </c>
      <c r="AF1200" t="s">
        <v>228</v>
      </c>
      <c r="AG1200" s="99" t="s">
        <v>324</v>
      </c>
      <c r="AH1200">
        <v>-1</v>
      </c>
      <c r="AI1200">
        <v>9</v>
      </c>
      <c r="AJ1200">
        <v>1</v>
      </c>
    </row>
    <row r="1201" spans="1:36" x14ac:dyDescent="0.2">
      <c r="A1201">
        <v>776248</v>
      </c>
      <c r="B1201" s="85">
        <v>45920</v>
      </c>
      <c r="C1201">
        <v>2025</v>
      </c>
      <c r="D1201">
        <v>9.3000000000000007</v>
      </c>
      <c r="E1201">
        <v>7.5</v>
      </c>
      <c r="F1201">
        <v>-108.5</v>
      </c>
      <c r="G1201">
        <v>12</v>
      </c>
      <c r="H1201">
        <v>-102</v>
      </c>
      <c r="I1201">
        <v>0.50495000000000001</v>
      </c>
      <c r="J1201">
        <v>-105</v>
      </c>
      <c r="K1201">
        <v>-102</v>
      </c>
      <c r="L1201">
        <v>0.32174260599999999</v>
      </c>
      <c r="M1201">
        <v>24</v>
      </c>
      <c r="N1201">
        <v>-106</v>
      </c>
      <c r="O1201">
        <v>0.51456299999999999</v>
      </c>
      <c r="P1201">
        <v>-103</v>
      </c>
      <c r="Q1201">
        <v>-106</v>
      </c>
      <c r="R1201" s="99">
        <v>0.53608066899999995</v>
      </c>
      <c r="S1201" s="102">
        <f t="shared" si="90"/>
        <v>115.55471677467131</v>
      </c>
      <c r="T1201" s="99">
        <v>0.51229894399999998</v>
      </c>
      <c r="U1201" s="102">
        <f t="shared" si="91"/>
        <v>105.04364050423544</v>
      </c>
      <c r="V1201">
        <v>0.557056</v>
      </c>
      <c r="W1201" s="100">
        <f t="shared" si="92"/>
        <v>-125.76217309637336</v>
      </c>
      <c r="X1201">
        <v>0.44931300000000002</v>
      </c>
      <c r="Y1201" s="100">
        <f t="shared" si="93"/>
        <v>122.56200020920826</v>
      </c>
      <c r="Z1201">
        <v>0.47563299999999997</v>
      </c>
      <c r="AA1201" s="100">
        <f t="shared" si="94"/>
        <v>110.24613515042061</v>
      </c>
      <c r="AB1201">
        <v>0.35494999999999999</v>
      </c>
      <c r="AC1201">
        <v>-1</v>
      </c>
      <c r="AD1201">
        <v>4</v>
      </c>
      <c r="AE1201">
        <v>6</v>
      </c>
      <c r="AF1201" t="s">
        <v>225</v>
      </c>
      <c r="AG1201" s="99" t="s">
        <v>323</v>
      </c>
      <c r="AH1201">
        <v>1</v>
      </c>
      <c r="AI1201">
        <v>10</v>
      </c>
      <c r="AJ1201">
        <v>1</v>
      </c>
    </row>
    <row r="1202" spans="1:36" x14ac:dyDescent="0.2">
      <c r="A1202">
        <v>776249</v>
      </c>
      <c r="B1202" s="85">
        <v>45920</v>
      </c>
      <c r="C1202">
        <v>2025</v>
      </c>
      <c r="D1202">
        <v>9.3000000000000007</v>
      </c>
      <c r="E1202">
        <v>8</v>
      </c>
      <c r="F1202">
        <v>-107.5</v>
      </c>
      <c r="G1202">
        <v>22</v>
      </c>
      <c r="H1202">
        <v>-109</v>
      </c>
      <c r="I1202">
        <v>0.52153099999999997</v>
      </c>
      <c r="J1202">
        <v>100</v>
      </c>
      <c r="K1202">
        <v>-109</v>
      </c>
      <c r="L1202">
        <v>0.33647680099999999</v>
      </c>
      <c r="M1202">
        <v>20</v>
      </c>
      <c r="N1202">
        <v>101</v>
      </c>
      <c r="O1202">
        <v>0.49751200000000001</v>
      </c>
      <c r="P1202">
        <v>-108</v>
      </c>
      <c r="Q1202">
        <v>101</v>
      </c>
      <c r="R1202" s="99">
        <v>0.52373236499999998</v>
      </c>
      <c r="S1202" s="102">
        <f t="shared" si="90"/>
        <v>109.96597847762632</v>
      </c>
      <c r="T1202" s="99">
        <v>0.48951700100000001</v>
      </c>
      <c r="U1202" s="102">
        <f t="shared" si="91"/>
        <v>-104.28299690453444</v>
      </c>
      <c r="V1202">
        <v>0.56189500000000003</v>
      </c>
      <c r="W1202" s="100">
        <f t="shared" si="92"/>
        <v>-128.25578343091271</v>
      </c>
      <c r="X1202">
        <v>0.48682999999999998</v>
      </c>
      <c r="Y1202" s="100">
        <f t="shared" si="93"/>
        <v>105.41051291005074</v>
      </c>
      <c r="Z1202">
        <v>0.46455800000000003</v>
      </c>
      <c r="AA1202" s="100">
        <f t="shared" si="94"/>
        <v>115.25837462706485</v>
      </c>
      <c r="AB1202">
        <v>0.67153099999999999</v>
      </c>
      <c r="AC1202">
        <v>1</v>
      </c>
      <c r="AD1202">
        <v>2</v>
      </c>
      <c r="AE1202">
        <v>0</v>
      </c>
      <c r="AF1202" t="s">
        <v>225</v>
      </c>
      <c r="AG1202" s="99" t="s">
        <v>325</v>
      </c>
      <c r="AH1202">
        <v>1</v>
      </c>
      <c r="AI1202">
        <v>2</v>
      </c>
      <c r="AJ1202">
        <v>-1</v>
      </c>
    </row>
    <row r="1203" spans="1:36" x14ac:dyDescent="0.2">
      <c r="A1203">
        <v>776254</v>
      </c>
      <c r="B1203" s="85">
        <v>45920</v>
      </c>
      <c r="C1203">
        <v>2025</v>
      </c>
      <c r="D1203">
        <v>9.3000000000000007</v>
      </c>
      <c r="E1203">
        <v>9</v>
      </c>
      <c r="F1203">
        <v>104</v>
      </c>
      <c r="G1203">
        <v>6</v>
      </c>
      <c r="H1203">
        <v>-106</v>
      </c>
      <c r="I1203">
        <v>0.51456299999999999</v>
      </c>
      <c r="J1203">
        <v>-110</v>
      </c>
      <c r="K1203">
        <v>-106</v>
      </c>
      <c r="L1203">
        <v>0.333208536</v>
      </c>
      <c r="M1203">
        <v>5</v>
      </c>
      <c r="N1203">
        <v>-102</v>
      </c>
      <c r="O1203">
        <v>0.50495000000000001</v>
      </c>
      <c r="P1203">
        <v>102</v>
      </c>
      <c r="Q1203">
        <v>-102</v>
      </c>
      <c r="R1203" s="99">
        <v>0.52933944799999999</v>
      </c>
      <c r="S1203" s="102">
        <f t="shared" si="90"/>
        <v>112.4673495049995</v>
      </c>
      <c r="T1203" s="99">
        <v>0.421951772</v>
      </c>
      <c r="U1203" s="102">
        <f t="shared" si="91"/>
        <v>-136.99390934184771</v>
      </c>
      <c r="V1203">
        <v>0.54308699999999999</v>
      </c>
      <c r="W1203" s="100">
        <f t="shared" si="92"/>
        <v>-118.86004556666148</v>
      </c>
      <c r="X1203">
        <v>0.48795500000000003</v>
      </c>
      <c r="Y1203" s="100">
        <f t="shared" si="93"/>
        <v>104.93693065958949</v>
      </c>
      <c r="Z1203">
        <v>0.43618899999999999</v>
      </c>
      <c r="AA1203" s="100">
        <f t="shared" si="94"/>
        <v>129.25841779595544</v>
      </c>
      <c r="AB1203">
        <v>0.66456300000000001</v>
      </c>
      <c r="AC1203">
        <v>1</v>
      </c>
      <c r="AD1203">
        <v>6</v>
      </c>
      <c r="AE1203">
        <v>3</v>
      </c>
      <c r="AF1203" t="s">
        <v>228</v>
      </c>
      <c r="AG1203" s="99" t="s">
        <v>325</v>
      </c>
      <c r="AH1203">
        <v>1</v>
      </c>
      <c r="AI1203">
        <v>9</v>
      </c>
      <c r="AJ1203">
        <v>0</v>
      </c>
    </row>
    <row r="1204" spans="1:36" x14ac:dyDescent="0.2">
      <c r="A1204">
        <v>776258</v>
      </c>
      <c r="B1204" s="85">
        <v>45920</v>
      </c>
      <c r="C1204">
        <v>2025</v>
      </c>
      <c r="D1204">
        <v>9.3000000000000007</v>
      </c>
      <c r="E1204">
        <v>9</v>
      </c>
      <c r="F1204">
        <v>107.5</v>
      </c>
      <c r="G1204">
        <v>10</v>
      </c>
      <c r="H1204">
        <v>-119</v>
      </c>
      <c r="I1204">
        <v>0.54337899999999995</v>
      </c>
      <c r="J1204">
        <v>-113</v>
      </c>
      <c r="K1204">
        <v>-119</v>
      </c>
      <c r="L1204">
        <v>0.34727845299999999</v>
      </c>
      <c r="M1204">
        <v>0</v>
      </c>
      <c r="N1204">
        <v>110</v>
      </c>
      <c r="O1204">
        <v>0.47619</v>
      </c>
      <c r="P1204">
        <v>104</v>
      </c>
      <c r="Q1204">
        <v>110</v>
      </c>
      <c r="R1204" s="99">
        <v>0.50666351200000004</v>
      </c>
      <c r="S1204" s="102">
        <f t="shared" si="90"/>
        <v>102.70140650938433</v>
      </c>
      <c r="T1204" s="99">
        <v>0.56316058300000005</v>
      </c>
      <c r="U1204" s="102">
        <f t="shared" si="91"/>
        <v>128.91707137316322</v>
      </c>
      <c r="V1204">
        <v>0.50143499999999996</v>
      </c>
      <c r="W1204" s="100">
        <f t="shared" si="92"/>
        <v>-100.57565212158894</v>
      </c>
      <c r="X1204">
        <v>0.48880699999999999</v>
      </c>
      <c r="Y1204" s="100">
        <f t="shared" si="93"/>
        <v>104.57972164883073</v>
      </c>
      <c r="Z1204">
        <v>0.48084399999999999</v>
      </c>
      <c r="AA1204" s="100">
        <f t="shared" si="94"/>
        <v>107.96765687000358</v>
      </c>
      <c r="AB1204">
        <v>0.39337899999999998</v>
      </c>
      <c r="AC1204">
        <v>-1</v>
      </c>
      <c r="AD1204">
        <v>5</v>
      </c>
      <c r="AE1204">
        <v>6</v>
      </c>
      <c r="AF1204" t="s">
        <v>222</v>
      </c>
      <c r="AG1204" s="99" t="s">
        <v>324</v>
      </c>
      <c r="AH1204">
        <v>-1</v>
      </c>
      <c r="AI1204">
        <v>11</v>
      </c>
      <c r="AJ1204">
        <v>1</v>
      </c>
    </row>
    <row r="1205" spans="1:36" x14ac:dyDescent="0.2">
      <c r="A1205">
        <v>777839</v>
      </c>
      <c r="B1205" s="85">
        <v>45920</v>
      </c>
      <c r="C1205">
        <v>2025</v>
      </c>
      <c r="D1205">
        <v>9.3000000000000007</v>
      </c>
      <c r="E1205">
        <v>8</v>
      </c>
      <c r="F1205">
        <v>103</v>
      </c>
      <c r="G1205">
        <v>15</v>
      </c>
      <c r="H1205">
        <v>-113</v>
      </c>
      <c r="I1205">
        <v>0.53051599999999999</v>
      </c>
      <c r="J1205">
        <v>-115</v>
      </c>
      <c r="K1205">
        <v>-113</v>
      </c>
      <c r="L1205">
        <v>0.31912251699999999</v>
      </c>
      <c r="M1205">
        <v>7</v>
      </c>
      <c r="N1205">
        <v>105</v>
      </c>
      <c r="O1205">
        <v>0.48780499999999999</v>
      </c>
      <c r="P1205">
        <v>106</v>
      </c>
      <c r="Q1205">
        <v>105</v>
      </c>
      <c r="R1205" s="99">
        <v>0.54824540799999999</v>
      </c>
      <c r="S1205" s="102">
        <f t="shared" si="90"/>
        <v>121.35912234401813</v>
      </c>
      <c r="T1205" s="99">
        <v>0.42837653799999997</v>
      </c>
      <c r="U1205" s="102">
        <f t="shared" si="91"/>
        <v>-133.43948869580714</v>
      </c>
      <c r="V1205">
        <v>0.62586600000000003</v>
      </c>
      <c r="W1205" s="100">
        <f t="shared" si="92"/>
        <v>-167.28391431946847</v>
      </c>
      <c r="X1205">
        <v>0.50497400000000003</v>
      </c>
      <c r="Y1205" s="100">
        <f t="shared" si="93"/>
        <v>-102.00959141540042</v>
      </c>
      <c r="Z1205">
        <v>0.55246300000000004</v>
      </c>
      <c r="AA1205" s="100">
        <f t="shared" si="94"/>
        <v>-123.44521235115758</v>
      </c>
      <c r="AB1205">
        <v>0.38051600000000002</v>
      </c>
      <c r="AC1205">
        <v>-1</v>
      </c>
      <c r="AD1205">
        <v>0</v>
      </c>
      <c r="AE1205">
        <v>6</v>
      </c>
      <c r="AF1205" t="s">
        <v>224</v>
      </c>
      <c r="AG1205" s="99" t="s">
        <v>324</v>
      </c>
      <c r="AH1205">
        <v>-1</v>
      </c>
      <c r="AI1205">
        <v>6</v>
      </c>
      <c r="AJ1205">
        <v>-1</v>
      </c>
    </row>
    <row r="1206" spans="1:36" x14ac:dyDescent="0.2">
      <c r="A1206">
        <v>776225</v>
      </c>
      <c r="B1206" s="85">
        <v>45921</v>
      </c>
      <c r="C1206">
        <v>2025</v>
      </c>
      <c r="D1206">
        <v>9.3000000000000007</v>
      </c>
      <c r="E1206">
        <v>8.5</v>
      </c>
      <c r="F1206">
        <v>-107</v>
      </c>
      <c r="G1206">
        <v>15</v>
      </c>
      <c r="H1206">
        <v>116</v>
      </c>
      <c r="I1206">
        <v>0.46296300000000001</v>
      </c>
      <c r="J1206">
        <v>123</v>
      </c>
      <c r="K1206">
        <v>116</v>
      </c>
      <c r="L1206">
        <v>0.31912251699999999</v>
      </c>
      <c r="M1206">
        <v>7</v>
      </c>
      <c r="N1206">
        <v>-126</v>
      </c>
      <c r="O1206">
        <v>0.55752199999999996</v>
      </c>
      <c r="P1206">
        <v>-133</v>
      </c>
      <c r="Q1206">
        <v>-126</v>
      </c>
      <c r="R1206" s="99">
        <v>0.56546423800000001</v>
      </c>
      <c r="S1206" s="102">
        <f t="shared" si="90"/>
        <v>130.13065608165067</v>
      </c>
      <c r="T1206" s="99">
        <v>0.550234526</v>
      </c>
      <c r="U1206" s="102">
        <f t="shared" si="91"/>
        <v>122.33809792167374</v>
      </c>
      <c r="V1206">
        <v>0.55103599999999997</v>
      </c>
      <c r="W1206" s="100">
        <f t="shared" si="92"/>
        <v>-122.73500770663127</v>
      </c>
      <c r="X1206">
        <v>0.48006599999999999</v>
      </c>
      <c r="Y1206" s="100">
        <f t="shared" si="93"/>
        <v>108.30469143826058</v>
      </c>
      <c r="Z1206">
        <v>0.47051100000000001</v>
      </c>
      <c r="AA1206" s="100">
        <f t="shared" si="94"/>
        <v>112.53488228755545</v>
      </c>
      <c r="AB1206">
        <v>0.61296300000000004</v>
      </c>
      <c r="AC1206">
        <v>1</v>
      </c>
      <c r="AD1206">
        <v>6</v>
      </c>
      <c r="AE1206">
        <v>2</v>
      </c>
      <c r="AF1206" t="s">
        <v>227</v>
      </c>
      <c r="AG1206" s="99" t="s">
        <v>326</v>
      </c>
      <c r="AH1206">
        <v>-1</v>
      </c>
      <c r="AI1206">
        <v>8</v>
      </c>
      <c r="AJ1206">
        <v>-1</v>
      </c>
    </row>
    <row r="1207" spans="1:36" x14ac:dyDescent="0.2">
      <c r="A1207">
        <v>776226</v>
      </c>
      <c r="B1207" s="85">
        <v>45921</v>
      </c>
      <c r="C1207">
        <v>2025</v>
      </c>
      <c r="D1207">
        <v>9.3000000000000007</v>
      </c>
      <c r="E1207">
        <v>7.5</v>
      </c>
      <c r="F1207">
        <v>106.5</v>
      </c>
      <c r="G1207">
        <v>28</v>
      </c>
      <c r="H1207">
        <v>-117</v>
      </c>
      <c r="I1207">
        <v>0.53917099999999996</v>
      </c>
      <c r="J1207">
        <v>-124</v>
      </c>
      <c r="K1207">
        <v>-117</v>
      </c>
      <c r="L1207">
        <v>0.33222175900000001</v>
      </c>
      <c r="M1207">
        <v>11</v>
      </c>
      <c r="N1207">
        <v>108</v>
      </c>
      <c r="O1207">
        <v>0.480769</v>
      </c>
      <c r="P1207">
        <v>115</v>
      </c>
      <c r="Q1207">
        <v>108</v>
      </c>
      <c r="R1207" s="99">
        <v>0.50496302999999998</v>
      </c>
      <c r="S1207" s="102">
        <f t="shared" si="90"/>
        <v>102.00511489071209</v>
      </c>
      <c r="T1207" s="99">
        <v>0.51476478699999995</v>
      </c>
      <c r="U1207" s="102">
        <f t="shared" si="91"/>
        <v>106.085620583352</v>
      </c>
      <c r="V1207">
        <v>0.58067400000000002</v>
      </c>
      <c r="W1207" s="100">
        <f t="shared" si="92"/>
        <v>-138.47793840591808</v>
      </c>
      <c r="X1207">
        <v>0.60269700000000004</v>
      </c>
      <c r="Y1207" s="100">
        <f t="shared" si="93"/>
        <v>-151.69706747746685</v>
      </c>
      <c r="Z1207">
        <v>0.59851600000000005</v>
      </c>
      <c r="AA1207" s="100">
        <f t="shared" si="94"/>
        <v>-149.0759283059848</v>
      </c>
      <c r="AB1207">
        <v>0.38917099999999999</v>
      </c>
      <c r="AC1207">
        <v>-1</v>
      </c>
      <c r="AD1207">
        <v>2</v>
      </c>
      <c r="AE1207">
        <v>4</v>
      </c>
      <c r="AF1207" t="s">
        <v>225</v>
      </c>
      <c r="AG1207" s="99" t="s">
        <v>324</v>
      </c>
      <c r="AH1207">
        <v>-1</v>
      </c>
      <c r="AI1207">
        <v>6</v>
      </c>
      <c r="AJ1207">
        <v>-1</v>
      </c>
    </row>
    <row r="1208" spans="1:36" x14ac:dyDescent="0.2">
      <c r="A1208">
        <v>776228</v>
      </c>
      <c r="B1208" s="85">
        <v>45921</v>
      </c>
      <c r="C1208">
        <v>2025</v>
      </c>
      <c r="D1208">
        <v>9.3000000000000007</v>
      </c>
      <c r="E1208">
        <v>8.5</v>
      </c>
      <c r="F1208">
        <v>105</v>
      </c>
      <c r="G1208">
        <v>12</v>
      </c>
      <c r="H1208">
        <v>131</v>
      </c>
      <c r="I1208">
        <v>0.43290000000000001</v>
      </c>
      <c r="J1208">
        <v>121</v>
      </c>
      <c r="K1208">
        <v>131</v>
      </c>
      <c r="L1208">
        <v>0.32174260599999999</v>
      </c>
      <c r="M1208">
        <v>24</v>
      </c>
      <c r="N1208">
        <v>-143</v>
      </c>
      <c r="O1208">
        <v>0.58847700000000003</v>
      </c>
      <c r="P1208">
        <v>-131</v>
      </c>
      <c r="Q1208">
        <v>-143</v>
      </c>
      <c r="R1208" s="99">
        <v>0.54152588400000001</v>
      </c>
      <c r="S1208" s="102">
        <f t="shared" si="90"/>
        <v>118.11482155734174</v>
      </c>
      <c r="T1208" s="99">
        <v>0.61181219899999995</v>
      </c>
      <c r="U1208" s="102">
        <f t="shared" si="91"/>
        <v>157.60727086835988</v>
      </c>
      <c r="V1208">
        <v>0.45533099999999999</v>
      </c>
      <c r="W1208" s="100">
        <f t="shared" si="92"/>
        <v>119.62045193496601</v>
      </c>
      <c r="X1208">
        <v>0.44517699999999999</v>
      </c>
      <c r="Y1208" s="100">
        <f t="shared" si="93"/>
        <v>124.62975400795641</v>
      </c>
      <c r="Z1208">
        <v>0.41377599999999998</v>
      </c>
      <c r="AA1208" s="100">
        <f t="shared" si="94"/>
        <v>141.67665596844671</v>
      </c>
      <c r="AB1208">
        <v>0.28289999999999998</v>
      </c>
      <c r="AC1208">
        <v>-1</v>
      </c>
      <c r="AD1208">
        <v>3</v>
      </c>
      <c r="AE1208">
        <v>7</v>
      </c>
      <c r="AF1208" t="s">
        <v>227</v>
      </c>
      <c r="AG1208" s="99" t="s">
        <v>323</v>
      </c>
      <c r="AH1208">
        <v>1</v>
      </c>
      <c r="AI1208">
        <v>10</v>
      </c>
      <c r="AJ1208">
        <v>1</v>
      </c>
    </row>
    <row r="1209" spans="1:36" x14ac:dyDescent="0.2">
      <c r="A1209">
        <v>776229</v>
      </c>
      <c r="B1209" s="85">
        <v>45921</v>
      </c>
      <c r="C1209">
        <v>2025</v>
      </c>
      <c r="D1209">
        <v>9.3000000000000007</v>
      </c>
      <c r="E1209">
        <v>8.5</v>
      </c>
      <c r="F1209">
        <v>-101</v>
      </c>
      <c r="G1209">
        <v>13</v>
      </c>
      <c r="H1209">
        <v>111</v>
      </c>
      <c r="I1209">
        <v>0.47393400000000002</v>
      </c>
      <c r="J1209">
        <v>107</v>
      </c>
      <c r="K1209">
        <v>111</v>
      </c>
      <c r="L1209">
        <v>0.32365466500000001</v>
      </c>
      <c r="M1209">
        <v>29</v>
      </c>
      <c r="N1209">
        <v>-120</v>
      </c>
      <c r="O1209">
        <v>0.54545500000000002</v>
      </c>
      <c r="P1209">
        <v>-116</v>
      </c>
      <c r="Q1209">
        <v>-120</v>
      </c>
      <c r="R1209" s="99">
        <v>0.496775566</v>
      </c>
      <c r="S1209" s="102">
        <f t="shared" si="90"/>
        <v>-101.29814516682572</v>
      </c>
      <c r="T1209" s="99">
        <v>0.67377683600000005</v>
      </c>
      <c r="U1209" s="102">
        <f t="shared" si="91"/>
        <v>206.538624583998</v>
      </c>
      <c r="V1209">
        <v>0.52205100000000004</v>
      </c>
      <c r="W1209" s="100">
        <f t="shared" si="92"/>
        <v>-109.22734434008652</v>
      </c>
      <c r="X1209">
        <v>0.51928300000000005</v>
      </c>
      <c r="Y1209" s="100">
        <f t="shared" si="93"/>
        <v>-108.02259957521787</v>
      </c>
      <c r="Z1209">
        <v>0.52161299999999999</v>
      </c>
      <c r="AA1209" s="100">
        <f t="shared" si="94"/>
        <v>-109.03578065457464</v>
      </c>
      <c r="AB1209">
        <v>0.323934</v>
      </c>
      <c r="AC1209">
        <v>-1</v>
      </c>
      <c r="AD1209">
        <v>5</v>
      </c>
      <c r="AE1209">
        <v>8</v>
      </c>
      <c r="AF1209" t="s">
        <v>228</v>
      </c>
      <c r="AG1209" s="99" t="s">
        <v>323</v>
      </c>
      <c r="AH1209">
        <v>1</v>
      </c>
      <c r="AI1209">
        <v>13</v>
      </c>
      <c r="AJ1209">
        <v>1</v>
      </c>
    </row>
    <row r="1210" spans="1:36" x14ac:dyDescent="0.2">
      <c r="A1210">
        <v>776230</v>
      </c>
      <c r="B1210" s="85">
        <v>45921</v>
      </c>
      <c r="C1210">
        <v>2025</v>
      </c>
      <c r="D1210">
        <v>9.3000000000000007</v>
      </c>
      <c r="E1210">
        <v>8.5</v>
      </c>
      <c r="F1210">
        <v>-108.5</v>
      </c>
      <c r="G1210">
        <v>1</v>
      </c>
      <c r="H1210">
        <v>115</v>
      </c>
      <c r="I1210">
        <v>0.46511599999999997</v>
      </c>
      <c r="J1210">
        <v>113</v>
      </c>
      <c r="K1210">
        <v>115</v>
      </c>
      <c r="L1210">
        <v>0.340368381</v>
      </c>
      <c r="M1210">
        <v>21</v>
      </c>
      <c r="N1210">
        <v>-124</v>
      </c>
      <c r="O1210">
        <v>0.55357100000000004</v>
      </c>
      <c r="P1210">
        <v>-122</v>
      </c>
      <c r="Q1210">
        <v>-124</v>
      </c>
      <c r="R1210" s="99">
        <v>0.50580801600000003</v>
      </c>
      <c r="S1210" s="102">
        <f t="shared" si="90"/>
        <v>102.35050999936901</v>
      </c>
      <c r="T1210" s="99">
        <v>0.51331307000000004</v>
      </c>
      <c r="U1210" s="102">
        <f t="shared" si="91"/>
        <v>105.47089686587641</v>
      </c>
      <c r="V1210">
        <v>0.48520999999999997</v>
      </c>
      <c r="W1210" s="100">
        <f t="shared" si="92"/>
        <v>106.09632942437297</v>
      </c>
      <c r="X1210">
        <v>0.44898300000000002</v>
      </c>
      <c r="Y1210" s="100">
        <f t="shared" si="93"/>
        <v>122.72558203762726</v>
      </c>
      <c r="Z1210">
        <v>0.46616299999999999</v>
      </c>
      <c r="AA1210" s="100">
        <f t="shared" si="94"/>
        <v>114.51723967796671</v>
      </c>
      <c r="AB1210">
        <v>0.615116</v>
      </c>
      <c r="AC1210">
        <v>1</v>
      </c>
      <c r="AD1210">
        <v>9</v>
      </c>
      <c r="AE1210">
        <v>2</v>
      </c>
      <c r="AF1210" t="s">
        <v>226</v>
      </c>
      <c r="AG1210" s="99" t="s">
        <v>326</v>
      </c>
      <c r="AH1210">
        <v>-1</v>
      </c>
      <c r="AI1210">
        <v>11</v>
      </c>
      <c r="AJ1210">
        <v>1</v>
      </c>
    </row>
    <row r="1211" spans="1:36" x14ac:dyDescent="0.2">
      <c r="A1211">
        <v>776231</v>
      </c>
      <c r="B1211" s="85">
        <v>45921</v>
      </c>
      <c r="C1211">
        <v>2025</v>
      </c>
      <c r="D1211">
        <v>9.3000000000000007</v>
      </c>
      <c r="E1211">
        <v>8.5</v>
      </c>
      <c r="F1211">
        <v>-110</v>
      </c>
      <c r="G1211">
        <v>26</v>
      </c>
      <c r="H1211">
        <v>112</v>
      </c>
      <c r="I1211">
        <v>0.47169800000000001</v>
      </c>
      <c r="J1211">
        <v>116</v>
      </c>
      <c r="K1211">
        <v>112</v>
      </c>
      <c r="L1211">
        <v>0.33921411400000001</v>
      </c>
      <c r="M1211">
        <v>17</v>
      </c>
      <c r="N1211">
        <v>-132</v>
      </c>
      <c r="O1211">
        <v>0.56896599999999997</v>
      </c>
      <c r="P1211">
        <v>-136</v>
      </c>
      <c r="Q1211">
        <v>-132</v>
      </c>
      <c r="R1211" s="99">
        <v>0.55893095699999995</v>
      </c>
      <c r="S1211" s="102">
        <f t="shared" si="90"/>
        <v>126.72187401735195</v>
      </c>
      <c r="T1211" s="99">
        <v>0.488704737</v>
      </c>
      <c r="U1211" s="102">
        <f t="shared" si="91"/>
        <v>-104.62253059765207</v>
      </c>
      <c r="V1211">
        <v>0.5</v>
      </c>
      <c r="W1211" s="100">
        <f t="shared" si="92"/>
        <v>-100</v>
      </c>
      <c r="X1211">
        <v>0.5</v>
      </c>
      <c r="Y1211" s="100">
        <f t="shared" si="93"/>
        <v>-100</v>
      </c>
      <c r="Z1211">
        <v>0.5</v>
      </c>
      <c r="AA1211" s="100">
        <f t="shared" si="94"/>
        <v>-100</v>
      </c>
      <c r="AB1211">
        <v>0.62169799999999997</v>
      </c>
      <c r="AC1211">
        <v>1</v>
      </c>
      <c r="AD1211">
        <v>5</v>
      </c>
      <c r="AE1211">
        <v>1</v>
      </c>
      <c r="AF1211" t="s">
        <v>227</v>
      </c>
      <c r="AG1211" s="99" t="s">
        <v>326</v>
      </c>
      <c r="AH1211">
        <v>-1</v>
      </c>
      <c r="AI1211">
        <v>6</v>
      </c>
      <c r="AJ1211">
        <v>-1</v>
      </c>
    </row>
    <row r="1212" spans="1:36" x14ac:dyDescent="0.2">
      <c r="A1212">
        <v>776232</v>
      </c>
      <c r="B1212" s="85">
        <v>45921</v>
      </c>
      <c r="C1212">
        <v>2025</v>
      </c>
      <c r="D1212">
        <v>9.3000000000000007</v>
      </c>
      <c r="E1212">
        <v>11</v>
      </c>
      <c r="F1212">
        <v>-113</v>
      </c>
      <c r="G1212">
        <v>8</v>
      </c>
      <c r="H1212">
        <v>-109</v>
      </c>
      <c r="I1212">
        <v>0.52153099999999997</v>
      </c>
      <c r="J1212">
        <v>-102</v>
      </c>
      <c r="K1212">
        <v>-109</v>
      </c>
      <c r="L1212">
        <v>0.37799862899999997</v>
      </c>
      <c r="M1212">
        <v>4</v>
      </c>
      <c r="N1212">
        <v>101</v>
      </c>
      <c r="O1212">
        <v>0.49751200000000001</v>
      </c>
      <c r="P1212">
        <v>-106</v>
      </c>
      <c r="Q1212">
        <v>101</v>
      </c>
      <c r="R1212" s="99">
        <v>0.51075771699999994</v>
      </c>
      <c r="S1212" s="102">
        <f t="shared" si="90"/>
        <v>104.39770533897207</v>
      </c>
      <c r="T1212" s="99">
        <v>0.54670048999999998</v>
      </c>
      <c r="U1212" s="102">
        <f t="shared" si="91"/>
        <v>120.60469467527109</v>
      </c>
      <c r="V1212">
        <v>0.51933799999999997</v>
      </c>
      <c r="W1212" s="100">
        <f t="shared" si="92"/>
        <v>-108.04640266965141</v>
      </c>
      <c r="X1212">
        <v>0.42630299999999999</v>
      </c>
      <c r="Y1212" s="100">
        <f t="shared" si="93"/>
        <v>134.57493848272239</v>
      </c>
      <c r="Z1212">
        <v>0.47017300000000001</v>
      </c>
      <c r="AA1212" s="100">
        <f t="shared" si="94"/>
        <v>112.68767028306604</v>
      </c>
      <c r="AB1212">
        <v>0.67153099999999999</v>
      </c>
      <c r="AC1212">
        <v>1</v>
      </c>
      <c r="AD1212">
        <v>3</v>
      </c>
      <c r="AE1212">
        <v>1</v>
      </c>
      <c r="AF1212" t="s">
        <v>225</v>
      </c>
      <c r="AG1212" s="99" t="s">
        <v>325</v>
      </c>
      <c r="AH1212">
        <v>1</v>
      </c>
      <c r="AI1212">
        <v>4</v>
      </c>
      <c r="AJ1212">
        <v>-1</v>
      </c>
    </row>
    <row r="1213" spans="1:36" x14ac:dyDescent="0.2">
      <c r="A1213">
        <v>776234</v>
      </c>
      <c r="B1213" s="85">
        <v>45921</v>
      </c>
      <c r="C1213">
        <v>2025</v>
      </c>
      <c r="D1213">
        <v>9.3000000000000007</v>
      </c>
      <c r="E1213">
        <v>8.5</v>
      </c>
      <c r="F1213">
        <v>101</v>
      </c>
      <c r="G1213">
        <v>22</v>
      </c>
      <c r="H1213">
        <v>-116</v>
      </c>
      <c r="I1213">
        <v>0.53703699999999999</v>
      </c>
      <c r="J1213">
        <v>-110</v>
      </c>
      <c r="K1213">
        <v>-116</v>
      </c>
      <c r="L1213">
        <v>0.33647680099999999</v>
      </c>
      <c r="M1213">
        <v>20</v>
      </c>
      <c r="N1213">
        <v>107</v>
      </c>
      <c r="O1213">
        <v>0.48309200000000002</v>
      </c>
      <c r="P1213">
        <v>102</v>
      </c>
      <c r="Q1213">
        <v>107</v>
      </c>
      <c r="R1213" s="99">
        <v>0.51182755599999996</v>
      </c>
      <c r="S1213" s="102">
        <f t="shared" si="90"/>
        <v>104.84564671577405</v>
      </c>
      <c r="T1213" s="99">
        <v>0.42504721099999998</v>
      </c>
      <c r="U1213" s="102">
        <f t="shared" si="91"/>
        <v>-135.26798297236681</v>
      </c>
      <c r="V1213">
        <v>0.56337199999999998</v>
      </c>
      <c r="W1213" s="100">
        <f t="shared" si="92"/>
        <v>-129.02791392214883</v>
      </c>
      <c r="X1213">
        <v>0.52867200000000003</v>
      </c>
      <c r="Y1213" s="100">
        <f t="shared" si="93"/>
        <v>-112.16647430239665</v>
      </c>
      <c r="Z1213">
        <v>0.50216899999999998</v>
      </c>
      <c r="AA1213" s="100">
        <f t="shared" si="94"/>
        <v>-100.87138004664233</v>
      </c>
      <c r="AB1213">
        <v>0.68703700000000001</v>
      </c>
      <c r="AC1213">
        <v>1</v>
      </c>
      <c r="AD1213">
        <v>11</v>
      </c>
      <c r="AE1213">
        <v>0</v>
      </c>
      <c r="AF1213" t="s">
        <v>229</v>
      </c>
      <c r="AG1213" s="99" t="s">
        <v>325</v>
      </c>
      <c r="AH1213">
        <v>1</v>
      </c>
      <c r="AI1213">
        <v>11</v>
      </c>
      <c r="AJ1213">
        <v>1</v>
      </c>
    </row>
    <row r="1214" spans="1:36" x14ac:dyDescent="0.2">
      <c r="A1214">
        <v>776236</v>
      </c>
      <c r="B1214" s="85">
        <v>45921</v>
      </c>
      <c r="C1214">
        <v>2025</v>
      </c>
      <c r="D1214">
        <v>9.3000000000000007</v>
      </c>
      <c r="E1214">
        <v>7.5</v>
      </c>
      <c r="F1214">
        <v>107</v>
      </c>
      <c r="G1214">
        <v>27</v>
      </c>
      <c r="H1214">
        <v>112</v>
      </c>
      <c r="I1214">
        <v>0.47169800000000001</v>
      </c>
      <c r="J1214">
        <v>115</v>
      </c>
      <c r="K1214">
        <v>112</v>
      </c>
      <c r="L1214">
        <v>0.32069846699999999</v>
      </c>
      <c r="M1214">
        <v>3</v>
      </c>
      <c r="N1214">
        <v>-121</v>
      </c>
      <c r="O1214">
        <v>0.54751099999999997</v>
      </c>
      <c r="P1214">
        <v>-125</v>
      </c>
      <c r="Q1214">
        <v>-121</v>
      </c>
      <c r="R1214" s="99">
        <v>0.48168743000000003</v>
      </c>
      <c r="S1214" s="102">
        <f t="shared" si="90"/>
        <v>-107.60350752769278</v>
      </c>
      <c r="T1214" s="99">
        <v>0.66796824399999999</v>
      </c>
      <c r="U1214" s="102">
        <f t="shared" si="91"/>
        <v>201.1760116101666</v>
      </c>
      <c r="V1214">
        <v>0.46282899999999999</v>
      </c>
      <c r="W1214" s="100">
        <f t="shared" si="92"/>
        <v>116.06251985074404</v>
      </c>
      <c r="X1214">
        <v>0.50245200000000001</v>
      </c>
      <c r="Y1214" s="100">
        <f t="shared" si="93"/>
        <v>-100.98563354691407</v>
      </c>
      <c r="Z1214">
        <v>0.55913299999999999</v>
      </c>
      <c r="AA1214" s="100">
        <f t="shared" si="94"/>
        <v>-126.82577738864555</v>
      </c>
      <c r="AB1214">
        <v>0.62169799999999997</v>
      </c>
      <c r="AC1214">
        <v>1</v>
      </c>
      <c r="AD1214">
        <v>7</v>
      </c>
      <c r="AE1214">
        <v>3</v>
      </c>
      <c r="AF1214" t="s">
        <v>227</v>
      </c>
      <c r="AG1214" s="99" t="s">
        <v>326</v>
      </c>
      <c r="AH1214">
        <v>-1</v>
      </c>
      <c r="AI1214">
        <v>10</v>
      </c>
      <c r="AJ1214">
        <v>1</v>
      </c>
    </row>
    <row r="1215" spans="1:36" x14ac:dyDescent="0.2">
      <c r="A1215">
        <v>776238</v>
      </c>
      <c r="B1215" s="85">
        <v>45921</v>
      </c>
      <c r="C1215">
        <v>2025</v>
      </c>
      <c r="D1215">
        <v>9.3000000000000007</v>
      </c>
      <c r="E1215">
        <v>8</v>
      </c>
      <c r="F1215">
        <v>-110.5</v>
      </c>
      <c r="G1215">
        <v>10</v>
      </c>
      <c r="H1215">
        <v>-113</v>
      </c>
      <c r="I1215">
        <v>0.53051599999999999</v>
      </c>
      <c r="J1215">
        <v>-113</v>
      </c>
      <c r="K1215">
        <v>-113</v>
      </c>
      <c r="L1215">
        <v>0.34727845299999999</v>
      </c>
      <c r="M1215">
        <v>0</v>
      </c>
      <c r="N1215">
        <v>105</v>
      </c>
      <c r="O1215">
        <v>0.48780499999999999</v>
      </c>
      <c r="P1215">
        <v>105</v>
      </c>
      <c r="Q1215">
        <v>105</v>
      </c>
      <c r="R1215" s="99">
        <v>0.51429112099999996</v>
      </c>
      <c r="S1215" s="102">
        <f t="shared" si="90"/>
        <v>105.88464474004395</v>
      </c>
      <c r="T1215" s="99">
        <v>0.53634309300000005</v>
      </c>
      <c r="U1215" s="102">
        <f t="shared" si="91"/>
        <v>115.67671804358564</v>
      </c>
      <c r="V1215">
        <v>0.45639299999999999</v>
      </c>
      <c r="W1215" s="100">
        <f t="shared" si="92"/>
        <v>119.10940790064701</v>
      </c>
      <c r="X1215">
        <v>0.47778799999999999</v>
      </c>
      <c r="Y1215" s="100">
        <f t="shared" si="93"/>
        <v>109.29784758093548</v>
      </c>
      <c r="Z1215">
        <v>0.488344</v>
      </c>
      <c r="AA1215" s="100">
        <f t="shared" si="94"/>
        <v>104.77368412430582</v>
      </c>
      <c r="AB1215">
        <v>0.38051600000000002</v>
      </c>
      <c r="AC1215">
        <v>-1</v>
      </c>
      <c r="AD1215">
        <v>2</v>
      </c>
      <c r="AE1215">
        <v>6</v>
      </c>
      <c r="AF1215" t="s">
        <v>227</v>
      </c>
      <c r="AG1215" s="99" t="s">
        <v>324</v>
      </c>
      <c r="AH1215">
        <v>-1</v>
      </c>
      <c r="AI1215">
        <v>8</v>
      </c>
      <c r="AJ1215">
        <v>-1</v>
      </c>
    </row>
    <row r="1216" spans="1:36" x14ac:dyDescent="0.2">
      <c r="A1216">
        <v>776239</v>
      </c>
      <c r="B1216" s="85">
        <v>45921</v>
      </c>
      <c r="C1216">
        <v>2025</v>
      </c>
      <c r="D1216">
        <v>9.3000000000000007</v>
      </c>
      <c r="E1216">
        <v>8.5</v>
      </c>
      <c r="F1216">
        <v>-111.5</v>
      </c>
      <c r="G1216">
        <v>6</v>
      </c>
      <c r="H1216">
        <v>-119</v>
      </c>
      <c r="I1216">
        <v>0.54337899999999995</v>
      </c>
      <c r="J1216">
        <v>-115</v>
      </c>
      <c r="K1216">
        <v>-119</v>
      </c>
      <c r="L1216">
        <v>0.333208536</v>
      </c>
      <c r="M1216">
        <v>5</v>
      </c>
      <c r="N1216">
        <v>110</v>
      </c>
      <c r="O1216">
        <v>0.47619</v>
      </c>
      <c r="P1216">
        <v>106</v>
      </c>
      <c r="Q1216">
        <v>110</v>
      </c>
      <c r="R1216" s="99">
        <v>0.53022625400000001</v>
      </c>
      <c r="S1216" s="102">
        <f t="shared" si="90"/>
        <v>112.86843049760384</v>
      </c>
      <c r="T1216" s="99">
        <v>0.45155221099999998</v>
      </c>
      <c r="U1216" s="102">
        <f t="shared" si="91"/>
        <v>-121.45833319815149</v>
      </c>
      <c r="V1216">
        <v>0.51167499999999999</v>
      </c>
      <c r="W1216" s="100">
        <f t="shared" si="92"/>
        <v>-104.78165156401987</v>
      </c>
      <c r="X1216">
        <v>0.46342299999999997</v>
      </c>
      <c r="Y1216" s="100">
        <f t="shared" si="93"/>
        <v>115.78557818666749</v>
      </c>
      <c r="Z1216">
        <v>0.46746599999999999</v>
      </c>
      <c r="AA1216" s="100">
        <f t="shared" si="94"/>
        <v>113.91930108285952</v>
      </c>
      <c r="AB1216">
        <v>0.69337899999999997</v>
      </c>
      <c r="AC1216">
        <v>1</v>
      </c>
      <c r="AD1216">
        <v>1</v>
      </c>
      <c r="AE1216">
        <v>0</v>
      </c>
      <c r="AF1216" t="s">
        <v>222</v>
      </c>
      <c r="AG1216" s="99" t="s">
        <v>325</v>
      </c>
      <c r="AH1216">
        <v>1</v>
      </c>
      <c r="AI1216">
        <v>1</v>
      </c>
      <c r="AJ1216">
        <v>-1</v>
      </c>
    </row>
    <row r="1217" spans="1:36" x14ac:dyDescent="0.2">
      <c r="A1217">
        <v>776240</v>
      </c>
      <c r="B1217" s="85">
        <v>45921</v>
      </c>
      <c r="C1217">
        <v>2025</v>
      </c>
      <c r="D1217">
        <v>9.3000000000000007</v>
      </c>
      <c r="E1217">
        <v>8.5</v>
      </c>
      <c r="F1217">
        <v>104</v>
      </c>
      <c r="G1217">
        <v>2</v>
      </c>
      <c r="H1217">
        <v>117</v>
      </c>
      <c r="I1217">
        <v>0.46082899999999999</v>
      </c>
      <c r="J1217">
        <v>118</v>
      </c>
      <c r="K1217">
        <v>117</v>
      </c>
      <c r="L1217">
        <v>0.32065001999999998</v>
      </c>
      <c r="M1217">
        <v>19</v>
      </c>
      <c r="N1217">
        <v>-127</v>
      </c>
      <c r="O1217">
        <v>0.55947100000000005</v>
      </c>
      <c r="P1217">
        <v>-128</v>
      </c>
      <c r="Q1217">
        <v>-127</v>
      </c>
      <c r="R1217" s="99">
        <v>0.50229458699999996</v>
      </c>
      <c r="S1217" s="102">
        <f t="shared" si="90"/>
        <v>100.92206632279483</v>
      </c>
      <c r="T1217" s="99">
        <v>0.416255347</v>
      </c>
      <c r="U1217" s="102">
        <f t="shared" si="91"/>
        <v>-140.23715423888598</v>
      </c>
      <c r="V1217">
        <v>0.53318100000000002</v>
      </c>
      <c r="W1217" s="100">
        <f t="shared" si="92"/>
        <v>-114.21578813201691</v>
      </c>
      <c r="X1217">
        <v>0.452849</v>
      </c>
      <c r="Y1217" s="100">
        <f t="shared" si="93"/>
        <v>120.82415992968957</v>
      </c>
      <c r="Z1217">
        <v>0.46110000000000001</v>
      </c>
      <c r="AA1217" s="100">
        <f t="shared" si="94"/>
        <v>116.87269572760788</v>
      </c>
      <c r="AB1217">
        <v>0.31082900000000002</v>
      </c>
      <c r="AC1217">
        <v>-1</v>
      </c>
      <c r="AD1217">
        <v>1</v>
      </c>
      <c r="AE1217">
        <v>7</v>
      </c>
      <c r="AF1217" t="s">
        <v>224</v>
      </c>
      <c r="AG1217" s="99" t="s">
        <v>323</v>
      </c>
      <c r="AH1217">
        <v>1</v>
      </c>
      <c r="AI1217">
        <v>8</v>
      </c>
      <c r="AJ1217">
        <v>-1</v>
      </c>
    </row>
    <row r="1218" spans="1:36" x14ac:dyDescent="0.2">
      <c r="A1218">
        <v>776220</v>
      </c>
      <c r="B1218" s="85">
        <v>45922</v>
      </c>
      <c r="C1218">
        <v>2025</v>
      </c>
      <c r="D1218">
        <v>9.4</v>
      </c>
      <c r="E1218">
        <v>8</v>
      </c>
      <c r="F1218">
        <v>109.5</v>
      </c>
      <c r="G1218">
        <v>25</v>
      </c>
      <c r="H1218">
        <v>-142</v>
      </c>
      <c r="I1218">
        <v>0.58677699999999999</v>
      </c>
      <c r="J1218">
        <v>-139</v>
      </c>
      <c r="K1218">
        <v>-142</v>
      </c>
      <c r="L1218">
        <v>0.32085561499999998</v>
      </c>
      <c r="M1218">
        <v>26</v>
      </c>
      <c r="N1218">
        <v>130</v>
      </c>
      <c r="O1218">
        <v>0.43478299999999998</v>
      </c>
      <c r="P1218">
        <v>128</v>
      </c>
      <c r="Q1218">
        <v>130</v>
      </c>
      <c r="R1218" s="99">
        <v>0.478494741</v>
      </c>
      <c r="S1218" s="102">
        <f t="shared" si="90"/>
        <v>-108.98871279339724</v>
      </c>
      <c r="T1218" s="99">
        <v>0.46803539399999999</v>
      </c>
      <c r="U1218" s="102">
        <f t="shared" si="91"/>
        <v>-113.65905502437282</v>
      </c>
      <c r="V1218">
        <v>0.60015799999999997</v>
      </c>
      <c r="W1218" s="100">
        <f t="shared" si="92"/>
        <v>-150.09878902166355</v>
      </c>
      <c r="X1218">
        <v>0.59072899999999995</v>
      </c>
      <c r="Y1218" s="100">
        <f t="shared" si="93"/>
        <v>-144.33688191931503</v>
      </c>
      <c r="Z1218">
        <v>0.57754700000000003</v>
      </c>
      <c r="AA1218" s="100">
        <f t="shared" si="94"/>
        <v>-136.71272307215244</v>
      </c>
      <c r="AB1218">
        <v>0.43677700000000003</v>
      </c>
      <c r="AC1218">
        <v>-1</v>
      </c>
      <c r="AD1218">
        <v>5</v>
      </c>
      <c r="AE1218">
        <v>6</v>
      </c>
      <c r="AF1218" t="s">
        <v>222</v>
      </c>
      <c r="AG1218" s="99" t="s">
        <v>324</v>
      </c>
      <c r="AH1218">
        <v>-1</v>
      </c>
      <c r="AI1218">
        <v>11</v>
      </c>
      <c r="AJ1218">
        <v>1</v>
      </c>
    </row>
    <row r="1219" spans="1:36" x14ac:dyDescent="0.2">
      <c r="A1219">
        <v>776222</v>
      </c>
      <c r="B1219" s="85">
        <v>45922</v>
      </c>
      <c r="C1219">
        <v>2025</v>
      </c>
      <c r="D1219">
        <v>9.4</v>
      </c>
      <c r="E1219">
        <v>7</v>
      </c>
      <c r="F1219">
        <v>-110.5</v>
      </c>
      <c r="G1219">
        <v>23</v>
      </c>
      <c r="H1219">
        <v>-101</v>
      </c>
      <c r="I1219">
        <v>0.50248800000000005</v>
      </c>
      <c r="J1219">
        <v>-113</v>
      </c>
      <c r="K1219">
        <v>-101</v>
      </c>
      <c r="L1219">
        <v>0.30313439199999997</v>
      </c>
      <c r="M1219">
        <v>17</v>
      </c>
      <c r="N1219">
        <v>-107</v>
      </c>
      <c r="O1219">
        <v>0.51690800000000003</v>
      </c>
      <c r="P1219">
        <v>105</v>
      </c>
      <c r="Q1219">
        <v>-107</v>
      </c>
      <c r="R1219" s="99">
        <v>0.52392053199999999</v>
      </c>
      <c r="S1219" s="102">
        <f t="shared" ref="S1219:S1282" si="95">IF(R1219&lt;0.5,((1-R1219)/(1-(1-R1219))*-100),(1-(1-R1219))/(1-R1219)*100)</f>
        <v>110.04896602682305</v>
      </c>
      <c r="T1219" s="99">
        <v>0.49918143700000001</v>
      </c>
      <c r="U1219" s="102">
        <f t="shared" ref="U1219:U1282" si="96">IF(T1219&lt;0.5,((1-T1219)/(1-(1-T1219))*-100),(1-(1-T1219))/(1-T1219)*100)</f>
        <v>-100.32796211530597</v>
      </c>
      <c r="V1219">
        <v>0.51989099999999999</v>
      </c>
      <c r="W1219" s="100">
        <f t="shared" ref="W1219:W1282" si="97">IF(V1219&lt;0.5,100*(1-V1219)/V1219,-100*(V1219/(1-V1219)))</f>
        <v>-108.28603504620827</v>
      </c>
      <c r="X1219">
        <v>0.49154300000000001</v>
      </c>
      <c r="Y1219" s="100">
        <f t="shared" ref="Y1219:Y1282" si="98">IF(X1219&lt;0.5,100*(1-X1219)/X1219,-100*(X1219/(1-X1219)))</f>
        <v>103.44100109247816</v>
      </c>
      <c r="Z1219">
        <v>0.51999200000000001</v>
      </c>
      <c r="AA1219" s="100">
        <f t="shared" ref="AA1219:AA1282" si="99">IF(Z1219&lt;0.5,100*(1-Z1219)/Z1219,-100*(Z1219/(1-Z1219)))</f>
        <v>-108.32986116898051</v>
      </c>
      <c r="AB1219">
        <v>0.65248799999999996</v>
      </c>
      <c r="AC1219">
        <v>1</v>
      </c>
      <c r="AD1219">
        <v>5</v>
      </c>
      <c r="AE1219">
        <v>4</v>
      </c>
      <c r="AF1219" t="s">
        <v>222</v>
      </c>
      <c r="AG1219" s="99" t="s">
        <v>326</v>
      </c>
      <c r="AH1219">
        <v>-1</v>
      </c>
      <c r="AI1219">
        <v>9</v>
      </c>
      <c r="AJ1219">
        <v>1</v>
      </c>
    </row>
    <row r="1220" spans="1:36" x14ac:dyDescent="0.2">
      <c r="A1220">
        <v>776207</v>
      </c>
      <c r="B1220" s="85">
        <v>45923</v>
      </c>
      <c r="C1220">
        <v>2025</v>
      </c>
      <c r="D1220">
        <v>9.4</v>
      </c>
      <c r="E1220">
        <v>9</v>
      </c>
      <c r="F1220">
        <v>-110</v>
      </c>
      <c r="G1220">
        <v>4</v>
      </c>
      <c r="H1220">
        <v>140</v>
      </c>
      <c r="I1220">
        <v>0.41666700000000001</v>
      </c>
      <c r="J1220">
        <v>134</v>
      </c>
      <c r="K1220">
        <v>140</v>
      </c>
      <c r="L1220">
        <v>0.34782608700000001</v>
      </c>
      <c r="M1220">
        <v>13</v>
      </c>
      <c r="N1220">
        <v>-166</v>
      </c>
      <c r="O1220">
        <v>0.62405999999999995</v>
      </c>
      <c r="P1220">
        <v>-158</v>
      </c>
      <c r="Q1220">
        <v>-166</v>
      </c>
      <c r="R1220" s="99">
        <v>0.53795431199999999</v>
      </c>
      <c r="S1220" s="102">
        <f t="shared" si="95"/>
        <v>116.42881342071956</v>
      </c>
      <c r="T1220" s="99">
        <v>0.62012989399999996</v>
      </c>
      <c r="U1220" s="102">
        <f t="shared" si="96"/>
        <v>163.24787978972998</v>
      </c>
      <c r="V1220">
        <v>0.5</v>
      </c>
      <c r="W1220" s="100">
        <f t="shared" si="97"/>
        <v>-100</v>
      </c>
      <c r="X1220">
        <v>0.5</v>
      </c>
      <c r="Y1220" s="100">
        <f t="shared" si="98"/>
        <v>-100</v>
      </c>
      <c r="Z1220">
        <v>0.5</v>
      </c>
      <c r="AA1220" s="100">
        <f t="shared" si="99"/>
        <v>-100</v>
      </c>
      <c r="AB1220">
        <v>0.26666699999999999</v>
      </c>
      <c r="AC1220">
        <v>-1</v>
      </c>
      <c r="AD1220">
        <v>4</v>
      </c>
      <c r="AE1220">
        <v>8</v>
      </c>
      <c r="AF1220" t="s">
        <v>227</v>
      </c>
      <c r="AG1220" s="99" t="s">
        <v>323</v>
      </c>
      <c r="AH1220">
        <v>1</v>
      </c>
      <c r="AI1220">
        <v>12</v>
      </c>
      <c r="AJ1220">
        <v>1</v>
      </c>
    </row>
    <row r="1221" spans="1:36" x14ac:dyDescent="0.2">
      <c r="A1221">
        <v>776208</v>
      </c>
      <c r="B1221" s="85">
        <v>45923</v>
      </c>
      <c r="C1221">
        <v>2025</v>
      </c>
      <c r="D1221">
        <v>9.4</v>
      </c>
      <c r="E1221">
        <v>10</v>
      </c>
      <c r="F1221">
        <v>103</v>
      </c>
      <c r="G1221">
        <v>20</v>
      </c>
      <c r="H1221">
        <v>-107</v>
      </c>
      <c r="I1221">
        <v>0.51690800000000003</v>
      </c>
      <c r="J1221">
        <v>103</v>
      </c>
      <c r="K1221">
        <v>-107</v>
      </c>
      <c r="L1221">
        <v>0.33728248799999999</v>
      </c>
      <c r="M1221">
        <v>12</v>
      </c>
      <c r="N1221">
        <v>-101</v>
      </c>
      <c r="O1221">
        <v>0.50248800000000005</v>
      </c>
      <c r="P1221">
        <v>-111</v>
      </c>
      <c r="Q1221">
        <v>-101</v>
      </c>
      <c r="R1221" s="99">
        <v>0.49431147600000003</v>
      </c>
      <c r="S1221" s="102">
        <f t="shared" si="95"/>
        <v>-102.30159495629432</v>
      </c>
      <c r="T1221" s="99">
        <v>0.475534442</v>
      </c>
      <c r="U1221" s="102">
        <f t="shared" si="96"/>
        <v>-110.28971020357761</v>
      </c>
      <c r="V1221">
        <v>0.501946</v>
      </c>
      <c r="W1221" s="100">
        <f t="shared" si="97"/>
        <v>-100.7814413698113</v>
      </c>
      <c r="X1221">
        <v>0.54214099999999998</v>
      </c>
      <c r="Y1221" s="100">
        <f t="shared" si="98"/>
        <v>-118.40785045177664</v>
      </c>
      <c r="Z1221">
        <v>0.58141600000000004</v>
      </c>
      <c r="AA1221" s="100">
        <f t="shared" si="99"/>
        <v>-138.90067465550527</v>
      </c>
      <c r="AB1221">
        <v>0.66690799999999995</v>
      </c>
      <c r="AC1221">
        <v>1</v>
      </c>
      <c r="AD1221">
        <v>5</v>
      </c>
      <c r="AE1221">
        <v>1</v>
      </c>
      <c r="AF1221" t="s">
        <v>227</v>
      </c>
      <c r="AG1221" s="99" t="s">
        <v>325</v>
      </c>
      <c r="AH1221">
        <v>1</v>
      </c>
      <c r="AI1221">
        <v>6</v>
      </c>
      <c r="AJ1221">
        <v>-1</v>
      </c>
    </row>
    <row r="1222" spans="1:36" x14ac:dyDescent="0.2">
      <c r="A1222">
        <v>776209</v>
      </c>
      <c r="B1222" s="85">
        <v>45923</v>
      </c>
      <c r="C1222">
        <v>2025</v>
      </c>
      <c r="D1222">
        <v>9.4</v>
      </c>
      <c r="E1222">
        <v>7</v>
      </c>
      <c r="F1222">
        <v>-108.5</v>
      </c>
      <c r="G1222">
        <v>5</v>
      </c>
      <c r="H1222">
        <v>-108</v>
      </c>
      <c r="I1222">
        <v>0.519231</v>
      </c>
      <c r="J1222">
        <v>-106</v>
      </c>
      <c r="K1222">
        <v>-108</v>
      </c>
      <c r="L1222">
        <v>0.31173380000000001</v>
      </c>
      <c r="M1222">
        <v>18</v>
      </c>
      <c r="N1222">
        <v>100</v>
      </c>
      <c r="O1222">
        <v>0.5</v>
      </c>
      <c r="P1222">
        <v>-102</v>
      </c>
      <c r="Q1222">
        <v>100</v>
      </c>
      <c r="R1222" s="99">
        <v>0.47243479599999999</v>
      </c>
      <c r="S1222" s="102">
        <f t="shared" si="95"/>
        <v>-111.66942157241104</v>
      </c>
      <c r="T1222" s="99">
        <v>0.51442554100000004</v>
      </c>
      <c r="U1222" s="102">
        <f t="shared" si="96"/>
        <v>105.94163911739025</v>
      </c>
      <c r="V1222">
        <v>0.52623900000000001</v>
      </c>
      <c r="W1222" s="100">
        <f t="shared" si="97"/>
        <v>-111.07689320142435</v>
      </c>
      <c r="X1222">
        <v>0.51588400000000001</v>
      </c>
      <c r="Y1222" s="100">
        <f t="shared" si="98"/>
        <v>-106.56206363764056</v>
      </c>
      <c r="Z1222">
        <v>0.50122999999999995</v>
      </c>
      <c r="AA1222" s="100">
        <f t="shared" si="99"/>
        <v>-100.49321330472962</v>
      </c>
      <c r="AB1222">
        <v>0.36923099999999998</v>
      </c>
      <c r="AC1222">
        <v>-1</v>
      </c>
      <c r="AD1222">
        <v>7</v>
      </c>
      <c r="AE1222">
        <v>9</v>
      </c>
      <c r="AF1222" t="s">
        <v>225</v>
      </c>
      <c r="AG1222" s="99" t="s">
        <v>324</v>
      </c>
      <c r="AH1222">
        <v>-1</v>
      </c>
      <c r="AI1222">
        <v>16</v>
      </c>
      <c r="AJ1222">
        <v>1</v>
      </c>
    </row>
    <row r="1223" spans="1:36" x14ac:dyDescent="0.2">
      <c r="A1223">
        <v>776210</v>
      </c>
      <c r="B1223" s="85">
        <v>45923</v>
      </c>
      <c r="C1223">
        <v>2025</v>
      </c>
      <c r="D1223">
        <v>9.4</v>
      </c>
      <c r="E1223">
        <v>8</v>
      </c>
      <c r="F1223">
        <v>102</v>
      </c>
      <c r="G1223">
        <v>28</v>
      </c>
      <c r="H1223">
        <v>-132</v>
      </c>
      <c r="I1223">
        <v>0.56896599999999997</v>
      </c>
      <c r="J1223">
        <v>-132</v>
      </c>
      <c r="K1223">
        <v>-132</v>
      </c>
      <c r="L1223">
        <v>0.33222175900000001</v>
      </c>
      <c r="M1223">
        <v>15</v>
      </c>
      <c r="N1223">
        <v>120</v>
      </c>
      <c r="O1223">
        <v>0.45454499999999998</v>
      </c>
      <c r="P1223">
        <v>120</v>
      </c>
      <c r="Q1223">
        <v>122</v>
      </c>
      <c r="R1223" s="99">
        <v>0.48554570200000002</v>
      </c>
      <c r="S1223" s="102">
        <f t="shared" si="95"/>
        <v>-105.95383624670617</v>
      </c>
      <c r="T1223" s="99">
        <v>0.54289512600000001</v>
      </c>
      <c r="U1223" s="102">
        <f t="shared" si="96"/>
        <v>118.76817703763973</v>
      </c>
      <c r="V1223">
        <v>0.45760899999999999</v>
      </c>
      <c r="W1223" s="100">
        <f t="shared" si="97"/>
        <v>118.52717057575356</v>
      </c>
      <c r="X1223">
        <v>0.60214400000000001</v>
      </c>
      <c r="Y1223" s="100">
        <f t="shared" si="98"/>
        <v>-151.34722110512345</v>
      </c>
      <c r="Z1223">
        <v>0.56433100000000003</v>
      </c>
      <c r="AA1223" s="100">
        <f t="shared" si="99"/>
        <v>-129.53205300354171</v>
      </c>
      <c r="AB1223">
        <v>0.41896600000000001</v>
      </c>
      <c r="AC1223">
        <v>-1</v>
      </c>
      <c r="AD1223">
        <v>1</v>
      </c>
      <c r="AE1223">
        <v>4</v>
      </c>
      <c r="AF1223" t="s">
        <v>228</v>
      </c>
      <c r="AG1223" s="99" t="s">
        <v>324</v>
      </c>
      <c r="AH1223">
        <v>-1</v>
      </c>
      <c r="AI1223">
        <v>5</v>
      </c>
      <c r="AJ1223">
        <v>-1</v>
      </c>
    </row>
    <row r="1224" spans="1:36" x14ac:dyDescent="0.2">
      <c r="A1224">
        <v>776213</v>
      </c>
      <c r="B1224" s="85">
        <v>45923</v>
      </c>
      <c r="C1224">
        <v>2025</v>
      </c>
      <c r="D1224">
        <v>9.4</v>
      </c>
      <c r="E1224">
        <v>9</v>
      </c>
      <c r="F1224">
        <v>110.5</v>
      </c>
      <c r="G1224">
        <v>1</v>
      </c>
      <c r="H1224">
        <v>148</v>
      </c>
      <c r="I1224">
        <v>0.40322599999999997</v>
      </c>
      <c r="J1224">
        <v>138</v>
      </c>
      <c r="K1224">
        <v>148</v>
      </c>
      <c r="L1224">
        <v>0.340368381</v>
      </c>
      <c r="M1224">
        <v>14</v>
      </c>
      <c r="N1224">
        <v>-162</v>
      </c>
      <c r="O1224">
        <v>0.61832100000000001</v>
      </c>
      <c r="P1224">
        <v>-150</v>
      </c>
      <c r="Q1224">
        <v>-162</v>
      </c>
      <c r="R1224" s="99">
        <v>0.51473299299999997</v>
      </c>
      <c r="S1224" s="102">
        <f t="shared" si="95"/>
        <v>106.0721181483496</v>
      </c>
      <c r="T1224" s="99">
        <v>0.44563788199999999</v>
      </c>
      <c r="U1224" s="102">
        <f t="shared" si="96"/>
        <v>-124.39744025172439</v>
      </c>
      <c r="V1224">
        <v>0.44215599999999999</v>
      </c>
      <c r="W1224" s="100">
        <f t="shared" si="97"/>
        <v>126.16452111924298</v>
      </c>
      <c r="X1224">
        <v>0.407586</v>
      </c>
      <c r="Y1224" s="100">
        <f t="shared" si="98"/>
        <v>145.34699425397338</v>
      </c>
      <c r="Z1224">
        <v>0.460225</v>
      </c>
      <c r="AA1224" s="100">
        <f t="shared" si="99"/>
        <v>117.28502362974632</v>
      </c>
      <c r="AB1224">
        <v>0.553226</v>
      </c>
      <c r="AC1224">
        <v>1</v>
      </c>
      <c r="AD1224">
        <v>5</v>
      </c>
      <c r="AE1224">
        <v>4</v>
      </c>
      <c r="AF1224" t="s">
        <v>222</v>
      </c>
      <c r="AG1224" s="99" t="s">
        <v>326</v>
      </c>
      <c r="AH1224">
        <v>-1</v>
      </c>
      <c r="AI1224">
        <v>9</v>
      </c>
      <c r="AJ1224">
        <v>0</v>
      </c>
    </row>
    <row r="1225" spans="1:36" x14ac:dyDescent="0.2">
      <c r="A1225">
        <v>776214</v>
      </c>
      <c r="B1225" s="85">
        <v>45923</v>
      </c>
      <c r="C1225">
        <v>2025</v>
      </c>
      <c r="D1225">
        <v>9.4</v>
      </c>
      <c r="E1225">
        <v>8</v>
      </c>
      <c r="F1225">
        <v>-110</v>
      </c>
      <c r="G1225">
        <v>23</v>
      </c>
      <c r="H1225">
        <v>102</v>
      </c>
      <c r="I1225">
        <v>0.49504999999999999</v>
      </c>
      <c r="J1225">
        <v>-112</v>
      </c>
      <c r="K1225">
        <v>102</v>
      </c>
      <c r="L1225">
        <v>0.30313439199999997</v>
      </c>
      <c r="M1225">
        <v>17</v>
      </c>
      <c r="N1225">
        <v>-120</v>
      </c>
      <c r="O1225">
        <v>0.54545500000000002</v>
      </c>
      <c r="P1225">
        <v>-104</v>
      </c>
      <c r="Q1225">
        <v>-120</v>
      </c>
      <c r="R1225" s="99">
        <v>0.51639318999999995</v>
      </c>
      <c r="S1225" s="102">
        <f t="shared" si="95"/>
        <v>106.77955300091821</v>
      </c>
      <c r="T1225" s="99">
        <v>0.62381552900000004</v>
      </c>
      <c r="U1225" s="102">
        <f t="shared" si="96"/>
        <v>165.82702825072226</v>
      </c>
      <c r="V1225">
        <v>0.5</v>
      </c>
      <c r="W1225" s="100">
        <f t="shared" si="97"/>
        <v>-100</v>
      </c>
      <c r="X1225">
        <v>0.5</v>
      </c>
      <c r="Y1225" s="100">
        <f t="shared" si="98"/>
        <v>-100</v>
      </c>
      <c r="Z1225">
        <v>0.5</v>
      </c>
      <c r="AA1225" s="100">
        <f t="shared" si="99"/>
        <v>-100</v>
      </c>
      <c r="AB1225">
        <v>0.64505000000000001</v>
      </c>
      <c r="AC1225">
        <v>1</v>
      </c>
      <c r="AD1225">
        <v>7</v>
      </c>
      <c r="AE1225">
        <v>0</v>
      </c>
      <c r="AF1225" t="s">
        <v>226</v>
      </c>
      <c r="AG1225" s="99" t="s">
        <v>326</v>
      </c>
      <c r="AH1225">
        <v>-1</v>
      </c>
      <c r="AI1225">
        <v>7</v>
      </c>
      <c r="AJ1225">
        <v>-1</v>
      </c>
    </row>
    <row r="1226" spans="1:36" x14ac:dyDescent="0.2">
      <c r="A1226">
        <v>776217</v>
      </c>
      <c r="B1226" s="85">
        <v>45923</v>
      </c>
      <c r="C1226">
        <v>2025</v>
      </c>
      <c r="D1226">
        <v>9.4</v>
      </c>
      <c r="E1226">
        <v>7.5</v>
      </c>
      <c r="F1226">
        <v>-105</v>
      </c>
      <c r="G1226">
        <v>29</v>
      </c>
      <c r="H1226">
        <v>-147</v>
      </c>
      <c r="I1226">
        <v>0.59514199999999995</v>
      </c>
      <c r="J1226">
        <v>-156</v>
      </c>
      <c r="K1226">
        <v>-147</v>
      </c>
      <c r="L1226">
        <v>0.33360588699999999</v>
      </c>
      <c r="M1226">
        <v>3</v>
      </c>
      <c r="N1226">
        <v>135</v>
      </c>
      <c r="O1226">
        <v>0.42553200000000002</v>
      </c>
      <c r="P1226">
        <v>143</v>
      </c>
      <c r="Q1226">
        <v>135</v>
      </c>
      <c r="R1226" s="99">
        <v>0.50313359599999996</v>
      </c>
      <c r="S1226" s="102">
        <f t="shared" si="95"/>
        <v>101.26134348177824</v>
      </c>
      <c r="T1226" s="99">
        <v>0.45157498600000001</v>
      </c>
      <c r="U1226" s="102">
        <f t="shared" si="96"/>
        <v>-121.44716403755808</v>
      </c>
      <c r="V1226">
        <v>0.56893700000000003</v>
      </c>
      <c r="W1226" s="100">
        <f t="shared" si="97"/>
        <v>-131.9846518954306</v>
      </c>
      <c r="X1226">
        <v>0.54545100000000002</v>
      </c>
      <c r="Y1226" s="100">
        <f t="shared" si="98"/>
        <v>-119.9982840133847</v>
      </c>
      <c r="Z1226">
        <v>0.60278200000000004</v>
      </c>
      <c r="AA1226" s="100">
        <f t="shared" si="99"/>
        <v>-151.75092770216861</v>
      </c>
      <c r="AB1226">
        <v>0.44514199999999998</v>
      </c>
      <c r="AC1226">
        <v>-1</v>
      </c>
      <c r="AD1226">
        <v>1</v>
      </c>
      <c r="AE1226">
        <v>4</v>
      </c>
      <c r="AF1226" t="s">
        <v>228</v>
      </c>
      <c r="AG1226" s="99" t="s">
        <v>324</v>
      </c>
      <c r="AH1226">
        <v>-1</v>
      </c>
      <c r="AI1226">
        <v>5</v>
      </c>
      <c r="AJ1226">
        <v>-1</v>
      </c>
    </row>
    <row r="1227" spans="1:36" x14ac:dyDescent="0.2">
      <c r="A1227">
        <v>776218</v>
      </c>
      <c r="B1227" s="85">
        <v>45923</v>
      </c>
      <c r="C1227">
        <v>2025</v>
      </c>
      <c r="D1227">
        <v>9.4</v>
      </c>
      <c r="E1227">
        <v>6.5</v>
      </c>
      <c r="F1227">
        <v>-107.5</v>
      </c>
      <c r="G1227">
        <v>7</v>
      </c>
      <c r="H1227">
        <v>139</v>
      </c>
      <c r="I1227">
        <v>0.41841</v>
      </c>
      <c r="J1227">
        <v>133</v>
      </c>
      <c r="K1227">
        <v>139</v>
      </c>
      <c r="L1227">
        <v>0.30274477700000002</v>
      </c>
      <c r="M1227">
        <v>10</v>
      </c>
      <c r="N1227">
        <v>-152</v>
      </c>
      <c r="O1227">
        <v>0.60317500000000002</v>
      </c>
      <c r="P1227">
        <v>-145</v>
      </c>
      <c r="Q1227">
        <v>-152</v>
      </c>
      <c r="R1227" s="99">
        <v>0.44891489899999998</v>
      </c>
      <c r="S1227" s="102">
        <f t="shared" si="95"/>
        <v>-122.75936981098057</v>
      </c>
      <c r="T1227" s="99">
        <v>0.59835229899999998</v>
      </c>
      <c r="U1227" s="102">
        <f t="shared" si="96"/>
        <v>148.97441153285723</v>
      </c>
      <c r="V1227">
        <v>0.44427499999999998</v>
      </c>
      <c r="W1227" s="100">
        <f t="shared" si="97"/>
        <v>125.08581396657478</v>
      </c>
      <c r="X1227">
        <v>0.55928500000000003</v>
      </c>
      <c r="Y1227" s="100">
        <f t="shared" si="98"/>
        <v>-126.90400825930593</v>
      </c>
      <c r="Z1227">
        <v>0.44613900000000001</v>
      </c>
      <c r="AA1227" s="100">
        <f t="shared" si="99"/>
        <v>124.14538966555264</v>
      </c>
      <c r="AB1227">
        <v>0.56840999999999997</v>
      </c>
      <c r="AC1227">
        <v>1</v>
      </c>
      <c r="AD1227">
        <v>5</v>
      </c>
      <c r="AE1227">
        <v>2</v>
      </c>
      <c r="AF1227" t="s">
        <v>228</v>
      </c>
      <c r="AG1227" s="99" t="s">
        <v>326</v>
      </c>
      <c r="AH1227">
        <v>-1</v>
      </c>
      <c r="AI1227">
        <v>7</v>
      </c>
      <c r="AJ1227">
        <v>1</v>
      </c>
    </row>
    <row r="1228" spans="1:36" x14ac:dyDescent="0.2">
      <c r="A1228">
        <v>776223</v>
      </c>
      <c r="B1228" s="85">
        <v>45923</v>
      </c>
      <c r="C1228">
        <v>2025</v>
      </c>
      <c r="D1228">
        <v>9.4</v>
      </c>
      <c r="E1228">
        <v>8.5</v>
      </c>
      <c r="F1228">
        <v>-100</v>
      </c>
      <c r="G1228">
        <v>2</v>
      </c>
      <c r="H1228">
        <v>-110</v>
      </c>
      <c r="I1228">
        <v>0.52381</v>
      </c>
      <c r="J1228">
        <v>105</v>
      </c>
      <c r="K1228">
        <v>-110</v>
      </c>
      <c r="L1228">
        <v>0.32065001999999998</v>
      </c>
      <c r="M1228">
        <v>27</v>
      </c>
      <c r="N1228">
        <v>102</v>
      </c>
      <c r="O1228">
        <v>0.49504999999999999</v>
      </c>
      <c r="P1228">
        <v>-114</v>
      </c>
      <c r="Q1228">
        <v>102</v>
      </c>
      <c r="R1228" s="99">
        <v>0.51642149599999998</v>
      </c>
      <c r="S1228" s="102">
        <f t="shared" si="95"/>
        <v>106.79165672757034</v>
      </c>
      <c r="T1228" s="99">
        <v>0.53158531200000003</v>
      </c>
      <c r="U1228" s="102">
        <f t="shared" si="96"/>
        <v>113.48604679108611</v>
      </c>
      <c r="V1228">
        <v>0.53886800000000001</v>
      </c>
      <c r="W1228" s="100">
        <f t="shared" si="97"/>
        <v>-116.85764596688151</v>
      </c>
      <c r="X1228">
        <v>0.554531</v>
      </c>
      <c r="Y1228" s="100">
        <f t="shared" si="98"/>
        <v>-124.4825116899268</v>
      </c>
      <c r="Z1228">
        <v>0.51973499999999995</v>
      </c>
      <c r="AA1228" s="100">
        <f t="shared" si="99"/>
        <v>-108.21837943635282</v>
      </c>
      <c r="AB1228">
        <v>0.67381000000000002</v>
      </c>
      <c r="AC1228">
        <v>1</v>
      </c>
      <c r="AD1228">
        <v>6</v>
      </c>
      <c r="AE1228">
        <v>0</v>
      </c>
      <c r="AF1228" t="s">
        <v>224</v>
      </c>
      <c r="AG1228" s="99" t="s">
        <v>325</v>
      </c>
      <c r="AH1228">
        <v>1</v>
      </c>
      <c r="AI1228">
        <v>6</v>
      </c>
      <c r="AJ1228">
        <v>-1</v>
      </c>
    </row>
    <row r="1229" spans="1:36" x14ac:dyDescent="0.2">
      <c r="A1229">
        <v>776193</v>
      </c>
      <c r="B1229" s="85">
        <v>45924</v>
      </c>
      <c r="C1229">
        <v>2025</v>
      </c>
      <c r="D1229">
        <v>9.4</v>
      </c>
      <c r="E1229">
        <v>8.5</v>
      </c>
      <c r="F1229">
        <v>108.5</v>
      </c>
      <c r="G1229">
        <v>1</v>
      </c>
      <c r="H1229">
        <v>124</v>
      </c>
      <c r="I1229">
        <v>0.44642900000000002</v>
      </c>
      <c r="J1229">
        <v>132</v>
      </c>
      <c r="K1229">
        <v>124</v>
      </c>
      <c r="L1229">
        <v>0.340368381</v>
      </c>
      <c r="M1229">
        <v>14</v>
      </c>
      <c r="N1229">
        <v>-134</v>
      </c>
      <c r="O1229">
        <v>0.57264999999999999</v>
      </c>
      <c r="P1229">
        <v>-143</v>
      </c>
      <c r="Q1229">
        <v>-134</v>
      </c>
      <c r="R1229" s="99">
        <v>0.50892957800000005</v>
      </c>
      <c r="S1229" s="102">
        <f t="shared" si="95"/>
        <v>103.63678103992997</v>
      </c>
      <c r="T1229" s="99">
        <v>0.57537342300000005</v>
      </c>
      <c r="U1229" s="102">
        <f t="shared" si="96"/>
        <v>135.50103883394002</v>
      </c>
      <c r="V1229">
        <v>0.46031100000000003</v>
      </c>
      <c r="W1229" s="100">
        <f t="shared" si="97"/>
        <v>117.24442822352712</v>
      </c>
      <c r="X1229">
        <v>0.41263</v>
      </c>
      <c r="Y1229" s="100">
        <f t="shared" si="98"/>
        <v>142.34786612703874</v>
      </c>
      <c r="Z1229">
        <v>0.388795</v>
      </c>
      <c r="AA1229" s="100">
        <f t="shared" si="99"/>
        <v>157.20495376740956</v>
      </c>
      <c r="AB1229">
        <v>0.296429</v>
      </c>
      <c r="AC1229">
        <v>-1</v>
      </c>
      <c r="AD1229">
        <v>4</v>
      </c>
      <c r="AE1229">
        <v>5</v>
      </c>
      <c r="AF1229" t="s">
        <v>222</v>
      </c>
      <c r="AG1229" s="99" t="s">
        <v>323</v>
      </c>
      <c r="AH1229">
        <v>1</v>
      </c>
      <c r="AI1229">
        <v>9</v>
      </c>
      <c r="AJ1229">
        <v>1</v>
      </c>
    </row>
    <row r="1230" spans="1:36" x14ac:dyDescent="0.2">
      <c r="A1230">
        <v>776195</v>
      </c>
      <c r="B1230" s="85">
        <v>45924</v>
      </c>
      <c r="C1230">
        <v>2025</v>
      </c>
      <c r="D1230">
        <v>9.4</v>
      </c>
      <c r="E1230">
        <v>9</v>
      </c>
      <c r="F1230">
        <v>-104</v>
      </c>
      <c r="G1230">
        <v>20</v>
      </c>
      <c r="H1230">
        <v>119</v>
      </c>
      <c r="I1230">
        <v>0.456621</v>
      </c>
      <c r="J1230">
        <v>115</v>
      </c>
      <c r="K1230">
        <v>119</v>
      </c>
      <c r="L1230">
        <v>0.33728248799999999</v>
      </c>
      <c r="M1230">
        <v>12</v>
      </c>
      <c r="N1230">
        <v>-129</v>
      </c>
      <c r="O1230">
        <v>0.56331900000000001</v>
      </c>
      <c r="P1230">
        <v>-125</v>
      </c>
      <c r="Q1230">
        <v>-129</v>
      </c>
      <c r="R1230" s="99">
        <v>0.48639898199999998</v>
      </c>
      <c r="S1230" s="102">
        <f t="shared" si="95"/>
        <v>-105.5925355534564</v>
      </c>
      <c r="T1230" s="99">
        <v>0.581923525</v>
      </c>
      <c r="U1230" s="102">
        <f t="shared" si="96"/>
        <v>139.19068873703071</v>
      </c>
      <c r="V1230">
        <v>0.46066299999999999</v>
      </c>
      <c r="W1230" s="100">
        <f t="shared" si="97"/>
        <v>117.07842826534798</v>
      </c>
      <c r="X1230">
        <v>0.55389500000000003</v>
      </c>
      <c r="Y1230" s="100">
        <f t="shared" si="98"/>
        <v>-124.1624729604017</v>
      </c>
      <c r="Z1230">
        <v>0.52060399999999996</v>
      </c>
      <c r="AA1230" s="100">
        <f t="shared" si="99"/>
        <v>-108.59581640230623</v>
      </c>
      <c r="AB1230">
        <v>0.60662099999999997</v>
      </c>
      <c r="AC1230">
        <v>1</v>
      </c>
      <c r="AD1230">
        <v>6</v>
      </c>
      <c r="AE1230">
        <v>0</v>
      </c>
      <c r="AF1230" t="s">
        <v>224</v>
      </c>
      <c r="AG1230" s="99" t="s">
        <v>326</v>
      </c>
      <c r="AH1230">
        <v>-1</v>
      </c>
      <c r="AI1230">
        <v>6</v>
      </c>
      <c r="AJ1230">
        <v>-1</v>
      </c>
    </row>
    <row r="1231" spans="1:36" x14ac:dyDescent="0.2">
      <c r="A1231">
        <v>776196</v>
      </c>
      <c r="B1231" s="85">
        <v>45924</v>
      </c>
      <c r="C1231">
        <v>2025</v>
      </c>
      <c r="D1231">
        <v>9.4</v>
      </c>
      <c r="E1231">
        <v>7.5</v>
      </c>
      <c r="F1231">
        <v>-122</v>
      </c>
      <c r="G1231">
        <v>25</v>
      </c>
      <c r="H1231">
        <v>-104</v>
      </c>
      <c r="I1231">
        <v>0.50980400000000003</v>
      </c>
      <c r="J1231">
        <v>-124</v>
      </c>
      <c r="K1231">
        <v>-104</v>
      </c>
      <c r="L1231">
        <v>0.32085561499999998</v>
      </c>
      <c r="M1231">
        <v>26</v>
      </c>
      <c r="N1231">
        <v>-122</v>
      </c>
      <c r="O1231">
        <v>0.54954999999999998</v>
      </c>
      <c r="P1231">
        <v>106</v>
      </c>
      <c r="Q1231">
        <v>-122</v>
      </c>
      <c r="R1231" s="99">
        <v>0.50100299299999995</v>
      </c>
      <c r="S1231" s="102">
        <f t="shared" si="95"/>
        <v>100.40200361362086</v>
      </c>
      <c r="T1231" s="99">
        <v>0.60471920800000001</v>
      </c>
      <c r="U1231" s="102">
        <f t="shared" si="96"/>
        <v>152.98471877176365</v>
      </c>
      <c r="V1231">
        <v>0.5</v>
      </c>
      <c r="W1231" s="100">
        <f t="shared" si="97"/>
        <v>-100</v>
      </c>
      <c r="X1231">
        <v>0.5</v>
      </c>
      <c r="Y1231" s="100">
        <f t="shared" si="98"/>
        <v>-100</v>
      </c>
      <c r="Z1231">
        <v>0.5</v>
      </c>
      <c r="AA1231" s="100">
        <f t="shared" si="99"/>
        <v>-100</v>
      </c>
      <c r="AB1231">
        <v>0.65980399999999995</v>
      </c>
      <c r="AC1231">
        <v>1</v>
      </c>
      <c r="AD1231">
        <v>4</v>
      </c>
      <c r="AE1231">
        <v>3</v>
      </c>
      <c r="AF1231" t="s">
        <v>222</v>
      </c>
      <c r="AG1231" s="99" t="s">
        <v>326</v>
      </c>
      <c r="AH1231">
        <v>-1</v>
      </c>
      <c r="AI1231">
        <v>7</v>
      </c>
      <c r="AJ1231">
        <v>-1</v>
      </c>
    </row>
    <row r="1232" spans="1:36" x14ac:dyDescent="0.2">
      <c r="A1232">
        <v>776197</v>
      </c>
      <c r="B1232" s="85">
        <v>45924</v>
      </c>
      <c r="C1232">
        <v>2025</v>
      </c>
      <c r="D1232">
        <v>9.4</v>
      </c>
      <c r="E1232">
        <v>8.5</v>
      </c>
      <c r="F1232">
        <v>107.5</v>
      </c>
      <c r="G1232">
        <v>4</v>
      </c>
      <c r="H1232">
        <v>106</v>
      </c>
      <c r="I1232">
        <v>0.48543700000000001</v>
      </c>
      <c r="J1232">
        <v>-114</v>
      </c>
      <c r="K1232">
        <v>106</v>
      </c>
      <c r="L1232">
        <v>0.34782608700000001</v>
      </c>
      <c r="M1232">
        <v>13</v>
      </c>
      <c r="N1232">
        <v>-115</v>
      </c>
      <c r="O1232">
        <v>0.53488400000000003</v>
      </c>
      <c r="P1232">
        <v>106</v>
      </c>
      <c r="Q1232">
        <v>-115</v>
      </c>
      <c r="R1232" s="99">
        <v>0.550311632</v>
      </c>
      <c r="S1232" s="102">
        <f t="shared" si="95"/>
        <v>122.37622121459898</v>
      </c>
      <c r="T1232" s="99">
        <v>0.47659370499999998</v>
      </c>
      <c r="U1232" s="102">
        <f t="shared" si="96"/>
        <v>-109.82232654541673</v>
      </c>
      <c r="V1232">
        <v>0.55456700000000003</v>
      </c>
      <c r="W1232" s="100">
        <f t="shared" si="97"/>
        <v>-124.50065441940765</v>
      </c>
      <c r="X1232">
        <v>0.40975600000000001</v>
      </c>
      <c r="Y1232" s="100">
        <f t="shared" si="98"/>
        <v>144.04767715420886</v>
      </c>
      <c r="Z1232">
        <v>0.53021799999999997</v>
      </c>
      <c r="AA1232" s="100">
        <f t="shared" si="99"/>
        <v>-112.8646904308807</v>
      </c>
      <c r="AB1232">
        <v>0.63543700000000003</v>
      </c>
      <c r="AC1232">
        <v>1</v>
      </c>
      <c r="AD1232">
        <v>3</v>
      </c>
      <c r="AE1232">
        <v>2</v>
      </c>
      <c r="AF1232" t="s">
        <v>222</v>
      </c>
      <c r="AG1232" s="99" t="s">
        <v>326</v>
      </c>
      <c r="AH1232">
        <v>-1</v>
      </c>
      <c r="AI1232">
        <v>5</v>
      </c>
      <c r="AJ1232">
        <v>-1</v>
      </c>
    </row>
    <row r="1233" spans="1:36" x14ac:dyDescent="0.2">
      <c r="A1233">
        <v>776198</v>
      </c>
      <c r="B1233" s="85">
        <v>45924</v>
      </c>
      <c r="C1233">
        <v>2025</v>
      </c>
      <c r="D1233">
        <v>9.4</v>
      </c>
      <c r="E1233">
        <v>7.5</v>
      </c>
      <c r="F1233">
        <v>103</v>
      </c>
      <c r="G1233">
        <v>23</v>
      </c>
      <c r="H1233">
        <v>-136</v>
      </c>
      <c r="I1233">
        <v>0.57627099999999998</v>
      </c>
      <c r="J1233">
        <v>-129</v>
      </c>
      <c r="K1233">
        <v>-136</v>
      </c>
      <c r="L1233">
        <v>0.30313439199999997</v>
      </c>
      <c r="M1233">
        <v>17</v>
      </c>
      <c r="N1233">
        <v>125</v>
      </c>
      <c r="O1233">
        <v>0.44444400000000001</v>
      </c>
      <c r="P1233">
        <v>119</v>
      </c>
      <c r="Q1233">
        <v>125</v>
      </c>
      <c r="R1233" s="99">
        <v>0.51019177400000004</v>
      </c>
      <c r="S1233" s="102">
        <f t="shared" si="95"/>
        <v>104.16153647856459</v>
      </c>
      <c r="T1233" s="99">
        <v>0.44441494399999998</v>
      </c>
      <c r="U1233" s="102">
        <f t="shared" si="96"/>
        <v>-125.01493559136479</v>
      </c>
      <c r="V1233">
        <v>0.61075500000000005</v>
      </c>
      <c r="W1233" s="100">
        <f t="shared" si="97"/>
        <v>-156.90760318051616</v>
      </c>
      <c r="X1233">
        <v>0.51137500000000002</v>
      </c>
      <c r="Y1233" s="100">
        <f t="shared" si="98"/>
        <v>-104.65592223074955</v>
      </c>
      <c r="Z1233">
        <v>0.60814400000000002</v>
      </c>
      <c r="AA1233" s="100">
        <f t="shared" si="99"/>
        <v>-155.19578620717814</v>
      </c>
      <c r="AB1233">
        <v>0.42627100000000001</v>
      </c>
      <c r="AC1233">
        <v>-1</v>
      </c>
      <c r="AD1233">
        <v>1</v>
      </c>
      <c r="AE1233">
        <v>3</v>
      </c>
      <c r="AF1233" t="s">
        <v>225</v>
      </c>
      <c r="AG1233" s="99" t="s">
        <v>324</v>
      </c>
      <c r="AH1233">
        <v>-1</v>
      </c>
      <c r="AI1233">
        <v>4</v>
      </c>
      <c r="AJ1233">
        <v>-1</v>
      </c>
    </row>
    <row r="1234" spans="1:36" x14ac:dyDescent="0.2">
      <c r="A1234">
        <v>776201</v>
      </c>
      <c r="B1234" s="85">
        <v>45924</v>
      </c>
      <c r="C1234">
        <v>2025</v>
      </c>
      <c r="D1234">
        <v>9.4</v>
      </c>
      <c r="E1234">
        <v>7.5</v>
      </c>
      <c r="F1234">
        <v>101</v>
      </c>
      <c r="G1234">
        <v>21</v>
      </c>
      <c r="H1234">
        <v>-149</v>
      </c>
      <c r="I1234">
        <v>0.59839399999999998</v>
      </c>
      <c r="J1234">
        <v>-154</v>
      </c>
      <c r="K1234">
        <v>-149</v>
      </c>
      <c r="L1234">
        <v>0.323198667</v>
      </c>
      <c r="M1234">
        <v>11</v>
      </c>
      <c r="N1234">
        <v>137</v>
      </c>
      <c r="O1234">
        <v>0.42194100000000001</v>
      </c>
      <c r="P1234">
        <v>141</v>
      </c>
      <c r="Q1234">
        <v>137</v>
      </c>
      <c r="R1234" s="99">
        <v>0.48459398100000001</v>
      </c>
      <c r="S1234" s="102">
        <f t="shared" si="95"/>
        <v>-106.35832041009195</v>
      </c>
      <c r="T1234" s="99">
        <v>0.41601547500000002</v>
      </c>
      <c r="U1234" s="102">
        <f t="shared" si="96"/>
        <v>-140.37567352512545</v>
      </c>
      <c r="V1234">
        <v>0.64957900000000002</v>
      </c>
      <c r="W1234" s="100">
        <f t="shared" si="97"/>
        <v>-185.37102513833361</v>
      </c>
      <c r="X1234">
        <v>0.65721499999999999</v>
      </c>
      <c r="Y1234" s="100">
        <f t="shared" si="98"/>
        <v>-191.72805111075456</v>
      </c>
      <c r="Z1234">
        <v>0.64114300000000002</v>
      </c>
      <c r="AA1234" s="100">
        <f t="shared" si="99"/>
        <v>-178.66253131470197</v>
      </c>
      <c r="AB1234">
        <v>0.748394</v>
      </c>
      <c r="AC1234">
        <v>1</v>
      </c>
      <c r="AD1234">
        <v>11</v>
      </c>
      <c r="AE1234">
        <v>1</v>
      </c>
      <c r="AF1234" t="s">
        <v>229</v>
      </c>
      <c r="AG1234" s="99" t="s">
        <v>325</v>
      </c>
      <c r="AH1234">
        <v>1</v>
      </c>
      <c r="AI1234">
        <v>12</v>
      </c>
      <c r="AJ1234">
        <v>1</v>
      </c>
    </row>
    <row r="1235" spans="1:36" x14ac:dyDescent="0.2">
      <c r="A1235">
        <v>776202</v>
      </c>
      <c r="B1235" s="85">
        <v>45924</v>
      </c>
      <c r="C1235">
        <v>2025</v>
      </c>
      <c r="D1235">
        <v>9.4</v>
      </c>
      <c r="E1235">
        <v>7</v>
      </c>
      <c r="F1235">
        <v>103</v>
      </c>
      <c r="G1235">
        <v>6</v>
      </c>
      <c r="H1235">
        <v>-125</v>
      </c>
      <c r="I1235">
        <v>0.55555600000000005</v>
      </c>
      <c r="J1235">
        <v>-111</v>
      </c>
      <c r="K1235">
        <v>-125</v>
      </c>
      <c r="L1235">
        <v>0.333208536</v>
      </c>
      <c r="M1235">
        <v>22</v>
      </c>
      <c r="N1235">
        <v>115</v>
      </c>
      <c r="O1235">
        <v>0.46511599999999997</v>
      </c>
      <c r="P1235">
        <v>103</v>
      </c>
      <c r="Q1235">
        <v>115</v>
      </c>
      <c r="R1235" s="99">
        <v>0.50825111899999997</v>
      </c>
      <c r="S1235" s="102">
        <f t="shared" si="95"/>
        <v>103.35582624335447</v>
      </c>
      <c r="T1235" s="99">
        <v>0.50250017700000005</v>
      </c>
      <c r="U1235" s="102">
        <f t="shared" si="96"/>
        <v>101.00509663899923</v>
      </c>
      <c r="V1235">
        <v>0.50293200000000005</v>
      </c>
      <c r="W1235" s="100">
        <f t="shared" si="97"/>
        <v>-101.17971786556367</v>
      </c>
      <c r="X1235">
        <v>0.55979500000000004</v>
      </c>
      <c r="Y1235" s="100">
        <f t="shared" si="98"/>
        <v>-127.16688815438263</v>
      </c>
      <c r="Z1235">
        <v>0.53184399999999998</v>
      </c>
      <c r="AA1235" s="100">
        <f t="shared" si="99"/>
        <v>-113.60401233776773</v>
      </c>
      <c r="AB1235">
        <v>0.40555600000000003</v>
      </c>
      <c r="AC1235">
        <v>-1</v>
      </c>
      <c r="AD1235">
        <v>3</v>
      </c>
      <c r="AE1235">
        <v>4</v>
      </c>
      <c r="AF1235" t="s">
        <v>222</v>
      </c>
      <c r="AG1235" s="99" t="s">
        <v>324</v>
      </c>
      <c r="AH1235">
        <v>-1</v>
      </c>
      <c r="AI1235">
        <v>7</v>
      </c>
      <c r="AJ1235">
        <v>0</v>
      </c>
    </row>
    <row r="1236" spans="1:36" x14ac:dyDescent="0.2">
      <c r="A1236">
        <v>776203</v>
      </c>
      <c r="B1236" s="85">
        <v>45924</v>
      </c>
      <c r="C1236">
        <v>2025</v>
      </c>
      <c r="D1236">
        <v>9.4</v>
      </c>
      <c r="E1236">
        <v>8.5</v>
      </c>
      <c r="F1236">
        <v>109.5</v>
      </c>
      <c r="G1236">
        <v>2</v>
      </c>
      <c r="H1236">
        <v>-115</v>
      </c>
      <c r="I1236">
        <v>0.53488400000000003</v>
      </c>
      <c r="J1236">
        <v>-115</v>
      </c>
      <c r="K1236">
        <v>-115</v>
      </c>
      <c r="L1236">
        <v>0.32065001999999998</v>
      </c>
      <c r="M1236">
        <v>27</v>
      </c>
      <c r="N1236">
        <v>106</v>
      </c>
      <c r="O1236">
        <v>0.48543700000000001</v>
      </c>
      <c r="P1236">
        <v>106</v>
      </c>
      <c r="Q1236">
        <v>106</v>
      </c>
      <c r="R1236" s="99">
        <v>0.50047228099999996</v>
      </c>
      <c r="S1236" s="102">
        <f t="shared" si="95"/>
        <v>100.18909100818085</v>
      </c>
      <c r="T1236" s="99">
        <v>0.53954455800000001</v>
      </c>
      <c r="U1236" s="102">
        <f t="shared" si="96"/>
        <v>117.17628000148601</v>
      </c>
      <c r="V1236">
        <v>0.52432900000000005</v>
      </c>
      <c r="W1236" s="100">
        <f t="shared" si="97"/>
        <v>-110.22933918611815</v>
      </c>
      <c r="X1236">
        <v>0.55976899999999996</v>
      </c>
      <c r="Y1236" s="100">
        <f t="shared" si="98"/>
        <v>-127.15347170008471</v>
      </c>
      <c r="Z1236">
        <v>0.486234</v>
      </c>
      <c r="AA1236" s="100">
        <f t="shared" si="99"/>
        <v>105.66229428629013</v>
      </c>
      <c r="AB1236">
        <v>0.384884</v>
      </c>
      <c r="AC1236">
        <v>-1</v>
      </c>
      <c r="AD1236">
        <v>2</v>
      </c>
      <c r="AE1236">
        <v>6</v>
      </c>
      <c r="AF1236" t="s">
        <v>227</v>
      </c>
      <c r="AG1236" s="99" t="s">
        <v>324</v>
      </c>
      <c r="AH1236">
        <v>-1</v>
      </c>
      <c r="AI1236">
        <v>8</v>
      </c>
      <c r="AJ1236">
        <v>0</v>
      </c>
    </row>
    <row r="1237" spans="1:36" x14ac:dyDescent="0.2">
      <c r="A1237">
        <v>776204</v>
      </c>
      <c r="B1237" s="85">
        <v>45924</v>
      </c>
      <c r="C1237">
        <v>2025</v>
      </c>
      <c r="D1237">
        <v>9.4</v>
      </c>
      <c r="E1237">
        <v>7.5</v>
      </c>
      <c r="F1237">
        <v>103</v>
      </c>
      <c r="G1237">
        <v>7</v>
      </c>
      <c r="H1237">
        <v>-128</v>
      </c>
      <c r="I1237">
        <v>0.56140400000000001</v>
      </c>
      <c r="J1237">
        <v>-119</v>
      </c>
      <c r="K1237">
        <v>-128</v>
      </c>
      <c r="L1237">
        <v>0.30274477700000002</v>
      </c>
      <c r="M1237">
        <v>10</v>
      </c>
      <c r="N1237">
        <v>118</v>
      </c>
      <c r="O1237">
        <v>0.45871600000000001</v>
      </c>
      <c r="P1237">
        <v>110</v>
      </c>
      <c r="Q1237">
        <v>118</v>
      </c>
      <c r="R1237" s="99">
        <v>0.44453248200000001</v>
      </c>
      <c r="S1237" s="102">
        <f t="shared" si="95"/>
        <v>-124.95543981418209</v>
      </c>
      <c r="T1237" s="99">
        <v>0.55058434099999998</v>
      </c>
      <c r="U1237" s="102">
        <f t="shared" si="96"/>
        <v>122.51116087612782</v>
      </c>
      <c r="V1237">
        <v>0.517926</v>
      </c>
      <c r="W1237" s="100">
        <f t="shared" si="97"/>
        <v>-107.43703248878802</v>
      </c>
      <c r="X1237">
        <v>0.54735699999999998</v>
      </c>
      <c r="Y1237" s="100">
        <f t="shared" si="98"/>
        <v>-120.92465806386048</v>
      </c>
      <c r="Z1237">
        <v>0.54817499999999997</v>
      </c>
      <c r="AA1237" s="100">
        <f t="shared" si="99"/>
        <v>-121.32462789796934</v>
      </c>
      <c r="AB1237">
        <v>0.71140400000000004</v>
      </c>
      <c r="AC1237">
        <v>1</v>
      </c>
      <c r="AD1237">
        <v>5</v>
      </c>
      <c r="AE1237">
        <v>1</v>
      </c>
      <c r="AF1237" t="s">
        <v>227</v>
      </c>
      <c r="AG1237" s="99" t="s">
        <v>325</v>
      </c>
      <c r="AH1237">
        <v>1</v>
      </c>
      <c r="AI1237">
        <v>6</v>
      </c>
      <c r="AJ1237">
        <v>-1</v>
      </c>
    </row>
    <row r="1238" spans="1:36" x14ac:dyDescent="0.2">
      <c r="A1238">
        <v>776205</v>
      </c>
      <c r="B1238" s="85">
        <v>45924</v>
      </c>
      <c r="C1238">
        <v>2025</v>
      </c>
      <c r="D1238">
        <v>9.4</v>
      </c>
      <c r="E1238">
        <v>7</v>
      </c>
      <c r="F1238">
        <v>-107.5</v>
      </c>
      <c r="G1238">
        <v>5</v>
      </c>
      <c r="H1238">
        <v>-112</v>
      </c>
      <c r="I1238">
        <v>0.52830200000000005</v>
      </c>
      <c r="J1238">
        <v>-115</v>
      </c>
      <c r="K1238">
        <v>-112</v>
      </c>
      <c r="L1238">
        <v>0.31173380000000001</v>
      </c>
      <c r="M1238">
        <v>18</v>
      </c>
      <c r="N1238">
        <v>104</v>
      </c>
      <c r="O1238">
        <v>0.49019600000000002</v>
      </c>
      <c r="P1238">
        <v>106</v>
      </c>
      <c r="Q1238">
        <v>104</v>
      </c>
      <c r="R1238" s="99">
        <v>0.474794779</v>
      </c>
      <c r="S1238" s="102">
        <f t="shared" si="95"/>
        <v>-110.61731177966469</v>
      </c>
      <c r="T1238" s="99">
        <v>0.48079778400000001</v>
      </c>
      <c r="U1238" s="102">
        <f t="shared" si="96"/>
        <v>-107.98764746386604</v>
      </c>
      <c r="V1238">
        <v>0.55684199999999995</v>
      </c>
      <c r="W1238" s="100">
        <f t="shared" si="97"/>
        <v>-125.65315305150757</v>
      </c>
      <c r="X1238">
        <v>0.53183800000000003</v>
      </c>
      <c r="Y1238" s="100">
        <f t="shared" si="98"/>
        <v>-113.60127477240786</v>
      </c>
      <c r="Z1238">
        <v>0.52263300000000001</v>
      </c>
      <c r="AA1238" s="100">
        <f t="shared" si="99"/>
        <v>-109.48243175586082</v>
      </c>
      <c r="AB1238">
        <v>0.67830199999999996</v>
      </c>
      <c r="AC1238">
        <v>1</v>
      </c>
      <c r="AD1238">
        <v>10</v>
      </c>
      <c r="AE1238">
        <v>3</v>
      </c>
      <c r="AF1238" t="s">
        <v>226</v>
      </c>
      <c r="AG1238" s="99" t="s">
        <v>325</v>
      </c>
      <c r="AH1238">
        <v>1</v>
      </c>
      <c r="AI1238">
        <v>13</v>
      </c>
      <c r="AJ1238">
        <v>1</v>
      </c>
    </row>
    <row r="1239" spans="1:36" x14ac:dyDescent="0.2">
      <c r="A1239">
        <v>776206</v>
      </c>
      <c r="B1239" s="85">
        <v>45924</v>
      </c>
      <c r="C1239">
        <v>2025</v>
      </c>
      <c r="D1239">
        <v>9.4</v>
      </c>
      <c r="E1239">
        <v>7.5</v>
      </c>
      <c r="F1239">
        <v>114</v>
      </c>
      <c r="G1239">
        <v>29</v>
      </c>
      <c r="H1239">
        <v>110</v>
      </c>
      <c r="I1239">
        <v>0.47619</v>
      </c>
      <c r="J1239">
        <v>111</v>
      </c>
      <c r="K1239">
        <v>110</v>
      </c>
      <c r="L1239">
        <v>0.33360588699999999</v>
      </c>
      <c r="M1239">
        <v>3</v>
      </c>
      <c r="N1239">
        <v>-119</v>
      </c>
      <c r="O1239">
        <v>0.54337899999999995</v>
      </c>
      <c r="P1239">
        <v>-120</v>
      </c>
      <c r="Q1239">
        <v>-119</v>
      </c>
      <c r="R1239" s="99">
        <v>0.51464249200000001</v>
      </c>
      <c r="S1239" s="102">
        <f t="shared" si="95"/>
        <v>106.03369341512278</v>
      </c>
      <c r="T1239" s="99">
        <v>0.63599647400000003</v>
      </c>
      <c r="U1239" s="102">
        <f t="shared" si="96"/>
        <v>174.72261353863919</v>
      </c>
      <c r="V1239">
        <v>0.55723500000000004</v>
      </c>
      <c r="W1239" s="100">
        <f t="shared" si="97"/>
        <v>-125.85344370038285</v>
      </c>
      <c r="X1239">
        <v>0.55032199999999998</v>
      </c>
      <c r="Y1239" s="100">
        <f t="shared" si="98"/>
        <v>-122.38134843154434</v>
      </c>
      <c r="Z1239">
        <v>0.49706299999999998</v>
      </c>
      <c r="AA1239" s="100">
        <f t="shared" si="99"/>
        <v>101.18174154986389</v>
      </c>
      <c r="AB1239">
        <v>0.32618999999999998</v>
      </c>
      <c r="AC1239">
        <v>-1</v>
      </c>
      <c r="AD1239">
        <v>1</v>
      </c>
      <c r="AE1239">
        <v>7</v>
      </c>
      <c r="AF1239" t="s">
        <v>224</v>
      </c>
      <c r="AG1239" s="99" t="s">
        <v>323</v>
      </c>
      <c r="AH1239">
        <v>1</v>
      </c>
      <c r="AI1239">
        <v>8</v>
      </c>
      <c r="AJ1239">
        <v>1</v>
      </c>
    </row>
    <row r="1240" spans="1:36" x14ac:dyDescent="0.2">
      <c r="A1240">
        <v>776178</v>
      </c>
      <c r="B1240" s="85">
        <v>45925</v>
      </c>
      <c r="C1240">
        <v>2025</v>
      </c>
      <c r="D1240">
        <v>9.4</v>
      </c>
      <c r="E1240">
        <v>9</v>
      </c>
      <c r="F1240">
        <v>-107.5</v>
      </c>
      <c r="G1240">
        <v>4</v>
      </c>
      <c r="H1240">
        <v>111</v>
      </c>
      <c r="I1240">
        <v>0.47393400000000002</v>
      </c>
      <c r="J1240">
        <v>-102</v>
      </c>
      <c r="K1240">
        <v>111</v>
      </c>
      <c r="L1240">
        <v>0.34782608700000001</v>
      </c>
      <c r="M1240">
        <v>13</v>
      </c>
      <c r="N1240">
        <v>-120</v>
      </c>
      <c r="O1240">
        <v>0.54545500000000002</v>
      </c>
      <c r="P1240">
        <v>-106</v>
      </c>
      <c r="Q1240">
        <v>-120</v>
      </c>
      <c r="R1240" s="99">
        <v>0.55545100800000002</v>
      </c>
      <c r="S1240" s="102">
        <f t="shared" si="95"/>
        <v>124.94708524724314</v>
      </c>
      <c r="T1240" s="99">
        <v>0.49408176300000001</v>
      </c>
      <c r="U1240" s="102">
        <f t="shared" si="96"/>
        <v>-102.39565085910687</v>
      </c>
      <c r="V1240">
        <v>0.47241100000000003</v>
      </c>
      <c r="W1240" s="100">
        <f t="shared" si="97"/>
        <v>111.68008365596904</v>
      </c>
      <c r="X1240">
        <v>0.43743100000000001</v>
      </c>
      <c r="Y1240" s="100">
        <f t="shared" si="98"/>
        <v>128.60748323735629</v>
      </c>
      <c r="Z1240">
        <v>0.49355100000000002</v>
      </c>
      <c r="AA1240" s="100">
        <f t="shared" si="99"/>
        <v>102.61330642628621</v>
      </c>
      <c r="AB1240">
        <v>0.323934</v>
      </c>
      <c r="AC1240">
        <v>-1</v>
      </c>
      <c r="AD1240">
        <v>4</v>
      </c>
      <c r="AE1240">
        <v>9</v>
      </c>
      <c r="AF1240" t="s">
        <v>230</v>
      </c>
      <c r="AG1240" s="99" t="s">
        <v>323</v>
      </c>
      <c r="AH1240">
        <v>1</v>
      </c>
      <c r="AI1240">
        <v>13</v>
      </c>
      <c r="AJ1240">
        <v>1</v>
      </c>
    </row>
    <row r="1241" spans="1:36" x14ac:dyDescent="0.2">
      <c r="A1241">
        <v>776182</v>
      </c>
      <c r="B1241" s="85">
        <v>45925</v>
      </c>
      <c r="C1241">
        <v>2025</v>
      </c>
      <c r="D1241">
        <v>9.4</v>
      </c>
      <c r="E1241">
        <v>9.5</v>
      </c>
      <c r="F1241">
        <v>106.5</v>
      </c>
      <c r="G1241">
        <v>20</v>
      </c>
      <c r="H1241">
        <v>102</v>
      </c>
      <c r="I1241">
        <v>0.49504999999999999</v>
      </c>
      <c r="J1241">
        <v>102</v>
      </c>
      <c r="K1241">
        <v>102</v>
      </c>
      <c r="L1241">
        <v>0.33728248799999999</v>
      </c>
      <c r="M1241">
        <v>12</v>
      </c>
      <c r="N1241">
        <v>-112</v>
      </c>
      <c r="O1241">
        <v>0.52830200000000005</v>
      </c>
      <c r="P1241">
        <v>-112</v>
      </c>
      <c r="Q1241">
        <v>-110</v>
      </c>
      <c r="R1241" s="99">
        <v>0.47098740900000002</v>
      </c>
      <c r="S1241" s="102">
        <f t="shared" si="95"/>
        <v>-112.31990089144823</v>
      </c>
      <c r="T1241" s="99">
        <v>0.51045378900000005</v>
      </c>
      <c r="U1241" s="102">
        <f t="shared" si="96"/>
        <v>104.27080784820947</v>
      </c>
      <c r="V1241">
        <v>0.43004500000000001</v>
      </c>
      <c r="W1241" s="100">
        <f t="shared" si="97"/>
        <v>132.533804601844</v>
      </c>
      <c r="X1241">
        <v>0.54007499999999997</v>
      </c>
      <c r="Y1241" s="100">
        <f t="shared" si="98"/>
        <v>-117.42675436212424</v>
      </c>
      <c r="Z1241">
        <v>0.51123499999999999</v>
      </c>
      <c r="AA1241" s="100">
        <f t="shared" si="99"/>
        <v>-104.59730136159504</v>
      </c>
      <c r="AB1241">
        <v>0.34505000000000002</v>
      </c>
      <c r="AC1241">
        <v>-1</v>
      </c>
      <c r="AD1241">
        <v>5</v>
      </c>
      <c r="AE1241">
        <v>11</v>
      </c>
      <c r="AF1241" t="s">
        <v>224</v>
      </c>
      <c r="AG1241" s="99" t="s">
        <v>323</v>
      </c>
      <c r="AH1241">
        <v>1</v>
      </c>
      <c r="AI1241">
        <v>16</v>
      </c>
      <c r="AJ1241">
        <v>1</v>
      </c>
    </row>
    <row r="1242" spans="1:36" x14ac:dyDescent="0.2">
      <c r="A1242">
        <v>776183</v>
      </c>
      <c r="B1242" s="85">
        <v>45925</v>
      </c>
      <c r="C1242">
        <v>2025</v>
      </c>
      <c r="D1242">
        <v>9.4</v>
      </c>
      <c r="E1242">
        <v>8</v>
      </c>
      <c r="F1242">
        <v>-102</v>
      </c>
      <c r="G1242">
        <v>28</v>
      </c>
      <c r="H1242">
        <v>-135</v>
      </c>
      <c r="I1242">
        <v>0.57446799999999998</v>
      </c>
      <c r="J1242">
        <v>-144</v>
      </c>
      <c r="K1242">
        <v>-135</v>
      </c>
      <c r="L1242">
        <v>0.33222175900000001</v>
      </c>
      <c r="M1242">
        <v>15</v>
      </c>
      <c r="N1242">
        <v>124</v>
      </c>
      <c r="O1242">
        <v>0.44642900000000002</v>
      </c>
      <c r="P1242">
        <v>132</v>
      </c>
      <c r="Q1242">
        <v>124</v>
      </c>
      <c r="R1242" s="99">
        <v>0.50473255800000005</v>
      </c>
      <c r="S1242" s="102">
        <f t="shared" si="95"/>
        <v>101.9111120976937</v>
      </c>
      <c r="T1242" s="99">
        <v>0.518299595</v>
      </c>
      <c r="U1242" s="102">
        <f t="shared" si="96"/>
        <v>107.59791555500145</v>
      </c>
      <c r="V1242">
        <v>0.52014199999999999</v>
      </c>
      <c r="W1242" s="100">
        <f t="shared" si="97"/>
        <v>-108.3949835159568</v>
      </c>
      <c r="X1242">
        <v>0.59492999999999996</v>
      </c>
      <c r="Y1242" s="100">
        <f t="shared" si="98"/>
        <v>-146.87091120053321</v>
      </c>
      <c r="Z1242">
        <v>0.56232499999999996</v>
      </c>
      <c r="AA1242" s="100">
        <f t="shared" si="99"/>
        <v>-128.48003655680583</v>
      </c>
      <c r="AB1242">
        <v>0.42446800000000001</v>
      </c>
      <c r="AC1242">
        <v>-1</v>
      </c>
      <c r="AD1242">
        <v>0</v>
      </c>
      <c r="AE1242">
        <v>4</v>
      </c>
      <c r="AF1242" t="s">
        <v>227</v>
      </c>
      <c r="AG1242" s="99" t="s">
        <v>324</v>
      </c>
      <c r="AH1242">
        <v>-1</v>
      </c>
      <c r="AI1242">
        <v>4</v>
      </c>
      <c r="AJ1242">
        <v>-1</v>
      </c>
    </row>
    <row r="1243" spans="1:36" x14ac:dyDescent="0.2">
      <c r="A1243">
        <v>776185</v>
      </c>
      <c r="B1243" s="85">
        <v>45925</v>
      </c>
      <c r="C1243">
        <v>2025</v>
      </c>
      <c r="D1243">
        <v>9.4</v>
      </c>
      <c r="E1243">
        <v>8.5</v>
      </c>
      <c r="F1243">
        <v>104</v>
      </c>
      <c r="G1243">
        <v>1</v>
      </c>
      <c r="H1243">
        <v>142</v>
      </c>
      <c r="I1243">
        <v>0.41322300000000001</v>
      </c>
      <c r="J1243">
        <v>152</v>
      </c>
      <c r="K1243">
        <v>142</v>
      </c>
      <c r="L1243">
        <v>0.340368381</v>
      </c>
      <c r="M1243">
        <v>14</v>
      </c>
      <c r="N1243">
        <v>-154</v>
      </c>
      <c r="O1243">
        <v>0.60629900000000003</v>
      </c>
      <c r="P1243">
        <v>-166</v>
      </c>
      <c r="Q1243">
        <v>-154</v>
      </c>
      <c r="R1243" s="99">
        <v>0.50717402700000003</v>
      </c>
      <c r="S1243" s="102">
        <f t="shared" si="95"/>
        <v>102.91138348749327</v>
      </c>
      <c r="T1243" s="99">
        <v>0.84819848799999997</v>
      </c>
      <c r="U1243" s="102">
        <f t="shared" si="96"/>
        <v>558.75496681482321</v>
      </c>
      <c r="V1243">
        <v>0.32780999999999999</v>
      </c>
      <c r="W1243" s="100">
        <f t="shared" si="97"/>
        <v>205.05475732894058</v>
      </c>
      <c r="X1243">
        <v>0.43754900000000002</v>
      </c>
      <c r="Y1243" s="100">
        <f t="shared" si="98"/>
        <v>128.54583143830749</v>
      </c>
      <c r="Z1243">
        <v>0.37413299999999999</v>
      </c>
      <c r="AA1243" s="100">
        <f t="shared" si="99"/>
        <v>167.28462872828646</v>
      </c>
      <c r="AB1243">
        <v>0.26322299999999998</v>
      </c>
      <c r="AC1243">
        <v>-1</v>
      </c>
      <c r="AD1243">
        <v>0</v>
      </c>
      <c r="AE1243">
        <v>8</v>
      </c>
      <c r="AF1243" t="s">
        <v>223</v>
      </c>
      <c r="AG1243" s="99" t="s">
        <v>323</v>
      </c>
      <c r="AH1243">
        <v>1</v>
      </c>
      <c r="AI1243">
        <v>8</v>
      </c>
      <c r="AJ1243">
        <v>-1</v>
      </c>
    </row>
    <row r="1244" spans="1:36" x14ac:dyDescent="0.2">
      <c r="A1244">
        <v>776186</v>
      </c>
      <c r="B1244" s="85">
        <v>45925</v>
      </c>
      <c r="C1244">
        <v>2025</v>
      </c>
      <c r="D1244">
        <v>9.4</v>
      </c>
      <c r="E1244">
        <v>8</v>
      </c>
      <c r="F1244">
        <v>-105</v>
      </c>
      <c r="G1244">
        <v>29</v>
      </c>
      <c r="H1244">
        <v>-138</v>
      </c>
      <c r="I1244">
        <v>0.57983200000000001</v>
      </c>
      <c r="J1244">
        <v>-154</v>
      </c>
      <c r="K1244">
        <v>-138</v>
      </c>
      <c r="L1244">
        <v>0.33360588699999999</v>
      </c>
      <c r="M1244">
        <v>3</v>
      </c>
      <c r="N1244">
        <v>118</v>
      </c>
      <c r="O1244">
        <v>0.45871600000000001</v>
      </c>
      <c r="P1244">
        <v>130</v>
      </c>
      <c r="Q1244">
        <v>118</v>
      </c>
      <c r="R1244" s="99">
        <v>0.52485192599999997</v>
      </c>
      <c r="S1244" s="102">
        <f t="shared" si="95"/>
        <v>110.46070787608831</v>
      </c>
      <c r="T1244" s="99">
        <v>0.46318000999999998</v>
      </c>
      <c r="U1244" s="102">
        <f t="shared" si="96"/>
        <v>-115.89878198759054</v>
      </c>
      <c r="V1244">
        <v>0.5</v>
      </c>
      <c r="W1244" s="100">
        <f t="shared" si="97"/>
        <v>-100</v>
      </c>
      <c r="X1244">
        <v>0.5</v>
      </c>
      <c r="Y1244" s="100">
        <f t="shared" si="98"/>
        <v>-100</v>
      </c>
      <c r="Z1244">
        <v>0.5</v>
      </c>
      <c r="AA1244" s="100">
        <f t="shared" si="99"/>
        <v>-100</v>
      </c>
      <c r="AB1244">
        <v>0.72983200000000004</v>
      </c>
      <c r="AC1244">
        <v>1</v>
      </c>
      <c r="AD1244">
        <v>6</v>
      </c>
      <c r="AE1244">
        <v>1</v>
      </c>
      <c r="AF1244" t="s">
        <v>230</v>
      </c>
      <c r="AG1244" s="99" t="s">
        <v>325</v>
      </c>
      <c r="AH1244">
        <v>1</v>
      </c>
      <c r="AI1244">
        <v>7</v>
      </c>
      <c r="AJ1244">
        <v>-1</v>
      </c>
    </row>
    <row r="1245" spans="1:36" x14ac:dyDescent="0.2">
      <c r="A1245">
        <v>776187</v>
      </c>
      <c r="B1245" s="85">
        <v>45925</v>
      </c>
      <c r="C1245">
        <v>2025</v>
      </c>
      <c r="D1245">
        <v>9.4</v>
      </c>
      <c r="E1245">
        <v>7.5</v>
      </c>
      <c r="F1245">
        <v>-106</v>
      </c>
      <c r="G1245">
        <v>5</v>
      </c>
      <c r="H1245">
        <v>104</v>
      </c>
      <c r="I1245">
        <v>0.49019600000000002</v>
      </c>
      <c r="J1245">
        <v>-102</v>
      </c>
      <c r="K1245">
        <v>104</v>
      </c>
      <c r="L1245">
        <v>0.31173380000000001</v>
      </c>
      <c r="M1245">
        <v>18</v>
      </c>
      <c r="N1245">
        <v>-112</v>
      </c>
      <c r="O1245">
        <v>0.52830200000000005</v>
      </c>
      <c r="P1245">
        <v>-106</v>
      </c>
      <c r="Q1245">
        <v>-112</v>
      </c>
      <c r="R1245" s="99">
        <v>0.46552747300000002</v>
      </c>
      <c r="S1245" s="102">
        <f t="shared" si="95"/>
        <v>-114.8100934958139</v>
      </c>
      <c r="T1245" s="99">
        <v>0.55064286500000004</v>
      </c>
      <c r="U1245" s="102">
        <f t="shared" si="96"/>
        <v>122.54014059440719</v>
      </c>
      <c r="V1245">
        <v>0.52740399999999998</v>
      </c>
      <c r="W1245" s="100">
        <f t="shared" si="97"/>
        <v>-111.59722045891205</v>
      </c>
      <c r="X1245">
        <v>0.54708599999999996</v>
      </c>
      <c r="Y1245" s="100">
        <f t="shared" si="98"/>
        <v>-120.79246832732041</v>
      </c>
      <c r="Z1245">
        <v>0.52881500000000004</v>
      </c>
      <c r="AA1245" s="100">
        <f t="shared" si="99"/>
        <v>-112.23086473465838</v>
      </c>
      <c r="AB1245">
        <v>0.340196</v>
      </c>
      <c r="AC1245">
        <v>-1</v>
      </c>
      <c r="AD1245">
        <v>5</v>
      </c>
      <c r="AE1245">
        <v>8</v>
      </c>
      <c r="AF1245" t="s">
        <v>228</v>
      </c>
      <c r="AG1245" s="99" t="s">
        <v>323</v>
      </c>
      <c r="AH1245">
        <v>1</v>
      </c>
      <c r="AI1245">
        <v>13</v>
      </c>
      <c r="AJ1245">
        <v>1</v>
      </c>
    </row>
    <row r="1246" spans="1:36" x14ac:dyDescent="0.2">
      <c r="A1246">
        <v>776188</v>
      </c>
      <c r="B1246" s="85">
        <v>45925</v>
      </c>
      <c r="C1246">
        <v>2025</v>
      </c>
      <c r="D1246">
        <v>9.4</v>
      </c>
      <c r="E1246">
        <v>9.5</v>
      </c>
      <c r="F1246">
        <v>108.5</v>
      </c>
      <c r="G1246">
        <v>21</v>
      </c>
      <c r="H1246">
        <v>-146</v>
      </c>
      <c r="I1246">
        <v>0.59349600000000002</v>
      </c>
      <c r="J1246">
        <v>-151</v>
      </c>
      <c r="K1246">
        <v>-146</v>
      </c>
      <c r="L1246">
        <v>0.323198667</v>
      </c>
      <c r="M1246">
        <v>11</v>
      </c>
      <c r="N1246">
        <v>135</v>
      </c>
      <c r="O1246">
        <v>0.42553200000000002</v>
      </c>
      <c r="P1246">
        <v>139</v>
      </c>
      <c r="Q1246">
        <v>135</v>
      </c>
      <c r="R1246" s="99">
        <v>0.46738202899999998</v>
      </c>
      <c r="S1246" s="102">
        <f t="shared" si="95"/>
        <v>-113.95773434840393</v>
      </c>
      <c r="T1246" s="99">
        <v>0.57567109400000005</v>
      </c>
      <c r="U1246" s="102">
        <f t="shared" si="96"/>
        <v>135.66624518387164</v>
      </c>
      <c r="V1246">
        <v>0.63126599999999999</v>
      </c>
      <c r="W1246" s="100">
        <f t="shared" si="97"/>
        <v>-171.19820792224206</v>
      </c>
      <c r="X1246">
        <v>0.66730699999999998</v>
      </c>
      <c r="Y1246" s="100">
        <f t="shared" si="98"/>
        <v>-200.57740920307913</v>
      </c>
      <c r="Z1246">
        <v>0.64672300000000005</v>
      </c>
      <c r="AA1246" s="100">
        <f t="shared" si="99"/>
        <v>-183.06399793929413</v>
      </c>
      <c r="AB1246">
        <v>0.74349600000000005</v>
      </c>
      <c r="AC1246">
        <v>1</v>
      </c>
      <c r="AD1246">
        <v>1</v>
      </c>
      <c r="AE1246">
        <v>0</v>
      </c>
      <c r="AF1246" t="s">
        <v>222</v>
      </c>
      <c r="AG1246" s="99" t="s">
        <v>325</v>
      </c>
      <c r="AH1246">
        <v>1</v>
      </c>
      <c r="AI1246">
        <v>1</v>
      </c>
      <c r="AJ1246">
        <v>-1</v>
      </c>
    </row>
    <row r="1247" spans="1:36" x14ac:dyDescent="0.2">
      <c r="A1247">
        <v>776191</v>
      </c>
      <c r="B1247" s="85">
        <v>45925</v>
      </c>
      <c r="C1247">
        <v>2025</v>
      </c>
      <c r="D1247">
        <v>9.4</v>
      </c>
      <c r="E1247">
        <v>8</v>
      </c>
      <c r="F1247">
        <v>-106</v>
      </c>
      <c r="G1247">
        <v>2</v>
      </c>
      <c r="H1247">
        <v>104</v>
      </c>
      <c r="I1247">
        <v>0.49019600000000002</v>
      </c>
      <c r="J1247">
        <v>113</v>
      </c>
      <c r="K1247">
        <v>104</v>
      </c>
      <c r="L1247">
        <v>0.32065001999999998</v>
      </c>
      <c r="M1247">
        <v>27</v>
      </c>
      <c r="N1247">
        <v>-112</v>
      </c>
      <c r="O1247">
        <v>0.52830200000000005</v>
      </c>
      <c r="P1247">
        <v>-122</v>
      </c>
      <c r="Q1247">
        <v>-112</v>
      </c>
      <c r="R1247" s="99">
        <v>0.51485981800000002</v>
      </c>
      <c r="S1247" s="102">
        <f t="shared" si="95"/>
        <v>106.12598937434544</v>
      </c>
      <c r="T1247" s="99">
        <v>0.43412753999999998</v>
      </c>
      <c r="U1247" s="102">
        <f t="shared" si="96"/>
        <v>-130.34705423203513</v>
      </c>
      <c r="V1247">
        <v>0.50770800000000005</v>
      </c>
      <c r="W1247" s="100">
        <f t="shared" si="97"/>
        <v>-103.13147481575977</v>
      </c>
      <c r="X1247">
        <v>0.54877799999999999</v>
      </c>
      <c r="Y1247" s="100">
        <f t="shared" si="98"/>
        <v>-121.62039971455292</v>
      </c>
      <c r="Z1247">
        <v>0.55077200000000004</v>
      </c>
      <c r="AA1247" s="100">
        <f t="shared" si="99"/>
        <v>-122.60411194315583</v>
      </c>
      <c r="AB1247">
        <v>0.64019599999999999</v>
      </c>
      <c r="AC1247">
        <v>1</v>
      </c>
      <c r="AD1247">
        <v>6</v>
      </c>
      <c r="AE1247">
        <v>5</v>
      </c>
      <c r="AF1247" t="s">
        <v>222</v>
      </c>
      <c r="AG1247" s="99" t="s">
        <v>326</v>
      </c>
      <c r="AH1247">
        <v>-1</v>
      </c>
      <c r="AI1247">
        <v>11</v>
      </c>
      <c r="AJ1247">
        <v>1</v>
      </c>
    </row>
    <row r="1248" spans="1:36" x14ac:dyDescent="0.2">
      <c r="A1248">
        <v>776165</v>
      </c>
      <c r="B1248" s="85">
        <v>45926</v>
      </c>
      <c r="C1248">
        <v>2025</v>
      </c>
      <c r="D1248">
        <v>9.4</v>
      </c>
      <c r="E1248">
        <v>8.5</v>
      </c>
      <c r="F1248">
        <v>-107.5</v>
      </c>
      <c r="G1248">
        <v>16</v>
      </c>
      <c r="H1248">
        <v>-123</v>
      </c>
      <c r="I1248">
        <v>0.55157</v>
      </c>
      <c r="J1248">
        <v>-124</v>
      </c>
      <c r="K1248">
        <v>-123</v>
      </c>
      <c r="L1248">
        <v>0.34988272100000001</v>
      </c>
      <c r="M1248">
        <v>9</v>
      </c>
      <c r="N1248">
        <v>114</v>
      </c>
      <c r="O1248">
        <v>0.46728999999999998</v>
      </c>
      <c r="P1248">
        <v>115</v>
      </c>
      <c r="Q1248">
        <v>114</v>
      </c>
      <c r="R1248" s="99">
        <v>0.50046566199999998</v>
      </c>
      <c r="S1248" s="102">
        <f t="shared" si="95"/>
        <v>100.18643843458865</v>
      </c>
      <c r="T1248" s="99">
        <v>0.564100304</v>
      </c>
      <c r="U1248" s="102">
        <f t="shared" si="96"/>
        <v>129.41057522554456</v>
      </c>
      <c r="V1248">
        <v>0.52153400000000005</v>
      </c>
      <c r="W1248" s="100">
        <f t="shared" si="97"/>
        <v>-109.0012665476753</v>
      </c>
      <c r="X1248">
        <v>0.52559199999999995</v>
      </c>
      <c r="Y1248" s="100">
        <f t="shared" si="98"/>
        <v>-110.78902548017737</v>
      </c>
      <c r="Z1248">
        <v>0.51755499999999999</v>
      </c>
      <c r="AA1248" s="100">
        <f t="shared" si="99"/>
        <v>-107.27751349894805</v>
      </c>
      <c r="AB1248">
        <v>0.40156999999999998</v>
      </c>
      <c r="AC1248">
        <v>-1</v>
      </c>
      <c r="AD1248">
        <v>9</v>
      </c>
      <c r="AE1248">
        <v>10</v>
      </c>
      <c r="AF1248" t="s">
        <v>222</v>
      </c>
      <c r="AG1248" s="99" t="s">
        <v>324</v>
      </c>
      <c r="AH1248">
        <v>-1</v>
      </c>
      <c r="AI1248">
        <v>19</v>
      </c>
      <c r="AJ1248">
        <v>1</v>
      </c>
    </row>
    <row r="1249" spans="1:36" x14ac:dyDescent="0.2">
      <c r="A1249">
        <v>776168</v>
      </c>
      <c r="B1249" s="85">
        <v>45926</v>
      </c>
      <c r="C1249">
        <v>2025</v>
      </c>
      <c r="D1249">
        <v>9.4</v>
      </c>
      <c r="E1249">
        <v>7</v>
      </c>
      <c r="F1249">
        <v>111.5</v>
      </c>
      <c r="G1249">
        <v>24</v>
      </c>
      <c r="H1249">
        <v>-148</v>
      </c>
      <c r="I1249">
        <v>0.59677400000000003</v>
      </c>
      <c r="J1249">
        <v>-122</v>
      </c>
      <c r="K1249">
        <v>-148</v>
      </c>
      <c r="L1249">
        <v>0.30915287200000002</v>
      </c>
      <c r="M1249">
        <v>14</v>
      </c>
      <c r="N1249">
        <v>136</v>
      </c>
      <c r="O1249">
        <v>0.42372900000000002</v>
      </c>
      <c r="P1249">
        <v>113</v>
      </c>
      <c r="Q1249">
        <v>136</v>
      </c>
      <c r="R1249" s="99">
        <v>0.48553246100000003</v>
      </c>
      <c r="S1249" s="102">
        <f t="shared" si="95"/>
        <v>-105.95945283254706</v>
      </c>
      <c r="T1249" s="99">
        <v>0.52142470200000002</v>
      </c>
      <c r="U1249" s="102">
        <f t="shared" si="96"/>
        <v>108.95353441330356</v>
      </c>
      <c r="V1249">
        <v>0.53073099999999995</v>
      </c>
      <c r="W1249" s="100">
        <f t="shared" si="97"/>
        <v>-113.0973919010205</v>
      </c>
      <c r="X1249">
        <v>0.53596699999999997</v>
      </c>
      <c r="Y1249" s="100">
        <f t="shared" si="98"/>
        <v>-115.50191473451241</v>
      </c>
      <c r="Z1249">
        <v>0.51325399999999999</v>
      </c>
      <c r="AA1249" s="100">
        <f t="shared" si="99"/>
        <v>-105.44596154873382</v>
      </c>
      <c r="AB1249">
        <v>0.446774</v>
      </c>
      <c r="AC1249">
        <v>-1</v>
      </c>
      <c r="AD1249">
        <v>2</v>
      </c>
      <c r="AE1249">
        <v>3</v>
      </c>
      <c r="AF1249" t="s">
        <v>222</v>
      </c>
      <c r="AG1249" s="99" t="s">
        <v>324</v>
      </c>
      <c r="AH1249">
        <v>-1</v>
      </c>
      <c r="AI1249">
        <v>5</v>
      </c>
      <c r="AJ1249">
        <v>-1</v>
      </c>
    </row>
    <row r="1250" spans="1:36" x14ac:dyDescent="0.2">
      <c r="A1250">
        <v>776169</v>
      </c>
      <c r="B1250" s="85">
        <v>45926</v>
      </c>
      <c r="C1250">
        <v>2025</v>
      </c>
      <c r="D1250">
        <v>9.4</v>
      </c>
      <c r="E1250">
        <v>9</v>
      </c>
      <c r="F1250">
        <v>-100</v>
      </c>
      <c r="G1250">
        <v>4</v>
      </c>
      <c r="H1250">
        <v>117</v>
      </c>
      <c r="I1250">
        <v>0.46082899999999999</v>
      </c>
      <c r="J1250">
        <v>122</v>
      </c>
      <c r="K1250">
        <v>117</v>
      </c>
      <c r="L1250">
        <v>0.34782608700000001</v>
      </c>
      <c r="M1250">
        <v>12</v>
      </c>
      <c r="N1250">
        <v>-127</v>
      </c>
      <c r="O1250">
        <v>0.55947100000000005</v>
      </c>
      <c r="P1250">
        <v>-132</v>
      </c>
      <c r="Q1250">
        <v>-127</v>
      </c>
      <c r="R1250" s="99">
        <v>0.54930341999999999</v>
      </c>
      <c r="S1250" s="102">
        <f t="shared" si="95"/>
        <v>121.87876375720445</v>
      </c>
      <c r="T1250" s="99">
        <v>0.51819225999999996</v>
      </c>
      <c r="U1250" s="102">
        <f t="shared" si="96"/>
        <v>107.55166780840837</v>
      </c>
      <c r="V1250">
        <v>0.50649900000000003</v>
      </c>
      <c r="W1250" s="100">
        <f t="shared" si="97"/>
        <v>-102.6338345818955</v>
      </c>
      <c r="X1250">
        <v>0.45061800000000002</v>
      </c>
      <c r="Y1250" s="100">
        <f t="shared" si="98"/>
        <v>121.91745558322127</v>
      </c>
      <c r="Z1250">
        <v>0.51375999999999999</v>
      </c>
      <c r="AA1250" s="100">
        <f t="shared" si="99"/>
        <v>-105.65975649884831</v>
      </c>
      <c r="AB1250">
        <v>0.61082899999999996</v>
      </c>
      <c r="AC1250">
        <v>1</v>
      </c>
      <c r="AD1250">
        <v>4</v>
      </c>
      <c r="AE1250">
        <v>3</v>
      </c>
      <c r="AF1250" t="s">
        <v>222</v>
      </c>
      <c r="AG1250" s="99" t="s">
        <v>326</v>
      </c>
      <c r="AH1250">
        <v>-1</v>
      </c>
      <c r="AI1250">
        <v>7</v>
      </c>
      <c r="AJ1250">
        <v>-1</v>
      </c>
    </row>
    <row r="1251" spans="1:36" x14ac:dyDescent="0.2">
      <c r="A1251">
        <v>776170</v>
      </c>
      <c r="B1251" s="85">
        <v>45926</v>
      </c>
      <c r="C1251">
        <v>2025</v>
      </c>
      <c r="D1251">
        <v>9.4</v>
      </c>
      <c r="E1251">
        <v>8</v>
      </c>
      <c r="F1251">
        <v>107.5</v>
      </c>
      <c r="G1251">
        <v>23</v>
      </c>
      <c r="H1251">
        <v>-125</v>
      </c>
      <c r="I1251">
        <v>0.55555600000000005</v>
      </c>
      <c r="J1251">
        <v>-132</v>
      </c>
      <c r="K1251">
        <v>-125</v>
      </c>
      <c r="L1251">
        <v>0.30313439199999997</v>
      </c>
      <c r="M1251">
        <v>1</v>
      </c>
      <c r="N1251">
        <v>116</v>
      </c>
      <c r="O1251">
        <v>0.46296300000000001</v>
      </c>
      <c r="P1251">
        <v>122</v>
      </c>
      <c r="Q1251">
        <v>116</v>
      </c>
      <c r="R1251" s="99">
        <v>0.50732693299999998</v>
      </c>
      <c r="S1251" s="102">
        <f t="shared" si="95"/>
        <v>102.97435905908773</v>
      </c>
      <c r="T1251" s="99">
        <v>0.57112735599999997</v>
      </c>
      <c r="U1251" s="102">
        <f t="shared" si="96"/>
        <v>133.16945344735021</v>
      </c>
      <c r="V1251">
        <v>0.54213500000000003</v>
      </c>
      <c r="W1251" s="100">
        <f t="shared" si="97"/>
        <v>-118.40498836993439</v>
      </c>
      <c r="X1251">
        <v>0.57932700000000004</v>
      </c>
      <c r="Y1251" s="100">
        <f t="shared" si="98"/>
        <v>-137.71432918204877</v>
      </c>
      <c r="Z1251">
        <v>0.54521299999999995</v>
      </c>
      <c r="AA1251" s="100">
        <f t="shared" si="99"/>
        <v>-119.88315409191553</v>
      </c>
      <c r="AB1251">
        <v>0.70555599999999996</v>
      </c>
      <c r="AC1251">
        <v>1</v>
      </c>
      <c r="AD1251">
        <v>7</v>
      </c>
      <c r="AE1251">
        <v>4</v>
      </c>
      <c r="AF1251" t="s">
        <v>228</v>
      </c>
      <c r="AG1251" s="99" t="s">
        <v>325</v>
      </c>
      <c r="AH1251">
        <v>1</v>
      </c>
      <c r="AI1251">
        <v>11</v>
      </c>
      <c r="AJ1251">
        <v>1</v>
      </c>
    </row>
    <row r="1252" spans="1:36" x14ac:dyDescent="0.2">
      <c r="A1252">
        <v>776172</v>
      </c>
      <c r="B1252" s="85">
        <v>45926</v>
      </c>
      <c r="C1252">
        <v>2025</v>
      </c>
      <c r="D1252">
        <v>9.4</v>
      </c>
      <c r="E1252">
        <v>10.5</v>
      </c>
      <c r="F1252">
        <v>103</v>
      </c>
      <c r="G1252">
        <v>20</v>
      </c>
      <c r="H1252">
        <v>112</v>
      </c>
      <c r="I1252">
        <v>0.47169800000000001</v>
      </c>
      <c r="J1252">
        <v>112</v>
      </c>
      <c r="K1252">
        <v>112</v>
      </c>
      <c r="L1252">
        <v>0.33728248799999999</v>
      </c>
      <c r="M1252">
        <v>13</v>
      </c>
      <c r="N1252">
        <v>-121</v>
      </c>
      <c r="O1252">
        <v>0.54751099999999997</v>
      </c>
      <c r="P1252">
        <v>-121</v>
      </c>
      <c r="Q1252">
        <v>-121</v>
      </c>
      <c r="R1252" s="99">
        <v>0.50872343900000006</v>
      </c>
      <c r="S1252" s="102">
        <f t="shared" si="95"/>
        <v>103.55133531395977</v>
      </c>
      <c r="T1252" s="99">
        <v>0.56670488600000002</v>
      </c>
      <c r="U1252" s="102">
        <f t="shared" si="96"/>
        <v>130.78958605565998</v>
      </c>
      <c r="V1252">
        <v>0.48628700000000002</v>
      </c>
      <c r="W1252" s="100">
        <f t="shared" si="97"/>
        <v>105.6398793305188</v>
      </c>
      <c r="X1252">
        <v>0.52434000000000003</v>
      </c>
      <c r="Y1252" s="100">
        <f t="shared" si="98"/>
        <v>-110.23420089980237</v>
      </c>
      <c r="Z1252">
        <v>0.536771</v>
      </c>
      <c r="AA1252" s="100">
        <f t="shared" si="99"/>
        <v>-115.87594904464098</v>
      </c>
      <c r="AB1252">
        <v>0.62169799999999997</v>
      </c>
      <c r="AC1252">
        <v>1</v>
      </c>
      <c r="AD1252">
        <v>4</v>
      </c>
      <c r="AE1252">
        <v>3</v>
      </c>
      <c r="AF1252" t="s">
        <v>222</v>
      </c>
      <c r="AG1252" s="99" t="s">
        <v>326</v>
      </c>
      <c r="AH1252">
        <v>-1</v>
      </c>
      <c r="AI1252">
        <v>7</v>
      </c>
      <c r="AJ1252">
        <v>-1</v>
      </c>
    </row>
    <row r="1253" spans="1:36" x14ac:dyDescent="0.2">
      <c r="A1253">
        <v>776173</v>
      </c>
      <c r="B1253" s="85">
        <v>45926</v>
      </c>
      <c r="C1253">
        <v>2025</v>
      </c>
      <c r="D1253">
        <v>9.4</v>
      </c>
      <c r="E1253">
        <v>8.5</v>
      </c>
      <c r="F1253">
        <v>-100</v>
      </c>
      <c r="G1253">
        <v>11</v>
      </c>
      <c r="H1253">
        <v>120</v>
      </c>
      <c r="I1253">
        <v>0.45454499999999998</v>
      </c>
      <c r="J1253">
        <v>120</v>
      </c>
      <c r="K1253">
        <v>120</v>
      </c>
      <c r="L1253">
        <v>0.35061088499999998</v>
      </c>
      <c r="M1253">
        <v>18</v>
      </c>
      <c r="N1253">
        <v>-130</v>
      </c>
      <c r="O1253">
        <v>0.56521699999999997</v>
      </c>
      <c r="P1253">
        <v>-130</v>
      </c>
      <c r="Q1253">
        <v>-130</v>
      </c>
      <c r="R1253" s="99">
        <v>0.49295567800000001</v>
      </c>
      <c r="S1253" s="102">
        <f t="shared" si="95"/>
        <v>-102.85799406087783</v>
      </c>
      <c r="T1253" s="99">
        <v>0.49415119400000002</v>
      </c>
      <c r="U1253" s="102">
        <f t="shared" si="96"/>
        <v>-102.36721314084285</v>
      </c>
      <c r="V1253">
        <v>0.46015099999999998</v>
      </c>
      <c r="W1253" s="100">
        <f t="shared" si="97"/>
        <v>117.31996670658111</v>
      </c>
      <c r="X1253">
        <v>0.41445500000000002</v>
      </c>
      <c r="Y1253" s="100">
        <f t="shared" si="98"/>
        <v>141.2807180514169</v>
      </c>
      <c r="Z1253">
        <v>0.41413699999999998</v>
      </c>
      <c r="AA1253" s="100">
        <f t="shared" si="99"/>
        <v>141.46598830821685</v>
      </c>
      <c r="AB1253">
        <v>0.604545</v>
      </c>
      <c r="AC1253">
        <v>1</v>
      </c>
      <c r="AD1253">
        <v>6</v>
      </c>
      <c r="AE1253">
        <v>2</v>
      </c>
      <c r="AF1253" t="s">
        <v>227</v>
      </c>
      <c r="AG1253" s="99" t="s">
        <v>326</v>
      </c>
      <c r="AH1253">
        <v>-1</v>
      </c>
      <c r="AI1253">
        <v>8</v>
      </c>
      <c r="AJ1253">
        <v>-1</v>
      </c>
    </row>
    <row r="1254" spans="1:36" x14ac:dyDescent="0.2">
      <c r="A1254">
        <v>776174</v>
      </c>
      <c r="B1254" s="85">
        <v>45926</v>
      </c>
      <c r="C1254">
        <v>2025</v>
      </c>
      <c r="D1254">
        <v>9.4</v>
      </c>
      <c r="E1254">
        <v>8.5</v>
      </c>
      <c r="F1254">
        <v>103</v>
      </c>
      <c r="G1254">
        <v>19</v>
      </c>
      <c r="H1254">
        <v>-133</v>
      </c>
      <c r="I1254">
        <v>0.57081499999999996</v>
      </c>
      <c r="J1254">
        <v>-144</v>
      </c>
      <c r="K1254">
        <v>-133</v>
      </c>
      <c r="L1254">
        <v>0.32247815699999999</v>
      </c>
      <c r="M1254">
        <v>2</v>
      </c>
      <c r="N1254">
        <v>123</v>
      </c>
      <c r="O1254">
        <v>0.44843</v>
      </c>
      <c r="P1254">
        <v>132</v>
      </c>
      <c r="Q1254">
        <v>123</v>
      </c>
      <c r="R1254" s="99">
        <v>0.47301764499999999</v>
      </c>
      <c r="S1254" s="102">
        <f t="shared" si="95"/>
        <v>-111.40860400672791</v>
      </c>
      <c r="T1254" s="99">
        <v>0.55325868</v>
      </c>
      <c r="U1254" s="102">
        <f t="shared" si="96"/>
        <v>123.84318513452035</v>
      </c>
      <c r="V1254">
        <v>0.63073699999999999</v>
      </c>
      <c r="W1254" s="100">
        <f t="shared" si="97"/>
        <v>-170.80969390380298</v>
      </c>
      <c r="X1254">
        <v>0.61180199999999996</v>
      </c>
      <c r="Y1254" s="100">
        <f t="shared" si="98"/>
        <v>-157.60050283618151</v>
      </c>
      <c r="Z1254">
        <v>0.624865</v>
      </c>
      <c r="AA1254" s="100">
        <f t="shared" si="99"/>
        <v>-166.57070121422953</v>
      </c>
      <c r="AB1254">
        <v>0.72081499999999998</v>
      </c>
      <c r="AC1254">
        <v>1</v>
      </c>
      <c r="AD1254">
        <v>8</v>
      </c>
      <c r="AE1254">
        <v>4</v>
      </c>
      <c r="AF1254" t="s">
        <v>227</v>
      </c>
      <c r="AG1254" s="99" t="s">
        <v>325</v>
      </c>
      <c r="AH1254">
        <v>1</v>
      </c>
      <c r="AI1254">
        <v>12</v>
      </c>
      <c r="AJ1254">
        <v>1</v>
      </c>
    </row>
    <row r="1255" spans="1:36" x14ac:dyDescent="0.2">
      <c r="A1255">
        <v>776175</v>
      </c>
      <c r="B1255" s="85">
        <v>45926</v>
      </c>
      <c r="C1255">
        <v>2025</v>
      </c>
      <c r="D1255">
        <v>9.4</v>
      </c>
      <c r="E1255">
        <v>7.5</v>
      </c>
      <c r="F1255">
        <v>112.5</v>
      </c>
      <c r="G1255">
        <v>7</v>
      </c>
      <c r="H1255">
        <v>-150</v>
      </c>
      <c r="I1255">
        <v>0.6</v>
      </c>
      <c r="J1255">
        <v>-154</v>
      </c>
      <c r="K1255">
        <v>-150</v>
      </c>
      <c r="L1255">
        <v>0.30274477700000002</v>
      </c>
      <c r="M1255">
        <v>28</v>
      </c>
      <c r="N1255">
        <v>138</v>
      </c>
      <c r="O1255">
        <v>0.42016799999999999</v>
      </c>
      <c r="P1255">
        <v>142</v>
      </c>
      <c r="Q1255">
        <v>138</v>
      </c>
      <c r="R1255" s="99">
        <v>0.43535437900000001</v>
      </c>
      <c r="S1255" s="102">
        <f t="shared" si="95"/>
        <v>-129.69793075171984</v>
      </c>
      <c r="T1255" s="99">
        <v>0.51774485999999997</v>
      </c>
      <c r="U1255" s="102">
        <f t="shared" si="96"/>
        <v>107.35911700184262</v>
      </c>
      <c r="V1255">
        <v>0.52981900000000004</v>
      </c>
      <c r="W1255" s="100">
        <f t="shared" si="97"/>
        <v>-112.68405146103311</v>
      </c>
      <c r="X1255">
        <v>0.56071599999999999</v>
      </c>
      <c r="Y1255" s="100">
        <f t="shared" si="98"/>
        <v>-127.64316478633413</v>
      </c>
      <c r="Z1255">
        <v>0.52916399999999997</v>
      </c>
      <c r="AA1255" s="100">
        <f t="shared" si="99"/>
        <v>-112.3881776244807</v>
      </c>
      <c r="AB1255">
        <v>0.45</v>
      </c>
      <c r="AC1255">
        <v>-1</v>
      </c>
      <c r="AD1255">
        <v>3</v>
      </c>
      <c r="AE1255">
        <v>7</v>
      </c>
      <c r="AF1255" t="s">
        <v>227</v>
      </c>
      <c r="AG1255" s="99" t="s">
        <v>324</v>
      </c>
      <c r="AH1255">
        <v>-1</v>
      </c>
      <c r="AI1255">
        <v>10</v>
      </c>
      <c r="AJ1255">
        <v>1</v>
      </c>
    </row>
    <row r="1256" spans="1:36" x14ac:dyDescent="0.2">
      <c r="A1256">
        <v>776176</v>
      </c>
      <c r="B1256" s="85">
        <v>45926</v>
      </c>
      <c r="C1256">
        <v>2025</v>
      </c>
      <c r="D1256">
        <v>9.4</v>
      </c>
      <c r="E1256">
        <v>8.5</v>
      </c>
      <c r="F1256">
        <v>107.5</v>
      </c>
      <c r="G1256">
        <v>21</v>
      </c>
      <c r="H1256">
        <v>-141</v>
      </c>
      <c r="I1256">
        <v>0.58506199999999997</v>
      </c>
      <c r="J1256">
        <v>-148</v>
      </c>
      <c r="K1256">
        <v>-141</v>
      </c>
      <c r="L1256">
        <v>0.323198667</v>
      </c>
      <c r="M1256">
        <v>15</v>
      </c>
      <c r="N1256">
        <v>129</v>
      </c>
      <c r="O1256">
        <v>0.43668099999999999</v>
      </c>
      <c r="P1256">
        <v>136</v>
      </c>
      <c r="Q1256">
        <v>129</v>
      </c>
      <c r="R1256" s="99">
        <v>0.47109676700000003</v>
      </c>
      <c r="S1256" s="102">
        <f t="shared" si="95"/>
        <v>-112.27061403289144</v>
      </c>
      <c r="T1256" s="99">
        <v>0.53900009900000001</v>
      </c>
      <c r="U1256" s="102">
        <f t="shared" si="96"/>
        <v>116.91978627995412</v>
      </c>
      <c r="V1256">
        <v>0.54626200000000003</v>
      </c>
      <c r="W1256" s="100">
        <f t="shared" si="97"/>
        <v>-120.39150346675835</v>
      </c>
      <c r="X1256">
        <v>0.63453499999999996</v>
      </c>
      <c r="Y1256" s="100">
        <f t="shared" si="98"/>
        <v>-173.62401324340223</v>
      </c>
      <c r="Z1256">
        <v>0.60298399999999996</v>
      </c>
      <c r="AA1256" s="100">
        <f t="shared" si="99"/>
        <v>-151.87901747032865</v>
      </c>
      <c r="AB1256">
        <v>0.73506199999999999</v>
      </c>
      <c r="AC1256">
        <v>1</v>
      </c>
      <c r="AD1256">
        <v>3</v>
      </c>
      <c r="AE1256">
        <v>1</v>
      </c>
      <c r="AF1256" t="s">
        <v>225</v>
      </c>
      <c r="AG1256" s="99" t="s">
        <v>325</v>
      </c>
      <c r="AH1256">
        <v>1</v>
      </c>
      <c r="AI1256">
        <v>4</v>
      </c>
      <c r="AJ1256">
        <v>-1</v>
      </c>
    </row>
    <row r="1257" spans="1:36" x14ac:dyDescent="0.2">
      <c r="A1257">
        <v>776181</v>
      </c>
      <c r="B1257" s="85">
        <v>45926</v>
      </c>
      <c r="C1257">
        <v>2025</v>
      </c>
      <c r="D1257">
        <v>9.4</v>
      </c>
      <c r="E1257">
        <v>9</v>
      </c>
      <c r="F1257">
        <v>-102</v>
      </c>
      <c r="G1257">
        <v>3</v>
      </c>
      <c r="H1257">
        <v>-116</v>
      </c>
      <c r="I1257">
        <v>0.53703699999999999</v>
      </c>
      <c r="J1257">
        <v>-114</v>
      </c>
      <c r="K1257">
        <v>-116</v>
      </c>
      <c r="L1257">
        <v>0.34564541199999999</v>
      </c>
      <c r="M1257">
        <v>10</v>
      </c>
      <c r="N1257">
        <v>107</v>
      </c>
      <c r="O1257">
        <v>0.48309200000000002</v>
      </c>
      <c r="P1257">
        <v>105</v>
      </c>
      <c r="Q1257">
        <v>107</v>
      </c>
      <c r="R1257" s="99">
        <v>0.47184095799999998</v>
      </c>
      <c r="S1257" s="102">
        <f t="shared" si="95"/>
        <v>-111.93581927239134</v>
      </c>
      <c r="T1257" s="99">
        <v>0.48649367500000001</v>
      </c>
      <c r="U1257" s="102">
        <f t="shared" si="96"/>
        <v>-105.5525182316091</v>
      </c>
      <c r="V1257">
        <v>0.52729199999999998</v>
      </c>
      <c r="W1257" s="100">
        <f t="shared" si="97"/>
        <v>-111.54708615043536</v>
      </c>
      <c r="X1257">
        <v>0.58239700000000005</v>
      </c>
      <c r="Y1257" s="100">
        <f t="shared" si="98"/>
        <v>-139.4618812604316</v>
      </c>
      <c r="Z1257">
        <v>0.53381800000000001</v>
      </c>
      <c r="AA1257" s="100">
        <f t="shared" si="99"/>
        <v>-114.50849668155357</v>
      </c>
      <c r="AB1257">
        <v>0.68703700000000001</v>
      </c>
      <c r="AC1257">
        <v>1</v>
      </c>
      <c r="AD1257">
        <v>4</v>
      </c>
      <c r="AE1257">
        <v>3</v>
      </c>
      <c r="AF1257" t="s">
        <v>222</v>
      </c>
      <c r="AG1257" s="99" t="s">
        <v>325</v>
      </c>
      <c r="AH1257">
        <v>1</v>
      </c>
      <c r="AI1257">
        <v>7</v>
      </c>
      <c r="AJ1257">
        <v>-1</v>
      </c>
    </row>
    <row r="1258" spans="1:36" x14ac:dyDescent="0.2">
      <c r="A1258">
        <v>776150</v>
      </c>
      <c r="B1258" s="85">
        <v>45927</v>
      </c>
      <c r="C1258">
        <v>2025</v>
      </c>
      <c r="D1258">
        <v>9.4</v>
      </c>
      <c r="E1258">
        <v>6.5</v>
      </c>
      <c r="F1258">
        <v>-114</v>
      </c>
      <c r="G1258">
        <v>24</v>
      </c>
      <c r="H1258">
        <v>-125</v>
      </c>
      <c r="I1258">
        <v>0.55555600000000005</v>
      </c>
      <c r="J1258">
        <v>-127</v>
      </c>
      <c r="K1258">
        <v>-125</v>
      </c>
      <c r="L1258">
        <v>0.30915287200000002</v>
      </c>
      <c r="M1258">
        <v>14</v>
      </c>
      <c r="N1258">
        <v>116</v>
      </c>
      <c r="O1258">
        <v>0.46296300000000001</v>
      </c>
      <c r="P1258">
        <v>115</v>
      </c>
      <c r="Q1258">
        <v>116</v>
      </c>
      <c r="R1258" s="99">
        <v>0.47734171399999997</v>
      </c>
      <c r="S1258" s="102">
        <f t="shared" si="95"/>
        <v>-109.49352857102279</v>
      </c>
      <c r="T1258" s="99">
        <v>0.45711450999999997</v>
      </c>
      <c r="U1258" s="102">
        <f t="shared" si="96"/>
        <v>-118.76356539196271</v>
      </c>
      <c r="V1258">
        <v>0.45375100000000002</v>
      </c>
      <c r="W1258" s="100">
        <f t="shared" si="97"/>
        <v>120.38518923374272</v>
      </c>
      <c r="X1258">
        <v>0.53833699999999995</v>
      </c>
      <c r="Y1258" s="100">
        <f t="shared" si="98"/>
        <v>-116.60821854902817</v>
      </c>
      <c r="Z1258">
        <v>0.49197000000000002</v>
      </c>
      <c r="AA1258" s="100">
        <f t="shared" si="99"/>
        <v>103.26442669268451</v>
      </c>
      <c r="AB1258">
        <v>0.40555600000000003</v>
      </c>
      <c r="AC1258">
        <v>-1</v>
      </c>
      <c r="AD1258">
        <v>3</v>
      </c>
      <c r="AE1258">
        <v>5</v>
      </c>
      <c r="AF1258" t="s">
        <v>225</v>
      </c>
      <c r="AG1258" s="99" t="s">
        <v>324</v>
      </c>
      <c r="AH1258">
        <v>-1</v>
      </c>
      <c r="AI1258">
        <v>8</v>
      </c>
      <c r="AJ1258">
        <v>1</v>
      </c>
    </row>
    <row r="1259" spans="1:36" x14ac:dyDescent="0.2">
      <c r="A1259">
        <v>776153</v>
      </c>
      <c r="B1259" s="85">
        <v>45927</v>
      </c>
      <c r="C1259">
        <v>2025</v>
      </c>
      <c r="D1259">
        <v>9.4</v>
      </c>
      <c r="E1259">
        <v>8</v>
      </c>
      <c r="F1259">
        <v>-102</v>
      </c>
      <c r="G1259">
        <v>17</v>
      </c>
      <c r="H1259">
        <v>-120</v>
      </c>
      <c r="I1259">
        <v>0.54545500000000002</v>
      </c>
      <c r="J1259">
        <v>-134</v>
      </c>
      <c r="K1259">
        <v>-120</v>
      </c>
      <c r="L1259">
        <v>0.32447985800000001</v>
      </c>
      <c r="M1259">
        <v>6</v>
      </c>
      <c r="N1259">
        <v>111</v>
      </c>
      <c r="O1259">
        <v>0.47393400000000002</v>
      </c>
      <c r="P1259">
        <v>122</v>
      </c>
      <c r="Q1259">
        <v>111</v>
      </c>
      <c r="R1259" s="99">
        <v>0.48372341499999999</v>
      </c>
      <c r="S1259" s="102">
        <f t="shared" si="95"/>
        <v>-106.72970730598186</v>
      </c>
      <c r="T1259" s="99">
        <v>0.730678932</v>
      </c>
      <c r="U1259" s="102">
        <f t="shared" si="96"/>
        <v>271.30403775169941</v>
      </c>
      <c r="V1259">
        <v>0.58274800000000004</v>
      </c>
      <c r="W1259" s="100">
        <f t="shared" si="97"/>
        <v>-139.66332096670598</v>
      </c>
      <c r="X1259">
        <v>0.61702999999999997</v>
      </c>
      <c r="Y1259" s="100">
        <f t="shared" si="98"/>
        <v>-161.1170587774499</v>
      </c>
      <c r="Z1259">
        <v>0.57293799999999995</v>
      </c>
      <c r="AA1259" s="100">
        <f t="shared" si="99"/>
        <v>-134.15803794296843</v>
      </c>
      <c r="AB1259">
        <v>0.395455</v>
      </c>
      <c r="AC1259">
        <v>-1</v>
      </c>
      <c r="AD1259">
        <v>4</v>
      </c>
      <c r="AE1259">
        <v>7</v>
      </c>
      <c r="AF1259" t="s">
        <v>228</v>
      </c>
      <c r="AG1259" s="99" t="s">
        <v>324</v>
      </c>
      <c r="AH1259">
        <v>-1</v>
      </c>
      <c r="AI1259">
        <v>11</v>
      </c>
      <c r="AJ1259">
        <v>1</v>
      </c>
    </row>
    <row r="1260" spans="1:36" x14ac:dyDescent="0.2">
      <c r="A1260">
        <v>776154</v>
      </c>
      <c r="B1260" s="85">
        <v>45927</v>
      </c>
      <c r="C1260">
        <v>2025</v>
      </c>
      <c r="D1260">
        <v>9.4</v>
      </c>
      <c r="E1260">
        <v>10</v>
      </c>
      <c r="F1260">
        <v>-103</v>
      </c>
      <c r="G1260">
        <v>20</v>
      </c>
      <c r="H1260">
        <v>-115</v>
      </c>
      <c r="I1260">
        <v>0.53488400000000003</v>
      </c>
      <c r="J1260">
        <v>-114</v>
      </c>
      <c r="K1260">
        <v>-115</v>
      </c>
      <c r="L1260">
        <v>0.33728248799999999</v>
      </c>
      <c r="M1260">
        <v>13</v>
      </c>
      <c r="N1260">
        <v>106</v>
      </c>
      <c r="O1260">
        <v>0.48543700000000001</v>
      </c>
      <c r="P1260">
        <v>105</v>
      </c>
      <c r="Q1260">
        <v>106</v>
      </c>
      <c r="R1260" s="99">
        <v>0.50309959699999995</v>
      </c>
      <c r="S1260" s="102">
        <f t="shared" si="95"/>
        <v>101.24757274547831</v>
      </c>
      <c r="T1260" s="99">
        <v>0.46364371799999998</v>
      </c>
      <c r="U1260" s="102">
        <f t="shared" si="96"/>
        <v>-115.68285327226199</v>
      </c>
      <c r="V1260">
        <v>0.49564200000000003</v>
      </c>
      <c r="W1260" s="100">
        <f t="shared" si="97"/>
        <v>101.75852732415736</v>
      </c>
      <c r="X1260">
        <v>0.52736700000000003</v>
      </c>
      <c r="Y1260" s="100">
        <f t="shared" si="98"/>
        <v>-111.58065560381947</v>
      </c>
      <c r="Z1260">
        <v>0.55182399999999998</v>
      </c>
      <c r="AA1260" s="100">
        <f t="shared" si="99"/>
        <v>-123.12662882439041</v>
      </c>
      <c r="AB1260">
        <v>0.384884</v>
      </c>
      <c r="AC1260">
        <v>-1</v>
      </c>
      <c r="AD1260">
        <v>2</v>
      </c>
      <c r="AE1260">
        <v>4</v>
      </c>
      <c r="AF1260" t="s">
        <v>225</v>
      </c>
      <c r="AG1260" s="99" t="s">
        <v>324</v>
      </c>
      <c r="AH1260">
        <v>-1</v>
      </c>
      <c r="AI1260">
        <v>6</v>
      </c>
      <c r="AJ1260">
        <v>-1</v>
      </c>
    </row>
    <row r="1261" spans="1:36" x14ac:dyDescent="0.2">
      <c r="A1261">
        <v>776155</v>
      </c>
      <c r="B1261" s="85">
        <v>45927</v>
      </c>
      <c r="C1261">
        <v>2025</v>
      </c>
      <c r="D1261">
        <v>9.4</v>
      </c>
      <c r="E1261">
        <v>9</v>
      </c>
      <c r="F1261">
        <v>102</v>
      </c>
      <c r="G1261">
        <v>4</v>
      </c>
      <c r="H1261">
        <v>125</v>
      </c>
      <c r="I1261">
        <v>0.44444400000000001</v>
      </c>
      <c r="J1261">
        <v>124</v>
      </c>
      <c r="K1261">
        <v>125</v>
      </c>
      <c r="L1261">
        <v>0.34782608700000001</v>
      </c>
      <c r="M1261">
        <v>12</v>
      </c>
      <c r="N1261">
        <v>-135</v>
      </c>
      <c r="O1261">
        <v>0.57446799999999998</v>
      </c>
      <c r="P1261">
        <v>-136</v>
      </c>
      <c r="Q1261">
        <v>-135</v>
      </c>
      <c r="R1261" s="99">
        <v>0.54579488799999998</v>
      </c>
      <c r="S1261" s="102">
        <f t="shared" si="95"/>
        <v>120.16484922344949</v>
      </c>
      <c r="T1261" s="99">
        <v>0.50129186400000003</v>
      </c>
      <c r="U1261" s="102">
        <f t="shared" si="96"/>
        <v>100.51808418862451</v>
      </c>
      <c r="V1261">
        <v>0.46356000000000003</v>
      </c>
      <c r="W1261" s="100">
        <f t="shared" si="97"/>
        <v>115.72180516006559</v>
      </c>
      <c r="X1261">
        <v>0.43606400000000001</v>
      </c>
      <c r="Y1261" s="100">
        <f t="shared" si="98"/>
        <v>129.3241359066559</v>
      </c>
      <c r="Z1261">
        <v>0.53306900000000002</v>
      </c>
      <c r="AA1261" s="100">
        <f t="shared" si="99"/>
        <v>-114.16440544748583</v>
      </c>
      <c r="AB1261">
        <v>0.29444399999999998</v>
      </c>
      <c r="AC1261">
        <v>-1</v>
      </c>
      <c r="AD1261">
        <v>1</v>
      </c>
      <c r="AE1261">
        <v>6</v>
      </c>
      <c r="AF1261" t="s">
        <v>230</v>
      </c>
      <c r="AG1261" s="99" t="s">
        <v>323</v>
      </c>
      <c r="AH1261">
        <v>1</v>
      </c>
      <c r="AI1261">
        <v>7</v>
      </c>
      <c r="AJ1261">
        <v>-1</v>
      </c>
    </row>
    <row r="1262" spans="1:36" x14ac:dyDescent="0.2">
      <c r="A1262">
        <v>776157</v>
      </c>
      <c r="B1262" s="85">
        <v>45927</v>
      </c>
      <c r="C1262">
        <v>2025</v>
      </c>
      <c r="D1262">
        <v>9.4</v>
      </c>
      <c r="E1262">
        <v>8.5</v>
      </c>
      <c r="F1262">
        <v>104</v>
      </c>
      <c r="G1262">
        <v>3</v>
      </c>
      <c r="H1262">
        <v>-115</v>
      </c>
      <c r="I1262">
        <v>0.53488400000000003</v>
      </c>
      <c r="J1262">
        <v>-124</v>
      </c>
      <c r="K1262">
        <v>-115</v>
      </c>
      <c r="L1262">
        <v>0.34564541199999999</v>
      </c>
      <c r="M1262">
        <v>10</v>
      </c>
      <c r="N1262">
        <v>107</v>
      </c>
      <c r="O1262">
        <v>0.48309200000000002</v>
      </c>
      <c r="P1262">
        <v>114</v>
      </c>
      <c r="Q1262">
        <v>107</v>
      </c>
      <c r="R1262" s="99">
        <v>0.48578974800000002</v>
      </c>
      <c r="S1262" s="102">
        <f t="shared" si="95"/>
        <v>-105.85037130096045</v>
      </c>
      <c r="T1262" s="99">
        <v>0.30845692899999999</v>
      </c>
      <c r="U1262" s="102">
        <f t="shared" si="96"/>
        <v>-224.19437074794973</v>
      </c>
      <c r="V1262">
        <v>0.59758100000000003</v>
      </c>
      <c r="W1262" s="100">
        <f t="shared" si="97"/>
        <v>-148.49721310375506</v>
      </c>
      <c r="X1262">
        <v>0.575407</v>
      </c>
      <c r="Y1262" s="100">
        <f t="shared" si="98"/>
        <v>-135.51966235901205</v>
      </c>
      <c r="Z1262">
        <v>0.578546</v>
      </c>
      <c r="AA1262" s="100">
        <f t="shared" si="99"/>
        <v>-137.27381873229345</v>
      </c>
      <c r="AB1262">
        <v>0.384884</v>
      </c>
      <c r="AC1262">
        <v>-1</v>
      </c>
      <c r="AD1262">
        <v>1</v>
      </c>
      <c r="AE1262">
        <v>2</v>
      </c>
      <c r="AF1262" t="s">
        <v>222</v>
      </c>
      <c r="AG1262" s="99" t="s">
        <v>324</v>
      </c>
      <c r="AH1262">
        <v>-1</v>
      </c>
      <c r="AI1262">
        <v>3</v>
      </c>
      <c r="AJ1262">
        <v>-1</v>
      </c>
    </row>
    <row r="1263" spans="1:36" x14ac:dyDescent="0.2">
      <c r="A1263">
        <v>776158</v>
      </c>
      <c r="B1263" s="85">
        <v>45927</v>
      </c>
      <c r="C1263">
        <v>2025</v>
      </c>
      <c r="D1263">
        <v>9.4</v>
      </c>
      <c r="E1263">
        <v>7</v>
      </c>
      <c r="F1263">
        <v>106.5</v>
      </c>
      <c r="G1263">
        <v>7</v>
      </c>
      <c r="H1263">
        <v>-143</v>
      </c>
      <c r="I1263">
        <v>0.58847700000000003</v>
      </c>
      <c r="J1263">
        <v>-141</v>
      </c>
      <c r="K1263">
        <v>-143</v>
      </c>
      <c r="L1263">
        <v>0.30274477700000002</v>
      </c>
      <c r="M1263">
        <v>28</v>
      </c>
      <c r="N1263">
        <v>131</v>
      </c>
      <c r="O1263">
        <v>0.43290000000000001</v>
      </c>
      <c r="P1263">
        <v>129</v>
      </c>
      <c r="Q1263">
        <v>131</v>
      </c>
      <c r="R1263" s="99">
        <v>0.445407836</v>
      </c>
      <c r="S1263" s="102">
        <f t="shared" si="95"/>
        <v>-124.51333792879207</v>
      </c>
      <c r="T1263" s="99">
        <v>0.43349822599999999</v>
      </c>
      <c r="U1263" s="102">
        <f t="shared" si="96"/>
        <v>-130.68145150840826</v>
      </c>
      <c r="V1263">
        <v>0.55337999999999998</v>
      </c>
      <c r="W1263" s="100">
        <f t="shared" si="97"/>
        <v>-123.90398996910123</v>
      </c>
      <c r="X1263">
        <v>0.54919799999999996</v>
      </c>
      <c r="Y1263" s="100">
        <f t="shared" si="98"/>
        <v>-121.82687743177713</v>
      </c>
      <c r="Z1263">
        <v>0.56424200000000002</v>
      </c>
      <c r="AA1263" s="100">
        <f t="shared" si="99"/>
        <v>-129.48517296297487</v>
      </c>
      <c r="AB1263">
        <v>0.73847700000000005</v>
      </c>
      <c r="AC1263">
        <v>1</v>
      </c>
      <c r="AD1263">
        <v>3</v>
      </c>
      <c r="AE1263">
        <v>2</v>
      </c>
      <c r="AF1263" t="s">
        <v>222</v>
      </c>
      <c r="AG1263" s="99" t="s">
        <v>325</v>
      </c>
      <c r="AH1263">
        <v>1</v>
      </c>
      <c r="AI1263">
        <v>5</v>
      </c>
      <c r="AJ1263">
        <v>-1</v>
      </c>
    </row>
    <row r="1264" spans="1:36" x14ac:dyDescent="0.2">
      <c r="A1264">
        <v>776160</v>
      </c>
      <c r="B1264" s="85">
        <v>45927</v>
      </c>
      <c r="C1264">
        <v>2025</v>
      </c>
      <c r="D1264">
        <v>9.4</v>
      </c>
      <c r="E1264">
        <v>8.5</v>
      </c>
      <c r="F1264">
        <v>-104</v>
      </c>
      <c r="G1264">
        <v>16</v>
      </c>
      <c r="H1264">
        <v>-108</v>
      </c>
      <c r="I1264">
        <v>0.519231</v>
      </c>
      <c r="J1264">
        <v>-114</v>
      </c>
      <c r="K1264">
        <v>-108</v>
      </c>
      <c r="L1264">
        <v>0.34988272100000001</v>
      </c>
      <c r="M1264">
        <v>9</v>
      </c>
      <c r="N1264">
        <v>100</v>
      </c>
      <c r="O1264">
        <v>0.5</v>
      </c>
      <c r="P1264">
        <v>106</v>
      </c>
      <c r="Q1264">
        <v>100</v>
      </c>
      <c r="R1264" s="99">
        <v>0.50062708</v>
      </c>
      <c r="S1264" s="102">
        <f t="shared" si="95"/>
        <v>100.25114697849456</v>
      </c>
      <c r="T1264" s="99">
        <v>0.32255291899999999</v>
      </c>
      <c r="U1264" s="102">
        <f t="shared" si="96"/>
        <v>-210.02664713135019</v>
      </c>
      <c r="V1264">
        <v>0.59705200000000003</v>
      </c>
      <c r="W1264" s="100">
        <f t="shared" si="97"/>
        <v>-148.17097987829698</v>
      </c>
      <c r="X1264">
        <v>0.51615299999999997</v>
      </c>
      <c r="Y1264" s="100">
        <f t="shared" si="98"/>
        <v>-106.67690406264789</v>
      </c>
      <c r="Z1264">
        <v>0.53704300000000005</v>
      </c>
      <c r="AA1264" s="100">
        <f t="shared" si="99"/>
        <v>-116.00278211583368</v>
      </c>
      <c r="AB1264">
        <v>0.66923100000000002</v>
      </c>
      <c r="AC1264">
        <v>1</v>
      </c>
      <c r="AD1264">
        <v>6</v>
      </c>
      <c r="AE1264">
        <v>5</v>
      </c>
      <c r="AF1264" t="s">
        <v>222</v>
      </c>
      <c r="AG1264" s="99" t="s">
        <v>325</v>
      </c>
      <c r="AH1264">
        <v>1</v>
      </c>
      <c r="AI1264">
        <v>11</v>
      </c>
      <c r="AJ1264">
        <v>1</v>
      </c>
    </row>
    <row r="1265" spans="1:36" x14ac:dyDescent="0.2">
      <c r="A1265">
        <v>776161</v>
      </c>
      <c r="B1265" s="85">
        <v>45927</v>
      </c>
      <c r="C1265">
        <v>2025</v>
      </c>
      <c r="D1265">
        <v>9.4</v>
      </c>
      <c r="E1265">
        <v>8</v>
      </c>
      <c r="F1265">
        <v>102</v>
      </c>
      <c r="G1265">
        <v>11</v>
      </c>
      <c r="H1265">
        <v>119</v>
      </c>
      <c r="I1265">
        <v>0.456621</v>
      </c>
      <c r="J1265">
        <v>117</v>
      </c>
      <c r="K1265">
        <v>119</v>
      </c>
      <c r="L1265">
        <v>0.35061088499999998</v>
      </c>
      <c r="M1265">
        <v>18</v>
      </c>
      <c r="N1265">
        <v>-129</v>
      </c>
      <c r="O1265">
        <v>0.56331900000000001</v>
      </c>
      <c r="P1265">
        <v>-128</v>
      </c>
      <c r="Q1265">
        <v>-129</v>
      </c>
      <c r="R1265" s="99">
        <v>0.48747954599999999</v>
      </c>
      <c r="S1265" s="102">
        <f t="shared" si="95"/>
        <v>-105.13681203764804</v>
      </c>
      <c r="T1265" s="99">
        <v>0.43166971500000001</v>
      </c>
      <c r="U1265" s="102">
        <f t="shared" si="96"/>
        <v>-131.65859573910578</v>
      </c>
      <c r="V1265">
        <v>0.46054499999999998</v>
      </c>
      <c r="W1265" s="100">
        <f t="shared" si="97"/>
        <v>117.13404770435029</v>
      </c>
      <c r="X1265">
        <v>0.42469800000000002</v>
      </c>
      <c r="Y1265" s="100">
        <f t="shared" si="98"/>
        <v>135.46143377176253</v>
      </c>
      <c r="Z1265">
        <v>0.43524099999999999</v>
      </c>
      <c r="AA1265" s="100">
        <f t="shared" si="99"/>
        <v>129.75776638689831</v>
      </c>
      <c r="AB1265">
        <v>0.30662099999999998</v>
      </c>
      <c r="AC1265">
        <v>-1</v>
      </c>
      <c r="AD1265">
        <v>0</v>
      </c>
      <c r="AE1265">
        <v>5</v>
      </c>
      <c r="AF1265" t="s">
        <v>230</v>
      </c>
      <c r="AG1265" s="99" t="s">
        <v>323</v>
      </c>
      <c r="AH1265">
        <v>1</v>
      </c>
      <c r="AI1265">
        <v>5</v>
      </c>
      <c r="AJ1265">
        <v>-1</v>
      </c>
    </row>
    <row r="1266" spans="1:36" x14ac:dyDescent="0.2">
      <c r="A1266">
        <v>776135</v>
      </c>
      <c r="B1266" s="85">
        <v>45928</v>
      </c>
      <c r="C1266">
        <v>2025</v>
      </c>
      <c r="D1266">
        <v>9.4</v>
      </c>
      <c r="E1266">
        <v>9</v>
      </c>
      <c r="F1266">
        <v>107.5</v>
      </c>
      <c r="G1266">
        <v>4</v>
      </c>
      <c r="H1266">
        <v>102</v>
      </c>
      <c r="I1266">
        <v>0.49504999999999999</v>
      </c>
      <c r="J1266">
        <v>109</v>
      </c>
      <c r="K1266">
        <v>102</v>
      </c>
      <c r="L1266">
        <v>0.34782608700000001</v>
      </c>
      <c r="M1266">
        <v>12</v>
      </c>
      <c r="N1266">
        <v>-110</v>
      </c>
      <c r="O1266">
        <v>0.52381</v>
      </c>
      <c r="P1266">
        <v>-121</v>
      </c>
      <c r="Q1266">
        <v>-110</v>
      </c>
      <c r="R1266" s="99">
        <v>0.54608121600000004</v>
      </c>
      <c r="S1266" s="102">
        <f t="shared" si="95"/>
        <v>120.30372728527578</v>
      </c>
      <c r="T1266" s="99">
        <v>0.55908122199999999</v>
      </c>
      <c r="U1266" s="102">
        <f t="shared" si="96"/>
        <v>126.79914077054799</v>
      </c>
      <c r="V1266">
        <v>0.42063</v>
      </c>
      <c r="W1266" s="100">
        <f t="shared" si="97"/>
        <v>137.73863015001308</v>
      </c>
      <c r="X1266">
        <v>0.46334900000000001</v>
      </c>
      <c r="Y1266" s="100">
        <f t="shared" si="98"/>
        <v>115.82004061733163</v>
      </c>
      <c r="Z1266">
        <v>0.49164400000000003</v>
      </c>
      <c r="AA1266" s="100">
        <f t="shared" si="99"/>
        <v>103.39920755668736</v>
      </c>
      <c r="AB1266">
        <v>0.34505000000000002</v>
      </c>
      <c r="AC1266">
        <v>-1</v>
      </c>
      <c r="AD1266">
        <v>2</v>
      </c>
      <c r="AE1266">
        <v>6</v>
      </c>
      <c r="AF1266" t="s">
        <v>227</v>
      </c>
      <c r="AG1266" s="99" t="s">
        <v>323</v>
      </c>
      <c r="AH1266">
        <v>1</v>
      </c>
      <c r="AI1266">
        <v>8</v>
      </c>
      <c r="AJ1266">
        <v>-1</v>
      </c>
    </row>
    <row r="1267" spans="1:36" x14ac:dyDescent="0.2">
      <c r="A1267">
        <v>776136</v>
      </c>
      <c r="B1267" s="85">
        <v>45928</v>
      </c>
      <c r="C1267">
        <v>2025</v>
      </c>
      <c r="D1267">
        <v>9.4</v>
      </c>
      <c r="E1267">
        <v>8</v>
      </c>
      <c r="F1267">
        <v>103</v>
      </c>
      <c r="G1267">
        <v>23</v>
      </c>
      <c r="H1267">
        <v>-135</v>
      </c>
      <c r="I1267">
        <v>0.57446799999999998</v>
      </c>
      <c r="J1267">
        <v>-122</v>
      </c>
      <c r="K1267">
        <v>-135</v>
      </c>
      <c r="L1267">
        <v>0.30313439199999997</v>
      </c>
      <c r="M1267">
        <v>1</v>
      </c>
      <c r="N1267">
        <v>125</v>
      </c>
      <c r="O1267">
        <v>0.44444400000000001</v>
      </c>
      <c r="P1267">
        <v>112</v>
      </c>
      <c r="Q1267">
        <v>125</v>
      </c>
      <c r="R1267" s="99">
        <v>0.49900721999999997</v>
      </c>
      <c r="S1267" s="102">
        <f t="shared" si="95"/>
        <v>-100.39790205841111</v>
      </c>
      <c r="T1267" s="99">
        <v>0.55753688099999998</v>
      </c>
      <c r="U1267" s="102">
        <f t="shared" si="96"/>
        <v>126.00753759094665</v>
      </c>
      <c r="V1267">
        <v>0.46019399999999999</v>
      </c>
      <c r="W1267" s="100">
        <f t="shared" si="97"/>
        <v>117.29966057793018</v>
      </c>
      <c r="X1267">
        <v>0.61618799999999996</v>
      </c>
      <c r="Y1267" s="100">
        <f t="shared" si="98"/>
        <v>-160.54422477671358</v>
      </c>
      <c r="Z1267">
        <v>0.55900799999999995</v>
      </c>
      <c r="AA1267" s="100">
        <f t="shared" si="99"/>
        <v>-126.76148320150931</v>
      </c>
      <c r="AB1267">
        <v>0.724468</v>
      </c>
      <c r="AC1267">
        <v>1</v>
      </c>
      <c r="AD1267">
        <v>12</v>
      </c>
      <c r="AE1267">
        <v>4</v>
      </c>
      <c r="AF1267" t="s">
        <v>223</v>
      </c>
      <c r="AG1267" s="99" t="s">
        <v>325</v>
      </c>
      <c r="AH1267">
        <v>1</v>
      </c>
      <c r="AI1267">
        <v>16</v>
      </c>
      <c r="AJ1267">
        <v>1</v>
      </c>
    </row>
    <row r="1268" spans="1:36" x14ac:dyDescent="0.2">
      <c r="A1268">
        <v>776138</v>
      </c>
      <c r="B1268" s="85">
        <v>45928</v>
      </c>
      <c r="C1268">
        <v>2025</v>
      </c>
      <c r="D1268">
        <v>9.4</v>
      </c>
      <c r="E1268">
        <v>9</v>
      </c>
      <c r="F1268">
        <v>-112</v>
      </c>
      <c r="G1268">
        <v>20</v>
      </c>
      <c r="H1268">
        <v>126</v>
      </c>
      <c r="I1268">
        <v>0.44247799999999998</v>
      </c>
      <c r="J1268">
        <v>120</v>
      </c>
      <c r="K1268">
        <v>126</v>
      </c>
      <c r="L1268">
        <v>0.33728248799999999</v>
      </c>
      <c r="M1268">
        <v>13</v>
      </c>
      <c r="N1268">
        <v>-148</v>
      </c>
      <c r="O1268">
        <v>0.59677400000000003</v>
      </c>
      <c r="P1268">
        <v>-142</v>
      </c>
      <c r="Q1268">
        <v>-148</v>
      </c>
      <c r="R1268" s="99">
        <v>0.50908136199999998</v>
      </c>
      <c r="S1268" s="102">
        <f t="shared" si="95"/>
        <v>103.69974219638407</v>
      </c>
      <c r="T1268" s="99">
        <v>0.66822403799999996</v>
      </c>
      <c r="U1268" s="102">
        <f t="shared" si="96"/>
        <v>201.40821353416794</v>
      </c>
      <c r="V1268">
        <v>0.5</v>
      </c>
      <c r="W1268" s="100">
        <f t="shared" si="97"/>
        <v>-100</v>
      </c>
      <c r="X1268">
        <v>0.5</v>
      </c>
      <c r="Y1268" s="100">
        <f t="shared" si="98"/>
        <v>-100</v>
      </c>
      <c r="Z1268">
        <v>0.5</v>
      </c>
      <c r="AA1268" s="100">
        <f t="shared" si="99"/>
        <v>-100</v>
      </c>
      <c r="AB1268">
        <v>0.29247800000000002</v>
      </c>
      <c r="AC1268">
        <v>-1</v>
      </c>
      <c r="AD1268">
        <v>2</v>
      </c>
      <c r="AE1268">
        <v>9</v>
      </c>
      <c r="AF1268" t="s">
        <v>226</v>
      </c>
      <c r="AG1268" s="99" t="s">
        <v>323</v>
      </c>
      <c r="AH1268">
        <v>1</v>
      </c>
      <c r="AI1268">
        <v>11</v>
      </c>
      <c r="AJ1268">
        <v>1</v>
      </c>
    </row>
    <row r="1269" spans="1:36" x14ac:dyDescent="0.2">
      <c r="A1269">
        <v>776139</v>
      </c>
      <c r="B1269" s="85">
        <v>45928</v>
      </c>
      <c r="C1269">
        <v>2025</v>
      </c>
      <c r="D1269">
        <v>9.4</v>
      </c>
      <c r="E1269">
        <v>7.5</v>
      </c>
      <c r="F1269">
        <v>-105</v>
      </c>
      <c r="G1269">
        <v>24</v>
      </c>
      <c r="H1269">
        <v>119</v>
      </c>
      <c r="I1269">
        <v>0.456621</v>
      </c>
      <c r="J1269">
        <v>110</v>
      </c>
      <c r="K1269">
        <v>119</v>
      </c>
      <c r="L1269">
        <v>0.30915287200000002</v>
      </c>
      <c r="M1269">
        <v>14</v>
      </c>
      <c r="N1269">
        <v>-129</v>
      </c>
      <c r="O1269">
        <v>0.56331900000000001</v>
      </c>
      <c r="P1269">
        <v>-118</v>
      </c>
      <c r="Q1269">
        <v>-129</v>
      </c>
      <c r="R1269" s="99">
        <v>0.47850556799999999</v>
      </c>
      <c r="S1269" s="102">
        <f t="shared" si="95"/>
        <v>-108.98398406933481</v>
      </c>
      <c r="T1269" s="99">
        <v>0.45512842999999997</v>
      </c>
      <c r="U1269" s="102">
        <f t="shared" si="96"/>
        <v>-119.71820129979574</v>
      </c>
      <c r="V1269">
        <v>0.48181200000000002</v>
      </c>
      <c r="W1269" s="100">
        <f t="shared" si="97"/>
        <v>107.54983271483482</v>
      </c>
      <c r="X1269">
        <v>0.49885800000000002</v>
      </c>
      <c r="Y1269" s="100">
        <f t="shared" si="98"/>
        <v>100.45784571962361</v>
      </c>
      <c r="Z1269">
        <v>0.54327099999999995</v>
      </c>
      <c r="AA1269" s="100">
        <f t="shared" si="99"/>
        <v>-118.948216557302</v>
      </c>
      <c r="AB1269">
        <v>0.30662099999999998</v>
      </c>
      <c r="AC1269">
        <v>-1</v>
      </c>
      <c r="AD1269">
        <v>1</v>
      </c>
      <c r="AE1269">
        <v>6</v>
      </c>
      <c r="AF1269" t="s">
        <v>230</v>
      </c>
      <c r="AG1269" s="99" t="s">
        <v>323</v>
      </c>
      <c r="AH1269">
        <v>1</v>
      </c>
      <c r="AI1269">
        <v>7</v>
      </c>
      <c r="AJ1269">
        <v>-1</v>
      </c>
    </row>
    <row r="1270" spans="1:36" x14ac:dyDescent="0.2">
      <c r="A1270">
        <v>776143</v>
      </c>
      <c r="B1270" s="85">
        <v>45928</v>
      </c>
      <c r="C1270">
        <v>2025</v>
      </c>
      <c r="D1270">
        <v>9.4</v>
      </c>
      <c r="E1270">
        <v>8</v>
      </c>
      <c r="F1270">
        <v>-106.5</v>
      </c>
      <c r="G1270">
        <v>16</v>
      </c>
      <c r="H1270">
        <v>-111</v>
      </c>
      <c r="I1270">
        <v>0.52606600000000003</v>
      </c>
      <c r="J1270">
        <v>-114</v>
      </c>
      <c r="K1270">
        <v>-111</v>
      </c>
      <c r="L1270">
        <v>0.34988272100000001</v>
      </c>
      <c r="M1270">
        <v>9</v>
      </c>
      <c r="N1270">
        <v>103</v>
      </c>
      <c r="O1270">
        <v>0.49261100000000002</v>
      </c>
      <c r="P1270">
        <v>103</v>
      </c>
      <c r="Q1270">
        <v>103</v>
      </c>
      <c r="R1270" s="99">
        <v>0.48892582600000001</v>
      </c>
      <c r="S1270" s="102">
        <f t="shared" si="95"/>
        <v>-104.53000165305238</v>
      </c>
      <c r="T1270" s="99">
        <v>0.55667319199999998</v>
      </c>
      <c r="U1270" s="102">
        <f t="shared" si="96"/>
        <v>125.56722985270044</v>
      </c>
      <c r="V1270">
        <v>0.55283400000000005</v>
      </c>
      <c r="W1270" s="100">
        <f t="shared" si="97"/>
        <v>-123.6305980329453</v>
      </c>
      <c r="X1270">
        <v>0.53209399999999996</v>
      </c>
      <c r="Y1270" s="100">
        <f t="shared" si="98"/>
        <v>-113.71813996828422</v>
      </c>
      <c r="Z1270">
        <v>0.53167799999999998</v>
      </c>
      <c r="AA1270" s="100">
        <f t="shared" si="99"/>
        <v>-113.52829890545392</v>
      </c>
      <c r="AB1270">
        <v>0.37606600000000001</v>
      </c>
      <c r="AC1270">
        <v>-1</v>
      </c>
      <c r="AD1270">
        <v>0</v>
      </c>
      <c r="AE1270">
        <v>8</v>
      </c>
      <c r="AF1270" t="s">
        <v>223</v>
      </c>
      <c r="AG1270" s="99" t="s">
        <v>324</v>
      </c>
      <c r="AH1270">
        <v>-1</v>
      </c>
      <c r="AI1270">
        <v>8</v>
      </c>
      <c r="AJ1270">
        <v>0</v>
      </c>
    </row>
    <row r="1271" spans="1:36" x14ac:dyDescent="0.2">
      <c r="A1271">
        <v>776144</v>
      </c>
      <c r="B1271" s="85">
        <v>45928</v>
      </c>
      <c r="C1271">
        <v>2025</v>
      </c>
      <c r="D1271">
        <v>9.4</v>
      </c>
      <c r="E1271">
        <v>7.5</v>
      </c>
      <c r="F1271">
        <v>-100</v>
      </c>
      <c r="G1271">
        <v>17</v>
      </c>
      <c r="H1271">
        <v>-129</v>
      </c>
      <c r="I1271">
        <v>0.56331900000000001</v>
      </c>
      <c r="J1271">
        <v>-142</v>
      </c>
      <c r="K1271">
        <v>-129</v>
      </c>
      <c r="L1271">
        <v>0.32447985800000001</v>
      </c>
      <c r="M1271">
        <v>6</v>
      </c>
      <c r="N1271">
        <v>119</v>
      </c>
      <c r="O1271">
        <v>0.456621</v>
      </c>
      <c r="P1271">
        <v>128</v>
      </c>
      <c r="Q1271">
        <v>119</v>
      </c>
      <c r="R1271" s="99">
        <v>0.48861247699999999</v>
      </c>
      <c r="S1271" s="102">
        <f t="shared" si="95"/>
        <v>-104.66116750432471</v>
      </c>
      <c r="T1271" s="99">
        <v>0.46121927899999998</v>
      </c>
      <c r="U1271" s="102">
        <f t="shared" si="96"/>
        <v>-116.81660883043874</v>
      </c>
      <c r="V1271">
        <v>0.60238599999999998</v>
      </c>
      <c r="W1271" s="100">
        <f t="shared" si="97"/>
        <v>-151.50019868515693</v>
      </c>
      <c r="X1271">
        <v>0.60836599999999996</v>
      </c>
      <c r="Y1271" s="100">
        <f t="shared" si="98"/>
        <v>-155.34044541587295</v>
      </c>
      <c r="Z1271">
        <v>0.58171399999999995</v>
      </c>
      <c r="AA1271" s="100">
        <f t="shared" si="99"/>
        <v>-139.07087495158811</v>
      </c>
      <c r="AB1271">
        <v>0.71331900000000004</v>
      </c>
      <c r="AC1271">
        <v>1</v>
      </c>
      <c r="AD1271">
        <v>4</v>
      </c>
      <c r="AE1271">
        <v>2</v>
      </c>
      <c r="AF1271" t="s">
        <v>225</v>
      </c>
      <c r="AG1271" s="99" t="s">
        <v>325</v>
      </c>
      <c r="AH1271">
        <v>1</v>
      </c>
      <c r="AI1271">
        <v>6</v>
      </c>
      <c r="AJ1271">
        <v>-1</v>
      </c>
    </row>
    <row r="1272" spans="1:36" x14ac:dyDescent="0.2">
      <c r="A1272">
        <v>776147</v>
      </c>
      <c r="B1272" s="85">
        <v>45928</v>
      </c>
      <c r="C1272">
        <v>2025</v>
      </c>
      <c r="D1272">
        <v>9.4</v>
      </c>
      <c r="E1272">
        <v>7.5</v>
      </c>
      <c r="F1272">
        <v>102</v>
      </c>
      <c r="G1272">
        <v>7</v>
      </c>
      <c r="H1272">
        <v>-133</v>
      </c>
      <c r="I1272">
        <v>0.57081499999999996</v>
      </c>
      <c r="J1272">
        <v>-153</v>
      </c>
      <c r="K1272">
        <v>-133</v>
      </c>
      <c r="L1272">
        <v>0.30274477700000002</v>
      </c>
      <c r="M1272">
        <v>28</v>
      </c>
      <c r="N1272">
        <v>123</v>
      </c>
      <c r="O1272">
        <v>0.44843</v>
      </c>
      <c r="P1272">
        <v>138</v>
      </c>
      <c r="Q1272">
        <v>123</v>
      </c>
      <c r="R1272" s="99">
        <v>0.44439518099999997</v>
      </c>
      <c r="S1272" s="102">
        <f t="shared" si="95"/>
        <v>-125.02494238343237</v>
      </c>
      <c r="T1272" s="99">
        <v>0.52936646700000001</v>
      </c>
      <c r="U1272" s="102">
        <f t="shared" si="96"/>
        <v>112.4795472234232</v>
      </c>
      <c r="V1272">
        <v>0.58478300000000005</v>
      </c>
      <c r="W1272" s="100">
        <f t="shared" si="97"/>
        <v>-140.83792330275497</v>
      </c>
      <c r="X1272">
        <v>0.55914399999999997</v>
      </c>
      <c r="Y1272" s="100">
        <f t="shared" si="98"/>
        <v>-126.83143702251982</v>
      </c>
      <c r="Z1272">
        <v>0.53629800000000005</v>
      </c>
      <c r="AA1272" s="100">
        <f t="shared" si="99"/>
        <v>-115.65574442206419</v>
      </c>
      <c r="AB1272">
        <v>0.72081499999999998</v>
      </c>
      <c r="AC1272">
        <v>1</v>
      </c>
      <c r="AD1272">
        <v>9</v>
      </c>
      <c r="AE1272">
        <v>8</v>
      </c>
      <c r="AF1272" t="s">
        <v>222</v>
      </c>
      <c r="AG1272" s="99" t="s">
        <v>325</v>
      </c>
      <c r="AH1272">
        <v>1</v>
      </c>
      <c r="AI1272">
        <v>17</v>
      </c>
      <c r="AJ1272">
        <v>1</v>
      </c>
    </row>
    <row r="1273" spans="1:36" x14ac:dyDescent="0.2">
      <c r="A1273">
        <v>776148</v>
      </c>
      <c r="B1273" s="85">
        <v>45928</v>
      </c>
      <c r="C1273">
        <v>2025</v>
      </c>
      <c r="D1273">
        <v>9.4</v>
      </c>
      <c r="E1273">
        <v>8</v>
      </c>
      <c r="F1273">
        <v>-106.5</v>
      </c>
      <c r="G1273">
        <v>11</v>
      </c>
      <c r="H1273">
        <v>125</v>
      </c>
      <c r="I1273">
        <v>0.44444400000000001</v>
      </c>
      <c r="J1273">
        <v>111</v>
      </c>
      <c r="K1273">
        <v>125</v>
      </c>
      <c r="L1273">
        <v>0.35061088499999998</v>
      </c>
      <c r="M1273">
        <v>18</v>
      </c>
      <c r="N1273">
        <v>-135</v>
      </c>
      <c r="O1273">
        <v>0.57446799999999998</v>
      </c>
      <c r="P1273">
        <v>-123</v>
      </c>
      <c r="Q1273">
        <v>-135</v>
      </c>
      <c r="R1273" s="99">
        <v>0.49254841500000002</v>
      </c>
      <c r="S1273" s="102">
        <f t="shared" si="95"/>
        <v>-103.0257269227026</v>
      </c>
      <c r="T1273" s="99">
        <v>0.45858968300000003</v>
      </c>
      <c r="U1273" s="102">
        <f t="shared" si="96"/>
        <v>-118.05985548087439</v>
      </c>
      <c r="V1273">
        <v>0.44854500000000003</v>
      </c>
      <c r="W1273" s="100">
        <f t="shared" si="97"/>
        <v>122.94307148669587</v>
      </c>
      <c r="X1273">
        <v>0.40942400000000001</v>
      </c>
      <c r="Y1273" s="100">
        <f t="shared" si="98"/>
        <v>144.24557427019423</v>
      </c>
      <c r="Z1273">
        <v>0.40650399999999998</v>
      </c>
      <c r="AA1273" s="100">
        <f t="shared" si="99"/>
        <v>146.0000393600063</v>
      </c>
      <c r="AB1273">
        <v>0.59444399999999997</v>
      </c>
      <c r="AC1273">
        <v>1</v>
      </c>
      <c r="AD1273">
        <v>4</v>
      </c>
      <c r="AE1273">
        <v>0</v>
      </c>
      <c r="AF1273" t="s">
        <v>227</v>
      </c>
      <c r="AG1273" s="99" t="s">
        <v>326</v>
      </c>
      <c r="AH1273">
        <v>-1</v>
      </c>
      <c r="AI1273">
        <v>4</v>
      </c>
      <c r="AJ1273">
        <v>-1</v>
      </c>
    </row>
    <row r="1274" spans="1:36" x14ac:dyDescent="0.2">
      <c r="A1274">
        <v>776151</v>
      </c>
      <c r="B1274" s="85">
        <v>45928</v>
      </c>
      <c r="C1274">
        <v>2025</v>
      </c>
      <c r="D1274">
        <v>9.4</v>
      </c>
      <c r="E1274">
        <v>9.5</v>
      </c>
      <c r="F1274">
        <v>-102</v>
      </c>
      <c r="G1274">
        <v>3</v>
      </c>
      <c r="H1274">
        <v>-106</v>
      </c>
      <c r="I1274">
        <v>0.51456299999999999</v>
      </c>
      <c r="J1274">
        <v>108</v>
      </c>
      <c r="K1274">
        <v>-106</v>
      </c>
      <c r="L1274">
        <v>0.34564541199999999</v>
      </c>
      <c r="M1274">
        <v>10</v>
      </c>
      <c r="N1274">
        <v>-120</v>
      </c>
      <c r="O1274">
        <v>0.54545500000000002</v>
      </c>
      <c r="P1274">
        <v>-126</v>
      </c>
      <c r="Q1274">
        <v>-120</v>
      </c>
      <c r="R1274" s="99">
        <v>0.48192062200000002</v>
      </c>
      <c r="S1274" s="102">
        <f t="shared" si="95"/>
        <v>-107.50305223502137</v>
      </c>
      <c r="T1274" s="99">
        <v>0.324899039</v>
      </c>
      <c r="U1274" s="102">
        <f t="shared" si="96"/>
        <v>-207.78792177344673</v>
      </c>
      <c r="V1274">
        <v>0.5</v>
      </c>
      <c r="W1274" s="100">
        <f t="shared" si="97"/>
        <v>-100</v>
      </c>
      <c r="X1274">
        <v>0.5</v>
      </c>
      <c r="Y1274" s="100">
        <f t="shared" si="98"/>
        <v>-100</v>
      </c>
      <c r="Z1274">
        <v>0.5</v>
      </c>
      <c r="AA1274" s="100">
        <f t="shared" si="99"/>
        <v>-100</v>
      </c>
      <c r="AB1274">
        <v>0.66456300000000001</v>
      </c>
      <c r="AC1274">
        <v>1</v>
      </c>
      <c r="AD1274">
        <v>4</v>
      </c>
      <c r="AE1274">
        <v>3</v>
      </c>
      <c r="AF1274" t="s">
        <v>222</v>
      </c>
      <c r="AG1274" s="99" t="s">
        <v>326</v>
      </c>
      <c r="AH1274">
        <v>-1</v>
      </c>
      <c r="AI1274">
        <v>7</v>
      </c>
      <c r="AJ1274">
        <v>-1</v>
      </c>
    </row>
    <row r="1275" spans="1:36" x14ac:dyDescent="0.2">
      <c r="A1275">
        <v>813066</v>
      </c>
      <c r="B1275" s="85">
        <v>45930</v>
      </c>
      <c r="C1275">
        <v>2025</v>
      </c>
      <c r="D1275">
        <v>9.5</v>
      </c>
      <c r="E1275">
        <v>6.5</v>
      </c>
      <c r="F1275">
        <v>-105</v>
      </c>
      <c r="G1275">
        <v>5</v>
      </c>
      <c r="H1275">
        <v>-130</v>
      </c>
      <c r="I1275">
        <v>0.56521699999999997</v>
      </c>
      <c r="J1275">
        <v>-122</v>
      </c>
      <c r="K1275">
        <v>-130</v>
      </c>
      <c r="L1275">
        <v>0.31173380000000001</v>
      </c>
      <c r="M1275">
        <v>23</v>
      </c>
      <c r="N1275">
        <v>120</v>
      </c>
      <c r="O1275">
        <v>0.45454499999999998</v>
      </c>
      <c r="P1275">
        <v>113</v>
      </c>
      <c r="Q1275">
        <v>120</v>
      </c>
      <c r="R1275" s="99">
        <v>0.48452951799999999</v>
      </c>
      <c r="S1275" s="102">
        <f t="shared" si="95"/>
        <v>-106.38577482909928</v>
      </c>
      <c r="T1275" s="99">
        <v>0.52351332100000003</v>
      </c>
      <c r="U1275" s="102">
        <f t="shared" si="96"/>
        <v>109.86945576289659</v>
      </c>
      <c r="V1275">
        <v>0.56848399999999999</v>
      </c>
      <c r="W1275" s="100">
        <f t="shared" si="97"/>
        <v>-131.74111736297147</v>
      </c>
      <c r="X1275">
        <v>0.57025400000000004</v>
      </c>
      <c r="Y1275" s="100">
        <f t="shared" si="98"/>
        <v>-132.69559228009103</v>
      </c>
      <c r="Z1275">
        <v>0.58890900000000002</v>
      </c>
      <c r="AA1275" s="100">
        <f t="shared" si="99"/>
        <v>-143.25514302186136</v>
      </c>
      <c r="AB1275">
        <v>0.71521699999999999</v>
      </c>
      <c r="AC1275">
        <v>1</v>
      </c>
      <c r="AD1275">
        <v>3</v>
      </c>
      <c r="AE1275">
        <v>1</v>
      </c>
      <c r="AF1275" t="s">
        <v>225</v>
      </c>
      <c r="AG1275" s="99" t="s">
        <v>325</v>
      </c>
      <c r="AH1275">
        <v>1</v>
      </c>
      <c r="AI1275">
        <v>4</v>
      </c>
      <c r="AJ1275">
        <v>-1</v>
      </c>
    </row>
    <row r="1276" spans="1:36" x14ac:dyDescent="0.2">
      <c r="A1276">
        <v>813072</v>
      </c>
      <c r="B1276" s="85">
        <v>45930</v>
      </c>
      <c r="C1276">
        <v>2025</v>
      </c>
      <c r="D1276">
        <v>9.5</v>
      </c>
      <c r="E1276">
        <v>6</v>
      </c>
      <c r="F1276">
        <v>-101</v>
      </c>
      <c r="G1276">
        <v>7</v>
      </c>
      <c r="H1276">
        <v>147</v>
      </c>
      <c r="I1276">
        <v>0.404858</v>
      </c>
      <c r="J1276">
        <v>143</v>
      </c>
      <c r="K1276">
        <v>147</v>
      </c>
      <c r="L1276">
        <v>0.30274477700000002</v>
      </c>
      <c r="M1276">
        <v>10</v>
      </c>
      <c r="N1276">
        <v>-160</v>
      </c>
      <c r="O1276">
        <v>0.61538499999999996</v>
      </c>
      <c r="P1276">
        <v>-156</v>
      </c>
      <c r="Q1276">
        <v>-160</v>
      </c>
      <c r="R1276" s="99">
        <v>0.44473087</v>
      </c>
      <c r="S1276" s="102">
        <f t="shared" si="95"/>
        <v>-124.85509045054597</v>
      </c>
      <c r="T1276" s="99">
        <v>0.58945737099999995</v>
      </c>
      <c r="U1276" s="102">
        <f t="shared" si="96"/>
        <v>143.58006437377784</v>
      </c>
      <c r="V1276">
        <v>0.442998</v>
      </c>
      <c r="W1276" s="100">
        <f t="shared" si="97"/>
        <v>125.7346534295866</v>
      </c>
      <c r="X1276">
        <v>0.55921500000000002</v>
      </c>
      <c r="Y1276" s="100">
        <f t="shared" si="98"/>
        <v>-126.86797418242455</v>
      </c>
      <c r="Z1276">
        <v>0.47977399999999998</v>
      </c>
      <c r="AA1276" s="100">
        <f t="shared" si="99"/>
        <v>108.43146981703889</v>
      </c>
      <c r="AB1276">
        <v>0.25485799999999997</v>
      </c>
      <c r="AC1276">
        <v>-1</v>
      </c>
      <c r="AD1276">
        <v>1</v>
      </c>
      <c r="AE1276">
        <v>2</v>
      </c>
      <c r="AF1276" t="s">
        <v>222</v>
      </c>
      <c r="AG1276" s="99" t="s">
        <v>323</v>
      </c>
      <c r="AH1276">
        <v>1</v>
      </c>
      <c r="AI1276">
        <v>3</v>
      </c>
      <c r="AJ1276">
        <v>-1</v>
      </c>
    </row>
    <row r="1277" spans="1:36" x14ac:dyDescent="0.2">
      <c r="A1277">
        <v>813074</v>
      </c>
      <c r="B1277" s="85">
        <v>45930</v>
      </c>
      <c r="C1277">
        <v>2025</v>
      </c>
      <c r="D1277">
        <v>9.5</v>
      </c>
      <c r="E1277">
        <v>6.5</v>
      </c>
      <c r="F1277">
        <v>-113</v>
      </c>
      <c r="G1277">
        <v>19</v>
      </c>
      <c r="H1277">
        <v>-126</v>
      </c>
      <c r="I1277">
        <v>0.55752199999999996</v>
      </c>
      <c r="J1277">
        <v>-131</v>
      </c>
      <c r="K1277">
        <v>-126</v>
      </c>
      <c r="L1277">
        <v>0.32247815699999999</v>
      </c>
      <c r="M1277">
        <v>3</v>
      </c>
      <c r="N1277">
        <v>117</v>
      </c>
      <c r="O1277">
        <v>0.46082899999999999</v>
      </c>
      <c r="P1277">
        <v>121</v>
      </c>
      <c r="Q1277">
        <v>117</v>
      </c>
      <c r="R1277" s="99">
        <v>0.48258271400000002</v>
      </c>
      <c r="S1277" s="102">
        <f t="shared" si="95"/>
        <v>-107.21836298512753</v>
      </c>
      <c r="T1277" s="99">
        <v>0.58265329499999996</v>
      </c>
      <c r="U1277" s="102">
        <f t="shared" si="96"/>
        <v>139.60893617214492</v>
      </c>
      <c r="V1277">
        <v>0.63583000000000001</v>
      </c>
      <c r="W1277" s="100">
        <f t="shared" si="97"/>
        <v>-174.59702886014773</v>
      </c>
      <c r="X1277">
        <v>0.59943100000000005</v>
      </c>
      <c r="Y1277" s="100">
        <f t="shared" si="98"/>
        <v>-149.64488015797531</v>
      </c>
      <c r="Z1277">
        <v>0.63871599999999995</v>
      </c>
      <c r="AA1277" s="100">
        <f t="shared" si="99"/>
        <v>-176.79055812048136</v>
      </c>
      <c r="AB1277">
        <v>0.407522</v>
      </c>
      <c r="AC1277">
        <v>-1</v>
      </c>
      <c r="AD1277">
        <v>1</v>
      </c>
      <c r="AE1277">
        <v>3</v>
      </c>
      <c r="AF1277" t="s">
        <v>225</v>
      </c>
      <c r="AG1277" s="99" t="s">
        <v>324</v>
      </c>
      <c r="AH1277">
        <v>-1</v>
      </c>
      <c r="AI1277">
        <v>4</v>
      </c>
      <c r="AJ1277">
        <v>-1</v>
      </c>
    </row>
    <row r="1278" spans="1:36" x14ac:dyDescent="0.2">
      <c r="A1278">
        <v>813064</v>
      </c>
      <c r="B1278" s="85">
        <v>45931</v>
      </c>
      <c r="C1278">
        <v>2025</v>
      </c>
      <c r="D1278">
        <v>10.1</v>
      </c>
      <c r="E1278">
        <v>6.5</v>
      </c>
      <c r="F1278">
        <v>-115</v>
      </c>
      <c r="G1278">
        <v>5</v>
      </c>
      <c r="H1278">
        <v>-115</v>
      </c>
      <c r="I1278">
        <v>0.53488400000000003</v>
      </c>
      <c r="J1278">
        <v>-115</v>
      </c>
      <c r="K1278">
        <v>-115</v>
      </c>
      <c r="L1278">
        <v>0.31173380000000001</v>
      </c>
      <c r="M1278">
        <v>23</v>
      </c>
      <c r="N1278">
        <v>-105</v>
      </c>
      <c r="O1278">
        <v>0.51219499999999996</v>
      </c>
      <c r="P1278">
        <v>-105</v>
      </c>
      <c r="Q1278">
        <v>-105</v>
      </c>
      <c r="R1278" s="99">
        <v>0.47463206400000002</v>
      </c>
      <c r="S1278" s="102">
        <f t="shared" si="95"/>
        <v>-110.68951633238161</v>
      </c>
      <c r="T1278" s="99">
        <v>0.55421864600000004</v>
      </c>
      <c r="U1278" s="102">
        <f t="shared" si="96"/>
        <v>124.32521930919526</v>
      </c>
      <c r="V1278">
        <v>0.5</v>
      </c>
      <c r="W1278" s="100">
        <f t="shared" si="97"/>
        <v>-100</v>
      </c>
      <c r="X1278">
        <v>0.5</v>
      </c>
      <c r="Y1278" s="100">
        <f t="shared" si="98"/>
        <v>-100</v>
      </c>
      <c r="Z1278">
        <v>0.5</v>
      </c>
      <c r="AA1278" s="100">
        <f t="shared" si="99"/>
        <v>-100</v>
      </c>
      <c r="AB1278">
        <v>0.384884</v>
      </c>
      <c r="AC1278">
        <v>-1</v>
      </c>
      <c r="AD1278">
        <v>0</v>
      </c>
      <c r="AE1278">
        <v>3</v>
      </c>
      <c r="AF1278" t="s">
        <v>228</v>
      </c>
      <c r="AG1278" s="99" t="s">
        <v>324</v>
      </c>
      <c r="AH1278">
        <v>-1</v>
      </c>
      <c r="AI1278">
        <v>3</v>
      </c>
      <c r="AJ1278">
        <v>-1</v>
      </c>
    </row>
    <row r="1279" spans="1:36" x14ac:dyDescent="0.2">
      <c r="A1279">
        <v>813071</v>
      </c>
      <c r="B1279" s="85">
        <v>45931</v>
      </c>
      <c r="C1279">
        <v>2025</v>
      </c>
      <c r="D1279">
        <v>10.1</v>
      </c>
      <c r="E1279">
        <v>7</v>
      </c>
      <c r="F1279">
        <v>109.5</v>
      </c>
      <c r="G1279">
        <v>7</v>
      </c>
      <c r="H1279">
        <v>-122</v>
      </c>
      <c r="I1279">
        <v>0.54954999999999998</v>
      </c>
      <c r="J1279">
        <v>-126</v>
      </c>
      <c r="K1279">
        <v>-122</v>
      </c>
      <c r="L1279">
        <v>0.30274477700000002</v>
      </c>
      <c r="M1279">
        <v>10</v>
      </c>
      <c r="N1279">
        <v>113</v>
      </c>
      <c r="O1279">
        <v>0.46948400000000001</v>
      </c>
      <c r="P1279">
        <v>116</v>
      </c>
      <c r="Q1279">
        <v>113</v>
      </c>
      <c r="R1279" s="99">
        <v>0.44083344899999999</v>
      </c>
      <c r="S1279" s="102">
        <f t="shared" si="95"/>
        <v>-126.84304066953867</v>
      </c>
      <c r="T1279" s="99">
        <v>0.499378661</v>
      </c>
      <c r="U1279" s="102">
        <f t="shared" si="96"/>
        <v>-100.24884483400065</v>
      </c>
      <c r="V1279">
        <v>0.56901999999999997</v>
      </c>
      <c r="W1279" s="100">
        <f t="shared" si="97"/>
        <v>-132.02932850712327</v>
      </c>
      <c r="X1279">
        <v>0.54896299999999998</v>
      </c>
      <c r="Y1279" s="100">
        <f t="shared" si="98"/>
        <v>-121.71130084671545</v>
      </c>
      <c r="Z1279">
        <v>0.60461299999999996</v>
      </c>
      <c r="AA1279" s="100">
        <f t="shared" si="99"/>
        <v>-152.91676256427246</v>
      </c>
      <c r="AB1279">
        <v>0.69955000000000001</v>
      </c>
      <c r="AC1279">
        <v>1</v>
      </c>
      <c r="AD1279">
        <v>6</v>
      </c>
      <c r="AE1279">
        <v>1</v>
      </c>
      <c r="AF1279" t="s">
        <v>230</v>
      </c>
      <c r="AG1279" s="99" t="s">
        <v>325</v>
      </c>
      <c r="AH1279">
        <v>1</v>
      </c>
      <c r="AI1279">
        <v>7</v>
      </c>
      <c r="AJ1279">
        <v>0</v>
      </c>
    </row>
    <row r="1280" spans="1:36" x14ac:dyDescent="0.2">
      <c r="A1280">
        <v>813059</v>
      </c>
      <c r="B1280" s="85">
        <v>45932</v>
      </c>
      <c r="C1280">
        <v>2025</v>
      </c>
      <c r="D1280">
        <v>10.1</v>
      </c>
      <c r="E1280">
        <v>7.5</v>
      </c>
      <c r="F1280">
        <v>105</v>
      </c>
      <c r="G1280">
        <v>5</v>
      </c>
      <c r="H1280">
        <v>-113</v>
      </c>
      <c r="I1280">
        <v>0.53051599999999999</v>
      </c>
      <c r="J1280">
        <v>-110</v>
      </c>
      <c r="K1280">
        <v>-113</v>
      </c>
      <c r="L1280">
        <v>0.31173380000000001</v>
      </c>
      <c r="M1280">
        <v>23</v>
      </c>
      <c r="N1280">
        <v>104</v>
      </c>
      <c r="O1280">
        <v>0.49019600000000002</v>
      </c>
      <c r="P1280">
        <v>102</v>
      </c>
      <c r="Q1280">
        <v>104</v>
      </c>
      <c r="R1280" s="99">
        <v>0.47902957400000001</v>
      </c>
      <c r="S1280" s="102">
        <f t="shared" si="95"/>
        <v>-108.75537843097763</v>
      </c>
      <c r="T1280" s="99">
        <v>0.47820628900000001</v>
      </c>
      <c r="U1280" s="102">
        <f t="shared" si="96"/>
        <v>-109.11477389625041</v>
      </c>
      <c r="V1280">
        <v>0.51890499999999995</v>
      </c>
      <c r="W1280" s="100">
        <f t="shared" si="97"/>
        <v>-107.85915463681808</v>
      </c>
      <c r="X1280">
        <v>0.55667699999999998</v>
      </c>
      <c r="Y1280" s="100">
        <f t="shared" si="98"/>
        <v>-125.56916740164618</v>
      </c>
      <c r="Z1280">
        <v>0.58969800000000006</v>
      </c>
      <c r="AA1280" s="100">
        <f t="shared" si="99"/>
        <v>-143.7229162909272</v>
      </c>
      <c r="AB1280">
        <v>0.68051600000000001</v>
      </c>
      <c r="AC1280">
        <v>1</v>
      </c>
      <c r="AD1280">
        <v>3</v>
      </c>
      <c r="AE1280">
        <v>1</v>
      </c>
      <c r="AF1280" t="s">
        <v>225</v>
      </c>
      <c r="AG1280" s="99" t="s">
        <v>325</v>
      </c>
      <c r="AH1280">
        <v>1</v>
      </c>
      <c r="AI1280">
        <v>4</v>
      </c>
      <c r="AJ1280">
        <v>-1</v>
      </c>
    </row>
    <row r="1281" spans="1:36" x14ac:dyDescent="0.2">
      <c r="A1281">
        <v>813065</v>
      </c>
      <c r="B1281" s="85">
        <v>45932</v>
      </c>
      <c r="C1281">
        <v>2025</v>
      </c>
      <c r="D1281">
        <v>10.1</v>
      </c>
      <c r="E1281">
        <v>7.5</v>
      </c>
      <c r="F1281">
        <v>108.5</v>
      </c>
      <c r="G1281">
        <v>19</v>
      </c>
      <c r="H1281">
        <v>-142</v>
      </c>
      <c r="I1281">
        <v>0.58677699999999999</v>
      </c>
      <c r="J1281">
        <v>-153</v>
      </c>
      <c r="K1281">
        <v>-142</v>
      </c>
      <c r="L1281">
        <v>0.32247815699999999</v>
      </c>
      <c r="M1281">
        <v>3</v>
      </c>
      <c r="N1281">
        <v>131</v>
      </c>
      <c r="O1281">
        <v>0.43290000000000001</v>
      </c>
      <c r="P1281">
        <v>138</v>
      </c>
      <c r="Q1281">
        <v>131</v>
      </c>
      <c r="R1281" s="99">
        <v>0.47939196699999997</v>
      </c>
      <c r="S1281" s="102">
        <f t="shared" si="95"/>
        <v>-108.59757126468497</v>
      </c>
      <c r="T1281" s="99">
        <v>0.55889462300000003</v>
      </c>
      <c r="U1281" s="102">
        <f t="shared" si="96"/>
        <v>126.70319885944173</v>
      </c>
      <c r="V1281">
        <v>0.60689199999999999</v>
      </c>
      <c r="W1281" s="100">
        <f t="shared" si="97"/>
        <v>-154.38301942468735</v>
      </c>
      <c r="X1281">
        <v>0.61077499999999996</v>
      </c>
      <c r="Y1281" s="100">
        <f t="shared" si="98"/>
        <v>-156.92080416211701</v>
      </c>
      <c r="Z1281">
        <v>0.66888999999999998</v>
      </c>
      <c r="AA1281" s="100">
        <f t="shared" si="99"/>
        <v>-202.01443629005468</v>
      </c>
      <c r="AB1281">
        <v>0.73677700000000002</v>
      </c>
      <c r="AC1281">
        <v>1</v>
      </c>
      <c r="AD1281">
        <v>4</v>
      </c>
      <c r="AE1281">
        <v>0</v>
      </c>
      <c r="AF1281" t="s">
        <v>227</v>
      </c>
      <c r="AG1281" s="99" t="s">
        <v>325</v>
      </c>
      <c r="AH1281">
        <v>1</v>
      </c>
      <c r="AI1281">
        <v>4</v>
      </c>
      <c r="AJ1281">
        <v>-1</v>
      </c>
    </row>
    <row r="1282" spans="1:36" x14ac:dyDescent="0.2">
      <c r="A1282">
        <v>813073</v>
      </c>
      <c r="B1282" s="85">
        <v>45932</v>
      </c>
      <c r="C1282">
        <v>2025</v>
      </c>
      <c r="D1282">
        <v>10.1</v>
      </c>
      <c r="E1282">
        <v>7</v>
      </c>
      <c r="F1282">
        <v>-110.5</v>
      </c>
      <c r="G1282">
        <v>7</v>
      </c>
      <c r="H1282">
        <v>-120</v>
      </c>
      <c r="I1282">
        <v>0.54545500000000002</v>
      </c>
      <c r="J1282">
        <v>-112</v>
      </c>
      <c r="K1282">
        <v>-120</v>
      </c>
      <c r="L1282">
        <v>0.30274477700000002</v>
      </c>
      <c r="M1282">
        <v>10</v>
      </c>
      <c r="N1282">
        <v>111</v>
      </c>
      <c r="O1282">
        <v>0.47393400000000002</v>
      </c>
      <c r="P1282">
        <v>102</v>
      </c>
      <c r="Q1282">
        <v>111</v>
      </c>
      <c r="R1282" s="99">
        <v>0.45703912499999999</v>
      </c>
      <c r="S1282" s="102">
        <f t="shared" si="95"/>
        <v>-118.79964871716399</v>
      </c>
      <c r="T1282" s="99">
        <v>0.56604167500000002</v>
      </c>
      <c r="U1282" s="102">
        <f t="shared" si="96"/>
        <v>130.43687432427987</v>
      </c>
      <c r="V1282">
        <v>0.46813199999999999</v>
      </c>
      <c r="W1282" s="100">
        <f t="shared" si="97"/>
        <v>113.6149633009493</v>
      </c>
      <c r="X1282">
        <v>0.55975200000000003</v>
      </c>
      <c r="Y1282" s="100">
        <f t="shared" si="98"/>
        <v>-127.14470025985356</v>
      </c>
      <c r="Z1282">
        <v>0.54947199999999996</v>
      </c>
      <c r="AA1282" s="100">
        <f t="shared" si="99"/>
        <v>-121.96178705873994</v>
      </c>
      <c r="AB1282">
        <v>0.395455</v>
      </c>
      <c r="AC1282">
        <v>-1</v>
      </c>
      <c r="AD1282">
        <v>3</v>
      </c>
      <c r="AE1282">
        <v>6</v>
      </c>
      <c r="AF1282" t="s">
        <v>228</v>
      </c>
      <c r="AG1282" s="99" t="s">
        <v>324</v>
      </c>
      <c r="AH1282">
        <v>-1</v>
      </c>
      <c r="AI1282">
        <v>9</v>
      </c>
      <c r="AJ1282">
        <v>1</v>
      </c>
    </row>
    <row r="1283" spans="1:36" x14ac:dyDescent="0.2">
      <c r="A1283">
        <v>813047</v>
      </c>
      <c r="B1283" s="85">
        <v>45934</v>
      </c>
      <c r="C1283">
        <v>2025</v>
      </c>
      <c r="D1283">
        <v>10.1</v>
      </c>
      <c r="E1283">
        <v>7.5</v>
      </c>
      <c r="F1283">
        <v>-106</v>
      </c>
      <c r="G1283">
        <v>17</v>
      </c>
      <c r="H1283">
        <v>-125</v>
      </c>
      <c r="I1283">
        <v>0.55555600000000005</v>
      </c>
      <c r="J1283">
        <v>-133</v>
      </c>
      <c r="K1283">
        <v>-125</v>
      </c>
      <c r="L1283">
        <v>0.32447985800000001</v>
      </c>
      <c r="M1283">
        <v>5</v>
      </c>
      <c r="N1283">
        <v>115</v>
      </c>
      <c r="O1283">
        <v>0.46511599999999997</v>
      </c>
      <c r="P1283">
        <v>123</v>
      </c>
      <c r="Q1283">
        <v>115</v>
      </c>
      <c r="R1283" s="99">
        <v>0.50782566799999995</v>
      </c>
      <c r="S1283" s="102">
        <f t="shared" ref="S1283:S1346" si="100">IF(R1283&lt;0.5,((1-R1283)/(1-(1-R1283))*-100),(1-(1-R1283))/(1-R1283)*100)</f>
        <v>103.18003905981831</v>
      </c>
      <c r="T1283" s="99">
        <v>0.47283925799999998</v>
      </c>
      <c r="U1283" s="102">
        <f t="shared" ref="U1283:U1346" si="101">IF(T1283&lt;0.5,((1-T1283)/(1-(1-T1283))*-100),(1-(1-T1283))/(1-T1283)*100)</f>
        <v>-111.48836165376098</v>
      </c>
      <c r="V1283">
        <v>0.52987300000000004</v>
      </c>
      <c r="W1283" s="100">
        <f t="shared" ref="W1283:W1346" si="102">IF(V1283&lt;0.5,100*(1-V1283)/V1283,-100*(V1283/(1-V1283)))</f>
        <v>-112.70848089984197</v>
      </c>
      <c r="X1283">
        <v>0.52120900000000003</v>
      </c>
      <c r="Y1283" s="100">
        <f t="shared" ref="Y1283:Y1346" si="103">IF(X1283&lt;0.5,100*(1-X1283)/X1283,-100*(X1283/(1-X1283)))</f>
        <v>-108.85939794189952</v>
      </c>
      <c r="Z1283">
        <v>0.55776700000000001</v>
      </c>
      <c r="AA1283" s="100">
        <f t="shared" ref="AA1283:AA1346" si="104">IF(Z1283&lt;0.5,100*(1-Z1283)/Z1283,-100*(Z1283/(1-Z1283)))</f>
        <v>-126.12514217618316</v>
      </c>
      <c r="AB1283">
        <v>0.70555599999999996</v>
      </c>
      <c r="AC1283">
        <v>1</v>
      </c>
      <c r="AD1283">
        <v>9</v>
      </c>
      <c r="AE1283">
        <v>3</v>
      </c>
      <c r="AF1283" t="s">
        <v>224</v>
      </c>
      <c r="AG1283" s="99" t="s">
        <v>325</v>
      </c>
      <c r="AH1283">
        <v>1</v>
      </c>
      <c r="AI1283">
        <v>12</v>
      </c>
      <c r="AJ1283">
        <v>1</v>
      </c>
    </row>
    <row r="1284" spans="1:36" x14ac:dyDescent="0.2">
      <c r="A1284">
        <v>813051</v>
      </c>
      <c r="B1284" s="85">
        <v>45934</v>
      </c>
      <c r="C1284">
        <v>2025</v>
      </c>
      <c r="D1284">
        <v>10.1</v>
      </c>
      <c r="E1284">
        <v>7</v>
      </c>
      <c r="F1284">
        <v>-101</v>
      </c>
      <c r="G1284">
        <v>21</v>
      </c>
      <c r="H1284">
        <v>-110</v>
      </c>
      <c r="I1284">
        <v>0.52381</v>
      </c>
      <c r="J1284">
        <v>-116</v>
      </c>
      <c r="K1284">
        <v>-110</v>
      </c>
      <c r="L1284">
        <v>0.323198667</v>
      </c>
      <c r="M1284">
        <v>14</v>
      </c>
      <c r="N1284">
        <v>102</v>
      </c>
      <c r="O1284">
        <v>0.49504999999999999</v>
      </c>
      <c r="P1284">
        <v>107</v>
      </c>
      <c r="Q1284">
        <v>102</v>
      </c>
      <c r="R1284" s="99">
        <v>0.52202283800000004</v>
      </c>
      <c r="S1284" s="102">
        <f t="shared" si="100"/>
        <v>109.21501684634885</v>
      </c>
      <c r="T1284" s="99">
        <v>0.40131300800000003</v>
      </c>
      <c r="U1284" s="102">
        <f t="shared" si="101"/>
        <v>-149.18205492108044</v>
      </c>
      <c r="V1284">
        <v>0.50489799999999996</v>
      </c>
      <c r="W1284" s="100">
        <f t="shared" si="102"/>
        <v>-101.97858219114444</v>
      </c>
      <c r="X1284">
        <v>0.49157299999999998</v>
      </c>
      <c r="Y1284" s="100">
        <f t="shared" si="103"/>
        <v>103.42858537796013</v>
      </c>
      <c r="Z1284">
        <v>0.54504900000000001</v>
      </c>
      <c r="AA1284" s="100">
        <f t="shared" si="104"/>
        <v>-119.80389096847792</v>
      </c>
      <c r="AB1284">
        <v>0.37380999999999998</v>
      </c>
      <c r="AC1284">
        <v>-1</v>
      </c>
      <c r="AD1284">
        <v>3</v>
      </c>
      <c r="AE1284">
        <v>5</v>
      </c>
      <c r="AF1284" t="s">
        <v>225</v>
      </c>
      <c r="AG1284" s="99" t="s">
        <v>324</v>
      </c>
      <c r="AH1284">
        <v>-1</v>
      </c>
      <c r="AI1284">
        <v>8</v>
      </c>
      <c r="AJ1284">
        <v>1</v>
      </c>
    </row>
    <row r="1285" spans="1:36" x14ac:dyDescent="0.2">
      <c r="A1285">
        <v>813063</v>
      </c>
      <c r="B1285" s="85">
        <v>45934</v>
      </c>
      <c r="C1285">
        <v>2025</v>
      </c>
      <c r="D1285">
        <v>10.1</v>
      </c>
      <c r="E1285">
        <v>8</v>
      </c>
      <c r="F1285">
        <v>-104</v>
      </c>
      <c r="G1285">
        <v>29</v>
      </c>
      <c r="H1285">
        <v>-109</v>
      </c>
      <c r="I1285">
        <v>0.52153099999999997</v>
      </c>
      <c r="J1285">
        <v>-115</v>
      </c>
      <c r="K1285">
        <v>-109</v>
      </c>
      <c r="L1285">
        <v>0.33360588699999999</v>
      </c>
      <c r="M1285">
        <v>19</v>
      </c>
      <c r="N1285">
        <v>101</v>
      </c>
      <c r="O1285">
        <v>0.49751200000000001</v>
      </c>
      <c r="P1285">
        <v>106</v>
      </c>
      <c r="Q1285">
        <v>101</v>
      </c>
      <c r="R1285" s="99">
        <v>0.55843868799999996</v>
      </c>
      <c r="S1285" s="102">
        <f t="shared" si="100"/>
        <v>126.46911602617938</v>
      </c>
      <c r="T1285" s="99">
        <v>0.363287205</v>
      </c>
      <c r="U1285" s="102">
        <f t="shared" si="101"/>
        <v>-175.26430500077754</v>
      </c>
      <c r="V1285">
        <v>0.50134500000000004</v>
      </c>
      <c r="W1285" s="100">
        <f t="shared" si="102"/>
        <v>-100.5394511235223</v>
      </c>
      <c r="X1285">
        <v>0.48126799999999997</v>
      </c>
      <c r="Y1285" s="100">
        <f t="shared" si="103"/>
        <v>107.78443611459727</v>
      </c>
      <c r="Z1285">
        <v>0.52100299999999999</v>
      </c>
      <c r="AA1285" s="100">
        <f t="shared" si="104"/>
        <v>-108.76957475725317</v>
      </c>
      <c r="AB1285">
        <v>0.67153099999999999</v>
      </c>
      <c r="AC1285">
        <v>1</v>
      </c>
      <c r="AD1285">
        <v>10</v>
      </c>
      <c r="AE1285">
        <v>1</v>
      </c>
      <c r="AF1285" t="s">
        <v>229</v>
      </c>
      <c r="AG1285" s="99" t="s">
        <v>325</v>
      </c>
      <c r="AH1285">
        <v>1</v>
      </c>
      <c r="AI1285">
        <v>11</v>
      </c>
      <c r="AJ1285">
        <v>1</v>
      </c>
    </row>
    <row r="1286" spans="1:36" x14ac:dyDescent="0.2">
      <c r="A1286">
        <v>813057</v>
      </c>
      <c r="B1286" s="85">
        <v>45935</v>
      </c>
      <c r="C1286">
        <v>2025</v>
      </c>
      <c r="D1286">
        <v>10.1</v>
      </c>
      <c r="E1286">
        <v>6</v>
      </c>
      <c r="F1286">
        <v>107.5</v>
      </c>
      <c r="G1286">
        <v>24</v>
      </c>
      <c r="H1286">
        <v>133</v>
      </c>
      <c r="I1286">
        <v>0.42918499999999998</v>
      </c>
      <c r="J1286">
        <v>118</v>
      </c>
      <c r="K1286">
        <v>133</v>
      </c>
      <c r="L1286">
        <v>0.30915287200000002</v>
      </c>
      <c r="M1286">
        <v>10</v>
      </c>
      <c r="N1286">
        <v>-145</v>
      </c>
      <c r="O1286">
        <v>0.59183699999999995</v>
      </c>
      <c r="P1286">
        <v>-131</v>
      </c>
      <c r="Q1286">
        <v>-145</v>
      </c>
      <c r="R1286" s="99">
        <v>0.44216137300000002</v>
      </c>
      <c r="S1286" s="102">
        <f t="shared" si="100"/>
        <v>-126.16177284215189</v>
      </c>
      <c r="T1286" s="99">
        <v>0.62342838099999998</v>
      </c>
      <c r="U1286" s="102">
        <f t="shared" si="101"/>
        <v>165.55373521125605</v>
      </c>
      <c r="V1286">
        <v>0.46843200000000002</v>
      </c>
      <c r="W1286" s="100">
        <f t="shared" si="102"/>
        <v>113.47815691498447</v>
      </c>
      <c r="X1286">
        <v>0.62410200000000005</v>
      </c>
      <c r="Y1286" s="100">
        <f t="shared" si="103"/>
        <v>-166.02961441667691</v>
      </c>
      <c r="Z1286">
        <v>0.55330900000000005</v>
      </c>
      <c r="AA1286" s="100">
        <f t="shared" si="104"/>
        <v>-123.8684011990392</v>
      </c>
      <c r="AB1286">
        <v>0.57918499999999995</v>
      </c>
      <c r="AC1286">
        <v>1</v>
      </c>
      <c r="AD1286">
        <v>3</v>
      </c>
      <c r="AE1286">
        <v>2</v>
      </c>
      <c r="AF1286" t="s">
        <v>222</v>
      </c>
      <c r="AG1286" s="99" t="s">
        <v>326</v>
      </c>
      <c r="AH1286">
        <v>-1</v>
      </c>
      <c r="AI1286">
        <v>5</v>
      </c>
      <c r="AJ1286">
        <v>-1</v>
      </c>
    </row>
    <row r="1287" spans="1:36" x14ac:dyDescent="0.2">
      <c r="A1287">
        <v>813062</v>
      </c>
      <c r="B1287" s="85">
        <v>45935</v>
      </c>
      <c r="C1287">
        <v>2025</v>
      </c>
      <c r="D1287">
        <v>10.1</v>
      </c>
      <c r="E1287">
        <v>7.5</v>
      </c>
      <c r="F1287">
        <v>-107.5</v>
      </c>
      <c r="G1287">
        <v>29</v>
      </c>
      <c r="H1287">
        <v>130</v>
      </c>
      <c r="I1287">
        <v>0.43478299999999998</v>
      </c>
      <c r="J1287">
        <v>130</v>
      </c>
      <c r="K1287">
        <v>130</v>
      </c>
      <c r="L1287">
        <v>0.33360588699999999</v>
      </c>
      <c r="M1287">
        <v>19</v>
      </c>
      <c r="N1287">
        <v>-140</v>
      </c>
      <c r="O1287">
        <v>0.58333299999999999</v>
      </c>
      <c r="P1287">
        <v>-140</v>
      </c>
      <c r="Q1287">
        <v>-141</v>
      </c>
      <c r="R1287" s="99">
        <v>0.54401408500000004</v>
      </c>
      <c r="S1287" s="102">
        <f t="shared" si="100"/>
        <v>119.30501954210584</v>
      </c>
      <c r="T1287" s="99">
        <v>0.52872054800000001</v>
      </c>
      <c r="U1287" s="102">
        <f t="shared" si="101"/>
        <v>112.18833024784625</v>
      </c>
      <c r="V1287">
        <v>0.44420700000000002</v>
      </c>
      <c r="W1287" s="100">
        <f t="shared" si="102"/>
        <v>125.12027050451702</v>
      </c>
      <c r="X1287">
        <v>0.48231200000000002</v>
      </c>
      <c r="Y1287" s="100">
        <f t="shared" si="103"/>
        <v>107.33467133307899</v>
      </c>
      <c r="Z1287">
        <v>0.44863599999999998</v>
      </c>
      <c r="AA1287" s="100">
        <f t="shared" si="104"/>
        <v>122.89785037313099</v>
      </c>
      <c r="AB1287">
        <v>0.58478300000000005</v>
      </c>
      <c r="AC1287">
        <v>1</v>
      </c>
      <c r="AD1287">
        <v>13</v>
      </c>
      <c r="AE1287">
        <v>7</v>
      </c>
      <c r="AF1287" t="s">
        <v>224</v>
      </c>
      <c r="AG1287" s="99" t="s">
        <v>326</v>
      </c>
      <c r="AH1287">
        <v>-1</v>
      </c>
      <c r="AI1287">
        <v>20</v>
      </c>
      <c r="AJ1287">
        <v>1</v>
      </c>
    </row>
    <row r="1288" spans="1:36" x14ac:dyDescent="0.2">
      <c r="A1288">
        <v>813048</v>
      </c>
      <c r="B1288" s="85">
        <v>45936</v>
      </c>
      <c r="C1288">
        <v>2025</v>
      </c>
      <c r="D1288">
        <v>10.1</v>
      </c>
      <c r="E1288">
        <v>7.5</v>
      </c>
      <c r="F1288">
        <v>102</v>
      </c>
      <c r="G1288">
        <v>17</v>
      </c>
      <c r="H1288">
        <v>-128</v>
      </c>
      <c r="I1288">
        <v>0.56140400000000001</v>
      </c>
      <c r="J1288">
        <v>-128</v>
      </c>
      <c r="K1288">
        <v>-128</v>
      </c>
      <c r="L1288">
        <v>0.32447985800000001</v>
      </c>
      <c r="M1288">
        <v>5</v>
      </c>
      <c r="N1288">
        <v>118</v>
      </c>
      <c r="O1288">
        <v>0.45871600000000001</v>
      </c>
      <c r="P1288">
        <v>118</v>
      </c>
      <c r="Q1288">
        <v>118</v>
      </c>
      <c r="R1288" s="99">
        <v>0.50214401900000005</v>
      </c>
      <c r="S1288" s="102">
        <f t="shared" si="100"/>
        <v>100.86130089094985</v>
      </c>
      <c r="T1288" s="99">
        <v>0.63947412199999998</v>
      </c>
      <c r="U1288" s="102">
        <f t="shared" si="101"/>
        <v>177.37259958909243</v>
      </c>
      <c r="V1288">
        <v>0.493869</v>
      </c>
      <c r="W1288" s="100">
        <f t="shared" si="102"/>
        <v>102.48284464098779</v>
      </c>
      <c r="X1288">
        <v>0.541107</v>
      </c>
      <c r="Y1288" s="100">
        <f t="shared" si="103"/>
        <v>-117.91572327318134</v>
      </c>
      <c r="Z1288">
        <v>0.469777</v>
      </c>
      <c r="AA1288" s="100">
        <f t="shared" si="104"/>
        <v>112.86695602381556</v>
      </c>
      <c r="AB1288">
        <v>0.71140400000000004</v>
      </c>
      <c r="AC1288">
        <v>1</v>
      </c>
      <c r="AD1288">
        <v>7</v>
      </c>
      <c r="AE1288">
        <v>3</v>
      </c>
      <c r="AF1288" t="s">
        <v>227</v>
      </c>
      <c r="AG1288" s="99" t="s">
        <v>325</v>
      </c>
      <c r="AH1288">
        <v>1</v>
      </c>
      <c r="AI1288">
        <v>10</v>
      </c>
      <c r="AJ1288">
        <v>1</v>
      </c>
    </row>
    <row r="1289" spans="1:36" x14ac:dyDescent="0.2">
      <c r="A1289">
        <v>813052</v>
      </c>
      <c r="B1289" s="85">
        <v>45936</v>
      </c>
      <c r="C1289">
        <v>2025</v>
      </c>
      <c r="D1289">
        <v>10.1</v>
      </c>
      <c r="E1289">
        <v>7.5</v>
      </c>
      <c r="F1289">
        <v>-103</v>
      </c>
      <c r="G1289">
        <v>21</v>
      </c>
      <c r="H1289">
        <v>-105</v>
      </c>
      <c r="I1289">
        <v>0.51219499999999996</v>
      </c>
      <c r="J1289">
        <v>118</v>
      </c>
      <c r="K1289">
        <v>-105</v>
      </c>
      <c r="L1289">
        <v>0.323198667</v>
      </c>
      <c r="M1289">
        <v>14</v>
      </c>
      <c r="N1289">
        <v>-103</v>
      </c>
      <c r="O1289">
        <v>0.50738899999999998</v>
      </c>
      <c r="P1289">
        <v>-128</v>
      </c>
      <c r="Q1289">
        <v>-103</v>
      </c>
      <c r="R1289" s="99">
        <v>0.51991184499999998</v>
      </c>
      <c r="S1289" s="102">
        <f t="shared" si="100"/>
        <v>108.29507864029679</v>
      </c>
      <c r="T1289" s="99">
        <v>0.49789944899999999</v>
      </c>
      <c r="U1289" s="102">
        <f t="shared" si="101"/>
        <v>-100.84376514343163</v>
      </c>
      <c r="V1289">
        <v>0.50096099999999999</v>
      </c>
      <c r="W1289" s="100">
        <f t="shared" si="102"/>
        <v>-100.38514023954039</v>
      </c>
      <c r="X1289">
        <v>0.49788300000000002</v>
      </c>
      <c r="Y1289" s="100">
        <f t="shared" si="103"/>
        <v>100.85040059612398</v>
      </c>
      <c r="Z1289">
        <v>0.49588599999999999</v>
      </c>
      <c r="AA1289" s="100">
        <f t="shared" si="104"/>
        <v>101.65925232815606</v>
      </c>
      <c r="AB1289">
        <v>0.36219499999999999</v>
      </c>
      <c r="AC1289">
        <v>-1</v>
      </c>
      <c r="AD1289">
        <v>3</v>
      </c>
      <c r="AE1289">
        <v>4</v>
      </c>
      <c r="AF1289" t="s">
        <v>222</v>
      </c>
      <c r="AG1289" s="99" t="s">
        <v>324</v>
      </c>
      <c r="AH1289">
        <v>-1</v>
      </c>
      <c r="AI1289">
        <v>7</v>
      </c>
      <c r="AJ1289">
        <v>-1</v>
      </c>
    </row>
    <row r="1290" spans="1:36" x14ac:dyDescent="0.2">
      <c r="A1290">
        <v>813056</v>
      </c>
      <c r="B1290" s="85">
        <v>45937</v>
      </c>
      <c r="C1290">
        <v>2025</v>
      </c>
      <c r="D1290">
        <v>10.1</v>
      </c>
      <c r="E1290">
        <v>7.5</v>
      </c>
      <c r="F1290">
        <v>-101</v>
      </c>
      <c r="G1290">
        <v>10</v>
      </c>
      <c r="H1290">
        <v>122</v>
      </c>
      <c r="I1290">
        <v>0.45045000000000002</v>
      </c>
      <c r="J1290">
        <v>116</v>
      </c>
      <c r="K1290">
        <v>122</v>
      </c>
      <c r="L1290">
        <v>0.34727845299999999</v>
      </c>
      <c r="M1290">
        <v>24</v>
      </c>
      <c r="N1290">
        <v>-132</v>
      </c>
      <c r="O1290">
        <v>0.56896599999999997</v>
      </c>
      <c r="P1290">
        <v>-125</v>
      </c>
      <c r="Q1290">
        <v>-132</v>
      </c>
      <c r="R1290" s="99">
        <v>0.55552686900000003</v>
      </c>
      <c r="S1290" s="102">
        <f t="shared" si="100"/>
        <v>124.9854783685451</v>
      </c>
      <c r="T1290" s="99">
        <v>0.52768234599999997</v>
      </c>
      <c r="U1290" s="102">
        <f t="shared" si="101"/>
        <v>111.72191882541827</v>
      </c>
      <c r="V1290">
        <v>0.52514799999999995</v>
      </c>
      <c r="W1290" s="100">
        <f t="shared" si="102"/>
        <v>-110.59193180190879</v>
      </c>
      <c r="X1290">
        <v>0.46274500000000002</v>
      </c>
      <c r="Y1290" s="100">
        <f t="shared" si="103"/>
        <v>116.10174069952134</v>
      </c>
      <c r="Z1290">
        <v>0.43339299999999997</v>
      </c>
      <c r="AA1290" s="100">
        <f t="shared" si="104"/>
        <v>130.73745999589289</v>
      </c>
      <c r="AB1290">
        <v>0.30044999999999999</v>
      </c>
      <c r="AC1290">
        <v>-1</v>
      </c>
      <c r="AD1290">
        <v>4</v>
      </c>
      <c r="AE1290">
        <v>8</v>
      </c>
      <c r="AF1290" t="s">
        <v>227</v>
      </c>
      <c r="AG1290" s="99" t="s">
        <v>323</v>
      </c>
      <c r="AH1290">
        <v>1</v>
      </c>
      <c r="AI1290">
        <v>12</v>
      </c>
      <c r="AJ1290">
        <v>1</v>
      </c>
    </row>
    <row r="1291" spans="1:36" x14ac:dyDescent="0.2">
      <c r="A1291">
        <v>813061</v>
      </c>
      <c r="B1291" s="85">
        <v>45937</v>
      </c>
      <c r="C1291">
        <v>2025</v>
      </c>
      <c r="D1291">
        <v>10.1</v>
      </c>
      <c r="E1291">
        <v>8</v>
      </c>
      <c r="F1291">
        <v>-108.5</v>
      </c>
      <c r="G1291">
        <v>19</v>
      </c>
      <c r="H1291">
        <v>-138</v>
      </c>
      <c r="I1291">
        <v>0.57983200000000001</v>
      </c>
      <c r="J1291">
        <v>-145</v>
      </c>
      <c r="K1291">
        <v>-138</v>
      </c>
      <c r="L1291">
        <v>0.32247815699999999</v>
      </c>
      <c r="M1291">
        <v>29</v>
      </c>
      <c r="N1291">
        <v>126</v>
      </c>
      <c r="O1291">
        <v>0.44247799999999998</v>
      </c>
      <c r="P1291">
        <v>133</v>
      </c>
      <c r="Q1291">
        <v>126</v>
      </c>
      <c r="R1291" s="99">
        <v>0.46907894300000003</v>
      </c>
      <c r="S1291" s="102">
        <f t="shared" si="100"/>
        <v>-113.1837327006171</v>
      </c>
      <c r="T1291" s="99">
        <v>0.46144643699999999</v>
      </c>
      <c r="U1291" s="102">
        <f t="shared" si="101"/>
        <v>-116.709875690296</v>
      </c>
      <c r="V1291">
        <v>0.55195000000000005</v>
      </c>
      <c r="W1291" s="100">
        <f t="shared" si="102"/>
        <v>-123.18937618569359</v>
      </c>
      <c r="X1291">
        <v>0.573851</v>
      </c>
      <c r="Y1291" s="100">
        <f t="shared" si="103"/>
        <v>-134.65970822411879</v>
      </c>
      <c r="Z1291">
        <v>0.62781600000000004</v>
      </c>
      <c r="AA1291" s="100">
        <f t="shared" si="104"/>
        <v>-168.68430668701507</v>
      </c>
      <c r="AB1291">
        <v>0.72983200000000004</v>
      </c>
      <c r="AC1291">
        <v>1</v>
      </c>
      <c r="AD1291">
        <v>9</v>
      </c>
      <c r="AE1291">
        <v>6</v>
      </c>
      <c r="AF1291" t="s">
        <v>228</v>
      </c>
      <c r="AG1291" s="99" t="s">
        <v>325</v>
      </c>
      <c r="AH1291">
        <v>1</v>
      </c>
      <c r="AI1291">
        <v>15</v>
      </c>
      <c r="AJ1291">
        <v>1</v>
      </c>
    </row>
    <row r="1292" spans="1:36" x14ac:dyDescent="0.2">
      <c r="A1292">
        <v>813049</v>
      </c>
      <c r="B1292" s="85">
        <v>45938</v>
      </c>
      <c r="C1292">
        <v>2025</v>
      </c>
      <c r="D1292">
        <v>10.199999999999999</v>
      </c>
      <c r="E1292">
        <v>6.5</v>
      </c>
      <c r="F1292">
        <v>-105</v>
      </c>
      <c r="G1292">
        <v>5</v>
      </c>
      <c r="H1292">
        <v>-109</v>
      </c>
      <c r="I1292">
        <v>0.52153099999999997</v>
      </c>
      <c r="J1292">
        <v>-114</v>
      </c>
      <c r="K1292">
        <v>-109</v>
      </c>
      <c r="L1292">
        <v>0.31173380000000001</v>
      </c>
      <c r="M1292">
        <v>17</v>
      </c>
      <c r="N1292">
        <v>101</v>
      </c>
      <c r="O1292">
        <v>0.49751200000000001</v>
      </c>
      <c r="P1292">
        <v>106</v>
      </c>
      <c r="Q1292">
        <v>101</v>
      </c>
      <c r="R1292" s="99">
        <v>0.50249950600000004</v>
      </c>
      <c r="S1292" s="102">
        <f t="shared" si="100"/>
        <v>101.00482553490693</v>
      </c>
      <c r="T1292" s="99">
        <v>0.50066641000000001</v>
      </c>
      <c r="U1292" s="102">
        <f t="shared" si="101"/>
        <v>100.26691975598918</v>
      </c>
      <c r="V1292">
        <v>0.54408699999999999</v>
      </c>
      <c r="W1292" s="100">
        <f t="shared" si="102"/>
        <v>-119.34009339501176</v>
      </c>
      <c r="X1292">
        <v>0.54308900000000004</v>
      </c>
      <c r="Y1292" s="100">
        <f t="shared" si="103"/>
        <v>-118.86100356524577</v>
      </c>
      <c r="Z1292">
        <v>0.58185699999999996</v>
      </c>
      <c r="AA1292" s="100">
        <f t="shared" si="104"/>
        <v>-139.15263438584404</v>
      </c>
      <c r="AB1292">
        <v>0.67153099999999999</v>
      </c>
      <c r="AC1292">
        <v>1</v>
      </c>
      <c r="AD1292">
        <v>4</v>
      </c>
      <c r="AE1292">
        <v>3</v>
      </c>
      <c r="AF1292" t="s">
        <v>222</v>
      </c>
      <c r="AG1292" s="99" t="s">
        <v>325</v>
      </c>
      <c r="AH1292">
        <v>1</v>
      </c>
      <c r="AI1292">
        <v>7</v>
      </c>
      <c r="AJ1292">
        <v>1</v>
      </c>
    </row>
    <row r="1293" spans="1:36" x14ac:dyDescent="0.2">
      <c r="A1293">
        <v>813055</v>
      </c>
      <c r="B1293" s="85">
        <v>45938</v>
      </c>
      <c r="C1293">
        <v>2025</v>
      </c>
      <c r="D1293">
        <v>10.199999999999999</v>
      </c>
      <c r="E1293">
        <v>8</v>
      </c>
      <c r="F1293">
        <v>-105</v>
      </c>
      <c r="G1293">
        <v>10</v>
      </c>
      <c r="H1293">
        <v>-102</v>
      </c>
      <c r="I1293">
        <v>0.50495000000000001</v>
      </c>
      <c r="J1293">
        <v>-107</v>
      </c>
      <c r="K1293">
        <v>-102</v>
      </c>
      <c r="L1293">
        <v>0.34727845299999999</v>
      </c>
      <c r="M1293">
        <v>24</v>
      </c>
      <c r="N1293">
        <v>-106</v>
      </c>
      <c r="O1293">
        <v>0.51456299999999999</v>
      </c>
      <c r="P1293">
        <v>-101</v>
      </c>
      <c r="Q1293">
        <v>-106</v>
      </c>
      <c r="R1293" s="99">
        <v>0.55652995100000002</v>
      </c>
      <c r="S1293" s="102">
        <f t="shared" si="100"/>
        <v>125.49437154886644</v>
      </c>
      <c r="T1293" s="99">
        <v>0.45443671000000002</v>
      </c>
      <c r="U1293" s="102">
        <f t="shared" si="101"/>
        <v>-120.0526449546737</v>
      </c>
      <c r="V1293">
        <v>0.52342599999999995</v>
      </c>
      <c r="W1293" s="100">
        <f t="shared" si="102"/>
        <v>-109.83100211089987</v>
      </c>
      <c r="X1293">
        <v>0.44749499999999998</v>
      </c>
      <c r="Y1293" s="100">
        <f t="shared" si="103"/>
        <v>123.46618397970929</v>
      </c>
      <c r="Z1293">
        <v>0.44129200000000002</v>
      </c>
      <c r="AA1293" s="100">
        <f t="shared" si="104"/>
        <v>126.60732576162721</v>
      </c>
      <c r="AB1293">
        <v>0.65495000000000003</v>
      </c>
      <c r="AC1293">
        <v>1</v>
      </c>
      <c r="AD1293">
        <v>9</v>
      </c>
      <c r="AE1293">
        <v>3</v>
      </c>
      <c r="AF1293" t="s">
        <v>224</v>
      </c>
      <c r="AG1293" s="99" t="s">
        <v>326</v>
      </c>
      <c r="AH1293">
        <v>-1</v>
      </c>
      <c r="AI1293">
        <v>12</v>
      </c>
      <c r="AJ1293">
        <v>1</v>
      </c>
    </row>
    <row r="1294" spans="1:36" x14ac:dyDescent="0.2">
      <c r="A1294">
        <v>813042</v>
      </c>
      <c r="B1294" s="85">
        <v>45939</v>
      </c>
      <c r="C1294">
        <v>2025</v>
      </c>
      <c r="D1294">
        <v>10.199999999999999</v>
      </c>
      <c r="E1294">
        <v>8</v>
      </c>
      <c r="F1294">
        <v>-103</v>
      </c>
      <c r="G1294">
        <v>14</v>
      </c>
      <c r="H1294">
        <v>-133</v>
      </c>
      <c r="I1294">
        <v>0.57081499999999996</v>
      </c>
      <c r="J1294">
        <v>-120</v>
      </c>
      <c r="K1294">
        <v>-133</v>
      </c>
      <c r="L1294">
        <v>0.32283795100000001</v>
      </c>
      <c r="M1294">
        <v>21</v>
      </c>
      <c r="N1294">
        <v>122</v>
      </c>
      <c r="O1294">
        <v>0.45045000000000002</v>
      </c>
      <c r="P1294">
        <v>111</v>
      </c>
      <c r="Q1294">
        <v>122</v>
      </c>
      <c r="R1294" s="99">
        <v>0.49229027600000003</v>
      </c>
      <c r="S1294" s="102">
        <f t="shared" si="100"/>
        <v>-103.13218618195901</v>
      </c>
      <c r="T1294" s="99">
        <v>0.53403231200000001</v>
      </c>
      <c r="U1294" s="102">
        <f t="shared" si="101"/>
        <v>114.6071553356292</v>
      </c>
      <c r="V1294">
        <v>0.599213</v>
      </c>
      <c r="W1294" s="100">
        <f t="shared" si="102"/>
        <v>-149.50909086372562</v>
      </c>
      <c r="X1294">
        <v>0.59946500000000003</v>
      </c>
      <c r="Y1294" s="100">
        <f t="shared" si="103"/>
        <v>-149.66607162919595</v>
      </c>
      <c r="Z1294">
        <v>0.590476</v>
      </c>
      <c r="AA1294" s="100">
        <f t="shared" si="104"/>
        <v>-144.18593293677537</v>
      </c>
      <c r="AB1294">
        <v>0.72081499999999998</v>
      </c>
      <c r="AC1294">
        <v>1</v>
      </c>
      <c r="AD1294">
        <v>2</v>
      </c>
      <c r="AE1294">
        <v>1</v>
      </c>
      <c r="AF1294" t="s">
        <v>222</v>
      </c>
      <c r="AG1294" s="99" t="s">
        <v>325</v>
      </c>
      <c r="AH1294">
        <v>1</v>
      </c>
      <c r="AI1294">
        <v>3</v>
      </c>
      <c r="AJ1294">
        <v>-1</v>
      </c>
    </row>
    <row r="1295" spans="1:36" x14ac:dyDescent="0.2">
      <c r="A1295">
        <v>813050</v>
      </c>
      <c r="B1295" s="85">
        <v>45939</v>
      </c>
      <c r="C1295">
        <v>2025</v>
      </c>
      <c r="D1295">
        <v>10.199999999999999</v>
      </c>
      <c r="E1295">
        <v>7</v>
      </c>
      <c r="F1295">
        <v>-106</v>
      </c>
      <c r="G1295">
        <v>5</v>
      </c>
      <c r="H1295">
        <v>104</v>
      </c>
      <c r="I1295">
        <v>0.49019600000000002</v>
      </c>
      <c r="J1295">
        <v>102</v>
      </c>
      <c r="K1295">
        <v>104</v>
      </c>
      <c r="L1295">
        <v>0.31173380000000001</v>
      </c>
      <c r="M1295">
        <v>17</v>
      </c>
      <c r="N1295">
        <v>-113</v>
      </c>
      <c r="O1295">
        <v>0.53051599999999999</v>
      </c>
      <c r="P1295">
        <v>-110</v>
      </c>
      <c r="Q1295">
        <v>-113</v>
      </c>
      <c r="R1295" s="99">
        <v>0.50238232400000005</v>
      </c>
      <c r="S1295" s="102">
        <f t="shared" si="100"/>
        <v>100.95749171096568</v>
      </c>
      <c r="T1295" s="99">
        <v>0.536001265</v>
      </c>
      <c r="U1295" s="102">
        <f t="shared" si="101"/>
        <v>115.51782894408107</v>
      </c>
      <c r="V1295">
        <v>0.54809699999999995</v>
      </c>
      <c r="W1295" s="100">
        <f t="shared" si="102"/>
        <v>-121.28642651188417</v>
      </c>
      <c r="X1295">
        <v>0.54560600000000004</v>
      </c>
      <c r="Y1295" s="100">
        <f t="shared" si="103"/>
        <v>-120.07332843303391</v>
      </c>
      <c r="Z1295">
        <v>0.55136799999999997</v>
      </c>
      <c r="AA1295" s="100">
        <f t="shared" si="104"/>
        <v>-122.89983772891813</v>
      </c>
      <c r="AB1295">
        <v>0.64019599999999999</v>
      </c>
      <c r="AC1295">
        <v>1</v>
      </c>
      <c r="AD1295">
        <v>6</v>
      </c>
      <c r="AE1295">
        <v>0</v>
      </c>
      <c r="AF1295" t="s">
        <v>224</v>
      </c>
      <c r="AG1295" s="99" t="s">
        <v>326</v>
      </c>
      <c r="AH1295">
        <v>-1</v>
      </c>
      <c r="AI1295">
        <v>6</v>
      </c>
      <c r="AJ1295">
        <v>-1</v>
      </c>
    </row>
    <row r="1296" spans="1:36" x14ac:dyDescent="0.2">
      <c r="A1296">
        <v>813054</v>
      </c>
      <c r="B1296" s="85">
        <v>45940</v>
      </c>
      <c r="C1296">
        <v>2025</v>
      </c>
      <c r="D1296">
        <v>10.199999999999999</v>
      </c>
      <c r="E1296">
        <v>6</v>
      </c>
      <c r="F1296">
        <v>111.5</v>
      </c>
      <c r="G1296">
        <v>24</v>
      </c>
      <c r="H1296">
        <v>105</v>
      </c>
      <c r="I1296">
        <v>0.48780499999999999</v>
      </c>
      <c r="J1296">
        <v>124</v>
      </c>
      <c r="K1296">
        <v>105</v>
      </c>
      <c r="L1296">
        <v>0.30915287200000002</v>
      </c>
      <c r="M1296">
        <v>10</v>
      </c>
      <c r="N1296">
        <v>-113</v>
      </c>
      <c r="O1296">
        <v>0.53051599999999999</v>
      </c>
      <c r="P1296">
        <v>-134</v>
      </c>
      <c r="Q1296">
        <v>-113</v>
      </c>
      <c r="R1296" s="99">
        <v>0.45394476099999997</v>
      </c>
      <c r="S1296" s="102">
        <f t="shared" si="100"/>
        <v>-120.29112039911834</v>
      </c>
      <c r="T1296" s="99">
        <v>0.58027270200000003</v>
      </c>
      <c r="U1296" s="102">
        <f t="shared" si="101"/>
        <v>138.24993150671844</v>
      </c>
      <c r="V1296">
        <v>0.491317</v>
      </c>
      <c r="W1296" s="100">
        <f t="shared" si="102"/>
        <v>103.53458154307707</v>
      </c>
      <c r="X1296">
        <v>0.60846699999999998</v>
      </c>
      <c r="Y1296" s="100">
        <f t="shared" si="103"/>
        <v>-155.40631313324803</v>
      </c>
      <c r="Z1296">
        <v>0.55077200000000004</v>
      </c>
      <c r="AA1296" s="100">
        <f t="shared" si="104"/>
        <v>-122.60411194315583</v>
      </c>
      <c r="AB1296">
        <v>0.63780499999999996</v>
      </c>
      <c r="AC1296">
        <v>1</v>
      </c>
      <c r="AD1296">
        <v>3</v>
      </c>
      <c r="AE1296">
        <v>2</v>
      </c>
      <c r="AF1296" t="s">
        <v>222</v>
      </c>
      <c r="AG1296" s="99" t="s">
        <v>326</v>
      </c>
      <c r="AH1296">
        <v>-1</v>
      </c>
      <c r="AI1296">
        <v>5</v>
      </c>
      <c r="AJ1296">
        <v>-1</v>
      </c>
    </row>
    <row r="1297" spans="1:36" x14ac:dyDescent="0.2">
      <c r="A1297">
        <v>813046</v>
      </c>
      <c r="B1297" s="85">
        <v>45941</v>
      </c>
      <c r="C1297">
        <v>2025</v>
      </c>
      <c r="D1297">
        <v>10.199999999999999</v>
      </c>
      <c r="E1297">
        <v>7.5</v>
      </c>
      <c r="F1297">
        <v>-105</v>
      </c>
      <c r="G1297">
        <v>17</v>
      </c>
      <c r="H1297">
        <v>-135</v>
      </c>
      <c r="I1297">
        <v>0.57446799999999998</v>
      </c>
      <c r="J1297">
        <v>-130</v>
      </c>
      <c r="K1297">
        <v>-135</v>
      </c>
      <c r="L1297">
        <v>0.32447985800000001</v>
      </c>
      <c r="M1297">
        <v>5</v>
      </c>
      <c r="N1297">
        <v>115</v>
      </c>
      <c r="O1297">
        <v>0.46511599999999997</v>
      </c>
      <c r="P1297">
        <v>110</v>
      </c>
      <c r="Q1297">
        <v>115</v>
      </c>
      <c r="R1297" s="99">
        <v>0.50940209800000003</v>
      </c>
      <c r="S1297" s="102">
        <f t="shared" si="100"/>
        <v>103.83291406737408</v>
      </c>
      <c r="T1297" s="99">
        <v>0.191285081</v>
      </c>
      <c r="U1297" s="102">
        <f t="shared" si="101"/>
        <v>-422.77992343793932</v>
      </c>
      <c r="V1297">
        <v>0.5</v>
      </c>
      <c r="W1297" s="100">
        <f t="shared" si="102"/>
        <v>-100</v>
      </c>
      <c r="X1297">
        <v>0.5</v>
      </c>
      <c r="Y1297" s="100">
        <f t="shared" si="103"/>
        <v>-100</v>
      </c>
      <c r="Z1297">
        <v>0.5</v>
      </c>
      <c r="AA1297" s="100">
        <f t="shared" si="104"/>
        <v>-100</v>
      </c>
      <c r="AB1297">
        <v>0.724468</v>
      </c>
      <c r="AC1297">
        <v>1</v>
      </c>
      <c r="AD1297">
        <v>3</v>
      </c>
      <c r="AE1297">
        <v>1</v>
      </c>
      <c r="AF1297" t="s">
        <v>225</v>
      </c>
      <c r="AG1297" s="99" t="s">
        <v>325</v>
      </c>
      <c r="AH1297">
        <v>1</v>
      </c>
      <c r="AI1297">
        <v>4</v>
      </c>
      <c r="AJ1297">
        <v>-1</v>
      </c>
    </row>
    <row r="1298" spans="1:36" x14ac:dyDescent="0.2">
      <c r="A1298">
        <v>813036</v>
      </c>
      <c r="B1298" s="85">
        <v>45943</v>
      </c>
      <c r="C1298">
        <v>2025</v>
      </c>
      <c r="D1298">
        <v>10.199999999999999</v>
      </c>
      <c r="E1298">
        <v>7.5</v>
      </c>
      <c r="F1298">
        <v>-101</v>
      </c>
      <c r="G1298">
        <v>17</v>
      </c>
      <c r="H1298">
        <v>134</v>
      </c>
      <c r="I1298">
        <v>0.42735000000000001</v>
      </c>
      <c r="J1298">
        <v>135</v>
      </c>
      <c r="K1298">
        <v>134</v>
      </c>
      <c r="L1298">
        <v>0.32447985800000001</v>
      </c>
      <c r="M1298">
        <v>14</v>
      </c>
      <c r="N1298">
        <v>-148</v>
      </c>
      <c r="O1298">
        <v>0.59677400000000003</v>
      </c>
      <c r="P1298">
        <v>-147</v>
      </c>
      <c r="Q1298">
        <v>-148</v>
      </c>
      <c r="R1298" s="99">
        <v>0.50645565999999997</v>
      </c>
      <c r="S1298" s="102">
        <f t="shared" si="100"/>
        <v>102.61604053649971</v>
      </c>
      <c r="T1298" s="99">
        <v>0.76801917900000005</v>
      </c>
      <c r="U1298" s="102">
        <f t="shared" si="101"/>
        <v>331.07011850777104</v>
      </c>
      <c r="V1298">
        <v>0.494807</v>
      </c>
      <c r="W1298" s="100">
        <f t="shared" si="102"/>
        <v>102.09900021624593</v>
      </c>
      <c r="X1298">
        <v>0.463895</v>
      </c>
      <c r="Y1298" s="100">
        <f t="shared" si="103"/>
        <v>115.56602248353614</v>
      </c>
      <c r="Z1298">
        <v>0.43504399999999999</v>
      </c>
      <c r="AA1298" s="100">
        <f t="shared" si="104"/>
        <v>129.86180708158255</v>
      </c>
      <c r="AB1298">
        <v>0.27734999999999999</v>
      </c>
      <c r="AC1298">
        <v>-1</v>
      </c>
      <c r="AD1298">
        <v>1</v>
      </c>
      <c r="AE1298">
        <v>2</v>
      </c>
      <c r="AF1298" t="s">
        <v>222</v>
      </c>
      <c r="AG1298" s="99" t="s">
        <v>323</v>
      </c>
      <c r="AH1298">
        <v>1</v>
      </c>
      <c r="AI1298">
        <v>3</v>
      </c>
      <c r="AJ1298">
        <v>-1</v>
      </c>
    </row>
    <row r="1299" spans="1:36" x14ac:dyDescent="0.2">
      <c r="A1299">
        <v>813044</v>
      </c>
      <c r="B1299" s="85">
        <v>45943</v>
      </c>
      <c r="C1299">
        <v>2025</v>
      </c>
      <c r="D1299">
        <v>10.199999999999999</v>
      </c>
      <c r="E1299">
        <v>7</v>
      </c>
      <c r="F1299">
        <v>-104</v>
      </c>
      <c r="G1299">
        <v>29</v>
      </c>
      <c r="H1299">
        <v>-114</v>
      </c>
      <c r="I1299">
        <v>0.53271000000000002</v>
      </c>
      <c r="J1299">
        <v>-128</v>
      </c>
      <c r="K1299">
        <v>-114</v>
      </c>
      <c r="L1299">
        <v>0.33360588699999999</v>
      </c>
      <c r="M1299">
        <v>24</v>
      </c>
      <c r="N1299">
        <v>105</v>
      </c>
      <c r="O1299">
        <v>0.48780499999999999</v>
      </c>
      <c r="P1299">
        <v>115</v>
      </c>
      <c r="Q1299">
        <v>105</v>
      </c>
      <c r="R1299" s="99">
        <v>0.54785369699999997</v>
      </c>
      <c r="S1299" s="102">
        <f t="shared" si="100"/>
        <v>121.16735078114749</v>
      </c>
      <c r="T1299" s="99">
        <v>0.506500595</v>
      </c>
      <c r="U1299" s="102">
        <f t="shared" si="101"/>
        <v>102.63448949852329</v>
      </c>
      <c r="V1299">
        <v>0.49715100000000001</v>
      </c>
      <c r="W1299" s="100">
        <f t="shared" si="102"/>
        <v>101.1461306524577</v>
      </c>
      <c r="X1299">
        <v>0.53196699999999997</v>
      </c>
      <c r="Y1299" s="100">
        <f t="shared" si="103"/>
        <v>-113.66014789555436</v>
      </c>
      <c r="Z1299">
        <v>0.47657300000000002</v>
      </c>
      <c r="AA1299" s="100">
        <f t="shared" si="104"/>
        <v>109.83144240231822</v>
      </c>
      <c r="AB1299">
        <v>0.38270999999999999</v>
      </c>
      <c r="AC1299">
        <v>-1</v>
      </c>
      <c r="AD1299">
        <v>3</v>
      </c>
      <c r="AE1299">
        <v>10</v>
      </c>
      <c r="AF1299" t="s">
        <v>226</v>
      </c>
      <c r="AG1299" s="99" t="s">
        <v>324</v>
      </c>
      <c r="AH1299">
        <v>-1</v>
      </c>
      <c r="AI1299">
        <v>13</v>
      </c>
      <c r="AJ1299">
        <v>1</v>
      </c>
    </row>
    <row r="1300" spans="1:36" x14ac:dyDescent="0.2">
      <c r="A1300">
        <v>813034</v>
      </c>
      <c r="B1300" s="85">
        <v>45944</v>
      </c>
      <c r="C1300">
        <v>2025</v>
      </c>
      <c r="D1300">
        <v>10.199999999999999</v>
      </c>
      <c r="E1300">
        <v>7</v>
      </c>
      <c r="F1300">
        <v>-111.5</v>
      </c>
      <c r="G1300">
        <v>17</v>
      </c>
      <c r="H1300">
        <v>109</v>
      </c>
      <c r="I1300">
        <v>0.47846899999999998</v>
      </c>
      <c r="J1300">
        <v>110</v>
      </c>
      <c r="K1300">
        <v>109</v>
      </c>
      <c r="L1300">
        <v>0.32447985800000001</v>
      </c>
      <c r="M1300">
        <v>14</v>
      </c>
      <c r="N1300">
        <v>-118</v>
      </c>
      <c r="O1300">
        <v>0.54128399999999999</v>
      </c>
      <c r="P1300">
        <v>-118</v>
      </c>
      <c r="Q1300">
        <v>-118</v>
      </c>
      <c r="R1300" s="99">
        <v>0.509844768</v>
      </c>
      <c r="S1300" s="102">
        <f t="shared" si="100"/>
        <v>104.01700006743985</v>
      </c>
      <c r="T1300" s="99">
        <v>0.50043037199999996</v>
      </c>
      <c r="U1300" s="102">
        <f t="shared" si="101"/>
        <v>100.17229710369821</v>
      </c>
      <c r="V1300">
        <v>0.46170299999999997</v>
      </c>
      <c r="W1300" s="100">
        <f t="shared" si="102"/>
        <v>116.58945252684086</v>
      </c>
      <c r="X1300">
        <v>0.444193</v>
      </c>
      <c r="Y1300" s="100">
        <f t="shared" si="103"/>
        <v>125.12736580720541</v>
      </c>
      <c r="Z1300">
        <v>0.44633600000000001</v>
      </c>
      <c r="AA1300" s="100">
        <f t="shared" si="104"/>
        <v>124.04645827358759</v>
      </c>
      <c r="AB1300">
        <v>0.32846900000000001</v>
      </c>
      <c r="AC1300">
        <v>-1</v>
      </c>
      <c r="AD1300">
        <v>1</v>
      </c>
      <c r="AE1300">
        <v>5</v>
      </c>
      <c r="AF1300" t="s">
        <v>227</v>
      </c>
      <c r="AG1300" s="99" t="s">
        <v>323</v>
      </c>
      <c r="AH1300">
        <v>1</v>
      </c>
      <c r="AI1300">
        <v>6</v>
      </c>
      <c r="AJ1300">
        <v>-1</v>
      </c>
    </row>
    <row r="1301" spans="1:36" x14ac:dyDescent="0.2">
      <c r="A1301">
        <v>813043</v>
      </c>
      <c r="B1301" s="85">
        <v>45945</v>
      </c>
      <c r="C1301">
        <v>2025</v>
      </c>
      <c r="D1301">
        <v>10.3</v>
      </c>
      <c r="E1301">
        <v>7</v>
      </c>
      <c r="F1301">
        <v>-111.5</v>
      </c>
      <c r="G1301">
        <v>24</v>
      </c>
      <c r="H1301">
        <v>-132</v>
      </c>
      <c r="I1301">
        <v>0.56896599999999997</v>
      </c>
      <c r="J1301">
        <v>-131</v>
      </c>
      <c r="K1301">
        <v>-132</v>
      </c>
      <c r="L1301">
        <v>0.30915287200000002</v>
      </c>
      <c r="M1301">
        <v>29</v>
      </c>
      <c r="N1301">
        <v>122</v>
      </c>
      <c r="O1301">
        <v>0.45045000000000002</v>
      </c>
      <c r="P1301">
        <v>118</v>
      </c>
      <c r="Q1301">
        <v>122</v>
      </c>
      <c r="R1301" s="99">
        <v>0.44938319999999998</v>
      </c>
      <c r="S1301" s="102">
        <f t="shared" si="100"/>
        <v>-122.52723288276019</v>
      </c>
      <c r="T1301" s="99">
        <v>0.44493328300000001</v>
      </c>
      <c r="U1301" s="102">
        <f t="shared" si="101"/>
        <v>-124.75279737614053</v>
      </c>
      <c r="V1301">
        <v>0.517347</v>
      </c>
      <c r="W1301" s="100">
        <f t="shared" si="102"/>
        <v>-107.18818695833238</v>
      </c>
      <c r="X1301">
        <v>0.56245299999999998</v>
      </c>
      <c r="Y1301" s="100">
        <f t="shared" si="103"/>
        <v>-128.54687610702391</v>
      </c>
      <c r="Z1301">
        <v>0.58570199999999994</v>
      </c>
      <c r="AA1301" s="100">
        <f t="shared" si="104"/>
        <v>-141.37215241203188</v>
      </c>
      <c r="AB1301">
        <v>0.41896600000000001</v>
      </c>
      <c r="AC1301">
        <v>-1</v>
      </c>
      <c r="AD1301">
        <v>4</v>
      </c>
      <c r="AE1301">
        <v>13</v>
      </c>
      <c r="AF1301" t="s">
        <v>229</v>
      </c>
      <c r="AG1301" s="99" t="s">
        <v>324</v>
      </c>
      <c r="AH1301">
        <v>-1</v>
      </c>
      <c r="AI1301">
        <v>17</v>
      </c>
      <c r="AJ1301">
        <v>1</v>
      </c>
    </row>
    <row r="1302" spans="1:36" x14ac:dyDescent="0.2">
      <c r="A1302">
        <v>813035</v>
      </c>
      <c r="B1302" s="85">
        <v>45946</v>
      </c>
      <c r="C1302">
        <v>2025</v>
      </c>
      <c r="D1302">
        <v>10.3</v>
      </c>
      <c r="E1302">
        <v>7.5</v>
      </c>
      <c r="F1302">
        <v>107</v>
      </c>
      <c r="G1302">
        <v>24</v>
      </c>
      <c r="H1302">
        <v>-124</v>
      </c>
      <c r="I1302">
        <v>0.55357100000000004</v>
      </c>
      <c r="J1302">
        <v>-113</v>
      </c>
      <c r="K1302">
        <v>-124</v>
      </c>
      <c r="L1302">
        <v>0.30915287200000002</v>
      </c>
      <c r="M1302">
        <v>29</v>
      </c>
      <c r="N1302">
        <v>114</v>
      </c>
      <c r="O1302">
        <v>0.46728999999999998</v>
      </c>
      <c r="P1302">
        <v>105</v>
      </c>
      <c r="Q1302">
        <v>114</v>
      </c>
      <c r="R1302" s="99">
        <v>0.46645989199999999</v>
      </c>
      <c r="S1302" s="102">
        <f t="shared" si="100"/>
        <v>-114.38070392555851</v>
      </c>
      <c r="T1302" s="99">
        <v>0.48857609000000002</v>
      </c>
      <c r="U1302" s="102">
        <f t="shared" si="101"/>
        <v>-104.67640976864013</v>
      </c>
      <c r="V1302">
        <v>0.53600800000000004</v>
      </c>
      <c r="W1302" s="100">
        <f t="shared" si="102"/>
        <v>-115.52095725788378</v>
      </c>
      <c r="X1302">
        <v>0.56315199999999999</v>
      </c>
      <c r="Y1302" s="100">
        <f t="shared" si="103"/>
        <v>-128.91257370984871</v>
      </c>
      <c r="Z1302">
        <v>0.57965599999999995</v>
      </c>
      <c r="AA1302" s="100">
        <f t="shared" si="104"/>
        <v>-137.90038635022742</v>
      </c>
      <c r="AB1302">
        <v>0.40357100000000001</v>
      </c>
      <c r="AC1302">
        <v>-1</v>
      </c>
      <c r="AD1302">
        <v>2</v>
      </c>
      <c r="AE1302">
        <v>8</v>
      </c>
      <c r="AF1302" t="s">
        <v>224</v>
      </c>
      <c r="AG1302" s="99" t="s">
        <v>324</v>
      </c>
      <c r="AH1302">
        <v>-1</v>
      </c>
      <c r="AI1302">
        <v>10</v>
      </c>
      <c r="AJ1302">
        <v>1</v>
      </c>
    </row>
    <row r="1303" spans="1:36" x14ac:dyDescent="0.2">
      <c r="A1303">
        <v>813039</v>
      </c>
      <c r="B1303" s="85">
        <v>45947</v>
      </c>
      <c r="C1303">
        <v>2025</v>
      </c>
      <c r="D1303">
        <v>10.3</v>
      </c>
      <c r="E1303">
        <v>7</v>
      </c>
      <c r="F1303">
        <v>-110.5</v>
      </c>
      <c r="G1303">
        <v>24</v>
      </c>
      <c r="H1303">
        <v>-104</v>
      </c>
      <c r="I1303">
        <v>0.50980400000000003</v>
      </c>
      <c r="J1303">
        <v>105</v>
      </c>
      <c r="K1303">
        <v>-104</v>
      </c>
      <c r="L1303">
        <v>0.30915287200000002</v>
      </c>
      <c r="M1303">
        <v>29</v>
      </c>
      <c r="N1303">
        <v>-104</v>
      </c>
      <c r="O1303">
        <v>0.50980400000000003</v>
      </c>
      <c r="P1303">
        <v>-114</v>
      </c>
      <c r="Q1303">
        <v>-104</v>
      </c>
      <c r="R1303" s="99">
        <v>0.48035298799999998</v>
      </c>
      <c r="S1303" s="102">
        <f t="shared" si="100"/>
        <v>-108.18023932017265</v>
      </c>
      <c r="T1303" s="99">
        <v>0.59694571500000004</v>
      </c>
      <c r="U1303" s="102">
        <f t="shared" si="101"/>
        <v>148.10553744640131</v>
      </c>
      <c r="V1303">
        <v>0.51752100000000001</v>
      </c>
      <c r="W1303" s="100">
        <f t="shared" si="102"/>
        <v>-107.26290677936244</v>
      </c>
      <c r="X1303">
        <v>0.55040599999999995</v>
      </c>
      <c r="Y1303" s="100">
        <f t="shared" si="103"/>
        <v>-122.42289710271932</v>
      </c>
      <c r="Z1303">
        <v>0.51792899999999997</v>
      </c>
      <c r="AA1303" s="100">
        <f t="shared" si="104"/>
        <v>-107.43832340049492</v>
      </c>
      <c r="AB1303">
        <v>0.65980399999999995</v>
      </c>
      <c r="AC1303">
        <v>1</v>
      </c>
      <c r="AD1303">
        <v>6</v>
      </c>
      <c r="AE1303">
        <v>2</v>
      </c>
      <c r="AF1303" t="s">
        <v>227</v>
      </c>
      <c r="AG1303" s="99" t="s">
        <v>326</v>
      </c>
      <c r="AH1303">
        <v>-1</v>
      </c>
      <c r="AI1303">
        <v>8</v>
      </c>
      <c r="AJ1303">
        <v>1</v>
      </c>
    </row>
    <row r="1304" spans="1:36" x14ac:dyDescent="0.2">
      <c r="A1304">
        <v>813038</v>
      </c>
      <c r="B1304" s="85">
        <v>45949</v>
      </c>
      <c r="C1304">
        <v>2025</v>
      </c>
      <c r="D1304">
        <v>10.3</v>
      </c>
      <c r="E1304">
        <v>7</v>
      </c>
      <c r="F1304">
        <v>107</v>
      </c>
      <c r="G1304">
        <v>29</v>
      </c>
      <c r="H1304">
        <v>-118</v>
      </c>
      <c r="I1304">
        <v>0.54128399999999999</v>
      </c>
      <c r="J1304">
        <v>-123</v>
      </c>
      <c r="K1304">
        <v>-118</v>
      </c>
      <c r="L1304">
        <v>0.33360588699999999</v>
      </c>
      <c r="M1304">
        <v>24</v>
      </c>
      <c r="N1304">
        <v>109</v>
      </c>
      <c r="O1304">
        <v>0.47846899999999998</v>
      </c>
      <c r="P1304">
        <v>111</v>
      </c>
      <c r="Q1304">
        <v>109</v>
      </c>
      <c r="R1304" s="99">
        <v>0.52194378299999999</v>
      </c>
      <c r="S1304" s="102">
        <f t="shared" si="100"/>
        <v>109.18041946518603</v>
      </c>
      <c r="T1304" s="99">
        <v>0.52369439500000003</v>
      </c>
      <c r="U1304" s="102">
        <f t="shared" si="101"/>
        <v>109.94924046715767</v>
      </c>
      <c r="V1304">
        <v>0.503938</v>
      </c>
      <c r="W1304" s="100">
        <f t="shared" si="102"/>
        <v>-101.58770476271111</v>
      </c>
      <c r="X1304">
        <v>0.51836700000000002</v>
      </c>
      <c r="Y1304" s="100">
        <f t="shared" si="103"/>
        <v>-107.62696908226805</v>
      </c>
      <c r="Z1304">
        <v>0.487703</v>
      </c>
      <c r="AA1304" s="100">
        <f t="shared" si="104"/>
        <v>105.04282319362399</v>
      </c>
      <c r="AB1304">
        <v>0.69128400000000001</v>
      </c>
      <c r="AC1304">
        <v>1</v>
      </c>
      <c r="AD1304">
        <v>6</v>
      </c>
      <c r="AE1304">
        <v>2</v>
      </c>
      <c r="AF1304" t="s">
        <v>227</v>
      </c>
      <c r="AG1304" s="99" t="s">
        <v>325</v>
      </c>
      <c r="AH1304">
        <v>1</v>
      </c>
      <c r="AI1304">
        <v>8</v>
      </c>
      <c r="AJ1304">
        <v>1</v>
      </c>
    </row>
    <row r="1305" spans="1:36" x14ac:dyDescent="0.2">
      <c r="A1305">
        <v>813037</v>
      </c>
      <c r="B1305" s="85">
        <v>45950</v>
      </c>
      <c r="C1305">
        <v>2025</v>
      </c>
      <c r="D1305">
        <v>10.3</v>
      </c>
      <c r="E1305">
        <v>7.5</v>
      </c>
      <c r="F1305">
        <v>111.5</v>
      </c>
      <c r="G1305">
        <v>29</v>
      </c>
      <c r="H1305">
        <v>-124</v>
      </c>
      <c r="I1305">
        <v>0.55357100000000004</v>
      </c>
      <c r="J1305">
        <v>-117</v>
      </c>
      <c r="K1305">
        <v>-124</v>
      </c>
      <c r="L1305">
        <v>0.33360588699999999</v>
      </c>
      <c r="M1305">
        <v>24</v>
      </c>
      <c r="N1305">
        <v>114</v>
      </c>
      <c r="O1305">
        <v>0.46728999999999998</v>
      </c>
      <c r="P1305">
        <v>108</v>
      </c>
      <c r="Q1305">
        <v>114</v>
      </c>
      <c r="R1305" s="99">
        <v>0.51182772899999995</v>
      </c>
      <c r="S1305" s="102">
        <f t="shared" si="100"/>
        <v>104.8457193096082</v>
      </c>
      <c r="T1305" s="99">
        <v>0.53675961100000003</v>
      </c>
      <c r="U1305" s="102">
        <f t="shared" si="101"/>
        <v>115.87064162490375</v>
      </c>
      <c r="V1305">
        <v>0.55591999999999997</v>
      </c>
      <c r="W1305" s="100">
        <f t="shared" si="102"/>
        <v>-125.1846514141596</v>
      </c>
      <c r="X1305">
        <v>0.54029199999999999</v>
      </c>
      <c r="Y1305" s="100">
        <f t="shared" si="103"/>
        <v>-117.52938822034858</v>
      </c>
      <c r="Z1305">
        <v>0.49988900000000003</v>
      </c>
      <c r="AA1305" s="100">
        <f t="shared" si="104"/>
        <v>100.04440985898869</v>
      </c>
      <c r="AB1305">
        <v>0.70357099999999995</v>
      </c>
      <c r="AC1305">
        <v>1</v>
      </c>
      <c r="AD1305">
        <v>4</v>
      </c>
      <c r="AE1305">
        <v>3</v>
      </c>
      <c r="AF1305" t="s">
        <v>222</v>
      </c>
      <c r="AG1305" s="99" t="s">
        <v>325</v>
      </c>
      <c r="AH1305">
        <v>1</v>
      </c>
      <c r="AI1305">
        <v>7</v>
      </c>
      <c r="AJ1305">
        <v>-1</v>
      </c>
    </row>
    <row r="1306" spans="1:36" x14ac:dyDescent="0.2">
      <c r="A1306">
        <v>813027</v>
      </c>
      <c r="B1306" s="85">
        <v>45954</v>
      </c>
      <c r="C1306">
        <v>2025</v>
      </c>
      <c r="D1306">
        <v>10.4</v>
      </c>
      <c r="E1306">
        <v>7.5</v>
      </c>
      <c r="F1306">
        <v>-107.5</v>
      </c>
      <c r="G1306">
        <v>29</v>
      </c>
      <c r="H1306">
        <v>128</v>
      </c>
      <c r="I1306">
        <v>0.43859599999999999</v>
      </c>
      <c r="J1306">
        <v>138</v>
      </c>
      <c r="K1306">
        <v>128</v>
      </c>
      <c r="L1306">
        <v>0.33360588699999999</v>
      </c>
      <c r="M1306">
        <v>14</v>
      </c>
      <c r="N1306">
        <v>-142</v>
      </c>
      <c r="O1306">
        <v>0.58677699999999999</v>
      </c>
      <c r="P1306">
        <v>-150</v>
      </c>
      <c r="Q1306">
        <v>-142</v>
      </c>
      <c r="R1306" s="99">
        <v>0.525961495</v>
      </c>
      <c r="S1306" s="102">
        <f t="shared" si="100"/>
        <v>110.9533275150296</v>
      </c>
      <c r="T1306" s="99">
        <v>0.51775087099999995</v>
      </c>
      <c r="U1306" s="102">
        <f t="shared" si="101"/>
        <v>107.36170163202097</v>
      </c>
      <c r="V1306">
        <v>0.50105599999999995</v>
      </c>
      <c r="W1306" s="100">
        <f t="shared" si="102"/>
        <v>-100.42329399692147</v>
      </c>
      <c r="X1306">
        <v>0.45401900000000001</v>
      </c>
      <c r="Y1306" s="100">
        <f t="shared" si="103"/>
        <v>120.25509945619017</v>
      </c>
      <c r="Z1306">
        <v>0.45217400000000002</v>
      </c>
      <c r="AA1306" s="100">
        <f t="shared" si="104"/>
        <v>121.15380362426852</v>
      </c>
      <c r="AB1306">
        <v>0.58859600000000001</v>
      </c>
      <c r="AC1306">
        <v>1</v>
      </c>
      <c r="AD1306">
        <v>11</v>
      </c>
      <c r="AE1306">
        <v>4</v>
      </c>
      <c r="AF1306" t="s">
        <v>226</v>
      </c>
      <c r="AG1306" s="99" t="s">
        <v>326</v>
      </c>
      <c r="AH1306">
        <v>-1</v>
      </c>
      <c r="AI1306">
        <v>15</v>
      </c>
      <c r="AJ1306">
        <v>1</v>
      </c>
    </row>
    <row r="1307" spans="1:36" x14ac:dyDescent="0.2">
      <c r="A1307">
        <v>813026</v>
      </c>
      <c r="B1307" s="85">
        <v>45955</v>
      </c>
      <c r="C1307">
        <v>2025</v>
      </c>
      <c r="D1307">
        <v>10.4</v>
      </c>
      <c r="E1307">
        <v>7.5</v>
      </c>
      <c r="F1307">
        <v>107</v>
      </c>
      <c r="G1307">
        <v>29</v>
      </c>
      <c r="H1307">
        <v>123</v>
      </c>
      <c r="I1307">
        <v>0.44843</v>
      </c>
      <c r="J1307">
        <v>126</v>
      </c>
      <c r="K1307">
        <v>123</v>
      </c>
      <c r="L1307">
        <v>0.33360588699999999</v>
      </c>
      <c r="M1307">
        <v>14</v>
      </c>
      <c r="N1307">
        <v>-134</v>
      </c>
      <c r="O1307">
        <v>0.57264999999999999</v>
      </c>
      <c r="P1307">
        <v>-137</v>
      </c>
      <c r="Q1307">
        <v>-134</v>
      </c>
      <c r="R1307" s="99">
        <v>0.50659135499999997</v>
      </c>
      <c r="S1307" s="102">
        <f t="shared" si="100"/>
        <v>102.67176307784392</v>
      </c>
      <c r="T1307" s="99">
        <v>0.51793125600000001</v>
      </c>
      <c r="U1307" s="102">
        <f t="shared" si="101"/>
        <v>107.43929417668284</v>
      </c>
      <c r="V1307">
        <v>0.44133</v>
      </c>
      <c r="W1307" s="100">
        <f t="shared" si="102"/>
        <v>126.5878141073573</v>
      </c>
      <c r="X1307">
        <v>0.457644</v>
      </c>
      <c r="Y1307" s="100">
        <f t="shared" si="103"/>
        <v>118.51045791051561</v>
      </c>
      <c r="Z1307">
        <v>0.45238299999999998</v>
      </c>
      <c r="AA1307" s="100">
        <f t="shared" si="104"/>
        <v>121.05163102945957</v>
      </c>
      <c r="AB1307">
        <v>0.29842999999999997</v>
      </c>
      <c r="AC1307">
        <v>-1</v>
      </c>
      <c r="AD1307">
        <v>1</v>
      </c>
      <c r="AE1307">
        <v>5</v>
      </c>
      <c r="AF1307" t="s">
        <v>227</v>
      </c>
      <c r="AG1307" s="99" t="s">
        <v>323</v>
      </c>
      <c r="AH1307">
        <v>1</v>
      </c>
      <c r="AI1307">
        <v>6</v>
      </c>
      <c r="AJ1307">
        <v>-1</v>
      </c>
    </row>
    <row r="1308" spans="1:36" x14ac:dyDescent="0.2">
      <c r="A1308">
        <v>813025</v>
      </c>
      <c r="B1308" s="85">
        <v>45961</v>
      </c>
      <c r="C1308">
        <v>2025</v>
      </c>
      <c r="D1308">
        <v>10.5</v>
      </c>
      <c r="E1308">
        <v>7.5</v>
      </c>
      <c r="F1308">
        <v>110.5</v>
      </c>
      <c r="G1308">
        <v>29</v>
      </c>
      <c r="H1308">
        <v>121</v>
      </c>
      <c r="I1308">
        <v>0.45248899999999997</v>
      </c>
      <c r="J1308">
        <v>133</v>
      </c>
      <c r="K1308">
        <v>121</v>
      </c>
      <c r="L1308">
        <v>0.33360588699999999</v>
      </c>
      <c r="M1308">
        <v>14</v>
      </c>
      <c r="N1308">
        <v>-131</v>
      </c>
      <c r="O1308">
        <v>0.56710000000000005</v>
      </c>
      <c r="P1308">
        <v>-144</v>
      </c>
      <c r="Q1308">
        <v>-131</v>
      </c>
      <c r="R1308" s="99">
        <v>0.49855982199999999</v>
      </c>
      <c r="S1308" s="102">
        <f t="shared" si="100"/>
        <v>-100.57773528328961</v>
      </c>
      <c r="T1308" s="99">
        <v>0.52206457699999997</v>
      </c>
      <c r="U1308" s="102">
        <f t="shared" si="101"/>
        <v>109.23328798752796</v>
      </c>
      <c r="V1308">
        <v>0.38759689899999999</v>
      </c>
      <c r="W1308" s="100">
        <f t="shared" si="102"/>
        <v>158.00000014963999</v>
      </c>
      <c r="X1308">
        <v>0.47393364900000001</v>
      </c>
      <c r="Y1308" s="100">
        <f t="shared" si="103"/>
        <v>111.00000012871</v>
      </c>
      <c r="Z1308">
        <v>0.43290043299999997</v>
      </c>
      <c r="AA1308" s="100">
        <f t="shared" si="104"/>
        <v>130.99999994687002</v>
      </c>
      <c r="AB1308">
        <v>0.30248900000000001</v>
      </c>
      <c r="AC1308">
        <v>-1</v>
      </c>
      <c r="AD1308">
        <v>1</v>
      </c>
      <c r="AE1308">
        <v>3</v>
      </c>
      <c r="AF1308" t="s">
        <v>225</v>
      </c>
      <c r="AG1308" s="99" t="s">
        <v>323</v>
      </c>
      <c r="AH1308">
        <v>1</v>
      </c>
      <c r="AI1308">
        <v>4</v>
      </c>
      <c r="AJ1308">
        <v>-1</v>
      </c>
    </row>
    <row r="1309" spans="1:36" x14ac:dyDescent="0.2">
      <c r="A1309">
        <v>813024</v>
      </c>
      <c r="B1309" s="85">
        <v>45962</v>
      </c>
      <c r="C1309">
        <v>2025</v>
      </c>
      <c r="D1309">
        <v>11.1</v>
      </c>
      <c r="E1309">
        <v>8</v>
      </c>
      <c r="F1309">
        <v>-110</v>
      </c>
      <c r="G1309">
        <v>29</v>
      </c>
      <c r="H1309">
        <v>115</v>
      </c>
      <c r="I1309">
        <v>0.46511599999999997</v>
      </c>
      <c r="J1309">
        <v>100</v>
      </c>
      <c r="K1309">
        <v>115</v>
      </c>
      <c r="L1309">
        <v>0.33360588699999999</v>
      </c>
      <c r="M1309">
        <v>14</v>
      </c>
      <c r="N1309">
        <v>-135</v>
      </c>
      <c r="O1309">
        <v>0.57446799999999998</v>
      </c>
      <c r="P1309">
        <v>-120</v>
      </c>
      <c r="Q1309">
        <v>-135</v>
      </c>
      <c r="R1309" s="99">
        <v>0.50186219700000001</v>
      </c>
      <c r="S1309" s="102">
        <f t="shared" si="100"/>
        <v>100.74766339305512</v>
      </c>
      <c r="T1309" s="99">
        <v>0.50944086899999996</v>
      </c>
      <c r="U1309" s="102">
        <f t="shared" si="101"/>
        <v>103.84902386008179</v>
      </c>
      <c r="V1309">
        <v>0.5</v>
      </c>
      <c r="W1309" s="100">
        <f t="shared" si="102"/>
        <v>-100</v>
      </c>
      <c r="X1309">
        <v>0.5</v>
      </c>
      <c r="Y1309" s="100">
        <f t="shared" si="103"/>
        <v>-100</v>
      </c>
      <c r="Z1309">
        <v>0.5</v>
      </c>
      <c r="AA1309" s="100">
        <f t="shared" si="104"/>
        <v>-100</v>
      </c>
      <c r="AB1309">
        <v>0.31511600000000001</v>
      </c>
      <c r="AC1309">
        <v>-1</v>
      </c>
      <c r="AD1309">
        <v>4</v>
      </c>
      <c r="AE1309">
        <v>5</v>
      </c>
      <c r="AF1309" t="s">
        <v>222</v>
      </c>
      <c r="AG1309" s="99" t="s">
        <v>323</v>
      </c>
      <c r="AH1309">
        <v>1</v>
      </c>
      <c r="AI1309">
        <v>9</v>
      </c>
      <c r="AJ1309">
        <v>1</v>
      </c>
    </row>
    <row r="1310" spans="1:36" x14ac:dyDescent="0.2">
      <c r="A1310">
        <v>823244</v>
      </c>
      <c r="B1310" s="85">
        <v>46106</v>
      </c>
      <c r="C1310">
        <v>2026</v>
      </c>
      <c r="D1310">
        <v>3.4</v>
      </c>
      <c r="E1310">
        <v>7</v>
      </c>
      <c r="F1310">
        <v>-110</v>
      </c>
      <c r="G1310">
        <v>25</v>
      </c>
      <c r="H1310">
        <v>104</v>
      </c>
      <c r="I1310">
        <v>0.49019600000000002</v>
      </c>
      <c r="J1310">
        <v>104</v>
      </c>
      <c r="K1310">
        <v>104</v>
      </c>
      <c r="L1310">
        <v>0.32085561499999998</v>
      </c>
      <c r="M1310">
        <v>19</v>
      </c>
      <c r="N1310">
        <v>-122</v>
      </c>
      <c r="O1310">
        <v>0.54954999999999998</v>
      </c>
      <c r="P1310">
        <v>-122</v>
      </c>
      <c r="Q1310">
        <v>-122</v>
      </c>
      <c r="R1310" s="99">
        <v>0.54950641499999997</v>
      </c>
      <c r="S1310" s="102">
        <f t="shared" si="100"/>
        <v>121.97874360408483</v>
      </c>
      <c r="T1310" s="99">
        <v>0.45640831799999998</v>
      </c>
      <c r="U1310" s="102">
        <f t="shared" si="101"/>
        <v>-119.10205413916228</v>
      </c>
      <c r="V1310">
        <v>0.5</v>
      </c>
      <c r="W1310" s="100">
        <f t="shared" si="102"/>
        <v>-100</v>
      </c>
      <c r="X1310">
        <v>0.5</v>
      </c>
      <c r="Y1310" s="100">
        <f t="shared" si="103"/>
        <v>-100</v>
      </c>
      <c r="Z1310">
        <v>0.5</v>
      </c>
      <c r="AA1310" s="100">
        <f t="shared" si="104"/>
        <v>-100</v>
      </c>
      <c r="AB1310">
        <v>0.340196</v>
      </c>
      <c r="AC1310">
        <v>-1</v>
      </c>
      <c r="AD1310">
        <v>0</v>
      </c>
      <c r="AE1310">
        <v>7</v>
      </c>
      <c r="AF1310" t="s">
        <v>226</v>
      </c>
      <c r="AG1310" s="99" t="s">
        <v>323</v>
      </c>
      <c r="AH1310">
        <v>1</v>
      </c>
      <c r="AI1310">
        <v>7</v>
      </c>
      <c r="AJ1310">
        <v>0</v>
      </c>
    </row>
    <row r="1311" spans="1:36" x14ac:dyDescent="0.2">
      <c r="A1311">
        <v>823081</v>
      </c>
      <c r="B1311" s="85">
        <v>46107</v>
      </c>
      <c r="C1311">
        <v>2026</v>
      </c>
      <c r="D1311">
        <v>3.4</v>
      </c>
      <c r="E1311">
        <v>8</v>
      </c>
      <c r="F1311">
        <v>-108</v>
      </c>
      <c r="G1311">
        <v>26</v>
      </c>
      <c r="H1311">
        <v>114</v>
      </c>
      <c r="I1311">
        <v>0.46728999999999998</v>
      </c>
      <c r="J1311">
        <v>100</v>
      </c>
      <c r="K1311">
        <v>114</v>
      </c>
      <c r="L1311">
        <v>0.33921411400000001</v>
      </c>
      <c r="M1311">
        <v>27</v>
      </c>
      <c r="N1311">
        <v>-134</v>
      </c>
      <c r="O1311">
        <v>0.57264999999999999</v>
      </c>
      <c r="P1311">
        <v>-118</v>
      </c>
      <c r="Q1311">
        <v>-134</v>
      </c>
      <c r="R1311" s="99">
        <v>0.51397486800000003</v>
      </c>
      <c r="S1311" s="102">
        <f t="shared" si="100"/>
        <v>105.75067710696079</v>
      </c>
      <c r="T1311" s="99">
        <v>0.44959308100000001</v>
      </c>
      <c r="U1311" s="102">
        <f t="shared" si="101"/>
        <v>-122.42335175082468</v>
      </c>
      <c r="V1311">
        <v>0.5</v>
      </c>
      <c r="W1311" s="100">
        <f t="shared" si="102"/>
        <v>-100</v>
      </c>
      <c r="X1311">
        <v>0.5</v>
      </c>
      <c r="Y1311" s="100">
        <f t="shared" si="103"/>
        <v>-100</v>
      </c>
      <c r="Z1311">
        <v>0.5</v>
      </c>
      <c r="AA1311" s="100">
        <f t="shared" si="104"/>
        <v>-100</v>
      </c>
      <c r="AB1311">
        <v>0.61729000000000001</v>
      </c>
      <c r="AC1311">
        <v>1</v>
      </c>
      <c r="AD1311">
        <v>9</v>
      </c>
      <c r="AE1311">
        <v>7</v>
      </c>
      <c r="AF1311" t="s">
        <v>225</v>
      </c>
      <c r="AG1311" s="99" t="s">
        <v>326</v>
      </c>
      <c r="AH1311">
        <v>-1</v>
      </c>
      <c r="AI1311">
        <v>16</v>
      </c>
      <c r="AJ1311">
        <v>1</v>
      </c>
    </row>
    <row r="1312" spans="1:36" x14ac:dyDescent="0.2">
      <c r="A1312">
        <v>823325</v>
      </c>
      <c r="B1312" s="85">
        <v>46107</v>
      </c>
      <c r="C1312">
        <v>2026</v>
      </c>
      <c r="D1312">
        <v>3.4</v>
      </c>
      <c r="E1312">
        <v>7</v>
      </c>
      <c r="F1312">
        <v>-106</v>
      </c>
      <c r="G1312">
        <v>23</v>
      </c>
      <c r="H1312">
        <v>106</v>
      </c>
      <c r="I1312">
        <v>0.48543700000000001</v>
      </c>
      <c r="J1312">
        <v>112</v>
      </c>
      <c r="K1312">
        <v>106</v>
      </c>
      <c r="L1312">
        <v>0.30313439199999997</v>
      </c>
      <c r="M1312">
        <v>10</v>
      </c>
      <c r="N1312">
        <v>-124</v>
      </c>
      <c r="O1312">
        <v>0.55357100000000004</v>
      </c>
      <c r="P1312">
        <v>-132</v>
      </c>
      <c r="Q1312">
        <v>-124</v>
      </c>
      <c r="R1312" s="99">
        <v>0.48008677900000002</v>
      </c>
      <c r="S1312" s="102">
        <f t="shared" si="100"/>
        <v>-108.29567564492334</v>
      </c>
      <c r="T1312" s="99">
        <v>0.57785587699999996</v>
      </c>
      <c r="U1312" s="102">
        <f t="shared" si="101"/>
        <v>136.8859224886094</v>
      </c>
      <c r="V1312">
        <v>0.5</v>
      </c>
      <c r="W1312" s="100">
        <f t="shared" si="102"/>
        <v>-100</v>
      </c>
      <c r="X1312">
        <v>0.5</v>
      </c>
      <c r="Y1312" s="100">
        <f t="shared" si="103"/>
        <v>-100</v>
      </c>
      <c r="Z1312">
        <v>0.5</v>
      </c>
      <c r="AA1312" s="100">
        <f t="shared" si="104"/>
        <v>-100</v>
      </c>
      <c r="AB1312">
        <v>0.33543699999999999</v>
      </c>
      <c r="AC1312">
        <v>-1</v>
      </c>
      <c r="AD1312">
        <v>2</v>
      </c>
      <c r="AE1312">
        <v>8</v>
      </c>
      <c r="AF1312" t="s">
        <v>224</v>
      </c>
      <c r="AG1312" s="99" t="s">
        <v>323</v>
      </c>
      <c r="AH1312">
        <v>1</v>
      </c>
      <c r="AI1312">
        <v>10</v>
      </c>
      <c r="AJ1312">
        <v>1</v>
      </c>
    </row>
    <row r="1313" spans="1:36" x14ac:dyDescent="0.2">
      <c r="A1313">
        <v>823649</v>
      </c>
      <c r="B1313" s="85">
        <v>46107</v>
      </c>
      <c r="C1313">
        <v>2026</v>
      </c>
      <c r="D1313">
        <v>3.4</v>
      </c>
      <c r="E1313">
        <v>7</v>
      </c>
      <c r="F1313">
        <v>-122</v>
      </c>
      <c r="G1313">
        <v>18</v>
      </c>
      <c r="H1313">
        <v>-118</v>
      </c>
      <c r="I1313">
        <v>0.54128399999999999</v>
      </c>
      <c r="J1313">
        <v>-116</v>
      </c>
      <c r="K1313">
        <v>-118</v>
      </c>
      <c r="L1313">
        <v>0.310488926</v>
      </c>
      <c r="M1313">
        <v>22</v>
      </c>
      <c r="N1313">
        <v>100</v>
      </c>
      <c r="O1313">
        <v>0.5</v>
      </c>
      <c r="P1313">
        <v>-102</v>
      </c>
      <c r="Q1313">
        <v>100</v>
      </c>
      <c r="R1313" s="99">
        <v>0.50960779199999995</v>
      </c>
      <c r="S1313" s="102">
        <f t="shared" si="100"/>
        <v>103.91841136268623</v>
      </c>
      <c r="T1313" s="99">
        <v>0.58650304499999995</v>
      </c>
      <c r="U1313" s="102">
        <f t="shared" si="101"/>
        <v>141.83974946079104</v>
      </c>
      <c r="V1313">
        <v>0.5</v>
      </c>
      <c r="W1313" s="100">
        <f t="shared" si="102"/>
        <v>-100</v>
      </c>
      <c r="X1313">
        <v>0.5</v>
      </c>
      <c r="Y1313" s="100">
        <f t="shared" si="103"/>
        <v>-100</v>
      </c>
      <c r="Z1313">
        <v>0.5</v>
      </c>
      <c r="AA1313" s="100">
        <f t="shared" si="104"/>
        <v>-100</v>
      </c>
      <c r="AB1313">
        <v>0.69128400000000001</v>
      </c>
      <c r="AC1313">
        <v>1</v>
      </c>
      <c r="AD1313">
        <v>11</v>
      </c>
      <c r="AE1313">
        <v>7</v>
      </c>
      <c r="AF1313" t="s">
        <v>227</v>
      </c>
      <c r="AG1313" s="99" t="s">
        <v>325</v>
      </c>
      <c r="AH1313">
        <v>1</v>
      </c>
      <c r="AI1313">
        <v>18</v>
      </c>
      <c r="AJ1313">
        <v>1</v>
      </c>
    </row>
    <row r="1314" spans="1:36" x14ac:dyDescent="0.2">
      <c r="A1314">
        <v>824541</v>
      </c>
      <c r="B1314" s="85">
        <v>46107</v>
      </c>
      <c r="C1314">
        <v>2026</v>
      </c>
      <c r="D1314">
        <v>3.4</v>
      </c>
      <c r="E1314">
        <v>8</v>
      </c>
      <c r="F1314">
        <v>-112</v>
      </c>
      <c r="G1314">
        <v>6</v>
      </c>
      <c r="H1314">
        <v>134</v>
      </c>
      <c r="I1314">
        <v>0.42735000000000001</v>
      </c>
      <c r="J1314">
        <v>134</v>
      </c>
      <c r="K1314">
        <v>134</v>
      </c>
      <c r="L1314">
        <v>0.333208536</v>
      </c>
      <c r="M1314">
        <v>3</v>
      </c>
      <c r="N1314">
        <v>-158</v>
      </c>
      <c r="O1314">
        <v>0.61240300000000003</v>
      </c>
      <c r="P1314">
        <v>-158</v>
      </c>
      <c r="Q1314">
        <v>-158</v>
      </c>
      <c r="R1314" s="99">
        <v>0.51632653100000003</v>
      </c>
      <c r="S1314" s="102">
        <f t="shared" si="100"/>
        <v>106.75105501807047</v>
      </c>
      <c r="T1314" s="99">
        <v>0.61228507499999996</v>
      </c>
      <c r="U1314" s="102">
        <f t="shared" si="101"/>
        <v>157.92146123856332</v>
      </c>
      <c r="V1314">
        <v>0.5</v>
      </c>
      <c r="W1314" s="100">
        <f t="shared" si="102"/>
        <v>-100</v>
      </c>
      <c r="X1314">
        <v>0.5</v>
      </c>
      <c r="Y1314" s="100">
        <f t="shared" si="103"/>
        <v>-100</v>
      </c>
      <c r="Z1314">
        <v>0.5</v>
      </c>
      <c r="AA1314" s="100">
        <f t="shared" si="104"/>
        <v>-100</v>
      </c>
      <c r="AB1314">
        <v>0.27734999999999999</v>
      </c>
      <c r="AC1314">
        <v>-1</v>
      </c>
      <c r="AD1314">
        <v>0</v>
      </c>
      <c r="AE1314">
        <v>3</v>
      </c>
      <c r="AF1314" t="s">
        <v>228</v>
      </c>
      <c r="AG1314" s="99" t="s">
        <v>323</v>
      </c>
      <c r="AH1314">
        <v>1</v>
      </c>
      <c r="AI1314">
        <v>3</v>
      </c>
      <c r="AJ1314">
        <v>-1</v>
      </c>
    </row>
    <row r="1315" spans="1:36" x14ac:dyDescent="0.2">
      <c r="A1315">
        <v>824865</v>
      </c>
      <c r="B1315" s="85">
        <v>46107</v>
      </c>
      <c r="C1315">
        <v>2026</v>
      </c>
      <c r="D1315">
        <v>3.4</v>
      </c>
      <c r="E1315">
        <v>8.5</v>
      </c>
      <c r="F1315">
        <v>-113</v>
      </c>
      <c r="G1315">
        <v>2</v>
      </c>
      <c r="H1315">
        <v>-142</v>
      </c>
      <c r="I1315">
        <v>0.58677699999999999</v>
      </c>
      <c r="J1315">
        <v>-142</v>
      </c>
      <c r="K1315">
        <v>-142</v>
      </c>
      <c r="L1315">
        <v>0.32065001999999998</v>
      </c>
      <c r="M1315">
        <v>15</v>
      </c>
      <c r="N1315">
        <v>120</v>
      </c>
      <c r="O1315">
        <v>0.45454499999999998</v>
      </c>
      <c r="P1315">
        <v>120</v>
      </c>
      <c r="Q1315">
        <v>120</v>
      </c>
      <c r="R1315" s="99">
        <v>0.51588805599999998</v>
      </c>
      <c r="S1315" s="102">
        <f t="shared" si="100"/>
        <v>106.5637942616016</v>
      </c>
      <c r="T1315" s="99">
        <v>0.51941416200000001</v>
      </c>
      <c r="U1315" s="102">
        <f t="shared" si="101"/>
        <v>108.07937332518733</v>
      </c>
      <c r="V1315">
        <v>0.5</v>
      </c>
      <c r="W1315" s="100">
        <f t="shared" si="102"/>
        <v>-100</v>
      </c>
      <c r="X1315">
        <v>0.5</v>
      </c>
      <c r="Y1315" s="100">
        <f t="shared" si="103"/>
        <v>-100</v>
      </c>
      <c r="Z1315">
        <v>0.5</v>
      </c>
      <c r="AA1315" s="100">
        <f t="shared" si="104"/>
        <v>-100</v>
      </c>
      <c r="AB1315">
        <v>0.73677700000000002</v>
      </c>
      <c r="AC1315">
        <v>1</v>
      </c>
      <c r="AD1315">
        <v>2</v>
      </c>
      <c r="AE1315">
        <v>1</v>
      </c>
      <c r="AF1315" t="s">
        <v>222</v>
      </c>
      <c r="AG1315" s="99" t="s">
        <v>325</v>
      </c>
      <c r="AH1315">
        <v>1</v>
      </c>
      <c r="AI1315">
        <v>3</v>
      </c>
      <c r="AJ1315">
        <v>-1</v>
      </c>
    </row>
    <row r="1316" spans="1:36" x14ac:dyDescent="0.2">
      <c r="A1316">
        <v>823243</v>
      </c>
      <c r="B1316" s="85">
        <v>46108</v>
      </c>
      <c r="C1316">
        <v>2026</v>
      </c>
      <c r="D1316">
        <v>3.4</v>
      </c>
      <c r="E1316">
        <v>8.5</v>
      </c>
      <c r="F1316">
        <v>-106</v>
      </c>
      <c r="G1316">
        <v>25</v>
      </c>
      <c r="H1316">
        <v>116</v>
      </c>
      <c r="I1316">
        <v>0.46296300000000001</v>
      </c>
      <c r="J1316">
        <v>100</v>
      </c>
      <c r="K1316">
        <v>116</v>
      </c>
      <c r="L1316">
        <v>0.32085561499999998</v>
      </c>
      <c r="M1316">
        <v>19</v>
      </c>
      <c r="N1316">
        <v>-136</v>
      </c>
      <c r="O1316">
        <v>0.57627099999999998</v>
      </c>
      <c r="P1316">
        <v>-118</v>
      </c>
      <c r="Q1316">
        <v>-136</v>
      </c>
      <c r="R1316" s="99">
        <v>0.55833961300000001</v>
      </c>
      <c r="S1316" s="102">
        <f t="shared" si="100"/>
        <v>126.41831358083739</v>
      </c>
      <c r="T1316" s="99">
        <v>0.49994894299999998</v>
      </c>
      <c r="U1316" s="102">
        <f t="shared" si="101"/>
        <v>-100.0204248856668</v>
      </c>
      <c r="V1316">
        <v>0.5</v>
      </c>
      <c r="W1316" s="100">
        <f t="shared" si="102"/>
        <v>-100</v>
      </c>
      <c r="X1316">
        <v>0.5</v>
      </c>
      <c r="Y1316" s="100">
        <f t="shared" si="103"/>
        <v>-100</v>
      </c>
      <c r="Z1316">
        <v>0.5</v>
      </c>
      <c r="AA1316" s="100">
        <f t="shared" si="104"/>
        <v>-100</v>
      </c>
      <c r="AB1316">
        <v>0.31296299999999999</v>
      </c>
      <c r="AC1316">
        <v>-1</v>
      </c>
      <c r="AD1316">
        <v>0</v>
      </c>
      <c r="AE1316">
        <v>3</v>
      </c>
      <c r="AF1316" t="s">
        <v>228</v>
      </c>
      <c r="AG1316" s="99" t="s">
        <v>323</v>
      </c>
      <c r="AH1316">
        <v>1</v>
      </c>
      <c r="AI1316">
        <v>3</v>
      </c>
      <c r="AJ1316">
        <v>-1</v>
      </c>
    </row>
    <row r="1317" spans="1:36" x14ac:dyDescent="0.2">
      <c r="A1317">
        <v>823324</v>
      </c>
      <c r="B1317" s="85">
        <v>46108</v>
      </c>
      <c r="C1317">
        <v>2026</v>
      </c>
      <c r="D1317">
        <v>3.4</v>
      </c>
      <c r="E1317">
        <v>7.5</v>
      </c>
      <c r="F1317">
        <v>100</v>
      </c>
      <c r="G1317">
        <v>23</v>
      </c>
      <c r="H1317">
        <v>-132</v>
      </c>
      <c r="I1317">
        <v>0.56896599999999997</v>
      </c>
      <c r="J1317">
        <v>-118</v>
      </c>
      <c r="K1317">
        <v>-132</v>
      </c>
      <c r="L1317">
        <v>0.30313439199999997</v>
      </c>
      <c r="M1317">
        <v>10</v>
      </c>
      <c r="N1317">
        <v>112</v>
      </c>
      <c r="O1317">
        <v>0.47169800000000001</v>
      </c>
      <c r="P1317">
        <v>100</v>
      </c>
      <c r="Q1317">
        <v>112</v>
      </c>
      <c r="R1317" s="99">
        <v>0.49105367799999999</v>
      </c>
      <c r="S1317" s="102">
        <f t="shared" si="100"/>
        <v>-103.64372466832434</v>
      </c>
      <c r="T1317" s="99">
        <v>0.48479344699999999</v>
      </c>
      <c r="U1317" s="102">
        <f t="shared" si="101"/>
        <v>-106.27341524276011</v>
      </c>
      <c r="V1317">
        <v>0.5</v>
      </c>
      <c r="W1317" s="100">
        <f t="shared" si="102"/>
        <v>-100</v>
      </c>
      <c r="X1317">
        <v>0.5</v>
      </c>
      <c r="Y1317" s="100">
        <f t="shared" si="103"/>
        <v>-100</v>
      </c>
      <c r="Z1317">
        <v>0.5</v>
      </c>
      <c r="AA1317" s="100">
        <f t="shared" si="104"/>
        <v>-100</v>
      </c>
      <c r="AB1317">
        <v>0.41896600000000001</v>
      </c>
      <c r="AC1317">
        <v>-1</v>
      </c>
      <c r="AD1317">
        <v>2</v>
      </c>
      <c r="AE1317">
        <v>5</v>
      </c>
      <c r="AF1317" t="s">
        <v>228</v>
      </c>
      <c r="AG1317" s="99" t="s">
        <v>324</v>
      </c>
      <c r="AH1317">
        <v>-1</v>
      </c>
      <c r="AI1317">
        <v>7</v>
      </c>
      <c r="AJ1317">
        <v>-1</v>
      </c>
    </row>
    <row r="1318" spans="1:36" x14ac:dyDescent="0.2">
      <c r="A1318">
        <v>824946</v>
      </c>
      <c r="B1318" s="85">
        <v>46108</v>
      </c>
      <c r="C1318">
        <v>2026</v>
      </c>
      <c r="D1318">
        <v>3.4</v>
      </c>
      <c r="E1318">
        <v>7.5</v>
      </c>
      <c r="F1318">
        <v>-114</v>
      </c>
      <c r="G1318">
        <v>0</v>
      </c>
      <c r="H1318">
        <v>-138</v>
      </c>
      <c r="I1318">
        <v>0.57983200000000001</v>
      </c>
      <c r="J1318">
        <v>-144</v>
      </c>
      <c r="K1318">
        <v>-138</v>
      </c>
      <c r="L1318">
        <v>0.327106864</v>
      </c>
      <c r="M1318">
        <v>13</v>
      </c>
      <c r="N1318">
        <v>118</v>
      </c>
      <c r="O1318">
        <v>0.45871600000000001</v>
      </c>
      <c r="P1318">
        <v>122</v>
      </c>
      <c r="Q1318">
        <v>118</v>
      </c>
      <c r="R1318" s="99">
        <v>0.517510421</v>
      </c>
      <c r="S1318" s="102">
        <f t="shared" si="100"/>
        <v>107.25836236143869</v>
      </c>
      <c r="T1318" s="99">
        <v>0.54100446899999999</v>
      </c>
      <c r="U1318" s="102">
        <f t="shared" si="101"/>
        <v>117.86704498436609</v>
      </c>
      <c r="V1318">
        <v>0.5</v>
      </c>
      <c r="W1318" s="100">
        <f t="shared" si="102"/>
        <v>-100</v>
      </c>
      <c r="X1318">
        <v>0.5</v>
      </c>
      <c r="Y1318" s="100">
        <f t="shared" si="103"/>
        <v>-100</v>
      </c>
      <c r="Z1318">
        <v>0.5</v>
      </c>
      <c r="AA1318" s="100">
        <f t="shared" si="104"/>
        <v>-100</v>
      </c>
      <c r="AB1318">
        <v>0.72983200000000004</v>
      </c>
      <c r="AC1318">
        <v>1</v>
      </c>
      <c r="AD1318">
        <v>6</v>
      </c>
      <c r="AE1318">
        <v>0</v>
      </c>
      <c r="AF1318" t="s">
        <v>224</v>
      </c>
      <c r="AG1318" s="99" t="s">
        <v>325</v>
      </c>
      <c r="AH1318">
        <v>1</v>
      </c>
      <c r="AI1318">
        <v>6</v>
      </c>
      <c r="AJ1318">
        <v>-1</v>
      </c>
    </row>
    <row r="1319" spans="1:36" x14ac:dyDescent="0.2">
      <c r="A1319">
        <v>823082</v>
      </c>
      <c r="B1319" s="85">
        <v>46109</v>
      </c>
      <c r="C1319">
        <v>2026</v>
      </c>
      <c r="D1319">
        <v>3.4</v>
      </c>
      <c r="E1319">
        <v>7.5</v>
      </c>
      <c r="F1319">
        <v>100</v>
      </c>
      <c r="G1319">
        <v>26</v>
      </c>
      <c r="H1319">
        <v>-104</v>
      </c>
      <c r="I1319">
        <v>0.50980400000000003</v>
      </c>
      <c r="J1319">
        <v>-116</v>
      </c>
      <c r="K1319">
        <v>-104</v>
      </c>
      <c r="L1319">
        <v>0.33921411400000001</v>
      </c>
      <c r="M1319">
        <v>27</v>
      </c>
      <c r="N1319">
        <v>-112</v>
      </c>
      <c r="O1319">
        <v>0.52830200000000005</v>
      </c>
      <c r="P1319">
        <v>-102</v>
      </c>
      <c r="Q1319">
        <v>-112</v>
      </c>
      <c r="R1319" s="99">
        <v>0.52147471099999998</v>
      </c>
      <c r="S1319" s="102">
        <f t="shared" si="100"/>
        <v>108.97537141448757</v>
      </c>
      <c r="T1319" s="99">
        <v>0.57361195099999995</v>
      </c>
      <c r="U1319" s="102">
        <f t="shared" si="101"/>
        <v>134.52814926339551</v>
      </c>
      <c r="V1319">
        <v>0.5</v>
      </c>
      <c r="W1319" s="100">
        <f t="shared" si="102"/>
        <v>-100</v>
      </c>
      <c r="X1319">
        <v>0.5</v>
      </c>
      <c r="Y1319" s="100">
        <f t="shared" si="103"/>
        <v>-100</v>
      </c>
      <c r="Z1319">
        <v>0.5</v>
      </c>
      <c r="AA1319" s="100">
        <f t="shared" si="104"/>
        <v>-100</v>
      </c>
      <c r="AB1319">
        <v>0.65980399999999995</v>
      </c>
      <c r="AC1319">
        <v>1</v>
      </c>
      <c r="AD1319">
        <v>6</v>
      </c>
      <c r="AE1319">
        <v>5</v>
      </c>
      <c r="AF1319" t="s">
        <v>222</v>
      </c>
      <c r="AG1319" s="99" t="s">
        <v>326</v>
      </c>
      <c r="AH1319">
        <v>-1</v>
      </c>
      <c r="AI1319">
        <v>11</v>
      </c>
      <c r="AJ1319">
        <v>1</v>
      </c>
    </row>
    <row r="1320" spans="1:36" x14ac:dyDescent="0.2">
      <c r="A1320">
        <v>823241</v>
      </c>
      <c r="B1320" s="85">
        <v>46109</v>
      </c>
      <c r="C1320">
        <v>2026</v>
      </c>
      <c r="D1320">
        <v>3.4</v>
      </c>
      <c r="E1320">
        <v>8.5</v>
      </c>
      <c r="F1320">
        <v>-113</v>
      </c>
      <c r="G1320">
        <v>25</v>
      </c>
      <c r="H1320">
        <v>108</v>
      </c>
      <c r="I1320">
        <v>0.480769</v>
      </c>
      <c r="J1320">
        <v>106</v>
      </c>
      <c r="K1320">
        <v>108</v>
      </c>
      <c r="L1320">
        <v>0.32085561499999998</v>
      </c>
      <c r="M1320">
        <v>19</v>
      </c>
      <c r="N1320">
        <v>-126</v>
      </c>
      <c r="O1320">
        <v>0.55752199999999996</v>
      </c>
      <c r="P1320">
        <v>-124</v>
      </c>
      <c r="Q1320">
        <v>-126</v>
      </c>
      <c r="R1320" s="99">
        <v>0.573205623</v>
      </c>
      <c r="S1320" s="102">
        <f t="shared" si="100"/>
        <v>134.30486761075579</v>
      </c>
      <c r="T1320" s="99">
        <v>0.51958501300000004</v>
      </c>
      <c r="U1320" s="102">
        <f t="shared" si="101"/>
        <v>108.15337303371845</v>
      </c>
      <c r="V1320">
        <v>0.5</v>
      </c>
      <c r="W1320" s="100">
        <f t="shared" si="102"/>
        <v>-100</v>
      </c>
      <c r="X1320">
        <v>0.5</v>
      </c>
      <c r="Y1320" s="100">
        <f t="shared" si="103"/>
        <v>-100</v>
      </c>
      <c r="Z1320">
        <v>0.5</v>
      </c>
      <c r="AA1320" s="100">
        <f t="shared" si="104"/>
        <v>-100</v>
      </c>
      <c r="AB1320">
        <v>0.33076899999999998</v>
      </c>
      <c r="AC1320">
        <v>-1</v>
      </c>
      <c r="AD1320">
        <v>1</v>
      </c>
      <c r="AE1320">
        <v>3</v>
      </c>
      <c r="AF1320" t="s">
        <v>225</v>
      </c>
      <c r="AG1320" s="99" t="s">
        <v>323</v>
      </c>
      <c r="AH1320">
        <v>1</v>
      </c>
      <c r="AI1320">
        <v>4</v>
      </c>
      <c r="AJ1320">
        <v>-1</v>
      </c>
    </row>
    <row r="1321" spans="1:36" x14ac:dyDescent="0.2">
      <c r="A1321">
        <v>823323</v>
      </c>
      <c r="B1321" s="85">
        <v>46109</v>
      </c>
      <c r="C1321">
        <v>2026</v>
      </c>
      <c r="D1321">
        <v>3.4</v>
      </c>
      <c r="E1321">
        <v>8</v>
      </c>
      <c r="F1321">
        <v>-118</v>
      </c>
      <c r="G1321">
        <v>23</v>
      </c>
      <c r="H1321">
        <v>-108</v>
      </c>
      <c r="I1321">
        <v>0.519231</v>
      </c>
      <c r="J1321">
        <v>102</v>
      </c>
      <c r="K1321">
        <v>-108</v>
      </c>
      <c r="L1321">
        <v>0.30313439199999997</v>
      </c>
      <c r="M1321">
        <v>10</v>
      </c>
      <c r="N1321">
        <v>-108</v>
      </c>
      <c r="O1321">
        <v>0.519231</v>
      </c>
      <c r="P1321">
        <v>-120</v>
      </c>
      <c r="Q1321">
        <v>-108</v>
      </c>
      <c r="R1321" s="99">
        <v>0.49950248800000002</v>
      </c>
      <c r="S1321" s="102">
        <f t="shared" si="100"/>
        <v>-100.19920301177756</v>
      </c>
      <c r="T1321" s="99">
        <v>0.68523758999999995</v>
      </c>
      <c r="U1321" s="102">
        <f t="shared" si="101"/>
        <v>217.69994390372088</v>
      </c>
      <c r="V1321">
        <v>0.5</v>
      </c>
      <c r="W1321" s="100">
        <f t="shared" si="102"/>
        <v>-100</v>
      </c>
      <c r="X1321">
        <v>0.5</v>
      </c>
      <c r="Y1321" s="100">
        <f t="shared" si="103"/>
        <v>-100</v>
      </c>
      <c r="Z1321">
        <v>0.5</v>
      </c>
      <c r="AA1321" s="100">
        <f t="shared" si="104"/>
        <v>-100</v>
      </c>
      <c r="AB1321">
        <v>0.66923100000000002</v>
      </c>
      <c r="AC1321">
        <v>1</v>
      </c>
      <c r="AD1321">
        <v>3</v>
      </c>
      <c r="AE1321">
        <v>0</v>
      </c>
      <c r="AF1321" t="s">
        <v>228</v>
      </c>
      <c r="AG1321" s="99" t="s">
        <v>326</v>
      </c>
      <c r="AH1321">
        <v>-1</v>
      </c>
      <c r="AI1321">
        <v>3</v>
      </c>
      <c r="AJ1321">
        <v>-1</v>
      </c>
    </row>
    <row r="1322" spans="1:36" x14ac:dyDescent="0.2">
      <c r="A1322">
        <v>823488</v>
      </c>
      <c r="B1322" s="85">
        <v>46109</v>
      </c>
      <c r="C1322">
        <v>2026</v>
      </c>
      <c r="D1322">
        <v>3.4</v>
      </c>
      <c r="E1322">
        <v>7.5</v>
      </c>
      <c r="F1322">
        <v>-110</v>
      </c>
      <c r="G1322">
        <v>21</v>
      </c>
      <c r="H1322">
        <v>-142</v>
      </c>
      <c r="I1322">
        <v>0.58677699999999999</v>
      </c>
      <c r="J1322">
        <v>-112</v>
      </c>
      <c r="K1322">
        <v>-142</v>
      </c>
      <c r="L1322">
        <v>0.323198667</v>
      </c>
      <c r="M1322">
        <v>28</v>
      </c>
      <c r="N1322">
        <v>120</v>
      </c>
      <c r="O1322">
        <v>0.45454499999999998</v>
      </c>
      <c r="P1322">
        <v>-104</v>
      </c>
      <c r="Q1322">
        <v>120</v>
      </c>
      <c r="R1322" s="99">
        <v>0.46999685800000002</v>
      </c>
      <c r="S1322" s="102">
        <f t="shared" si="100"/>
        <v>-112.76737981937744</v>
      </c>
      <c r="T1322" s="99">
        <v>0.45709272000000001</v>
      </c>
      <c r="U1322" s="102">
        <f t="shared" si="101"/>
        <v>-118.77399403779609</v>
      </c>
      <c r="V1322">
        <v>0.5</v>
      </c>
      <c r="W1322" s="100">
        <f t="shared" si="102"/>
        <v>-100</v>
      </c>
      <c r="X1322">
        <v>0.5</v>
      </c>
      <c r="Y1322" s="100">
        <f t="shared" si="103"/>
        <v>-100</v>
      </c>
      <c r="Z1322">
        <v>0.5</v>
      </c>
      <c r="AA1322" s="100">
        <f t="shared" si="104"/>
        <v>-100</v>
      </c>
      <c r="AB1322">
        <v>0.43677700000000003</v>
      </c>
      <c r="AC1322">
        <v>-1</v>
      </c>
      <c r="AD1322">
        <v>4</v>
      </c>
      <c r="AE1322">
        <v>5</v>
      </c>
      <c r="AF1322" t="s">
        <v>222</v>
      </c>
      <c r="AG1322" s="99" t="s">
        <v>324</v>
      </c>
      <c r="AH1322">
        <v>-1</v>
      </c>
      <c r="AI1322">
        <v>9</v>
      </c>
      <c r="AJ1322">
        <v>1</v>
      </c>
    </row>
    <row r="1323" spans="1:36" x14ac:dyDescent="0.2">
      <c r="A1323">
        <v>824213</v>
      </c>
      <c r="B1323" s="85">
        <v>46109</v>
      </c>
      <c r="C1323">
        <v>2026</v>
      </c>
      <c r="D1323">
        <v>3.4</v>
      </c>
      <c r="E1323">
        <v>8.5</v>
      </c>
      <c r="F1323">
        <v>-122</v>
      </c>
      <c r="G1323">
        <v>12</v>
      </c>
      <c r="H1323">
        <v>-138</v>
      </c>
      <c r="I1323">
        <v>0.57983200000000001</v>
      </c>
      <c r="J1323">
        <v>-146</v>
      </c>
      <c r="K1323">
        <v>-138</v>
      </c>
      <c r="L1323">
        <v>0.32174260599999999</v>
      </c>
      <c r="M1323">
        <v>4</v>
      </c>
      <c r="N1323">
        <v>118</v>
      </c>
      <c r="O1323">
        <v>0.45871600000000001</v>
      </c>
      <c r="P1323">
        <v>124</v>
      </c>
      <c r="Q1323">
        <v>118</v>
      </c>
      <c r="R1323" s="99">
        <v>0.47387793099999997</v>
      </c>
      <c r="S1323" s="102">
        <f t="shared" si="100"/>
        <v>-111.02480925620486</v>
      </c>
      <c r="T1323" s="99">
        <v>0.56585323799999998</v>
      </c>
      <c r="U1323" s="102">
        <f t="shared" si="101"/>
        <v>130.33685553550205</v>
      </c>
      <c r="V1323">
        <v>0.5</v>
      </c>
      <c r="W1323" s="100">
        <f t="shared" si="102"/>
        <v>-100</v>
      </c>
      <c r="X1323">
        <v>0.5</v>
      </c>
      <c r="Y1323" s="100">
        <f t="shared" si="103"/>
        <v>-100</v>
      </c>
      <c r="Z1323">
        <v>0.5</v>
      </c>
      <c r="AA1323" s="100">
        <f t="shared" si="104"/>
        <v>-100</v>
      </c>
      <c r="AB1323">
        <v>0.72983200000000004</v>
      </c>
      <c r="AC1323">
        <v>1</v>
      </c>
      <c r="AD1323">
        <v>11</v>
      </c>
      <c r="AE1323">
        <v>9</v>
      </c>
      <c r="AF1323" t="s">
        <v>225</v>
      </c>
      <c r="AG1323" s="99" t="s">
        <v>325</v>
      </c>
      <c r="AH1323">
        <v>1</v>
      </c>
      <c r="AI1323">
        <v>20</v>
      </c>
      <c r="AJ1323">
        <v>1</v>
      </c>
    </row>
    <row r="1324" spans="1:36" x14ac:dyDescent="0.2">
      <c r="A1324">
        <v>824540</v>
      </c>
      <c r="B1324" s="85">
        <v>46109</v>
      </c>
      <c r="C1324">
        <v>2026</v>
      </c>
      <c r="D1324">
        <v>3.4</v>
      </c>
      <c r="E1324">
        <v>7.5</v>
      </c>
      <c r="F1324">
        <v>-115</v>
      </c>
      <c r="G1324">
        <v>6</v>
      </c>
      <c r="H1324">
        <v>114</v>
      </c>
      <c r="I1324">
        <v>0.46728999999999998</v>
      </c>
      <c r="J1324">
        <v>128</v>
      </c>
      <c r="K1324">
        <v>114</v>
      </c>
      <c r="L1324">
        <v>0.333208536</v>
      </c>
      <c r="M1324">
        <v>3</v>
      </c>
      <c r="N1324">
        <v>-134</v>
      </c>
      <c r="O1324">
        <v>0.57264999999999999</v>
      </c>
      <c r="P1324">
        <v>-152</v>
      </c>
      <c r="Q1324">
        <v>-134</v>
      </c>
      <c r="R1324" s="99">
        <v>0.51991183399999996</v>
      </c>
      <c r="S1324" s="102">
        <f t="shared" si="100"/>
        <v>108.29507386774451</v>
      </c>
      <c r="T1324" s="99">
        <v>0.48660456000000002</v>
      </c>
      <c r="U1324" s="102">
        <f t="shared" si="101"/>
        <v>-105.50567795747743</v>
      </c>
      <c r="V1324">
        <v>0.5</v>
      </c>
      <c r="W1324" s="100">
        <f t="shared" si="102"/>
        <v>-100</v>
      </c>
      <c r="X1324">
        <v>0.5</v>
      </c>
      <c r="Y1324" s="100">
        <f t="shared" si="103"/>
        <v>-100</v>
      </c>
      <c r="Z1324">
        <v>0.5</v>
      </c>
      <c r="AA1324" s="100">
        <f t="shared" si="104"/>
        <v>-100</v>
      </c>
      <c r="AB1324">
        <v>0.61729000000000001</v>
      </c>
      <c r="AC1324">
        <v>1</v>
      </c>
      <c r="AD1324">
        <v>6</v>
      </c>
      <c r="AE1324">
        <v>5</v>
      </c>
      <c r="AF1324" t="s">
        <v>222</v>
      </c>
      <c r="AG1324" s="99" t="s">
        <v>326</v>
      </c>
      <c r="AH1324">
        <v>-1</v>
      </c>
      <c r="AI1324">
        <v>11</v>
      </c>
      <c r="AJ1324">
        <v>1</v>
      </c>
    </row>
    <row r="1325" spans="1:36" x14ac:dyDescent="0.2">
      <c r="A1325">
        <v>824945</v>
      </c>
      <c r="B1325" s="85">
        <v>46109</v>
      </c>
      <c r="C1325">
        <v>2026</v>
      </c>
      <c r="D1325">
        <v>3.4</v>
      </c>
      <c r="E1325">
        <v>8.5</v>
      </c>
      <c r="F1325">
        <v>100</v>
      </c>
      <c r="G1325">
        <v>0</v>
      </c>
      <c r="H1325">
        <v>-144</v>
      </c>
      <c r="I1325">
        <v>0.59016400000000002</v>
      </c>
      <c r="J1325">
        <v>-142</v>
      </c>
      <c r="K1325">
        <v>-144</v>
      </c>
      <c r="L1325">
        <v>0.327106864</v>
      </c>
      <c r="M1325">
        <v>13</v>
      </c>
      <c r="N1325">
        <v>122</v>
      </c>
      <c r="O1325">
        <v>0.45045000000000002</v>
      </c>
      <c r="P1325">
        <v>120</v>
      </c>
      <c r="Q1325">
        <v>122</v>
      </c>
      <c r="R1325" s="99">
        <v>0.49841921</v>
      </c>
      <c r="S1325" s="102">
        <f t="shared" si="100"/>
        <v>-100.6343214580353</v>
      </c>
      <c r="T1325" s="99">
        <v>0.81797971400000002</v>
      </c>
      <c r="U1325" s="102">
        <f t="shared" si="101"/>
        <v>449.38931367243333</v>
      </c>
      <c r="V1325">
        <v>0.5</v>
      </c>
      <c r="W1325" s="100">
        <f t="shared" si="102"/>
        <v>-100</v>
      </c>
      <c r="X1325">
        <v>0.5</v>
      </c>
      <c r="Y1325" s="100">
        <f t="shared" si="103"/>
        <v>-100</v>
      </c>
      <c r="Z1325">
        <v>0.5</v>
      </c>
      <c r="AA1325" s="100">
        <f t="shared" si="104"/>
        <v>-100</v>
      </c>
      <c r="AB1325">
        <v>0.74016400000000004</v>
      </c>
      <c r="AC1325">
        <v>1</v>
      </c>
      <c r="AD1325">
        <v>6</v>
      </c>
      <c r="AE1325">
        <v>2</v>
      </c>
      <c r="AF1325" t="s">
        <v>227</v>
      </c>
      <c r="AG1325" s="99" t="s">
        <v>325</v>
      </c>
      <c r="AH1325">
        <v>1</v>
      </c>
      <c r="AI1325">
        <v>8</v>
      </c>
      <c r="AJ1325">
        <v>-1</v>
      </c>
    </row>
    <row r="1326" spans="1:36" x14ac:dyDescent="0.2">
      <c r="A1326">
        <v>823079</v>
      </c>
      <c r="B1326" s="85">
        <v>46110</v>
      </c>
      <c r="C1326">
        <v>2026</v>
      </c>
      <c r="D1326">
        <v>3.5</v>
      </c>
      <c r="E1326">
        <v>7.5</v>
      </c>
      <c r="F1326">
        <v>-125</v>
      </c>
      <c r="G1326">
        <v>26</v>
      </c>
      <c r="H1326">
        <v>100</v>
      </c>
      <c r="I1326">
        <v>0.5</v>
      </c>
      <c r="J1326">
        <v>-110</v>
      </c>
      <c r="K1326">
        <v>100</v>
      </c>
      <c r="L1326">
        <v>0.33921411400000001</v>
      </c>
      <c r="M1326">
        <v>27</v>
      </c>
      <c r="N1326">
        <v>-118</v>
      </c>
      <c r="O1326">
        <v>0.54128399999999999</v>
      </c>
      <c r="P1326">
        <v>-106</v>
      </c>
      <c r="Q1326">
        <v>-118</v>
      </c>
      <c r="R1326" s="99">
        <v>0.51892497900000001</v>
      </c>
      <c r="S1326" s="102">
        <f t="shared" si="100"/>
        <v>107.86778700779811</v>
      </c>
      <c r="T1326" s="99">
        <v>0.494524303</v>
      </c>
      <c r="U1326" s="102">
        <f t="shared" si="101"/>
        <v>-102.21453100152291</v>
      </c>
      <c r="V1326">
        <v>0.5</v>
      </c>
      <c r="W1326" s="100">
        <f t="shared" si="102"/>
        <v>-100</v>
      </c>
      <c r="X1326">
        <v>0.5</v>
      </c>
      <c r="Y1326" s="100">
        <f t="shared" si="103"/>
        <v>-100</v>
      </c>
      <c r="Z1326">
        <v>0.5</v>
      </c>
      <c r="AA1326" s="100">
        <f t="shared" si="104"/>
        <v>-100</v>
      </c>
      <c r="AB1326">
        <v>0.35</v>
      </c>
      <c r="AC1326">
        <v>-1</v>
      </c>
      <c r="AD1326">
        <v>7</v>
      </c>
      <c r="AE1326">
        <v>11</v>
      </c>
      <c r="AF1326" t="s">
        <v>227</v>
      </c>
      <c r="AG1326" s="99" t="s">
        <v>323</v>
      </c>
      <c r="AH1326">
        <v>1</v>
      </c>
      <c r="AI1326">
        <v>18</v>
      </c>
      <c r="AJ1326">
        <v>1</v>
      </c>
    </row>
    <row r="1327" spans="1:36" x14ac:dyDescent="0.2">
      <c r="A1327">
        <v>823160</v>
      </c>
      <c r="B1327" s="85">
        <v>46110</v>
      </c>
      <c r="C1327">
        <v>2026</v>
      </c>
      <c r="D1327">
        <v>3.5</v>
      </c>
      <c r="E1327">
        <v>7.5</v>
      </c>
      <c r="F1327">
        <v>-106</v>
      </c>
      <c r="G1327">
        <v>24</v>
      </c>
      <c r="H1327">
        <v>-144</v>
      </c>
      <c r="I1327">
        <v>0.59016400000000002</v>
      </c>
      <c r="J1327">
        <v>-152</v>
      </c>
      <c r="K1327">
        <v>-144</v>
      </c>
      <c r="L1327">
        <v>0.30915287200000002</v>
      </c>
      <c r="M1327">
        <v>7</v>
      </c>
      <c r="N1327">
        <v>122</v>
      </c>
      <c r="O1327">
        <v>0.45045000000000002</v>
      </c>
      <c r="P1327">
        <v>128</v>
      </c>
      <c r="Q1327">
        <v>122</v>
      </c>
      <c r="R1327" s="99">
        <v>0.51336291300000003</v>
      </c>
      <c r="S1327" s="102">
        <f t="shared" si="100"/>
        <v>105.49194188317176</v>
      </c>
      <c r="T1327" s="99">
        <v>0.55859419700000001</v>
      </c>
      <c r="U1327" s="102">
        <f t="shared" si="101"/>
        <v>126.54890198622968</v>
      </c>
      <c r="V1327">
        <v>0.5</v>
      </c>
      <c r="W1327" s="100">
        <f t="shared" si="102"/>
        <v>-100</v>
      </c>
      <c r="X1327">
        <v>0.5</v>
      </c>
      <c r="Y1327" s="100">
        <f t="shared" si="103"/>
        <v>-100</v>
      </c>
      <c r="Z1327">
        <v>0.5</v>
      </c>
      <c r="AA1327" s="100">
        <f t="shared" si="104"/>
        <v>-100</v>
      </c>
      <c r="AB1327">
        <v>0.74016400000000004</v>
      </c>
      <c r="AC1327">
        <v>1</v>
      </c>
      <c r="AD1327">
        <v>8</v>
      </c>
      <c r="AE1327">
        <v>0</v>
      </c>
      <c r="AF1327" t="s">
        <v>223</v>
      </c>
      <c r="AG1327" s="99" t="s">
        <v>325</v>
      </c>
      <c r="AH1327">
        <v>1</v>
      </c>
      <c r="AI1327">
        <v>8</v>
      </c>
      <c r="AJ1327">
        <v>1</v>
      </c>
    </row>
    <row r="1328" spans="1:36" x14ac:dyDescent="0.2">
      <c r="A1328">
        <v>824538</v>
      </c>
      <c r="B1328" s="85">
        <v>46110</v>
      </c>
      <c r="C1328">
        <v>2026</v>
      </c>
      <c r="D1328">
        <v>3.5</v>
      </c>
      <c r="E1328">
        <v>8.5</v>
      </c>
      <c r="F1328">
        <v>-111</v>
      </c>
      <c r="G1328">
        <v>6</v>
      </c>
      <c r="H1328">
        <v>114</v>
      </c>
      <c r="I1328">
        <v>0.46728999999999998</v>
      </c>
      <c r="J1328">
        <v>120</v>
      </c>
      <c r="K1328">
        <v>114</v>
      </c>
      <c r="L1328">
        <v>0.333208536</v>
      </c>
      <c r="M1328">
        <v>3</v>
      </c>
      <c r="N1328">
        <v>-134</v>
      </c>
      <c r="O1328">
        <v>0.57264999999999999</v>
      </c>
      <c r="P1328">
        <v>-142</v>
      </c>
      <c r="Q1328">
        <v>-134</v>
      </c>
      <c r="R1328" s="99">
        <v>0.52331614500000001</v>
      </c>
      <c r="S1328" s="102">
        <f t="shared" si="100"/>
        <v>109.78264514538678</v>
      </c>
      <c r="T1328" s="99">
        <v>0.59521470700000001</v>
      </c>
      <c r="U1328" s="102">
        <f t="shared" si="101"/>
        <v>147.04454862691861</v>
      </c>
      <c r="V1328">
        <v>0.5</v>
      </c>
      <c r="W1328" s="100">
        <f t="shared" si="102"/>
        <v>-100</v>
      </c>
      <c r="X1328">
        <v>0.5</v>
      </c>
      <c r="Y1328" s="100">
        <f t="shared" si="103"/>
        <v>-100</v>
      </c>
      <c r="Z1328">
        <v>0.5</v>
      </c>
      <c r="AA1328" s="100">
        <f t="shared" si="104"/>
        <v>-100</v>
      </c>
      <c r="AB1328">
        <v>0.61729000000000001</v>
      </c>
      <c r="AC1328">
        <v>1</v>
      </c>
      <c r="AD1328">
        <v>3</v>
      </c>
      <c r="AE1328">
        <v>2</v>
      </c>
      <c r="AF1328" t="s">
        <v>222</v>
      </c>
      <c r="AG1328" s="99" t="s">
        <v>326</v>
      </c>
      <c r="AH1328">
        <v>-1</v>
      </c>
      <c r="AI1328">
        <v>5</v>
      </c>
      <c r="AJ1328">
        <v>-1</v>
      </c>
    </row>
    <row r="1329" spans="1:36" x14ac:dyDescent="0.2">
      <c r="A1329">
        <v>823080</v>
      </c>
      <c r="B1329" s="85">
        <v>46111</v>
      </c>
      <c r="C1329">
        <v>2026</v>
      </c>
      <c r="D1329">
        <v>3.5</v>
      </c>
      <c r="E1329">
        <v>8.5</v>
      </c>
      <c r="F1329">
        <v>-122</v>
      </c>
      <c r="G1329">
        <v>26</v>
      </c>
      <c r="H1329">
        <v>126</v>
      </c>
      <c r="I1329">
        <v>0.44247799999999998</v>
      </c>
      <c r="J1329">
        <v>124</v>
      </c>
      <c r="K1329">
        <v>126</v>
      </c>
      <c r="L1329">
        <v>0.33921411400000001</v>
      </c>
      <c r="M1329">
        <v>18</v>
      </c>
      <c r="N1329">
        <v>-148</v>
      </c>
      <c r="O1329">
        <v>0.59677400000000003</v>
      </c>
      <c r="P1329">
        <v>-146</v>
      </c>
      <c r="Q1329">
        <v>-148</v>
      </c>
      <c r="R1329" s="99">
        <v>0.51258689199999996</v>
      </c>
      <c r="S1329" s="102">
        <f t="shared" si="100"/>
        <v>105.16477369746895</v>
      </c>
      <c r="T1329" s="99">
        <v>0.77824262399999999</v>
      </c>
      <c r="U1329" s="102">
        <f t="shared" si="101"/>
        <v>350.94328677482184</v>
      </c>
      <c r="V1329">
        <v>0.5</v>
      </c>
      <c r="W1329" s="100">
        <f t="shared" si="102"/>
        <v>-100</v>
      </c>
      <c r="X1329">
        <v>0.5</v>
      </c>
      <c r="Y1329" s="100">
        <f t="shared" si="103"/>
        <v>-100</v>
      </c>
      <c r="Z1329">
        <v>0.5</v>
      </c>
      <c r="AA1329" s="100">
        <f t="shared" si="104"/>
        <v>-100</v>
      </c>
      <c r="AB1329">
        <v>0.29247800000000002</v>
      </c>
      <c r="AC1329">
        <v>-1</v>
      </c>
      <c r="AD1329">
        <v>2</v>
      </c>
      <c r="AE1329">
        <v>4</v>
      </c>
      <c r="AF1329" t="s">
        <v>225</v>
      </c>
      <c r="AG1329" s="99" t="s">
        <v>323</v>
      </c>
      <c r="AH1329">
        <v>1</v>
      </c>
      <c r="AI1329">
        <v>6</v>
      </c>
      <c r="AJ1329">
        <v>-1</v>
      </c>
    </row>
    <row r="1330" spans="1:36" x14ac:dyDescent="0.2">
      <c r="A1330">
        <v>823159</v>
      </c>
      <c r="B1330" s="85">
        <v>46111</v>
      </c>
      <c r="C1330">
        <v>2026</v>
      </c>
      <c r="D1330">
        <v>3.5</v>
      </c>
      <c r="E1330">
        <v>7.5</v>
      </c>
      <c r="F1330">
        <v>-110</v>
      </c>
      <c r="G1330">
        <v>24</v>
      </c>
      <c r="H1330">
        <v>-102</v>
      </c>
      <c r="I1330">
        <v>0.50495000000000001</v>
      </c>
      <c r="J1330">
        <v>-112</v>
      </c>
      <c r="K1330">
        <v>-102</v>
      </c>
      <c r="L1330">
        <v>0.30915287200000002</v>
      </c>
      <c r="M1330">
        <v>19</v>
      </c>
      <c r="N1330">
        <v>-116</v>
      </c>
      <c r="O1330">
        <v>0.53703699999999999</v>
      </c>
      <c r="P1330">
        <v>-104</v>
      </c>
      <c r="Q1330">
        <v>-116</v>
      </c>
      <c r="R1330" s="99">
        <v>0.53250551800000001</v>
      </c>
      <c r="S1330" s="102">
        <f t="shared" si="100"/>
        <v>113.90626809580182</v>
      </c>
      <c r="T1330" s="99">
        <v>0.51075713099999998</v>
      </c>
      <c r="U1330" s="102">
        <f t="shared" si="101"/>
        <v>104.39746051771273</v>
      </c>
      <c r="V1330">
        <v>0.5</v>
      </c>
      <c r="W1330" s="100">
        <f t="shared" si="102"/>
        <v>-100</v>
      </c>
      <c r="X1330">
        <v>0.5</v>
      </c>
      <c r="Y1330" s="100">
        <f t="shared" si="103"/>
        <v>-100</v>
      </c>
      <c r="Z1330">
        <v>0.5</v>
      </c>
      <c r="AA1330" s="100">
        <f t="shared" si="104"/>
        <v>-100</v>
      </c>
      <c r="AB1330">
        <v>0.65495000000000003</v>
      </c>
      <c r="AC1330">
        <v>1</v>
      </c>
      <c r="AD1330">
        <v>2</v>
      </c>
      <c r="AE1330">
        <v>1</v>
      </c>
      <c r="AF1330" t="s">
        <v>222</v>
      </c>
      <c r="AG1330" s="99" t="s">
        <v>326</v>
      </c>
      <c r="AH1330">
        <v>-1</v>
      </c>
      <c r="AI1330">
        <v>3</v>
      </c>
      <c r="AJ1330">
        <v>-1</v>
      </c>
    </row>
    <row r="1331" spans="1:36" x14ac:dyDescent="0.2">
      <c r="A1331">
        <v>823320</v>
      </c>
      <c r="B1331" s="85">
        <v>46111</v>
      </c>
      <c r="C1331">
        <v>2026</v>
      </c>
      <c r="D1331">
        <v>3.5</v>
      </c>
      <c r="E1331">
        <v>8.5</v>
      </c>
      <c r="F1331">
        <v>-104</v>
      </c>
      <c r="G1331">
        <v>23</v>
      </c>
      <c r="H1331">
        <v>-118</v>
      </c>
      <c r="I1331">
        <v>0.54128399999999999</v>
      </c>
      <c r="J1331">
        <v>-110</v>
      </c>
      <c r="K1331">
        <v>-118</v>
      </c>
      <c r="L1331">
        <v>0.30313439199999997</v>
      </c>
      <c r="M1331">
        <v>25</v>
      </c>
      <c r="N1331">
        <v>100</v>
      </c>
      <c r="O1331">
        <v>0.5</v>
      </c>
      <c r="P1331">
        <v>-106</v>
      </c>
      <c r="Q1331">
        <v>100</v>
      </c>
      <c r="R1331" s="99">
        <v>0.458644371</v>
      </c>
      <c r="S1331" s="102">
        <f t="shared" si="100"/>
        <v>-118.03385438257128</v>
      </c>
      <c r="T1331" s="99">
        <v>0.48208676099999997</v>
      </c>
      <c r="U1331" s="102">
        <f t="shared" si="101"/>
        <v>-107.43154156021308</v>
      </c>
      <c r="V1331">
        <v>0.5</v>
      </c>
      <c r="W1331" s="100">
        <f t="shared" si="102"/>
        <v>-100</v>
      </c>
      <c r="X1331">
        <v>0.5</v>
      </c>
      <c r="Y1331" s="100">
        <f t="shared" si="103"/>
        <v>-100</v>
      </c>
      <c r="Z1331">
        <v>0.5</v>
      </c>
      <c r="AA1331" s="100">
        <f t="shared" si="104"/>
        <v>-100</v>
      </c>
      <c r="AB1331">
        <v>0.39128400000000002</v>
      </c>
      <c r="AC1331">
        <v>-1</v>
      </c>
      <c r="AD1331">
        <v>2</v>
      </c>
      <c r="AE1331">
        <v>3</v>
      </c>
      <c r="AF1331" t="s">
        <v>222</v>
      </c>
      <c r="AG1331" s="99" t="s">
        <v>324</v>
      </c>
      <c r="AH1331">
        <v>-1</v>
      </c>
      <c r="AI1331">
        <v>5</v>
      </c>
      <c r="AJ1331">
        <v>-1</v>
      </c>
    </row>
    <row r="1332" spans="1:36" x14ac:dyDescent="0.2">
      <c r="A1332">
        <v>823890</v>
      </c>
      <c r="B1332" s="85">
        <v>46111</v>
      </c>
      <c r="C1332">
        <v>2026</v>
      </c>
      <c r="D1332">
        <v>3.5</v>
      </c>
      <c r="E1332">
        <v>8</v>
      </c>
      <c r="F1332">
        <v>-112</v>
      </c>
      <c r="G1332">
        <v>11</v>
      </c>
      <c r="H1332">
        <v>-146</v>
      </c>
      <c r="I1332">
        <v>0.59349600000000002</v>
      </c>
      <c r="J1332">
        <v>-120</v>
      </c>
      <c r="K1332">
        <v>-146</v>
      </c>
      <c r="L1332">
        <v>0.35061088499999998</v>
      </c>
      <c r="M1332">
        <v>9</v>
      </c>
      <c r="N1332">
        <v>124</v>
      </c>
      <c r="O1332">
        <v>0.44642900000000002</v>
      </c>
      <c r="P1332">
        <v>102</v>
      </c>
      <c r="Q1332">
        <v>124</v>
      </c>
      <c r="R1332" s="99">
        <v>0.43744079899999999</v>
      </c>
      <c r="S1332" s="102">
        <f t="shared" si="100"/>
        <v>-128.60236225930998</v>
      </c>
      <c r="T1332" s="99">
        <v>0.46915620899999999</v>
      </c>
      <c r="U1332" s="102">
        <f t="shared" si="101"/>
        <v>-113.1486231699856</v>
      </c>
      <c r="V1332">
        <v>0.5</v>
      </c>
      <c r="W1332" s="100">
        <f t="shared" si="102"/>
        <v>-100</v>
      </c>
      <c r="X1332">
        <v>0.5</v>
      </c>
      <c r="Y1332" s="100">
        <f t="shared" si="103"/>
        <v>-100</v>
      </c>
      <c r="Z1332">
        <v>0.5</v>
      </c>
      <c r="AA1332" s="100">
        <f t="shared" si="104"/>
        <v>-100</v>
      </c>
      <c r="AB1332">
        <v>0.443496</v>
      </c>
      <c r="AC1332">
        <v>-1</v>
      </c>
      <c r="AD1332">
        <v>4</v>
      </c>
      <c r="AE1332">
        <v>9</v>
      </c>
      <c r="AF1332" t="s">
        <v>230</v>
      </c>
      <c r="AG1332" s="99" t="s">
        <v>324</v>
      </c>
      <c r="AH1332">
        <v>-1</v>
      </c>
      <c r="AI1332">
        <v>13</v>
      </c>
      <c r="AJ1332">
        <v>1</v>
      </c>
    </row>
    <row r="1333" spans="1:36" x14ac:dyDescent="0.2">
      <c r="A1333">
        <v>824214</v>
      </c>
      <c r="B1333" s="85">
        <v>46111</v>
      </c>
      <c r="C1333">
        <v>2026</v>
      </c>
      <c r="D1333">
        <v>3.5</v>
      </c>
      <c r="E1333">
        <v>8.5</v>
      </c>
      <c r="F1333">
        <v>-115</v>
      </c>
      <c r="G1333">
        <v>12</v>
      </c>
      <c r="H1333">
        <v>112</v>
      </c>
      <c r="I1333">
        <v>0.47169800000000001</v>
      </c>
      <c r="J1333">
        <v>100</v>
      </c>
      <c r="K1333">
        <v>112</v>
      </c>
      <c r="L1333">
        <v>0.32174260599999999</v>
      </c>
      <c r="M1333">
        <v>3</v>
      </c>
      <c r="N1333">
        <v>-132</v>
      </c>
      <c r="O1333">
        <v>0.56896599999999997</v>
      </c>
      <c r="P1333">
        <v>-118</v>
      </c>
      <c r="Q1333">
        <v>-132</v>
      </c>
      <c r="R1333" s="99">
        <v>0.52132257500000001</v>
      </c>
      <c r="S1333" s="102">
        <f t="shared" si="100"/>
        <v>108.90895366540421</v>
      </c>
      <c r="T1333" s="99">
        <v>0.54222309099999999</v>
      </c>
      <c r="U1333" s="102">
        <f t="shared" si="101"/>
        <v>118.44701651388887</v>
      </c>
      <c r="V1333">
        <v>0.5</v>
      </c>
      <c r="W1333" s="100">
        <f t="shared" si="102"/>
        <v>-100</v>
      </c>
      <c r="X1333">
        <v>0.5</v>
      </c>
      <c r="Y1333" s="100">
        <f t="shared" si="103"/>
        <v>-100</v>
      </c>
      <c r="Z1333">
        <v>0.5</v>
      </c>
      <c r="AA1333" s="100">
        <f t="shared" si="104"/>
        <v>-100</v>
      </c>
      <c r="AB1333">
        <v>0.62169799999999997</v>
      </c>
      <c r="AC1333">
        <v>1</v>
      </c>
      <c r="AD1333">
        <v>8</v>
      </c>
      <c r="AE1333">
        <v>1</v>
      </c>
      <c r="AF1333" t="s">
        <v>226</v>
      </c>
      <c r="AG1333" s="99" t="s">
        <v>326</v>
      </c>
      <c r="AH1333">
        <v>-1</v>
      </c>
      <c r="AI1333">
        <v>9</v>
      </c>
      <c r="AJ1333">
        <v>1</v>
      </c>
    </row>
    <row r="1334" spans="1:36" x14ac:dyDescent="0.2">
      <c r="A1334">
        <v>824539</v>
      </c>
      <c r="B1334" s="85">
        <v>46111</v>
      </c>
      <c r="C1334">
        <v>2026</v>
      </c>
      <c r="D1334">
        <v>3.5</v>
      </c>
      <c r="E1334">
        <v>8.5</v>
      </c>
      <c r="F1334">
        <v>-108</v>
      </c>
      <c r="G1334">
        <v>6</v>
      </c>
      <c r="H1334">
        <v>-132</v>
      </c>
      <c r="I1334">
        <v>0.56896599999999997</v>
      </c>
      <c r="J1334">
        <v>-118</v>
      </c>
      <c r="K1334">
        <v>-132</v>
      </c>
      <c r="L1334">
        <v>0.333208536</v>
      </c>
      <c r="M1334">
        <v>22</v>
      </c>
      <c r="N1334">
        <v>112</v>
      </c>
      <c r="O1334">
        <v>0.47169800000000001</v>
      </c>
      <c r="P1334">
        <v>100</v>
      </c>
      <c r="Q1334">
        <v>112</v>
      </c>
      <c r="R1334" s="99">
        <v>0.52932481899999995</v>
      </c>
      <c r="S1334" s="102">
        <f t="shared" si="100"/>
        <v>112.46074583227279</v>
      </c>
      <c r="T1334" s="99">
        <v>0.39079735999999998</v>
      </c>
      <c r="U1334" s="102">
        <f t="shared" si="101"/>
        <v>-155.88709197011977</v>
      </c>
      <c r="V1334">
        <v>0.5</v>
      </c>
      <c r="W1334" s="100">
        <f t="shared" si="102"/>
        <v>-100</v>
      </c>
      <c r="X1334">
        <v>0.5</v>
      </c>
      <c r="Y1334" s="100">
        <f t="shared" si="103"/>
        <v>-100</v>
      </c>
      <c r="Z1334">
        <v>0.5</v>
      </c>
      <c r="AA1334" s="100">
        <f t="shared" si="104"/>
        <v>-100</v>
      </c>
      <c r="AB1334">
        <v>0.71896599999999999</v>
      </c>
      <c r="AC1334">
        <v>1</v>
      </c>
      <c r="AD1334">
        <v>2</v>
      </c>
      <c r="AE1334">
        <v>0</v>
      </c>
      <c r="AF1334" t="s">
        <v>225</v>
      </c>
      <c r="AG1334" s="99" t="s">
        <v>325</v>
      </c>
      <c r="AH1334">
        <v>1</v>
      </c>
      <c r="AI1334">
        <v>2</v>
      </c>
      <c r="AJ1334">
        <v>-1</v>
      </c>
    </row>
    <row r="1335" spans="1:36" x14ac:dyDescent="0.2">
      <c r="A1335">
        <v>824863</v>
      </c>
      <c r="B1335" s="85">
        <v>46111</v>
      </c>
      <c r="C1335">
        <v>2026</v>
      </c>
      <c r="D1335">
        <v>3.5</v>
      </c>
      <c r="E1335">
        <v>9</v>
      </c>
      <c r="F1335">
        <v>-115</v>
      </c>
      <c r="G1335">
        <v>2</v>
      </c>
      <c r="H1335">
        <v>-126</v>
      </c>
      <c r="I1335">
        <v>0.55752199999999996</v>
      </c>
      <c r="J1335">
        <v>-124</v>
      </c>
      <c r="K1335">
        <v>-126</v>
      </c>
      <c r="L1335">
        <v>0.32065001999999998</v>
      </c>
      <c r="M1335">
        <v>28</v>
      </c>
      <c r="N1335">
        <v>108</v>
      </c>
      <c r="O1335">
        <v>0.480769</v>
      </c>
      <c r="P1335">
        <v>106</v>
      </c>
      <c r="Q1335">
        <v>108</v>
      </c>
      <c r="R1335" s="99">
        <v>0.49678800899999997</v>
      </c>
      <c r="S1335" s="102">
        <f t="shared" si="100"/>
        <v>-101.29310327214441</v>
      </c>
      <c r="T1335" s="99">
        <v>0.516413118</v>
      </c>
      <c r="U1335" s="102">
        <f t="shared" si="101"/>
        <v>106.78807412315207</v>
      </c>
      <c r="V1335">
        <v>0.5</v>
      </c>
      <c r="W1335" s="100">
        <f t="shared" si="102"/>
        <v>-100</v>
      </c>
      <c r="X1335">
        <v>0.5</v>
      </c>
      <c r="Y1335" s="100">
        <f t="shared" si="103"/>
        <v>-100</v>
      </c>
      <c r="Z1335">
        <v>0.5</v>
      </c>
      <c r="AA1335" s="100">
        <f t="shared" si="104"/>
        <v>-100</v>
      </c>
      <c r="AB1335">
        <v>0.407522</v>
      </c>
      <c r="AC1335">
        <v>-1</v>
      </c>
      <c r="AD1335">
        <v>2</v>
      </c>
      <c r="AE1335">
        <v>5</v>
      </c>
      <c r="AF1335" t="s">
        <v>228</v>
      </c>
      <c r="AG1335" s="99" t="s">
        <v>324</v>
      </c>
      <c r="AH1335">
        <v>-1</v>
      </c>
      <c r="AI1335">
        <v>7</v>
      </c>
      <c r="AJ1335">
        <v>-1</v>
      </c>
    </row>
    <row r="1336" spans="1:36" x14ac:dyDescent="0.2">
      <c r="A1336">
        <v>824943</v>
      </c>
      <c r="B1336" s="85">
        <v>46111</v>
      </c>
      <c r="C1336">
        <v>2026</v>
      </c>
      <c r="D1336">
        <v>3.5</v>
      </c>
      <c r="E1336">
        <v>9</v>
      </c>
      <c r="F1336">
        <v>-105</v>
      </c>
      <c r="G1336">
        <v>0</v>
      </c>
      <c r="H1336">
        <v>-132</v>
      </c>
      <c r="I1336">
        <v>0.56896599999999997</v>
      </c>
      <c r="J1336">
        <v>-132</v>
      </c>
      <c r="K1336">
        <v>-132</v>
      </c>
      <c r="L1336">
        <v>0.327106864</v>
      </c>
      <c r="M1336">
        <v>20</v>
      </c>
      <c r="N1336">
        <v>112</v>
      </c>
      <c r="O1336">
        <v>0.47169800000000001</v>
      </c>
      <c r="P1336">
        <v>112</v>
      </c>
      <c r="Q1336">
        <v>112</v>
      </c>
      <c r="R1336" s="99">
        <v>0.47150331299999998</v>
      </c>
      <c r="S1336" s="102">
        <f t="shared" si="100"/>
        <v>-112.08758717672048</v>
      </c>
      <c r="T1336" s="99">
        <v>0.57389456000000005</v>
      </c>
      <c r="U1336" s="102">
        <f t="shared" si="101"/>
        <v>134.68369706803088</v>
      </c>
      <c r="V1336">
        <v>0.5</v>
      </c>
      <c r="W1336" s="100">
        <f t="shared" si="102"/>
        <v>-100</v>
      </c>
      <c r="X1336">
        <v>0.5</v>
      </c>
      <c r="Y1336" s="100">
        <f t="shared" si="103"/>
        <v>-100</v>
      </c>
      <c r="Z1336">
        <v>0.5</v>
      </c>
      <c r="AA1336" s="100">
        <f t="shared" si="104"/>
        <v>-100</v>
      </c>
      <c r="AB1336">
        <v>0.71896599999999999</v>
      </c>
      <c r="AC1336">
        <v>1</v>
      </c>
      <c r="AD1336">
        <v>4</v>
      </c>
      <c r="AE1336">
        <v>0</v>
      </c>
      <c r="AF1336" t="s">
        <v>227</v>
      </c>
      <c r="AG1336" s="99" t="s">
        <v>325</v>
      </c>
      <c r="AH1336">
        <v>1</v>
      </c>
      <c r="AI1336">
        <v>4</v>
      </c>
      <c r="AJ1336">
        <v>-1</v>
      </c>
    </row>
    <row r="1337" spans="1:36" x14ac:dyDescent="0.2">
      <c r="A1337">
        <v>825108</v>
      </c>
      <c r="B1337" s="85">
        <v>46111</v>
      </c>
      <c r="C1337">
        <v>2026</v>
      </c>
      <c r="D1337">
        <v>3.5</v>
      </c>
      <c r="E1337">
        <v>9</v>
      </c>
      <c r="F1337">
        <v>-118</v>
      </c>
      <c r="G1337">
        <v>1</v>
      </c>
      <c r="H1337">
        <v>-120</v>
      </c>
      <c r="I1337">
        <v>0.54545500000000002</v>
      </c>
      <c r="J1337">
        <v>-118</v>
      </c>
      <c r="K1337">
        <v>-120</v>
      </c>
      <c r="L1337">
        <v>0.340368381</v>
      </c>
      <c r="M1337">
        <v>10</v>
      </c>
      <c r="N1337">
        <v>102</v>
      </c>
      <c r="O1337">
        <v>0.49504999999999999</v>
      </c>
      <c r="P1337">
        <v>100</v>
      </c>
      <c r="Q1337">
        <v>102</v>
      </c>
      <c r="R1337" s="99">
        <v>0.48945213900000001</v>
      </c>
      <c r="S1337" s="102">
        <f t="shared" si="100"/>
        <v>-104.31006840487014</v>
      </c>
      <c r="T1337" s="99">
        <v>0.47373136799999999</v>
      </c>
      <c r="U1337" s="102">
        <f t="shared" si="101"/>
        <v>-111.09009610695657</v>
      </c>
      <c r="V1337">
        <v>0.5</v>
      </c>
      <c r="W1337" s="100">
        <f t="shared" si="102"/>
        <v>-100</v>
      </c>
      <c r="X1337">
        <v>0.5</v>
      </c>
      <c r="Y1337" s="100">
        <f t="shared" si="103"/>
        <v>-100</v>
      </c>
      <c r="Z1337">
        <v>0.5</v>
      </c>
      <c r="AA1337" s="100">
        <f t="shared" si="104"/>
        <v>-100</v>
      </c>
      <c r="AB1337">
        <v>0.69545500000000005</v>
      </c>
      <c r="AC1337">
        <v>1</v>
      </c>
      <c r="AD1337">
        <v>9</v>
      </c>
      <c r="AE1337">
        <v>6</v>
      </c>
      <c r="AF1337" t="s">
        <v>228</v>
      </c>
      <c r="AG1337" s="99" t="s">
        <v>325</v>
      </c>
      <c r="AH1337">
        <v>1</v>
      </c>
      <c r="AI1337">
        <v>15</v>
      </c>
      <c r="AJ1337">
        <v>1</v>
      </c>
    </row>
    <row r="1338" spans="1:36" x14ac:dyDescent="0.2">
      <c r="A1338">
        <v>823077</v>
      </c>
      <c r="B1338" s="85">
        <v>46112</v>
      </c>
      <c r="C1338">
        <v>2026</v>
      </c>
      <c r="D1338">
        <v>3.5</v>
      </c>
      <c r="E1338">
        <v>8.5</v>
      </c>
      <c r="F1338">
        <v>-110</v>
      </c>
      <c r="G1338">
        <v>26</v>
      </c>
      <c r="H1338">
        <v>124</v>
      </c>
      <c r="I1338">
        <v>0.44642900000000002</v>
      </c>
      <c r="J1338">
        <v>134</v>
      </c>
      <c r="K1338">
        <v>124</v>
      </c>
      <c r="L1338">
        <v>0.33921411400000001</v>
      </c>
      <c r="M1338">
        <v>18</v>
      </c>
      <c r="N1338">
        <v>-146</v>
      </c>
      <c r="O1338">
        <v>0.59349600000000002</v>
      </c>
      <c r="P1338">
        <v>-158</v>
      </c>
      <c r="Q1338">
        <v>-146</v>
      </c>
      <c r="R1338" s="99">
        <v>0.52539130099999998</v>
      </c>
      <c r="S1338" s="102">
        <f t="shared" si="100"/>
        <v>110.69988858337381</v>
      </c>
      <c r="T1338" s="99">
        <v>0.54246375899999999</v>
      </c>
      <c r="U1338" s="102">
        <f t="shared" si="101"/>
        <v>118.56192152437603</v>
      </c>
      <c r="V1338">
        <v>0.5</v>
      </c>
      <c r="W1338" s="100">
        <f t="shared" si="102"/>
        <v>-100</v>
      </c>
      <c r="X1338">
        <v>0.5</v>
      </c>
      <c r="Y1338" s="100">
        <f t="shared" si="103"/>
        <v>-100</v>
      </c>
      <c r="Z1338">
        <v>0.5</v>
      </c>
      <c r="AA1338" s="100">
        <f t="shared" si="104"/>
        <v>-100</v>
      </c>
      <c r="AB1338">
        <v>0.59642899999999999</v>
      </c>
      <c r="AC1338">
        <v>1</v>
      </c>
      <c r="AD1338">
        <v>3</v>
      </c>
      <c r="AE1338">
        <v>0</v>
      </c>
      <c r="AF1338" t="s">
        <v>228</v>
      </c>
      <c r="AG1338" s="99" t="s">
        <v>326</v>
      </c>
      <c r="AH1338">
        <v>-1</v>
      </c>
      <c r="AI1338">
        <v>3</v>
      </c>
      <c r="AJ1338">
        <v>-1</v>
      </c>
    </row>
    <row r="1339" spans="1:36" x14ac:dyDescent="0.2">
      <c r="A1339">
        <v>823158</v>
      </c>
      <c r="B1339" s="85">
        <v>46112</v>
      </c>
      <c r="C1339">
        <v>2026</v>
      </c>
      <c r="D1339">
        <v>3.5</v>
      </c>
      <c r="E1339">
        <v>7</v>
      </c>
      <c r="F1339">
        <v>-102</v>
      </c>
      <c r="G1339">
        <v>24</v>
      </c>
      <c r="H1339">
        <v>-104</v>
      </c>
      <c r="I1339">
        <v>0.50980400000000003</v>
      </c>
      <c r="J1339">
        <v>100</v>
      </c>
      <c r="K1339">
        <v>-104</v>
      </c>
      <c r="L1339">
        <v>0.30915287200000002</v>
      </c>
      <c r="M1339">
        <v>19</v>
      </c>
      <c r="N1339">
        <v>-112</v>
      </c>
      <c r="O1339">
        <v>0.52830200000000005</v>
      </c>
      <c r="P1339">
        <v>-118</v>
      </c>
      <c r="Q1339">
        <v>-112</v>
      </c>
      <c r="R1339" s="99">
        <v>0.52607748300000001</v>
      </c>
      <c r="S1339" s="102">
        <f t="shared" si="100"/>
        <v>111.00495632284972</v>
      </c>
      <c r="T1339" s="99">
        <v>0.47101449299999998</v>
      </c>
      <c r="U1339" s="102">
        <f t="shared" si="101"/>
        <v>-112.30769219663905</v>
      </c>
      <c r="V1339">
        <v>0.5</v>
      </c>
      <c r="W1339" s="100">
        <f t="shared" si="102"/>
        <v>-100</v>
      </c>
      <c r="X1339">
        <v>0.5</v>
      </c>
      <c r="Y1339" s="100">
        <f t="shared" si="103"/>
        <v>-100</v>
      </c>
      <c r="Z1339">
        <v>0.5</v>
      </c>
      <c r="AA1339" s="100">
        <f t="shared" si="104"/>
        <v>-100</v>
      </c>
      <c r="AB1339">
        <v>0.35980400000000001</v>
      </c>
      <c r="AC1339">
        <v>-1</v>
      </c>
      <c r="AD1339">
        <v>0</v>
      </c>
      <c r="AE1339">
        <v>5</v>
      </c>
      <c r="AF1339" t="s">
        <v>230</v>
      </c>
      <c r="AG1339" s="99" t="s">
        <v>323</v>
      </c>
      <c r="AH1339">
        <v>1</v>
      </c>
      <c r="AI1339">
        <v>5</v>
      </c>
      <c r="AJ1339">
        <v>-1</v>
      </c>
    </row>
    <row r="1340" spans="1:36" x14ac:dyDescent="0.2">
      <c r="A1340">
        <v>823322</v>
      </c>
      <c r="B1340" s="85">
        <v>46112</v>
      </c>
      <c r="C1340">
        <v>2026</v>
      </c>
      <c r="D1340">
        <v>3.5</v>
      </c>
      <c r="E1340">
        <v>7.5</v>
      </c>
      <c r="F1340">
        <v>-118</v>
      </c>
      <c r="G1340">
        <v>23</v>
      </c>
      <c r="H1340">
        <v>118</v>
      </c>
      <c r="I1340">
        <v>0.45871600000000001</v>
      </c>
      <c r="J1340">
        <v>122</v>
      </c>
      <c r="K1340">
        <v>118</v>
      </c>
      <c r="L1340">
        <v>0.30313439199999997</v>
      </c>
      <c r="M1340">
        <v>25</v>
      </c>
      <c r="N1340">
        <v>-138</v>
      </c>
      <c r="O1340">
        <v>0.57983200000000001</v>
      </c>
      <c r="P1340">
        <v>-144</v>
      </c>
      <c r="Q1340">
        <v>-138</v>
      </c>
      <c r="R1340" s="99">
        <v>0.46897095500000002</v>
      </c>
      <c r="S1340" s="102">
        <f t="shared" si="100"/>
        <v>-113.23282163604351</v>
      </c>
      <c r="T1340" s="99">
        <v>0.57039630600000002</v>
      </c>
      <c r="U1340" s="102">
        <f t="shared" si="101"/>
        <v>132.77267257390017</v>
      </c>
      <c r="V1340">
        <v>0.5</v>
      </c>
      <c r="W1340" s="100">
        <f t="shared" si="102"/>
        <v>-100</v>
      </c>
      <c r="X1340">
        <v>0.5</v>
      </c>
      <c r="Y1340" s="100">
        <f t="shared" si="103"/>
        <v>-100</v>
      </c>
      <c r="Z1340">
        <v>0.5</v>
      </c>
      <c r="AA1340" s="100">
        <f t="shared" si="104"/>
        <v>-100</v>
      </c>
      <c r="AB1340">
        <v>0.30871599999999999</v>
      </c>
      <c r="AC1340">
        <v>-1</v>
      </c>
      <c r="AD1340">
        <v>3</v>
      </c>
      <c r="AE1340">
        <v>9</v>
      </c>
      <c r="AF1340" t="s">
        <v>224</v>
      </c>
      <c r="AG1340" s="99" t="s">
        <v>323</v>
      </c>
      <c r="AH1340">
        <v>1</v>
      </c>
      <c r="AI1340">
        <v>12</v>
      </c>
      <c r="AJ1340">
        <v>1</v>
      </c>
    </row>
    <row r="1341" spans="1:36" x14ac:dyDescent="0.2">
      <c r="A1341">
        <v>823807</v>
      </c>
      <c r="B1341" s="85">
        <v>46112</v>
      </c>
      <c r="C1341">
        <v>2026</v>
      </c>
      <c r="D1341">
        <v>3.5</v>
      </c>
      <c r="E1341">
        <v>7.5</v>
      </c>
      <c r="F1341">
        <v>-102</v>
      </c>
      <c r="G1341">
        <v>17</v>
      </c>
      <c r="H1341">
        <v>-126</v>
      </c>
      <c r="I1341">
        <v>0.55752199999999996</v>
      </c>
      <c r="J1341">
        <v>-134</v>
      </c>
      <c r="K1341">
        <v>-126</v>
      </c>
      <c r="L1341">
        <v>0.32447985800000001</v>
      </c>
      <c r="M1341">
        <v>27</v>
      </c>
      <c r="N1341">
        <v>108</v>
      </c>
      <c r="O1341">
        <v>0.480769</v>
      </c>
      <c r="P1341">
        <v>116</v>
      </c>
      <c r="Q1341">
        <v>108</v>
      </c>
      <c r="R1341" s="99">
        <v>0.51331636199999997</v>
      </c>
      <c r="S1341" s="102">
        <f t="shared" si="100"/>
        <v>105.47228670136634</v>
      </c>
      <c r="T1341" s="99">
        <v>0.429333468</v>
      </c>
      <c r="U1341" s="102">
        <f t="shared" si="101"/>
        <v>-132.91918159988401</v>
      </c>
      <c r="V1341">
        <v>0.5</v>
      </c>
      <c r="W1341" s="100">
        <f t="shared" si="102"/>
        <v>-100</v>
      </c>
      <c r="X1341">
        <v>0.5</v>
      </c>
      <c r="Y1341" s="100">
        <f t="shared" si="103"/>
        <v>-100</v>
      </c>
      <c r="Z1341">
        <v>0.5</v>
      </c>
      <c r="AA1341" s="100">
        <f t="shared" si="104"/>
        <v>-100</v>
      </c>
      <c r="AB1341">
        <v>0.70752199999999998</v>
      </c>
      <c r="AC1341">
        <v>1</v>
      </c>
      <c r="AD1341">
        <v>6</v>
      </c>
      <c r="AE1341">
        <v>2</v>
      </c>
      <c r="AF1341" t="s">
        <v>227</v>
      </c>
      <c r="AG1341" s="99" t="s">
        <v>325</v>
      </c>
      <c r="AH1341">
        <v>1</v>
      </c>
      <c r="AI1341">
        <v>8</v>
      </c>
      <c r="AJ1341">
        <v>1</v>
      </c>
    </row>
    <row r="1342" spans="1:36" x14ac:dyDescent="0.2">
      <c r="A1342">
        <v>824212</v>
      </c>
      <c r="B1342" s="85">
        <v>46112</v>
      </c>
      <c r="C1342">
        <v>2026</v>
      </c>
      <c r="D1342">
        <v>3.5</v>
      </c>
      <c r="E1342">
        <v>7.5</v>
      </c>
      <c r="F1342">
        <v>-114</v>
      </c>
      <c r="G1342">
        <v>12</v>
      </c>
      <c r="H1342">
        <v>-144</v>
      </c>
      <c r="I1342">
        <v>0.59016400000000002</v>
      </c>
      <c r="J1342">
        <v>-158</v>
      </c>
      <c r="K1342">
        <v>-144</v>
      </c>
      <c r="L1342">
        <v>0.32174260599999999</v>
      </c>
      <c r="M1342">
        <v>3</v>
      </c>
      <c r="N1342">
        <v>122</v>
      </c>
      <c r="O1342">
        <v>0.45045000000000002</v>
      </c>
      <c r="P1342">
        <v>134</v>
      </c>
      <c r="Q1342">
        <v>122</v>
      </c>
      <c r="R1342" s="99">
        <v>0.50501270600000003</v>
      </c>
      <c r="S1342" s="102">
        <f t="shared" si="100"/>
        <v>102.02538774661963</v>
      </c>
      <c r="T1342" s="99">
        <v>0.40431797899999999</v>
      </c>
      <c r="U1342" s="102">
        <f t="shared" si="101"/>
        <v>-147.3300847202741</v>
      </c>
      <c r="V1342">
        <v>0.5</v>
      </c>
      <c r="W1342" s="100">
        <f t="shared" si="102"/>
        <v>-100</v>
      </c>
      <c r="X1342">
        <v>0.5</v>
      </c>
      <c r="Y1342" s="100">
        <f t="shared" si="103"/>
        <v>-100</v>
      </c>
      <c r="Z1342">
        <v>0.5</v>
      </c>
      <c r="AA1342" s="100">
        <f t="shared" si="104"/>
        <v>-100</v>
      </c>
      <c r="AB1342">
        <v>0.74016400000000004</v>
      </c>
      <c r="AC1342">
        <v>1</v>
      </c>
      <c r="AD1342">
        <v>9</v>
      </c>
      <c r="AE1342">
        <v>2</v>
      </c>
      <c r="AF1342" t="s">
        <v>226</v>
      </c>
      <c r="AG1342" s="99" t="s">
        <v>325</v>
      </c>
      <c r="AH1342">
        <v>1</v>
      </c>
      <c r="AI1342">
        <v>11</v>
      </c>
      <c r="AJ1342">
        <v>1</v>
      </c>
    </row>
    <row r="1343" spans="1:36" x14ac:dyDescent="0.2">
      <c r="A1343">
        <v>824537</v>
      </c>
      <c r="B1343" s="85">
        <v>46112</v>
      </c>
      <c r="C1343">
        <v>2026</v>
      </c>
      <c r="D1343">
        <v>3.5</v>
      </c>
      <c r="E1343">
        <v>9.5</v>
      </c>
      <c r="F1343">
        <v>106</v>
      </c>
      <c r="G1343">
        <v>6</v>
      </c>
      <c r="H1343">
        <v>100</v>
      </c>
      <c r="I1343">
        <v>0.5</v>
      </c>
      <c r="J1343">
        <v>-106</v>
      </c>
      <c r="K1343">
        <v>100</v>
      </c>
      <c r="L1343">
        <v>0.333208536</v>
      </c>
      <c r="M1343">
        <v>22</v>
      </c>
      <c r="N1343">
        <v>-128</v>
      </c>
      <c r="O1343">
        <v>0.56140400000000001</v>
      </c>
      <c r="P1343">
        <v>-110</v>
      </c>
      <c r="Q1343">
        <v>-128</v>
      </c>
      <c r="R1343" s="99">
        <v>0.52428808100000002</v>
      </c>
      <c r="S1343" s="102">
        <f t="shared" si="100"/>
        <v>110.21125602699058</v>
      </c>
      <c r="T1343" s="99">
        <v>0.54817329100000001</v>
      </c>
      <c r="U1343" s="102">
        <f t="shared" si="101"/>
        <v>121.32379075447707</v>
      </c>
      <c r="V1343">
        <v>0.5</v>
      </c>
      <c r="W1343" s="100">
        <f t="shared" si="102"/>
        <v>-100</v>
      </c>
      <c r="X1343">
        <v>0.5</v>
      </c>
      <c r="Y1343" s="100">
        <f t="shared" si="103"/>
        <v>-100</v>
      </c>
      <c r="Z1343">
        <v>0.5</v>
      </c>
      <c r="AA1343" s="100">
        <f t="shared" si="104"/>
        <v>-100</v>
      </c>
      <c r="AB1343">
        <v>0.35</v>
      </c>
      <c r="AC1343">
        <v>-1</v>
      </c>
      <c r="AD1343">
        <v>3</v>
      </c>
      <c r="AE1343">
        <v>8</v>
      </c>
      <c r="AF1343" t="s">
        <v>230</v>
      </c>
      <c r="AG1343" s="99" t="s">
        <v>323</v>
      </c>
      <c r="AH1343">
        <v>1</v>
      </c>
      <c r="AI1343">
        <v>11</v>
      </c>
      <c r="AJ1343">
        <v>1</v>
      </c>
    </row>
    <row r="1344" spans="1:36" x14ac:dyDescent="0.2">
      <c r="A1344">
        <v>824699</v>
      </c>
      <c r="B1344" s="85">
        <v>46112</v>
      </c>
      <c r="C1344">
        <v>2026</v>
      </c>
      <c r="D1344">
        <v>3.5</v>
      </c>
      <c r="E1344">
        <v>7</v>
      </c>
      <c r="F1344">
        <v>100</v>
      </c>
      <c r="G1344">
        <v>5</v>
      </c>
      <c r="H1344">
        <v>-142</v>
      </c>
      <c r="I1344">
        <v>0.58677699999999999</v>
      </c>
      <c r="J1344">
        <v>-138</v>
      </c>
      <c r="K1344">
        <v>-142</v>
      </c>
      <c r="L1344">
        <v>0.31173380000000001</v>
      </c>
      <c r="M1344">
        <v>4</v>
      </c>
      <c r="N1344">
        <v>120</v>
      </c>
      <c r="O1344">
        <v>0.45454499999999998</v>
      </c>
      <c r="P1344">
        <v>118</v>
      </c>
      <c r="Q1344">
        <v>120</v>
      </c>
      <c r="R1344" s="99">
        <v>0.43603767900000001</v>
      </c>
      <c r="S1344" s="102">
        <f t="shared" si="100"/>
        <v>-129.33797884012679</v>
      </c>
      <c r="T1344" s="99">
        <v>0.52947443199999999</v>
      </c>
      <c r="U1344" s="102">
        <f t="shared" si="101"/>
        <v>112.52830196891659</v>
      </c>
      <c r="V1344">
        <v>0.5</v>
      </c>
      <c r="W1344" s="100">
        <f t="shared" si="102"/>
        <v>-100</v>
      </c>
      <c r="X1344">
        <v>0.5</v>
      </c>
      <c r="Y1344" s="100">
        <f t="shared" si="103"/>
        <v>-100</v>
      </c>
      <c r="Z1344">
        <v>0.5</v>
      </c>
      <c r="AA1344" s="100">
        <f t="shared" si="104"/>
        <v>-100</v>
      </c>
      <c r="AB1344">
        <v>0.43677700000000003</v>
      </c>
      <c r="AC1344">
        <v>-1</v>
      </c>
      <c r="AD1344">
        <v>0</v>
      </c>
      <c r="AE1344">
        <v>2</v>
      </c>
      <c r="AF1344" t="s">
        <v>225</v>
      </c>
      <c r="AG1344" s="99" t="s">
        <v>324</v>
      </c>
      <c r="AH1344">
        <v>-1</v>
      </c>
      <c r="AI1344">
        <v>2</v>
      </c>
      <c r="AJ1344">
        <v>-1</v>
      </c>
    </row>
    <row r="1345" spans="1:36" x14ac:dyDescent="0.2">
      <c r="A1345">
        <v>824861</v>
      </c>
      <c r="B1345" s="85">
        <v>46112</v>
      </c>
      <c r="C1345">
        <v>2026</v>
      </c>
      <c r="D1345">
        <v>3.5</v>
      </c>
      <c r="E1345">
        <v>8.5</v>
      </c>
      <c r="F1345">
        <v>-118</v>
      </c>
      <c r="G1345">
        <v>2</v>
      </c>
      <c r="H1345">
        <v>108</v>
      </c>
      <c r="I1345">
        <v>0.480769</v>
      </c>
      <c r="J1345">
        <v>120</v>
      </c>
      <c r="K1345">
        <v>108</v>
      </c>
      <c r="L1345">
        <v>0.32065001999999998</v>
      </c>
      <c r="M1345">
        <v>28</v>
      </c>
      <c r="N1345">
        <v>-126</v>
      </c>
      <c r="O1345">
        <v>0.55752199999999996</v>
      </c>
      <c r="P1345">
        <v>-142</v>
      </c>
      <c r="Q1345">
        <v>-126</v>
      </c>
      <c r="R1345" s="99">
        <v>0.50527944999999996</v>
      </c>
      <c r="S1345" s="102">
        <f t="shared" si="100"/>
        <v>102.13431602952411</v>
      </c>
      <c r="T1345" s="99">
        <v>0.62828288200000004</v>
      </c>
      <c r="U1345" s="102">
        <f t="shared" si="101"/>
        <v>169.02177800700588</v>
      </c>
      <c r="V1345">
        <v>0.5</v>
      </c>
      <c r="W1345" s="100">
        <f t="shared" si="102"/>
        <v>-100</v>
      </c>
      <c r="X1345">
        <v>0.5</v>
      </c>
      <c r="Y1345" s="100">
        <f t="shared" si="103"/>
        <v>-100</v>
      </c>
      <c r="Z1345">
        <v>0.5</v>
      </c>
      <c r="AA1345" s="100">
        <f t="shared" si="104"/>
        <v>-100</v>
      </c>
      <c r="AB1345">
        <v>0.33076899999999998</v>
      </c>
      <c r="AC1345">
        <v>-1</v>
      </c>
      <c r="AD1345">
        <v>5</v>
      </c>
      <c r="AE1345">
        <v>8</v>
      </c>
      <c r="AF1345" t="s">
        <v>228</v>
      </c>
      <c r="AG1345" s="99" t="s">
        <v>323</v>
      </c>
      <c r="AH1345">
        <v>1</v>
      </c>
      <c r="AI1345">
        <v>13</v>
      </c>
      <c r="AJ1345">
        <v>1</v>
      </c>
    </row>
    <row r="1346" spans="1:36" x14ac:dyDescent="0.2">
      <c r="A1346">
        <v>825107</v>
      </c>
      <c r="B1346" s="85">
        <v>46112</v>
      </c>
      <c r="C1346">
        <v>2026</v>
      </c>
      <c r="D1346">
        <v>3.5</v>
      </c>
      <c r="E1346">
        <v>9</v>
      </c>
      <c r="F1346">
        <v>-122</v>
      </c>
      <c r="G1346">
        <v>1</v>
      </c>
      <c r="H1346">
        <v>-108</v>
      </c>
      <c r="I1346">
        <v>0.519231</v>
      </c>
      <c r="J1346">
        <v>-112</v>
      </c>
      <c r="K1346">
        <v>-108</v>
      </c>
      <c r="L1346">
        <v>0.340368381</v>
      </c>
      <c r="M1346">
        <v>10</v>
      </c>
      <c r="N1346">
        <v>-108</v>
      </c>
      <c r="O1346">
        <v>0.519231</v>
      </c>
      <c r="P1346">
        <v>-104</v>
      </c>
      <c r="Q1346">
        <v>-108</v>
      </c>
      <c r="R1346" s="99">
        <v>0.497846022</v>
      </c>
      <c r="S1346" s="102">
        <f t="shared" si="100"/>
        <v>-100.86531895598834</v>
      </c>
      <c r="T1346" s="99">
        <v>0.49949811199999999</v>
      </c>
      <c r="U1346" s="102">
        <f t="shared" si="101"/>
        <v>-100.20095691572908</v>
      </c>
      <c r="V1346">
        <v>0.5</v>
      </c>
      <c r="W1346" s="100">
        <f t="shared" si="102"/>
        <v>-100</v>
      </c>
      <c r="X1346">
        <v>0.5</v>
      </c>
      <c r="Y1346" s="100">
        <f t="shared" si="103"/>
        <v>-100</v>
      </c>
      <c r="Z1346">
        <v>0.5</v>
      </c>
      <c r="AA1346" s="100">
        <f t="shared" si="104"/>
        <v>-100</v>
      </c>
      <c r="AB1346">
        <v>0.66923100000000002</v>
      </c>
      <c r="AC1346">
        <v>1</v>
      </c>
      <c r="AD1346">
        <v>7</v>
      </c>
      <c r="AE1346">
        <v>5</v>
      </c>
      <c r="AF1346" t="s">
        <v>225</v>
      </c>
      <c r="AG1346" s="99" t="s">
        <v>326</v>
      </c>
      <c r="AH1346">
        <v>-1</v>
      </c>
      <c r="AI1346">
        <v>12</v>
      </c>
      <c r="AJ1346">
        <v>1</v>
      </c>
    </row>
    <row r="1347" spans="1:36" x14ac:dyDescent="0.2">
      <c r="A1347">
        <v>823078</v>
      </c>
      <c r="B1347" s="85">
        <v>46113</v>
      </c>
      <c r="C1347">
        <v>2026</v>
      </c>
      <c r="D1347">
        <v>4.0999999999999996</v>
      </c>
      <c r="E1347">
        <v>7.5</v>
      </c>
      <c r="F1347">
        <v>-105.5</v>
      </c>
      <c r="G1347">
        <v>26</v>
      </c>
      <c r="H1347">
        <v>138</v>
      </c>
      <c r="I1347">
        <v>0.42016799999999999</v>
      </c>
      <c r="J1347">
        <v>132</v>
      </c>
      <c r="K1347">
        <v>138</v>
      </c>
      <c r="L1347">
        <v>0.33921411400000001</v>
      </c>
      <c r="M1347">
        <v>18</v>
      </c>
      <c r="N1347">
        <v>-151</v>
      </c>
      <c r="O1347">
        <v>0.60159399999999996</v>
      </c>
      <c r="P1347">
        <v>-145</v>
      </c>
      <c r="Q1347">
        <v>-151</v>
      </c>
      <c r="R1347" s="99">
        <v>0.52603457099999995</v>
      </c>
      <c r="S1347" s="102">
        <f t="shared" ref="S1347:S1410" si="105">IF(R1347&lt;0.5,((1-R1347)/(1-(1-R1347))*-100),(1-(1-R1347))/(1-R1347)*100)</f>
        <v>110.98585230358644</v>
      </c>
      <c r="T1347" s="99">
        <v>0.58807990300000001</v>
      </c>
      <c r="U1347" s="102">
        <f t="shared" ref="U1347:U1410" si="106">IF(T1347&lt;0.5,((1-T1347)/(1-(1-T1347))*-100),(1-(1-T1347))/(1-T1347)*100)</f>
        <v>142.76552838353018</v>
      </c>
      <c r="V1347">
        <v>0.47079100000000002</v>
      </c>
      <c r="W1347" s="100">
        <f t="shared" ref="W1347:W1410" si="107">IF(V1347&lt;0.5,100*(1-V1347)/V1347,-100*(V1347/(1-V1347)))</f>
        <v>112.40847849682768</v>
      </c>
      <c r="X1347">
        <v>0.40884900000000002</v>
      </c>
      <c r="Y1347" s="100">
        <f t="shared" ref="Y1347:Y1410" si="108">IF(X1347&lt;0.5,100*(1-X1347)/X1347,-100*(X1347/(1-X1347)))</f>
        <v>144.58907811930564</v>
      </c>
      <c r="Z1347">
        <v>0.40884900000000002</v>
      </c>
      <c r="AA1347" s="100">
        <f t="shared" ref="AA1347:AA1410" si="109">IF(Z1347&lt;0.5,100*(1-Z1347)/Z1347,-100*(Z1347/(1-Z1347)))</f>
        <v>144.58907811930564</v>
      </c>
      <c r="AB1347">
        <v>0.57016800000000001</v>
      </c>
      <c r="AC1347">
        <v>1</v>
      </c>
      <c r="AD1347">
        <v>2</v>
      </c>
      <c r="AE1347">
        <v>1</v>
      </c>
      <c r="AF1347" t="s">
        <v>222</v>
      </c>
      <c r="AG1347" s="99" t="s">
        <v>326</v>
      </c>
      <c r="AH1347">
        <v>-1</v>
      </c>
      <c r="AI1347">
        <v>3</v>
      </c>
      <c r="AJ1347">
        <v>-1</v>
      </c>
    </row>
    <row r="1348" spans="1:36" x14ac:dyDescent="0.2">
      <c r="A1348">
        <v>823157</v>
      </c>
      <c r="B1348" s="85">
        <v>46113</v>
      </c>
      <c r="C1348">
        <v>2026</v>
      </c>
      <c r="D1348">
        <v>4.0999999999999996</v>
      </c>
      <c r="E1348">
        <v>7</v>
      </c>
      <c r="F1348">
        <v>-105</v>
      </c>
      <c r="G1348">
        <v>24</v>
      </c>
      <c r="H1348">
        <v>-118</v>
      </c>
      <c r="I1348">
        <v>0.54128399999999999</v>
      </c>
      <c r="J1348">
        <v>-120</v>
      </c>
      <c r="K1348">
        <v>-118</v>
      </c>
      <c r="L1348">
        <v>0.30915287200000002</v>
      </c>
      <c r="M1348">
        <v>19</v>
      </c>
      <c r="N1348">
        <v>107</v>
      </c>
      <c r="O1348">
        <v>0.48309200000000002</v>
      </c>
      <c r="P1348">
        <v>108</v>
      </c>
      <c r="Q1348">
        <v>107</v>
      </c>
      <c r="R1348" s="99">
        <v>0.53546557400000006</v>
      </c>
      <c r="S1348" s="102">
        <f t="shared" si="105"/>
        <v>115.26929846960365</v>
      </c>
      <c r="T1348" s="99">
        <v>0.51654857799999998</v>
      </c>
      <c r="U1348" s="102">
        <f t="shared" si="106"/>
        <v>106.84601482049214</v>
      </c>
      <c r="V1348">
        <v>0.53643200000000002</v>
      </c>
      <c r="W1348" s="100">
        <f t="shared" si="107"/>
        <v>-115.71808235253513</v>
      </c>
      <c r="X1348">
        <v>0.52693299999999998</v>
      </c>
      <c r="Y1348" s="100">
        <f t="shared" si="108"/>
        <v>-111.38654778287219</v>
      </c>
      <c r="Z1348">
        <v>0.52693299999999998</v>
      </c>
      <c r="AA1348" s="100">
        <f t="shared" si="109"/>
        <v>-111.38654778287219</v>
      </c>
      <c r="AB1348">
        <v>0.39128400000000002</v>
      </c>
      <c r="AC1348">
        <v>-1</v>
      </c>
      <c r="AD1348">
        <v>3</v>
      </c>
      <c r="AE1348">
        <v>5</v>
      </c>
      <c r="AF1348" t="s">
        <v>225</v>
      </c>
      <c r="AG1348" s="99" t="s">
        <v>324</v>
      </c>
      <c r="AH1348">
        <v>-1</v>
      </c>
      <c r="AI1348">
        <v>8</v>
      </c>
      <c r="AJ1348">
        <v>1</v>
      </c>
    </row>
    <row r="1349" spans="1:36" x14ac:dyDescent="0.2">
      <c r="A1349">
        <v>823806</v>
      </c>
      <c r="B1349" s="85">
        <v>46113</v>
      </c>
      <c r="C1349">
        <v>2026</v>
      </c>
      <c r="D1349">
        <v>4.0999999999999996</v>
      </c>
      <c r="E1349">
        <v>7</v>
      </c>
      <c r="F1349">
        <v>-105.5</v>
      </c>
      <c r="G1349">
        <v>17</v>
      </c>
      <c r="H1349">
        <v>-142</v>
      </c>
      <c r="I1349">
        <v>0.58677699999999999</v>
      </c>
      <c r="J1349">
        <v>-122</v>
      </c>
      <c r="K1349">
        <v>-142</v>
      </c>
      <c r="L1349">
        <v>0.32447985800000001</v>
      </c>
      <c r="M1349">
        <v>27</v>
      </c>
      <c r="N1349">
        <v>128</v>
      </c>
      <c r="O1349">
        <v>0.43859599999999999</v>
      </c>
      <c r="P1349">
        <v>110</v>
      </c>
      <c r="Q1349">
        <v>128</v>
      </c>
      <c r="R1349" s="99">
        <v>0.516260355</v>
      </c>
      <c r="S1349" s="102">
        <f t="shared" si="105"/>
        <v>106.72277129570391</v>
      </c>
      <c r="T1349" s="99">
        <v>0.38947842799999999</v>
      </c>
      <c r="U1349" s="102">
        <f t="shared" si="106"/>
        <v>-156.75362949754947</v>
      </c>
      <c r="V1349">
        <v>0.54061400000000004</v>
      </c>
      <c r="W1349" s="100">
        <f t="shared" si="107"/>
        <v>-117.68186231186849</v>
      </c>
      <c r="X1349">
        <v>0.60070800000000002</v>
      </c>
      <c r="Y1349" s="100">
        <f t="shared" si="108"/>
        <v>-150.44328461376637</v>
      </c>
      <c r="Z1349">
        <v>0.60070800000000002</v>
      </c>
      <c r="AA1349" s="100">
        <f t="shared" si="109"/>
        <v>-150.44328461376637</v>
      </c>
      <c r="AB1349">
        <v>0.73677700000000002</v>
      </c>
      <c r="AC1349">
        <v>1</v>
      </c>
      <c r="AD1349">
        <v>8</v>
      </c>
      <c r="AE1349">
        <v>2</v>
      </c>
      <c r="AF1349" t="s">
        <v>224</v>
      </c>
      <c r="AG1349" s="99" t="s">
        <v>325</v>
      </c>
      <c r="AH1349">
        <v>1</v>
      </c>
      <c r="AI1349">
        <v>10</v>
      </c>
      <c r="AJ1349">
        <v>1</v>
      </c>
    </row>
    <row r="1350" spans="1:36" x14ac:dyDescent="0.2">
      <c r="A1350">
        <v>823889</v>
      </c>
      <c r="B1350" s="85">
        <v>46113</v>
      </c>
      <c r="C1350">
        <v>2026</v>
      </c>
      <c r="D1350">
        <v>4.0999999999999996</v>
      </c>
      <c r="E1350">
        <v>7.5</v>
      </c>
      <c r="F1350">
        <v>-105</v>
      </c>
      <c r="G1350">
        <v>11</v>
      </c>
      <c r="H1350">
        <v>-146</v>
      </c>
      <c r="I1350">
        <v>0.59349600000000002</v>
      </c>
      <c r="J1350">
        <v>-148</v>
      </c>
      <c r="K1350">
        <v>-146</v>
      </c>
      <c r="L1350">
        <v>0.35061088499999998</v>
      </c>
      <c r="M1350">
        <v>9</v>
      </c>
      <c r="N1350">
        <v>132</v>
      </c>
      <c r="O1350">
        <v>0.43103399999999997</v>
      </c>
      <c r="P1350">
        <v>134</v>
      </c>
      <c r="Q1350">
        <v>132</v>
      </c>
      <c r="R1350" s="99">
        <v>0.43508253499999999</v>
      </c>
      <c r="S1350" s="102">
        <f t="shared" si="105"/>
        <v>-129.84144835875793</v>
      </c>
      <c r="T1350" s="99">
        <v>0.52555496400000001</v>
      </c>
      <c r="U1350" s="102">
        <f t="shared" si="106"/>
        <v>110.77257092431674</v>
      </c>
      <c r="V1350">
        <v>0.58037300000000003</v>
      </c>
      <c r="W1350" s="100">
        <f t="shared" si="107"/>
        <v>-138.30687729817197</v>
      </c>
      <c r="X1350">
        <v>0.585198</v>
      </c>
      <c r="Y1350" s="100">
        <f t="shared" si="108"/>
        <v>-141.07887618671074</v>
      </c>
      <c r="Z1350">
        <v>0.585198</v>
      </c>
      <c r="AA1350" s="100">
        <f t="shared" si="109"/>
        <v>-141.07887618671074</v>
      </c>
      <c r="AB1350">
        <v>0.74349600000000005</v>
      </c>
      <c r="AC1350">
        <v>1</v>
      </c>
      <c r="AD1350">
        <v>10</v>
      </c>
      <c r="AE1350">
        <v>0</v>
      </c>
      <c r="AF1350" t="s">
        <v>229</v>
      </c>
      <c r="AG1350" s="99" t="s">
        <v>325</v>
      </c>
      <c r="AH1350">
        <v>1</v>
      </c>
      <c r="AI1350">
        <v>10</v>
      </c>
      <c r="AJ1350">
        <v>1</v>
      </c>
    </row>
    <row r="1351" spans="1:36" x14ac:dyDescent="0.2">
      <c r="A1351">
        <v>824136</v>
      </c>
      <c r="B1351" s="85">
        <v>46113</v>
      </c>
      <c r="C1351">
        <v>2026</v>
      </c>
      <c r="D1351">
        <v>4.0999999999999996</v>
      </c>
      <c r="E1351">
        <v>7.5</v>
      </c>
      <c r="F1351">
        <v>-115</v>
      </c>
      <c r="G1351">
        <v>13</v>
      </c>
      <c r="H1351">
        <v>-106</v>
      </c>
      <c r="I1351">
        <v>0.51456299999999999</v>
      </c>
      <c r="J1351">
        <v>100</v>
      </c>
      <c r="K1351">
        <v>-106</v>
      </c>
      <c r="L1351">
        <v>0.32365466500000001</v>
      </c>
      <c r="M1351">
        <v>15</v>
      </c>
      <c r="N1351">
        <v>-110</v>
      </c>
      <c r="O1351">
        <v>0.52381</v>
      </c>
      <c r="P1351">
        <v>-118</v>
      </c>
      <c r="Q1351">
        <v>-110</v>
      </c>
      <c r="R1351" s="99">
        <v>0.48094361299999999</v>
      </c>
      <c r="S1351" s="102">
        <f t="shared" si="105"/>
        <v>-107.92458262669558</v>
      </c>
      <c r="T1351" s="99">
        <v>0.55295841999999995</v>
      </c>
      <c r="U1351" s="102">
        <f t="shared" si="106"/>
        <v>123.6928385945665</v>
      </c>
      <c r="V1351">
        <v>0.5</v>
      </c>
      <c r="W1351" s="100">
        <f t="shared" si="107"/>
        <v>-100</v>
      </c>
      <c r="X1351">
        <v>0.5</v>
      </c>
      <c r="Y1351" s="100">
        <f t="shared" si="108"/>
        <v>-100</v>
      </c>
      <c r="Z1351">
        <v>0.5</v>
      </c>
      <c r="AA1351" s="100">
        <f t="shared" si="109"/>
        <v>-100</v>
      </c>
      <c r="AB1351">
        <v>0.66456300000000001</v>
      </c>
      <c r="AC1351">
        <v>1</v>
      </c>
      <c r="AD1351">
        <v>13</v>
      </c>
      <c r="AE1351">
        <v>9</v>
      </c>
      <c r="AF1351" t="s">
        <v>227</v>
      </c>
      <c r="AG1351" s="99" t="s">
        <v>326</v>
      </c>
      <c r="AH1351">
        <v>-1</v>
      </c>
      <c r="AI1351">
        <v>22</v>
      </c>
      <c r="AJ1351">
        <v>1</v>
      </c>
    </row>
    <row r="1352" spans="1:36" x14ac:dyDescent="0.2">
      <c r="A1352">
        <v>824211</v>
      </c>
      <c r="B1352" s="85">
        <v>46113</v>
      </c>
      <c r="C1352">
        <v>2026</v>
      </c>
      <c r="D1352">
        <v>4.0999999999999996</v>
      </c>
      <c r="E1352">
        <v>7</v>
      </c>
      <c r="F1352">
        <v>-105.5</v>
      </c>
      <c r="G1352">
        <v>12</v>
      </c>
      <c r="H1352">
        <v>122</v>
      </c>
      <c r="I1352">
        <v>0.45045000000000002</v>
      </c>
      <c r="J1352">
        <v>118</v>
      </c>
      <c r="K1352">
        <v>122</v>
      </c>
      <c r="L1352">
        <v>0.32174260599999999</v>
      </c>
      <c r="M1352">
        <v>3</v>
      </c>
      <c r="N1352">
        <v>-134</v>
      </c>
      <c r="O1352">
        <v>0.57264999999999999</v>
      </c>
      <c r="P1352">
        <v>-129</v>
      </c>
      <c r="Q1352">
        <v>-134</v>
      </c>
      <c r="R1352" s="99">
        <v>0.49858106699999999</v>
      </c>
      <c r="S1352" s="102">
        <f t="shared" si="105"/>
        <v>-100.56918848063683</v>
      </c>
      <c r="T1352" s="99">
        <v>0.59874645299999996</v>
      </c>
      <c r="U1352" s="102">
        <f t="shared" si="106"/>
        <v>149.21898073588864</v>
      </c>
      <c r="V1352">
        <v>0.36995600000000001</v>
      </c>
      <c r="W1352" s="100">
        <f t="shared" si="107"/>
        <v>170.3024143411649</v>
      </c>
      <c r="X1352">
        <v>0.57262800000000003</v>
      </c>
      <c r="Y1352" s="100">
        <f t="shared" si="108"/>
        <v>-133.98818827625581</v>
      </c>
      <c r="Z1352">
        <v>0.57262800000000003</v>
      </c>
      <c r="AA1352" s="100">
        <f t="shared" si="109"/>
        <v>-133.98818827625581</v>
      </c>
      <c r="AB1352">
        <v>0.60045000000000004</v>
      </c>
      <c r="AC1352">
        <v>1</v>
      </c>
      <c r="AD1352">
        <v>6</v>
      </c>
      <c r="AE1352">
        <v>4</v>
      </c>
      <c r="AF1352" t="s">
        <v>225</v>
      </c>
      <c r="AG1352" s="99" t="s">
        <v>326</v>
      </c>
      <c r="AH1352">
        <v>-1</v>
      </c>
      <c r="AI1352">
        <v>10</v>
      </c>
      <c r="AJ1352">
        <v>1</v>
      </c>
    </row>
    <row r="1353" spans="1:36" x14ac:dyDescent="0.2">
      <c r="A1353">
        <v>824536</v>
      </c>
      <c r="B1353" s="85">
        <v>46113</v>
      </c>
      <c r="C1353">
        <v>2026</v>
      </c>
      <c r="D1353">
        <v>4.0999999999999996</v>
      </c>
      <c r="E1353">
        <v>7.5</v>
      </c>
      <c r="F1353">
        <v>-105</v>
      </c>
      <c r="G1353">
        <v>6</v>
      </c>
      <c r="H1353">
        <v>120</v>
      </c>
      <c r="I1353">
        <v>0.45454499999999998</v>
      </c>
      <c r="J1353">
        <v>132</v>
      </c>
      <c r="K1353">
        <v>120</v>
      </c>
      <c r="L1353">
        <v>0.333208536</v>
      </c>
      <c r="M1353">
        <v>22</v>
      </c>
      <c r="N1353">
        <v>-132</v>
      </c>
      <c r="O1353">
        <v>0.56896599999999997</v>
      </c>
      <c r="P1353">
        <v>-145</v>
      </c>
      <c r="Q1353">
        <v>-132</v>
      </c>
      <c r="R1353" s="99">
        <v>0.51972046999999999</v>
      </c>
      <c r="S1353" s="102">
        <f t="shared" si="105"/>
        <v>108.21208016090129</v>
      </c>
      <c r="T1353" s="99">
        <v>0.57257794200000001</v>
      </c>
      <c r="U1353" s="102">
        <f t="shared" si="106"/>
        <v>133.96078449465517</v>
      </c>
      <c r="V1353">
        <v>0.49201699999999998</v>
      </c>
      <c r="W1353" s="100">
        <f t="shared" si="107"/>
        <v>103.24500982689624</v>
      </c>
      <c r="X1353">
        <v>0.53432599999999997</v>
      </c>
      <c r="Y1353" s="100">
        <f t="shared" si="108"/>
        <v>-114.74250226553337</v>
      </c>
      <c r="Z1353">
        <v>0.53432599999999997</v>
      </c>
      <c r="AA1353" s="100">
        <f t="shared" si="109"/>
        <v>-114.74250226553337</v>
      </c>
      <c r="AB1353">
        <v>0.30454500000000001</v>
      </c>
      <c r="AC1353">
        <v>-1</v>
      </c>
      <c r="AD1353">
        <v>3</v>
      </c>
      <c r="AE1353">
        <v>8</v>
      </c>
      <c r="AF1353" t="s">
        <v>230</v>
      </c>
      <c r="AG1353" s="99" t="s">
        <v>323</v>
      </c>
      <c r="AH1353">
        <v>1</v>
      </c>
      <c r="AI1353">
        <v>11</v>
      </c>
      <c r="AJ1353">
        <v>1</v>
      </c>
    </row>
    <row r="1354" spans="1:36" x14ac:dyDescent="0.2">
      <c r="A1354">
        <v>824860</v>
      </c>
      <c r="B1354" s="85">
        <v>46113</v>
      </c>
      <c r="C1354">
        <v>2026</v>
      </c>
      <c r="D1354">
        <v>4.0999999999999996</v>
      </c>
      <c r="E1354">
        <v>8</v>
      </c>
      <c r="F1354">
        <v>-105.5</v>
      </c>
      <c r="G1354">
        <v>2</v>
      </c>
      <c r="H1354">
        <v>-116</v>
      </c>
      <c r="I1354">
        <v>0.53703699999999999</v>
      </c>
      <c r="J1354">
        <v>-112</v>
      </c>
      <c r="K1354">
        <v>-116</v>
      </c>
      <c r="L1354">
        <v>0.32065001999999998</v>
      </c>
      <c r="M1354">
        <v>28</v>
      </c>
      <c r="N1354">
        <v>105</v>
      </c>
      <c r="O1354">
        <v>0.48780499999999999</v>
      </c>
      <c r="P1354">
        <v>101</v>
      </c>
      <c r="Q1354">
        <v>105</v>
      </c>
      <c r="R1354" s="99">
        <v>0.50816645199999999</v>
      </c>
      <c r="S1354" s="102">
        <f t="shared" si="105"/>
        <v>103.32081942486771</v>
      </c>
      <c r="T1354" s="99">
        <v>0.504272791</v>
      </c>
      <c r="U1354" s="102">
        <f t="shared" si="106"/>
        <v>101.72384768171965</v>
      </c>
      <c r="V1354">
        <v>0.51627299999999998</v>
      </c>
      <c r="W1354" s="100">
        <f t="shared" si="107"/>
        <v>-106.72817518972477</v>
      </c>
      <c r="X1354">
        <v>0.48862899999999998</v>
      </c>
      <c r="Y1354" s="100">
        <f t="shared" si="108"/>
        <v>104.6542468826042</v>
      </c>
      <c r="Z1354">
        <v>0.48862899999999998</v>
      </c>
      <c r="AA1354" s="100">
        <f t="shared" si="109"/>
        <v>104.6542468826042</v>
      </c>
      <c r="AB1354">
        <v>0.68703700000000001</v>
      </c>
      <c r="AC1354">
        <v>1</v>
      </c>
      <c r="AD1354">
        <v>8</v>
      </c>
      <c r="AE1354">
        <v>3</v>
      </c>
      <c r="AF1354" t="s">
        <v>230</v>
      </c>
      <c r="AG1354" s="99" t="s">
        <v>325</v>
      </c>
      <c r="AH1354">
        <v>1</v>
      </c>
      <c r="AI1354">
        <v>11</v>
      </c>
      <c r="AJ1354">
        <v>1</v>
      </c>
    </row>
    <row r="1355" spans="1:36" x14ac:dyDescent="0.2">
      <c r="A1355">
        <v>825106</v>
      </c>
      <c r="B1355" s="85">
        <v>46113</v>
      </c>
      <c r="C1355">
        <v>2026</v>
      </c>
      <c r="D1355">
        <v>4.0999999999999996</v>
      </c>
      <c r="E1355">
        <v>7.5</v>
      </c>
      <c r="F1355">
        <v>-106</v>
      </c>
      <c r="G1355">
        <v>1</v>
      </c>
      <c r="H1355">
        <v>130</v>
      </c>
      <c r="I1355">
        <v>0.43478299999999998</v>
      </c>
      <c r="J1355">
        <v>144</v>
      </c>
      <c r="K1355">
        <v>130</v>
      </c>
      <c r="L1355">
        <v>0.340368381</v>
      </c>
      <c r="M1355">
        <v>10</v>
      </c>
      <c r="N1355">
        <v>-143</v>
      </c>
      <c r="O1355">
        <v>0.58847700000000003</v>
      </c>
      <c r="P1355">
        <v>-158</v>
      </c>
      <c r="Q1355">
        <v>-143</v>
      </c>
      <c r="R1355" s="99">
        <v>0.49460046099999999</v>
      </c>
      <c r="S1355" s="102">
        <f t="shared" si="105"/>
        <v>-102.18339424475384</v>
      </c>
      <c r="T1355" s="99">
        <v>0.59699338400000002</v>
      </c>
      <c r="U1355" s="102">
        <f t="shared" si="106"/>
        <v>148.13488421738467</v>
      </c>
      <c r="V1355">
        <v>0.40717100000000001</v>
      </c>
      <c r="W1355" s="100">
        <f t="shared" si="107"/>
        <v>145.59705872962468</v>
      </c>
      <c r="X1355">
        <v>0.53909099999999999</v>
      </c>
      <c r="Y1355" s="100">
        <f t="shared" si="108"/>
        <v>-116.96256744823815</v>
      </c>
      <c r="Z1355">
        <v>0.53909099999999999</v>
      </c>
      <c r="AA1355" s="100">
        <f t="shared" si="109"/>
        <v>-116.96256744823815</v>
      </c>
      <c r="AB1355">
        <v>0.58478300000000005</v>
      </c>
      <c r="AC1355">
        <v>1</v>
      </c>
      <c r="AD1355">
        <v>1</v>
      </c>
      <c r="AE1355">
        <v>0</v>
      </c>
      <c r="AF1355" t="s">
        <v>222</v>
      </c>
      <c r="AG1355" s="99" t="s">
        <v>326</v>
      </c>
      <c r="AH1355">
        <v>-1</v>
      </c>
      <c r="AI1355">
        <v>1</v>
      </c>
      <c r="AJ1355">
        <v>-1</v>
      </c>
    </row>
    <row r="1356" spans="1:36" x14ac:dyDescent="0.2">
      <c r="A1356">
        <v>823242</v>
      </c>
      <c r="B1356" s="85">
        <v>46114</v>
      </c>
      <c r="C1356">
        <v>2026</v>
      </c>
      <c r="D1356">
        <v>4.0999999999999996</v>
      </c>
      <c r="E1356">
        <v>7.5</v>
      </c>
      <c r="F1356">
        <v>-106</v>
      </c>
      <c r="G1356">
        <v>25</v>
      </c>
      <c r="H1356">
        <v>106</v>
      </c>
      <c r="I1356">
        <v>0.48543700000000001</v>
      </c>
      <c r="J1356">
        <v>106</v>
      </c>
      <c r="K1356">
        <v>106</v>
      </c>
      <c r="L1356">
        <v>0.32085561499999998</v>
      </c>
      <c r="M1356">
        <v>18</v>
      </c>
      <c r="N1356">
        <v>-116</v>
      </c>
      <c r="O1356">
        <v>0.53703699999999999</v>
      </c>
      <c r="P1356">
        <v>-116</v>
      </c>
      <c r="Q1356">
        <v>-116</v>
      </c>
      <c r="R1356" s="99">
        <v>0.53688149500000004</v>
      </c>
      <c r="S1356" s="102">
        <f t="shared" si="105"/>
        <v>115.92745468030911</v>
      </c>
      <c r="T1356" s="99">
        <v>0.44367734199999997</v>
      </c>
      <c r="U1356" s="102">
        <f t="shared" si="106"/>
        <v>-125.38901704833962</v>
      </c>
      <c r="V1356">
        <v>0.50040600000000002</v>
      </c>
      <c r="W1356" s="100">
        <f t="shared" si="107"/>
        <v>-100.1625319759645</v>
      </c>
      <c r="X1356">
        <v>0.471804</v>
      </c>
      <c r="Y1356" s="100">
        <f t="shared" si="108"/>
        <v>111.95242092055176</v>
      </c>
      <c r="Z1356">
        <v>0.471804</v>
      </c>
      <c r="AA1356" s="100">
        <f t="shared" si="109"/>
        <v>111.95242092055176</v>
      </c>
      <c r="AB1356">
        <v>0.63543700000000003</v>
      </c>
      <c r="AC1356">
        <v>1</v>
      </c>
      <c r="AD1356">
        <v>7</v>
      </c>
      <c r="AE1356">
        <v>2</v>
      </c>
      <c r="AF1356" t="s">
        <v>230</v>
      </c>
      <c r="AG1356" s="99" t="s">
        <v>326</v>
      </c>
      <c r="AH1356">
        <v>-1</v>
      </c>
      <c r="AI1356">
        <v>9</v>
      </c>
      <c r="AJ1356">
        <v>1</v>
      </c>
    </row>
    <row r="1357" spans="1:36" x14ac:dyDescent="0.2">
      <c r="A1357">
        <v>825105</v>
      </c>
      <c r="B1357" s="85">
        <v>46114</v>
      </c>
      <c r="C1357">
        <v>2026</v>
      </c>
      <c r="D1357">
        <v>4.0999999999999996</v>
      </c>
      <c r="E1357">
        <v>9</v>
      </c>
      <c r="F1357">
        <v>-105.5</v>
      </c>
      <c r="G1357">
        <v>1</v>
      </c>
      <c r="H1357">
        <v>-102</v>
      </c>
      <c r="I1357">
        <v>0.50495000000000001</v>
      </c>
      <c r="J1357">
        <v>104</v>
      </c>
      <c r="K1357">
        <v>-102</v>
      </c>
      <c r="L1357">
        <v>0.340368381</v>
      </c>
      <c r="M1357">
        <v>0</v>
      </c>
      <c r="N1357">
        <v>-108</v>
      </c>
      <c r="O1357">
        <v>0.519231</v>
      </c>
      <c r="P1357">
        <v>-114</v>
      </c>
      <c r="Q1357">
        <v>-108</v>
      </c>
      <c r="R1357" s="99">
        <v>0.52085093999999998</v>
      </c>
      <c r="S1357" s="102">
        <f t="shared" si="105"/>
        <v>108.7033208413265</v>
      </c>
      <c r="T1357" s="99">
        <v>0.37277966400000001</v>
      </c>
      <c r="U1357" s="102">
        <f t="shared" si="106"/>
        <v>-168.2549764839103</v>
      </c>
      <c r="V1357">
        <v>0.50031099999999995</v>
      </c>
      <c r="W1357" s="100">
        <f t="shared" si="107"/>
        <v>-100.12447742495831</v>
      </c>
      <c r="X1357">
        <v>0.45590599999999998</v>
      </c>
      <c r="Y1357" s="100">
        <f t="shared" si="108"/>
        <v>119.34346115207961</v>
      </c>
      <c r="Z1357">
        <v>0.45590599999999998</v>
      </c>
      <c r="AA1357" s="100">
        <f t="shared" si="109"/>
        <v>119.34346115207961</v>
      </c>
      <c r="AB1357">
        <v>0.35494999999999999</v>
      </c>
      <c r="AC1357">
        <v>-1</v>
      </c>
      <c r="AD1357">
        <v>2</v>
      </c>
      <c r="AE1357">
        <v>17</v>
      </c>
      <c r="AF1357" t="s">
        <v>229</v>
      </c>
      <c r="AG1357" s="99" t="s">
        <v>323</v>
      </c>
      <c r="AH1357">
        <v>1</v>
      </c>
      <c r="AI1357">
        <v>19</v>
      </c>
      <c r="AJ1357">
        <v>1</v>
      </c>
    </row>
    <row r="1358" spans="1:36" x14ac:dyDescent="0.2">
      <c r="A1358">
        <v>823240</v>
      </c>
      <c r="B1358" s="85">
        <v>46115</v>
      </c>
      <c r="C1358">
        <v>2026</v>
      </c>
      <c r="D1358">
        <v>4.0999999999999996</v>
      </c>
      <c r="E1358">
        <v>7.5</v>
      </c>
      <c r="F1358">
        <v>-106</v>
      </c>
      <c r="G1358">
        <v>25</v>
      </c>
      <c r="H1358">
        <v>110</v>
      </c>
      <c r="I1358">
        <v>0.47619</v>
      </c>
      <c r="J1358">
        <v>116</v>
      </c>
      <c r="K1358">
        <v>110</v>
      </c>
      <c r="L1358">
        <v>0.32085561499999998</v>
      </c>
      <c r="M1358">
        <v>18</v>
      </c>
      <c r="N1358">
        <v>-121</v>
      </c>
      <c r="O1358">
        <v>0.54751099999999997</v>
      </c>
      <c r="P1358">
        <v>-127</v>
      </c>
      <c r="Q1358">
        <v>-121</v>
      </c>
      <c r="R1358" s="99">
        <v>0.52118278500000004</v>
      </c>
      <c r="S1358" s="102">
        <f t="shared" si="105"/>
        <v>108.84796299564962</v>
      </c>
      <c r="T1358" s="99">
        <v>0.58428871500000001</v>
      </c>
      <c r="U1358" s="102">
        <f t="shared" si="106"/>
        <v>140.5515645311385</v>
      </c>
      <c r="V1358">
        <v>0.47071499999999999</v>
      </c>
      <c r="W1358" s="100">
        <f t="shared" si="107"/>
        <v>112.44277322796172</v>
      </c>
      <c r="X1358">
        <v>0.49595499999999998</v>
      </c>
      <c r="Y1358" s="100">
        <f t="shared" si="108"/>
        <v>101.63119637870373</v>
      </c>
      <c r="Z1358">
        <v>0.49595499999999998</v>
      </c>
      <c r="AA1358" s="100">
        <f t="shared" si="109"/>
        <v>101.63119637870373</v>
      </c>
      <c r="AB1358">
        <v>0.32618999999999998</v>
      </c>
      <c r="AC1358">
        <v>-1</v>
      </c>
      <c r="AD1358">
        <v>3</v>
      </c>
      <c r="AE1358">
        <v>10</v>
      </c>
      <c r="AF1358" t="s">
        <v>226</v>
      </c>
      <c r="AG1358" s="99" t="s">
        <v>323</v>
      </c>
      <c r="AH1358">
        <v>1</v>
      </c>
      <c r="AI1358">
        <v>13</v>
      </c>
      <c r="AJ1358">
        <v>1</v>
      </c>
    </row>
    <row r="1359" spans="1:36" x14ac:dyDescent="0.2">
      <c r="A1359">
        <v>823406</v>
      </c>
      <c r="B1359" s="85">
        <v>46115</v>
      </c>
      <c r="C1359">
        <v>2026</v>
      </c>
      <c r="D1359">
        <v>4.0999999999999996</v>
      </c>
      <c r="E1359">
        <v>8.5</v>
      </c>
      <c r="F1359">
        <v>-105.5</v>
      </c>
      <c r="G1359">
        <v>22</v>
      </c>
      <c r="H1359">
        <v>102</v>
      </c>
      <c r="I1359">
        <v>0.49504999999999999</v>
      </c>
      <c r="J1359">
        <v>100</v>
      </c>
      <c r="K1359">
        <v>102</v>
      </c>
      <c r="L1359">
        <v>0.33647680099999999</v>
      </c>
      <c r="M1359">
        <v>2</v>
      </c>
      <c r="N1359">
        <v>-112</v>
      </c>
      <c r="O1359">
        <v>0.52830200000000005</v>
      </c>
      <c r="P1359">
        <v>-110</v>
      </c>
      <c r="Q1359">
        <v>-112</v>
      </c>
      <c r="R1359" s="99">
        <v>0.47475784999999998</v>
      </c>
      <c r="S1359" s="102">
        <f t="shared" si="105"/>
        <v>-110.63369462979915</v>
      </c>
      <c r="T1359" s="99">
        <v>0.60659697499999998</v>
      </c>
      <c r="U1359" s="102">
        <f t="shared" si="106"/>
        <v>154.19224979269032</v>
      </c>
      <c r="V1359">
        <v>0.49835699999999999</v>
      </c>
      <c r="W1359" s="100">
        <f t="shared" si="107"/>
        <v>100.65936667890689</v>
      </c>
      <c r="X1359">
        <v>0.52396100000000001</v>
      </c>
      <c r="Y1359" s="100">
        <f t="shared" si="108"/>
        <v>-110.0668222561597</v>
      </c>
      <c r="Z1359">
        <v>0.52396100000000001</v>
      </c>
      <c r="AA1359" s="100">
        <f t="shared" si="109"/>
        <v>-110.0668222561597</v>
      </c>
      <c r="AB1359">
        <v>0.64505000000000001</v>
      </c>
      <c r="AC1359">
        <v>1</v>
      </c>
      <c r="AD1359">
        <v>5</v>
      </c>
      <c r="AE1359">
        <v>4</v>
      </c>
      <c r="AF1359" t="s">
        <v>222</v>
      </c>
      <c r="AG1359" s="99" t="s">
        <v>326</v>
      </c>
      <c r="AH1359">
        <v>-1</v>
      </c>
      <c r="AI1359">
        <v>9</v>
      </c>
      <c r="AJ1359">
        <v>1</v>
      </c>
    </row>
    <row r="1360" spans="1:36" x14ac:dyDescent="0.2">
      <c r="A1360">
        <v>823732</v>
      </c>
      <c r="B1360" s="85">
        <v>46115</v>
      </c>
      <c r="C1360">
        <v>2026</v>
      </c>
      <c r="D1360">
        <v>4.0999999999999996</v>
      </c>
      <c r="E1360">
        <v>7.5</v>
      </c>
      <c r="F1360">
        <v>-105.5</v>
      </c>
      <c r="G1360">
        <v>15</v>
      </c>
      <c r="H1360">
        <v>-112</v>
      </c>
      <c r="I1360">
        <v>0.52830200000000005</v>
      </c>
      <c r="J1360">
        <v>-120</v>
      </c>
      <c r="K1360">
        <v>-112</v>
      </c>
      <c r="L1360">
        <v>0.31912251699999999</v>
      </c>
      <c r="M1360">
        <v>27</v>
      </c>
      <c r="N1360">
        <v>101</v>
      </c>
      <c r="O1360">
        <v>0.49751200000000001</v>
      </c>
      <c r="P1360">
        <v>108</v>
      </c>
      <c r="Q1360">
        <v>101</v>
      </c>
      <c r="R1360" s="99">
        <v>0.51171508899999996</v>
      </c>
      <c r="S1360" s="102">
        <f t="shared" si="105"/>
        <v>104.79846447681851</v>
      </c>
      <c r="T1360" s="99">
        <v>0.52532771700000003</v>
      </c>
      <c r="U1360" s="102">
        <f t="shared" si="106"/>
        <v>110.67166460191231</v>
      </c>
      <c r="V1360">
        <v>0.54341300000000003</v>
      </c>
      <c r="W1360" s="100">
        <f t="shared" si="107"/>
        <v>-119.01631014461648</v>
      </c>
      <c r="X1360">
        <v>0.53480000000000005</v>
      </c>
      <c r="Y1360" s="100">
        <f t="shared" si="108"/>
        <v>-114.96130696474638</v>
      </c>
      <c r="Z1360">
        <v>0.53480000000000005</v>
      </c>
      <c r="AA1360" s="100">
        <f t="shared" si="109"/>
        <v>-114.96130696474638</v>
      </c>
      <c r="AB1360">
        <v>0.67830199999999996</v>
      </c>
      <c r="AC1360">
        <v>1</v>
      </c>
      <c r="AD1360">
        <v>10</v>
      </c>
      <c r="AE1360">
        <v>4</v>
      </c>
      <c r="AF1360" t="s">
        <v>224</v>
      </c>
      <c r="AG1360" s="99" t="s">
        <v>325</v>
      </c>
      <c r="AH1360">
        <v>1</v>
      </c>
      <c r="AI1360">
        <v>14</v>
      </c>
      <c r="AJ1360">
        <v>1</v>
      </c>
    </row>
    <row r="1361" spans="1:36" x14ac:dyDescent="0.2">
      <c r="A1361">
        <v>824056</v>
      </c>
      <c r="B1361" s="85">
        <v>46115</v>
      </c>
      <c r="C1361">
        <v>2026</v>
      </c>
      <c r="D1361">
        <v>4.0999999999999996</v>
      </c>
      <c r="E1361">
        <v>8</v>
      </c>
      <c r="F1361">
        <v>-105</v>
      </c>
      <c r="G1361">
        <v>4</v>
      </c>
      <c r="H1361">
        <v>136</v>
      </c>
      <c r="I1361">
        <v>0.42372900000000002</v>
      </c>
      <c r="J1361">
        <v>132</v>
      </c>
      <c r="K1361">
        <v>136</v>
      </c>
      <c r="L1361">
        <v>0.34782608700000001</v>
      </c>
      <c r="M1361">
        <v>24</v>
      </c>
      <c r="N1361">
        <v>-149</v>
      </c>
      <c r="O1361">
        <v>0.59839399999999998</v>
      </c>
      <c r="P1361">
        <v>-145</v>
      </c>
      <c r="Q1361">
        <v>-149</v>
      </c>
      <c r="R1361" s="99">
        <v>0.53795694999999999</v>
      </c>
      <c r="S1361" s="102">
        <f t="shared" si="105"/>
        <v>116.43004910473169</v>
      </c>
      <c r="T1361" s="99">
        <v>0.40124436600000002</v>
      </c>
      <c r="U1361" s="102">
        <f t="shared" si="106"/>
        <v>-149.22468319467941</v>
      </c>
      <c r="V1361">
        <v>0.43528899999999998</v>
      </c>
      <c r="W1361" s="100">
        <f t="shared" si="107"/>
        <v>129.73243063803588</v>
      </c>
      <c r="X1361">
        <v>0.39492899999999997</v>
      </c>
      <c r="Y1361" s="100">
        <f t="shared" si="108"/>
        <v>153.21007067093075</v>
      </c>
      <c r="Z1361">
        <v>0.39492899999999997</v>
      </c>
      <c r="AA1361" s="100">
        <f t="shared" si="109"/>
        <v>153.21007067093075</v>
      </c>
      <c r="AB1361">
        <v>0.273729</v>
      </c>
      <c r="AC1361">
        <v>-1</v>
      </c>
      <c r="AD1361">
        <v>1</v>
      </c>
      <c r="AE1361">
        <v>3</v>
      </c>
      <c r="AF1361" t="s">
        <v>225</v>
      </c>
      <c r="AG1361" s="99" t="s">
        <v>323</v>
      </c>
      <c r="AH1361">
        <v>1</v>
      </c>
      <c r="AI1361">
        <v>4</v>
      </c>
      <c r="AJ1361">
        <v>-1</v>
      </c>
    </row>
    <row r="1362" spans="1:36" x14ac:dyDescent="0.2">
      <c r="A1362">
        <v>824458</v>
      </c>
      <c r="B1362" s="85">
        <v>46115</v>
      </c>
      <c r="C1362">
        <v>2026</v>
      </c>
      <c r="D1362">
        <v>4.0999999999999996</v>
      </c>
      <c r="E1362">
        <v>7.5</v>
      </c>
      <c r="F1362">
        <v>-105.5</v>
      </c>
      <c r="G1362">
        <v>7</v>
      </c>
      <c r="H1362">
        <v>-102</v>
      </c>
      <c r="I1362">
        <v>0.50495000000000001</v>
      </c>
      <c r="J1362">
        <v>-110</v>
      </c>
      <c r="K1362">
        <v>-102</v>
      </c>
      <c r="L1362">
        <v>0.30274477700000002</v>
      </c>
      <c r="M1362">
        <v>5</v>
      </c>
      <c r="N1362">
        <v>-108</v>
      </c>
      <c r="O1362">
        <v>0.519231</v>
      </c>
      <c r="P1362">
        <v>-101</v>
      </c>
      <c r="Q1362">
        <v>-108</v>
      </c>
      <c r="R1362" s="99">
        <v>0.51850427300000002</v>
      </c>
      <c r="S1362" s="102">
        <f t="shared" si="105"/>
        <v>107.68616291375727</v>
      </c>
      <c r="T1362" s="99">
        <v>0.45755040499999999</v>
      </c>
      <c r="U1362" s="102">
        <f t="shared" si="106"/>
        <v>-118.5551556882569</v>
      </c>
      <c r="V1362">
        <v>0.491728</v>
      </c>
      <c r="W1362" s="100">
        <f t="shared" si="107"/>
        <v>103.36446165359712</v>
      </c>
      <c r="X1362">
        <v>0.46344099999999999</v>
      </c>
      <c r="Y1362" s="100">
        <f t="shared" si="108"/>
        <v>115.77719709736515</v>
      </c>
      <c r="Z1362">
        <v>0.46344099999999999</v>
      </c>
      <c r="AA1362" s="100">
        <f t="shared" si="109"/>
        <v>115.77719709736515</v>
      </c>
      <c r="AB1362">
        <v>0.65495000000000003</v>
      </c>
      <c r="AC1362">
        <v>1</v>
      </c>
      <c r="AD1362">
        <v>4</v>
      </c>
      <c r="AE1362">
        <v>1</v>
      </c>
      <c r="AF1362" t="s">
        <v>228</v>
      </c>
      <c r="AG1362" s="99" t="s">
        <v>326</v>
      </c>
      <c r="AH1362">
        <v>-1</v>
      </c>
      <c r="AI1362">
        <v>5</v>
      </c>
      <c r="AJ1362">
        <v>-1</v>
      </c>
    </row>
    <row r="1363" spans="1:36" x14ac:dyDescent="0.2">
      <c r="A1363">
        <v>824786</v>
      </c>
      <c r="B1363" s="85">
        <v>46115</v>
      </c>
      <c r="C1363">
        <v>2026</v>
      </c>
      <c r="D1363">
        <v>4.0999999999999996</v>
      </c>
      <c r="E1363">
        <v>8.5</v>
      </c>
      <c r="F1363">
        <v>105</v>
      </c>
      <c r="G1363">
        <v>3</v>
      </c>
      <c r="H1363">
        <v>-124</v>
      </c>
      <c r="I1363">
        <v>0.55357100000000004</v>
      </c>
      <c r="J1363">
        <v>-116</v>
      </c>
      <c r="K1363">
        <v>-124</v>
      </c>
      <c r="L1363">
        <v>0.34564541199999999</v>
      </c>
      <c r="M1363">
        <v>23</v>
      </c>
      <c r="N1363">
        <v>112</v>
      </c>
      <c r="O1363">
        <v>0.47169800000000001</v>
      </c>
      <c r="P1363">
        <v>105</v>
      </c>
      <c r="Q1363">
        <v>112</v>
      </c>
      <c r="R1363" s="99">
        <v>0.493862519</v>
      </c>
      <c r="S1363" s="102">
        <f t="shared" si="105"/>
        <v>-102.48550184064484</v>
      </c>
      <c r="T1363" s="99">
        <v>0.48486732300000002</v>
      </c>
      <c r="U1363" s="102">
        <f t="shared" si="106"/>
        <v>-106.24198673829788</v>
      </c>
      <c r="V1363">
        <v>0.50693500000000002</v>
      </c>
      <c r="W1363" s="100">
        <f t="shared" si="107"/>
        <v>-102.81301653940152</v>
      </c>
      <c r="X1363">
        <v>0.50583900000000004</v>
      </c>
      <c r="Y1363" s="100">
        <f t="shared" si="108"/>
        <v>-102.36319741946451</v>
      </c>
      <c r="Z1363">
        <v>0.50583900000000004</v>
      </c>
      <c r="AA1363" s="100">
        <f t="shared" si="109"/>
        <v>-102.36319741946451</v>
      </c>
      <c r="AB1363">
        <v>0.70357099999999995</v>
      </c>
      <c r="AC1363">
        <v>1</v>
      </c>
      <c r="AD1363">
        <v>5</v>
      </c>
      <c r="AE1363">
        <v>2</v>
      </c>
      <c r="AF1363" t="s">
        <v>228</v>
      </c>
      <c r="AG1363" s="99" t="s">
        <v>325</v>
      </c>
      <c r="AH1363">
        <v>1</v>
      </c>
      <c r="AI1363">
        <v>7</v>
      </c>
      <c r="AJ1363">
        <v>-1</v>
      </c>
    </row>
    <row r="1364" spans="1:36" x14ac:dyDescent="0.2">
      <c r="A1364">
        <v>825026</v>
      </c>
      <c r="B1364" s="85">
        <v>46115</v>
      </c>
      <c r="C1364">
        <v>2026</v>
      </c>
      <c r="D1364">
        <v>4.0999999999999996</v>
      </c>
      <c r="E1364">
        <v>10</v>
      </c>
      <c r="F1364">
        <v>-105</v>
      </c>
      <c r="G1364">
        <v>20</v>
      </c>
      <c r="H1364">
        <v>-108</v>
      </c>
      <c r="I1364">
        <v>0.519231</v>
      </c>
      <c r="J1364">
        <v>-112</v>
      </c>
      <c r="K1364">
        <v>-108</v>
      </c>
      <c r="L1364">
        <v>0.33728248799999999</v>
      </c>
      <c r="M1364">
        <v>12</v>
      </c>
      <c r="N1364">
        <v>-102</v>
      </c>
      <c r="O1364">
        <v>0.50495000000000001</v>
      </c>
      <c r="P1364">
        <v>101</v>
      </c>
      <c r="Q1364">
        <v>-102</v>
      </c>
      <c r="R1364" s="99">
        <v>0.51714144100000004</v>
      </c>
      <c r="S1364" s="102">
        <f t="shared" si="105"/>
        <v>107.0999843248093</v>
      </c>
      <c r="T1364" s="99">
        <v>0.461962494</v>
      </c>
      <c r="U1364" s="102">
        <f t="shared" si="106"/>
        <v>-116.46778969896201</v>
      </c>
      <c r="V1364">
        <v>0.52573000000000003</v>
      </c>
      <c r="W1364" s="100">
        <f t="shared" si="107"/>
        <v>-110.85035949986298</v>
      </c>
      <c r="X1364">
        <v>0.49895299999999998</v>
      </c>
      <c r="Y1364" s="100">
        <f t="shared" si="108"/>
        <v>100.41967880742276</v>
      </c>
      <c r="Z1364">
        <v>0.49895299999999998</v>
      </c>
      <c r="AA1364" s="100">
        <f t="shared" si="109"/>
        <v>100.41967880742276</v>
      </c>
      <c r="AB1364">
        <v>0.66923100000000002</v>
      </c>
      <c r="AC1364">
        <v>1</v>
      </c>
      <c r="AD1364">
        <v>11</v>
      </c>
      <c r="AE1364">
        <v>4</v>
      </c>
      <c r="AF1364" t="s">
        <v>226</v>
      </c>
      <c r="AG1364" s="99" t="s">
        <v>325</v>
      </c>
      <c r="AH1364">
        <v>1</v>
      </c>
      <c r="AI1364">
        <v>15</v>
      </c>
      <c r="AJ1364">
        <v>1</v>
      </c>
    </row>
    <row r="1365" spans="1:36" x14ac:dyDescent="0.2">
      <c r="A1365">
        <v>825103</v>
      </c>
      <c r="B1365" s="85">
        <v>46115</v>
      </c>
      <c r="C1365">
        <v>2026</v>
      </c>
      <c r="D1365">
        <v>4.0999999999999996</v>
      </c>
      <c r="E1365">
        <v>9</v>
      </c>
      <c r="F1365">
        <v>-105.5</v>
      </c>
      <c r="G1365">
        <v>1</v>
      </c>
      <c r="H1365">
        <v>-102</v>
      </c>
      <c r="I1365">
        <v>0.50495000000000001</v>
      </c>
      <c r="J1365">
        <v>102</v>
      </c>
      <c r="K1365">
        <v>-102</v>
      </c>
      <c r="L1365">
        <v>0.340368381</v>
      </c>
      <c r="M1365">
        <v>0</v>
      </c>
      <c r="N1365">
        <v>-108</v>
      </c>
      <c r="O1365">
        <v>0.519231</v>
      </c>
      <c r="P1365">
        <v>-112</v>
      </c>
      <c r="Q1365">
        <v>-108</v>
      </c>
      <c r="R1365" s="99">
        <v>0.54161093299999996</v>
      </c>
      <c r="S1365" s="102">
        <f t="shared" si="105"/>
        <v>118.15529033985443</v>
      </c>
      <c r="T1365" s="99">
        <v>0.51321721399999998</v>
      </c>
      <c r="U1365" s="102">
        <f t="shared" si="106"/>
        <v>105.43043607133633</v>
      </c>
      <c r="V1365">
        <v>0.51036499999999996</v>
      </c>
      <c r="W1365" s="100">
        <f t="shared" si="107"/>
        <v>-104.23376596852756</v>
      </c>
      <c r="X1365">
        <v>0.46821699999999999</v>
      </c>
      <c r="Y1365" s="100">
        <f t="shared" si="108"/>
        <v>113.57618369260408</v>
      </c>
      <c r="Z1365">
        <v>0.46821699999999999</v>
      </c>
      <c r="AA1365" s="100">
        <f t="shared" si="109"/>
        <v>113.57618369260408</v>
      </c>
      <c r="AB1365">
        <v>0.35494999999999999</v>
      </c>
      <c r="AC1365">
        <v>-1</v>
      </c>
      <c r="AD1365">
        <v>0</v>
      </c>
      <c r="AE1365">
        <v>2</v>
      </c>
      <c r="AF1365" t="s">
        <v>225</v>
      </c>
      <c r="AG1365" s="99" t="s">
        <v>323</v>
      </c>
      <c r="AH1365">
        <v>1</v>
      </c>
      <c r="AI1365">
        <v>2</v>
      </c>
      <c r="AJ1365">
        <v>-1</v>
      </c>
    </row>
    <row r="1366" spans="1:36" x14ac:dyDescent="0.2">
      <c r="A1366">
        <v>822920</v>
      </c>
      <c r="B1366" s="85">
        <v>46116</v>
      </c>
      <c r="C1366">
        <v>2026</v>
      </c>
      <c r="D1366">
        <v>4.0999999999999996</v>
      </c>
      <c r="E1366">
        <v>8.5</v>
      </c>
      <c r="F1366">
        <v>-111</v>
      </c>
      <c r="G1366">
        <v>28</v>
      </c>
      <c r="H1366">
        <v>-144</v>
      </c>
      <c r="I1366">
        <v>0.59016400000000002</v>
      </c>
      <c r="J1366">
        <v>-144</v>
      </c>
      <c r="K1366">
        <v>-144</v>
      </c>
      <c r="L1366">
        <v>0.33222175900000001</v>
      </c>
      <c r="M1366">
        <v>6</v>
      </c>
      <c r="N1366">
        <v>122</v>
      </c>
      <c r="O1366">
        <v>0.45045000000000002</v>
      </c>
      <c r="P1366">
        <v>122</v>
      </c>
      <c r="Q1366">
        <v>122</v>
      </c>
      <c r="R1366" s="99">
        <v>0.50473239999999997</v>
      </c>
      <c r="S1366" s="102">
        <f t="shared" si="105"/>
        <v>101.91104768412065</v>
      </c>
      <c r="T1366" s="99">
        <v>0.54215924199999999</v>
      </c>
      <c r="U1366" s="102">
        <f t="shared" si="106"/>
        <v>118.41655259534582</v>
      </c>
      <c r="V1366">
        <v>0.5</v>
      </c>
      <c r="W1366" s="100">
        <f t="shared" si="107"/>
        <v>-100</v>
      </c>
      <c r="X1366">
        <v>0.5</v>
      </c>
      <c r="Y1366" s="100">
        <f t="shared" si="108"/>
        <v>-100</v>
      </c>
      <c r="Z1366">
        <v>0.5</v>
      </c>
      <c r="AA1366" s="100">
        <f t="shared" si="109"/>
        <v>-100</v>
      </c>
      <c r="AB1366">
        <v>0.440164</v>
      </c>
      <c r="AC1366">
        <v>-1</v>
      </c>
      <c r="AD1366">
        <v>0</v>
      </c>
      <c r="AE1366">
        <v>2</v>
      </c>
      <c r="AF1366" t="s">
        <v>225</v>
      </c>
      <c r="AG1366" s="99" t="s">
        <v>324</v>
      </c>
      <c r="AH1366">
        <v>-1</v>
      </c>
      <c r="AI1366">
        <v>2</v>
      </c>
      <c r="AJ1366">
        <v>-1</v>
      </c>
    </row>
    <row r="1367" spans="1:36" x14ac:dyDescent="0.2">
      <c r="A1367">
        <v>823239</v>
      </c>
      <c r="B1367" s="85">
        <v>46116</v>
      </c>
      <c r="C1367">
        <v>2026</v>
      </c>
      <c r="D1367">
        <v>4.0999999999999996</v>
      </c>
      <c r="E1367">
        <v>7.5</v>
      </c>
      <c r="F1367">
        <v>-105.5</v>
      </c>
      <c r="G1367">
        <v>25</v>
      </c>
      <c r="H1367">
        <v>-106</v>
      </c>
      <c r="I1367">
        <v>0.51456299999999999</v>
      </c>
      <c r="J1367">
        <v>106</v>
      </c>
      <c r="K1367">
        <v>-106</v>
      </c>
      <c r="L1367">
        <v>0.32085561499999998</v>
      </c>
      <c r="M1367">
        <v>18</v>
      </c>
      <c r="N1367">
        <v>-104</v>
      </c>
      <c r="O1367">
        <v>0.50980400000000003</v>
      </c>
      <c r="P1367">
        <v>-116</v>
      </c>
      <c r="Q1367">
        <v>-104</v>
      </c>
      <c r="R1367" s="99">
        <v>0.52623398399999999</v>
      </c>
      <c r="S1367" s="102">
        <f t="shared" si="105"/>
        <v>111.07465842379037</v>
      </c>
      <c r="T1367" s="99">
        <v>0.461094634</v>
      </c>
      <c r="U1367" s="102">
        <f t="shared" si="106"/>
        <v>-116.87521958887079</v>
      </c>
      <c r="V1367">
        <v>0.48097800000000002</v>
      </c>
      <c r="W1367" s="100">
        <f t="shared" si="107"/>
        <v>107.90971728436644</v>
      </c>
      <c r="X1367">
        <v>0.50333000000000006</v>
      </c>
      <c r="Y1367" s="100">
        <f t="shared" si="108"/>
        <v>-101.34093059778124</v>
      </c>
      <c r="Z1367">
        <v>0.50333000000000006</v>
      </c>
      <c r="AA1367" s="100">
        <f t="shared" si="109"/>
        <v>-101.34093059778124</v>
      </c>
      <c r="AB1367">
        <v>0.36456300000000003</v>
      </c>
      <c r="AC1367">
        <v>-1</v>
      </c>
      <c r="AD1367">
        <v>0</v>
      </c>
      <c r="AE1367">
        <v>9</v>
      </c>
      <c r="AF1367" t="s">
        <v>229</v>
      </c>
      <c r="AG1367" s="99" t="s">
        <v>324</v>
      </c>
      <c r="AH1367">
        <v>-1</v>
      </c>
      <c r="AI1367">
        <v>9</v>
      </c>
      <c r="AJ1367">
        <v>1</v>
      </c>
    </row>
    <row r="1368" spans="1:36" x14ac:dyDescent="0.2">
      <c r="A1368">
        <v>823404</v>
      </c>
      <c r="B1368" s="85">
        <v>46116</v>
      </c>
      <c r="C1368">
        <v>2026</v>
      </c>
      <c r="D1368">
        <v>4.0999999999999996</v>
      </c>
      <c r="E1368">
        <v>8.5</v>
      </c>
      <c r="F1368">
        <v>-105</v>
      </c>
      <c r="G1368">
        <v>22</v>
      </c>
      <c r="H1368">
        <v>-112</v>
      </c>
      <c r="I1368">
        <v>0.52830200000000005</v>
      </c>
      <c r="J1368">
        <v>100</v>
      </c>
      <c r="K1368">
        <v>-112</v>
      </c>
      <c r="L1368">
        <v>0.33647680099999999</v>
      </c>
      <c r="M1368">
        <v>2</v>
      </c>
      <c r="N1368">
        <v>101</v>
      </c>
      <c r="O1368">
        <v>0.49751200000000001</v>
      </c>
      <c r="P1368">
        <v>-110</v>
      </c>
      <c r="Q1368">
        <v>101</v>
      </c>
      <c r="R1368" s="99">
        <v>0.487598068</v>
      </c>
      <c r="S1368" s="102">
        <f t="shared" si="105"/>
        <v>-105.08694878585941</v>
      </c>
      <c r="T1368" s="99">
        <v>0.54241304700000004</v>
      </c>
      <c r="U1368" s="102">
        <f t="shared" si="106"/>
        <v>118.53769943480013</v>
      </c>
      <c r="V1368">
        <v>0.45542500000000002</v>
      </c>
      <c r="W1368" s="100">
        <f t="shared" si="107"/>
        <v>119.57512213866168</v>
      </c>
      <c r="X1368">
        <v>0.51385099999999995</v>
      </c>
      <c r="Y1368" s="100">
        <f t="shared" si="108"/>
        <v>-105.69825300473721</v>
      </c>
      <c r="Z1368">
        <v>0.51385099999999995</v>
      </c>
      <c r="AA1368" s="100">
        <f t="shared" si="109"/>
        <v>-105.69825300473721</v>
      </c>
      <c r="AB1368">
        <v>0.67830199999999996</v>
      </c>
      <c r="AC1368">
        <v>1</v>
      </c>
      <c r="AD1368">
        <v>3</v>
      </c>
      <c r="AE1368">
        <v>2</v>
      </c>
      <c r="AF1368" t="s">
        <v>222</v>
      </c>
      <c r="AG1368" s="99" t="s">
        <v>325</v>
      </c>
      <c r="AH1368">
        <v>1</v>
      </c>
      <c r="AI1368">
        <v>5</v>
      </c>
      <c r="AJ1368">
        <v>-1</v>
      </c>
    </row>
    <row r="1369" spans="1:36" x14ac:dyDescent="0.2">
      <c r="A1369">
        <v>823730</v>
      </c>
      <c r="B1369" s="85">
        <v>46116</v>
      </c>
      <c r="C1369">
        <v>2026</v>
      </c>
      <c r="D1369">
        <v>4.0999999999999996</v>
      </c>
      <c r="E1369">
        <v>7.5</v>
      </c>
      <c r="F1369">
        <v>-120</v>
      </c>
      <c r="G1369">
        <v>15</v>
      </c>
      <c r="H1369">
        <v>-110</v>
      </c>
      <c r="I1369">
        <v>0.52381</v>
      </c>
      <c r="J1369">
        <v>-120</v>
      </c>
      <c r="K1369">
        <v>-110</v>
      </c>
      <c r="L1369">
        <v>0.31912251699999999</v>
      </c>
      <c r="M1369">
        <v>27</v>
      </c>
      <c r="N1369">
        <v>-106</v>
      </c>
      <c r="O1369">
        <v>0.51456299999999999</v>
      </c>
      <c r="P1369">
        <v>102</v>
      </c>
      <c r="Q1369">
        <v>-106</v>
      </c>
      <c r="R1369" s="99">
        <v>0.51165130999999997</v>
      </c>
      <c r="S1369" s="102">
        <f t="shared" si="105"/>
        <v>104.77171752011864</v>
      </c>
      <c r="T1369" s="99">
        <v>0.263023057</v>
      </c>
      <c r="U1369" s="102">
        <f t="shared" si="106"/>
        <v>-280.19480550710801</v>
      </c>
      <c r="V1369">
        <v>0.5</v>
      </c>
      <c r="W1369" s="100">
        <f t="shared" si="107"/>
        <v>-100</v>
      </c>
      <c r="X1369">
        <v>0.5</v>
      </c>
      <c r="Y1369" s="100">
        <f t="shared" si="108"/>
        <v>-100</v>
      </c>
      <c r="Z1369">
        <v>0.5</v>
      </c>
      <c r="AA1369" s="100">
        <f t="shared" si="109"/>
        <v>-100</v>
      </c>
      <c r="AB1369">
        <v>0.37380999999999998</v>
      </c>
      <c r="AC1369">
        <v>-1</v>
      </c>
      <c r="AD1369">
        <v>1</v>
      </c>
      <c r="AE1369">
        <v>7</v>
      </c>
      <c r="AF1369" t="s">
        <v>224</v>
      </c>
      <c r="AG1369" s="99" t="s">
        <v>324</v>
      </c>
      <c r="AH1369">
        <v>-1</v>
      </c>
      <c r="AI1369">
        <v>8</v>
      </c>
      <c r="AJ1369">
        <v>1</v>
      </c>
    </row>
    <row r="1370" spans="1:36" x14ac:dyDescent="0.2">
      <c r="A1370">
        <v>824054</v>
      </c>
      <c r="B1370" s="85">
        <v>46116</v>
      </c>
      <c r="C1370">
        <v>2026</v>
      </c>
      <c r="D1370">
        <v>4.0999999999999996</v>
      </c>
      <c r="E1370">
        <v>9.5</v>
      </c>
      <c r="F1370">
        <v>-105.5</v>
      </c>
      <c r="G1370">
        <v>4</v>
      </c>
      <c r="H1370">
        <v>132</v>
      </c>
      <c r="I1370">
        <v>0.43103399999999997</v>
      </c>
      <c r="J1370">
        <v>122</v>
      </c>
      <c r="K1370">
        <v>132</v>
      </c>
      <c r="L1370">
        <v>0.34782608700000001</v>
      </c>
      <c r="M1370">
        <v>24</v>
      </c>
      <c r="N1370">
        <v>-145</v>
      </c>
      <c r="O1370">
        <v>0.59183699999999995</v>
      </c>
      <c r="P1370">
        <v>-134</v>
      </c>
      <c r="Q1370">
        <v>-145</v>
      </c>
      <c r="R1370" s="99">
        <v>0.54287085700000004</v>
      </c>
      <c r="S1370" s="102">
        <f t="shared" si="105"/>
        <v>118.75656262851746</v>
      </c>
      <c r="T1370" s="99">
        <v>0.55496325499999999</v>
      </c>
      <c r="U1370" s="102">
        <f t="shared" si="106"/>
        <v>124.70054691776069</v>
      </c>
      <c r="V1370">
        <v>0.475383</v>
      </c>
      <c r="W1370" s="100">
        <f t="shared" si="107"/>
        <v>110.35670185934289</v>
      </c>
      <c r="X1370">
        <v>0.38527099999999997</v>
      </c>
      <c r="Y1370" s="100">
        <f t="shared" si="108"/>
        <v>159.55755818631565</v>
      </c>
      <c r="Z1370">
        <v>0.38527099999999997</v>
      </c>
      <c r="AA1370" s="100">
        <f t="shared" si="109"/>
        <v>159.55755818631565</v>
      </c>
      <c r="AB1370">
        <v>0.58103400000000005</v>
      </c>
      <c r="AC1370">
        <v>1</v>
      </c>
      <c r="AD1370">
        <v>1</v>
      </c>
      <c r="AE1370">
        <v>0</v>
      </c>
      <c r="AF1370" t="s">
        <v>222</v>
      </c>
      <c r="AG1370" s="99" t="s">
        <v>326</v>
      </c>
      <c r="AH1370">
        <v>-1</v>
      </c>
      <c r="AI1370">
        <v>1</v>
      </c>
      <c r="AJ1370">
        <v>-1</v>
      </c>
    </row>
    <row r="1371" spans="1:36" x14ac:dyDescent="0.2">
      <c r="A1371">
        <v>824132</v>
      </c>
      <c r="B1371" s="85">
        <v>46116</v>
      </c>
      <c r="C1371">
        <v>2026</v>
      </c>
      <c r="D1371">
        <v>4.0999999999999996</v>
      </c>
      <c r="E1371">
        <v>9</v>
      </c>
      <c r="F1371">
        <v>-114</v>
      </c>
      <c r="G1371">
        <v>13</v>
      </c>
      <c r="H1371">
        <v>100</v>
      </c>
      <c r="I1371">
        <v>0.5</v>
      </c>
      <c r="J1371">
        <v>-118</v>
      </c>
      <c r="K1371">
        <v>100</v>
      </c>
      <c r="L1371">
        <v>0.32365466500000001</v>
      </c>
      <c r="M1371">
        <v>17</v>
      </c>
      <c r="N1371">
        <v>-118</v>
      </c>
      <c r="O1371">
        <v>0.54128399999999999</v>
      </c>
      <c r="P1371">
        <v>100</v>
      </c>
      <c r="Q1371">
        <v>-118</v>
      </c>
      <c r="R1371" s="99">
        <v>0.47164056900000001</v>
      </c>
      <c r="S1371" s="102">
        <f t="shared" si="105"/>
        <v>-112.02586582410807</v>
      </c>
      <c r="T1371" s="99">
        <v>0.487092356</v>
      </c>
      <c r="U1371" s="102">
        <f t="shared" si="106"/>
        <v>-105.29987541007522</v>
      </c>
      <c r="V1371">
        <v>0.5</v>
      </c>
      <c r="W1371" s="100">
        <f t="shared" si="107"/>
        <v>-100</v>
      </c>
      <c r="X1371">
        <v>0.5</v>
      </c>
      <c r="Y1371" s="100">
        <f t="shared" si="108"/>
        <v>-100</v>
      </c>
      <c r="Z1371">
        <v>0.5</v>
      </c>
      <c r="AA1371" s="100">
        <f t="shared" si="109"/>
        <v>-100</v>
      </c>
      <c r="AB1371">
        <v>0.35</v>
      </c>
      <c r="AC1371">
        <v>-1</v>
      </c>
      <c r="AD1371">
        <v>2</v>
      </c>
      <c r="AE1371">
        <v>5</v>
      </c>
      <c r="AF1371" t="s">
        <v>228</v>
      </c>
      <c r="AG1371" s="99" t="s">
        <v>323</v>
      </c>
      <c r="AH1371">
        <v>1</v>
      </c>
      <c r="AI1371">
        <v>7</v>
      </c>
      <c r="AJ1371">
        <v>-1</v>
      </c>
    </row>
    <row r="1372" spans="1:36" x14ac:dyDescent="0.2">
      <c r="A1372">
        <v>824134</v>
      </c>
      <c r="B1372" s="85">
        <v>46116</v>
      </c>
      <c r="C1372">
        <v>2026</v>
      </c>
      <c r="D1372">
        <v>4.0999999999999996</v>
      </c>
      <c r="E1372">
        <v>9</v>
      </c>
      <c r="F1372">
        <v>-120</v>
      </c>
      <c r="G1372">
        <v>13</v>
      </c>
      <c r="H1372">
        <v>-104</v>
      </c>
      <c r="I1372">
        <v>0.50980400000000003</v>
      </c>
      <c r="J1372">
        <v>-103</v>
      </c>
      <c r="K1372">
        <v>-104</v>
      </c>
      <c r="L1372">
        <v>0.32365466500000001</v>
      </c>
      <c r="M1372">
        <v>17</v>
      </c>
      <c r="N1372">
        <v>-106</v>
      </c>
      <c r="O1372">
        <v>0.51456299999999999</v>
      </c>
      <c r="P1372">
        <v>-107</v>
      </c>
      <c r="Q1372">
        <v>-106</v>
      </c>
      <c r="R1372" s="99">
        <v>0.47164056900000001</v>
      </c>
      <c r="S1372" s="102">
        <f t="shared" si="105"/>
        <v>-112.02586582410807</v>
      </c>
      <c r="T1372" s="99">
        <v>0.54540791600000005</v>
      </c>
      <c r="U1372" s="102">
        <f t="shared" si="106"/>
        <v>119.97743365896361</v>
      </c>
      <c r="V1372">
        <v>0.5</v>
      </c>
      <c r="W1372" s="100">
        <f t="shared" si="107"/>
        <v>-100</v>
      </c>
      <c r="X1372">
        <v>0.5</v>
      </c>
      <c r="Y1372" s="100">
        <f t="shared" si="108"/>
        <v>-100</v>
      </c>
      <c r="Z1372">
        <v>0.5</v>
      </c>
      <c r="AA1372" s="100">
        <f t="shared" si="109"/>
        <v>-100</v>
      </c>
      <c r="AB1372">
        <v>0.65980399999999995</v>
      </c>
      <c r="AC1372">
        <v>1</v>
      </c>
      <c r="AD1372">
        <v>8</v>
      </c>
      <c r="AE1372">
        <v>2</v>
      </c>
      <c r="AF1372" t="s">
        <v>224</v>
      </c>
      <c r="AG1372" s="99" t="s">
        <v>326</v>
      </c>
      <c r="AH1372">
        <v>-1</v>
      </c>
      <c r="AI1372">
        <v>10</v>
      </c>
      <c r="AJ1372">
        <v>1</v>
      </c>
    </row>
    <row r="1373" spans="1:36" x14ac:dyDescent="0.2">
      <c r="A1373">
        <v>824622</v>
      </c>
      <c r="B1373" s="85">
        <v>46116</v>
      </c>
      <c r="C1373">
        <v>2026</v>
      </c>
      <c r="D1373">
        <v>4.0999999999999996</v>
      </c>
      <c r="E1373">
        <v>8.5</v>
      </c>
      <c r="F1373">
        <v>-104</v>
      </c>
      <c r="G1373">
        <v>9</v>
      </c>
      <c r="H1373">
        <v>124</v>
      </c>
      <c r="I1373">
        <v>0.44642900000000002</v>
      </c>
      <c r="J1373">
        <v>132</v>
      </c>
      <c r="K1373">
        <v>124</v>
      </c>
      <c r="L1373">
        <v>0.33585476600000003</v>
      </c>
      <c r="M1373">
        <v>29</v>
      </c>
      <c r="N1373">
        <v>-146</v>
      </c>
      <c r="O1373">
        <v>0.59349600000000002</v>
      </c>
      <c r="P1373">
        <v>-156</v>
      </c>
      <c r="Q1373">
        <v>-146</v>
      </c>
      <c r="R1373" s="99">
        <v>0.56900952699999996</v>
      </c>
      <c r="S1373" s="102">
        <f t="shared" si="105"/>
        <v>132.02369023131513</v>
      </c>
      <c r="T1373" s="99">
        <v>0.775853236</v>
      </c>
      <c r="U1373" s="102">
        <f t="shared" si="106"/>
        <v>346.13626454138773</v>
      </c>
      <c r="V1373">
        <v>0.5</v>
      </c>
      <c r="W1373" s="100">
        <f t="shared" si="107"/>
        <v>-100</v>
      </c>
      <c r="X1373">
        <v>0.5</v>
      </c>
      <c r="Y1373" s="100">
        <f t="shared" si="108"/>
        <v>-100</v>
      </c>
      <c r="Z1373">
        <v>0.5</v>
      </c>
      <c r="AA1373" s="100">
        <f t="shared" si="109"/>
        <v>-100</v>
      </c>
      <c r="AB1373">
        <v>0.59642899999999999</v>
      </c>
      <c r="AC1373">
        <v>1</v>
      </c>
      <c r="AD1373">
        <v>6</v>
      </c>
      <c r="AE1373">
        <v>3</v>
      </c>
      <c r="AF1373" t="s">
        <v>228</v>
      </c>
      <c r="AG1373" s="99" t="s">
        <v>326</v>
      </c>
      <c r="AH1373">
        <v>-1</v>
      </c>
      <c r="AI1373">
        <v>9</v>
      </c>
      <c r="AJ1373">
        <v>1</v>
      </c>
    </row>
    <row r="1374" spans="1:36" x14ac:dyDescent="0.2">
      <c r="A1374">
        <v>824782</v>
      </c>
      <c r="B1374" s="85">
        <v>46116</v>
      </c>
      <c r="C1374">
        <v>2026</v>
      </c>
      <c r="D1374">
        <v>4.0999999999999996</v>
      </c>
      <c r="E1374">
        <v>7.5</v>
      </c>
      <c r="F1374">
        <v>-105.5</v>
      </c>
      <c r="G1374">
        <v>3</v>
      </c>
      <c r="H1374">
        <v>-144</v>
      </c>
      <c r="I1374">
        <v>0.59016400000000002</v>
      </c>
      <c r="J1374">
        <v>-142</v>
      </c>
      <c r="K1374">
        <v>-144</v>
      </c>
      <c r="L1374">
        <v>0.34564541199999999</v>
      </c>
      <c r="M1374">
        <v>23</v>
      </c>
      <c r="N1374">
        <v>130</v>
      </c>
      <c r="O1374">
        <v>0.43478299999999998</v>
      </c>
      <c r="P1374">
        <v>128</v>
      </c>
      <c r="Q1374">
        <v>130</v>
      </c>
      <c r="R1374" s="99">
        <v>0.48466788</v>
      </c>
      <c r="S1374" s="102">
        <f t="shared" si="105"/>
        <v>-106.32685623813158</v>
      </c>
      <c r="T1374" s="99">
        <v>0.29791667599999999</v>
      </c>
      <c r="U1374" s="102">
        <f t="shared" si="106"/>
        <v>-235.6643251484183</v>
      </c>
      <c r="V1374">
        <v>0.58302500000000002</v>
      </c>
      <c r="W1374" s="100">
        <f t="shared" si="107"/>
        <v>-139.82253132681817</v>
      </c>
      <c r="X1374">
        <v>0.53820199999999996</v>
      </c>
      <c r="Y1374" s="100">
        <f t="shared" si="108"/>
        <v>-116.5448962533402</v>
      </c>
      <c r="Z1374">
        <v>0.53820199999999996</v>
      </c>
      <c r="AA1374" s="100">
        <f t="shared" si="109"/>
        <v>-116.5448962533402</v>
      </c>
      <c r="AB1374">
        <v>0.440164</v>
      </c>
      <c r="AC1374">
        <v>-1</v>
      </c>
      <c r="AD1374">
        <v>2</v>
      </c>
      <c r="AE1374">
        <v>3</v>
      </c>
      <c r="AF1374" t="s">
        <v>222</v>
      </c>
      <c r="AG1374" s="99" t="s">
        <v>324</v>
      </c>
      <c r="AH1374">
        <v>-1</v>
      </c>
      <c r="AI1374">
        <v>5</v>
      </c>
      <c r="AJ1374">
        <v>-1</v>
      </c>
    </row>
    <row r="1375" spans="1:36" x14ac:dyDescent="0.2">
      <c r="A1375">
        <v>825027</v>
      </c>
      <c r="B1375" s="85">
        <v>46116</v>
      </c>
      <c r="C1375">
        <v>2026</v>
      </c>
      <c r="D1375">
        <v>4.0999999999999996</v>
      </c>
      <c r="E1375">
        <v>9.5</v>
      </c>
      <c r="F1375">
        <v>-106</v>
      </c>
      <c r="G1375">
        <v>20</v>
      </c>
      <c r="H1375">
        <v>-108</v>
      </c>
      <c r="I1375">
        <v>0.519231</v>
      </c>
      <c r="J1375">
        <v>-106</v>
      </c>
      <c r="K1375">
        <v>-108</v>
      </c>
      <c r="L1375">
        <v>0.33728248799999999</v>
      </c>
      <c r="M1375">
        <v>12</v>
      </c>
      <c r="N1375">
        <v>-102</v>
      </c>
      <c r="O1375">
        <v>0.50495000000000001</v>
      </c>
      <c r="P1375">
        <v>-104</v>
      </c>
      <c r="Q1375">
        <v>-102</v>
      </c>
      <c r="R1375" s="99">
        <v>0.51856303699999995</v>
      </c>
      <c r="S1375" s="102">
        <f t="shared" si="105"/>
        <v>107.71151300237824</v>
      </c>
      <c r="T1375" s="99">
        <v>0.41909317800000001</v>
      </c>
      <c r="U1375" s="102">
        <f t="shared" si="106"/>
        <v>-138.6104218570697</v>
      </c>
      <c r="V1375">
        <v>0.51343899999999998</v>
      </c>
      <c r="W1375" s="100">
        <f t="shared" si="107"/>
        <v>-105.52407611789683</v>
      </c>
      <c r="X1375">
        <v>0.52319700000000002</v>
      </c>
      <c r="Y1375" s="100">
        <f t="shared" si="108"/>
        <v>-109.73022401285229</v>
      </c>
      <c r="Z1375">
        <v>0.52319700000000002</v>
      </c>
      <c r="AA1375" s="100">
        <f t="shared" si="109"/>
        <v>-109.73022401285229</v>
      </c>
      <c r="AB1375">
        <v>0.36923099999999998</v>
      </c>
      <c r="AC1375">
        <v>-1</v>
      </c>
      <c r="AD1375">
        <v>0</v>
      </c>
      <c r="AE1375">
        <v>11</v>
      </c>
      <c r="AF1375" t="s">
        <v>229</v>
      </c>
      <c r="AG1375" s="99" t="s">
        <v>324</v>
      </c>
      <c r="AH1375">
        <v>-1</v>
      </c>
      <c r="AI1375">
        <v>11</v>
      </c>
      <c r="AJ1375">
        <v>1</v>
      </c>
    </row>
    <row r="1376" spans="1:36" x14ac:dyDescent="0.2">
      <c r="A1376">
        <v>825104</v>
      </c>
      <c r="B1376" s="85">
        <v>46116</v>
      </c>
      <c r="C1376">
        <v>2026</v>
      </c>
      <c r="D1376">
        <v>4.0999999999999996</v>
      </c>
      <c r="E1376">
        <v>9.5</v>
      </c>
      <c r="F1376">
        <v>-105</v>
      </c>
      <c r="G1376">
        <v>1</v>
      </c>
      <c r="H1376">
        <v>-112</v>
      </c>
      <c r="I1376">
        <v>0.52830200000000005</v>
      </c>
      <c r="J1376">
        <v>-108</v>
      </c>
      <c r="K1376">
        <v>-112</v>
      </c>
      <c r="L1376">
        <v>0.340368381</v>
      </c>
      <c r="M1376">
        <v>0</v>
      </c>
      <c r="N1376">
        <v>101</v>
      </c>
      <c r="O1376">
        <v>0.49751200000000001</v>
      </c>
      <c r="P1376">
        <v>-102</v>
      </c>
      <c r="Q1376">
        <v>101</v>
      </c>
      <c r="R1376" s="99">
        <v>0.54809145999999997</v>
      </c>
      <c r="S1376" s="102">
        <f t="shared" si="105"/>
        <v>121.28371373552709</v>
      </c>
      <c r="T1376" s="99">
        <v>0.29842931900000003</v>
      </c>
      <c r="U1376" s="102">
        <f t="shared" si="106"/>
        <v>-235.08771971563553</v>
      </c>
      <c r="V1376">
        <v>0.479045</v>
      </c>
      <c r="W1376" s="100">
        <f t="shared" si="107"/>
        <v>108.74865618052586</v>
      </c>
      <c r="X1376">
        <v>0.440915</v>
      </c>
      <c r="Y1376" s="100">
        <f t="shared" si="108"/>
        <v>126.80108410918206</v>
      </c>
      <c r="Z1376">
        <v>0.440915</v>
      </c>
      <c r="AA1376" s="100">
        <f t="shared" si="109"/>
        <v>126.80108410918206</v>
      </c>
      <c r="AB1376">
        <v>0.67830199999999996</v>
      </c>
      <c r="AC1376">
        <v>1</v>
      </c>
      <c r="AD1376">
        <v>2</v>
      </c>
      <c r="AE1376">
        <v>1</v>
      </c>
      <c r="AF1376" t="s">
        <v>222</v>
      </c>
      <c r="AG1376" s="99" t="s">
        <v>325</v>
      </c>
      <c r="AH1376">
        <v>1</v>
      </c>
      <c r="AI1376">
        <v>3</v>
      </c>
      <c r="AJ1376">
        <v>-1</v>
      </c>
    </row>
    <row r="1377" spans="1:36" x14ac:dyDescent="0.2">
      <c r="A1377">
        <v>822756</v>
      </c>
      <c r="B1377" s="85">
        <v>46117</v>
      </c>
      <c r="C1377">
        <v>2026</v>
      </c>
      <c r="D1377">
        <v>4.0999999999999996</v>
      </c>
      <c r="E1377">
        <v>9</v>
      </c>
      <c r="F1377">
        <v>-105</v>
      </c>
      <c r="G1377">
        <v>16</v>
      </c>
      <c r="H1377">
        <v>144</v>
      </c>
      <c r="I1377">
        <v>0.40983599999999998</v>
      </c>
      <c r="J1377">
        <v>146</v>
      </c>
      <c r="K1377">
        <v>144</v>
      </c>
      <c r="L1377">
        <v>0.34988272100000001</v>
      </c>
      <c r="M1377">
        <v>14</v>
      </c>
      <c r="N1377">
        <v>-158</v>
      </c>
      <c r="O1377">
        <v>0.61240300000000003</v>
      </c>
      <c r="P1377">
        <v>-160</v>
      </c>
      <c r="Q1377">
        <v>-158</v>
      </c>
      <c r="R1377" s="99">
        <v>0.54873831200000001</v>
      </c>
      <c r="S1377" s="102">
        <f t="shared" si="105"/>
        <v>121.6009084289912</v>
      </c>
      <c r="T1377" s="99">
        <v>0.35493711</v>
      </c>
      <c r="U1377" s="102">
        <f t="shared" si="106"/>
        <v>-181.74005248422736</v>
      </c>
      <c r="V1377">
        <v>0.35841200000000001</v>
      </c>
      <c r="W1377" s="100">
        <f t="shared" si="107"/>
        <v>179.00851533988816</v>
      </c>
      <c r="X1377">
        <v>0.33176099999999997</v>
      </c>
      <c r="Y1377" s="100">
        <f t="shared" si="108"/>
        <v>201.42180666202481</v>
      </c>
      <c r="Z1377">
        <v>0.33176099999999997</v>
      </c>
      <c r="AA1377" s="100">
        <f t="shared" si="109"/>
        <v>201.42180666202481</v>
      </c>
      <c r="AB1377">
        <v>0.25983600000000001</v>
      </c>
      <c r="AC1377">
        <v>-1</v>
      </c>
      <c r="AD1377">
        <v>6</v>
      </c>
      <c r="AE1377">
        <v>8</v>
      </c>
      <c r="AF1377" t="s">
        <v>225</v>
      </c>
      <c r="AG1377" s="99" t="s">
        <v>323</v>
      </c>
      <c r="AH1377">
        <v>1</v>
      </c>
      <c r="AI1377">
        <v>14</v>
      </c>
      <c r="AJ1377">
        <v>1</v>
      </c>
    </row>
    <row r="1378" spans="1:36" x14ac:dyDescent="0.2">
      <c r="A1378">
        <v>822917</v>
      </c>
      <c r="B1378" s="85">
        <v>46117</v>
      </c>
      <c r="C1378">
        <v>2026</v>
      </c>
      <c r="D1378">
        <v>4.0999999999999996</v>
      </c>
      <c r="E1378">
        <v>7.5</v>
      </c>
      <c r="F1378">
        <v>-105</v>
      </c>
      <c r="G1378">
        <v>28</v>
      </c>
      <c r="H1378">
        <v>-122</v>
      </c>
      <c r="I1378">
        <v>0.54954999999999998</v>
      </c>
      <c r="J1378">
        <v>-112</v>
      </c>
      <c r="K1378">
        <v>-122</v>
      </c>
      <c r="L1378">
        <v>0.33222175900000001</v>
      </c>
      <c r="M1378">
        <v>6</v>
      </c>
      <c r="N1378">
        <v>110</v>
      </c>
      <c r="O1378">
        <v>0.47619</v>
      </c>
      <c r="P1378">
        <v>101</v>
      </c>
      <c r="Q1378">
        <v>110</v>
      </c>
      <c r="R1378" s="99">
        <v>0.50015785400000001</v>
      </c>
      <c r="S1378" s="102">
        <f t="shared" si="105"/>
        <v>100.06316154060366</v>
      </c>
      <c r="T1378" s="99">
        <v>0.56784104000000002</v>
      </c>
      <c r="U1378" s="102">
        <f t="shared" si="106"/>
        <v>131.39633619999455</v>
      </c>
      <c r="V1378">
        <v>0.51900299999999999</v>
      </c>
      <c r="W1378" s="100">
        <f t="shared" si="107"/>
        <v>-107.90150458318865</v>
      </c>
      <c r="X1378">
        <v>0.595024</v>
      </c>
      <c r="Y1378" s="100">
        <f t="shared" si="108"/>
        <v>-146.92821302990794</v>
      </c>
      <c r="Z1378">
        <v>0.595024</v>
      </c>
      <c r="AA1378" s="100">
        <f t="shared" si="109"/>
        <v>-146.92821302990794</v>
      </c>
      <c r="AB1378">
        <v>0.39955000000000002</v>
      </c>
      <c r="AC1378">
        <v>-1</v>
      </c>
      <c r="AD1378">
        <v>1</v>
      </c>
      <c r="AE1378">
        <v>2</v>
      </c>
      <c r="AF1378" t="s">
        <v>222</v>
      </c>
      <c r="AG1378" s="99" t="s">
        <v>324</v>
      </c>
      <c r="AH1378">
        <v>-1</v>
      </c>
      <c r="AI1378">
        <v>3</v>
      </c>
      <c r="AJ1378">
        <v>-1</v>
      </c>
    </row>
    <row r="1379" spans="1:36" x14ac:dyDescent="0.2">
      <c r="A1379">
        <v>823238</v>
      </c>
      <c r="B1379" s="85">
        <v>46117</v>
      </c>
      <c r="C1379">
        <v>2026</v>
      </c>
      <c r="D1379">
        <v>4.0999999999999996</v>
      </c>
      <c r="E1379">
        <v>7</v>
      </c>
      <c r="F1379">
        <v>-106</v>
      </c>
      <c r="G1379">
        <v>25</v>
      </c>
      <c r="H1379">
        <v>-120</v>
      </c>
      <c r="I1379">
        <v>0.54545500000000002</v>
      </c>
      <c r="J1379">
        <v>-120</v>
      </c>
      <c r="K1379">
        <v>-120</v>
      </c>
      <c r="L1379">
        <v>0.32085561499999998</v>
      </c>
      <c r="M1379">
        <v>18</v>
      </c>
      <c r="N1379">
        <v>108</v>
      </c>
      <c r="O1379">
        <v>0.480769</v>
      </c>
      <c r="P1379">
        <v>108</v>
      </c>
      <c r="Q1379">
        <v>108</v>
      </c>
      <c r="R1379" s="99">
        <v>0.53064427300000006</v>
      </c>
      <c r="S1379" s="102">
        <f t="shared" si="105"/>
        <v>113.0580160152174</v>
      </c>
      <c r="T1379" s="99">
        <v>0.42540521999999997</v>
      </c>
      <c r="U1379" s="102">
        <f t="shared" si="106"/>
        <v>-135.06998809276482</v>
      </c>
      <c r="V1379">
        <v>0.55254800000000004</v>
      </c>
      <c r="W1379" s="100">
        <f t="shared" si="107"/>
        <v>-123.4876590114694</v>
      </c>
      <c r="X1379">
        <v>0.48659200000000002</v>
      </c>
      <c r="Y1379" s="100">
        <f t="shared" si="108"/>
        <v>105.51098250690515</v>
      </c>
      <c r="Z1379">
        <v>0.48659200000000002</v>
      </c>
      <c r="AA1379" s="100">
        <f t="shared" si="109"/>
        <v>105.51098250690515</v>
      </c>
      <c r="AB1379">
        <v>0.395455</v>
      </c>
      <c r="AC1379">
        <v>-1</v>
      </c>
      <c r="AD1379">
        <v>2</v>
      </c>
      <c r="AE1379">
        <v>5</v>
      </c>
      <c r="AF1379" t="s">
        <v>228</v>
      </c>
      <c r="AG1379" s="99" t="s">
        <v>324</v>
      </c>
      <c r="AH1379">
        <v>-1</v>
      </c>
      <c r="AI1379">
        <v>7</v>
      </c>
      <c r="AJ1379">
        <v>-1</v>
      </c>
    </row>
    <row r="1380" spans="1:36" x14ac:dyDescent="0.2">
      <c r="A1380">
        <v>823405</v>
      </c>
      <c r="B1380" s="85">
        <v>46117</v>
      </c>
      <c r="C1380">
        <v>2026</v>
      </c>
      <c r="D1380">
        <v>4.0999999999999996</v>
      </c>
      <c r="E1380">
        <v>8.5</v>
      </c>
      <c r="F1380">
        <v>105</v>
      </c>
      <c r="G1380">
        <v>22</v>
      </c>
      <c r="H1380">
        <v>-120</v>
      </c>
      <c r="I1380">
        <v>0.54545500000000002</v>
      </c>
      <c r="J1380">
        <v>-120</v>
      </c>
      <c r="K1380">
        <v>-120</v>
      </c>
      <c r="L1380">
        <v>0.33647680099999999</v>
      </c>
      <c r="M1380">
        <v>2</v>
      </c>
      <c r="N1380">
        <v>108</v>
      </c>
      <c r="O1380">
        <v>0.480769</v>
      </c>
      <c r="P1380">
        <v>108</v>
      </c>
      <c r="Q1380">
        <v>108</v>
      </c>
      <c r="R1380" s="99">
        <v>0.47956056200000002</v>
      </c>
      <c r="S1380" s="102">
        <f t="shared" si="105"/>
        <v>-108.52423640290918</v>
      </c>
      <c r="T1380" s="99">
        <v>0.41141690199999997</v>
      </c>
      <c r="U1380" s="102">
        <f t="shared" si="106"/>
        <v>-143.06244958307522</v>
      </c>
      <c r="V1380">
        <v>0.45635100000000001</v>
      </c>
      <c r="W1380" s="100">
        <f t="shared" si="107"/>
        <v>119.12957350811109</v>
      </c>
      <c r="X1380">
        <v>0.51782899999999998</v>
      </c>
      <c r="Y1380" s="100">
        <f t="shared" si="108"/>
        <v>-107.39530166683605</v>
      </c>
      <c r="Z1380">
        <v>0.51782899999999998</v>
      </c>
      <c r="AA1380" s="100">
        <f t="shared" si="109"/>
        <v>-107.39530166683605</v>
      </c>
      <c r="AB1380">
        <v>0.69545500000000005</v>
      </c>
      <c r="AC1380">
        <v>1</v>
      </c>
      <c r="AD1380">
        <v>8</v>
      </c>
      <c r="AE1380">
        <v>2</v>
      </c>
      <c r="AF1380" t="s">
        <v>224</v>
      </c>
      <c r="AG1380" s="99" t="s">
        <v>325</v>
      </c>
      <c r="AH1380">
        <v>1</v>
      </c>
      <c r="AI1380">
        <v>10</v>
      </c>
      <c r="AJ1380">
        <v>1</v>
      </c>
    </row>
    <row r="1381" spans="1:36" x14ac:dyDescent="0.2">
      <c r="A1381">
        <v>823729</v>
      </c>
      <c r="B1381" s="85">
        <v>46117</v>
      </c>
      <c r="C1381">
        <v>2026</v>
      </c>
      <c r="D1381">
        <v>4.0999999999999996</v>
      </c>
      <c r="E1381">
        <v>8</v>
      </c>
      <c r="F1381">
        <v>-105.5</v>
      </c>
      <c r="G1381">
        <v>15</v>
      </c>
      <c r="H1381">
        <v>-112</v>
      </c>
      <c r="I1381">
        <v>0.52830200000000005</v>
      </c>
      <c r="J1381">
        <v>-118</v>
      </c>
      <c r="K1381">
        <v>-112</v>
      </c>
      <c r="L1381">
        <v>0.31912251699999999</v>
      </c>
      <c r="M1381">
        <v>27</v>
      </c>
      <c r="N1381">
        <v>101</v>
      </c>
      <c r="O1381">
        <v>0.49751200000000001</v>
      </c>
      <c r="P1381">
        <v>107</v>
      </c>
      <c r="Q1381">
        <v>101</v>
      </c>
      <c r="R1381" s="99">
        <v>0.51701997899999996</v>
      </c>
      <c r="S1381" s="102">
        <f t="shared" si="105"/>
        <v>107.04790188412368</v>
      </c>
      <c r="T1381" s="99">
        <v>0.38913014400000001</v>
      </c>
      <c r="U1381" s="102">
        <f t="shared" si="106"/>
        <v>-156.98343225756369</v>
      </c>
      <c r="V1381">
        <v>0.54539599999999999</v>
      </c>
      <c r="W1381" s="100">
        <f t="shared" si="107"/>
        <v>-119.97166764920676</v>
      </c>
      <c r="X1381">
        <v>0.51863700000000001</v>
      </c>
      <c r="Y1381" s="100">
        <f t="shared" si="108"/>
        <v>-107.74342855599622</v>
      </c>
      <c r="Z1381">
        <v>0.51863700000000001</v>
      </c>
      <c r="AA1381" s="100">
        <f t="shared" si="109"/>
        <v>-107.74342855599622</v>
      </c>
      <c r="AB1381">
        <v>0.37830200000000003</v>
      </c>
      <c r="AC1381">
        <v>-1</v>
      </c>
      <c r="AD1381">
        <v>1</v>
      </c>
      <c r="AE1381">
        <v>4</v>
      </c>
      <c r="AF1381" t="s">
        <v>228</v>
      </c>
      <c r="AG1381" s="99" t="s">
        <v>324</v>
      </c>
      <c r="AH1381">
        <v>-1</v>
      </c>
      <c r="AI1381">
        <v>5</v>
      </c>
      <c r="AJ1381">
        <v>-1</v>
      </c>
    </row>
    <row r="1382" spans="1:36" x14ac:dyDescent="0.2">
      <c r="A1382">
        <v>824053</v>
      </c>
      <c r="B1382" s="85">
        <v>46117</v>
      </c>
      <c r="C1382">
        <v>2026</v>
      </c>
      <c r="D1382">
        <v>4.0999999999999996</v>
      </c>
      <c r="E1382">
        <v>9</v>
      </c>
      <c r="F1382">
        <v>-118</v>
      </c>
      <c r="G1382">
        <v>4</v>
      </c>
      <c r="H1382">
        <v>138</v>
      </c>
      <c r="I1382">
        <v>0.42016799999999999</v>
      </c>
      <c r="J1382">
        <v>132</v>
      </c>
      <c r="K1382">
        <v>138</v>
      </c>
      <c r="L1382">
        <v>0.34782608700000001</v>
      </c>
      <c r="M1382">
        <v>24</v>
      </c>
      <c r="N1382">
        <v>-164</v>
      </c>
      <c r="O1382">
        <v>0.62121199999999999</v>
      </c>
      <c r="P1382">
        <v>-156</v>
      </c>
      <c r="Q1382">
        <v>-164</v>
      </c>
      <c r="R1382" s="99">
        <v>0.53840915600000006</v>
      </c>
      <c r="S1382" s="102">
        <f t="shared" si="105"/>
        <v>116.64207880171907</v>
      </c>
      <c r="T1382" s="99">
        <v>0.486362768</v>
      </c>
      <c r="U1382" s="102">
        <f t="shared" si="106"/>
        <v>-105.60784373198567</v>
      </c>
      <c r="V1382">
        <v>0.5</v>
      </c>
      <c r="W1382" s="100">
        <f t="shared" si="107"/>
        <v>-100</v>
      </c>
      <c r="X1382">
        <v>0.5</v>
      </c>
      <c r="Y1382" s="100">
        <f t="shared" si="108"/>
        <v>-100</v>
      </c>
      <c r="Z1382">
        <v>0.5</v>
      </c>
      <c r="AA1382" s="100">
        <f t="shared" si="109"/>
        <v>-100</v>
      </c>
      <c r="AB1382">
        <v>0.57016800000000001</v>
      </c>
      <c r="AC1382">
        <v>1</v>
      </c>
      <c r="AD1382">
        <v>8</v>
      </c>
      <c r="AE1382">
        <v>7</v>
      </c>
      <c r="AF1382" t="s">
        <v>222</v>
      </c>
      <c r="AG1382" s="99" t="s">
        <v>326</v>
      </c>
      <c r="AH1382">
        <v>-1</v>
      </c>
      <c r="AI1382">
        <v>15</v>
      </c>
      <c r="AJ1382">
        <v>1</v>
      </c>
    </row>
    <row r="1383" spans="1:36" x14ac:dyDescent="0.2">
      <c r="A1383">
        <v>824131</v>
      </c>
      <c r="B1383" s="85">
        <v>46117</v>
      </c>
      <c r="C1383">
        <v>2026</v>
      </c>
      <c r="D1383">
        <v>4.0999999999999996</v>
      </c>
      <c r="E1383">
        <v>7.5</v>
      </c>
      <c r="F1383">
        <v>-105.5</v>
      </c>
      <c r="G1383">
        <v>13</v>
      </c>
      <c r="H1383">
        <v>-120</v>
      </c>
      <c r="I1383">
        <v>0.54545500000000002</v>
      </c>
      <c r="J1383">
        <v>-132</v>
      </c>
      <c r="K1383">
        <v>-120</v>
      </c>
      <c r="L1383">
        <v>0.32365466500000001</v>
      </c>
      <c r="M1383">
        <v>17</v>
      </c>
      <c r="N1383">
        <v>108</v>
      </c>
      <c r="O1383">
        <v>0.480769</v>
      </c>
      <c r="P1383">
        <v>119</v>
      </c>
      <c r="Q1383">
        <v>108</v>
      </c>
      <c r="R1383" s="99">
        <v>0.46343841400000002</v>
      </c>
      <c r="S1383" s="102">
        <f t="shared" si="105"/>
        <v>-115.7784011404803</v>
      </c>
      <c r="T1383" s="99">
        <v>0.543913969</v>
      </c>
      <c r="U1383" s="102">
        <f t="shared" si="106"/>
        <v>119.25687963023802</v>
      </c>
      <c r="V1383">
        <v>0.54817499999999997</v>
      </c>
      <c r="W1383" s="100">
        <f t="shared" si="107"/>
        <v>-121.32462789796934</v>
      </c>
      <c r="X1383">
        <v>0.525038</v>
      </c>
      <c r="Y1383" s="100">
        <f t="shared" si="108"/>
        <v>-110.54315924221308</v>
      </c>
      <c r="Z1383">
        <v>0.525038</v>
      </c>
      <c r="AA1383" s="100">
        <f t="shared" si="109"/>
        <v>-110.54315924221308</v>
      </c>
      <c r="AB1383">
        <v>0.395455</v>
      </c>
      <c r="AC1383">
        <v>-1</v>
      </c>
      <c r="AD1383">
        <v>5</v>
      </c>
      <c r="AE1383">
        <v>8</v>
      </c>
      <c r="AF1383" t="s">
        <v>228</v>
      </c>
      <c r="AG1383" s="99" t="s">
        <v>324</v>
      </c>
      <c r="AH1383">
        <v>-1</v>
      </c>
      <c r="AI1383">
        <v>13</v>
      </c>
      <c r="AJ1383">
        <v>1</v>
      </c>
    </row>
    <row r="1384" spans="1:36" x14ac:dyDescent="0.2">
      <c r="A1384">
        <v>824296</v>
      </c>
      <c r="B1384" s="85">
        <v>46117</v>
      </c>
      <c r="C1384">
        <v>2026</v>
      </c>
      <c r="D1384">
        <v>4.0999999999999996</v>
      </c>
      <c r="E1384">
        <v>8</v>
      </c>
      <c r="F1384">
        <v>-112</v>
      </c>
      <c r="G1384">
        <v>10</v>
      </c>
      <c r="H1384">
        <v>-142</v>
      </c>
      <c r="I1384">
        <v>0.58677699999999999</v>
      </c>
      <c r="J1384">
        <v>-136</v>
      </c>
      <c r="K1384">
        <v>-142</v>
      </c>
      <c r="L1384">
        <v>0.34727845299999999</v>
      </c>
      <c r="M1384">
        <v>26</v>
      </c>
      <c r="N1384">
        <v>120</v>
      </c>
      <c r="O1384">
        <v>0.45454499999999998</v>
      </c>
      <c r="P1384">
        <v>116</v>
      </c>
      <c r="Q1384">
        <v>120</v>
      </c>
      <c r="R1384" s="99">
        <v>0.46047582500000001</v>
      </c>
      <c r="S1384" s="102">
        <f t="shared" si="105"/>
        <v>-117.16666667571525</v>
      </c>
      <c r="T1384" s="99">
        <v>0.22984887500000001</v>
      </c>
      <c r="U1384" s="102">
        <f t="shared" si="106"/>
        <v>-335.06847705911099</v>
      </c>
      <c r="V1384">
        <v>0.5</v>
      </c>
      <c r="W1384" s="100">
        <f t="shared" si="107"/>
        <v>-100</v>
      </c>
      <c r="X1384">
        <v>0.5</v>
      </c>
      <c r="Y1384" s="100">
        <f t="shared" si="108"/>
        <v>-100</v>
      </c>
      <c r="Z1384">
        <v>0.5</v>
      </c>
      <c r="AA1384" s="100">
        <f t="shared" si="109"/>
        <v>-100</v>
      </c>
      <c r="AB1384">
        <v>0.43677700000000003</v>
      </c>
      <c r="AC1384">
        <v>-1</v>
      </c>
      <c r="AD1384">
        <v>3</v>
      </c>
      <c r="AE1384">
        <v>5</v>
      </c>
      <c r="AF1384" t="s">
        <v>225</v>
      </c>
      <c r="AG1384" s="99" t="s">
        <v>324</v>
      </c>
      <c r="AH1384">
        <v>-1</v>
      </c>
      <c r="AI1384">
        <v>8</v>
      </c>
      <c r="AJ1384">
        <v>0</v>
      </c>
    </row>
    <row r="1385" spans="1:36" x14ac:dyDescent="0.2">
      <c r="A1385">
        <v>824379</v>
      </c>
      <c r="B1385" s="85">
        <v>46117</v>
      </c>
      <c r="C1385">
        <v>2026</v>
      </c>
      <c r="D1385">
        <v>4.0999999999999996</v>
      </c>
      <c r="E1385">
        <v>11</v>
      </c>
      <c r="F1385">
        <v>-106</v>
      </c>
      <c r="G1385">
        <v>8</v>
      </c>
      <c r="H1385">
        <v>134</v>
      </c>
      <c r="I1385">
        <v>0.42735000000000001</v>
      </c>
      <c r="J1385">
        <v>130</v>
      </c>
      <c r="K1385">
        <v>134</v>
      </c>
      <c r="L1385">
        <v>0.37799862899999997</v>
      </c>
      <c r="M1385">
        <v>21</v>
      </c>
      <c r="N1385">
        <v>-147</v>
      </c>
      <c r="O1385">
        <v>0.59514199999999995</v>
      </c>
      <c r="P1385">
        <v>-143</v>
      </c>
      <c r="Q1385">
        <v>-147</v>
      </c>
      <c r="R1385" s="99">
        <v>0.55569942299999997</v>
      </c>
      <c r="S1385" s="102">
        <f t="shared" si="105"/>
        <v>125.07285647751927</v>
      </c>
      <c r="T1385" s="99">
        <v>0.36084284500000002</v>
      </c>
      <c r="U1385" s="102">
        <f t="shared" si="106"/>
        <v>-177.12895346449221</v>
      </c>
      <c r="V1385">
        <v>0.519119</v>
      </c>
      <c r="W1385" s="100">
        <f t="shared" si="107"/>
        <v>-107.95165539915281</v>
      </c>
      <c r="X1385">
        <v>0.33420800000000001</v>
      </c>
      <c r="Y1385" s="100">
        <f t="shared" si="108"/>
        <v>199.21486020681732</v>
      </c>
      <c r="Z1385">
        <v>0.33420800000000001</v>
      </c>
      <c r="AA1385" s="100">
        <f t="shared" si="109"/>
        <v>199.21486020681732</v>
      </c>
      <c r="AB1385">
        <v>0.57735000000000003</v>
      </c>
      <c r="AC1385">
        <v>1</v>
      </c>
      <c r="AD1385">
        <v>4</v>
      </c>
      <c r="AE1385">
        <v>1</v>
      </c>
      <c r="AF1385" t="s">
        <v>228</v>
      </c>
      <c r="AG1385" s="99" t="s">
        <v>326</v>
      </c>
      <c r="AH1385">
        <v>-1</v>
      </c>
      <c r="AI1385">
        <v>5</v>
      </c>
      <c r="AJ1385">
        <v>-1</v>
      </c>
    </row>
    <row r="1386" spans="1:36" x14ac:dyDescent="0.2">
      <c r="A1386">
        <v>824459</v>
      </c>
      <c r="B1386" s="85">
        <v>46117</v>
      </c>
      <c r="C1386">
        <v>2026</v>
      </c>
      <c r="D1386">
        <v>4.0999999999999996</v>
      </c>
      <c r="E1386">
        <v>8</v>
      </c>
      <c r="F1386">
        <v>-105</v>
      </c>
      <c r="G1386">
        <v>7</v>
      </c>
      <c r="H1386">
        <v>114</v>
      </c>
      <c r="I1386">
        <v>0.46728999999999998</v>
      </c>
      <c r="J1386">
        <v>118</v>
      </c>
      <c r="K1386">
        <v>114</v>
      </c>
      <c r="L1386">
        <v>0.30274477700000002</v>
      </c>
      <c r="M1386">
        <v>5</v>
      </c>
      <c r="N1386">
        <v>-125</v>
      </c>
      <c r="O1386">
        <v>0.55555600000000005</v>
      </c>
      <c r="P1386">
        <v>-129</v>
      </c>
      <c r="Q1386">
        <v>-125</v>
      </c>
      <c r="R1386" s="99">
        <v>0.51727451300000005</v>
      </c>
      <c r="S1386" s="102">
        <f t="shared" si="105"/>
        <v>107.15707517635175</v>
      </c>
      <c r="T1386" s="99">
        <v>0.54255029600000004</v>
      </c>
      <c r="U1386" s="102">
        <f t="shared" si="106"/>
        <v>118.60326747528076</v>
      </c>
      <c r="V1386">
        <v>0.55548600000000004</v>
      </c>
      <c r="W1386" s="100">
        <f t="shared" si="107"/>
        <v>-124.96479300989395</v>
      </c>
      <c r="X1386">
        <v>0.49041699999999999</v>
      </c>
      <c r="Y1386" s="100">
        <f t="shared" si="108"/>
        <v>103.90810269627684</v>
      </c>
      <c r="Z1386">
        <v>0.49041699999999999</v>
      </c>
      <c r="AA1386" s="100">
        <f t="shared" si="109"/>
        <v>103.90810269627684</v>
      </c>
      <c r="AB1386">
        <v>0.31729000000000002</v>
      </c>
      <c r="AC1386">
        <v>-1</v>
      </c>
      <c r="AD1386">
        <v>0</v>
      </c>
      <c r="AE1386">
        <v>1</v>
      </c>
      <c r="AF1386" t="s">
        <v>222</v>
      </c>
      <c r="AG1386" s="99" t="s">
        <v>323</v>
      </c>
      <c r="AH1386">
        <v>1</v>
      </c>
      <c r="AI1386">
        <v>1</v>
      </c>
      <c r="AJ1386">
        <v>-1</v>
      </c>
    </row>
    <row r="1387" spans="1:36" x14ac:dyDescent="0.2">
      <c r="A1387">
        <v>824460</v>
      </c>
      <c r="B1387" s="85">
        <v>46117</v>
      </c>
      <c r="C1387">
        <v>2026</v>
      </c>
      <c r="D1387">
        <v>4.0999999999999996</v>
      </c>
      <c r="E1387">
        <v>8</v>
      </c>
      <c r="F1387">
        <v>-105</v>
      </c>
      <c r="G1387">
        <v>7</v>
      </c>
      <c r="H1387">
        <v>114</v>
      </c>
      <c r="I1387">
        <v>0.46728999999999998</v>
      </c>
      <c r="J1387">
        <v>118</v>
      </c>
      <c r="K1387">
        <v>114</v>
      </c>
      <c r="L1387">
        <v>0.30274477700000002</v>
      </c>
      <c r="M1387">
        <v>5</v>
      </c>
      <c r="N1387">
        <v>-125</v>
      </c>
      <c r="O1387">
        <v>0.55555600000000005</v>
      </c>
      <c r="P1387">
        <v>-129</v>
      </c>
      <c r="Q1387">
        <v>-125</v>
      </c>
      <c r="R1387" s="99">
        <v>0.51727451300000005</v>
      </c>
      <c r="S1387" s="102">
        <f t="shared" si="105"/>
        <v>107.15707517635175</v>
      </c>
      <c r="T1387" s="99">
        <v>0.50173271600000002</v>
      </c>
      <c r="U1387" s="102">
        <f t="shared" si="106"/>
        <v>100.69549659616024</v>
      </c>
      <c r="V1387">
        <v>0.55548600000000004</v>
      </c>
      <c r="W1387" s="100">
        <f t="shared" si="107"/>
        <v>-124.96479300989395</v>
      </c>
      <c r="X1387">
        <v>0.49041699999999999</v>
      </c>
      <c r="Y1387" s="100">
        <f t="shared" si="108"/>
        <v>103.90810269627684</v>
      </c>
      <c r="Z1387">
        <v>0.49041699999999999</v>
      </c>
      <c r="AA1387" s="100">
        <f t="shared" si="109"/>
        <v>103.90810269627684</v>
      </c>
      <c r="AB1387">
        <v>0.61729000000000001</v>
      </c>
      <c r="AC1387">
        <v>1</v>
      </c>
      <c r="AD1387">
        <v>6</v>
      </c>
      <c r="AE1387">
        <v>5</v>
      </c>
      <c r="AF1387" t="s">
        <v>222</v>
      </c>
      <c r="AG1387" s="99" t="s">
        <v>326</v>
      </c>
      <c r="AH1387">
        <v>-1</v>
      </c>
      <c r="AI1387">
        <v>11</v>
      </c>
      <c r="AJ1387">
        <v>1</v>
      </c>
    </row>
    <row r="1388" spans="1:36" x14ac:dyDescent="0.2">
      <c r="A1388">
        <v>824620</v>
      </c>
      <c r="B1388" s="85">
        <v>46117</v>
      </c>
      <c r="C1388">
        <v>2026</v>
      </c>
      <c r="D1388">
        <v>4.0999999999999996</v>
      </c>
      <c r="E1388">
        <v>8</v>
      </c>
      <c r="F1388">
        <v>-105</v>
      </c>
      <c r="G1388">
        <v>9</v>
      </c>
      <c r="H1388">
        <v>140</v>
      </c>
      <c r="I1388">
        <v>0.41666700000000001</v>
      </c>
      <c r="J1388">
        <v>126</v>
      </c>
      <c r="K1388">
        <v>140</v>
      </c>
      <c r="L1388">
        <v>0.33585476600000003</v>
      </c>
      <c r="M1388">
        <v>29</v>
      </c>
      <c r="N1388">
        <v>-154</v>
      </c>
      <c r="O1388">
        <v>0.60629900000000003</v>
      </c>
      <c r="P1388">
        <v>-138</v>
      </c>
      <c r="Q1388">
        <v>-154</v>
      </c>
      <c r="R1388" s="99">
        <v>0.56669630100000001</v>
      </c>
      <c r="S1388" s="102">
        <f t="shared" si="105"/>
        <v>130.78501344619264</v>
      </c>
      <c r="T1388" s="99">
        <v>0.52416895500000005</v>
      </c>
      <c r="U1388" s="102">
        <f t="shared" si="106"/>
        <v>110.15862888895786</v>
      </c>
      <c r="V1388">
        <v>0.41605300000000001</v>
      </c>
      <c r="W1388" s="100">
        <f t="shared" si="107"/>
        <v>140.35399336142271</v>
      </c>
      <c r="X1388">
        <v>0.35028799999999999</v>
      </c>
      <c r="Y1388" s="100">
        <f t="shared" si="108"/>
        <v>185.47937696980773</v>
      </c>
      <c r="Z1388">
        <v>0.35028799999999999</v>
      </c>
      <c r="AA1388" s="100">
        <f t="shared" si="109"/>
        <v>185.47937696980773</v>
      </c>
      <c r="AB1388">
        <v>0.56666700000000003</v>
      </c>
      <c r="AC1388">
        <v>1</v>
      </c>
      <c r="AD1388">
        <v>3</v>
      </c>
      <c r="AE1388">
        <v>0</v>
      </c>
      <c r="AF1388" t="s">
        <v>228</v>
      </c>
      <c r="AG1388" s="99" t="s">
        <v>326</v>
      </c>
      <c r="AH1388">
        <v>-1</v>
      </c>
      <c r="AI1388">
        <v>3</v>
      </c>
      <c r="AJ1388">
        <v>-1</v>
      </c>
    </row>
    <row r="1389" spans="1:36" x14ac:dyDescent="0.2">
      <c r="A1389">
        <v>825025</v>
      </c>
      <c r="B1389" s="85">
        <v>46117</v>
      </c>
      <c r="C1389">
        <v>2026</v>
      </c>
      <c r="D1389">
        <v>4.0999999999999996</v>
      </c>
      <c r="E1389">
        <v>10</v>
      </c>
      <c r="F1389">
        <v>-105</v>
      </c>
      <c r="G1389">
        <v>20</v>
      </c>
      <c r="H1389">
        <v>110</v>
      </c>
      <c r="I1389">
        <v>0.47619</v>
      </c>
      <c r="J1389">
        <v>-116</v>
      </c>
      <c r="K1389">
        <v>110</v>
      </c>
      <c r="L1389">
        <v>0.33728248799999999</v>
      </c>
      <c r="M1389">
        <v>12</v>
      </c>
      <c r="N1389">
        <v>-121</v>
      </c>
      <c r="O1389">
        <v>0.54751099999999997</v>
      </c>
      <c r="P1389">
        <v>105</v>
      </c>
      <c r="Q1389">
        <v>-121</v>
      </c>
      <c r="R1389" s="99">
        <v>0.54786546400000002</v>
      </c>
      <c r="S1389" s="102">
        <f t="shared" si="105"/>
        <v>121.1731067586485</v>
      </c>
      <c r="T1389" s="99">
        <v>0.42751157499999998</v>
      </c>
      <c r="U1389" s="102">
        <f t="shared" si="106"/>
        <v>-133.91179525373082</v>
      </c>
      <c r="V1389">
        <v>0.51571599999999995</v>
      </c>
      <c r="W1389" s="100">
        <f t="shared" si="107"/>
        <v>-106.49040645571606</v>
      </c>
      <c r="X1389">
        <v>0.49660900000000002</v>
      </c>
      <c r="Y1389" s="100">
        <f t="shared" si="108"/>
        <v>101.36566191913556</v>
      </c>
      <c r="Z1389">
        <v>0.49660900000000002</v>
      </c>
      <c r="AA1389" s="100">
        <f t="shared" si="109"/>
        <v>101.36566191913556</v>
      </c>
      <c r="AB1389">
        <v>0.62619000000000002</v>
      </c>
      <c r="AC1389">
        <v>1</v>
      </c>
      <c r="AD1389">
        <v>12</v>
      </c>
      <c r="AE1389">
        <v>10</v>
      </c>
      <c r="AF1389" t="s">
        <v>225</v>
      </c>
      <c r="AG1389" s="99" t="s">
        <v>326</v>
      </c>
      <c r="AH1389">
        <v>-1</v>
      </c>
      <c r="AI1389">
        <v>22</v>
      </c>
      <c r="AJ1389">
        <v>1</v>
      </c>
    </row>
    <row r="1390" spans="1:36" x14ac:dyDescent="0.2">
      <c r="A1390">
        <v>825102</v>
      </c>
      <c r="B1390" s="85">
        <v>46117</v>
      </c>
      <c r="C1390">
        <v>2026</v>
      </c>
      <c r="D1390">
        <v>4.0999999999999996</v>
      </c>
      <c r="E1390">
        <v>9</v>
      </c>
      <c r="F1390">
        <v>-114</v>
      </c>
      <c r="G1390">
        <v>1</v>
      </c>
      <c r="H1390">
        <v>-108</v>
      </c>
      <c r="I1390">
        <v>0.519231</v>
      </c>
      <c r="J1390">
        <v>-108</v>
      </c>
      <c r="K1390">
        <v>-108</v>
      </c>
      <c r="L1390">
        <v>0.340368381</v>
      </c>
      <c r="M1390">
        <v>0</v>
      </c>
      <c r="N1390">
        <v>-108</v>
      </c>
      <c r="O1390">
        <v>0.519231</v>
      </c>
      <c r="P1390">
        <v>-108</v>
      </c>
      <c r="Q1390">
        <v>-108</v>
      </c>
      <c r="R1390" s="99">
        <v>0.55619827399999999</v>
      </c>
      <c r="S1390" s="102">
        <f t="shared" si="105"/>
        <v>125.32584742583899</v>
      </c>
      <c r="T1390" s="99">
        <v>0.53170695800000001</v>
      </c>
      <c r="U1390" s="102">
        <f t="shared" si="106"/>
        <v>113.54150292927052</v>
      </c>
      <c r="V1390">
        <v>0.5</v>
      </c>
      <c r="W1390" s="100">
        <f t="shared" si="107"/>
        <v>-100</v>
      </c>
      <c r="X1390">
        <v>0.5</v>
      </c>
      <c r="Y1390" s="100">
        <f t="shared" si="108"/>
        <v>-100</v>
      </c>
      <c r="Z1390">
        <v>0.5</v>
      </c>
      <c r="AA1390" s="100">
        <f t="shared" si="109"/>
        <v>-100</v>
      </c>
      <c r="AB1390">
        <v>0.66923100000000002</v>
      </c>
      <c r="AC1390">
        <v>1</v>
      </c>
      <c r="AD1390">
        <v>6</v>
      </c>
      <c r="AE1390">
        <v>5</v>
      </c>
      <c r="AF1390" t="s">
        <v>222</v>
      </c>
      <c r="AG1390" s="99" t="s">
        <v>326</v>
      </c>
      <c r="AH1390">
        <v>-1</v>
      </c>
      <c r="AI1390">
        <v>11</v>
      </c>
      <c r="AJ1390">
        <v>1</v>
      </c>
    </row>
    <row r="1391" spans="1:36" x14ac:dyDescent="0.2">
      <c r="A1391">
        <v>822755</v>
      </c>
      <c r="B1391" s="85">
        <v>46118</v>
      </c>
      <c r="C1391">
        <v>2026</v>
      </c>
      <c r="D1391">
        <v>4.0999999999999996</v>
      </c>
      <c r="E1391">
        <v>8</v>
      </c>
      <c r="F1391">
        <v>-115</v>
      </c>
      <c r="G1391">
        <v>16</v>
      </c>
      <c r="H1391">
        <v>-102</v>
      </c>
      <c r="I1391">
        <v>0.50495000000000001</v>
      </c>
      <c r="J1391">
        <v>-108</v>
      </c>
      <c r="K1391">
        <v>-102</v>
      </c>
      <c r="L1391">
        <v>0.34988272100000001</v>
      </c>
      <c r="M1391">
        <v>26</v>
      </c>
      <c r="N1391">
        <v>-116</v>
      </c>
      <c r="O1391">
        <v>0.53703699999999999</v>
      </c>
      <c r="P1391">
        <v>-108</v>
      </c>
      <c r="Q1391">
        <v>-116</v>
      </c>
      <c r="R1391" s="99">
        <v>0.50701972399999995</v>
      </c>
      <c r="S1391" s="102">
        <f t="shared" si="105"/>
        <v>102.84787215300271</v>
      </c>
      <c r="T1391" s="99">
        <v>0.44701386500000001</v>
      </c>
      <c r="U1391" s="102">
        <f t="shared" si="106"/>
        <v>-123.70670762080277</v>
      </c>
      <c r="V1391">
        <v>0.5</v>
      </c>
      <c r="W1391" s="100">
        <f t="shared" si="107"/>
        <v>-100</v>
      </c>
      <c r="X1391">
        <v>0.5</v>
      </c>
      <c r="Y1391" s="100">
        <f t="shared" si="108"/>
        <v>-100</v>
      </c>
      <c r="Z1391">
        <v>0.5</v>
      </c>
      <c r="AA1391" s="100">
        <f t="shared" si="109"/>
        <v>-100</v>
      </c>
      <c r="AB1391">
        <v>0.65495000000000003</v>
      </c>
      <c r="AC1391">
        <v>1</v>
      </c>
      <c r="AD1391">
        <v>9</v>
      </c>
      <c r="AE1391">
        <v>6</v>
      </c>
      <c r="AF1391" t="s">
        <v>228</v>
      </c>
      <c r="AG1391" s="99" t="s">
        <v>326</v>
      </c>
      <c r="AH1391">
        <v>-1</v>
      </c>
      <c r="AI1391">
        <v>15</v>
      </c>
      <c r="AJ1391">
        <v>1</v>
      </c>
    </row>
    <row r="1392" spans="1:36" x14ac:dyDescent="0.2">
      <c r="A1392">
        <v>822832</v>
      </c>
      <c r="B1392" s="85">
        <v>46118</v>
      </c>
      <c r="C1392">
        <v>2026</v>
      </c>
      <c r="D1392">
        <v>4.0999999999999996</v>
      </c>
      <c r="E1392">
        <v>8.5</v>
      </c>
      <c r="F1392">
        <v>-125</v>
      </c>
      <c r="G1392">
        <v>29</v>
      </c>
      <c r="H1392">
        <v>110</v>
      </c>
      <c r="I1392">
        <v>0.47619</v>
      </c>
      <c r="J1392">
        <v>114</v>
      </c>
      <c r="K1392">
        <v>110</v>
      </c>
      <c r="L1392">
        <v>0.33360588699999999</v>
      </c>
      <c r="M1392">
        <v>14</v>
      </c>
      <c r="N1392">
        <v>-130</v>
      </c>
      <c r="O1392">
        <v>0.56521699999999997</v>
      </c>
      <c r="P1392">
        <v>-134</v>
      </c>
      <c r="Q1392">
        <v>-130</v>
      </c>
      <c r="R1392" s="99">
        <v>0.50282232100000002</v>
      </c>
      <c r="S1392" s="102">
        <f t="shared" si="105"/>
        <v>101.13533697074925</v>
      </c>
      <c r="T1392" s="99">
        <v>0.48114800200000002</v>
      </c>
      <c r="U1392" s="102">
        <f t="shared" si="106"/>
        <v>-107.83625741835665</v>
      </c>
      <c r="V1392">
        <v>0.5</v>
      </c>
      <c r="W1392" s="100">
        <f t="shared" si="107"/>
        <v>-100</v>
      </c>
      <c r="X1392">
        <v>0.5</v>
      </c>
      <c r="Y1392" s="100">
        <f t="shared" si="108"/>
        <v>-100</v>
      </c>
      <c r="Z1392">
        <v>0.5</v>
      </c>
      <c r="AA1392" s="100">
        <f t="shared" si="109"/>
        <v>-100</v>
      </c>
      <c r="AB1392">
        <v>0.32618999999999998</v>
      </c>
      <c r="AC1392">
        <v>-1</v>
      </c>
      <c r="AD1392">
        <v>2</v>
      </c>
      <c r="AE1392">
        <v>14</v>
      </c>
      <c r="AF1392" t="s">
        <v>229</v>
      </c>
      <c r="AG1392" s="99" t="s">
        <v>323</v>
      </c>
      <c r="AH1392">
        <v>1</v>
      </c>
      <c r="AI1392">
        <v>16</v>
      </c>
      <c r="AJ1392">
        <v>1</v>
      </c>
    </row>
    <row r="1393" spans="1:36" x14ac:dyDescent="0.2">
      <c r="A1393">
        <v>822918</v>
      </c>
      <c r="B1393" s="85">
        <v>46118</v>
      </c>
      <c r="C1393">
        <v>2026</v>
      </c>
      <c r="D1393">
        <v>4.0999999999999996</v>
      </c>
      <c r="E1393">
        <v>7.5</v>
      </c>
      <c r="F1393">
        <v>-106</v>
      </c>
      <c r="G1393">
        <v>28</v>
      </c>
      <c r="H1393">
        <v>-118</v>
      </c>
      <c r="I1393">
        <v>0.54128399999999999</v>
      </c>
      <c r="J1393">
        <v>-108</v>
      </c>
      <c r="K1393">
        <v>-118</v>
      </c>
      <c r="L1393">
        <v>0.33222175900000001</v>
      </c>
      <c r="M1393">
        <v>24</v>
      </c>
      <c r="N1393">
        <v>107</v>
      </c>
      <c r="O1393">
        <v>0.48309200000000002</v>
      </c>
      <c r="P1393">
        <v>-102</v>
      </c>
      <c r="Q1393">
        <v>107</v>
      </c>
      <c r="R1393" s="99">
        <v>0.52480634800000003</v>
      </c>
      <c r="S1393" s="102">
        <f t="shared" si="105"/>
        <v>110.44052162548672</v>
      </c>
      <c r="T1393" s="99">
        <v>0.48900865100000002</v>
      </c>
      <c r="U1393" s="102">
        <f t="shared" si="106"/>
        <v>-104.49535973546611</v>
      </c>
      <c r="V1393">
        <v>0.53428600000000004</v>
      </c>
      <c r="W1393" s="100">
        <f t="shared" si="107"/>
        <v>-114.7240581129191</v>
      </c>
      <c r="X1393">
        <v>0.50840200000000002</v>
      </c>
      <c r="Y1393" s="100">
        <f t="shared" si="108"/>
        <v>-103.41824010675391</v>
      </c>
      <c r="Z1393">
        <v>0.50840200000000002</v>
      </c>
      <c r="AA1393" s="100">
        <f t="shared" si="109"/>
        <v>-103.41824010675391</v>
      </c>
      <c r="AB1393">
        <v>0.69128400000000001</v>
      </c>
      <c r="AC1393">
        <v>1</v>
      </c>
      <c r="AD1393">
        <v>2</v>
      </c>
      <c r="AE1393">
        <v>1</v>
      </c>
      <c r="AF1393" t="s">
        <v>222</v>
      </c>
      <c r="AG1393" s="99" t="s">
        <v>325</v>
      </c>
      <c r="AH1393">
        <v>1</v>
      </c>
      <c r="AI1393">
        <v>3</v>
      </c>
      <c r="AJ1393">
        <v>-1</v>
      </c>
    </row>
    <row r="1394" spans="1:36" x14ac:dyDescent="0.2">
      <c r="A1394">
        <v>823002</v>
      </c>
      <c r="B1394" s="85">
        <v>46118</v>
      </c>
      <c r="C1394">
        <v>2026</v>
      </c>
      <c r="D1394">
        <v>4.0999999999999996</v>
      </c>
      <c r="E1394">
        <v>7.5</v>
      </c>
      <c r="F1394">
        <v>-106</v>
      </c>
      <c r="G1394">
        <v>27</v>
      </c>
      <c r="H1394">
        <v>-120</v>
      </c>
      <c r="I1394">
        <v>0.54545500000000002</v>
      </c>
      <c r="J1394">
        <v>-120</v>
      </c>
      <c r="K1394">
        <v>-120</v>
      </c>
      <c r="L1394">
        <v>0.32069846699999999</v>
      </c>
      <c r="M1394">
        <v>5</v>
      </c>
      <c r="N1394">
        <v>108</v>
      </c>
      <c r="O1394">
        <v>0.480769</v>
      </c>
      <c r="P1394">
        <v>108</v>
      </c>
      <c r="Q1394">
        <v>108</v>
      </c>
      <c r="R1394" s="99">
        <v>0.49144641500000003</v>
      </c>
      <c r="S1394" s="102">
        <f t="shared" si="105"/>
        <v>-103.48098378131421</v>
      </c>
      <c r="T1394" s="99">
        <v>0.53305873199999998</v>
      </c>
      <c r="U1394" s="102">
        <f t="shared" si="106"/>
        <v>114.15969598986054</v>
      </c>
      <c r="V1394">
        <v>0.56998000000000004</v>
      </c>
      <c r="W1394" s="100">
        <f t="shared" si="107"/>
        <v>-132.54732338030792</v>
      </c>
      <c r="X1394">
        <v>0.48353000000000002</v>
      </c>
      <c r="Y1394" s="100">
        <f t="shared" si="108"/>
        <v>106.81240047153227</v>
      </c>
      <c r="Z1394">
        <v>0.48353000000000002</v>
      </c>
      <c r="AA1394" s="100">
        <f t="shared" si="109"/>
        <v>106.81240047153227</v>
      </c>
      <c r="AB1394">
        <v>0.69545500000000005</v>
      </c>
      <c r="AC1394">
        <v>1</v>
      </c>
      <c r="AD1394">
        <v>6</v>
      </c>
      <c r="AE1394">
        <v>4</v>
      </c>
      <c r="AF1394" t="s">
        <v>225</v>
      </c>
      <c r="AG1394" s="99" t="s">
        <v>325</v>
      </c>
      <c r="AH1394">
        <v>1</v>
      </c>
      <c r="AI1394">
        <v>10</v>
      </c>
      <c r="AJ1394">
        <v>1</v>
      </c>
    </row>
    <row r="1395" spans="1:36" x14ac:dyDescent="0.2">
      <c r="A1395">
        <v>823237</v>
      </c>
      <c r="B1395" s="85">
        <v>46118</v>
      </c>
      <c r="C1395">
        <v>2026</v>
      </c>
      <c r="D1395">
        <v>4.0999999999999996</v>
      </c>
      <c r="E1395">
        <v>8</v>
      </c>
      <c r="F1395">
        <v>-105.5</v>
      </c>
      <c r="G1395">
        <v>25</v>
      </c>
      <c r="H1395">
        <v>-102</v>
      </c>
      <c r="I1395">
        <v>0.50495000000000001</v>
      </c>
      <c r="J1395">
        <v>-104</v>
      </c>
      <c r="K1395">
        <v>-102</v>
      </c>
      <c r="L1395">
        <v>0.32085561499999998</v>
      </c>
      <c r="M1395">
        <v>21</v>
      </c>
      <c r="N1395">
        <v>-108</v>
      </c>
      <c r="O1395">
        <v>0.519231</v>
      </c>
      <c r="P1395">
        <v>-106</v>
      </c>
      <c r="Q1395">
        <v>-108</v>
      </c>
      <c r="R1395" s="99">
        <v>0.52146586500000003</v>
      </c>
      <c r="S1395" s="102">
        <f t="shared" si="105"/>
        <v>108.97150837525939</v>
      </c>
      <c r="T1395" s="99">
        <v>0.64871104300000004</v>
      </c>
      <c r="U1395" s="102">
        <f t="shared" si="106"/>
        <v>184.66593670919181</v>
      </c>
      <c r="V1395">
        <v>0.45063999999999999</v>
      </c>
      <c r="W1395" s="100">
        <f t="shared" si="107"/>
        <v>121.90662169359136</v>
      </c>
      <c r="X1395">
        <v>0.48201500000000003</v>
      </c>
      <c r="Y1395" s="100">
        <f t="shared" si="108"/>
        <v>107.46242336856734</v>
      </c>
      <c r="Z1395">
        <v>0.48201500000000003</v>
      </c>
      <c r="AA1395" s="100">
        <f t="shared" si="109"/>
        <v>107.46242336856734</v>
      </c>
      <c r="AB1395">
        <v>0.35494999999999999</v>
      </c>
      <c r="AC1395">
        <v>-1</v>
      </c>
      <c r="AD1395">
        <v>4</v>
      </c>
      <c r="AE1395">
        <v>6</v>
      </c>
      <c r="AF1395" t="s">
        <v>225</v>
      </c>
      <c r="AG1395" s="99" t="s">
        <v>323</v>
      </c>
      <c r="AH1395">
        <v>1</v>
      </c>
      <c r="AI1395">
        <v>10</v>
      </c>
      <c r="AJ1395">
        <v>1</v>
      </c>
    </row>
    <row r="1396" spans="1:36" x14ac:dyDescent="0.2">
      <c r="A1396">
        <v>823401</v>
      </c>
      <c r="B1396" s="85">
        <v>46118</v>
      </c>
      <c r="C1396">
        <v>2026</v>
      </c>
      <c r="D1396">
        <v>4.0999999999999996</v>
      </c>
      <c r="E1396">
        <v>8.5</v>
      </c>
      <c r="F1396">
        <v>-105.5</v>
      </c>
      <c r="G1396">
        <v>22</v>
      </c>
      <c r="H1396">
        <v>-134</v>
      </c>
      <c r="I1396">
        <v>0.57264999999999999</v>
      </c>
      <c r="J1396">
        <v>-118</v>
      </c>
      <c r="K1396">
        <v>-134</v>
      </c>
      <c r="L1396">
        <v>0.33647680099999999</v>
      </c>
      <c r="M1396">
        <v>23</v>
      </c>
      <c r="N1396">
        <v>121</v>
      </c>
      <c r="O1396">
        <v>0.45248899999999997</v>
      </c>
      <c r="P1396">
        <v>107</v>
      </c>
      <c r="Q1396">
        <v>121</v>
      </c>
      <c r="R1396" s="99">
        <v>0.47914873200000002</v>
      </c>
      <c r="S1396" s="102">
        <f t="shared" si="105"/>
        <v>-108.70346370863398</v>
      </c>
      <c r="T1396" s="99">
        <v>0.142728936</v>
      </c>
      <c r="U1396" s="102">
        <f t="shared" si="106"/>
        <v>-600.62877789546462</v>
      </c>
      <c r="V1396">
        <v>0.66247599999999995</v>
      </c>
      <c r="W1396" s="100">
        <f t="shared" si="107"/>
        <v>-196.27522783565016</v>
      </c>
      <c r="X1396">
        <v>0.53476500000000005</v>
      </c>
      <c r="Y1396" s="100">
        <f t="shared" si="108"/>
        <v>-114.94513525422639</v>
      </c>
      <c r="Z1396">
        <v>0.53476500000000005</v>
      </c>
      <c r="AA1396" s="100">
        <f t="shared" si="109"/>
        <v>-114.94513525422639</v>
      </c>
      <c r="AB1396">
        <v>0.42265000000000003</v>
      </c>
      <c r="AC1396">
        <v>-1</v>
      </c>
      <c r="AD1396">
        <v>0</v>
      </c>
      <c r="AE1396">
        <v>5</v>
      </c>
      <c r="AF1396" t="s">
        <v>230</v>
      </c>
      <c r="AG1396" s="99" t="s">
        <v>324</v>
      </c>
      <c r="AH1396">
        <v>-1</v>
      </c>
      <c r="AI1396">
        <v>5</v>
      </c>
      <c r="AJ1396">
        <v>-1</v>
      </c>
    </row>
    <row r="1397" spans="1:36" x14ac:dyDescent="0.2">
      <c r="A1397">
        <v>823728</v>
      </c>
      <c r="B1397" s="85">
        <v>46118</v>
      </c>
      <c r="C1397">
        <v>2026</v>
      </c>
      <c r="D1397">
        <v>4.0999999999999996</v>
      </c>
      <c r="E1397">
        <v>7</v>
      </c>
      <c r="F1397">
        <v>-105.5</v>
      </c>
      <c r="G1397">
        <v>15</v>
      </c>
      <c r="H1397">
        <v>-122</v>
      </c>
      <c r="I1397">
        <v>0.54954999999999998</v>
      </c>
      <c r="J1397">
        <v>-126</v>
      </c>
      <c r="K1397">
        <v>-122</v>
      </c>
      <c r="L1397">
        <v>0.31912251699999999</v>
      </c>
      <c r="M1397">
        <v>10</v>
      </c>
      <c r="N1397">
        <v>110</v>
      </c>
      <c r="O1397">
        <v>0.47619</v>
      </c>
      <c r="P1397">
        <v>114</v>
      </c>
      <c r="Q1397">
        <v>110</v>
      </c>
      <c r="R1397" s="99">
        <v>0.52486043000000004</v>
      </c>
      <c r="S1397" s="102">
        <f t="shared" si="105"/>
        <v>110.464474680566</v>
      </c>
      <c r="T1397" s="99">
        <v>0.43344481600000001</v>
      </c>
      <c r="U1397" s="102">
        <f t="shared" si="106"/>
        <v>-130.7098765716926</v>
      </c>
      <c r="V1397">
        <v>0.561141</v>
      </c>
      <c r="W1397" s="100">
        <f t="shared" si="107"/>
        <v>-127.8636190667162</v>
      </c>
      <c r="X1397">
        <v>0.49630000000000002</v>
      </c>
      <c r="Y1397" s="100">
        <f t="shared" si="108"/>
        <v>101.49103364900263</v>
      </c>
      <c r="Z1397">
        <v>0.49630000000000002</v>
      </c>
      <c r="AA1397" s="100">
        <f t="shared" si="109"/>
        <v>101.49103364900263</v>
      </c>
      <c r="AB1397">
        <v>0.69955000000000001</v>
      </c>
      <c r="AC1397">
        <v>1</v>
      </c>
      <c r="AD1397">
        <v>7</v>
      </c>
      <c r="AE1397">
        <v>3</v>
      </c>
      <c r="AF1397" t="s">
        <v>227</v>
      </c>
      <c r="AG1397" s="99" t="s">
        <v>325</v>
      </c>
      <c r="AH1397">
        <v>1</v>
      </c>
      <c r="AI1397">
        <v>10</v>
      </c>
      <c r="AJ1397">
        <v>1</v>
      </c>
    </row>
    <row r="1398" spans="1:36" x14ac:dyDescent="0.2">
      <c r="A1398">
        <v>823886</v>
      </c>
      <c r="B1398" s="85">
        <v>46118</v>
      </c>
      <c r="C1398">
        <v>2026</v>
      </c>
      <c r="D1398">
        <v>4.0999999999999996</v>
      </c>
      <c r="E1398">
        <v>8.5</v>
      </c>
      <c r="F1398">
        <v>-105</v>
      </c>
      <c r="G1398">
        <v>11</v>
      </c>
      <c r="H1398">
        <v>-130</v>
      </c>
      <c r="I1398">
        <v>0.56521699999999997</v>
      </c>
      <c r="J1398">
        <v>-118</v>
      </c>
      <c r="K1398">
        <v>-130</v>
      </c>
      <c r="L1398">
        <v>0.35061088499999998</v>
      </c>
      <c r="M1398">
        <v>6</v>
      </c>
      <c r="N1398">
        <v>117</v>
      </c>
      <c r="O1398">
        <v>0.46082899999999999</v>
      </c>
      <c r="P1398">
        <v>107</v>
      </c>
      <c r="Q1398">
        <v>117</v>
      </c>
      <c r="R1398" s="99">
        <v>0.465956447</v>
      </c>
      <c r="S1398" s="102">
        <f t="shared" si="105"/>
        <v>-114.61233264146684</v>
      </c>
      <c r="T1398" s="99">
        <v>0.43518410600000001</v>
      </c>
      <c r="U1398" s="102">
        <f t="shared" si="106"/>
        <v>-129.78780387719397</v>
      </c>
      <c r="V1398">
        <v>0.56522899999999998</v>
      </c>
      <c r="W1398" s="100">
        <f t="shared" si="107"/>
        <v>-130.00614116396906</v>
      </c>
      <c r="X1398">
        <v>0.49966699999999997</v>
      </c>
      <c r="Y1398" s="100">
        <f t="shared" si="108"/>
        <v>100.13328877032104</v>
      </c>
      <c r="Z1398">
        <v>0.49966699999999997</v>
      </c>
      <c r="AA1398" s="100">
        <f t="shared" si="109"/>
        <v>100.13328877032104</v>
      </c>
      <c r="AB1398">
        <v>0.415217</v>
      </c>
      <c r="AC1398">
        <v>-1</v>
      </c>
      <c r="AD1398">
        <v>0</v>
      </c>
      <c r="AE1398">
        <v>2</v>
      </c>
      <c r="AF1398" t="s">
        <v>225</v>
      </c>
      <c r="AG1398" s="99" t="s">
        <v>324</v>
      </c>
      <c r="AH1398">
        <v>-1</v>
      </c>
      <c r="AI1398">
        <v>2</v>
      </c>
      <c r="AJ1398">
        <v>-1</v>
      </c>
    </row>
    <row r="1399" spans="1:36" x14ac:dyDescent="0.2">
      <c r="A1399">
        <v>824052</v>
      </c>
      <c r="B1399" s="85">
        <v>46118</v>
      </c>
      <c r="C1399">
        <v>2026</v>
      </c>
      <c r="D1399">
        <v>4.0999999999999996</v>
      </c>
      <c r="E1399">
        <v>7.5</v>
      </c>
      <c r="F1399">
        <v>-105.5</v>
      </c>
      <c r="G1399">
        <v>4</v>
      </c>
      <c r="H1399">
        <v>144</v>
      </c>
      <c r="I1399">
        <v>0.40983599999999998</v>
      </c>
      <c r="J1399">
        <v>134</v>
      </c>
      <c r="K1399">
        <v>144</v>
      </c>
      <c r="L1399">
        <v>0.34782608700000001</v>
      </c>
      <c r="M1399">
        <v>0</v>
      </c>
      <c r="N1399">
        <v>-158</v>
      </c>
      <c r="O1399">
        <v>0.61240300000000003</v>
      </c>
      <c r="P1399">
        <v>-147</v>
      </c>
      <c r="Q1399">
        <v>-158</v>
      </c>
      <c r="R1399" s="99">
        <v>0.568906782</v>
      </c>
      <c r="S1399" s="102">
        <f t="shared" si="105"/>
        <v>131.96839065095196</v>
      </c>
      <c r="T1399" s="99">
        <v>0.591555096</v>
      </c>
      <c r="U1399" s="102">
        <f t="shared" si="106"/>
        <v>144.83106294306955</v>
      </c>
      <c r="V1399">
        <v>0.407665</v>
      </c>
      <c r="W1399" s="100">
        <f t="shared" si="107"/>
        <v>145.29944930273632</v>
      </c>
      <c r="X1399">
        <v>0.36546000000000001</v>
      </c>
      <c r="Y1399" s="100">
        <f t="shared" si="108"/>
        <v>173.62775679964975</v>
      </c>
      <c r="Z1399">
        <v>0.36546000000000001</v>
      </c>
      <c r="AA1399" s="100">
        <f t="shared" si="109"/>
        <v>173.62775679964975</v>
      </c>
      <c r="AB1399">
        <v>0.559836</v>
      </c>
      <c r="AC1399">
        <v>1</v>
      </c>
      <c r="AD1399">
        <v>6</v>
      </c>
      <c r="AE1399">
        <v>2</v>
      </c>
      <c r="AF1399" t="s">
        <v>227</v>
      </c>
      <c r="AG1399" s="99" t="s">
        <v>326</v>
      </c>
      <c r="AH1399">
        <v>-1</v>
      </c>
      <c r="AI1399">
        <v>8</v>
      </c>
      <c r="AJ1399">
        <v>1</v>
      </c>
    </row>
    <row r="1400" spans="1:36" x14ac:dyDescent="0.2">
      <c r="A1400">
        <v>824376</v>
      </c>
      <c r="B1400" s="85">
        <v>46118</v>
      </c>
      <c r="C1400">
        <v>2026</v>
      </c>
      <c r="D1400">
        <v>4.0999999999999996</v>
      </c>
      <c r="E1400">
        <v>10.5</v>
      </c>
      <c r="F1400">
        <v>-108</v>
      </c>
      <c r="G1400">
        <v>8</v>
      </c>
      <c r="H1400">
        <v>130</v>
      </c>
      <c r="I1400">
        <v>0.43478299999999998</v>
      </c>
      <c r="J1400">
        <v>134</v>
      </c>
      <c r="K1400">
        <v>130</v>
      </c>
      <c r="L1400">
        <v>0.37799862899999997</v>
      </c>
      <c r="M1400">
        <v>12</v>
      </c>
      <c r="N1400">
        <v>-154</v>
      </c>
      <c r="O1400">
        <v>0.60629900000000003</v>
      </c>
      <c r="P1400">
        <v>-158</v>
      </c>
      <c r="Q1400">
        <v>-154</v>
      </c>
      <c r="R1400" s="99">
        <v>0.55258111300000001</v>
      </c>
      <c r="S1400" s="102">
        <f t="shared" si="105"/>
        <v>123.50419909743329</v>
      </c>
      <c r="T1400" s="99">
        <v>0.49771228299999998</v>
      </c>
      <c r="U1400" s="102">
        <f t="shared" si="106"/>
        <v>-100.91929296428475</v>
      </c>
      <c r="V1400">
        <v>0.5</v>
      </c>
      <c r="W1400" s="100">
        <f t="shared" si="107"/>
        <v>-100</v>
      </c>
      <c r="X1400">
        <v>0.5</v>
      </c>
      <c r="Y1400" s="100">
        <f t="shared" si="108"/>
        <v>-100</v>
      </c>
      <c r="Z1400">
        <v>0.5</v>
      </c>
      <c r="AA1400" s="100">
        <f t="shared" si="109"/>
        <v>-100</v>
      </c>
      <c r="AB1400">
        <v>0.58478300000000005</v>
      </c>
      <c r="AC1400">
        <v>1</v>
      </c>
      <c r="AD1400">
        <v>9</v>
      </c>
      <c r="AE1400">
        <v>7</v>
      </c>
      <c r="AF1400" t="s">
        <v>225</v>
      </c>
      <c r="AG1400" s="99" t="s">
        <v>326</v>
      </c>
      <c r="AH1400">
        <v>-1</v>
      </c>
      <c r="AI1400">
        <v>16</v>
      </c>
      <c r="AJ1400">
        <v>1</v>
      </c>
    </row>
    <row r="1401" spans="1:36" x14ac:dyDescent="0.2">
      <c r="A1401">
        <v>824456</v>
      </c>
      <c r="B1401" s="85">
        <v>46118</v>
      </c>
      <c r="C1401">
        <v>2026</v>
      </c>
      <c r="D1401">
        <v>4.0999999999999996</v>
      </c>
      <c r="E1401">
        <v>7</v>
      </c>
      <c r="F1401">
        <v>-106</v>
      </c>
      <c r="G1401">
        <v>7</v>
      </c>
      <c r="H1401">
        <v>-118</v>
      </c>
      <c r="I1401">
        <v>0.54128399999999999</v>
      </c>
      <c r="J1401">
        <v>-116</v>
      </c>
      <c r="K1401">
        <v>-118</v>
      </c>
      <c r="L1401">
        <v>0.30274477700000002</v>
      </c>
      <c r="M1401">
        <v>13</v>
      </c>
      <c r="N1401">
        <v>107</v>
      </c>
      <c r="O1401">
        <v>0.48309200000000002</v>
      </c>
      <c r="P1401">
        <v>105</v>
      </c>
      <c r="Q1401">
        <v>107</v>
      </c>
      <c r="R1401" s="99">
        <v>0.53104105300000004</v>
      </c>
      <c r="S1401" s="102">
        <f t="shared" si="105"/>
        <v>113.23828160165159</v>
      </c>
      <c r="T1401" s="99">
        <v>0.467636106</v>
      </c>
      <c r="U1401" s="102">
        <f t="shared" si="106"/>
        <v>-113.84148639711749</v>
      </c>
      <c r="V1401">
        <v>0.55666099999999996</v>
      </c>
      <c r="W1401" s="100">
        <f t="shared" si="107"/>
        <v>-125.56102666356894</v>
      </c>
      <c r="X1401">
        <v>0.53735599999999994</v>
      </c>
      <c r="Y1401" s="100">
        <f t="shared" si="108"/>
        <v>-116.14891795851668</v>
      </c>
      <c r="Z1401">
        <v>0.53735599999999994</v>
      </c>
      <c r="AA1401" s="100">
        <f t="shared" si="109"/>
        <v>-116.14891795851668</v>
      </c>
      <c r="AB1401">
        <v>0.39128400000000002</v>
      </c>
      <c r="AC1401">
        <v>-1</v>
      </c>
      <c r="AD1401">
        <v>2</v>
      </c>
      <c r="AE1401">
        <v>4</v>
      </c>
      <c r="AF1401" t="s">
        <v>225</v>
      </c>
      <c r="AG1401" s="99" t="s">
        <v>324</v>
      </c>
      <c r="AH1401">
        <v>-1</v>
      </c>
      <c r="AI1401">
        <v>6</v>
      </c>
      <c r="AJ1401">
        <v>-1</v>
      </c>
    </row>
    <row r="1402" spans="1:36" x14ac:dyDescent="0.2">
      <c r="A1402">
        <v>824619</v>
      </c>
      <c r="B1402" s="85">
        <v>46118</v>
      </c>
      <c r="C1402">
        <v>2026</v>
      </c>
      <c r="D1402">
        <v>4.0999999999999996</v>
      </c>
      <c r="E1402">
        <v>8.5</v>
      </c>
      <c r="F1402">
        <v>-102</v>
      </c>
      <c r="G1402">
        <v>9</v>
      </c>
      <c r="H1402">
        <v>120</v>
      </c>
      <c r="I1402">
        <v>0.45454499999999998</v>
      </c>
      <c r="J1402">
        <v>120</v>
      </c>
      <c r="K1402">
        <v>120</v>
      </c>
      <c r="L1402">
        <v>0.33585476600000003</v>
      </c>
      <c r="M1402">
        <v>2</v>
      </c>
      <c r="N1402">
        <v>-142</v>
      </c>
      <c r="O1402">
        <v>0.58677699999999999</v>
      </c>
      <c r="P1402">
        <v>-142</v>
      </c>
      <c r="Q1402">
        <v>-142</v>
      </c>
      <c r="R1402" s="99">
        <v>0.51532447599999998</v>
      </c>
      <c r="S1402" s="102">
        <f t="shared" si="105"/>
        <v>106.32360217967185</v>
      </c>
      <c r="T1402" s="99">
        <v>0.72594637200000001</v>
      </c>
      <c r="U1402" s="102">
        <f t="shared" si="106"/>
        <v>264.89208601172032</v>
      </c>
      <c r="V1402">
        <v>0.5</v>
      </c>
      <c r="W1402" s="100">
        <f t="shared" si="107"/>
        <v>-100</v>
      </c>
      <c r="X1402">
        <v>0.5</v>
      </c>
      <c r="Y1402" s="100">
        <f t="shared" si="108"/>
        <v>-100</v>
      </c>
      <c r="Z1402">
        <v>0.5</v>
      </c>
      <c r="AA1402" s="100">
        <f t="shared" si="109"/>
        <v>-100</v>
      </c>
      <c r="AB1402">
        <v>0.30454500000000001</v>
      </c>
      <c r="AC1402">
        <v>-1</v>
      </c>
      <c r="AD1402">
        <v>1</v>
      </c>
      <c r="AE1402">
        <v>2</v>
      </c>
      <c r="AF1402" t="s">
        <v>222</v>
      </c>
      <c r="AG1402" s="99" t="s">
        <v>323</v>
      </c>
      <c r="AH1402">
        <v>1</v>
      </c>
      <c r="AI1402">
        <v>3</v>
      </c>
      <c r="AJ1402">
        <v>-1</v>
      </c>
    </row>
    <row r="1403" spans="1:36" x14ac:dyDescent="0.2">
      <c r="A1403">
        <v>824783</v>
      </c>
      <c r="B1403" s="85">
        <v>46118</v>
      </c>
      <c r="C1403">
        <v>2026</v>
      </c>
      <c r="D1403">
        <v>4.0999999999999996</v>
      </c>
      <c r="E1403">
        <v>8</v>
      </c>
      <c r="F1403">
        <v>-105.5</v>
      </c>
      <c r="G1403">
        <v>3</v>
      </c>
      <c r="H1403">
        <v>108</v>
      </c>
      <c r="I1403">
        <v>0.480769</v>
      </c>
      <c r="J1403">
        <v>-108</v>
      </c>
      <c r="K1403">
        <v>108</v>
      </c>
      <c r="L1403">
        <v>0.34564541199999999</v>
      </c>
      <c r="M1403">
        <v>17</v>
      </c>
      <c r="N1403">
        <v>-118</v>
      </c>
      <c r="O1403">
        <v>0.54128399999999999</v>
      </c>
      <c r="P1403">
        <v>-102</v>
      </c>
      <c r="Q1403">
        <v>-118</v>
      </c>
      <c r="R1403" s="99">
        <v>0.49764368799999997</v>
      </c>
      <c r="S1403" s="102">
        <f t="shared" si="105"/>
        <v>-100.94698759647488</v>
      </c>
      <c r="T1403" s="99">
        <v>0.613760949</v>
      </c>
      <c r="U1403" s="102">
        <f t="shared" si="106"/>
        <v>158.90701559330415</v>
      </c>
      <c r="V1403">
        <v>0.47858899999999999</v>
      </c>
      <c r="W1403" s="100">
        <f t="shared" si="107"/>
        <v>108.94755207495369</v>
      </c>
      <c r="X1403">
        <v>0.50754999999999995</v>
      </c>
      <c r="Y1403" s="100">
        <f t="shared" si="108"/>
        <v>-103.06630114732458</v>
      </c>
      <c r="Z1403">
        <v>0.50754999999999995</v>
      </c>
      <c r="AA1403" s="100">
        <f t="shared" si="109"/>
        <v>-103.06630114732458</v>
      </c>
      <c r="AB1403">
        <v>0.33076899999999998</v>
      </c>
      <c r="AC1403">
        <v>-1</v>
      </c>
      <c r="AD1403">
        <v>6</v>
      </c>
      <c r="AE1403">
        <v>8</v>
      </c>
      <c r="AF1403" t="s">
        <v>225</v>
      </c>
      <c r="AG1403" s="99" t="s">
        <v>323</v>
      </c>
      <c r="AH1403">
        <v>1</v>
      </c>
      <c r="AI1403">
        <v>14</v>
      </c>
      <c r="AJ1403">
        <v>1</v>
      </c>
    </row>
    <row r="1404" spans="1:36" x14ac:dyDescent="0.2">
      <c r="A1404">
        <v>822754</v>
      </c>
      <c r="B1404" s="85">
        <v>46119</v>
      </c>
      <c r="C1404">
        <v>2026</v>
      </c>
      <c r="D1404">
        <v>4.0999999999999996</v>
      </c>
      <c r="E1404">
        <v>7.5</v>
      </c>
      <c r="F1404">
        <v>105</v>
      </c>
      <c r="G1404">
        <v>16</v>
      </c>
      <c r="H1404">
        <v>-112</v>
      </c>
      <c r="I1404">
        <v>0.52830200000000005</v>
      </c>
      <c r="J1404">
        <v>-106</v>
      </c>
      <c r="K1404">
        <v>-112</v>
      </c>
      <c r="L1404">
        <v>0.34988272100000001</v>
      </c>
      <c r="M1404">
        <v>26</v>
      </c>
      <c r="N1404">
        <v>101</v>
      </c>
      <c r="O1404">
        <v>0.49751200000000001</v>
      </c>
      <c r="P1404">
        <v>-104</v>
      </c>
      <c r="Q1404">
        <v>101</v>
      </c>
      <c r="R1404" s="99">
        <v>0.494790432</v>
      </c>
      <c r="S1404" s="102">
        <f t="shared" si="105"/>
        <v>-102.10576747773487</v>
      </c>
      <c r="T1404" s="99">
        <v>0.52151241100000001</v>
      </c>
      <c r="U1404" s="102">
        <f t="shared" si="106"/>
        <v>108.9918365677819</v>
      </c>
      <c r="V1404">
        <v>0.45299</v>
      </c>
      <c r="W1404" s="100">
        <f t="shared" si="107"/>
        <v>120.75542506457096</v>
      </c>
      <c r="X1404">
        <v>0.50549500000000003</v>
      </c>
      <c r="Y1404" s="100">
        <f t="shared" si="108"/>
        <v>-102.22242444464669</v>
      </c>
      <c r="Z1404">
        <v>0.50549500000000003</v>
      </c>
      <c r="AA1404" s="100">
        <f t="shared" si="109"/>
        <v>-102.22242444464669</v>
      </c>
      <c r="AB1404">
        <v>0.37830200000000003</v>
      </c>
      <c r="AC1404">
        <v>-1</v>
      </c>
      <c r="AD1404">
        <v>6</v>
      </c>
      <c r="AE1404">
        <v>7</v>
      </c>
      <c r="AF1404" t="s">
        <v>222</v>
      </c>
      <c r="AG1404" s="99" t="s">
        <v>324</v>
      </c>
      <c r="AH1404">
        <v>-1</v>
      </c>
      <c r="AI1404">
        <v>13</v>
      </c>
      <c r="AJ1404">
        <v>1</v>
      </c>
    </row>
    <row r="1405" spans="1:36" x14ac:dyDescent="0.2">
      <c r="A1405">
        <v>822831</v>
      </c>
      <c r="B1405" s="85">
        <v>46119</v>
      </c>
      <c r="C1405">
        <v>2026</v>
      </c>
      <c r="D1405">
        <v>4.0999999999999996</v>
      </c>
      <c r="E1405">
        <v>7.5</v>
      </c>
      <c r="F1405">
        <v>-105</v>
      </c>
      <c r="G1405">
        <v>29</v>
      </c>
      <c r="H1405">
        <v>130</v>
      </c>
      <c r="I1405">
        <v>0.43478299999999998</v>
      </c>
      <c r="J1405">
        <v>130</v>
      </c>
      <c r="K1405">
        <v>130</v>
      </c>
      <c r="L1405">
        <v>0.33360588699999999</v>
      </c>
      <c r="M1405">
        <v>14</v>
      </c>
      <c r="N1405">
        <v>-143</v>
      </c>
      <c r="O1405">
        <v>0.58847700000000003</v>
      </c>
      <c r="P1405">
        <v>-143</v>
      </c>
      <c r="Q1405">
        <v>-143</v>
      </c>
      <c r="R1405" s="99">
        <v>0.51578115199999996</v>
      </c>
      <c r="S1405" s="102">
        <f t="shared" si="105"/>
        <v>106.51818989086519</v>
      </c>
      <c r="T1405" s="99">
        <v>0.50268885799999996</v>
      </c>
      <c r="U1405" s="102">
        <f t="shared" si="106"/>
        <v>101.08135843857686</v>
      </c>
      <c r="V1405">
        <v>0.44684600000000002</v>
      </c>
      <c r="W1405" s="100">
        <f t="shared" si="107"/>
        <v>123.79074670020542</v>
      </c>
      <c r="X1405">
        <v>0.48332000000000003</v>
      </c>
      <c r="Y1405" s="100">
        <f t="shared" si="108"/>
        <v>106.90225937267236</v>
      </c>
      <c r="Z1405">
        <v>0.48332000000000003</v>
      </c>
      <c r="AA1405" s="100">
        <f t="shared" si="109"/>
        <v>106.90225937267236</v>
      </c>
      <c r="AB1405">
        <v>0.28478300000000001</v>
      </c>
      <c r="AC1405">
        <v>-1</v>
      </c>
      <c r="AD1405">
        <v>1</v>
      </c>
      <c r="AE1405">
        <v>4</v>
      </c>
      <c r="AF1405" t="s">
        <v>228</v>
      </c>
      <c r="AG1405" s="99" t="s">
        <v>323</v>
      </c>
      <c r="AH1405">
        <v>1</v>
      </c>
      <c r="AI1405">
        <v>5</v>
      </c>
      <c r="AJ1405">
        <v>-1</v>
      </c>
    </row>
    <row r="1406" spans="1:36" x14ac:dyDescent="0.2">
      <c r="A1406">
        <v>822916</v>
      </c>
      <c r="B1406" s="85">
        <v>46119</v>
      </c>
      <c r="C1406">
        <v>2026</v>
      </c>
      <c r="D1406">
        <v>4.0999999999999996</v>
      </c>
      <c r="E1406">
        <v>7.5</v>
      </c>
      <c r="F1406">
        <v>-105.5</v>
      </c>
      <c r="G1406">
        <v>28</v>
      </c>
      <c r="H1406">
        <v>-102</v>
      </c>
      <c r="I1406">
        <v>0.50495000000000001</v>
      </c>
      <c r="J1406">
        <v>-106</v>
      </c>
      <c r="K1406">
        <v>-102</v>
      </c>
      <c r="L1406">
        <v>0.33222175900000001</v>
      </c>
      <c r="M1406">
        <v>24</v>
      </c>
      <c r="N1406">
        <v>-108</v>
      </c>
      <c r="O1406">
        <v>0.519231</v>
      </c>
      <c r="P1406">
        <v>-104</v>
      </c>
      <c r="Q1406">
        <v>-108</v>
      </c>
      <c r="R1406" s="99">
        <v>0.51837007300000004</v>
      </c>
      <c r="S1406" s="102">
        <f t="shared" si="105"/>
        <v>107.6282938290087</v>
      </c>
      <c r="T1406" s="99">
        <v>0.49444572599999997</v>
      </c>
      <c r="U1406" s="102">
        <f t="shared" si="106"/>
        <v>-102.2466668060551</v>
      </c>
      <c r="V1406">
        <v>0.51650099999999999</v>
      </c>
      <c r="W1406" s="100">
        <f t="shared" si="107"/>
        <v>-106.8256604460402</v>
      </c>
      <c r="X1406">
        <v>0.50627500000000003</v>
      </c>
      <c r="Y1406" s="100">
        <f t="shared" si="108"/>
        <v>-102.54190085573956</v>
      </c>
      <c r="Z1406">
        <v>0.50627500000000003</v>
      </c>
      <c r="AA1406" s="100">
        <f t="shared" si="109"/>
        <v>-102.54190085573956</v>
      </c>
      <c r="AB1406">
        <v>0.65495000000000003</v>
      </c>
      <c r="AC1406">
        <v>1</v>
      </c>
      <c r="AD1406">
        <v>3</v>
      </c>
      <c r="AE1406">
        <v>2</v>
      </c>
      <c r="AF1406" t="s">
        <v>222</v>
      </c>
      <c r="AG1406" s="99" t="s">
        <v>326</v>
      </c>
      <c r="AH1406">
        <v>-1</v>
      </c>
      <c r="AI1406">
        <v>5</v>
      </c>
      <c r="AJ1406">
        <v>-1</v>
      </c>
    </row>
    <row r="1407" spans="1:36" x14ac:dyDescent="0.2">
      <c r="A1407">
        <v>822999</v>
      </c>
      <c r="B1407" s="85">
        <v>46119</v>
      </c>
      <c r="C1407">
        <v>2026</v>
      </c>
      <c r="D1407">
        <v>4.0999999999999996</v>
      </c>
      <c r="E1407">
        <v>8.5</v>
      </c>
      <c r="F1407">
        <v>-108</v>
      </c>
      <c r="G1407">
        <v>27</v>
      </c>
      <c r="H1407">
        <v>-116</v>
      </c>
      <c r="I1407">
        <v>0.53703699999999999</v>
      </c>
      <c r="J1407">
        <v>-138</v>
      </c>
      <c r="K1407">
        <v>-116</v>
      </c>
      <c r="L1407">
        <v>0.32069846699999999</v>
      </c>
      <c r="M1407">
        <v>5</v>
      </c>
      <c r="N1407">
        <v>-102</v>
      </c>
      <c r="O1407">
        <v>0.50495000000000001</v>
      </c>
      <c r="P1407">
        <v>118</v>
      </c>
      <c r="Q1407">
        <v>-102</v>
      </c>
      <c r="R1407" s="99">
        <v>0.49624416900000001</v>
      </c>
      <c r="S1407" s="102">
        <f t="shared" si="105"/>
        <v>-101.5137028239822</v>
      </c>
      <c r="T1407" s="99">
        <v>0.40679186000000001</v>
      </c>
      <c r="U1407" s="102">
        <f t="shared" si="106"/>
        <v>-145.82596121761136</v>
      </c>
      <c r="V1407">
        <v>0.5</v>
      </c>
      <c r="W1407" s="100">
        <f t="shared" si="107"/>
        <v>-100</v>
      </c>
      <c r="X1407">
        <v>0.5</v>
      </c>
      <c r="Y1407" s="100">
        <f t="shared" si="108"/>
        <v>-100</v>
      </c>
      <c r="Z1407">
        <v>0.5</v>
      </c>
      <c r="AA1407" s="100">
        <f t="shared" si="109"/>
        <v>-100</v>
      </c>
      <c r="AB1407">
        <v>0.38703700000000002</v>
      </c>
      <c r="AC1407">
        <v>-1</v>
      </c>
      <c r="AD1407">
        <v>2</v>
      </c>
      <c r="AE1407">
        <v>9</v>
      </c>
      <c r="AF1407" t="s">
        <v>226</v>
      </c>
      <c r="AG1407" s="99" t="s">
        <v>324</v>
      </c>
      <c r="AH1407">
        <v>-1</v>
      </c>
      <c r="AI1407">
        <v>11</v>
      </c>
      <c r="AJ1407">
        <v>1</v>
      </c>
    </row>
    <row r="1408" spans="1:36" x14ac:dyDescent="0.2">
      <c r="A1408">
        <v>823235</v>
      </c>
      <c r="B1408" s="85">
        <v>46119</v>
      </c>
      <c r="C1408">
        <v>2026</v>
      </c>
      <c r="D1408">
        <v>4.0999999999999996</v>
      </c>
      <c r="E1408">
        <v>7.5</v>
      </c>
      <c r="F1408">
        <v>105</v>
      </c>
      <c r="G1408">
        <v>25</v>
      </c>
      <c r="H1408">
        <v>132</v>
      </c>
      <c r="I1408">
        <v>0.43103399999999997</v>
      </c>
      <c r="J1408">
        <v>132</v>
      </c>
      <c r="K1408">
        <v>132</v>
      </c>
      <c r="L1408">
        <v>0.32085561499999998</v>
      </c>
      <c r="M1408">
        <v>21</v>
      </c>
      <c r="N1408">
        <v>-145</v>
      </c>
      <c r="O1408">
        <v>0.59183699999999995</v>
      </c>
      <c r="P1408">
        <v>-145</v>
      </c>
      <c r="Q1408">
        <v>-145</v>
      </c>
      <c r="R1408" s="99">
        <v>0.533209775</v>
      </c>
      <c r="S1408" s="102">
        <f t="shared" si="105"/>
        <v>114.22899333421131</v>
      </c>
      <c r="T1408" s="99">
        <v>0.50757291800000004</v>
      </c>
      <c r="U1408" s="102">
        <f t="shared" si="106"/>
        <v>103.07575203591261</v>
      </c>
      <c r="V1408">
        <v>0.46757799999999999</v>
      </c>
      <c r="W1408" s="100">
        <f t="shared" si="107"/>
        <v>113.8680605161064</v>
      </c>
      <c r="X1408">
        <v>0.488568</v>
      </c>
      <c r="Y1408" s="100">
        <f t="shared" si="108"/>
        <v>104.67979892256554</v>
      </c>
      <c r="Z1408">
        <v>0.488568</v>
      </c>
      <c r="AA1408" s="100">
        <f t="shared" si="109"/>
        <v>104.67979892256554</v>
      </c>
      <c r="AB1408">
        <v>0.58103400000000005</v>
      </c>
      <c r="AC1408">
        <v>1</v>
      </c>
      <c r="AD1408">
        <v>6</v>
      </c>
      <c r="AE1408">
        <v>0</v>
      </c>
      <c r="AF1408" t="s">
        <v>224</v>
      </c>
      <c r="AG1408" s="99" t="s">
        <v>326</v>
      </c>
      <c r="AH1408">
        <v>-1</v>
      </c>
      <c r="AI1408">
        <v>6</v>
      </c>
      <c r="AJ1408">
        <v>-1</v>
      </c>
    </row>
    <row r="1409" spans="1:36" x14ac:dyDescent="0.2">
      <c r="A1409">
        <v>823402</v>
      </c>
      <c r="B1409" s="85">
        <v>46119</v>
      </c>
      <c r="C1409">
        <v>2026</v>
      </c>
      <c r="D1409">
        <v>4.0999999999999996</v>
      </c>
      <c r="E1409">
        <v>6</v>
      </c>
      <c r="F1409">
        <v>-105.5</v>
      </c>
      <c r="G1409">
        <v>22</v>
      </c>
      <c r="H1409">
        <v>-144</v>
      </c>
      <c r="I1409">
        <v>0.59016400000000002</v>
      </c>
      <c r="J1409">
        <v>-144</v>
      </c>
      <c r="K1409">
        <v>-144</v>
      </c>
      <c r="L1409">
        <v>0.33647680099999999</v>
      </c>
      <c r="M1409">
        <v>23</v>
      </c>
      <c r="N1409">
        <v>130</v>
      </c>
      <c r="O1409">
        <v>0.43478299999999998</v>
      </c>
      <c r="P1409">
        <v>130</v>
      </c>
      <c r="Q1409">
        <v>130</v>
      </c>
      <c r="R1409" s="99">
        <v>0.47736286999999999</v>
      </c>
      <c r="S1409" s="102">
        <f t="shared" si="105"/>
        <v>-109.48424413486538</v>
      </c>
      <c r="T1409" s="99">
        <v>0.47489648699999998</v>
      </c>
      <c r="U1409" s="102">
        <f t="shared" si="106"/>
        <v>-110.57220412750706</v>
      </c>
      <c r="V1409">
        <v>0.54437999999999998</v>
      </c>
      <c r="W1409" s="100">
        <f t="shared" si="107"/>
        <v>-119.48114656950968</v>
      </c>
      <c r="X1409">
        <v>0.49829499999999999</v>
      </c>
      <c r="Y1409" s="100">
        <f t="shared" si="108"/>
        <v>100.68433357749929</v>
      </c>
      <c r="Z1409">
        <v>0.49829499999999999</v>
      </c>
      <c r="AA1409" s="100">
        <f t="shared" si="109"/>
        <v>100.68433357749929</v>
      </c>
      <c r="AB1409">
        <v>0.74016400000000004</v>
      </c>
      <c r="AC1409">
        <v>1</v>
      </c>
      <c r="AD1409">
        <v>7</v>
      </c>
      <c r="AE1409">
        <v>1</v>
      </c>
      <c r="AF1409" t="s">
        <v>224</v>
      </c>
      <c r="AG1409" s="99" t="s">
        <v>325</v>
      </c>
      <c r="AH1409">
        <v>1</v>
      </c>
      <c r="AI1409">
        <v>8</v>
      </c>
      <c r="AJ1409">
        <v>1</v>
      </c>
    </row>
    <row r="1410" spans="1:36" x14ac:dyDescent="0.2">
      <c r="A1410">
        <v>823727</v>
      </c>
      <c r="B1410" s="85">
        <v>46119</v>
      </c>
      <c r="C1410">
        <v>2026</v>
      </c>
      <c r="D1410">
        <v>4.0999999999999996</v>
      </c>
      <c r="E1410">
        <v>6.5</v>
      </c>
      <c r="F1410">
        <v>-106</v>
      </c>
      <c r="G1410">
        <v>15</v>
      </c>
      <c r="H1410">
        <v>144</v>
      </c>
      <c r="I1410">
        <v>0.40983599999999998</v>
      </c>
      <c r="J1410">
        <v>144</v>
      </c>
      <c r="K1410">
        <v>144</v>
      </c>
      <c r="L1410">
        <v>0.31912251699999999</v>
      </c>
      <c r="M1410">
        <v>10</v>
      </c>
      <c r="N1410">
        <v>-158</v>
      </c>
      <c r="O1410">
        <v>0.61240300000000003</v>
      </c>
      <c r="P1410">
        <v>-158</v>
      </c>
      <c r="Q1410">
        <v>-158</v>
      </c>
      <c r="R1410" s="99">
        <v>0.51388679299999995</v>
      </c>
      <c r="S1410" s="102">
        <f t="shared" si="105"/>
        <v>105.7133987721506</v>
      </c>
      <c r="T1410" s="99">
        <v>0.59539456099999999</v>
      </c>
      <c r="U1410" s="102">
        <f t="shared" si="106"/>
        <v>147.15436413102691</v>
      </c>
      <c r="V1410">
        <v>0.38176399999999999</v>
      </c>
      <c r="W1410" s="100">
        <f t="shared" si="107"/>
        <v>161.94193271235633</v>
      </c>
      <c r="X1410">
        <v>0.53371000000000002</v>
      </c>
      <c r="Y1410" s="100">
        <f t="shared" si="108"/>
        <v>-114.45881318492783</v>
      </c>
      <c r="Z1410">
        <v>0.53371000000000002</v>
      </c>
      <c r="AA1410" s="100">
        <f t="shared" si="109"/>
        <v>-114.45881318492783</v>
      </c>
      <c r="AB1410">
        <v>0.559836</v>
      </c>
      <c r="AC1410">
        <v>1</v>
      </c>
      <c r="AD1410">
        <v>4</v>
      </c>
      <c r="AE1410">
        <v>2</v>
      </c>
      <c r="AF1410" t="s">
        <v>225</v>
      </c>
      <c r="AG1410" s="99" t="s">
        <v>326</v>
      </c>
      <c r="AH1410">
        <v>-1</v>
      </c>
      <c r="AI1410">
        <v>6</v>
      </c>
      <c r="AJ1410">
        <v>-1</v>
      </c>
    </row>
    <row r="1411" spans="1:36" x14ac:dyDescent="0.2">
      <c r="A1411">
        <v>823887</v>
      </c>
      <c r="B1411" s="85">
        <v>46119</v>
      </c>
      <c r="C1411">
        <v>2026</v>
      </c>
      <c r="D1411">
        <v>4.0999999999999996</v>
      </c>
      <c r="E1411">
        <v>7</v>
      </c>
      <c r="F1411">
        <v>-105.5</v>
      </c>
      <c r="G1411">
        <v>11</v>
      </c>
      <c r="H1411">
        <v>-138</v>
      </c>
      <c r="I1411">
        <v>0.57983200000000001</v>
      </c>
      <c r="J1411">
        <v>-122</v>
      </c>
      <c r="K1411">
        <v>-138</v>
      </c>
      <c r="L1411">
        <v>0.35061088499999998</v>
      </c>
      <c r="M1411">
        <v>6</v>
      </c>
      <c r="N1411">
        <v>125</v>
      </c>
      <c r="O1411">
        <v>0.44444400000000001</v>
      </c>
      <c r="P1411">
        <v>110</v>
      </c>
      <c r="Q1411">
        <v>125</v>
      </c>
      <c r="R1411" s="99">
        <v>0.47318240099999997</v>
      </c>
      <c r="S1411" s="102">
        <f t="shared" ref="S1411:S1474" si="110">IF(R1411&lt;0.5,((1-R1411)/(1-(1-R1411))*-100),(1-(1-R1411))/(1-R1411)*100)</f>
        <v>-111.33499426154694</v>
      </c>
      <c r="T1411" s="99">
        <v>0.50739762200000005</v>
      </c>
      <c r="U1411" s="102">
        <f t="shared" ref="U1411:U1474" si="111">IF(T1411&lt;0.5,((1-T1411)/(1-(1-T1411))*-100),(1-(1-T1411))/(1-T1411)*100)</f>
        <v>103.0034861098458</v>
      </c>
      <c r="V1411">
        <v>0.48488300000000001</v>
      </c>
      <c r="W1411" s="100">
        <f t="shared" ref="W1411:W1474" si="112">IF(V1411&lt;0.5,100*(1-V1411)/V1411,-100*(V1411/(1-V1411)))</f>
        <v>106.23531862325551</v>
      </c>
      <c r="X1411">
        <v>0.50892300000000001</v>
      </c>
      <c r="Y1411" s="100">
        <f t="shared" ref="Y1411:Y1474" si="113">IF(X1411&lt;0.5,100*(1-X1411)/X1411,-100*(X1411/(1-X1411)))</f>
        <v>-103.63405331546784</v>
      </c>
      <c r="Z1411">
        <v>0.50892300000000001</v>
      </c>
      <c r="AA1411" s="100">
        <f t="shared" ref="AA1411:AA1474" si="114">IF(Z1411&lt;0.5,100*(1-Z1411)/Z1411,-100*(Z1411/(1-Z1411)))</f>
        <v>-103.63405331546784</v>
      </c>
      <c r="AB1411">
        <v>0.42983199999999999</v>
      </c>
      <c r="AC1411">
        <v>-1</v>
      </c>
      <c r="AD1411">
        <v>3</v>
      </c>
      <c r="AE1411">
        <v>6</v>
      </c>
      <c r="AF1411" t="s">
        <v>228</v>
      </c>
      <c r="AG1411" s="99" t="s">
        <v>324</v>
      </c>
      <c r="AH1411">
        <v>-1</v>
      </c>
      <c r="AI1411">
        <v>9</v>
      </c>
      <c r="AJ1411">
        <v>1</v>
      </c>
    </row>
    <row r="1412" spans="1:36" x14ac:dyDescent="0.2">
      <c r="A1412">
        <v>824051</v>
      </c>
      <c r="B1412" s="85">
        <v>46119</v>
      </c>
      <c r="C1412">
        <v>2026</v>
      </c>
      <c r="D1412">
        <v>4.0999999999999996</v>
      </c>
      <c r="E1412">
        <v>8.5</v>
      </c>
      <c r="F1412">
        <v>-106</v>
      </c>
      <c r="G1412">
        <v>4</v>
      </c>
      <c r="H1412">
        <v>108</v>
      </c>
      <c r="I1412">
        <v>0.480769</v>
      </c>
      <c r="J1412">
        <v>108</v>
      </c>
      <c r="K1412">
        <v>108</v>
      </c>
      <c r="L1412">
        <v>0.34782608700000001</v>
      </c>
      <c r="M1412">
        <v>0</v>
      </c>
      <c r="N1412">
        <v>-118</v>
      </c>
      <c r="O1412">
        <v>0.54128399999999999</v>
      </c>
      <c r="P1412">
        <v>-118</v>
      </c>
      <c r="Q1412">
        <v>-118</v>
      </c>
      <c r="R1412" s="99">
        <v>0.56164383600000001</v>
      </c>
      <c r="S1412" s="102">
        <f t="shared" si="110"/>
        <v>128.12500019960936</v>
      </c>
      <c r="T1412" s="99">
        <v>0.34797118599999999</v>
      </c>
      <c r="U1412" s="102">
        <f t="shared" si="111"/>
        <v>-187.38011658241152</v>
      </c>
      <c r="V1412">
        <v>0.47307399999999999</v>
      </c>
      <c r="W1412" s="100">
        <f t="shared" si="112"/>
        <v>111.38341993007437</v>
      </c>
      <c r="X1412">
        <v>0.41137699999999999</v>
      </c>
      <c r="Y1412" s="100">
        <f t="shared" si="113"/>
        <v>143.0860257136398</v>
      </c>
      <c r="Z1412">
        <v>0.41137699999999999</v>
      </c>
      <c r="AA1412" s="100">
        <f t="shared" si="114"/>
        <v>143.0860257136398</v>
      </c>
      <c r="AB1412">
        <v>0.33076899999999998</v>
      </c>
      <c r="AC1412">
        <v>-1</v>
      </c>
      <c r="AD1412">
        <v>2</v>
      </c>
      <c r="AE1412">
        <v>7</v>
      </c>
      <c r="AF1412" t="s">
        <v>230</v>
      </c>
      <c r="AG1412" s="99" t="s">
        <v>323</v>
      </c>
      <c r="AH1412">
        <v>1</v>
      </c>
      <c r="AI1412">
        <v>9</v>
      </c>
      <c r="AJ1412">
        <v>1</v>
      </c>
    </row>
    <row r="1413" spans="1:36" x14ac:dyDescent="0.2">
      <c r="A1413">
        <v>824375</v>
      </c>
      <c r="B1413" s="85">
        <v>46119</v>
      </c>
      <c r="C1413">
        <v>2026</v>
      </c>
      <c r="D1413">
        <v>4.0999999999999996</v>
      </c>
      <c r="E1413">
        <v>11</v>
      </c>
      <c r="F1413">
        <v>-105</v>
      </c>
      <c r="G1413">
        <v>8</v>
      </c>
      <c r="H1413">
        <v>140</v>
      </c>
      <c r="I1413">
        <v>0.41666700000000001</v>
      </c>
      <c r="J1413">
        <v>154</v>
      </c>
      <c r="K1413">
        <v>140</v>
      </c>
      <c r="L1413">
        <v>0.37799862899999997</v>
      </c>
      <c r="M1413">
        <v>12</v>
      </c>
      <c r="N1413">
        <v>-154</v>
      </c>
      <c r="O1413">
        <v>0.60629900000000003</v>
      </c>
      <c r="P1413">
        <v>-169</v>
      </c>
      <c r="Q1413">
        <v>-154</v>
      </c>
      <c r="R1413" s="99">
        <v>0.55565251500000001</v>
      </c>
      <c r="S1413" s="102">
        <f t="shared" si="110"/>
        <v>125.04909642956572</v>
      </c>
      <c r="T1413" s="99">
        <v>0.51938279099999995</v>
      </c>
      <c r="U1413" s="102">
        <f t="shared" si="111"/>
        <v>108.06579150186025</v>
      </c>
      <c r="V1413">
        <v>0.455372</v>
      </c>
      <c r="W1413" s="100">
        <f t="shared" si="112"/>
        <v>119.60067812689405</v>
      </c>
      <c r="X1413">
        <v>0.37737599999999999</v>
      </c>
      <c r="Y1413" s="100">
        <f t="shared" si="113"/>
        <v>164.98770457050796</v>
      </c>
      <c r="Z1413">
        <v>0.37737599999999999</v>
      </c>
      <c r="AA1413" s="100">
        <f t="shared" si="114"/>
        <v>164.98770457050796</v>
      </c>
      <c r="AB1413">
        <v>0.56666700000000003</v>
      </c>
      <c r="AC1413">
        <v>1</v>
      </c>
      <c r="AD1413">
        <v>5</v>
      </c>
      <c r="AE1413">
        <v>1</v>
      </c>
      <c r="AF1413" t="s">
        <v>227</v>
      </c>
      <c r="AG1413" s="99" t="s">
        <v>326</v>
      </c>
      <c r="AH1413">
        <v>-1</v>
      </c>
      <c r="AI1413">
        <v>6</v>
      </c>
      <c r="AJ1413">
        <v>-1</v>
      </c>
    </row>
    <row r="1414" spans="1:36" x14ac:dyDescent="0.2">
      <c r="A1414">
        <v>824457</v>
      </c>
      <c r="B1414" s="85">
        <v>46119</v>
      </c>
      <c r="C1414">
        <v>2026</v>
      </c>
      <c r="D1414">
        <v>4.0999999999999996</v>
      </c>
      <c r="E1414">
        <v>6.5</v>
      </c>
      <c r="F1414">
        <v>105</v>
      </c>
      <c r="G1414">
        <v>7</v>
      </c>
      <c r="H1414">
        <v>-120</v>
      </c>
      <c r="I1414">
        <v>0.54545500000000002</v>
      </c>
      <c r="J1414">
        <v>-116</v>
      </c>
      <c r="K1414">
        <v>-120</v>
      </c>
      <c r="L1414">
        <v>0.30274477700000002</v>
      </c>
      <c r="M1414">
        <v>13</v>
      </c>
      <c r="N1414">
        <v>108</v>
      </c>
      <c r="O1414">
        <v>0.480769</v>
      </c>
      <c r="P1414">
        <v>105</v>
      </c>
      <c r="Q1414">
        <v>108</v>
      </c>
      <c r="R1414" s="99">
        <v>0.545033612</v>
      </c>
      <c r="S1414" s="102">
        <f t="shared" si="110"/>
        <v>119.79645670000572</v>
      </c>
      <c r="T1414" s="99">
        <v>0.47068093100000002</v>
      </c>
      <c r="U1414" s="102">
        <f t="shared" si="111"/>
        <v>-112.45815033879076</v>
      </c>
      <c r="V1414">
        <v>0.543956</v>
      </c>
      <c r="W1414" s="100">
        <f t="shared" si="112"/>
        <v>-119.27708729859398</v>
      </c>
      <c r="X1414">
        <v>0.51896500000000001</v>
      </c>
      <c r="Y1414" s="100">
        <f t="shared" si="113"/>
        <v>-107.88508112715292</v>
      </c>
      <c r="Z1414">
        <v>0.51896500000000001</v>
      </c>
      <c r="AA1414" s="100">
        <f t="shared" si="114"/>
        <v>-107.88508112715292</v>
      </c>
      <c r="AB1414">
        <v>0.69545500000000005</v>
      </c>
      <c r="AC1414">
        <v>1</v>
      </c>
      <c r="AD1414">
        <v>2</v>
      </c>
      <c r="AE1414">
        <v>1</v>
      </c>
      <c r="AF1414" t="s">
        <v>222</v>
      </c>
      <c r="AG1414" s="99" t="s">
        <v>325</v>
      </c>
      <c r="AH1414">
        <v>1</v>
      </c>
      <c r="AI1414">
        <v>3</v>
      </c>
      <c r="AJ1414">
        <v>-1</v>
      </c>
    </row>
    <row r="1415" spans="1:36" x14ac:dyDescent="0.2">
      <c r="A1415">
        <v>824618</v>
      </c>
      <c r="B1415" s="85">
        <v>46119</v>
      </c>
      <c r="C1415">
        <v>2026</v>
      </c>
      <c r="D1415">
        <v>4.0999999999999996</v>
      </c>
      <c r="E1415">
        <v>6.5</v>
      </c>
      <c r="F1415">
        <v>-106</v>
      </c>
      <c r="G1415">
        <v>9</v>
      </c>
      <c r="H1415">
        <v>130</v>
      </c>
      <c r="I1415">
        <v>0.43478299999999998</v>
      </c>
      <c r="J1415">
        <v>118</v>
      </c>
      <c r="K1415">
        <v>130</v>
      </c>
      <c r="L1415">
        <v>0.33585476600000003</v>
      </c>
      <c r="M1415">
        <v>2</v>
      </c>
      <c r="N1415">
        <v>-143</v>
      </c>
      <c r="O1415">
        <v>0.58847700000000003</v>
      </c>
      <c r="P1415">
        <v>-129</v>
      </c>
      <c r="Q1415">
        <v>-143</v>
      </c>
      <c r="R1415" s="99">
        <v>0.50698116699999995</v>
      </c>
      <c r="S1415" s="102">
        <f t="shared" si="110"/>
        <v>102.83200824500753</v>
      </c>
      <c r="T1415" s="99">
        <v>0.52252021599999998</v>
      </c>
      <c r="U1415" s="102">
        <f t="shared" si="111"/>
        <v>109.43295056864648</v>
      </c>
      <c r="V1415">
        <v>0.42428399999999999</v>
      </c>
      <c r="W1415" s="100">
        <f t="shared" si="112"/>
        <v>135.6911879778639</v>
      </c>
      <c r="X1415">
        <v>0.44470900000000002</v>
      </c>
      <c r="Y1415" s="100">
        <f t="shared" si="113"/>
        <v>124.86614842514992</v>
      </c>
      <c r="Z1415">
        <v>0.44470900000000002</v>
      </c>
      <c r="AA1415" s="100">
        <f t="shared" si="114"/>
        <v>124.86614842514992</v>
      </c>
      <c r="AB1415">
        <v>0.28478300000000001</v>
      </c>
      <c r="AC1415">
        <v>-1</v>
      </c>
      <c r="AD1415">
        <v>2</v>
      </c>
      <c r="AE1415">
        <v>4</v>
      </c>
      <c r="AF1415" t="s">
        <v>225</v>
      </c>
      <c r="AG1415" s="99" t="s">
        <v>323</v>
      </c>
      <c r="AH1415">
        <v>1</v>
      </c>
      <c r="AI1415">
        <v>6</v>
      </c>
      <c r="AJ1415">
        <v>-1</v>
      </c>
    </row>
    <row r="1416" spans="1:36" x14ac:dyDescent="0.2">
      <c r="A1416">
        <v>822753</v>
      </c>
      <c r="B1416" s="85">
        <v>46120</v>
      </c>
      <c r="C1416">
        <v>2026</v>
      </c>
      <c r="D1416">
        <v>4.2</v>
      </c>
      <c r="E1416">
        <v>8.5</v>
      </c>
      <c r="F1416">
        <v>-106</v>
      </c>
      <c r="G1416">
        <v>16</v>
      </c>
      <c r="H1416">
        <v>108</v>
      </c>
      <c r="I1416">
        <v>0.480769</v>
      </c>
      <c r="J1416">
        <v>114</v>
      </c>
      <c r="K1416">
        <v>108</v>
      </c>
      <c r="L1416">
        <v>0.34988272100000001</v>
      </c>
      <c r="M1416">
        <v>26</v>
      </c>
      <c r="N1416">
        <v>-118</v>
      </c>
      <c r="O1416">
        <v>0.54128399999999999</v>
      </c>
      <c r="P1416">
        <v>-125</v>
      </c>
      <c r="Q1416">
        <v>-118</v>
      </c>
      <c r="R1416" s="99">
        <v>0.50061556900000004</v>
      </c>
      <c r="S1416" s="102">
        <f t="shared" si="110"/>
        <v>100.24653111382243</v>
      </c>
      <c r="T1416" s="99">
        <v>0.473241525</v>
      </c>
      <c r="U1416" s="102">
        <f t="shared" si="111"/>
        <v>-111.30859131603046</v>
      </c>
      <c r="V1416">
        <v>0.52854500000000004</v>
      </c>
      <c r="W1416" s="100">
        <f t="shared" si="112"/>
        <v>-112.10932114411769</v>
      </c>
      <c r="X1416">
        <v>0.498724</v>
      </c>
      <c r="Y1416" s="100">
        <f t="shared" si="113"/>
        <v>100.51170587338891</v>
      </c>
      <c r="Z1416">
        <v>0.498724</v>
      </c>
      <c r="AA1416" s="100">
        <f t="shared" si="114"/>
        <v>100.51170587338891</v>
      </c>
      <c r="AB1416">
        <v>0.33076899999999998</v>
      </c>
      <c r="AC1416">
        <v>-1</v>
      </c>
      <c r="AD1416">
        <v>1</v>
      </c>
      <c r="AE1416">
        <v>6</v>
      </c>
      <c r="AF1416" t="s">
        <v>230</v>
      </c>
      <c r="AG1416" s="99" t="s">
        <v>323</v>
      </c>
      <c r="AH1416">
        <v>1</v>
      </c>
      <c r="AI1416">
        <v>7</v>
      </c>
      <c r="AJ1416">
        <v>-1</v>
      </c>
    </row>
    <row r="1417" spans="1:36" x14ac:dyDescent="0.2">
      <c r="A1417">
        <v>822833</v>
      </c>
      <c r="B1417" s="85">
        <v>46120</v>
      </c>
      <c r="C1417">
        <v>2026</v>
      </c>
      <c r="D1417">
        <v>4.2</v>
      </c>
      <c r="E1417">
        <v>7.5</v>
      </c>
      <c r="F1417">
        <v>-105.5</v>
      </c>
      <c r="G1417">
        <v>29</v>
      </c>
      <c r="H1417">
        <v>132</v>
      </c>
      <c r="I1417">
        <v>0.43103399999999997</v>
      </c>
      <c r="J1417">
        <v>128</v>
      </c>
      <c r="K1417">
        <v>132</v>
      </c>
      <c r="L1417">
        <v>0.33360588699999999</v>
      </c>
      <c r="M1417">
        <v>14</v>
      </c>
      <c r="N1417">
        <v>-145</v>
      </c>
      <c r="O1417">
        <v>0.59183699999999995</v>
      </c>
      <c r="P1417">
        <v>-140</v>
      </c>
      <c r="Q1417">
        <v>-145</v>
      </c>
      <c r="R1417" s="99">
        <v>0.50838747799999995</v>
      </c>
      <c r="S1417" s="102">
        <f t="shared" si="110"/>
        <v>103.41223122872366</v>
      </c>
      <c r="T1417" s="99">
        <v>0.35668384199999997</v>
      </c>
      <c r="U1417" s="102">
        <f t="shared" si="111"/>
        <v>-180.3603309846595</v>
      </c>
      <c r="V1417">
        <v>0.47767799999999999</v>
      </c>
      <c r="W1417" s="100">
        <f t="shared" si="112"/>
        <v>109.3460448251751</v>
      </c>
      <c r="X1417">
        <v>0.46961700000000001</v>
      </c>
      <c r="Y1417" s="100">
        <f t="shared" si="113"/>
        <v>112.93948047025556</v>
      </c>
      <c r="Z1417">
        <v>0.46961700000000001</v>
      </c>
      <c r="AA1417" s="100">
        <f t="shared" si="114"/>
        <v>112.93948047025556</v>
      </c>
      <c r="AB1417">
        <v>0.58103400000000005</v>
      </c>
      <c r="AC1417">
        <v>1</v>
      </c>
      <c r="AD1417">
        <v>4</v>
      </c>
      <c r="AE1417">
        <v>3</v>
      </c>
      <c r="AF1417" t="s">
        <v>222</v>
      </c>
      <c r="AG1417" s="99" t="s">
        <v>326</v>
      </c>
      <c r="AH1417">
        <v>-1</v>
      </c>
      <c r="AI1417">
        <v>7</v>
      </c>
      <c r="AJ1417">
        <v>-1</v>
      </c>
    </row>
    <row r="1418" spans="1:36" x14ac:dyDescent="0.2">
      <c r="A1418">
        <v>822915</v>
      </c>
      <c r="B1418" s="85">
        <v>46120</v>
      </c>
      <c r="C1418">
        <v>2026</v>
      </c>
      <c r="D1418">
        <v>4.2</v>
      </c>
      <c r="E1418">
        <v>7.5</v>
      </c>
      <c r="F1418">
        <v>-105</v>
      </c>
      <c r="G1418">
        <v>28</v>
      </c>
      <c r="H1418">
        <v>100</v>
      </c>
      <c r="I1418">
        <v>0.5</v>
      </c>
      <c r="J1418">
        <v>-102</v>
      </c>
      <c r="K1418">
        <v>100</v>
      </c>
      <c r="L1418">
        <v>0.33222175900000001</v>
      </c>
      <c r="M1418">
        <v>24</v>
      </c>
      <c r="N1418">
        <v>-110</v>
      </c>
      <c r="O1418">
        <v>0.52381</v>
      </c>
      <c r="P1418">
        <v>-108</v>
      </c>
      <c r="Q1418">
        <v>-110</v>
      </c>
      <c r="R1418" s="99">
        <v>0.53082330300000002</v>
      </c>
      <c r="S1418" s="102">
        <f t="shared" si="110"/>
        <v>113.13931539954554</v>
      </c>
      <c r="T1418" s="99">
        <v>0.44333776400000002</v>
      </c>
      <c r="U1418" s="102">
        <f t="shared" si="111"/>
        <v>-125.56165551464278</v>
      </c>
      <c r="V1418">
        <v>0.46147899999999997</v>
      </c>
      <c r="W1418" s="100">
        <f t="shared" si="112"/>
        <v>116.69458415225829</v>
      </c>
      <c r="X1418">
        <v>0.50077099999999997</v>
      </c>
      <c r="Y1418" s="100">
        <f t="shared" si="113"/>
        <v>-100.30887628723491</v>
      </c>
      <c r="Z1418">
        <v>0.50077099999999997</v>
      </c>
      <c r="AA1418" s="100">
        <f t="shared" si="114"/>
        <v>-100.30887628723491</v>
      </c>
      <c r="AB1418">
        <v>0.65</v>
      </c>
      <c r="AC1418">
        <v>1</v>
      </c>
      <c r="AD1418">
        <v>3</v>
      </c>
      <c r="AE1418">
        <v>0</v>
      </c>
      <c r="AF1418" t="s">
        <v>228</v>
      </c>
      <c r="AG1418" s="99" t="s">
        <v>326</v>
      </c>
      <c r="AH1418">
        <v>-1</v>
      </c>
      <c r="AI1418">
        <v>3</v>
      </c>
      <c r="AJ1418">
        <v>-1</v>
      </c>
    </row>
    <row r="1419" spans="1:36" x14ac:dyDescent="0.2">
      <c r="A1419">
        <v>823000</v>
      </c>
      <c r="B1419" s="85">
        <v>46120</v>
      </c>
      <c r="C1419">
        <v>2026</v>
      </c>
      <c r="D1419">
        <v>4.2</v>
      </c>
      <c r="E1419">
        <v>8.5</v>
      </c>
      <c r="F1419">
        <v>100</v>
      </c>
      <c r="G1419">
        <v>27</v>
      </c>
      <c r="H1419">
        <v>-110</v>
      </c>
      <c r="I1419">
        <v>0.52381</v>
      </c>
      <c r="J1419">
        <v>-108</v>
      </c>
      <c r="K1419">
        <v>-110</v>
      </c>
      <c r="L1419">
        <v>0.32069846699999999</v>
      </c>
      <c r="M1419">
        <v>5</v>
      </c>
      <c r="N1419">
        <v>-106</v>
      </c>
      <c r="O1419">
        <v>0.51456299999999999</v>
      </c>
      <c r="P1419">
        <v>-108</v>
      </c>
      <c r="Q1419">
        <v>-106</v>
      </c>
      <c r="R1419" s="99">
        <v>0.50730399800000003</v>
      </c>
      <c r="S1419" s="102">
        <f t="shared" si="110"/>
        <v>102.96491060221757</v>
      </c>
      <c r="T1419" s="99">
        <v>0.47112757</v>
      </c>
      <c r="U1419" s="102">
        <f t="shared" si="111"/>
        <v>-112.25673547400339</v>
      </c>
      <c r="V1419">
        <v>0.5</v>
      </c>
      <c r="W1419" s="100">
        <f t="shared" si="112"/>
        <v>-100</v>
      </c>
      <c r="X1419">
        <v>0.5</v>
      </c>
      <c r="Y1419" s="100">
        <f t="shared" si="113"/>
        <v>-100</v>
      </c>
      <c r="Z1419">
        <v>0.5</v>
      </c>
      <c r="AA1419" s="100">
        <f t="shared" si="114"/>
        <v>-100</v>
      </c>
      <c r="AB1419">
        <v>0.37380999999999998</v>
      </c>
      <c r="AC1419">
        <v>-1</v>
      </c>
      <c r="AD1419">
        <v>2</v>
      </c>
      <c r="AE1419">
        <v>6</v>
      </c>
      <c r="AF1419" t="s">
        <v>227</v>
      </c>
      <c r="AG1419" s="99" t="s">
        <v>324</v>
      </c>
      <c r="AH1419">
        <v>-1</v>
      </c>
      <c r="AI1419">
        <v>8</v>
      </c>
      <c r="AJ1419">
        <v>-1</v>
      </c>
    </row>
    <row r="1420" spans="1:36" x14ac:dyDescent="0.2">
      <c r="A1420">
        <v>823234</v>
      </c>
      <c r="B1420" s="85">
        <v>46120</v>
      </c>
      <c r="C1420">
        <v>2026</v>
      </c>
      <c r="D1420">
        <v>4.2</v>
      </c>
      <c r="E1420">
        <v>8.5</v>
      </c>
      <c r="F1420">
        <v>-105</v>
      </c>
      <c r="G1420">
        <v>25</v>
      </c>
      <c r="H1420">
        <v>114</v>
      </c>
      <c r="I1420">
        <v>0.46728999999999998</v>
      </c>
      <c r="J1420">
        <v>108</v>
      </c>
      <c r="K1420">
        <v>114</v>
      </c>
      <c r="L1420">
        <v>0.32085561499999998</v>
      </c>
      <c r="M1420">
        <v>21</v>
      </c>
      <c r="N1420">
        <v>-125</v>
      </c>
      <c r="O1420">
        <v>0.55555600000000005</v>
      </c>
      <c r="P1420">
        <v>-118</v>
      </c>
      <c r="Q1420">
        <v>-125</v>
      </c>
      <c r="R1420" s="99">
        <v>0.52530778099999997</v>
      </c>
      <c r="S1420" s="102">
        <f t="shared" si="110"/>
        <v>110.66281686829164</v>
      </c>
      <c r="T1420" s="99">
        <v>0.54714352099999997</v>
      </c>
      <c r="U1420" s="102">
        <f t="shared" si="111"/>
        <v>120.82051298199488</v>
      </c>
      <c r="V1420">
        <v>0.495618</v>
      </c>
      <c r="W1420" s="100">
        <f t="shared" si="112"/>
        <v>101.76829735804591</v>
      </c>
      <c r="X1420">
        <v>0.47128300000000001</v>
      </c>
      <c r="Y1420" s="100">
        <f t="shared" si="113"/>
        <v>112.18673281234416</v>
      </c>
      <c r="Z1420">
        <v>0.47128300000000001</v>
      </c>
      <c r="AA1420" s="100">
        <f t="shared" si="114"/>
        <v>112.18673281234416</v>
      </c>
      <c r="AB1420">
        <v>0.61729000000000001</v>
      </c>
      <c r="AC1420">
        <v>1</v>
      </c>
      <c r="AD1420">
        <v>5</v>
      </c>
      <c r="AE1420">
        <v>0</v>
      </c>
      <c r="AF1420" t="s">
        <v>230</v>
      </c>
      <c r="AG1420" s="99" t="s">
        <v>326</v>
      </c>
      <c r="AH1420">
        <v>-1</v>
      </c>
      <c r="AI1420">
        <v>5</v>
      </c>
      <c r="AJ1420">
        <v>-1</v>
      </c>
    </row>
    <row r="1421" spans="1:36" x14ac:dyDescent="0.2">
      <c r="A1421">
        <v>823403</v>
      </c>
      <c r="B1421" s="85">
        <v>46120</v>
      </c>
      <c r="C1421">
        <v>2026</v>
      </c>
      <c r="D1421">
        <v>4.2</v>
      </c>
      <c r="E1421">
        <v>7</v>
      </c>
      <c r="F1421">
        <v>-105.5</v>
      </c>
      <c r="G1421">
        <v>22</v>
      </c>
      <c r="H1421">
        <v>104</v>
      </c>
      <c r="I1421">
        <v>0.49019600000000002</v>
      </c>
      <c r="J1421">
        <v>-106</v>
      </c>
      <c r="K1421">
        <v>104</v>
      </c>
      <c r="L1421">
        <v>0.33647680099999999</v>
      </c>
      <c r="M1421">
        <v>23</v>
      </c>
      <c r="N1421">
        <v>-114</v>
      </c>
      <c r="O1421">
        <v>0.53271000000000002</v>
      </c>
      <c r="P1421">
        <v>-104</v>
      </c>
      <c r="Q1421">
        <v>-114</v>
      </c>
      <c r="R1421" s="99">
        <v>0.47278791199999998</v>
      </c>
      <c r="S1421" s="102">
        <f t="shared" si="110"/>
        <v>-111.51132984127563</v>
      </c>
      <c r="T1421" s="99">
        <v>0.50207744499999996</v>
      </c>
      <c r="U1421" s="102">
        <f t="shared" si="111"/>
        <v>100.83444502729945</v>
      </c>
      <c r="V1421">
        <v>0.42633399999999999</v>
      </c>
      <c r="W1421" s="100">
        <f t="shared" si="112"/>
        <v>134.55788184850374</v>
      </c>
      <c r="X1421">
        <v>0.51130500000000001</v>
      </c>
      <c r="Y1421" s="100">
        <f t="shared" si="113"/>
        <v>-104.62660759778595</v>
      </c>
      <c r="Z1421">
        <v>0.51130500000000001</v>
      </c>
      <c r="AA1421" s="100">
        <f t="shared" si="114"/>
        <v>-104.62660759778595</v>
      </c>
      <c r="AB1421">
        <v>0.340196</v>
      </c>
      <c r="AC1421">
        <v>-1</v>
      </c>
      <c r="AD1421">
        <v>2</v>
      </c>
      <c r="AE1421">
        <v>8</v>
      </c>
      <c r="AF1421" t="s">
        <v>224</v>
      </c>
      <c r="AG1421" s="99" t="s">
        <v>323</v>
      </c>
      <c r="AH1421">
        <v>1</v>
      </c>
      <c r="AI1421">
        <v>10</v>
      </c>
      <c r="AJ1421">
        <v>1</v>
      </c>
    </row>
    <row r="1422" spans="1:36" x14ac:dyDescent="0.2">
      <c r="A1422">
        <v>823646</v>
      </c>
      <c r="B1422" s="85">
        <v>46120</v>
      </c>
      <c r="C1422">
        <v>2026</v>
      </c>
      <c r="D1422">
        <v>4.2</v>
      </c>
      <c r="E1422">
        <v>7.5</v>
      </c>
      <c r="F1422">
        <v>-105.5</v>
      </c>
      <c r="G1422">
        <v>18</v>
      </c>
      <c r="H1422">
        <v>-130</v>
      </c>
      <c r="I1422">
        <v>0.56521699999999997</v>
      </c>
      <c r="J1422">
        <v>-146</v>
      </c>
      <c r="K1422">
        <v>-130</v>
      </c>
      <c r="L1422">
        <v>0.310488926</v>
      </c>
      <c r="M1422">
        <v>1</v>
      </c>
      <c r="N1422">
        <v>117</v>
      </c>
      <c r="O1422">
        <v>0.46082899999999999</v>
      </c>
      <c r="P1422">
        <v>132</v>
      </c>
      <c r="Q1422">
        <v>117</v>
      </c>
      <c r="R1422" s="99">
        <v>0.46506206500000002</v>
      </c>
      <c r="S1422" s="102">
        <f t="shared" si="110"/>
        <v>-115.02506337514326</v>
      </c>
      <c r="T1422" s="99">
        <v>0.50692017599999994</v>
      </c>
      <c r="U1422" s="102">
        <f t="shared" si="111"/>
        <v>102.80691914905849</v>
      </c>
      <c r="V1422">
        <v>0.61236199999999996</v>
      </c>
      <c r="W1422" s="100">
        <f t="shared" si="112"/>
        <v>-157.97264458076862</v>
      </c>
      <c r="X1422">
        <v>0.61419199999999996</v>
      </c>
      <c r="Y1422" s="100">
        <f t="shared" si="113"/>
        <v>-159.19628416207024</v>
      </c>
      <c r="Z1422">
        <v>0.61419199999999996</v>
      </c>
      <c r="AA1422" s="100">
        <f t="shared" si="114"/>
        <v>-159.19628416207024</v>
      </c>
      <c r="AB1422">
        <v>0.415217</v>
      </c>
      <c r="AC1422">
        <v>-1</v>
      </c>
      <c r="AD1422">
        <v>2</v>
      </c>
      <c r="AE1422">
        <v>7</v>
      </c>
      <c r="AF1422" t="s">
        <v>230</v>
      </c>
      <c r="AG1422" s="99" t="s">
        <v>324</v>
      </c>
      <c r="AH1422">
        <v>-1</v>
      </c>
      <c r="AI1422">
        <v>9</v>
      </c>
      <c r="AJ1422">
        <v>1</v>
      </c>
    </row>
    <row r="1423" spans="1:36" x14ac:dyDescent="0.2">
      <c r="A1423">
        <v>823726</v>
      </c>
      <c r="B1423" s="85">
        <v>46120</v>
      </c>
      <c r="C1423">
        <v>2026</v>
      </c>
      <c r="D1423">
        <v>4.2</v>
      </c>
      <c r="E1423">
        <v>8</v>
      </c>
      <c r="F1423">
        <v>-105.5</v>
      </c>
      <c r="G1423">
        <v>15</v>
      </c>
      <c r="H1423">
        <v>134</v>
      </c>
      <c r="I1423">
        <v>0.42735000000000001</v>
      </c>
      <c r="J1423">
        <v>130</v>
      </c>
      <c r="K1423">
        <v>134</v>
      </c>
      <c r="L1423">
        <v>0.31912251699999999</v>
      </c>
      <c r="M1423">
        <v>10</v>
      </c>
      <c r="N1423">
        <v>-147</v>
      </c>
      <c r="O1423">
        <v>0.59514199999999995</v>
      </c>
      <c r="P1423">
        <v>-143</v>
      </c>
      <c r="Q1423">
        <v>-147</v>
      </c>
      <c r="R1423" s="99">
        <v>0.51083883100000005</v>
      </c>
      <c r="S1423" s="102">
        <f t="shared" si="110"/>
        <v>104.43159910757349</v>
      </c>
      <c r="T1423" s="99">
        <v>0.52315243600000005</v>
      </c>
      <c r="U1423" s="102">
        <f t="shared" si="111"/>
        <v>109.71062358200494</v>
      </c>
      <c r="V1423">
        <v>0.46762100000000001</v>
      </c>
      <c r="W1423" s="100">
        <f t="shared" si="112"/>
        <v>113.84839431933125</v>
      </c>
      <c r="X1423">
        <v>0.52608999999999995</v>
      </c>
      <c r="Y1423" s="100">
        <f t="shared" si="113"/>
        <v>-111.01052942541831</v>
      </c>
      <c r="Z1423">
        <v>0.52608999999999995</v>
      </c>
      <c r="AA1423" s="100">
        <f t="shared" si="114"/>
        <v>-111.01052942541831</v>
      </c>
      <c r="AB1423">
        <v>0.57735000000000003</v>
      </c>
      <c r="AC1423">
        <v>1</v>
      </c>
      <c r="AD1423">
        <v>8</v>
      </c>
      <c r="AE1423">
        <v>6</v>
      </c>
      <c r="AF1423" t="s">
        <v>225</v>
      </c>
      <c r="AG1423" s="99" t="s">
        <v>326</v>
      </c>
      <c r="AH1423">
        <v>-1</v>
      </c>
      <c r="AI1423">
        <v>14</v>
      </c>
      <c r="AJ1423">
        <v>1</v>
      </c>
    </row>
    <row r="1424" spans="1:36" x14ac:dyDescent="0.2">
      <c r="A1424">
        <v>823885</v>
      </c>
      <c r="B1424" s="85">
        <v>46120</v>
      </c>
      <c r="C1424">
        <v>2026</v>
      </c>
      <c r="D1424">
        <v>4.2</v>
      </c>
      <c r="E1424">
        <v>7.5</v>
      </c>
      <c r="F1424">
        <v>-106</v>
      </c>
      <c r="G1424">
        <v>11</v>
      </c>
      <c r="H1424">
        <v>-130</v>
      </c>
      <c r="I1424">
        <v>0.56521699999999997</v>
      </c>
      <c r="J1424">
        <v>-124</v>
      </c>
      <c r="K1424">
        <v>-130</v>
      </c>
      <c r="L1424">
        <v>0.35061088499999998</v>
      </c>
      <c r="M1424">
        <v>6</v>
      </c>
      <c r="N1424">
        <v>117</v>
      </c>
      <c r="O1424">
        <v>0.46082899999999999</v>
      </c>
      <c r="P1424">
        <v>112</v>
      </c>
      <c r="Q1424">
        <v>117</v>
      </c>
      <c r="R1424" s="99">
        <v>0.46843959299999999</v>
      </c>
      <c r="S1424" s="102">
        <f t="shared" si="110"/>
        <v>-113.47469661899392</v>
      </c>
      <c r="T1424" s="99">
        <v>0.46537457399999999</v>
      </c>
      <c r="U1424" s="102">
        <f t="shared" si="111"/>
        <v>-114.88066943683093</v>
      </c>
      <c r="V1424">
        <v>0.54999799999999999</v>
      </c>
      <c r="W1424" s="100">
        <f t="shared" si="112"/>
        <v>-122.2212345722908</v>
      </c>
      <c r="X1424">
        <v>0.52697300000000002</v>
      </c>
      <c r="Y1424" s="100">
        <f t="shared" si="113"/>
        <v>-111.40442300333808</v>
      </c>
      <c r="Z1424">
        <v>0.52697300000000002</v>
      </c>
      <c r="AA1424" s="100">
        <f t="shared" si="114"/>
        <v>-111.40442300333808</v>
      </c>
      <c r="AB1424">
        <v>0.71521699999999999</v>
      </c>
      <c r="AC1424">
        <v>1</v>
      </c>
      <c r="AD1424">
        <v>7</v>
      </c>
      <c r="AE1424">
        <v>4</v>
      </c>
      <c r="AF1424" t="s">
        <v>228</v>
      </c>
      <c r="AG1424" s="99" t="s">
        <v>325</v>
      </c>
      <c r="AH1424">
        <v>1</v>
      </c>
      <c r="AI1424">
        <v>11</v>
      </c>
      <c r="AJ1424">
        <v>1</v>
      </c>
    </row>
    <row r="1425" spans="1:36" x14ac:dyDescent="0.2">
      <c r="A1425">
        <v>824050</v>
      </c>
      <c r="B1425" s="85">
        <v>46120</v>
      </c>
      <c r="C1425">
        <v>2026</v>
      </c>
      <c r="D1425">
        <v>4.2</v>
      </c>
      <c r="E1425">
        <v>8.5</v>
      </c>
      <c r="F1425">
        <v>-106</v>
      </c>
      <c r="G1425">
        <v>4</v>
      </c>
      <c r="H1425">
        <v>106</v>
      </c>
      <c r="I1425">
        <v>0.48543700000000001</v>
      </c>
      <c r="J1425">
        <v>100</v>
      </c>
      <c r="K1425">
        <v>106</v>
      </c>
      <c r="L1425">
        <v>0.34782608700000001</v>
      </c>
      <c r="M1425">
        <v>0</v>
      </c>
      <c r="N1425">
        <v>-116</v>
      </c>
      <c r="O1425">
        <v>0.53703699999999999</v>
      </c>
      <c r="P1425">
        <v>-110</v>
      </c>
      <c r="Q1425">
        <v>-116</v>
      </c>
      <c r="R1425" s="99">
        <v>0.56111205799999997</v>
      </c>
      <c r="S1425" s="102">
        <f t="shared" si="110"/>
        <v>127.84859284195143</v>
      </c>
      <c r="T1425" s="99">
        <v>0.44800887900000003</v>
      </c>
      <c r="U1425" s="102">
        <f t="shared" si="111"/>
        <v>-123.20986187418839</v>
      </c>
      <c r="V1425">
        <v>0.44561699999999999</v>
      </c>
      <c r="W1425" s="100">
        <f t="shared" si="112"/>
        <v>124.40795571084588</v>
      </c>
      <c r="X1425">
        <v>0.41642000000000001</v>
      </c>
      <c r="Y1425" s="100">
        <f t="shared" si="113"/>
        <v>140.14216416118342</v>
      </c>
      <c r="Z1425">
        <v>0.41642000000000001</v>
      </c>
      <c r="AA1425" s="100">
        <f t="shared" si="114"/>
        <v>140.14216416118342</v>
      </c>
      <c r="AB1425">
        <v>0.33543699999999999</v>
      </c>
      <c r="AC1425">
        <v>-1</v>
      </c>
      <c r="AD1425">
        <v>2</v>
      </c>
      <c r="AE1425">
        <v>8</v>
      </c>
      <c r="AF1425" t="s">
        <v>224</v>
      </c>
      <c r="AG1425" s="99" t="s">
        <v>323</v>
      </c>
      <c r="AH1425">
        <v>1</v>
      </c>
      <c r="AI1425">
        <v>10</v>
      </c>
      <c r="AJ1425">
        <v>1</v>
      </c>
    </row>
    <row r="1426" spans="1:36" x14ac:dyDescent="0.2">
      <c r="A1426">
        <v>824374</v>
      </c>
      <c r="B1426" s="85">
        <v>46120</v>
      </c>
      <c r="C1426">
        <v>2026</v>
      </c>
      <c r="D1426">
        <v>4.2</v>
      </c>
      <c r="E1426">
        <v>11</v>
      </c>
      <c r="F1426">
        <v>-105</v>
      </c>
      <c r="G1426">
        <v>8</v>
      </c>
      <c r="H1426">
        <v>116</v>
      </c>
      <c r="I1426">
        <v>0.46296300000000001</v>
      </c>
      <c r="J1426">
        <v>130</v>
      </c>
      <c r="K1426">
        <v>116</v>
      </c>
      <c r="L1426">
        <v>0.37799862899999997</v>
      </c>
      <c r="M1426">
        <v>12</v>
      </c>
      <c r="N1426">
        <v>-127</v>
      </c>
      <c r="O1426">
        <v>0.55947100000000005</v>
      </c>
      <c r="P1426">
        <v>-143</v>
      </c>
      <c r="Q1426">
        <v>-127</v>
      </c>
      <c r="R1426" s="99">
        <v>0.55900840100000004</v>
      </c>
      <c r="S1426" s="102">
        <f t="shared" si="110"/>
        <v>126.7616893989856</v>
      </c>
      <c r="T1426" s="99">
        <v>0.475718272</v>
      </c>
      <c r="U1426" s="102">
        <f t="shared" si="111"/>
        <v>-110.20844875178561</v>
      </c>
      <c r="V1426">
        <v>0.49781500000000001</v>
      </c>
      <c r="W1426" s="100">
        <f t="shared" si="112"/>
        <v>100.87783614394905</v>
      </c>
      <c r="X1426">
        <v>0.38417899999999999</v>
      </c>
      <c r="Y1426" s="100">
        <f t="shared" si="113"/>
        <v>160.29533108264636</v>
      </c>
      <c r="Z1426">
        <v>0.38417899999999999</v>
      </c>
      <c r="AA1426" s="100">
        <f t="shared" si="114"/>
        <v>160.29533108264636</v>
      </c>
      <c r="AB1426">
        <v>0.61296300000000004</v>
      </c>
      <c r="AC1426">
        <v>1</v>
      </c>
      <c r="AD1426">
        <v>9</v>
      </c>
      <c r="AE1426">
        <v>1</v>
      </c>
      <c r="AF1426" t="s">
        <v>223</v>
      </c>
      <c r="AG1426" s="99" t="s">
        <v>326</v>
      </c>
      <c r="AH1426">
        <v>-1</v>
      </c>
      <c r="AI1426">
        <v>10</v>
      </c>
      <c r="AJ1426">
        <v>-1</v>
      </c>
    </row>
    <row r="1427" spans="1:36" x14ac:dyDescent="0.2">
      <c r="A1427">
        <v>824455</v>
      </c>
      <c r="B1427" s="85">
        <v>46120</v>
      </c>
      <c r="C1427">
        <v>2026</v>
      </c>
      <c r="D1427">
        <v>4.2</v>
      </c>
      <c r="E1427">
        <v>7</v>
      </c>
      <c r="F1427">
        <v>-105</v>
      </c>
      <c r="G1427">
        <v>7</v>
      </c>
      <c r="H1427">
        <v>116</v>
      </c>
      <c r="I1427">
        <v>0.46296300000000001</v>
      </c>
      <c r="J1427">
        <v>108</v>
      </c>
      <c r="K1427">
        <v>116</v>
      </c>
      <c r="L1427">
        <v>0.30274477700000002</v>
      </c>
      <c r="M1427">
        <v>13</v>
      </c>
      <c r="N1427">
        <v>-127</v>
      </c>
      <c r="O1427">
        <v>0.55947100000000005</v>
      </c>
      <c r="P1427">
        <v>-118</v>
      </c>
      <c r="Q1427">
        <v>-127</v>
      </c>
      <c r="R1427" s="99">
        <v>0.53682419299999995</v>
      </c>
      <c r="S1427" s="102">
        <f t="shared" si="110"/>
        <v>115.9007411196673</v>
      </c>
      <c r="T1427" s="99">
        <v>0.62427492200000001</v>
      </c>
      <c r="U1427" s="102">
        <f t="shared" si="111"/>
        <v>166.1520506757337</v>
      </c>
      <c r="V1427">
        <v>0.48050199999999998</v>
      </c>
      <c r="W1427" s="100">
        <f t="shared" si="112"/>
        <v>108.11567901902595</v>
      </c>
      <c r="X1427">
        <v>0.53370200000000001</v>
      </c>
      <c r="Y1427" s="100">
        <f t="shared" si="113"/>
        <v>-114.45513384144903</v>
      </c>
      <c r="Z1427">
        <v>0.53370200000000001</v>
      </c>
      <c r="AA1427" s="100">
        <f t="shared" si="114"/>
        <v>-114.45513384144903</v>
      </c>
      <c r="AB1427">
        <v>0.61296300000000004</v>
      </c>
      <c r="AC1427">
        <v>1</v>
      </c>
      <c r="AD1427">
        <v>10</v>
      </c>
      <c r="AE1427">
        <v>2</v>
      </c>
      <c r="AF1427" t="s">
        <v>223</v>
      </c>
      <c r="AG1427" s="99" t="s">
        <v>326</v>
      </c>
      <c r="AH1427">
        <v>-1</v>
      </c>
      <c r="AI1427">
        <v>12</v>
      </c>
      <c r="AJ1427">
        <v>1</v>
      </c>
    </row>
    <row r="1428" spans="1:36" x14ac:dyDescent="0.2">
      <c r="A1428">
        <v>824617</v>
      </c>
      <c r="B1428" s="85">
        <v>46120</v>
      </c>
      <c r="C1428">
        <v>2026</v>
      </c>
      <c r="D1428">
        <v>4.2</v>
      </c>
      <c r="E1428">
        <v>7.5</v>
      </c>
      <c r="F1428">
        <v>-105</v>
      </c>
      <c r="G1428">
        <v>9</v>
      </c>
      <c r="H1428">
        <v>128</v>
      </c>
      <c r="I1428">
        <v>0.43859599999999999</v>
      </c>
      <c r="J1428">
        <v>136</v>
      </c>
      <c r="K1428">
        <v>128</v>
      </c>
      <c r="L1428">
        <v>0.33585476600000003</v>
      </c>
      <c r="M1428">
        <v>2</v>
      </c>
      <c r="N1428">
        <v>-140</v>
      </c>
      <c r="O1428">
        <v>0.58333299999999999</v>
      </c>
      <c r="P1428">
        <v>-149</v>
      </c>
      <c r="Q1428">
        <v>-140</v>
      </c>
      <c r="R1428" s="99">
        <v>0.51909461999999995</v>
      </c>
      <c r="S1428" s="102">
        <f t="shared" si="110"/>
        <v>107.94111307301239</v>
      </c>
      <c r="T1428" s="99">
        <v>0.60195464499999995</v>
      </c>
      <c r="U1428" s="102">
        <f t="shared" si="111"/>
        <v>151.22765218551538</v>
      </c>
      <c r="V1428">
        <v>0.42405199999999998</v>
      </c>
      <c r="W1428" s="100">
        <f t="shared" si="112"/>
        <v>135.82013526642959</v>
      </c>
      <c r="X1428">
        <v>0.44470199999999999</v>
      </c>
      <c r="Y1428" s="100">
        <f t="shared" si="113"/>
        <v>124.86968801579486</v>
      </c>
      <c r="Z1428">
        <v>0.44470199999999999</v>
      </c>
      <c r="AA1428" s="100">
        <f t="shared" si="114"/>
        <v>124.86968801579486</v>
      </c>
      <c r="AB1428">
        <v>0.28859600000000002</v>
      </c>
      <c r="AC1428">
        <v>-1</v>
      </c>
      <c r="AD1428">
        <v>3</v>
      </c>
      <c r="AE1428">
        <v>5</v>
      </c>
      <c r="AF1428" t="s">
        <v>225</v>
      </c>
      <c r="AG1428" s="99" t="s">
        <v>323</v>
      </c>
      <c r="AH1428">
        <v>1</v>
      </c>
      <c r="AI1428">
        <v>8</v>
      </c>
      <c r="AJ1428">
        <v>1</v>
      </c>
    </row>
    <row r="1429" spans="1:36" x14ac:dyDescent="0.2">
      <c r="A1429">
        <v>824779</v>
      </c>
      <c r="B1429" s="85">
        <v>46120</v>
      </c>
      <c r="C1429">
        <v>2026</v>
      </c>
      <c r="D1429">
        <v>4.2</v>
      </c>
      <c r="E1429">
        <v>7.5</v>
      </c>
      <c r="F1429">
        <v>100</v>
      </c>
      <c r="G1429">
        <v>3</v>
      </c>
      <c r="H1429">
        <v>-142</v>
      </c>
      <c r="I1429">
        <v>0.58677699999999999</v>
      </c>
      <c r="J1429">
        <v>-142</v>
      </c>
      <c r="K1429">
        <v>-142</v>
      </c>
      <c r="L1429">
        <v>0.34564541199999999</v>
      </c>
      <c r="M1429">
        <v>17</v>
      </c>
      <c r="N1429">
        <v>120</v>
      </c>
      <c r="O1429">
        <v>0.45454499999999998</v>
      </c>
      <c r="P1429">
        <v>120</v>
      </c>
      <c r="Q1429">
        <v>120</v>
      </c>
      <c r="R1429" s="99">
        <v>0.50042736200000004</v>
      </c>
      <c r="S1429" s="102">
        <f t="shared" si="110"/>
        <v>100.17109103561435</v>
      </c>
      <c r="T1429" s="99">
        <v>0.53227348799999996</v>
      </c>
      <c r="U1429" s="102">
        <f t="shared" si="111"/>
        <v>113.8001533682572</v>
      </c>
      <c r="V1429">
        <v>0.5</v>
      </c>
      <c r="W1429" s="100">
        <f t="shared" si="112"/>
        <v>-100</v>
      </c>
      <c r="X1429">
        <v>0.5</v>
      </c>
      <c r="Y1429" s="100">
        <f t="shared" si="113"/>
        <v>-100</v>
      </c>
      <c r="Z1429">
        <v>0.5</v>
      </c>
      <c r="AA1429" s="100">
        <f t="shared" si="114"/>
        <v>-100</v>
      </c>
      <c r="AB1429">
        <v>0.73677700000000002</v>
      </c>
      <c r="AC1429">
        <v>1</v>
      </c>
      <c r="AD1429">
        <v>5</v>
      </c>
      <c r="AE1429">
        <v>0</v>
      </c>
      <c r="AF1429" t="s">
        <v>230</v>
      </c>
      <c r="AG1429" s="99" t="s">
        <v>325</v>
      </c>
      <c r="AH1429">
        <v>1</v>
      </c>
      <c r="AI1429">
        <v>5</v>
      </c>
      <c r="AJ1429">
        <v>-1</v>
      </c>
    </row>
    <row r="1430" spans="1:36" x14ac:dyDescent="0.2">
      <c r="A1430">
        <v>823724</v>
      </c>
      <c r="B1430" s="85">
        <v>46121</v>
      </c>
      <c r="C1430">
        <v>2026</v>
      </c>
      <c r="D1430">
        <v>4.2</v>
      </c>
      <c r="E1430">
        <v>8.5</v>
      </c>
      <c r="F1430">
        <v>-105</v>
      </c>
      <c r="G1430">
        <v>15</v>
      </c>
      <c r="H1430">
        <v>120</v>
      </c>
      <c r="I1430">
        <v>0.45454499999999998</v>
      </c>
      <c r="J1430">
        <v>108</v>
      </c>
      <c r="K1430">
        <v>120</v>
      </c>
      <c r="L1430">
        <v>0.31912251699999999</v>
      </c>
      <c r="M1430">
        <v>10</v>
      </c>
      <c r="N1430">
        <v>-132</v>
      </c>
      <c r="O1430">
        <v>0.56896599999999997</v>
      </c>
      <c r="P1430">
        <v>-118</v>
      </c>
      <c r="Q1430">
        <v>-132</v>
      </c>
      <c r="R1430" s="99">
        <v>0.50781745099999998</v>
      </c>
      <c r="S1430" s="102">
        <f t="shared" si="110"/>
        <v>103.17664696397027</v>
      </c>
      <c r="T1430" s="99">
        <v>0.55164958200000003</v>
      </c>
      <c r="U1430" s="102">
        <f t="shared" si="111"/>
        <v>123.03982774473516</v>
      </c>
      <c r="V1430">
        <v>0.47478599999999999</v>
      </c>
      <c r="W1430" s="100">
        <f t="shared" si="112"/>
        <v>110.6212061855236</v>
      </c>
      <c r="X1430">
        <v>0.52379799999999999</v>
      </c>
      <c r="Y1430" s="100">
        <f t="shared" si="113"/>
        <v>-109.99491812298142</v>
      </c>
      <c r="Z1430">
        <v>0.52379799999999999</v>
      </c>
      <c r="AA1430" s="100">
        <f t="shared" si="114"/>
        <v>-109.99491812298142</v>
      </c>
      <c r="AB1430">
        <v>0.604545</v>
      </c>
      <c r="AC1430">
        <v>1</v>
      </c>
      <c r="AD1430">
        <v>3</v>
      </c>
      <c r="AE1430">
        <v>1</v>
      </c>
      <c r="AF1430" t="s">
        <v>225</v>
      </c>
      <c r="AG1430" s="99" t="s">
        <v>326</v>
      </c>
      <c r="AH1430">
        <v>-1</v>
      </c>
      <c r="AI1430">
        <v>4</v>
      </c>
      <c r="AJ1430">
        <v>-1</v>
      </c>
    </row>
    <row r="1431" spans="1:36" x14ac:dyDescent="0.2">
      <c r="A1431">
        <v>823884</v>
      </c>
      <c r="B1431" s="85">
        <v>46121</v>
      </c>
      <c r="C1431">
        <v>2026</v>
      </c>
      <c r="D1431">
        <v>4.2</v>
      </c>
      <c r="E1431">
        <v>8.5</v>
      </c>
      <c r="F1431">
        <v>-105</v>
      </c>
      <c r="G1431">
        <v>11</v>
      </c>
      <c r="H1431">
        <v>-124</v>
      </c>
      <c r="I1431">
        <v>0.55357100000000004</v>
      </c>
      <c r="J1431">
        <v>-122</v>
      </c>
      <c r="K1431">
        <v>-124</v>
      </c>
      <c r="L1431">
        <v>0.35061088499999998</v>
      </c>
      <c r="M1431">
        <v>6</v>
      </c>
      <c r="N1431">
        <v>112</v>
      </c>
      <c r="O1431">
        <v>0.47169800000000001</v>
      </c>
      <c r="P1431">
        <v>110</v>
      </c>
      <c r="Q1431">
        <v>112</v>
      </c>
      <c r="R1431" s="99">
        <v>0.472994421</v>
      </c>
      <c r="S1431" s="102">
        <f t="shared" si="110"/>
        <v>-111.41898415753195</v>
      </c>
      <c r="T1431" s="99">
        <v>0.442723649</v>
      </c>
      <c r="U1431" s="102">
        <f t="shared" si="111"/>
        <v>-125.87453872381688</v>
      </c>
      <c r="V1431">
        <v>0.54079500000000003</v>
      </c>
      <c r="W1431" s="100">
        <f t="shared" si="112"/>
        <v>-117.76766367962021</v>
      </c>
      <c r="X1431">
        <v>0.531142</v>
      </c>
      <c r="Y1431" s="100">
        <f t="shared" si="113"/>
        <v>-113.28419265534555</v>
      </c>
      <c r="Z1431">
        <v>0.531142</v>
      </c>
      <c r="AA1431" s="100">
        <f t="shared" si="114"/>
        <v>-113.28419265534555</v>
      </c>
      <c r="AB1431">
        <v>0.70357099999999995</v>
      </c>
      <c r="AC1431">
        <v>1</v>
      </c>
      <c r="AD1431">
        <v>8</v>
      </c>
      <c r="AE1431">
        <v>1</v>
      </c>
      <c r="AF1431" t="s">
        <v>226</v>
      </c>
      <c r="AG1431" s="99" t="s">
        <v>325</v>
      </c>
      <c r="AH1431">
        <v>1</v>
      </c>
      <c r="AI1431">
        <v>9</v>
      </c>
      <c r="AJ1431">
        <v>1</v>
      </c>
    </row>
    <row r="1432" spans="1:36" x14ac:dyDescent="0.2">
      <c r="A1432">
        <v>822997</v>
      </c>
      <c r="B1432" s="85">
        <v>46122</v>
      </c>
      <c r="C1432">
        <v>2026</v>
      </c>
      <c r="D1432">
        <v>4.2</v>
      </c>
      <c r="E1432">
        <v>8.5</v>
      </c>
      <c r="F1432">
        <v>102</v>
      </c>
      <c r="G1432">
        <v>27</v>
      </c>
      <c r="H1432">
        <v>-102</v>
      </c>
      <c r="I1432">
        <v>0.50495000000000001</v>
      </c>
      <c r="J1432">
        <v>116</v>
      </c>
      <c r="K1432">
        <v>-102</v>
      </c>
      <c r="L1432">
        <v>0.32069846699999999</v>
      </c>
      <c r="M1432">
        <v>19</v>
      </c>
      <c r="N1432">
        <v>-116</v>
      </c>
      <c r="O1432">
        <v>0.53703699999999999</v>
      </c>
      <c r="P1432">
        <v>-136</v>
      </c>
      <c r="Q1432">
        <v>-116</v>
      </c>
      <c r="R1432" s="99">
        <v>0.50526984100000005</v>
      </c>
      <c r="S1432" s="102">
        <f t="shared" si="110"/>
        <v>102.13039003348896</v>
      </c>
      <c r="T1432" s="99">
        <v>0.412233034</v>
      </c>
      <c r="U1432" s="102">
        <f t="shared" si="111"/>
        <v>-142.5812386495935</v>
      </c>
      <c r="V1432">
        <v>0.5</v>
      </c>
      <c r="W1432" s="100">
        <f t="shared" si="112"/>
        <v>-100</v>
      </c>
      <c r="X1432">
        <v>0.5</v>
      </c>
      <c r="Y1432" s="100">
        <f t="shared" si="113"/>
        <v>-100</v>
      </c>
      <c r="Z1432">
        <v>0.5</v>
      </c>
      <c r="AA1432" s="100">
        <f t="shared" si="114"/>
        <v>-100</v>
      </c>
      <c r="AB1432">
        <v>0.65495000000000003</v>
      </c>
      <c r="AC1432">
        <v>1</v>
      </c>
      <c r="AD1432">
        <v>5</v>
      </c>
      <c r="AE1432">
        <v>3</v>
      </c>
      <c r="AF1432" t="s">
        <v>225</v>
      </c>
      <c r="AG1432" s="99" t="s">
        <v>326</v>
      </c>
      <c r="AH1432">
        <v>-1</v>
      </c>
      <c r="AI1432">
        <v>8</v>
      </c>
      <c r="AJ1432">
        <v>-1</v>
      </c>
    </row>
    <row r="1433" spans="1:36" x14ac:dyDescent="0.2">
      <c r="A1433">
        <v>823076</v>
      </c>
      <c r="B1433" s="85">
        <v>46122</v>
      </c>
      <c r="C1433">
        <v>2026</v>
      </c>
      <c r="D1433">
        <v>4.2</v>
      </c>
      <c r="E1433">
        <v>7.5</v>
      </c>
      <c r="F1433">
        <v>105</v>
      </c>
      <c r="G1433">
        <v>26</v>
      </c>
      <c r="H1433">
        <v>116</v>
      </c>
      <c r="I1433">
        <v>0.46296300000000001</v>
      </c>
      <c r="J1433">
        <v>114</v>
      </c>
      <c r="K1433">
        <v>116</v>
      </c>
      <c r="L1433">
        <v>0.33921411400000001</v>
      </c>
      <c r="M1433">
        <v>3</v>
      </c>
      <c r="N1433">
        <v>-127</v>
      </c>
      <c r="O1433">
        <v>0.55947100000000005</v>
      </c>
      <c r="P1433">
        <v>-125</v>
      </c>
      <c r="Q1433">
        <v>-127</v>
      </c>
      <c r="R1433" s="99">
        <v>0.52110091700000005</v>
      </c>
      <c r="S1433" s="102">
        <f t="shared" si="110"/>
        <v>108.81226034838744</v>
      </c>
      <c r="T1433" s="99">
        <v>0.61137291999999999</v>
      </c>
      <c r="U1433" s="102">
        <f t="shared" si="111"/>
        <v>157.31608821495402</v>
      </c>
      <c r="V1433">
        <v>0.59800299999999995</v>
      </c>
      <c r="W1433" s="100">
        <f t="shared" si="112"/>
        <v>-148.75807530901969</v>
      </c>
      <c r="X1433">
        <v>0.46602199999999999</v>
      </c>
      <c r="Y1433" s="100">
        <f t="shared" si="113"/>
        <v>114.58214419061763</v>
      </c>
      <c r="Z1433">
        <v>0.46602199999999999</v>
      </c>
      <c r="AA1433" s="100">
        <f t="shared" si="114"/>
        <v>114.58214419061763</v>
      </c>
      <c r="AB1433">
        <v>0.61296300000000004</v>
      </c>
      <c r="AC1433">
        <v>1</v>
      </c>
      <c r="AD1433">
        <v>3</v>
      </c>
      <c r="AE1433">
        <v>2</v>
      </c>
      <c r="AF1433" t="s">
        <v>222</v>
      </c>
      <c r="AG1433" s="99" t="s">
        <v>326</v>
      </c>
      <c r="AH1433">
        <v>-1</v>
      </c>
      <c r="AI1433">
        <v>5</v>
      </c>
      <c r="AJ1433">
        <v>-1</v>
      </c>
    </row>
    <row r="1434" spans="1:36" x14ac:dyDescent="0.2">
      <c r="A1434">
        <v>823156</v>
      </c>
      <c r="B1434" s="85">
        <v>46122</v>
      </c>
      <c r="C1434">
        <v>2026</v>
      </c>
      <c r="D1434">
        <v>4.2</v>
      </c>
      <c r="E1434">
        <v>8</v>
      </c>
      <c r="F1434">
        <v>-105</v>
      </c>
      <c r="G1434">
        <v>24</v>
      </c>
      <c r="H1434">
        <v>-136</v>
      </c>
      <c r="I1434">
        <v>0.57627099999999998</v>
      </c>
      <c r="J1434">
        <v>-134</v>
      </c>
      <c r="K1434">
        <v>-136</v>
      </c>
      <c r="L1434">
        <v>0.30915287200000002</v>
      </c>
      <c r="M1434">
        <v>12</v>
      </c>
      <c r="N1434">
        <v>123</v>
      </c>
      <c r="O1434">
        <v>0.44843</v>
      </c>
      <c r="P1434">
        <v>121</v>
      </c>
      <c r="Q1434">
        <v>123</v>
      </c>
      <c r="R1434" s="99">
        <v>0.50322326799999995</v>
      </c>
      <c r="S1434" s="102">
        <f t="shared" si="110"/>
        <v>101.29767269373637</v>
      </c>
      <c r="T1434" s="99">
        <v>0.58783026900000002</v>
      </c>
      <c r="U1434" s="102">
        <f t="shared" si="111"/>
        <v>142.61849543725958</v>
      </c>
      <c r="V1434">
        <v>0.52704499999999999</v>
      </c>
      <c r="W1434" s="100">
        <f t="shared" si="112"/>
        <v>-111.43660601960018</v>
      </c>
      <c r="X1434">
        <v>0.581959</v>
      </c>
      <c r="Y1434" s="100">
        <f t="shared" si="113"/>
        <v>-139.21098648218714</v>
      </c>
      <c r="Z1434">
        <v>0.581959</v>
      </c>
      <c r="AA1434" s="100">
        <f t="shared" si="114"/>
        <v>-139.21098648218714</v>
      </c>
      <c r="AB1434">
        <v>0.726271</v>
      </c>
      <c r="AC1434">
        <v>1</v>
      </c>
      <c r="AD1434">
        <v>9</v>
      </c>
      <c r="AE1434">
        <v>6</v>
      </c>
      <c r="AF1434" t="s">
        <v>228</v>
      </c>
      <c r="AG1434" s="99" t="s">
        <v>325</v>
      </c>
      <c r="AH1434">
        <v>1</v>
      </c>
      <c r="AI1434">
        <v>15</v>
      </c>
      <c r="AJ1434">
        <v>1</v>
      </c>
    </row>
    <row r="1435" spans="1:36" x14ac:dyDescent="0.2">
      <c r="A1435">
        <v>823643</v>
      </c>
      <c r="B1435" s="85">
        <v>46122</v>
      </c>
      <c r="C1435">
        <v>2026</v>
      </c>
      <c r="D1435">
        <v>4.2</v>
      </c>
      <c r="E1435">
        <v>7.5</v>
      </c>
      <c r="F1435">
        <v>-110</v>
      </c>
      <c r="G1435">
        <v>18</v>
      </c>
      <c r="H1435">
        <v>-144</v>
      </c>
      <c r="I1435">
        <v>0.59016400000000002</v>
      </c>
      <c r="J1435">
        <v>-162</v>
      </c>
      <c r="K1435">
        <v>-144</v>
      </c>
      <c r="L1435">
        <v>0.310488926</v>
      </c>
      <c r="M1435">
        <v>20</v>
      </c>
      <c r="N1435">
        <v>122</v>
      </c>
      <c r="O1435">
        <v>0.45045000000000002</v>
      </c>
      <c r="P1435">
        <v>136</v>
      </c>
      <c r="Q1435">
        <v>122</v>
      </c>
      <c r="R1435" s="99">
        <v>0.46148280899999999</v>
      </c>
      <c r="S1435" s="102">
        <f t="shared" si="110"/>
        <v>-116.69279559230557</v>
      </c>
      <c r="T1435" s="99">
        <v>0.58040119700000004</v>
      </c>
      <c r="U1435" s="102">
        <f t="shared" si="111"/>
        <v>138.3228914978578</v>
      </c>
      <c r="V1435">
        <v>0.5</v>
      </c>
      <c r="W1435" s="100">
        <f t="shared" si="112"/>
        <v>-100</v>
      </c>
      <c r="X1435">
        <v>0.5</v>
      </c>
      <c r="Y1435" s="100">
        <f t="shared" si="113"/>
        <v>-100</v>
      </c>
      <c r="Z1435">
        <v>0.5</v>
      </c>
      <c r="AA1435" s="100">
        <f t="shared" si="114"/>
        <v>-100</v>
      </c>
      <c r="AB1435">
        <v>0.440164</v>
      </c>
      <c r="AC1435">
        <v>-1</v>
      </c>
      <c r="AD1435">
        <v>0</v>
      </c>
      <c r="AE1435">
        <v>4</v>
      </c>
      <c r="AF1435" t="s">
        <v>227</v>
      </c>
      <c r="AG1435" s="99" t="s">
        <v>324</v>
      </c>
      <c r="AH1435">
        <v>-1</v>
      </c>
      <c r="AI1435">
        <v>4</v>
      </c>
      <c r="AJ1435">
        <v>-1</v>
      </c>
    </row>
    <row r="1436" spans="1:36" x14ac:dyDescent="0.2">
      <c r="A1436">
        <v>824297</v>
      </c>
      <c r="B1436" s="85">
        <v>46122</v>
      </c>
      <c r="C1436">
        <v>2026</v>
      </c>
      <c r="D1436">
        <v>4.2</v>
      </c>
      <c r="E1436">
        <v>8.5</v>
      </c>
      <c r="F1436">
        <v>-105.5</v>
      </c>
      <c r="G1436">
        <v>10</v>
      </c>
      <c r="H1436">
        <v>-136</v>
      </c>
      <c r="I1436">
        <v>0.57627099999999998</v>
      </c>
      <c r="J1436">
        <v>-142</v>
      </c>
      <c r="K1436">
        <v>-136</v>
      </c>
      <c r="L1436">
        <v>0.34727845299999999</v>
      </c>
      <c r="M1436">
        <v>11</v>
      </c>
      <c r="N1436">
        <v>123</v>
      </c>
      <c r="O1436">
        <v>0.44843</v>
      </c>
      <c r="P1436">
        <v>128</v>
      </c>
      <c r="Q1436">
        <v>123</v>
      </c>
      <c r="R1436" s="99">
        <v>0.496915194</v>
      </c>
      <c r="S1436" s="102">
        <f t="shared" si="110"/>
        <v>-101.24158248218103</v>
      </c>
      <c r="T1436" s="99">
        <v>0.62321035499999999</v>
      </c>
      <c r="U1436" s="102">
        <f t="shared" si="111"/>
        <v>165.40007488793913</v>
      </c>
      <c r="V1436">
        <v>0.52940600000000004</v>
      </c>
      <c r="W1436" s="100">
        <f t="shared" si="112"/>
        <v>-112.49739690688791</v>
      </c>
      <c r="X1436">
        <v>0.57152800000000004</v>
      </c>
      <c r="Y1436" s="100">
        <f t="shared" si="113"/>
        <v>-133.38747922851437</v>
      </c>
      <c r="Z1436">
        <v>0.57152800000000004</v>
      </c>
      <c r="AA1436" s="100">
        <f t="shared" si="114"/>
        <v>-133.38747922851437</v>
      </c>
      <c r="AB1436">
        <v>0.726271</v>
      </c>
      <c r="AC1436">
        <v>1</v>
      </c>
      <c r="AD1436">
        <v>2</v>
      </c>
      <c r="AE1436">
        <v>0</v>
      </c>
      <c r="AF1436" t="s">
        <v>225</v>
      </c>
      <c r="AG1436" s="99" t="s">
        <v>325</v>
      </c>
      <c r="AH1436">
        <v>1</v>
      </c>
      <c r="AI1436">
        <v>2</v>
      </c>
      <c r="AJ1436">
        <v>-1</v>
      </c>
    </row>
    <row r="1437" spans="1:36" x14ac:dyDescent="0.2">
      <c r="A1437">
        <v>824858</v>
      </c>
      <c r="B1437" s="85">
        <v>46122</v>
      </c>
      <c r="C1437">
        <v>2026</v>
      </c>
      <c r="D1437">
        <v>4.2</v>
      </c>
      <c r="E1437">
        <v>8.5</v>
      </c>
      <c r="F1437">
        <v>105</v>
      </c>
      <c r="G1437">
        <v>2</v>
      </c>
      <c r="H1437">
        <v>-118</v>
      </c>
      <c r="I1437">
        <v>0.54128399999999999</v>
      </c>
      <c r="J1437">
        <v>-126</v>
      </c>
      <c r="K1437">
        <v>-118</v>
      </c>
      <c r="L1437">
        <v>0.32065001999999998</v>
      </c>
      <c r="M1437">
        <v>25</v>
      </c>
      <c r="N1437">
        <v>107</v>
      </c>
      <c r="O1437">
        <v>0.48309200000000002</v>
      </c>
      <c r="P1437">
        <v>114</v>
      </c>
      <c r="Q1437">
        <v>107</v>
      </c>
      <c r="R1437" s="99">
        <v>0.49962362700000001</v>
      </c>
      <c r="S1437" s="102">
        <f t="shared" si="110"/>
        <v>-100.15066261067751</v>
      </c>
      <c r="T1437" s="99">
        <v>0.514241697</v>
      </c>
      <c r="U1437" s="102">
        <f t="shared" si="111"/>
        <v>105.86369678584784</v>
      </c>
      <c r="V1437">
        <v>0.545543</v>
      </c>
      <c r="W1437" s="100">
        <f t="shared" si="112"/>
        <v>-120.04282033283677</v>
      </c>
      <c r="X1437">
        <v>0.53865399999999997</v>
      </c>
      <c r="Y1437" s="100">
        <f t="shared" si="113"/>
        <v>-116.75705435833407</v>
      </c>
      <c r="Z1437">
        <v>0.53865399999999997</v>
      </c>
      <c r="AA1437" s="100">
        <f t="shared" si="114"/>
        <v>-116.75705435833407</v>
      </c>
      <c r="AB1437">
        <v>0.39128400000000002</v>
      </c>
      <c r="AC1437">
        <v>-1</v>
      </c>
      <c r="AD1437">
        <v>3</v>
      </c>
      <c r="AE1437">
        <v>6</v>
      </c>
      <c r="AF1437" t="s">
        <v>228</v>
      </c>
      <c r="AG1437" s="99" t="s">
        <v>324</v>
      </c>
      <c r="AH1437">
        <v>-1</v>
      </c>
      <c r="AI1437">
        <v>9</v>
      </c>
      <c r="AJ1437">
        <v>1</v>
      </c>
    </row>
    <row r="1438" spans="1:36" x14ac:dyDescent="0.2">
      <c r="A1438">
        <v>824941</v>
      </c>
      <c r="B1438" s="85">
        <v>46122</v>
      </c>
      <c r="C1438">
        <v>2026</v>
      </c>
      <c r="D1438">
        <v>4.2</v>
      </c>
      <c r="E1438">
        <v>8.5</v>
      </c>
      <c r="F1438">
        <v>-105.5</v>
      </c>
      <c r="G1438">
        <v>0</v>
      </c>
      <c r="H1438">
        <v>-138</v>
      </c>
      <c r="I1438">
        <v>0.57983200000000001</v>
      </c>
      <c r="J1438">
        <v>-132</v>
      </c>
      <c r="K1438">
        <v>-138</v>
      </c>
      <c r="L1438">
        <v>0.327106864</v>
      </c>
      <c r="M1438">
        <v>7</v>
      </c>
      <c r="N1438">
        <v>125</v>
      </c>
      <c r="O1438">
        <v>0.44444400000000001</v>
      </c>
      <c r="P1438">
        <v>119</v>
      </c>
      <c r="Q1438">
        <v>125</v>
      </c>
      <c r="R1438" s="99">
        <v>0.46079055400000002</v>
      </c>
      <c r="S1438" s="102">
        <f t="shared" si="110"/>
        <v>-117.01833757642521</v>
      </c>
      <c r="T1438" s="99">
        <v>0.48543187500000001</v>
      </c>
      <c r="U1438" s="102">
        <f t="shared" si="111"/>
        <v>-106.00212954701421</v>
      </c>
      <c r="V1438">
        <v>0.57411199999999996</v>
      </c>
      <c r="W1438" s="100">
        <f t="shared" si="112"/>
        <v>-134.80351641746185</v>
      </c>
      <c r="X1438">
        <v>0.58237700000000003</v>
      </c>
      <c r="Y1438" s="100">
        <f t="shared" si="113"/>
        <v>-139.45041341113878</v>
      </c>
      <c r="Z1438">
        <v>0.58237700000000003</v>
      </c>
      <c r="AA1438" s="100">
        <f t="shared" si="114"/>
        <v>-139.45041341113878</v>
      </c>
      <c r="AB1438">
        <v>0.72983200000000004</v>
      </c>
      <c r="AC1438">
        <v>1</v>
      </c>
      <c r="AD1438">
        <v>11</v>
      </c>
      <c r="AE1438">
        <v>5</v>
      </c>
      <c r="AF1438" t="s">
        <v>224</v>
      </c>
      <c r="AG1438" s="99" t="s">
        <v>325</v>
      </c>
      <c r="AH1438">
        <v>1</v>
      </c>
      <c r="AI1438">
        <v>16</v>
      </c>
      <c r="AJ1438">
        <v>1</v>
      </c>
    </row>
    <row r="1439" spans="1:36" x14ac:dyDescent="0.2">
      <c r="A1439">
        <v>822830</v>
      </c>
      <c r="B1439" s="85">
        <v>46123</v>
      </c>
      <c r="C1439">
        <v>2026</v>
      </c>
      <c r="D1439">
        <v>4.2</v>
      </c>
      <c r="E1439">
        <v>8.5</v>
      </c>
      <c r="F1439">
        <v>105</v>
      </c>
      <c r="G1439">
        <v>29</v>
      </c>
      <c r="H1439">
        <v>-120</v>
      </c>
      <c r="I1439">
        <v>0.54545500000000002</v>
      </c>
      <c r="J1439">
        <v>-108</v>
      </c>
      <c r="K1439">
        <v>-120</v>
      </c>
      <c r="L1439">
        <v>0.33360588699999999</v>
      </c>
      <c r="M1439">
        <v>15</v>
      </c>
      <c r="N1439">
        <v>108</v>
      </c>
      <c r="O1439">
        <v>0.480769</v>
      </c>
      <c r="P1439">
        <v>-102</v>
      </c>
      <c r="Q1439">
        <v>108</v>
      </c>
      <c r="R1439" s="99">
        <v>0.49657317200000001</v>
      </c>
      <c r="S1439" s="102">
        <f t="shared" si="110"/>
        <v>-101.38019055125275</v>
      </c>
      <c r="T1439" s="99">
        <v>0.58327782699999997</v>
      </c>
      <c r="U1439" s="102">
        <f t="shared" si="111"/>
        <v>139.96803261054217</v>
      </c>
      <c r="V1439">
        <v>0.51330299999999995</v>
      </c>
      <c r="W1439" s="100">
        <f t="shared" si="112"/>
        <v>-105.46664557209104</v>
      </c>
      <c r="X1439">
        <v>0.65504200000000001</v>
      </c>
      <c r="Y1439" s="100">
        <f t="shared" si="113"/>
        <v>-189.89036346453773</v>
      </c>
      <c r="Z1439">
        <v>0.65504200000000001</v>
      </c>
      <c r="AA1439" s="100">
        <f t="shared" si="114"/>
        <v>-189.89036346453773</v>
      </c>
      <c r="AB1439">
        <v>0.395455</v>
      </c>
      <c r="AC1439">
        <v>-1</v>
      </c>
      <c r="AD1439">
        <v>4</v>
      </c>
      <c r="AE1439">
        <v>7</v>
      </c>
      <c r="AF1439" t="s">
        <v>228</v>
      </c>
      <c r="AG1439" s="99" t="s">
        <v>324</v>
      </c>
      <c r="AH1439">
        <v>-1</v>
      </c>
      <c r="AI1439">
        <v>11</v>
      </c>
      <c r="AJ1439">
        <v>1</v>
      </c>
    </row>
    <row r="1440" spans="1:36" x14ac:dyDescent="0.2">
      <c r="A1440">
        <v>822996</v>
      </c>
      <c r="B1440" s="85">
        <v>46123</v>
      </c>
      <c r="C1440">
        <v>2026</v>
      </c>
      <c r="D1440">
        <v>4.2</v>
      </c>
      <c r="E1440">
        <v>7.5</v>
      </c>
      <c r="F1440">
        <v>-106</v>
      </c>
      <c r="G1440">
        <v>27</v>
      </c>
      <c r="H1440">
        <v>144</v>
      </c>
      <c r="I1440">
        <v>0.40983599999999998</v>
      </c>
      <c r="J1440">
        <v>166</v>
      </c>
      <c r="K1440">
        <v>144</v>
      </c>
      <c r="L1440">
        <v>0.32069846699999999</v>
      </c>
      <c r="M1440">
        <v>19</v>
      </c>
      <c r="N1440">
        <v>-158</v>
      </c>
      <c r="O1440">
        <v>0.61240300000000003</v>
      </c>
      <c r="P1440">
        <v>-182</v>
      </c>
      <c r="Q1440">
        <v>-158</v>
      </c>
      <c r="R1440" s="99">
        <v>0.498408925</v>
      </c>
      <c r="S1440" s="102">
        <f t="shared" si="110"/>
        <v>-100.63846168083768</v>
      </c>
      <c r="T1440" s="99">
        <v>0.61381081900000001</v>
      </c>
      <c r="U1440" s="102">
        <f t="shared" si="111"/>
        <v>158.94044918881352</v>
      </c>
      <c r="V1440">
        <v>0.37354999999999999</v>
      </c>
      <c r="W1440" s="100">
        <f t="shared" si="112"/>
        <v>167.70178021683844</v>
      </c>
      <c r="X1440">
        <v>0.45655699999999999</v>
      </c>
      <c r="Y1440" s="100">
        <f t="shared" si="113"/>
        <v>119.03070153343396</v>
      </c>
      <c r="Z1440">
        <v>0.45655699999999999</v>
      </c>
      <c r="AA1440" s="100">
        <f t="shared" si="114"/>
        <v>119.03070153343396</v>
      </c>
      <c r="AB1440">
        <v>0.559836</v>
      </c>
      <c r="AC1440">
        <v>1</v>
      </c>
      <c r="AD1440">
        <v>5</v>
      </c>
      <c r="AE1440">
        <v>4</v>
      </c>
      <c r="AF1440" t="s">
        <v>222</v>
      </c>
      <c r="AG1440" s="99" t="s">
        <v>326</v>
      </c>
      <c r="AH1440">
        <v>-1</v>
      </c>
      <c r="AI1440">
        <v>9</v>
      </c>
      <c r="AJ1440">
        <v>1</v>
      </c>
    </row>
    <row r="1441" spans="1:36" x14ac:dyDescent="0.2">
      <c r="A1441">
        <v>823074</v>
      </c>
      <c r="B1441" s="85">
        <v>46123</v>
      </c>
      <c r="C1441">
        <v>2026</v>
      </c>
      <c r="D1441">
        <v>4.2</v>
      </c>
      <c r="E1441">
        <v>7.5</v>
      </c>
      <c r="F1441">
        <v>-106</v>
      </c>
      <c r="G1441">
        <v>26</v>
      </c>
      <c r="H1441">
        <v>118</v>
      </c>
      <c r="I1441">
        <v>0.45871600000000001</v>
      </c>
      <c r="J1441">
        <v>118</v>
      </c>
      <c r="K1441">
        <v>118</v>
      </c>
      <c r="L1441">
        <v>0.33921411400000001</v>
      </c>
      <c r="M1441">
        <v>3</v>
      </c>
      <c r="N1441">
        <v>-129</v>
      </c>
      <c r="O1441">
        <v>0.56331900000000001</v>
      </c>
      <c r="P1441">
        <v>-129</v>
      </c>
      <c r="Q1441">
        <v>-129</v>
      </c>
      <c r="R1441" s="99">
        <v>0.50022958100000003</v>
      </c>
      <c r="S1441" s="102">
        <f t="shared" si="110"/>
        <v>100.09187458531837</v>
      </c>
      <c r="T1441" s="99">
        <v>0.51729004899999997</v>
      </c>
      <c r="U1441" s="102">
        <f t="shared" si="111"/>
        <v>107.16374251833062</v>
      </c>
      <c r="V1441">
        <v>0.42946800000000002</v>
      </c>
      <c r="W1441" s="100">
        <f t="shared" si="112"/>
        <v>132.84621904309518</v>
      </c>
      <c r="X1441">
        <v>0.48227700000000001</v>
      </c>
      <c r="Y1441" s="100">
        <f t="shared" si="113"/>
        <v>107.34971810805821</v>
      </c>
      <c r="Z1441">
        <v>0.48227700000000001</v>
      </c>
      <c r="AA1441" s="100">
        <f t="shared" si="114"/>
        <v>107.34971810805821</v>
      </c>
      <c r="AB1441">
        <v>0.30871599999999999</v>
      </c>
      <c r="AC1441">
        <v>-1</v>
      </c>
      <c r="AD1441">
        <v>1</v>
      </c>
      <c r="AE1441">
        <v>7</v>
      </c>
      <c r="AF1441" t="s">
        <v>224</v>
      </c>
      <c r="AG1441" s="99" t="s">
        <v>323</v>
      </c>
      <c r="AH1441">
        <v>1</v>
      </c>
      <c r="AI1441">
        <v>8</v>
      </c>
      <c r="AJ1441">
        <v>1</v>
      </c>
    </row>
    <row r="1442" spans="1:36" x14ac:dyDescent="0.2">
      <c r="A1442">
        <v>823480</v>
      </c>
      <c r="B1442" s="85">
        <v>46123</v>
      </c>
      <c r="C1442">
        <v>2026</v>
      </c>
      <c r="D1442">
        <v>4.2</v>
      </c>
      <c r="E1442">
        <v>8.5</v>
      </c>
      <c r="F1442">
        <v>-106</v>
      </c>
      <c r="G1442">
        <v>21</v>
      </c>
      <c r="H1442">
        <v>-130</v>
      </c>
      <c r="I1442">
        <v>0.56521699999999997</v>
      </c>
      <c r="J1442">
        <v>-130</v>
      </c>
      <c r="K1442">
        <v>-130</v>
      </c>
      <c r="L1442">
        <v>0.323198667</v>
      </c>
      <c r="M1442">
        <v>1</v>
      </c>
      <c r="N1442">
        <v>117</v>
      </c>
      <c r="O1442">
        <v>0.46082899999999999</v>
      </c>
      <c r="P1442">
        <v>117</v>
      </c>
      <c r="Q1442">
        <v>117</v>
      </c>
      <c r="R1442" s="99">
        <v>0.486381387</v>
      </c>
      <c r="S1442" s="102">
        <f t="shared" si="110"/>
        <v>-105.59997292824038</v>
      </c>
      <c r="T1442" s="99">
        <v>0.63310381000000004</v>
      </c>
      <c r="U1442" s="102">
        <f t="shared" si="111"/>
        <v>172.55665969166921</v>
      </c>
      <c r="V1442">
        <v>0.54520000000000002</v>
      </c>
      <c r="W1442" s="100">
        <f t="shared" si="112"/>
        <v>-119.87686895338612</v>
      </c>
      <c r="X1442">
        <v>0.600383</v>
      </c>
      <c r="Y1442" s="100">
        <f t="shared" si="113"/>
        <v>-150.23960442123334</v>
      </c>
      <c r="Z1442">
        <v>0.600383</v>
      </c>
      <c r="AA1442" s="100">
        <f t="shared" si="114"/>
        <v>-150.23960442123334</v>
      </c>
      <c r="AB1442">
        <v>0.71521699999999999</v>
      </c>
      <c r="AC1442">
        <v>1</v>
      </c>
      <c r="AD1442">
        <v>4</v>
      </c>
      <c r="AE1442">
        <v>3</v>
      </c>
      <c r="AF1442" t="s">
        <v>222</v>
      </c>
      <c r="AG1442" s="99" t="s">
        <v>325</v>
      </c>
      <c r="AH1442">
        <v>1</v>
      </c>
      <c r="AI1442">
        <v>7</v>
      </c>
      <c r="AJ1442">
        <v>-1</v>
      </c>
    </row>
    <row r="1443" spans="1:36" x14ac:dyDescent="0.2">
      <c r="A1443">
        <v>824294</v>
      </c>
      <c r="B1443" s="85">
        <v>46123</v>
      </c>
      <c r="C1443">
        <v>2026</v>
      </c>
      <c r="D1443">
        <v>4.2</v>
      </c>
      <c r="E1443">
        <v>7</v>
      </c>
      <c r="F1443">
        <v>-105.5</v>
      </c>
      <c r="G1443">
        <v>10</v>
      </c>
      <c r="H1443">
        <v>-144</v>
      </c>
      <c r="I1443">
        <v>0.59016400000000002</v>
      </c>
      <c r="J1443">
        <v>-138</v>
      </c>
      <c r="K1443">
        <v>-144</v>
      </c>
      <c r="L1443">
        <v>0.34727845299999999</v>
      </c>
      <c r="M1443">
        <v>11</v>
      </c>
      <c r="N1443">
        <v>130</v>
      </c>
      <c r="O1443">
        <v>0.43478299999999998</v>
      </c>
      <c r="P1443">
        <v>125</v>
      </c>
      <c r="Q1443">
        <v>130</v>
      </c>
      <c r="R1443" s="99">
        <v>0.49248809100000002</v>
      </c>
      <c r="S1443" s="102">
        <f t="shared" si="110"/>
        <v>-103.05059518687933</v>
      </c>
      <c r="T1443" s="99">
        <v>0.43922447999999997</v>
      </c>
      <c r="U1443" s="102">
        <f t="shared" si="111"/>
        <v>-127.67401306958118</v>
      </c>
      <c r="V1443">
        <v>0.61745499999999998</v>
      </c>
      <c r="W1443" s="100">
        <f t="shared" si="112"/>
        <v>-161.4071547138245</v>
      </c>
      <c r="X1443">
        <v>0.57772900000000005</v>
      </c>
      <c r="Y1443" s="100">
        <f t="shared" si="113"/>
        <v>-136.81474692792074</v>
      </c>
      <c r="Z1443">
        <v>0.57772900000000005</v>
      </c>
      <c r="AA1443" s="100">
        <f t="shared" si="114"/>
        <v>-136.81474692792074</v>
      </c>
      <c r="AB1443">
        <v>0.74016400000000004</v>
      </c>
      <c r="AC1443">
        <v>1</v>
      </c>
      <c r="AD1443">
        <v>6</v>
      </c>
      <c r="AE1443">
        <v>1</v>
      </c>
      <c r="AF1443" t="s">
        <v>230</v>
      </c>
      <c r="AG1443" s="99" t="s">
        <v>325</v>
      </c>
      <c r="AH1443">
        <v>1</v>
      </c>
      <c r="AI1443">
        <v>7</v>
      </c>
      <c r="AJ1443">
        <v>0</v>
      </c>
    </row>
    <row r="1444" spans="1:36" x14ac:dyDescent="0.2">
      <c r="A1444">
        <v>824535</v>
      </c>
      <c r="B1444" s="85">
        <v>46123</v>
      </c>
      <c r="C1444">
        <v>2026</v>
      </c>
      <c r="D1444">
        <v>4.2</v>
      </c>
      <c r="E1444">
        <v>9</v>
      </c>
      <c r="F1444">
        <v>-105.5</v>
      </c>
      <c r="G1444">
        <v>6</v>
      </c>
      <c r="H1444">
        <v>-124</v>
      </c>
      <c r="I1444">
        <v>0.55357100000000004</v>
      </c>
      <c r="J1444">
        <v>-126</v>
      </c>
      <c r="K1444">
        <v>-124</v>
      </c>
      <c r="L1444">
        <v>0.333208536</v>
      </c>
      <c r="M1444">
        <v>4</v>
      </c>
      <c r="N1444">
        <v>112</v>
      </c>
      <c r="O1444">
        <v>0.47169800000000001</v>
      </c>
      <c r="P1444">
        <v>114</v>
      </c>
      <c r="Q1444">
        <v>112</v>
      </c>
      <c r="R1444" s="99">
        <v>0.50020827700000003</v>
      </c>
      <c r="S1444" s="102">
        <f t="shared" si="110"/>
        <v>100.08334551790887</v>
      </c>
      <c r="T1444" s="99">
        <v>0.55187885599999997</v>
      </c>
      <c r="U1444" s="102">
        <f t="shared" si="111"/>
        <v>123.15394249729934</v>
      </c>
      <c r="V1444">
        <v>0.54595899999999997</v>
      </c>
      <c r="W1444" s="100">
        <f t="shared" si="112"/>
        <v>-120.2444272653791</v>
      </c>
      <c r="X1444">
        <v>0.58023000000000002</v>
      </c>
      <c r="Y1444" s="100">
        <f t="shared" si="113"/>
        <v>-138.22569502346525</v>
      </c>
      <c r="Z1444">
        <v>0.58023000000000002</v>
      </c>
      <c r="AA1444" s="100">
        <f t="shared" si="114"/>
        <v>-138.22569502346525</v>
      </c>
      <c r="AB1444">
        <v>0.70357099999999995</v>
      </c>
      <c r="AC1444">
        <v>1</v>
      </c>
      <c r="AD1444">
        <v>7</v>
      </c>
      <c r="AE1444">
        <v>3</v>
      </c>
      <c r="AF1444" t="s">
        <v>227</v>
      </c>
      <c r="AG1444" s="99" t="s">
        <v>325</v>
      </c>
      <c r="AH1444">
        <v>1</v>
      </c>
      <c r="AI1444">
        <v>10</v>
      </c>
      <c r="AJ1444">
        <v>1</v>
      </c>
    </row>
    <row r="1445" spans="1:36" x14ac:dyDescent="0.2">
      <c r="A1445">
        <v>824697</v>
      </c>
      <c r="B1445" s="85">
        <v>46123</v>
      </c>
      <c r="C1445">
        <v>2026</v>
      </c>
      <c r="D1445">
        <v>4.2</v>
      </c>
      <c r="E1445">
        <v>6.5</v>
      </c>
      <c r="F1445">
        <v>-105.5</v>
      </c>
      <c r="G1445">
        <v>5</v>
      </c>
      <c r="H1445">
        <v>-146</v>
      </c>
      <c r="I1445">
        <v>0.59349600000000002</v>
      </c>
      <c r="J1445">
        <v>-164</v>
      </c>
      <c r="K1445">
        <v>-146</v>
      </c>
      <c r="L1445">
        <v>0.31173380000000001</v>
      </c>
      <c r="M1445">
        <v>22</v>
      </c>
      <c r="N1445">
        <v>132</v>
      </c>
      <c r="O1445">
        <v>0.43103399999999997</v>
      </c>
      <c r="P1445">
        <v>148</v>
      </c>
      <c r="Q1445">
        <v>132</v>
      </c>
      <c r="R1445" s="99">
        <v>0.50341920500000004</v>
      </c>
      <c r="S1445" s="102">
        <f t="shared" si="110"/>
        <v>101.37709916872642</v>
      </c>
      <c r="T1445" s="99">
        <v>0.46797466999999998</v>
      </c>
      <c r="U1445" s="102">
        <f t="shared" si="111"/>
        <v>-113.68677924384238</v>
      </c>
      <c r="V1445">
        <v>0.53940999999999995</v>
      </c>
      <c r="W1445" s="100">
        <f t="shared" si="112"/>
        <v>-117.1128335395905</v>
      </c>
      <c r="X1445">
        <v>0.61273599999999995</v>
      </c>
      <c r="Y1445" s="100">
        <f t="shared" si="113"/>
        <v>-158.22178152371504</v>
      </c>
      <c r="Z1445">
        <v>0.61273599999999995</v>
      </c>
      <c r="AA1445" s="100">
        <f t="shared" si="114"/>
        <v>-158.22178152371504</v>
      </c>
      <c r="AB1445">
        <v>0.443496</v>
      </c>
      <c r="AC1445">
        <v>-1</v>
      </c>
      <c r="AD1445">
        <v>3</v>
      </c>
      <c r="AE1445">
        <v>4</v>
      </c>
      <c r="AF1445" t="s">
        <v>222</v>
      </c>
      <c r="AG1445" s="99" t="s">
        <v>324</v>
      </c>
      <c r="AH1445">
        <v>-1</v>
      </c>
      <c r="AI1445">
        <v>7</v>
      </c>
      <c r="AJ1445">
        <v>1</v>
      </c>
    </row>
    <row r="1446" spans="1:36" x14ac:dyDescent="0.2">
      <c r="A1446">
        <v>824857</v>
      </c>
      <c r="B1446" s="85">
        <v>46123</v>
      </c>
      <c r="C1446">
        <v>2026</v>
      </c>
      <c r="D1446">
        <v>4.2</v>
      </c>
      <c r="E1446">
        <v>7.5</v>
      </c>
      <c r="F1446">
        <v>-105</v>
      </c>
      <c r="G1446">
        <v>2</v>
      </c>
      <c r="H1446">
        <v>106</v>
      </c>
      <c r="I1446">
        <v>0.48543700000000001</v>
      </c>
      <c r="J1446">
        <v>-102</v>
      </c>
      <c r="K1446">
        <v>106</v>
      </c>
      <c r="L1446">
        <v>0.32065001999999998</v>
      </c>
      <c r="M1446">
        <v>25</v>
      </c>
      <c r="N1446">
        <v>-116</v>
      </c>
      <c r="O1446">
        <v>0.53703699999999999</v>
      </c>
      <c r="P1446">
        <v>-108</v>
      </c>
      <c r="Q1446">
        <v>-116</v>
      </c>
      <c r="R1446" s="99">
        <v>0.49981215200000001</v>
      </c>
      <c r="S1446" s="102">
        <f t="shared" si="110"/>
        <v>-100.07516744010655</v>
      </c>
      <c r="T1446" s="99">
        <v>0.81146185800000004</v>
      </c>
      <c r="U1446" s="102">
        <f t="shared" si="111"/>
        <v>430.39665575997884</v>
      </c>
      <c r="V1446">
        <v>0.50260800000000005</v>
      </c>
      <c r="W1446" s="100">
        <f t="shared" si="112"/>
        <v>-101.04866986200021</v>
      </c>
      <c r="X1446">
        <v>0.52878999999999998</v>
      </c>
      <c r="Y1446" s="100">
        <f t="shared" si="113"/>
        <v>-112.21960484709577</v>
      </c>
      <c r="Z1446">
        <v>0.52878999999999998</v>
      </c>
      <c r="AA1446" s="100">
        <f t="shared" si="114"/>
        <v>-112.21960484709577</v>
      </c>
      <c r="AB1446">
        <v>0.63543700000000003</v>
      </c>
      <c r="AC1446">
        <v>1</v>
      </c>
      <c r="AD1446">
        <v>6</v>
      </c>
      <c r="AE1446">
        <v>2</v>
      </c>
      <c r="AF1446" t="s">
        <v>227</v>
      </c>
      <c r="AG1446" s="99" t="s">
        <v>326</v>
      </c>
      <c r="AH1446">
        <v>-1</v>
      </c>
      <c r="AI1446">
        <v>8</v>
      </c>
      <c r="AJ1446">
        <v>1</v>
      </c>
    </row>
    <row r="1447" spans="1:36" x14ac:dyDescent="0.2">
      <c r="A1447">
        <v>824939</v>
      </c>
      <c r="B1447" s="85">
        <v>46123</v>
      </c>
      <c r="C1447">
        <v>2026</v>
      </c>
      <c r="D1447">
        <v>4.2</v>
      </c>
      <c r="E1447">
        <v>8</v>
      </c>
      <c r="F1447">
        <v>-105.5</v>
      </c>
      <c r="G1447">
        <v>0</v>
      </c>
      <c r="H1447">
        <v>-116</v>
      </c>
      <c r="I1447">
        <v>0.53703699999999999</v>
      </c>
      <c r="J1447">
        <v>-112</v>
      </c>
      <c r="K1447">
        <v>-116</v>
      </c>
      <c r="L1447">
        <v>0.327106864</v>
      </c>
      <c r="M1447">
        <v>7</v>
      </c>
      <c r="N1447">
        <v>105</v>
      </c>
      <c r="O1447">
        <v>0.48780499999999999</v>
      </c>
      <c r="P1447">
        <v>101</v>
      </c>
      <c r="Q1447">
        <v>105</v>
      </c>
      <c r="R1447" s="99">
        <v>0.45246972499999999</v>
      </c>
      <c r="S1447" s="102">
        <f t="shared" si="110"/>
        <v>-121.00926200089958</v>
      </c>
      <c r="T1447" s="99">
        <v>0.84214751099999996</v>
      </c>
      <c r="U1447" s="102">
        <f t="shared" si="111"/>
        <v>533.50283947692446</v>
      </c>
      <c r="V1447">
        <v>0.44111699999999998</v>
      </c>
      <c r="W1447" s="100">
        <f t="shared" si="112"/>
        <v>126.69722545265769</v>
      </c>
      <c r="X1447">
        <v>0.59196400000000005</v>
      </c>
      <c r="Y1447" s="100">
        <f t="shared" si="113"/>
        <v>-145.07641482614281</v>
      </c>
      <c r="Z1447">
        <v>0.59196400000000005</v>
      </c>
      <c r="AA1447" s="100">
        <f t="shared" si="114"/>
        <v>-145.07641482614281</v>
      </c>
      <c r="AB1447">
        <v>0.38703700000000002</v>
      </c>
      <c r="AC1447">
        <v>-1</v>
      </c>
      <c r="AD1447">
        <v>0</v>
      </c>
      <c r="AE1447">
        <v>6</v>
      </c>
      <c r="AF1447" t="s">
        <v>224</v>
      </c>
      <c r="AG1447" s="99" t="s">
        <v>324</v>
      </c>
      <c r="AH1447">
        <v>-1</v>
      </c>
      <c r="AI1447">
        <v>6</v>
      </c>
      <c r="AJ1447">
        <v>-1</v>
      </c>
    </row>
    <row r="1448" spans="1:36" x14ac:dyDescent="0.2">
      <c r="A1448">
        <v>822828</v>
      </c>
      <c r="B1448" s="85">
        <v>46124</v>
      </c>
      <c r="C1448">
        <v>2026</v>
      </c>
      <c r="D1448">
        <v>4.2</v>
      </c>
      <c r="E1448">
        <v>8</v>
      </c>
      <c r="F1448">
        <v>-105</v>
      </c>
      <c r="G1448">
        <v>29</v>
      </c>
      <c r="H1448">
        <v>-136</v>
      </c>
      <c r="I1448">
        <v>0.57627099999999998</v>
      </c>
      <c r="J1448">
        <v>-116</v>
      </c>
      <c r="K1448">
        <v>-136</v>
      </c>
      <c r="L1448">
        <v>0.33360588699999999</v>
      </c>
      <c r="M1448">
        <v>15</v>
      </c>
      <c r="N1448">
        <v>123</v>
      </c>
      <c r="O1448">
        <v>0.44843</v>
      </c>
      <c r="P1448">
        <v>105</v>
      </c>
      <c r="Q1448">
        <v>123</v>
      </c>
      <c r="R1448" s="99">
        <v>0.495299357</v>
      </c>
      <c r="S1448" s="102">
        <f t="shared" si="110"/>
        <v>-101.89810179785881</v>
      </c>
      <c r="T1448" s="99">
        <v>0.58129405899999997</v>
      </c>
      <c r="U1448" s="102">
        <f t="shared" si="111"/>
        <v>138.83109888808573</v>
      </c>
      <c r="V1448">
        <v>0.58971200000000001</v>
      </c>
      <c r="W1448" s="100">
        <f t="shared" si="112"/>
        <v>-143.73123269508247</v>
      </c>
      <c r="X1448">
        <v>0.60063900000000003</v>
      </c>
      <c r="Y1448" s="100">
        <f t="shared" si="113"/>
        <v>-150.4000140224008</v>
      </c>
      <c r="Z1448">
        <v>0.60063900000000003</v>
      </c>
      <c r="AA1448" s="100">
        <f t="shared" si="114"/>
        <v>-150.4000140224008</v>
      </c>
      <c r="AB1448">
        <v>0.42627100000000001</v>
      </c>
      <c r="AC1448">
        <v>-1</v>
      </c>
      <c r="AD1448">
        <v>2</v>
      </c>
      <c r="AE1448">
        <v>8</v>
      </c>
      <c r="AF1448" t="s">
        <v>224</v>
      </c>
      <c r="AG1448" s="99" t="s">
        <v>324</v>
      </c>
      <c r="AH1448">
        <v>-1</v>
      </c>
      <c r="AI1448">
        <v>10</v>
      </c>
      <c r="AJ1448">
        <v>1</v>
      </c>
    </row>
    <row r="1449" spans="1:36" x14ac:dyDescent="0.2">
      <c r="A1449">
        <v>822998</v>
      </c>
      <c r="B1449" s="85">
        <v>46124</v>
      </c>
      <c r="C1449">
        <v>2026</v>
      </c>
      <c r="D1449">
        <v>4.2</v>
      </c>
      <c r="E1449">
        <v>7.5</v>
      </c>
      <c r="F1449">
        <v>-105</v>
      </c>
      <c r="G1449">
        <v>27</v>
      </c>
      <c r="H1449">
        <v>118</v>
      </c>
      <c r="I1449">
        <v>0.45871600000000001</v>
      </c>
      <c r="J1449">
        <v>120</v>
      </c>
      <c r="K1449">
        <v>118</v>
      </c>
      <c r="L1449">
        <v>0.32069846699999999</v>
      </c>
      <c r="M1449">
        <v>19</v>
      </c>
      <c r="N1449">
        <v>-129</v>
      </c>
      <c r="O1449">
        <v>0.56331900000000001</v>
      </c>
      <c r="P1449">
        <v>-132</v>
      </c>
      <c r="Q1449">
        <v>-129</v>
      </c>
      <c r="R1449" s="99">
        <v>0.50800137000000001</v>
      </c>
      <c r="S1449" s="102">
        <f t="shared" si="110"/>
        <v>103.25259848792669</v>
      </c>
      <c r="T1449" s="99">
        <v>0.59948125699999999</v>
      </c>
      <c r="U1449" s="102">
        <f t="shared" si="111"/>
        <v>149.67620554027354</v>
      </c>
      <c r="V1449">
        <v>0.51406799999999997</v>
      </c>
      <c r="W1449" s="100">
        <f t="shared" si="112"/>
        <v>-105.79011055044738</v>
      </c>
      <c r="X1449">
        <v>0.47450999999999999</v>
      </c>
      <c r="Y1449" s="100">
        <f t="shared" si="113"/>
        <v>110.74371456871299</v>
      </c>
      <c r="Z1449">
        <v>0.47450999999999999</v>
      </c>
      <c r="AA1449" s="100">
        <f t="shared" si="114"/>
        <v>110.74371456871299</v>
      </c>
      <c r="AB1449">
        <v>0.60871600000000003</v>
      </c>
      <c r="AC1449">
        <v>1</v>
      </c>
      <c r="AD1449">
        <v>5</v>
      </c>
      <c r="AE1449">
        <v>4</v>
      </c>
      <c r="AF1449" t="s">
        <v>222</v>
      </c>
      <c r="AG1449" s="99" t="s">
        <v>326</v>
      </c>
      <c r="AH1449">
        <v>-1</v>
      </c>
      <c r="AI1449">
        <v>9</v>
      </c>
      <c r="AJ1449">
        <v>1</v>
      </c>
    </row>
    <row r="1450" spans="1:36" x14ac:dyDescent="0.2">
      <c r="A1450">
        <v>823075</v>
      </c>
      <c r="B1450" s="85">
        <v>46124</v>
      </c>
      <c r="C1450">
        <v>2026</v>
      </c>
      <c r="D1450">
        <v>4.2</v>
      </c>
      <c r="E1450">
        <v>9</v>
      </c>
      <c r="F1450">
        <v>-105</v>
      </c>
      <c r="G1450">
        <v>26</v>
      </c>
      <c r="H1450">
        <v>100</v>
      </c>
      <c r="I1450">
        <v>0.5</v>
      </c>
      <c r="J1450">
        <v>104</v>
      </c>
      <c r="K1450">
        <v>100</v>
      </c>
      <c r="L1450">
        <v>0.33921411400000001</v>
      </c>
      <c r="M1450">
        <v>3</v>
      </c>
      <c r="N1450">
        <v>-110</v>
      </c>
      <c r="O1450">
        <v>0.52381</v>
      </c>
      <c r="P1450">
        <v>-114</v>
      </c>
      <c r="Q1450">
        <v>-110</v>
      </c>
      <c r="R1450" s="99">
        <v>0.51331130800000002</v>
      </c>
      <c r="S1450" s="102">
        <f t="shared" si="110"/>
        <v>105.47015298230929</v>
      </c>
      <c r="T1450" s="99">
        <v>0.50857290499999996</v>
      </c>
      <c r="U1450" s="102">
        <f t="shared" si="111"/>
        <v>103.48898344728019</v>
      </c>
      <c r="V1450">
        <v>0.50419099999999994</v>
      </c>
      <c r="W1450" s="100">
        <f t="shared" si="112"/>
        <v>-101.6905703607639</v>
      </c>
      <c r="X1450">
        <v>0.47582600000000003</v>
      </c>
      <c r="Y1450" s="100">
        <f t="shared" si="113"/>
        <v>110.16085712003967</v>
      </c>
      <c r="Z1450">
        <v>0.47582600000000003</v>
      </c>
      <c r="AA1450" s="100">
        <f t="shared" si="114"/>
        <v>110.16085712003967</v>
      </c>
      <c r="AB1450">
        <v>0.35</v>
      </c>
      <c r="AC1450">
        <v>-1</v>
      </c>
      <c r="AD1450">
        <v>3</v>
      </c>
      <c r="AE1450">
        <v>9</v>
      </c>
      <c r="AF1450" t="s">
        <v>224</v>
      </c>
      <c r="AG1450" s="99" t="s">
        <v>323</v>
      </c>
      <c r="AH1450">
        <v>1</v>
      </c>
      <c r="AI1450">
        <v>12</v>
      </c>
      <c r="AJ1450">
        <v>1</v>
      </c>
    </row>
    <row r="1451" spans="1:36" x14ac:dyDescent="0.2">
      <c r="A1451">
        <v>823479</v>
      </c>
      <c r="B1451" s="85">
        <v>46124</v>
      </c>
      <c r="C1451">
        <v>2026</v>
      </c>
      <c r="D1451">
        <v>4.2</v>
      </c>
      <c r="E1451">
        <v>8.5</v>
      </c>
      <c r="F1451">
        <v>-110</v>
      </c>
      <c r="G1451">
        <v>21</v>
      </c>
      <c r="H1451">
        <v>-136</v>
      </c>
      <c r="I1451">
        <v>0.57627099999999998</v>
      </c>
      <c r="J1451">
        <v>-136</v>
      </c>
      <c r="K1451">
        <v>-136</v>
      </c>
      <c r="L1451">
        <v>0.323198667</v>
      </c>
      <c r="M1451">
        <v>1</v>
      </c>
      <c r="N1451">
        <v>116</v>
      </c>
      <c r="O1451">
        <v>0.46296300000000001</v>
      </c>
      <c r="P1451">
        <v>116</v>
      </c>
      <c r="Q1451">
        <v>116</v>
      </c>
      <c r="R1451" s="99">
        <v>0.48528807400000001</v>
      </c>
      <c r="S1451" s="102">
        <f t="shared" si="110"/>
        <v>-106.06317228393291</v>
      </c>
      <c r="T1451" s="99">
        <v>0.51573339699999998</v>
      </c>
      <c r="U1451" s="102">
        <f t="shared" si="111"/>
        <v>106.49782450515175</v>
      </c>
      <c r="V1451">
        <v>0.5</v>
      </c>
      <c r="W1451" s="100">
        <f t="shared" si="112"/>
        <v>-100</v>
      </c>
      <c r="X1451">
        <v>0.5</v>
      </c>
      <c r="Y1451" s="100">
        <f t="shared" si="113"/>
        <v>-100</v>
      </c>
      <c r="Z1451">
        <v>0.5</v>
      </c>
      <c r="AA1451" s="100">
        <f t="shared" si="114"/>
        <v>-100</v>
      </c>
      <c r="AB1451">
        <v>0.42627100000000001</v>
      </c>
      <c r="AC1451">
        <v>-1</v>
      </c>
      <c r="AD1451">
        <v>3</v>
      </c>
      <c r="AE1451">
        <v>4</v>
      </c>
      <c r="AF1451" t="s">
        <v>222</v>
      </c>
      <c r="AG1451" s="99" t="s">
        <v>324</v>
      </c>
      <c r="AH1451">
        <v>-1</v>
      </c>
      <c r="AI1451">
        <v>7</v>
      </c>
      <c r="AJ1451">
        <v>-1</v>
      </c>
    </row>
    <row r="1452" spans="1:36" x14ac:dyDescent="0.2">
      <c r="A1452">
        <v>823966</v>
      </c>
      <c r="B1452" s="85">
        <v>46124</v>
      </c>
      <c r="C1452">
        <v>2026</v>
      </c>
      <c r="D1452">
        <v>4.2</v>
      </c>
      <c r="E1452">
        <v>8.5</v>
      </c>
      <c r="F1452">
        <v>-105.5</v>
      </c>
      <c r="G1452">
        <v>14</v>
      </c>
      <c r="H1452">
        <v>-130</v>
      </c>
      <c r="I1452">
        <v>0.56521699999999997</v>
      </c>
      <c r="J1452">
        <v>-118</v>
      </c>
      <c r="K1452">
        <v>-130</v>
      </c>
      <c r="L1452">
        <v>0.32283795100000001</v>
      </c>
      <c r="M1452">
        <v>28</v>
      </c>
      <c r="N1452">
        <v>117</v>
      </c>
      <c r="O1452">
        <v>0.46082899999999999</v>
      </c>
      <c r="P1452">
        <v>107</v>
      </c>
      <c r="Q1452">
        <v>117</v>
      </c>
      <c r="R1452" s="99">
        <v>0.46201513900000002</v>
      </c>
      <c r="S1452" s="102">
        <f t="shared" si="110"/>
        <v>-116.4431239557282</v>
      </c>
      <c r="T1452" s="99">
        <v>0.67239732600000002</v>
      </c>
      <c r="U1452" s="102">
        <f t="shared" si="111"/>
        <v>205.24781369763789</v>
      </c>
      <c r="V1452">
        <v>0.55263600000000002</v>
      </c>
      <c r="W1452" s="100">
        <f t="shared" si="112"/>
        <v>-123.53162078307598</v>
      </c>
      <c r="X1452">
        <v>0.64412100000000005</v>
      </c>
      <c r="Y1452" s="100">
        <f t="shared" si="113"/>
        <v>-180.99438292228541</v>
      </c>
      <c r="Z1452">
        <v>0.64412100000000005</v>
      </c>
      <c r="AA1452" s="100">
        <f t="shared" si="114"/>
        <v>-180.99438292228541</v>
      </c>
      <c r="AB1452">
        <v>0.415217</v>
      </c>
      <c r="AC1452">
        <v>-1</v>
      </c>
      <c r="AD1452">
        <v>2</v>
      </c>
      <c r="AE1452">
        <v>5</v>
      </c>
      <c r="AF1452" t="s">
        <v>228</v>
      </c>
      <c r="AG1452" s="99" t="s">
        <v>324</v>
      </c>
      <c r="AH1452">
        <v>-1</v>
      </c>
      <c r="AI1452">
        <v>7</v>
      </c>
      <c r="AJ1452">
        <v>-1</v>
      </c>
    </row>
    <row r="1453" spans="1:36" x14ac:dyDescent="0.2">
      <c r="A1453">
        <v>824533</v>
      </c>
      <c r="B1453" s="85">
        <v>46124</v>
      </c>
      <c r="C1453">
        <v>2026</v>
      </c>
      <c r="D1453">
        <v>4.2</v>
      </c>
      <c r="E1453">
        <v>8.5</v>
      </c>
      <c r="F1453">
        <v>-105</v>
      </c>
      <c r="G1453">
        <v>6</v>
      </c>
      <c r="H1453">
        <v>-108</v>
      </c>
      <c r="I1453">
        <v>0.519231</v>
      </c>
      <c r="J1453">
        <v>-112</v>
      </c>
      <c r="K1453">
        <v>-108</v>
      </c>
      <c r="L1453">
        <v>0.333208536</v>
      </c>
      <c r="M1453">
        <v>4</v>
      </c>
      <c r="N1453">
        <v>-102</v>
      </c>
      <c r="O1453">
        <v>0.50495000000000001</v>
      </c>
      <c r="P1453">
        <v>101</v>
      </c>
      <c r="Q1453">
        <v>-102</v>
      </c>
      <c r="R1453" s="99">
        <v>0.50499817999999996</v>
      </c>
      <c r="S1453" s="102">
        <f t="shared" si="110"/>
        <v>102.0194592415842</v>
      </c>
      <c r="T1453" s="99">
        <v>0.51776038499999999</v>
      </c>
      <c r="U1453" s="102">
        <f t="shared" si="111"/>
        <v>107.36579262572612</v>
      </c>
      <c r="V1453">
        <v>0.55258099999999999</v>
      </c>
      <c r="W1453" s="100">
        <f t="shared" si="112"/>
        <v>-123.50414264928401</v>
      </c>
      <c r="X1453">
        <v>0.58001599999999998</v>
      </c>
      <c r="Y1453" s="100">
        <f t="shared" si="113"/>
        <v>-138.10430873557087</v>
      </c>
      <c r="Z1453">
        <v>0.58001599999999998</v>
      </c>
      <c r="AA1453" s="100">
        <f t="shared" si="114"/>
        <v>-138.10430873557087</v>
      </c>
      <c r="AB1453">
        <v>0.36923099999999998</v>
      </c>
      <c r="AC1453">
        <v>-1</v>
      </c>
      <c r="AD1453">
        <v>6</v>
      </c>
      <c r="AE1453">
        <v>9</v>
      </c>
      <c r="AF1453" t="s">
        <v>228</v>
      </c>
      <c r="AG1453" s="99" t="s">
        <v>324</v>
      </c>
      <c r="AH1453">
        <v>-1</v>
      </c>
      <c r="AI1453">
        <v>15</v>
      </c>
      <c r="AJ1453">
        <v>1</v>
      </c>
    </row>
    <row r="1454" spans="1:36" x14ac:dyDescent="0.2">
      <c r="A1454">
        <v>824696</v>
      </c>
      <c r="B1454" s="85">
        <v>46124</v>
      </c>
      <c r="C1454">
        <v>2026</v>
      </c>
      <c r="D1454">
        <v>4.2</v>
      </c>
      <c r="E1454">
        <v>12.5</v>
      </c>
      <c r="F1454">
        <v>-105</v>
      </c>
      <c r="G1454">
        <v>5</v>
      </c>
      <c r="H1454">
        <v>-134</v>
      </c>
      <c r="I1454">
        <v>0.57264999999999999</v>
      </c>
      <c r="J1454">
        <v>-126</v>
      </c>
      <c r="K1454">
        <v>-134</v>
      </c>
      <c r="L1454">
        <v>0.31173380000000001</v>
      </c>
      <c r="M1454">
        <v>22</v>
      </c>
      <c r="N1454">
        <v>121</v>
      </c>
      <c r="O1454">
        <v>0.45248899999999997</v>
      </c>
      <c r="P1454">
        <v>114</v>
      </c>
      <c r="Q1454">
        <v>121</v>
      </c>
      <c r="R1454" s="99">
        <v>0.497062687</v>
      </c>
      <c r="S1454" s="102">
        <f t="shared" si="110"/>
        <v>-101.18186823385517</v>
      </c>
      <c r="T1454" s="99">
        <v>0.55418451400000002</v>
      </c>
      <c r="U1454" s="102">
        <f t="shared" si="111"/>
        <v>124.30804478604406</v>
      </c>
      <c r="V1454">
        <v>0.62803100000000001</v>
      </c>
      <c r="W1454" s="100">
        <f t="shared" si="112"/>
        <v>-168.83960760170876</v>
      </c>
      <c r="X1454">
        <v>0.60557899999999998</v>
      </c>
      <c r="Y1454" s="100">
        <f t="shared" si="113"/>
        <v>-153.53619609503551</v>
      </c>
      <c r="Z1454">
        <v>0.60557899999999998</v>
      </c>
      <c r="AA1454" s="100">
        <f t="shared" si="114"/>
        <v>-153.53619609503551</v>
      </c>
      <c r="AB1454">
        <v>0.72265000000000001</v>
      </c>
      <c r="AC1454">
        <v>1</v>
      </c>
      <c r="AD1454">
        <v>7</v>
      </c>
      <c r="AE1454">
        <v>6</v>
      </c>
      <c r="AF1454" t="s">
        <v>222</v>
      </c>
      <c r="AG1454" s="99" t="s">
        <v>325</v>
      </c>
      <c r="AH1454">
        <v>1</v>
      </c>
      <c r="AI1454">
        <v>13</v>
      </c>
      <c r="AJ1454">
        <v>1</v>
      </c>
    </row>
    <row r="1455" spans="1:36" x14ac:dyDescent="0.2">
      <c r="A1455">
        <v>824859</v>
      </c>
      <c r="B1455" s="85">
        <v>46124</v>
      </c>
      <c r="C1455">
        <v>2026</v>
      </c>
      <c r="D1455">
        <v>4.2</v>
      </c>
      <c r="E1455">
        <v>8.5</v>
      </c>
      <c r="F1455">
        <v>-118</v>
      </c>
      <c r="G1455">
        <v>2</v>
      </c>
      <c r="H1455">
        <v>-124</v>
      </c>
      <c r="I1455">
        <v>0.55357100000000004</v>
      </c>
      <c r="J1455">
        <v>-130</v>
      </c>
      <c r="K1455">
        <v>-124</v>
      </c>
      <c r="L1455">
        <v>0.32065001999999998</v>
      </c>
      <c r="M1455">
        <v>25</v>
      </c>
      <c r="N1455">
        <v>106</v>
      </c>
      <c r="O1455">
        <v>0.48543700000000001</v>
      </c>
      <c r="P1455">
        <v>110</v>
      </c>
      <c r="Q1455">
        <v>106</v>
      </c>
      <c r="R1455" s="99">
        <v>0.49217528900000002</v>
      </c>
      <c r="S1455" s="102">
        <f t="shared" si="110"/>
        <v>-103.17964399061898</v>
      </c>
      <c r="T1455" s="99">
        <v>0.40736650400000002</v>
      </c>
      <c r="U1455" s="102">
        <f t="shared" si="111"/>
        <v>-145.47919138683031</v>
      </c>
      <c r="V1455">
        <v>0.5</v>
      </c>
      <c r="W1455" s="100">
        <f t="shared" si="112"/>
        <v>-100</v>
      </c>
      <c r="X1455">
        <v>0.5</v>
      </c>
      <c r="Y1455" s="100">
        <f t="shared" si="113"/>
        <v>-100</v>
      </c>
      <c r="Z1455">
        <v>0.5</v>
      </c>
      <c r="AA1455" s="100">
        <f t="shared" si="114"/>
        <v>-100</v>
      </c>
      <c r="AB1455">
        <v>0.70357099999999995</v>
      </c>
      <c r="AC1455">
        <v>1</v>
      </c>
      <c r="AD1455">
        <v>6</v>
      </c>
      <c r="AE1455">
        <v>2</v>
      </c>
      <c r="AF1455" t="s">
        <v>227</v>
      </c>
      <c r="AG1455" s="99" t="s">
        <v>325</v>
      </c>
      <c r="AH1455">
        <v>1</v>
      </c>
      <c r="AI1455">
        <v>8</v>
      </c>
      <c r="AJ1455">
        <v>-1</v>
      </c>
    </row>
    <row r="1456" spans="1:36" x14ac:dyDescent="0.2">
      <c r="A1456">
        <v>823073</v>
      </c>
      <c r="B1456" s="85">
        <v>46125</v>
      </c>
      <c r="C1456">
        <v>2026</v>
      </c>
      <c r="D1456">
        <v>4.2</v>
      </c>
      <c r="E1456">
        <v>8</v>
      </c>
      <c r="F1456">
        <v>-105.5</v>
      </c>
      <c r="G1456">
        <v>26</v>
      </c>
      <c r="H1456">
        <v>100</v>
      </c>
      <c r="I1456">
        <v>0.5</v>
      </c>
      <c r="J1456">
        <v>-106</v>
      </c>
      <c r="K1456">
        <v>100</v>
      </c>
      <c r="L1456">
        <v>0.33921411400000001</v>
      </c>
      <c r="M1456">
        <v>7</v>
      </c>
      <c r="N1456">
        <v>-110</v>
      </c>
      <c r="O1456">
        <v>0.52381</v>
      </c>
      <c r="P1456">
        <v>-104</v>
      </c>
      <c r="Q1456">
        <v>-110</v>
      </c>
      <c r="R1456" s="99">
        <v>0.51787351100000001</v>
      </c>
      <c r="S1456" s="102">
        <f t="shared" si="110"/>
        <v>107.41444886675787</v>
      </c>
      <c r="T1456" s="99">
        <v>0.55068493200000002</v>
      </c>
      <c r="U1456" s="102">
        <f t="shared" si="111"/>
        <v>122.56097585403035</v>
      </c>
      <c r="V1456">
        <v>0.528061</v>
      </c>
      <c r="W1456" s="100">
        <f t="shared" si="112"/>
        <v>-111.891791100121</v>
      </c>
      <c r="X1456">
        <v>0.47423100000000001</v>
      </c>
      <c r="Y1456" s="100">
        <f t="shared" si="113"/>
        <v>110.86769949665879</v>
      </c>
      <c r="Z1456">
        <v>0.47423100000000001</v>
      </c>
      <c r="AA1456" s="100">
        <f t="shared" si="114"/>
        <v>110.86769949665879</v>
      </c>
      <c r="AB1456">
        <v>0.35</v>
      </c>
      <c r="AC1456">
        <v>-1</v>
      </c>
      <c r="AD1456">
        <v>3</v>
      </c>
      <c r="AE1456">
        <v>9</v>
      </c>
      <c r="AF1456" t="s">
        <v>224</v>
      </c>
      <c r="AG1456" s="99" t="s">
        <v>323</v>
      </c>
      <c r="AH1456">
        <v>1</v>
      </c>
      <c r="AI1456">
        <v>12</v>
      </c>
      <c r="AJ1456">
        <v>1</v>
      </c>
    </row>
    <row r="1457" spans="1:36" x14ac:dyDescent="0.2">
      <c r="A1457">
        <v>823725</v>
      </c>
      <c r="B1457" s="85">
        <v>46125</v>
      </c>
      <c r="C1457">
        <v>2026</v>
      </c>
      <c r="D1457">
        <v>4.2</v>
      </c>
      <c r="E1457">
        <v>7.5</v>
      </c>
      <c r="F1457">
        <v>-105.5</v>
      </c>
      <c r="G1457">
        <v>15</v>
      </c>
      <c r="H1457">
        <v>144</v>
      </c>
      <c r="I1457">
        <v>0.40983599999999998</v>
      </c>
      <c r="J1457">
        <v>144</v>
      </c>
      <c r="K1457">
        <v>144</v>
      </c>
      <c r="L1457">
        <v>0.31912251699999999</v>
      </c>
      <c r="M1457">
        <v>3</v>
      </c>
      <c r="N1457">
        <v>-158</v>
      </c>
      <c r="O1457">
        <v>0.61240300000000003</v>
      </c>
      <c r="P1457">
        <v>-158</v>
      </c>
      <c r="Q1457">
        <v>-158</v>
      </c>
      <c r="R1457" s="99">
        <v>0.50540739300000004</v>
      </c>
      <c r="S1457" s="102">
        <f t="shared" si="110"/>
        <v>102.18660486366713</v>
      </c>
      <c r="T1457" s="99">
        <v>0.64712804300000004</v>
      </c>
      <c r="U1457" s="102">
        <f t="shared" si="111"/>
        <v>183.38891208631807</v>
      </c>
      <c r="V1457">
        <v>0.416155</v>
      </c>
      <c r="W1457" s="100">
        <f t="shared" si="112"/>
        <v>140.29508236113946</v>
      </c>
      <c r="X1457">
        <v>0.49712400000000001</v>
      </c>
      <c r="Y1457" s="100">
        <f t="shared" si="113"/>
        <v>101.15705538256049</v>
      </c>
      <c r="Z1457">
        <v>0.49712400000000001</v>
      </c>
      <c r="AA1457" s="100">
        <f t="shared" si="114"/>
        <v>101.15705538256049</v>
      </c>
      <c r="AB1457">
        <v>0.559836</v>
      </c>
      <c r="AC1457">
        <v>1</v>
      </c>
      <c r="AD1457">
        <v>13</v>
      </c>
      <c r="AE1457">
        <v>6</v>
      </c>
      <c r="AF1457" t="s">
        <v>226</v>
      </c>
      <c r="AG1457" s="99" t="s">
        <v>326</v>
      </c>
      <c r="AH1457">
        <v>-1</v>
      </c>
      <c r="AI1457">
        <v>19</v>
      </c>
      <c r="AJ1457">
        <v>1</v>
      </c>
    </row>
    <row r="1458" spans="1:36" x14ac:dyDescent="0.2">
      <c r="A1458">
        <v>824856</v>
      </c>
      <c r="B1458" s="85">
        <v>46125</v>
      </c>
      <c r="C1458">
        <v>2026</v>
      </c>
      <c r="D1458">
        <v>4.2</v>
      </c>
      <c r="E1458">
        <v>9</v>
      </c>
      <c r="F1458">
        <v>-105</v>
      </c>
      <c r="G1458">
        <v>2</v>
      </c>
      <c r="H1458">
        <v>-130</v>
      </c>
      <c r="I1458">
        <v>0.56521699999999997</v>
      </c>
      <c r="J1458">
        <v>-126</v>
      </c>
      <c r="K1458">
        <v>-130</v>
      </c>
      <c r="L1458">
        <v>0.32065001999999998</v>
      </c>
      <c r="M1458">
        <v>1</v>
      </c>
      <c r="N1458">
        <v>110</v>
      </c>
      <c r="O1458">
        <v>0.47619</v>
      </c>
      <c r="P1458">
        <v>108</v>
      </c>
      <c r="Q1458">
        <v>110</v>
      </c>
      <c r="R1458" s="99">
        <v>0.48597537800000001</v>
      </c>
      <c r="S1458" s="102">
        <f t="shared" si="110"/>
        <v>-105.77174179388157</v>
      </c>
      <c r="T1458" s="99">
        <v>0.50767527999999995</v>
      </c>
      <c r="U1458" s="102">
        <f t="shared" si="111"/>
        <v>103.11797465705152</v>
      </c>
      <c r="V1458">
        <v>0.5</v>
      </c>
      <c r="W1458" s="100">
        <f t="shared" si="112"/>
        <v>-100</v>
      </c>
      <c r="X1458">
        <v>0.5</v>
      </c>
      <c r="Y1458" s="100">
        <f t="shared" si="113"/>
        <v>-100</v>
      </c>
      <c r="Z1458">
        <v>0.5</v>
      </c>
      <c r="AA1458" s="100">
        <f t="shared" si="114"/>
        <v>-100</v>
      </c>
      <c r="AB1458">
        <v>0.71521699999999999</v>
      </c>
      <c r="AC1458">
        <v>1</v>
      </c>
      <c r="AD1458">
        <v>9</v>
      </c>
      <c r="AE1458">
        <v>7</v>
      </c>
      <c r="AF1458" t="s">
        <v>225</v>
      </c>
      <c r="AG1458" s="99" t="s">
        <v>325</v>
      </c>
      <c r="AH1458">
        <v>1</v>
      </c>
      <c r="AI1458">
        <v>16</v>
      </c>
      <c r="AJ1458">
        <v>1</v>
      </c>
    </row>
    <row r="1459" spans="1:36" x14ac:dyDescent="0.2">
      <c r="A1459">
        <v>824937</v>
      </c>
      <c r="B1459" s="85">
        <v>46125</v>
      </c>
      <c r="C1459">
        <v>2026</v>
      </c>
      <c r="D1459">
        <v>4.2</v>
      </c>
      <c r="E1459">
        <v>8</v>
      </c>
      <c r="F1459">
        <v>-105.5</v>
      </c>
      <c r="G1459">
        <v>0</v>
      </c>
      <c r="H1459">
        <v>-148</v>
      </c>
      <c r="I1459">
        <v>0.59677400000000003</v>
      </c>
      <c r="J1459">
        <v>-138</v>
      </c>
      <c r="K1459">
        <v>-148</v>
      </c>
      <c r="L1459">
        <v>0.327106864</v>
      </c>
      <c r="M1459">
        <v>11</v>
      </c>
      <c r="N1459">
        <v>134</v>
      </c>
      <c r="O1459">
        <v>0.42735000000000001</v>
      </c>
      <c r="P1459">
        <v>125</v>
      </c>
      <c r="Q1459">
        <v>134</v>
      </c>
      <c r="R1459" s="99">
        <v>0.47314716499999998</v>
      </c>
      <c r="S1459" s="102">
        <f t="shared" si="110"/>
        <v>-111.35073270490801</v>
      </c>
      <c r="T1459" s="99">
        <v>0.49686208799999998</v>
      </c>
      <c r="U1459" s="102">
        <f t="shared" si="111"/>
        <v>-101.2630917414653</v>
      </c>
      <c r="V1459">
        <v>0.59229299999999996</v>
      </c>
      <c r="W1459" s="100">
        <f t="shared" si="112"/>
        <v>-145.27417974182438</v>
      </c>
      <c r="X1459">
        <v>0.65071199999999996</v>
      </c>
      <c r="Y1459" s="100">
        <f t="shared" si="113"/>
        <v>-186.29669499095297</v>
      </c>
      <c r="Z1459">
        <v>0.65071199999999996</v>
      </c>
      <c r="AA1459" s="100">
        <f t="shared" si="114"/>
        <v>-186.29669499095297</v>
      </c>
      <c r="AB1459">
        <v>0.446774</v>
      </c>
      <c r="AC1459">
        <v>-1</v>
      </c>
      <c r="AD1459">
        <v>4</v>
      </c>
      <c r="AE1459">
        <v>10</v>
      </c>
      <c r="AF1459" t="s">
        <v>224</v>
      </c>
      <c r="AG1459" s="99" t="s">
        <v>324</v>
      </c>
      <c r="AH1459">
        <v>-1</v>
      </c>
      <c r="AI1459">
        <v>14</v>
      </c>
      <c r="AJ1459">
        <v>1</v>
      </c>
    </row>
    <row r="1460" spans="1:36" x14ac:dyDescent="0.2">
      <c r="A1460">
        <v>825024</v>
      </c>
      <c r="B1460" s="85">
        <v>46125</v>
      </c>
      <c r="C1460">
        <v>2026</v>
      </c>
      <c r="D1460">
        <v>4.2</v>
      </c>
      <c r="E1460">
        <v>8.5</v>
      </c>
      <c r="F1460">
        <v>-105</v>
      </c>
      <c r="G1460">
        <v>20</v>
      </c>
      <c r="H1460">
        <v>106</v>
      </c>
      <c r="I1460">
        <v>0.48543700000000001</v>
      </c>
      <c r="J1460">
        <v>118</v>
      </c>
      <c r="K1460">
        <v>106</v>
      </c>
      <c r="L1460">
        <v>0.33728248799999999</v>
      </c>
      <c r="M1460">
        <v>28</v>
      </c>
      <c r="N1460">
        <v>-116</v>
      </c>
      <c r="O1460">
        <v>0.53703699999999999</v>
      </c>
      <c r="P1460">
        <v>-129</v>
      </c>
      <c r="Q1460">
        <v>-116</v>
      </c>
      <c r="R1460" s="99">
        <v>0.51488560100000003</v>
      </c>
      <c r="S1460" s="102">
        <f t="shared" si="110"/>
        <v>106.1369446178818</v>
      </c>
      <c r="T1460" s="99">
        <v>0.55848110100000004</v>
      </c>
      <c r="U1460" s="102">
        <f t="shared" si="111"/>
        <v>126.49087100572791</v>
      </c>
      <c r="V1460">
        <v>0.451212</v>
      </c>
      <c r="W1460" s="100">
        <f t="shared" si="112"/>
        <v>121.6253113835625</v>
      </c>
      <c r="X1460">
        <v>0.483456</v>
      </c>
      <c r="Y1460" s="100">
        <f t="shared" si="113"/>
        <v>106.84405612920308</v>
      </c>
      <c r="Z1460">
        <v>0.483456</v>
      </c>
      <c r="AA1460" s="100">
        <f t="shared" si="114"/>
        <v>106.84405612920308</v>
      </c>
      <c r="AB1460">
        <v>0.33543699999999999</v>
      </c>
      <c r="AC1460">
        <v>-1</v>
      </c>
      <c r="AD1460">
        <v>1</v>
      </c>
      <c r="AE1460">
        <v>8</v>
      </c>
      <c r="AF1460" t="s">
        <v>226</v>
      </c>
      <c r="AG1460" s="99" t="s">
        <v>323</v>
      </c>
      <c r="AH1460">
        <v>1</v>
      </c>
      <c r="AI1460">
        <v>9</v>
      </c>
      <c r="AJ1460">
        <v>1</v>
      </c>
    </row>
    <row r="1461" spans="1:36" x14ac:dyDescent="0.2">
      <c r="A1461">
        <v>823072</v>
      </c>
      <c r="B1461" s="85">
        <v>46126</v>
      </c>
      <c r="C1461">
        <v>2026</v>
      </c>
      <c r="D1461">
        <v>4.2</v>
      </c>
      <c r="E1461">
        <v>8.5</v>
      </c>
      <c r="F1461">
        <v>-102</v>
      </c>
      <c r="G1461">
        <v>26</v>
      </c>
      <c r="H1461">
        <v>116</v>
      </c>
      <c r="I1461">
        <v>0.46296300000000001</v>
      </c>
      <c r="J1461">
        <v>103</v>
      </c>
      <c r="K1461">
        <v>116</v>
      </c>
      <c r="L1461">
        <v>0.33921411400000001</v>
      </c>
      <c r="M1461">
        <v>7</v>
      </c>
      <c r="N1461">
        <v>-125</v>
      </c>
      <c r="O1461">
        <v>0.55555600000000005</v>
      </c>
      <c r="P1461">
        <v>-112</v>
      </c>
      <c r="Q1461">
        <v>-125</v>
      </c>
      <c r="R1461" s="99">
        <v>0.52365802400000006</v>
      </c>
      <c r="S1461" s="102">
        <f t="shared" si="110"/>
        <v>109.93320983326484</v>
      </c>
      <c r="T1461" s="99">
        <v>0.590602285</v>
      </c>
      <c r="U1461" s="102">
        <f t="shared" si="111"/>
        <v>144.26125583040931</v>
      </c>
      <c r="V1461">
        <v>0.51516600000000001</v>
      </c>
      <c r="W1461" s="100">
        <f t="shared" si="112"/>
        <v>-106.25616190283684</v>
      </c>
      <c r="X1461">
        <v>0.44827600000000001</v>
      </c>
      <c r="Y1461" s="100">
        <f t="shared" si="113"/>
        <v>123.07685443789093</v>
      </c>
      <c r="Z1461">
        <v>0.44827600000000001</v>
      </c>
      <c r="AA1461" s="100">
        <f t="shared" si="114"/>
        <v>123.07685443789093</v>
      </c>
      <c r="AB1461">
        <v>0.61296300000000004</v>
      </c>
      <c r="AC1461">
        <v>1</v>
      </c>
      <c r="AD1461">
        <v>6</v>
      </c>
      <c r="AE1461">
        <v>5</v>
      </c>
      <c r="AF1461" t="s">
        <v>222</v>
      </c>
      <c r="AG1461" s="99" t="s">
        <v>326</v>
      </c>
      <c r="AH1461">
        <v>-1</v>
      </c>
      <c r="AI1461">
        <v>11</v>
      </c>
      <c r="AJ1461">
        <v>1</v>
      </c>
    </row>
    <row r="1462" spans="1:36" x14ac:dyDescent="0.2">
      <c r="A1462">
        <v>823315</v>
      </c>
      <c r="B1462" s="85">
        <v>46126</v>
      </c>
      <c r="C1462">
        <v>2026</v>
      </c>
      <c r="D1462">
        <v>4.2</v>
      </c>
      <c r="E1462">
        <v>7.5</v>
      </c>
      <c r="F1462">
        <v>105</v>
      </c>
      <c r="G1462">
        <v>23</v>
      </c>
      <c r="H1462">
        <v>102</v>
      </c>
      <c r="I1462">
        <v>0.49504999999999999</v>
      </c>
      <c r="J1462">
        <v>106</v>
      </c>
      <c r="K1462">
        <v>102</v>
      </c>
      <c r="L1462">
        <v>0.30313439199999997</v>
      </c>
      <c r="M1462">
        <v>24</v>
      </c>
      <c r="N1462">
        <v>-111</v>
      </c>
      <c r="O1462">
        <v>0.52606600000000003</v>
      </c>
      <c r="P1462">
        <v>-114</v>
      </c>
      <c r="Q1462">
        <v>-111</v>
      </c>
      <c r="R1462" s="99">
        <v>0.51553835400000003</v>
      </c>
      <c r="S1462" s="102">
        <f t="shared" si="110"/>
        <v>106.41468901750792</v>
      </c>
      <c r="T1462" s="99">
        <v>0.58247517500000001</v>
      </c>
      <c r="U1462" s="102">
        <f t="shared" si="111"/>
        <v>139.50671675630306</v>
      </c>
      <c r="V1462">
        <v>0.53656300000000001</v>
      </c>
      <c r="W1462" s="100">
        <f t="shared" si="112"/>
        <v>-115.77905950539125</v>
      </c>
      <c r="X1462">
        <v>0.50129199999999996</v>
      </c>
      <c r="Y1462" s="100">
        <f t="shared" si="113"/>
        <v>-100.51813887084225</v>
      </c>
      <c r="Z1462">
        <v>0.50129199999999996</v>
      </c>
      <c r="AA1462" s="100">
        <f t="shared" si="114"/>
        <v>-100.51813887084225</v>
      </c>
      <c r="AB1462">
        <v>0.64505000000000001</v>
      </c>
      <c r="AC1462">
        <v>1</v>
      </c>
      <c r="AD1462">
        <v>4</v>
      </c>
      <c r="AE1462">
        <v>1</v>
      </c>
      <c r="AF1462" t="s">
        <v>228</v>
      </c>
      <c r="AG1462" s="99" t="s">
        <v>326</v>
      </c>
      <c r="AH1462">
        <v>-1</v>
      </c>
      <c r="AI1462">
        <v>5</v>
      </c>
      <c r="AJ1462">
        <v>-1</v>
      </c>
    </row>
    <row r="1463" spans="1:36" x14ac:dyDescent="0.2">
      <c r="A1463">
        <v>823478</v>
      </c>
      <c r="B1463" s="85">
        <v>46126</v>
      </c>
      <c r="C1463">
        <v>2026</v>
      </c>
      <c r="D1463">
        <v>4.2</v>
      </c>
      <c r="E1463">
        <v>10</v>
      </c>
      <c r="F1463">
        <v>-112</v>
      </c>
      <c r="G1463">
        <v>21</v>
      </c>
      <c r="H1463">
        <v>-138</v>
      </c>
      <c r="I1463">
        <v>0.57983200000000001</v>
      </c>
      <c r="J1463">
        <v>-146</v>
      </c>
      <c r="K1463">
        <v>-138</v>
      </c>
      <c r="L1463">
        <v>0.323198667</v>
      </c>
      <c r="M1463">
        <v>5</v>
      </c>
      <c r="N1463">
        <v>118</v>
      </c>
      <c r="O1463">
        <v>0.45871600000000001</v>
      </c>
      <c r="P1463">
        <v>124</v>
      </c>
      <c r="Q1463">
        <v>118</v>
      </c>
      <c r="R1463" s="99">
        <v>0.49838137900000001</v>
      </c>
      <c r="S1463" s="102">
        <f t="shared" si="110"/>
        <v>-100.64955115427776</v>
      </c>
      <c r="T1463" s="99">
        <v>0.48781106800000001</v>
      </c>
      <c r="U1463" s="102">
        <f t="shared" si="111"/>
        <v>-104.99739870600884</v>
      </c>
      <c r="V1463">
        <v>0.5</v>
      </c>
      <c r="W1463" s="100">
        <f t="shared" si="112"/>
        <v>-100</v>
      </c>
      <c r="X1463">
        <v>0.5</v>
      </c>
      <c r="Y1463" s="100">
        <f t="shared" si="113"/>
        <v>-100</v>
      </c>
      <c r="Z1463">
        <v>0.5</v>
      </c>
      <c r="AA1463" s="100">
        <f t="shared" si="114"/>
        <v>-100</v>
      </c>
      <c r="AB1463">
        <v>0.42983199999999999</v>
      </c>
      <c r="AC1463">
        <v>-1</v>
      </c>
      <c r="AD1463">
        <v>4</v>
      </c>
      <c r="AE1463">
        <v>10</v>
      </c>
      <c r="AF1463" t="s">
        <v>224</v>
      </c>
      <c r="AG1463" s="99" t="s">
        <v>324</v>
      </c>
      <c r="AH1463">
        <v>-1</v>
      </c>
      <c r="AI1463">
        <v>14</v>
      </c>
      <c r="AJ1463">
        <v>1</v>
      </c>
    </row>
    <row r="1464" spans="1:36" x14ac:dyDescent="0.2">
      <c r="A1464">
        <v>823723</v>
      </c>
      <c r="B1464" s="85">
        <v>46126</v>
      </c>
      <c r="C1464">
        <v>2026</v>
      </c>
      <c r="D1464">
        <v>4.2</v>
      </c>
      <c r="E1464">
        <v>8</v>
      </c>
      <c r="F1464">
        <v>-111</v>
      </c>
      <c r="G1464">
        <v>15</v>
      </c>
      <c r="H1464">
        <v>125</v>
      </c>
      <c r="I1464">
        <v>0.44444400000000001</v>
      </c>
      <c r="J1464">
        <v>116</v>
      </c>
      <c r="K1464">
        <v>125</v>
      </c>
      <c r="L1464">
        <v>0.31912251699999999</v>
      </c>
      <c r="M1464">
        <v>3</v>
      </c>
      <c r="N1464">
        <v>-138</v>
      </c>
      <c r="O1464">
        <v>0.57983200000000001</v>
      </c>
      <c r="P1464">
        <v>-125</v>
      </c>
      <c r="Q1464">
        <v>-138</v>
      </c>
      <c r="R1464" s="99">
        <v>0.50370370399999997</v>
      </c>
      <c r="S1464" s="102">
        <f t="shared" si="110"/>
        <v>101.49253743372688</v>
      </c>
      <c r="T1464" s="99">
        <v>0.39919143299999998</v>
      </c>
      <c r="U1464" s="102">
        <f t="shared" si="111"/>
        <v>-150.50637797630296</v>
      </c>
      <c r="V1464">
        <v>0.475582</v>
      </c>
      <c r="W1464" s="100">
        <f t="shared" si="112"/>
        <v>110.26868132099197</v>
      </c>
      <c r="X1464">
        <v>0.52256800000000003</v>
      </c>
      <c r="Y1464" s="100">
        <f t="shared" si="113"/>
        <v>-109.45391176125608</v>
      </c>
      <c r="Z1464">
        <v>0.52256800000000003</v>
      </c>
      <c r="AA1464" s="100">
        <f t="shared" si="114"/>
        <v>-109.45391176125608</v>
      </c>
      <c r="AB1464">
        <v>0.59444399999999997</v>
      </c>
      <c r="AC1464">
        <v>1</v>
      </c>
      <c r="AD1464">
        <v>6</v>
      </c>
      <c r="AE1464">
        <v>0</v>
      </c>
      <c r="AF1464" t="s">
        <v>224</v>
      </c>
      <c r="AG1464" s="99" t="s">
        <v>326</v>
      </c>
      <c r="AH1464">
        <v>-1</v>
      </c>
      <c r="AI1464">
        <v>6</v>
      </c>
      <c r="AJ1464">
        <v>-1</v>
      </c>
    </row>
    <row r="1465" spans="1:36" x14ac:dyDescent="0.2">
      <c r="A1465">
        <v>823802</v>
      </c>
      <c r="B1465" s="85">
        <v>46126</v>
      </c>
      <c r="C1465">
        <v>2026</v>
      </c>
      <c r="D1465">
        <v>4.2</v>
      </c>
      <c r="E1465">
        <v>7</v>
      </c>
      <c r="F1465">
        <v>-106</v>
      </c>
      <c r="G1465">
        <v>17</v>
      </c>
      <c r="H1465">
        <v>-120</v>
      </c>
      <c r="I1465">
        <v>0.54545500000000002</v>
      </c>
      <c r="J1465">
        <v>-118</v>
      </c>
      <c r="K1465">
        <v>-120</v>
      </c>
      <c r="L1465">
        <v>0.32447985800000001</v>
      </c>
      <c r="M1465">
        <v>29</v>
      </c>
      <c r="N1465">
        <v>108</v>
      </c>
      <c r="O1465">
        <v>0.480769</v>
      </c>
      <c r="P1465">
        <v>107</v>
      </c>
      <c r="Q1465">
        <v>108</v>
      </c>
      <c r="R1465" s="99">
        <v>0.52548330399999998</v>
      </c>
      <c r="S1465" s="102">
        <f t="shared" si="110"/>
        <v>110.74074072200821</v>
      </c>
      <c r="T1465" s="99">
        <v>0.47215632699999999</v>
      </c>
      <c r="U1465" s="102">
        <f t="shared" si="111"/>
        <v>-111.79426025143574</v>
      </c>
      <c r="V1465">
        <v>0.53590899999999997</v>
      </c>
      <c r="W1465" s="100">
        <f t="shared" si="112"/>
        <v>-115.47498227718269</v>
      </c>
      <c r="X1465">
        <v>0.51786900000000002</v>
      </c>
      <c r="Y1465" s="100">
        <f t="shared" si="113"/>
        <v>-107.41250821872066</v>
      </c>
      <c r="Z1465">
        <v>0.51786900000000002</v>
      </c>
      <c r="AA1465" s="100">
        <f t="shared" si="114"/>
        <v>-107.41250821872066</v>
      </c>
      <c r="AB1465">
        <v>0.395455</v>
      </c>
      <c r="AC1465">
        <v>-1</v>
      </c>
      <c r="AD1465">
        <v>7</v>
      </c>
      <c r="AE1465">
        <v>9</v>
      </c>
      <c r="AF1465" t="s">
        <v>225</v>
      </c>
      <c r="AG1465" s="99" t="s">
        <v>324</v>
      </c>
      <c r="AH1465">
        <v>-1</v>
      </c>
      <c r="AI1465">
        <v>16</v>
      </c>
      <c r="AJ1465">
        <v>1</v>
      </c>
    </row>
    <row r="1466" spans="1:36" x14ac:dyDescent="0.2">
      <c r="A1466">
        <v>824292</v>
      </c>
      <c r="B1466" s="85">
        <v>46126</v>
      </c>
      <c r="C1466">
        <v>2026</v>
      </c>
      <c r="D1466">
        <v>4.2</v>
      </c>
      <c r="E1466">
        <v>8</v>
      </c>
      <c r="F1466">
        <v>102</v>
      </c>
      <c r="G1466">
        <v>10</v>
      </c>
      <c r="H1466">
        <v>-113</v>
      </c>
      <c r="I1466">
        <v>0.53051599999999999</v>
      </c>
      <c r="J1466">
        <v>-115</v>
      </c>
      <c r="K1466">
        <v>-113</v>
      </c>
      <c r="L1466">
        <v>0.34727845299999999</v>
      </c>
      <c r="M1466">
        <v>13</v>
      </c>
      <c r="N1466">
        <v>105</v>
      </c>
      <c r="O1466">
        <v>0.48780499999999999</v>
      </c>
      <c r="P1466">
        <v>106</v>
      </c>
      <c r="Q1466">
        <v>105</v>
      </c>
      <c r="R1466" s="99">
        <v>0.48748799900000001</v>
      </c>
      <c r="S1466" s="102">
        <f t="shared" si="110"/>
        <v>-105.13325498296007</v>
      </c>
      <c r="T1466" s="99">
        <v>0.658868122</v>
      </c>
      <c r="U1466" s="102">
        <f t="shared" si="111"/>
        <v>193.14176261181899</v>
      </c>
      <c r="V1466">
        <v>0.54963700000000004</v>
      </c>
      <c r="W1466" s="100">
        <f t="shared" si="112"/>
        <v>-122.04310744888014</v>
      </c>
      <c r="X1466">
        <v>0.537138</v>
      </c>
      <c r="Y1466" s="100">
        <f t="shared" si="113"/>
        <v>-116.04711555496023</v>
      </c>
      <c r="Z1466">
        <v>0.537138</v>
      </c>
      <c r="AA1466" s="100">
        <f t="shared" si="114"/>
        <v>-116.04711555496023</v>
      </c>
      <c r="AB1466">
        <v>0.68051600000000001</v>
      </c>
      <c r="AC1466">
        <v>1</v>
      </c>
      <c r="AD1466">
        <v>2</v>
      </c>
      <c r="AE1466">
        <v>1</v>
      </c>
      <c r="AF1466" t="s">
        <v>222</v>
      </c>
      <c r="AG1466" s="99" t="s">
        <v>325</v>
      </c>
      <c r="AH1466">
        <v>1</v>
      </c>
      <c r="AI1466">
        <v>3</v>
      </c>
      <c r="AJ1466">
        <v>-1</v>
      </c>
    </row>
    <row r="1467" spans="1:36" x14ac:dyDescent="0.2">
      <c r="A1467">
        <v>824531</v>
      </c>
      <c r="B1467" s="85">
        <v>46126</v>
      </c>
      <c r="C1467">
        <v>2026</v>
      </c>
      <c r="D1467">
        <v>4.2</v>
      </c>
      <c r="E1467">
        <v>9</v>
      </c>
      <c r="F1467">
        <v>107</v>
      </c>
      <c r="G1467">
        <v>6</v>
      </c>
      <c r="H1467">
        <v>-108</v>
      </c>
      <c r="I1467">
        <v>0.519231</v>
      </c>
      <c r="J1467">
        <v>-111</v>
      </c>
      <c r="K1467">
        <v>-108</v>
      </c>
      <c r="L1467">
        <v>0.333208536</v>
      </c>
      <c r="M1467">
        <v>25</v>
      </c>
      <c r="N1467">
        <v>100</v>
      </c>
      <c r="O1467">
        <v>0.5</v>
      </c>
      <c r="P1467">
        <v>102</v>
      </c>
      <c r="Q1467">
        <v>100</v>
      </c>
      <c r="R1467" s="99">
        <v>0.52021701799999998</v>
      </c>
      <c r="S1467" s="102">
        <f t="shared" si="110"/>
        <v>108.42756777896719</v>
      </c>
      <c r="T1467" s="99">
        <v>0.55275984</v>
      </c>
      <c r="U1467" s="102">
        <f t="shared" si="111"/>
        <v>123.5935162888771</v>
      </c>
      <c r="V1467">
        <v>0.49335200000000001</v>
      </c>
      <c r="W1467" s="100">
        <f t="shared" si="112"/>
        <v>102.69503316090743</v>
      </c>
      <c r="X1467">
        <v>0.51503200000000005</v>
      </c>
      <c r="Y1467" s="100">
        <f t="shared" si="113"/>
        <v>-106.19917190412565</v>
      </c>
      <c r="Z1467">
        <v>0.51503200000000005</v>
      </c>
      <c r="AA1467" s="100">
        <f t="shared" si="114"/>
        <v>-106.19917190412565</v>
      </c>
      <c r="AB1467">
        <v>0.66923100000000002</v>
      </c>
      <c r="AC1467">
        <v>1</v>
      </c>
      <c r="AD1467">
        <v>2</v>
      </c>
      <c r="AE1467">
        <v>1</v>
      </c>
      <c r="AF1467" t="s">
        <v>222</v>
      </c>
      <c r="AG1467" s="99" t="s">
        <v>325</v>
      </c>
      <c r="AH1467">
        <v>1</v>
      </c>
      <c r="AI1467">
        <v>3</v>
      </c>
      <c r="AJ1467">
        <v>-1</v>
      </c>
    </row>
    <row r="1468" spans="1:36" x14ac:dyDescent="0.2">
      <c r="A1468">
        <v>824616</v>
      </c>
      <c r="B1468" s="85">
        <v>46126</v>
      </c>
      <c r="C1468">
        <v>2026</v>
      </c>
      <c r="D1468">
        <v>4.2</v>
      </c>
      <c r="E1468">
        <v>8</v>
      </c>
      <c r="F1468">
        <v>-105</v>
      </c>
      <c r="G1468">
        <v>9</v>
      </c>
      <c r="H1468">
        <v>116</v>
      </c>
      <c r="I1468">
        <v>0.46296300000000001</v>
      </c>
      <c r="J1468">
        <v>112</v>
      </c>
      <c r="K1468">
        <v>116</v>
      </c>
      <c r="L1468">
        <v>0.33585476600000003</v>
      </c>
      <c r="M1468">
        <v>27</v>
      </c>
      <c r="N1468">
        <v>-136</v>
      </c>
      <c r="O1468">
        <v>0.57627099999999998</v>
      </c>
      <c r="P1468">
        <v>-132</v>
      </c>
      <c r="Q1468">
        <v>-136</v>
      </c>
      <c r="R1468" s="99">
        <v>0.54011185500000003</v>
      </c>
      <c r="S1468" s="102">
        <f t="shared" si="110"/>
        <v>117.44417873611421</v>
      </c>
      <c r="T1468" s="99">
        <v>0.463157019</v>
      </c>
      <c r="U1468" s="102">
        <f t="shared" si="111"/>
        <v>-115.90949914979048</v>
      </c>
      <c r="V1468">
        <v>0.5</v>
      </c>
      <c r="W1468" s="100">
        <f t="shared" si="112"/>
        <v>-100</v>
      </c>
      <c r="X1468">
        <v>0.5</v>
      </c>
      <c r="Y1468" s="100">
        <f t="shared" si="113"/>
        <v>-100</v>
      </c>
      <c r="Z1468">
        <v>0.5</v>
      </c>
      <c r="AA1468" s="100">
        <f t="shared" si="114"/>
        <v>-100</v>
      </c>
      <c r="AB1468">
        <v>0.31296299999999999</v>
      </c>
      <c r="AC1468">
        <v>-1</v>
      </c>
      <c r="AD1468">
        <v>5</v>
      </c>
      <c r="AE1468">
        <v>8</v>
      </c>
      <c r="AF1468" t="s">
        <v>228</v>
      </c>
      <c r="AG1468" s="99" t="s">
        <v>323</v>
      </c>
      <c r="AH1468">
        <v>1</v>
      </c>
      <c r="AI1468">
        <v>13</v>
      </c>
      <c r="AJ1468">
        <v>1</v>
      </c>
    </row>
    <row r="1469" spans="1:36" x14ac:dyDescent="0.2">
      <c r="A1469">
        <v>825022</v>
      </c>
      <c r="B1469" s="85">
        <v>46126</v>
      </c>
      <c r="C1469">
        <v>2026</v>
      </c>
      <c r="D1469">
        <v>4.2</v>
      </c>
      <c r="E1469">
        <v>8.5</v>
      </c>
      <c r="F1469">
        <v>102</v>
      </c>
      <c r="G1469">
        <v>20</v>
      </c>
      <c r="H1469">
        <v>112</v>
      </c>
      <c r="I1469">
        <v>0.47169800000000001</v>
      </c>
      <c r="J1469">
        <v>100</v>
      </c>
      <c r="K1469">
        <v>112</v>
      </c>
      <c r="L1469">
        <v>0.33728248799999999</v>
      </c>
      <c r="M1469">
        <v>28</v>
      </c>
      <c r="N1469">
        <v>-121</v>
      </c>
      <c r="O1469">
        <v>0.54751099999999997</v>
      </c>
      <c r="P1469">
        <v>-108</v>
      </c>
      <c r="Q1469">
        <v>-121</v>
      </c>
      <c r="R1469" s="99">
        <v>0.52744062400000002</v>
      </c>
      <c r="S1469" s="102">
        <f t="shared" si="110"/>
        <v>111.61361953381284</v>
      </c>
      <c r="T1469" s="99">
        <v>0.66127194300000003</v>
      </c>
      <c r="U1469" s="102">
        <f t="shared" si="111"/>
        <v>195.2220754479751</v>
      </c>
      <c r="V1469">
        <v>0.52933399999999997</v>
      </c>
      <c r="W1469" s="100">
        <f t="shared" si="112"/>
        <v>-112.46489017689825</v>
      </c>
      <c r="X1469">
        <v>0.46651500000000001</v>
      </c>
      <c r="Y1469" s="100">
        <f t="shared" si="113"/>
        <v>114.35537978414413</v>
      </c>
      <c r="Z1469">
        <v>0.46651500000000001</v>
      </c>
      <c r="AA1469" s="100">
        <f t="shared" si="114"/>
        <v>114.35537978414413</v>
      </c>
      <c r="AB1469">
        <v>0.62169799999999997</v>
      </c>
      <c r="AC1469">
        <v>1</v>
      </c>
      <c r="AD1469">
        <v>2</v>
      </c>
      <c r="AE1469">
        <v>1</v>
      </c>
      <c r="AF1469" t="s">
        <v>222</v>
      </c>
      <c r="AG1469" s="99" t="s">
        <v>326</v>
      </c>
      <c r="AH1469">
        <v>-1</v>
      </c>
      <c r="AI1469">
        <v>3</v>
      </c>
      <c r="AJ1469">
        <v>-1</v>
      </c>
    </row>
    <row r="1470" spans="1:36" x14ac:dyDescent="0.2">
      <c r="A1470">
        <v>823071</v>
      </c>
      <c r="B1470" s="85">
        <v>46127</v>
      </c>
      <c r="C1470">
        <v>2026</v>
      </c>
      <c r="D1470">
        <v>4.3</v>
      </c>
      <c r="E1470">
        <v>9</v>
      </c>
      <c r="F1470">
        <v>-105.5</v>
      </c>
      <c r="G1470">
        <v>26</v>
      </c>
      <c r="H1470">
        <v>-112</v>
      </c>
      <c r="I1470">
        <v>0.52830200000000005</v>
      </c>
      <c r="J1470">
        <v>-116</v>
      </c>
      <c r="K1470">
        <v>-112</v>
      </c>
      <c r="L1470">
        <v>0.33921411400000001</v>
      </c>
      <c r="M1470">
        <v>7</v>
      </c>
      <c r="N1470">
        <v>101</v>
      </c>
      <c r="O1470">
        <v>0.49751200000000001</v>
      </c>
      <c r="P1470">
        <v>105</v>
      </c>
      <c r="Q1470">
        <v>101</v>
      </c>
      <c r="R1470" s="99">
        <v>0.52159360300000002</v>
      </c>
      <c r="S1470" s="102">
        <f t="shared" si="110"/>
        <v>109.02730529332784</v>
      </c>
      <c r="T1470" s="99">
        <v>0.51248271000000001</v>
      </c>
      <c r="U1470" s="102">
        <f t="shared" si="111"/>
        <v>105.12093017254836</v>
      </c>
      <c r="V1470">
        <v>0.63718600000000003</v>
      </c>
      <c r="W1470" s="100">
        <f t="shared" si="112"/>
        <v>-175.62332214302648</v>
      </c>
      <c r="X1470">
        <v>0.44669900000000001</v>
      </c>
      <c r="Y1470" s="100">
        <f t="shared" si="113"/>
        <v>123.86439190595905</v>
      </c>
      <c r="Z1470">
        <v>0.44669900000000001</v>
      </c>
      <c r="AA1470" s="100">
        <f t="shared" si="114"/>
        <v>123.86439190595905</v>
      </c>
      <c r="AB1470">
        <v>0.67830199999999996</v>
      </c>
      <c r="AC1470">
        <v>1</v>
      </c>
      <c r="AD1470">
        <v>5</v>
      </c>
      <c r="AE1470">
        <v>3</v>
      </c>
      <c r="AF1470" t="s">
        <v>225</v>
      </c>
      <c r="AG1470" s="99" t="s">
        <v>325</v>
      </c>
      <c r="AH1470">
        <v>1</v>
      </c>
      <c r="AI1470">
        <v>8</v>
      </c>
      <c r="AJ1470">
        <v>-1</v>
      </c>
    </row>
    <row r="1471" spans="1:36" x14ac:dyDescent="0.2">
      <c r="A1471">
        <v>823314</v>
      </c>
      <c r="B1471" s="85">
        <v>46127</v>
      </c>
      <c r="C1471">
        <v>2026</v>
      </c>
      <c r="D1471">
        <v>4.3</v>
      </c>
      <c r="E1471">
        <v>8</v>
      </c>
      <c r="F1471">
        <v>-105</v>
      </c>
      <c r="G1471">
        <v>23</v>
      </c>
      <c r="H1471">
        <v>-108</v>
      </c>
      <c r="I1471">
        <v>0.519231</v>
      </c>
      <c r="J1471">
        <v>-112</v>
      </c>
      <c r="K1471">
        <v>-108</v>
      </c>
      <c r="L1471">
        <v>0.30313439199999997</v>
      </c>
      <c r="M1471">
        <v>24</v>
      </c>
      <c r="N1471">
        <v>-102</v>
      </c>
      <c r="O1471">
        <v>0.50495000000000001</v>
      </c>
      <c r="P1471">
        <v>101</v>
      </c>
      <c r="Q1471">
        <v>-102</v>
      </c>
      <c r="R1471" s="99">
        <v>0.51198236699999999</v>
      </c>
      <c r="S1471" s="102">
        <f t="shared" si="110"/>
        <v>104.91062871082775</v>
      </c>
      <c r="T1471" s="99">
        <v>0.57484462300000005</v>
      </c>
      <c r="U1471" s="102">
        <f t="shared" si="111"/>
        <v>135.20812721604133</v>
      </c>
      <c r="V1471">
        <v>0.53964199999999996</v>
      </c>
      <c r="W1471" s="100">
        <f t="shared" si="112"/>
        <v>-117.22224877160816</v>
      </c>
      <c r="X1471">
        <v>0.49832300000000002</v>
      </c>
      <c r="Y1471" s="100">
        <f t="shared" si="113"/>
        <v>100.67305743463575</v>
      </c>
      <c r="Z1471">
        <v>0.49832300000000002</v>
      </c>
      <c r="AA1471" s="100">
        <f t="shared" si="114"/>
        <v>100.67305743463575</v>
      </c>
      <c r="AB1471">
        <v>0.66923100000000002</v>
      </c>
      <c r="AC1471">
        <v>1</v>
      </c>
      <c r="AD1471">
        <v>7</v>
      </c>
      <c r="AE1471">
        <v>6</v>
      </c>
      <c r="AF1471" t="s">
        <v>222</v>
      </c>
      <c r="AG1471" s="99" t="s">
        <v>325</v>
      </c>
      <c r="AH1471">
        <v>1</v>
      </c>
      <c r="AI1471">
        <v>13</v>
      </c>
      <c r="AJ1471">
        <v>1</v>
      </c>
    </row>
    <row r="1472" spans="1:36" x14ac:dyDescent="0.2">
      <c r="A1472">
        <v>823477</v>
      </c>
      <c r="B1472" s="85">
        <v>46127</v>
      </c>
      <c r="C1472">
        <v>2026</v>
      </c>
      <c r="D1472">
        <v>4.3</v>
      </c>
      <c r="E1472">
        <v>9</v>
      </c>
      <c r="F1472">
        <v>-105.5</v>
      </c>
      <c r="G1472">
        <v>21</v>
      </c>
      <c r="H1472">
        <v>-138</v>
      </c>
      <c r="I1472">
        <v>0.57983200000000001</v>
      </c>
      <c r="J1472">
        <v>-144</v>
      </c>
      <c r="K1472">
        <v>-138</v>
      </c>
      <c r="L1472">
        <v>0.323198667</v>
      </c>
      <c r="M1472">
        <v>5</v>
      </c>
      <c r="N1472">
        <v>125</v>
      </c>
      <c r="O1472">
        <v>0.44444400000000001</v>
      </c>
      <c r="P1472">
        <v>130</v>
      </c>
      <c r="Q1472">
        <v>125</v>
      </c>
      <c r="R1472" s="99">
        <v>0.51128545700000005</v>
      </c>
      <c r="S1472" s="102">
        <f t="shared" si="110"/>
        <v>104.6184248705691</v>
      </c>
      <c r="T1472" s="99">
        <v>0.46488158200000002</v>
      </c>
      <c r="U1472" s="102">
        <f t="shared" si="111"/>
        <v>-115.10854349140462</v>
      </c>
      <c r="V1472">
        <v>0.55227000000000004</v>
      </c>
      <c r="W1472" s="100">
        <f t="shared" si="112"/>
        <v>-123.34889330623369</v>
      </c>
      <c r="X1472">
        <v>0.51686699999999997</v>
      </c>
      <c r="Y1472" s="100">
        <f t="shared" si="113"/>
        <v>-106.98234233637527</v>
      </c>
      <c r="Z1472">
        <v>0.51686699999999997</v>
      </c>
      <c r="AA1472" s="100">
        <f t="shared" si="114"/>
        <v>-106.98234233637527</v>
      </c>
      <c r="AB1472">
        <v>0.42983199999999999</v>
      </c>
      <c r="AC1472">
        <v>-1</v>
      </c>
      <c r="AD1472">
        <v>2</v>
      </c>
      <c r="AE1472">
        <v>11</v>
      </c>
      <c r="AF1472" t="s">
        <v>229</v>
      </c>
      <c r="AG1472" s="99" t="s">
        <v>324</v>
      </c>
      <c r="AH1472">
        <v>-1</v>
      </c>
      <c r="AI1472">
        <v>13</v>
      </c>
      <c r="AJ1472">
        <v>1</v>
      </c>
    </row>
    <row r="1473" spans="1:36" x14ac:dyDescent="0.2">
      <c r="A1473">
        <v>823722</v>
      </c>
      <c r="B1473" s="85">
        <v>46127</v>
      </c>
      <c r="C1473">
        <v>2026</v>
      </c>
      <c r="D1473">
        <v>4.3</v>
      </c>
      <c r="E1473">
        <v>8.5</v>
      </c>
      <c r="F1473">
        <v>105</v>
      </c>
      <c r="G1473">
        <v>15</v>
      </c>
      <c r="H1473">
        <v>108</v>
      </c>
      <c r="I1473">
        <v>0.480769</v>
      </c>
      <c r="J1473">
        <v>108</v>
      </c>
      <c r="K1473">
        <v>108</v>
      </c>
      <c r="L1473">
        <v>0.31912251699999999</v>
      </c>
      <c r="M1473">
        <v>3</v>
      </c>
      <c r="N1473">
        <v>-118</v>
      </c>
      <c r="O1473">
        <v>0.54128399999999999</v>
      </c>
      <c r="P1473">
        <v>-118</v>
      </c>
      <c r="Q1473">
        <v>-118</v>
      </c>
      <c r="R1473" s="99">
        <v>0.48988454599999998</v>
      </c>
      <c r="S1473" s="102">
        <f t="shared" si="110"/>
        <v>-104.12972978331103</v>
      </c>
      <c r="T1473" s="99">
        <v>0.58877990800000002</v>
      </c>
      <c r="U1473" s="102">
        <f t="shared" si="111"/>
        <v>143.17877930925613</v>
      </c>
      <c r="V1473">
        <v>0.47904400000000003</v>
      </c>
      <c r="W1473" s="100">
        <f t="shared" si="112"/>
        <v>108.74909194145005</v>
      </c>
      <c r="X1473">
        <v>0.54289799999999999</v>
      </c>
      <c r="Y1473" s="100">
        <f t="shared" si="113"/>
        <v>-118.76955252875725</v>
      </c>
      <c r="Z1473">
        <v>0.54289799999999999</v>
      </c>
      <c r="AA1473" s="100">
        <f t="shared" si="114"/>
        <v>-118.76955252875725</v>
      </c>
      <c r="AB1473">
        <v>0.33076899999999998</v>
      </c>
      <c r="AC1473">
        <v>-1</v>
      </c>
      <c r="AD1473">
        <v>5</v>
      </c>
      <c r="AE1473">
        <v>9</v>
      </c>
      <c r="AF1473" t="s">
        <v>227</v>
      </c>
      <c r="AG1473" s="99" t="s">
        <v>323</v>
      </c>
      <c r="AH1473">
        <v>1</v>
      </c>
      <c r="AI1473">
        <v>14</v>
      </c>
      <c r="AJ1473">
        <v>1</v>
      </c>
    </row>
    <row r="1474" spans="1:36" x14ac:dyDescent="0.2">
      <c r="A1474">
        <v>823803</v>
      </c>
      <c r="B1474" s="85">
        <v>46127</v>
      </c>
      <c r="C1474">
        <v>2026</v>
      </c>
      <c r="D1474">
        <v>4.3</v>
      </c>
      <c r="E1474">
        <v>7.5</v>
      </c>
      <c r="F1474">
        <v>-105.5</v>
      </c>
      <c r="G1474">
        <v>17</v>
      </c>
      <c r="H1474">
        <v>104</v>
      </c>
      <c r="I1474">
        <v>0.49019600000000002</v>
      </c>
      <c r="J1474">
        <v>106</v>
      </c>
      <c r="K1474">
        <v>104</v>
      </c>
      <c r="L1474">
        <v>0.32447985800000001</v>
      </c>
      <c r="M1474">
        <v>29</v>
      </c>
      <c r="N1474">
        <v>-114</v>
      </c>
      <c r="O1474">
        <v>0.53271000000000002</v>
      </c>
      <c r="P1474">
        <v>-116</v>
      </c>
      <c r="Q1474">
        <v>-114</v>
      </c>
      <c r="R1474" s="99">
        <v>0.52065921199999998</v>
      </c>
      <c r="S1474" s="102">
        <f t="shared" si="110"/>
        <v>108.61984313339927</v>
      </c>
      <c r="T1474" s="99">
        <v>0.61407884199999996</v>
      </c>
      <c r="U1474" s="102">
        <f t="shared" si="111"/>
        <v>159.12028383787134</v>
      </c>
      <c r="V1474">
        <v>0.47566000000000003</v>
      </c>
      <c r="W1474" s="100">
        <f t="shared" si="112"/>
        <v>110.23420089980239</v>
      </c>
      <c r="X1474">
        <v>0.52580400000000005</v>
      </c>
      <c r="Y1474" s="100">
        <f t="shared" si="113"/>
        <v>-110.88326346067873</v>
      </c>
      <c r="Z1474">
        <v>0.52580400000000005</v>
      </c>
      <c r="AA1474" s="100">
        <f t="shared" si="114"/>
        <v>-110.88326346067873</v>
      </c>
      <c r="AB1474">
        <v>0.64019599999999999</v>
      </c>
      <c r="AC1474">
        <v>1</v>
      </c>
      <c r="AD1474">
        <v>2</v>
      </c>
      <c r="AE1474">
        <v>1</v>
      </c>
      <c r="AF1474" t="s">
        <v>222</v>
      </c>
      <c r="AG1474" s="99" t="s">
        <v>326</v>
      </c>
      <c r="AH1474">
        <v>-1</v>
      </c>
      <c r="AI1474">
        <v>3</v>
      </c>
      <c r="AJ1474">
        <v>-1</v>
      </c>
    </row>
    <row r="1475" spans="1:36" x14ac:dyDescent="0.2">
      <c r="A1475">
        <v>824291</v>
      </c>
      <c r="B1475" s="85">
        <v>46127</v>
      </c>
      <c r="C1475">
        <v>2026</v>
      </c>
      <c r="D1475">
        <v>4.3</v>
      </c>
      <c r="E1475">
        <v>8.5</v>
      </c>
      <c r="F1475">
        <v>-105.5</v>
      </c>
      <c r="G1475">
        <v>10</v>
      </c>
      <c r="H1475">
        <v>-130</v>
      </c>
      <c r="I1475">
        <v>0.56521699999999997</v>
      </c>
      <c r="J1475">
        <v>-126</v>
      </c>
      <c r="K1475">
        <v>-130</v>
      </c>
      <c r="L1475">
        <v>0.34727845299999999</v>
      </c>
      <c r="M1475">
        <v>13</v>
      </c>
      <c r="N1475">
        <v>117</v>
      </c>
      <c r="O1475">
        <v>0.46082899999999999</v>
      </c>
      <c r="P1475">
        <v>114</v>
      </c>
      <c r="Q1475">
        <v>117</v>
      </c>
      <c r="R1475" s="99">
        <v>0.48282618900000002</v>
      </c>
      <c r="S1475" s="102">
        <f t="shared" ref="S1475:S1538" si="115">IF(R1475&lt;0.5,((1-R1475)/(1-(1-R1475))*-100),(1-(1-R1475))/(1-R1475)*100)</f>
        <v>-107.113868879221</v>
      </c>
      <c r="T1475" s="99">
        <v>0.484551169</v>
      </c>
      <c r="U1475" s="102">
        <f t="shared" ref="U1475:U1538" si="116">IF(T1475&lt;0.5,((1-T1475)/(1-(1-T1475))*-100),(1-(1-T1475))/(1-T1475)*100)</f>
        <v>-106.37655297865973</v>
      </c>
      <c r="V1475">
        <v>0.59351100000000001</v>
      </c>
      <c r="W1475" s="100">
        <f t="shared" ref="W1475:W1538" si="117">IF(V1475&lt;0.5,100*(1-V1475)/V1475,-100*(V1475/(1-V1475)))</f>
        <v>-146.00911709787965</v>
      </c>
      <c r="X1475">
        <v>0.53832400000000002</v>
      </c>
      <c r="Y1475" s="100">
        <f t="shared" ref="Y1475:Y1538" si="118">IF(X1475&lt;0.5,100*(1-X1475)/X1475,-100*(X1475/(1-X1475)))</f>
        <v>-116.60211923513461</v>
      </c>
      <c r="Z1475">
        <v>0.53832400000000002</v>
      </c>
      <c r="AA1475" s="100">
        <f t="shared" ref="AA1475:AA1538" si="119">IF(Z1475&lt;0.5,100*(1-Z1475)/Z1475,-100*(Z1475/(1-Z1475)))</f>
        <v>-116.60211923513461</v>
      </c>
      <c r="AB1475">
        <v>0.71521699999999999</v>
      </c>
      <c r="AC1475">
        <v>1</v>
      </c>
      <c r="AD1475">
        <v>2</v>
      </c>
      <c r="AE1475">
        <v>1</v>
      </c>
      <c r="AF1475" t="s">
        <v>222</v>
      </c>
      <c r="AG1475" s="99" t="s">
        <v>325</v>
      </c>
      <c r="AH1475">
        <v>1</v>
      </c>
      <c r="AI1475">
        <v>3</v>
      </c>
      <c r="AJ1475">
        <v>-1</v>
      </c>
    </row>
    <row r="1476" spans="1:36" x14ac:dyDescent="0.2">
      <c r="A1476">
        <v>824532</v>
      </c>
      <c r="B1476" s="85">
        <v>46127</v>
      </c>
      <c r="C1476">
        <v>2026</v>
      </c>
      <c r="D1476">
        <v>4.3</v>
      </c>
      <c r="E1476">
        <v>9.5</v>
      </c>
      <c r="F1476">
        <v>-105</v>
      </c>
      <c r="G1476">
        <v>6</v>
      </c>
      <c r="H1476">
        <v>-106</v>
      </c>
      <c r="I1476">
        <v>0.51456299999999999</v>
      </c>
      <c r="J1476">
        <v>-108</v>
      </c>
      <c r="K1476">
        <v>-106</v>
      </c>
      <c r="L1476">
        <v>0.333208536</v>
      </c>
      <c r="M1476">
        <v>25</v>
      </c>
      <c r="N1476">
        <v>-104</v>
      </c>
      <c r="O1476">
        <v>0.50980400000000003</v>
      </c>
      <c r="P1476">
        <v>-102</v>
      </c>
      <c r="Q1476">
        <v>-104</v>
      </c>
      <c r="R1476" s="99">
        <v>0.52285376400000005</v>
      </c>
      <c r="S1476" s="102">
        <f t="shared" si="115"/>
        <v>109.57935420033368</v>
      </c>
      <c r="T1476" s="99">
        <v>0.58247553500000004</v>
      </c>
      <c r="U1476" s="102">
        <f t="shared" si="116"/>
        <v>139.50692326496369</v>
      </c>
      <c r="V1476">
        <v>0.49366500000000002</v>
      </c>
      <c r="W1476" s="100">
        <f t="shared" si="117"/>
        <v>102.56651778027609</v>
      </c>
      <c r="X1476">
        <v>0.505444</v>
      </c>
      <c r="Y1476" s="100">
        <f t="shared" si="118"/>
        <v>-102.2015707018012</v>
      </c>
      <c r="Z1476">
        <v>0.505444</v>
      </c>
      <c r="AA1476" s="100">
        <f t="shared" si="119"/>
        <v>-102.2015707018012</v>
      </c>
      <c r="AB1476">
        <v>0.66456300000000001</v>
      </c>
      <c r="AC1476">
        <v>1</v>
      </c>
      <c r="AD1476">
        <v>8</v>
      </c>
      <c r="AE1476">
        <v>3</v>
      </c>
      <c r="AF1476" t="s">
        <v>230</v>
      </c>
      <c r="AG1476" s="99" t="s">
        <v>325</v>
      </c>
      <c r="AH1476">
        <v>1</v>
      </c>
      <c r="AI1476">
        <v>11</v>
      </c>
      <c r="AJ1476">
        <v>1</v>
      </c>
    </row>
    <row r="1477" spans="1:36" x14ac:dyDescent="0.2">
      <c r="A1477">
        <v>824615</v>
      </c>
      <c r="B1477" s="85">
        <v>46127</v>
      </c>
      <c r="C1477">
        <v>2026</v>
      </c>
      <c r="D1477">
        <v>4.3</v>
      </c>
      <c r="E1477">
        <v>8.5</v>
      </c>
      <c r="F1477">
        <v>-102</v>
      </c>
      <c r="G1477">
        <v>9</v>
      </c>
      <c r="H1477">
        <v>-102</v>
      </c>
      <c r="I1477">
        <v>0.50495000000000001</v>
      </c>
      <c r="J1477">
        <v>-112</v>
      </c>
      <c r="K1477">
        <v>-102</v>
      </c>
      <c r="L1477">
        <v>0.33585476600000003</v>
      </c>
      <c r="M1477">
        <v>27</v>
      </c>
      <c r="N1477">
        <v>-116</v>
      </c>
      <c r="O1477">
        <v>0.53703699999999999</v>
      </c>
      <c r="P1477">
        <v>-104</v>
      </c>
      <c r="Q1477">
        <v>-116</v>
      </c>
      <c r="R1477" s="99">
        <v>0.53691965799999997</v>
      </c>
      <c r="S1477" s="102">
        <f t="shared" si="115"/>
        <v>115.94524951784715</v>
      </c>
      <c r="T1477" s="99">
        <v>0.51263183300000004</v>
      </c>
      <c r="U1477" s="102">
        <f t="shared" si="116"/>
        <v>105.18369227016011</v>
      </c>
      <c r="V1477">
        <v>0.5</v>
      </c>
      <c r="W1477" s="100">
        <f t="shared" si="117"/>
        <v>-100</v>
      </c>
      <c r="X1477">
        <v>0.5</v>
      </c>
      <c r="Y1477" s="100">
        <f t="shared" si="118"/>
        <v>-100</v>
      </c>
      <c r="Z1477">
        <v>0.5</v>
      </c>
      <c r="AA1477" s="100">
        <f t="shared" si="119"/>
        <v>-100</v>
      </c>
      <c r="AB1477">
        <v>0.35494999999999999</v>
      </c>
      <c r="AC1477">
        <v>-1</v>
      </c>
      <c r="AD1477">
        <v>3</v>
      </c>
      <c r="AE1477">
        <v>8</v>
      </c>
      <c r="AF1477" t="s">
        <v>230</v>
      </c>
      <c r="AG1477" s="99" t="s">
        <v>323</v>
      </c>
      <c r="AH1477">
        <v>1</v>
      </c>
      <c r="AI1477">
        <v>11</v>
      </c>
      <c r="AJ1477">
        <v>1</v>
      </c>
    </row>
    <row r="1478" spans="1:36" x14ac:dyDescent="0.2">
      <c r="A1478">
        <v>824855</v>
      </c>
      <c r="B1478" s="85">
        <v>46127</v>
      </c>
      <c r="C1478">
        <v>2026</v>
      </c>
      <c r="D1478">
        <v>4.3</v>
      </c>
      <c r="E1478">
        <v>9</v>
      </c>
      <c r="F1478">
        <v>-105.5</v>
      </c>
      <c r="G1478">
        <v>2</v>
      </c>
      <c r="H1478">
        <v>-134</v>
      </c>
      <c r="I1478">
        <v>0.57264999999999999</v>
      </c>
      <c r="J1478">
        <v>-152</v>
      </c>
      <c r="K1478">
        <v>-134</v>
      </c>
      <c r="L1478">
        <v>0.32065001999999998</v>
      </c>
      <c r="M1478">
        <v>1</v>
      </c>
      <c r="N1478">
        <v>121</v>
      </c>
      <c r="O1478">
        <v>0.45248899999999997</v>
      </c>
      <c r="P1478">
        <v>137</v>
      </c>
      <c r="Q1478">
        <v>121</v>
      </c>
      <c r="R1478" s="99">
        <v>0.48264205999999998</v>
      </c>
      <c r="S1478" s="102">
        <f t="shared" si="115"/>
        <v>-107.19288327254364</v>
      </c>
      <c r="T1478" s="99">
        <v>0.41331447300000002</v>
      </c>
      <c r="U1478" s="102">
        <f t="shared" si="116"/>
        <v>-141.94652385182746</v>
      </c>
      <c r="V1478">
        <v>0.521204</v>
      </c>
      <c r="W1478" s="100">
        <f t="shared" si="117"/>
        <v>-108.85721685227112</v>
      </c>
      <c r="X1478">
        <v>0.58513300000000001</v>
      </c>
      <c r="Y1478" s="100">
        <f t="shared" si="118"/>
        <v>-141.04110473959125</v>
      </c>
      <c r="Z1478">
        <v>0.58513300000000001</v>
      </c>
      <c r="AA1478" s="100">
        <f t="shared" si="119"/>
        <v>-141.04110473959125</v>
      </c>
      <c r="AB1478">
        <v>0.42265000000000003</v>
      </c>
      <c r="AC1478">
        <v>-1</v>
      </c>
      <c r="AD1478">
        <v>5</v>
      </c>
      <c r="AE1478">
        <v>8</v>
      </c>
      <c r="AF1478" t="s">
        <v>228</v>
      </c>
      <c r="AG1478" s="99" t="s">
        <v>324</v>
      </c>
      <c r="AH1478">
        <v>-1</v>
      </c>
      <c r="AI1478">
        <v>13</v>
      </c>
      <c r="AJ1478">
        <v>1</v>
      </c>
    </row>
    <row r="1479" spans="1:36" x14ac:dyDescent="0.2">
      <c r="A1479">
        <v>825021</v>
      </c>
      <c r="B1479" s="85">
        <v>46127</v>
      </c>
      <c r="C1479">
        <v>2026</v>
      </c>
      <c r="D1479">
        <v>4.3</v>
      </c>
      <c r="E1479">
        <v>9.5</v>
      </c>
      <c r="F1479">
        <v>-106</v>
      </c>
      <c r="G1479">
        <v>20</v>
      </c>
      <c r="H1479">
        <v>-118</v>
      </c>
      <c r="I1479">
        <v>0.54128399999999999</v>
      </c>
      <c r="J1479">
        <v>-108</v>
      </c>
      <c r="K1479">
        <v>-118</v>
      </c>
      <c r="L1479">
        <v>0.33728248799999999</v>
      </c>
      <c r="M1479">
        <v>28</v>
      </c>
      <c r="N1479">
        <v>107</v>
      </c>
      <c r="O1479">
        <v>0.48309200000000002</v>
      </c>
      <c r="P1479">
        <v>-102</v>
      </c>
      <c r="Q1479">
        <v>107</v>
      </c>
      <c r="R1479" s="99">
        <v>0.52642706100000003</v>
      </c>
      <c r="S1479" s="102">
        <f t="shared" si="115"/>
        <v>111.16071414714008</v>
      </c>
      <c r="T1479" s="99">
        <v>0.465153233</v>
      </c>
      <c r="U1479" s="102">
        <f t="shared" si="116"/>
        <v>-114.98291940281969</v>
      </c>
      <c r="V1479">
        <v>0.520316</v>
      </c>
      <c r="W1479" s="100">
        <f t="shared" si="117"/>
        <v>-108.47057646283804</v>
      </c>
      <c r="X1479">
        <v>0.46916400000000003</v>
      </c>
      <c r="Y1479" s="100">
        <f t="shared" si="118"/>
        <v>113.14508359550177</v>
      </c>
      <c r="Z1479">
        <v>0.46916400000000003</v>
      </c>
      <c r="AA1479" s="100">
        <f t="shared" si="119"/>
        <v>113.14508359550177</v>
      </c>
      <c r="AB1479">
        <v>0.69128400000000001</v>
      </c>
      <c r="AC1479">
        <v>1</v>
      </c>
      <c r="AD1479">
        <v>6</v>
      </c>
      <c r="AE1479">
        <v>5</v>
      </c>
      <c r="AF1479" t="s">
        <v>222</v>
      </c>
      <c r="AG1479" s="99" t="s">
        <v>325</v>
      </c>
      <c r="AH1479">
        <v>1</v>
      </c>
      <c r="AI1479">
        <v>11</v>
      </c>
      <c r="AJ1479">
        <v>1</v>
      </c>
    </row>
    <row r="1480" spans="1:36" x14ac:dyDescent="0.2">
      <c r="A1480">
        <v>823313</v>
      </c>
      <c r="B1480" s="85">
        <v>46128</v>
      </c>
      <c r="C1480">
        <v>2026</v>
      </c>
      <c r="D1480">
        <v>4.3</v>
      </c>
      <c r="E1480">
        <v>8.5</v>
      </c>
      <c r="F1480">
        <v>-105</v>
      </c>
      <c r="G1480">
        <v>23</v>
      </c>
      <c r="H1480">
        <v>102</v>
      </c>
      <c r="I1480">
        <v>0.49504999999999999</v>
      </c>
      <c r="J1480">
        <v>-102</v>
      </c>
      <c r="K1480">
        <v>102</v>
      </c>
      <c r="L1480">
        <v>0.30313439199999997</v>
      </c>
      <c r="M1480">
        <v>24</v>
      </c>
      <c r="N1480">
        <v>-112</v>
      </c>
      <c r="O1480">
        <v>0.52830200000000005</v>
      </c>
      <c r="P1480">
        <v>-108</v>
      </c>
      <c r="Q1480">
        <v>-112</v>
      </c>
      <c r="R1480" s="99">
        <v>0.51830348500000001</v>
      </c>
      <c r="S1480" s="102">
        <f t="shared" si="115"/>
        <v>107.59959203773771</v>
      </c>
      <c r="T1480" s="99">
        <v>0.577516955</v>
      </c>
      <c r="U1480" s="102">
        <f t="shared" si="116"/>
        <v>136.69588918059421</v>
      </c>
      <c r="V1480">
        <v>0.50757300000000005</v>
      </c>
      <c r="W1480" s="100">
        <f t="shared" si="117"/>
        <v>-103.07578585252233</v>
      </c>
      <c r="X1480">
        <v>0.50930200000000003</v>
      </c>
      <c r="Y1480" s="100">
        <f t="shared" si="118"/>
        <v>-103.79133397731397</v>
      </c>
      <c r="Z1480">
        <v>0.50930200000000003</v>
      </c>
      <c r="AA1480" s="100">
        <f t="shared" si="119"/>
        <v>-103.79133397731397</v>
      </c>
      <c r="AB1480">
        <v>0.64505000000000001</v>
      </c>
      <c r="AC1480">
        <v>1</v>
      </c>
      <c r="AD1480">
        <v>5</v>
      </c>
      <c r="AE1480">
        <v>2</v>
      </c>
      <c r="AF1480" t="s">
        <v>228</v>
      </c>
      <c r="AG1480" s="99" t="s">
        <v>326</v>
      </c>
      <c r="AH1480">
        <v>-1</v>
      </c>
      <c r="AI1480">
        <v>7</v>
      </c>
      <c r="AJ1480">
        <v>-1</v>
      </c>
    </row>
    <row r="1481" spans="1:36" x14ac:dyDescent="0.2">
      <c r="A1481">
        <v>823801</v>
      </c>
      <c r="B1481" s="85">
        <v>46128</v>
      </c>
      <c r="C1481">
        <v>2026</v>
      </c>
      <c r="D1481">
        <v>4.3</v>
      </c>
      <c r="E1481">
        <v>8.5</v>
      </c>
      <c r="F1481">
        <v>-105</v>
      </c>
      <c r="G1481">
        <v>17</v>
      </c>
      <c r="H1481">
        <v>-124</v>
      </c>
      <c r="I1481">
        <v>0.55357100000000004</v>
      </c>
      <c r="J1481">
        <v>-124</v>
      </c>
      <c r="K1481">
        <v>-124</v>
      </c>
      <c r="L1481">
        <v>0.32447985800000001</v>
      </c>
      <c r="M1481">
        <v>29</v>
      </c>
      <c r="N1481">
        <v>112</v>
      </c>
      <c r="O1481">
        <v>0.47169800000000001</v>
      </c>
      <c r="P1481">
        <v>112</v>
      </c>
      <c r="Q1481">
        <v>112</v>
      </c>
      <c r="R1481" s="99">
        <v>0.51836302099999998</v>
      </c>
      <c r="S1481" s="102">
        <f t="shared" si="115"/>
        <v>107.62525379098848</v>
      </c>
      <c r="T1481" s="99">
        <v>0.49420209799999998</v>
      </c>
      <c r="U1481" s="102">
        <f t="shared" si="116"/>
        <v>-102.34636883310037</v>
      </c>
      <c r="V1481">
        <v>0.60543499999999995</v>
      </c>
      <c r="W1481" s="100">
        <f t="shared" si="117"/>
        <v>-153.44366580918222</v>
      </c>
      <c r="X1481">
        <v>0.50446100000000005</v>
      </c>
      <c r="Y1481" s="100">
        <f t="shared" si="118"/>
        <v>-101.80046373746569</v>
      </c>
      <c r="Z1481">
        <v>0.50446100000000005</v>
      </c>
      <c r="AA1481" s="100">
        <f t="shared" si="119"/>
        <v>-101.80046373746569</v>
      </c>
      <c r="AB1481">
        <v>0.70357099999999995</v>
      </c>
      <c r="AC1481">
        <v>1</v>
      </c>
      <c r="AD1481">
        <v>2</v>
      </c>
      <c r="AE1481">
        <v>1</v>
      </c>
      <c r="AF1481" t="s">
        <v>222</v>
      </c>
      <c r="AG1481" s="99" t="s">
        <v>325</v>
      </c>
      <c r="AH1481">
        <v>1</v>
      </c>
      <c r="AI1481">
        <v>3</v>
      </c>
      <c r="AJ1481">
        <v>-1</v>
      </c>
    </row>
    <row r="1482" spans="1:36" x14ac:dyDescent="0.2">
      <c r="A1482">
        <v>824289</v>
      </c>
      <c r="B1482" s="85">
        <v>46128</v>
      </c>
      <c r="C1482">
        <v>2026</v>
      </c>
      <c r="D1482">
        <v>4.3</v>
      </c>
      <c r="E1482">
        <v>8</v>
      </c>
      <c r="F1482">
        <v>-105.5</v>
      </c>
      <c r="G1482">
        <v>10</v>
      </c>
      <c r="H1482">
        <v>-104</v>
      </c>
      <c r="I1482">
        <v>0.50980400000000003</v>
      </c>
      <c r="J1482">
        <v>-102</v>
      </c>
      <c r="K1482">
        <v>-104</v>
      </c>
      <c r="L1482">
        <v>0.34727845299999999</v>
      </c>
      <c r="M1482">
        <v>13</v>
      </c>
      <c r="N1482">
        <v>-106</v>
      </c>
      <c r="O1482">
        <v>0.51456299999999999</v>
      </c>
      <c r="P1482">
        <v>-108</v>
      </c>
      <c r="Q1482">
        <v>-106</v>
      </c>
      <c r="R1482" s="99">
        <v>0.47366097600000001</v>
      </c>
      <c r="S1482" s="102">
        <f t="shared" si="115"/>
        <v>-111.12146675980333</v>
      </c>
      <c r="T1482" s="99">
        <v>0.62661560599999999</v>
      </c>
      <c r="U1482" s="102">
        <f t="shared" si="116"/>
        <v>167.82051314121071</v>
      </c>
      <c r="V1482">
        <v>0.51202599999999998</v>
      </c>
      <c r="W1482" s="100">
        <f t="shared" si="117"/>
        <v>-104.92895113264231</v>
      </c>
      <c r="X1482">
        <v>0.56216100000000002</v>
      </c>
      <c r="Y1482" s="100">
        <f t="shared" si="118"/>
        <v>-128.39445549619839</v>
      </c>
      <c r="Z1482">
        <v>0.56216100000000002</v>
      </c>
      <c r="AA1482" s="100">
        <f t="shared" si="119"/>
        <v>-128.39445549619839</v>
      </c>
      <c r="AB1482">
        <v>0.65980399999999995</v>
      </c>
      <c r="AC1482">
        <v>1</v>
      </c>
      <c r="AD1482">
        <v>10</v>
      </c>
      <c r="AE1482">
        <v>9</v>
      </c>
      <c r="AF1482" t="s">
        <v>222</v>
      </c>
      <c r="AG1482" s="99" t="s">
        <v>326</v>
      </c>
      <c r="AH1482">
        <v>-1</v>
      </c>
      <c r="AI1482">
        <v>19</v>
      </c>
      <c r="AJ1482">
        <v>1</v>
      </c>
    </row>
    <row r="1483" spans="1:36" x14ac:dyDescent="0.2">
      <c r="A1483">
        <v>824453</v>
      </c>
      <c r="B1483" s="85">
        <v>46128</v>
      </c>
      <c r="C1483">
        <v>2026</v>
      </c>
      <c r="D1483">
        <v>4.3</v>
      </c>
      <c r="E1483">
        <v>8</v>
      </c>
      <c r="F1483">
        <v>-105</v>
      </c>
      <c r="G1483">
        <v>7</v>
      </c>
      <c r="H1483">
        <v>-126</v>
      </c>
      <c r="I1483">
        <v>0.55752199999999996</v>
      </c>
      <c r="J1483">
        <v>-132</v>
      </c>
      <c r="K1483">
        <v>-126</v>
      </c>
      <c r="L1483">
        <v>0.30274477700000002</v>
      </c>
      <c r="M1483">
        <v>2</v>
      </c>
      <c r="N1483">
        <v>114</v>
      </c>
      <c r="O1483">
        <v>0.46728999999999998</v>
      </c>
      <c r="P1483">
        <v>119</v>
      </c>
      <c r="Q1483">
        <v>114</v>
      </c>
      <c r="R1483" s="99">
        <v>0.51052470800000005</v>
      </c>
      <c r="S1483" s="102">
        <f t="shared" si="115"/>
        <v>104.30040419690889</v>
      </c>
      <c r="T1483" s="99">
        <v>0.44989430699999999</v>
      </c>
      <c r="U1483" s="102">
        <f t="shared" si="116"/>
        <v>-122.27442855817246</v>
      </c>
      <c r="V1483">
        <v>0.52546800000000005</v>
      </c>
      <c r="W1483" s="100">
        <f t="shared" si="117"/>
        <v>-110.73394418079288</v>
      </c>
      <c r="X1483">
        <v>0.552566</v>
      </c>
      <c r="Y1483" s="100">
        <f t="shared" si="118"/>
        <v>-123.49664978521973</v>
      </c>
      <c r="Z1483">
        <v>0.552566</v>
      </c>
      <c r="AA1483" s="100">
        <f t="shared" si="119"/>
        <v>-123.49664978521973</v>
      </c>
      <c r="AB1483">
        <v>0.70752199999999998</v>
      </c>
      <c r="AC1483">
        <v>1</v>
      </c>
      <c r="AD1483">
        <v>4</v>
      </c>
      <c r="AE1483">
        <v>2</v>
      </c>
      <c r="AF1483" t="s">
        <v>225</v>
      </c>
      <c r="AG1483" s="99" t="s">
        <v>325</v>
      </c>
      <c r="AH1483">
        <v>1</v>
      </c>
      <c r="AI1483">
        <v>6</v>
      </c>
      <c r="AJ1483">
        <v>-1</v>
      </c>
    </row>
    <row r="1484" spans="1:36" x14ac:dyDescent="0.2">
      <c r="A1484">
        <v>824530</v>
      </c>
      <c r="B1484" s="85">
        <v>46128</v>
      </c>
      <c r="C1484">
        <v>2026</v>
      </c>
      <c r="D1484">
        <v>4.3</v>
      </c>
      <c r="E1484">
        <v>8.5</v>
      </c>
      <c r="F1484">
        <v>-105</v>
      </c>
      <c r="G1484">
        <v>6</v>
      </c>
      <c r="H1484">
        <v>-130</v>
      </c>
      <c r="I1484">
        <v>0.56521699999999997</v>
      </c>
      <c r="J1484">
        <v>-124</v>
      </c>
      <c r="K1484">
        <v>-130</v>
      </c>
      <c r="L1484">
        <v>0.333208536</v>
      </c>
      <c r="M1484">
        <v>25</v>
      </c>
      <c r="N1484">
        <v>117</v>
      </c>
      <c r="O1484">
        <v>0.46082899999999999</v>
      </c>
      <c r="P1484">
        <v>112</v>
      </c>
      <c r="Q1484">
        <v>117</v>
      </c>
      <c r="R1484" s="99">
        <v>0.49990626999999999</v>
      </c>
      <c r="S1484" s="102">
        <f t="shared" si="115"/>
        <v>-100.0374990295681</v>
      </c>
      <c r="T1484" s="99">
        <v>0.40358952399999998</v>
      </c>
      <c r="U1484" s="102">
        <f t="shared" si="116"/>
        <v>-147.77650075971741</v>
      </c>
      <c r="V1484">
        <v>0.53591800000000001</v>
      </c>
      <c r="W1484" s="100">
        <f t="shared" si="117"/>
        <v>-115.47916101033869</v>
      </c>
      <c r="X1484">
        <v>0.50609700000000002</v>
      </c>
      <c r="Y1484" s="100">
        <f t="shared" si="118"/>
        <v>-102.46890583778597</v>
      </c>
      <c r="Z1484">
        <v>0.50609700000000002</v>
      </c>
      <c r="AA1484" s="100">
        <f t="shared" si="119"/>
        <v>-102.46890583778597</v>
      </c>
      <c r="AB1484">
        <v>0.415217</v>
      </c>
      <c r="AC1484">
        <v>-1</v>
      </c>
      <c r="AD1484">
        <v>0</v>
      </c>
      <c r="AE1484">
        <v>3</v>
      </c>
      <c r="AF1484" t="s">
        <v>228</v>
      </c>
      <c r="AG1484" s="99" t="s">
        <v>324</v>
      </c>
      <c r="AH1484">
        <v>-1</v>
      </c>
      <c r="AI1484">
        <v>3</v>
      </c>
      <c r="AJ1484">
        <v>-1</v>
      </c>
    </row>
    <row r="1485" spans="1:36" x14ac:dyDescent="0.2">
      <c r="A1485">
        <v>824614</v>
      </c>
      <c r="B1485" s="85">
        <v>46128</v>
      </c>
      <c r="C1485">
        <v>2026</v>
      </c>
      <c r="D1485">
        <v>4.3</v>
      </c>
      <c r="E1485">
        <v>8.5</v>
      </c>
      <c r="F1485">
        <v>-102</v>
      </c>
      <c r="G1485">
        <v>9</v>
      </c>
      <c r="H1485">
        <v>108</v>
      </c>
      <c r="I1485">
        <v>0.480769</v>
      </c>
      <c r="J1485">
        <v>104</v>
      </c>
      <c r="K1485">
        <v>108</v>
      </c>
      <c r="L1485">
        <v>0.33585476600000003</v>
      </c>
      <c r="M1485">
        <v>27</v>
      </c>
      <c r="N1485">
        <v>-126</v>
      </c>
      <c r="O1485">
        <v>0.55752199999999996</v>
      </c>
      <c r="P1485">
        <v>-122</v>
      </c>
      <c r="Q1485">
        <v>-126</v>
      </c>
      <c r="R1485" s="99">
        <v>0.53992356900000005</v>
      </c>
      <c r="S1485" s="102">
        <f t="shared" si="115"/>
        <v>117.35518983801197</v>
      </c>
      <c r="T1485" s="99">
        <v>0.83953280399999997</v>
      </c>
      <c r="U1485" s="102">
        <f t="shared" si="116"/>
        <v>523.18032901877325</v>
      </c>
      <c r="V1485">
        <v>0.5</v>
      </c>
      <c r="W1485" s="100">
        <f t="shared" si="117"/>
        <v>-100</v>
      </c>
      <c r="X1485">
        <v>0.5</v>
      </c>
      <c r="Y1485" s="100">
        <f t="shared" si="118"/>
        <v>-100</v>
      </c>
      <c r="Z1485">
        <v>0.5</v>
      </c>
      <c r="AA1485" s="100">
        <f t="shared" si="119"/>
        <v>-100</v>
      </c>
      <c r="AB1485">
        <v>0.33076899999999998</v>
      </c>
      <c r="AC1485">
        <v>-1</v>
      </c>
      <c r="AD1485">
        <v>3</v>
      </c>
      <c r="AE1485">
        <v>5</v>
      </c>
      <c r="AF1485" t="s">
        <v>225</v>
      </c>
      <c r="AG1485" s="99" t="s">
        <v>323</v>
      </c>
      <c r="AH1485">
        <v>1</v>
      </c>
      <c r="AI1485">
        <v>8</v>
      </c>
      <c r="AJ1485">
        <v>-1</v>
      </c>
    </row>
    <row r="1486" spans="1:36" x14ac:dyDescent="0.2">
      <c r="A1486">
        <v>825023</v>
      </c>
      <c r="B1486" s="85">
        <v>46128</v>
      </c>
      <c r="C1486">
        <v>2026</v>
      </c>
      <c r="D1486">
        <v>4.3</v>
      </c>
      <c r="E1486">
        <v>9</v>
      </c>
      <c r="F1486">
        <v>105</v>
      </c>
      <c r="G1486">
        <v>20</v>
      </c>
      <c r="H1486">
        <v>100</v>
      </c>
      <c r="I1486">
        <v>0.5</v>
      </c>
      <c r="J1486">
        <v>100</v>
      </c>
      <c r="K1486">
        <v>100</v>
      </c>
      <c r="L1486">
        <v>0.33728248799999999</v>
      </c>
      <c r="M1486">
        <v>28</v>
      </c>
      <c r="N1486">
        <v>-110</v>
      </c>
      <c r="O1486">
        <v>0.52381</v>
      </c>
      <c r="P1486">
        <v>-110</v>
      </c>
      <c r="Q1486">
        <v>-110</v>
      </c>
      <c r="R1486" s="99">
        <v>0.52005199300000005</v>
      </c>
      <c r="S1486" s="102">
        <f t="shared" si="115"/>
        <v>108.35590218421306</v>
      </c>
      <c r="T1486" s="99">
        <v>0.47834899199999997</v>
      </c>
      <c r="U1486" s="102">
        <f t="shared" si="116"/>
        <v>-109.05238993374951</v>
      </c>
      <c r="V1486">
        <v>0.516428</v>
      </c>
      <c r="W1486" s="100">
        <f t="shared" si="117"/>
        <v>-106.79443805679402</v>
      </c>
      <c r="X1486">
        <v>0.49800800000000001</v>
      </c>
      <c r="Y1486" s="100">
        <f t="shared" si="118"/>
        <v>100.79998714880081</v>
      </c>
      <c r="Z1486">
        <v>0.49800800000000001</v>
      </c>
      <c r="AA1486" s="100">
        <f t="shared" si="119"/>
        <v>100.79998714880081</v>
      </c>
      <c r="AB1486">
        <v>0.35</v>
      </c>
      <c r="AC1486">
        <v>-1</v>
      </c>
      <c r="AD1486">
        <v>6</v>
      </c>
      <c r="AE1486">
        <v>9</v>
      </c>
      <c r="AF1486" t="s">
        <v>228</v>
      </c>
      <c r="AG1486" s="99" t="s">
        <v>323</v>
      </c>
      <c r="AH1486">
        <v>1</v>
      </c>
      <c r="AI1486">
        <v>15</v>
      </c>
      <c r="AJ1486">
        <v>1</v>
      </c>
    </row>
    <row r="1487" spans="1:36" x14ac:dyDescent="0.2">
      <c r="A1487">
        <v>822752</v>
      </c>
      <c r="B1487" s="85">
        <v>46129</v>
      </c>
      <c r="C1487">
        <v>2026</v>
      </c>
      <c r="D1487">
        <v>4.3</v>
      </c>
      <c r="E1487">
        <v>8.5</v>
      </c>
      <c r="F1487">
        <v>104</v>
      </c>
      <c r="G1487">
        <v>16</v>
      </c>
      <c r="H1487">
        <v>128</v>
      </c>
      <c r="I1487">
        <v>0.43859599999999999</v>
      </c>
      <c r="J1487">
        <v>129</v>
      </c>
      <c r="K1487">
        <v>128</v>
      </c>
      <c r="L1487">
        <v>0.34988272100000001</v>
      </c>
      <c r="M1487">
        <v>25</v>
      </c>
      <c r="N1487">
        <v>-139</v>
      </c>
      <c r="O1487">
        <v>0.58159000000000005</v>
      </c>
      <c r="P1487">
        <v>-140</v>
      </c>
      <c r="Q1487">
        <v>-139</v>
      </c>
      <c r="R1487" s="99">
        <v>0.49642104599999998</v>
      </c>
      <c r="S1487" s="102">
        <f t="shared" si="115"/>
        <v>-101.44190260620012</v>
      </c>
      <c r="T1487" s="99">
        <v>0.56773868500000002</v>
      </c>
      <c r="U1487" s="102">
        <f t="shared" si="116"/>
        <v>131.34154394547198</v>
      </c>
      <c r="V1487">
        <v>0.44331799999999999</v>
      </c>
      <c r="W1487" s="100">
        <f t="shared" si="117"/>
        <v>125.57171150280385</v>
      </c>
      <c r="X1487">
        <v>0.44467099999999998</v>
      </c>
      <c r="Y1487" s="100">
        <f t="shared" si="118"/>
        <v>124.88536468535165</v>
      </c>
      <c r="Z1487">
        <v>0.44467099999999998</v>
      </c>
      <c r="AA1487" s="100">
        <f t="shared" si="119"/>
        <v>124.88536468535165</v>
      </c>
      <c r="AB1487">
        <v>0.28859600000000002</v>
      </c>
      <c r="AC1487">
        <v>-1</v>
      </c>
      <c r="AD1487">
        <v>5</v>
      </c>
      <c r="AE1487">
        <v>10</v>
      </c>
      <c r="AF1487" t="s">
        <v>230</v>
      </c>
      <c r="AG1487" s="99" t="s">
        <v>323</v>
      </c>
      <c r="AH1487">
        <v>1</v>
      </c>
      <c r="AI1487">
        <v>15</v>
      </c>
      <c r="AJ1487">
        <v>1</v>
      </c>
    </row>
    <row r="1488" spans="1:36" x14ac:dyDescent="0.2">
      <c r="A1488">
        <v>823152</v>
      </c>
      <c r="B1488" s="85">
        <v>46129</v>
      </c>
      <c r="C1488">
        <v>2026</v>
      </c>
      <c r="D1488">
        <v>4.3</v>
      </c>
      <c r="E1488">
        <v>6.5</v>
      </c>
      <c r="F1488">
        <v>-105</v>
      </c>
      <c r="G1488">
        <v>24</v>
      </c>
      <c r="H1488">
        <v>-126</v>
      </c>
      <c r="I1488">
        <v>0.55752199999999996</v>
      </c>
      <c r="J1488">
        <v>-101</v>
      </c>
      <c r="K1488">
        <v>-126</v>
      </c>
      <c r="L1488">
        <v>0.30915287200000002</v>
      </c>
      <c r="M1488">
        <v>28</v>
      </c>
      <c r="N1488">
        <v>116</v>
      </c>
      <c r="O1488">
        <v>0.46296300000000001</v>
      </c>
      <c r="P1488">
        <v>-109</v>
      </c>
      <c r="Q1488">
        <v>116</v>
      </c>
      <c r="R1488" s="99">
        <v>0.47466302799999999</v>
      </c>
      <c r="S1488" s="102">
        <f t="shared" si="115"/>
        <v>-110.67577228702972</v>
      </c>
      <c r="T1488" s="99">
        <v>0.51245311199999999</v>
      </c>
      <c r="U1488" s="102">
        <f t="shared" si="116"/>
        <v>105.1084776896371</v>
      </c>
      <c r="V1488">
        <v>0.54593100000000006</v>
      </c>
      <c r="W1488" s="100">
        <f t="shared" si="117"/>
        <v>-120.23084597274867</v>
      </c>
      <c r="X1488">
        <v>0.56810700000000003</v>
      </c>
      <c r="Y1488" s="100">
        <f t="shared" si="118"/>
        <v>-131.53883021952197</v>
      </c>
      <c r="Z1488">
        <v>0.56810700000000003</v>
      </c>
      <c r="AA1488" s="100">
        <f t="shared" si="119"/>
        <v>-131.53883021952197</v>
      </c>
      <c r="AB1488">
        <v>0.407522</v>
      </c>
      <c r="AC1488">
        <v>-1</v>
      </c>
      <c r="AD1488">
        <v>0</v>
      </c>
      <c r="AE1488">
        <v>5</v>
      </c>
      <c r="AF1488" t="s">
        <v>230</v>
      </c>
      <c r="AG1488" s="99" t="s">
        <v>324</v>
      </c>
      <c r="AH1488">
        <v>-1</v>
      </c>
      <c r="AI1488">
        <v>5</v>
      </c>
      <c r="AJ1488">
        <v>-1</v>
      </c>
    </row>
    <row r="1489" spans="1:36" x14ac:dyDescent="0.2">
      <c r="A1489">
        <v>823397</v>
      </c>
      <c r="B1489" s="85">
        <v>46129</v>
      </c>
      <c r="C1489">
        <v>2026</v>
      </c>
      <c r="D1489">
        <v>4.3</v>
      </c>
      <c r="E1489">
        <v>8.5</v>
      </c>
      <c r="F1489">
        <v>-107.5</v>
      </c>
      <c r="G1489">
        <v>22</v>
      </c>
      <c r="H1489">
        <v>-111</v>
      </c>
      <c r="I1489">
        <v>0.52606600000000003</v>
      </c>
      <c r="J1489">
        <v>-115</v>
      </c>
      <c r="K1489">
        <v>-111</v>
      </c>
      <c r="L1489">
        <v>0.33647680099999999</v>
      </c>
      <c r="M1489">
        <v>27</v>
      </c>
      <c r="N1489">
        <v>102</v>
      </c>
      <c r="O1489">
        <v>0.49504999999999999</v>
      </c>
      <c r="P1489">
        <v>106</v>
      </c>
      <c r="Q1489">
        <v>102</v>
      </c>
      <c r="R1489" s="99">
        <v>0.50582901599999996</v>
      </c>
      <c r="S1489" s="102">
        <f t="shared" si="115"/>
        <v>102.35910896783852</v>
      </c>
      <c r="T1489" s="99">
        <v>0.41053383599999999</v>
      </c>
      <c r="U1489" s="102">
        <f t="shared" si="116"/>
        <v>-143.58528148213347</v>
      </c>
      <c r="V1489">
        <v>0.51945699999999995</v>
      </c>
      <c r="W1489" s="100">
        <f t="shared" si="117"/>
        <v>-108.09792255843908</v>
      </c>
      <c r="X1489">
        <v>0.51808699999999996</v>
      </c>
      <c r="Y1489" s="100">
        <f t="shared" si="118"/>
        <v>-107.50633413084934</v>
      </c>
      <c r="Z1489">
        <v>0.51808699999999996</v>
      </c>
      <c r="AA1489" s="100">
        <f t="shared" si="119"/>
        <v>-107.50633413084934</v>
      </c>
      <c r="AB1489">
        <v>0.67606599999999994</v>
      </c>
      <c r="AC1489">
        <v>1</v>
      </c>
      <c r="AD1489">
        <v>5</v>
      </c>
      <c r="AE1489">
        <v>1</v>
      </c>
      <c r="AF1489" t="s">
        <v>227</v>
      </c>
      <c r="AG1489" s="99" t="s">
        <v>325</v>
      </c>
      <c r="AH1489">
        <v>1</v>
      </c>
      <c r="AI1489">
        <v>6</v>
      </c>
      <c r="AJ1489">
        <v>-1</v>
      </c>
    </row>
    <row r="1490" spans="1:36" x14ac:dyDescent="0.2">
      <c r="A1490">
        <v>823476</v>
      </c>
      <c r="B1490" s="85">
        <v>46129</v>
      </c>
      <c r="C1490">
        <v>2026</v>
      </c>
      <c r="D1490">
        <v>4.3</v>
      </c>
      <c r="E1490">
        <v>9</v>
      </c>
      <c r="F1490">
        <v>-112</v>
      </c>
      <c r="G1490">
        <v>21</v>
      </c>
      <c r="H1490">
        <v>102</v>
      </c>
      <c r="I1490">
        <v>0.49504999999999999</v>
      </c>
      <c r="J1490">
        <v>101</v>
      </c>
      <c r="K1490">
        <v>102</v>
      </c>
      <c r="L1490">
        <v>0.323198667</v>
      </c>
      <c r="M1490">
        <v>0</v>
      </c>
      <c r="N1490">
        <v>-110</v>
      </c>
      <c r="O1490">
        <v>0.52381</v>
      </c>
      <c r="P1490">
        <v>-109</v>
      </c>
      <c r="Q1490">
        <v>-110</v>
      </c>
      <c r="R1490" s="99">
        <v>0.538907527</v>
      </c>
      <c r="S1490" s="102">
        <f t="shared" si="115"/>
        <v>116.87623601697787</v>
      </c>
      <c r="T1490" s="99">
        <v>0.34563252999999999</v>
      </c>
      <c r="U1490" s="102">
        <f t="shared" si="116"/>
        <v>-189.3246188372373</v>
      </c>
      <c r="V1490">
        <v>0.62903200000000004</v>
      </c>
      <c r="W1490" s="100">
        <f t="shared" si="117"/>
        <v>-169.56502986780532</v>
      </c>
      <c r="X1490">
        <v>0.50634100000000004</v>
      </c>
      <c r="Y1490" s="100">
        <f t="shared" si="118"/>
        <v>-102.56897980184705</v>
      </c>
      <c r="Z1490">
        <v>0.50634100000000004</v>
      </c>
      <c r="AA1490" s="100">
        <f t="shared" si="119"/>
        <v>-102.56897980184705</v>
      </c>
      <c r="AB1490">
        <v>0.34505000000000002</v>
      </c>
      <c r="AC1490">
        <v>-1</v>
      </c>
      <c r="AD1490">
        <v>0</v>
      </c>
      <c r="AE1490">
        <v>9</v>
      </c>
      <c r="AF1490" t="s">
        <v>229</v>
      </c>
      <c r="AG1490" s="99" t="s">
        <v>323</v>
      </c>
      <c r="AH1490">
        <v>1</v>
      </c>
      <c r="AI1490">
        <v>9</v>
      </c>
      <c r="AJ1490">
        <v>0</v>
      </c>
    </row>
    <row r="1491" spans="1:36" x14ac:dyDescent="0.2">
      <c r="A1491">
        <v>823883</v>
      </c>
      <c r="B1491" s="85">
        <v>46129</v>
      </c>
      <c r="C1491">
        <v>2026</v>
      </c>
      <c r="D1491">
        <v>4.3</v>
      </c>
      <c r="E1491">
        <v>8</v>
      </c>
      <c r="F1491">
        <v>-110</v>
      </c>
      <c r="G1491">
        <v>11</v>
      </c>
      <c r="H1491">
        <v>-110</v>
      </c>
      <c r="I1491">
        <v>0.52381</v>
      </c>
      <c r="J1491">
        <v>-112</v>
      </c>
      <c r="K1491">
        <v>-110</v>
      </c>
      <c r="L1491">
        <v>0.35061088499999998</v>
      </c>
      <c r="M1491">
        <v>17</v>
      </c>
      <c r="N1491">
        <v>-106</v>
      </c>
      <c r="O1491">
        <v>0.51456299999999999</v>
      </c>
      <c r="P1491">
        <v>-104</v>
      </c>
      <c r="Q1491">
        <v>-106</v>
      </c>
      <c r="R1491" s="99">
        <v>0.481235107</v>
      </c>
      <c r="S1491" s="102">
        <f t="shared" si="115"/>
        <v>-107.79863843142266</v>
      </c>
      <c r="T1491" s="99">
        <v>0.54698376299999996</v>
      </c>
      <c r="U1491" s="102">
        <f t="shared" si="116"/>
        <v>120.74263973898134</v>
      </c>
      <c r="V1491">
        <v>0.5</v>
      </c>
      <c r="W1491" s="100">
        <f t="shared" si="117"/>
        <v>-100</v>
      </c>
      <c r="X1491">
        <v>0.5</v>
      </c>
      <c r="Y1491" s="100">
        <f t="shared" si="118"/>
        <v>-100</v>
      </c>
      <c r="Z1491">
        <v>0.5</v>
      </c>
      <c r="AA1491" s="100">
        <f t="shared" si="119"/>
        <v>-100</v>
      </c>
      <c r="AB1491">
        <v>0.37380999999999998</v>
      </c>
      <c r="AC1491">
        <v>-1</v>
      </c>
      <c r="AD1491">
        <v>5</v>
      </c>
      <c r="AE1491">
        <v>7</v>
      </c>
      <c r="AF1491" t="s">
        <v>225</v>
      </c>
      <c r="AG1491" s="99" t="s">
        <v>324</v>
      </c>
      <c r="AH1491">
        <v>-1</v>
      </c>
      <c r="AI1491">
        <v>12</v>
      </c>
      <c r="AJ1491">
        <v>1</v>
      </c>
    </row>
    <row r="1492" spans="1:36" x14ac:dyDescent="0.2">
      <c r="A1492">
        <v>824048</v>
      </c>
      <c r="B1492" s="85">
        <v>46129</v>
      </c>
      <c r="C1492">
        <v>2026</v>
      </c>
      <c r="D1492">
        <v>4.3</v>
      </c>
      <c r="E1492">
        <v>8.5</v>
      </c>
      <c r="F1492">
        <v>100</v>
      </c>
      <c r="G1492">
        <v>4</v>
      </c>
      <c r="H1492">
        <v>-130</v>
      </c>
      <c r="I1492">
        <v>0.56521699999999997</v>
      </c>
      <c r="J1492">
        <v>-142</v>
      </c>
      <c r="K1492">
        <v>-130</v>
      </c>
      <c r="L1492">
        <v>0.34782608700000001</v>
      </c>
      <c r="M1492">
        <v>23</v>
      </c>
      <c r="N1492">
        <v>110</v>
      </c>
      <c r="O1492">
        <v>0.47619</v>
      </c>
      <c r="P1492">
        <v>120</v>
      </c>
      <c r="Q1492">
        <v>110</v>
      </c>
      <c r="R1492" s="99">
        <v>0.50694808300000005</v>
      </c>
      <c r="S1492" s="102">
        <f t="shared" si="115"/>
        <v>102.81839812824418</v>
      </c>
      <c r="T1492" s="99">
        <v>0.33989090999999999</v>
      </c>
      <c r="U1492" s="102">
        <f t="shared" si="116"/>
        <v>-194.21204585906693</v>
      </c>
      <c r="V1492">
        <v>0.5</v>
      </c>
      <c r="W1492" s="100">
        <f t="shared" si="117"/>
        <v>-100</v>
      </c>
      <c r="X1492">
        <v>0.5</v>
      </c>
      <c r="Y1492" s="100">
        <f t="shared" si="118"/>
        <v>-100</v>
      </c>
      <c r="Z1492">
        <v>0.5</v>
      </c>
      <c r="AA1492" s="100">
        <f t="shared" si="119"/>
        <v>-100</v>
      </c>
      <c r="AB1492">
        <v>0.71521699999999999</v>
      </c>
      <c r="AC1492">
        <v>1</v>
      </c>
      <c r="AD1492">
        <v>8</v>
      </c>
      <c r="AE1492">
        <v>0</v>
      </c>
      <c r="AF1492" t="s">
        <v>223</v>
      </c>
      <c r="AG1492" s="99" t="s">
        <v>325</v>
      </c>
      <c r="AH1492">
        <v>1</v>
      </c>
      <c r="AI1492">
        <v>8</v>
      </c>
      <c r="AJ1492">
        <v>-1</v>
      </c>
    </row>
    <row r="1493" spans="1:36" x14ac:dyDescent="0.2">
      <c r="A1493">
        <v>824207</v>
      </c>
      <c r="B1493" s="85">
        <v>46129</v>
      </c>
      <c r="C1493">
        <v>2026</v>
      </c>
      <c r="D1493">
        <v>4.3</v>
      </c>
      <c r="E1493">
        <v>9</v>
      </c>
      <c r="F1493">
        <v>100</v>
      </c>
      <c r="G1493">
        <v>12</v>
      </c>
      <c r="H1493">
        <v>-124</v>
      </c>
      <c r="I1493">
        <v>0.55357100000000004</v>
      </c>
      <c r="J1493">
        <v>-138</v>
      </c>
      <c r="K1493">
        <v>-124</v>
      </c>
      <c r="L1493">
        <v>0.32174260599999999</v>
      </c>
      <c r="M1493">
        <v>26</v>
      </c>
      <c r="N1493">
        <v>106</v>
      </c>
      <c r="O1493">
        <v>0.48543700000000001</v>
      </c>
      <c r="P1493">
        <v>118</v>
      </c>
      <c r="Q1493">
        <v>106</v>
      </c>
      <c r="R1493" s="99">
        <v>0.48626468</v>
      </c>
      <c r="S1493" s="102">
        <f t="shared" si="115"/>
        <v>-105.64931839178612</v>
      </c>
      <c r="T1493" s="99">
        <v>0.32070789599999999</v>
      </c>
      <c r="U1493" s="102">
        <f t="shared" si="116"/>
        <v>-211.81022122386403</v>
      </c>
      <c r="V1493">
        <v>0.5</v>
      </c>
      <c r="W1493" s="100">
        <f t="shared" si="117"/>
        <v>-100</v>
      </c>
      <c r="X1493">
        <v>0.5</v>
      </c>
      <c r="Y1493" s="100">
        <f t="shared" si="118"/>
        <v>-100</v>
      </c>
      <c r="Z1493">
        <v>0.5</v>
      </c>
      <c r="AA1493" s="100">
        <f t="shared" si="119"/>
        <v>-100</v>
      </c>
      <c r="AB1493">
        <v>0.40357100000000001</v>
      </c>
      <c r="AC1493">
        <v>-1</v>
      </c>
      <c r="AD1493">
        <v>4</v>
      </c>
      <c r="AE1493">
        <v>9</v>
      </c>
      <c r="AF1493" t="s">
        <v>230</v>
      </c>
      <c r="AG1493" s="99" t="s">
        <v>324</v>
      </c>
      <c r="AH1493">
        <v>-1</v>
      </c>
      <c r="AI1493">
        <v>13</v>
      </c>
      <c r="AJ1493">
        <v>1</v>
      </c>
    </row>
    <row r="1494" spans="1:36" x14ac:dyDescent="0.2">
      <c r="A1494">
        <v>824454</v>
      </c>
      <c r="B1494" s="85">
        <v>46129</v>
      </c>
      <c r="C1494">
        <v>2026</v>
      </c>
      <c r="D1494">
        <v>4.3</v>
      </c>
      <c r="E1494">
        <v>8</v>
      </c>
      <c r="F1494">
        <v>-101</v>
      </c>
      <c r="G1494">
        <v>7</v>
      </c>
      <c r="H1494">
        <v>-133</v>
      </c>
      <c r="I1494">
        <v>0.57081499999999996</v>
      </c>
      <c r="J1494">
        <v>-133</v>
      </c>
      <c r="K1494">
        <v>-133</v>
      </c>
      <c r="L1494">
        <v>0.30274477700000002</v>
      </c>
      <c r="M1494">
        <v>2</v>
      </c>
      <c r="N1494">
        <v>123</v>
      </c>
      <c r="O1494">
        <v>0.44843</v>
      </c>
      <c r="P1494">
        <v>123</v>
      </c>
      <c r="Q1494">
        <v>123</v>
      </c>
      <c r="R1494" s="99">
        <v>0.50692370899999994</v>
      </c>
      <c r="S1494" s="102">
        <f t="shared" si="115"/>
        <v>102.80837230520984</v>
      </c>
      <c r="T1494" s="99">
        <v>0.245164513</v>
      </c>
      <c r="U1494" s="102">
        <f t="shared" si="116"/>
        <v>-307.88937508260022</v>
      </c>
      <c r="V1494">
        <v>0.50712199999999996</v>
      </c>
      <c r="W1494" s="100">
        <f t="shared" si="117"/>
        <v>-102.88996465656814</v>
      </c>
      <c r="X1494">
        <v>0.56622399999999995</v>
      </c>
      <c r="Y1494" s="100">
        <f t="shared" si="118"/>
        <v>-130.53373169562167</v>
      </c>
      <c r="Z1494">
        <v>0.56622399999999995</v>
      </c>
      <c r="AA1494" s="100">
        <f t="shared" si="119"/>
        <v>-130.53373169562167</v>
      </c>
      <c r="AB1494">
        <v>0.42081499999999999</v>
      </c>
      <c r="AC1494">
        <v>-1</v>
      </c>
      <c r="AD1494">
        <v>4</v>
      </c>
      <c r="AE1494">
        <v>6</v>
      </c>
      <c r="AF1494" t="s">
        <v>225</v>
      </c>
      <c r="AG1494" s="99" t="s">
        <v>324</v>
      </c>
      <c r="AH1494">
        <v>-1</v>
      </c>
      <c r="AI1494">
        <v>10</v>
      </c>
      <c r="AJ1494">
        <v>1</v>
      </c>
    </row>
    <row r="1495" spans="1:36" x14ac:dyDescent="0.2">
      <c r="A1495">
        <v>824693</v>
      </c>
      <c r="B1495" s="85">
        <v>46129</v>
      </c>
      <c r="C1495">
        <v>2026</v>
      </c>
      <c r="D1495">
        <v>4.3</v>
      </c>
      <c r="E1495">
        <v>10</v>
      </c>
      <c r="F1495">
        <v>106.5</v>
      </c>
      <c r="G1495">
        <v>5</v>
      </c>
      <c r="H1495">
        <v>-146</v>
      </c>
      <c r="I1495">
        <v>0.59349600000000002</v>
      </c>
      <c r="J1495">
        <v>-135</v>
      </c>
      <c r="K1495">
        <v>-146</v>
      </c>
      <c r="L1495">
        <v>0.31173380000000001</v>
      </c>
      <c r="M1495">
        <v>18</v>
      </c>
      <c r="N1495">
        <v>135</v>
      </c>
      <c r="O1495">
        <v>0.42553200000000002</v>
      </c>
      <c r="P1495">
        <v>123</v>
      </c>
      <c r="Q1495">
        <v>135</v>
      </c>
      <c r="R1495" s="99">
        <v>0.45387613700000001</v>
      </c>
      <c r="S1495" s="102">
        <f t="shared" si="115"/>
        <v>-120.32442741090838</v>
      </c>
      <c r="T1495" s="99">
        <v>0.51137090100000004</v>
      </c>
      <c r="U1495" s="102">
        <f t="shared" si="116"/>
        <v>104.65420541808545</v>
      </c>
      <c r="V1495">
        <v>0.44256600000000001</v>
      </c>
      <c r="W1495" s="100">
        <f t="shared" si="117"/>
        <v>125.95499880243851</v>
      </c>
      <c r="X1495">
        <v>0.61990299999999998</v>
      </c>
      <c r="Y1495" s="100">
        <f t="shared" si="118"/>
        <v>-163.09073736440959</v>
      </c>
      <c r="Z1495">
        <v>0.61990299999999998</v>
      </c>
      <c r="AA1495" s="100">
        <f t="shared" si="119"/>
        <v>-163.09073736440959</v>
      </c>
      <c r="AB1495">
        <v>0.74349600000000005</v>
      </c>
      <c r="AC1495">
        <v>1</v>
      </c>
      <c r="AD1495">
        <v>12</v>
      </c>
      <c r="AE1495">
        <v>4</v>
      </c>
      <c r="AF1495" t="s">
        <v>223</v>
      </c>
      <c r="AG1495" s="99" t="s">
        <v>325</v>
      </c>
      <c r="AH1495">
        <v>1</v>
      </c>
      <c r="AI1495">
        <v>16</v>
      </c>
      <c r="AJ1495">
        <v>1</v>
      </c>
    </row>
    <row r="1496" spans="1:36" x14ac:dyDescent="0.2">
      <c r="A1496">
        <v>824778</v>
      </c>
      <c r="B1496" s="85">
        <v>46129</v>
      </c>
      <c r="C1496">
        <v>2026</v>
      </c>
      <c r="D1496">
        <v>4.3</v>
      </c>
      <c r="E1496">
        <v>7.5</v>
      </c>
      <c r="F1496">
        <v>-107.5</v>
      </c>
      <c r="G1496">
        <v>3</v>
      </c>
      <c r="H1496">
        <v>-123</v>
      </c>
      <c r="I1496">
        <v>0.55157</v>
      </c>
      <c r="J1496">
        <v>-129</v>
      </c>
      <c r="K1496">
        <v>-123</v>
      </c>
      <c r="L1496">
        <v>0.34564541199999999</v>
      </c>
      <c r="M1496">
        <v>10</v>
      </c>
      <c r="N1496">
        <v>113</v>
      </c>
      <c r="O1496">
        <v>0.46948400000000001</v>
      </c>
      <c r="P1496">
        <v>116</v>
      </c>
      <c r="Q1496">
        <v>113</v>
      </c>
      <c r="R1496" s="99">
        <v>0.52689220400000003</v>
      </c>
      <c r="S1496" s="102">
        <f t="shared" si="115"/>
        <v>111.36831995894654</v>
      </c>
      <c r="T1496" s="99">
        <v>0.567428724</v>
      </c>
      <c r="U1496" s="102">
        <f t="shared" si="116"/>
        <v>131.17577506463928</v>
      </c>
      <c r="V1496">
        <v>0.58941500000000002</v>
      </c>
      <c r="W1496" s="100">
        <f t="shared" si="117"/>
        <v>-143.5549277250752</v>
      </c>
      <c r="X1496">
        <v>0.54218999999999995</v>
      </c>
      <c r="Y1496" s="100">
        <f t="shared" si="118"/>
        <v>-118.43122692820162</v>
      </c>
      <c r="Z1496">
        <v>0.54218999999999995</v>
      </c>
      <c r="AA1496" s="100">
        <f t="shared" si="119"/>
        <v>-118.43122692820162</v>
      </c>
      <c r="AB1496">
        <v>0.70157000000000003</v>
      </c>
      <c r="AC1496">
        <v>1</v>
      </c>
      <c r="AD1496">
        <v>1</v>
      </c>
      <c r="AE1496">
        <v>0</v>
      </c>
      <c r="AF1496" t="s">
        <v>222</v>
      </c>
      <c r="AG1496" s="99" t="s">
        <v>325</v>
      </c>
      <c r="AH1496">
        <v>1</v>
      </c>
      <c r="AI1496">
        <v>1</v>
      </c>
      <c r="AJ1496">
        <v>-1</v>
      </c>
    </row>
    <row r="1497" spans="1:36" x14ac:dyDescent="0.2">
      <c r="A1497">
        <v>825019</v>
      </c>
      <c r="B1497" s="85">
        <v>46129</v>
      </c>
      <c r="C1497">
        <v>2026</v>
      </c>
      <c r="D1497">
        <v>4.3</v>
      </c>
      <c r="E1497">
        <v>8.5</v>
      </c>
      <c r="F1497">
        <v>-111.5</v>
      </c>
      <c r="G1497">
        <v>20</v>
      </c>
      <c r="H1497">
        <v>-149</v>
      </c>
      <c r="I1497">
        <v>0.59839399999999998</v>
      </c>
      <c r="J1497">
        <v>-155</v>
      </c>
      <c r="K1497">
        <v>-149</v>
      </c>
      <c r="L1497">
        <v>0.33728248799999999</v>
      </c>
      <c r="M1497">
        <v>9</v>
      </c>
      <c r="N1497">
        <v>137</v>
      </c>
      <c r="O1497">
        <v>0.42194100000000001</v>
      </c>
      <c r="P1497">
        <v>142</v>
      </c>
      <c r="Q1497">
        <v>137</v>
      </c>
      <c r="R1497" s="99">
        <v>0.49245013700000001</v>
      </c>
      <c r="S1497" s="102">
        <f t="shared" si="115"/>
        <v>-103.06624465412624</v>
      </c>
      <c r="T1497" s="99">
        <v>0.514491688</v>
      </c>
      <c r="U1497" s="102">
        <f t="shared" si="116"/>
        <v>105.9696971779136</v>
      </c>
      <c r="V1497">
        <v>0.57242400000000004</v>
      </c>
      <c r="W1497" s="100">
        <f t="shared" si="117"/>
        <v>-133.87655060153051</v>
      </c>
      <c r="X1497">
        <v>0.58196000000000003</v>
      </c>
      <c r="Y1497" s="100">
        <f t="shared" si="118"/>
        <v>-139.21155870251653</v>
      </c>
      <c r="Z1497">
        <v>0.58196000000000003</v>
      </c>
      <c r="AA1497" s="100">
        <f t="shared" si="119"/>
        <v>-139.21155870251653</v>
      </c>
      <c r="AB1497">
        <v>0.44839400000000001</v>
      </c>
      <c r="AC1497">
        <v>-1</v>
      </c>
      <c r="AD1497">
        <v>2</v>
      </c>
      <c r="AE1497">
        <v>9</v>
      </c>
      <c r="AF1497" t="s">
        <v>226</v>
      </c>
      <c r="AG1497" s="99" t="s">
        <v>324</v>
      </c>
      <c r="AH1497">
        <v>-1</v>
      </c>
      <c r="AI1497">
        <v>11</v>
      </c>
      <c r="AJ1497">
        <v>1</v>
      </c>
    </row>
    <row r="1498" spans="1:36" x14ac:dyDescent="0.2">
      <c r="A1498">
        <v>825101</v>
      </c>
      <c r="B1498" s="85">
        <v>46129</v>
      </c>
      <c r="C1498">
        <v>2026</v>
      </c>
      <c r="D1498">
        <v>4.3</v>
      </c>
      <c r="E1498">
        <v>8.5</v>
      </c>
      <c r="F1498">
        <v>-125</v>
      </c>
      <c r="G1498">
        <v>1</v>
      </c>
      <c r="H1498">
        <v>-142</v>
      </c>
      <c r="I1498">
        <v>0.58677699999999999</v>
      </c>
      <c r="J1498">
        <v>-136</v>
      </c>
      <c r="K1498">
        <v>-142</v>
      </c>
      <c r="L1498">
        <v>0.340368381</v>
      </c>
      <c r="M1498">
        <v>29</v>
      </c>
      <c r="N1498">
        <v>120</v>
      </c>
      <c r="O1498">
        <v>0.45454499999999998</v>
      </c>
      <c r="P1498">
        <v>116</v>
      </c>
      <c r="Q1498">
        <v>120</v>
      </c>
      <c r="R1498" s="99">
        <v>0.50953172599999996</v>
      </c>
      <c r="S1498" s="102">
        <f t="shared" si="115"/>
        <v>103.88678595753574</v>
      </c>
      <c r="T1498" s="99">
        <v>0.10051934999999999</v>
      </c>
      <c r="U1498" s="102">
        <f t="shared" si="116"/>
        <v>-894.833333084625</v>
      </c>
      <c r="V1498">
        <v>0.5</v>
      </c>
      <c r="W1498" s="100">
        <f t="shared" si="117"/>
        <v>-100</v>
      </c>
      <c r="X1498">
        <v>0.5</v>
      </c>
      <c r="Y1498" s="100">
        <f t="shared" si="118"/>
        <v>-100</v>
      </c>
      <c r="Z1498">
        <v>0.5</v>
      </c>
      <c r="AA1498" s="100">
        <f t="shared" si="119"/>
        <v>-100</v>
      </c>
      <c r="AB1498">
        <v>0.73677700000000002</v>
      </c>
      <c r="AC1498">
        <v>1</v>
      </c>
      <c r="AD1498">
        <v>6</v>
      </c>
      <c r="AE1498">
        <v>3</v>
      </c>
      <c r="AF1498" t="s">
        <v>228</v>
      </c>
      <c r="AG1498" s="99" t="s">
        <v>325</v>
      </c>
      <c r="AH1498">
        <v>1</v>
      </c>
      <c r="AI1498">
        <v>9</v>
      </c>
      <c r="AJ1498">
        <v>1</v>
      </c>
    </row>
    <row r="1499" spans="1:36" x14ac:dyDescent="0.2">
      <c r="A1499">
        <v>822751</v>
      </c>
      <c r="B1499" s="85">
        <v>46130</v>
      </c>
      <c r="C1499">
        <v>2026</v>
      </c>
      <c r="D1499">
        <v>4.3</v>
      </c>
      <c r="E1499">
        <v>9.5</v>
      </c>
      <c r="F1499">
        <v>110.5</v>
      </c>
      <c r="G1499">
        <v>16</v>
      </c>
      <c r="H1499">
        <v>-105</v>
      </c>
      <c r="I1499">
        <v>0.51219499999999996</v>
      </c>
      <c r="J1499">
        <v>101</v>
      </c>
      <c r="K1499">
        <v>-105</v>
      </c>
      <c r="L1499">
        <v>0.34988272100000001</v>
      </c>
      <c r="M1499">
        <v>25</v>
      </c>
      <c r="N1499">
        <v>-103</v>
      </c>
      <c r="O1499">
        <v>0.50738899999999998</v>
      </c>
      <c r="P1499">
        <v>-112</v>
      </c>
      <c r="Q1499">
        <v>-103</v>
      </c>
      <c r="R1499" s="99">
        <v>0.49786386399999999</v>
      </c>
      <c r="S1499" s="102">
        <f t="shared" si="115"/>
        <v>-100.85812052428858</v>
      </c>
      <c r="T1499" s="99">
        <v>0.44578778899999999</v>
      </c>
      <c r="U1499" s="102">
        <f t="shared" si="116"/>
        <v>-124.32198114785062</v>
      </c>
      <c r="V1499">
        <v>0.48735000000000001</v>
      </c>
      <c r="W1499" s="100">
        <f t="shared" si="117"/>
        <v>105.19134092541296</v>
      </c>
      <c r="X1499">
        <v>0.43866899999999998</v>
      </c>
      <c r="Y1499" s="100">
        <f t="shared" si="118"/>
        <v>127.96231327037015</v>
      </c>
      <c r="Z1499">
        <v>0.43866899999999998</v>
      </c>
      <c r="AA1499" s="100">
        <f t="shared" si="119"/>
        <v>127.96231327037015</v>
      </c>
      <c r="AB1499">
        <v>0.36219499999999999</v>
      </c>
      <c r="AC1499">
        <v>-1</v>
      </c>
      <c r="AD1499">
        <v>6</v>
      </c>
      <c r="AE1499">
        <v>7</v>
      </c>
      <c r="AF1499" t="s">
        <v>222</v>
      </c>
      <c r="AG1499" s="99" t="s">
        <v>324</v>
      </c>
      <c r="AH1499">
        <v>-1</v>
      </c>
      <c r="AI1499">
        <v>13</v>
      </c>
      <c r="AJ1499">
        <v>1</v>
      </c>
    </row>
    <row r="1500" spans="1:36" x14ac:dyDescent="0.2">
      <c r="A1500">
        <v>823151</v>
      </c>
      <c r="B1500" s="85">
        <v>46130</v>
      </c>
      <c r="C1500">
        <v>2026</v>
      </c>
      <c r="D1500">
        <v>4.3</v>
      </c>
      <c r="E1500">
        <v>7</v>
      </c>
      <c r="F1500">
        <v>-109.5</v>
      </c>
      <c r="G1500">
        <v>24</v>
      </c>
      <c r="H1500">
        <v>-135</v>
      </c>
      <c r="I1500">
        <v>0.57446799999999998</v>
      </c>
      <c r="J1500">
        <v>-142</v>
      </c>
      <c r="K1500">
        <v>-135</v>
      </c>
      <c r="L1500">
        <v>0.30915287200000002</v>
      </c>
      <c r="M1500">
        <v>28</v>
      </c>
      <c r="N1500">
        <v>124</v>
      </c>
      <c r="O1500">
        <v>0.44642900000000002</v>
      </c>
      <c r="P1500">
        <v>128</v>
      </c>
      <c r="Q1500">
        <v>124</v>
      </c>
      <c r="R1500" s="99">
        <v>0.48759063000000002</v>
      </c>
      <c r="S1500" s="102">
        <f t="shared" si="115"/>
        <v>-105.09007730521809</v>
      </c>
      <c r="T1500" s="99">
        <v>0.51586695400000004</v>
      </c>
      <c r="U1500" s="102">
        <f t="shared" si="116"/>
        <v>106.55479072585349</v>
      </c>
      <c r="V1500">
        <v>0.56535500000000005</v>
      </c>
      <c r="W1500" s="100">
        <f t="shared" si="117"/>
        <v>-130.07281804691186</v>
      </c>
      <c r="X1500">
        <v>0.57273399999999997</v>
      </c>
      <c r="Y1500" s="100">
        <f t="shared" si="118"/>
        <v>-134.04623817481379</v>
      </c>
      <c r="Z1500">
        <v>0.57273399999999997</v>
      </c>
      <c r="AA1500" s="100">
        <f t="shared" si="119"/>
        <v>-134.04623817481379</v>
      </c>
      <c r="AB1500">
        <v>0.724468</v>
      </c>
      <c r="AC1500">
        <v>1</v>
      </c>
      <c r="AD1500">
        <v>7</v>
      </c>
      <c r="AE1500">
        <v>3</v>
      </c>
      <c r="AF1500" t="s">
        <v>227</v>
      </c>
      <c r="AG1500" s="99" t="s">
        <v>325</v>
      </c>
      <c r="AH1500">
        <v>1</v>
      </c>
      <c r="AI1500">
        <v>10</v>
      </c>
      <c r="AJ1500">
        <v>1</v>
      </c>
    </row>
    <row r="1501" spans="1:36" x14ac:dyDescent="0.2">
      <c r="A1501">
        <v>823394</v>
      </c>
      <c r="B1501" s="85">
        <v>46130</v>
      </c>
      <c r="C1501">
        <v>2026</v>
      </c>
      <c r="D1501">
        <v>4.3</v>
      </c>
      <c r="E1501">
        <v>7.5</v>
      </c>
      <c r="F1501">
        <v>115</v>
      </c>
      <c r="G1501">
        <v>22</v>
      </c>
      <c r="H1501">
        <v>-141</v>
      </c>
      <c r="I1501">
        <v>0.58506199999999997</v>
      </c>
      <c r="J1501">
        <v>-161</v>
      </c>
      <c r="K1501">
        <v>-141</v>
      </c>
      <c r="L1501">
        <v>0.33647680099999999</v>
      </c>
      <c r="M1501">
        <v>27</v>
      </c>
      <c r="N1501">
        <v>130</v>
      </c>
      <c r="O1501">
        <v>0.43478299999999998</v>
      </c>
      <c r="P1501">
        <v>145</v>
      </c>
      <c r="Q1501">
        <v>130</v>
      </c>
      <c r="R1501" s="99">
        <v>0.49396087300000002</v>
      </c>
      <c r="S1501" s="102">
        <f t="shared" si="115"/>
        <v>-102.44518435774972</v>
      </c>
      <c r="T1501" s="99">
        <v>0.38461981899999997</v>
      </c>
      <c r="U1501" s="102">
        <f t="shared" si="116"/>
        <v>-159.99700239056065</v>
      </c>
      <c r="V1501">
        <v>0.54756099999999996</v>
      </c>
      <c r="W1501" s="100">
        <f t="shared" si="117"/>
        <v>-121.02427067516281</v>
      </c>
      <c r="X1501">
        <v>0.51515</v>
      </c>
      <c r="Y1501" s="100">
        <f t="shared" si="118"/>
        <v>-106.24935547076416</v>
      </c>
      <c r="Z1501">
        <v>0.51515</v>
      </c>
      <c r="AA1501" s="100">
        <f t="shared" si="119"/>
        <v>-106.24935547076416</v>
      </c>
      <c r="AB1501">
        <v>0.435062</v>
      </c>
      <c r="AC1501">
        <v>-1</v>
      </c>
      <c r="AD1501">
        <v>7</v>
      </c>
      <c r="AE1501">
        <v>8</v>
      </c>
      <c r="AF1501" t="s">
        <v>222</v>
      </c>
      <c r="AG1501" s="99" t="s">
        <v>324</v>
      </c>
      <c r="AH1501">
        <v>-1</v>
      </c>
      <c r="AI1501">
        <v>15</v>
      </c>
      <c r="AJ1501">
        <v>1</v>
      </c>
    </row>
    <row r="1502" spans="1:36" x14ac:dyDescent="0.2">
      <c r="A1502">
        <v>823474</v>
      </c>
      <c r="B1502" s="85">
        <v>46130</v>
      </c>
      <c r="C1502">
        <v>2026</v>
      </c>
      <c r="D1502">
        <v>4.3</v>
      </c>
      <c r="E1502">
        <v>7</v>
      </c>
      <c r="F1502">
        <v>103</v>
      </c>
      <c r="G1502">
        <v>21</v>
      </c>
      <c r="H1502">
        <v>-115</v>
      </c>
      <c r="I1502">
        <v>0.53488400000000003</v>
      </c>
      <c r="J1502">
        <v>-124</v>
      </c>
      <c r="K1502">
        <v>-115</v>
      </c>
      <c r="L1502">
        <v>0.323198667</v>
      </c>
      <c r="M1502">
        <v>0</v>
      </c>
      <c r="N1502">
        <v>106</v>
      </c>
      <c r="O1502">
        <v>0.48543700000000001</v>
      </c>
      <c r="P1502">
        <v>113</v>
      </c>
      <c r="Q1502">
        <v>106</v>
      </c>
      <c r="R1502" s="99">
        <v>0.54972668999999996</v>
      </c>
      <c r="S1502" s="102">
        <f t="shared" si="115"/>
        <v>122.08733624473543</v>
      </c>
      <c r="T1502" s="99">
        <v>0.54763580599999995</v>
      </c>
      <c r="U1502" s="102">
        <f t="shared" si="116"/>
        <v>121.06082074214738</v>
      </c>
      <c r="V1502">
        <v>0.52444100000000005</v>
      </c>
      <c r="W1502" s="100">
        <f t="shared" si="117"/>
        <v>-110.27885078402471</v>
      </c>
      <c r="X1502">
        <v>0.51940900000000001</v>
      </c>
      <c r="Y1502" s="100">
        <f t="shared" si="118"/>
        <v>-108.07713835673161</v>
      </c>
      <c r="Z1502">
        <v>0.51940900000000001</v>
      </c>
      <c r="AA1502" s="100">
        <f t="shared" si="119"/>
        <v>-108.07713835673161</v>
      </c>
      <c r="AB1502">
        <v>0.384884</v>
      </c>
      <c r="AC1502">
        <v>-1</v>
      </c>
      <c r="AD1502">
        <v>1</v>
      </c>
      <c r="AE1502">
        <v>3</v>
      </c>
      <c r="AF1502" t="s">
        <v>225</v>
      </c>
      <c r="AG1502" s="99" t="s">
        <v>324</v>
      </c>
      <c r="AH1502">
        <v>-1</v>
      </c>
      <c r="AI1502">
        <v>4</v>
      </c>
      <c r="AJ1502">
        <v>-1</v>
      </c>
    </row>
    <row r="1503" spans="1:36" x14ac:dyDescent="0.2">
      <c r="A1503">
        <v>823721</v>
      </c>
      <c r="B1503" s="85">
        <v>46130</v>
      </c>
      <c r="C1503">
        <v>2026</v>
      </c>
      <c r="D1503">
        <v>4.3</v>
      </c>
      <c r="E1503">
        <v>8</v>
      </c>
      <c r="F1503">
        <v>-103</v>
      </c>
      <c r="G1503">
        <v>15</v>
      </c>
      <c r="H1503">
        <v>-120</v>
      </c>
      <c r="I1503">
        <v>0.54545500000000002</v>
      </c>
      <c r="J1503">
        <v>-124</v>
      </c>
      <c r="K1503">
        <v>-120</v>
      </c>
      <c r="L1503">
        <v>0.31912251699999999</v>
      </c>
      <c r="M1503">
        <v>6</v>
      </c>
      <c r="N1503">
        <v>111</v>
      </c>
      <c r="O1503">
        <v>0.47393400000000002</v>
      </c>
      <c r="P1503">
        <v>112</v>
      </c>
      <c r="Q1503">
        <v>111</v>
      </c>
      <c r="R1503" s="99">
        <v>0.48631148600000002</v>
      </c>
      <c r="S1503" s="102">
        <f t="shared" si="115"/>
        <v>-105.62952527097008</v>
      </c>
      <c r="T1503" s="99">
        <v>0.442691903</v>
      </c>
      <c r="U1503" s="102">
        <f t="shared" si="116"/>
        <v>-125.89073647457245</v>
      </c>
      <c r="V1503">
        <v>0.53423399999999999</v>
      </c>
      <c r="W1503" s="100">
        <f t="shared" si="117"/>
        <v>-114.70008545063399</v>
      </c>
      <c r="X1503">
        <v>0.57663900000000001</v>
      </c>
      <c r="Y1503" s="100">
        <f t="shared" si="118"/>
        <v>-136.20503541894507</v>
      </c>
      <c r="Z1503">
        <v>0.57663900000000001</v>
      </c>
      <c r="AA1503" s="100">
        <f t="shared" si="119"/>
        <v>-136.20503541894507</v>
      </c>
      <c r="AB1503">
        <v>0.395455</v>
      </c>
      <c r="AC1503">
        <v>-1</v>
      </c>
      <c r="AD1503">
        <v>4</v>
      </c>
      <c r="AE1503">
        <v>5</v>
      </c>
      <c r="AF1503" t="s">
        <v>222</v>
      </c>
      <c r="AG1503" s="99" t="s">
        <v>324</v>
      </c>
      <c r="AH1503">
        <v>-1</v>
      </c>
      <c r="AI1503">
        <v>9</v>
      </c>
      <c r="AJ1503">
        <v>1</v>
      </c>
    </row>
    <row r="1504" spans="1:36" x14ac:dyDescent="0.2">
      <c r="A1504">
        <v>823882</v>
      </c>
      <c r="B1504" s="85">
        <v>46130</v>
      </c>
      <c r="C1504">
        <v>2026</v>
      </c>
      <c r="D1504">
        <v>4.3</v>
      </c>
      <c r="E1504">
        <v>7.5</v>
      </c>
      <c r="F1504">
        <v>104</v>
      </c>
      <c r="G1504">
        <v>11</v>
      </c>
      <c r="H1504">
        <v>-118</v>
      </c>
      <c r="I1504">
        <v>0.54128399999999999</v>
      </c>
      <c r="J1504">
        <v>-105</v>
      </c>
      <c r="K1504">
        <v>-118</v>
      </c>
      <c r="L1504">
        <v>0.35061088499999998</v>
      </c>
      <c r="M1504">
        <v>17</v>
      </c>
      <c r="N1504">
        <v>109</v>
      </c>
      <c r="O1504">
        <v>0.47846899999999998</v>
      </c>
      <c r="P1504">
        <v>-105</v>
      </c>
      <c r="Q1504">
        <v>109</v>
      </c>
      <c r="R1504" s="99">
        <v>0.49029514000000002</v>
      </c>
      <c r="S1504" s="102">
        <f t="shared" si="115"/>
        <v>-103.95878286698907</v>
      </c>
      <c r="T1504" s="99">
        <v>0.558096975</v>
      </c>
      <c r="U1504" s="102">
        <f t="shared" si="116"/>
        <v>126.29399289583954</v>
      </c>
      <c r="V1504">
        <v>0.41170099999999998</v>
      </c>
      <c r="W1504" s="100">
        <f t="shared" si="117"/>
        <v>142.89472214058262</v>
      </c>
      <c r="X1504">
        <v>0.47222999999999998</v>
      </c>
      <c r="Y1504" s="100">
        <f t="shared" si="118"/>
        <v>111.76121805052625</v>
      </c>
      <c r="Z1504">
        <v>0.47222999999999998</v>
      </c>
      <c r="AA1504" s="100">
        <f t="shared" si="119"/>
        <v>111.76121805052625</v>
      </c>
      <c r="AB1504">
        <v>0.39128400000000002</v>
      </c>
      <c r="AC1504">
        <v>-1</v>
      </c>
      <c r="AD1504">
        <v>2</v>
      </c>
      <c r="AE1504">
        <v>5</v>
      </c>
      <c r="AF1504" t="s">
        <v>228</v>
      </c>
      <c r="AG1504" s="99" t="s">
        <v>324</v>
      </c>
      <c r="AH1504">
        <v>-1</v>
      </c>
      <c r="AI1504">
        <v>7</v>
      </c>
      <c r="AJ1504">
        <v>-1</v>
      </c>
    </row>
    <row r="1505" spans="1:36" x14ac:dyDescent="0.2">
      <c r="A1505">
        <v>824049</v>
      </c>
      <c r="B1505" s="85">
        <v>46130</v>
      </c>
      <c r="C1505">
        <v>2026</v>
      </c>
      <c r="D1505">
        <v>4.3</v>
      </c>
      <c r="E1505">
        <v>9.5</v>
      </c>
      <c r="F1505">
        <v>107.5</v>
      </c>
      <c r="G1505">
        <v>4</v>
      </c>
      <c r="H1505">
        <v>101</v>
      </c>
      <c r="I1505">
        <v>0.49751200000000001</v>
      </c>
      <c r="J1505">
        <v>-102</v>
      </c>
      <c r="K1505">
        <v>101</v>
      </c>
      <c r="L1505">
        <v>0.34782608700000001</v>
      </c>
      <c r="M1505">
        <v>23</v>
      </c>
      <c r="N1505">
        <v>-110</v>
      </c>
      <c r="O1505">
        <v>0.52381</v>
      </c>
      <c r="P1505">
        <v>-108</v>
      </c>
      <c r="Q1505">
        <v>-110</v>
      </c>
      <c r="R1505" s="99">
        <v>0.50053198600000004</v>
      </c>
      <c r="S1505" s="102">
        <f t="shared" si="115"/>
        <v>100.21302104843095</v>
      </c>
      <c r="T1505" s="99">
        <v>0.36867032799999999</v>
      </c>
      <c r="U1505" s="102">
        <f t="shared" si="116"/>
        <v>-171.24504579061215</v>
      </c>
      <c r="V1505">
        <v>0.65768400000000005</v>
      </c>
      <c r="W1505" s="100">
        <f t="shared" si="117"/>
        <v>-192.12774161885514</v>
      </c>
      <c r="X1505">
        <v>0.49679899999999999</v>
      </c>
      <c r="Y1505" s="100">
        <f t="shared" si="118"/>
        <v>101.28864993689602</v>
      </c>
      <c r="Z1505">
        <v>0.49679899999999999</v>
      </c>
      <c r="AA1505" s="100">
        <f t="shared" si="119"/>
        <v>101.28864993689602</v>
      </c>
      <c r="AB1505">
        <v>0.34751199999999999</v>
      </c>
      <c r="AC1505">
        <v>-1</v>
      </c>
      <c r="AD1505">
        <v>1</v>
      </c>
      <c r="AE1505">
        <v>4</v>
      </c>
      <c r="AF1505" t="s">
        <v>228</v>
      </c>
      <c r="AG1505" s="99" t="s">
        <v>323</v>
      </c>
      <c r="AH1505">
        <v>1</v>
      </c>
      <c r="AI1505">
        <v>5</v>
      </c>
      <c r="AJ1505">
        <v>-1</v>
      </c>
    </row>
    <row r="1506" spans="1:36" x14ac:dyDescent="0.2">
      <c r="A1506">
        <v>824206</v>
      </c>
      <c r="B1506" s="85">
        <v>46130</v>
      </c>
      <c r="C1506">
        <v>2026</v>
      </c>
      <c r="D1506">
        <v>4.3</v>
      </c>
      <c r="E1506">
        <v>9</v>
      </c>
      <c r="F1506">
        <v>-103</v>
      </c>
      <c r="G1506">
        <v>12</v>
      </c>
      <c r="H1506">
        <v>-129</v>
      </c>
      <c r="I1506">
        <v>0.56331900000000001</v>
      </c>
      <c r="J1506">
        <v>-146</v>
      </c>
      <c r="K1506">
        <v>-129</v>
      </c>
      <c r="L1506">
        <v>0.32174260599999999</v>
      </c>
      <c r="M1506">
        <v>26</v>
      </c>
      <c r="N1506">
        <v>119</v>
      </c>
      <c r="O1506">
        <v>0.456621</v>
      </c>
      <c r="P1506">
        <v>132</v>
      </c>
      <c r="Q1506">
        <v>119</v>
      </c>
      <c r="R1506" s="99">
        <v>0.49242076299999998</v>
      </c>
      <c r="S1506" s="102">
        <f t="shared" si="115"/>
        <v>-103.07835800985512</v>
      </c>
      <c r="T1506" s="99">
        <v>0.47880368000000001</v>
      </c>
      <c r="U1506" s="102">
        <f t="shared" si="116"/>
        <v>-108.85386678732296</v>
      </c>
      <c r="V1506">
        <v>0.54823</v>
      </c>
      <c r="W1506" s="100">
        <f t="shared" si="117"/>
        <v>-121.35157270292405</v>
      </c>
      <c r="X1506">
        <v>0.57761200000000001</v>
      </c>
      <c r="Y1506" s="100">
        <f t="shared" si="118"/>
        <v>-136.74915007055125</v>
      </c>
      <c r="Z1506">
        <v>0.57761200000000001</v>
      </c>
      <c r="AA1506" s="100">
        <f t="shared" si="119"/>
        <v>-136.74915007055125</v>
      </c>
      <c r="AB1506">
        <v>0.41331899999999999</v>
      </c>
      <c r="AC1506">
        <v>-1</v>
      </c>
      <c r="AD1506">
        <v>5</v>
      </c>
      <c r="AE1506">
        <v>7</v>
      </c>
      <c r="AF1506" t="s">
        <v>225</v>
      </c>
      <c r="AG1506" s="99" t="s">
        <v>324</v>
      </c>
      <c r="AH1506">
        <v>-1</v>
      </c>
      <c r="AI1506">
        <v>12</v>
      </c>
      <c r="AJ1506">
        <v>1</v>
      </c>
    </row>
    <row r="1507" spans="1:36" x14ac:dyDescent="0.2">
      <c r="A1507">
        <v>824451</v>
      </c>
      <c r="B1507" s="85">
        <v>46130</v>
      </c>
      <c r="C1507">
        <v>2026</v>
      </c>
      <c r="D1507">
        <v>4.3</v>
      </c>
      <c r="E1507">
        <v>7.5</v>
      </c>
      <c r="F1507">
        <v>-100</v>
      </c>
      <c r="G1507">
        <v>7</v>
      </c>
      <c r="H1507">
        <v>-137</v>
      </c>
      <c r="I1507">
        <v>0.57805899999999999</v>
      </c>
      <c r="J1507">
        <v>-130</v>
      </c>
      <c r="K1507">
        <v>-137</v>
      </c>
      <c r="L1507">
        <v>0.30274477700000002</v>
      </c>
      <c r="M1507">
        <v>2</v>
      </c>
      <c r="N1507">
        <v>126</v>
      </c>
      <c r="O1507">
        <v>0.44247799999999998</v>
      </c>
      <c r="P1507">
        <v>118</v>
      </c>
      <c r="Q1507">
        <v>126</v>
      </c>
      <c r="R1507" s="99">
        <v>0.50402739600000002</v>
      </c>
      <c r="S1507" s="102">
        <f t="shared" si="115"/>
        <v>101.62403970199935</v>
      </c>
      <c r="T1507" s="99">
        <v>0.45705138699999998</v>
      </c>
      <c r="U1507" s="102">
        <f t="shared" si="116"/>
        <v>-118.79377865228975</v>
      </c>
      <c r="V1507">
        <v>0.54989200000000005</v>
      </c>
      <c r="W1507" s="100">
        <f t="shared" si="117"/>
        <v>-122.16890168581764</v>
      </c>
      <c r="X1507">
        <v>0.56811599999999995</v>
      </c>
      <c r="Y1507" s="100">
        <f t="shared" si="118"/>
        <v>-131.54365524075905</v>
      </c>
      <c r="Z1507">
        <v>0.56811599999999995</v>
      </c>
      <c r="AA1507" s="100">
        <f t="shared" si="119"/>
        <v>-131.54365524075905</v>
      </c>
      <c r="AB1507">
        <v>0.72805900000000001</v>
      </c>
      <c r="AC1507">
        <v>1</v>
      </c>
      <c r="AD1507">
        <v>4</v>
      </c>
      <c r="AE1507">
        <v>2</v>
      </c>
      <c r="AF1507" t="s">
        <v>225</v>
      </c>
      <c r="AG1507" s="99" t="s">
        <v>325</v>
      </c>
      <c r="AH1507">
        <v>1</v>
      </c>
      <c r="AI1507">
        <v>6</v>
      </c>
      <c r="AJ1507">
        <v>-1</v>
      </c>
    </row>
    <row r="1508" spans="1:36" x14ac:dyDescent="0.2">
      <c r="A1508">
        <v>824694</v>
      </c>
      <c r="B1508" s="85">
        <v>46130</v>
      </c>
      <c r="C1508">
        <v>2026</v>
      </c>
      <c r="D1508">
        <v>4.3</v>
      </c>
      <c r="E1508">
        <v>8.5</v>
      </c>
      <c r="F1508">
        <v>-100</v>
      </c>
      <c r="G1508">
        <v>5</v>
      </c>
      <c r="H1508">
        <v>-118</v>
      </c>
      <c r="I1508">
        <v>0.54128399999999999</v>
      </c>
      <c r="J1508">
        <v>-115</v>
      </c>
      <c r="K1508">
        <v>-118</v>
      </c>
      <c r="L1508">
        <v>0.31173380000000001</v>
      </c>
      <c r="M1508">
        <v>18</v>
      </c>
      <c r="N1508">
        <v>103</v>
      </c>
      <c r="O1508">
        <v>0.49261100000000002</v>
      </c>
      <c r="P1508">
        <v>104</v>
      </c>
      <c r="Q1508">
        <v>103</v>
      </c>
      <c r="R1508" s="99">
        <v>0.45394034700000002</v>
      </c>
      <c r="S1508" s="102">
        <f t="shared" si="115"/>
        <v>-120.29326245371175</v>
      </c>
      <c r="T1508" s="99">
        <v>0.57093795700000005</v>
      </c>
      <c r="U1508" s="102">
        <f t="shared" si="116"/>
        <v>133.06652646503156</v>
      </c>
      <c r="V1508">
        <v>0.51558199999999998</v>
      </c>
      <c r="W1508" s="100">
        <f t="shared" si="117"/>
        <v>-106.43328695465486</v>
      </c>
      <c r="X1508">
        <v>0.624386</v>
      </c>
      <c r="Y1508" s="100">
        <f t="shared" si="118"/>
        <v>-166.23075817195311</v>
      </c>
      <c r="Z1508">
        <v>0.624386</v>
      </c>
      <c r="AA1508" s="100">
        <f t="shared" si="119"/>
        <v>-166.23075817195311</v>
      </c>
      <c r="AB1508">
        <v>0.69128400000000001</v>
      </c>
      <c r="AC1508">
        <v>1</v>
      </c>
      <c r="AD1508">
        <v>4</v>
      </c>
      <c r="AE1508">
        <v>2</v>
      </c>
      <c r="AF1508" t="s">
        <v>225</v>
      </c>
      <c r="AG1508" s="99" t="s">
        <v>325</v>
      </c>
      <c r="AH1508">
        <v>1</v>
      </c>
      <c r="AI1508">
        <v>6</v>
      </c>
      <c r="AJ1508">
        <v>-1</v>
      </c>
    </row>
    <row r="1509" spans="1:36" x14ac:dyDescent="0.2">
      <c r="A1509">
        <v>824775</v>
      </c>
      <c r="B1509" s="85">
        <v>46130</v>
      </c>
      <c r="C1509">
        <v>2026</v>
      </c>
      <c r="D1509">
        <v>4.3</v>
      </c>
      <c r="E1509">
        <v>6.5</v>
      </c>
      <c r="F1509">
        <v>-108.5</v>
      </c>
      <c r="G1509">
        <v>3</v>
      </c>
      <c r="H1509">
        <v>126</v>
      </c>
      <c r="I1509">
        <v>0.44247799999999998</v>
      </c>
      <c r="J1509">
        <v>143</v>
      </c>
      <c r="K1509">
        <v>126</v>
      </c>
      <c r="L1509">
        <v>0.34564541199999999</v>
      </c>
      <c r="M1509">
        <v>10</v>
      </c>
      <c r="N1509">
        <v>-136</v>
      </c>
      <c r="O1509">
        <v>0.57627099999999998</v>
      </c>
      <c r="P1509">
        <v>-159</v>
      </c>
      <c r="Q1509">
        <v>-136</v>
      </c>
      <c r="R1509" s="99">
        <v>0.52261985099999997</v>
      </c>
      <c r="S1509" s="102">
        <f t="shared" si="115"/>
        <v>109.4766617536918</v>
      </c>
      <c r="T1509" s="99">
        <v>0.66458492300000005</v>
      </c>
      <c r="U1509" s="102">
        <f t="shared" si="116"/>
        <v>198.13805895195347</v>
      </c>
      <c r="V1509">
        <v>0.41100599999999998</v>
      </c>
      <c r="W1509" s="100">
        <f t="shared" si="117"/>
        <v>143.30545052870275</v>
      </c>
      <c r="X1509">
        <v>0.52681100000000003</v>
      </c>
      <c r="Y1509" s="100">
        <f t="shared" si="118"/>
        <v>-111.33204702560712</v>
      </c>
      <c r="Z1509">
        <v>0.52681100000000003</v>
      </c>
      <c r="AA1509" s="100">
        <f t="shared" si="119"/>
        <v>-111.33204702560712</v>
      </c>
      <c r="AB1509">
        <v>0.29247800000000002</v>
      </c>
      <c r="AC1509">
        <v>-1</v>
      </c>
      <c r="AD1509">
        <v>1</v>
      </c>
      <c r="AE1509">
        <v>4</v>
      </c>
      <c r="AF1509" t="s">
        <v>228</v>
      </c>
      <c r="AG1509" s="99" t="s">
        <v>323</v>
      </c>
      <c r="AH1509">
        <v>1</v>
      </c>
      <c r="AI1509">
        <v>5</v>
      </c>
      <c r="AJ1509">
        <v>-1</v>
      </c>
    </row>
    <row r="1510" spans="1:36" x14ac:dyDescent="0.2">
      <c r="A1510">
        <v>825020</v>
      </c>
      <c r="B1510" s="85">
        <v>46130</v>
      </c>
      <c r="C1510">
        <v>2026</v>
      </c>
      <c r="D1510">
        <v>4.3</v>
      </c>
      <c r="E1510">
        <v>9</v>
      </c>
      <c r="F1510">
        <v>-107</v>
      </c>
      <c r="G1510">
        <v>20</v>
      </c>
      <c r="H1510">
        <v>-150</v>
      </c>
      <c r="I1510">
        <v>0.6</v>
      </c>
      <c r="J1510">
        <v>-160</v>
      </c>
      <c r="K1510">
        <v>-150</v>
      </c>
      <c r="L1510">
        <v>0.33728248799999999</v>
      </c>
      <c r="M1510">
        <v>9</v>
      </c>
      <c r="N1510">
        <v>138</v>
      </c>
      <c r="O1510">
        <v>0.42016799999999999</v>
      </c>
      <c r="P1510">
        <v>145</v>
      </c>
      <c r="Q1510">
        <v>138</v>
      </c>
      <c r="R1510" s="99">
        <v>0.49490552100000001</v>
      </c>
      <c r="S1510" s="102">
        <f t="shared" si="115"/>
        <v>-102.05876830377896</v>
      </c>
      <c r="T1510" s="99">
        <v>0.48325174700000001</v>
      </c>
      <c r="U1510" s="102">
        <f t="shared" si="116"/>
        <v>-106.93148161552328</v>
      </c>
      <c r="V1510">
        <v>0.52781999999999996</v>
      </c>
      <c r="W1510" s="100">
        <f t="shared" si="117"/>
        <v>-111.78364183150491</v>
      </c>
      <c r="X1510">
        <v>0.57065900000000003</v>
      </c>
      <c r="Y1510" s="100">
        <f t="shared" si="118"/>
        <v>-132.91509546025188</v>
      </c>
      <c r="Z1510">
        <v>0.57065900000000003</v>
      </c>
      <c r="AA1510" s="100">
        <f t="shared" si="119"/>
        <v>-132.91509546025188</v>
      </c>
      <c r="AB1510">
        <v>0.75</v>
      </c>
      <c r="AC1510">
        <v>1</v>
      </c>
      <c r="AD1510">
        <v>7</v>
      </c>
      <c r="AE1510">
        <v>6</v>
      </c>
      <c r="AF1510" t="s">
        <v>222</v>
      </c>
      <c r="AG1510" s="99" t="s">
        <v>325</v>
      </c>
      <c r="AH1510">
        <v>1</v>
      </c>
      <c r="AI1510">
        <v>13</v>
      </c>
      <c r="AJ1510">
        <v>1</v>
      </c>
    </row>
    <row r="1511" spans="1:36" x14ac:dyDescent="0.2">
      <c r="A1511">
        <v>825098</v>
      </c>
      <c r="B1511" s="85">
        <v>46130</v>
      </c>
      <c r="C1511">
        <v>2026</v>
      </c>
      <c r="D1511">
        <v>4.3</v>
      </c>
      <c r="E1511">
        <v>9</v>
      </c>
      <c r="F1511">
        <v>-103</v>
      </c>
      <c r="G1511">
        <v>1</v>
      </c>
      <c r="H1511">
        <v>-146</v>
      </c>
      <c r="I1511">
        <v>0.59349600000000002</v>
      </c>
      <c r="J1511">
        <v>-140</v>
      </c>
      <c r="K1511">
        <v>-146</v>
      </c>
      <c r="L1511">
        <v>0.340368381</v>
      </c>
      <c r="M1511">
        <v>29</v>
      </c>
      <c r="N1511">
        <v>135</v>
      </c>
      <c r="O1511">
        <v>0.42553200000000002</v>
      </c>
      <c r="P1511">
        <v>128</v>
      </c>
      <c r="Q1511">
        <v>135</v>
      </c>
      <c r="R1511" s="99">
        <v>0.50536539999999996</v>
      </c>
      <c r="S1511" s="102">
        <f t="shared" si="115"/>
        <v>102.16943982487273</v>
      </c>
      <c r="T1511" s="99">
        <v>0.443794733</v>
      </c>
      <c r="U1511" s="102">
        <f t="shared" si="116"/>
        <v>-125.32939794938933</v>
      </c>
      <c r="V1511">
        <v>0.51644199999999996</v>
      </c>
      <c r="W1511" s="100">
        <f t="shared" si="117"/>
        <v>-106.80042518167416</v>
      </c>
      <c r="X1511">
        <v>0.521957</v>
      </c>
      <c r="Y1511" s="100">
        <f t="shared" si="118"/>
        <v>-109.18620291480055</v>
      </c>
      <c r="Z1511">
        <v>0.521957</v>
      </c>
      <c r="AA1511" s="100">
        <f t="shared" si="119"/>
        <v>-109.18620291480055</v>
      </c>
      <c r="AB1511">
        <v>0.74349600000000005</v>
      </c>
      <c r="AC1511">
        <v>1</v>
      </c>
      <c r="AD1511">
        <v>6</v>
      </c>
      <c r="AE1511">
        <v>2</v>
      </c>
      <c r="AF1511" t="s">
        <v>227</v>
      </c>
      <c r="AG1511" s="99" t="s">
        <v>325</v>
      </c>
      <c r="AH1511">
        <v>1</v>
      </c>
      <c r="AI1511">
        <v>8</v>
      </c>
      <c r="AJ1511">
        <v>-1</v>
      </c>
    </row>
    <row r="1512" spans="1:36" x14ac:dyDescent="0.2">
      <c r="A1512">
        <v>822750</v>
      </c>
      <c r="B1512" s="85">
        <v>46131</v>
      </c>
      <c r="C1512">
        <v>2026</v>
      </c>
      <c r="D1512">
        <v>4.3</v>
      </c>
      <c r="E1512">
        <v>8</v>
      </c>
      <c r="F1512">
        <v>-100</v>
      </c>
      <c r="G1512">
        <v>16</v>
      </c>
      <c r="H1512">
        <v>121</v>
      </c>
      <c r="I1512">
        <v>0.45248899999999997</v>
      </c>
      <c r="J1512">
        <v>123</v>
      </c>
      <c r="K1512">
        <v>121</v>
      </c>
      <c r="L1512">
        <v>0.34988272100000001</v>
      </c>
      <c r="M1512">
        <v>25</v>
      </c>
      <c r="N1512">
        <v>-131</v>
      </c>
      <c r="O1512">
        <v>0.56710000000000005</v>
      </c>
      <c r="P1512">
        <v>-134</v>
      </c>
      <c r="Q1512">
        <v>-131</v>
      </c>
      <c r="R1512" s="99">
        <v>0.501777951</v>
      </c>
      <c r="S1512" s="102">
        <f t="shared" si="115"/>
        <v>100.71371831237441</v>
      </c>
      <c r="T1512" s="99">
        <v>0.84481636599999999</v>
      </c>
      <c r="U1512" s="102">
        <f t="shared" si="116"/>
        <v>544.39784932475538</v>
      </c>
      <c r="V1512">
        <v>0.38941399999999998</v>
      </c>
      <c r="W1512" s="100">
        <f t="shared" si="117"/>
        <v>156.79610902535606</v>
      </c>
      <c r="X1512">
        <v>0.44761400000000001</v>
      </c>
      <c r="Y1512" s="100">
        <f t="shared" si="118"/>
        <v>123.40677458703259</v>
      </c>
      <c r="Z1512">
        <v>0.44761400000000001</v>
      </c>
      <c r="AA1512" s="100">
        <f t="shared" si="119"/>
        <v>123.40677458703259</v>
      </c>
      <c r="AB1512">
        <v>0.60248900000000005</v>
      </c>
      <c r="AC1512">
        <v>1</v>
      </c>
      <c r="AD1512">
        <v>3</v>
      </c>
      <c r="AE1512">
        <v>0</v>
      </c>
      <c r="AF1512" t="s">
        <v>228</v>
      </c>
      <c r="AG1512" s="99" t="s">
        <v>326</v>
      </c>
      <c r="AH1512">
        <v>-1</v>
      </c>
      <c r="AI1512">
        <v>3</v>
      </c>
      <c r="AJ1512">
        <v>-1</v>
      </c>
    </row>
    <row r="1513" spans="1:36" x14ac:dyDescent="0.2">
      <c r="A1513">
        <v>823150</v>
      </c>
      <c r="B1513" s="85">
        <v>46131</v>
      </c>
      <c r="C1513">
        <v>2026</v>
      </c>
      <c r="D1513">
        <v>4.3</v>
      </c>
      <c r="E1513">
        <v>7.5</v>
      </c>
      <c r="F1513">
        <v>115</v>
      </c>
      <c r="G1513">
        <v>24</v>
      </c>
      <c r="H1513">
        <v>-131</v>
      </c>
      <c r="I1513">
        <v>0.56710000000000005</v>
      </c>
      <c r="J1513">
        <v>-133</v>
      </c>
      <c r="K1513">
        <v>-131</v>
      </c>
      <c r="L1513">
        <v>0.30915287200000002</v>
      </c>
      <c r="M1513">
        <v>28</v>
      </c>
      <c r="N1513">
        <v>120</v>
      </c>
      <c r="O1513">
        <v>0.45454499999999998</v>
      </c>
      <c r="P1513">
        <v>123</v>
      </c>
      <c r="Q1513">
        <v>120</v>
      </c>
      <c r="R1513" s="99">
        <v>0.498479968</v>
      </c>
      <c r="S1513" s="102">
        <f t="shared" si="115"/>
        <v>-100.60986683420745</v>
      </c>
      <c r="T1513" s="99">
        <v>0.54499303200000004</v>
      </c>
      <c r="U1513" s="102">
        <f t="shared" si="116"/>
        <v>119.77685405468341</v>
      </c>
      <c r="V1513">
        <v>0.61407400000000001</v>
      </c>
      <c r="W1513" s="100">
        <f t="shared" si="117"/>
        <v>-159.11703279903401</v>
      </c>
      <c r="X1513">
        <v>0.55425599999999997</v>
      </c>
      <c r="Y1513" s="100">
        <f t="shared" si="118"/>
        <v>-124.3440180911016</v>
      </c>
      <c r="Z1513">
        <v>0.55425599999999997</v>
      </c>
      <c r="AA1513" s="100">
        <f t="shared" si="119"/>
        <v>-124.3440180911016</v>
      </c>
      <c r="AB1513">
        <v>0.71709999999999996</v>
      </c>
      <c r="AC1513">
        <v>1</v>
      </c>
      <c r="AD1513">
        <v>5</v>
      </c>
      <c r="AE1513">
        <v>2</v>
      </c>
      <c r="AF1513" t="s">
        <v>228</v>
      </c>
      <c r="AG1513" s="99" t="s">
        <v>325</v>
      </c>
      <c r="AH1513">
        <v>1</v>
      </c>
      <c r="AI1513">
        <v>7</v>
      </c>
      <c r="AJ1513">
        <v>-1</v>
      </c>
    </row>
    <row r="1514" spans="1:36" x14ac:dyDescent="0.2">
      <c r="A1514">
        <v>823393</v>
      </c>
      <c r="B1514" s="85">
        <v>46131</v>
      </c>
      <c r="C1514">
        <v>2026</v>
      </c>
      <c r="D1514">
        <v>4.3</v>
      </c>
      <c r="E1514">
        <v>8</v>
      </c>
      <c r="F1514">
        <v>105</v>
      </c>
      <c r="G1514">
        <v>22</v>
      </c>
      <c r="H1514">
        <v>103</v>
      </c>
      <c r="I1514">
        <v>0.49261100000000002</v>
      </c>
      <c r="J1514">
        <v>-107</v>
      </c>
      <c r="K1514">
        <v>103</v>
      </c>
      <c r="L1514">
        <v>0.33647680099999999</v>
      </c>
      <c r="M1514">
        <v>27</v>
      </c>
      <c r="N1514">
        <v>-111</v>
      </c>
      <c r="O1514">
        <v>0.52606600000000003</v>
      </c>
      <c r="P1514">
        <v>-101</v>
      </c>
      <c r="Q1514">
        <v>-111</v>
      </c>
      <c r="R1514" s="99">
        <v>0.49926908800000003</v>
      </c>
      <c r="S1514" s="102">
        <f t="shared" si="115"/>
        <v>-100.29279281155897</v>
      </c>
      <c r="T1514" s="99">
        <v>0.47952986600000003</v>
      </c>
      <c r="U1514" s="102">
        <f t="shared" si="116"/>
        <v>-108.53758460166483</v>
      </c>
      <c r="V1514">
        <v>0.44368600000000002</v>
      </c>
      <c r="W1514" s="100">
        <f t="shared" si="117"/>
        <v>125.38461885207106</v>
      </c>
      <c r="X1514">
        <v>0.50726800000000005</v>
      </c>
      <c r="Y1514" s="100">
        <f t="shared" si="118"/>
        <v>-102.95008239773347</v>
      </c>
      <c r="Z1514">
        <v>0.50726800000000005</v>
      </c>
      <c r="AA1514" s="100">
        <f t="shared" si="119"/>
        <v>-102.95008239773347</v>
      </c>
      <c r="AB1514">
        <v>0.64261100000000004</v>
      </c>
      <c r="AC1514">
        <v>1</v>
      </c>
      <c r="AD1514">
        <v>6</v>
      </c>
      <c r="AE1514">
        <v>3</v>
      </c>
      <c r="AF1514" t="s">
        <v>228</v>
      </c>
      <c r="AG1514" s="99" t="s">
        <v>326</v>
      </c>
      <c r="AH1514">
        <v>-1</v>
      </c>
      <c r="AI1514">
        <v>9</v>
      </c>
      <c r="AJ1514">
        <v>1</v>
      </c>
    </row>
    <row r="1515" spans="1:36" x14ac:dyDescent="0.2">
      <c r="A1515">
        <v>823475</v>
      </c>
      <c r="B1515" s="85">
        <v>46131</v>
      </c>
      <c r="C1515">
        <v>2026</v>
      </c>
      <c r="D1515">
        <v>4.3</v>
      </c>
      <c r="E1515">
        <v>8</v>
      </c>
      <c r="F1515">
        <v>105</v>
      </c>
      <c r="G1515">
        <v>21</v>
      </c>
      <c r="H1515">
        <v>103</v>
      </c>
      <c r="I1515">
        <v>0.49261100000000002</v>
      </c>
      <c r="J1515">
        <v>-117</v>
      </c>
      <c r="K1515">
        <v>103</v>
      </c>
      <c r="L1515">
        <v>0.323198667</v>
      </c>
      <c r="M1515">
        <v>0</v>
      </c>
      <c r="N1515">
        <v>-111</v>
      </c>
      <c r="O1515">
        <v>0.52606600000000003</v>
      </c>
      <c r="P1515">
        <v>109</v>
      </c>
      <c r="Q1515">
        <v>-111</v>
      </c>
      <c r="R1515" s="99">
        <v>0.55355577199999995</v>
      </c>
      <c r="S1515" s="102">
        <f t="shared" si="115"/>
        <v>123.99214443422034</v>
      </c>
      <c r="T1515" s="99">
        <v>0.56901296800000001</v>
      </c>
      <c r="U1515" s="102">
        <f t="shared" si="116"/>
        <v>132.02554270820846</v>
      </c>
      <c r="V1515">
        <v>0.48905599999999999</v>
      </c>
      <c r="W1515" s="100">
        <f t="shared" si="117"/>
        <v>104.47556108093963</v>
      </c>
      <c r="X1515">
        <v>0.50431599999999999</v>
      </c>
      <c r="Y1515" s="100">
        <f t="shared" si="118"/>
        <v>-101.7414320413812</v>
      </c>
      <c r="Z1515">
        <v>0.50431599999999999</v>
      </c>
      <c r="AA1515" s="100">
        <f t="shared" si="119"/>
        <v>-101.7414320413812</v>
      </c>
      <c r="AB1515">
        <v>0.342611</v>
      </c>
      <c r="AC1515">
        <v>-1</v>
      </c>
      <c r="AD1515">
        <v>2</v>
      </c>
      <c r="AE1515">
        <v>4</v>
      </c>
      <c r="AF1515" t="s">
        <v>225</v>
      </c>
      <c r="AG1515" s="99" t="s">
        <v>323</v>
      </c>
      <c r="AH1515">
        <v>1</v>
      </c>
      <c r="AI1515">
        <v>6</v>
      </c>
      <c r="AJ1515">
        <v>-1</v>
      </c>
    </row>
    <row r="1516" spans="1:36" x14ac:dyDescent="0.2">
      <c r="A1516">
        <v>823556</v>
      </c>
      <c r="B1516" s="85">
        <v>46131</v>
      </c>
      <c r="C1516">
        <v>2026</v>
      </c>
      <c r="D1516">
        <v>4.3</v>
      </c>
      <c r="E1516">
        <v>8</v>
      </c>
      <c r="F1516">
        <v>102</v>
      </c>
      <c r="G1516">
        <v>19</v>
      </c>
      <c r="H1516">
        <v>-144</v>
      </c>
      <c r="I1516">
        <v>0.59016400000000002</v>
      </c>
      <c r="J1516">
        <v>-142</v>
      </c>
      <c r="K1516">
        <v>-144</v>
      </c>
      <c r="L1516">
        <v>0.32247815699999999</v>
      </c>
      <c r="M1516">
        <v>13</v>
      </c>
      <c r="N1516">
        <v>132</v>
      </c>
      <c r="O1516">
        <v>0.43103399999999997</v>
      </c>
      <c r="P1516">
        <v>130</v>
      </c>
      <c r="Q1516">
        <v>132</v>
      </c>
      <c r="R1516" s="99">
        <v>0.46260281599999997</v>
      </c>
      <c r="S1516" s="102">
        <f t="shared" si="115"/>
        <v>-116.16816098240095</v>
      </c>
      <c r="T1516" s="99">
        <v>0.506970849</v>
      </c>
      <c r="U1516" s="102">
        <f t="shared" si="116"/>
        <v>102.82776342366824</v>
      </c>
      <c r="V1516">
        <v>0.473161</v>
      </c>
      <c r="W1516" s="100">
        <f t="shared" si="117"/>
        <v>111.34455291116556</v>
      </c>
      <c r="X1516">
        <v>0.63050799999999996</v>
      </c>
      <c r="Y1516" s="100">
        <f t="shared" si="118"/>
        <v>-170.64185422147159</v>
      </c>
      <c r="Z1516">
        <v>0.63050799999999996</v>
      </c>
      <c r="AA1516" s="100">
        <f t="shared" si="119"/>
        <v>-170.64185422147159</v>
      </c>
      <c r="AB1516">
        <v>0.74016400000000004</v>
      </c>
      <c r="AC1516">
        <v>1</v>
      </c>
      <c r="AD1516">
        <v>7</v>
      </c>
      <c r="AE1516">
        <v>0</v>
      </c>
      <c r="AF1516" t="s">
        <v>226</v>
      </c>
      <c r="AG1516" s="99" t="s">
        <v>325</v>
      </c>
      <c r="AH1516">
        <v>1</v>
      </c>
      <c r="AI1516">
        <v>7</v>
      </c>
      <c r="AJ1516">
        <v>-1</v>
      </c>
    </row>
    <row r="1517" spans="1:36" x14ac:dyDescent="0.2">
      <c r="A1517">
        <v>823718</v>
      </c>
      <c r="B1517" s="85">
        <v>46131</v>
      </c>
      <c r="C1517">
        <v>2026</v>
      </c>
      <c r="D1517">
        <v>4.3</v>
      </c>
      <c r="E1517">
        <v>8</v>
      </c>
      <c r="F1517">
        <v>-105</v>
      </c>
      <c r="G1517">
        <v>15</v>
      </c>
      <c r="H1517">
        <v>-105</v>
      </c>
      <c r="I1517">
        <v>0.51219499999999996</v>
      </c>
      <c r="J1517">
        <v>-118</v>
      </c>
      <c r="K1517">
        <v>-105</v>
      </c>
      <c r="L1517">
        <v>0.31912251699999999</v>
      </c>
      <c r="M1517">
        <v>6</v>
      </c>
      <c r="N1517">
        <v>-103</v>
      </c>
      <c r="O1517">
        <v>0.50738899999999998</v>
      </c>
      <c r="P1517">
        <v>109</v>
      </c>
      <c r="Q1517">
        <v>-103</v>
      </c>
      <c r="R1517" s="99">
        <v>0.489744132</v>
      </c>
      <c r="S1517" s="102">
        <f t="shared" si="115"/>
        <v>-104.18825559302465</v>
      </c>
      <c r="T1517" s="99">
        <v>0.512200349</v>
      </c>
      <c r="U1517" s="102">
        <f t="shared" si="116"/>
        <v>105.00219669078854</v>
      </c>
      <c r="V1517">
        <v>0.54849599999999998</v>
      </c>
      <c r="W1517" s="100">
        <f t="shared" si="117"/>
        <v>-121.48198022608881</v>
      </c>
      <c r="X1517">
        <v>0.56526299999999996</v>
      </c>
      <c r="Y1517" s="100">
        <f t="shared" si="118"/>
        <v>-130.02412953118781</v>
      </c>
      <c r="Z1517">
        <v>0.56526299999999996</v>
      </c>
      <c r="AA1517" s="100">
        <f t="shared" si="119"/>
        <v>-130.02412953118781</v>
      </c>
      <c r="AB1517">
        <v>0.36219499999999999</v>
      </c>
      <c r="AC1517">
        <v>-1</v>
      </c>
      <c r="AD1517">
        <v>4</v>
      </c>
      <c r="AE1517">
        <v>7</v>
      </c>
      <c r="AF1517" t="s">
        <v>228</v>
      </c>
      <c r="AG1517" s="99" t="s">
        <v>324</v>
      </c>
      <c r="AH1517">
        <v>-1</v>
      </c>
      <c r="AI1517">
        <v>11</v>
      </c>
      <c r="AJ1517">
        <v>1</v>
      </c>
    </row>
    <row r="1518" spans="1:36" x14ac:dyDescent="0.2">
      <c r="A1518">
        <v>823881</v>
      </c>
      <c r="B1518" s="85">
        <v>46131</v>
      </c>
      <c r="C1518">
        <v>2026</v>
      </c>
      <c r="D1518">
        <v>4.3</v>
      </c>
      <c r="E1518">
        <v>7.5</v>
      </c>
      <c r="F1518">
        <v>-104</v>
      </c>
      <c r="G1518">
        <v>11</v>
      </c>
      <c r="H1518">
        <v>-112</v>
      </c>
      <c r="I1518">
        <v>0.52830200000000005</v>
      </c>
      <c r="J1518">
        <v>-104</v>
      </c>
      <c r="K1518">
        <v>-112</v>
      </c>
      <c r="L1518">
        <v>0.35061088499999998</v>
      </c>
      <c r="M1518">
        <v>17</v>
      </c>
      <c r="N1518">
        <v>104</v>
      </c>
      <c r="O1518">
        <v>0.49019600000000002</v>
      </c>
      <c r="P1518">
        <v>-104</v>
      </c>
      <c r="Q1518">
        <v>104</v>
      </c>
      <c r="R1518" s="99">
        <v>0.50124269499999996</v>
      </c>
      <c r="S1518" s="102">
        <f t="shared" si="115"/>
        <v>100.49831651087295</v>
      </c>
      <c r="T1518" s="99">
        <v>0.54093926999999997</v>
      </c>
      <c r="U1518" s="102">
        <f t="shared" si="116"/>
        <v>117.83610199025301</v>
      </c>
      <c r="V1518">
        <v>0.48013600000000001</v>
      </c>
      <c r="W1518" s="100">
        <f t="shared" si="117"/>
        <v>108.2743222753553</v>
      </c>
      <c r="X1518">
        <v>0.48245300000000002</v>
      </c>
      <c r="Y1518" s="100">
        <f t="shared" si="118"/>
        <v>107.27407643853391</v>
      </c>
      <c r="Z1518">
        <v>0.48245300000000002</v>
      </c>
      <c r="AA1518" s="100">
        <f t="shared" si="119"/>
        <v>107.27407643853391</v>
      </c>
      <c r="AB1518">
        <v>0.67830199999999996</v>
      </c>
      <c r="AC1518">
        <v>1</v>
      </c>
      <c r="AD1518">
        <v>5</v>
      </c>
      <c r="AE1518">
        <v>3</v>
      </c>
      <c r="AF1518" t="s">
        <v>225</v>
      </c>
      <c r="AG1518" s="99" t="s">
        <v>325</v>
      </c>
      <c r="AH1518">
        <v>1</v>
      </c>
      <c r="AI1518">
        <v>8</v>
      </c>
      <c r="AJ1518">
        <v>1</v>
      </c>
    </row>
    <row r="1519" spans="1:36" x14ac:dyDescent="0.2">
      <c r="A1519">
        <v>824047</v>
      </c>
      <c r="B1519" s="85">
        <v>46131</v>
      </c>
      <c r="C1519">
        <v>2026</v>
      </c>
      <c r="D1519">
        <v>4.3</v>
      </c>
      <c r="E1519">
        <v>8.5</v>
      </c>
      <c r="F1519">
        <v>-106</v>
      </c>
      <c r="G1519">
        <v>4</v>
      </c>
      <c r="H1519">
        <v>100</v>
      </c>
      <c r="I1519">
        <v>0.5</v>
      </c>
      <c r="J1519">
        <v>100</v>
      </c>
      <c r="K1519">
        <v>100</v>
      </c>
      <c r="L1519">
        <v>0.34782608700000001</v>
      </c>
      <c r="M1519">
        <v>23</v>
      </c>
      <c r="N1519">
        <v>-118</v>
      </c>
      <c r="O1519">
        <v>0.54128399999999999</v>
      </c>
      <c r="P1519">
        <v>-118</v>
      </c>
      <c r="Q1519">
        <v>-118</v>
      </c>
      <c r="R1519" s="99">
        <v>0.51197680999999995</v>
      </c>
      <c r="S1519" s="102">
        <f t="shared" si="115"/>
        <v>104.90829544391116</v>
      </c>
      <c r="T1519" s="99">
        <v>0.480279079</v>
      </c>
      <c r="U1519" s="102">
        <f t="shared" si="116"/>
        <v>-108.21227567982406</v>
      </c>
      <c r="V1519">
        <v>0.5</v>
      </c>
      <c r="W1519" s="100">
        <f t="shared" si="117"/>
        <v>-100</v>
      </c>
      <c r="X1519">
        <v>0.5</v>
      </c>
      <c r="Y1519" s="100">
        <f t="shared" si="118"/>
        <v>-100</v>
      </c>
      <c r="Z1519">
        <v>0.5</v>
      </c>
      <c r="AA1519" s="100">
        <f t="shared" si="119"/>
        <v>-100</v>
      </c>
      <c r="AB1519">
        <v>0.35</v>
      </c>
      <c r="AC1519">
        <v>-1</v>
      </c>
      <c r="AD1519">
        <v>1</v>
      </c>
      <c r="AE1519">
        <v>2</v>
      </c>
      <c r="AF1519" t="s">
        <v>222</v>
      </c>
      <c r="AG1519" s="99" t="s">
        <v>323</v>
      </c>
      <c r="AH1519">
        <v>1</v>
      </c>
      <c r="AI1519">
        <v>3</v>
      </c>
      <c r="AJ1519">
        <v>-1</v>
      </c>
    </row>
    <row r="1520" spans="1:36" x14ac:dyDescent="0.2">
      <c r="A1520">
        <v>824205</v>
      </c>
      <c r="B1520" s="85">
        <v>46131</v>
      </c>
      <c r="C1520">
        <v>2026</v>
      </c>
      <c r="D1520">
        <v>4.3</v>
      </c>
      <c r="E1520">
        <v>8.5</v>
      </c>
      <c r="F1520">
        <v>-106</v>
      </c>
      <c r="G1520">
        <v>12</v>
      </c>
      <c r="H1520">
        <v>-128</v>
      </c>
      <c r="I1520">
        <v>0.56140400000000001</v>
      </c>
      <c r="J1520">
        <v>-140</v>
      </c>
      <c r="K1520">
        <v>-128</v>
      </c>
      <c r="L1520">
        <v>0.32174260599999999</v>
      </c>
      <c r="M1520">
        <v>26</v>
      </c>
      <c r="N1520">
        <v>118</v>
      </c>
      <c r="O1520">
        <v>0.45871600000000001</v>
      </c>
      <c r="P1520">
        <v>129</v>
      </c>
      <c r="Q1520">
        <v>118</v>
      </c>
      <c r="R1520" s="99">
        <v>0.49260944499999998</v>
      </c>
      <c r="S1520" s="102">
        <f t="shared" si="115"/>
        <v>-103.00057381157195</v>
      </c>
      <c r="T1520" s="99">
        <v>0.52231773000000004</v>
      </c>
      <c r="U1520" s="102">
        <f t="shared" si="116"/>
        <v>109.34417348167436</v>
      </c>
      <c r="V1520">
        <v>0.506907</v>
      </c>
      <c r="W1520" s="100">
        <f t="shared" si="117"/>
        <v>-102.8014999198934</v>
      </c>
      <c r="X1520">
        <v>0.57632399999999995</v>
      </c>
      <c r="Y1520" s="100">
        <f t="shared" si="118"/>
        <v>-136.02941870674758</v>
      </c>
      <c r="Z1520">
        <v>0.57632399999999995</v>
      </c>
      <c r="AA1520" s="100">
        <f t="shared" si="119"/>
        <v>-136.02941870674758</v>
      </c>
      <c r="AB1520">
        <v>0.41140399999999999</v>
      </c>
      <c r="AC1520">
        <v>-1</v>
      </c>
      <c r="AD1520">
        <v>5</v>
      </c>
      <c r="AE1520">
        <v>7</v>
      </c>
      <c r="AF1520" t="s">
        <v>225</v>
      </c>
      <c r="AG1520" s="99" t="s">
        <v>324</v>
      </c>
      <c r="AH1520">
        <v>-1</v>
      </c>
      <c r="AI1520">
        <v>12</v>
      </c>
      <c r="AJ1520">
        <v>1</v>
      </c>
    </row>
    <row r="1521" spans="1:36" x14ac:dyDescent="0.2">
      <c r="A1521">
        <v>824452</v>
      </c>
      <c r="B1521" s="85">
        <v>46131</v>
      </c>
      <c r="C1521">
        <v>2026</v>
      </c>
      <c r="D1521">
        <v>4.3</v>
      </c>
      <c r="E1521">
        <v>6.5</v>
      </c>
      <c r="F1521">
        <v>-112.5</v>
      </c>
      <c r="G1521">
        <v>7</v>
      </c>
      <c r="H1521">
        <v>-118</v>
      </c>
      <c r="I1521">
        <v>0.54128399999999999</v>
      </c>
      <c r="J1521">
        <v>-118</v>
      </c>
      <c r="K1521">
        <v>-118</v>
      </c>
      <c r="L1521">
        <v>0.30274477700000002</v>
      </c>
      <c r="M1521">
        <v>2</v>
      </c>
      <c r="N1521">
        <v>109</v>
      </c>
      <c r="O1521">
        <v>0.47846899999999998</v>
      </c>
      <c r="P1521">
        <v>109</v>
      </c>
      <c r="Q1521">
        <v>109</v>
      </c>
      <c r="R1521" s="99">
        <v>0.506556848</v>
      </c>
      <c r="S1521" s="102">
        <f t="shared" si="115"/>
        <v>102.65759002771611</v>
      </c>
      <c r="T1521" s="99">
        <v>0.50560565599999996</v>
      </c>
      <c r="U1521" s="102">
        <f t="shared" si="116"/>
        <v>102.26768613679769</v>
      </c>
      <c r="V1521">
        <v>0.51405000000000001</v>
      </c>
      <c r="W1521" s="100">
        <f t="shared" si="117"/>
        <v>-105.78248791027885</v>
      </c>
      <c r="X1521">
        <v>0.55293499999999995</v>
      </c>
      <c r="Y1521" s="100">
        <f t="shared" si="118"/>
        <v>-123.68112019504991</v>
      </c>
      <c r="Z1521">
        <v>0.55293499999999995</v>
      </c>
      <c r="AA1521" s="100">
        <f t="shared" si="119"/>
        <v>-123.68112019504991</v>
      </c>
      <c r="AB1521">
        <v>0.69128400000000001</v>
      </c>
      <c r="AC1521">
        <v>1</v>
      </c>
      <c r="AD1521">
        <v>8</v>
      </c>
      <c r="AE1521">
        <v>4</v>
      </c>
      <c r="AF1521" t="s">
        <v>227</v>
      </c>
      <c r="AG1521" s="99" t="s">
        <v>325</v>
      </c>
      <c r="AH1521">
        <v>1</v>
      </c>
      <c r="AI1521">
        <v>12</v>
      </c>
      <c r="AJ1521">
        <v>1</v>
      </c>
    </row>
    <row r="1522" spans="1:36" x14ac:dyDescent="0.2">
      <c r="A1522">
        <v>824691</v>
      </c>
      <c r="B1522" s="85">
        <v>46131</v>
      </c>
      <c r="C1522">
        <v>2026</v>
      </c>
      <c r="D1522">
        <v>4.3</v>
      </c>
      <c r="E1522">
        <v>8</v>
      </c>
      <c r="F1522">
        <v>-114</v>
      </c>
      <c r="G1522">
        <v>5</v>
      </c>
      <c r="H1522">
        <v>-130</v>
      </c>
      <c r="I1522">
        <v>0.56521699999999997</v>
      </c>
      <c r="J1522">
        <v>-116</v>
      </c>
      <c r="K1522">
        <v>-130</v>
      </c>
      <c r="L1522">
        <v>0.31173380000000001</v>
      </c>
      <c r="M1522">
        <v>18</v>
      </c>
      <c r="N1522">
        <v>110</v>
      </c>
      <c r="O1522">
        <v>0.47619</v>
      </c>
      <c r="P1522">
        <v>-102</v>
      </c>
      <c r="Q1522">
        <v>110</v>
      </c>
      <c r="R1522" s="99">
        <v>0.45476788800000001</v>
      </c>
      <c r="S1522" s="102">
        <f t="shared" si="115"/>
        <v>-119.89239486496021</v>
      </c>
      <c r="T1522" s="99">
        <v>0.60067604600000002</v>
      </c>
      <c r="U1522" s="102">
        <f t="shared" si="116"/>
        <v>150.42324408117025</v>
      </c>
      <c r="V1522">
        <v>0.5</v>
      </c>
      <c r="W1522" s="100">
        <f t="shared" si="117"/>
        <v>-100</v>
      </c>
      <c r="X1522">
        <v>0.5</v>
      </c>
      <c r="Y1522" s="100">
        <f t="shared" si="118"/>
        <v>-100</v>
      </c>
      <c r="Z1522">
        <v>0.5</v>
      </c>
      <c r="AA1522" s="100">
        <f t="shared" si="119"/>
        <v>-100</v>
      </c>
      <c r="AB1522">
        <v>0.71521699999999999</v>
      </c>
      <c r="AC1522">
        <v>1</v>
      </c>
      <c r="AD1522">
        <v>2</v>
      </c>
      <c r="AE1522">
        <v>1</v>
      </c>
      <c r="AF1522" t="s">
        <v>222</v>
      </c>
      <c r="AG1522" s="99" t="s">
        <v>325</v>
      </c>
      <c r="AH1522">
        <v>1</v>
      </c>
      <c r="AI1522">
        <v>3</v>
      </c>
      <c r="AJ1522">
        <v>-1</v>
      </c>
    </row>
    <row r="1523" spans="1:36" x14ac:dyDescent="0.2">
      <c r="A1523">
        <v>824777</v>
      </c>
      <c r="B1523" s="85">
        <v>46131</v>
      </c>
      <c r="C1523">
        <v>2026</v>
      </c>
      <c r="D1523">
        <v>4.3</v>
      </c>
      <c r="E1523">
        <v>7</v>
      </c>
      <c r="F1523">
        <v>-106</v>
      </c>
      <c r="G1523">
        <v>3</v>
      </c>
      <c r="H1523">
        <v>-143</v>
      </c>
      <c r="I1523">
        <v>0.58847700000000003</v>
      </c>
      <c r="J1523">
        <v>-137</v>
      </c>
      <c r="K1523">
        <v>-143</v>
      </c>
      <c r="L1523">
        <v>0.34564541199999999</v>
      </c>
      <c r="M1523">
        <v>10</v>
      </c>
      <c r="N1523">
        <v>131</v>
      </c>
      <c r="O1523">
        <v>0.43290000000000001</v>
      </c>
      <c r="P1523">
        <v>126</v>
      </c>
      <c r="Q1523">
        <v>131</v>
      </c>
      <c r="R1523" s="99">
        <v>0.52326753500000001</v>
      </c>
      <c r="S1523" s="102">
        <f t="shared" si="115"/>
        <v>109.76125466932487</v>
      </c>
      <c r="T1523" s="99">
        <v>0.28907632300000002</v>
      </c>
      <c r="U1523" s="102">
        <f t="shared" si="116"/>
        <v>-245.92940356446977</v>
      </c>
      <c r="V1523">
        <v>0.58988300000000005</v>
      </c>
      <c r="W1523" s="100">
        <f t="shared" si="117"/>
        <v>-143.83285745287324</v>
      </c>
      <c r="X1523">
        <v>0.52078800000000003</v>
      </c>
      <c r="Y1523" s="100">
        <f t="shared" si="118"/>
        <v>-108.67590961829004</v>
      </c>
      <c r="Z1523">
        <v>0.52078800000000003</v>
      </c>
      <c r="AA1523" s="100">
        <f t="shared" si="119"/>
        <v>-108.67590961829004</v>
      </c>
      <c r="AB1523">
        <v>0.43847700000000001</v>
      </c>
      <c r="AC1523">
        <v>-1</v>
      </c>
      <c r="AD1523">
        <v>2</v>
      </c>
      <c r="AE1523">
        <v>6</v>
      </c>
      <c r="AF1523" t="s">
        <v>227</v>
      </c>
      <c r="AG1523" s="99" t="s">
        <v>324</v>
      </c>
      <c r="AH1523">
        <v>-1</v>
      </c>
      <c r="AI1523">
        <v>8</v>
      </c>
      <c r="AJ1523">
        <v>1</v>
      </c>
    </row>
    <row r="1524" spans="1:36" x14ac:dyDescent="0.2">
      <c r="A1524">
        <v>825100</v>
      </c>
      <c r="B1524" s="85">
        <v>46131</v>
      </c>
      <c r="C1524">
        <v>2026</v>
      </c>
      <c r="D1524">
        <v>4.3</v>
      </c>
      <c r="E1524">
        <v>8</v>
      </c>
      <c r="F1524">
        <v>103</v>
      </c>
      <c r="G1524">
        <v>1</v>
      </c>
      <c r="H1524">
        <v>102</v>
      </c>
      <c r="I1524">
        <v>0.49504999999999999</v>
      </c>
      <c r="J1524">
        <v>-101</v>
      </c>
      <c r="K1524">
        <v>102</v>
      </c>
      <c r="L1524">
        <v>0.340368381</v>
      </c>
      <c r="M1524">
        <v>29</v>
      </c>
      <c r="N1524">
        <v>-111</v>
      </c>
      <c r="O1524">
        <v>0.52606600000000003</v>
      </c>
      <c r="P1524">
        <v>-107</v>
      </c>
      <c r="Q1524">
        <v>-111</v>
      </c>
      <c r="R1524" s="99">
        <v>0.49975818799999999</v>
      </c>
      <c r="S1524" s="102">
        <f t="shared" si="115"/>
        <v>-100.09677160106882</v>
      </c>
      <c r="T1524" s="99">
        <v>0.53654035200000005</v>
      </c>
      <c r="U1524" s="102">
        <f t="shared" si="116"/>
        <v>115.7685149754397</v>
      </c>
      <c r="V1524">
        <v>0.48259400000000002</v>
      </c>
      <c r="W1524" s="100">
        <f t="shared" si="117"/>
        <v>107.21351695213782</v>
      </c>
      <c r="X1524">
        <v>0.51665300000000003</v>
      </c>
      <c r="Y1524" s="100">
        <f t="shared" si="118"/>
        <v>-106.89070171119302</v>
      </c>
      <c r="Z1524">
        <v>0.51665300000000003</v>
      </c>
      <c r="AA1524" s="100">
        <f t="shared" si="119"/>
        <v>-106.89070171119302</v>
      </c>
      <c r="AB1524">
        <v>0.34505000000000002</v>
      </c>
      <c r="AC1524">
        <v>-1</v>
      </c>
      <c r="AD1524">
        <v>4</v>
      </c>
      <c r="AE1524">
        <v>10</v>
      </c>
      <c r="AF1524" t="s">
        <v>224</v>
      </c>
      <c r="AG1524" s="99" t="s">
        <v>323</v>
      </c>
      <c r="AH1524">
        <v>1</v>
      </c>
      <c r="AI1524">
        <v>14</v>
      </c>
      <c r="AJ1524">
        <v>1</v>
      </c>
    </row>
    <row r="1525" spans="1:36" x14ac:dyDescent="0.2">
      <c r="A1525">
        <v>822749</v>
      </c>
      <c r="B1525" s="85">
        <v>46132</v>
      </c>
      <c r="C1525">
        <v>2026</v>
      </c>
      <c r="D1525">
        <v>4.3</v>
      </c>
      <c r="E1525">
        <v>8</v>
      </c>
      <c r="F1525">
        <v>-103</v>
      </c>
      <c r="G1525">
        <v>16</v>
      </c>
      <c r="H1525">
        <v>140</v>
      </c>
      <c r="I1525">
        <v>0.41666700000000001</v>
      </c>
      <c r="J1525">
        <v>141</v>
      </c>
      <c r="K1525">
        <v>140</v>
      </c>
      <c r="L1525">
        <v>0.34988272100000001</v>
      </c>
      <c r="M1525">
        <v>0</v>
      </c>
      <c r="N1525">
        <v>-152</v>
      </c>
      <c r="O1525">
        <v>0.60317500000000002</v>
      </c>
      <c r="P1525">
        <v>-153</v>
      </c>
      <c r="Q1525">
        <v>-152</v>
      </c>
      <c r="R1525" s="99">
        <v>0.54979792100000002</v>
      </c>
      <c r="S1525" s="102">
        <f t="shared" si="115"/>
        <v>122.12247491642528</v>
      </c>
      <c r="T1525" s="99">
        <v>0.53571106899999998</v>
      </c>
      <c r="U1525" s="102">
        <f t="shared" si="116"/>
        <v>115.38312314406652</v>
      </c>
      <c r="V1525">
        <v>0.42772900000000003</v>
      </c>
      <c r="W1525" s="100">
        <f t="shared" si="117"/>
        <v>133.79289222849047</v>
      </c>
      <c r="X1525">
        <v>0.38530599999999998</v>
      </c>
      <c r="Y1525" s="100">
        <f t="shared" si="118"/>
        <v>159.5339807841041</v>
      </c>
      <c r="Z1525">
        <v>0.38530599999999998</v>
      </c>
      <c r="AA1525" s="100">
        <f t="shared" si="119"/>
        <v>159.5339807841041</v>
      </c>
      <c r="AB1525">
        <v>0.26666699999999999</v>
      </c>
      <c r="AC1525">
        <v>-1</v>
      </c>
      <c r="AD1525">
        <v>4</v>
      </c>
      <c r="AE1525">
        <v>9</v>
      </c>
      <c r="AF1525" t="s">
        <v>230</v>
      </c>
      <c r="AG1525" s="99" t="s">
        <v>323</v>
      </c>
      <c r="AH1525">
        <v>1</v>
      </c>
      <c r="AI1525">
        <v>13</v>
      </c>
      <c r="AJ1525">
        <v>1</v>
      </c>
    </row>
    <row r="1526" spans="1:36" x14ac:dyDescent="0.2">
      <c r="A1526">
        <v>822994</v>
      </c>
      <c r="B1526" s="85">
        <v>46132</v>
      </c>
      <c r="C1526">
        <v>2026</v>
      </c>
      <c r="D1526">
        <v>4.3</v>
      </c>
      <c r="E1526">
        <v>8</v>
      </c>
      <c r="F1526">
        <v>-105</v>
      </c>
      <c r="G1526">
        <v>27</v>
      </c>
      <c r="H1526">
        <v>-120</v>
      </c>
      <c r="I1526">
        <v>0.54545500000000002</v>
      </c>
      <c r="J1526">
        <v>-116</v>
      </c>
      <c r="K1526">
        <v>-120</v>
      </c>
      <c r="L1526">
        <v>0.32069846699999999</v>
      </c>
      <c r="M1526">
        <v>6</v>
      </c>
      <c r="N1526">
        <v>102</v>
      </c>
      <c r="O1526">
        <v>0.49504999999999999</v>
      </c>
      <c r="P1526">
        <v>-102</v>
      </c>
      <c r="Q1526">
        <v>102</v>
      </c>
      <c r="R1526" s="99">
        <v>0.479454667</v>
      </c>
      <c r="S1526" s="102">
        <f t="shared" si="115"/>
        <v>-108.57029221492593</v>
      </c>
      <c r="T1526" s="99">
        <v>0.42982583499999999</v>
      </c>
      <c r="U1526" s="102">
        <f t="shared" si="116"/>
        <v>-132.65237186126799</v>
      </c>
      <c r="V1526">
        <v>0.5</v>
      </c>
      <c r="W1526" s="100">
        <f t="shared" si="117"/>
        <v>-100</v>
      </c>
      <c r="X1526">
        <v>0.5</v>
      </c>
      <c r="Y1526" s="100">
        <f t="shared" si="118"/>
        <v>-100</v>
      </c>
      <c r="Z1526">
        <v>0.5</v>
      </c>
      <c r="AA1526" s="100">
        <f t="shared" si="119"/>
        <v>-100</v>
      </c>
      <c r="AB1526">
        <v>0.395455</v>
      </c>
      <c r="AC1526">
        <v>-1</v>
      </c>
      <c r="AD1526">
        <v>1</v>
      </c>
      <c r="AE1526">
        <v>6</v>
      </c>
      <c r="AF1526" t="s">
        <v>230</v>
      </c>
      <c r="AG1526" s="99" t="s">
        <v>324</v>
      </c>
      <c r="AH1526">
        <v>-1</v>
      </c>
      <c r="AI1526">
        <v>7</v>
      </c>
      <c r="AJ1526">
        <v>-1</v>
      </c>
    </row>
    <row r="1527" spans="1:36" x14ac:dyDescent="0.2">
      <c r="A1527">
        <v>823149</v>
      </c>
      <c r="B1527" s="85">
        <v>46132</v>
      </c>
      <c r="C1527">
        <v>2026</v>
      </c>
      <c r="D1527">
        <v>4.3</v>
      </c>
      <c r="E1527">
        <v>8.5</v>
      </c>
      <c r="F1527">
        <v>108.5</v>
      </c>
      <c r="G1527">
        <v>24</v>
      </c>
      <c r="H1527">
        <v>-135</v>
      </c>
      <c r="I1527">
        <v>0.57446799999999998</v>
      </c>
      <c r="J1527">
        <v>-150</v>
      </c>
      <c r="K1527">
        <v>-135</v>
      </c>
      <c r="L1527">
        <v>0.30915287200000002</v>
      </c>
      <c r="M1527">
        <v>20</v>
      </c>
      <c r="N1527">
        <v>124</v>
      </c>
      <c r="O1527">
        <v>0.44642900000000002</v>
      </c>
      <c r="P1527">
        <v>138</v>
      </c>
      <c r="Q1527">
        <v>124</v>
      </c>
      <c r="R1527" s="99">
        <v>0.463144799</v>
      </c>
      <c r="S1527" s="102">
        <f t="shared" si="115"/>
        <v>-115.91519588671882</v>
      </c>
      <c r="T1527" s="99">
        <v>0.52460393400000005</v>
      </c>
      <c r="U1527" s="102">
        <f t="shared" si="116"/>
        <v>110.35092032082574</v>
      </c>
      <c r="V1527">
        <v>0.54460399999999998</v>
      </c>
      <c r="W1527" s="100">
        <f t="shared" si="117"/>
        <v>-119.58910486697292</v>
      </c>
      <c r="X1527">
        <v>0.63420600000000005</v>
      </c>
      <c r="Y1527" s="100">
        <f t="shared" si="118"/>
        <v>-173.37791215820931</v>
      </c>
      <c r="Z1527">
        <v>0.63420600000000005</v>
      </c>
      <c r="AA1527" s="100">
        <f t="shared" si="119"/>
        <v>-173.37791215820931</v>
      </c>
      <c r="AB1527">
        <v>0.42446800000000001</v>
      </c>
      <c r="AC1527">
        <v>-1</v>
      </c>
      <c r="AD1527">
        <v>4</v>
      </c>
      <c r="AE1527">
        <v>6</v>
      </c>
      <c r="AF1527" t="s">
        <v>225</v>
      </c>
      <c r="AG1527" s="99" t="s">
        <v>324</v>
      </c>
      <c r="AH1527">
        <v>-1</v>
      </c>
      <c r="AI1527">
        <v>10</v>
      </c>
      <c r="AJ1527">
        <v>1</v>
      </c>
    </row>
    <row r="1528" spans="1:36" x14ac:dyDescent="0.2">
      <c r="A1528">
        <v>823879</v>
      </c>
      <c r="B1528" s="85">
        <v>46132</v>
      </c>
      <c r="C1528">
        <v>2026</v>
      </c>
      <c r="D1528">
        <v>4.3</v>
      </c>
      <c r="E1528">
        <v>8.5</v>
      </c>
      <c r="F1528">
        <v>-109.5</v>
      </c>
      <c r="G1528">
        <v>11</v>
      </c>
      <c r="H1528">
        <v>-136</v>
      </c>
      <c r="I1528">
        <v>0.57627099999999998</v>
      </c>
      <c r="J1528">
        <v>-123</v>
      </c>
      <c r="K1528">
        <v>-136</v>
      </c>
      <c r="L1528">
        <v>0.35061088499999998</v>
      </c>
      <c r="M1528">
        <v>26</v>
      </c>
      <c r="N1528">
        <v>125</v>
      </c>
      <c r="O1528">
        <v>0.44444400000000001</v>
      </c>
      <c r="P1528">
        <v>113</v>
      </c>
      <c r="Q1528">
        <v>125</v>
      </c>
      <c r="R1528" s="99">
        <v>0.49088893500000003</v>
      </c>
      <c r="S1528" s="102">
        <f t="shared" si="115"/>
        <v>-103.71206778168667</v>
      </c>
      <c r="T1528" s="99">
        <v>0.41341419299999999</v>
      </c>
      <c r="U1528" s="102">
        <f t="shared" si="116"/>
        <v>-141.8881637186559</v>
      </c>
      <c r="V1528">
        <v>0.52547900000000003</v>
      </c>
      <c r="W1528" s="100">
        <f t="shared" si="117"/>
        <v>-110.73882926150793</v>
      </c>
      <c r="X1528">
        <v>0.553342</v>
      </c>
      <c r="Y1528" s="100">
        <f t="shared" si="118"/>
        <v>-123.88494105109503</v>
      </c>
      <c r="Z1528">
        <v>0.553342</v>
      </c>
      <c r="AA1528" s="100">
        <f t="shared" si="119"/>
        <v>-123.88494105109503</v>
      </c>
      <c r="AB1528">
        <v>0.726271</v>
      </c>
      <c r="AC1528">
        <v>1</v>
      </c>
      <c r="AD1528">
        <v>5</v>
      </c>
      <c r="AE1528">
        <v>3</v>
      </c>
      <c r="AF1528" t="s">
        <v>225</v>
      </c>
      <c r="AG1528" s="99" t="s">
        <v>325</v>
      </c>
      <c r="AH1528">
        <v>1</v>
      </c>
      <c r="AI1528">
        <v>8</v>
      </c>
      <c r="AJ1528">
        <v>-1</v>
      </c>
    </row>
    <row r="1529" spans="1:36" x14ac:dyDescent="0.2">
      <c r="A1529">
        <v>824046</v>
      </c>
      <c r="B1529" s="85">
        <v>46132</v>
      </c>
      <c r="C1529">
        <v>2026</v>
      </c>
      <c r="D1529">
        <v>4.3</v>
      </c>
      <c r="E1529">
        <v>7.5</v>
      </c>
      <c r="F1529">
        <v>105</v>
      </c>
      <c r="G1529">
        <v>4</v>
      </c>
      <c r="H1529">
        <v>-102</v>
      </c>
      <c r="I1529">
        <v>0.50495000000000001</v>
      </c>
      <c r="J1529">
        <v>109</v>
      </c>
      <c r="K1529">
        <v>-102</v>
      </c>
      <c r="L1529">
        <v>0.34782608700000001</v>
      </c>
      <c r="M1529">
        <v>29</v>
      </c>
      <c r="N1529">
        <v>-106</v>
      </c>
      <c r="O1529">
        <v>0.51456299999999999</v>
      </c>
      <c r="P1529">
        <v>-118</v>
      </c>
      <c r="Q1529">
        <v>-106</v>
      </c>
      <c r="R1529" s="99">
        <v>0.49998041399999998</v>
      </c>
      <c r="S1529" s="102">
        <f t="shared" si="115"/>
        <v>-100.00783470690118</v>
      </c>
      <c r="T1529" s="99">
        <v>0.52774869099999999</v>
      </c>
      <c r="U1529" s="102">
        <f t="shared" si="116"/>
        <v>111.75166292657114</v>
      </c>
      <c r="V1529">
        <v>0.42777199999999999</v>
      </c>
      <c r="W1529" s="100">
        <f t="shared" si="117"/>
        <v>133.76939117099761</v>
      </c>
      <c r="X1529">
        <v>0.48221999999999998</v>
      </c>
      <c r="Y1529" s="100">
        <f t="shared" si="118"/>
        <v>107.37422753100245</v>
      </c>
      <c r="Z1529">
        <v>0.48221999999999998</v>
      </c>
      <c r="AA1529" s="100">
        <f t="shared" si="119"/>
        <v>107.37422753100245</v>
      </c>
      <c r="AB1529">
        <v>0.35494999999999999</v>
      </c>
      <c r="AC1529">
        <v>-1</v>
      </c>
      <c r="AD1529">
        <v>2</v>
      </c>
      <c r="AE1529">
        <v>5</v>
      </c>
      <c r="AF1529" t="s">
        <v>228</v>
      </c>
      <c r="AG1529" s="99" t="s">
        <v>323</v>
      </c>
      <c r="AH1529">
        <v>1</v>
      </c>
      <c r="AI1529">
        <v>7</v>
      </c>
      <c r="AJ1529">
        <v>-1</v>
      </c>
    </row>
    <row r="1530" spans="1:36" x14ac:dyDescent="0.2">
      <c r="A1530">
        <v>824125</v>
      </c>
      <c r="B1530" s="85">
        <v>46132</v>
      </c>
      <c r="C1530">
        <v>2026</v>
      </c>
      <c r="D1530">
        <v>4.3</v>
      </c>
      <c r="E1530">
        <v>9</v>
      </c>
      <c r="F1530">
        <v>104</v>
      </c>
      <c r="G1530">
        <v>13</v>
      </c>
      <c r="H1530">
        <v>101</v>
      </c>
      <c r="I1530">
        <v>0.49751200000000001</v>
      </c>
      <c r="J1530">
        <v>104</v>
      </c>
      <c r="K1530">
        <v>101</v>
      </c>
      <c r="L1530">
        <v>0.32365466500000001</v>
      </c>
      <c r="M1530">
        <v>2</v>
      </c>
      <c r="N1530">
        <v>-109</v>
      </c>
      <c r="O1530">
        <v>0.52153099999999997</v>
      </c>
      <c r="P1530">
        <v>-113</v>
      </c>
      <c r="Q1530">
        <v>-109</v>
      </c>
      <c r="R1530" s="99">
        <v>0.51722396199999998</v>
      </c>
      <c r="S1530" s="102">
        <f t="shared" si="115"/>
        <v>107.13538396452063</v>
      </c>
      <c r="T1530" s="99">
        <v>0.55342237100000002</v>
      </c>
      <c r="U1530" s="102">
        <f t="shared" si="116"/>
        <v>123.92523383655656</v>
      </c>
      <c r="V1530">
        <v>0.52908100000000002</v>
      </c>
      <c r="W1530" s="100">
        <f t="shared" si="117"/>
        <v>-112.35074397083152</v>
      </c>
      <c r="X1530">
        <v>0.51677099999999998</v>
      </c>
      <c r="Y1530" s="100">
        <f t="shared" si="118"/>
        <v>-106.94122248457769</v>
      </c>
      <c r="Z1530">
        <v>0.51677099999999998</v>
      </c>
      <c r="AA1530" s="100">
        <f t="shared" si="119"/>
        <v>-106.94122248457769</v>
      </c>
      <c r="AB1530">
        <v>0.34751199999999999</v>
      </c>
      <c r="AC1530">
        <v>-1</v>
      </c>
      <c r="AD1530">
        <v>5</v>
      </c>
      <c r="AE1530">
        <v>7</v>
      </c>
      <c r="AF1530" t="s">
        <v>225</v>
      </c>
      <c r="AG1530" s="99" t="s">
        <v>323</v>
      </c>
      <c r="AH1530">
        <v>1</v>
      </c>
      <c r="AI1530">
        <v>12</v>
      </c>
      <c r="AJ1530">
        <v>1</v>
      </c>
    </row>
    <row r="1531" spans="1:36" x14ac:dyDescent="0.2">
      <c r="A1531">
        <v>824450</v>
      </c>
      <c r="B1531" s="85">
        <v>46132</v>
      </c>
      <c r="C1531">
        <v>2026</v>
      </c>
      <c r="D1531">
        <v>4.3</v>
      </c>
      <c r="E1531">
        <v>7.5</v>
      </c>
      <c r="F1531">
        <v>114</v>
      </c>
      <c r="G1531">
        <v>7</v>
      </c>
      <c r="H1531">
        <v>-132</v>
      </c>
      <c r="I1531">
        <v>0.56896599999999997</v>
      </c>
      <c r="J1531">
        <v>-111</v>
      </c>
      <c r="K1531">
        <v>-132</v>
      </c>
      <c r="L1531">
        <v>0.30274477700000002</v>
      </c>
      <c r="M1531">
        <v>12</v>
      </c>
      <c r="N1531">
        <v>122</v>
      </c>
      <c r="O1531">
        <v>0.45045000000000002</v>
      </c>
      <c r="P1531">
        <v>103</v>
      </c>
      <c r="Q1531">
        <v>122</v>
      </c>
      <c r="R1531" s="99">
        <v>0.49598462100000001</v>
      </c>
      <c r="S1531" s="102">
        <f t="shared" si="115"/>
        <v>-101.61915463907091</v>
      </c>
      <c r="T1531" s="99">
        <v>0.53189618800000005</v>
      </c>
      <c r="U1531" s="102">
        <f t="shared" si="116"/>
        <v>113.62782664115542</v>
      </c>
      <c r="V1531">
        <v>0.50351699999999999</v>
      </c>
      <c r="W1531" s="100">
        <f t="shared" si="117"/>
        <v>-101.41676552872907</v>
      </c>
      <c r="X1531">
        <v>0.57952999999999999</v>
      </c>
      <c r="Y1531" s="100">
        <f t="shared" si="118"/>
        <v>-137.82909601160605</v>
      </c>
      <c r="Z1531">
        <v>0.57952999999999999</v>
      </c>
      <c r="AA1531" s="100">
        <f t="shared" si="119"/>
        <v>-137.82909601160605</v>
      </c>
      <c r="AB1531">
        <v>0.41896600000000001</v>
      </c>
      <c r="AC1531">
        <v>-1</v>
      </c>
      <c r="AD1531">
        <v>2</v>
      </c>
      <c r="AE1531">
        <v>9</v>
      </c>
      <c r="AF1531" t="s">
        <v>226</v>
      </c>
      <c r="AG1531" s="99" t="s">
        <v>324</v>
      </c>
      <c r="AH1531">
        <v>-1</v>
      </c>
      <c r="AI1531">
        <v>11</v>
      </c>
      <c r="AJ1531">
        <v>1</v>
      </c>
    </row>
    <row r="1532" spans="1:36" x14ac:dyDescent="0.2">
      <c r="A1532">
        <v>824692</v>
      </c>
      <c r="B1532" s="85">
        <v>46132</v>
      </c>
      <c r="C1532">
        <v>2026</v>
      </c>
      <c r="D1532">
        <v>4.3</v>
      </c>
      <c r="E1532">
        <v>7.5</v>
      </c>
      <c r="F1532">
        <v>-102</v>
      </c>
      <c r="G1532">
        <v>5</v>
      </c>
      <c r="H1532">
        <v>-107</v>
      </c>
      <c r="I1532">
        <v>0.51690800000000003</v>
      </c>
      <c r="J1532">
        <v>-103</v>
      </c>
      <c r="K1532">
        <v>-107</v>
      </c>
      <c r="L1532">
        <v>0.31173380000000001</v>
      </c>
      <c r="M1532">
        <v>21</v>
      </c>
      <c r="N1532">
        <v>-101</v>
      </c>
      <c r="O1532">
        <v>0.50248800000000005</v>
      </c>
      <c r="P1532">
        <v>-105</v>
      </c>
      <c r="Q1532">
        <v>-101</v>
      </c>
      <c r="R1532" s="99">
        <v>0.459948633</v>
      </c>
      <c r="S1532" s="102">
        <f t="shared" si="115"/>
        <v>-117.41558257876157</v>
      </c>
      <c r="T1532" s="99">
        <v>0.52649267</v>
      </c>
      <c r="U1532" s="102">
        <f t="shared" si="116"/>
        <v>111.18997249736344</v>
      </c>
      <c r="V1532">
        <v>0.52741300000000002</v>
      </c>
      <c r="W1532" s="100">
        <f t="shared" si="117"/>
        <v>-111.60125014018585</v>
      </c>
      <c r="X1532">
        <v>0.58613499999999996</v>
      </c>
      <c r="Y1532" s="100">
        <f t="shared" si="118"/>
        <v>-141.62468437775601</v>
      </c>
      <c r="Z1532">
        <v>0.58613499999999996</v>
      </c>
      <c r="AA1532" s="100">
        <f t="shared" si="119"/>
        <v>-141.62468437775601</v>
      </c>
      <c r="AB1532">
        <v>0.66690799999999995</v>
      </c>
      <c r="AC1532">
        <v>1</v>
      </c>
      <c r="AD1532">
        <v>5</v>
      </c>
      <c r="AE1532">
        <v>1</v>
      </c>
      <c r="AF1532" t="s">
        <v>227</v>
      </c>
      <c r="AG1532" s="99" t="s">
        <v>325</v>
      </c>
      <c r="AH1532">
        <v>1</v>
      </c>
      <c r="AI1532">
        <v>6</v>
      </c>
      <c r="AJ1532">
        <v>-1</v>
      </c>
    </row>
    <row r="1533" spans="1:36" x14ac:dyDescent="0.2">
      <c r="A1533">
        <v>824776</v>
      </c>
      <c r="B1533" s="85">
        <v>46132</v>
      </c>
      <c r="C1533">
        <v>2026</v>
      </c>
      <c r="D1533">
        <v>4.3</v>
      </c>
      <c r="E1533">
        <v>8.5</v>
      </c>
      <c r="F1533">
        <v>108.5</v>
      </c>
      <c r="G1533">
        <v>3</v>
      </c>
      <c r="H1533">
        <v>-129</v>
      </c>
      <c r="I1533">
        <v>0.56331900000000001</v>
      </c>
      <c r="J1533">
        <v>-127</v>
      </c>
      <c r="K1533">
        <v>-129</v>
      </c>
      <c r="L1533">
        <v>0.34564541199999999</v>
      </c>
      <c r="M1533">
        <v>10</v>
      </c>
      <c r="N1533">
        <v>119</v>
      </c>
      <c r="O1533">
        <v>0.456621</v>
      </c>
      <c r="P1533">
        <v>118</v>
      </c>
      <c r="Q1533">
        <v>119</v>
      </c>
      <c r="R1533" s="99">
        <v>0.53110934600000004</v>
      </c>
      <c r="S1533" s="102">
        <f t="shared" si="115"/>
        <v>113.26933933726903</v>
      </c>
      <c r="T1533" s="99">
        <v>0.67267966199999996</v>
      </c>
      <c r="U1533" s="102">
        <f t="shared" si="116"/>
        <v>205.51111064782046</v>
      </c>
      <c r="V1533">
        <v>0.53823699999999997</v>
      </c>
      <c r="W1533" s="100">
        <f t="shared" si="117"/>
        <v>-116.56130958955133</v>
      </c>
      <c r="X1533">
        <v>0.53945299999999996</v>
      </c>
      <c r="Y1533" s="100">
        <f t="shared" si="118"/>
        <v>-117.1331047645517</v>
      </c>
      <c r="Z1533">
        <v>0.53945299999999996</v>
      </c>
      <c r="AA1533" s="100">
        <f t="shared" si="119"/>
        <v>-117.1331047645517</v>
      </c>
      <c r="AB1533">
        <v>0.71331900000000004</v>
      </c>
      <c r="AC1533">
        <v>1</v>
      </c>
      <c r="AD1533">
        <v>8</v>
      </c>
      <c r="AE1533">
        <v>6</v>
      </c>
      <c r="AF1533" t="s">
        <v>225</v>
      </c>
      <c r="AG1533" s="99" t="s">
        <v>325</v>
      </c>
      <c r="AH1533">
        <v>1</v>
      </c>
      <c r="AI1533">
        <v>14</v>
      </c>
      <c r="AJ1533">
        <v>1</v>
      </c>
    </row>
    <row r="1534" spans="1:36" x14ac:dyDescent="0.2">
      <c r="A1534">
        <v>822747</v>
      </c>
      <c r="B1534" s="85">
        <v>46133</v>
      </c>
      <c r="C1534">
        <v>2026</v>
      </c>
      <c r="D1534">
        <v>4.3</v>
      </c>
      <c r="E1534">
        <v>8.5</v>
      </c>
      <c r="F1534">
        <v>-105</v>
      </c>
      <c r="G1534">
        <v>16</v>
      </c>
      <c r="H1534">
        <v>137</v>
      </c>
      <c r="I1534">
        <v>0.42194100000000001</v>
      </c>
      <c r="J1534">
        <v>141</v>
      </c>
      <c r="K1534">
        <v>137</v>
      </c>
      <c r="L1534">
        <v>0.34988272100000001</v>
      </c>
      <c r="M1534">
        <v>0</v>
      </c>
      <c r="N1534">
        <v>-149</v>
      </c>
      <c r="O1534">
        <v>0.59839399999999998</v>
      </c>
      <c r="P1534">
        <v>-153</v>
      </c>
      <c r="Q1534">
        <v>-149</v>
      </c>
      <c r="R1534" s="99">
        <v>0.55974222600000001</v>
      </c>
      <c r="S1534" s="102">
        <f t="shared" si="115"/>
        <v>127.13965750437835</v>
      </c>
      <c r="T1534" s="99">
        <v>0.46871165599999998</v>
      </c>
      <c r="U1534" s="102">
        <f t="shared" si="116"/>
        <v>-113.35078554137772</v>
      </c>
      <c r="V1534">
        <v>0.42809700000000001</v>
      </c>
      <c r="W1534" s="100">
        <f t="shared" si="117"/>
        <v>133.59191958831761</v>
      </c>
      <c r="X1534">
        <v>0.38616400000000001</v>
      </c>
      <c r="Y1534" s="100">
        <f t="shared" si="118"/>
        <v>158.9573341896189</v>
      </c>
      <c r="Z1534">
        <v>0.38616400000000001</v>
      </c>
      <c r="AA1534" s="100">
        <f t="shared" si="119"/>
        <v>158.9573341896189</v>
      </c>
      <c r="AB1534">
        <v>0.57194100000000003</v>
      </c>
      <c r="AC1534">
        <v>1</v>
      </c>
      <c r="AD1534">
        <v>11</v>
      </c>
      <c r="AE1534">
        <v>4</v>
      </c>
      <c r="AF1534" t="s">
        <v>226</v>
      </c>
      <c r="AG1534" s="99" t="s">
        <v>326</v>
      </c>
      <c r="AH1534">
        <v>-1</v>
      </c>
      <c r="AI1534">
        <v>15</v>
      </c>
      <c r="AJ1534">
        <v>1</v>
      </c>
    </row>
    <row r="1535" spans="1:36" x14ac:dyDescent="0.2">
      <c r="A1535">
        <v>822914</v>
      </c>
      <c r="B1535" s="85">
        <v>46133</v>
      </c>
      <c r="C1535">
        <v>2026</v>
      </c>
      <c r="D1535">
        <v>4.3</v>
      </c>
      <c r="E1535">
        <v>8</v>
      </c>
      <c r="F1535">
        <v>-104</v>
      </c>
      <c r="G1535">
        <v>28</v>
      </c>
      <c r="H1535">
        <v>-105</v>
      </c>
      <c r="I1535">
        <v>0.51219499999999996</v>
      </c>
      <c r="J1535">
        <v>-106</v>
      </c>
      <c r="K1535">
        <v>-105</v>
      </c>
      <c r="L1535">
        <v>0.33222175900000001</v>
      </c>
      <c r="M1535">
        <v>22</v>
      </c>
      <c r="N1535">
        <v>-103</v>
      </c>
      <c r="O1535">
        <v>0.50738899999999998</v>
      </c>
      <c r="P1535">
        <v>-102</v>
      </c>
      <c r="Q1535">
        <v>-103</v>
      </c>
      <c r="R1535" s="99">
        <v>0.509890968</v>
      </c>
      <c r="S1535" s="102">
        <f t="shared" si="115"/>
        <v>104.03623167670986</v>
      </c>
      <c r="T1535" s="99">
        <v>0.43895028200000002</v>
      </c>
      <c r="U1535" s="102">
        <f t="shared" si="116"/>
        <v>-127.81623363896144</v>
      </c>
      <c r="V1535">
        <v>0.59692199999999995</v>
      </c>
      <c r="W1535" s="100">
        <f t="shared" si="117"/>
        <v>-148.09094021504521</v>
      </c>
      <c r="X1535">
        <v>0.60294700000000001</v>
      </c>
      <c r="Y1535" s="100">
        <f t="shared" si="118"/>
        <v>-151.85554573318927</v>
      </c>
      <c r="Z1535">
        <v>0.60294700000000001</v>
      </c>
      <c r="AA1535" s="100">
        <f t="shared" si="119"/>
        <v>-151.85554573318927</v>
      </c>
      <c r="AB1535">
        <v>0.66219499999999998</v>
      </c>
      <c r="AC1535">
        <v>1</v>
      </c>
      <c r="AD1535">
        <v>5</v>
      </c>
      <c r="AE1535">
        <v>1</v>
      </c>
      <c r="AF1535" t="s">
        <v>227</v>
      </c>
      <c r="AG1535" s="99" t="s">
        <v>325</v>
      </c>
      <c r="AH1535">
        <v>1</v>
      </c>
      <c r="AI1535">
        <v>6</v>
      </c>
      <c r="AJ1535">
        <v>-1</v>
      </c>
    </row>
    <row r="1536" spans="1:36" x14ac:dyDescent="0.2">
      <c r="A1536">
        <v>822995</v>
      </c>
      <c r="B1536" s="85">
        <v>46133</v>
      </c>
      <c r="C1536">
        <v>2026</v>
      </c>
      <c r="D1536">
        <v>4.3</v>
      </c>
      <c r="E1536">
        <v>7.5</v>
      </c>
      <c r="F1536">
        <v>-107</v>
      </c>
      <c r="G1536">
        <v>27</v>
      </c>
      <c r="H1536">
        <v>100</v>
      </c>
      <c r="I1536">
        <v>0.5</v>
      </c>
      <c r="J1536">
        <v>101</v>
      </c>
      <c r="K1536">
        <v>100</v>
      </c>
      <c r="L1536">
        <v>0.32069846699999999</v>
      </c>
      <c r="M1536">
        <v>6</v>
      </c>
      <c r="N1536">
        <v>-108</v>
      </c>
      <c r="O1536">
        <v>0.519231</v>
      </c>
      <c r="P1536">
        <v>-111</v>
      </c>
      <c r="Q1536">
        <v>-108</v>
      </c>
      <c r="R1536" s="99">
        <v>0.48715835699999999</v>
      </c>
      <c r="S1536" s="102">
        <f t="shared" si="115"/>
        <v>-105.27206105180291</v>
      </c>
      <c r="T1536" s="99">
        <v>0.55941073600000002</v>
      </c>
      <c r="U1536" s="102">
        <f t="shared" si="116"/>
        <v>126.96876245264117</v>
      </c>
      <c r="V1536">
        <v>0.55537300000000001</v>
      </c>
      <c r="W1536" s="100">
        <f t="shared" si="117"/>
        <v>-124.90761919541549</v>
      </c>
      <c r="X1536">
        <v>0.53218399999999999</v>
      </c>
      <c r="Y1536" s="100">
        <f t="shared" si="118"/>
        <v>-113.75925577577507</v>
      </c>
      <c r="Z1536">
        <v>0.53218399999999999</v>
      </c>
      <c r="AA1536" s="100">
        <f t="shared" si="119"/>
        <v>-113.75925577577507</v>
      </c>
      <c r="AB1536">
        <v>0.35</v>
      </c>
      <c r="AC1536">
        <v>-1</v>
      </c>
      <c r="AD1536">
        <v>6</v>
      </c>
      <c r="AE1536">
        <v>12</v>
      </c>
      <c r="AF1536" t="s">
        <v>224</v>
      </c>
      <c r="AG1536" s="99" t="s">
        <v>323</v>
      </c>
      <c r="AH1536">
        <v>1</v>
      </c>
      <c r="AI1536">
        <v>18</v>
      </c>
      <c r="AJ1536">
        <v>1</v>
      </c>
    </row>
    <row r="1537" spans="1:36" x14ac:dyDescent="0.2">
      <c r="A1537">
        <v>823148</v>
      </c>
      <c r="B1537" s="85">
        <v>46133</v>
      </c>
      <c r="C1537">
        <v>2026</v>
      </c>
      <c r="D1537">
        <v>4.3</v>
      </c>
      <c r="E1537">
        <v>7.5</v>
      </c>
      <c r="F1537">
        <v>-107.5</v>
      </c>
      <c r="G1537">
        <v>24</v>
      </c>
      <c r="H1537">
        <v>-144</v>
      </c>
      <c r="I1537">
        <v>0.59016400000000002</v>
      </c>
      <c r="J1537">
        <v>-157</v>
      </c>
      <c r="K1537">
        <v>-144</v>
      </c>
      <c r="L1537">
        <v>0.30915287200000002</v>
      </c>
      <c r="M1537">
        <v>20</v>
      </c>
      <c r="N1537">
        <v>132</v>
      </c>
      <c r="O1537">
        <v>0.43103399999999997</v>
      </c>
      <c r="P1537">
        <v>145</v>
      </c>
      <c r="Q1537">
        <v>132</v>
      </c>
      <c r="R1537" s="99">
        <v>0.475709143</v>
      </c>
      <c r="S1537" s="102">
        <f t="shared" si="115"/>
        <v>-110.21248271446404</v>
      </c>
      <c r="T1537" s="99">
        <v>0.54694740799999997</v>
      </c>
      <c r="U1537" s="102">
        <f t="shared" si="116"/>
        <v>120.72492634585785</v>
      </c>
      <c r="V1537">
        <v>0.616726</v>
      </c>
      <c r="W1537" s="100">
        <f t="shared" si="117"/>
        <v>-160.90994954001576</v>
      </c>
      <c r="X1537">
        <v>0.61016199999999998</v>
      </c>
      <c r="Y1537" s="100">
        <f t="shared" si="118"/>
        <v>-156.51680954652957</v>
      </c>
      <c r="Z1537">
        <v>0.61016199999999998</v>
      </c>
      <c r="AA1537" s="100">
        <f t="shared" si="119"/>
        <v>-156.51680954652957</v>
      </c>
      <c r="AB1537">
        <v>0.440164</v>
      </c>
      <c r="AC1537">
        <v>-1</v>
      </c>
      <c r="AD1537">
        <v>2</v>
      </c>
      <c r="AE1537">
        <v>5</v>
      </c>
      <c r="AF1537" t="s">
        <v>228</v>
      </c>
      <c r="AG1537" s="99" t="s">
        <v>324</v>
      </c>
      <c r="AH1537">
        <v>-1</v>
      </c>
      <c r="AI1537">
        <v>7</v>
      </c>
      <c r="AJ1537">
        <v>-1</v>
      </c>
    </row>
    <row r="1538" spans="1:36" x14ac:dyDescent="0.2">
      <c r="A1538">
        <v>823880</v>
      </c>
      <c r="B1538" s="85">
        <v>46133</v>
      </c>
      <c r="C1538">
        <v>2026</v>
      </c>
      <c r="D1538">
        <v>4.3</v>
      </c>
      <c r="E1538">
        <v>8.5</v>
      </c>
      <c r="F1538">
        <v>-107</v>
      </c>
      <c r="G1538">
        <v>11</v>
      </c>
      <c r="H1538">
        <v>-118</v>
      </c>
      <c r="I1538">
        <v>0.54128399999999999</v>
      </c>
      <c r="J1538">
        <v>-110</v>
      </c>
      <c r="K1538">
        <v>-118</v>
      </c>
      <c r="L1538">
        <v>0.35061088499999998</v>
      </c>
      <c r="M1538">
        <v>26</v>
      </c>
      <c r="N1538">
        <v>109</v>
      </c>
      <c r="O1538">
        <v>0.47846899999999998</v>
      </c>
      <c r="P1538">
        <v>101</v>
      </c>
      <c r="Q1538">
        <v>109</v>
      </c>
      <c r="R1538" s="99">
        <v>0.48827740400000003</v>
      </c>
      <c r="S1538" s="102">
        <f t="shared" si="115"/>
        <v>-104.80161314202449</v>
      </c>
      <c r="T1538" s="99">
        <v>0.47196115599999999</v>
      </c>
      <c r="U1538" s="102">
        <f t="shared" si="116"/>
        <v>-111.88184393717351</v>
      </c>
      <c r="V1538">
        <v>0.46731200000000001</v>
      </c>
      <c r="W1538" s="100">
        <f t="shared" si="117"/>
        <v>113.98979696648065</v>
      </c>
      <c r="X1538">
        <v>0.49026700000000001</v>
      </c>
      <c r="Y1538" s="100">
        <f t="shared" si="118"/>
        <v>103.97048954957197</v>
      </c>
      <c r="Z1538">
        <v>0.49026700000000001</v>
      </c>
      <c r="AA1538" s="100">
        <f t="shared" si="119"/>
        <v>103.97048954957197</v>
      </c>
      <c r="AB1538">
        <v>0.39128400000000002</v>
      </c>
      <c r="AC1538">
        <v>-1</v>
      </c>
      <c r="AD1538">
        <v>3</v>
      </c>
      <c r="AE1538">
        <v>5</v>
      </c>
      <c r="AF1538" t="s">
        <v>225</v>
      </c>
      <c r="AG1538" s="99" t="s">
        <v>324</v>
      </c>
      <c r="AH1538">
        <v>-1</v>
      </c>
      <c r="AI1538">
        <v>8</v>
      </c>
      <c r="AJ1538">
        <v>-1</v>
      </c>
    </row>
    <row r="1539" spans="1:36" x14ac:dyDescent="0.2">
      <c r="A1539">
        <v>824045</v>
      </c>
      <c r="B1539" s="85">
        <v>46133</v>
      </c>
      <c r="C1539">
        <v>2026</v>
      </c>
      <c r="D1539">
        <v>4.3</v>
      </c>
      <c r="E1539">
        <v>9</v>
      </c>
      <c r="F1539">
        <v>107.5</v>
      </c>
      <c r="G1539">
        <v>4</v>
      </c>
      <c r="H1539">
        <v>-105</v>
      </c>
      <c r="I1539">
        <v>0.51219499999999996</v>
      </c>
      <c r="J1539">
        <v>-110</v>
      </c>
      <c r="K1539">
        <v>-105</v>
      </c>
      <c r="L1539">
        <v>0.34782608700000001</v>
      </c>
      <c r="M1539">
        <v>29</v>
      </c>
      <c r="N1539">
        <v>-103</v>
      </c>
      <c r="O1539">
        <v>0.50738899999999998</v>
      </c>
      <c r="P1539">
        <v>102</v>
      </c>
      <c r="Q1539">
        <v>-103</v>
      </c>
      <c r="R1539" s="99">
        <v>0.49571429099999997</v>
      </c>
      <c r="S1539" s="102">
        <f t="shared" ref="S1539:S1602" si="120">IF(R1539&lt;0.5,((1-R1539)/(1-(1-R1539))*-100),(1-(1-R1539))/(1-R1539)*100)</f>
        <v>-101.7291044772401</v>
      </c>
      <c r="T1539" s="99">
        <v>0.53943534299999996</v>
      </c>
      <c r="U1539" s="102">
        <f t="shared" ref="U1539:U1602" si="121">IF(T1539&lt;0.5,((1-T1539)/(1-(1-T1539))*-100),(1-(1-T1539))/(1-T1539)*100)</f>
        <v>117.12478037584198</v>
      </c>
      <c r="V1539">
        <v>0.48175099999999998</v>
      </c>
      <c r="W1539" s="100">
        <f t="shared" ref="W1539:W1602" si="122">IF(V1539&lt;0.5,100*(1-V1539)/V1539,-100*(V1539/(1-V1539)))</f>
        <v>107.57611297122372</v>
      </c>
      <c r="X1539">
        <v>0.44775199999999998</v>
      </c>
      <c r="Y1539" s="100">
        <f t="shared" ref="Y1539:Y1602" si="123">IF(X1539&lt;0.5,100*(1-X1539)/X1539,-100*(X1539/(1-X1539)))</f>
        <v>123.33791920527437</v>
      </c>
      <c r="Z1539">
        <v>0.44775199999999998</v>
      </c>
      <c r="AA1539" s="100">
        <f t="shared" ref="AA1539:AA1602" si="124">IF(Z1539&lt;0.5,100*(1-Z1539)/Z1539,-100*(Z1539/(1-Z1539)))</f>
        <v>123.33791920527437</v>
      </c>
      <c r="AB1539">
        <v>0.36219499999999999</v>
      </c>
      <c r="AC1539">
        <v>-1</v>
      </c>
      <c r="AD1539">
        <v>2</v>
      </c>
      <c r="AE1539">
        <v>4</v>
      </c>
      <c r="AF1539" t="s">
        <v>225</v>
      </c>
      <c r="AG1539" s="99" t="s">
        <v>324</v>
      </c>
      <c r="AH1539">
        <v>-1</v>
      </c>
      <c r="AI1539">
        <v>6</v>
      </c>
      <c r="AJ1539">
        <v>-1</v>
      </c>
    </row>
    <row r="1540" spans="1:36" x14ac:dyDescent="0.2">
      <c r="A1540">
        <v>824127</v>
      </c>
      <c r="B1540" s="85">
        <v>46133</v>
      </c>
      <c r="C1540">
        <v>2026</v>
      </c>
      <c r="D1540">
        <v>4.3</v>
      </c>
      <c r="E1540">
        <v>9</v>
      </c>
      <c r="F1540">
        <v>107</v>
      </c>
      <c r="G1540">
        <v>13</v>
      </c>
      <c r="H1540">
        <v>-121</v>
      </c>
      <c r="I1540">
        <v>0.54751099999999997</v>
      </c>
      <c r="J1540">
        <v>-117</v>
      </c>
      <c r="K1540">
        <v>-121</v>
      </c>
      <c r="L1540">
        <v>0.32365466500000001</v>
      </c>
      <c r="M1540">
        <v>2</v>
      </c>
      <c r="N1540">
        <v>112</v>
      </c>
      <c r="O1540">
        <v>0.47169800000000001</v>
      </c>
      <c r="P1540">
        <v>108</v>
      </c>
      <c r="Q1540">
        <v>112</v>
      </c>
      <c r="R1540" s="99">
        <v>0.50967218800000003</v>
      </c>
      <c r="S1540" s="102">
        <f t="shared" si="120"/>
        <v>103.94519248685816</v>
      </c>
      <c r="T1540" s="99">
        <v>0.41918054900000001</v>
      </c>
      <c r="U1540" s="102">
        <f t="shared" si="121"/>
        <v>-138.56068760480582</v>
      </c>
      <c r="V1540">
        <v>0.55057500000000004</v>
      </c>
      <c r="W1540" s="100">
        <f t="shared" si="122"/>
        <v>-122.50653612949883</v>
      </c>
      <c r="X1540">
        <v>0.53461199999999998</v>
      </c>
      <c r="Y1540" s="100">
        <f t="shared" si="123"/>
        <v>-114.87447033443061</v>
      </c>
      <c r="Z1540">
        <v>0.53461199999999998</v>
      </c>
      <c r="AA1540" s="100">
        <f t="shared" si="124"/>
        <v>-114.87447033443061</v>
      </c>
      <c r="AB1540">
        <v>0.69751099999999999</v>
      </c>
      <c r="AC1540">
        <v>1</v>
      </c>
      <c r="AD1540">
        <v>6</v>
      </c>
      <c r="AE1540">
        <v>5</v>
      </c>
      <c r="AF1540" t="s">
        <v>222</v>
      </c>
      <c r="AG1540" s="99" t="s">
        <v>325</v>
      </c>
      <c r="AH1540">
        <v>1</v>
      </c>
      <c r="AI1540">
        <v>11</v>
      </c>
      <c r="AJ1540">
        <v>1</v>
      </c>
    </row>
    <row r="1541" spans="1:36" x14ac:dyDescent="0.2">
      <c r="A1541">
        <v>824290</v>
      </c>
      <c r="B1541" s="85">
        <v>46133</v>
      </c>
      <c r="C1541">
        <v>2026</v>
      </c>
      <c r="D1541">
        <v>4.3</v>
      </c>
      <c r="E1541">
        <v>8.5</v>
      </c>
      <c r="F1541">
        <v>104</v>
      </c>
      <c r="G1541">
        <v>10</v>
      </c>
      <c r="H1541">
        <v>-104</v>
      </c>
      <c r="I1541">
        <v>0.50980400000000003</v>
      </c>
      <c r="J1541">
        <v>-107</v>
      </c>
      <c r="K1541">
        <v>-104</v>
      </c>
      <c r="L1541">
        <v>0.34727845299999999</v>
      </c>
      <c r="M1541">
        <v>17</v>
      </c>
      <c r="N1541">
        <v>-104</v>
      </c>
      <c r="O1541">
        <v>0.50980400000000003</v>
      </c>
      <c r="P1541">
        <v>-103</v>
      </c>
      <c r="Q1541">
        <v>-104</v>
      </c>
      <c r="R1541" s="99">
        <v>0.48582473799999998</v>
      </c>
      <c r="S1541" s="102">
        <f t="shared" si="120"/>
        <v>-105.83554557487354</v>
      </c>
      <c r="T1541" s="99">
        <v>0.55755496800000004</v>
      </c>
      <c r="U1541" s="102">
        <f t="shared" si="121"/>
        <v>126.01677670097561</v>
      </c>
      <c r="V1541">
        <v>0.51557299999999995</v>
      </c>
      <c r="W1541" s="100">
        <f t="shared" si="122"/>
        <v>-106.4294517027333</v>
      </c>
      <c r="X1541">
        <v>0.50803299999999996</v>
      </c>
      <c r="Y1541" s="100">
        <f t="shared" si="123"/>
        <v>-103.26566619305764</v>
      </c>
      <c r="Z1541">
        <v>0.50803299999999996</v>
      </c>
      <c r="AA1541" s="100">
        <f t="shared" si="124"/>
        <v>-103.26566619305764</v>
      </c>
      <c r="AB1541">
        <v>0.35980400000000001</v>
      </c>
      <c r="AC1541">
        <v>-1</v>
      </c>
      <c r="AD1541">
        <v>4</v>
      </c>
      <c r="AE1541">
        <v>12</v>
      </c>
      <c r="AF1541" t="s">
        <v>223</v>
      </c>
      <c r="AG1541" s="99" t="s">
        <v>323</v>
      </c>
      <c r="AH1541">
        <v>1</v>
      </c>
      <c r="AI1541">
        <v>16</v>
      </c>
      <c r="AJ1541">
        <v>1</v>
      </c>
    </row>
    <row r="1542" spans="1:36" x14ac:dyDescent="0.2">
      <c r="A1542">
        <v>824369</v>
      </c>
      <c r="B1542" s="85">
        <v>46133</v>
      </c>
      <c r="C1542">
        <v>2026</v>
      </c>
      <c r="D1542">
        <v>4.3</v>
      </c>
      <c r="E1542">
        <v>11</v>
      </c>
      <c r="F1542">
        <v>105</v>
      </c>
      <c r="G1542">
        <v>8</v>
      </c>
      <c r="H1542">
        <v>125</v>
      </c>
      <c r="I1542">
        <v>0.44444400000000001</v>
      </c>
      <c r="J1542">
        <v>128</v>
      </c>
      <c r="K1542">
        <v>125</v>
      </c>
      <c r="L1542">
        <v>0.37799862899999997</v>
      </c>
      <c r="M1542">
        <v>23</v>
      </c>
      <c r="N1542">
        <v>-136</v>
      </c>
      <c r="O1542">
        <v>0.57627099999999998</v>
      </c>
      <c r="P1542">
        <v>-139</v>
      </c>
      <c r="Q1542">
        <v>-136</v>
      </c>
      <c r="R1542" s="99">
        <v>0.51800190899999998</v>
      </c>
      <c r="S1542" s="102">
        <f t="shared" si="120"/>
        <v>107.46970136858903</v>
      </c>
      <c r="T1542" s="99">
        <v>1</v>
      </c>
      <c r="U1542" s="102" t="e">
        <f t="shared" si="121"/>
        <v>#DIV/0!</v>
      </c>
      <c r="V1542">
        <v>0.44090699999999999</v>
      </c>
      <c r="W1542" s="100">
        <f t="shared" si="122"/>
        <v>126.80519928238837</v>
      </c>
      <c r="X1542">
        <v>0.46407900000000002</v>
      </c>
      <c r="Y1542" s="100">
        <f t="shared" si="123"/>
        <v>115.48055395740809</v>
      </c>
      <c r="Z1542">
        <v>0.46407900000000002</v>
      </c>
      <c r="AA1542" s="100">
        <f t="shared" si="124"/>
        <v>115.48055395740809</v>
      </c>
      <c r="AB1542">
        <v>0.29444399999999998</v>
      </c>
      <c r="AC1542">
        <v>-1</v>
      </c>
      <c r="AD1542">
        <v>0</v>
      </c>
      <c r="AE1542">
        <v>1</v>
      </c>
      <c r="AF1542" t="s">
        <v>222</v>
      </c>
      <c r="AG1542" s="99" t="s">
        <v>323</v>
      </c>
      <c r="AH1542">
        <v>1</v>
      </c>
      <c r="AI1542">
        <v>1</v>
      </c>
      <c r="AJ1542">
        <v>-1</v>
      </c>
    </row>
    <row r="1543" spans="1:36" x14ac:dyDescent="0.2">
      <c r="A1543">
        <v>824448</v>
      </c>
      <c r="B1543" s="85">
        <v>46133</v>
      </c>
      <c r="C1543">
        <v>2026</v>
      </c>
      <c r="D1543">
        <v>4.3</v>
      </c>
      <c r="E1543">
        <v>9</v>
      </c>
      <c r="F1543">
        <v>-105</v>
      </c>
      <c r="G1543">
        <v>7</v>
      </c>
      <c r="H1543">
        <v>-148</v>
      </c>
      <c r="I1543">
        <v>0.59677400000000003</v>
      </c>
      <c r="J1543">
        <v>-147</v>
      </c>
      <c r="K1543">
        <v>-148</v>
      </c>
      <c r="L1543">
        <v>0.30274477700000002</v>
      </c>
      <c r="M1543">
        <v>12</v>
      </c>
      <c r="N1543">
        <v>136</v>
      </c>
      <c r="O1543">
        <v>0.42372900000000002</v>
      </c>
      <c r="P1543">
        <v>135</v>
      </c>
      <c r="Q1543">
        <v>136</v>
      </c>
      <c r="R1543" s="99">
        <v>0.49336455899999998</v>
      </c>
      <c r="S1543" s="102">
        <f t="shared" si="120"/>
        <v>-102.68987339238529</v>
      </c>
      <c r="T1543" s="99">
        <v>0.33053179100000002</v>
      </c>
      <c r="U1543" s="102">
        <f t="shared" si="121"/>
        <v>-202.5427590412929</v>
      </c>
      <c r="V1543">
        <v>0.48789300000000002</v>
      </c>
      <c r="W1543" s="100">
        <f t="shared" si="122"/>
        <v>104.96297343884825</v>
      </c>
      <c r="X1543">
        <v>0.60709299999999999</v>
      </c>
      <c r="Y1543" s="100">
        <f t="shared" si="123"/>
        <v>-154.51315451239097</v>
      </c>
      <c r="Z1543">
        <v>0.60709299999999999</v>
      </c>
      <c r="AA1543" s="100">
        <f t="shared" si="124"/>
        <v>-154.51315451239097</v>
      </c>
      <c r="AB1543">
        <v>0.74677400000000005</v>
      </c>
      <c r="AC1543">
        <v>1</v>
      </c>
      <c r="AD1543">
        <v>8</v>
      </c>
      <c r="AE1543">
        <v>5</v>
      </c>
      <c r="AF1543" t="s">
        <v>228</v>
      </c>
      <c r="AG1543" s="99" t="s">
        <v>325</v>
      </c>
      <c r="AH1543">
        <v>1</v>
      </c>
      <c r="AI1543">
        <v>13</v>
      </c>
      <c r="AJ1543">
        <v>1</v>
      </c>
    </row>
    <row r="1544" spans="1:36" x14ac:dyDescent="0.2">
      <c r="A1544">
        <v>824690</v>
      </c>
      <c r="B1544" s="85">
        <v>46133</v>
      </c>
      <c r="C1544">
        <v>2026</v>
      </c>
      <c r="D1544">
        <v>4.3</v>
      </c>
      <c r="E1544">
        <v>8.5</v>
      </c>
      <c r="F1544">
        <v>-103</v>
      </c>
      <c r="G1544">
        <v>5</v>
      </c>
      <c r="H1544">
        <v>-121</v>
      </c>
      <c r="I1544">
        <v>0.54751099999999997</v>
      </c>
      <c r="J1544">
        <v>-126</v>
      </c>
      <c r="K1544">
        <v>-121</v>
      </c>
      <c r="L1544">
        <v>0.31173380000000001</v>
      </c>
      <c r="M1544">
        <v>21</v>
      </c>
      <c r="N1544">
        <v>112</v>
      </c>
      <c r="O1544">
        <v>0.47169800000000001</v>
      </c>
      <c r="P1544">
        <v>116</v>
      </c>
      <c r="Q1544">
        <v>112</v>
      </c>
      <c r="R1544" s="99">
        <v>0.45745006399999999</v>
      </c>
      <c r="S1544" s="102">
        <f t="shared" si="120"/>
        <v>-118.60309544081736</v>
      </c>
      <c r="T1544" s="99">
        <v>0.52651534</v>
      </c>
      <c r="U1544" s="102">
        <f t="shared" si="121"/>
        <v>111.20008407452946</v>
      </c>
      <c r="V1544">
        <v>0.52698400000000001</v>
      </c>
      <c r="W1544" s="100">
        <f t="shared" si="122"/>
        <v>-111.40933921896934</v>
      </c>
      <c r="X1544">
        <v>0.56578399999999995</v>
      </c>
      <c r="Y1544" s="100">
        <f t="shared" si="123"/>
        <v>-130.30012712567014</v>
      </c>
      <c r="Z1544">
        <v>0.56578399999999995</v>
      </c>
      <c r="AA1544" s="100">
        <f t="shared" si="124"/>
        <v>-130.30012712567014</v>
      </c>
      <c r="AB1544">
        <v>0.69751099999999999</v>
      </c>
      <c r="AC1544">
        <v>1</v>
      </c>
      <c r="AD1544">
        <v>7</v>
      </c>
      <c r="AE1544">
        <v>4</v>
      </c>
      <c r="AF1544" t="s">
        <v>228</v>
      </c>
      <c r="AG1544" s="99" t="s">
        <v>325</v>
      </c>
      <c r="AH1544">
        <v>1</v>
      </c>
      <c r="AI1544">
        <v>11</v>
      </c>
      <c r="AJ1544">
        <v>1</v>
      </c>
    </row>
    <row r="1545" spans="1:36" x14ac:dyDescent="0.2">
      <c r="A1545">
        <v>824773</v>
      </c>
      <c r="B1545" s="85">
        <v>46133</v>
      </c>
      <c r="C1545">
        <v>2026</v>
      </c>
      <c r="D1545">
        <v>4.3</v>
      </c>
      <c r="E1545">
        <v>8</v>
      </c>
      <c r="F1545">
        <v>-104</v>
      </c>
      <c r="G1545">
        <v>3</v>
      </c>
      <c r="H1545">
        <v>-123</v>
      </c>
      <c r="I1545">
        <v>0.55157</v>
      </c>
      <c r="J1545">
        <v>-122</v>
      </c>
      <c r="K1545">
        <v>-123</v>
      </c>
      <c r="L1545">
        <v>0.34564541199999999</v>
      </c>
      <c r="M1545">
        <v>19</v>
      </c>
      <c r="N1545">
        <v>113</v>
      </c>
      <c r="O1545">
        <v>0.46948400000000001</v>
      </c>
      <c r="P1545">
        <v>113</v>
      </c>
      <c r="Q1545">
        <v>113</v>
      </c>
      <c r="R1545" s="99">
        <v>0.52736977100000004</v>
      </c>
      <c r="S1545" s="102">
        <f t="shared" si="120"/>
        <v>111.58189608731102</v>
      </c>
      <c r="T1545" s="99">
        <v>0.35642273200000002</v>
      </c>
      <c r="U1545" s="102">
        <f t="shared" si="121"/>
        <v>-180.56571879932736</v>
      </c>
      <c r="V1545">
        <v>0.51586299999999996</v>
      </c>
      <c r="W1545" s="100">
        <f t="shared" si="122"/>
        <v>-106.55310377021378</v>
      </c>
      <c r="X1545">
        <v>0.49263400000000002</v>
      </c>
      <c r="Y1545" s="100">
        <f t="shared" si="123"/>
        <v>102.99045538878761</v>
      </c>
      <c r="Z1545">
        <v>0.49263400000000002</v>
      </c>
      <c r="AA1545" s="100">
        <f t="shared" si="124"/>
        <v>102.99045538878761</v>
      </c>
      <c r="AB1545">
        <v>0.40156999999999998</v>
      </c>
      <c r="AC1545">
        <v>-1</v>
      </c>
      <c r="AD1545">
        <v>0</v>
      </c>
      <c r="AE1545">
        <v>4</v>
      </c>
      <c r="AF1545" t="s">
        <v>227</v>
      </c>
      <c r="AG1545" s="99" t="s">
        <v>324</v>
      </c>
      <c r="AH1545">
        <v>-1</v>
      </c>
      <c r="AI1545">
        <v>4</v>
      </c>
      <c r="AJ1545">
        <v>-1</v>
      </c>
    </row>
    <row r="1546" spans="1:36" x14ac:dyDescent="0.2">
      <c r="A1546">
        <v>825099</v>
      </c>
      <c r="B1546" s="85">
        <v>46133</v>
      </c>
      <c r="C1546">
        <v>2026</v>
      </c>
      <c r="D1546">
        <v>4.3</v>
      </c>
      <c r="E1546">
        <v>9</v>
      </c>
      <c r="F1546">
        <v>-102</v>
      </c>
      <c r="G1546">
        <v>1</v>
      </c>
      <c r="H1546">
        <v>-137</v>
      </c>
      <c r="I1546">
        <v>0.57805899999999999</v>
      </c>
      <c r="J1546">
        <v>-143</v>
      </c>
      <c r="K1546">
        <v>-137</v>
      </c>
      <c r="L1546">
        <v>0.340368381</v>
      </c>
      <c r="M1546">
        <v>9</v>
      </c>
      <c r="N1546">
        <v>126</v>
      </c>
      <c r="O1546">
        <v>0.44247799999999998</v>
      </c>
      <c r="P1546">
        <v>132</v>
      </c>
      <c r="Q1546">
        <v>126</v>
      </c>
      <c r="R1546" s="99">
        <v>0.49442977399999999</v>
      </c>
      <c r="S1546" s="102">
        <f t="shared" si="120"/>
        <v>-102.2531919770673</v>
      </c>
      <c r="T1546" s="99">
        <v>0.426216502</v>
      </c>
      <c r="U1546" s="102">
        <f t="shared" si="121"/>
        <v>-134.62254401402791</v>
      </c>
      <c r="V1546">
        <v>0.67393599999999998</v>
      </c>
      <c r="W1546" s="100">
        <f t="shared" si="122"/>
        <v>-206.68825751999606</v>
      </c>
      <c r="X1546">
        <v>0.61838099999999996</v>
      </c>
      <c r="Y1546" s="100">
        <f t="shared" si="123"/>
        <v>-162.04146019983278</v>
      </c>
      <c r="Z1546">
        <v>0.61838099999999996</v>
      </c>
      <c r="AA1546" s="100">
        <f t="shared" si="124"/>
        <v>-162.04146019983278</v>
      </c>
      <c r="AB1546">
        <v>0.42805900000000002</v>
      </c>
      <c r="AC1546">
        <v>-1</v>
      </c>
      <c r="AD1546">
        <v>5</v>
      </c>
      <c r="AE1546">
        <v>11</v>
      </c>
      <c r="AF1546" t="s">
        <v>224</v>
      </c>
      <c r="AG1546" s="99" t="s">
        <v>324</v>
      </c>
      <c r="AH1546">
        <v>-1</v>
      </c>
      <c r="AI1546">
        <v>16</v>
      </c>
      <c r="AJ1546">
        <v>1</v>
      </c>
    </row>
    <row r="1547" spans="1:36" x14ac:dyDescent="0.2">
      <c r="A1547">
        <v>822748</v>
      </c>
      <c r="B1547" s="85">
        <v>46134</v>
      </c>
      <c r="C1547">
        <v>2026</v>
      </c>
      <c r="D1547">
        <v>4.4000000000000004</v>
      </c>
      <c r="E1547">
        <v>9</v>
      </c>
      <c r="F1547">
        <v>-115</v>
      </c>
      <c r="G1547">
        <v>16</v>
      </c>
      <c r="H1547">
        <v>130</v>
      </c>
      <c r="I1547">
        <v>0.43478299999999998</v>
      </c>
      <c r="J1547">
        <v>118</v>
      </c>
      <c r="K1547">
        <v>130</v>
      </c>
      <c r="L1547">
        <v>0.34988272100000001</v>
      </c>
      <c r="M1547">
        <v>0</v>
      </c>
      <c r="N1547">
        <v>-154</v>
      </c>
      <c r="O1547">
        <v>0.60629900000000003</v>
      </c>
      <c r="P1547">
        <v>-138</v>
      </c>
      <c r="Q1547">
        <v>-154</v>
      </c>
      <c r="R1547" s="99">
        <v>0.55090915299999998</v>
      </c>
      <c r="S1547" s="102">
        <f t="shared" si="120"/>
        <v>122.67209556377352</v>
      </c>
      <c r="T1547" s="99">
        <v>0.37850726899999998</v>
      </c>
      <c r="U1547" s="102">
        <f t="shared" si="121"/>
        <v>-164.19571878816416</v>
      </c>
      <c r="V1547">
        <v>0.5</v>
      </c>
      <c r="W1547" s="100">
        <f t="shared" si="122"/>
        <v>-100</v>
      </c>
      <c r="X1547">
        <v>0.5</v>
      </c>
      <c r="Y1547" s="100">
        <f t="shared" si="123"/>
        <v>-100</v>
      </c>
      <c r="Z1547">
        <v>0.5</v>
      </c>
      <c r="AA1547" s="100">
        <f t="shared" si="124"/>
        <v>-100</v>
      </c>
      <c r="AB1547">
        <v>0.28478300000000001</v>
      </c>
      <c r="AC1547">
        <v>-1</v>
      </c>
      <c r="AD1547">
        <v>6</v>
      </c>
      <c r="AE1547">
        <v>8</v>
      </c>
      <c r="AF1547" t="s">
        <v>225</v>
      </c>
      <c r="AG1547" s="99" t="s">
        <v>323</v>
      </c>
      <c r="AH1547">
        <v>1</v>
      </c>
      <c r="AI1547">
        <v>14</v>
      </c>
      <c r="AJ1547">
        <v>1</v>
      </c>
    </row>
    <row r="1548" spans="1:36" x14ac:dyDescent="0.2">
      <c r="A1548">
        <v>822913</v>
      </c>
      <c r="B1548" s="85">
        <v>46134</v>
      </c>
      <c r="C1548">
        <v>2026</v>
      </c>
      <c r="D1548">
        <v>4.4000000000000004</v>
      </c>
      <c r="E1548">
        <v>8</v>
      </c>
      <c r="F1548">
        <v>-104</v>
      </c>
      <c r="G1548">
        <v>28</v>
      </c>
      <c r="H1548">
        <v>104</v>
      </c>
      <c r="I1548">
        <v>0.49019600000000002</v>
      </c>
      <c r="J1548">
        <v>-101</v>
      </c>
      <c r="K1548">
        <v>104</v>
      </c>
      <c r="L1548">
        <v>0.33222175900000001</v>
      </c>
      <c r="M1548">
        <v>22</v>
      </c>
      <c r="N1548">
        <v>-114</v>
      </c>
      <c r="O1548">
        <v>0.53271000000000002</v>
      </c>
      <c r="P1548">
        <v>-109</v>
      </c>
      <c r="Q1548">
        <v>-114</v>
      </c>
      <c r="R1548" s="99">
        <v>0.49893266800000002</v>
      </c>
      <c r="S1548" s="102">
        <f t="shared" si="120"/>
        <v>-100.42784610768361</v>
      </c>
      <c r="T1548" s="99">
        <v>0.49771060700000003</v>
      </c>
      <c r="U1548" s="102">
        <f t="shared" si="121"/>
        <v>-100.91996954366695</v>
      </c>
      <c r="V1548">
        <v>0.55765299999999995</v>
      </c>
      <c r="W1548" s="100">
        <f t="shared" si="122"/>
        <v>-126.0668660576425</v>
      </c>
      <c r="X1548">
        <v>0.591422</v>
      </c>
      <c r="Y1548" s="100">
        <f t="shared" si="123"/>
        <v>-144.75130819574233</v>
      </c>
      <c r="Z1548">
        <v>0.591422</v>
      </c>
      <c r="AA1548" s="100">
        <f t="shared" si="124"/>
        <v>-144.75130819574233</v>
      </c>
      <c r="AB1548">
        <v>0.340196</v>
      </c>
      <c r="AC1548">
        <v>-1</v>
      </c>
      <c r="AD1548">
        <v>4</v>
      </c>
      <c r="AE1548">
        <v>8</v>
      </c>
      <c r="AF1548" t="s">
        <v>227</v>
      </c>
      <c r="AG1548" s="99" t="s">
        <v>323</v>
      </c>
      <c r="AH1548">
        <v>1</v>
      </c>
      <c r="AI1548">
        <v>12</v>
      </c>
      <c r="AJ1548">
        <v>1</v>
      </c>
    </row>
    <row r="1549" spans="1:36" x14ac:dyDescent="0.2">
      <c r="A1549">
        <v>822993</v>
      </c>
      <c r="B1549" s="85">
        <v>46134</v>
      </c>
      <c r="C1549">
        <v>2026</v>
      </c>
      <c r="D1549">
        <v>4.4000000000000004</v>
      </c>
      <c r="E1549">
        <v>8.5</v>
      </c>
      <c r="F1549">
        <v>-104.5</v>
      </c>
      <c r="G1549">
        <v>27</v>
      </c>
      <c r="H1549">
        <v>-136</v>
      </c>
      <c r="I1549">
        <v>0.57627099999999998</v>
      </c>
      <c r="J1549">
        <v>-130</v>
      </c>
      <c r="K1549">
        <v>-136</v>
      </c>
      <c r="L1549">
        <v>0.32069846699999999</v>
      </c>
      <c r="M1549">
        <v>6</v>
      </c>
      <c r="N1549">
        <v>123</v>
      </c>
      <c r="O1549">
        <v>0.44843</v>
      </c>
      <c r="P1549">
        <v>117</v>
      </c>
      <c r="Q1549">
        <v>123</v>
      </c>
      <c r="R1549" s="99">
        <v>0.49980667299999998</v>
      </c>
      <c r="S1549" s="102">
        <f t="shared" si="120"/>
        <v>-100.07736071182872</v>
      </c>
      <c r="T1549" s="99">
        <v>0.46358214399999997</v>
      </c>
      <c r="U1549" s="102">
        <f t="shared" si="121"/>
        <v>-115.71150074322105</v>
      </c>
      <c r="V1549">
        <v>0.58443299999999998</v>
      </c>
      <c r="W1549" s="100">
        <f t="shared" si="122"/>
        <v>-140.63508411399363</v>
      </c>
      <c r="X1549">
        <v>0.53356400000000004</v>
      </c>
      <c r="Y1549" s="100">
        <f t="shared" si="123"/>
        <v>-114.39168503288771</v>
      </c>
      <c r="Z1549">
        <v>0.53356400000000004</v>
      </c>
      <c r="AA1549" s="100">
        <f t="shared" si="124"/>
        <v>-114.39168503288771</v>
      </c>
      <c r="AB1549">
        <v>0.726271</v>
      </c>
      <c r="AC1549">
        <v>1</v>
      </c>
      <c r="AD1549">
        <v>6</v>
      </c>
      <c r="AE1549">
        <v>1</v>
      </c>
      <c r="AF1549" t="s">
        <v>230</v>
      </c>
      <c r="AG1549" s="99" t="s">
        <v>325</v>
      </c>
      <c r="AH1549">
        <v>1</v>
      </c>
      <c r="AI1549">
        <v>7</v>
      </c>
      <c r="AJ1549">
        <v>-1</v>
      </c>
    </row>
    <row r="1550" spans="1:36" x14ac:dyDescent="0.2">
      <c r="A1550">
        <v>823878</v>
      </c>
      <c r="B1550" s="85">
        <v>46134</v>
      </c>
      <c r="C1550">
        <v>2026</v>
      </c>
      <c r="D1550">
        <v>4.4000000000000004</v>
      </c>
      <c r="E1550">
        <v>8</v>
      </c>
      <c r="F1550">
        <v>-106</v>
      </c>
      <c r="G1550">
        <v>11</v>
      </c>
      <c r="H1550">
        <v>-145</v>
      </c>
      <c r="I1550">
        <v>0.59183699999999995</v>
      </c>
      <c r="J1550">
        <v>-130</v>
      </c>
      <c r="K1550">
        <v>-145</v>
      </c>
      <c r="L1550">
        <v>0.35061088499999998</v>
      </c>
      <c r="M1550">
        <v>26</v>
      </c>
      <c r="N1550">
        <v>131</v>
      </c>
      <c r="O1550">
        <v>0.43290000000000001</v>
      </c>
      <c r="P1550">
        <v>117</v>
      </c>
      <c r="Q1550">
        <v>131</v>
      </c>
      <c r="R1550" s="99">
        <v>0.49450043199999999</v>
      </c>
      <c r="S1550" s="102">
        <f t="shared" si="120"/>
        <v>-102.2242924956636</v>
      </c>
      <c r="T1550" s="99">
        <v>0.46303501899999999</v>
      </c>
      <c r="U1550" s="102">
        <f t="shared" si="121"/>
        <v>-115.96638676695856</v>
      </c>
      <c r="V1550">
        <v>0.52059599999999995</v>
      </c>
      <c r="W1550" s="100">
        <f t="shared" si="122"/>
        <v>-108.59233548322497</v>
      </c>
      <c r="X1550">
        <v>0.55723699999999998</v>
      </c>
      <c r="Y1550" s="100">
        <f t="shared" si="123"/>
        <v>-125.85446390055175</v>
      </c>
      <c r="Z1550">
        <v>0.55723699999999998</v>
      </c>
      <c r="AA1550" s="100">
        <f t="shared" si="124"/>
        <v>-125.85446390055175</v>
      </c>
      <c r="AB1550">
        <v>0.74183699999999997</v>
      </c>
      <c r="AC1550">
        <v>1</v>
      </c>
      <c r="AD1550">
        <v>4</v>
      </c>
      <c r="AE1550">
        <v>1</v>
      </c>
      <c r="AF1550" t="s">
        <v>228</v>
      </c>
      <c r="AG1550" s="99" t="s">
        <v>325</v>
      </c>
      <c r="AH1550">
        <v>1</v>
      </c>
      <c r="AI1550">
        <v>5</v>
      </c>
      <c r="AJ1550">
        <v>-1</v>
      </c>
    </row>
    <row r="1551" spans="1:36" x14ac:dyDescent="0.2">
      <c r="A1551">
        <v>824044</v>
      </c>
      <c r="B1551" s="85">
        <v>46134</v>
      </c>
      <c r="C1551">
        <v>2026</v>
      </c>
      <c r="D1551">
        <v>4.4000000000000004</v>
      </c>
      <c r="E1551">
        <v>8</v>
      </c>
      <c r="F1551">
        <v>-106</v>
      </c>
      <c r="G1551">
        <v>4</v>
      </c>
      <c r="H1551">
        <v>-145</v>
      </c>
      <c r="I1551">
        <v>0.59183699999999995</v>
      </c>
      <c r="J1551">
        <v>-152</v>
      </c>
      <c r="K1551">
        <v>-145</v>
      </c>
      <c r="L1551">
        <v>0.34782608700000001</v>
      </c>
      <c r="M1551">
        <v>29</v>
      </c>
      <c r="N1551">
        <v>131</v>
      </c>
      <c r="O1551">
        <v>0.43290000000000001</v>
      </c>
      <c r="P1551">
        <v>137</v>
      </c>
      <c r="Q1551">
        <v>131</v>
      </c>
      <c r="R1551" s="99">
        <v>0.49388412500000001</v>
      </c>
      <c r="S1551" s="102">
        <f t="shared" si="120"/>
        <v>-102.47664368641125</v>
      </c>
      <c r="T1551" s="99">
        <v>0.44917697200000001</v>
      </c>
      <c r="U1551" s="102">
        <f t="shared" si="121"/>
        <v>-122.62940051165398</v>
      </c>
      <c r="V1551">
        <v>0.50729800000000003</v>
      </c>
      <c r="W1551" s="100">
        <f t="shared" si="122"/>
        <v>-102.96243977089601</v>
      </c>
      <c r="X1551">
        <v>0.45219199999999998</v>
      </c>
      <c r="Y1551" s="100">
        <f t="shared" si="123"/>
        <v>121.14500035383202</v>
      </c>
      <c r="Z1551">
        <v>0.45219199999999998</v>
      </c>
      <c r="AA1551" s="100">
        <f t="shared" si="124"/>
        <v>121.14500035383202</v>
      </c>
      <c r="AB1551">
        <v>0.74183699999999997</v>
      </c>
      <c r="AC1551">
        <v>1</v>
      </c>
      <c r="AD1551">
        <v>7</v>
      </c>
      <c r="AE1551">
        <v>3</v>
      </c>
      <c r="AF1551" t="s">
        <v>227</v>
      </c>
      <c r="AG1551" s="99" t="s">
        <v>325</v>
      </c>
      <c r="AH1551">
        <v>1</v>
      </c>
      <c r="AI1551">
        <v>10</v>
      </c>
      <c r="AJ1551">
        <v>1</v>
      </c>
    </row>
    <row r="1552" spans="1:36" x14ac:dyDescent="0.2">
      <c r="A1552">
        <v>824123</v>
      </c>
      <c r="B1552" s="85">
        <v>46134</v>
      </c>
      <c r="C1552">
        <v>2026</v>
      </c>
      <c r="D1552">
        <v>4.4000000000000004</v>
      </c>
      <c r="E1552">
        <v>9.5</v>
      </c>
      <c r="F1552">
        <v>-105.5</v>
      </c>
      <c r="G1552">
        <v>13</v>
      </c>
      <c r="H1552">
        <v>-129</v>
      </c>
      <c r="I1552">
        <v>0.56331900000000001</v>
      </c>
      <c r="J1552">
        <v>-130</v>
      </c>
      <c r="K1552">
        <v>-129</v>
      </c>
      <c r="L1552">
        <v>0.32365466500000001</v>
      </c>
      <c r="M1552">
        <v>2</v>
      </c>
      <c r="N1552">
        <v>117</v>
      </c>
      <c r="O1552">
        <v>0.46082899999999999</v>
      </c>
      <c r="P1552">
        <v>117</v>
      </c>
      <c r="Q1552">
        <v>117</v>
      </c>
      <c r="R1552" s="99">
        <v>0.50878482199999997</v>
      </c>
      <c r="S1552" s="102">
        <f t="shared" si="120"/>
        <v>103.57677140017036</v>
      </c>
      <c r="T1552" s="99">
        <v>0.27033700799999999</v>
      </c>
      <c r="U1552" s="102">
        <f t="shared" si="121"/>
        <v>-269.90865860289455</v>
      </c>
      <c r="V1552">
        <v>0.49632700000000002</v>
      </c>
      <c r="W1552" s="100">
        <f t="shared" si="122"/>
        <v>101.48007261341817</v>
      </c>
      <c r="X1552">
        <v>0.52547200000000005</v>
      </c>
      <c r="Y1552" s="100">
        <f t="shared" si="123"/>
        <v>-110.73572054757572</v>
      </c>
      <c r="Z1552">
        <v>0.52547200000000005</v>
      </c>
      <c r="AA1552" s="100">
        <f t="shared" si="124"/>
        <v>-110.73572054757572</v>
      </c>
      <c r="AB1552">
        <v>0.41331899999999999</v>
      </c>
      <c r="AC1552">
        <v>-1</v>
      </c>
      <c r="AD1552">
        <v>6</v>
      </c>
      <c r="AE1552">
        <v>8</v>
      </c>
      <c r="AF1552" t="s">
        <v>225</v>
      </c>
      <c r="AG1552" s="99" t="s">
        <v>324</v>
      </c>
      <c r="AH1552">
        <v>-1</v>
      </c>
      <c r="AI1552">
        <v>14</v>
      </c>
      <c r="AJ1552">
        <v>1</v>
      </c>
    </row>
    <row r="1553" spans="1:36" x14ac:dyDescent="0.2">
      <c r="A1553">
        <v>824286</v>
      </c>
      <c r="B1553" s="85">
        <v>46134</v>
      </c>
      <c r="C1553">
        <v>2026</v>
      </c>
      <c r="D1553">
        <v>4.4000000000000004</v>
      </c>
      <c r="E1553">
        <v>7.5</v>
      </c>
      <c r="F1553">
        <v>-128</v>
      </c>
      <c r="G1553">
        <v>10</v>
      </c>
      <c r="H1553">
        <v>-134</v>
      </c>
      <c r="I1553">
        <v>0.57264999999999999</v>
      </c>
      <c r="J1553">
        <v>-132</v>
      </c>
      <c r="K1553">
        <v>-134</v>
      </c>
      <c r="L1553">
        <v>0.34727845299999999</v>
      </c>
      <c r="M1553">
        <v>17</v>
      </c>
      <c r="N1553">
        <v>116</v>
      </c>
      <c r="O1553">
        <v>0.46296300000000001</v>
      </c>
      <c r="P1553">
        <v>112</v>
      </c>
      <c r="Q1553">
        <v>116</v>
      </c>
      <c r="R1553" s="99">
        <v>0.48474479599999998</v>
      </c>
      <c r="S1553" s="102">
        <f t="shared" si="120"/>
        <v>-106.29411769899642</v>
      </c>
      <c r="T1553" s="99">
        <v>0.36326124100000001</v>
      </c>
      <c r="U1553" s="102">
        <f t="shared" si="121"/>
        <v>-175.28397944332298</v>
      </c>
      <c r="V1553">
        <v>0.5</v>
      </c>
      <c r="W1553" s="100">
        <f t="shared" si="122"/>
        <v>-100</v>
      </c>
      <c r="X1553">
        <v>0.5</v>
      </c>
      <c r="Y1553" s="100">
        <f t="shared" si="123"/>
        <v>-100</v>
      </c>
      <c r="Z1553">
        <v>0.5</v>
      </c>
      <c r="AA1553" s="100">
        <f t="shared" si="124"/>
        <v>-100</v>
      </c>
      <c r="AB1553">
        <v>0.72265000000000001</v>
      </c>
      <c r="AC1553">
        <v>1</v>
      </c>
      <c r="AD1553">
        <v>5</v>
      </c>
      <c r="AE1553">
        <v>2</v>
      </c>
      <c r="AF1553" t="s">
        <v>228</v>
      </c>
      <c r="AG1553" s="99" t="s">
        <v>325</v>
      </c>
      <c r="AH1553">
        <v>1</v>
      </c>
      <c r="AI1553">
        <v>7</v>
      </c>
      <c r="AJ1553">
        <v>-1</v>
      </c>
    </row>
    <row r="1554" spans="1:36" x14ac:dyDescent="0.2">
      <c r="A1554">
        <v>824367</v>
      </c>
      <c r="B1554" s="85">
        <v>46134</v>
      </c>
      <c r="C1554">
        <v>2026</v>
      </c>
      <c r="D1554">
        <v>4.4000000000000004</v>
      </c>
      <c r="E1554">
        <v>12</v>
      </c>
      <c r="F1554">
        <v>-106</v>
      </c>
      <c r="G1554">
        <v>8</v>
      </c>
      <c r="H1554">
        <v>136</v>
      </c>
      <c r="I1554">
        <v>0.42372900000000002</v>
      </c>
      <c r="J1554">
        <v>137</v>
      </c>
      <c r="K1554">
        <v>136</v>
      </c>
      <c r="L1554">
        <v>0.37799862899999997</v>
      </c>
      <c r="M1554">
        <v>23</v>
      </c>
      <c r="N1554">
        <v>-149</v>
      </c>
      <c r="O1554">
        <v>0.59839399999999998</v>
      </c>
      <c r="P1554">
        <v>-150</v>
      </c>
      <c r="Q1554">
        <v>-149</v>
      </c>
      <c r="R1554" s="99">
        <v>0.52972615300000003</v>
      </c>
      <c r="S1554" s="102">
        <f t="shared" si="120"/>
        <v>112.64206087139692</v>
      </c>
      <c r="T1554" s="99">
        <v>0.47752548700000003</v>
      </c>
      <c r="U1554" s="102">
        <f t="shared" si="121"/>
        <v>-109.41290616389652</v>
      </c>
      <c r="V1554">
        <v>0.50876600000000005</v>
      </c>
      <c r="W1554" s="100">
        <f t="shared" si="122"/>
        <v>-103.56897120313336</v>
      </c>
      <c r="X1554">
        <v>0.38963300000000001</v>
      </c>
      <c r="Y1554" s="100">
        <f t="shared" si="123"/>
        <v>156.65177230881366</v>
      </c>
      <c r="Z1554">
        <v>0.38963300000000001</v>
      </c>
      <c r="AA1554" s="100">
        <f t="shared" si="124"/>
        <v>156.65177230881366</v>
      </c>
      <c r="AB1554">
        <v>0.57372900000000004</v>
      </c>
      <c r="AC1554">
        <v>1</v>
      </c>
      <c r="AD1554">
        <v>8</v>
      </c>
      <c r="AE1554">
        <v>3</v>
      </c>
      <c r="AF1554" t="s">
        <v>230</v>
      </c>
      <c r="AG1554" s="99" t="s">
        <v>326</v>
      </c>
      <c r="AH1554">
        <v>-1</v>
      </c>
      <c r="AI1554">
        <v>11</v>
      </c>
      <c r="AJ1554">
        <v>-1</v>
      </c>
    </row>
    <row r="1555" spans="1:36" x14ac:dyDescent="0.2">
      <c r="A1555">
        <v>824774</v>
      </c>
      <c r="B1555" s="85">
        <v>46134</v>
      </c>
      <c r="C1555">
        <v>2026</v>
      </c>
      <c r="D1555">
        <v>4.4000000000000004</v>
      </c>
      <c r="E1555">
        <v>7.5</v>
      </c>
      <c r="F1555">
        <v>-104.5</v>
      </c>
      <c r="G1555">
        <v>3</v>
      </c>
      <c r="H1555">
        <v>113</v>
      </c>
      <c r="I1555">
        <v>0.46948400000000001</v>
      </c>
      <c r="J1555">
        <v>122</v>
      </c>
      <c r="K1555">
        <v>113</v>
      </c>
      <c r="L1555">
        <v>0.34564541199999999</v>
      </c>
      <c r="M1555">
        <v>19</v>
      </c>
      <c r="N1555">
        <v>-124</v>
      </c>
      <c r="O1555">
        <v>0.55357100000000004</v>
      </c>
      <c r="P1555">
        <v>-134</v>
      </c>
      <c r="Q1555">
        <v>-124</v>
      </c>
      <c r="R1555" s="99">
        <v>0.53684524099999997</v>
      </c>
      <c r="S1555" s="102">
        <f t="shared" si="120"/>
        <v>115.91055269713853</v>
      </c>
      <c r="T1555" s="99">
        <v>0.58798411900000003</v>
      </c>
      <c r="U1555" s="102">
        <f t="shared" si="121"/>
        <v>142.70909110903909</v>
      </c>
      <c r="V1555">
        <v>0.46630100000000002</v>
      </c>
      <c r="W1555" s="100">
        <f t="shared" si="122"/>
        <v>114.45375412019273</v>
      </c>
      <c r="X1555">
        <v>0.44670500000000002</v>
      </c>
      <c r="Y1555" s="100">
        <f t="shared" si="123"/>
        <v>123.86138503038917</v>
      </c>
      <c r="Z1555">
        <v>0.44670500000000002</v>
      </c>
      <c r="AA1555" s="100">
        <f t="shared" si="124"/>
        <v>123.86138503038917</v>
      </c>
      <c r="AB1555">
        <v>0.31948399999999999</v>
      </c>
      <c r="AC1555">
        <v>-1</v>
      </c>
      <c r="AD1555">
        <v>1</v>
      </c>
      <c r="AE1555">
        <v>4</v>
      </c>
      <c r="AF1555" t="s">
        <v>228</v>
      </c>
      <c r="AG1555" s="99" t="s">
        <v>323</v>
      </c>
      <c r="AH1555">
        <v>1</v>
      </c>
      <c r="AI1555">
        <v>5</v>
      </c>
      <c r="AJ1555">
        <v>-1</v>
      </c>
    </row>
    <row r="1556" spans="1:36" x14ac:dyDescent="0.2">
      <c r="A1556">
        <v>825097</v>
      </c>
      <c r="B1556" s="85">
        <v>46134</v>
      </c>
      <c r="C1556">
        <v>2026</v>
      </c>
      <c r="D1556">
        <v>4.4000000000000004</v>
      </c>
      <c r="E1556">
        <v>9</v>
      </c>
      <c r="F1556">
        <v>-100</v>
      </c>
      <c r="G1556">
        <v>1</v>
      </c>
      <c r="H1556">
        <v>-147</v>
      </c>
      <c r="I1556">
        <v>0.59514199999999995</v>
      </c>
      <c r="J1556">
        <v>-150</v>
      </c>
      <c r="K1556">
        <v>-147</v>
      </c>
      <c r="L1556">
        <v>0.340368381</v>
      </c>
      <c r="M1556">
        <v>9</v>
      </c>
      <c r="N1556">
        <v>133</v>
      </c>
      <c r="O1556">
        <v>0.42918499999999998</v>
      </c>
      <c r="P1556">
        <v>135</v>
      </c>
      <c r="Q1556">
        <v>133</v>
      </c>
      <c r="R1556" s="99">
        <v>0.50415153099999999</v>
      </c>
      <c r="S1556" s="102">
        <f t="shared" si="120"/>
        <v>101.67451601025313</v>
      </c>
      <c r="T1556" s="99">
        <v>0.54835705999999995</v>
      </c>
      <c r="U1556" s="102">
        <f t="shared" si="121"/>
        <v>121.41384519372758</v>
      </c>
      <c r="V1556">
        <v>0.63359900000000002</v>
      </c>
      <c r="W1556" s="100">
        <f t="shared" si="122"/>
        <v>-172.92501930944513</v>
      </c>
      <c r="X1556">
        <v>0.58740700000000001</v>
      </c>
      <c r="Y1556" s="100">
        <f t="shared" si="123"/>
        <v>-142.36959909644614</v>
      </c>
      <c r="Z1556">
        <v>0.58740700000000001</v>
      </c>
      <c r="AA1556" s="100">
        <f t="shared" si="124"/>
        <v>-142.36959909644614</v>
      </c>
      <c r="AB1556">
        <v>0.74514199999999997</v>
      </c>
      <c r="AC1556">
        <v>1</v>
      </c>
      <c r="AD1556">
        <v>11</v>
      </c>
      <c r="AE1556">
        <v>7</v>
      </c>
      <c r="AF1556" t="s">
        <v>227</v>
      </c>
      <c r="AG1556" s="99" t="s">
        <v>325</v>
      </c>
      <c r="AH1556">
        <v>1</v>
      </c>
      <c r="AI1556">
        <v>18</v>
      </c>
      <c r="AJ1556">
        <v>1</v>
      </c>
    </row>
    <row r="1557" spans="1:36" x14ac:dyDescent="0.2">
      <c r="A1557">
        <v>822745</v>
      </c>
      <c r="B1557" s="85">
        <v>46135</v>
      </c>
      <c r="C1557">
        <v>2026</v>
      </c>
      <c r="D1557">
        <v>4.4000000000000004</v>
      </c>
      <c r="E1557">
        <v>9</v>
      </c>
      <c r="F1557">
        <v>-110</v>
      </c>
      <c r="G1557">
        <v>16</v>
      </c>
      <c r="H1557">
        <v>116</v>
      </c>
      <c r="I1557">
        <v>0.46296300000000001</v>
      </c>
      <c r="J1557">
        <v>116</v>
      </c>
      <c r="K1557">
        <v>116</v>
      </c>
      <c r="L1557">
        <v>0.34988272100000001</v>
      </c>
      <c r="M1557">
        <v>0</v>
      </c>
      <c r="N1557">
        <v>-136</v>
      </c>
      <c r="O1557">
        <v>0.57627099999999998</v>
      </c>
      <c r="P1557">
        <v>-136</v>
      </c>
      <c r="Q1557">
        <v>-136</v>
      </c>
      <c r="R1557" s="99">
        <v>0.54732635699999999</v>
      </c>
      <c r="S1557" s="102">
        <f t="shared" si="120"/>
        <v>120.90970293138979</v>
      </c>
      <c r="T1557" s="99">
        <v>0.55708602200000001</v>
      </c>
      <c r="U1557" s="102">
        <f t="shared" si="121"/>
        <v>125.77747591429593</v>
      </c>
      <c r="V1557">
        <v>0.5</v>
      </c>
      <c r="W1557" s="100">
        <f t="shared" si="122"/>
        <v>-100</v>
      </c>
      <c r="X1557">
        <v>0.5</v>
      </c>
      <c r="Y1557" s="100">
        <f t="shared" si="123"/>
        <v>-100</v>
      </c>
      <c r="Z1557">
        <v>0.5</v>
      </c>
      <c r="AA1557" s="100">
        <f t="shared" si="124"/>
        <v>-100</v>
      </c>
      <c r="AB1557">
        <v>0.31296299999999999</v>
      </c>
      <c r="AC1557">
        <v>-1</v>
      </c>
      <c r="AD1557">
        <v>2</v>
      </c>
      <c r="AE1557">
        <v>7</v>
      </c>
      <c r="AF1557" t="s">
        <v>230</v>
      </c>
      <c r="AG1557" s="99" t="s">
        <v>323</v>
      </c>
      <c r="AH1557">
        <v>1</v>
      </c>
      <c r="AI1557">
        <v>9</v>
      </c>
      <c r="AJ1557">
        <v>0</v>
      </c>
    </row>
    <row r="1558" spans="1:36" x14ac:dyDescent="0.2">
      <c r="A1558">
        <v>822912</v>
      </c>
      <c r="B1558" s="85">
        <v>46135</v>
      </c>
      <c r="C1558">
        <v>2026</v>
      </c>
      <c r="D1558">
        <v>4.4000000000000004</v>
      </c>
      <c r="E1558">
        <v>7.5</v>
      </c>
      <c r="F1558">
        <v>101</v>
      </c>
      <c r="G1558">
        <v>28</v>
      </c>
      <c r="H1558">
        <v>-147</v>
      </c>
      <c r="I1558">
        <v>0.59514199999999995</v>
      </c>
      <c r="J1558">
        <v>-154</v>
      </c>
      <c r="K1558">
        <v>-147</v>
      </c>
      <c r="L1558">
        <v>0.33222175900000001</v>
      </c>
      <c r="M1558">
        <v>22</v>
      </c>
      <c r="N1558">
        <v>135</v>
      </c>
      <c r="O1558">
        <v>0.42553200000000002</v>
      </c>
      <c r="P1558">
        <v>139</v>
      </c>
      <c r="Q1558">
        <v>135</v>
      </c>
      <c r="R1558" s="99">
        <v>0.50336016500000003</v>
      </c>
      <c r="S1558" s="102">
        <f t="shared" si="120"/>
        <v>101.35315967958955</v>
      </c>
      <c r="T1558" s="99">
        <v>0.43678849199999997</v>
      </c>
      <c r="U1558" s="102">
        <f t="shared" si="121"/>
        <v>-128.94376072527112</v>
      </c>
      <c r="V1558">
        <v>0.65808999999999995</v>
      </c>
      <c r="W1558" s="100">
        <f t="shared" si="122"/>
        <v>-192.47462782603606</v>
      </c>
      <c r="X1558">
        <v>0.56671099999999996</v>
      </c>
      <c r="Y1558" s="100">
        <f t="shared" si="123"/>
        <v>-130.79284265236365</v>
      </c>
      <c r="Z1558">
        <v>0.56671099999999996</v>
      </c>
      <c r="AA1558" s="100">
        <f t="shared" si="124"/>
        <v>-130.79284265236365</v>
      </c>
      <c r="AB1558">
        <v>0.74514199999999997</v>
      </c>
      <c r="AC1558">
        <v>1</v>
      </c>
      <c r="AD1558">
        <v>6</v>
      </c>
      <c r="AE1558">
        <v>1</v>
      </c>
      <c r="AF1558" t="s">
        <v>230</v>
      </c>
      <c r="AG1558" s="99" t="s">
        <v>325</v>
      </c>
      <c r="AH1558">
        <v>1</v>
      </c>
      <c r="AI1558">
        <v>7</v>
      </c>
      <c r="AJ1558">
        <v>-1</v>
      </c>
    </row>
    <row r="1559" spans="1:36" x14ac:dyDescent="0.2">
      <c r="A1559">
        <v>823233</v>
      </c>
      <c r="B1559" s="85">
        <v>46135</v>
      </c>
      <c r="C1559">
        <v>2026</v>
      </c>
      <c r="D1559">
        <v>4.4000000000000004</v>
      </c>
      <c r="E1559">
        <v>7.5</v>
      </c>
      <c r="F1559">
        <v>106</v>
      </c>
      <c r="G1559">
        <v>25</v>
      </c>
      <c r="H1559">
        <v>136</v>
      </c>
      <c r="I1559">
        <v>0.42372900000000002</v>
      </c>
      <c r="J1559">
        <v>147</v>
      </c>
      <c r="K1559">
        <v>136</v>
      </c>
      <c r="L1559">
        <v>0.32085561499999998</v>
      </c>
      <c r="M1559">
        <v>14</v>
      </c>
      <c r="N1559">
        <v>-147</v>
      </c>
      <c r="O1559">
        <v>0.59514199999999995</v>
      </c>
      <c r="P1559">
        <v>-161</v>
      </c>
      <c r="Q1559">
        <v>-147</v>
      </c>
      <c r="R1559" s="99">
        <v>0.54772574600000001</v>
      </c>
      <c r="S1559" s="102">
        <f t="shared" si="120"/>
        <v>121.10478125955851</v>
      </c>
      <c r="T1559" s="99">
        <v>0.480514887</v>
      </c>
      <c r="U1559" s="102">
        <f t="shared" si="121"/>
        <v>-108.11009753377319</v>
      </c>
      <c r="V1559">
        <v>0.47914200000000001</v>
      </c>
      <c r="W1559" s="100">
        <f t="shared" si="122"/>
        <v>108.70639601621232</v>
      </c>
      <c r="X1559">
        <v>0.403895</v>
      </c>
      <c r="Y1559" s="100">
        <f t="shared" si="123"/>
        <v>147.58910112776834</v>
      </c>
      <c r="Z1559">
        <v>0.403895</v>
      </c>
      <c r="AA1559" s="100">
        <f t="shared" si="124"/>
        <v>147.58910112776834</v>
      </c>
      <c r="AB1559">
        <v>0.273729</v>
      </c>
      <c r="AC1559">
        <v>-1</v>
      </c>
      <c r="AD1559">
        <v>0</v>
      </c>
      <c r="AE1559">
        <v>3</v>
      </c>
      <c r="AF1559" t="s">
        <v>228</v>
      </c>
      <c r="AG1559" s="99" t="s">
        <v>323</v>
      </c>
      <c r="AH1559">
        <v>1</v>
      </c>
      <c r="AI1559">
        <v>3</v>
      </c>
      <c r="AJ1559">
        <v>-1</v>
      </c>
    </row>
    <row r="1560" spans="1:36" x14ac:dyDescent="0.2">
      <c r="A1560">
        <v>823639</v>
      </c>
      <c r="B1560" s="85">
        <v>46135</v>
      </c>
      <c r="C1560">
        <v>2026</v>
      </c>
      <c r="D1560">
        <v>4.4000000000000004</v>
      </c>
      <c r="E1560">
        <v>7.5</v>
      </c>
      <c r="F1560">
        <v>-120</v>
      </c>
      <c r="G1560">
        <v>18</v>
      </c>
      <c r="H1560">
        <v>-112</v>
      </c>
      <c r="I1560">
        <v>0.52830200000000005</v>
      </c>
      <c r="J1560">
        <v>-102</v>
      </c>
      <c r="K1560">
        <v>-112</v>
      </c>
      <c r="L1560">
        <v>0.310488926</v>
      </c>
      <c r="M1560">
        <v>15</v>
      </c>
      <c r="N1560">
        <v>-104</v>
      </c>
      <c r="O1560">
        <v>0.50980400000000003</v>
      </c>
      <c r="P1560">
        <v>-116</v>
      </c>
      <c r="Q1560">
        <v>-104</v>
      </c>
      <c r="R1560" s="99">
        <v>0.52965031100000004</v>
      </c>
      <c r="S1560" s="102">
        <f t="shared" si="120"/>
        <v>112.60777319234074</v>
      </c>
      <c r="T1560" s="99">
        <v>0.55789952499999995</v>
      </c>
      <c r="U1560" s="102">
        <f t="shared" si="121"/>
        <v>126.19292594064729</v>
      </c>
      <c r="V1560">
        <v>0.5</v>
      </c>
      <c r="W1560" s="100">
        <f t="shared" si="122"/>
        <v>-100</v>
      </c>
      <c r="X1560">
        <v>0.5</v>
      </c>
      <c r="Y1560" s="100">
        <f t="shared" si="123"/>
        <v>-100</v>
      </c>
      <c r="Z1560">
        <v>0.5</v>
      </c>
      <c r="AA1560" s="100">
        <f t="shared" si="124"/>
        <v>-100</v>
      </c>
      <c r="AB1560">
        <v>0.67830199999999996</v>
      </c>
      <c r="AC1560">
        <v>1</v>
      </c>
      <c r="AD1560">
        <v>10</v>
      </c>
      <c r="AE1560">
        <v>8</v>
      </c>
      <c r="AF1560" t="s">
        <v>225</v>
      </c>
      <c r="AG1560" s="99" t="s">
        <v>325</v>
      </c>
      <c r="AH1560">
        <v>1</v>
      </c>
      <c r="AI1560">
        <v>18</v>
      </c>
      <c r="AJ1560">
        <v>1</v>
      </c>
    </row>
    <row r="1561" spans="1:36" x14ac:dyDescent="0.2">
      <c r="A1561">
        <v>824368</v>
      </c>
      <c r="B1561" s="85">
        <v>46135</v>
      </c>
      <c r="C1561">
        <v>2026</v>
      </c>
      <c r="D1561">
        <v>4.4000000000000004</v>
      </c>
      <c r="E1561">
        <v>10.5</v>
      </c>
      <c r="F1561">
        <v>105</v>
      </c>
      <c r="G1561">
        <v>8</v>
      </c>
      <c r="H1561">
        <v>133</v>
      </c>
      <c r="I1561">
        <v>0.42918499999999998</v>
      </c>
      <c r="J1561">
        <v>149</v>
      </c>
      <c r="K1561">
        <v>133</v>
      </c>
      <c r="L1561">
        <v>0.37799862899999997</v>
      </c>
      <c r="M1561">
        <v>23</v>
      </c>
      <c r="N1561">
        <v>-147</v>
      </c>
      <c r="O1561">
        <v>0.59514199999999995</v>
      </c>
      <c r="P1561">
        <v>-161</v>
      </c>
      <c r="Q1561">
        <v>-147</v>
      </c>
      <c r="R1561" s="99">
        <v>0.51362327600000002</v>
      </c>
      <c r="S1561" s="102">
        <f t="shared" si="120"/>
        <v>105.60194406013559</v>
      </c>
      <c r="T1561" s="99">
        <v>0.42607403199999999</v>
      </c>
      <c r="U1561" s="102">
        <f t="shared" si="121"/>
        <v>-134.70099675072427</v>
      </c>
      <c r="V1561">
        <v>0.44296799999999997</v>
      </c>
      <c r="W1561" s="100">
        <f t="shared" si="122"/>
        <v>125.74994130501526</v>
      </c>
      <c r="X1561">
        <v>0.40915899999999999</v>
      </c>
      <c r="Y1561" s="100">
        <f t="shared" si="123"/>
        <v>144.40376479559291</v>
      </c>
      <c r="Z1561">
        <v>0.40915899999999999</v>
      </c>
      <c r="AA1561" s="100">
        <f t="shared" si="124"/>
        <v>144.40376479559291</v>
      </c>
      <c r="AB1561">
        <v>0.27918500000000002</v>
      </c>
      <c r="AC1561">
        <v>-1</v>
      </c>
      <c r="AD1561">
        <v>8</v>
      </c>
      <c r="AE1561">
        <v>10</v>
      </c>
      <c r="AF1561" t="s">
        <v>225</v>
      </c>
      <c r="AG1561" s="99" t="s">
        <v>323</v>
      </c>
      <c r="AH1561">
        <v>1</v>
      </c>
      <c r="AI1561">
        <v>18</v>
      </c>
      <c r="AJ1561">
        <v>1</v>
      </c>
    </row>
    <row r="1562" spans="1:36" x14ac:dyDescent="0.2">
      <c r="A1562">
        <v>824689</v>
      </c>
      <c r="B1562" s="85">
        <v>46135</v>
      </c>
      <c r="C1562">
        <v>2026</v>
      </c>
      <c r="D1562">
        <v>4.4000000000000004</v>
      </c>
      <c r="E1562">
        <v>9.5</v>
      </c>
      <c r="F1562">
        <v>106</v>
      </c>
      <c r="G1562">
        <v>5</v>
      </c>
      <c r="H1562">
        <v>100</v>
      </c>
      <c r="I1562">
        <v>0.5</v>
      </c>
      <c r="J1562">
        <v>109</v>
      </c>
      <c r="K1562">
        <v>100</v>
      </c>
      <c r="L1562">
        <v>0.31173380000000001</v>
      </c>
      <c r="M1562">
        <v>21</v>
      </c>
      <c r="N1562">
        <v>-108</v>
      </c>
      <c r="O1562">
        <v>0.519231</v>
      </c>
      <c r="P1562">
        <v>-118</v>
      </c>
      <c r="Q1562">
        <v>-108</v>
      </c>
      <c r="R1562" s="99">
        <v>0.44382322899999999</v>
      </c>
      <c r="S1562" s="102">
        <f t="shared" si="120"/>
        <v>-125.31493050806499</v>
      </c>
      <c r="T1562" s="99">
        <v>0.57353293400000005</v>
      </c>
      <c r="U1562" s="102">
        <f t="shared" si="121"/>
        <v>134.48469523787335</v>
      </c>
      <c r="V1562">
        <v>0.40890900000000002</v>
      </c>
      <c r="W1562" s="100">
        <f t="shared" si="122"/>
        <v>144.55318909586242</v>
      </c>
      <c r="X1562">
        <v>0.612618</v>
      </c>
      <c r="Y1562" s="100">
        <f t="shared" si="123"/>
        <v>-158.14312487415523</v>
      </c>
      <c r="Z1562">
        <v>0.612618</v>
      </c>
      <c r="AA1562" s="100">
        <f t="shared" si="124"/>
        <v>-158.14312487415523</v>
      </c>
      <c r="AB1562">
        <v>0.65</v>
      </c>
      <c r="AC1562">
        <v>1</v>
      </c>
      <c r="AD1562">
        <v>8</v>
      </c>
      <c r="AE1562">
        <v>7</v>
      </c>
      <c r="AF1562" t="s">
        <v>222</v>
      </c>
      <c r="AG1562" s="99" t="s">
        <v>326</v>
      </c>
      <c r="AH1562">
        <v>-1</v>
      </c>
      <c r="AI1562">
        <v>15</v>
      </c>
      <c r="AJ1562">
        <v>1</v>
      </c>
    </row>
    <row r="1563" spans="1:36" x14ac:dyDescent="0.2">
      <c r="A1563">
        <v>824770</v>
      </c>
      <c r="B1563" s="85">
        <v>46135</v>
      </c>
      <c r="C1563">
        <v>2026</v>
      </c>
      <c r="D1563">
        <v>4.4000000000000004</v>
      </c>
      <c r="E1563">
        <v>7.5</v>
      </c>
      <c r="F1563">
        <v>-112</v>
      </c>
      <c r="G1563">
        <v>3</v>
      </c>
      <c r="H1563">
        <v>126</v>
      </c>
      <c r="I1563">
        <v>0.44247799999999998</v>
      </c>
      <c r="J1563">
        <v>134</v>
      </c>
      <c r="K1563">
        <v>126</v>
      </c>
      <c r="L1563">
        <v>0.34564541199999999</v>
      </c>
      <c r="M1563">
        <v>19</v>
      </c>
      <c r="N1563">
        <v>-162</v>
      </c>
      <c r="O1563">
        <v>0.61832100000000001</v>
      </c>
      <c r="P1563">
        <v>-158</v>
      </c>
      <c r="Q1563">
        <v>-162</v>
      </c>
      <c r="R1563" s="99">
        <v>0.53184836499999999</v>
      </c>
      <c r="S1563" s="102">
        <f t="shared" si="120"/>
        <v>113.60600396066116</v>
      </c>
      <c r="T1563" s="99">
        <v>0.60216778000000004</v>
      </c>
      <c r="U1563" s="102">
        <f t="shared" si="121"/>
        <v>151.36224511931189</v>
      </c>
      <c r="V1563">
        <v>0.5</v>
      </c>
      <c r="W1563" s="100">
        <f t="shared" si="122"/>
        <v>-100</v>
      </c>
      <c r="X1563">
        <v>0.5</v>
      </c>
      <c r="Y1563" s="100">
        <f t="shared" si="123"/>
        <v>-100</v>
      </c>
      <c r="Z1563">
        <v>0.5</v>
      </c>
      <c r="AA1563" s="100">
        <f t="shared" si="124"/>
        <v>-100</v>
      </c>
      <c r="AB1563">
        <v>0.29247800000000002</v>
      </c>
      <c r="AC1563">
        <v>-1</v>
      </c>
      <c r="AD1563">
        <v>2</v>
      </c>
      <c r="AE1563">
        <v>4</v>
      </c>
      <c r="AF1563" t="s">
        <v>225</v>
      </c>
      <c r="AG1563" s="99" t="s">
        <v>323</v>
      </c>
      <c r="AH1563">
        <v>1</v>
      </c>
      <c r="AI1563">
        <v>6</v>
      </c>
      <c r="AJ1563">
        <v>-1</v>
      </c>
    </row>
    <row r="1564" spans="1:36" x14ac:dyDescent="0.2">
      <c r="A1564">
        <v>825096</v>
      </c>
      <c r="B1564" s="85">
        <v>46135</v>
      </c>
      <c r="C1564">
        <v>2026</v>
      </c>
      <c r="D1564">
        <v>4.4000000000000004</v>
      </c>
      <c r="E1564">
        <v>8.5</v>
      </c>
      <c r="F1564">
        <v>107</v>
      </c>
      <c r="G1564">
        <v>1</v>
      </c>
      <c r="H1564">
        <v>-140</v>
      </c>
      <c r="I1564">
        <v>0.58333299999999999</v>
      </c>
      <c r="J1564">
        <v>-147</v>
      </c>
      <c r="K1564">
        <v>-140</v>
      </c>
      <c r="L1564">
        <v>0.340368381</v>
      </c>
      <c r="M1564">
        <v>9</v>
      </c>
      <c r="N1564">
        <v>129</v>
      </c>
      <c r="O1564">
        <v>0.43668099999999999</v>
      </c>
      <c r="P1564">
        <v>133</v>
      </c>
      <c r="Q1564">
        <v>129</v>
      </c>
      <c r="R1564" s="99">
        <v>0.49896923100000001</v>
      </c>
      <c r="S1564" s="102">
        <f t="shared" si="120"/>
        <v>-100.41315934368707</v>
      </c>
      <c r="T1564" s="99">
        <v>0.37268453000000001</v>
      </c>
      <c r="U1564" s="102">
        <f t="shared" si="121"/>
        <v>-168.32345308242336</v>
      </c>
      <c r="V1564">
        <v>0.59975000000000001</v>
      </c>
      <c r="W1564" s="100">
        <f t="shared" si="122"/>
        <v>-149.84384759525298</v>
      </c>
      <c r="X1564">
        <v>0.57835400000000003</v>
      </c>
      <c r="Y1564" s="100">
        <f t="shared" si="123"/>
        <v>-137.16577413280336</v>
      </c>
      <c r="Z1564">
        <v>0.57835400000000003</v>
      </c>
      <c r="AA1564" s="100">
        <f t="shared" si="124"/>
        <v>-137.16577413280336</v>
      </c>
      <c r="AB1564">
        <v>0.43333300000000002</v>
      </c>
      <c r="AC1564">
        <v>-1</v>
      </c>
      <c r="AD1564">
        <v>1</v>
      </c>
      <c r="AE1564">
        <v>4</v>
      </c>
      <c r="AF1564" t="s">
        <v>228</v>
      </c>
      <c r="AG1564" s="99" t="s">
        <v>324</v>
      </c>
      <c r="AH1564">
        <v>-1</v>
      </c>
      <c r="AI1564">
        <v>5</v>
      </c>
      <c r="AJ1564">
        <v>-1</v>
      </c>
    </row>
    <row r="1565" spans="1:36" x14ac:dyDescent="0.2">
      <c r="A1565">
        <v>822827</v>
      </c>
      <c r="B1565" s="85">
        <v>46136</v>
      </c>
      <c r="C1565">
        <v>2026</v>
      </c>
      <c r="D1565">
        <v>4.4000000000000004</v>
      </c>
      <c r="E1565">
        <v>8</v>
      </c>
      <c r="F1565">
        <v>101</v>
      </c>
      <c r="G1565">
        <v>29</v>
      </c>
      <c r="H1565">
        <v>106</v>
      </c>
      <c r="I1565">
        <v>0.48543700000000001</v>
      </c>
      <c r="J1565">
        <v>116</v>
      </c>
      <c r="K1565">
        <v>106</v>
      </c>
      <c r="L1565">
        <v>0.33360588699999999</v>
      </c>
      <c r="M1565">
        <v>7</v>
      </c>
      <c r="N1565">
        <v>-115</v>
      </c>
      <c r="O1565">
        <v>0.53488400000000003</v>
      </c>
      <c r="P1565">
        <v>-128</v>
      </c>
      <c r="Q1565">
        <v>-115</v>
      </c>
      <c r="R1565" s="99">
        <v>0.50689194000000004</v>
      </c>
      <c r="S1565" s="102">
        <f t="shared" si="120"/>
        <v>102.79530616473802</v>
      </c>
      <c r="T1565" s="99">
        <v>0.58981919000000005</v>
      </c>
      <c r="U1565" s="102">
        <f t="shared" si="121"/>
        <v>143.79492546226143</v>
      </c>
      <c r="V1565">
        <v>0.57598300000000002</v>
      </c>
      <c r="W1565" s="100">
        <f t="shared" si="122"/>
        <v>-135.83960077072385</v>
      </c>
      <c r="X1565">
        <v>0.54203000000000001</v>
      </c>
      <c r="Y1565" s="100">
        <f t="shared" si="123"/>
        <v>-118.35491407734131</v>
      </c>
      <c r="Z1565">
        <v>0.54203000000000001</v>
      </c>
      <c r="AA1565" s="100">
        <f t="shared" si="124"/>
        <v>-118.35491407734131</v>
      </c>
      <c r="AB1565">
        <v>0.33543699999999999</v>
      </c>
      <c r="AC1565">
        <v>-1</v>
      </c>
      <c r="AD1565">
        <v>6</v>
      </c>
      <c r="AE1565">
        <v>8</v>
      </c>
      <c r="AF1565" t="s">
        <v>225</v>
      </c>
      <c r="AG1565" s="99" t="s">
        <v>323</v>
      </c>
      <c r="AH1565">
        <v>1</v>
      </c>
      <c r="AI1565">
        <v>14</v>
      </c>
      <c r="AJ1565">
        <v>1</v>
      </c>
    </row>
    <row r="1566" spans="1:36" x14ac:dyDescent="0.2">
      <c r="A1566">
        <v>822909</v>
      </c>
      <c r="B1566" s="85">
        <v>46136</v>
      </c>
      <c r="C1566">
        <v>2026</v>
      </c>
      <c r="D1566">
        <v>4.4000000000000004</v>
      </c>
      <c r="E1566">
        <v>8</v>
      </c>
      <c r="F1566">
        <v>101</v>
      </c>
      <c r="G1566">
        <v>28</v>
      </c>
      <c r="H1566">
        <v>-128</v>
      </c>
      <c r="I1566">
        <v>0.56140400000000001</v>
      </c>
      <c r="J1566">
        <v>-147</v>
      </c>
      <c r="K1566">
        <v>-128</v>
      </c>
      <c r="L1566">
        <v>0.33222175900000001</v>
      </c>
      <c r="M1566">
        <v>20</v>
      </c>
      <c r="N1566">
        <v>118</v>
      </c>
      <c r="O1566">
        <v>0.45871600000000001</v>
      </c>
      <c r="P1566">
        <v>133</v>
      </c>
      <c r="Q1566">
        <v>118</v>
      </c>
      <c r="R1566" s="99">
        <v>0.48292779800000002</v>
      </c>
      <c r="S1566" s="102">
        <f t="shared" si="120"/>
        <v>-107.07029169606844</v>
      </c>
      <c r="T1566" s="99">
        <v>0.44491070300000002</v>
      </c>
      <c r="U1566" s="102">
        <f t="shared" si="121"/>
        <v>-124.76420397555597</v>
      </c>
      <c r="V1566">
        <v>0.62349100000000002</v>
      </c>
      <c r="W1566" s="100">
        <f t="shared" si="122"/>
        <v>-165.59790071419275</v>
      </c>
      <c r="X1566">
        <v>0.607881</v>
      </c>
      <c r="Y1566" s="100">
        <f t="shared" si="123"/>
        <v>-155.02462262731467</v>
      </c>
      <c r="Z1566">
        <v>0.607881</v>
      </c>
      <c r="AA1566" s="100">
        <f t="shared" si="124"/>
        <v>-155.02462262731467</v>
      </c>
      <c r="AB1566">
        <v>0.41140399999999999</v>
      </c>
      <c r="AC1566">
        <v>-1</v>
      </c>
      <c r="AD1566">
        <v>1</v>
      </c>
      <c r="AE1566">
        <v>8</v>
      </c>
      <c r="AF1566" t="s">
        <v>226</v>
      </c>
      <c r="AG1566" s="99" t="s">
        <v>324</v>
      </c>
      <c r="AH1566">
        <v>-1</v>
      </c>
      <c r="AI1566">
        <v>9</v>
      </c>
      <c r="AJ1566">
        <v>1</v>
      </c>
    </row>
    <row r="1567" spans="1:36" x14ac:dyDescent="0.2">
      <c r="A1567">
        <v>822992</v>
      </c>
      <c r="B1567" s="85">
        <v>46136</v>
      </c>
      <c r="C1567">
        <v>2026</v>
      </c>
      <c r="D1567">
        <v>4.4000000000000004</v>
      </c>
      <c r="E1567">
        <v>7.5</v>
      </c>
      <c r="F1567">
        <v>115.5</v>
      </c>
      <c r="G1567">
        <v>27</v>
      </c>
      <c r="H1567">
        <v>-135</v>
      </c>
      <c r="I1567">
        <v>0.57446799999999998</v>
      </c>
      <c r="J1567">
        <v>-118</v>
      </c>
      <c r="K1567">
        <v>-135</v>
      </c>
      <c r="L1567">
        <v>0.32069846699999999</v>
      </c>
      <c r="M1567">
        <v>15</v>
      </c>
      <c r="N1567">
        <v>124</v>
      </c>
      <c r="O1567">
        <v>0.44642900000000002</v>
      </c>
      <c r="P1567">
        <v>107</v>
      </c>
      <c r="Q1567">
        <v>124</v>
      </c>
      <c r="R1567" s="99">
        <v>0.50766814400000004</v>
      </c>
      <c r="S1567" s="102">
        <f t="shared" si="120"/>
        <v>103.11503060651029</v>
      </c>
      <c r="T1567" s="99">
        <v>0.60242722100000001</v>
      </c>
      <c r="U1567" s="102">
        <f t="shared" si="121"/>
        <v>151.52627463964279</v>
      </c>
      <c r="V1567">
        <v>0.59538599999999997</v>
      </c>
      <c r="W1567" s="100">
        <f t="shared" si="122"/>
        <v>-147.1491347308793</v>
      </c>
      <c r="X1567">
        <v>0.52870799999999996</v>
      </c>
      <c r="Y1567" s="100">
        <f t="shared" si="123"/>
        <v>-112.18268080086229</v>
      </c>
      <c r="Z1567">
        <v>0.52870799999999996</v>
      </c>
      <c r="AA1567" s="100">
        <f t="shared" si="124"/>
        <v>-112.18268080086229</v>
      </c>
      <c r="AB1567">
        <v>0.724468</v>
      </c>
      <c r="AC1567">
        <v>1</v>
      </c>
      <c r="AD1567">
        <v>6</v>
      </c>
      <c r="AE1567">
        <v>2</v>
      </c>
      <c r="AF1567" t="s">
        <v>227</v>
      </c>
      <c r="AG1567" s="99" t="s">
        <v>325</v>
      </c>
      <c r="AH1567">
        <v>1</v>
      </c>
      <c r="AI1567">
        <v>8</v>
      </c>
      <c r="AJ1567">
        <v>1</v>
      </c>
    </row>
    <row r="1568" spans="1:36" x14ac:dyDescent="0.2">
      <c r="A1568">
        <v>823069</v>
      </c>
      <c r="B1568" s="85">
        <v>46136</v>
      </c>
      <c r="C1568">
        <v>2026</v>
      </c>
      <c r="D1568">
        <v>4.4000000000000004</v>
      </c>
      <c r="E1568">
        <v>8</v>
      </c>
      <c r="F1568">
        <v>-103</v>
      </c>
      <c r="G1568">
        <v>26</v>
      </c>
      <c r="H1568">
        <v>127</v>
      </c>
      <c r="I1568">
        <v>0.440529</v>
      </c>
      <c r="J1568">
        <v>142</v>
      </c>
      <c r="K1568">
        <v>127</v>
      </c>
      <c r="L1568">
        <v>0.33921411400000001</v>
      </c>
      <c r="M1568">
        <v>24</v>
      </c>
      <c r="N1568">
        <v>-138</v>
      </c>
      <c r="O1568">
        <v>0.57983200000000001</v>
      </c>
      <c r="P1568">
        <v>-157</v>
      </c>
      <c r="Q1568">
        <v>-138</v>
      </c>
      <c r="R1568" s="99">
        <v>0.50817638300000001</v>
      </c>
      <c r="S1568" s="102">
        <f t="shared" si="120"/>
        <v>103.32492491917078</v>
      </c>
      <c r="T1568" s="99">
        <v>0.577772654</v>
      </c>
      <c r="U1568" s="102">
        <f t="shared" si="121"/>
        <v>136.83923115676168</v>
      </c>
      <c r="V1568">
        <v>0.45156099999999999</v>
      </c>
      <c r="W1568" s="100">
        <f t="shared" si="122"/>
        <v>121.45402282305159</v>
      </c>
      <c r="X1568">
        <v>0.44125500000000001</v>
      </c>
      <c r="Y1568" s="100">
        <f t="shared" si="123"/>
        <v>126.62632718042856</v>
      </c>
      <c r="Z1568">
        <v>0.44125500000000001</v>
      </c>
      <c r="AA1568" s="100">
        <f t="shared" si="124"/>
        <v>126.62632718042856</v>
      </c>
      <c r="AB1568">
        <v>0.29052899999999998</v>
      </c>
      <c r="AC1568">
        <v>-1</v>
      </c>
      <c r="AD1568">
        <v>2</v>
      </c>
      <c r="AE1568">
        <v>3</v>
      </c>
      <c r="AF1568" t="s">
        <v>222</v>
      </c>
      <c r="AG1568" s="99" t="s">
        <v>323</v>
      </c>
      <c r="AH1568">
        <v>1</v>
      </c>
      <c r="AI1568">
        <v>5</v>
      </c>
      <c r="AJ1568">
        <v>-1</v>
      </c>
    </row>
    <row r="1569" spans="1:36" x14ac:dyDescent="0.2">
      <c r="A1569">
        <v>823232</v>
      </c>
      <c r="B1569" s="85">
        <v>46136</v>
      </c>
      <c r="C1569">
        <v>2026</v>
      </c>
      <c r="D1569">
        <v>4.4000000000000004</v>
      </c>
      <c r="E1569">
        <v>7.5</v>
      </c>
      <c r="F1569">
        <v>-103</v>
      </c>
      <c r="G1569">
        <v>25</v>
      </c>
      <c r="H1569">
        <v>-104</v>
      </c>
      <c r="I1569">
        <v>0.50980400000000003</v>
      </c>
      <c r="J1569">
        <v>-101</v>
      </c>
      <c r="K1569">
        <v>-104</v>
      </c>
      <c r="L1569">
        <v>0.32085561499999998</v>
      </c>
      <c r="M1569">
        <v>11</v>
      </c>
      <c r="N1569">
        <v>-104</v>
      </c>
      <c r="O1569">
        <v>0.50980400000000003</v>
      </c>
      <c r="P1569">
        <v>-109</v>
      </c>
      <c r="Q1569">
        <v>-104</v>
      </c>
      <c r="R1569" s="99">
        <v>0.52884654099999995</v>
      </c>
      <c r="S1569" s="102">
        <f t="shared" si="120"/>
        <v>112.24507236399168</v>
      </c>
      <c r="T1569" s="99">
        <v>0.64191448200000001</v>
      </c>
      <c r="U1569" s="102">
        <f t="shared" si="121"/>
        <v>179.26289942839858</v>
      </c>
      <c r="V1569">
        <v>0.54457800000000001</v>
      </c>
      <c r="W1569" s="100">
        <f t="shared" si="122"/>
        <v>-119.57656854521741</v>
      </c>
      <c r="X1569">
        <v>0.55284199999999994</v>
      </c>
      <c r="Y1569" s="100">
        <f t="shared" si="123"/>
        <v>-123.63459895607367</v>
      </c>
      <c r="Z1569">
        <v>0.55284199999999994</v>
      </c>
      <c r="AA1569" s="100">
        <f t="shared" si="124"/>
        <v>-123.63459895607367</v>
      </c>
      <c r="AB1569">
        <v>0.35980400000000001</v>
      </c>
      <c r="AC1569">
        <v>-1</v>
      </c>
      <c r="AD1569">
        <v>4</v>
      </c>
      <c r="AE1569">
        <v>9</v>
      </c>
      <c r="AF1569" t="s">
        <v>230</v>
      </c>
      <c r="AG1569" s="99" t="s">
        <v>323</v>
      </c>
      <c r="AH1569">
        <v>1</v>
      </c>
      <c r="AI1569">
        <v>13</v>
      </c>
      <c r="AJ1569">
        <v>1</v>
      </c>
    </row>
    <row r="1570" spans="1:36" x14ac:dyDescent="0.2">
      <c r="A1570">
        <v>823800</v>
      </c>
      <c r="B1570" s="85">
        <v>46136</v>
      </c>
      <c r="C1570">
        <v>2026</v>
      </c>
      <c r="D1570">
        <v>4.4000000000000004</v>
      </c>
      <c r="E1570">
        <v>7</v>
      </c>
      <c r="F1570">
        <v>-100</v>
      </c>
      <c r="G1570">
        <v>17</v>
      </c>
      <c r="H1570">
        <v>-104</v>
      </c>
      <c r="I1570">
        <v>0.50980400000000003</v>
      </c>
      <c r="J1570">
        <v>118</v>
      </c>
      <c r="K1570">
        <v>-104</v>
      </c>
      <c r="L1570">
        <v>0.32447985800000001</v>
      </c>
      <c r="M1570">
        <v>22</v>
      </c>
      <c r="N1570">
        <v>-104</v>
      </c>
      <c r="O1570">
        <v>0.50980400000000003</v>
      </c>
      <c r="P1570">
        <v>-127</v>
      </c>
      <c r="Q1570">
        <v>-104</v>
      </c>
      <c r="R1570" s="99">
        <v>0.51462707399999996</v>
      </c>
      <c r="S1570" s="102">
        <f t="shared" si="120"/>
        <v>106.02714870009045</v>
      </c>
      <c r="T1570" s="99">
        <v>0.51992432499999996</v>
      </c>
      <c r="U1570" s="102">
        <f t="shared" si="121"/>
        <v>108.30049345866148</v>
      </c>
      <c r="V1570">
        <v>0.55576599999999998</v>
      </c>
      <c r="W1570" s="100">
        <f t="shared" si="122"/>
        <v>-125.10658796940351</v>
      </c>
      <c r="X1570">
        <v>0.56808999999999998</v>
      </c>
      <c r="Y1570" s="100">
        <f t="shared" si="123"/>
        <v>-131.52971683915632</v>
      </c>
      <c r="Z1570">
        <v>0.56808999999999998</v>
      </c>
      <c r="AA1570" s="100">
        <f t="shared" si="124"/>
        <v>-131.52971683915632</v>
      </c>
      <c r="AB1570">
        <v>0.35980400000000001</v>
      </c>
      <c r="AC1570">
        <v>-1</v>
      </c>
      <c r="AD1570">
        <v>0</v>
      </c>
      <c r="AE1570">
        <v>6</v>
      </c>
      <c r="AF1570" t="s">
        <v>224</v>
      </c>
      <c r="AG1570" s="99" t="s">
        <v>323</v>
      </c>
      <c r="AH1570">
        <v>1</v>
      </c>
      <c r="AI1570">
        <v>6</v>
      </c>
      <c r="AJ1570">
        <v>-1</v>
      </c>
    </row>
    <row r="1571" spans="1:36" x14ac:dyDescent="0.2">
      <c r="A1571">
        <v>823962</v>
      </c>
      <c r="B1571" s="85">
        <v>46136</v>
      </c>
      <c r="C1571">
        <v>2026</v>
      </c>
      <c r="D1571">
        <v>4.4000000000000004</v>
      </c>
      <c r="E1571">
        <v>9</v>
      </c>
      <c r="F1571">
        <v>-106</v>
      </c>
      <c r="G1571">
        <v>14</v>
      </c>
      <c r="H1571">
        <v>-145</v>
      </c>
      <c r="I1571">
        <v>0.59183699999999995</v>
      </c>
      <c r="J1571">
        <v>-154</v>
      </c>
      <c r="K1571">
        <v>-145</v>
      </c>
      <c r="L1571">
        <v>0.32283795100000001</v>
      </c>
      <c r="M1571">
        <v>5</v>
      </c>
      <c r="N1571">
        <v>134</v>
      </c>
      <c r="O1571">
        <v>0.42735000000000001</v>
      </c>
      <c r="P1571">
        <v>139</v>
      </c>
      <c r="Q1571">
        <v>134</v>
      </c>
      <c r="R1571" s="99">
        <v>0.49608733500000002</v>
      </c>
      <c r="S1571" s="102">
        <f t="shared" si="120"/>
        <v>-101.57740975185345</v>
      </c>
      <c r="T1571" s="99">
        <v>0.46429910000000002</v>
      </c>
      <c r="U1571" s="102">
        <f t="shared" si="121"/>
        <v>-115.37840585949873</v>
      </c>
      <c r="V1571">
        <v>0.59231299999999998</v>
      </c>
      <c r="W1571" s="100">
        <f t="shared" si="122"/>
        <v>-145.28621221672506</v>
      </c>
      <c r="X1571">
        <v>0.57497399999999999</v>
      </c>
      <c r="Y1571" s="100">
        <f t="shared" si="123"/>
        <v>-135.2797240639396</v>
      </c>
      <c r="Z1571">
        <v>0.57497399999999999</v>
      </c>
      <c r="AA1571" s="100">
        <f t="shared" si="124"/>
        <v>-135.2797240639396</v>
      </c>
      <c r="AB1571">
        <v>0.44183699999999998</v>
      </c>
      <c r="AC1571">
        <v>-1</v>
      </c>
      <c r="AD1571">
        <v>4</v>
      </c>
      <c r="AE1571">
        <v>6</v>
      </c>
      <c r="AF1571" t="s">
        <v>225</v>
      </c>
      <c r="AG1571" s="99" t="s">
        <v>324</v>
      </c>
      <c r="AH1571">
        <v>-1</v>
      </c>
      <c r="AI1571">
        <v>10</v>
      </c>
      <c r="AJ1571">
        <v>1</v>
      </c>
    </row>
    <row r="1572" spans="1:36" x14ac:dyDescent="0.2">
      <c r="A1572">
        <v>824124</v>
      </c>
      <c r="B1572" s="85">
        <v>46136</v>
      </c>
      <c r="C1572">
        <v>2026</v>
      </c>
      <c r="D1572">
        <v>4.4000000000000004</v>
      </c>
      <c r="E1572">
        <v>8.5</v>
      </c>
      <c r="F1572">
        <v>106</v>
      </c>
      <c r="G1572">
        <v>13</v>
      </c>
      <c r="H1572">
        <v>-104</v>
      </c>
      <c r="I1572">
        <v>0.50980400000000003</v>
      </c>
      <c r="J1572">
        <v>-110</v>
      </c>
      <c r="K1572">
        <v>-104</v>
      </c>
      <c r="L1572">
        <v>0.32365466500000001</v>
      </c>
      <c r="M1572">
        <v>4</v>
      </c>
      <c r="N1572">
        <v>-104</v>
      </c>
      <c r="O1572">
        <v>0.50980400000000003</v>
      </c>
      <c r="P1572">
        <v>100</v>
      </c>
      <c r="Q1572">
        <v>-104</v>
      </c>
      <c r="R1572" s="99">
        <v>0.51807228900000002</v>
      </c>
      <c r="S1572" s="102">
        <f t="shared" si="120"/>
        <v>107.49999993256252</v>
      </c>
      <c r="T1572" s="99">
        <v>0.517608658</v>
      </c>
      <c r="U1572" s="102">
        <f t="shared" si="121"/>
        <v>107.30056966901367</v>
      </c>
      <c r="V1572">
        <v>0.56906599999999996</v>
      </c>
      <c r="W1572" s="100">
        <f t="shared" si="122"/>
        <v>-132.05409645096461</v>
      </c>
      <c r="X1572">
        <v>0.56083700000000003</v>
      </c>
      <c r="Y1572" s="100">
        <f t="shared" si="123"/>
        <v>-127.70588596944643</v>
      </c>
      <c r="Z1572">
        <v>0.56083700000000003</v>
      </c>
      <c r="AA1572" s="100">
        <f t="shared" si="124"/>
        <v>-127.70588596944643</v>
      </c>
      <c r="AB1572">
        <v>0.65980399999999995</v>
      </c>
      <c r="AC1572">
        <v>1</v>
      </c>
      <c r="AD1572">
        <v>6</v>
      </c>
      <c r="AE1572">
        <v>3</v>
      </c>
      <c r="AF1572" t="s">
        <v>228</v>
      </c>
      <c r="AG1572" s="99" t="s">
        <v>326</v>
      </c>
      <c r="AH1572">
        <v>-1</v>
      </c>
      <c r="AI1572">
        <v>9</v>
      </c>
      <c r="AJ1572">
        <v>1</v>
      </c>
    </row>
    <row r="1573" spans="1:36" x14ac:dyDescent="0.2">
      <c r="A1573">
        <v>824204</v>
      </c>
      <c r="B1573" s="85">
        <v>46136</v>
      </c>
      <c r="C1573">
        <v>2026</v>
      </c>
      <c r="D1573">
        <v>4.4000000000000004</v>
      </c>
      <c r="E1573">
        <v>9</v>
      </c>
      <c r="F1573">
        <v>-107.5</v>
      </c>
      <c r="G1573">
        <v>12</v>
      </c>
      <c r="H1573">
        <v>137</v>
      </c>
      <c r="I1573">
        <v>0.42194100000000001</v>
      </c>
      <c r="J1573">
        <v>130</v>
      </c>
      <c r="K1573">
        <v>137</v>
      </c>
      <c r="L1573">
        <v>0.32174260599999999</v>
      </c>
      <c r="M1573">
        <v>19</v>
      </c>
      <c r="N1573">
        <v>-155</v>
      </c>
      <c r="O1573">
        <v>0.60784300000000002</v>
      </c>
      <c r="P1573">
        <v>-143</v>
      </c>
      <c r="Q1573">
        <v>-155</v>
      </c>
      <c r="R1573" s="99">
        <v>0.53825009899999998</v>
      </c>
      <c r="S1573" s="102">
        <f t="shared" si="120"/>
        <v>116.56745303774304</v>
      </c>
      <c r="T1573" s="99">
        <v>0.55467097799999998</v>
      </c>
      <c r="U1573" s="102">
        <f t="shared" si="121"/>
        <v>124.5530721328106</v>
      </c>
      <c r="V1573">
        <v>0.45835900000000002</v>
      </c>
      <c r="W1573" s="100">
        <f t="shared" si="122"/>
        <v>118.16960068417987</v>
      </c>
      <c r="X1573">
        <v>0.43897599999999998</v>
      </c>
      <c r="Y1573" s="100">
        <f t="shared" si="123"/>
        <v>127.80288671818049</v>
      </c>
      <c r="Z1573">
        <v>0.43897599999999998</v>
      </c>
      <c r="AA1573" s="100">
        <f t="shared" si="124"/>
        <v>127.80288671818049</v>
      </c>
      <c r="AB1573">
        <v>0.27194099999999999</v>
      </c>
      <c r="AC1573">
        <v>-1</v>
      </c>
      <c r="AD1573">
        <v>4</v>
      </c>
      <c r="AE1573">
        <v>12</v>
      </c>
      <c r="AF1573" t="s">
        <v>223</v>
      </c>
      <c r="AG1573" s="99" t="s">
        <v>323</v>
      </c>
      <c r="AH1573">
        <v>1</v>
      </c>
      <c r="AI1573">
        <v>16</v>
      </c>
      <c r="AJ1573">
        <v>1</v>
      </c>
    </row>
    <row r="1574" spans="1:36" x14ac:dyDescent="0.2">
      <c r="A1574">
        <v>824529</v>
      </c>
      <c r="B1574" s="85">
        <v>46136</v>
      </c>
      <c r="C1574">
        <v>2026</v>
      </c>
      <c r="D1574">
        <v>4.4000000000000004</v>
      </c>
      <c r="E1574">
        <v>9</v>
      </c>
      <c r="F1574">
        <v>-108.5</v>
      </c>
      <c r="G1574">
        <v>6</v>
      </c>
      <c r="H1574">
        <v>101</v>
      </c>
      <c r="I1574">
        <v>0.49751200000000001</v>
      </c>
      <c r="J1574">
        <v>119</v>
      </c>
      <c r="K1574">
        <v>101</v>
      </c>
      <c r="L1574">
        <v>0.333208536</v>
      </c>
      <c r="M1574">
        <v>10</v>
      </c>
      <c r="N1574">
        <v>-109</v>
      </c>
      <c r="O1574">
        <v>0.52153099999999997</v>
      </c>
      <c r="P1574">
        <v>-131</v>
      </c>
      <c r="Q1574">
        <v>-109</v>
      </c>
      <c r="R1574" s="99">
        <v>0.52712442400000004</v>
      </c>
      <c r="S1574" s="102">
        <f t="shared" si="120"/>
        <v>111.47211883068371</v>
      </c>
      <c r="T1574" s="99">
        <v>0.46374367599999999</v>
      </c>
      <c r="U1574" s="102">
        <f t="shared" si="121"/>
        <v>-115.6363637398691</v>
      </c>
      <c r="V1574">
        <v>0.47057900000000003</v>
      </c>
      <c r="W1574" s="100">
        <f t="shared" si="122"/>
        <v>112.50417039434396</v>
      </c>
      <c r="X1574">
        <v>0.48458800000000002</v>
      </c>
      <c r="Y1574" s="100">
        <f t="shared" si="123"/>
        <v>106.36086737599774</v>
      </c>
      <c r="Z1574">
        <v>0.48458800000000002</v>
      </c>
      <c r="AA1574" s="100">
        <f t="shared" si="124"/>
        <v>106.36086737599774</v>
      </c>
      <c r="AB1574">
        <v>0.64751199999999998</v>
      </c>
      <c r="AC1574">
        <v>1</v>
      </c>
      <c r="AD1574">
        <v>9</v>
      </c>
      <c r="AE1574">
        <v>8</v>
      </c>
      <c r="AF1574" t="s">
        <v>222</v>
      </c>
      <c r="AG1574" s="99" t="s">
        <v>326</v>
      </c>
      <c r="AH1574">
        <v>-1</v>
      </c>
      <c r="AI1574">
        <v>17</v>
      </c>
      <c r="AJ1574">
        <v>1</v>
      </c>
    </row>
    <row r="1575" spans="1:36" x14ac:dyDescent="0.2">
      <c r="A1575">
        <v>824611</v>
      </c>
      <c r="B1575" s="85">
        <v>46136</v>
      </c>
      <c r="C1575">
        <v>2026</v>
      </c>
      <c r="D1575">
        <v>4.4000000000000004</v>
      </c>
      <c r="E1575">
        <v>9</v>
      </c>
      <c r="F1575">
        <v>-122</v>
      </c>
      <c r="G1575">
        <v>9</v>
      </c>
      <c r="H1575">
        <v>-126</v>
      </c>
      <c r="I1575">
        <v>0.55752199999999996</v>
      </c>
      <c r="J1575">
        <v>-134</v>
      </c>
      <c r="K1575">
        <v>-126</v>
      </c>
      <c r="L1575">
        <v>0.33585476600000003</v>
      </c>
      <c r="M1575">
        <v>16</v>
      </c>
      <c r="N1575">
        <v>108</v>
      </c>
      <c r="O1575">
        <v>0.480769</v>
      </c>
      <c r="P1575">
        <v>114</v>
      </c>
      <c r="Q1575">
        <v>108</v>
      </c>
      <c r="R1575" s="99">
        <v>0.49123207099999999</v>
      </c>
      <c r="S1575" s="102">
        <f t="shared" si="120"/>
        <v>-103.56977059016165</v>
      </c>
      <c r="T1575" s="99">
        <v>0.12742489100000001</v>
      </c>
      <c r="U1575" s="102">
        <f t="shared" si="121"/>
        <v>-684.77602935520667</v>
      </c>
      <c r="V1575">
        <v>0.5</v>
      </c>
      <c r="W1575" s="100">
        <f t="shared" si="122"/>
        <v>-100</v>
      </c>
      <c r="X1575">
        <v>0.5</v>
      </c>
      <c r="Y1575" s="100">
        <f t="shared" si="123"/>
        <v>-100</v>
      </c>
      <c r="Z1575">
        <v>0.5</v>
      </c>
      <c r="AA1575" s="100">
        <f t="shared" si="124"/>
        <v>-100</v>
      </c>
      <c r="AB1575">
        <v>0.70752199999999998</v>
      </c>
      <c r="AC1575">
        <v>1</v>
      </c>
      <c r="AD1575">
        <v>5</v>
      </c>
      <c r="AE1575">
        <v>4</v>
      </c>
      <c r="AF1575" t="s">
        <v>222</v>
      </c>
      <c r="AG1575" s="99" t="s">
        <v>325</v>
      </c>
      <c r="AH1575">
        <v>1</v>
      </c>
      <c r="AI1575">
        <v>9</v>
      </c>
      <c r="AJ1575">
        <v>0</v>
      </c>
    </row>
    <row r="1576" spans="1:36" x14ac:dyDescent="0.2">
      <c r="A1576">
        <v>824854</v>
      </c>
      <c r="B1576" s="85">
        <v>46136</v>
      </c>
      <c r="C1576">
        <v>2026</v>
      </c>
      <c r="D1576">
        <v>4.4000000000000004</v>
      </c>
      <c r="E1576">
        <v>8.5</v>
      </c>
      <c r="F1576">
        <v>-107</v>
      </c>
      <c r="G1576">
        <v>2</v>
      </c>
      <c r="H1576">
        <v>-119</v>
      </c>
      <c r="I1576">
        <v>0.54337899999999995</v>
      </c>
      <c r="J1576">
        <v>-115</v>
      </c>
      <c r="K1576">
        <v>-119</v>
      </c>
      <c r="L1576">
        <v>0.32065001999999998</v>
      </c>
      <c r="M1576">
        <v>3</v>
      </c>
      <c r="N1576">
        <v>110</v>
      </c>
      <c r="O1576">
        <v>0.47619</v>
      </c>
      <c r="P1576">
        <v>104</v>
      </c>
      <c r="Q1576">
        <v>110</v>
      </c>
      <c r="R1576" s="99">
        <v>0.48872579500000002</v>
      </c>
      <c r="S1576" s="102">
        <f t="shared" si="120"/>
        <v>-104.61371391293149</v>
      </c>
      <c r="T1576" s="99">
        <v>0.55274857600000005</v>
      </c>
      <c r="U1576" s="102">
        <f t="shared" si="121"/>
        <v>123.58788509972416</v>
      </c>
      <c r="V1576">
        <v>0.50087300000000001</v>
      </c>
      <c r="W1576" s="100">
        <f t="shared" si="122"/>
        <v>-100.34981076960375</v>
      </c>
      <c r="X1576">
        <v>0.55706100000000003</v>
      </c>
      <c r="Y1576" s="100">
        <f t="shared" si="123"/>
        <v>-125.76472155308069</v>
      </c>
      <c r="Z1576">
        <v>0.55706100000000003</v>
      </c>
      <c r="AA1576" s="100">
        <f t="shared" si="124"/>
        <v>-125.76472155308069</v>
      </c>
      <c r="AB1576">
        <v>0.69337899999999997</v>
      </c>
      <c r="AC1576">
        <v>1</v>
      </c>
      <c r="AD1576">
        <v>10</v>
      </c>
      <c r="AE1576">
        <v>3</v>
      </c>
      <c r="AF1576" t="s">
        <v>226</v>
      </c>
      <c r="AG1576" s="99" t="s">
        <v>325</v>
      </c>
      <c r="AH1576">
        <v>1</v>
      </c>
      <c r="AI1576">
        <v>13</v>
      </c>
      <c r="AJ1576">
        <v>1</v>
      </c>
    </row>
    <row r="1577" spans="1:36" x14ac:dyDescent="0.2">
      <c r="A1577">
        <v>822826</v>
      </c>
      <c r="B1577" s="85">
        <v>46137</v>
      </c>
      <c r="C1577">
        <v>2026</v>
      </c>
      <c r="D1577">
        <v>4.4000000000000004</v>
      </c>
      <c r="E1577">
        <v>7</v>
      </c>
      <c r="F1577">
        <v>-106</v>
      </c>
      <c r="G1577">
        <v>29</v>
      </c>
      <c r="H1577">
        <v>-143</v>
      </c>
      <c r="I1577">
        <v>0.58847700000000003</v>
      </c>
      <c r="J1577">
        <v>-138</v>
      </c>
      <c r="K1577">
        <v>-143</v>
      </c>
      <c r="L1577">
        <v>0.33360588699999999</v>
      </c>
      <c r="M1577">
        <v>7</v>
      </c>
      <c r="N1577">
        <v>129</v>
      </c>
      <c r="O1577">
        <v>0.43668099999999999</v>
      </c>
      <c r="P1577">
        <v>125</v>
      </c>
      <c r="Q1577">
        <v>129</v>
      </c>
      <c r="R1577" s="99">
        <v>0.51611522899999995</v>
      </c>
      <c r="S1577" s="102">
        <f t="shared" si="120"/>
        <v>106.66077130995302</v>
      </c>
      <c r="T1577" s="99">
        <v>0.48934543600000002</v>
      </c>
      <c r="U1577" s="102">
        <f t="shared" si="121"/>
        <v>-104.35461872786323</v>
      </c>
      <c r="V1577">
        <v>0.59630899999999998</v>
      </c>
      <c r="W1577" s="100">
        <f t="shared" si="122"/>
        <v>-147.71421706205982</v>
      </c>
      <c r="X1577">
        <v>0.55066800000000005</v>
      </c>
      <c r="Y1577" s="100">
        <f t="shared" si="123"/>
        <v>-122.55258917682251</v>
      </c>
      <c r="Z1577">
        <v>0.55066800000000005</v>
      </c>
      <c r="AA1577" s="100">
        <f t="shared" si="124"/>
        <v>-122.55258917682251</v>
      </c>
      <c r="AB1577">
        <v>0.73847700000000005</v>
      </c>
      <c r="AC1577">
        <v>1</v>
      </c>
      <c r="AD1577">
        <v>5</v>
      </c>
      <c r="AE1577">
        <v>3</v>
      </c>
      <c r="AF1577" t="s">
        <v>225</v>
      </c>
      <c r="AG1577" s="99" t="s">
        <v>325</v>
      </c>
      <c r="AH1577">
        <v>1</v>
      </c>
      <c r="AI1577">
        <v>8</v>
      </c>
      <c r="AJ1577">
        <v>1</v>
      </c>
    </row>
    <row r="1578" spans="1:36" x14ac:dyDescent="0.2">
      <c r="A1578">
        <v>822910</v>
      </c>
      <c r="B1578" s="85">
        <v>46137</v>
      </c>
      <c r="C1578">
        <v>2026</v>
      </c>
      <c r="D1578">
        <v>4.4000000000000004</v>
      </c>
      <c r="E1578">
        <v>8</v>
      </c>
      <c r="F1578">
        <v>-104.5</v>
      </c>
      <c r="G1578">
        <v>28</v>
      </c>
      <c r="H1578">
        <v>-122</v>
      </c>
      <c r="I1578">
        <v>0.54954999999999998</v>
      </c>
      <c r="J1578">
        <v>-125</v>
      </c>
      <c r="K1578">
        <v>-122</v>
      </c>
      <c r="L1578">
        <v>0.33222175900000001</v>
      </c>
      <c r="M1578">
        <v>20</v>
      </c>
      <c r="N1578">
        <v>110</v>
      </c>
      <c r="O1578">
        <v>0.47619</v>
      </c>
      <c r="P1578">
        <v>113</v>
      </c>
      <c r="Q1578">
        <v>110</v>
      </c>
      <c r="R1578" s="99">
        <v>0.48559956999999998</v>
      </c>
      <c r="S1578" s="102">
        <f t="shared" si="120"/>
        <v>-105.93098960116461</v>
      </c>
      <c r="T1578" s="99">
        <v>0.38462333999999998</v>
      </c>
      <c r="U1578" s="102">
        <f t="shared" si="121"/>
        <v>-159.99462227123297</v>
      </c>
      <c r="V1578">
        <v>0.55533699999999997</v>
      </c>
      <c r="W1578" s="100">
        <f t="shared" si="122"/>
        <v>-124.88941063232156</v>
      </c>
      <c r="X1578">
        <v>0.58596499999999996</v>
      </c>
      <c r="Y1578" s="100">
        <f t="shared" si="123"/>
        <v>-141.525474899465</v>
      </c>
      <c r="Z1578">
        <v>0.58596499999999996</v>
      </c>
      <c r="AA1578" s="100">
        <f t="shared" si="124"/>
        <v>-141.525474899465</v>
      </c>
      <c r="AB1578">
        <v>0.69955000000000001</v>
      </c>
      <c r="AC1578">
        <v>1</v>
      </c>
      <c r="AD1578">
        <v>4</v>
      </c>
      <c r="AE1578">
        <v>3</v>
      </c>
      <c r="AF1578" t="s">
        <v>222</v>
      </c>
      <c r="AG1578" s="99" t="s">
        <v>325</v>
      </c>
      <c r="AH1578">
        <v>1</v>
      </c>
      <c r="AI1578">
        <v>7</v>
      </c>
      <c r="AJ1578">
        <v>-1</v>
      </c>
    </row>
    <row r="1579" spans="1:36" x14ac:dyDescent="0.2">
      <c r="A1579">
        <v>822989</v>
      </c>
      <c r="B1579" s="85">
        <v>46137</v>
      </c>
      <c r="C1579">
        <v>2026</v>
      </c>
      <c r="D1579">
        <v>4.4000000000000004</v>
      </c>
      <c r="E1579">
        <v>8.5</v>
      </c>
      <c r="F1579">
        <v>-104.5</v>
      </c>
      <c r="G1579">
        <v>27</v>
      </c>
      <c r="H1579">
        <v>-129</v>
      </c>
      <c r="I1579">
        <v>0.56331900000000001</v>
      </c>
      <c r="J1579">
        <v>-137</v>
      </c>
      <c r="K1579">
        <v>-129</v>
      </c>
      <c r="L1579">
        <v>0.32069846699999999</v>
      </c>
      <c r="M1579">
        <v>15</v>
      </c>
      <c r="N1579">
        <v>117</v>
      </c>
      <c r="O1579">
        <v>0.46082899999999999</v>
      </c>
      <c r="P1579">
        <v>124</v>
      </c>
      <c r="Q1579">
        <v>117</v>
      </c>
      <c r="R1579" s="99">
        <v>0.50363224699999998</v>
      </c>
      <c r="S1579" s="102">
        <f t="shared" si="120"/>
        <v>101.46353060933029</v>
      </c>
      <c r="T1579" s="99">
        <v>0.51479221799999997</v>
      </c>
      <c r="U1579" s="102">
        <f t="shared" si="121"/>
        <v>106.09727153963905</v>
      </c>
      <c r="V1579">
        <v>0.57623800000000003</v>
      </c>
      <c r="W1579" s="100">
        <f t="shared" si="122"/>
        <v>-135.98151792751594</v>
      </c>
      <c r="X1579">
        <v>0.54161000000000004</v>
      </c>
      <c r="Y1579" s="100">
        <f t="shared" si="123"/>
        <v>-118.15484630991079</v>
      </c>
      <c r="Z1579">
        <v>0.54161000000000004</v>
      </c>
      <c r="AA1579" s="100">
        <f t="shared" si="124"/>
        <v>-118.15484630991079</v>
      </c>
      <c r="AB1579">
        <v>0.71331900000000004</v>
      </c>
      <c r="AC1579">
        <v>1</v>
      </c>
      <c r="AD1579">
        <v>6</v>
      </c>
      <c r="AE1579">
        <v>1</v>
      </c>
      <c r="AF1579" t="s">
        <v>230</v>
      </c>
      <c r="AG1579" s="99" t="s">
        <v>325</v>
      </c>
      <c r="AH1579">
        <v>1</v>
      </c>
      <c r="AI1579">
        <v>7</v>
      </c>
      <c r="AJ1579">
        <v>-1</v>
      </c>
    </row>
    <row r="1580" spans="1:36" x14ac:dyDescent="0.2">
      <c r="A1580">
        <v>823070</v>
      </c>
      <c r="B1580" s="85">
        <v>46137</v>
      </c>
      <c r="C1580">
        <v>2026</v>
      </c>
      <c r="D1580">
        <v>4.4000000000000004</v>
      </c>
      <c r="E1580">
        <v>7.5</v>
      </c>
      <c r="F1580">
        <v>-104.5</v>
      </c>
      <c r="G1580">
        <v>26</v>
      </c>
      <c r="H1580">
        <v>130</v>
      </c>
      <c r="I1580">
        <v>0.43478299999999998</v>
      </c>
      <c r="J1580">
        <v>125</v>
      </c>
      <c r="K1580">
        <v>130</v>
      </c>
      <c r="L1580">
        <v>0.33921411400000001</v>
      </c>
      <c r="M1580">
        <v>24</v>
      </c>
      <c r="N1580">
        <v>-143</v>
      </c>
      <c r="O1580">
        <v>0.58847700000000003</v>
      </c>
      <c r="P1580">
        <v>-137</v>
      </c>
      <c r="Q1580">
        <v>-143</v>
      </c>
      <c r="R1580" s="99">
        <v>0.51229716400000003</v>
      </c>
      <c r="S1580" s="102">
        <f t="shared" si="120"/>
        <v>105.0428921434445</v>
      </c>
      <c r="T1580" s="99">
        <v>0.58765048600000003</v>
      </c>
      <c r="U1580" s="102">
        <f t="shared" si="121"/>
        <v>142.51271458998252</v>
      </c>
      <c r="V1580">
        <v>0.46016899999999999</v>
      </c>
      <c r="W1580" s="100">
        <f t="shared" si="122"/>
        <v>117.3114660048808</v>
      </c>
      <c r="X1580">
        <v>0.43678099999999997</v>
      </c>
      <c r="Y1580" s="100">
        <f t="shared" si="123"/>
        <v>128.94768774282764</v>
      </c>
      <c r="Z1580">
        <v>0.43678099999999997</v>
      </c>
      <c r="AA1580" s="100">
        <f t="shared" si="124"/>
        <v>128.94768774282764</v>
      </c>
      <c r="AB1580">
        <v>0.28478300000000001</v>
      </c>
      <c r="AC1580">
        <v>-1</v>
      </c>
      <c r="AD1580">
        <v>9</v>
      </c>
      <c r="AE1580">
        <v>11</v>
      </c>
      <c r="AF1580" t="s">
        <v>225</v>
      </c>
      <c r="AG1580" s="99" t="s">
        <v>323</v>
      </c>
      <c r="AH1580">
        <v>1</v>
      </c>
      <c r="AI1580">
        <v>20</v>
      </c>
      <c r="AJ1580">
        <v>1</v>
      </c>
    </row>
    <row r="1581" spans="1:36" x14ac:dyDescent="0.2">
      <c r="A1581">
        <v>823229</v>
      </c>
      <c r="B1581" s="85">
        <v>46137</v>
      </c>
      <c r="C1581">
        <v>2026</v>
      </c>
      <c r="D1581">
        <v>4.4000000000000004</v>
      </c>
      <c r="E1581">
        <v>7.5</v>
      </c>
      <c r="F1581">
        <v>-104.5</v>
      </c>
      <c r="G1581">
        <v>25</v>
      </c>
      <c r="H1581">
        <v>-103</v>
      </c>
      <c r="I1581">
        <v>0.50738899999999998</v>
      </c>
      <c r="J1581">
        <v>-115</v>
      </c>
      <c r="K1581">
        <v>-103</v>
      </c>
      <c r="L1581">
        <v>0.32085561499999998</v>
      </c>
      <c r="M1581">
        <v>11</v>
      </c>
      <c r="N1581">
        <v>-107</v>
      </c>
      <c r="O1581">
        <v>0.51690800000000003</v>
      </c>
      <c r="P1581">
        <v>104</v>
      </c>
      <c r="Q1581">
        <v>-107</v>
      </c>
      <c r="R1581" s="99">
        <v>0.52679817299999998</v>
      </c>
      <c r="S1581" s="102">
        <f t="shared" si="120"/>
        <v>111.32631848439587</v>
      </c>
      <c r="T1581" s="99">
        <v>0.47503680599999998</v>
      </c>
      <c r="U1581" s="102">
        <f t="shared" si="121"/>
        <v>-110.51000414481568</v>
      </c>
      <c r="V1581">
        <v>0.57391400000000004</v>
      </c>
      <c r="W1581" s="100">
        <f t="shared" si="122"/>
        <v>-134.69440441600992</v>
      </c>
      <c r="X1581">
        <v>0.552145</v>
      </c>
      <c r="Y1581" s="100">
        <f t="shared" si="123"/>
        <v>-123.28655480010271</v>
      </c>
      <c r="Z1581">
        <v>0.552145</v>
      </c>
      <c r="AA1581" s="100">
        <f t="shared" si="124"/>
        <v>-123.28655480010271</v>
      </c>
      <c r="AB1581">
        <v>0.657389</v>
      </c>
      <c r="AC1581">
        <v>1</v>
      </c>
      <c r="AD1581">
        <v>6</v>
      </c>
      <c r="AE1581">
        <v>2</v>
      </c>
      <c r="AF1581" t="s">
        <v>227</v>
      </c>
      <c r="AG1581" s="99" t="s">
        <v>326</v>
      </c>
      <c r="AH1581">
        <v>-1</v>
      </c>
      <c r="AI1581">
        <v>8</v>
      </c>
      <c r="AJ1581">
        <v>1</v>
      </c>
    </row>
    <row r="1582" spans="1:36" x14ac:dyDescent="0.2">
      <c r="A1582">
        <v>823799</v>
      </c>
      <c r="B1582" s="85">
        <v>46137</v>
      </c>
      <c r="C1582">
        <v>2026</v>
      </c>
      <c r="D1582">
        <v>4.4000000000000004</v>
      </c>
      <c r="E1582">
        <v>8</v>
      </c>
      <c r="F1582">
        <v>-104.5</v>
      </c>
      <c r="G1582">
        <v>17</v>
      </c>
      <c r="H1582">
        <v>-141</v>
      </c>
      <c r="I1582">
        <v>0.58506199999999997</v>
      </c>
      <c r="J1582">
        <v>-134</v>
      </c>
      <c r="K1582">
        <v>-141</v>
      </c>
      <c r="L1582">
        <v>0.32447985800000001</v>
      </c>
      <c r="M1582">
        <v>22</v>
      </c>
      <c r="N1582">
        <v>127</v>
      </c>
      <c r="O1582">
        <v>0.440529</v>
      </c>
      <c r="P1582">
        <v>121</v>
      </c>
      <c r="Q1582">
        <v>127</v>
      </c>
      <c r="R1582" s="99">
        <v>0.520241811</v>
      </c>
      <c r="S1582" s="102">
        <f t="shared" si="120"/>
        <v>108.43833892327788</v>
      </c>
      <c r="T1582" s="99">
        <v>0.42052261299999999</v>
      </c>
      <c r="U1582" s="102">
        <f t="shared" si="121"/>
        <v>-137.79934041264033</v>
      </c>
      <c r="V1582">
        <v>0.63551400000000002</v>
      </c>
      <c r="W1582" s="100">
        <f t="shared" si="122"/>
        <v>-174.35896028928411</v>
      </c>
      <c r="X1582">
        <v>0.557786</v>
      </c>
      <c r="Y1582" s="100">
        <f t="shared" si="123"/>
        <v>-126.13485778378795</v>
      </c>
      <c r="Z1582">
        <v>0.557786</v>
      </c>
      <c r="AA1582" s="100">
        <f t="shared" si="124"/>
        <v>-126.13485778378795</v>
      </c>
      <c r="AB1582">
        <v>0.435062</v>
      </c>
      <c r="AC1582">
        <v>-1</v>
      </c>
      <c r="AD1582">
        <v>3</v>
      </c>
      <c r="AE1582">
        <v>6</v>
      </c>
      <c r="AF1582" t="s">
        <v>228</v>
      </c>
      <c r="AG1582" s="99" t="s">
        <v>324</v>
      </c>
      <c r="AH1582">
        <v>-1</v>
      </c>
      <c r="AI1582">
        <v>9</v>
      </c>
      <c r="AJ1582">
        <v>1</v>
      </c>
    </row>
    <row r="1583" spans="1:36" x14ac:dyDescent="0.2">
      <c r="A1583">
        <v>823960</v>
      </c>
      <c r="B1583" s="85">
        <v>46137</v>
      </c>
      <c r="C1583">
        <v>2026</v>
      </c>
      <c r="D1583">
        <v>4.4000000000000004</v>
      </c>
      <c r="E1583">
        <v>9.5</v>
      </c>
      <c r="F1583">
        <v>-105</v>
      </c>
      <c r="G1583">
        <v>14</v>
      </c>
      <c r="H1583">
        <v>-120</v>
      </c>
      <c r="I1583">
        <v>0.54545500000000002</v>
      </c>
      <c r="J1583">
        <v>-131</v>
      </c>
      <c r="K1583">
        <v>-120</v>
      </c>
      <c r="L1583">
        <v>0.32283795100000001</v>
      </c>
      <c r="M1583">
        <v>5</v>
      </c>
      <c r="N1583">
        <v>108</v>
      </c>
      <c r="O1583">
        <v>0.480769</v>
      </c>
      <c r="P1583">
        <v>118</v>
      </c>
      <c r="Q1583">
        <v>108</v>
      </c>
      <c r="R1583" s="99">
        <v>0.50303306000000003</v>
      </c>
      <c r="S1583" s="102">
        <f t="shared" si="120"/>
        <v>101.220628478828</v>
      </c>
      <c r="T1583" s="99">
        <v>0.58574239400000006</v>
      </c>
      <c r="U1583" s="102">
        <f t="shared" si="121"/>
        <v>141.39568845961034</v>
      </c>
      <c r="V1583">
        <v>0.60486700000000004</v>
      </c>
      <c r="W1583" s="100">
        <f t="shared" si="122"/>
        <v>-153.07934290479409</v>
      </c>
      <c r="X1583">
        <v>0.57715899999999998</v>
      </c>
      <c r="Y1583" s="100">
        <f t="shared" si="123"/>
        <v>-136.49551486256061</v>
      </c>
      <c r="Z1583">
        <v>0.57715899999999998</v>
      </c>
      <c r="AA1583" s="100">
        <f t="shared" si="124"/>
        <v>-136.49551486256061</v>
      </c>
      <c r="AB1583">
        <v>0.69545500000000005</v>
      </c>
      <c r="AC1583">
        <v>1</v>
      </c>
      <c r="AD1583">
        <v>12</v>
      </c>
      <c r="AE1583">
        <v>4</v>
      </c>
      <c r="AF1583" t="s">
        <v>223</v>
      </c>
      <c r="AG1583" s="99" t="s">
        <v>325</v>
      </c>
      <c r="AH1583">
        <v>1</v>
      </c>
      <c r="AI1583">
        <v>16</v>
      </c>
      <c r="AJ1583">
        <v>1</v>
      </c>
    </row>
    <row r="1584" spans="1:36" x14ac:dyDescent="0.2">
      <c r="A1584">
        <v>824121</v>
      </c>
      <c r="B1584" s="85">
        <v>46137</v>
      </c>
      <c r="C1584">
        <v>2026</v>
      </c>
      <c r="D1584">
        <v>4.4000000000000004</v>
      </c>
      <c r="E1584">
        <v>9</v>
      </c>
      <c r="F1584">
        <v>-105</v>
      </c>
      <c r="G1584">
        <v>13</v>
      </c>
      <c r="H1584">
        <v>-128</v>
      </c>
      <c r="I1584">
        <v>0.56140400000000001</v>
      </c>
      <c r="J1584">
        <v>-146</v>
      </c>
      <c r="K1584">
        <v>-128</v>
      </c>
      <c r="L1584">
        <v>0.32365466500000001</v>
      </c>
      <c r="M1584">
        <v>4</v>
      </c>
      <c r="N1584">
        <v>116</v>
      </c>
      <c r="O1584">
        <v>0.46296300000000001</v>
      </c>
      <c r="P1584">
        <v>132</v>
      </c>
      <c r="Q1584">
        <v>116</v>
      </c>
      <c r="R1584" s="99">
        <v>0.52501529499999999</v>
      </c>
      <c r="S1584" s="102">
        <f t="shared" si="120"/>
        <v>110.53309495513123</v>
      </c>
      <c r="T1584" s="99">
        <v>0.54566832200000004</v>
      </c>
      <c r="U1584" s="102">
        <f t="shared" si="121"/>
        <v>120.10351653269488</v>
      </c>
      <c r="V1584">
        <v>0.64795000000000003</v>
      </c>
      <c r="W1584" s="100">
        <f t="shared" si="122"/>
        <v>-184.05056099985799</v>
      </c>
      <c r="X1584">
        <v>0.56232300000000002</v>
      </c>
      <c r="Y1584" s="100">
        <f t="shared" si="123"/>
        <v>-128.47899249903469</v>
      </c>
      <c r="Z1584">
        <v>0.56232300000000002</v>
      </c>
      <c r="AA1584" s="100">
        <f t="shared" si="124"/>
        <v>-128.47899249903469</v>
      </c>
      <c r="AB1584">
        <v>0.71140400000000004</v>
      </c>
      <c r="AC1584">
        <v>1</v>
      </c>
      <c r="AD1584">
        <v>12</v>
      </c>
      <c r="AE1584">
        <v>1</v>
      </c>
      <c r="AF1584" t="s">
        <v>229</v>
      </c>
      <c r="AG1584" s="99" t="s">
        <v>325</v>
      </c>
      <c r="AH1584">
        <v>1</v>
      </c>
      <c r="AI1584">
        <v>13</v>
      </c>
      <c r="AJ1584">
        <v>1</v>
      </c>
    </row>
    <row r="1585" spans="1:36" x14ac:dyDescent="0.2">
      <c r="A1585">
        <v>824203</v>
      </c>
      <c r="B1585" s="85">
        <v>46137</v>
      </c>
      <c r="C1585">
        <v>2026</v>
      </c>
      <c r="D1585">
        <v>4.4000000000000004</v>
      </c>
      <c r="E1585">
        <v>9.5</v>
      </c>
      <c r="F1585">
        <v>-105</v>
      </c>
      <c r="G1585">
        <v>12</v>
      </c>
      <c r="H1585">
        <v>135</v>
      </c>
      <c r="I1585">
        <v>0.42553200000000002</v>
      </c>
      <c r="J1585">
        <v>130</v>
      </c>
      <c r="K1585">
        <v>135</v>
      </c>
      <c r="L1585">
        <v>0.32174260599999999</v>
      </c>
      <c r="M1585">
        <v>19</v>
      </c>
      <c r="N1585">
        <v>-148</v>
      </c>
      <c r="O1585">
        <v>0.59677400000000003</v>
      </c>
      <c r="P1585">
        <v>-143</v>
      </c>
      <c r="Q1585">
        <v>-148</v>
      </c>
      <c r="R1585" s="99">
        <v>0.54104274799999996</v>
      </c>
      <c r="S1585" s="102">
        <f t="shared" si="120"/>
        <v>117.88521602879038</v>
      </c>
      <c r="T1585" s="99">
        <v>0.60242879900000001</v>
      </c>
      <c r="U1585" s="102">
        <f t="shared" si="121"/>
        <v>151.52727297267191</v>
      </c>
      <c r="V1585">
        <v>0.49154500000000001</v>
      </c>
      <c r="W1585" s="100">
        <f t="shared" si="122"/>
        <v>103.44017333102768</v>
      </c>
      <c r="X1585">
        <v>0.433807</v>
      </c>
      <c r="Y1585" s="100">
        <f t="shared" si="123"/>
        <v>130.5172576744958</v>
      </c>
      <c r="Z1585">
        <v>0.433807</v>
      </c>
      <c r="AA1585" s="100">
        <f t="shared" si="124"/>
        <v>130.5172576744958</v>
      </c>
      <c r="AB1585">
        <v>0.275532</v>
      </c>
      <c r="AC1585">
        <v>-1</v>
      </c>
      <c r="AD1585">
        <v>3</v>
      </c>
      <c r="AE1585">
        <v>8</v>
      </c>
      <c r="AF1585" t="s">
        <v>230</v>
      </c>
      <c r="AG1585" s="99" t="s">
        <v>323</v>
      </c>
      <c r="AH1585">
        <v>1</v>
      </c>
      <c r="AI1585">
        <v>11</v>
      </c>
      <c r="AJ1585">
        <v>1</v>
      </c>
    </row>
    <row r="1586" spans="1:36" x14ac:dyDescent="0.2">
      <c r="A1586">
        <v>824527</v>
      </c>
      <c r="B1586" s="85">
        <v>46137</v>
      </c>
      <c r="C1586">
        <v>2026</v>
      </c>
      <c r="D1586">
        <v>4.4000000000000004</v>
      </c>
      <c r="E1586">
        <v>9.5</v>
      </c>
      <c r="F1586">
        <v>-104.5</v>
      </c>
      <c r="G1586">
        <v>6</v>
      </c>
      <c r="H1586">
        <v>-102</v>
      </c>
      <c r="I1586">
        <v>0.50495000000000001</v>
      </c>
      <c r="J1586">
        <v>-102</v>
      </c>
      <c r="K1586">
        <v>-102</v>
      </c>
      <c r="L1586">
        <v>0.333208536</v>
      </c>
      <c r="M1586">
        <v>10</v>
      </c>
      <c r="N1586">
        <v>-108</v>
      </c>
      <c r="O1586">
        <v>0.519231</v>
      </c>
      <c r="P1586">
        <v>-108</v>
      </c>
      <c r="Q1586">
        <v>-108</v>
      </c>
      <c r="R1586" s="99">
        <v>0.521245234</v>
      </c>
      <c r="S1586" s="102">
        <f t="shared" si="120"/>
        <v>108.87520522354446</v>
      </c>
      <c r="T1586" s="99">
        <v>0.54736350499999997</v>
      </c>
      <c r="U1586" s="102">
        <f t="shared" si="121"/>
        <v>120.92783305066905</v>
      </c>
      <c r="V1586">
        <v>0.48545500000000003</v>
      </c>
      <c r="W1586" s="100">
        <f t="shared" si="122"/>
        <v>105.99231648659504</v>
      </c>
      <c r="X1586">
        <v>0.49543100000000001</v>
      </c>
      <c r="Y1586" s="100">
        <f t="shared" si="123"/>
        <v>101.84445462637584</v>
      </c>
      <c r="Z1586">
        <v>0.49543100000000001</v>
      </c>
      <c r="AA1586" s="100">
        <f t="shared" si="124"/>
        <v>101.84445462637584</v>
      </c>
      <c r="AB1586">
        <v>0.65495000000000003</v>
      </c>
      <c r="AC1586">
        <v>1</v>
      </c>
      <c r="AD1586">
        <v>9</v>
      </c>
      <c r="AE1586">
        <v>2</v>
      </c>
      <c r="AF1586" t="s">
        <v>226</v>
      </c>
      <c r="AG1586" s="99" t="s">
        <v>326</v>
      </c>
      <c r="AH1586">
        <v>-1</v>
      </c>
      <c r="AI1586">
        <v>11</v>
      </c>
      <c r="AJ1586">
        <v>1</v>
      </c>
    </row>
    <row r="1587" spans="1:36" x14ac:dyDescent="0.2">
      <c r="A1587">
        <v>824613</v>
      </c>
      <c r="B1587" s="85">
        <v>46137</v>
      </c>
      <c r="C1587">
        <v>2026</v>
      </c>
      <c r="D1587">
        <v>4.4000000000000004</v>
      </c>
      <c r="E1587">
        <v>8</v>
      </c>
      <c r="F1587">
        <v>-106</v>
      </c>
      <c r="G1587">
        <v>9</v>
      </c>
      <c r="H1587">
        <v>-139</v>
      </c>
      <c r="I1587">
        <v>0.58159000000000005</v>
      </c>
      <c r="J1587">
        <v>-130</v>
      </c>
      <c r="K1587">
        <v>-139</v>
      </c>
      <c r="L1587">
        <v>0.33585476600000003</v>
      </c>
      <c r="M1587">
        <v>16</v>
      </c>
      <c r="N1587">
        <v>126</v>
      </c>
      <c r="O1587">
        <v>0.44247799999999998</v>
      </c>
      <c r="P1587">
        <v>117</v>
      </c>
      <c r="Q1587">
        <v>126</v>
      </c>
      <c r="R1587" s="99">
        <v>0.48192452600000002</v>
      </c>
      <c r="S1587" s="102">
        <f t="shared" si="120"/>
        <v>-107.50137128318717</v>
      </c>
      <c r="T1587" s="99">
        <v>0.44326274500000001</v>
      </c>
      <c r="U1587" s="102">
        <f t="shared" si="121"/>
        <v>-125.59983018649585</v>
      </c>
      <c r="V1587">
        <v>0.57764300000000002</v>
      </c>
      <c r="W1587" s="100">
        <f t="shared" si="122"/>
        <v>-136.76652689549363</v>
      </c>
      <c r="X1587">
        <v>0.59398600000000001</v>
      </c>
      <c r="Y1587" s="100">
        <f t="shared" si="123"/>
        <v>-146.29692572177316</v>
      </c>
      <c r="Z1587">
        <v>0.59398600000000001</v>
      </c>
      <c r="AA1587" s="100">
        <f t="shared" si="124"/>
        <v>-146.29692572177316</v>
      </c>
      <c r="AB1587">
        <v>0.43158999999999997</v>
      </c>
      <c r="AC1587">
        <v>-1</v>
      </c>
      <c r="AD1587">
        <v>3</v>
      </c>
      <c r="AE1587">
        <v>6</v>
      </c>
      <c r="AF1587" t="s">
        <v>228</v>
      </c>
      <c r="AG1587" s="99" t="s">
        <v>324</v>
      </c>
      <c r="AH1587">
        <v>-1</v>
      </c>
      <c r="AI1587">
        <v>9</v>
      </c>
      <c r="AJ1587">
        <v>1</v>
      </c>
    </row>
    <row r="1588" spans="1:36" x14ac:dyDescent="0.2">
      <c r="A1588">
        <v>824851</v>
      </c>
      <c r="B1588" s="85">
        <v>46137</v>
      </c>
      <c r="C1588">
        <v>2026</v>
      </c>
      <c r="D1588">
        <v>4.4000000000000004</v>
      </c>
      <c r="E1588">
        <v>7</v>
      </c>
      <c r="F1588">
        <v>-105</v>
      </c>
      <c r="G1588">
        <v>2</v>
      </c>
      <c r="H1588">
        <v>-120</v>
      </c>
      <c r="I1588">
        <v>0.54545500000000002</v>
      </c>
      <c r="J1588">
        <v>-111</v>
      </c>
      <c r="K1588">
        <v>-120</v>
      </c>
      <c r="L1588">
        <v>0.32065001999999998</v>
      </c>
      <c r="M1588">
        <v>3</v>
      </c>
      <c r="N1588">
        <v>108</v>
      </c>
      <c r="O1588">
        <v>0.480769</v>
      </c>
      <c r="P1588">
        <v>100</v>
      </c>
      <c r="Q1588">
        <v>108</v>
      </c>
      <c r="R1588" s="99">
        <v>0.47935302800000001</v>
      </c>
      <c r="S1588" s="102">
        <f t="shared" si="120"/>
        <v>-108.61451614737688</v>
      </c>
      <c r="T1588" s="99">
        <v>0.592988022</v>
      </c>
      <c r="U1588" s="102">
        <f t="shared" si="121"/>
        <v>145.69301496085211</v>
      </c>
      <c r="V1588">
        <v>0.44719100000000001</v>
      </c>
      <c r="W1588" s="100">
        <f t="shared" si="122"/>
        <v>123.61809607080644</v>
      </c>
      <c r="X1588">
        <v>0.57108000000000003</v>
      </c>
      <c r="Y1588" s="100">
        <f t="shared" si="123"/>
        <v>-133.14370978271009</v>
      </c>
      <c r="Z1588">
        <v>0.57108000000000003</v>
      </c>
      <c r="AA1588" s="100">
        <f t="shared" si="124"/>
        <v>-133.14370978271009</v>
      </c>
      <c r="AB1588">
        <v>0.395455</v>
      </c>
      <c r="AC1588">
        <v>-1</v>
      </c>
      <c r="AD1588">
        <v>1</v>
      </c>
      <c r="AE1588">
        <v>17</v>
      </c>
      <c r="AF1588" t="s">
        <v>229</v>
      </c>
      <c r="AG1588" s="99" t="s">
        <v>324</v>
      </c>
      <c r="AH1588">
        <v>-1</v>
      </c>
      <c r="AI1588">
        <v>18</v>
      </c>
      <c r="AJ1588">
        <v>1</v>
      </c>
    </row>
    <row r="1589" spans="1:36" x14ac:dyDescent="0.2">
      <c r="A1589">
        <v>824933</v>
      </c>
      <c r="B1589" s="85">
        <v>46137</v>
      </c>
      <c r="C1589">
        <v>2026</v>
      </c>
      <c r="D1589">
        <v>4.4000000000000004</v>
      </c>
      <c r="E1589">
        <v>8.5</v>
      </c>
      <c r="F1589">
        <v>-110</v>
      </c>
      <c r="G1589">
        <v>0</v>
      </c>
      <c r="H1589">
        <v>-120</v>
      </c>
      <c r="I1589">
        <v>0.54545500000000002</v>
      </c>
      <c r="J1589">
        <v>-120</v>
      </c>
      <c r="K1589">
        <v>-120</v>
      </c>
      <c r="L1589">
        <v>0.327106864</v>
      </c>
      <c r="M1589">
        <v>21</v>
      </c>
      <c r="N1589">
        <v>102</v>
      </c>
      <c r="O1589">
        <v>0.49504999999999999</v>
      </c>
      <c r="P1589">
        <v>102</v>
      </c>
      <c r="Q1589">
        <v>102</v>
      </c>
      <c r="R1589" s="99">
        <v>0.448595413</v>
      </c>
      <c r="S1589" s="102">
        <f t="shared" si="120"/>
        <v>-122.9180172201181</v>
      </c>
      <c r="T1589" s="99">
        <v>0.60740367299999998</v>
      </c>
      <c r="U1589" s="102">
        <f t="shared" si="121"/>
        <v>154.71455824394403</v>
      </c>
      <c r="V1589">
        <v>0.5</v>
      </c>
      <c r="W1589" s="100">
        <f t="shared" si="122"/>
        <v>-100</v>
      </c>
      <c r="X1589">
        <v>0.5</v>
      </c>
      <c r="Y1589" s="100">
        <f t="shared" si="123"/>
        <v>-100</v>
      </c>
      <c r="Z1589">
        <v>0.5</v>
      </c>
      <c r="AA1589" s="100">
        <f t="shared" si="124"/>
        <v>-100</v>
      </c>
      <c r="AB1589">
        <v>0.395455</v>
      </c>
      <c r="AC1589">
        <v>-1</v>
      </c>
      <c r="AD1589">
        <v>5</v>
      </c>
      <c r="AE1589">
        <v>8</v>
      </c>
      <c r="AF1589" t="s">
        <v>228</v>
      </c>
      <c r="AG1589" s="99" t="s">
        <v>324</v>
      </c>
      <c r="AH1589">
        <v>-1</v>
      </c>
      <c r="AI1589">
        <v>13</v>
      </c>
      <c r="AJ1589">
        <v>1</v>
      </c>
    </row>
    <row r="1590" spans="1:36" x14ac:dyDescent="0.2">
      <c r="A1590">
        <v>825093</v>
      </c>
      <c r="B1590" s="85">
        <v>46137</v>
      </c>
      <c r="C1590">
        <v>2026</v>
      </c>
      <c r="D1590">
        <v>4.4000000000000004</v>
      </c>
      <c r="E1590">
        <v>16</v>
      </c>
      <c r="F1590">
        <v>-105</v>
      </c>
      <c r="G1590">
        <v>1</v>
      </c>
      <c r="H1590">
        <v>-106</v>
      </c>
      <c r="I1590">
        <v>0.51456299999999999</v>
      </c>
      <c r="J1590">
        <v>-114</v>
      </c>
      <c r="K1590">
        <v>-106</v>
      </c>
      <c r="L1590">
        <v>0.340368381</v>
      </c>
      <c r="M1590">
        <v>23</v>
      </c>
      <c r="N1590">
        <v>-104</v>
      </c>
      <c r="O1590">
        <v>0.50980400000000003</v>
      </c>
      <c r="P1590">
        <v>103</v>
      </c>
      <c r="Q1590">
        <v>-104</v>
      </c>
      <c r="R1590" s="99">
        <v>0.52515278099999996</v>
      </c>
      <c r="S1590" s="102">
        <f t="shared" si="120"/>
        <v>110.59405214711806</v>
      </c>
      <c r="T1590" s="99">
        <v>0.39836028200000001</v>
      </c>
      <c r="U1590" s="102">
        <f t="shared" si="121"/>
        <v>-151.02904209712349</v>
      </c>
      <c r="V1590">
        <v>0.69375600000000004</v>
      </c>
      <c r="W1590" s="100">
        <f t="shared" si="122"/>
        <v>-226.53700970467997</v>
      </c>
      <c r="X1590">
        <v>0.50538099999999997</v>
      </c>
      <c r="Y1590" s="100">
        <f t="shared" si="123"/>
        <v>-102.17581613322577</v>
      </c>
      <c r="Z1590">
        <v>0.50538099999999997</v>
      </c>
      <c r="AA1590" s="100">
        <f t="shared" si="124"/>
        <v>-102.17581613322577</v>
      </c>
      <c r="AB1590">
        <v>0.36456300000000003</v>
      </c>
      <c r="AC1590">
        <v>-1</v>
      </c>
      <c r="AD1590">
        <v>4</v>
      </c>
      <c r="AE1590">
        <v>6</v>
      </c>
      <c r="AF1590" t="s">
        <v>225</v>
      </c>
      <c r="AG1590" s="99" t="s">
        <v>324</v>
      </c>
      <c r="AH1590">
        <v>-1</v>
      </c>
      <c r="AI1590">
        <v>10</v>
      </c>
      <c r="AJ1590">
        <v>-1</v>
      </c>
    </row>
    <row r="1591" spans="1:36" x14ac:dyDescent="0.2">
      <c r="A1591">
        <v>822824</v>
      </c>
      <c r="B1591" s="85">
        <v>46138</v>
      </c>
      <c r="C1591">
        <v>2026</v>
      </c>
      <c r="D1591">
        <v>4.4000000000000004</v>
      </c>
      <c r="E1591">
        <v>8.5</v>
      </c>
      <c r="F1591">
        <v>-105</v>
      </c>
      <c r="G1591">
        <v>29</v>
      </c>
      <c r="H1591">
        <v>-121</v>
      </c>
      <c r="I1591">
        <v>0.54751099999999997</v>
      </c>
      <c r="J1591">
        <v>-133</v>
      </c>
      <c r="K1591">
        <v>-121</v>
      </c>
      <c r="L1591">
        <v>0.33360588699999999</v>
      </c>
      <c r="M1591">
        <v>7</v>
      </c>
      <c r="N1591">
        <v>109</v>
      </c>
      <c r="O1591">
        <v>0.47846899999999998</v>
      </c>
      <c r="P1591">
        <v>120</v>
      </c>
      <c r="Q1591">
        <v>109</v>
      </c>
      <c r="R1591" s="99">
        <v>0.51358164500000003</v>
      </c>
      <c r="S1591" s="102">
        <f t="shared" si="120"/>
        <v>105.5843472436397</v>
      </c>
      <c r="T1591" s="99">
        <v>0.53954539400000001</v>
      </c>
      <c r="U1591" s="102">
        <f t="shared" si="121"/>
        <v>117.17667430608785</v>
      </c>
      <c r="V1591">
        <v>0.525891</v>
      </c>
      <c r="W1591" s="100">
        <f t="shared" si="122"/>
        <v>-110.92196098365565</v>
      </c>
      <c r="X1591">
        <v>0.57891800000000004</v>
      </c>
      <c r="Y1591" s="100">
        <f t="shared" si="123"/>
        <v>-137.48343553037179</v>
      </c>
      <c r="Z1591">
        <v>0.57891800000000004</v>
      </c>
      <c r="AA1591" s="100">
        <f t="shared" si="124"/>
        <v>-137.48343553037179</v>
      </c>
      <c r="AB1591">
        <v>0.69751099999999999</v>
      </c>
      <c r="AC1591">
        <v>1</v>
      </c>
      <c r="AD1591">
        <v>4</v>
      </c>
      <c r="AE1591">
        <v>2</v>
      </c>
      <c r="AF1591" t="s">
        <v>225</v>
      </c>
      <c r="AG1591" s="99" t="s">
        <v>325</v>
      </c>
      <c r="AH1591">
        <v>1</v>
      </c>
      <c r="AI1591">
        <v>6</v>
      </c>
      <c r="AJ1591">
        <v>-1</v>
      </c>
    </row>
    <row r="1592" spans="1:36" x14ac:dyDescent="0.2">
      <c r="A1592">
        <v>822911</v>
      </c>
      <c r="B1592" s="85">
        <v>46138</v>
      </c>
      <c r="C1592">
        <v>2026</v>
      </c>
      <c r="D1592">
        <v>4.4000000000000004</v>
      </c>
      <c r="E1592">
        <v>8.5</v>
      </c>
      <c r="F1592">
        <v>-104.5</v>
      </c>
      <c r="G1592">
        <v>28</v>
      </c>
      <c r="H1592">
        <v>-106</v>
      </c>
      <c r="I1592">
        <v>0.51456299999999999</v>
      </c>
      <c r="J1592">
        <v>-119</v>
      </c>
      <c r="K1592">
        <v>-106</v>
      </c>
      <c r="L1592">
        <v>0.33222175900000001</v>
      </c>
      <c r="M1592">
        <v>20</v>
      </c>
      <c r="N1592">
        <v>-104</v>
      </c>
      <c r="O1592">
        <v>0.50980400000000003</v>
      </c>
      <c r="P1592">
        <v>108</v>
      </c>
      <c r="Q1592">
        <v>-104</v>
      </c>
      <c r="R1592" s="99">
        <v>0.48327117800000002</v>
      </c>
      <c r="S1592" s="102">
        <f t="shared" si="120"/>
        <v>-106.92316147188066</v>
      </c>
      <c r="T1592" s="99">
        <v>0.52679109400000002</v>
      </c>
      <c r="U1592" s="102">
        <f t="shared" si="121"/>
        <v>111.32315713432494</v>
      </c>
      <c r="V1592">
        <v>0.55694200000000005</v>
      </c>
      <c r="W1592" s="100">
        <f t="shared" si="122"/>
        <v>-125.70408388969392</v>
      </c>
      <c r="X1592">
        <v>0.58576700000000004</v>
      </c>
      <c r="Y1592" s="100">
        <f t="shared" si="123"/>
        <v>-141.41002768973019</v>
      </c>
      <c r="Z1592">
        <v>0.58576700000000004</v>
      </c>
      <c r="AA1592" s="100">
        <f t="shared" si="124"/>
        <v>-141.41002768973019</v>
      </c>
      <c r="AB1592">
        <v>0.36456300000000003</v>
      </c>
      <c r="AC1592">
        <v>-1</v>
      </c>
      <c r="AD1592">
        <v>1</v>
      </c>
      <c r="AE1592">
        <v>2</v>
      </c>
      <c r="AF1592" t="s">
        <v>222</v>
      </c>
      <c r="AG1592" s="99" t="s">
        <v>324</v>
      </c>
      <c r="AH1592">
        <v>-1</v>
      </c>
      <c r="AI1592">
        <v>3</v>
      </c>
      <c r="AJ1592">
        <v>-1</v>
      </c>
    </row>
    <row r="1593" spans="1:36" x14ac:dyDescent="0.2">
      <c r="A1593">
        <v>822991</v>
      </c>
      <c r="B1593" s="85">
        <v>46138</v>
      </c>
      <c r="C1593">
        <v>2026</v>
      </c>
      <c r="D1593">
        <v>4.4000000000000004</v>
      </c>
      <c r="E1593">
        <v>8.5</v>
      </c>
      <c r="F1593">
        <v>-120</v>
      </c>
      <c r="G1593">
        <v>27</v>
      </c>
      <c r="H1593">
        <v>-134</v>
      </c>
      <c r="I1593">
        <v>0.57264999999999999</v>
      </c>
      <c r="J1593">
        <v>-132</v>
      </c>
      <c r="K1593">
        <v>-134</v>
      </c>
      <c r="L1593">
        <v>0.32069846699999999</v>
      </c>
      <c r="M1593">
        <v>15</v>
      </c>
      <c r="N1593">
        <v>116</v>
      </c>
      <c r="O1593">
        <v>0.46296300000000001</v>
      </c>
      <c r="P1593">
        <v>112</v>
      </c>
      <c r="Q1593">
        <v>116</v>
      </c>
      <c r="R1593" s="99">
        <v>0.49505346900000002</v>
      </c>
      <c r="S1593" s="102">
        <f t="shared" si="120"/>
        <v>-101.99838252219176</v>
      </c>
      <c r="T1593" s="99">
        <v>0.81203932899999998</v>
      </c>
      <c r="U1593" s="102">
        <f t="shared" si="121"/>
        <v>432.02619179838945</v>
      </c>
      <c r="V1593">
        <v>0.5</v>
      </c>
      <c r="W1593" s="100">
        <f t="shared" si="122"/>
        <v>-100</v>
      </c>
      <c r="X1593">
        <v>0.5</v>
      </c>
      <c r="Y1593" s="100">
        <f t="shared" si="123"/>
        <v>-100</v>
      </c>
      <c r="Z1593">
        <v>0.5</v>
      </c>
      <c r="AA1593" s="100">
        <f t="shared" si="124"/>
        <v>-100</v>
      </c>
      <c r="AB1593">
        <v>0.72265000000000001</v>
      </c>
      <c r="AC1593">
        <v>1</v>
      </c>
      <c r="AD1593">
        <v>4</v>
      </c>
      <c r="AE1593">
        <v>2</v>
      </c>
      <c r="AF1593" t="s">
        <v>225</v>
      </c>
      <c r="AG1593" s="99" t="s">
        <v>325</v>
      </c>
      <c r="AH1593">
        <v>1</v>
      </c>
      <c r="AI1593">
        <v>6</v>
      </c>
      <c r="AJ1593">
        <v>-1</v>
      </c>
    </row>
    <row r="1594" spans="1:36" x14ac:dyDescent="0.2">
      <c r="A1594">
        <v>823068</v>
      </c>
      <c r="B1594" s="85">
        <v>46138</v>
      </c>
      <c r="C1594">
        <v>2026</v>
      </c>
      <c r="D1594">
        <v>4.4000000000000004</v>
      </c>
      <c r="E1594">
        <v>8.5</v>
      </c>
      <c r="F1594">
        <v>-106</v>
      </c>
      <c r="G1594">
        <v>26</v>
      </c>
      <c r="H1594">
        <v>114</v>
      </c>
      <c r="I1594">
        <v>0.46728999999999998</v>
      </c>
      <c r="J1594">
        <v>115</v>
      </c>
      <c r="K1594">
        <v>114</v>
      </c>
      <c r="L1594">
        <v>0.33921411400000001</v>
      </c>
      <c r="M1594">
        <v>24</v>
      </c>
      <c r="N1594">
        <v>-125</v>
      </c>
      <c r="O1594">
        <v>0.55555600000000005</v>
      </c>
      <c r="P1594">
        <v>-126</v>
      </c>
      <c r="Q1594">
        <v>-125</v>
      </c>
      <c r="R1594" s="99">
        <v>0.51081258600000001</v>
      </c>
      <c r="S1594" s="102">
        <f t="shared" si="120"/>
        <v>104.42063131248098</v>
      </c>
      <c r="T1594" s="99">
        <v>0.52933773399999995</v>
      </c>
      <c r="U1594" s="102">
        <f t="shared" si="121"/>
        <v>112.46657576751646</v>
      </c>
      <c r="V1594">
        <v>0.52236400000000005</v>
      </c>
      <c r="W1594" s="100">
        <f t="shared" si="122"/>
        <v>-109.36445326566677</v>
      </c>
      <c r="X1594">
        <v>0.44207200000000002</v>
      </c>
      <c r="Y1594" s="100">
        <f t="shared" si="123"/>
        <v>126.20749561157457</v>
      </c>
      <c r="Z1594">
        <v>0.44207200000000002</v>
      </c>
      <c r="AA1594" s="100">
        <f t="shared" si="124"/>
        <v>126.20749561157457</v>
      </c>
      <c r="AB1594">
        <v>0.31729000000000002</v>
      </c>
      <c r="AC1594">
        <v>-1</v>
      </c>
      <c r="AD1594">
        <v>2</v>
      </c>
      <c r="AE1594">
        <v>3</v>
      </c>
      <c r="AF1594" t="s">
        <v>222</v>
      </c>
      <c r="AG1594" s="99" t="s">
        <v>323</v>
      </c>
      <c r="AH1594">
        <v>1</v>
      </c>
      <c r="AI1594">
        <v>5</v>
      </c>
      <c r="AJ1594">
        <v>-1</v>
      </c>
    </row>
    <row r="1595" spans="1:36" x14ac:dyDescent="0.2">
      <c r="A1595">
        <v>823230</v>
      </c>
      <c r="B1595" s="85">
        <v>46138</v>
      </c>
      <c r="C1595">
        <v>2026</v>
      </c>
      <c r="D1595">
        <v>4.4000000000000004</v>
      </c>
      <c r="E1595">
        <v>7.5</v>
      </c>
      <c r="F1595">
        <v>-104.5</v>
      </c>
      <c r="G1595">
        <v>25</v>
      </c>
      <c r="H1595">
        <v>-118</v>
      </c>
      <c r="I1595">
        <v>0.54128399999999999</v>
      </c>
      <c r="J1595">
        <v>-130</v>
      </c>
      <c r="K1595">
        <v>-118</v>
      </c>
      <c r="L1595">
        <v>0.32085561499999998</v>
      </c>
      <c r="M1595">
        <v>11</v>
      </c>
      <c r="N1595">
        <v>107</v>
      </c>
      <c r="O1595">
        <v>0.48309200000000002</v>
      </c>
      <c r="P1595">
        <v>117</v>
      </c>
      <c r="Q1595">
        <v>107</v>
      </c>
      <c r="R1595" s="99">
        <v>0.521298174</v>
      </c>
      <c r="S1595" s="102">
        <f t="shared" si="120"/>
        <v>108.89830489178038</v>
      </c>
      <c r="T1595" s="99">
        <v>0.50282176099999998</v>
      </c>
      <c r="U1595" s="102">
        <f t="shared" si="121"/>
        <v>101.13511042063126</v>
      </c>
      <c r="V1595">
        <v>0.59102100000000002</v>
      </c>
      <c r="W1595" s="100">
        <f t="shared" si="122"/>
        <v>-144.5113318776759</v>
      </c>
      <c r="X1595">
        <v>0.53364299999999998</v>
      </c>
      <c r="Y1595" s="100">
        <f t="shared" si="123"/>
        <v>-114.42800258171314</v>
      </c>
      <c r="Z1595">
        <v>0.53364299999999998</v>
      </c>
      <c r="AA1595" s="100">
        <f t="shared" si="124"/>
        <v>-114.42800258171314</v>
      </c>
      <c r="AB1595">
        <v>0.69128400000000001</v>
      </c>
      <c r="AC1595">
        <v>1</v>
      </c>
      <c r="AD1595">
        <v>6</v>
      </c>
      <c r="AE1595">
        <v>3</v>
      </c>
      <c r="AF1595" t="s">
        <v>228</v>
      </c>
      <c r="AG1595" s="99" t="s">
        <v>325</v>
      </c>
      <c r="AH1595">
        <v>1</v>
      </c>
      <c r="AI1595">
        <v>9</v>
      </c>
      <c r="AJ1595">
        <v>1</v>
      </c>
    </row>
    <row r="1596" spans="1:36" x14ac:dyDescent="0.2">
      <c r="A1596">
        <v>823797</v>
      </c>
      <c r="B1596" s="85">
        <v>46138</v>
      </c>
      <c r="C1596">
        <v>2026</v>
      </c>
      <c r="D1596">
        <v>4.4000000000000004</v>
      </c>
      <c r="E1596">
        <v>7.5</v>
      </c>
      <c r="F1596">
        <v>-104.5</v>
      </c>
      <c r="G1596">
        <v>17</v>
      </c>
      <c r="H1596">
        <v>-115</v>
      </c>
      <c r="I1596">
        <v>0.53488400000000003</v>
      </c>
      <c r="J1596">
        <v>-119</v>
      </c>
      <c r="K1596">
        <v>-115</v>
      </c>
      <c r="L1596">
        <v>0.32447985800000001</v>
      </c>
      <c r="M1596">
        <v>22</v>
      </c>
      <c r="N1596">
        <v>104</v>
      </c>
      <c r="O1596">
        <v>0.49019600000000002</v>
      </c>
      <c r="P1596">
        <v>108</v>
      </c>
      <c r="Q1596">
        <v>104</v>
      </c>
      <c r="R1596" s="99">
        <v>0.52239117000000002</v>
      </c>
      <c r="S1596" s="102">
        <f t="shared" si="120"/>
        <v>109.37636349813718</v>
      </c>
      <c r="T1596" s="99">
        <v>0.46035115900000001</v>
      </c>
      <c r="U1596" s="102">
        <f t="shared" si="121"/>
        <v>-117.22547677999873</v>
      </c>
      <c r="V1596">
        <v>0.61317699999999997</v>
      </c>
      <c r="W1596" s="100">
        <f t="shared" si="122"/>
        <v>-158.51616889378343</v>
      </c>
      <c r="X1596">
        <v>0.58567499999999995</v>
      </c>
      <c r="Y1596" s="100">
        <f t="shared" si="123"/>
        <v>-141.35642309780968</v>
      </c>
      <c r="Z1596">
        <v>0.58567499999999995</v>
      </c>
      <c r="AA1596" s="100">
        <f t="shared" si="124"/>
        <v>-141.35642309780968</v>
      </c>
      <c r="AB1596">
        <v>0.68488400000000005</v>
      </c>
      <c r="AC1596">
        <v>1</v>
      </c>
      <c r="AD1596">
        <v>5</v>
      </c>
      <c r="AE1596">
        <v>0</v>
      </c>
      <c r="AF1596" t="s">
        <v>230</v>
      </c>
      <c r="AG1596" s="99" t="s">
        <v>325</v>
      </c>
      <c r="AH1596">
        <v>1</v>
      </c>
      <c r="AI1596">
        <v>5</v>
      </c>
      <c r="AJ1596">
        <v>-1</v>
      </c>
    </row>
    <row r="1597" spans="1:36" x14ac:dyDescent="0.2">
      <c r="A1597">
        <v>823959</v>
      </c>
      <c r="B1597" s="85">
        <v>46138</v>
      </c>
      <c r="C1597">
        <v>2026</v>
      </c>
      <c r="D1597">
        <v>4.4000000000000004</v>
      </c>
      <c r="E1597">
        <v>8.5</v>
      </c>
      <c r="F1597">
        <v>-106</v>
      </c>
      <c r="G1597">
        <v>14</v>
      </c>
      <c r="H1597">
        <v>-114</v>
      </c>
      <c r="I1597">
        <v>0.53271000000000002</v>
      </c>
      <c r="J1597">
        <v>-124</v>
      </c>
      <c r="K1597">
        <v>-114</v>
      </c>
      <c r="L1597">
        <v>0.32283795100000001</v>
      </c>
      <c r="M1597">
        <v>5</v>
      </c>
      <c r="N1597">
        <v>103</v>
      </c>
      <c r="O1597">
        <v>0.49261100000000002</v>
      </c>
      <c r="P1597">
        <v>112</v>
      </c>
      <c r="Q1597">
        <v>103</v>
      </c>
      <c r="R1597" s="99">
        <v>0.48992145399999998</v>
      </c>
      <c r="S1597" s="102">
        <f t="shared" si="120"/>
        <v>-104.11435176708959</v>
      </c>
      <c r="T1597" s="99">
        <v>0.663110855</v>
      </c>
      <c r="U1597" s="102">
        <f t="shared" si="121"/>
        <v>196.83354742700303</v>
      </c>
      <c r="V1597">
        <v>0.58341699999999996</v>
      </c>
      <c r="W1597" s="100">
        <f t="shared" si="122"/>
        <v>-140.0482016788971</v>
      </c>
      <c r="X1597">
        <v>0.57134799999999997</v>
      </c>
      <c r="Y1597" s="100">
        <f t="shared" si="123"/>
        <v>-133.28947491204985</v>
      </c>
      <c r="Z1597">
        <v>0.57134799999999997</v>
      </c>
      <c r="AA1597" s="100">
        <f t="shared" si="124"/>
        <v>-133.28947491204985</v>
      </c>
      <c r="AB1597">
        <v>0.68271000000000004</v>
      </c>
      <c r="AC1597">
        <v>1</v>
      </c>
      <c r="AD1597">
        <v>6</v>
      </c>
      <c r="AE1597">
        <v>0</v>
      </c>
      <c r="AF1597" t="s">
        <v>224</v>
      </c>
      <c r="AG1597" s="99" t="s">
        <v>325</v>
      </c>
      <c r="AH1597">
        <v>1</v>
      </c>
      <c r="AI1597">
        <v>6</v>
      </c>
      <c r="AJ1597">
        <v>-1</v>
      </c>
    </row>
    <row r="1598" spans="1:36" x14ac:dyDescent="0.2">
      <c r="A1598">
        <v>824122</v>
      </c>
      <c r="B1598" s="85">
        <v>46138</v>
      </c>
      <c r="C1598">
        <v>2026</v>
      </c>
      <c r="D1598">
        <v>4.4000000000000004</v>
      </c>
      <c r="E1598">
        <v>8.5</v>
      </c>
      <c r="F1598">
        <v>-106</v>
      </c>
      <c r="G1598">
        <v>13</v>
      </c>
      <c r="H1598">
        <v>-109</v>
      </c>
      <c r="I1598">
        <v>0.52153099999999997</v>
      </c>
      <c r="J1598">
        <v>-112</v>
      </c>
      <c r="K1598">
        <v>-109</v>
      </c>
      <c r="L1598">
        <v>0.32365466500000001</v>
      </c>
      <c r="M1598">
        <v>4</v>
      </c>
      <c r="N1598">
        <v>101</v>
      </c>
      <c r="O1598">
        <v>0.49751200000000001</v>
      </c>
      <c r="P1598">
        <v>101</v>
      </c>
      <c r="Q1598">
        <v>101</v>
      </c>
      <c r="R1598" s="99">
        <v>0.51078566800000003</v>
      </c>
      <c r="S1598" s="102">
        <f t="shared" si="120"/>
        <v>104.40938349287774</v>
      </c>
      <c r="T1598" s="99">
        <v>0.54537885100000005</v>
      </c>
      <c r="U1598" s="102">
        <f t="shared" si="121"/>
        <v>119.96336998391601</v>
      </c>
      <c r="V1598">
        <v>0.55944000000000005</v>
      </c>
      <c r="W1598" s="100">
        <f t="shared" si="122"/>
        <v>-126.98383875068097</v>
      </c>
      <c r="X1598">
        <v>0.58291899999999996</v>
      </c>
      <c r="Y1598" s="100">
        <f t="shared" si="123"/>
        <v>-139.7615810837703</v>
      </c>
      <c r="Z1598">
        <v>0.58291899999999996</v>
      </c>
      <c r="AA1598" s="100">
        <f t="shared" si="124"/>
        <v>-139.7615810837703</v>
      </c>
      <c r="AB1598">
        <v>0.67153099999999999</v>
      </c>
      <c r="AC1598">
        <v>1</v>
      </c>
      <c r="AD1598">
        <v>11</v>
      </c>
      <c r="AE1598">
        <v>9</v>
      </c>
      <c r="AF1598" t="s">
        <v>225</v>
      </c>
      <c r="AG1598" s="99" t="s">
        <v>325</v>
      </c>
      <c r="AH1598">
        <v>1</v>
      </c>
      <c r="AI1598">
        <v>20</v>
      </c>
      <c r="AJ1598">
        <v>1</v>
      </c>
    </row>
    <row r="1599" spans="1:36" x14ac:dyDescent="0.2">
      <c r="A1599">
        <v>824202</v>
      </c>
      <c r="B1599" s="85">
        <v>46138</v>
      </c>
      <c r="C1599">
        <v>2026</v>
      </c>
      <c r="D1599">
        <v>4.4000000000000004</v>
      </c>
      <c r="E1599">
        <v>9.5</v>
      </c>
      <c r="F1599">
        <v>-105</v>
      </c>
      <c r="G1599">
        <v>12</v>
      </c>
      <c r="H1599">
        <v>116</v>
      </c>
      <c r="I1599">
        <v>0.46296300000000001</v>
      </c>
      <c r="J1599">
        <v>117</v>
      </c>
      <c r="K1599">
        <v>116</v>
      </c>
      <c r="L1599">
        <v>0.32174260599999999</v>
      </c>
      <c r="M1599">
        <v>19</v>
      </c>
      <c r="N1599">
        <v>-127</v>
      </c>
      <c r="O1599">
        <v>0.55947100000000005</v>
      </c>
      <c r="P1599">
        <v>-128</v>
      </c>
      <c r="Q1599">
        <v>-127</v>
      </c>
      <c r="R1599" s="99">
        <v>0.54111162999999995</v>
      </c>
      <c r="S1599" s="102">
        <f t="shared" si="120"/>
        <v>117.91792195561632</v>
      </c>
      <c r="T1599" s="99">
        <v>0.41502100400000003</v>
      </c>
      <c r="U1599" s="102">
        <f t="shared" si="121"/>
        <v>-140.95166036464028</v>
      </c>
      <c r="V1599">
        <v>0.48730000000000001</v>
      </c>
      <c r="W1599" s="100">
        <f t="shared" si="122"/>
        <v>105.21239482864765</v>
      </c>
      <c r="X1599">
        <v>0.42571900000000001</v>
      </c>
      <c r="Y1599" s="100">
        <f t="shared" si="123"/>
        <v>134.89672765368707</v>
      </c>
      <c r="Z1599">
        <v>0.42571900000000001</v>
      </c>
      <c r="AA1599" s="100">
        <f t="shared" si="124"/>
        <v>134.89672765368707</v>
      </c>
      <c r="AB1599">
        <v>0.61296300000000004</v>
      </c>
      <c r="AC1599">
        <v>1</v>
      </c>
      <c r="AD1599">
        <v>7</v>
      </c>
      <c r="AE1599">
        <v>4</v>
      </c>
      <c r="AF1599" t="s">
        <v>228</v>
      </c>
      <c r="AG1599" s="99" t="s">
        <v>326</v>
      </c>
      <c r="AH1599">
        <v>-1</v>
      </c>
      <c r="AI1599">
        <v>11</v>
      </c>
      <c r="AJ1599">
        <v>1</v>
      </c>
    </row>
    <row r="1600" spans="1:36" x14ac:dyDescent="0.2">
      <c r="A1600">
        <v>825005</v>
      </c>
      <c r="B1600" s="85">
        <v>46167</v>
      </c>
      <c r="C1600">
        <v>2026</v>
      </c>
      <c r="D1600">
        <v>5.4</v>
      </c>
      <c r="E1600">
        <v>10.5</v>
      </c>
      <c r="F1600">
        <v>-105.5</v>
      </c>
      <c r="G1600">
        <v>20</v>
      </c>
      <c r="H1600">
        <v>-105</v>
      </c>
      <c r="I1600">
        <v>0.51219499999999996</v>
      </c>
      <c r="J1600">
        <v>101</v>
      </c>
      <c r="K1600">
        <v>-105</v>
      </c>
      <c r="L1600">
        <v>0.33728248799999999</v>
      </c>
      <c r="M1600">
        <v>24</v>
      </c>
      <c r="N1600">
        <v>-105</v>
      </c>
      <c r="O1600">
        <v>0.51219499999999996</v>
      </c>
      <c r="P1600">
        <v>-111</v>
      </c>
      <c r="Q1600">
        <v>-105</v>
      </c>
      <c r="R1600" s="99">
        <v>0.49919883599999998</v>
      </c>
      <c r="S1600" s="102">
        <f t="shared" si="120"/>
        <v>-100.32097991510544</v>
      </c>
      <c r="T1600" s="99">
        <v>0.55026281200000005</v>
      </c>
      <c r="U1600" s="102">
        <f t="shared" si="121"/>
        <v>122.35208176736323</v>
      </c>
      <c r="V1600">
        <v>0.44628600000000002</v>
      </c>
      <c r="W1600" s="100">
        <f t="shared" si="122"/>
        <v>124.07155949323976</v>
      </c>
      <c r="X1600">
        <v>0.50715399999999999</v>
      </c>
      <c r="Y1600" s="100">
        <f t="shared" si="123"/>
        <v>-102.90313809993386</v>
      </c>
      <c r="Z1600">
        <v>0.50715399999999999</v>
      </c>
      <c r="AA1600" s="100">
        <f t="shared" si="124"/>
        <v>-102.90313809993386</v>
      </c>
      <c r="AB1600">
        <v>0.36219499999999999</v>
      </c>
      <c r="AC1600">
        <v>-1</v>
      </c>
      <c r="AD1600">
        <v>2</v>
      </c>
      <c r="AE1600">
        <v>9</v>
      </c>
      <c r="AF1600" t="s">
        <v>226</v>
      </c>
      <c r="AG1600" s="99" t="s">
        <v>323</v>
      </c>
      <c r="AH1600">
        <v>1</v>
      </c>
      <c r="AI1600">
        <v>11</v>
      </c>
      <c r="AJ1600">
        <v>1</v>
      </c>
    </row>
    <row r="1601" spans="1:36" x14ac:dyDescent="0.2">
      <c r="A1601">
        <v>822811</v>
      </c>
      <c r="B1601" s="85">
        <v>46168</v>
      </c>
      <c r="C1601">
        <v>2026</v>
      </c>
      <c r="D1601">
        <v>5.4</v>
      </c>
      <c r="E1601">
        <v>7.5</v>
      </c>
      <c r="F1601">
        <v>-113</v>
      </c>
      <c r="G1601">
        <v>29</v>
      </c>
      <c r="H1601">
        <v>-122</v>
      </c>
      <c r="I1601">
        <v>0.54954999999999998</v>
      </c>
      <c r="J1601">
        <v>-139</v>
      </c>
      <c r="K1601">
        <v>-122</v>
      </c>
      <c r="L1601">
        <v>0.33360588699999999</v>
      </c>
      <c r="M1601">
        <v>11</v>
      </c>
      <c r="N1601">
        <v>111</v>
      </c>
      <c r="O1601">
        <v>0.47393400000000002</v>
      </c>
      <c r="P1601">
        <v>126</v>
      </c>
      <c r="Q1601">
        <v>111</v>
      </c>
      <c r="R1601" s="99">
        <v>0.49134410099999998</v>
      </c>
      <c r="S1601" s="102">
        <f t="shared" si="120"/>
        <v>-103.52335521374259</v>
      </c>
      <c r="T1601" s="99">
        <v>0.75844870200000003</v>
      </c>
      <c r="U1601" s="102">
        <f t="shared" si="121"/>
        <v>313.99073748715693</v>
      </c>
      <c r="V1601">
        <v>0.58034699999999995</v>
      </c>
      <c r="W1601" s="100">
        <f t="shared" si="122"/>
        <v>-138.29211276935942</v>
      </c>
      <c r="X1601">
        <v>0.594279</v>
      </c>
      <c r="Y1601" s="100">
        <f t="shared" si="123"/>
        <v>-146.47479425516551</v>
      </c>
      <c r="Z1601">
        <v>0.58616999999999997</v>
      </c>
      <c r="AA1601" s="100">
        <f t="shared" si="124"/>
        <v>-141.64511997680205</v>
      </c>
      <c r="AB1601">
        <v>0.69955000000000001</v>
      </c>
      <c r="AC1601">
        <v>1</v>
      </c>
      <c r="AD1601">
        <v>8</v>
      </c>
      <c r="AE1601">
        <v>1</v>
      </c>
      <c r="AF1601" t="s">
        <v>226</v>
      </c>
      <c r="AG1601" s="99" t="s">
        <v>325</v>
      </c>
      <c r="AH1601">
        <v>1</v>
      </c>
      <c r="AI1601">
        <v>9</v>
      </c>
      <c r="AJ1601">
        <v>1</v>
      </c>
    </row>
    <row r="1602" spans="1:36" x14ac:dyDescent="0.2">
      <c r="A1602">
        <v>822898</v>
      </c>
      <c r="B1602" s="85">
        <v>46168</v>
      </c>
      <c r="C1602">
        <v>2026</v>
      </c>
      <c r="D1602">
        <v>5.4</v>
      </c>
      <c r="E1602">
        <v>8</v>
      </c>
      <c r="F1602">
        <v>-106</v>
      </c>
      <c r="G1602">
        <v>28</v>
      </c>
      <c r="H1602">
        <v>-127</v>
      </c>
      <c r="I1602">
        <v>0.55947100000000005</v>
      </c>
      <c r="J1602">
        <v>-128</v>
      </c>
      <c r="K1602">
        <v>-127</v>
      </c>
      <c r="L1602">
        <v>0.33222175900000001</v>
      </c>
      <c r="M1602">
        <v>12</v>
      </c>
      <c r="N1602">
        <v>115</v>
      </c>
      <c r="O1602">
        <v>0.46511599999999997</v>
      </c>
      <c r="P1602">
        <v>116</v>
      </c>
      <c r="Q1602">
        <v>115</v>
      </c>
      <c r="R1602" s="99">
        <v>0.47229634399999998</v>
      </c>
      <c r="S1602" s="102">
        <f t="shared" si="120"/>
        <v>-111.73147171344608</v>
      </c>
      <c r="T1602" s="99">
        <v>0.42099008100000002</v>
      </c>
      <c r="U1602" s="102">
        <f t="shared" si="121"/>
        <v>-137.53528767819117</v>
      </c>
      <c r="V1602">
        <v>0.53244999999999998</v>
      </c>
      <c r="W1602" s="100">
        <f t="shared" si="122"/>
        <v>-113.88086835632552</v>
      </c>
      <c r="X1602">
        <v>0.54787699999999995</v>
      </c>
      <c r="Y1602" s="100">
        <f t="shared" si="123"/>
        <v>-121.17875003041205</v>
      </c>
      <c r="Z1602">
        <v>0.57562500000000005</v>
      </c>
      <c r="AA1602" s="100">
        <f t="shared" si="124"/>
        <v>-135.64064801178205</v>
      </c>
      <c r="AB1602">
        <v>0.70947099999999996</v>
      </c>
      <c r="AC1602">
        <v>1</v>
      </c>
      <c r="AD1602">
        <v>10</v>
      </c>
      <c r="AE1602">
        <v>7</v>
      </c>
      <c r="AF1602" t="s">
        <v>228</v>
      </c>
      <c r="AG1602" s="99" t="s">
        <v>325</v>
      </c>
      <c r="AH1602">
        <v>1</v>
      </c>
      <c r="AI1602">
        <v>17</v>
      </c>
      <c r="AJ1602">
        <v>1</v>
      </c>
    </row>
    <row r="1603" spans="1:36" x14ac:dyDescent="0.2">
      <c r="A1603">
        <v>823216</v>
      </c>
      <c r="B1603" s="85">
        <v>46168</v>
      </c>
      <c r="C1603">
        <v>2026</v>
      </c>
      <c r="D1603">
        <v>5.4</v>
      </c>
      <c r="E1603">
        <v>8</v>
      </c>
      <c r="F1603">
        <v>-117</v>
      </c>
      <c r="G1603">
        <v>25</v>
      </c>
      <c r="H1603">
        <v>-111</v>
      </c>
      <c r="I1603">
        <v>0.52606600000000003</v>
      </c>
      <c r="J1603">
        <v>-109</v>
      </c>
      <c r="K1603">
        <v>-111</v>
      </c>
      <c r="L1603">
        <v>0.32085561499999998</v>
      </c>
      <c r="M1603">
        <v>1</v>
      </c>
      <c r="N1603">
        <v>101</v>
      </c>
      <c r="O1603">
        <v>0.49751200000000001</v>
      </c>
      <c r="P1603">
        <v>-101</v>
      </c>
      <c r="Q1603">
        <v>101</v>
      </c>
      <c r="R1603" s="99">
        <v>0.53088803100000004</v>
      </c>
      <c r="S1603" s="102">
        <f t="shared" ref="S1603:S1666" si="125">IF(R1603&lt;0.5,((1-R1603)/(1-(1-R1603))*-100),(1-(1-R1603))/(1-R1603)*100)</f>
        <v>113.16872433071519</v>
      </c>
      <c r="T1603" s="99">
        <v>0.47725816799999998</v>
      </c>
      <c r="U1603" s="102">
        <f t="shared" ref="U1603:U1666" si="126">IF(T1603&lt;0.5,((1-T1603)/(1-(1-T1603))*-100),(1-(1-T1603))/(1-T1603)*100)</f>
        <v>-109.53020127253224</v>
      </c>
      <c r="V1603">
        <v>0.52483400000000002</v>
      </c>
      <c r="W1603" s="100">
        <f t="shared" ref="W1603:W1666" si="127">IF(V1603&lt;0.5,100*(1-V1603)/V1603,-100*(V1603/(1-V1603)))</f>
        <v>-110.45276808525864</v>
      </c>
      <c r="X1603">
        <v>0.53155699999999995</v>
      </c>
      <c r="Y1603" s="100">
        <f t="shared" ref="Y1603:Y1666" si="128">IF(X1603&lt;0.5,100*(1-X1603)/X1603,-100*(X1603/(1-X1603)))</f>
        <v>-113.47314401111765</v>
      </c>
      <c r="Z1603">
        <v>0.491699</v>
      </c>
      <c r="AA1603" s="100">
        <f t="shared" ref="AA1603:AA1666" si="129">IF(Z1603&lt;0.5,100*(1-Z1603)/Z1603,-100*(Z1603/(1-Z1603)))</f>
        <v>103.37645592120383</v>
      </c>
      <c r="AB1603">
        <v>0.37606600000000001</v>
      </c>
      <c r="AC1603">
        <v>-1</v>
      </c>
      <c r="AD1603">
        <v>5</v>
      </c>
      <c r="AE1603">
        <v>7</v>
      </c>
      <c r="AF1603" t="s">
        <v>225</v>
      </c>
      <c r="AG1603" s="99" t="s">
        <v>324</v>
      </c>
      <c r="AH1603">
        <v>-1</v>
      </c>
      <c r="AI1603">
        <v>12</v>
      </c>
      <c r="AJ1603">
        <v>1</v>
      </c>
    </row>
    <row r="1604" spans="1:36" x14ac:dyDescent="0.2">
      <c r="A1604">
        <v>823294</v>
      </c>
      <c r="B1604" s="85">
        <v>46168</v>
      </c>
      <c r="C1604">
        <v>2026</v>
      </c>
      <c r="D1604">
        <v>5.4</v>
      </c>
      <c r="E1604">
        <v>7.5</v>
      </c>
      <c r="F1604">
        <v>-111</v>
      </c>
      <c r="G1604">
        <v>23</v>
      </c>
      <c r="H1604">
        <v>-106</v>
      </c>
      <c r="I1604">
        <v>0.51456299999999999</v>
      </c>
      <c r="J1604">
        <v>-109</v>
      </c>
      <c r="K1604">
        <v>-106</v>
      </c>
      <c r="L1604">
        <v>0.30313439199999997</v>
      </c>
      <c r="M1604">
        <v>21</v>
      </c>
      <c r="N1604">
        <v>-104</v>
      </c>
      <c r="O1604">
        <v>0.50980400000000003</v>
      </c>
      <c r="P1604">
        <v>-101</v>
      </c>
      <c r="Q1604">
        <v>-104</v>
      </c>
      <c r="R1604" s="99">
        <v>0.53021118899999997</v>
      </c>
      <c r="S1604" s="102">
        <f t="shared" si="125"/>
        <v>112.86160431777503</v>
      </c>
      <c r="T1604" s="99">
        <v>0.59301799200000005</v>
      </c>
      <c r="U1604" s="102">
        <f t="shared" si="126"/>
        <v>145.71110770085937</v>
      </c>
      <c r="V1604">
        <v>0.48923699999999998</v>
      </c>
      <c r="W1604" s="100">
        <f t="shared" si="127"/>
        <v>104.39991251683747</v>
      </c>
      <c r="X1604">
        <v>0.492784</v>
      </c>
      <c r="Y1604" s="100">
        <f t="shared" si="128"/>
        <v>102.9286665151466</v>
      </c>
      <c r="Z1604">
        <v>0.48946200000000001</v>
      </c>
      <c r="AA1604" s="100">
        <f t="shared" si="129"/>
        <v>104.30595224961283</v>
      </c>
      <c r="AB1604">
        <v>0.36456300000000003</v>
      </c>
      <c r="AC1604">
        <v>-1</v>
      </c>
      <c r="AD1604">
        <v>3</v>
      </c>
      <c r="AE1604">
        <v>4</v>
      </c>
      <c r="AF1604" t="s">
        <v>222</v>
      </c>
      <c r="AG1604" s="99" t="s">
        <v>324</v>
      </c>
      <c r="AH1604">
        <v>-1</v>
      </c>
      <c r="AI1604">
        <v>7</v>
      </c>
      <c r="AJ1604">
        <v>-1</v>
      </c>
    </row>
    <row r="1605" spans="1:36" x14ac:dyDescent="0.2">
      <c r="A1605">
        <v>823379</v>
      </c>
      <c r="B1605" s="85">
        <v>46168</v>
      </c>
      <c r="C1605">
        <v>2026</v>
      </c>
      <c r="D1605">
        <v>5.4</v>
      </c>
      <c r="E1605">
        <v>8</v>
      </c>
      <c r="F1605">
        <v>-118</v>
      </c>
      <c r="G1605">
        <v>22</v>
      </c>
      <c r="H1605">
        <v>-135</v>
      </c>
      <c r="I1605">
        <v>0.57446799999999998</v>
      </c>
      <c r="J1605">
        <v>-130</v>
      </c>
      <c r="K1605">
        <v>-135</v>
      </c>
      <c r="L1605">
        <v>0.33647680099999999</v>
      </c>
      <c r="M1605">
        <v>5</v>
      </c>
      <c r="N1605">
        <v>122</v>
      </c>
      <c r="O1605">
        <v>0.45045000000000002</v>
      </c>
      <c r="P1605">
        <v>118</v>
      </c>
      <c r="Q1605">
        <v>122</v>
      </c>
      <c r="R1605" s="99">
        <v>0.49180955900000001</v>
      </c>
      <c r="S1605" s="102">
        <f t="shared" si="125"/>
        <v>-103.330736806602</v>
      </c>
      <c r="T1605" s="99">
        <v>0.478866705</v>
      </c>
      <c r="U1605" s="102">
        <f t="shared" si="126"/>
        <v>-108.82637893983464</v>
      </c>
      <c r="V1605">
        <v>0.5</v>
      </c>
      <c r="W1605" s="100">
        <f t="shared" si="127"/>
        <v>-100</v>
      </c>
      <c r="X1605">
        <v>0.5</v>
      </c>
      <c r="Y1605" s="100">
        <f t="shared" si="128"/>
        <v>-100</v>
      </c>
      <c r="Z1605">
        <v>0.5</v>
      </c>
      <c r="AA1605" s="100">
        <f t="shared" si="129"/>
        <v>-100</v>
      </c>
      <c r="AB1605">
        <v>0.724468</v>
      </c>
      <c r="AC1605">
        <v>1</v>
      </c>
      <c r="AD1605">
        <v>12</v>
      </c>
      <c r="AE1605">
        <v>1</v>
      </c>
      <c r="AF1605" t="s">
        <v>229</v>
      </c>
      <c r="AG1605" s="99" t="s">
        <v>325</v>
      </c>
      <c r="AH1605">
        <v>1</v>
      </c>
      <c r="AI1605">
        <v>13</v>
      </c>
      <c r="AJ1605">
        <v>1</v>
      </c>
    </row>
    <row r="1606" spans="1:36" x14ac:dyDescent="0.2">
      <c r="A1606">
        <v>823624</v>
      </c>
      <c r="B1606" s="85">
        <v>46168</v>
      </c>
      <c r="C1606">
        <v>2026</v>
      </c>
      <c r="D1606">
        <v>5.4</v>
      </c>
      <c r="E1606">
        <v>7.5</v>
      </c>
      <c r="F1606">
        <v>-105</v>
      </c>
      <c r="G1606">
        <v>18</v>
      </c>
      <c r="H1606">
        <v>107</v>
      </c>
      <c r="I1606">
        <v>0.48309200000000002</v>
      </c>
      <c r="J1606">
        <v>113</v>
      </c>
      <c r="K1606">
        <v>107</v>
      </c>
      <c r="L1606">
        <v>0.310488926</v>
      </c>
      <c r="M1606">
        <v>6</v>
      </c>
      <c r="N1606">
        <v>-118</v>
      </c>
      <c r="O1606">
        <v>0.54128399999999999</v>
      </c>
      <c r="P1606">
        <v>-125</v>
      </c>
      <c r="Q1606">
        <v>-118</v>
      </c>
      <c r="R1606" s="99">
        <v>0.50681345499999997</v>
      </c>
      <c r="S1606" s="102">
        <f t="shared" si="125"/>
        <v>102.76303361033499</v>
      </c>
      <c r="T1606" s="99">
        <v>0.59273607699999997</v>
      </c>
      <c r="U1606" s="102">
        <f t="shared" si="126"/>
        <v>145.54102230164884</v>
      </c>
      <c r="V1606">
        <v>0.58906899999999995</v>
      </c>
      <c r="W1606" s="100">
        <f t="shared" si="127"/>
        <v>-143.34985678860926</v>
      </c>
      <c r="X1606">
        <v>0.54830100000000004</v>
      </c>
      <c r="Y1606" s="100">
        <f t="shared" si="128"/>
        <v>-121.38636569928207</v>
      </c>
      <c r="Z1606">
        <v>0.52184200000000003</v>
      </c>
      <c r="AA1606" s="100">
        <f t="shared" si="129"/>
        <v>-109.13589232011178</v>
      </c>
      <c r="AB1606">
        <v>0.333092</v>
      </c>
      <c r="AC1606">
        <v>-1</v>
      </c>
      <c r="AD1606">
        <v>2</v>
      </c>
      <c r="AE1606">
        <v>7</v>
      </c>
      <c r="AF1606" t="s">
        <v>230</v>
      </c>
      <c r="AG1606" s="99" t="s">
        <v>323</v>
      </c>
      <c r="AH1606">
        <v>1</v>
      </c>
      <c r="AI1606">
        <v>9</v>
      </c>
      <c r="AJ1606">
        <v>1</v>
      </c>
    </row>
    <row r="1607" spans="1:36" x14ac:dyDescent="0.2">
      <c r="A1607">
        <v>824275</v>
      </c>
      <c r="B1607" s="85">
        <v>46168</v>
      </c>
      <c r="C1607">
        <v>2026</v>
      </c>
      <c r="D1607">
        <v>5.4</v>
      </c>
      <c r="E1607">
        <v>9</v>
      </c>
      <c r="F1607">
        <v>-105</v>
      </c>
      <c r="G1607">
        <v>10</v>
      </c>
      <c r="H1607">
        <v>-132</v>
      </c>
      <c r="I1607">
        <v>0.56896599999999997</v>
      </c>
      <c r="J1607">
        <v>-131</v>
      </c>
      <c r="K1607">
        <v>-132</v>
      </c>
      <c r="L1607">
        <v>0.34727845299999999</v>
      </c>
      <c r="M1607">
        <v>4</v>
      </c>
      <c r="N1607">
        <v>120</v>
      </c>
      <c r="O1607">
        <v>0.45454499999999998</v>
      </c>
      <c r="P1607">
        <v>119</v>
      </c>
      <c r="Q1607">
        <v>120</v>
      </c>
      <c r="R1607" s="99">
        <v>0.473754061</v>
      </c>
      <c r="S1607" s="102">
        <f t="shared" si="125"/>
        <v>-111.07998481093762</v>
      </c>
      <c r="T1607" s="99">
        <v>0.477464789</v>
      </c>
      <c r="U1607" s="102">
        <f t="shared" si="126"/>
        <v>-109.43952790621383</v>
      </c>
      <c r="V1607">
        <v>0.61234</v>
      </c>
      <c r="W1607" s="100">
        <f t="shared" si="127"/>
        <v>-157.95800443687767</v>
      </c>
      <c r="X1607">
        <v>0.57472000000000001</v>
      </c>
      <c r="Y1607" s="100">
        <f t="shared" si="128"/>
        <v>-135.13920240782545</v>
      </c>
      <c r="Z1607">
        <v>0.59135099999999996</v>
      </c>
      <c r="AA1607" s="100">
        <f t="shared" si="129"/>
        <v>-144.7087843112304</v>
      </c>
      <c r="AB1607">
        <v>0.41896600000000001</v>
      </c>
      <c r="AC1607">
        <v>-1</v>
      </c>
      <c r="AD1607">
        <v>6</v>
      </c>
      <c r="AE1607">
        <v>10</v>
      </c>
      <c r="AF1607" t="s">
        <v>227</v>
      </c>
      <c r="AG1607" s="99" t="s">
        <v>324</v>
      </c>
      <c r="AH1607">
        <v>-1</v>
      </c>
      <c r="AI1607">
        <v>16</v>
      </c>
      <c r="AJ1607">
        <v>1</v>
      </c>
    </row>
    <row r="1608" spans="1:36" x14ac:dyDescent="0.2">
      <c r="A1608">
        <v>824434</v>
      </c>
      <c r="B1608" s="85">
        <v>46168</v>
      </c>
      <c r="C1608">
        <v>2026</v>
      </c>
      <c r="D1608">
        <v>5.4</v>
      </c>
      <c r="E1608">
        <v>7.5</v>
      </c>
      <c r="F1608">
        <v>102</v>
      </c>
      <c r="G1608">
        <v>7</v>
      </c>
      <c r="H1608">
        <v>-125</v>
      </c>
      <c r="I1608">
        <v>0.55555600000000005</v>
      </c>
      <c r="J1608">
        <v>-128</v>
      </c>
      <c r="K1608">
        <v>-125</v>
      </c>
      <c r="L1608">
        <v>0.30274477700000002</v>
      </c>
      <c r="M1608">
        <v>16</v>
      </c>
      <c r="N1608">
        <v>113</v>
      </c>
      <c r="O1608">
        <v>0.46948400000000001</v>
      </c>
      <c r="P1608">
        <v>116</v>
      </c>
      <c r="Q1608">
        <v>113</v>
      </c>
      <c r="R1608" s="99">
        <v>0.51631952199999998</v>
      </c>
      <c r="S1608" s="102">
        <f t="shared" si="125"/>
        <v>106.74805899443392</v>
      </c>
      <c r="T1608" s="99">
        <v>0.51958523499999998</v>
      </c>
      <c r="U1608" s="102">
        <f t="shared" si="126"/>
        <v>108.15346922153817</v>
      </c>
      <c r="V1608">
        <v>0.61514100000000005</v>
      </c>
      <c r="W1608" s="100">
        <f t="shared" si="127"/>
        <v>-159.83542024481696</v>
      </c>
      <c r="X1608">
        <v>0.61638700000000002</v>
      </c>
      <c r="Y1608" s="100">
        <f t="shared" si="128"/>
        <v>-160.67938260695024</v>
      </c>
      <c r="Z1608">
        <v>0.612738</v>
      </c>
      <c r="AA1608" s="100">
        <f t="shared" si="129"/>
        <v>-158.22311510037133</v>
      </c>
      <c r="AB1608">
        <v>0.40555600000000003</v>
      </c>
      <c r="AC1608">
        <v>-1</v>
      </c>
      <c r="AD1608">
        <v>3</v>
      </c>
      <c r="AE1608">
        <v>6</v>
      </c>
      <c r="AF1608" t="s">
        <v>228</v>
      </c>
      <c r="AG1608" s="99" t="s">
        <v>324</v>
      </c>
      <c r="AH1608">
        <v>-1</v>
      </c>
      <c r="AI1608">
        <v>9</v>
      </c>
      <c r="AJ1608">
        <v>1</v>
      </c>
    </row>
    <row r="1609" spans="1:36" x14ac:dyDescent="0.2">
      <c r="A1609">
        <v>824597</v>
      </c>
      <c r="B1609" s="85">
        <v>46168</v>
      </c>
      <c r="C1609">
        <v>2026</v>
      </c>
      <c r="D1609">
        <v>5.4</v>
      </c>
      <c r="E1609">
        <v>7.5</v>
      </c>
      <c r="F1609">
        <v>-115</v>
      </c>
      <c r="G1609">
        <v>9</v>
      </c>
      <c r="H1609">
        <v>102</v>
      </c>
      <c r="I1609">
        <v>0.49504999999999999</v>
      </c>
      <c r="J1609">
        <v>-101</v>
      </c>
      <c r="K1609">
        <v>102</v>
      </c>
      <c r="L1609">
        <v>0.33585476600000003</v>
      </c>
      <c r="M1609">
        <v>15</v>
      </c>
      <c r="N1609">
        <v>-112</v>
      </c>
      <c r="O1609">
        <v>0.52830200000000005</v>
      </c>
      <c r="P1609">
        <v>-109</v>
      </c>
      <c r="Q1609">
        <v>-112</v>
      </c>
      <c r="R1609" s="99">
        <v>0.51414984900000005</v>
      </c>
      <c r="S1609" s="102">
        <f t="shared" si="125"/>
        <v>105.82477908913938</v>
      </c>
      <c r="T1609" s="99">
        <v>0.56166331999999997</v>
      </c>
      <c r="U1609" s="102">
        <f t="shared" si="126"/>
        <v>128.13514032181837</v>
      </c>
      <c r="V1609">
        <v>0.39057500000000001</v>
      </c>
      <c r="W1609" s="100">
        <f t="shared" si="127"/>
        <v>156.03277219484093</v>
      </c>
      <c r="X1609">
        <v>0.51355300000000004</v>
      </c>
      <c r="Y1609" s="100">
        <f t="shared" si="128"/>
        <v>-105.57224116913046</v>
      </c>
      <c r="Z1609">
        <v>0.46967100000000001</v>
      </c>
      <c r="AA1609" s="100">
        <f t="shared" si="129"/>
        <v>112.91499794537027</v>
      </c>
      <c r="AB1609">
        <v>0.34505000000000002</v>
      </c>
      <c r="AC1609">
        <v>-1</v>
      </c>
      <c r="AD1609">
        <v>3</v>
      </c>
      <c r="AE1609">
        <v>5</v>
      </c>
      <c r="AF1609" t="s">
        <v>225</v>
      </c>
      <c r="AG1609" s="99" t="s">
        <v>323</v>
      </c>
      <c r="AH1609">
        <v>1</v>
      </c>
      <c r="AI1609">
        <v>8</v>
      </c>
      <c r="AJ1609">
        <v>1</v>
      </c>
    </row>
    <row r="1610" spans="1:36" x14ac:dyDescent="0.2">
      <c r="A1610">
        <v>824758</v>
      </c>
      <c r="B1610" s="85">
        <v>46168</v>
      </c>
      <c r="C1610">
        <v>2026</v>
      </c>
      <c r="D1610">
        <v>5.4</v>
      </c>
      <c r="E1610">
        <v>8</v>
      </c>
      <c r="F1610">
        <v>-111</v>
      </c>
      <c r="G1610">
        <v>3</v>
      </c>
      <c r="H1610">
        <v>-109</v>
      </c>
      <c r="I1610">
        <v>0.52153099999999997</v>
      </c>
      <c r="J1610">
        <v>-107</v>
      </c>
      <c r="K1610">
        <v>-109</v>
      </c>
      <c r="L1610">
        <v>0.34564541199999999</v>
      </c>
      <c r="M1610">
        <v>0</v>
      </c>
      <c r="N1610">
        <v>-101</v>
      </c>
      <c r="O1610">
        <v>0.50248800000000005</v>
      </c>
      <c r="P1610">
        <v>-103</v>
      </c>
      <c r="Q1610">
        <v>-101</v>
      </c>
      <c r="R1610" s="99">
        <v>0.50231376800000005</v>
      </c>
      <c r="S1610" s="102">
        <f t="shared" si="125"/>
        <v>100.92980992891924</v>
      </c>
      <c r="T1610" s="99">
        <v>0.54457</v>
      </c>
      <c r="U1610" s="102">
        <f t="shared" si="126"/>
        <v>119.57271150341435</v>
      </c>
      <c r="V1610">
        <v>0.54347299999999998</v>
      </c>
      <c r="W1610" s="100">
        <f t="shared" si="127"/>
        <v>-119.04509481366927</v>
      </c>
      <c r="X1610">
        <v>0.47772900000000001</v>
      </c>
      <c r="Y1610" s="100">
        <f t="shared" si="128"/>
        <v>109.32369607036624</v>
      </c>
      <c r="Z1610">
        <v>0.50022800000000001</v>
      </c>
      <c r="AA1610" s="100">
        <f t="shared" si="129"/>
        <v>-100.09124160617242</v>
      </c>
      <c r="AB1610">
        <v>0.371531</v>
      </c>
      <c r="AC1610">
        <v>-1</v>
      </c>
      <c r="AD1610">
        <v>6</v>
      </c>
      <c r="AE1610">
        <v>7</v>
      </c>
      <c r="AF1610" t="s">
        <v>222</v>
      </c>
      <c r="AG1610" s="99" t="s">
        <v>324</v>
      </c>
      <c r="AH1610">
        <v>-1</v>
      </c>
      <c r="AI1610">
        <v>13</v>
      </c>
      <c r="AJ1610">
        <v>1</v>
      </c>
    </row>
    <row r="1611" spans="1:36" x14ac:dyDescent="0.2">
      <c r="A1611">
        <v>824837</v>
      </c>
      <c r="B1611" s="85">
        <v>46168</v>
      </c>
      <c r="C1611">
        <v>2026</v>
      </c>
      <c r="D1611">
        <v>5.4</v>
      </c>
      <c r="E1611">
        <v>8.5</v>
      </c>
      <c r="F1611">
        <v>-118</v>
      </c>
      <c r="G1611">
        <v>2</v>
      </c>
      <c r="H1611">
        <v>-102</v>
      </c>
      <c r="I1611">
        <v>0.50495000000000001</v>
      </c>
      <c r="J1611">
        <v>-101</v>
      </c>
      <c r="K1611">
        <v>-102</v>
      </c>
      <c r="L1611">
        <v>0.32065001999999998</v>
      </c>
      <c r="M1611">
        <v>27</v>
      </c>
      <c r="N1611">
        <v>-108</v>
      </c>
      <c r="O1611">
        <v>0.519231</v>
      </c>
      <c r="P1611">
        <v>-109</v>
      </c>
      <c r="Q1611">
        <v>-108</v>
      </c>
      <c r="R1611" s="99">
        <v>0.53641315700000003</v>
      </c>
      <c r="S1611" s="102">
        <f t="shared" si="125"/>
        <v>115.70931425247547</v>
      </c>
      <c r="T1611" s="99">
        <v>0.31671325299999997</v>
      </c>
      <c r="U1611" s="102">
        <f t="shared" si="126"/>
        <v>-215.74302323243799</v>
      </c>
      <c r="V1611">
        <v>0.55429499999999998</v>
      </c>
      <c r="W1611" s="100">
        <f t="shared" si="127"/>
        <v>-124.36364860165354</v>
      </c>
      <c r="X1611">
        <v>0.49954100000000001</v>
      </c>
      <c r="Y1611" s="100">
        <f t="shared" si="128"/>
        <v>100.18376869966629</v>
      </c>
      <c r="Z1611">
        <v>0.54522499999999996</v>
      </c>
      <c r="AA1611" s="100">
        <f t="shared" si="129"/>
        <v>-119.88895607718099</v>
      </c>
      <c r="AB1611">
        <v>0.65495000000000003</v>
      </c>
      <c r="AC1611">
        <v>1</v>
      </c>
      <c r="AD1611">
        <v>6</v>
      </c>
      <c r="AE1611">
        <v>1</v>
      </c>
      <c r="AF1611" t="s">
        <v>230</v>
      </c>
      <c r="AG1611" s="99" t="s">
        <v>326</v>
      </c>
      <c r="AH1611">
        <v>-1</v>
      </c>
      <c r="AI1611">
        <v>7</v>
      </c>
      <c r="AJ1611">
        <v>-1</v>
      </c>
    </row>
    <row r="1612" spans="1:36" x14ac:dyDescent="0.2">
      <c r="A1612">
        <v>825004</v>
      </c>
      <c r="B1612" s="85">
        <v>46168</v>
      </c>
      <c r="C1612">
        <v>2026</v>
      </c>
      <c r="D1612">
        <v>5.4</v>
      </c>
      <c r="E1612">
        <v>9.5</v>
      </c>
      <c r="F1612">
        <v>-105</v>
      </c>
      <c r="G1612">
        <v>20</v>
      </c>
      <c r="H1612">
        <v>-110</v>
      </c>
      <c r="I1612">
        <v>0.52381</v>
      </c>
      <c r="J1612">
        <v>-110</v>
      </c>
      <c r="K1612">
        <v>-110</v>
      </c>
      <c r="L1612">
        <v>0.33728248799999999</v>
      </c>
      <c r="M1612">
        <v>24</v>
      </c>
      <c r="N1612">
        <v>100</v>
      </c>
      <c r="O1612">
        <v>0.5</v>
      </c>
      <c r="P1612">
        <v>100</v>
      </c>
      <c r="Q1612">
        <v>100</v>
      </c>
      <c r="R1612" s="99">
        <v>0.51418193300000004</v>
      </c>
      <c r="S1612" s="102">
        <f t="shared" si="125"/>
        <v>105.8383720010973</v>
      </c>
      <c r="T1612" s="99">
        <v>0.53063453299999996</v>
      </c>
      <c r="U1612" s="102">
        <f t="shared" si="126"/>
        <v>113.05359475881509</v>
      </c>
      <c r="V1612">
        <v>0.5</v>
      </c>
      <c r="W1612" s="100">
        <f t="shared" si="127"/>
        <v>-100</v>
      </c>
      <c r="X1612">
        <v>0.5</v>
      </c>
      <c r="Y1612" s="100">
        <f t="shared" si="128"/>
        <v>-100</v>
      </c>
      <c r="Z1612">
        <v>0.5</v>
      </c>
      <c r="AA1612" s="100">
        <f t="shared" si="129"/>
        <v>-100</v>
      </c>
      <c r="AB1612">
        <v>0.37380999999999998</v>
      </c>
      <c r="AC1612">
        <v>-1</v>
      </c>
      <c r="AD1612">
        <v>1</v>
      </c>
      <c r="AE1612">
        <v>4</v>
      </c>
      <c r="AF1612" t="s">
        <v>228</v>
      </c>
      <c r="AG1612" s="99" t="s">
        <v>324</v>
      </c>
      <c r="AH1612">
        <v>-1</v>
      </c>
      <c r="AI1612">
        <v>5</v>
      </c>
      <c r="AJ1612">
        <v>-1</v>
      </c>
    </row>
    <row r="1613" spans="1:36" x14ac:dyDescent="0.2">
      <c r="A1613">
        <v>822809</v>
      </c>
      <c r="B1613" s="85">
        <v>46169</v>
      </c>
      <c r="C1613">
        <v>2026</v>
      </c>
      <c r="D1613">
        <v>5.4</v>
      </c>
      <c r="E1613">
        <v>7.5</v>
      </c>
      <c r="F1613">
        <v>-120</v>
      </c>
      <c r="G1613">
        <v>29</v>
      </c>
      <c r="H1613">
        <v>-148</v>
      </c>
      <c r="I1613">
        <v>0.59677400000000003</v>
      </c>
      <c r="J1613">
        <v>-142</v>
      </c>
      <c r="K1613">
        <v>-148</v>
      </c>
      <c r="L1613">
        <v>0.33360588699999999</v>
      </c>
      <c r="M1613">
        <v>11</v>
      </c>
      <c r="N1613">
        <v>134</v>
      </c>
      <c r="O1613">
        <v>0.42735000000000001</v>
      </c>
      <c r="P1613">
        <v>129</v>
      </c>
      <c r="Q1613">
        <v>134</v>
      </c>
      <c r="R1613" s="99">
        <v>0.47587057700000002</v>
      </c>
      <c r="S1613" s="102">
        <f t="shared" si="125"/>
        <v>-110.14117037960931</v>
      </c>
      <c r="T1613" s="99">
        <v>0.50949129599999998</v>
      </c>
      <c r="U1613" s="102">
        <f t="shared" si="126"/>
        <v>103.86998066399245</v>
      </c>
      <c r="V1613">
        <v>0.59536800000000001</v>
      </c>
      <c r="W1613" s="100">
        <f t="shared" si="127"/>
        <v>-147.13814033492162</v>
      </c>
      <c r="X1613">
        <v>0.58514299999999997</v>
      </c>
      <c r="Y1613" s="100">
        <f t="shared" si="128"/>
        <v>-141.04691496105886</v>
      </c>
      <c r="Z1613">
        <v>0.60896300000000003</v>
      </c>
      <c r="AA1613" s="100">
        <f t="shared" si="129"/>
        <v>-155.73027616312524</v>
      </c>
      <c r="AB1613">
        <v>0.74677400000000005</v>
      </c>
      <c r="AC1613">
        <v>1</v>
      </c>
      <c r="AD1613">
        <v>2</v>
      </c>
      <c r="AE1613">
        <v>1</v>
      </c>
      <c r="AF1613" t="s">
        <v>222</v>
      </c>
      <c r="AG1613" s="99" t="s">
        <v>325</v>
      </c>
      <c r="AH1613">
        <v>1</v>
      </c>
      <c r="AI1613">
        <v>3</v>
      </c>
      <c r="AJ1613">
        <v>-1</v>
      </c>
    </row>
    <row r="1614" spans="1:36" x14ac:dyDescent="0.2">
      <c r="A1614">
        <v>823217</v>
      </c>
      <c r="B1614" s="85">
        <v>46169</v>
      </c>
      <c r="C1614">
        <v>2026</v>
      </c>
      <c r="D1614">
        <v>5.4</v>
      </c>
      <c r="E1614">
        <v>8</v>
      </c>
      <c r="F1614">
        <v>-117</v>
      </c>
      <c r="G1614">
        <v>25</v>
      </c>
      <c r="H1614">
        <v>-111</v>
      </c>
      <c r="I1614">
        <v>0.52606600000000003</v>
      </c>
      <c r="J1614">
        <v>115</v>
      </c>
      <c r="K1614">
        <v>-111</v>
      </c>
      <c r="L1614">
        <v>0.32085561499999998</v>
      </c>
      <c r="M1614">
        <v>1</v>
      </c>
      <c r="N1614">
        <v>101</v>
      </c>
      <c r="O1614">
        <v>0.49751200000000001</v>
      </c>
      <c r="P1614">
        <v>-127</v>
      </c>
      <c r="Q1614">
        <v>101</v>
      </c>
      <c r="R1614" s="99">
        <v>0.52464201600000004</v>
      </c>
      <c r="S1614" s="102">
        <f t="shared" si="125"/>
        <v>110.36777200738047</v>
      </c>
      <c r="T1614" s="99">
        <v>0.52449086899999997</v>
      </c>
      <c r="U1614" s="102">
        <f t="shared" si="126"/>
        <v>110.30090376960604</v>
      </c>
      <c r="V1614">
        <v>0.51266999999999996</v>
      </c>
      <c r="W1614" s="100">
        <f t="shared" si="127"/>
        <v>-105.19976196827609</v>
      </c>
      <c r="X1614">
        <v>0.537443</v>
      </c>
      <c r="Y1614" s="100">
        <f t="shared" si="128"/>
        <v>-116.18957231216909</v>
      </c>
      <c r="Z1614">
        <v>0.55446799999999996</v>
      </c>
      <c r="AA1614" s="100">
        <f t="shared" si="129"/>
        <v>-124.45076896833447</v>
      </c>
      <c r="AB1614">
        <v>0.37606600000000001</v>
      </c>
      <c r="AC1614">
        <v>-1</v>
      </c>
      <c r="AD1614">
        <v>2</v>
      </c>
      <c r="AE1614">
        <v>3</v>
      </c>
      <c r="AF1614" t="s">
        <v>222</v>
      </c>
      <c r="AG1614" s="99" t="s">
        <v>324</v>
      </c>
      <c r="AH1614">
        <v>-1</v>
      </c>
      <c r="AI1614">
        <v>5</v>
      </c>
      <c r="AJ1614">
        <v>-1</v>
      </c>
    </row>
    <row r="1615" spans="1:36" x14ac:dyDescent="0.2">
      <c r="A1615">
        <v>823295</v>
      </c>
      <c r="B1615" s="85">
        <v>46169</v>
      </c>
      <c r="C1615">
        <v>2026</v>
      </c>
      <c r="D1615">
        <v>5.4</v>
      </c>
      <c r="E1615">
        <v>7.5</v>
      </c>
      <c r="F1615">
        <v>-105</v>
      </c>
      <c r="G1615">
        <v>23</v>
      </c>
      <c r="H1615">
        <v>-107</v>
      </c>
      <c r="I1615">
        <v>0.51690800000000003</v>
      </c>
      <c r="J1615">
        <v>128</v>
      </c>
      <c r="K1615">
        <v>-107</v>
      </c>
      <c r="L1615">
        <v>0.30313439199999997</v>
      </c>
      <c r="M1615">
        <v>21</v>
      </c>
      <c r="N1615">
        <v>-103</v>
      </c>
      <c r="O1615">
        <v>0.50738899999999998</v>
      </c>
      <c r="P1615">
        <v>-141</v>
      </c>
      <c r="Q1615">
        <v>-103</v>
      </c>
      <c r="R1615" s="99">
        <v>0.53270338100000003</v>
      </c>
      <c r="S1615" s="102">
        <f t="shared" si="125"/>
        <v>113.9968404094103</v>
      </c>
      <c r="T1615" s="99">
        <v>0.62558255399999996</v>
      </c>
      <c r="U1615" s="102">
        <f t="shared" si="126"/>
        <v>167.08157183466284</v>
      </c>
      <c r="V1615">
        <v>0.431251</v>
      </c>
      <c r="W1615" s="100">
        <f t="shared" si="127"/>
        <v>131.8835202700979</v>
      </c>
      <c r="X1615">
        <v>0.49299199999999999</v>
      </c>
      <c r="Y1615" s="100">
        <f t="shared" si="128"/>
        <v>102.84304816305337</v>
      </c>
      <c r="Z1615">
        <v>0.45598</v>
      </c>
      <c r="AA1615" s="100">
        <f t="shared" si="129"/>
        <v>119.30786438001665</v>
      </c>
      <c r="AB1615">
        <v>0.36690800000000001</v>
      </c>
      <c r="AC1615">
        <v>-1</v>
      </c>
      <c r="AD1615">
        <v>0</v>
      </c>
      <c r="AE1615">
        <v>3</v>
      </c>
      <c r="AF1615" t="s">
        <v>228</v>
      </c>
      <c r="AG1615" s="99" t="s">
        <v>324</v>
      </c>
      <c r="AH1615">
        <v>-1</v>
      </c>
      <c r="AI1615">
        <v>3</v>
      </c>
      <c r="AJ1615">
        <v>-1</v>
      </c>
    </row>
    <row r="1616" spans="1:36" x14ac:dyDescent="0.2">
      <c r="A1616">
        <v>823376</v>
      </c>
      <c r="B1616" s="85">
        <v>46169</v>
      </c>
      <c r="C1616">
        <v>2026</v>
      </c>
      <c r="D1616">
        <v>5.4</v>
      </c>
      <c r="E1616">
        <v>8.5</v>
      </c>
      <c r="F1616">
        <v>-115</v>
      </c>
      <c r="G1616">
        <v>22</v>
      </c>
      <c r="H1616">
        <v>-110</v>
      </c>
      <c r="I1616">
        <v>0.52381</v>
      </c>
      <c r="J1616">
        <v>-115</v>
      </c>
      <c r="K1616">
        <v>-110</v>
      </c>
      <c r="L1616">
        <v>0.33647680099999999</v>
      </c>
      <c r="M1616">
        <v>5</v>
      </c>
      <c r="N1616">
        <v>100</v>
      </c>
      <c r="O1616">
        <v>0.5</v>
      </c>
      <c r="P1616">
        <v>104</v>
      </c>
      <c r="Q1616">
        <v>100</v>
      </c>
      <c r="R1616" s="99">
        <v>0.48043381899999998</v>
      </c>
      <c r="S1616" s="102">
        <f t="shared" si="125"/>
        <v>-108.14521385722851</v>
      </c>
      <c r="T1616" s="99">
        <v>0.48692307699999998</v>
      </c>
      <c r="U1616" s="102">
        <f t="shared" si="126"/>
        <v>-105.37124799283237</v>
      </c>
      <c r="V1616">
        <v>0.48029899999999998</v>
      </c>
      <c r="W1616" s="100">
        <f t="shared" si="127"/>
        <v>108.20363981603126</v>
      </c>
      <c r="X1616">
        <v>0.48148099999999999</v>
      </c>
      <c r="Y1616" s="100">
        <f t="shared" si="128"/>
        <v>107.69251538482307</v>
      </c>
      <c r="Z1616">
        <v>0.47894399999999998</v>
      </c>
      <c r="AA1616" s="100">
        <f t="shared" si="129"/>
        <v>108.79267722322442</v>
      </c>
      <c r="AB1616">
        <v>0.37380999999999998</v>
      </c>
      <c r="AC1616">
        <v>-1</v>
      </c>
      <c r="AD1616">
        <v>4</v>
      </c>
      <c r="AE1616">
        <v>10</v>
      </c>
      <c r="AF1616" t="s">
        <v>224</v>
      </c>
      <c r="AG1616" s="99" t="s">
        <v>324</v>
      </c>
      <c r="AH1616">
        <v>-1</v>
      </c>
      <c r="AI1616">
        <v>14</v>
      </c>
      <c r="AJ1616">
        <v>1</v>
      </c>
    </row>
    <row r="1617" spans="1:36" x14ac:dyDescent="0.2">
      <c r="A1617">
        <v>823626</v>
      </c>
      <c r="B1617" s="85">
        <v>46169</v>
      </c>
      <c r="C1617">
        <v>2026</v>
      </c>
      <c r="D1617">
        <v>5.4</v>
      </c>
      <c r="E1617">
        <v>8.5</v>
      </c>
      <c r="F1617">
        <v>100</v>
      </c>
      <c r="G1617">
        <v>18</v>
      </c>
      <c r="H1617">
        <v>-116</v>
      </c>
      <c r="I1617">
        <v>0.53703699999999999</v>
      </c>
      <c r="J1617">
        <v>-116</v>
      </c>
      <c r="K1617">
        <v>-116</v>
      </c>
      <c r="L1617">
        <v>0.310488926</v>
      </c>
      <c r="M1617">
        <v>6</v>
      </c>
      <c r="N1617">
        <v>105</v>
      </c>
      <c r="O1617">
        <v>0.48780499999999999</v>
      </c>
      <c r="P1617">
        <v>105</v>
      </c>
      <c r="Q1617">
        <v>105</v>
      </c>
      <c r="R1617" s="99">
        <v>0.52557310599999996</v>
      </c>
      <c r="S1617" s="102">
        <f t="shared" si="125"/>
        <v>110.78063082992085</v>
      </c>
      <c r="T1617" s="99">
        <v>0.87243047200000001</v>
      </c>
      <c r="U1617" s="102">
        <f t="shared" si="126"/>
        <v>683.88625848016</v>
      </c>
      <c r="V1617">
        <v>0.58543100000000003</v>
      </c>
      <c r="W1617" s="100">
        <f t="shared" si="127"/>
        <v>-141.21436962242717</v>
      </c>
      <c r="X1617">
        <v>0.531918</v>
      </c>
      <c r="Y1617" s="100">
        <f t="shared" si="128"/>
        <v>-113.63778141436758</v>
      </c>
      <c r="Z1617">
        <v>0.59897199999999995</v>
      </c>
      <c r="AA1617" s="100">
        <f t="shared" si="129"/>
        <v>-149.35914699222994</v>
      </c>
      <c r="AB1617">
        <v>0.68703700000000001</v>
      </c>
      <c r="AC1617">
        <v>1</v>
      </c>
      <c r="AD1617">
        <v>4</v>
      </c>
      <c r="AE1617">
        <v>2</v>
      </c>
      <c r="AF1617" t="s">
        <v>225</v>
      </c>
      <c r="AG1617" s="99" t="s">
        <v>325</v>
      </c>
      <c r="AH1617">
        <v>1</v>
      </c>
      <c r="AI1617">
        <v>6</v>
      </c>
      <c r="AJ1617">
        <v>-1</v>
      </c>
    </row>
    <row r="1618" spans="1:36" x14ac:dyDescent="0.2">
      <c r="A1618">
        <v>823783</v>
      </c>
      <c r="B1618" s="85">
        <v>46169</v>
      </c>
      <c r="C1618">
        <v>2026</v>
      </c>
      <c r="D1618">
        <v>5.4</v>
      </c>
      <c r="E1618">
        <v>8.5</v>
      </c>
      <c r="F1618">
        <v>100</v>
      </c>
      <c r="G1618">
        <v>17</v>
      </c>
      <c r="H1618">
        <v>-140</v>
      </c>
      <c r="I1618">
        <v>0.58333299999999999</v>
      </c>
      <c r="J1618">
        <v>-140</v>
      </c>
      <c r="K1618">
        <v>-140</v>
      </c>
      <c r="L1618">
        <v>0.32447985800000001</v>
      </c>
      <c r="M1618">
        <v>26</v>
      </c>
      <c r="N1618">
        <v>127</v>
      </c>
      <c r="O1618">
        <v>0.440529</v>
      </c>
      <c r="P1618">
        <v>127</v>
      </c>
      <c r="Q1618">
        <v>127</v>
      </c>
      <c r="R1618" s="99">
        <v>0.45370776699999998</v>
      </c>
      <c r="S1618" s="102">
        <f t="shared" si="125"/>
        <v>-120.40618934345903</v>
      </c>
      <c r="T1618" s="99">
        <v>0.49537417900000003</v>
      </c>
      <c r="U1618" s="102">
        <f t="shared" si="126"/>
        <v>-101.86760682978593</v>
      </c>
      <c r="V1618">
        <v>0.49001499999999998</v>
      </c>
      <c r="W1618" s="100">
        <f t="shared" si="127"/>
        <v>104.07538544738426</v>
      </c>
      <c r="X1618">
        <v>0.61302500000000004</v>
      </c>
      <c r="Y1618" s="100">
        <f t="shared" si="128"/>
        <v>-158.41462626784678</v>
      </c>
      <c r="Z1618">
        <v>0.53152100000000002</v>
      </c>
      <c r="AA1618" s="100">
        <f t="shared" si="129"/>
        <v>-113.45673978983051</v>
      </c>
      <c r="AB1618">
        <v>0.73333300000000001</v>
      </c>
      <c r="AC1618">
        <v>1</v>
      </c>
      <c r="AD1618">
        <v>2</v>
      </c>
      <c r="AE1618">
        <v>1</v>
      </c>
      <c r="AF1618" t="s">
        <v>222</v>
      </c>
      <c r="AG1618" s="99" t="s">
        <v>325</v>
      </c>
      <c r="AH1618">
        <v>1</v>
      </c>
      <c r="AI1618">
        <v>3</v>
      </c>
      <c r="AJ1618">
        <v>-1</v>
      </c>
    </row>
    <row r="1619" spans="1:36" x14ac:dyDescent="0.2">
      <c r="A1619">
        <v>824104</v>
      </c>
      <c r="B1619" s="85">
        <v>46169</v>
      </c>
      <c r="C1619">
        <v>2026</v>
      </c>
      <c r="D1619">
        <v>5.4</v>
      </c>
      <c r="E1619">
        <v>9</v>
      </c>
      <c r="F1619">
        <v>-110</v>
      </c>
      <c r="G1619">
        <v>13</v>
      </c>
      <c r="H1619">
        <v>129</v>
      </c>
      <c r="I1619">
        <v>0.43668099999999999</v>
      </c>
      <c r="J1619">
        <v>134</v>
      </c>
      <c r="K1619">
        <v>129</v>
      </c>
      <c r="L1619">
        <v>0.32365466500000001</v>
      </c>
      <c r="M1619">
        <v>19</v>
      </c>
      <c r="N1619">
        <v>-142</v>
      </c>
      <c r="O1619">
        <v>0.58677699999999999</v>
      </c>
      <c r="P1619">
        <v>-148</v>
      </c>
      <c r="Q1619">
        <v>-142</v>
      </c>
      <c r="R1619" s="99">
        <v>0.53982463700000005</v>
      </c>
      <c r="S1619" s="102">
        <f t="shared" si="125"/>
        <v>117.30846116592298</v>
      </c>
      <c r="T1619" s="99">
        <v>0.276403224</v>
      </c>
      <c r="U1619" s="102">
        <f t="shared" si="126"/>
        <v>-261.79028070960555</v>
      </c>
      <c r="V1619">
        <v>0.51552200000000004</v>
      </c>
      <c r="W1619" s="100">
        <f t="shared" si="127"/>
        <v>-106.40772130003842</v>
      </c>
      <c r="X1619">
        <v>0.42256899999999997</v>
      </c>
      <c r="Y1619" s="100">
        <f t="shared" si="128"/>
        <v>136.64774273550594</v>
      </c>
      <c r="Z1619">
        <v>0.436303</v>
      </c>
      <c r="AA1619" s="100">
        <f t="shared" si="129"/>
        <v>129.19851571041227</v>
      </c>
      <c r="AB1619">
        <v>0.28668100000000002</v>
      </c>
      <c r="AC1619">
        <v>-1</v>
      </c>
      <c r="AD1619">
        <v>0</v>
      </c>
      <c r="AE1619">
        <v>7</v>
      </c>
      <c r="AF1619" t="s">
        <v>226</v>
      </c>
      <c r="AG1619" s="99" t="s">
        <v>323</v>
      </c>
      <c r="AH1619">
        <v>1</v>
      </c>
      <c r="AI1619">
        <v>7</v>
      </c>
      <c r="AJ1619">
        <v>-1</v>
      </c>
    </row>
    <row r="1620" spans="1:36" x14ac:dyDescent="0.2">
      <c r="A1620">
        <v>824270</v>
      </c>
      <c r="B1620" s="85">
        <v>46169</v>
      </c>
      <c r="C1620">
        <v>2026</v>
      </c>
      <c r="D1620">
        <v>5.4</v>
      </c>
      <c r="E1620">
        <v>7.5</v>
      </c>
      <c r="F1620">
        <v>-110</v>
      </c>
      <c r="G1620">
        <v>10</v>
      </c>
      <c r="H1620">
        <v>-120</v>
      </c>
      <c r="I1620">
        <v>0.54545500000000002</v>
      </c>
      <c r="J1620">
        <v>-108</v>
      </c>
      <c r="K1620">
        <v>-120</v>
      </c>
      <c r="L1620">
        <v>0.34727845299999999</v>
      </c>
      <c r="M1620">
        <v>4</v>
      </c>
      <c r="N1620">
        <v>109</v>
      </c>
      <c r="O1620">
        <v>0.47846899999999998</v>
      </c>
      <c r="P1620">
        <v>-102</v>
      </c>
      <c r="Q1620">
        <v>109</v>
      </c>
      <c r="R1620" s="99">
        <v>0.49188220199999999</v>
      </c>
      <c r="S1620" s="102">
        <f t="shared" si="125"/>
        <v>-103.30070816426897</v>
      </c>
      <c r="T1620" s="99">
        <v>0.53954899000000001</v>
      </c>
      <c r="U1620" s="102">
        <f t="shared" si="126"/>
        <v>117.17837039818851</v>
      </c>
      <c r="V1620">
        <v>0.57401199999999997</v>
      </c>
      <c r="W1620" s="100">
        <f t="shared" si="127"/>
        <v>-134.74839666845074</v>
      </c>
      <c r="X1620">
        <v>0.56687100000000001</v>
      </c>
      <c r="Y1620" s="100">
        <f t="shared" si="128"/>
        <v>-130.8780986726818</v>
      </c>
      <c r="Z1620">
        <v>0.53623399999999999</v>
      </c>
      <c r="AA1620" s="100">
        <f t="shared" si="129"/>
        <v>-115.62598379355104</v>
      </c>
      <c r="AB1620">
        <v>0.69545500000000005</v>
      </c>
      <c r="AC1620">
        <v>1</v>
      </c>
      <c r="AD1620">
        <v>4</v>
      </c>
      <c r="AE1620">
        <v>0</v>
      </c>
      <c r="AF1620" t="s">
        <v>227</v>
      </c>
      <c r="AG1620" s="99" t="s">
        <v>325</v>
      </c>
      <c r="AH1620">
        <v>1</v>
      </c>
      <c r="AI1620">
        <v>4</v>
      </c>
      <c r="AJ1620">
        <v>-1</v>
      </c>
    </row>
    <row r="1621" spans="1:36" x14ac:dyDescent="0.2">
      <c r="A1621">
        <v>824596</v>
      </c>
      <c r="B1621" s="85">
        <v>46169</v>
      </c>
      <c r="C1621">
        <v>2026</v>
      </c>
      <c r="D1621">
        <v>5.4</v>
      </c>
      <c r="E1621">
        <v>8</v>
      </c>
      <c r="F1621">
        <v>100</v>
      </c>
      <c r="G1621">
        <v>9</v>
      </c>
      <c r="H1621">
        <v>-108</v>
      </c>
      <c r="I1621">
        <v>0.519231</v>
      </c>
      <c r="J1621">
        <v>-108</v>
      </c>
      <c r="K1621">
        <v>-108</v>
      </c>
      <c r="L1621">
        <v>0.33585476600000003</v>
      </c>
      <c r="M1621">
        <v>15</v>
      </c>
      <c r="N1621">
        <v>-102</v>
      </c>
      <c r="O1621">
        <v>0.50495000000000001</v>
      </c>
      <c r="P1621">
        <v>-102</v>
      </c>
      <c r="Q1621">
        <v>-102</v>
      </c>
      <c r="R1621" s="99">
        <v>0.51481890200000002</v>
      </c>
      <c r="S1621" s="102">
        <f t="shared" si="125"/>
        <v>106.10860648161524</v>
      </c>
      <c r="T1621" s="99">
        <v>0.51645088900000002</v>
      </c>
      <c r="U1621" s="102">
        <f t="shared" si="126"/>
        <v>106.804226758262</v>
      </c>
      <c r="V1621">
        <v>0.5</v>
      </c>
      <c r="W1621" s="100">
        <f t="shared" si="127"/>
        <v>-100</v>
      </c>
      <c r="X1621">
        <v>0.5</v>
      </c>
      <c r="Y1621" s="100">
        <f t="shared" si="128"/>
        <v>-100</v>
      </c>
      <c r="Z1621">
        <v>0.5</v>
      </c>
      <c r="AA1621" s="100">
        <f t="shared" si="129"/>
        <v>-100</v>
      </c>
      <c r="AB1621">
        <v>0.66923100000000002</v>
      </c>
      <c r="AC1621">
        <v>1</v>
      </c>
      <c r="AD1621">
        <v>15</v>
      </c>
      <c r="AE1621">
        <v>2</v>
      </c>
      <c r="AF1621" t="s">
        <v>229</v>
      </c>
      <c r="AG1621" s="99" t="s">
        <v>325</v>
      </c>
      <c r="AH1621">
        <v>1</v>
      </c>
      <c r="AI1621">
        <v>17</v>
      </c>
      <c r="AJ1621">
        <v>1</v>
      </c>
    </row>
    <row r="1622" spans="1:36" x14ac:dyDescent="0.2">
      <c r="A1622">
        <v>824756</v>
      </c>
      <c r="B1622" s="85">
        <v>46169</v>
      </c>
      <c r="C1622">
        <v>2026</v>
      </c>
      <c r="D1622">
        <v>5.4</v>
      </c>
      <c r="E1622">
        <v>8</v>
      </c>
      <c r="F1622">
        <v>-110</v>
      </c>
      <c r="G1622">
        <v>3</v>
      </c>
      <c r="H1622">
        <v>109</v>
      </c>
      <c r="I1622">
        <v>0.47846899999999998</v>
      </c>
      <c r="J1622">
        <v>-109</v>
      </c>
      <c r="K1622">
        <v>109</v>
      </c>
      <c r="L1622">
        <v>0.34564541199999999</v>
      </c>
      <c r="M1622">
        <v>0</v>
      </c>
      <c r="N1622">
        <v>-120</v>
      </c>
      <c r="O1622">
        <v>0.54545500000000002</v>
      </c>
      <c r="P1622">
        <v>-101</v>
      </c>
      <c r="Q1622">
        <v>-120</v>
      </c>
      <c r="R1622" s="99">
        <v>0.498201163</v>
      </c>
      <c r="S1622" s="102">
        <f t="shared" si="125"/>
        <v>-100.7221327983933</v>
      </c>
      <c r="T1622" s="99">
        <v>0.461153802</v>
      </c>
      <c r="U1622" s="102">
        <f t="shared" si="126"/>
        <v>-116.84739357304485</v>
      </c>
      <c r="V1622">
        <v>0.55173300000000003</v>
      </c>
      <c r="W1622" s="100">
        <f t="shared" si="127"/>
        <v>-123.0813332232799</v>
      </c>
      <c r="X1622">
        <v>0.47198200000000001</v>
      </c>
      <c r="Y1622" s="100">
        <f t="shared" si="128"/>
        <v>111.87248666262697</v>
      </c>
      <c r="Z1622">
        <v>0.49529899999999999</v>
      </c>
      <c r="AA1622" s="100">
        <f t="shared" si="129"/>
        <v>101.89824732131503</v>
      </c>
      <c r="AB1622">
        <v>0.62846900000000006</v>
      </c>
      <c r="AC1622">
        <v>1</v>
      </c>
      <c r="AD1622">
        <v>8</v>
      </c>
      <c r="AE1622">
        <v>0</v>
      </c>
      <c r="AF1622" t="s">
        <v>223</v>
      </c>
      <c r="AG1622" s="99" t="s">
        <v>326</v>
      </c>
      <c r="AH1622">
        <v>-1</v>
      </c>
      <c r="AI1622">
        <v>8</v>
      </c>
      <c r="AJ1622">
        <v>0</v>
      </c>
    </row>
    <row r="1623" spans="1:36" x14ac:dyDescent="0.2">
      <c r="A1623">
        <v>824836</v>
      </c>
      <c r="B1623" s="85">
        <v>46169</v>
      </c>
      <c r="C1623">
        <v>2026</v>
      </c>
      <c r="D1623">
        <v>5.4</v>
      </c>
      <c r="E1623">
        <v>9</v>
      </c>
      <c r="F1623">
        <v>-110</v>
      </c>
      <c r="G1623">
        <v>2</v>
      </c>
      <c r="H1623">
        <v>-105</v>
      </c>
      <c r="I1623">
        <v>0.51219499999999996</v>
      </c>
      <c r="J1623">
        <v>-105</v>
      </c>
      <c r="K1623">
        <v>-105</v>
      </c>
      <c r="L1623">
        <v>0.32065001999999998</v>
      </c>
      <c r="M1623">
        <v>27</v>
      </c>
      <c r="N1623">
        <v>-105</v>
      </c>
      <c r="O1623">
        <v>0.51219499999999996</v>
      </c>
      <c r="P1623">
        <v>-105</v>
      </c>
      <c r="Q1623">
        <v>-105</v>
      </c>
      <c r="R1623" s="99">
        <v>0.52914262999999995</v>
      </c>
      <c r="S1623" s="102">
        <f t="shared" si="125"/>
        <v>112.37853832467354</v>
      </c>
      <c r="T1623" s="99">
        <v>0.66631821300000005</v>
      </c>
      <c r="U1623" s="102">
        <f t="shared" si="126"/>
        <v>199.68671919153925</v>
      </c>
      <c r="V1623">
        <v>0.48316700000000001</v>
      </c>
      <c r="W1623" s="100">
        <f t="shared" si="127"/>
        <v>106.96777718676978</v>
      </c>
      <c r="X1623">
        <v>0.512185</v>
      </c>
      <c r="Y1623" s="100">
        <f t="shared" si="128"/>
        <v>-104.99574633826347</v>
      </c>
      <c r="Z1623">
        <v>0.47808200000000001</v>
      </c>
      <c r="AA1623" s="100">
        <f t="shared" si="129"/>
        <v>109.16913834865149</v>
      </c>
      <c r="AB1623">
        <v>0.66219499999999998</v>
      </c>
      <c r="AC1623">
        <v>1</v>
      </c>
      <c r="AD1623">
        <v>11</v>
      </c>
      <c r="AE1623">
        <v>2</v>
      </c>
      <c r="AF1623" t="s">
        <v>229</v>
      </c>
      <c r="AG1623" s="99" t="s">
        <v>326</v>
      </c>
      <c r="AH1623">
        <v>-1</v>
      </c>
      <c r="AI1623">
        <v>13</v>
      </c>
      <c r="AJ1623">
        <v>1</v>
      </c>
    </row>
    <row r="1624" spans="1:36" x14ac:dyDescent="0.2">
      <c r="A1624">
        <v>825003</v>
      </c>
      <c r="B1624" s="85">
        <v>46169</v>
      </c>
      <c r="C1624">
        <v>2026</v>
      </c>
      <c r="D1624">
        <v>5.4</v>
      </c>
      <c r="E1624">
        <v>9.5</v>
      </c>
      <c r="F1624">
        <v>-105</v>
      </c>
      <c r="G1624">
        <v>20</v>
      </c>
      <c r="H1624">
        <v>-111</v>
      </c>
      <c r="I1624">
        <v>0.52606600000000003</v>
      </c>
      <c r="J1624">
        <v>111</v>
      </c>
      <c r="K1624">
        <v>-111</v>
      </c>
      <c r="L1624">
        <v>0.33728248799999999</v>
      </c>
      <c r="M1624">
        <v>24</v>
      </c>
      <c r="N1624">
        <v>101</v>
      </c>
      <c r="O1624">
        <v>0.49751200000000001</v>
      </c>
      <c r="P1624">
        <v>-122</v>
      </c>
      <c r="Q1624">
        <v>101</v>
      </c>
      <c r="R1624" s="99">
        <v>0.51089849499999995</v>
      </c>
      <c r="S1624" s="102">
        <f t="shared" si="125"/>
        <v>104.45653709448305</v>
      </c>
      <c r="T1624" s="99">
        <v>0.57241531300000004</v>
      </c>
      <c r="U1624" s="102">
        <f t="shared" si="126"/>
        <v>133.87179906187802</v>
      </c>
      <c r="V1624">
        <v>0.43929600000000002</v>
      </c>
      <c r="W1624" s="100">
        <f t="shared" si="127"/>
        <v>127.63694638694638</v>
      </c>
      <c r="X1624">
        <v>0.503668</v>
      </c>
      <c r="Y1624" s="100">
        <f t="shared" si="128"/>
        <v>-101.47804292288227</v>
      </c>
      <c r="Z1624">
        <v>0.45524599999999998</v>
      </c>
      <c r="AA1624" s="100">
        <f t="shared" si="129"/>
        <v>119.66145776129828</v>
      </c>
      <c r="AB1624">
        <v>0.37606600000000001</v>
      </c>
      <c r="AC1624">
        <v>-1</v>
      </c>
      <c r="AD1624">
        <v>1</v>
      </c>
      <c r="AE1624">
        <v>9</v>
      </c>
      <c r="AF1624" t="s">
        <v>223</v>
      </c>
      <c r="AG1624" s="99" t="s">
        <v>324</v>
      </c>
      <c r="AH1624">
        <v>-1</v>
      </c>
      <c r="AI1624">
        <v>10</v>
      </c>
      <c r="AJ1624">
        <v>1</v>
      </c>
    </row>
    <row r="1625" spans="1:36" x14ac:dyDescent="0.2">
      <c r="A1625">
        <v>822896</v>
      </c>
      <c r="B1625" s="85">
        <v>46170</v>
      </c>
      <c r="C1625">
        <v>2026</v>
      </c>
      <c r="D1625">
        <v>5.4</v>
      </c>
      <c r="E1625">
        <v>7</v>
      </c>
      <c r="F1625">
        <v>-119</v>
      </c>
      <c r="G1625">
        <v>28</v>
      </c>
      <c r="H1625">
        <v>-143</v>
      </c>
      <c r="I1625">
        <v>0.58847700000000003</v>
      </c>
      <c r="J1625">
        <v>-137</v>
      </c>
      <c r="K1625">
        <v>-143</v>
      </c>
      <c r="L1625">
        <v>0.33222175900000001</v>
      </c>
      <c r="M1625">
        <v>12</v>
      </c>
      <c r="N1625">
        <v>130</v>
      </c>
      <c r="O1625">
        <v>0.43478299999999998</v>
      </c>
      <c r="P1625">
        <v>124</v>
      </c>
      <c r="Q1625">
        <v>130</v>
      </c>
      <c r="R1625" s="99">
        <v>0.48692584</v>
      </c>
      <c r="S1625" s="102">
        <f t="shared" si="125"/>
        <v>-105.37008263927828</v>
      </c>
      <c r="T1625" s="99">
        <v>0.46013456000000003</v>
      </c>
      <c r="U1625" s="102">
        <f t="shared" si="126"/>
        <v>-117.32773126191609</v>
      </c>
      <c r="V1625">
        <v>0.58253999999999995</v>
      </c>
      <c r="W1625" s="100">
        <f t="shared" si="127"/>
        <v>-139.5439083984094</v>
      </c>
      <c r="X1625">
        <v>0.55586400000000002</v>
      </c>
      <c r="Y1625" s="100">
        <f t="shared" si="128"/>
        <v>-125.15625844335972</v>
      </c>
      <c r="Z1625">
        <v>0.61578900000000003</v>
      </c>
      <c r="AA1625" s="100">
        <f t="shared" si="129"/>
        <v>-160.27365171741573</v>
      </c>
      <c r="AB1625">
        <v>0.43847700000000001</v>
      </c>
      <c r="AC1625">
        <v>-1</v>
      </c>
      <c r="AD1625">
        <v>1</v>
      </c>
      <c r="AE1625">
        <v>5</v>
      </c>
      <c r="AF1625" t="s">
        <v>227</v>
      </c>
      <c r="AG1625" s="99" t="s">
        <v>324</v>
      </c>
      <c r="AH1625">
        <v>-1</v>
      </c>
      <c r="AI1625">
        <v>6</v>
      </c>
      <c r="AJ1625">
        <v>-1</v>
      </c>
    </row>
    <row r="1626" spans="1:36" x14ac:dyDescent="0.2">
      <c r="A1626">
        <v>824272</v>
      </c>
      <c r="B1626" s="85">
        <v>46170</v>
      </c>
      <c r="C1626">
        <v>2026</v>
      </c>
      <c r="D1626">
        <v>5.4</v>
      </c>
      <c r="E1626">
        <v>8.5</v>
      </c>
      <c r="F1626">
        <v>-110</v>
      </c>
      <c r="G1626">
        <v>10</v>
      </c>
      <c r="H1626">
        <v>-128</v>
      </c>
      <c r="I1626">
        <v>0.56140400000000001</v>
      </c>
      <c r="J1626">
        <v>-128</v>
      </c>
      <c r="K1626">
        <v>-128</v>
      </c>
      <c r="L1626">
        <v>0.34727845299999999</v>
      </c>
      <c r="M1626">
        <v>4</v>
      </c>
      <c r="N1626">
        <v>116</v>
      </c>
      <c r="O1626">
        <v>0.46296300000000001</v>
      </c>
      <c r="P1626">
        <v>116</v>
      </c>
      <c r="Q1626">
        <v>116</v>
      </c>
      <c r="R1626" s="99">
        <v>0.48876021800000002</v>
      </c>
      <c r="S1626" s="102">
        <f t="shared" si="125"/>
        <v>-104.59930312904476</v>
      </c>
      <c r="T1626" s="99">
        <v>0.45546558700000001</v>
      </c>
      <c r="U1626" s="102">
        <f t="shared" si="126"/>
        <v>-119.55555557702324</v>
      </c>
      <c r="V1626">
        <v>0.61093500000000001</v>
      </c>
      <c r="W1626" s="100">
        <f t="shared" si="127"/>
        <v>-157.02646087414701</v>
      </c>
      <c r="X1626">
        <v>0.58235099999999995</v>
      </c>
      <c r="Y1626" s="100">
        <f t="shared" si="128"/>
        <v>-139.43550684905264</v>
      </c>
      <c r="Z1626">
        <v>0.57418499999999995</v>
      </c>
      <c r="AA1626" s="100">
        <f t="shared" si="129"/>
        <v>-134.84377018188647</v>
      </c>
      <c r="AB1626">
        <v>0.41140399999999999</v>
      </c>
      <c r="AC1626">
        <v>-1</v>
      </c>
      <c r="AD1626">
        <v>1</v>
      </c>
      <c r="AE1626">
        <v>7</v>
      </c>
      <c r="AF1626" t="s">
        <v>224</v>
      </c>
      <c r="AG1626" s="99" t="s">
        <v>324</v>
      </c>
      <c r="AH1626">
        <v>-1</v>
      </c>
      <c r="AI1626">
        <v>8</v>
      </c>
      <c r="AJ1626">
        <v>-1</v>
      </c>
    </row>
    <row r="1627" spans="1:36" x14ac:dyDescent="0.2">
      <c r="A1627">
        <v>824757</v>
      </c>
      <c r="B1627" s="85">
        <v>46170</v>
      </c>
      <c r="C1627">
        <v>2026</v>
      </c>
      <c r="D1627">
        <v>5.4</v>
      </c>
      <c r="E1627">
        <v>7</v>
      </c>
      <c r="F1627">
        <v>113</v>
      </c>
      <c r="G1627">
        <v>3</v>
      </c>
      <c r="H1627">
        <v>115</v>
      </c>
      <c r="I1627">
        <v>0.46511599999999997</v>
      </c>
      <c r="J1627">
        <v>115</v>
      </c>
      <c r="K1627">
        <v>115</v>
      </c>
      <c r="L1627">
        <v>0.34564541199999999</v>
      </c>
      <c r="M1627">
        <v>0</v>
      </c>
      <c r="N1627">
        <v>-127</v>
      </c>
      <c r="O1627">
        <v>0.55947100000000005</v>
      </c>
      <c r="P1627">
        <v>-127</v>
      </c>
      <c r="Q1627">
        <v>-127</v>
      </c>
      <c r="R1627" s="99">
        <v>0.49524130399999999</v>
      </c>
      <c r="S1627" s="102">
        <f t="shared" si="125"/>
        <v>-101.92176862534068</v>
      </c>
      <c r="T1627" s="99">
        <v>0.56890985400000005</v>
      </c>
      <c r="U1627" s="102">
        <f t="shared" si="126"/>
        <v>131.97004368548014</v>
      </c>
      <c r="V1627">
        <v>0.444249</v>
      </c>
      <c r="W1627" s="100">
        <f t="shared" si="127"/>
        <v>125.09898727965623</v>
      </c>
      <c r="X1627">
        <v>0.495365</v>
      </c>
      <c r="Y1627" s="100">
        <f t="shared" si="128"/>
        <v>101.87134739030815</v>
      </c>
      <c r="Z1627">
        <v>0.42198000000000002</v>
      </c>
      <c r="AA1627" s="100">
        <f t="shared" si="129"/>
        <v>136.97805583202995</v>
      </c>
      <c r="AB1627">
        <v>0.31511600000000001</v>
      </c>
      <c r="AC1627">
        <v>-1</v>
      </c>
      <c r="AD1627">
        <v>2</v>
      </c>
      <c r="AE1627">
        <v>10</v>
      </c>
      <c r="AF1627" t="s">
        <v>223</v>
      </c>
      <c r="AG1627" s="99" t="s">
        <v>323</v>
      </c>
      <c r="AH1627">
        <v>1</v>
      </c>
      <c r="AI1627">
        <v>12</v>
      </c>
      <c r="AJ1627">
        <v>1</v>
      </c>
    </row>
    <row r="1628" spans="1:36" x14ac:dyDescent="0.2">
      <c r="A1628">
        <v>824834</v>
      </c>
      <c r="B1628" s="85">
        <v>46170</v>
      </c>
      <c r="C1628">
        <v>2026</v>
      </c>
      <c r="D1628">
        <v>5.4</v>
      </c>
      <c r="E1628">
        <v>8.5</v>
      </c>
      <c r="F1628">
        <v>-120</v>
      </c>
      <c r="G1628">
        <v>2</v>
      </c>
      <c r="H1628">
        <v>-122</v>
      </c>
      <c r="I1628">
        <v>0.54954999999999998</v>
      </c>
      <c r="J1628">
        <v>-123</v>
      </c>
      <c r="K1628">
        <v>-122</v>
      </c>
      <c r="L1628">
        <v>0.32065001999999998</v>
      </c>
      <c r="M1628">
        <v>29</v>
      </c>
      <c r="N1628">
        <v>111</v>
      </c>
      <c r="O1628">
        <v>0.47393400000000002</v>
      </c>
      <c r="P1628">
        <v>112</v>
      </c>
      <c r="Q1628">
        <v>111</v>
      </c>
      <c r="R1628" s="99">
        <v>0.50531728600000003</v>
      </c>
      <c r="S1628" s="102">
        <f t="shared" si="125"/>
        <v>102.1497763513928</v>
      </c>
      <c r="T1628" s="99">
        <v>0.57994774000000004</v>
      </c>
      <c r="U1628" s="102">
        <f t="shared" si="126"/>
        <v>138.06561593074161</v>
      </c>
      <c r="V1628">
        <v>0.59823000000000004</v>
      </c>
      <c r="W1628" s="100">
        <f t="shared" si="127"/>
        <v>-148.89862359061158</v>
      </c>
      <c r="X1628">
        <v>0.467665</v>
      </c>
      <c r="Y1628" s="100">
        <f t="shared" si="128"/>
        <v>113.82827451273882</v>
      </c>
      <c r="Z1628">
        <v>0.52971999999999997</v>
      </c>
      <c r="AA1628" s="100">
        <f t="shared" si="129"/>
        <v>-112.63927872756653</v>
      </c>
      <c r="AB1628">
        <v>0.39955000000000002</v>
      </c>
      <c r="AC1628">
        <v>-1</v>
      </c>
      <c r="AD1628">
        <v>1</v>
      </c>
      <c r="AE1628">
        <v>2</v>
      </c>
      <c r="AF1628" t="s">
        <v>222</v>
      </c>
      <c r="AG1628" s="99" t="s">
        <v>324</v>
      </c>
      <c r="AH1628">
        <v>-1</v>
      </c>
      <c r="AI1628">
        <v>3</v>
      </c>
      <c r="AJ1628">
        <v>-1</v>
      </c>
    </row>
    <row r="1629" spans="1:36" x14ac:dyDescent="0.2">
      <c r="A1629">
        <v>822732</v>
      </c>
      <c r="B1629" s="85">
        <v>46171</v>
      </c>
      <c r="C1629">
        <v>2026</v>
      </c>
      <c r="D1629">
        <v>5.5</v>
      </c>
      <c r="E1629">
        <v>9.5</v>
      </c>
      <c r="F1629">
        <v>-102</v>
      </c>
      <c r="G1629">
        <v>16</v>
      </c>
      <c r="H1629">
        <v>-112</v>
      </c>
      <c r="I1629">
        <v>0.52830200000000005</v>
      </c>
      <c r="J1629">
        <v>-106</v>
      </c>
      <c r="K1629">
        <v>-112</v>
      </c>
      <c r="L1629">
        <v>0.34988272100000001</v>
      </c>
      <c r="M1629">
        <v>23</v>
      </c>
      <c r="N1629">
        <v>102</v>
      </c>
      <c r="O1629">
        <v>0.49504999999999999</v>
      </c>
      <c r="P1629">
        <v>-104</v>
      </c>
      <c r="Q1629">
        <v>102</v>
      </c>
      <c r="R1629" s="99">
        <v>0.46769735299999998</v>
      </c>
      <c r="S1629" s="102">
        <f t="shared" si="125"/>
        <v>-113.8134829255705</v>
      </c>
      <c r="T1629" s="99">
        <v>0.32070737300000002</v>
      </c>
      <c r="U1629" s="102">
        <f t="shared" si="126"/>
        <v>-211.8107297146548</v>
      </c>
      <c r="V1629">
        <v>0.5</v>
      </c>
      <c r="W1629" s="100">
        <f t="shared" si="127"/>
        <v>-100</v>
      </c>
      <c r="X1629">
        <v>0.5</v>
      </c>
      <c r="Y1629" s="100">
        <f t="shared" si="128"/>
        <v>-100</v>
      </c>
      <c r="Z1629">
        <v>0.5</v>
      </c>
      <c r="AA1629" s="100">
        <f t="shared" si="129"/>
        <v>-100</v>
      </c>
      <c r="AB1629">
        <v>0.37830200000000003</v>
      </c>
      <c r="AC1629">
        <v>-1</v>
      </c>
      <c r="AD1629">
        <v>5</v>
      </c>
      <c r="AE1629">
        <v>7</v>
      </c>
      <c r="AF1629" t="s">
        <v>225</v>
      </c>
      <c r="AG1629" s="99" t="s">
        <v>324</v>
      </c>
      <c r="AH1629">
        <v>-1</v>
      </c>
      <c r="AI1629">
        <v>12</v>
      </c>
      <c r="AJ1629">
        <v>1</v>
      </c>
    </row>
    <row r="1630" spans="1:36" x14ac:dyDescent="0.2">
      <c r="A1630">
        <v>822894</v>
      </c>
      <c r="B1630" s="85">
        <v>46171</v>
      </c>
      <c r="C1630">
        <v>2026</v>
      </c>
      <c r="D1630">
        <v>5.5</v>
      </c>
      <c r="E1630">
        <v>7.5</v>
      </c>
      <c r="F1630">
        <v>-110</v>
      </c>
      <c r="G1630">
        <v>28</v>
      </c>
      <c r="H1630">
        <v>-114</v>
      </c>
      <c r="I1630">
        <v>0.53271000000000002</v>
      </c>
      <c r="J1630">
        <v>-123</v>
      </c>
      <c r="K1630">
        <v>-114</v>
      </c>
      <c r="L1630">
        <v>0.33222175900000001</v>
      </c>
      <c r="M1630">
        <v>13</v>
      </c>
      <c r="N1630">
        <v>104</v>
      </c>
      <c r="O1630">
        <v>0.49019600000000002</v>
      </c>
      <c r="P1630">
        <v>112</v>
      </c>
      <c r="Q1630">
        <v>104</v>
      </c>
      <c r="R1630" s="99">
        <v>0.47041507999999999</v>
      </c>
      <c r="S1630" s="102">
        <f t="shared" si="125"/>
        <v>-112.57821921865261</v>
      </c>
      <c r="T1630" s="99">
        <v>0.428207218</v>
      </c>
      <c r="U1630" s="102">
        <f t="shared" si="126"/>
        <v>-133.53179441267613</v>
      </c>
      <c r="V1630">
        <v>0.53837000000000002</v>
      </c>
      <c r="W1630" s="100">
        <f t="shared" si="127"/>
        <v>-116.62370296557849</v>
      </c>
      <c r="X1630">
        <v>0.54436499999999999</v>
      </c>
      <c r="Y1630" s="100">
        <f t="shared" si="128"/>
        <v>-119.47392101133583</v>
      </c>
      <c r="Z1630">
        <v>0.56495499999999998</v>
      </c>
      <c r="AA1630" s="100">
        <f t="shared" si="129"/>
        <v>-129.86127871829351</v>
      </c>
      <c r="AB1630">
        <v>0.68271000000000004</v>
      </c>
      <c r="AC1630">
        <v>1</v>
      </c>
      <c r="AD1630">
        <v>9</v>
      </c>
      <c r="AE1630">
        <v>1</v>
      </c>
      <c r="AF1630" t="s">
        <v>223</v>
      </c>
      <c r="AG1630" s="99" t="s">
        <v>325</v>
      </c>
      <c r="AH1630">
        <v>1</v>
      </c>
      <c r="AI1630">
        <v>10</v>
      </c>
      <c r="AJ1630">
        <v>1</v>
      </c>
    </row>
    <row r="1631" spans="1:36" x14ac:dyDescent="0.2">
      <c r="A1631">
        <v>822978</v>
      </c>
      <c r="B1631" s="85">
        <v>46171</v>
      </c>
      <c r="C1631">
        <v>2026</v>
      </c>
      <c r="D1631">
        <v>5.5</v>
      </c>
      <c r="E1631">
        <v>8</v>
      </c>
      <c r="F1631">
        <v>-109</v>
      </c>
      <c r="G1631">
        <v>27</v>
      </c>
      <c r="H1631">
        <v>-148</v>
      </c>
      <c r="I1631">
        <v>0.59677400000000003</v>
      </c>
      <c r="J1631">
        <v>-154</v>
      </c>
      <c r="K1631">
        <v>-148</v>
      </c>
      <c r="L1631">
        <v>0.32069846699999999</v>
      </c>
      <c r="M1631">
        <v>4</v>
      </c>
      <c r="N1631">
        <v>134</v>
      </c>
      <c r="O1631">
        <v>0.42735000000000001</v>
      </c>
      <c r="P1631">
        <v>139</v>
      </c>
      <c r="Q1631">
        <v>134</v>
      </c>
      <c r="R1631" s="99">
        <v>0.47279549700000001</v>
      </c>
      <c r="S1631" s="102">
        <f t="shared" si="125"/>
        <v>-111.50793659102891</v>
      </c>
      <c r="T1631" s="99">
        <v>0.58726152499999995</v>
      </c>
      <c r="U1631" s="102">
        <f t="shared" si="126"/>
        <v>142.28417280458282</v>
      </c>
      <c r="V1631">
        <v>0.57398099999999996</v>
      </c>
      <c r="W1631" s="100">
        <f t="shared" si="127"/>
        <v>-134.73131480051356</v>
      </c>
      <c r="X1631">
        <v>0.58813800000000005</v>
      </c>
      <c r="Y1631" s="100">
        <f t="shared" si="128"/>
        <v>-142.79977273941276</v>
      </c>
      <c r="Z1631">
        <v>0.57669899999999996</v>
      </c>
      <c r="AA1631" s="100">
        <f t="shared" si="129"/>
        <v>-136.23851585514797</v>
      </c>
      <c r="AB1631">
        <v>0.74677400000000005</v>
      </c>
      <c r="AC1631">
        <v>1</v>
      </c>
      <c r="AD1631">
        <v>8</v>
      </c>
      <c r="AE1631">
        <v>5</v>
      </c>
      <c r="AF1631" t="s">
        <v>228</v>
      </c>
      <c r="AG1631" s="99" t="s">
        <v>325</v>
      </c>
      <c r="AH1631">
        <v>1</v>
      </c>
      <c r="AI1631">
        <v>13</v>
      </c>
      <c r="AJ1631">
        <v>1</v>
      </c>
    </row>
    <row r="1632" spans="1:36" x14ac:dyDescent="0.2">
      <c r="A1632">
        <v>823055</v>
      </c>
      <c r="B1632" s="85">
        <v>46171</v>
      </c>
      <c r="C1632">
        <v>2026</v>
      </c>
      <c r="D1632">
        <v>5.5</v>
      </c>
      <c r="E1632">
        <v>8</v>
      </c>
      <c r="F1632">
        <v>105</v>
      </c>
      <c r="G1632">
        <v>26</v>
      </c>
      <c r="H1632">
        <v>116</v>
      </c>
      <c r="I1632">
        <v>0.46296300000000001</v>
      </c>
      <c r="J1632">
        <v>112</v>
      </c>
      <c r="K1632">
        <v>116</v>
      </c>
      <c r="L1632">
        <v>0.33921411400000001</v>
      </c>
      <c r="M1632">
        <v>5</v>
      </c>
      <c r="N1632">
        <v>-128</v>
      </c>
      <c r="O1632">
        <v>0.56140400000000001</v>
      </c>
      <c r="P1632">
        <v>-123</v>
      </c>
      <c r="Q1632">
        <v>-128</v>
      </c>
      <c r="R1632" s="99">
        <v>0.49898372299999999</v>
      </c>
      <c r="S1632" s="102">
        <f t="shared" si="125"/>
        <v>-100.40733873798122</v>
      </c>
      <c r="T1632" s="99">
        <v>0.57905793699999997</v>
      </c>
      <c r="U1632" s="102">
        <f t="shared" si="126"/>
        <v>137.56238397111667</v>
      </c>
      <c r="V1632">
        <v>0.44892399999999999</v>
      </c>
      <c r="W1632" s="100">
        <f t="shared" si="127"/>
        <v>122.75485382826491</v>
      </c>
      <c r="X1632">
        <v>0.45114700000000002</v>
      </c>
      <c r="Y1632" s="100">
        <f t="shared" si="128"/>
        <v>121.65724253957136</v>
      </c>
      <c r="Z1632">
        <v>0.41083199999999997</v>
      </c>
      <c r="AA1632" s="100">
        <f t="shared" si="129"/>
        <v>143.40849787747791</v>
      </c>
      <c r="AB1632">
        <v>0.61296300000000004</v>
      </c>
      <c r="AC1632">
        <v>1</v>
      </c>
      <c r="AD1632">
        <v>6</v>
      </c>
      <c r="AE1632">
        <v>5</v>
      </c>
      <c r="AF1632" t="s">
        <v>222</v>
      </c>
      <c r="AG1632" s="99" t="s">
        <v>326</v>
      </c>
      <c r="AH1632">
        <v>-1</v>
      </c>
      <c r="AI1632">
        <v>11</v>
      </c>
      <c r="AJ1632">
        <v>1</v>
      </c>
    </row>
    <row r="1633" spans="1:36" x14ac:dyDescent="0.2">
      <c r="A1633">
        <v>823135</v>
      </c>
      <c r="B1633" s="85">
        <v>46171</v>
      </c>
      <c r="C1633">
        <v>2026</v>
      </c>
      <c r="D1633">
        <v>5.5</v>
      </c>
      <c r="E1633">
        <v>7</v>
      </c>
      <c r="F1633">
        <v>-117</v>
      </c>
      <c r="G1633">
        <v>24</v>
      </c>
      <c r="H1633">
        <v>-135</v>
      </c>
      <c r="I1633">
        <v>0.57446799999999998</v>
      </c>
      <c r="J1633">
        <v>-140</v>
      </c>
      <c r="K1633">
        <v>-135</v>
      </c>
      <c r="L1633">
        <v>0.30915287200000002</v>
      </c>
      <c r="M1633">
        <v>1</v>
      </c>
      <c r="N1633">
        <v>122</v>
      </c>
      <c r="O1633">
        <v>0.45045000000000002</v>
      </c>
      <c r="P1633">
        <v>127</v>
      </c>
      <c r="Q1633">
        <v>122</v>
      </c>
      <c r="R1633" s="99">
        <v>0.51079493600000003</v>
      </c>
      <c r="S1633" s="102">
        <f t="shared" si="125"/>
        <v>104.41325603285252</v>
      </c>
      <c r="T1633" s="99">
        <v>0.49353128200000002</v>
      </c>
      <c r="U1633" s="102">
        <f t="shared" si="126"/>
        <v>-102.62140141301114</v>
      </c>
      <c r="V1633">
        <v>0.59331699999999998</v>
      </c>
      <c r="W1633" s="100">
        <f t="shared" si="127"/>
        <v>-145.89176336360259</v>
      </c>
      <c r="X1633">
        <v>0.564662</v>
      </c>
      <c r="Y1633" s="100">
        <f t="shared" si="128"/>
        <v>-129.70657282387478</v>
      </c>
      <c r="Z1633">
        <v>0.55192300000000005</v>
      </c>
      <c r="AA1633" s="100">
        <f t="shared" si="129"/>
        <v>-123.17592735177216</v>
      </c>
      <c r="AB1633">
        <v>0.724468</v>
      </c>
      <c r="AC1633">
        <v>1</v>
      </c>
      <c r="AD1633">
        <v>7</v>
      </c>
      <c r="AE1633">
        <v>6</v>
      </c>
      <c r="AF1633" t="s">
        <v>222</v>
      </c>
      <c r="AG1633" s="99" t="s">
        <v>325</v>
      </c>
      <c r="AH1633">
        <v>1</v>
      </c>
      <c r="AI1633">
        <v>13</v>
      </c>
      <c r="AJ1633">
        <v>1</v>
      </c>
    </row>
    <row r="1634" spans="1:36" x14ac:dyDescent="0.2">
      <c r="A1634">
        <v>823377</v>
      </c>
      <c r="B1634" s="85">
        <v>46171</v>
      </c>
      <c r="C1634">
        <v>2026</v>
      </c>
      <c r="D1634">
        <v>5.5</v>
      </c>
      <c r="E1634">
        <v>8</v>
      </c>
      <c r="F1634">
        <v>-112</v>
      </c>
      <c r="G1634">
        <v>22</v>
      </c>
      <c r="H1634">
        <v>-121</v>
      </c>
      <c r="I1634">
        <v>0.54751099999999997</v>
      </c>
      <c r="J1634">
        <v>-133</v>
      </c>
      <c r="K1634">
        <v>-121</v>
      </c>
      <c r="L1634">
        <v>0.33647680099999999</v>
      </c>
      <c r="M1634">
        <v>15</v>
      </c>
      <c r="N1634">
        <v>110</v>
      </c>
      <c r="O1634">
        <v>0.47619</v>
      </c>
      <c r="P1634">
        <v>121</v>
      </c>
      <c r="Q1634">
        <v>110</v>
      </c>
      <c r="R1634" s="99">
        <v>0.50860672799999995</v>
      </c>
      <c r="S1634" s="102">
        <f t="shared" si="125"/>
        <v>103.50298976010399</v>
      </c>
      <c r="T1634" s="99">
        <v>0.58594460800000003</v>
      </c>
      <c r="U1634" s="102">
        <f t="shared" si="126"/>
        <v>141.51357990285513</v>
      </c>
      <c r="V1634">
        <v>0.5</v>
      </c>
      <c r="W1634" s="100">
        <f t="shared" si="127"/>
        <v>-100</v>
      </c>
      <c r="X1634">
        <v>0.5</v>
      </c>
      <c r="Y1634" s="100">
        <f t="shared" si="128"/>
        <v>-100</v>
      </c>
      <c r="Z1634">
        <v>0.5</v>
      </c>
      <c r="AA1634" s="100">
        <f t="shared" si="129"/>
        <v>-100</v>
      </c>
      <c r="AB1634">
        <v>0.69751099999999999</v>
      </c>
      <c r="AC1634">
        <v>1</v>
      </c>
      <c r="AD1634">
        <v>6</v>
      </c>
      <c r="AE1634">
        <v>5</v>
      </c>
      <c r="AF1634" t="s">
        <v>222</v>
      </c>
      <c r="AG1634" s="99" t="s">
        <v>325</v>
      </c>
      <c r="AH1634">
        <v>1</v>
      </c>
      <c r="AI1634">
        <v>11</v>
      </c>
      <c r="AJ1634">
        <v>1</v>
      </c>
    </row>
    <row r="1635" spans="1:36" x14ac:dyDescent="0.2">
      <c r="A1635">
        <v>823623</v>
      </c>
      <c r="B1635" s="85">
        <v>46171</v>
      </c>
      <c r="C1635">
        <v>2026</v>
      </c>
      <c r="D1635">
        <v>5.5</v>
      </c>
      <c r="E1635">
        <v>7.5</v>
      </c>
      <c r="F1635">
        <v>-105</v>
      </c>
      <c r="G1635">
        <v>18</v>
      </c>
      <c r="H1635">
        <v>-109</v>
      </c>
      <c r="I1635">
        <v>0.52153099999999997</v>
      </c>
      <c r="J1635">
        <v>-108</v>
      </c>
      <c r="K1635">
        <v>-109</v>
      </c>
      <c r="L1635">
        <v>0.310488926</v>
      </c>
      <c r="M1635">
        <v>11</v>
      </c>
      <c r="N1635">
        <v>-101</v>
      </c>
      <c r="O1635">
        <v>0.50248800000000005</v>
      </c>
      <c r="P1635">
        <v>-102</v>
      </c>
      <c r="Q1635">
        <v>-101</v>
      </c>
      <c r="R1635" s="99">
        <v>0.52131938899999997</v>
      </c>
      <c r="S1635" s="102">
        <f t="shared" si="125"/>
        <v>108.90756321024249</v>
      </c>
      <c r="T1635" s="99">
        <v>0.53017504999999998</v>
      </c>
      <c r="U1635" s="102">
        <f t="shared" si="126"/>
        <v>112.8452309737914</v>
      </c>
      <c r="V1635">
        <v>0.62620200000000004</v>
      </c>
      <c r="W1635" s="100">
        <f t="shared" si="127"/>
        <v>-167.52417080883259</v>
      </c>
      <c r="X1635">
        <v>0.55113500000000004</v>
      </c>
      <c r="Y1635" s="100">
        <f t="shared" si="128"/>
        <v>-122.7841333140254</v>
      </c>
      <c r="Z1635">
        <v>0.52717599999999998</v>
      </c>
      <c r="AA1635" s="100">
        <f t="shared" si="129"/>
        <v>-111.49518636955821</v>
      </c>
      <c r="AB1635">
        <v>0.67153099999999999</v>
      </c>
      <c r="AC1635">
        <v>1</v>
      </c>
      <c r="AD1635">
        <v>9</v>
      </c>
      <c r="AE1635">
        <v>7</v>
      </c>
      <c r="AF1635" t="s">
        <v>225</v>
      </c>
      <c r="AG1635" s="99" t="s">
        <v>325</v>
      </c>
      <c r="AH1635">
        <v>1</v>
      </c>
      <c r="AI1635">
        <v>16</v>
      </c>
      <c r="AJ1635">
        <v>1</v>
      </c>
    </row>
    <row r="1636" spans="1:36" x14ac:dyDescent="0.2">
      <c r="A1636">
        <v>823946</v>
      </c>
      <c r="B1636" s="85">
        <v>46171</v>
      </c>
      <c r="C1636">
        <v>2026</v>
      </c>
      <c r="D1636">
        <v>5.5</v>
      </c>
      <c r="E1636">
        <v>8</v>
      </c>
      <c r="F1636">
        <v>-115</v>
      </c>
      <c r="G1636">
        <v>14</v>
      </c>
      <c r="H1636">
        <v>-113</v>
      </c>
      <c r="I1636">
        <v>0.53051599999999999</v>
      </c>
      <c r="J1636">
        <v>-112</v>
      </c>
      <c r="K1636">
        <v>-113</v>
      </c>
      <c r="L1636">
        <v>0.32283795100000001</v>
      </c>
      <c r="M1636">
        <v>21</v>
      </c>
      <c r="N1636">
        <v>103</v>
      </c>
      <c r="O1636">
        <v>0.49261100000000002</v>
      </c>
      <c r="P1636">
        <v>102</v>
      </c>
      <c r="Q1636">
        <v>103</v>
      </c>
      <c r="R1636" s="99">
        <v>0.47119965400000002</v>
      </c>
      <c r="S1636" s="102">
        <f t="shared" si="125"/>
        <v>-112.22426449404817</v>
      </c>
      <c r="T1636" s="99">
        <v>0.67370130299999997</v>
      </c>
      <c r="U1636" s="102">
        <f t="shared" si="126"/>
        <v>206.4676657289869</v>
      </c>
      <c r="V1636">
        <v>0.51182399999999995</v>
      </c>
      <c r="W1636" s="100">
        <f t="shared" si="127"/>
        <v>-104.84415456720524</v>
      </c>
      <c r="X1636">
        <v>0.62919599999999998</v>
      </c>
      <c r="Y1636" s="100">
        <f t="shared" si="128"/>
        <v>-169.68425367579636</v>
      </c>
      <c r="Z1636">
        <v>0.53297300000000003</v>
      </c>
      <c r="AA1636" s="100">
        <f t="shared" si="129"/>
        <v>-114.12038276159623</v>
      </c>
      <c r="AB1636">
        <v>0.68051600000000001</v>
      </c>
      <c r="AC1636">
        <v>1</v>
      </c>
      <c r="AD1636">
        <v>4</v>
      </c>
      <c r="AE1636">
        <v>2</v>
      </c>
      <c r="AF1636" t="s">
        <v>225</v>
      </c>
      <c r="AG1636" s="99" t="s">
        <v>325</v>
      </c>
      <c r="AH1636">
        <v>1</v>
      </c>
      <c r="AI1636">
        <v>6</v>
      </c>
      <c r="AJ1636">
        <v>-1</v>
      </c>
    </row>
    <row r="1637" spans="1:36" x14ac:dyDescent="0.2">
      <c r="A1637">
        <v>824191</v>
      </c>
      <c r="B1637" s="85">
        <v>46171</v>
      </c>
      <c r="C1637">
        <v>2026</v>
      </c>
      <c r="D1637">
        <v>5.5</v>
      </c>
      <c r="E1637">
        <v>8.5</v>
      </c>
      <c r="F1637">
        <v>-106</v>
      </c>
      <c r="G1637">
        <v>12</v>
      </c>
      <c r="H1637">
        <v>123</v>
      </c>
      <c r="I1637">
        <v>0.44843</v>
      </c>
      <c r="J1637">
        <v>105</v>
      </c>
      <c r="K1637">
        <v>123</v>
      </c>
      <c r="L1637">
        <v>0.32174260599999999</v>
      </c>
      <c r="M1637">
        <v>17</v>
      </c>
      <c r="N1637">
        <v>-136</v>
      </c>
      <c r="O1637">
        <v>0.57627099999999998</v>
      </c>
      <c r="P1637">
        <v>-116</v>
      </c>
      <c r="Q1637">
        <v>-136</v>
      </c>
      <c r="R1637" s="99">
        <v>0.529296875</v>
      </c>
      <c r="S1637" s="102">
        <f t="shared" si="125"/>
        <v>112.44813278008299</v>
      </c>
      <c r="T1637" s="99">
        <v>0.45306122399999998</v>
      </c>
      <c r="U1637" s="102">
        <f t="shared" si="126"/>
        <v>-120.7207209593377</v>
      </c>
      <c r="V1637">
        <v>0.50237399999999999</v>
      </c>
      <c r="W1637" s="100">
        <f t="shared" si="127"/>
        <v>-100.9541302102382</v>
      </c>
      <c r="X1637">
        <v>0.4224</v>
      </c>
      <c r="Y1637" s="100">
        <f t="shared" si="128"/>
        <v>136.74242424242425</v>
      </c>
      <c r="Z1637">
        <v>0.459538</v>
      </c>
      <c r="AA1637" s="100">
        <f t="shared" si="129"/>
        <v>117.60986033799163</v>
      </c>
      <c r="AB1637">
        <v>0.29842999999999997</v>
      </c>
      <c r="AC1637">
        <v>-1</v>
      </c>
      <c r="AD1637">
        <v>4</v>
      </c>
      <c r="AE1637">
        <v>5</v>
      </c>
      <c r="AF1637" t="s">
        <v>222</v>
      </c>
      <c r="AG1637" s="99" t="s">
        <v>323</v>
      </c>
      <c r="AH1637">
        <v>1</v>
      </c>
      <c r="AI1637">
        <v>9</v>
      </c>
      <c r="AJ1637">
        <v>1</v>
      </c>
    </row>
    <row r="1638" spans="1:36" x14ac:dyDescent="0.2">
      <c r="A1638">
        <v>824353</v>
      </c>
      <c r="B1638" s="85">
        <v>46171</v>
      </c>
      <c r="C1638">
        <v>2026</v>
      </c>
      <c r="D1638">
        <v>5.5</v>
      </c>
      <c r="E1638">
        <v>10.5</v>
      </c>
      <c r="F1638">
        <v>-107</v>
      </c>
      <c r="G1638">
        <v>8</v>
      </c>
      <c r="H1638">
        <v>132</v>
      </c>
      <c r="I1638">
        <v>0.43103399999999997</v>
      </c>
      <c r="J1638">
        <v>144</v>
      </c>
      <c r="K1638">
        <v>132</v>
      </c>
      <c r="L1638">
        <v>0.37799862899999997</v>
      </c>
      <c r="M1638">
        <v>25</v>
      </c>
      <c r="N1638">
        <v>-146</v>
      </c>
      <c r="O1638">
        <v>0.59349600000000002</v>
      </c>
      <c r="P1638">
        <v>-159</v>
      </c>
      <c r="Q1638">
        <v>-146</v>
      </c>
      <c r="R1638" s="99">
        <v>0.55770074599999997</v>
      </c>
      <c r="S1638" s="102">
        <f t="shared" si="125"/>
        <v>126.09126987132562</v>
      </c>
      <c r="T1638" s="99">
        <v>0.580894837</v>
      </c>
      <c r="U1638" s="102">
        <f t="shared" si="126"/>
        <v>138.60359840043296</v>
      </c>
      <c r="V1638">
        <v>0.40690399999999999</v>
      </c>
      <c r="W1638" s="100">
        <f t="shared" si="127"/>
        <v>145.75821323948648</v>
      </c>
      <c r="X1638">
        <v>0.403644</v>
      </c>
      <c r="Y1638" s="100">
        <f t="shared" si="128"/>
        <v>147.74306071686931</v>
      </c>
      <c r="Z1638">
        <v>0.396652</v>
      </c>
      <c r="AA1638" s="100">
        <f t="shared" si="129"/>
        <v>152.11016205641218</v>
      </c>
      <c r="AB1638">
        <v>0.58103400000000005</v>
      </c>
      <c r="AC1638">
        <v>1</v>
      </c>
      <c r="AD1638">
        <v>8</v>
      </c>
      <c r="AE1638">
        <v>6</v>
      </c>
      <c r="AF1638" t="s">
        <v>225</v>
      </c>
      <c r="AG1638" s="99" t="s">
        <v>326</v>
      </c>
      <c r="AH1638">
        <v>-1</v>
      </c>
      <c r="AI1638">
        <v>14</v>
      </c>
      <c r="AJ1638">
        <v>1</v>
      </c>
    </row>
    <row r="1639" spans="1:36" x14ac:dyDescent="0.2">
      <c r="A1639">
        <v>824433</v>
      </c>
      <c r="B1639" s="85">
        <v>46171</v>
      </c>
      <c r="C1639">
        <v>2026</v>
      </c>
      <c r="D1639">
        <v>5.5</v>
      </c>
      <c r="E1639">
        <v>8</v>
      </c>
      <c r="F1639">
        <v>-107</v>
      </c>
      <c r="G1639">
        <v>7</v>
      </c>
      <c r="H1639">
        <v>-126</v>
      </c>
      <c r="I1639">
        <v>0.55752199999999996</v>
      </c>
      <c r="J1639">
        <v>-123</v>
      </c>
      <c r="K1639">
        <v>-126</v>
      </c>
      <c r="L1639">
        <v>0.30274477700000002</v>
      </c>
      <c r="M1639">
        <v>3</v>
      </c>
      <c r="N1639">
        <v>114</v>
      </c>
      <c r="O1639">
        <v>0.46728999999999998</v>
      </c>
      <c r="P1639">
        <v>112</v>
      </c>
      <c r="Q1639">
        <v>114</v>
      </c>
      <c r="R1639" s="99">
        <v>0.50085947600000003</v>
      </c>
      <c r="S1639" s="102">
        <f t="shared" si="125"/>
        <v>100.34438237677534</v>
      </c>
      <c r="T1639" s="99">
        <v>0.53741343799999997</v>
      </c>
      <c r="U1639" s="102">
        <f t="shared" si="126"/>
        <v>116.17575652792091</v>
      </c>
      <c r="V1639">
        <v>0.5</v>
      </c>
      <c r="W1639" s="100">
        <f t="shared" si="127"/>
        <v>-100</v>
      </c>
      <c r="X1639">
        <v>0.5</v>
      </c>
      <c r="Y1639" s="100">
        <f t="shared" si="128"/>
        <v>-100</v>
      </c>
      <c r="Z1639">
        <v>0.5</v>
      </c>
      <c r="AA1639" s="100">
        <f t="shared" si="129"/>
        <v>-100</v>
      </c>
      <c r="AB1639">
        <v>0.70752199999999998</v>
      </c>
      <c r="AC1639">
        <v>1</v>
      </c>
      <c r="AD1639">
        <v>4</v>
      </c>
      <c r="AE1639">
        <v>3</v>
      </c>
      <c r="AF1639" t="s">
        <v>222</v>
      </c>
      <c r="AG1639" s="99" t="s">
        <v>325</v>
      </c>
      <c r="AH1639">
        <v>1</v>
      </c>
      <c r="AI1639">
        <v>7</v>
      </c>
      <c r="AJ1639">
        <v>-1</v>
      </c>
    </row>
    <row r="1640" spans="1:36" x14ac:dyDescent="0.2">
      <c r="A1640">
        <v>824515</v>
      </c>
      <c r="B1640" s="85">
        <v>46171</v>
      </c>
      <c r="C1640">
        <v>2026</v>
      </c>
      <c r="D1640">
        <v>5.5</v>
      </c>
      <c r="E1640">
        <v>9.5</v>
      </c>
      <c r="F1640">
        <v>-106</v>
      </c>
      <c r="G1640">
        <v>6</v>
      </c>
      <c r="H1640">
        <v>119</v>
      </c>
      <c r="I1640">
        <v>0.456621</v>
      </c>
      <c r="J1640">
        <v>120</v>
      </c>
      <c r="K1640">
        <v>119</v>
      </c>
      <c r="L1640">
        <v>0.333208536</v>
      </c>
      <c r="M1640">
        <v>0</v>
      </c>
      <c r="N1640">
        <v>-131</v>
      </c>
      <c r="O1640">
        <v>0.56710000000000005</v>
      </c>
      <c r="P1640">
        <v>-132</v>
      </c>
      <c r="Q1640">
        <v>-131</v>
      </c>
      <c r="R1640" s="99">
        <v>0.51084997600000004</v>
      </c>
      <c r="S1640" s="102">
        <f t="shared" si="125"/>
        <v>104.43625696316026</v>
      </c>
      <c r="T1640" s="99">
        <v>0.56993651400000001</v>
      </c>
      <c r="U1640" s="102">
        <f t="shared" si="126"/>
        <v>132.52380928707814</v>
      </c>
      <c r="V1640">
        <v>0.48752299999999998</v>
      </c>
      <c r="W1640" s="100">
        <f t="shared" si="127"/>
        <v>105.11852774125531</v>
      </c>
      <c r="X1640">
        <v>0.46289200000000003</v>
      </c>
      <c r="Y1640" s="100">
        <f t="shared" si="128"/>
        <v>116.03311355564578</v>
      </c>
      <c r="Z1640">
        <v>0.47795900000000002</v>
      </c>
      <c r="AA1640" s="100">
        <f t="shared" si="129"/>
        <v>109.22296682351414</v>
      </c>
      <c r="AB1640">
        <v>0.30662099999999998</v>
      </c>
      <c r="AC1640">
        <v>-1</v>
      </c>
      <c r="AD1640">
        <v>3</v>
      </c>
      <c r="AE1640">
        <v>8</v>
      </c>
      <c r="AF1640" t="s">
        <v>230</v>
      </c>
      <c r="AG1640" s="99" t="s">
        <v>323</v>
      </c>
      <c r="AH1640">
        <v>1</v>
      </c>
      <c r="AI1640">
        <v>11</v>
      </c>
      <c r="AJ1640">
        <v>1</v>
      </c>
    </row>
    <row r="1641" spans="1:36" x14ac:dyDescent="0.2">
      <c r="A1641">
        <v>824594</v>
      </c>
      <c r="B1641" s="85">
        <v>46171</v>
      </c>
      <c r="C1641">
        <v>2026</v>
      </c>
      <c r="D1641">
        <v>5.5</v>
      </c>
      <c r="E1641">
        <v>8.5</v>
      </c>
      <c r="F1641">
        <v>-120</v>
      </c>
      <c r="G1641">
        <v>9</v>
      </c>
      <c r="H1641">
        <v>-109</v>
      </c>
      <c r="I1641">
        <v>0.52153099999999997</v>
      </c>
      <c r="J1641">
        <v>102</v>
      </c>
      <c r="K1641">
        <v>-109</v>
      </c>
      <c r="L1641">
        <v>0.33585476600000003</v>
      </c>
      <c r="M1641">
        <v>10</v>
      </c>
      <c r="N1641">
        <v>-101</v>
      </c>
      <c r="O1641">
        <v>0.50248800000000005</v>
      </c>
      <c r="P1641">
        <v>-112</v>
      </c>
      <c r="Q1641">
        <v>-101</v>
      </c>
      <c r="R1641" s="99">
        <v>0.48969105000000002</v>
      </c>
      <c r="S1641" s="102">
        <f t="shared" si="125"/>
        <v>-104.21038938734944</v>
      </c>
      <c r="T1641" s="99">
        <v>0.91</v>
      </c>
      <c r="U1641" s="102">
        <f t="shared" si="126"/>
        <v>1011.1111111111114</v>
      </c>
      <c r="V1641">
        <v>0.5</v>
      </c>
      <c r="W1641" s="100">
        <f t="shared" si="127"/>
        <v>-100</v>
      </c>
      <c r="X1641">
        <v>0.5</v>
      </c>
      <c r="Y1641" s="100">
        <f t="shared" si="128"/>
        <v>-100</v>
      </c>
      <c r="Z1641">
        <v>0.5</v>
      </c>
      <c r="AA1641" s="100">
        <f t="shared" si="129"/>
        <v>-100</v>
      </c>
      <c r="AB1641">
        <v>0.67153099999999999</v>
      </c>
      <c r="AC1641">
        <v>1</v>
      </c>
      <c r="AD1641">
        <v>4</v>
      </c>
      <c r="AE1641">
        <v>3</v>
      </c>
      <c r="AF1641" t="s">
        <v>222</v>
      </c>
      <c r="AG1641" s="99" t="s">
        <v>325</v>
      </c>
      <c r="AH1641">
        <v>1</v>
      </c>
      <c r="AI1641">
        <v>7</v>
      </c>
      <c r="AJ1641">
        <v>-1</v>
      </c>
    </row>
    <row r="1642" spans="1:36" x14ac:dyDescent="0.2">
      <c r="A1642">
        <v>824835</v>
      </c>
      <c r="B1642" s="85">
        <v>46171</v>
      </c>
      <c r="C1642">
        <v>2026</v>
      </c>
      <c r="D1642">
        <v>5.5</v>
      </c>
      <c r="E1642">
        <v>9</v>
      </c>
      <c r="F1642">
        <v>-105</v>
      </c>
      <c r="G1642">
        <v>2</v>
      </c>
      <c r="H1642">
        <v>-125</v>
      </c>
      <c r="I1642">
        <v>0.55555600000000005</v>
      </c>
      <c r="J1642">
        <v>-115</v>
      </c>
      <c r="K1642">
        <v>-125</v>
      </c>
      <c r="L1642">
        <v>0.32065001999999998</v>
      </c>
      <c r="M1642">
        <v>29</v>
      </c>
      <c r="N1642">
        <v>113</v>
      </c>
      <c r="O1642">
        <v>0.46948400000000001</v>
      </c>
      <c r="P1642">
        <v>104</v>
      </c>
      <c r="Q1642">
        <v>113</v>
      </c>
      <c r="R1642" s="99">
        <v>0.51160560099999997</v>
      </c>
      <c r="S1642" s="102">
        <f t="shared" si="125"/>
        <v>104.75255286455484</v>
      </c>
      <c r="T1642" s="99">
        <v>0.49203838599999999</v>
      </c>
      <c r="U1642" s="102">
        <f t="shared" si="126"/>
        <v>-103.23617596778317</v>
      </c>
      <c r="V1642">
        <v>0.5</v>
      </c>
      <c r="W1642" s="100">
        <f t="shared" si="127"/>
        <v>-100</v>
      </c>
      <c r="X1642">
        <v>0.5</v>
      </c>
      <c r="Y1642" s="100">
        <f t="shared" si="128"/>
        <v>-100</v>
      </c>
      <c r="Z1642">
        <v>0.5</v>
      </c>
      <c r="AA1642" s="100">
        <f t="shared" si="129"/>
        <v>-100</v>
      </c>
      <c r="AB1642">
        <v>0.40555600000000003</v>
      </c>
      <c r="AC1642">
        <v>-1</v>
      </c>
      <c r="AD1642">
        <v>5</v>
      </c>
      <c r="AE1642">
        <v>6</v>
      </c>
      <c r="AF1642" t="s">
        <v>222</v>
      </c>
      <c r="AG1642" s="99" t="s">
        <v>324</v>
      </c>
      <c r="AH1642">
        <v>-1</v>
      </c>
      <c r="AI1642">
        <v>11</v>
      </c>
      <c r="AJ1642">
        <v>1</v>
      </c>
    </row>
    <row r="1643" spans="1:36" x14ac:dyDescent="0.2">
      <c r="A1643">
        <v>825002</v>
      </c>
      <c r="B1643" s="85">
        <v>46171</v>
      </c>
      <c r="C1643">
        <v>2026</v>
      </c>
      <c r="D1643">
        <v>5.5</v>
      </c>
      <c r="E1643">
        <v>9.5</v>
      </c>
      <c r="F1643">
        <v>-108</v>
      </c>
      <c r="G1643">
        <v>20</v>
      </c>
      <c r="H1643">
        <v>122</v>
      </c>
      <c r="I1643">
        <v>0.45045000000000002</v>
      </c>
      <c r="J1643">
        <v>123</v>
      </c>
      <c r="K1643">
        <v>122</v>
      </c>
      <c r="L1643">
        <v>0.33728248799999999</v>
      </c>
      <c r="M1643">
        <v>19</v>
      </c>
      <c r="N1643">
        <v>-135</v>
      </c>
      <c r="O1643">
        <v>0.57446799999999998</v>
      </c>
      <c r="P1643">
        <v>-136</v>
      </c>
      <c r="Q1643">
        <v>-135</v>
      </c>
      <c r="R1643" s="99">
        <v>0.51729944299999997</v>
      </c>
      <c r="S1643" s="102">
        <f t="shared" si="125"/>
        <v>107.16777420250625</v>
      </c>
      <c r="T1643" s="99">
        <v>0.51312427100000002</v>
      </c>
      <c r="U1643" s="102">
        <f t="shared" si="126"/>
        <v>105.39122006634265</v>
      </c>
      <c r="V1643">
        <v>0.39642899999999998</v>
      </c>
      <c r="W1643" s="100">
        <f t="shared" si="127"/>
        <v>152.25197954740952</v>
      </c>
      <c r="X1643">
        <v>0.42066100000000001</v>
      </c>
      <c r="Y1643" s="100">
        <f t="shared" si="128"/>
        <v>137.72111034776222</v>
      </c>
      <c r="Z1643">
        <v>0.39785900000000002</v>
      </c>
      <c r="AA1643" s="100">
        <f t="shared" si="129"/>
        <v>151.34532585664772</v>
      </c>
      <c r="AB1643">
        <v>0.30044999999999999</v>
      </c>
      <c r="AC1643">
        <v>-1</v>
      </c>
      <c r="AD1643">
        <v>2</v>
      </c>
      <c r="AE1643">
        <v>8</v>
      </c>
      <c r="AF1643" t="s">
        <v>224</v>
      </c>
      <c r="AG1643" s="99" t="s">
        <v>323</v>
      </c>
      <c r="AH1643">
        <v>1</v>
      </c>
      <c r="AI1643">
        <v>10</v>
      </c>
      <c r="AJ1643">
        <v>1</v>
      </c>
    </row>
    <row r="1644" spans="1:36" x14ac:dyDescent="0.2">
      <c r="A1644">
        <v>822731</v>
      </c>
      <c r="B1644" s="85">
        <v>46172</v>
      </c>
      <c r="C1644">
        <v>2026</v>
      </c>
      <c r="D1644">
        <v>5.5</v>
      </c>
      <c r="E1644">
        <v>9</v>
      </c>
      <c r="F1644">
        <v>-105</v>
      </c>
      <c r="G1644">
        <v>16</v>
      </c>
      <c r="H1644">
        <v>115</v>
      </c>
      <c r="I1644">
        <v>0.46511599999999997</v>
      </c>
      <c r="J1644">
        <v>111</v>
      </c>
      <c r="K1644">
        <v>115</v>
      </c>
      <c r="L1644">
        <v>0.34988272100000001</v>
      </c>
      <c r="M1644">
        <v>23</v>
      </c>
      <c r="N1644">
        <v>-127</v>
      </c>
      <c r="O1644">
        <v>0.55947100000000005</v>
      </c>
      <c r="P1644">
        <v>-122</v>
      </c>
      <c r="Q1644">
        <v>-127</v>
      </c>
      <c r="R1644" s="99">
        <v>0.45917645699999998</v>
      </c>
      <c r="S1644" s="102">
        <f t="shared" si="125"/>
        <v>-117.78120039808574</v>
      </c>
      <c r="T1644" s="99">
        <v>0.42878398600000001</v>
      </c>
      <c r="U1644" s="102">
        <f t="shared" si="126"/>
        <v>-133.21766498994205</v>
      </c>
      <c r="V1644">
        <v>0.41962300000000002</v>
      </c>
      <c r="W1644" s="100">
        <f t="shared" si="127"/>
        <v>138.30914892653641</v>
      </c>
      <c r="X1644">
        <v>0.48277700000000001</v>
      </c>
      <c r="Y1644" s="100">
        <f t="shared" si="128"/>
        <v>107.13497121859574</v>
      </c>
      <c r="Z1644">
        <v>0.46624300000000002</v>
      </c>
      <c r="AA1644" s="100">
        <f t="shared" si="129"/>
        <v>114.48043187779763</v>
      </c>
      <c r="AB1644">
        <v>0.615116</v>
      </c>
      <c r="AC1644">
        <v>1</v>
      </c>
      <c r="AD1644">
        <v>9</v>
      </c>
      <c r="AE1644">
        <v>4</v>
      </c>
      <c r="AF1644" t="s">
        <v>230</v>
      </c>
      <c r="AG1644" s="99" t="s">
        <v>326</v>
      </c>
      <c r="AH1644">
        <v>-1</v>
      </c>
      <c r="AI1644">
        <v>13</v>
      </c>
      <c r="AJ1644">
        <v>1</v>
      </c>
    </row>
    <row r="1645" spans="1:36" x14ac:dyDescent="0.2">
      <c r="A1645">
        <v>822893</v>
      </c>
      <c r="B1645" s="85">
        <v>46172</v>
      </c>
      <c r="C1645">
        <v>2026</v>
      </c>
      <c r="D1645">
        <v>5.5</v>
      </c>
      <c r="E1645">
        <v>7.5</v>
      </c>
      <c r="F1645">
        <v>-115</v>
      </c>
      <c r="G1645">
        <v>28</v>
      </c>
      <c r="H1645">
        <v>-108</v>
      </c>
      <c r="I1645">
        <v>0.519231</v>
      </c>
      <c r="J1645">
        <v>-119</v>
      </c>
      <c r="K1645">
        <v>-108</v>
      </c>
      <c r="L1645">
        <v>0.33222175900000001</v>
      </c>
      <c r="M1645">
        <v>13</v>
      </c>
      <c r="N1645">
        <v>-102</v>
      </c>
      <c r="O1645">
        <v>0.50495000000000001</v>
      </c>
      <c r="P1645">
        <v>108</v>
      </c>
      <c r="Q1645">
        <v>-102</v>
      </c>
      <c r="R1645" s="99">
        <v>0.46019375299999998</v>
      </c>
      <c r="S1645" s="102">
        <f t="shared" si="125"/>
        <v>-117.29977720927474</v>
      </c>
      <c r="T1645" s="99">
        <v>0.55920615100000004</v>
      </c>
      <c r="U1645" s="102">
        <f t="shared" si="126"/>
        <v>126.86341977517026</v>
      </c>
      <c r="V1645">
        <v>0.53626700000000005</v>
      </c>
      <c r="W1645" s="100">
        <f t="shared" si="127"/>
        <v>-115.64132809181147</v>
      </c>
      <c r="X1645">
        <v>0.54209799999999997</v>
      </c>
      <c r="Y1645" s="100">
        <f t="shared" si="128"/>
        <v>-118.38734052264456</v>
      </c>
      <c r="Z1645">
        <v>0.55584100000000003</v>
      </c>
      <c r="AA1645" s="100">
        <f t="shared" si="129"/>
        <v>-125.14459911878406</v>
      </c>
      <c r="AB1645">
        <v>0.66923100000000002</v>
      </c>
      <c r="AC1645">
        <v>1</v>
      </c>
      <c r="AD1645">
        <v>7</v>
      </c>
      <c r="AE1645">
        <v>6</v>
      </c>
      <c r="AF1645" t="s">
        <v>222</v>
      </c>
      <c r="AG1645" s="99" t="s">
        <v>325</v>
      </c>
      <c r="AH1645">
        <v>1</v>
      </c>
      <c r="AI1645">
        <v>13</v>
      </c>
      <c r="AJ1645">
        <v>1</v>
      </c>
    </row>
    <row r="1646" spans="1:36" x14ac:dyDescent="0.2">
      <c r="A1646">
        <v>823054</v>
      </c>
      <c r="B1646" s="85">
        <v>46172</v>
      </c>
      <c r="C1646">
        <v>2026</v>
      </c>
      <c r="D1646">
        <v>5.5</v>
      </c>
      <c r="E1646">
        <v>8</v>
      </c>
      <c r="F1646">
        <v>-105</v>
      </c>
      <c r="G1646">
        <v>26</v>
      </c>
      <c r="H1646">
        <v>117</v>
      </c>
      <c r="I1646">
        <v>0.46082899999999999</v>
      </c>
      <c r="J1646">
        <v>114</v>
      </c>
      <c r="K1646">
        <v>117</v>
      </c>
      <c r="L1646">
        <v>0.33921411400000001</v>
      </c>
      <c r="M1646">
        <v>5</v>
      </c>
      <c r="N1646">
        <v>-129</v>
      </c>
      <c r="O1646">
        <v>0.56331900000000001</v>
      </c>
      <c r="P1646">
        <v>-126</v>
      </c>
      <c r="Q1646">
        <v>-129</v>
      </c>
      <c r="R1646" s="99">
        <v>0.49635493800000002</v>
      </c>
      <c r="S1646" s="102">
        <f t="shared" si="125"/>
        <v>-101.46873203868476</v>
      </c>
      <c r="T1646" s="99">
        <v>0.59204041100000004</v>
      </c>
      <c r="U1646" s="102">
        <f t="shared" si="126"/>
        <v>145.12231774015248</v>
      </c>
      <c r="V1646">
        <v>0.44967400000000002</v>
      </c>
      <c r="W1646" s="100">
        <f t="shared" si="127"/>
        <v>122.38332658770574</v>
      </c>
      <c r="X1646">
        <v>0.44717400000000002</v>
      </c>
      <c r="Y1646" s="100">
        <f t="shared" si="128"/>
        <v>123.62659725297088</v>
      </c>
      <c r="Z1646">
        <v>0.41014299999999998</v>
      </c>
      <c r="AA1646" s="100">
        <f t="shared" si="129"/>
        <v>143.81740027258789</v>
      </c>
      <c r="AB1646">
        <v>0.31082900000000002</v>
      </c>
      <c r="AC1646">
        <v>-1</v>
      </c>
      <c r="AD1646">
        <v>1</v>
      </c>
      <c r="AE1646">
        <v>6</v>
      </c>
      <c r="AF1646" t="s">
        <v>230</v>
      </c>
      <c r="AG1646" s="99" t="s">
        <v>323</v>
      </c>
      <c r="AH1646">
        <v>1</v>
      </c>
      <c r="AI1646">
        <v>7</v>
      </c>
      <c r="AJ1646">
        <v>-1</v>
      </c>
    </row>
    <row r="1647" spans="1:36" x14ac:dyDescent="0.2">
      <c r="A1647">
        <v>823132</v>
      </c>
      <c r="B1647" s="85">
        <v>46172</v>
      </c>
      <c r="C1647">
        <v>2026</v>
      </c>
      <c r="D1647">
        <v>5.5</v>
      </c>
      <c r="E1647">
        <v>7</v>
      </c>
      <c r="F1647">
        <v>102</v>
      </c>
      <c r="G1647">
        <v>24</v>
      </c>
      <c r="H1647">
        <v>-146</v>
      </c>
      <c r="I1647">
        <v>0.59349600000000002</v>
      </c>
      <c r="J1647">
        <v>-132</v>
      </c>
      <c r="K1647">
        <v>-146</v>
      </c>
      <c r="L1647">
        <v>0.30915287200000002</v>
      </c>
      <c r="M1647">
        <v>1</v>
      </c>
      <c r="N1647">
        <v>132</v>
      </c>
      <c r="O1647">
        <v>0.43103399999999997</v>
      </c>
      <c r="P1647">
        <v>120</v>
      </c>
      <c r="Q1647">
        <v>132</v>
      </c>
      <c r="R1647" s="99">
        <v>0.518697238</v>
      </c>
      <c r="S1647" s="102">
        <f t="shared" si="125"/>
        <v>107.76942892341017</v>
      </c>
      <c r="T1647" s="99">
        <v>0.46819085500000002</v>
      </c>
      <c r="U1647" s="102">
        <f t="shared" si="126"/>
        <v>-113.58811034444489</v>
      </c>
      <c r="V1647">
        <v>0.59894400000000003</v>
      </c>
      <c r="W1647" s="100">
        <f t="shared" si="127"/>
        <v>-149.34173781217589</v>
      </c>
      <c r="X1647">
        <v>0.56548699999999996</v>
      </c>
      <c r="Y1647" s="100">
        <f t="shared" si="128"/>
        <v>-130.14271149539826</v>
      </c>
      <c r="Z1647">
        <v>0.59650099999999995</v>
      </c>
      <c r="AA1647" s="100">
        <f t="shared" si="129"/>
        <v>-147.83208880319404</v>
      </c>
      <c r="AB1647">
        <v>0.74349600000000005</v>
      </c>
      <c r="AC1647">
        <v>1</v>
      </c>
      <c r="AD1647">
        <v>5</v>
      </c>
      <c r="AE1647">
        <v>1</v>
      </c>
      <c r="AF1647" t="s">
        <v>227</v>
      </c>
      <c r="AG1647" s="99" t="s">
        <v>325</v>
      </c>
      <c r="AH1647">
        <v>1</v>
      </c>
      <c r="AI1647">
        <v>6</v>
      </c>
      <c r="AJ1647">
        <v>-1</v>
      </c>
    </row>
    <row r="1648" spans="1:36" x14ac:dyDescent="0.2">
      <c r="A1648">
        <v>823945</v>
      </c>
      <c r="B1648" s="85">
        <v>46172</v>
      </c>
      <c r="C1648">
        <v>2026</v>
      </c>
      <c r="D1648">
        <v>5.5</v>
      </c>
      <c r="E1648">
        <v>8.5</v>
      </c>
      <c r="F1648">
        <v>-107</v>
      </c>
      <c r="G1648">
        <v>14</v>
      </c>
      <c r="H1648">
        <v>-122</v>
      </c>
      <c r="I1648">
        <v>0.54954999999999998</v>
      </c>
      <c r="J1648">
        <v>-120</v>
      </c>
      <c r="K1648">
        <v>-122</v>
      </c>
      <c r="L1648">
        <v>0.32283795100000001</v>
      </c>
      <c r="M1648">
        <v>21</v>
      </c>
      <c r="N1648">
        <v>111</v>
      </c>
      <c r="O1648">
        <v>0.47393400000000002</v>
      </c>
      <c r="P1648">
        <v>109</v>
      </c>
      <c r="Q1648">
        <v>111</v>
      </c>
      <c r="R1648" s="99">
        <v>0.47283561200000002</v>
      </c>
      <c r="S1648" s="102">
        <f t="shared" si="125"/>
        <v>-111.48999242468224</v>
      </c>
      <c r="T1648" s="99">
        <v>0.58505660900000001</v>
      </c>
      <c r="U1648" s="102">
        <f t="shared" si="126"/>
        <v>140.99672911768343</v>
      </c>
      <c r="V1648">
        <v>0.55298099999999994</v>
      </c>
      <c r="W1648" s="100">
        <f t="shared" si="127"/>
        <v>-123.70413785543788</v>
      </c>
      <c r="X1648">
        <v>0.62646100000000005</v>
      </c>
      <c r="Y1648" s="100">
        <f t="shared" si="128"/>
        <v>-167.70966351572397</v>
      </c>
      <c r="Z1648">
        <v>0.55933900000000003</v>
      </c>
      <c r="AA1648" s="100">
        <f t="shared" si="129"/>
        <v>-126.93181379790816</v>
      </c>
      <c r="AB1648">
        <v>0.39955000000000002</v>
      </c>
      <c r="AC1648">
        <v>-1</v>
      </c>
      <c r="AD1648">
        <v>3</v>
      </c>
      <c r="AE1648">
        <v>4</v>
      </c>
      <c r="AF1648" t="s">
        <v>222</v>
      </c>
      <c r="AG1648" s="99" t="s">
        <v>324</v>
      </c>
      <c r="AH1648">
        <v>-1</v>
      </c>
      <c r="AI1648">
        <v>7</v>
      </c>
      <c r="AJ1648">
        <v>-1</v>
      </c>
    </row>
    <row r="1649" spans="1:36" x14ac:dyDescent="0.2">
      <c r="A1649">
        <v>824352</v>
      </c>
      <c r="B1649" s="85">
        <v>46172</v>
      </c>
      <c r="C1649">
        <v>2026</v>
      </c>
      <c r="D1649">
        <v>5.5</v>
      </c>
      <c r="E1649">
        <v>11</v>
      </c>
      <c r="F1649">
        <v>-115</v>
      </c>
      <c r="G1649">
        <v>8</v>
      </c>
      <c r="H1649">
        <v>-103</v>
      </c>
      <c r="I1649">
        <v>0.50738899999999998</v>
      </c>
      <c r="J1649">
        <v>-101</v>
      </c>
      <c r="K1649">
        <v>-103</v>
      </c>
      <c r="L1649">
        <v>0.37799862899999997</v>
      </c>
      <c r="M1649">
        <v>25</v>
      </c>
      <c r="N1649">
        <v>-107</v>
      </c>
      <c r="O1649">
        <v>0.51690800000000003</v>
      </c>
      <c r="P1649">
        <v>-109</v>
      </c>
      <c r="Q1649">
        <v>-107</v>
      </c>
      <c r="R1649" s="99">
        <v>0.56070604400000001</v>
      </c>
      <c r="S1649" s="102">
        <f t="shared" si="125"/>
        <v>127.63800556363675</v>
      </c>
      <c r="T1649" s="99">
        <v>0.44648165499999998</v>
      </c>
      <c r="U1649" s="102">
        <f t="shared" si="126"/>
        <v>-123.97336795394207</v>
      </c>
      <c r="V1649">
        <v>0.451264</v>
      </c>
      <c r="W1649" s="100">
        <f t="shared" si="127"/>
        <v>121.59977308183237</v>
      </c>
      <c r="X1649">
        <v>0.39930500000000002</v>
      </c>
      <c r="Y1649" s="100">
        <f t="shared" si="128"/>
        <v>150.43513104018231</v>
      </c>
      <c r="Z1649">
        <v>0.46245399999999998</v>
      </c>
      <c r="AA1649" s="100">
        <f t="shared" si="129"/>
        <v>116.23772310327084</v>
      </c>
      <c r="AB1649">
        <v>0.657389</v>
      </c>
      <c r="AC1649">
        <v>1</v>
      </c>
      <c r="AD1649">
        <v>8</v>
      </c>
      <c r="AE1649">
        <v>3</v>
      </c>
      <c r="AF1649" t="s">
        <v>230</v>
      </c>
      <c r="AG1649" s="99" t="s">
        <v>326</v>
      </c>
      <c r="AH1649">
        <v>-1</v>
      </c>
      <c r="AI1649">
        <v>11</v>
      </c>
      <c r="AJ1649">
        <v>0</v>
      </c>
    </row>
    <row r="1650" spans="1:36" x14ac:dyDescent="0.2">
      <c r="A1650">
        <v>824431</v>
      </c>
      <c r="B1650" s="85">
        <v>46172</v>
      </c>
      <c r="C1650">
        <v>2026</v>
      </c>
      <c r="D1650">
        <v>5.5</v>
      </c>
      <c r="E1650">
        <v>7.5</v>
      </c>
      <c r="F1650">
        <v>-110</v>
      </c>
      <c r="G1650">
        <v>7</v>
      </c>
      <c r="H1650">
        <v>-102</v>
      </c>
      <c r="I1650">
        <v>0.50495000000000001</v>
      </c>
      <c r="J1650">
        <v>-121</v>
      </c>
      <c r="K1650">
        <v>-102</v>
      </c>
      <c r="L1650">
        <v>0.30274477700000002</v>
      </c>
      <c r="M1650">
        <v>3</v>
      </c>
      <c r="N1650">
        <v>-108</v>
      </c>
      <c r="O1650">
        <v>0.519231</v>
      </c>
      <c r="P1650">
        <v>110</v>
      </c>
      <c r="Q1650">
        <v>-108</v>
      </c>
      <c r="R1650" s="99">
        <v>0.500640431</v>
      </c>
      <c r="S1650" s="102">
        <f t="shared" si="125"/>
        <v>100.25650094230998</v>
      </c>
      <c r="T1650" s="99">
        <v>0.396169787</v>
      </c>
      <c r="U1650" s="102">
        <f t="shared" si="126"/>
        <v>-152.41702744989988</v>
      </c>
      <c r="V1650">
        <v>0.51844699999999999</v>
      </c>
      <c r="W1650" s="100">
        <f t="shared" si="127"/>
        <v>-107.66146197822462</v>
      </c>
      <c r="X1650">
        <v>0.58049899999999999</v>
      </c>
      <c r="Y1650" s="100">
        <f t="shared" si="128"/>
        <v>-138.37845440177733</v>
      </c>
      <c r="Z1650">
        <v>0.56274000000000002</v>
      </c>
      <c r="AA1650" s="100">
        <f t="shared" si="129"/>
        <v>-128.69688514842429</v>
      </c>
      <c r="AB1650">
        <v>0.35494999999999999</v>
      </c>
      <c r="AC1650">
        <v>-1</v>
      </c>
      <c r="AD1650">
        <v>1</v>
      </c>
      <c r="AE1650">
        <v>9</v>
      </c>
      <c r="AF1650" t="s">
        <v>223</v>
      </c>
      <c r="AG1650" s="99" t="s">
        <v>323</v>
      </c>
      <c r="AH1650">
        <v>1</v>
      </c>
      <c r="AI1650">
        <v>10</v>
      </c>
      <c r="AJ1650">
        <v>1</v>
      </c>
    </row>
    <row r="1651" spans="1:36" x14ac:dyDescent="0.2">
      <c r="A1651">
        <v>824513</v>
      </c>
      <c r="B1651" s="85">
        <v>46172</v>
      </c>
      <c r="C1651">
        <v>2026</v>
      </c>
      <c r="D1651">
        <v>5.5</v>
      </c>
      <c r="E1651">
        <v>9.5</v>
      </c>
      <c r="F1651">
        <v>-107</v>
      </c>
      <c r="G1651">
        <v>6</v>
      </c>
      <c r="H1651">
        <v>109</v>
      </c>
      <c r="I1651">
        <v>0.47846899999999998</v>
      </c>
      <c r="J1651">
        <v>113</v>
      </c>
      <c r="K1651">
        <v>109</v>
      </c>
      <c r="L1651">
        <v>0.333208536</v>
      </c>
      <c r="M1651">
        <v>0</v>
      </c>
      <c r="N1651">
        <v>-120</v>
      </c>
      <c r="O1651">
        <v>0.54545500000000002</v>
      </c>
      <c r="P1651">
        <v>-125</v>
      </c>
      <c r="Q1651">
        <v>-120</v>
      </c>
      <c r="R1651" s="99">
        <v>0.51793984999999998</v>
      </c>
      <c r="S1651" s="102">
        <f t="shared" si="125"/>
        <v>107.4429923319735</v>
      </c>
      <c r="T1651" s="99">
        <v>0.45286892400000001</v>
      </c>
      <c r="U1651" s="102">
        <f t="shared" si="126"/>
        <v>-120.81444475532174</v>
      </c>
      <c r="V1651">
        <v>0.570909</v>
      </c>
      <c r="W1651" s="100">
        <f t="shared" si="127"/>
        <v>-133.05079808245804</v>
      </c>
      <c r="X1651">
        <v>0.45430900000000002</v>
      </c>
      <c r="Y1651" s="100">
        <f t="shared" si="128"/>
        <v>120.11450356475436</v>
      </c>
      <c r="Z1651">
        <v>0.52117800000000003</v>
      </c>
      <c r="AA1651" s="100">
        <f t="shared" si="129"/>
        <v>-108.84587592048823</v>
      </c>
      <c r="AB1651">
        <v>0.32846900000000001</v>
      </c>
      <c r="AC1651">
        <v>-1</v>
      </c>
      <c r="AD1651">
        <v>2</v>
      </c>
      <c r="AE1651">
        <v>5</v>
      </c>
      <c r="AF1651" t="s">
        <v>228</v>
      </c>
      <c r="AG1651" s="99" t="s">
        <v>323</v>
      </c>
      <c r="AH1651">
        <v>1</v>
      </c>
      <c r="AI1651">
        <v>7</v>
      </c>
      <c r="AJ1651">
        <v>-1</v>
      </c>
    </row>
    <row r="1652" spans="1:36" x14ac:dyDescent="0.2">
      <c r="A1652">
        <v>824593</v>
      </c>
      <c r="B1652" s="85">
        <v>46172</v>
      </c>
      <c r="C1652">
        <v>2026</v>
      </c>
      <c r="D1652">
        <v>5.5</v>
      </c>
      <c r="E1652">
        <v>8</v>
      </c>
      <c r="F1652">
        <v>105</v>
      </c>
      <c r="G1652">
        <v>9</v>
      </c>
      <c r="H1652">
        <v>-128</v>
      </c>
      <c r="I1652">
        <v>0.56140400000000001</v>
      </c>
      <c r="J1652">
        <v>-102</v>
      </c>
      <c r="K1652">
        <v>-128</v>
      </c>
      <c r="L1652">
        <v>0.33585476600000003</v>
      </c>
      <c r="M1652">
        <v>10</v>
      </c>
      <c r="N1652">
        <v>116</v>
      </c>
      <c r="O1652">
        <v>0.46296300000000001</v>
      </c>
      <c r="P1652">
        <v>-108</v>
      </c>
      <c r="Q1652">
        <v>116</v>
      </c>
      <c r="R1652" s="99">
        <v>0.48394759599999998</v>
      </c>
      <c r="S1652" s="102">
        <f t="shared" si="125"/>
        <v>-106.63394306849705</v>
      </c>
      <c r="T1652" s="99">
        <v>0.51153214599999997</v>
      </c>
      <c r="U1652" s="102">
        <f t="shared" si="126"/>
        <v>104.72176250926842</v>
      </c>
      <c r="V1652">
        <v>0.42541400000000001</v>
      </c>
      <c r="W1652" s="100">
        <f t="shared" si="127"/>
        <v>135.06513654933784</v>
      </c>
      <c r="X1652">
        <v>0.489286</v>
      </c>
      <c r="Y1652" s="100">
        <f t="shared" si="128"/>
        <v>104.37944269813565</v>
      </c>
      <c r="Z1652">
        <v>0.50747299999999995</v>
      </c>
      <c r="AA1652" s="100">
        <f t="shared" si="129"/>
        <v>-103.03455445082197</v>
      </c>
      <c r="AB1652">
        <v>0.71140400000000004</v>
      </c>
      <c r="AC1652">
        <v>1</v>
      </c>
      <c r="AD1652">
        <v>7</v>
      </c>
      <c r="AE1652">
        <v>1</v>
      </c>
      <c r="AF1652" t="s">
        <v>224</v>
      </c>
      <c r="AG1652" s="99" t="s">
        <v>325</v>
      </c>
      <c r="AH1652">
        <v>1</v>
      </c>
      <c r="AI1652">
        <v>8</v>
      </c>
      <c r="AJ1652">
        <v>0</v>
      </c>
    </row>
    <row r="1653" spans="1:36" x14ac:dyDescent="0.2">
      <c r="A1653">
        <v>824833</v>
      </c>
      <c r="B1653" s="85">
        <v>46172</v>
      </c>
      <c r="C1653">
        <v>2026</v>
      </c>
      <c r="D1653">
        <v>5.5</v>
      </c>
      <c r="E1653">
        <v>7.5</v>
      </c>
      <c r="F1653">
        <v>-110</v>
      </c>
      <c r="G1653">
        <v>2</v>
      </c>
      <c r="H1653">
        <v>111</v>
      </c>
      <c r="I1653">
        <v>0.47393400000000002</v>
      </c>
      <c r="J1653">
        <v>111</v>
      </c>
      <c r="K1653">
        <v>111</v>
      </c>
      <c r="L1653">
        <v>0.32065001999999998</v>
      </c>
      <c r="M1653">
        <v>29</v>
      </c>
      <c r="N1653">
        <v>-122</v>
      </c>
      <c r="O1653">
        <v>0.54954999999999998</v>
      </c>
      <c r="P1653">
        <v>-122</v>
      </c>
      <c r="Q1653">
        <v>-122</v>
      </c>
      <c r="R1653" s="99">
        <v>0.51856414900000003</v>
      </c>
      <c r="S1653" s="102">
        <f t="shared" si="125"/>
        <v>107.71199276557408</v>
      </c>
      <c r="T1653" s="99">
        <v>0.62691319899999998</v>
      </c>
      <c r="U1653" s="102">
        <f t="shared" si="126"/>
        <v>168.03414039833586</v>
      </c>
      <c r="V1653">
        <v>0.48241800000000001</v>
      </c>
      <c r="W1653" s="100">
        <f t="shared" si="127"/>
        <v>107.28911441944538</v>
      </c>
      <c r="X1653">
        <v>0.48326999999999998</v>
      </c>
      <c r="Y1653" s="100">
        <f t="shared" si="128"/>
        <v>106.92366585966438</v>
      </c>
      <c r="Z1653">
        <v>0.47464600000000001</v>
      </c>
      <c r="AA1653" s="100">
        <f t="shared" si="129"/>
        <v>110.68333031353892</v>
      </c>
      <c r="AB1653">
        <v>0.62393399999999999</v>
      </c>
      <c r="AC1653">
        <v>1</v>
      </c>
      <c r="AD1653">
        <v>6</v>
      </c>
      <c r="AE1653">
        <v>5</v>
      </c>
      <c r="AF1653" t="s">
        <v>222</v>
      </c>
      <c r="AG1653" s="99" t="s">
        <v>326</v>
      </c>
      <c r="AH1653">
        <v>-1</v>
      </c>
      <c r="AI1653">
        <v>11</v>
      </c>
      <c r="AJ1653">
        <v>1</v>
      </c>
    </row>
    <row r="1654" spans="1:36" x14ac:dyDescent="0.2">
      <c r="A1654">
        <v>825000</v>
      </c>
      <c r="B1654" s="85">
        <v>46172</v>
      </c>
      <c r="C1654">
        <v>2026</v>
      </c>
      <c r="D1654">
        <v>5.5</v>
      </c>
      <c r="E1654">
        <v>9.5</v>
      </c>
      <c r="F1654">
        <v>-115</v>
      </c>
      <c r="G1654">
        <v>20</v>
      </c>
      <c r="H1654">
        <v>136</v>
      </c>
      <c r="I1654">
        <v>0.42372900000000002</v>
      </c>
      <c r="J1654">
        <v>133</v>
      </c>
      <c r="K1654">
        <v>136</v>
      </c>
      <c r="L1654">
        <v>0.33728248799999999</v>
      </c>
      <c r="M1654">
        <v>19</v>
      </c>
      <c r="N1654">
        <v>-150</v>
      </c>
      <c r="O1654">
        <v>0.6</v>
      </c>
      <c r="P1654">
        <v>-147</v>
      </c>
      <c r="Q1654">
        <v>-150</v>
      </c>
      <c r="R1654" s="99">
        <v>0.53575713700000005</v>
      </c>
      <c r="S1654" s="102">
        <f t="shared" si="125"/>
        <v>115.404496159158</v>
      </c>
      <c r="T1654" s="99">
        <v>0.56095227999999997</v>
      </c>
      <c r="U1654" s="102">
        <f t="shared" si="126"/>
        <v>127.76567430984494</v>
      </c>
      <c r="V1654">
        <v>0.49498900000000001</v>
      </c>
      <c r="W1654" s="100">
        <f t="shared" si="127"/>
        <v>102.02469145778997</v>
      </c>
      <c r="X1654">
        <v>0.40121899999999999</v>
      </c>
      <c r="Y1654" s="100">
        <f t="shared" si="128"/>
        <v>149.24043975983193</v>
      </c>
      <c r="Z1654">
        <v>0.45871200000000001</v>
      </c>
      <c r="AA1654" s="100">
        <f t="shared" si="129"/>
        <v>118.0017091333996</v>
      </c>
      <c r="AB1654">
        <v>0.57372900000000004</v>
      </c>
      <c r="AC1654">
        <v>1</v>
      </c>
      <c r="AD1654">
        <v>6</v>
      </c>
      <c r="AE1654">
        <v>4</v>
      </c>
      <c r="AF1654" t="s">
        <v>225</v>
      </c>
      <c r="AG1654" s="99" t="s">
        <v>326</v>
      </c>
      <c r="AH1654">
        <v>-1</v>
      </c>
      <c r="AI1654">
        <v>10</v>
      </c>
      <c r="AJ1654">
        <v>1</v>
      </c>
    </row>
    <row r="1655" spans="1:36" x14ac:dyDescent="0.2">
      <c r="A1655">
        <v>822729</v>
      </c>
      <c r="B1655" s="85">
        <v>46173</v>
      </c>
      <c r="C1655">
        <v>2026</v>
      </c>
      <c r="D1655">
        <v>5.5</v>
      </c>
      <c r="E1655">
        <v>9</v>
      </c>
      <c r="F1655">
        <v>-110</v>
      </c>
      <c r="G1655">
        <v>16</v>
      </c>
      <c r="H1655">
        <v>113</v>
      </c>
      <c r="I1655">
        <v>0.46948400000000001</v>
      </c>
      <c r="J1655">
        <v>118</v>
      </c>
      <c r="K1655">
        <v>113</v>
      </c>
      <c r="L1655">
        <v>0.34988272100000001</v>
      </c>
      <c r="M1655">
        <v>23</v>
      </c>
      <c r="N1655">
        <v>-125</v>
      </c>
      <c r="O1655">
        <v>0.55555600000000005</v>
      </c>
      <c r="P1655">
        <v>-130</v>
      </c>
      <c r="Q1655">
        <v>-125</v>
      </c>
      <c r="R1655" s="99">
        <v>0.47105875200000003</v>
      </c>
      <c r="S1655" s="102">
        <f t="shared" si="125"/>
        <v>-112.28774452321395</v>
      </c>
      <c r="T1655" s="99">
        <v>0.58488227999999998</v>
      </c>
      <c r="U1655" s="102">
        <f t="shared" si="126"/>
        <v>140.89552235929602</v>
      </c>
      <c r="V1655">
        <v>0.48449199999999998</v>
      </c>
      <c r="W1655" s="100">
        <f t="shared" si="127"/>
        <v>106.40175689175469</v>
      </c>
      <c r="X1655">
        <v>0.49441200000000002</v>
      </c>
      <c r="Y1655" s="100">
        <f t="shared" si="128"/>
        <v>102.26046293374755</v>
      </c>
      <c r="Z1655">
        <v>0.43863200000000002</v>
      </c>
      <c r="AA1655" s="100">
        <f t="shared" si="129"/>
        <v>127.98154261430994</v>
      </c>
      <c r="AB1655">
        <v>0.61948400000000003</v>
      </c>
      <c r="AC1655">
        <v>1</v>
      </c>
      <c r="AD1655">
        <v>4</v>
      </c>
      <c r="AE1655">
        <v>2</v>
      </c>
      <c r="AF1655" t="s">
        <v>225</v>
      </c>
      <c r="AG1655" s="99" t="s">
        <v>326</v>
      </c>
      <c r="AH1655">
        <v>-1</v>
      </c>
      <c r="AI1655">
        <v>6</v>
      </c>
      <c r="AJ1655">
        <v>-1</v>
      </c>
    </row>
    <row r="1656" spans="1:36" x14ac:dyDescent="0.2">
      <c r="A1656">
        <v>822895</v>
      </c>
      <c r="B1656" s="85">
        <v>46173</v>
      </c>
      <c r="C1656">
        <v>2026</v>
      </c>
      <c r="D1656">
        <v>5.5</v>
      </c>
      <c r="E1656">
        <v>7.5</v>
      </c>
      <c r="F1656">
        <v>-115</v>
      </c>
      <c r="G1656">
        <v>28</v>
      </c>
      <c r="H1656">
        <v>-115</v>
      </c>
      <c r="I1656">
        <v>0.53488400000000003</v>
      </c>
      <c r="J1656">
        <v>-110</v>
      </c>
      <c r="K1656">
        <v>-115</v>
      </c>
      <c r="L1656">
        <v>0.33222175900000001</v>
      </c>
      <c r="M1656">
        <v>13</v>
      </c>
      <c r="N1656">
        <v>104</v>
      </c>
      <c r="O1656">
        <v>0.49019600000000002</v>
      </c>
      <c r="P1656">
        <v>100</v>
      </c>
      <c r="Q1656">
        <v>104</v>
      </c>
      <c r="R1656" s="99">
        <v>0.45562296699999999</v>
      </c>
      <c r="S1656" s="102">
        <f t="shared" si="125"/>
        <v>-119.47971731635729</v>
      </c>
      <c r="T1656" s="99">
        <v>0.46627359400000001</v>
      </c>
      <c r="U1656" s="102">
        <f t="shared" si="126"/>
        <v>-114.46635899351401</v>
      </c>
      <c r="V1656">
        <v>0.52665799999999996</v>
      </c>
      <c r="W1656" s="100">
        <f t="shared" si="127"/>
        <v>-111.26373742452603</v>
      </c>
      <c r="X1656">
        <v>0.54358799999999996</v>
      </c>
      <c r="Y1656" s="100">
        <f t="shared" si="128"/>
        <v>-119.10028658317484</v>
      </c>
      <c r="Z1656">
        <v>0.59430899999999998</v>
      </c>
      <c r="AA1656" s="100">
        <f t="shared" si="129"/>
        <v>-146.49302055012311</v>
      </c>
      <c r="AB1656">
        <v>0.68488400000000005</v>
      </c>
      <c r="AC1656">
        <v>1</v>
      </c>
      <c r="AD1656">
        <v>6</v>
      </c>
      <c r="AE1656">
        <v>3</v>
      </c>
      <c r="AF1656" t="s">
        <v>228</v>
      </c>
      <c r="AG1656" s="99" t="s">
        <v>325</v>
      </c>
      <c r="AH1656">
        <v>1</v>
      </c>
      <c r="AI1656">
        <v>9</v>
      </c>
      <c r="AJ1656">
        <v>1</v>
      </c>
    </row>
    <row r="1657" spans="1:36" x14ac:dyDescent="0.2">
      <c r="A1657">
        <v>823053</v>
      </c>
      <c r="B1657" s="85">
        <v>46173</v>
      </c>
      <c r="C1657">
        <v>2026</v>
      </c>
      <c r="D1657">
        <v>5.5</v>
      </c>
      <c r="E1657">
        <v>9</v>
      </c>
      <c r="F1657">
        <v>101</v>
      </c>
      <c r="G1657">
        <v>26</v>
      </c>
      <c r="H1657">
        <v>104</v>
      </c>
      <c r="I1657">
        <v>0.49019600000000002</v>
      </c>
      <c r="J1657">
        <v>-103</v>
      </c>
      <c r="K1657">
        <v>104</v>
      </c>
      <c r="L1657">
        <v>0.33921411400000001</v>
      </c>
      <c r="M1657">
        <v>5</v>
      </c>
      <c r="N1657">
        <v>-115</v>
      </c>
      <c r="O1657">
        <v>0.53488400000000003</v>
      </c>
      <c r="P1657">
        <v>-107</v>
      </c>
      <c r="Q1657">
        <v>-115</v>
      </c>
      <c r="R1657" s="99">
        <v>0.50210445199999998</v>
      </c>
      <c r="S1657" s="102">
        <f t="shared" si="125"/>
        <v>100.84533874964472</v>
      </c>
      <c r="T1657" s="99">
        <v>0.53787704599999997</v>
      </c>
      <c r="U1657" s="102">
        <f t="shared" si="126"/>
        <v>116.39262697173878</v>
      </c>
      <c r="V1657">
        <v>0.54974199999999995</v>
      </c>
      <c r="W1657" s="100">
        <f t="shared" si="127"/>
        <v>-122.09488781987214</v>
      </c>
      <c r="X1657">
        <v>0.44051000000000001</v>
      </c>
      <c r="Y1657" s="100">
        <f t="shared" si="128"/>
        <v>127.00960250618601</v>
      </c>
      <c r="Z1657">
        <v>0.47527200000000003</v>
      </c>
      <c r="AA1657" s="100">
        <f t="shared" si="129"/>
        <v>110.40583076638219</v>
      </c>
      <c r="AB1657">
        <v>0.64019599999999999</v>
      </c>
      <c r="AC1657">
        <v>1</v>
      </c>
      <c r="AD1657">
        <v>5</v>
      </c>
      <c r="AE1657">
        <v>1</v>
      </c>
      <c r="AF1657" t="s">
        <v>227</v>
      </c>
      <c r="AG1657" s="99" t="s">
        <v>326</v>
      </c>
      <c r="AH1657">
        <v>-1</v>
      </c>
      <c r="AI1657">
        <v>6</v>
      </c>
      <c r="AJ1657">
        <v>-1</v>
      </c>
    </row>
    <row r="1658" spans="1:36" x14ac:dyDescent="0.2">
      <c r="A1658">
        <v>823133</v>
      </c>
      <c r="B1658" s="85">
        <v>46173</v>
      </c>
      <c r="C1658">
        <v>2026</v>
      </c>
      <c r="D1658">
        <v>5.5</v>
      </c>
      <c r="E1658">
        <v>7</v>
      </c>
      <c r="F1658">
        <v>100</v>
      </c>
      <c r="G1658">
        <v>24</v>
      </c>
      <c r="H1658">
        <v>-141</v>
      </c>
      <c r="I1658">
        <v>0.58506199999999997</v>
      </c>
      <c r="J1658">
        <v>-145</v>
      </c>
      <c r="K1658">
        <v>-141</v>
      </c>
      <c r="L1658">
        <v>0.30915287200000002</v>
      </c>
      <c r="M1658">
        <v>1</v>
      </c>
      <c r="N1658">
        <v>128</v>
      </c>
      <c r="O1658">
        <v>0.43859599999999999</v>
      </c>
      <c r="P1658">
        <v>131</v>
      </c>
      <c r="Q1658">
        <v>128</v>
      </c>
      <c r="R1658" s="99">
        <v>0.50980565</v>
      </c>
      <c r="S1658" s="102">
        <f t="shared" si="125"/>
        <v>104.00071930653627</v>
      </c>
      <c r="T1658" s="99">
        <v>0.60119185799999997</v>
      </c>
      <c r="U1658" s="102">
        <f t="shared" si="126"/>
        <v>150.74713745438024</v>
      </c>
      <c r="V1658">
        <v>0.54891100000000004</v>
      </c>
      <c r="W1658" s="100">
        <f t="shared" si="127"/>
        <v>-121.68574272482815</v>
      </c>
      <c r="X1658">
        <v>0.57301000000000002</v>
      </c>
      <c r="Y1658" s="100">
        <f t="shared" si="128"/>
        <v>-134.19752219021524</v>
      </c>
      <c r="Z1658">
        <v>0.55474199999999996</v>
      </c>
      <c r="AA1658" s="100">
        <f t="shared" si="129"/>
        <v>-124.58889003678763</v>
      </c>
      <c r="AB1658">
        <v>0.73506199999999999</v>
      </c>
      <c r="AC1658">
        <v>1</v>
      </c>
      <c r="AD1658">
        <v>3</v>
      </c>
      <c r="AE1658">
        <v>2</v>
      </c>
      <c r="AF1658" t="s">
        <v>222</v>
      </c>
      <c r="AG1658" s="99" t="s">
        <v>325</v>
      </c>
      <c r="AH1658">
        <v>1</v>
      </c>
      <c r="AI1658">
        <v>5</v>
      </c>
      <c r="AJ1658">
        <v>-1</v>
      </c>
    </row>
    <row r="1659" spans="1:36" x14ac:dyDescent="0.2">
      <c r="A1659">
        <v>823944</v>
      </c>
      <c r="B1659" s="85">
        <v>46173</v>
      </c>
      <c r="C1659">
        <v>2026</v>
      </c>
      <c r="D1659">
        <v>5.5</v>
      </c>
      <c r="E1659">
        <v>8.5</v>
      </c>
      <c r="F1659">
        <v>-107</v>
      </c>
      <c r="G1659">
        <v>14</v>
      </c>
      <c r="H1659">
        <v>-120</v>
      </c>
      <c r="I1659">
        <v>0.54545500000000002</v>
      </c>
      <c r="J1659">
        <v>-214</v>
      </c>
      <c r="K1659">
        <v>-120</v>
      </c>
      <c r="L1659">
        <v>0.32283795100000001</v>
      </c>
      <c r="M1659">
        <v>21</v>
      </c>
      <c r="N1659">
        <v>109</v>
      </c>
      <c r="O1659">
        <v>0.47846899999999998</v>
      </c>
      <c r="P1659">
        <v>192</v>
      </c>
      <c r="Q1659">
        <v>109</v>
      </c>
      <c r="R1659" s="99">
        <v>0.47520870700000001</v>
      </c>
      <c r="S1659" s="102">
        <f t="shared" si="125"/>
        <v>-110.4338546978686</v>
      </c>
      <c r="T1659" s="99">
        <v>0.37309468499999998</v>
      </c>
      <c r="U1659" s="102">
        <f t="shared" si="126"/>
        <v>-168.02847647105989</v>
      </c>
      <c r="V1659">
        <v>0.68943500000000002</v>
      </c>
      <c r="W1659" s="100">
        <f t="shared" si="127"/>
        <v>-221.99378551993948</v>
      </c>
      <c r="X1659">
        <v>0.61804400000000004</v>
      </c>
      <c r="Y1659" s="100">
        <f t="shared" si="128"/>
        <v>-161.81026086774395</v>
      </c>
      <c r="Z1659">
        <v>0.71552899999999997</v>
      </c>
      <c r="AA1659" s="100">
        <f t="shared" si="129"/>
        <v>-251.52968140864971</v>
      </c>
      <c r="AB1659">
        <v>0.69545500000000005</v>
      </c>
      <c r="AC1659">
        <v>1</v>
      </c>
      <c r="AD1659">
        <v>9</v>
      </c>
      <c r="AE1659">
        <v>1</v>
      </c>
      <c r="AF1659" t="s">
        <v>223</v>
      </c>
      <c r="AG1659" s="99" t="s">
        <v>325</v>
      </c>
      <c r="AH1659">
        <v>1</v>
      </c>
      <c r="AI1659">
        <v>10</v>
      </c>
      <c r="AJ1659">
        <v>1</v>
      </c>
    </row>
    <row r="1660" spans="1:36" x14ac:dyDescent="0.2">
      <c r="A1660">
        <v>824354</v>
      </c>
      <c r="B1660" s="85">
        <v>46173</v>
      </c>
      <c r="C1660">
        <v>2026</v>
      </c>
      <c r="D1660">
        <v>5.5</v>
      </c>
      <c r="E1660">
        <v>11</v>
      </c>
      <c r="F1660">
        <v>-121</v>
      </c>
      <c r="G1660">
        <v>8</v>
      </c>
      <c r="H1660">
        <v>100</v>
      </c>
      <c r="I1660">
        <v>0.5</v>
      </c>
      <c r="J1660">
        <v>108</v>
      </c>
      <c r="K1660">
        <v>100</v>
      </c>
      <c r="L1660">
        <v>0.37799862899999997</v>
      </c>
      <c r="M1660">
        <v>25</v>
      </c>
      <c r="N1660">
        <v>-110</v>
      </c>
      <c r="O1660">
        <v>0.52381</v>
      </c>
      <c r="P1660">
        <v>-119</v>
      </c>
      <c r="Q1660">
        <v>-110</v>
      </c>
      <c r="R1660" s="99">
        <v>0.55102040799999996</v>
      </c>
      <c r="S1660" s="102">
        <f t="shared" si="125"/>
        <v>122.72727264628098</v>
      </c>
      <c r="T1660" s="99">
        <v>0.51732838800000003</v>
      </c>
      <c r="U1660" s="102">
        <f t="shared" si="126"/>
        <v>107.18019770344398</v>
      </c>
      <c r="V1660">
        <v>0.34690399999999999</v>
      </c>
      <c r="W1660" s="100">
        <f t="shared" si="127"/>
        <v>188.26418836335125</v>
      </c>
      <c r="X1660">
        <v>0.42576000000000003</v>
      </c>
      <c r="Y1660" s="100">
        <f t="shared" si="128"/>
        <v>134.87410747839158</v>
      </c>
      <c r="Z1660">
        <v>0.43405100000000002</v>
      </c>
      <c r="AA1660" s="100">
        <f t="shared" si="129"/>
        <v>130.38767333792572</v>
      </c>
      <c r="AB1660">
        <v>0.35</v>
      </c>
      <c r="AC1660">
        <v>-1</v>
      </c>
      <c r="AD1660">
        <v>6</v>
      </c>
      <c r="AE1660">
        <v>19</v>
      </c>
      <c r="AF1660" t="s">
        <v>229</v>
      </c>
      <c r="AG1660" s="99" t="s">
        <v>323</v>
      </c>
      <c r="AH1660">
        <v>1</v>
      </c>
      <c r="AI1660">
        <v>25</v>
      </c>
      <c r="AJ1660">
        <v>1</v>
      </c>
    </row>
    <row r="1661" spans="1:36" x14ac:dyDescent="0.2">
      <c r="A1661">
        <v>824430</v>
      </c>
      <c r="B1661" s="85">
        <v>46173</v>
      </c>
      <c r="C1661">
        <v>2026</v>
      </c>
      <c r="D1661">
        <v>5.5</v>
      </c>
      <c r="E1661">
        <v>7.5</v>
      </c>
      <c r="F1661">
        <v>100</v>
      </c>
      <c r="G1661">
        <v>7</v>
      </c>
      <c r="H1661">
        <v>100</v>
      </c>
      <c r="I1661">
        <v>0.5</v>
      </c>
      <c r="J1661">
        <v>100</v>
      </c>
      <c r="K1661">
        <v>100</v>
      </c>
      <c r="L1661">
        <v>0.30274477700000002</v>
      </c>
      <c r="M1661">
        <v>3</v>
      </c>
      <c r="N1661">
        <v>-110</v>
      </c>
      <c r="O1661">
        <v>0.52381</v>
      </c>
      <c r="P1661">
        <v>-110</v>
      </c>
      <c r="Q1661">
        <v>-110</v>
      </c>
      <c r="R1661" s="99">
        <v>0.50437317800000003</v>
      </c>
      <c r="S1661" s="102">
        <f t="shared" si="125"/>
        <v>101.76470594644292</v>
      </c>
      <c r="T1661" s="99">
        <v>0.48621528000000003</v>
      </c>
      <c r="U1661" s="102">
        <f t="shared" si="126"/>
        <v>-105.6702125856678</v>
      </c>
      <c r="V1661">
        <v>0.48132000000000003</v>
      </c>
      <c r="W1661" s="100">
        <f t="shared" si="127"/>
        <v>107.76198786669991</v>
      </c>
      <c r="X1661">
        <v>0.590673</v>
      </c>
      <c r="Y1661" s="100">
        <f t="shared" si="128"/>
        <v>-144.30345420653902</v>
      </c>
      <c r="Z1661">
        <v>0.57601400000000003</v>
      </c>
      <c r="AA1661" s="100">
        <f t="shared" si="129"/>
        <v>-135.85684432976561</v>
      </c>
      <c r="AB1661">
        <v>0.35</v>
      </c>
      <c r="AC1661">
        <v>-1</v>
      </c>
      <c r="AD1661">
        <v>4</v>
      </c>
      <c r="AE1661">
        <v>9</v>
      </c>
      <c r="AF1661" t="s">
        <v>230</v>
      </c>
      <c r="AG1661" s="99" t="s">
        <v>323</v>
      </c>
      <c r="AH1661">
        <v>1</v>
      </c>
      <c r="AI1661">
        <v>13</v>
      </c>
      <c r="AJ1661">
        <v>1</v>
      </c>
    </row>
    <row r="1662" spans="1:36" x14ac:dyDescent="0.2">
      <c r="A1662">
        <v>824512</v>
      </c>
      <c r="B1662" s="85">
        <v>46173</v>
      </c>
      <c r="C1662">
        <v>2026</v>
      </c>
      <c r="D1662">
        <v>5.5</v>
      </c>
      <c r="E1662">
        <v>8.5</v>
      </c>
      <c r="F1662">
        <v>-115</v>
      </c>
      <c r="G1662">
        <v>6</v>
      </c>
      <c r="H1662">
        <v>116</v>
      </c>
      <c r="I1662">
        <v>0.46296300000000001</v>
      </c>
      <c r="J1662">
        <v>122</v>
      </c>
      <c r="K1662">
        <v>116</v>
      </c>
      <c r="L1662">
        <v>0.333208536</v>
      </c>
      <c r="M1662">
        <v>0</v>
      </c>
      <c r="N1662">
        <v>-128</v>
      </c>
      <c r="O1662">
        <v>0.56140400000000001</v>
      </c>
      <c r="P1662">
        <v>-135</v>
      </c>
      <c r="Q1662">
        <v>-128</v>
      </c>
      <c r="R1662" s="99">
        <v>0.52002604100000005</v>
      </c>
      <c r="S1662" s="102">
        <f t="shared" si="125"/>
        <v>108.34463646391286</v>
      </c>
      <c r="T1662" s="99">
        <v>0.50033234800000004</v>
      </c>
      <c r="U1662" s="102">
        <f t="shared" si="126"/>
        <v>100.13302762292886</v>
      </c>
      <c r="V1662">
        <v>0.47799999999999998</v>
      </c>
      <c r="W1662" s="100">
        <f t="shared" si="127"/>
        <v>109.20502092050211</v>
      </c>
      <c r="X1662">
        <v>0.45787899999999998</v>
      </c>
      <c r="Y1662" s="100">
        <f t="shared" si="128"/>
        <v>118.39831047067022</v>
      </c>
      <c r="Z1662">
        <v>0.48958600000000002</v>
      </c>
      <c r="AA1662" s="100">
        <f t="shared" si="129"/>
        <v>104.25420661538523</v>
      </c>
      <c r="AB1662">
        <v>0.61296300000000004</v>
      </c>
      <c r="AC1662">
        <v>1</v>
      </c>
      <c r="AD1662">
        <v>6</v>
      </c>
      <c r="AE1662">
        <v>4</v>
      </c>
      <c r="AF1662" t="s">
        <v>225</v>
      </c>
      <c r="AG1662" s="99" t="s">
        <v>326</v>
      </c>
      <c r="AH1662">
        <v>-1</v>
      </c>
      <c r="AI1662">
        <v>10</v>
      </c>
      <c r="AJ1662">
        <v>1</v>
      </c>
    </row>
    <row r="1663" spans="1:36" x14ac:dyDescent="0.2">
      <c r="A1663">
        <v>824592</v>
      </c>
      <c r="B1663" s="85">
        <v>46173</v>
      </c>
      <c r="C1663">
        <v>2026</v>
      </c>
      <c r="D1663">
        <v>5.5</v>
      </c>
      <c r="E1663">
        <v>8</v>
      </c>
      <c r="F1663">
        <v>105</v>
      </c>
      <c r="G1663">
        <v>9</v>
      </c>
      <c r="H1663">
        <v>-128</v>
      </c>
      <c r="I1663">
        <v>0.56140400000000001</v>
      </c>
      <c r="J1663">
        <v>-125</v>
      </c>
      <c r="K1663">
        <v>-128</v>
      </c>
      <c r="L1663">
        <v>0.33585476600000003</v>
      </c>
      <c r="M1663">
        <v>10</v>
      </c>
      <c r="N1663">
        <v>116</v>
      </c>
      <c r="O1663">
        <v>0.46296300000000001</v>
      </c>
      <c r="P1663">
        <v>113</v>
      </c>
      <c r="Q1663">
        <v>116</v>
      </c>
      <c r="R1663" s="99">
        <v>0.47475339700000002</v>
      </c>
      <c r="S1663" s="102">
        <f t="shared" si="125"/>
        <v>-110.63567029094898</v>
      </c>
      <c r="T1663" s="99">
        <v>0.44435907299999999</v>
      </c>
      <c r="U1663" s="102">
        <f t="shared" si="126"/>
        <v>-125.04322759715542</v>
      </c>
      <c r="V1663">
        <v>0.44827899999999998</v>
      </c>
      <c r="W1663" s="100">
        <f t="shared" si="127"/>
        <v>123.07536154939224</v>
      </c>
      <c r="X1663">
        <v>0.50089499999999998</v>
      </c>
      <c r="Y1663" s="100">
        <f t="shared" si="128"/>
        <v>-100.35864196912472</v>
      </c>
      <c r="Z1663">
        <v>0.54502799999999996</v>
      </c>
      <c r="AA1663" s="100">
        <f t="shared" si="129"/>
        <v>-119.79374554917663</v>
      </c>
      <c r="AB1663">
        <v>0.71140400000000004</v>
      </c>
      <c r="AC1663">
        <v>1</v>
      </c>
      <c r="AD1663">
        <v>2</v>
      </c>
      <c r="AE1663">
        <v>1</v>
      </c>
      <c r="AF1663" t="s">
        <v>222</v>
      </c>
      <c r="AG1663" s="99" t="s">
        <v>325</v>
      </c>
      <c r="AH1663">
        <v>1</v>
      </c>
      <c r="AI1663">
        <v>3</v>
      </c>
      <c r="AJ1663">
        <v>-1</v>
      </c>
    </row>
    <row r="1664" spans="1:36" x14ac:dyDescent="0.2">
      <c r="A1664">
        <v>824832</v>
      </c>
      <c r="B1664" s="85">
        <v>46173</v>
      </c>
      <c r="C1664">
        <v>2026</v>
      </c>
      <c r="D1664">
        <v>5.5</v>
      </c>
      <c r="E1664">
        <v>8</v>
      </c>
      <c r="F1664">
        <v>-118</v>
      </c>
      <c r="G1664">
        <v>2</v>
      </c>
      <c r="H1664">
        <v>-122</v>
      </c>
      <c r="I1664">
        <v>0.54954999999999998</v>
      </c>
      <c r="J1664">
        <v>-122</v>
      </c>
      <c r="K1664">
        <v>-122</v>
      </c>
      <c r="L1664">
        <v>0.32065001999999998</v>
      </c>
      <c r="M1664">
        <v>29</v>
      </c>
      <c r="N1664">
        <v>111</v>
      </c>
      <c r="O1664">
        <v>0.47393400000000002</v>
      </c>
      <c r="P1664">
        <v>111</v>
      </c>
      <c r="Q1664">
        <v>111</v>
      </c>
      <c r="R1664" s="99">
        <v>0.51450852199999997</v>
      </c>
      <c r="S1664" s="102">
        <f t="shared" si="125"/>
        <v>105.97683900025119</v>
      </c>
      <c r="T1664" s="99">
        <v>0.22877637200000001</v>
      </c>
      <c r="U1664" s="102">
        <f t="shared" si="126"/>
        <v>-337.10807687779925</v>
      </c>
      <c r="V1664">
        <v>0.57857400000000003</v>
      </c>
      <c r="W1664" s="100">
        <f t="shared" si="127"/>
        <v>-137.28958346186522</v>
      </c>
      <c r="X1664">
        <v>0.49003999999999998</v>
      </c>
      <c r="Y1664" s="100">
        <f t="shared" si="128"/>
        <v>104.06497428781323</v>
      </c>
      <c r="Z1664">
        <v>0.57020599999999999</v>
      </c>
      <c r="AA1664" s="100">
        <f t="shared" si="129"/>
        <v>-132.66960450820625</v>
      </c>
      <c r="AB1664">
        <v>0.69955000000000001</v>
      </c>
      <c r="AC1664">
        <v>1</v>
      </c>
      <c r="AD1664">
        <v>9</v>
      </c>
      <c r="AE1664">
        <v>5</v>
      </c>
      <c r="AF1664" t="s">
        <v>227</v>
      </c>
      <c r="AG1664" s="99" t="s">
        <v>325</v>
      </c>
      <c r="AH1664">
        <v>1</v>
      </c>
      <c r="AI1664">
        <v>14</v>
      </c>
      <c r="AJ1664">
        <v>1</v>
      </c>
    </row>
    <row r="1665" spans="1:36" x14ac:dyDescent="0.2">
      <c r="A1665">
        <v>825001</v>
      </c>
      <c r="B1665" s="85">
        <v>46173</v>
      </c>
      <c r="C1665">
        <v>2026</v>
      </c>
      <c r="D1665">
        <v>5.5</v>
      </c>
      <c r="E1665">
        <v>9.5</v>
      </c>
      <c r="F1665">
        <v>-115</v>
      </c>
      <c r="G1665">
        <v>20</v>
      </c>
      <c r="H1665">
        <v>138</v>
      </c>
      <c r="I1665">
        <v>0.42016799999999999</v>
      </c>
      <c r="J1665">
        <v>135</v>
      </c>
      <c r="K1665">
        <v>138</v>
      </c>
      <c r="L1665">
        <v>0.33728248799999999</v>
      </c>
      <c r="M1665">
        <v>19</v>
      </c>
      <c r="N1665">
        <v>-152</v>
      </c>
      <c r="O1665">
        <v>0.60317500000000002</v>
      </c>
      <c r="P1665">
        <v>-149</v>
      </c>
      <c r="Q1665">
        <v>-152</v>
      </c>
      <c r="R1665" s="99">
        <v>0.52893198100000005</v>
      </c>
      <c r="S1665" s="102">
        <f t="shared" si="125"/>
        <v>112.28356833113735</v>
      </c>
      <c r="T1665" s="99">
        <v>0.487522079</v>
      </c>
      <c r="U1665" s="102">
        <f t="shared" si="126"/>
        <v>-105.11891523993933</v>
      </c>
      <c r="V1665">
        <v>0.425846</v>
      </c>
      <c r="W1665" s="100">
        <f t="shared" si="127"/>
        <v>134.82667443160204</v>
      </c>
      <c r="X1665">
        <v>0.399478</v>
      </c>
      <c r="Y1665" s="100">
        <f t="shared" si="128"/>
        <v>150.32667631258792</v>
      </c>
      <c r="Z1665">
        <v>0.39060099999999998</v>
      </c>
      <c r="AA1665" s="100">
        <f t="shared" si="129"/>
        <v>156.01572960642704</v>
      </c>
      <c r="AB1665">
        <v>0.27016800000000002</v>
      </c>
      <c r="AC1665">
        <v>-1</v>
      </c>
      <c r="AD1665">
        <v>8</v>
      </c>
      <c r="AE1665">
        <v>13</v>
      </c>
      <c r="AF1665" t="s">
        <v>230</v>
      </c>
      <c r="AG1665" s="99" t="s">
        <v>323</v>
      </c>
      <c r="AH1665">
        <v>1</v>
      </c>
      <c r="AI1665">
        <v>21</v>
      </c>
      <c r="AJ1665">
        <v>1</v>
      </c>
    </row>
    <row r="1666" spans="1:36" x14ac:dyDescent="0.2">
      <c r="A1666">
        <v>822730</v>
      </c>
      <c r="B1666" s="85">
        <v>46174</v>
      </c>
      <c r="C1666">
        <v>2026</v>
      </c>
      <c r="D1666">
        <v>6.1</v>
      </c>
      <c r="E1666">
        <v>8</v>
      </c>
      <c r="F1666">
        <v>-118</v>
      </c>
      <c r="G1666">
        <v>16</v>
      </c>
      <c r="H1666">
        <v>-137</v>
      </c>
      <c r="I1666">
        <v>0.57805899999999999</v>
      </c>
      <c r="J1666">
        <v>-140</v>
      </c>
      <c r="K1666">
        <v>-137</v>
      </c>
      <c r="L1666">
        <v>0.34988272100000001</v>
      </c>
      <c r="M1666">
        <v>11</v>
      </c>
      <c r="N1666">
        <v>124</v>
      </c>
      <c r="O1666">
        <v>0.44642900000000002</v>
      </c>
      <c r="P1666">
        <v>127</v>
      </c>
      <c r="Q1666">
        <v>124</v>
      </c>
      <c r="R1666" s="99">
        <v>0.47386008000000002</v>
      </c>
      <c r="S1666" s="102">
        <f t="shared" si="125"/>
        <v>-111.03275886839845</v>
      </c>
      <c r="T1666" s="99">
        <v>0.48158767800000002</v>
      </c>
      <c r="U1666" s="102">
        <f t="shared" si="126"/>
        <v>-107.64650876304189</v>
      </c>
      <c r="V1666">
        <v>0.50884099999999999</v>
      </c>
      <c r="W1666" s="100">
        <f t="shared" si="127"/>
        <v>-103.6000561936155</v>
      </c>
      <c r="X1666">
        <v>0.52550699999999995</v>
      </c>
      <c r="Y1666" s="100">
        <f t="shared" si="128"/>
        <v>-110.75126503446835</v>
      </c>
      <c r="Z1666">
        <v>0.52845299999999995</v>
      </c>
      <c r="AA1666" s="100">
        <f t="shared" si="129"/>
        <v>-112.06793808464477</v>
      </c>
      <c r="AB1666">
        <v>0.42805900000000002</v>
      </c>
      <c r="AC1666">
        <v>-1</v>
      </c>
      <c r="AD1666">
        <v>3</v>
      </c>
      <c r="AE1666">
        <v>7</v>
      </c>
      <c r="AF1666" t="s">
        <v>227</v>
      </c>
      <c r="AG1666" s="99" t="s">
        <v>324</v>
      </c>
      <c r="AH1666">
        <v>-1</v>
      </c>
      <c r="AI1666">
        <v>10</v>
      </c>
      <c r="AJ1666">
        <v>1</v>
      </c>
    </row>
    <row r="1667" spans="1:36" x14ac:dyDescent="0.2">
      <c r="A1667">
        <v>822974</v>
      </c>
      <c r="B1667" s="85">
        <v>46174</v>
      </c>
      <c r="C1667">
        <v>2026</v>
      </c>
      <c r="D1667">
        <v>6.1</v>
      </c>
      <c r="E1667">
        <v>8</v>
      </c>
      <c r="F1667">
        <v>-115</v>
      </c>
      <c r="G1667">
        <v>27</v>
      </c>
      <c r="H1667">
        <v>-149</v>
      </c>
      <c r="I1667">
        <v>0.59839399999999998</v>
      </c>
      <c r="J1667">
        <v>-168</v>
      </c>
      <c r="K1667">
        <v>-149</v>
      </c>
      <c r="L1667">
        <v>0.32069846699999999</v>
      </c>
      <c r="M1667">
        <v>10</v>
      </c>
      <c r="N1667">
        <v>135</v>
      </c>
      <c r="O1667">
        <v>0.42553200000000002</v>
      </c>
      <c r="P1667">
        <v>152</v>
      </c>
      <c r="Q1667">
        <v>135</v>
      </c>
      <c r="R1667" s="99">
        <v>0.47583270700000002</v>
      </c>
      <c r="S1667" s="102">
        <f t="shared" ref="S1667:S1716" si="130">IF(R1667&lt;0.5,((1-R1667)/(1-(1-R1667))*-100),(1-(1-R1667))/(1-R1667)*100)</f>
        <v>-110.15789484181045</v>
      </c>
      <c r="T1667" s="99">
        <v>0.67039477199999997</v>
      </c>
      <c r="U1667" s="102">
        <f t="shared" ref="U1667:U1716" si="131">IF(T1667&lt;0.5,((1-T1667)/(1-(1-T1667))*-100),(1-(1-T1667))/(1-T1667)*100)</f>
        <v>203.39324593480052</v>
      </c>
      <c r="V1667">
        <v>0.5</v>
      </c>
      <c r="W1667" s="100">
        <f t="shared" ref="W1667:W1716" si="132">IF(V1667&lt;0.5,100*(1-V1667)/V1667,-100*(V1667/(1-V1667)))</f>
        <v>-100</v>
      </c>
      <c r="X1667">
        <v>0.5</v>
      </c>
      <c r="Y1667" s="100">
        <f t="shared" ref="Y1667:Y1716" si="133">IF(X1667&lt;0.5,100*(1-X1667)/X1667,-100*(X1667/(1-X1667)))</f>
        <v>-100</v>
      </c>
      <c r="Z1667">
        <v>0.5</v>
      </c>
      <c r="AA1667" s="100">
        <f t="shared" ref="AA1667:AA1716" si="134">IF(Z1667&lt;0.5,100*(1-Z1667)/Z1667,-100*(Z1667/(1-Z1667)))</f>
        <v>-100</v>
      </c>
      <c r="AB1667">
        <v>0.44839400000000001</v>
      </c>
      <c r="AC1667">
        <v>-1</v>
      </c>
      <c r="AD1667">
        <v>9</v>
      </c>
      <c r="AE1667">
        <v>10</v>
      </c>
      <c r="AF1667" t="s">
        <v>222</v>
      </c>
      <c r="AG1667" s="99" t="s">
        <v>324</v>
      </c>
      <c r="AH1667">
        <v>-1</v>
      </c>
      <c r="AI1667">
        <v>19</v>
      </c>
      <c r="AJ1667">
        <v>1</v>
      </c>
    </row>
    <row r="1668" spans="1:36" x14ac:dyDescent="0.2">
      <c r="A1668">
        <v>823050</v>
      </c>
      <c r="B1668" s="85">
        <v>46174</v>
      </c>
      <c r="C1668">
        <v>2026</v>
      </c>
      <c r="D1668">
        <v>6.1</v>
      </c>
      <c r="E1668">
        <v>7.5</v>
      </c>
      <c r="F1668">
        <v>-103</v>
      </c>
      <c r="G1668">
        <v>26</v>
      </c>
      <c r="H1668">
        <v>112</v>
      </c>
      <c r="I1668">
        <v>0.47169800000000001</v>
      </c>
      <c r="J1668">
        <v>108</v>
      </c>
      <c r="K1668">
        <v>112</v>
      </c>
      <c r="L1668">
        <v>0.33921411400000001</v>
      </c>
      <c r="M1668">
        <v>28</v>
      </c>
      <c r="N1668">
        <v>-123</v>
      </c>
      <c r="O1668">
        <v>0.55157</v>
      </c>
      <c r="P1668">
        <v>-119</v>
      </c>
      <c r="Q1668">
        <v>-123</v>
      </c>
      <c r="R1668" s="99">
        <v>0.52418893099999997</v>
      </c>
      <c r="S1668" s="102">
        <f t="shared" si="130"/>
        <v>110.16745198922642</v>
      </c>
      <c r="T1668" s="99">
        <v>0.61661288400000003</v>
      </c>
      <c r="U1668" s="102">
        <f t="shared" si="131"/>
        <v>160.83296967131261</v>
      </c>
      <c r="V1668">
        <v>0.42277399999999998</v>
      </c>
      <c r="W1668" s="100">
        <f t="shared" si="132"/>
        <v>136.53299398733131</v>
      </c>
      <c r="X1668">
        <v>0.52671299999999999</v>
      </c>
      <c r="Y1668" s="100">
        <f t="shared" si="133"/>
        <v>-111.28828807890349</v>
      </c>
      <c r="Z1668">
        <v>0.46866600000000003</v>
      </c>
      <c r="AA1668" s="100">
        <f t="shared" si="134"/>
        <v>113.37156951859104</v>
      </c>
      <c r="AB1668">
        <v>0.32169799999999998</v>
      </c>
      <c r="AC1668">
        <v>-1</v>
      </c>
      <c r="AD1668">
        <v>1</v>
      </c>
      <c r="AE1668">
        <v>2</v>
      </c>
      <c r="AF1668" t="s">
        <v>222</v>
      </c>
      <c r="AG1668" s="99" t="s">
        <v>323</v>
      </c>
      <c r="AH1668">
        <v>1</v>
      </c>
      <c r="AI1668">
        <v>3</v>
      </c>
      <c r="AJ1668">
        <v>-1</v>
      </c>
    </row>
    <row r="1669" spans="1:36" x14ac:dyDescent="0.2">
      <c r="A1669">
        <v>823131</v>
      </c>
      <c r="B1669" s="85">
        <v>46174</v>
      </c>
      <c r="C1669">
        <v>2026</v>
      </c>
      <c r="D1669">
        <v>6.1</v>
      </c>
      <c r="E1669">
        <v>7</v>
      </c>
      <c r="F1669">
        <v>-125</v>
      </c>
      <c r="G1669">
        <v>24</v>
      </c>
      <c r="H1669">
        <v>-125</v>
      </c>
      <c r="I1669">
        <v>0.55555600000000005</v>
      </c>
      <c r="J1669">
        <v>-137</v>
      </c>
      <c r="K1669">
        <v>-125</v>
      </c>
      <c r="L1669">
        <v>0.30915287200000002</v>
      </c>
      <c r="M1669">
        <v>18</v>
      </c>
      <c r="N1669">
        <v>113</v>
      </c>
      <c r="O1669">
        <v>0.46948400000000001</v>
      </c>
      <c r="P1669">
        <v>124</v>
      </c>
      <c r="Q1669">
        <v>113</v>
      </c>
      <c r="R1669" s="99">
        <v>0.45295003700000003</v>
      </c>
      <c r="S1669" s="102">
        <f t="shared" si="130"/>
        <v>-120.77490193471381</v>
      </c>
      <c r="T1669" s="99">
        <v>0.50293679199999997</v>
      </c>
      <c r="U1669" s="102">
        <f t="shared" si="131"/>
        <v>101.18165736378539</v>
      </c>
      <c r="V1669">
        <v>0.5</v>
      </c>
      <c r="W1669" s="100">
        <f t="shared" si="132"/>
        <v>-100</v>
      </c>
      <c r="X1669">
        <v>0.5</v>
      </c>
      <c r="Y1669" s="100">
        <f t="shared" si="133"/>
        <v>-100</v>
      </c>
      <c r="Z1669">
        <v>0.5</v>
      </c>
      <c r="AA1669" s="100">
        <f t="shared" si="134"/>
        <v>-100</v>
      </c>
      <c r="AB1669">
        <v>0.70555599999999996</v>
      </c>
      <c r="AC1669">
        <v>1</v>
      </c>
      <c r="AD1669">
        <v>3</v>
      </c>
      <c r="AE1669">
        <v>2</v>
      </c>
      <c r="AF1669" t="s">
        <v>222</v>
      </c>
      <c r="AG1669" s="99" t="s">
        <v>325</v>
      </c>
      <c r="AH1669">
        <v>1</v>
      </c>
      <c r="AI1669">
        <v>5</v>
      </c>
      <c r="AJ1669">
        <v>-1</v>
      </c>
    </row>
    <row r="1670" spans="1:36" x14ac:dyDescent="0.2">
      <c r="A1670">
        <v>823702</v>
      </c>
      <c r="B1670" s="85">
        <v>46174</v>
      </c>
      <c r="C1670">
        <v>2026</v>
      </c>
      <c r="D1670">
        <v>6.1</v>
      </c>
      <c r="E1670">
        <v>7.5</v>
      </c>
      <c r="F1670">
        <v>-121</v>
      </c>
      <c r="G1670">
        <v>15</v>
      </c>
      <c r="H1670">
        <v>-137</v>
      </c>
      <c r="I1670">
        <v>0.57805899999999999</v>
      </c>
      <c r="J1670">
        <v>-152</v>
      </c>
      <c r="K1670">
        <v>-137</v>
      </c>
      <c r="L1670">
        <v>0.31912251699999999</v>
      </c>
      <c r="M1670">
        <v>9</v>
      </c>
      <c r="N1670">
        <v>124</v>
      </c>
      <c r="O1670">
        <v>0.44642900000000002</v>
      </c>
      <c r="P1670">
        <v>138</v>
      </c>
      <c r="Q1670">
        <v>124</v>
      </c>
      <c r="R1670" s="99">
        <v>0.50729780099999999</v>
      </c>
      <c r="S1670" s="102">
        <f t="shared" si="130"/>
        <v>102.96235779536272</v>
      </c>
      <c r="T1670" s="99">
        <v>0.396484375</v>
      </c>
      <c r="U1670" s="102">
        <f t="shared" si="131"/>
        <v>-152.21674876847291</v>
      </c>
      <c r="V1670">
        <v>0.63943399999999995</v>
      </c>
      <c r="W1670" s="100">
        <f t="shared" si="132"/>
        <v>-177.34173493895705</v>
      </c>
      <c r="X1670">
        <v>0.54906900000000003</v>
      </c>
      <c r="Y1670" s="100">
        <f t="shared" si="133"/>
        <v>-121.76341835003583</v>
      </c>
      <c r="Z1670">
        <v>0.57327899999999998</v>
      </c>
      <c r="AA1670" s="100">
        <f t="shared" si="134"/>
        <v>-134.34515760883573</v>
      </c>
      <c r="AB1670">
        <v>0.72805900000000001</v>
      </c>
      <c r="AC1670">
        <v>1</v>
      </c>
      <c r="AD1670">
        <v>9</v>
      </c>
      <c r="AE1670">
        <v>6</v>
      </c>
      <c r="AF1670" t="s">
        <v>228</v>
      </c>
      <c r="AG1670" s="99" t="s">
        <v>325</v>
      </c>
      <c r="AH1670">
        <v>1</v>
      </c>
      <c r="AI1670">
        <v>15</v>
      </c>
      <c r="AJ1670">
        <v>1</v>
      </c>
    </row>
    <row r="1671" spans="1:36" x14ac:dyDescent="0.2">
      <c r="A1671">
        <v>823781</v>
      </c>
      <c r="B1671" s="85">
        <v>46174</v>
      </c>
      <c r="C1671">
        <v>2026</v>
      </c>
      <c r="D1671">
        <v>6.1</v>
      </c>
      <c r="E1671">
        <v>7.5</v>
      </c>
      <c r="F1671">
        <v>105</v>
      </c>
      <c r="G1671">
        <v>17</v>
      </c>
      <c r="H1671">
        <v>-143</v>
      </c>
      <c r="I1671">
        <v>0.58847700000000003</v>
      </c>
      <c r="J1671">
        <v>-143</v>
      </c>
      <c r="K1671">
        <v>-143</v>
      </c>
      <c r="L1671">
        <v>0.32447985800000001</v>
      </c>
      <c r="M1671">
        <v>25</v>
      </c>
      <c r="N1671">
        <v>130</v>
      </c>
      <c r="O1671">
        <v>0.43478299999999998</v>
      </c>
      <c r="P1671">
        <v>130</v>
      </c>
      <c r="Q1671">
        <v>130</v>
      </c>
      <c r="R1671" s="99">
        <v>0.49575888800000001</v>
      </c>
      <c r="S1671" s="102">
        <f t="shared" si="130"/>
        <v>-101.71095752498138</v>
      </c>
      <c r="T1671" s="99">
        <v>0.74982942900000005</v>
      </c>
      <c r="U1671" s="102">
        <f t="shared" si="131"/>
        <v>299.72727247762492</v>
      </c>
      <c r="V1671">
        <v>0.52851700000000001</v>
      </c>
      <c r="W1671" s="100">
        <f t="shared" si="132"/>
        <v>-112.09672459028215</v>
      </c>
      <c r="X1671">
        <v>0.59707299999999996</v>
      </c>
      <c r="Y1671" s="100">
        <f t="shared" si="133"/>
        <v>-148.18391420778451</v>
      </c>
      <c r="Z1671">
        <v>0.54074900000000004</v>
      </c>
      <c r="AA1671" s="100">
        <f t="shared" si="134"/>
        <v>-117.74585139716626</v>
      </c>
      <c r="AB1671">
        <v>0.73847700000000005</v>
      </c>
      <c r="AC1671">
        <v>1</v>
      </c>
      <c r="AD1671">
        <v>16</v>
      </c>
      <c r="AE1671">
        <v>2</v>
      </c>
      <c r="AF1671" t="s">
        <v>229</v>
      </c>
      <c r="AG1671" s="99" t="s">
        <v>325</v>
      </c>
      <c r="AH1671">
        <v>1</v>
      </c>
      <c r="AI1671">
        <v>18</v>
      </c>
      <c r="AJ1671">
        <v>1</v>
      </c>
    </row>
    <row r="1672" spans="1:36" x14ac:dyDescent="0.2">
      <c r="A1672">
        <v>824510</v>
      </c>
      <c r="B1672" s="85">
        <v>46174</v>
      </c>
      <c r="C1672">
        <v>2026</v>
      </c>
      <c r="D1672">
        <v>6.1</v>
      </c>
      <c r="E1672">
        <v>9.5</v>
      </c>
      <c r="F1672">
        <v>100</v>
      </c>
      <c r="G1672">
        <v>6</v>
      </c>
      <c r="H1672">
        <v>-125</v>
      </c>
      <c r="I1672">
        <v>0.55555600000000005</v>
      </c>
      <c r="J1672">
        <v>-208</v>
      </c>
      <c r="K1672">
        <v>-125</v>
      </c>
      <c r="L1672">
        <v>0.333208536</v>
      </c>
      <c r="M1672">
        <v>13</v>
      </c>
      <c r="N1672">
        <v>113</v>
      </c>
      <c r="O1672">
        <v>0.46948400000000001</v>
      </c>
      <c r="P1672">
        <v>187</v>
      </c>
      <c r="Q1672">
        <v>113</v>
      </c>
      <c r="R1672" s="99">
        <v>0.46673287000000002</v>
      </c>
      <c r="S1672" s="102">
        <f t="shared" si="130"/>
        <v>-114.25531910790858</v>
      </c>
      <c r="T1672" s="99">
        <v>0.51849974200000004</v>
      </c>
      <c r="U1672" s="102">
        <f t="shared" si="131"/>
        <v>107.68420855134828</v>
      </c>
      <c r="V1672">
        <v>0.5</v>
      </c>
      <c r="W1672" s="100">
        <f t="shared" si="132"/>
        <v>-100</v>
      </c>
      <c r="X1672">
        <v>0.5</v>
      </c>
      <c r="Y1672" s="100">
        <f t="shared" si="133"/>
        <v>-100</v>
      </c>
      <c r="Z1672">
        <v>0.5</v>
      </c>
      <c r="AA1672" s="100">
        <f t="shared" si="134"/>
        <v>-100</v>
      </c>
      <c r="AB1672">
        <v>0.40555600000000003</v>
      </c>
      <c r="AC1672">
        <v>-1</v>
      </c>
      <c r="AD1672">
        <v>2</v>
      </c>
      <c r="AE1672">
        <v>9</v>
      </c>
      <c r="AF1672" t="s">
        <v>226</v>
      </c>
      <c r="AG1672" s="99" t="s">
        <v>324</v>
      </c>
      <c r="AH1672">
        <v>-1</v>
      </c>
      <c r="AI1672">
        <v>11</v>
      </c>
      <c r="AJ1672">
        <v>1</v>
      </c>
    </row>
    <row r="1673" spans="1:36" x14ac:dyDescent="0.2">
      <c r="A1673">
        <v>825078</v>
      </c>
      <c r="B1673" s="85">
        <v>46174</v>
      </c>
      <c r="C1673">
        <v>2026</v>
      </c>
      <c r="D1673">
        <v>6.1</v>
      </c>
      <c r="E1673">
        <v>8.5</v>
      </c>
      <c r="F1673">
        <v>-118</v>
      </c>
      <c r="G1673">
        <v>1</v>
      </c>
      <c r="H1673">
        <v>143</v>
      </c>
      <c r="I1673">
        <v>0.41152300000000003</v>
      </c>
      <c r="J1673">
        <v>137</v>
      </c>
      <c r="K1673">
        <v>143</v>
      </c>
      <c r="L1673">
        <v>0.340368381</v>
      </c>
      <c r="M1673">
        <v>14</v>
      </c>
      <c r="N1673">
        <v>-158</v>
      </c>
      <c r="O1673">
        <v>0.61240300000000003</v>
      </c>
      <c r="P1673">
        <v>-151</v>
      </c>
      <c r="Q1673">
        <v>-158</v>
      </c>
      <c r="R1673" s="99">
        <v>0.52446351899999999</v>
      </c>
      <c r="S1673" s="102">
        <f t="shared" si="130"/>
        <v>110.28880852571223</v>
      </c>
      <c r="T1673" s="99">
        <v>0.51870140099999995</v>
      </c>
      <c r="U1673" s="102">
        <f t="shared" si="131"/>
        <v>107.77122602843893</v>
      </c>
      <c r="V1673">
        <v>0.45637800000000001</v>
      </c>
      <c r="W1673" s="100">
        <f t="shared" si="132"/>
        <v>119.11660947723159</v>
      </c>
      <c r="X1673">
        <v>0.39982699999999999</v>
      </c>
      <c r="Y1673" s="100">
        <f t="shared" si="133"/>
        <v>150.10817178429673</v>
      </c>
      <c r="Z1673">
        <v>0.424705</v>
      </c>
      <c r="AA1673" s="100">
        <f t="shared" si="134"/>
        <v>135.45755288965282</v>
      </c>
      <c r="AB1673">
        <v>0.56152299999999999</v>
      </c>
      <c r="AC1673">
        <v>1</v>
      </c>
      <c r="AD1673">
        <v>4</v>
      </c>
      <c r="AE1673">
        <v>1</v>
      </c>
      <c r="AF1673" t="s">
        <v>228</v>
      </c>
      <c r="AG1673" s="99" t="s">
        <v>326</v>
      </c>
      <c r="AH1673">
        <v>-1</v>
      </c>
      <c r="AI1673">
        <v>5</v>
      </c>
      <c r="AJ1673">
        <v>-1</v>
      </c>
    </row>
    <row r="1674" spans="1:36" x14ac:dyDescent="0.2">
      <c r="A1674">
        <v>822728</v>
      </c>
      <c r="B1674" s="85">
        <v>46175</v>
      </c>
      <c r="C1674">
        <v>2026</v>
      </c>
      <c r="D1674">
        <v>6.1</v>
      </c>
      <c r="E1674">
        <v>9</v>
      </c>
      <c r="F1674">
        <v>-110</v>
      </c>
      <c r="G1674">
        <v>16</v>
      </c>
      <c r="H1674">
        <v>-108</v>
      </c>
      <c r="I1674">
        <v>0.519231</v>
      </c>
      <c r="J1674">
        <v>-113</v>
      </c>
      <c r="K1674">
        <v>-108</v>
      </c>
      <c r="L1674">
        <v>0.34988272100000001</v>
      </c>
      <c r="M1674">
        <v>11</v>
      </c>
      <c r="N1674">
        <v>-102</v>
      </c>
      <c r="O1674">
        <v>0.50495000000000001</v>
      </c>
      <c r="P1674">
        <v>103</v>
      </c>
      <c r="Q1674">
        <v>-102</v>
      </c>
      <c r="R1674" s="99">
        <v>0.48588800599999998</v>
      </c>
      <c r="S1674" s="102">
        <f t="shared" si="130"/>
        <v>-105.80874350703775</v>
      </c>
      <c r="T1674" s="99">
        <v>0.587530204</v>
      </c>
      <c r="U1674" s="102">
        <f t="shared" si="131"/>
        <v>142.44199446788099</v>
      </c>
      <c r="V1674">
        <v>0.5</v>
      </c>
      <c r="W1674" s="100">
        <f t="shared" si="132"/>
        <v>-100</v>
      </c>
      <c r="X1674">
        <v>0.5</v>
      </c>
      <c r="Y1674" s="100">
        <f t="shared" si="133"/>
        <v>-100</v>
      </c>
      <c r="Z1674">
        <v>0.5</v>
      </c>
      <c r="AA1674" s="100">
        <f t="shared" si="134"/>
        <v>-100</v>
      </c>
      <c r="AB1674">
        <v>0.36923099999999998</v>
      </c>
      <c r="AC1674">
        <v>-1</v>
      </c>
      <c r="AD1674">
        <v>3</v>
      </c>
      <c r="AE1674">
        <v>7</v>
      </c>
      <c r="AF1674" t="s">
        <v>227</v>
      </c>
      <c r="AG1674" s="99" t="s">
        <v>324</v>
      </c>
      <c r="AH1674">
        <v>-1</v>
      </c>
      <c r="AI1674">
        <v>10</v>
      </c>
      <c r="AJ1674">
        <v>1</v>
      </c>
    </row>
    <row r="1675" spans="1:36" x14ac:dyDescent="0.2">
      <c r="A1675">
        <v>822971</v>
      </c>
      <c r="B1675" s="85">
        <v>46175</v>
      </c>
      <c r="C1675">
        <v>2026</v>
      </c>
      <c r="D1675">
        <v>6.1</v>
      </c>
      <c r="E1675">
        <v>8</v>
      </c>
      <c r="F1675">
        <v>-115</v>
      </c>
      <c r="G1675">
        <v>27</v>
      </c>
      <c r="H1675">
        <v>-138</v>
      </c>
      <c r="I1675">
        <v>0.57983200000000001</v>
      </c>
      <c r="J1675">
        <v>-136</v>
      </c>
      <c r="K1675">
        <v>-138</v>
      </c>
      <c r="L1675">
        <v>0.32069846699999999</v>
      </c>
      <c r="M1675">
        <v>10</v>
      </c>
      <c r="N1675">
        <v>125</v>
      </c>
      <c r="O1675">
        <v>0.44444400000000001</v>
      </c>
      <c r="P1675">
        <v>123</v>
      </c>
      <c r="Q1675">
        <v>125</v>
      </c>
      <c r="R1675" s="99">
        <v>0.49081510299999997</v>
      </c>
      <c r="S1675" s="102">
        <f t="shared" si="130"/>
        <v>-103.74271164186241</v>
      </c>
      <c r="T1675" s="99">
        <v>0.59670900900000001</v>
      </c>
      <c r="U1675" s="102">
        <f t="shared" si="131"/>
        <v>147.95991537534744</v>
      </c>
      <c r="V1675">
        <v>0.50231400000000004</v>
      </c>
      <c r="W1675" s="100">
        <f t="shared" si="132"/>
        <v>-100.92990359383226</v>
      </c>
      <c r="X1675">
        <v>0.53780499999999998</v>
      </c>
      <c r="Y1675" s="100">
        <f t="shared" si="133"/>
        <v>-116.35889613691191</v>
      </c>
      <c r="Z1675">
        <v>0.52376699999999998</v>
      </c>
      <c r="AA1675" s="100">
        <f t="shared" si="134"/>
        <v>-109.98124867449337</v>
      </c>
      <c r="AB1675">
        <v>0.42983199999999999</v>
      </c>
      <c r="AC1675">
        <v>-1</v>
      </c>
      <c r="AD1675">
        <v>0</v>
      </c>
      <c r="AE1675">
        <v>8</v>
      </c>
      <c r="AF1675" t="s">
        <v>223</v>
      </c>
      <c r="AG1675" s="99" t="s">
        <v>324</v>
      </c>
      <c r="AH1675">
        <v>-1</v>
      </c>
      <c r="AI1675">
        <v>8</v>
      </c>
      <c r="AJ1675">
        <v>0</v>
      </c>
    </row>
    <row r="1676" spans="1:36" x14ac:dyDescent="0.2">
      <c r="A1676">
        <v>823052</v>
      </c>
      <c r="B1676" s="85">
        <v>46175</v>
      </c>
      <c r="C1676">
        <v>2026</v>
      </c>
      <c r="D1676">
        <v>6.1</v>
      </c>
      <c r="E1676">
        <v>7</v>
      </c>
      <c r="F1676">
        <v>-106</v>
      </c>
      <c r="G1676">
        <v>26</v>
      </c>
      <c r="H1676">
        <v>-102</v>
      </c>
      <c r="I1676">
        <v>0.50495000000000001</v>
      </c>
      <c r="J1676">
        <v>100</v>
      </c>
      <c r="K1676">
        <v>-102</v>
      </c>
      <c r="L1676">
        <v>0.33921411400000001</v>
      </c>
      <c r="M1676">
        <v>28</v>
      </c>
      <c r="N1676">
        <v>-108</v>
      </c>
      <c r="O1676">
        <v>0.519231</v>
      </c>
      <c r="P1676">
        <v>-110</v>
      </c>
      <c r="Q1676">
        <v>-108</v>
      </c>
      <c r="R1676" s="99">
        <v>0.52725798000000001</v>
      </c>
      <c r="S1676" s="102">
        <f t="shared" si="130"/>
        <v>111.53186255793382</v>
      </c>
      <c r="T1676" s="99">
        <v>0.52752758499999997</v>
      </c>
      <c r="U1676" s="102">
        <f t="shared" si="131"/>
        <v>111.65256811871227</v>
      </c>
      <c r="V1676">
        <v>0.55057100000000003</v>
      </c>
      <c r="W1676" s="100">
        <f t="shared" si="132"/>
        <v>-122.50455578077964</v>
      </c>
      <c r="X1676">
        <v>0.52050099999999999</v>
      </c>
      <c r="Y1676" s="100">
        <f t="shared" si="133"/>
        <v>-108.55100844840135</v>
      </c>
      <c r="Z1676">
        <v>0.52342299999999997</v>
      </c>
      <c r="AA1676" s="100">
        <f t="shared" si="134"/>
        <v>-109.8296812477312</v>
      </c>
      <c r="AB1676">
        <v>0.35494999999999999</v>
      </c>
      <c r="AC1676">
        <v>-1</v>
      </c>
      <c r="AD1676">
        <v>4</v>
      </c>
      <c r="AE1676">
        <v>7</v>
      </c>
      <c r="AF1676" t="s">
        <v>228</v>
      </c>
      <c r="AG1676" s="99" t="s">
        <v>323</v>
      </c>
      <c r="AH1676">
        <v>1</v>
      </c>
      <c r="AI1676">
        <v>11</v>
      </c>
      <c r="AJ1676">
        <v>1</v>
      </c>
    </row>
    <row r="1677" spans="1:36" x14ac:dyDescent="0.2">
      <c r="A1677">
        <v>823129</v>
      </c>
      <c r="B1677" s="85">
        <v>46175</v>
      </c>
      <c r="C1677">
        <v>2026</v>
      </c>
      <c r="D1677">
        <v>6.1</v>
      </c>
      <c r="E1677">
        <v>7.5</v>
      </c>
      <c r="F1677">
        <v>100</v>
      </c>
      <c r="G1677">
        <v>24</v>
      </c>
      <c r="H1677">
        <v>-143</v>
      </c>
      <c r="I1677">
        <v>0.58847700000000003</v>
      </c>
      <c r="J1677">
        <v>-139</v>
      </c>
      <c r="K1677">
        <v>-143</v>
      </c>
      <c r="L1677">
        <v>0.30915287200000002</v>
      </c>
      <c r="M1677">
        <v>18</v>
      </c>
      <c r="N1677">
        <v>130</v>
      </c>
      <c r="O1677">
        <v>0.43478299999999998</v>
      </c>
      <c r="P1677">
        <v>126</v>
      </c>
      <c r="Q1677">
        <v>130</v>
      </c>
      <c r="R1677" s="99">
        <v>0.45126460899999998</v>
      </c>
      <c r="S1677" s="102">
        <f t="shared" si="130"/>
        <v>-121.59947402389804</v>
      </c>
      <c r="T1677" s="99">
        <v>0.14187988500000001</v>
      </c>
      <c r="U1677" s="102">
        <f t="shared" si="131"/>
        <v>-604.82154676119148</v>
      </c>
      <c r="V1677">
        <v>0.58787299999999998</v>
      </c>
      <c r="W1677" s="100">
        <f t="shared" si="132"/>
        <v>-142.64365110754693</v>
      </c>
      <c r="X1677">
        <v>0.57819100000000001</v>
      </c>
      <c r="Y1677" s="100">
        <f t="shared" si="133"/>
        <v>-137.07412596696608</v>
      </c>
      <c r="Z1677">
        <v>0.61390100000000003</v>
      </c>
      <c r="AA1677" s="100">
        <f t="shared" si="134"/>
        <v>-159.00092981333805</v>
      </c>
      <c r="AB1677">
        <v>0.73847700000000005</v>
      </c>
      <c r="AC1677">
        <v>1</v>
      </c>
      <c r="AD1677">
        <v>8</v>
      </c>
      <c r="AE1677">
        <v>3</v>
      </c>
      <c r="AF1677" t="s">
        <v>230</v>
      </c>
      <c r="AG1677" s="99" t="s">
        <v>325</v>
      </c>
      <c r="AH1677">
        <v>1</v>
      </c>
      <c r="AI1677">
        <v>11</v>
      </c>
      <c r="AJ1677">
        <v>1</v>
      </c>
    </row>
    <row r="1678" spans="1:36" x14ac:dyDescent="0.2">
      <c r="A1678">
        <v>823460</v>
      </c>
      <c r="B1678" s="85">
        <v>46175</v>
      </c>
      <c r="C1678">
        <v>2026</v>
      </c>
      <c r="D1678">
        <v>6.1</v>
      </c>
      <c r="E1678">
        <v>8.5</v>
      </c>
      <c r="F1678">
        <v>-103</v>
      </c>
      <c r="G1678">
        <v>21</v>
      </c>
      <c r="H1678">
        <v>-148</v>
      </c>
      <c r="I1678">
        <v>0.59677400000000003</v>
      </c>
      <c r="J1678">
        <v>-132</v>
      </c>
      <c r="K1678">
        <v>-148</v>
      </c>
      <c r="L1678">
        <v>0.323198667</v>
      </c>
      <c r="M1678">
        <v>23</v>
      </c>
      <c r="N1678">
        <v>134</v>
      </c>
      <c r="O1678">
        <v>0.42735000000000001</v>
      </c>
      <c r="P1678">
        <v>120</v>
      </c>
      <c r="Q1678">
        <v>134</v>
      </c>
      <c r="R1678" s="99">
        <v>0.47854785500000002</v>
      </c>
      <c r="S1678" s="102">
        <f t="shared" si="130"/>
        <v>-108.96551714770513</v>
      </c>
      <c r="T1678" s="99">
        <v>0.40377697800000001</v>
      </c>
      <c r="U1678" s="102">
        <f t="shared" si="131"/>
        <v>-147.66147018912008</v>
      </c>
      <c r="V1678">
        <v>0.58766300000000005</v>
      </c>
      <c r="W1678" s="100">
        <f t="shared" si="132"/>
        <v>-142.52007459917496</v>
      </c>
      <c r="X1678">
        <v>0.58113599999999999</v>
      </c>
      <c r="Y1678" s="100">
        <f t="shared" si="133"/>
        <v>-138.74097559112263</v>
      </c>
      <c r="Z1678">
        <v>0.59829500000000002</v>
      </c>
      <c r="AA1678" s="100">
        <f t="shared" si="134"/>
        <v>-148.93889794749879</v>
      </c>
      <c r="AB1678">
        <v>0.74677400000000005</v>
      </c>
      <c r="AC1678">
        <v>1</v>
      </c>
      <c r="AD1678">
        <v>3</v>
      </c>
      <c r="AE1678">
        <v>2</v>
      </c>
      <c r="AF1678" t="s">
        <v>222</v>
      </c>
      <c r="AG1678" s="99" t="s">
        <v>325</v>
      </c>
      <c r="AH1678">
        <v>1</v>
      </c>
      <c r="AI1678">
        <v>5</v>
      </c>
      <c r="AJ1678">
        <v>-1</v>
      </c>
    </row>
    <row r="1679" spans="1:36" x14ac:dyDescent="0.2">
      <c r="A1679">
        <v>823700</v>
      </c>
      <c r="B1679" s="85">
        <v>46175</v>
      </c>
      <c r="C1679">
        <v>2026</v>
      </c>
      <c r="D1679">
        <v>6.1</v>
      </c>
      <c r="E1679">
        <v>8</v>
      </c>
      <c r="F1679">
        <v>-110</v>
      </c>
      <c r="G1679">
        <v>15</v>
      </c>
      <c r="H1679">
        <v>111</v>
      </c>
      <c r="I1679">
        <v>0.47393400000000002</v>
      </c>
      <c r="J1679">
        <v>107</v>
      </c>
      <c r="K1679">
        <v>111</v>
      </c>
      <c r="L1679">
        <v>0.31912251699999999</v>
      </c>
      <c r="M1679">
        <v>9</v>
      </c>
      <c r="N1679">
        <v>-122</v>
      </c>
      <c r="O1679">
        <v>0.54954999999999998</v>
      </c>
      <c r="P1679">
        <v>-118</v>
      </c>
      <c r="Q1679">
        <v>-122</v>
      </c>
      <c r="R1679" s="99">
        <v>0.51081002799999997</v>
      </c>
      <c r="S1679" s="102">
        <f t="shared" si="130"/>
        <v>104.419562386287</v>
      </c>
      <c r="T1679" s="99">
        <v>0.51401387899999995</v>
      </c>
      <c r="U1679" s="102">
        <f t="shared" si="131"/>
        <v>105.76719309233111</v>
      </c>
      <c r="V1679">
        <v>0.60639200000000004</v>
      </c>
      <c r="W1679" s="100">
        <f t="shared" si="132"/>
        <v>-154.05987683177173</v>
      </c>
      <c r="X1679">
        <v>0.57203700000000002</v>
      </c>
      <c r="Y1679" s="100">
        <f t="shared" si="133"/>
        <v>-133.66505982993857</v>
      </c>
      <c r="Z1679">
        <v>0.47204699999999999</v>
      </c>
      <c r="AA1679" s="100">
        <f t="shared" si="134"/>
        <v>111.84331221255511</v>
      </c>
      <c r="AB1679">
        <v>0.62393399999999999</v>
      </c>
      <c r="AC1679">
        <v>1</v>
      </c>
      <c r="AD1679">
        <v>6</v>
      </c>
      <c r="AE1679">
        <v>4</v>
      </c>
      <c r="AF1679" t="s">
        <v>225</v>
      </c>
      <c r="AG1679" s="99" t="s">
        <v>326</v>
      </c>
      <c r="AH1679">
        <v>-1</v>
      </c>
      <c r="AI1679">
        <v>10</v>
      </c>
      <c r="AJ1679">
        <v>1</v>
      </c>
    </row>
    <row r="1680" spans="1:36" x14ac:dyDescent="0.2">
      <c r="A1680">
        <v>824189</v>
      </c>
      <c r="B1680" s="85">
        <v>46175</v>
      </c>
      <c r="C1680">
        <v>2026</v>
      </c>
      <c r="D1680">
        <v>6.1</v>
      </c>
      <c r="E1680">
        <v>9</v>
      </c>
      <c r="F1680">
        <v>-107</v>
      </c>
      <c r="G1680">
        <v>12</v>
      </c>
      <c r="H1680">
        <v>-111</v>
      </c>
      <c r="I1680">
        <v>0.52606600000000003</v>
      </c>
      <c r="J1680">
        <v>-110</v>
      </c>
      <c r="K1680">
        <v>-111</v>
      </c>
      <c r="L1680">
        <v>0.32174260599999999</v>
      </c>
      <c r="M1680">
        <v>22</v>
      </c>
      <c r="N1680">
        <v>101</v>
      </c>
      <c r="O1680">
        <v>0.49751200000000001</v>
      </c>
      <c r="P1680">
        <v>100</v>
      </c>
      <c r="Q1680">
        <v>101</v>
      </c>
      <c r="R1680" s="99">
        <v>0.49622934499999999</v>
      </c>
      <c r="S1680" s="102">
        <f t="shared" si="130"/>
        <v>-101.51972269999472</v>
      </c>
      <c r="T1680" s="99">
        <v>0.50129922400000004</v>
      </c>
      <c r="U1680" s="102">
        <f t="shared" si="131"/>
        <v>100.52104350445208</v>
      </c>
      <c r="V1680">
        <v>0.521652</v>
      </c>
      <c r="W1680" s="100">
        <f t="shared" si="132"/>
        <v>-109.05282346743374</v>
      </c>
      <c r="X1680">
        <v>0.50367899999999999</v>
      </c>
      <c r="Y1680" s="100">
        <f t="shared" si="133"/>
        <v>-101.48250829604228</v>
      </c>
      <c r="Z1680">
        <v>0.48548799999999998</v>
      </c>
      <c r="AA1680" s="100">
        <f t="shared" si="134"/>
        <v>105.97831460303861</v>
      </c>
      <c r="AB1680">
        <v>0.37606600000000001</v>
      </c>
      <c r="AC1680">
        <v>-1</v>
      </c>
      <c r="AD1680">
        <v>6</v>
      </c>
      <c r="AE1680">
        <v>10</v>
      </c>
      <c r="AF1680" t="s">
        <v>227</v>
      </c>
      <c r="AG1680" s="99" t="s">
        <v>324</v>
      </c>
      <c r="AH1680">
        <v>-1</v>
      </c>
      <c r="AI1680">
        <v>16</v>
      </c>
      <c r="AJ1680">
        <v>1</v>
      </c>
    </row>
    <row r="1681" spans="1:36" x14ac:dyDescent="0.2">
      <c r="A1681">
        <v>824511</v>
      </c>
      <c r="B1681" s="85">
        <v>46175</v>
      </c>
      <c r="C1681">
        <v>2026</v>
      </c>
      <c r="D1681">
        <v>6.1</v>
      </c>
      <c r="E1681">
        <v>9</v>
      </c>
      <c r="F1681">
        <v>-102</v>
      </c>
      <c r="G1681">
        <v>6</v>
      </c>
      <c r="H1681">
        <v>-123</v>
      </c>
      <c r="I1681">
        <v>0.55157</v>
      </c>
      <c r="J1681">
        <v>-118</v>
      </c>
      <c r="K1681">
        <v>-123</v>
      </c>
      <c r="L1681">
        <v>0.333208536</v>
      </c>
      <c r="M1681">
        <v>13</v>
      </c>
      <c r="N1681">
        <v>112</v>
      </c>
      <c r="O1681">
        <v>0.47169800000000001</v>
      </c>
      <c r="P1681">
        <v>107</v>
      </c>
      <c r="Q1681">
        <v>112</v>
      </c>
      <c r="R1681" s="99">
        <v>0.47600714199999999</v>
      </c>
      <c r="S1681" s="102">
        <f t="shared" si="130"/>
        <v>-110.08088151752982</v>
      </c>
      <c r="T1681" s="99">
        <v>0.54888645899999999</v>
      </c>
      <c r="U1681" s="102">
        <f t="shared" si="131"/>
        <v>121.67368281237205</v>
      </c>
      <c r="V1681">
        <v>0.54419300000000004</v>
      </c>
      <c r="W1681" s="100">
        <f t="shared" si="132"/>
        <v>-119.39110193568771</v>
      </c>
      <c r="X1681">
        <v>0.54572399999999999</v>
      </c>
      <c r="Y1681" s="100">
        <f t="shared" si="133"/>
        <v>-120.13049335646171</v>
      </c>
      <c r="Z1681">
        <v>0.53542699999999999</v>
      </c>
      <c r="AA1681" s="100">
        <f t="shared" si="134"/>
        <v>-115.25142442630114</v>
      </c>
      <c r="AB1681">
        <v>0.70157000000000003</v>
      </c>
      <c r="AC1681">
        <v>1</v>
      </c>
      <c r="AD1681">
        <v>4</v>
      </c>
      <c r="AE1681">
        <v>3</v>
      </c>
      <c r="AF1681" t="s">
        <v>222</v>
      </c>
      <c r="AG1681" s="99" t="s">
        <v>325</v>
      </c>
      <c r="AH1681">
        <v>1</v>
      </c>
      <c r="AI1681">
        <v>7</v>
      </c>
      <c r="AJ1681">
        <v>-1</v>
      </c>
    </row>
    <row r="1682" spans="1:36" x14ac:dyDescent="0.2">
      <c r="A1682">
        <v>824675</v>
      </c>
      <c r="B1682" s="85">
        <v>46175</v>
      </c>
      <c r="C1682">
        <v>2026</v>
      </c>
      <c r="D1682">
        <v>6.1</v>
      </c>
      <c r="E1682">
        <v>7.5</v>
      </c>
      <c r="F1682">
        <v>106</v>
      </c>
      <c r="G1682">
        <v>5</v>
      </c>
      <c r="H1682">
        <v>-122</v>
      </c>
      <c r="I1682">
        <v>0.54954999999999998</v>
      </c>
      <c r="J1682">
        <v>-120</v>
      </c>
      <c r="K1682">
        <v>-122</v>
      </c>
      <c r="L1682">
        <v>0.31173380000000001</v>
      </c>
      <c r="M1682">
        <v>20</v>
      </c>
      <c r="N1682">
        <v>111</v>
      </c>
      <c r="O1682">
        <v>0.47393400000000002</v>
      </c>
      <c r="P1682">
        <v>109</v>
      </c>
      <c r="Q1682">
        <v>111</v>
      </c>
      <c r="R1682" s="99">
        <v>0.50465049399999995</v>
      </c>
      <c r="S1682" s="102">
        <f t="shared" si="130"/>
        <v>101.87766170902366</v>
      </c>
      <c r="T1682" s="99">
        <v>0.52389954100000002</v>
      </c>
      <c r="U1682" s="102">
        <f t="shared" si="131"/>
        <v>110.03970508669474</v>
      </c>
      <c r="V1682">
        <v>0.60964200000000002</v>
      </c>
      <c r="W1682" s="100">
        <f t="shared" si="132"/>
        <v>-156.17510080490217</v>
      </c>
      <c r="X1682">
        <v>0.61150599999999999</v>
      </c>
      <c r="Y1682" s="100">
        <f t="shared" si="133"/>
        <v>-157.40423275520342</v>
      </c>
      <c r="Z1682">
        <v>0.59960899999999995</v>
      </c>
      <c r="AA1682" s="100">
        <f t="shared" si="134"/>
        <v>-149.75586364328865</v>
      </c>
      <c r="AB1682">
        <v>0.39955000000000002</v>
      </c>
      <c r="AC1682">
        <v>-1</v>
      </c>
      <c r="AD1682">
        <v>1</v>
      </c>
      <c r="AE1682">
        <v>2</v>
      </c>
      <c r="AF1682" t="s">
        <v>222</v>
      </c>
      <c r="AG1682" s="99" t="s">
        <v>324</v>
      </c>
      <c r="AH1682">
        <v>-1</v>
      </c>
      <c r="AI1682">
        <v>3</v>
      </c>
      <c r="AJ1682">
        <v>-1</v>
      </c>
    </row>
    <row r="1683" spans="1:36" x14ac:dyDescent="0.2">
      <c r="A1683">
        <v>824754</v>
      </c>
      <c r="B1683" s="85">
        <v>46175</v>
      </c>
      <c r="C1683">
        <v>2026</v>
      </c>
      <c r="D1683">
        <v>6.1</v>
      </c>
      <c r="E1683">
        <v>8.5</v>
      </c>
      <c r="F1683">
        <v>-116</v>
      </c>
      <c r="G1683">
        <v>3</v>
      </c>
      <c r="H1683">
        <v>-132</v>
      </c>
      <c r="I1683">
        <v>0.56896599999999997</v>
      </c>
      <c r="J1683">
        <v>-135</v>
      </c>
      <c r="K1683">
        <v>-132</v>
      </c>
      <c r="L1683">
        <v>0.34564541199999999</v>
      </c>
      <c r="M1683">
        <v>2</v>
      </c>
      <c r="N1683">
        <v>120</v>
      </c>
      <c r="O1683">
        <v>0.45454499999999998</v>
      </c>
      <c r="P1683">
        <v>122</v>
      </c>
      <c r="Q1683">
        <v>120</v>
      </c>
      <c r="R1683" s="99">
        <v>0.47827819799999999</v>
      </c>
      <c r="S1683" s="102">
        <f t="shared" si="130"/>
        <v>-109.08333354555295</v>
      </c>
      <c r="T1683" s="99">
        <v>0.47688694100000001</v>
      </c>
      <c r="U1683" s="102">
        <f t="shared" si="131"/>
        <v>-109.69330758000351</v>
      </c>
      <c r="V1683">
        <v>0.55902600000000002</v>
      </c>
      <c r="W1683" s="100">
        <f t="shared" si="132"/>
        <v>-126.77073931796434</v>
      </c>
      <c r="X1683">
        <v>0.52273899999999995</v>
      </c>
      <c r="Y1683" s="100">
        <f t="shared" si="133"/>
        <v>-109.52895794963339</v>
      </c>
      <c r="Z1683">
        <v>0.54352</v>
      </c>
      <c r="AA1683" s="100">
        <f t="shared" si="134"/>
        <v>-119.06764808973011</v>
      </c>
      <c r="AB1683">
        <v>0.41896600000000001</v>
      </c>
      <c r="AC1683">
        <v>-1</v>
      </c>
      <c r="AD1683">
        <v>2</v>
      </c>
      <c r="AE1683">
        <v>4</v>
      </c>
      <c r="AF1683" t="s">
        <v>225</v>
      </c>
      <c r="AG1683" s="99" t="s">
        <v>324</v>
      </c>
      <c r="AH1683">
        <v>-1</v>
      </c>
      <c r="AI1683">
        <v>6</v>
      </c>
      <c r="AJ1683">
        <v>-1</v>
      </c>
    </row>
    <row r="1684" spans="1:36" x14ac:dyDescent="0.2">
      <c r="A1684">
        <v>824918</v>
      </c>
      <c r="B1684" s="85">
        <v>46175</v>
      </c>
      <c r="C1684">
        <v>2026</v>
      </c>
      <c r="D1684">
        <v>6.1</v>
      </c>
      <c r="E1684">
        <v>7.5</v>
      </c>
      <c r="F1684">
        <v>-112</v>
      </c>
      <c r="G1684">
        <v>0</v>
      </c>
      <c r="H1684">
        <v>-112</v>
      </c>
      <c r="I1684">
        <v>0.52830200000000005</v>
      </c>
      <c r="J1684">
        <v>-123</v>
      </c>
      <c r="K1684">
        <v>-112</v>
      </c>
      <c r="L1684">
        <v>0.327106864</v>
      </c>
      <c r="M1684">
        <v>29</v>
      </c>
      <c r="N1684">
        <v>102</v>
      </c>
      <c r="O1684">
        <v>0.49504999999999999</v>
      </c>
      <c r="P1684">
        <v>112</v>
      </c>
      <c r="Q1684">
        <v>102</v>
      </c>
      <c r="R1684" s="99">
        <v>0.487619048</v>
      </c>
      <c r="S1684" s="102">
        <f t="shared" si="130"/>
        <v>-105.07812483978272</v>
      </c>
      <c r="T1684" s="99">
        <v>0.53137425699999996</v>
      </c>
      <c r="U1684" s="102">
        <f t="shared" si="131"/>
        <v>113.38989906920243</v>
      </c>
      <c r="V1684">
        <v>0.50141199999999997</v>
      </c>
      <c r="W1684" s="100">
        <f t="shared" si="132"/>
        <v>-100.5663995122225</v>
      </c>
      <c r="X1684">
        <v>0.55640000000000001</v>
      </c>
      <c r="Y1684" s="100">
        <f t="shared" si="133"/>
        <v>-125.42831379621279</v>
      </c>
      <c r="Z1684">
        <v>0.49999300000000002</v>
      </c>
      <c r="AA1684" s="100">
        <f t="shared" si="134"/>
        <v>100.00280003920054</v>
      </c>
      <c r="AB1684">
        <v>0.67830199999999996</v>
      </c>
      <c r="AC1684">
        <v>1</v>
      </c>
      <c r="AD1684">
        <v>4</v>
      </c>
      <c r="AE1684">
        <v>3</v>
      </c>
      <c r="AF1684" t="s">
        <v>222</v>
      </c>
      <c r="AG1684" s="99" t="s">
        <v>325</v>
      </c>
      <c r="AH1684">
        <v>1</v>
      </c>
      <c r="AI1684">
        <v>7</v>
      </c>
      <c r="AJ1684">
        <v>-1</v>
      </c>
    </row>
    <row r="1685" spans="1:36" x14ac:dyDescent="0.2">
      <c r="A1685">
        <v>825079</v>
      </c>
      <c r="B1685" s="85">
        <v>46175</v>
      </c>
      <c r="C1685">
        <v>2026</v>
      </c>
      <c r="D1685">
        <v>6.1</v>
      </c>
      <c r="E1685">
        <v>9</v>
      </c>
      <c r="F1685">
        <v>-117</v>
      </c>
      <c r="G1685">
        <v>1</v>
      </c>
      <c r="H1685">
        <v>106</v>
      </c>
      <c r="I1685">
        <v>0.48543700000000001</v>
      </c>
      <c r="J1685">
        <v>106</v>
      </c>
      <c r="K1685">
        <v>106</v>
      </c>
      <c r="L1685">
        <v>0.340368381</v>
      </c>
      <c r="M1685">
        <v>14</v>
      </c>
      <c r="N1685">
        <v>-117</v>
      </c>
      <c r="O1685">
        <v>0.53917099999999996</v>
      </c>
      <c r="P1685">
        <v>-117</v>
      </c>
      <c r="Q1685">
        <v>-117</v>
      </c>
      <c r="R1685" s="99">
        <v>0.52561145399999998</v>
      </c>
      <c r="S1685" s="102">
        <f t="shared" si="130"/>
        <v>110.79766963850766</v>
      </c>
      <c r="T1685" s="99">
        <v>0.370885721</v>
      </c>
      <c r="U1685" s="102">
        <f t="shared" si="131"/>
        <v>-169.62483141808519</v>
      </c>
      <c r="V1685">
        <v>0.49653799999999998</v>
      </c>
      <c r="W1685" s="100">
        <f t="shared" si="132"/>
        <v>101.39445520785924</v>
      </c>
      <c r="X1685">
        <v>0.40192699999999998</v>
      </c>
      <c r="Y1685" s="100">
        <f t="shared" si="133"/>
        <v>148.80139925906946</v>
      </c>
      <c r="Z1685">
        <v>0.42919499999999999</v>
      </c>
      <c r="AA1685" s="100">
        <f t="shared" si="134"/>
        <v>132.99432658814757</v>
      </c>
      <c r="AB1685">
        <v>0.33543699999999999</v>
      </c>
      <c r="AC1685">
        <v>-1</v>
      </c>
      <c r="AD1685">
        <v>5</v>
      </c>
      <c r="AE1685">
        <v>6</v>
      </c>
      <c r="AF1685" t="s">
        <v>222</v>
      </c>
      <c r="AG1685" s="99" t="s">
        <v>323</v>
      </c>
      <c r="AH1685">
        <v>1</v>
      </c>
      <c r="AI1685">
        <v>11</v>
      </c>
      <c r="AJ1685">
        <v>1</v>
      </c>
    </row>
    <row r="1686" spans="1:36" x14ac:dyDescent="0.2">
      <c r="A1686">
        <v>822727</v>
      </c>
      <c r="B1686" s="85">
        <v>46176</v>
      </c>
      <c r="C1686">
        <v>2026</v>
      </c>
      <c r="D1686">
        <v>6.1</v>
      </c>
      <c r="E1686">
        <v>8.5</v>
      </c>
      <c r="F1686">
        <v>100</v>
      </c>
      <c r="G1686">
        <v>16</v>
      </c>
      <c r="H1686">
        <v>-107</v>
      </c>
      <c r="I1686">
        <v>0.51690800000000003</v>
      </c>
      <c r="J1686">
        <v>-107</v>
      </c>
      <c r="K1686">
        <v>-107</v>
      </c>
      <c r="L1686">
        <v>0.34988272100000001</v>
      </c>
      <c r="M1686">
        <v>11</v>
      </c>
      <c r="N1686">
        <v>-103</v>
      </c>
      <c r="O1686">
        <v>0.50738899999999998</v>
      </c>
      <c r="P1686">
        <v>-103</v>
      </c>
      <c r="Q1686">
        <v>-103</v>
      </c>
      <c r="R1686" s="99">
        <v>0.50407305599999996</v>
      </c>
      <c r="S1686" s="102">
        <f t="shared" si="130"/>
        <v>101.64260322988217</v>
      </c>
      <c r="T1686" s="99">
        <v>0.59307174699999998</v>
      </c>
      <c r="U1686" s="102">
        <f t="shared" si="131"/>
        <v>145.74356600400512</v>
      </c>
      <c r="V1686">
        <v>0.5</v>
      </c>
      <c r="W1686" s="100">
        <f t="shared" si="132"/>
        <v>-100</v>
      </c>
      <c r="X1686">
        <v>0.5</v>
      </c>
      <c r="Y1686" s="100">
        <f t="shared" si="133"/>
        <v>-100</v>
      </c>
      <c r="Z1686">
        <v>0.5</v>
      </c>
      <c r="AA1686" s="100">
        <f t="shared" si="134"/>
        <v>-100</v>
      </c>
      <c r="AB1686">
        <v>0.36690800000000001</v>
      </c>
      <c r="AC1686">
        <v>-1</v>
      </c>
      <c r="AD1686">
        <v>1</v>
      </c>
      <c r="AE1686">
        <v>4</v>
      </c>
      <c r="AF1686" t="s">
        <v>228</v>
      </c>
      <c r="AG1686" s="99" t="s">
        <v>324</v>
      </c>
      <c r="AH1686">
        <v>-1</v>
      </c>
      <c r="AI1686">
        <v>5</v>
      </c>
      <c r="AJ1686">
        <v>-1</v>
      </c>
    </row>
    <row r="1687" spans="1:36" x14ac:dyDescent="0.2">
      <c r="A1687">
        <v>822973</v>
      </c>
      <c r="B1687" s="85">
        <v>46176</v>
      </c>
      <c r="C1687">
        <v>2026</v>
      </c>
      <c r="D1687">
        <v>6.1</v>
      </c>
      <c r="E1687">
        <v>8.5</v>
      </c>
      <c r="F1687">
        <v>-112</v>
      </c>
      <c r="G1687">
        <v>27</v>
      </c>
      <c r="H1687">
        <v>-143</v>
      </c>
      <c r="I1687">
        <v>0.58847700000000003</v>
      </c>
      <c r="J1687">
        <v>-143</v>
      </c>
      <c r="K1687">
        <v>-143</v>
      </c>
      <c r="L1687">
        <v>0.32069846699999999</v>
      </c>
      <c r="M1687">
        <v>10</v>
      </c>
      <c r="N1687">
        <v>130</v>
      </c>
      <c r="O1687">
        <v>0.43478299999999998</v>
      </c>
      <c r="P1687">
        <v>130</v>
      </c>
      <c r="Q1687">
        <v>130</v>
      </c>
      <c r="R1687" s="99">
        <v>0.49583635799999998</v>
      </c>
      <c r="S1687" s="102">
        <f t="shared" si="130"/>
        <v>-101.6794419904157</v>
      </c>
      <c r="T1687" s="99">
        <v>0.51935650499999997</v>
      </c>
      <c r="U1687" s="102">
        <f t="shared" si="131"/>
        <v>108.05441255373694</v>
      </c>
      <c r="V1687">
        <v>0.53676400000000002</v>
      </c>
      <c r="W1687" s="100">
        <f t="shared" si="132"/>
        <v>-115.87268692415962</v>
      </c>
      <c r="X1687">
        <v>0.52007700000000001</v>
      </c>
      <c r="Y1687" s="100">
        <f t="shared" si="133"/>
        <v>-108.36675883422966</v>
      </c>
      <c r="Z1687">
        <v>0.55912200000000001</v>
      </c>
      <c r="AA1687" s="100">
        <f t="shared" si="134"/>
        <v>-126.82011803718942</v>
      </c>
      <c r="AB1687">
        <v>0.43847700000000001</v>
      </c>
      <c r="AC1687">
        <v>-1</v>
      </c>
      <c r="AD1687">
        <v>2</v>
      </c>
      <c r="AE1687">
        <v>7</v>
      </c>
      <c r="AF1687" t="s">
        <v>230</v>
      </c>
      <c r="AG1687" s="99" t="s">
        <v>324</v>
      </c>
      <c r="AH1687">
        <v>-1</v>
      </c>
      <c r="AI1687">
        <v>9</v>
      </c>
      <c r="AJ1687">
        <v>1</v>
      </c>
    </row>
    <row r="1688" spans="1:36" x14ac:dyDescent="0.2">
      <c r="A1688">
        <v>823051</v>
      </c>
      <c r="B1688" s="85">
        <v>46176</v>
      </c>
      <c r="C1688">
        <v>2026</v>
      </c>
      <c r="D1688">
        <v>6.1</v>
      </c>
      <c r="E1688">
        <v>8</v>
      </c>
      <c r="F1688">
        <v>-102</v>
      </c>
      <c r="G1688">
        <v>26</v>
      </c>
      <c r="H1688">
        <v>-112</v>
      </c>
      <c r="I1688">
        <v>0.52830200000000005</v>
      </c>
      <c r="J1688">
        <v>-112</v>
      </c>
      <c r="K1688">
        <v>-112</v>
      </c>
      <c r="L1688">
        <v>0.33921411400000001</v>
      </c>
      <c r="M1688">
        <v>28</v>
      </c>
      <c r="N1688">
        <v>102</v>
      </c>
      <c r="O1688">
        <v>0.49504999999999999</v>
      </c>
      <c r="P1688">
        <v>102</v>
      </c>
      <c r="Q1688">
        <v>102</v>
      </c>
      <c r="R1688" s="99">
        <v>0.53244625899999998</v>
      </c>
      <c r="S1688" s="102">
        <f t="shared" si="130"/>
        <v>113.87915704860117</v>
      </c>
      <c r="T1688" s="99">
        <v>0.56495114000000002</v>
      </c>
      <c r="U1688" s="102">
        <f t="shared" si="131"/>
        <v>129.8592392587812</v>
      </c>
      <c r="V1688">
        <v>0.52251700000000001</v>
      </c>
      <c r="W1688" s="100">
        <f t="shared" si="132"/>
        <v>-109.43153997105657</v>
      </c>
      <c r="X1688">
        <v>0.52401900000000001</v>
      </c>
      <c r="Y1688" s="100">
        <f t="shared" si="133"/>
        <v>-110.09241965540642</v>
      </c>
      <c r="Z1688">
        <v>0.52371100000000004</v>
      </c>
      <c r="AA1688" s="100">
        <f t="shared" si="134"/>
        <v>-109.95655998773854</v>
      </c>
      <c r="AB1688">
        <v>0.67830199999999996</v>
      </c>
      <c r="AC1688">
        <v>1</v>
      </c>
      <c r="AD1688">
        <v>5</v>
      </c>
      <c r="AE1688">
        <v>3</v>
      </c>
      <c r="AF1688" t="s">
        <v>225</v>
      </c>
      <c r="AG1688" s="99" t="s">
        <v>325</v>
      </c>
      <c r="AH1688">
        <v>1</v>
      </c>
      <c r="AI1688">
        <v>8</v>
      </c>
      <c r="AJ1688">
        <v>0</v>
      </c>
    </row>
    <row r="1689" spans="1:36" x14ac:dyDescent="0.2">
      <c r="A1689">
        <v>823130</v>
      </c>
      <c r="B1689" s="85">
        <v>46176</v>
      </c>
      <c r="C1689">
        <v>2026</v>
      </c>
      <c r="D1689">
        <v>6.1</v>
      </c>
      <c r="E1689">
        <v>7.5</v>
      </c>
      <c r="F1689">
        <v>105</v>
      </c>
      <c r="G1689">
        <v>24</v>
      </c>
      <c r="H1689">
        <v>-140</v>
      </c>
      <c r="I1689">
        <v>0.58333299999999999</v>
      </c>
      <c r="J1689">
        <v>-140</v>
      </c>
      <c r="K1689">
        <v>-140</v>
      </c>
      <c r="L1689">
        <v>0.30915287200000002</v>
      </c>
      <c r="M1689">
        <v>18</v>
      </c>
      <c r="N1689">
        <v>127</v>
      </c>
      <c r="O1689">
        <v>0.440529</v>
      </c>
      <c r="P1689">
        <v>127</v>
      </c>
      <c r="Q1689">
        <v>127</v>
      </c>
      <c r="R1689" s="99">
        <v>0.44169123999999998</v>
      </c>
      <c r="S1689" s="102">
        <f t="shared" si="130"/>
        <v>-126.40249781725355</v>
      </c>
      <c r="T1689" s="99">
        <v>0.50683900599999998</v>
      </c>
      <c r="U1689" s="102">
        <f t="shared" si="131"/>
        <v>102.77353889833387</v>
      </c>
      <c r="V1689">
        <v>0.547597</v>
      </c>
      <c r="W1689" s="100">
        <f t="shared" si="132"/>
        <v>-121.04185869678142</v>
      </c>
      <c r="X1689">
        <v>0.59396000000000004</v>
      </c>
      <c r="Y1689" s="100">
        <f t="shared" si="133"/>
        <v>-146.28115456605263</v>
      </c>
      <c r="Z1689">
        <v>0.57847300000000001</v>
      </c>
      <c r="AA1689" s="100">
        <f t="shared" si="134"/>
        <v>-137.23272767817957</v>
      </c>
      <c r="AB1689">
        <v>0.43333300000000002</v>
      </c>
      <c r="AC1689">
        <v>-1</v>
      </c>
      <c r="AD1689">
        <v>1</v>
      </c>
      <c r="AE1689">
        <v>7</v>
      </c>
      <c r="AF1689" t="s">
        <v>224</v>
      </c>
      <c r="AG1689" s="99" t="s">
        <v>324</v>
      </c>
      <c r="AH1689">
        <v>-1</v>
      </c>
      <c r="AI1689">
        <v>8</v>
      </c>
      <c r="AJ1689">
        <v>1</v>
      </c>
    </row>
    <row r="1690" spans="1:36" x14ac:dyDescent="0.2">
      <c r="A1690">
        <v>823540</v>
      </c>
      <c r="B1690" s="85">
        <v>46176</v>
      </c>
      <c r="C1690">
        <v>2026</v>
      </c>
      <c r="D1690">
        <v>6.1</v>
      </c>
      <c r="E1690">
        <v>7.5</v>
      </c>
      <c r="F1690">
        <v>100</v>
      </c>
      <c r="G1690">
        <v>19</v>
      </c>
      <c r="H1690">
        <v>-139</v>
      </c>
      <c r="I1690">
        <v>0.58159000000000005</v>
      </c>
      <c r="J1690">
        <v>-150</v>
      </c>
      <c r="K1690">
        <v>-139</v>
      </c>
      <c r="L1690">
        <v>0.32247815699999999</v>
      </c>
      <c r="M1690">
        <v>7</v>
      </c>
      <c r="N1690">
        <v>126</v>
      </c>
      <c r="O1690">
        <v>0.44247799999999998</v>
      </c>
      <c r="P1690">
        <v>136</v>
      </c>
      <c r="Q1690">
        <v>126</v>
      </c>
      <c r="R1690" s="99">
        <v>0.48943316999999997</v>
      </c>
      <c r="S1690" s="102">
        <f t="shared" si="130"/>
        <v>-104.31798686631721</v>
      </c>
      <c r="T1690" s="99">
        <v>0.50882989899999997</v>
      </c>
      <c r="U1690" s="102">
        <f t="shared" si="131"/>
        <v>103.59545460198929</v>
      </c>
      <c r="V1690">
        <v>0.59441999999999995</v>
      </c>
      <c r="W1690" s="100">
        <f t="shared" si="132"/>
        <v>-146.56048128605943</v>
      </c>
      <c r="X1690">
        <v>0.597719</v>
      </c>
      <c r="Y1690" s="100">
        <f t="shared" si="133"/>
        <v>-148.58245853023135</v>
      </c>
      <c r="Z1690">
        <v>0.54369999999999996</v>
      </c>
      <c r="AA1690" s="100">
        <f t="shared" si="134"/>
        <v>-119.15406530791144</v>
      </c>
      <c r="AB1690">
        <v>0.43158999999999997</v>
      </c>
      <c r="AC1690">
        <v>-1</v>
      </c>
      <c r="AD1690">
        <v>4</v>
      </c>
      <c r="AE1690">
        <v>5</v>
      </c>
      <c r="AF1690" t="s">
        <v>222</v>
      </c>
      <c r="AG1690" s="99" t="s">
        <v>324</v>
      </c>
      <c r="AH1690">
        <v>-1</v>
      </c>
      <c r="AI1690">
        <v>9</v>
      </c>
      <c r="AJ1690">
        <v>1</v>
      </c>
    </row>
    <row r="1691" spans="1:36" x14ac:dyDescent="0.2">
      <c r="A1691">
        <v>823701</v>
      </c>
      <c r="B1691" s="85">
        <v>46176</v>
      </c>
      <c r="C1691">
        <v>2026</v>
      </c>
      <c r="D1691">
        <v>6.1</v>
      </c>
      <c r="E1691">
        <v>9</v>
      </c>
      <c r="F1691">
        <v>-109</v>
      </c>
      <c r="G1691">
        <v>15</v>
      </c>
      <c r="H1691">
        <v>-140</v>
      </c>
      <c r="I1691">
        <v>0.58333299999999999</v>
      </c>
      <c r="J1691">
        <v>-140</v>
      </c>
      <c r="K1691">
        <v>-140</v>
      </c>
      <c r="L1691">
        <v>0.31912251699999999</v>
      </c>
      <c r="M1691">
        <v>9</v>
      </c>
      <c r="N1691">
        <v>127</v>
      </c>
      <c r="O1691">
        <v>0.440529</v>
      </c>
      <c r="P1691">
        <v>127</v>
      </c>
      <c r="Q1691">
        <v>127</v>
      </c>
      <c r="R1691" s="99">
        <v>0.51419459899999997</v>
      </c>
      <c r="S1691" s="102">
        <f t="shared" si="130"/>
        <v>105.84373865370014</v>
      </c>
      <c r="T1691" s="99">
        <v>0.35020067599999999</v>
      </c>
      <c r="U1691" s="102">
        <f t="shared" si="131"/>
        <v>-185.5505624438029</v>
      </c>
      <c r="V1691">
        <v>0.56866499999999998</v>
      </c>
      <c r="W1691" s="100">
        <f t="shared" si="132"/>
        <v>-131.83836229380873</v>
      </c>
      <c r="X1691">
        <v>0.55716299999999996</v>
      </c>
      <c r="Y1691" s="100">
        <f t="shared" si="133"/>
        <v>-125.81672263157775</v>
      </c>
      <c r="Z1691">
        <v>0.57721900000000004</v>
      </c>
      <c r="AA1691" s="100">
        <f t="shared" si="134"/>
        <v>-136.52907770216734</v>
      </c>
      <c r="AB1691">
        <v>0.43333300000000002</v>
      </c>
      <c r="AC1691">
        <v>-1</v>
      </c>
      <c r="AD1691">
        <v>0</v>
      </c>
      <c r="AE1691">
        <v>8</v>
      </c>
      <c r="AF1691" t="s">
        <v>223</v>
      </c>
      <c r="AG1691" s="99" t="s">
        <v>324</v>
      </c>
      <c r="AH1691">
        <v>-1</v>
      </c>
      <c r="AI1691">
        <v>8</v>
      </c>
      <c r="AJ1691">
        <v>-1</v>
      </c>
    </row>
    <row r="1692" spans="1:36" x14ac:dyDescent="0.2">
      <c r="A1692">
        <v>823780</v>
      </c>
      <c r="B1692" s="85">
        <v>46176</v>
      </c>
      <c r="C1692">
        <v>2026</v>
      </c>
      <c r="D1692">
        <v>6.1</v>
      </c>
      <c r="E1692">
        <v>8</v>
      </c>
      <c r="F1692">
        <v>-114</v>
      </c>
      <c r="G1692">
        <v>17</v>
      </c>
      <c r="H1692">
        <v>-129</v>
      </c>
      <c r="I1692">
        <v>0.56331900000000001</v>
      </c>
      <c r="J1692">
        <v>-145</v>
      </c>
      <c r="K1692">
        <v>-129</v>
      </c>
      <c r="L1692">
        <v>0.32447985800000001</v>
      </c>
      <c r="M1692">
        <v>25</v>
      </c>
      <c r="N1692">
        <v>117</v>
      </c>
      <c r="O1692">
        <v>0.46082899999999999</v>
      </c>
      <c r="P1692">
        <v>131</v>
      </c>
      <c r="Q1692">
        <v>117</v>
      </c>
      <c r="R1692" s="99">
        <v>0.46572374700000002</v>
      </c>
      <c r="S1692" s="102">
        <f t="shared" si="130"/>
        <v>-114.71956421410484</v>
      </c>
      <c r="T1692" s="99">
        <v>0.70044378699999998</v>
      </c>
      <c r="U1692" s="102">
        <f t="shared" si="131"/>
        <v>233.82716051360947</v>
      </c>
      <c r="V1692">
        <v>0.51218300000000005</v>
      </c>
      <c r="W1692" s="100">
        <f t="shared" si="132"/>
        <v>-104.994905876589</v>
      </c>
      <c r="X1692">
        <v>0.63757699999999995</v>
      </c>
      <c r="Y1692" s="100">
        <f t="shared" si="133"/>
        <v>-175.92067832339555</v>
      </c>
      <c r="Z1692">
        <v>0.50053499999999995</v>
      </c>
      <c r="AA1692" s="100">
        <f t="shared" si="134"/>
        <v>-100.21422922527101</v>
      </c>
      <c r="AB1692">
        <v>0.41331899999999999</v>
      </c>
      <c r="AC1692">
        <v>-1</v>
      </c>
      <c r="AD1692">
        <v>0</v>
      </c>
      <c r="AE1692">
        <v>1</v>
      </c>
      <c r="AF1692" t="s">
        <v>222</v>
      </c>
      <c r="AG1692" s="99" t="s">
        <v>324</v>
      </c>
      <c r="AH1692">
        <v>-1</v>
      </c>
      <c r="AI1692">
        <v>1</v>
      </c>
      <c r="AJ1692">
        <v>-1</v>
      </c>
    </row>
    <row r="1693" spans="1:36" x14ac:dyDescent="0.2">
      <c r="A1693">
        <v>824024</v>
      </c>
      <c r="B1693" s="85">
        <v>46176</v>
      </c>
      <c r="C1693">
        <v>2026</v>
      </c>
      <c r="D1693">
        <v>6.1</v>
      </c>
      <c r="E1693">
        <v>8.5</v>
      </c>
      <c r="F1693">
        <v>-120</v>
      </c>
      <c r="G1693">
        <v>4</v>
      </c>
      <c r="H1693">
        <v>-141</v>
      </c>
      <c r="I1693">
        <v>0.58506199999999997</v>
      </c>
      <c r="J1693">
        <v>-148</v>
      </c>
      <c r="K1693">
        <v>-141</v>
      </c>
      <c r="L1693">
        <v>0.34782608700000001</v>
      </c>
      <c r="M1693">
        <v>8</v>
      </c>
      <c r="N1693">
        <v>128</v>
      </c>
      <c r="O1693">
        <v>0.43859599999999999</v>
      </c>
      <c r="P1693">
        <v>134</v>
      </c>
      <c r="Q1693">
        <v>128</v>
      </c>
      <c r="R1693" s="99">
        <v>0.481689117</v>
      </c>
      <c r="S1693" s="102">
        <f t="shared" si="130"/>
        <v>-107.60278044645963</v>
      </c>
      <c r="T1693" s="99">
        <v>0.47008718399999999</v>
      </c>
      <c r="U1693" s="102">
        <f t="shared" si="131"/>
        <v>-112.72649713419966</v>
      </c>
      <c r="V1693">
        <v>0.54193499999999994</v>
      </c>
      <c r="W1693" s="100">
        <f t="shared" si="132"/>
        <v>-118.309628546167</v>
      </c>
      <c r="X1693">
        <v>0.58814100000000002</v>
      </c>
      <c r="Y1693" s="100">
        <f t="shared" si="133"/>
        <v>-142.80154130418421</v>
      </c>
      <c r="Z1693">
        <v>0.57345500000000005</v>
      </c>
      <c r="AA1693" s="100">
        <f t="shared" si="134"/>
        <v>-134.44185255951894</v>
      </c>
      <c r="AB1693">
        <v>0.73506199999999999</v>
      </c>
      <c r="AC1693">
        <v>1</v>
      </c>
      <c r="AD1693">
        <v>11</v>
      </c>
      <c r="AE1693">
        <v>4</v>
      </c>
      <c r="AF1693" t="s">
        <v>226</v>
      </c>
      <c r="AG1693" s="99" t="s">
        <v>325</v>
      </c>
      <c r="AH1693">
        <v>1</v>
      </c>
      <c r="AI1693">
        <v>15</v>
      </c>
      <c r="AJ1693">
        <v>1</v>
      </c>
    </row>
    <row r="1694" spans="1:36" x14ac:dyDescent="0.2">
      <c r="A1694">
        <v>824188</v>
      </c>
      <c r="B1694" s="85">
        <v>46176</v>
      </c>
      <c r="C1694">
        <v>2026</v>
      </c>
      <c r="D1694">
        <v>6.1</v>
      </c>
      <c r="E1694">
        <v>8</v>
      </c>
      <c r="F1694">
        <v>-102</v>
      </c>
      <c r="G1694">
        <v>12</v>
      </c>
      <c r="H1694">
        <v>125</v>
      </c>
      <c r="I1694">
        <v>0.44444400000000001</v>
      </c>
      <c r="J1694">
        <v>133</v>
      </c>
      <c r="K1694">
        <v>125</v>
      </c>
      <c r="L1694">
        <v>0.32174260599999999</v>
      </c>
      <c r="M1694">
        <v>22</v>
      </c>
      <c r="N1694">
        <v>-138</v>
      </c>
      <c r="O1694">
        <v>0.57983200000000001</v>
      </c>
      <c r="P1694">
        <v>-147</v>
      </c>
      <c r="Q1694">
        <v>-138</v>
      </c>
      <c r="R1694" s="99">
        <v>0.50556622399999995</v>
      </c>
      <c r="S1694" s="102">
        <f t="shared" si="130"/>
        <v>102.25155491804425</v>
      </c>
      <c r="T1694" s="99">
        <v>0.56894916399999995</v>
      </c>
      <c r="U1694" s="102">
        <f t="shared" si="131"/>
        <v>131.99119836528976</v>
      </c>
      <c r="V1694">
        <v>0.47032499999999999</v>
      </c>
      <c r="W1694" s="100">
        <f t="shared" si="132"/>
        <v>112.61893371604742</v>
      </c>
      <c r="X1694">
        <v>0.508351</v>
      </c>
      <c r="Y1694" s="100">
        <f t="shared" si="133"/>
        <v>-103.3971390158426</v>
      </c>
      <c r="Z1694">
        <v>0.41018900000000003</v>
      </c>
      <c r="AA1694" s="100">
        <f t="shared" si="134"/>
        <v>143.79005775386466</v>
      </c>
      <c r="AB1694">
        <v>0.59444399999999997</v>
      </c>
      <c r="AC1694">
        <v>1</v>
      </c>
      <c r="AD1694">
        <v>11</v>
      </c>
      <c r="AE1694">
        <v>9</v>
      </c>
      <c r="AF1694" t="s">
        <v>225</v>
      </c>
      <c r="AG1694" s="99" t="s">
        <v>326</v>
      </c>
      <c r="AH1694">
        <v>-1</v>
      </c>
      <c r="AI1694">
        <v>20</v>
      </c>
      <c r="AJ1694">
        <v>1</v>
      </c>
    </row>
    <row r="1695" spans="1:36" x14ac:dyDescent="0.2">
      <c r="A1695">
        <v>824509</v>
      </c>
      <c r="B1695" s="85">
        <v>46176</v>
      </c>
      <c r="C1695">
        <v>2026</v>
      </c>
      <c r="D1695">
        <v>6.1</v>
      </c>
      <c r="E1695">
        <v>8</v>
      </c>
      <c r="F1695">
        <v>-108</v>
      </c>
      <c r="G1695">
        <v>6</v>
      </c>
      <c r="H1695">
        <v>-149</v>
      </c>
      <c r="I1695">
        <v>0.59839399999999998</v>
      </c>
      <c r="J1695">
        <v>-152</v>
      </c>
      <c r="K1695">
        <v>-149</v>
      </c>
      <c r="L1695">
        <v>0.333208536</v>
      </c>
      <c r="M1695">
        <v>13</v>
      </c>
      <c r="N1695">
        <v>135</v>
      </c>
      <c r="O1695">
        <v>0.42553200000000002</v>
      </c>
      <c r="P1695">
        <v>138</v>
      </c>
      <c r="Q1695">
        <v>135</v>
      </c>
      <c r="R1695" s="99">
        <v>0.478718953</v>
      </c>
      <c r="S1695" s="102">
        <f t="shared" si="130"/>
        <v>-108.89083119297347</v>
      </c>
      <c r="T1695" s="99">
        <v>0.38837766000000001</v>
      </c>
      <c r="U1695" s="102">
        <f t="shared" si="131"/>
        <v>-157.48133916868446</v>
      </c>
      <c r="V1695">
        <v>0.56321500000000002</v>
      </c>
      <c r="W1695" s="100">
        <f t="shared" si="132"/>
        <v>-128.9455910802798</v>
      </c>
      <c r="X1695">
        <v>0.530497</v>
      </c>
      <c r="Y1695" s="100">
        <f t="shared" si="133"/>
        <v>-112.99118429488205</v>
      </c>
      <c r="Z1695">
        <v>0.57532399999999995</v>
      </c>
      <c r="AA1695" s="100">
        <f t="shared" si="134"/>
        <v>-135.47363166272638</v>
      </c>
      <c r="AB1695">
        <v>0.44839400000000001</v>
      </c>
      <c r="AC1695">
        <v>-1</v>
      </c>
      <c r="AD1695">
        <v>2</v>
      </c>
      <c r="AE1695">
        <v>5</v>
      </c>
      <c r="AF1695" t="s">
        <v>228</v>
      </c>
      <c r="AG1695" s="99" t="s">
        <v>324</v>
      </c>
      <c r="AH1695">
        <v>-1</v>
      </c>
      <c r="AI1695">
        <v>7</v>
      </c>
      <c r="AJ1695">
        <v>-1</v>
      </c>
    </row>
    <row r="1696" spans="1:36" x14ac:dyDescent="0.2">
      <c r="A1696">
        <v>824671</v>
      </c>
      <c r="B1696" s="85">
        <v>46176</v>
      </c>
      <c r="C1696">
        <v>2026</v>
      </c>
      <c r="D1696">
        <v>6.1</v>
      </c>
      <c r="E1696">
        <v>8.5</v>
      </c>
      <c r="F1696">
        <v>-115</v>
      </c>
      <c r="G1696">
        <v>5</v>
      </c>
      <c r="H1696">
        <v>-132</v>
      </c>
      <c r="I1696">
        <v>0.56896599999999997</v>
      </c>
      <c r="J1696">
        <v>-130</v>
      </c>
      <c r="K1696">
        <v>-132</v>
      </c>
      <c r="L1696">
        <v>0.31173380000000001</v>
      </c>
      <c r="M1696">
        <v>20</v>
      </c>
      <c r="N1696">
        <v>120</v>
      </c>
      <c r="O1696">
        <v>0.45454499999999998</v>
      </c>
      <c r="P1696">
        <v>118</v>
      </c>
      <c r="Q1696">
        <v>120</v>
      </c>
      <c r="R1696" s="99">
        <v>0.50469681600000005</v>
      </c>
      <c r="S1696" s="102">
        <f t="shared" si="130"/>
        <v>101.89654181589111</v>
      </c>
      <c r="T1696" s="99">
        <v>0.49463952799999999</v>
      </c>
      <c r="U1696" s="102">
        <f t="shared" si="131"/>
        <v>-102.16742564900719</v>
      </c>
      <c r="V1696">
        <v>0.59038800000000002</v>
      </c>
      <c r="W1696" s="100">
        <f t="shared" si="132"/>
        <v>-144.13347265216839</v>
      </c>
      <c r="X1696">
        <v>0.60878399999999999</v>
      </c>
      <c r="Y1696" s="100">
        <f t="shared" si="133"/>
        <v>-155.61326735102858</v>
      </c>
      <c r="Z1696">
        <v>0.59680900000000003</v>
      </c>
      <c r="AA1696" s="100">
        <f t="shared" si="134"/>
        <v>-148.02140920804285</v>
      </c>
      <c r="AB1696">
        <v>0.41896600000000001</v>
      </c>
      <c r="AC1696">
        <v>-1</v>
      </c>
      <c r="AD1696">
        <v>4</v>
      </c>
      <c r="AE1696">
        <v>5</v>
      </c>
      <c r="AF1696" t="s">
        <v>222</v>
      </c>
      <c r="AG1696" s="99" t="s">
        <v>324</v>
      </c>
      <c r="AH1696">
        <v>-1</v>
      </c>
      <c r="AI1696">
        <v>9</v>
      </c>
      <c r="AJ1696">
        <v>1</v>
      </c>
    </row>
    <row r="1697" spans="1:36" x14ac:dyDescent="0.2">
      <c r="A1697">
        <v>824755</v>
      </c>
      <c r="B1697" s="85">
        <v>46176</v>
      </c>
      <c r="C1697">
        <v>2026</v>
      </c>
      <c r="D1697">
        <v>6.1</v>
      </c>
      <c r="E1697">
        <v>8.5</v>
      </c>
      <c r="F1697">
        <v>-118</v>
      </c>
      <c r="G1697">
        <v>3</v>
      </c>
      <c r="H1697">
        <v>-143</v>
      </c>
      <c r="I1697">
        <v>0.58847700000000003</v>
      </c>
      <c r="J1697">
        <v>-147</v>
      </c>
      <c r="K1697">
        <v>-143</v>
      </c>
      <c r="L1697">
        <v>0.34564541199999999</v>
      </c>
      <c r="M1697">
        <v>2</v>
      </c>
      <c r="N1697">
        <v>130</v>
      </c>
      <c r="O1697">
        <v>0.43478299999999998</v>
      </c>
      <c r="P1697">
        <v>133</v>
      </c>
      <c r="Q1697">
        <v>130</v>
      </c>
      <c r="R1697" s="99">
        <v>0.48928238600000001</v>
      </c>
      <c r="S1697" s="102">
        <f t="shared" si="130"/>
        <v>-104.38095231165751</v>
      </c>
      <c r="T1697" s="99">
        <v>0.29438748399999998</v>
      </c>
      <c r="U1697" s="102">
        <f t="shared" si="131"/>
        <v>-239.68835441387171</v>
      </c>
      <c r="V1697">
        <v>0.54072799999999999</v>
      </c>
      <c r="W1697" s="100">
        <f t="shared" si="132"/>
        <v>-117.73589506871744</v>
      </c>
      <c r="X1697">
        <v>0.52156899999999995</v>
      </c>
      <c r="Y1697" s="100">
        <f t="shared" si="133"/>
        <v>-109.01655620141668</v>
      </c>
      <c r="Z1697">
        <v>0.53210800000000003</v>
      </c>
      <c r="AA1697" s="100">
        <f t="shared" si="134"/>
        <v>-113.72453472168793</v>
      </c>
      <c r="AB1697">
        <v>0.73847700000000005</v>
      </c>
      <c r="AC1697">
        <v>1</v>
      </c>
      <c r="AD1697">
        <v>8</v>
      </c>
      <c r="AE1697">
        <v>1</v>
      </c>
      <c r="AF1697" t="s">
        <v>226</v>
      </c>
      <c r="AG1697" s="99" t="s">
        <v>325</v>
      </c>
      <c r="AH1697">
        <v>1</v>
      </c>
      <c r="AI1697">
        <v>9</v>
      </c>
      <c r="AJ1697">
        <v>1</v>
      </c>
    </row>
    <row r="1698" spans="1:36" x14ac:dyDescent="0.2">
      <c r="A1698">
        <v>824917</v>
      </c>
      <c r="B1698" s="85">
        <v>46176</v>
      </c>
      <c r="C1698">
        <v>2026</v>
      </c>
      <c r="D1698">
        <v>6.1</v>
      </c>
      <c r="E1698">
        <v>8</v>
      </c>
      <c r="F1698">
        <v>-109</v>
      </c>
      <c r="G1698">
        <v>0</v>
      </c>
      <c r="H1698">
        <v>-139</v>
      </c>
      <c r="I1698">
        <v>0.58159000000000005</v>
      </c>
      <c r="J1698">
        <v>-141</v>
      </c>
      <c r="K1698">
        <v>-139</v>
      </c>
      <c r="L1698">
        <v>0.327106864</v>
      </c>
      <c r="M1698">
        <v>29</v>
      </c>
      <c r="N1698">
        <v>126</v>
      </c>
      <c r="O1698">
        <v>0.44247799999999998</v>
      </c>
      <c r="P1698">
        <v>128</v>
      </c>
      <c r="Q1698">
        <v>126</v>
      </c>
      <c r="R1698" s="99">
        <v>0.49149549300000001</v>
      </c>
      <c r="S1698" s="102">
        <f t="shared" si="130"/>
        <v>-103.46066530461555</v>
      </c>
      <c r="T1698" s="99">
        <v>0.39933065400000001</v>
      </c>
      <c r="U1698" s="102">
        <f t="shared" si="131"/>
        <v>-150.41904246098773</v>
      </c>
      <c r="V1698">
        <v>0.61428099999999997</v>
      </c>
      <c r="W1698" s="100">
        <f t="shared" si="132"/>
        <v>-159.25609057370778</v>
      </c>
      <c r="X1698">
        <v>0.54817199999999999</v>
      </c>
      <c r="Y1698" s="100">
        <f t="shared" si="133"/>
        <v>-121.32315836999921</v>
      </c>
      <c r="Z1698">
        <v>0.56551200000000001</v>
      </c>
      <c r="AA1698" s="100">
        <f t="shared" si="134"/>
        <v>-130.15595367420966</v>
      </c>
      <c r="AB1698">
        <v>0.73158999999999996</v>
      </c>
      <c r="AC1698">
        <v>1</v>
      </c>
      <c r="AD1698">
        <v>7</v>
      </c>
      <c r="AE1698">
        <v>3</v>
      </c>
      <c r="AF1698" t="s">
        <v>227</v>
      </c>
      <c r="AG1698" s="99" t="s">
        <v>325</v>
      </c>
      <c r="AH1698">
        <v>1</v>
      </c>
      <c r="AI1698">
        <v>10</v>
      </c>
      <c r="AJ1698">
        <v>1</v>
      </c>
    </row>
    <row r="1699" spans="1:36" x14ac:dyDescent="0.2">
      <c r="A1699">
        <v>823698</v>
      </c>
      <c r="B1699" s="85">
        <v>46177</v>
      </c>
      <c r="C1699">
        <v>2026</v>
      </c>
      <c r="D1699">
        <v>6.1</v>
      </c>
      <c r="E1699">
        <v>9</v>
      </c>
      <c r="F1699">
        <v>-110</v>
      </c>
      <c r="G1699">
        <v>15</v>
      </c>
      <c r="H1699">
        <v>-101</v>
      </c>
      <c r="I1699">
        <v>0.50248800000000005</v>
      </c>
      <c r="J1699">
        <v>-102</v>
      </c>
      <c r="K1699">
        <v>-101</v>
      </c>
      <c r="L1699">
        <v>0.31912251699999999</v>
      </c>
      <c r="M1699">
        <v>13</v>
      </c>
      <c r="N1699">
        <v>-109</v>
      </c>
      <c r="O1699">
        <v>0.52153099999999997</v>
      </c>
      <c r="P1699">
        <v>-108</v>
      </c>
      <c r="Q1699">
        <v>-109</v>
      </c>
      <c r="R1699" s="99">
        <v>0.48747475099999998</v>
      </c>
      <c r="S1699" s="102">
        <f t="shared" si="130"/>
        <v>-105.13882984679964</v>
      </c>
      <c r="T1699" s="99">
        <v>0.91</v>
      </c>
      <c r="U1699" s="102">
        <f t="shared" si="131"/>
        <v>1011.1111111111114</v>
      </c>
      <c r="V1699">
        <v>0.49294100000000002</v>
      </c>
      <c r="W1699" s="100">
        <f t="shared" si="132"/>
        <v>102.86403443819847</v>
      </c>
      <c r="X1699">
        <v>0.51321099999999997</v>
      </c>
      <c r="Y1699" s="100">
        <f t="shared" si="133"/>
        <v>-105.42781369340719</v>
      </c>
      <c r="Z1699">
        <v>0.49850899999999998</v>
      </c>
      <c r="AA1699" s="100">
        <f t="shared" si="134"/>
        <v>100.59818378404402</v>
      </c>
      <c r="AB1699">
        <v>0.35248800000000002</v>
      </c>
      <c r="AC1699">
        <v>-1</v>
      </c>
      <c r="AD1699">
        <v>6</v>
      </c>
      <c r="AE1699">
        <v>8</v>
      </c>
      <c r="AF1699" t="s">
        <v>225</v>
      </c>
      <c r="AG1699" s="99" t="s">
        <v>323</v>
      </c>
      <c r="AH1699">
        <v>1</v>
      </c>
      <c r="AI1699">
        <v>14</v>
      </c>
      <c r="AJ1699">
        <v>1</v>
      </c>
    </row>
    <row r="1700" spans="1:36" x14ac:dyDescent="0.2">
      <c r="A1700">
        <v>824185</v>
      </c>
      <c r="B1700" s="85">
        <v>46177</v>
      </c>
      <c r="C1700">
        <v>2026</v>
      </c>
      <c r="D1700">
        <v>6.1</v>
      </c>
      <c r="E1700">
        <v>8.5</v>
      </c>
      <c r="F1700">
        <v>-112</v>
      </c>
      <c r="G1700">
        <v>12</v>
      </c>
      <c r="H1700">
        <v>-108</v>
      </c>
      <c r="I1700">
        <v>0.519231</v>
      </c>
      <c r="J1700">
        <v>-109</v>
      </c>
      <c r="K1700">
        <v>-108</v>
      </c>
      <c r="L1700">
        <v>0.32174260599999999</v>
      </c>
      <c r="M1700">
        <v>22</v>
      </c>
      <c r="N1700">
        <v>-102</v>
      </c>
      <c r="O1700">
        <v>0.50495000000000001</v>
      </c>
      <c r="P1700">
        <v>-101</v>
      </c>
      <c r="Q1700">
        <v>-102</v>
      </c>
      <c r="R1700" s="99">
        <v>0.49920814400000002</v>
      </c>
      <c r="S1700" s="102">
        <f t="shared" si="130"/>
        <v>-100.31724482443538</v>
      </c>
      <c r="T1700" s="99">
        <v>0.566314804</v>
      </c>
      <c r="U1700" s="102">
        <f t="shared" si="131"/>
        <v>130.58200031342551</v>
      </c>
      <c r="V1700">
        <v>0.51617999999999997</v>
      </c>
      <c r="W1700" s="100">
        <f t="shared" si="132"/>
        <v>-106.68843784878672</v>
      </c>
      <c r="X1700">
        <v>0.49894100000000002</v>
      </c>
      <c r="Y1700" s="100">
        <f t="shared" si="133"/>
        <v>100.42449908907064</v>
      </c>
      <c r="Z1700">
        <v>0.47935699999999998</v>
      </c>
      <c r="AA1700" s="100">
        <f t="shared" si="134"/>
        <v>108.61278754665103</v>
      </c>
      <c r="AB1700">
        <v>0.36923099999999998</v>
      </c>
      <c r="AC1700">
        <v>-1</v>
      </c>
      <c r="AD1700">
        <v>1</v>
      </c>
      <c r="AE1700">
        <v>5</v>
      </c>
      <c r="AF1700" t="s">
        <v>227</v>
      </c>
      <c r="AG1700" s="99" t="s">
        <v>324</v>
      </c>
      <c r="AH1700">
        <v>-1</v>
      </c>
      <c r="AI1700">
        <v>6</v>
      </c>
      <c r="AJ1700">
        <v>-1</v>
      </c>
    </row>
    <row r="1701" spans="1:36" x14ac:dyDescent="0.2">
      <c r="A1701">
        <v>824672</v>
      </c>
      <c r="B1701" s="85">
        <v>46177</v>
      </c>
      <c r="C1701">
        <v>2026</v>
      </c>
      <c r="D1701">
        <v>6.1</v>
      </c>
      <c r="E1701">
        <v>10</v>
      </c>
      <c r="F1701">
        <v>-117</v>
      </c>
      <c r="G1701">
        <v>5</v>
      </c>
      <c r="H1701">
        <v>-137</v>
      </c>
      <c r="I1701">
        <v>0.57805899999999999</v>
      </c>
      <c r="J1701">
        <v>-130</v>
      </c>
      <c r="K1701">
        <v>-137</v>
      </c>
      <c r="L1701">
        <v>0.31173380000000001</v>
      </c>
      <c r="M1701">
        <v>20</v>
      </c>
      <c r="N1701">
        <v>124</v>
      </c>
      <c r="O1701">
        <v>0.44642900000000002</v>
      </c>
      <c r="P1701">
        <v>118</v>
      </c>
      <c r="Q1701">
        <v>124</v>
      </c>
      <c r="R1701" s="99">
        <v>0.50138931799999997</v>
      </c>
      <c r="S1701" s="102">
        <f t="shared" si="130"/>
        <v>100.55727566622809</v>
      </c>
      <c r="T1701" s="99">
        <v>0.46997751599999998</v>
      </c>
      <c r="U1701" s="102">
        <f t="shared" si="131"/>
        <v>-112.77613629499675</v>
      </c>
      <c r="V1701">
        <v>0.62502199999999997</v>
      </c>
      <c r="W1701" s="100">
        <f t="shared" si="132"/>
        <v>-166.68231202897235</v>
      </c>
      <c r="X1701">
        <v>0.61157700000000004</v>
      </c>
      <c r="Y1701" s="100">
        <f t="shared" si="133"/>
        <v>-157.4512837808266</v>
      </c>
      <c r="Z1701">
        <v>0.60616199999999998</v>
      </c>
      <c r="AA1701" s="100">
        <f t="shared" si="134"/>
        <v>-153.91150676166342</v>
      </c>
      <c r="AB1701">
        <v>0.72805900000000001</v>
      </c>
      <c r="AC1701">
        <v>1</v>
      </c>
      <c r="AD1701">
        <v>7</v>
      </c>
      <c r="AE1701">
        <v>6</v>
      </c>
      <c r="AF1701" t="s">
        <v>222</v>
      </c>
      <c r="AG1701" s="99" t="s">
        <v>325</v>
      </c>
      <c r="AH1701">
        <v>1</v>
      </c>
      <c r="AI1701">
        <v>13</v>
      </c>
      <c r="AJ1701">
        <v>1</v>
      </c>
    </row>
    <row r="1702" spans="1:36" x14ac:dyDescent="0.2">
      <c r="A1702">
        <v>824753</v>
      </c>
      <c r="B1702" s="85">
        <v>46177</v>
      </c>
      <c r="C1702">
        <v>2026</v>
      </c>
      <c r="D1702">
        <v>6.1</v>
      </c>
      <c r="E1702">
        <v>10.5</v>
      </c>
      <c r="F1702">
        <v>-105</v>
      </c>
      <c r="G1702">
        <v>3</v>
      </c>
      <c r="H1702">
        <v>-108</v>
      </c>
      <c r="I1702">
        <v>0.519231</v>
      </c>
      <c r="J1702">
        <v>-108</v>
      </c>
      <c r="K1702">
        <v>-108</v>
      </c>
      <c r="L1702">
        <v>0.34564541199999999</v>
      </c>
      <c r="M1702">
        <v>2</v>
      </c>
      <c r="N1702">
        <v>-102</v>
      </c>
      <c r="O1702">
        <v>0.50495000000000001</v>
      </c>
      <c r="P1702">
        <v>-102</v>
      </c>
      <c r="Q1702">
        <v>-102</v>
      </c>
      <c r="R1702" s="99">
        <v>0.48005689600000001</v>
      </c>
      <c r="S1702" s="102">
        <f t="shared" si="130"/>
        <v>-108.30864181565678</v>
      </c>
      <c r="T1702" s="99">
        <v>0.56595214100000002</v>
      </c>
      <c r="U1702" s="102">
        <f t="shared" si="131"/>
        <v>130.38934054504807</v>
      </c>
      <c r="V1702">
        <v>0.534192</v>
      </c>
      <c r="W1702" s="100">
        <f t="shared" si="132"/>
        <v>-114.68072682306874</v>
      </c>
      <c r="X1702">
        <v>0.54035599999999995</v>
      </c>
      <c r="Y1702" s="100">
        <f t="shared" si="133"/>
        <v>-117.55967661929665</v>
      </c>
      <c r="Z1702">
        <v>0.45774199999999998</v>
      </c>
      <c r="AA1702" s="100">
        <f t="shared" si="134"/>
        <v>118.46367604458408</v>
      </c>
      <c r="AB1702">
        <v>0.36923099999999998</v>
      </c>
      <c r="AC1702">
        <v>-1</v>
      </c>
      <c r="AD1702">
        <v>2</v>
      </c>
      <c r="AE1702">
        <v>8</v>
      </c>
      <c r="AF1702" t="s">
        <v>224</v>
      </c>
      <c r="AG1702" s="99" t="s">
        <v>324</v>
      </c>
      <c r="AH1702">
        <v>-1</v>
      </c>
      <c r="AI1702">
        <v>10</v>
      </c>
      <c r="AJ1702">
        <v>-1</v>
      </c>
    </row>
    <row r="1703" spans="1:36" x14ac:dyDescent="0.2">
      <c r="A1703">
        <v>825076</v>
      </c>
      <c r="B1703" s="85">
        <v>46177</v>
      </c>
      <c r="C1703">
        <v>2026</v>
      </c>
      <c r="D1703">
        <v>6.1</v>
      </c>
      <c r="E1703">
        <v>9</v>
      </c>
      <c r="F1703">
        <v>-107</v>
      </c>
      <c r="G1703">
        <v>1</v>
      </c>
      <c r="H1703">
        <v>118</v>
      </c>
      <c r="I1703">
        <v>0.45871600000000001</v>
      </c>
      <c r="J1703">
        <v>122</v>
      </c>
      <c r="K1703">
        <v>118</v>
      </c>
      <c r="L1703">
        <v>0.340368381</v>
      </c>
      <c r="M1703">
        <v>14</v>
      </c>
      <c r="N1703">
        <v>-130</v>
      </c>
      <c r="O1703">
        <v>0.56521699999999997</v>
      </c>
      <c r="P1703">
        <v>-135</v>
      </c>
      <c r="Q1703">
        <v>-130</v>
      </c>
      <c r="R1703" s="99">
        <v>0.54775250499999995</v>
      </c>
      <c r="S1703" s="102">
        <f t="shared" si="130"/>
        <v>121.11786379270046</v>
      </c>
      <c r="T1703" s="99">
        <v>0.426602072</v>
      </c>
      <c r="U1703" s="102">
        <f t="shared" si="131"/>
        <v>-134.41048828286046</v>
      </c>
      <c r="V1703">
        <v>0.45307900000000001</v>
      </c>
      <c r="W1703" s="100">
        <f t="shared" si="132"/>
        <v>120.71206125201122</v>
      </c>
      <c r="X1703">
        <v>0.40175</v>
      </c>
      <c r="Y1703" s="100">
        <f t="shared" si="133"/>
        <v>148.91101431238332</v>
      </c>
      <c r="Z1703">
        <v>0.42799599999999999</v>
      </c>
      <c r="AA1703" s="100">
        <f t="shared" si="134"/>
        <v>133.64704343031244</v>
      </c>
      <c r="AB1703">
        <v>0.60871600000000003</v>
      </c>
      <c r="AC1703">
        <v>1</v>
      </c>
      <c r="AD1703">
        <v>3</v>
      </c>
      <c r="AE1703">
        <v>2</v>
      </c>
      <c r="AF1703" t="s">
        <v>222</v>
      </c>
      <c r="AG1703" s="99" t="s">
        <v>326</v>
      </c>
      <c r="AH1703">
        <v>-1</v>
      </c>
      <c r="AI1703">
        <v>5</v>
      </c>
      <c r="AJ1703">
        <v>-1</v>
      </c>
    </row>
    <row r="1704" spans="1:36" x14ac:dyDescent="0.2">
      <c r="A1704">
        <v>822810</v>
      </c>
      <c r="B1704" s="85">
        <v>46178</v>
      </c>
      <c r="C1704">
        <v>2026</v>
      </c>
      <c r="D1704">
        <v>6.1</v>
      </c>
      <c r="E1704">
        <v>8.5</v>
      </c>
      <c r="F1704">
        <v>-115</v>
      </c>
      <c r="G1704">
        <v>29</v>
      </c>
      <c r="H1704">
        <v>-142</v>
      </c>
      <c r="I1704">
        <v>0.58677699999999999</v>
      </c>
      <c r="J1704">
        <v>-145</v>
      </c>
      <c r="K1704">
        <v>-142</v>
      </c>
      <c r="L1704">
        <v>0.33360588699999999</v>
      </c>
      <c r="M1704">
        <v>2</v>
      </c>
      <c r="N1704">
        <v>129</v>
      </c>
      <c r="O1704">
        <v>0.43668099999999999</v>
      </c>
      <c r="P1704">
        <v>131</v>
      </c>
      <c r="Q1704">
        <v>129</v>
      </c>
      <c r="R1704" s="99">
        <v>0.47878684599999999</v>
      </c>
      <c r="S1704" s="102">
        <f t="shared" si="130"/>
        <v>-108.86121002580759</v>
      </c>
      <c r="T1704" s="99">
        <v>0.39202862900000002</v>
      </c>
      <c r="U1704" s="102">
        <f t="shared" si="131"/>
        <v>-155.08341126790512</v>
      </c>
      <c r="V1704">
        <v>0.59708700000000003</v>
      </c>
      <c r="W1704" s="100">
        <f t="shared" si="132"/>
        <v>-148.19253784315723</v>
      </c>
      <c r="X1704">
        <v>0.55820999999999998</v>
      </c>
      <c r="Y1704" s="100">
        <f t="shared" si="133"/>
        <v>-126.35188664297516</v>
      </c>
      <c r="Z1704">
        <v>0.59245899999999996</v>
      </c>
      <c r="AA1704" s="100">
        <f t="shared" si="134"/>
        <v>-145.3740850613803</v>
      </c>
      <c r="AB1704">
        <v>0.43677700000000003</v>
      </c>
      <c r="AC1704">
        <v>-1</v>
      </c>
      <c r="AD1704">
        <v>3</v>
      </c>
      <c r="AE1704">
        <v>13</v>
      </c>
      <c r="AF1704" t="s">
        <v>229</v>
      </c>
      <c r="AG1704" s="99" t="s">
        <v>324</v>
      </c>
      <c r="AH1704">
        <v>-1</v>
      </c>
      <c r="AI1704">
        <v>16</v>
      </c>
      <c r="AJ1704">
        <v>1</v>
      </c>
    </row>
    <row r="1705" spans="1:36" x14ac:dyDescent="0.2">
      <c r="A1705">
        <v>822892</v>
      </c>
      <c r="B1705" s="85">
        <v>46178</v>
      </c>
      <c r="C1705">
        <v>2026</v>
      </c>
      <c r="D1705">
        <v>6.1</v>
      </c>
      <c r="E1705">
        <v>7.5</v>
      </c>
      <c r="F1705">
        <v>-110</v>
      </c>
      <c r="G1705">
        <v>28</v>
      </c>
      <c r="H1705">
        <v>111</v>
      </c>
      <c r="I1705">
        <v>0.47393400000000002</v>
      </c>
      <c r="J1705">
        <v>118</v>
      </c>
      <c r="K1705">
        <v>111</v>
      </c>
      <c r="L1705">
        <v>0.33222175900000001</v>
      </c>
      <c r="M1705">
        <v>7</v>
      </c>
      <c r="N1705">
        <v>-122</v>
      </c>
      <c r="O1705">
        <v>0.54954999999999998</v>
      </c>
      <c r="P1705">
        <v>-130</v>
      </c>
      <c r="Q1705">
        <v>-122</v>
      </c>
      <c r="R1705" s="99">
        <v>0.49786186399999999</v>
      </c>
      <c r="S1705" s="102">
        <f t="shared" si="130"/>
        <v>-100.85892740722153</v>
      </c>
      <c r="T1705" s="99">
        <v>0.587463768</v>
      </c>
      <c r="U1705" s="102">
        <f t="shared" si="131"/>
        <v>142.40295092432027</v>
      </c>
      <c r="V1705">
        <v>0.50577300000000003</v>
      </c>
      <c r="W1705" s="100">
        <f t="shared" si="132"/>
        <v>-102.33617345875479</v>
      </c>
      <c r="X1705">
        <v>0.49448300000000001</v>
      </c>
      <c r="Y1705" s="100">
        <f t="shared" si="133"/>
        <v>102.23142150488489</v>
      </c>
      <c r="Z1705">
        <v>0.47963299999999998</v>
      </c>
      <c r="AA1705" s="100">
        <f t="shared" si="134"/>
        <v>108.49274341006563</v>
      </c>
      <c r="AB1705">
        <v>0.62393399999999999</v>
      </c>
      <c r="AC1705">
        <v>1</v>
      </c>
      <c r="AD1705">
        <v>3</v>
      </c>
      <c r="AE1705">
        <v>2</v>
      </c>
      <c r="AF1705" t="s">
        <v>222</v>
      </c>
      <c r="AG1705" s="99" t="s">
        <v>326</v>
      </c>
      <c r="AH1705">
        <v>-1</v>
      </c>
      <c r="AI1705">
        <v>5</v>
      </c>
      <c r="AJ1705">
        <v>-1</v>
      </c>
    </row>
    <row r="1706" spans="1:36" x14ac:dyDescent="0.2">
      <c r="A1706">
        <v>823049</v>
      </c>
      <c r="B1706" s="85">
        <v>46178</v>
      </c>
      <c r="C1706">
        <v>2026</v>
      </c>
      <c r="D1706">
        <v>6.1</v>
      </c>
      <c r="E1706">
        <v>9</v>
      </c>
      <c r="F1706">
        <v>-117</v>
      </c>
      <c r="G1706">
        <v>26</v>
      </c>
      <c r="H1706">
        <v>-137</v>
      </c>
      <c r="I1706">
        <v>0.57805899999999999</v>
      </c>
      <c r="J1706">
        <v>-145</v>
      </c>
      <c r="K1706">
        <v>-137</v>
      </c>
      <c r="L1706">
        <v>0.33921411400000001</v>
      </c>
      <c r="M1706">
        <v>6</v>
      </c>
      <c r="N1706">
        <v>124</v>
      </c>
      <c r="O1706">
        <v>0.44642900000000002</v>
      </c>
      <c r="P1706">
        <v>131</v>
      </c>
      <c r="Q1706">
        <v>124</v>
      </c>
      <c r="R1706" s="99">
        <v>0.51859058899999999</v>
      </c>
      <c r="S1706" s="102">
        <f t="shared" si="130"/>
        <v>107.72340073758966</v>
      </c>
      <c r="T1706" s="99">
        <v>0.54413140299999996</v>
      </c>
      <c r="U1706" s="102">
        <f t="shared" si="131"/>
        <v>119.36145779306662</v>
      </c>
      <c r="V1706">
        <v>0.51473000000000002</v>
      </c>
      <c r="W1706" s="100">
        <f t="shared" si="132"/>
        <v>-106.07084715725267</v>
      </c>
      <c r="X1706">
        <v>0.54006299999999996</v>
      </c>
      <c r="Y1706" s="100">
        <f t="shared" si="133"/>
        <v>-117.42108158291242</v>
      </c>
      <c r="Z1706">
        <v>0.54656400000000005</v>
      </c>
      <c r="AA1706" s="100">
        <f t="shared" si="134"/>
        <v>-120.53828985788515</v>
      </c>
      <c r="AB1706">
        <v>0.72805900000000001</v>
      </c>
      <c r="AC1706">
        <v>1</v>
      </c>
      <c r="AD1706">
        <v>10</v>
      </c>
      <c r="AE1706">
        <v>3</v>
      </c>
      <c r="AF1706" t="s">
        <v>226</v>
      </c>
      <c r="AG1706" s="99" t="s">
        <v>325</v>
      </c>
      <c r="AH1706">
        <v>1</v>
      </c>
      <c r="AI1706">
        <v>13</v>
      </c>
      <c r="AJ1706">
        <v>1</v>
      </c>
    </row>
    <row r="1707" spans="1:36" x14ac:dyDescent="0.2">
      <c r="A1707">
        <v>823293</v>
      </c>
      <c r="B1707" s="85">
        <v>46178</v>
      </c>
      <c r="C1707">
        <v>2026</v>
      </c>
      <c r="D1707">
        <v>6.1</v>
      </c>
      <c r="E1707">
        <v>7</v>
      </c>
      <c r="F1707">
        <v>-120</v>
      </c>
      <c r="G1707">
        <v>23</v>
      </c>
      <c r="H1707">
        <v>-126</v>
      </c>
      <c r="I1707">
        <v>0.55752199999999996</v>
      </c>
      <c r="J1707">
        <v>-126</v>
      </c>
      <c r="K1707">
        <v>-126</v>
      </c>
      <c r="L1707">
        <v>0.30313439199999997</v>
      </c>
      <c r="M1707">
        <v>18</v>
      </c>
      <c r="N1707">
        <v>114</v>
      </c>
      <c r="O1707">
        <v>0.46728999999999998</v>
      </c>
      <c r="P1707">
        <v>114</v>
      </c>
      <c r="Q1707">
        <v>114</v>
      </c>
      <c r="R1707" s="99">
        <v>0.49363951099999998</v>
      </c>
      <c r="S1707" s="102">
        <f t="shared" si="130"/>
        <v>-102.57697727117308</v>
      </c>
      <c r="T1707" s="99">
        <v>0.54546620999999995</v>
      </c>
      <c r="U1707" s="102">
        <f t="shared" si="131"/>
        <v>120.00564578488211</v>
      </c>
      <c r="V1707">
        <v>0.58231599999999994</v>
      </c>
      <c r="W1707" s="100">
        <f t="shared" si="132"/>
        <v>-139.41544325375162</v>
      </c>
      <c r="X1707">
        <v>0.51133799999999996</v>
      </c>
      <c r="Y1707" s="100">
        <f t="shared" si="133"/>
        <v>-104.64042630693606</v>
      </c>
      <c r="Z1707">
        <v>0.56386099999999995</v>
      </c>
      <c r="AA1707" s="100">
        <f t="shared" si="134"/>
        <v>-129.2847005197884</v>
      </c>
      <c r="AB1707">
        <v>0.407522</v>
      </c>
      <c r="AC1707">
        <v>-1</v>
      </c>
      <c r="AD1707">
        <v>0</v>
      </c>
      <c r="AE1707">
        <v>5</v>
      </c>
      <c r="AF1707" t="s">
        <v>230</v>
      </c>
      <c r="AG1707" s="99" t="s">
        <v>324</v>
      </c>
      <c r="AH1707">
        <v>-1</v>
      </c>
      <c r="AI1707">
        <v>5</v>
      </c>
      <c r="AJ1707">
        <v>-1</v>
      </c>
    </row>
    <row r="1708" spans="1:36" x14ac:dyDescent="0.2">
      <c r="A1708">
        <v>823538</v>
      </c>
      <c r="B1708" s="85">
        <v>46178</v>
      </c>
      <c r="C1708">
        <v>2026</v>
      </c>
      <c r="D1708">
        <v>6.1</v>
      </c>
      <c r="E1708">
        <v>8</v>
      </c>
      <c r="F1708">
        <v>-112</v>
      </c>
      <c r="G1708">
        <v>19</v>
      </c>
      <c r="H1708">
        <v>-138</v>
      </c>
      <c r="I1708">
        <v>0.57983200000000001</v>
      </c>
      <c r="J1708">
        <v>-140</v>
      </c>
      <c r="K1708">
        <v>-138</v>
      </c>
      <c r="L1708">
        <v>0.32247815699999999</v>
      </c>
      <c r="M1708">
        <v>3</v>
      </c>
      <c r="N1708">
        <v>125</v>
      </c>
      <c r="O1708">
        <v>0.44444400000000001</v>
      </c>
      <c r="P1708">
        <v>127</v>
      </c>
      <c r="Q1708">
        <v>125</v>
      </c>
      <c r="R1708" s="99">
        <v>0.49582134500000002</v>
      </c>
      <c r="S1708" s="102">
        <f t="shared" si="130"/>
        <v>-101.68554865260995</v>
      </c>
      <c r="T1708" s="99">
        <v>0.37573329900000002</v>
      </c>
      <c r="U1708" s="102">
        <f t="shared" si="131"/>
        <v>-166.14622730044485</v>
      </c>
      <c r="V1708">
        <v>0.53192899999999999</v>
      </c>
      <c r="W1708" s="100">
        <f t="shared" si="132"/>
        <v>-113.64280205353461</v>
      </c>
      <c r="X1708">
        <v>0.61735700000000004</v>
      </c>
      <c r="Y1708" s="100">
        <f t="shared" si="133"/>
        <v>-161.34020483845256</v>
      </c>
      <c r="Z1708">
        <v>0.60655099999999995</v>
      </c>
      <c r="AA1708" s="100">
        <f t="shared" si="134"/>
        <v>-154.16254711538213</v>
      </c>
      <c r="AB1708">
        <v>0.42983199999999999</v>
      </c>
      <c r="AC1708">
        <v>-1</v>
      </c>
      <c r="AD1708">
        <v>3</v>
      </c>
      <c r="AE1708">
        <v>5</v>
      </c>
      <c r="AF1708" t="s">
        <v>225</v>
      </c>
      <c r="AG1708" s="99" t="s">
        <v>324</v>
      </c>
      <c r="AH1708">
        <v>-1</v>
      </c>
      <c r="AI1708">
        <v>8</v>
      </c>
      <c r="AJ1708">
        <v>0</v>
      </c>
    </row>
    <row r="1709" spans="1:36" x14ac:dyDescent="0.2">
      <c r="A1709">
        <v>823699</v>
      </c>
      <c r="B1709" s="85">
        <v>46178</v>
      </c>
      <c r="C1709">
        <v>2026</v>
      </c>
      <c r="D1709">
        <v>6.1</v>
      </c>
      <c r="E1709">
        <v>8.5</v>
      </c>
      <c r="F1709">
        <v>-110</v>
      </c>
      <c r="G1709">
        <v>15</v>
      </c>
      <c r="H1709">
        <v>-108</v>
      </c>
      <c r="I1709">
        <v>0.519231</v>
      </c>
      <c r="J1709">
        <v>-110</v>
      </c>
      <c r="K1709">
        <v>-108</v>
      </c>
      <c r="L1709">
        <v>0.31912251699999999</v>
      </c>
      <c r="M1709">
        <v>13</v>
      </c>
      <c r="N1709">
        <v>-102</v>
      </c>
      <c r="O1709">
        <v>0.50495000000000001</v>
      </c>
      <c r="P1709">
        <v>100</v>
      </c>
      <c r="Q1709">
        <v>-102</v>
      </c>
      <c r="R1709" s="99">
        <v>0.49591807100000002</v>
      </c>
      <c r="S1709" s="102">
        <f t="shared" si="130"/>
        <v>-101.64621103311238</v>
      </c>
      <c r="T1709" s="99">
        <v>0.46386491000000002</v>
      </c>
      <c r="U1709" s="102">
        <f t="shared" si="131"/>
        <v>-115.58000582540289</v>
      </c>
      <c r="V1709">
        <v>0.53154699999999999</v>
      </c>
      <c r="W1709" s="100">
        <f t="shared" si="132"/>
        <v>-113.46858703007558</v>
      </c>
      <c r="X1709">
        <v>0.49352400000000002</v>
      </c>
      <c r="Y1709" s="100">
        <f t="shared" si="133"/>
        <v>102.62439111370468</v>
      </c>
      <c r="Z1709">
        <v>0.53486</v>
      </c>
      <c r="AA1709" s="100">
        <f t="shared" si="134"/>
        <v>-114.98903555918649</v>
      </c>
      <c r="AB1709">
        <v>0.66923100000000002</v>
      </c>
      <c r="AC1709">
        <v>1</v>
      </c>
      <c r="AD1709">
        <v>5</v>
      </c>
      <c r="AE1709">
        <v>3</v>
      </c>
      <c r="AF1709" t="s">
        <v>225</v>
      </c>
      <c r="AG1709" s="99" t="s">
        <v>325</v>
      </c>
      <c r="AH1709">
        <v>1</v>
      </c>
      <c r="AI1709">
        <v>8</v>
      </c>
      <c r="AJ1709">
        <v>-1</v>
      </c>
    </row>
    <row r="1710" spans="1:36" x14ac:dyDescent="0.2">
      <c r="A1710">
        <v>823860</v>
      </c>
      <c r="B1710" s="85">
        <v>46178</v>
      </c>
      <c r="C1710">
        <v>2026</v>
      </c>
      <c r="D1710">
        <v>6.1</v>
      </c>
      <c r="E1710">
        <v>7.5</v>
      </c>
      <c r="F1710">
        <v>-119</v>
      </c>
      <c r="G1710">
        <v>11</v>
      </c>
      <c r="H1710">
        <v>125</v>
      </c>
      <c r="I1710">
        <v>0.44444400000000001</v>
      </c>
      <c r="J1710">
        <v>123</v>
      </c>
      <c r="K1710">
        <v>125</v>
      </c>
      <c r="L1710">
        <v>0.35061088499999998</v>
      </c>
      <c r="M1710">
        <v>27</v>
      </c>
      <c r="N1710">
        <v>-138</v>
      </c>
      <c r="O1710">
        <v>0.57983200000000001</v>
      </c>
      <c r="P1710">
        <v>-136</v>
      </c>
      <c r="Q1710">
        <v>-138</v>
      </c>
      <c r="R1710" s="99">
        <v>0.48817246199999997</v>
      </c>
      <c r="S1710" s="102">
        <f t="shared" si="130"/>
        <v>-104.84563916266134</v>
      </c>
      <c r="T1710" s="99">
        <v>0.54310602100000005</v>
      </c>
      <c r="U1710" s="102">
        <f t="shared" si="131"/>
        <v>118.86915695161746</v>
      </c>
      <c r="V1710">
        <v>0.5</v>
      </c>
      <c r="W1710" s="100">
        <f t="shared" si="132"/>
        <v>-100</v>
      </c>
      <c r="X1710">
        <v>0.5</v>
      </c>
      <c r="Y1710" s="100">
        <f t="shared" si="133"/>
        <v>-100</v>
      </c>
      <c r="Z1710">
        <v>0.5</v>
      </c>
      <c r="AA1710" s="100">
        <f t="shared" si="134"/>
        <v>-100</v>
      </c>
      <c r="AB1710">
        <v>0.29444399999999998</v>
      </c>
      <c r="AC1710">
        <v>-1</v>
      </c>
      <c r="AD1710">
        <v>0</v>
      </c>
      <c r="AE1710">
        <v>6</v>
      </c>
      <c r="AF1710" t="s">
        <v>224</v>
      </c>
      <c r="AG1710" s="99" t="s">
        <v>323</v>
      </c>
      <c r="AH1710">
        <v>1</v>
      </c>
      <c r="AI1710">
        <v>6</v>
      </c>
      <c r="AJ1710">
        <v>-1</v>
      </c>
    </row>
    <row r="1711" spans="1:36" x14ac:dyDescent="0.2">
      <c r="A1711">
        <v>824186</v>
      </c>
      <c r="B1711" s="85">
        <v>46178</v>
      </c>
      <c r="C1711">
        <v>2026</v>
      </c>
      <c r="D1711">
        <v>6.1</v>
      </c>
      <c r="E1711">
        <v>9</v>
      </c>
      <c r="F1711">
        <v>100</v>
      </c>
      <c r="G1711">
        <v>12</v>
      </c>
      <c r="H1711">
        <v>-108</v>
      </c>
      <c r="I1711">
        <v>0.519231</v>
      </c>
      <c r="J1711">
        <v>-104</v>
      </c>
      <c r="K1711">
        <v>-108</v>
      </c>
      <c r="L1711">
        <v>0.32174260599999999</v>
      </c>
      <c r="M1711">
        <v>20</v>
      </c>
      <c r="N1711">
        <v>-102</v>
      </c>
      <c r="O1711">
        <v>0.50495000000000001</v>
      </c>
      <c r="P1711">
        <v>-106</v>
      </c>
      <c r="Q1711">
        <v>-102</v>
      </c>
      <c r="R1711" s="99">
        <v>0.49241748400000002</v>
      </c>
      <c r="S1711" s="102">
        <f t="shared" si="130"/>
        <v>-103.07971030533109</v>
      </c>
      <c r="T1711" s="99">
        <v>0.46048737899999997</v>
      </c>
      <c r="U1711" s="102">
        <f t="shared" si="131"/>
        <v>-117.16121778877249</v>
      </c>
      <c r="V1711">
        <v>0.5</v>
      </c>
      <c r="W1711" s="100">
        <f t="shared" si="132"/>
        <v>-100</v>
      </c>
      <c r="X1711">
        <v>0.5</v>
      </c>
      <c r="Y1711" s="100">
        <f t="shared" si="133"/>
        <v>-100</v>
      </c>
      <c r="Z1711">
        <v>0.5</v>
      </c>
      <c r="AA1711" s="100">
        <f t="shared" si="134"/>
        <v>-100</v>
      </c>
      <c r="AB1711">
        <v>0.66923100000000002</v>
      </c>
      <c r="AC1711">
        <v>1</v>
      </c>
      <c r="AD1711">
        <v>5</v>
      </c>
      <c r="AE1711">
        <v>1</v>
      </c>
      <c r="AF1711" t="s">
        <v>227</v>
      </c>
      <c r="AG1711" s="99" t="s">
        <v>325</v>
      </c>
      <c r="AH1711">
        <v>1</v>
      </c>
      <c r="AI1711">
        <v>6</v>
      </c>
      <c r="AJ1711">
        <v>-1</v>
      </c>
    </row>
    <row r="1712" spans="1:36" x14ac:dyDescent="0.2">
      <c r="A1712">
        <v>824271</v>
      </c>
      <c r="B1712" s="85">
        <v>46178</v>
      </c>
      <c r="C1712">
        <v>2026</v>
      </c>
      <c r="D1712">
        <v>6.1</v>
      </c>
      <c r="E1712">
        <v>7.5</v>
      </c>
      <c r="F1712">
        <v>-120</v>
      </c>
      <c r="G1712">
        <v>10</v>
      </c>
      <c r="H1712">
        <v>107</v>
      </c>
      <c r="I1712">
        <v>0.48309200000000002</v>
      </c>
      <c r="J1712">
        <v>106</v>
      </c>
      <c r="K1712">
        <v>107</v>
      </c>
      <c r="L1712">
        <v>0.34727845299999999</v>
      </c>
      <c r="M1712">
        <v>24</v>
      </c>
      <c r="N1712">
        <v>-118</v>
      </c>
      <c r="O1712">
        <v>0.54128399999999999</v>
      </c>
      <c r="P1712">
        <v>-117</v>
      </c>
      <c r="Q1712">
        <v>-118</v>
      </c>
      <c r="R1712" s="99">
        <v>0.51964578299999997</v>
      </c>
      <c r="S1712" s="102">
        <f t="shared" si="130"/>
        <v>108.17970668507735</v>
      </c>
      <c r="T1712" s="99">
        <v>0.57921733500000006</v>
      </c>
      <c r="U1712" s="102">
        <f t="shared" si="131"/>
        <v>137.65237572227463</v>
      </c>
      <c r="V1712">
        <v>0.53568700000000002</v>
      </c>
      <c r="W1712" s="100">
        <f t="shared" si="132"/>
        <v>-115.37195814030623</v>
      </c>
      <c r="X1712">
        <v>0.50164500000000001</v>
      </c>
      <c r="Y1712" s="100">
        <f t="shared" si="133"/>
        <v>-100.66017196576738</v>
      </c>
      <c r="Z1712">
        <v>0.50448199999999999</v>
      </c>
      <c r="AA1712" s="100">
        <f t="shared" si="134"/>
        <v>-101.80901601959968</v>
      </c>
      <c r="AB1712">
        <v>0.63309199999999999</v>
      </c>
      <c r="AC1712">
        <v>1</v>
      </c>
      <c r="AD1712">
        <v>7</v>
      </c>
      <c r="AE1712">
        <v>3</v>
      </c>
      <c r="AF1712" t="s">
        <v>227</v>
      </c>
      <c r="AG1712" s="99" t="s">
        <v>326</v>
      </c>
      <c r="AH1712">
        <v>-1</v>
      </c>
      <c r="AI1712">
        <v>10</v>
      </c>
      <c r="AJ1712">
        <v>1</v>
      </c>
    </row>
    <row r="1713" spans="1:37" x14ac:dyDescent="0.2">
      <c r="A1713">
        <v>824350</v>
      </c>
      <c r="B1713" s="85">
        <v>46178</v>
      </c>
      <c r="C1713">
        <v>2026</v>
      </c>
      <c r="D1713">
        <v>6.1</v>
      </c>
      <c r="E1713">
        <v>11.5</v>
      </c>
      <c r="F1713">
        <v>-123</v>
      </c>
      <c r="G1713">
        <v>8</v>
      </c>
      <c r="H1713">
        <v>132</v>
      </c>
      <c r="I1713">
        <v>0.43103399999999997</v>
      </c>
      <c r="J1713">
        <v>134</v>
      </c>
      <c r="K1713">
        <v>132</v>
      </c>
      <c r="L1713">
        <v>0.37799862899999997</v>
      </c>
      <c r="M1713">
        <v>17</v>
      </c>
      <c r="N1713">
        <v>-146</v>
      </c>
      <c r="O1713">
        <v>0.59349600000000002</v>
      </c>
      <c r="P1713">
        <v>-148</v>
      </c>
      <c r="Q1713">
        <v>-146</v>
      </c>
      <c r="R1713" s="99">
        <v>0.56702570299999999</v>
      </c>
      <c r="S1713" s="102">
        <f t="shared" si="130"/>
        <v>130.96059210184478</v>
      </c>
      <c r="T1713" s="99">
        <v>0.53739778999999999</v>
      </c>
      <c r="U1713" s="102">
        <f t="shared" si="131"/>
        <v>116.16844415853524</v>
      </c>
      <c r="V1713">
        <v>0.38578499999999999</v>
      </c>
      <c r="W1713" s="100">
        <f t="shared" si="132"/>
        <v>159.21173710745623</v>
      </c>
      <c r="X1713">
        <v>0.347659</v>
      </c>
      <c r="Y1713" s="100">
        <f t="shared" si="133"/>
        <v>187.63817418792556</v>
      </c>
      <c r="Z1713">
        <v>0.38127899999999998</v>
      </c>
      <c r="AA1713" s="100">
        <f t="shared" si="134"/>
        <v>162.27513185882259</v>
      </c>
      <c r="AB1713">
        <v>0.28103400000000001</v>
      </c>
      <c r="AC1713">
        <v>-1</v>
      </c>
      <c r="AD1713">
        <v>7</v>
      </c>
      <c r="AE1713">
        <v>9</v>
      </c>
      <c r="AF1713" t="s">
        <v>225</v>
      </c>
      <c r="AG1713" s="99" t="s">
        <v>323</v>
      </c>
      <c r="AH1713">
        <v>1</v>
      </c>
      <c r="AI1713">
        <v>16</v>
      </c>
      <c r="AJ1713">
        <v>1</v>
      </c>
    </row>
    <row r="1714" spans="1:37" x14ac:dyDescent="0.2">
      <c r="A1714">
        <v>824673</v>
      </c>
      <c r="B1714" s="85">
        <v>46178</v>
      </c>
      <c r="C1714">
        <v>2026</v>
      </c>
      <c r="D1714">
        <v>6.1</v>
      </c>
      <c r="E1714">
        <v>11.5</v>
      </c>
      <c r="F1714">
        <v>-105</v>
      </c>
      <c r="G1714">
        <v>5</v>
      </c>
      <c r="H1714">
        <v>-140</v>
      </c>
      <c r="I1714">
        <v>0.58333299999999999</v>
      </c>
      <c r="J1714">
        <v>-175</v>
      </c>
      <c r="K1714">
        <v>-140</v>
      </c>
      <c r="L1714">
        <v>0.31173380000000001</v>
      </c>
      <c r="M1714">
        <v>25</v>
      </c>
      <c r="N1714">
        <v>127</v>
      </c>
      <c r="O1714">
        <v>0.440529</v>
      </c>
      <c r="P1714">
        <v>158</v>
      </c>
      <c r="Q1714">
        <v>127</v>
      </c>
      <c r="R1714" s="99">
        <v>0.50927044099999996</v>
      </c>
      <c r="S1714" s="102">
        <f t="shared" si="130"/>
        <v>103.77822808101924</v>
      </c>
      <c r="T1714" s="99">
        <v>0.51225595800000001</v>
      </c>
      <c r="U1714" s="102">
        <f t="shared" si="131"/>
        <v>105.02556953837686</v>
      </c>
      <c r="V1714">
        <v>0.50514099999999995</v>
      </c>
      <c r="W1714" s="100">
        <f t="shared" si="132"/>
        <v>-102.07776356497504</v>
      </c>
      <c r="X1714">
        <v>0.60766200000000004</v>
      </c>
      <c r="Y1714" s="100">
        <f t="shared" si="133"/>
        <v>-154.88226987954266</v>
      </c>
      <c r="Z1714">
        <v>0.61556</v>
      </c>
      <c r="AA1714" s="100">
        <f t="shared" si="134"/>
        <v>-160.11861408802415</v>
      </c>
      <c r="AB1714">
        <v>0.43333300000000002</v>
      </c>
      <c r="AC1714">
        <v>-1</v>
      </c>
      <c r="AD1714">
        <v>3</v>
      </c>
      <c r="AE1714">
        <v>18</v>
      </c>
      <c r="AF1714" t="s">
        <v>229</v>
      </c>
      <c r="AG1714" s="99" t="s">
        <v>324</v>
      </c>
      <c r="AH1714">
        <v>-1</v>
      </c>
      <c r="AI1714">
        <v>21</v>
      </c>
      <c r="AJ1714">
        <v>1</v>
      </c>
    </row>
    <row r="1715" spans="1:37" x14ac:dyDescent="0.2">
      <c r="A1715">
        <v>824914</v>
      </c>
      <c r="B1715" s="85">
        <v>46178</v>
      </c>
      <c r="C1715">
        <v>2026</v>
      </c>
      <c r="D1715">
        <v>6.1</v>
      </c>
      <c r="E1715">
        <v>8.5</v>
      </c>
      <c r="F1715">
        <v>100</v>
      </c>
      <c r="G1715">
        <v>0</v>
      </c>
      <c r="H1715">
        <v>-143</v>
      </c>
      <c r="I1715">
        <v>0.58847700000000003</v>
      </c>
      <c r="J1715">
        <v>-141</v>
      </c>
      <c r="K1715">
        <v>-143</v>
      </c>
      <c r="L1715">
        <v>0.327106864</v>
      </c>
      <c r="M1715">
        <v>22</v>
      </c>
      <c r="N1715">
        <v>130</v>
      </c>
      <c r="O1715">
        <v>0.43478299999999998</v>
      </c>
      <c r="P1715">
        <v>128</v>
      </c>
      <c r="Q1715">
        <v>130</v>
      </c>
      <c r="R1715" s="99">
        <v>0.50401557900000005</v>
      </c>
      <c r="S1715" s="102">
        <f t="shared" si="130"/>
        <v>101.61923593967079</v>
      </c>
      <c r="T1715" s="99">
        <v>0.53638195399999999</v>
      </c>
      <c r="U1715" s="102">
        <f t="shared" si="131"/>
        <v>115.69479631515465</v>
      </c>
      <c r="V1715">
        <v>0.533744</v>
      </c>
      <c r="W1715" s="100">
        <f t="shared" si="132"/>
        <v>-114.47445180330118</v>
      </c>
      <c r="X1715">
        <v>0.58823800000000004</v>
      </c>
      <c r="Y1715" s="100">
        <f t="shared" si="133"/>
        <v>-142.85873878599776</v>
      </c>
      <c r="Z1715">
        <v>0.50676299999999996</v>
      </c>
      <c r="AA1715" s="100">
        <f t="shared" si="134"/>
        <v>-102.74229224490456</v>
      </c>
      <c r="AB1715">
        <v>0.73847700000000005</v>
      </c>
      <c r="AC1715">
        <v>1</v>
      </c>
      <c r="AD1715">
        <v>6</v>
      </c>
      <c r="AE1715">
        <v>3</v>
      </c>
      <c r="AF1715" t="s">
        <v>228</v>
      </c>
      <c r="AG1715" s="99" t="s">
        <v>325</v>
      </c>
      <c r="AH1715">
        <v>1</v>
      </c>
      <c r="AI1715">
        <v>9</v>
      </c>
      <c r="AJ1715">
        <v>1</v>
      </c>
    </row>
    <row r="1716" spans="1:37" x14ac:dyDescent="0.2">
      <c r="A1716">
        <v>825073</v>
      </c>
      <c r="B1716" s="85">
        <v>46178</v>
      </c>
      <c r="C1716">
        <v>2026</v>
      </c>
      <c r="D1716">
        <v>6.1</v>
      </c>
      <c r="E1716">
        <v>9</v>
      </c>
      <c r="F1716">
        <v>-104</v>
      </c>
      <c r="G1716">
        <v>1</v>
      </c>
      <c r="H1716">
        <v>-128</v>
      </c>
      <c r="I1716">
        <v>0.56140400000000001</v>
      </c>
      <c r="J1716">
        <v>-128</v>
      </c>
      <c r="K1716">
        <v>-128</v>
      </c>
      <c r="L1716">
        <v>0.340368381</v>
      </c>
      <c r="M1716">
        <v>16</v>
      </c>
      <c r="N1716">
        <v>116</v>
      </c>
      <c r="O1716">
        <v>0.46296300000000001</v>
      </c>
      <c r="P1716">
        <v>116</v>
      </c>
      <c r="Q1716">
        <v>116</v>
      </c>
      <c r="R1716" s="99">
        <v>0.48256986400000002</v>
      </c>
      <c r="S1716" s="102">
        <f t="shared" si="130"/>
        <v>-107.2238808513745</v>
      </c>
      <c r="T1716" s="99">
        <v>0.53256355</v>
      </c>
      <c r="U1716" s="102">
        <f t="shared" si="131"/>
        <v>113.9328244513238</v>
      </c>
      <c r="V1716">
        <v>0.60967800000000005</v>
      </c>
      <c r="W1716" s="100">
        <f t="shared" si="132"/>
        <v>-156.19872822951311</v>
      </c>
      <c r="X1716">
        <v>0.60286399999999996</v>
      </c>
      <c r="Y1716" s="100">
        <f t="shared" si="133"/>
        <v>-151.80290882720274</v>
      </c>
      <c r="Z1716">
        <v>0.57569499999999996</v>
      </c>
      <c r="AA1716" s="100">
        <f t="shared" si="134"/>
        <v>-135.67952298464544</v>
      </c>
      <c r="AB1716">
        <v>0.41140399999999999</v>
      </c>
      <c r="AC1716">
        <v>-1</v>
      </c>
      <c r="AD1716">
        <v>1</v>
      </c>
      <c r="AE1716">
        <v>14</v>
      </c>
      <c r="AF1716" t="s">
        <v>229</v>
      </c>
      <c r="AG1716" s="99" t="s">
        <v>324</v>
      </c>
      <c r="AH1716">
        <v>-1</v>
      </c>
      <c r="AI1716">
        <v>15</v>
      </c>
      <c r="AJ1716">
        <v>1</v>
      </c>
    </row>
    <row r="1717" spans="1:37" x14ac:dyDescent="0.2">
      <c r="B1717" s="85"/>
      <c r="R1717" s="99"/>
      <c r="S1717" s="102" t="s">
        <v>2</v>
      </c>
      <c r="T1717" s="99"/>
      <c r="U1717" s="102" t="s">
        <v>2</v>
      </c>
      <c r="V1717" t="s">
        <v>2</v>
      </c>
      <c r="W1717" s="100" t="s">
        <v>2</v>
      </c>
      <c r="X1717" t="s">
        <v>2</v>
      </c>
      <c r="Y1717" s="100" t="s">
        <v>2</v>
      </c>
      <c r="Z1717" s="100" t="s">
        <v>2</v>
      </c>
      <c r="AA1717" s="100" t="s">
        <v>2</v>
      </c>
      <c r="AB1717" s="100" t="s">
        <v>2</v>
      </c>
      <c r="AC1717" s="100" t="s">
        <v>2</v>
      </c>
      <c r="AD1717" s="100" t="s">
        <v>2</v>
      </c>
      <c r="AE1717" s="100" t="s">
        <v>2</v>
      </c>
      <c r="AF1717" s="100" t="s">
        <v>2</v>
      </c>
      <c r="AG1717" s="100" t="s">
        <v>2</v>
      </c>
      <c r="AH1717" s="100" t="s">
        <v>2</v>
      </c>
      <c r="AI1717" s="100" t="s">
        <v>2</v>
      </c>
      <c r="AJ1717" s="100" t="s">
        <v>2</v>
      </c>
      <c r="AK1717" s="100" t="s">
        <v>2</v>
      </c>
    </row>
    <row r="1718" spans="1:37" x14ac:dyDescent="0.2">
      <c r="B1718" s="85"/>
      <c r="R1718" s="99"/>
      <c r="S1718" s="102"/>
      <c r="T1718" s="99"/>
      <c r="U1718" s="102"/>
      <c r="W1718" s="100"/>
      <c r="Y1718" s="100"/>
      <c r="AA1718" s="100"/>
      <c r="AG1718" s="99"/>
    </row>
    <row r="1719" spans="1:37" x14ac:dyDescent="0.2">
      <c r="B1719" s="85"/>
      <c r="R1719" s="99"/>
      <c r="S1719" s="102"/>
      <c r="T1719" s="99"/>
      <c r="U1719" s="102"/>
      <c r="W1719" s="100"/>
      <c r="Y1719" s="100"/>
      <c r="AA1719" s="100"/>
      <c r="AG1719" s="99"/>
    </row>
    <row r="1720" spans="1:37" x14ac:dyDescent="0.2">
      <c r="B1720" s="85"/>
      <c r="R1720" s="99"/>
      <c r="S1720" s="102"/>
      <c r="T1720" s="99"/>
      <c r="U1720" s="102"/>
      <c r="W1720" s="100"/>
      <c r="Y1720" s="100"/>
      <c r="AA1720" s="100"/>
      <c r="AG1720" s="99"/>
    </row>
    <row r="1721" spans="1:37" x14ac:dyDescent="0.2">
      <c r="B1721" s="85"/>
      <c r="R1721" s="99"/>
      <c r="S1721" s="102"/>
      <c r="T1721" s="99"/>
      <c r="U1721" s="102"/>
      <c r="W1721" s="100"/>
      <c r="Y1721" s="100"/>
      <c r="AA1721" s="100"/>
      <c r="AG1721" s="99"/>
    </row>
    <row r="1722" spans="1:37" x14ac:dyDescent="0.2">
      <c r="B1722" s="85"/>
      <c r="R1722" s="99"/>
      <c r="S1722" s="102"/>
      <c r="T1722" s="99"/>
      <c r="U1722" s="102"/>
      <c r="W1722" s="100"/>
      <c r="Y1722" s="100"/>
      <c r="AA1722" s="100"/>
      <c r="AG1722" s="99"/>
    </row>
    <row r="1723" spans="1:37" x14ac:dyDescent="0.2">
      <c r="B1723" s="85"/>
      <c r="R1723" s="99"/>
      <c r="S1723" s="102"/>
      <c r="T1723" s="99"/>
      <c r="U1723" s="102"/>
      <c r="W1723" s="100"/>
      <c r="Y1723" s="100"/>
      <c r="AA1723" s="100"/>
      <c r="AG1723" s="99"/>
    </row>
    <row r="1724" spans="1:37" x14ac:dyDescent="0.2">
      <c r="B1724" s="85"/>
      <c r="R1724" s="99"/>
      <c r="S1724" s="102"/>
      <c r="T1724" s="99"/>
      <c r="U1724" s="102"/>
      <c r="W1724" s="100"/>
      <c r="Y1724" s="100"/>
      <c r="AA1724" s="100"/>
      <c r="AG1724" s="99"/>
    </row>
    <row r="1725" spans="1:37" x14ac:dyDescent="0.2">
      <c r="B1725" s="85"/>
      <c r="R1725" s="99"/>
      <c r="S1725" s="102"/>
      <c r="T1725" s="99"/>
      <c r="U1725" s="102"/>
      <c r="W1725" s="100"/>
      <c r="Y1725" s="100"/>
      <c r="AA1725" s="100"/>
      <c r="AG1725" s="99"/>
    </row>
    <row r="1726" spans="1:37" x14ac:dyDescent="0.2">
      <c r="B1726" s="85"/>
      <c r="R1726" s="99"/>
      <c r="S1726" s="102"/>
      <c r="T1726" s="99"/>
      <c r="U1726" s="102"/>
      <c r="W1726" s="100"/>
      <c r="Y1726" s="100"/>
      <c r="AA1726" s="100"/>
      <c r="AG1726" s="99"/>
    </row>
    <row r="1727" spans="1:37" x14ac:dyDescent="0.2">
      <c r="B1727" s="85"/>
      <c r="R1727" s="99"/>
      <c r="S1727" s="102"/>
      <c r="T1727" s="99"/>
      <c r="U1727" s="102"/>
      <c r="W1727" s="100"/>
      <c r="Y1727" s="100"/>
      <c r="AA1727" s="100"/>
      <c r="AG1727" s="99"/>
    </row>
    <row r="1728" spans="1:37" x14ac:dyDescent="0.2">
      <c r="B1728" s="85"/>
      <c r="R1728" s="99"/>
      <c r="S1728" s="102"/>
      <c r="T1728" s="99"/>
      <c r="U1728" s="102"/>
      <c r="W1728" s="100"/>
      <c r="Y1728" s="100"/>
      <c r="AA1728" s="100"/>
      <c r="AG1728" s="99"/>
    </row>
    <row r="1729" spans="2:33" x14ac:dyDescent="0.2">
      <c r="B1729" s="85"/>
      <c r="R1729" s="99"/>
      <c r="S1729" s="102"/>
      <c r="T1729" s="99"/>
      <c r="U1729" s="102"/>
      <c r="W1729" s="100"/>
      <c r="Y1729" s="100"/>
      <c r="AA1729" s="100"/>
      <c r="AG1729" s="99"/>
    </row>
    <row r="1730" spans="2:33" x14ac:dyDescent="0.2">
      <c r="B1730" s="85"/>
      <c r="R1730" s="99"/>
      <c r="S1730" s="102"/>
      <c r="T1730" s="99"/>
      <c r="U1730" s="102"/>
      <c r="W1730" s="100"/>
      <c r="Y1730" s="100"/>
      <c r="AA1730" s="100"/>
      <c r="AG1730" s="99"/>
    </row>
    <row r="1731" spans="2:33" x14ac:dyDescent="0.2">
      <c r="B1731" s="85"/>
      <c r="R1731" s="99"/>
      <c r="S1731" s="102"/>
      <c r="T1731" s="99"/>
      <c r="U1731" s="102"/>
      <c r="W1731" s="100"/>
      <c r="Y1731" s="100"/>
      <c r="AA1731" s="100"/>
      <c r="AG1731" s="99"/>
    </row>
    <row r="1732" spans="2:33" x14ac:dyDescent="0.2">
      <c r="B1732" s="85"/>
      <c r="R1732" s="99"/>
      <c r="S1732" s="102"/>
      <c r="T1732" s="99"/>
      <c r="U1732" s="102"/>
      <c r="W1732" s="100"/>
      <c r="Y1732" s="100"/>
      <c r="AA1732" s="100"/>
      <c r="AG1732" s="99"/>
    </row>
    <row r="1733" spans="2:33" x14ac:dyDescent="0.2">
      <c r="B1733" s="85"/>
      <c r="R1733" s="99"/>
      <c r="S1733" s="102"/>
      <c r="T1733" s="99"/>
      <c r="U1733" s="102"/>
      <c r="W1733" s="100"/>
      <c r="Y1733" s="100"/>
      <c r="AA1733" s="100"/>
      <c r="AG1733" s="99"/>
    </row>
    <row r="1734" spans="2:33" x14ac:dyDescent="0.2">
      <c r="B1734" s="85"/>
      <c r="R1734" s="99"/>
      <c r="S1734" s="102"/>
      <c r="T1734" s="99"/>
      <c r="U1734" s="102"/>
      <c r="W1734" s="100"/>
      <c r="Y1734" s="100"/>
      <c r="AA1734" s="100"/>
      <c r="AG1734" s="99"/>
    </row>
    <row r="1735" spans="2:33" x14ac:dyDescent="0.2">
      <c r="B1735" s="85"/>
      <c r="R1735" s="99"/>
      <c r="S1735" s="102"/>
      <c r="T1735" s="99"/>
      <c r="U1735" s="102"/>
      <c r="W1735" s="100"/>
      <c r="Y1735" s="100"/>
      <c r="AA1735" s="100"/>
      <c r="AG1735" s="99"/>
    </row>
    <row r="1736" spans="2:33" x14ac:dyDescent="0.2">
      <c r="B1736" s="85"/>
      <c r="R1736" s="99"/>
      <c r="S1736" s="102"/>
      <c r="T1736" s="99"/>
      <c r="U1736" s="102"/>
      <c r="W1736" s="100"/>
      <c r="Y1736" s="100"/>
      <c r="AA1736" s="100"/>
      <c r="AG1736" s="99"/>
    </row>
    <row r="1737" spans="2:33" x14ac:dyDescent="0.2">
      <c r="B1737" s="85"/>
      <c r="R1737" s="99"/>
      <c r="S1737" s="102"/>
      <c r="T1737" s="99"/>
      <c r="U1737" s="102"/>
      <c r="W1737" s="100"/>
      <c r="Y1737" s="100"/>
      <c r="AA1737" s="100"/>
      <c r="AG1737" s="99"/>
    </row>
    <row r="1738" spans="2:33" x14ac:dyDescent="0.2">
      <c r="B1738" s="85"/>
      <c r="R1738" s="99"/>
      <c r="S1738" s="102"/>
      <c r="T1738" s="99"/>
      <c r="U1738" s="102"/>
      <c r="W1738" s="100"/>
      <c r="Y1738" s="100"/>
      <c r="AA1738" s="100"/>
      <c r="AG1738" s="99"/>
    </row>
    <row r="1739" spans="2:33" x14ac:dyDescent="0.2">
      <c r="B1739" s="85"/>
      <c r="R1739" s="99"/>
      <c r="S1739" s="102"/>
      <c r="T1739" s="99"/>
      <c r="U1739" s="102"/>
      <c r="W1739" s="100"/>
      <c r="Y1739" s="100"/>
      <c r="AA1739" s="100"/>
      <c r="AG1739" s="99"/>
    </row>
    <row r="1740" spans="2:33" x14ac:dyDescent="0.2">
      <c r="B1740" s="85"/>
      <c r="R1740" s="99"/>
      <c r="S1740" s="102"/>
      <c r="T1740" s="99"/>
      <c r="U1740" s="102"/>
      <c r="W1740" s="100"/>
      <c r="Y1740" s="100"/>
      <c r="AA1740" s="100"/>
      <c r="AG1740" s="99"/>
    </row>
    <row r="1741" spans="2:33" x14ac:dyDescent="0.2">
      <c r="B1741" s="85"/>
      <c r="R1741" s="99"/>
      <c r="S1741" s="102"/>
      <c r="T1741" s="99"/>
      <c r="U1741" s="102"/>
      <c r="W1741" s="100"/>
      <c r="Y1741" s="100"/>
      <c r="AA1741" s="100"/>
      <c r="AG1741" s="99"/>
    </row>
    <row r="1742" spans="2:33" x14ac:dyDescent="0.2">
      <c r="B1742" s="85"/>
      <c r="R1742" s="99"/>
      <c r="S1742" s="102"/>
      <c r="T1742" s="99"/>
      <c r="U1742" s="102"/>
      <c r="W1742" s="100"/>
      <c r="Y1742" s="100"/>
      <c r="AA1742" s="100"/>
      <c r="AG1742" s="99"/>
    </row>
    <row r="1743" spans="2:33" x14ac:dyDescent="0.2">
      <c r="B1743" s="85"/>
      <c r="R1743" s="99"/>
      <c r="S1743" s="102"/>
      <c r="T1743" s="99"/>
      <c r="U1743" s="102"/>
      <c r="W1743" s="100"/>
      <c r="Y1743" s="100"/>
      <c r="AA1743" s="100"/>
      <c r="AG1743" s="99"/>
    </row>
    <row r="1744" spans="2:33" x14ac:dyDescent="0.2">
      <c r="B1744" s="85"/>
      <c r="R1744" s="99"/>
      <c r="S1744" s="102"/>
      <c r="T1744" s="99"/>
      <c r="U1744" s="102"/>
      <c r="W1744" s="100"/>
      <c r="Y1744" s="100"/>
      <c r="AA1744" s="100"/>
      <c r="AG1744" s="99"/>
    </row>
    <row r="1745" spans="2:33" x14ac:dyDescent="0.2">
      <c r="B1745" s="85"/>
      <c r="R1745" s="99"/>
      <c r="S1745" s="102"/>
      <c r="T1745" s="99"/>
      <c r="U1745" s="102"/>
      <c r="W1745" s="100"/>
      <c r="Y1745" s="100"/>
      <c r="AA1745" s="100"/>
      <c r="AG1745" s="99"/>
    </row>
    <row r="1746" spans="2:33" x14ac:dyDescent="0.2">
      <c r="B1746" s="85"/>
      <c r="R1746" s="99"/>
      <c r="S1746" s="102"/>
      <c r="T1746" s="99"/>
      <c r="U1746" s="102"/>
      <c r="W1746" s="100"/>
      <c r="Y1746" s="100"/>
      <c r="AA1746" s="100"/>
      <c r="AG1746" s="99"/>
    </row>
    <row r="1747" spans="2:33" x14ac:dyDescent="0.2">
      <c r="B1747" s="85"/>
      <c r="R1747" s="99"/>
      <c r="S1747" s="102"/>
      <c r="T1747" s="99"/>
      <c r="U1747" s="102"/>
      <c r="W1747" s="100"/>
      <c r="Y1747" s="100"/>
      <c r="AA1747" s="100"/>
      <c r="AG1747" s="99"/>
    </row>
    <row r="1748" spans="2:33" x14ac:dyDescent="0.2">
      <c r="B1748" s="85"/>
      <c r="R1748" s="99"/>
      <c r="S1748" s="102"/>
      <c r="T1748" s="99"/>
      <c r="U1748" s="102"/>
      <c r="W1748" s="100"/>
      <c r="Y1748" s="100"/>
      <c r="AA1748" s="100"/>
      <c r="AG1748" s="99"/>
    </row>
    <row r="1749" spans="2:33" x14ac:dyDescent="0.2">
      <c r="B1749" s="85"/>
      <c r="R1749" s="99"/>
      <c r="S1749" s="102"/>
      <c r="T1749" s="99"/>
      <c r="U1749" s="102"/>
      <c r="W1749" s="100"/>
      <c r="Y1749" s="100"/>
      <c r="AA1749" s="100"/>
      <c r="AG1749" s="99"/>
    </row>
    <row r="1750" spans="2:33" x14ac:dyDescent="0.2">
      <c r="B1750" s="85"/>
      <c r="R1750" s="99"/>
      <c r="S1750" s="102"/>
      <c r="T1750" s="99"/>
      <c r="U1750" s="102"/>
      <c r="W1750" s="100"/>
      <c r="Y1750" s="100"/>
      <c r="AA1750" s="100"/>
      <c r="AG1750" s="99"/>
    </row>
    <row r="1751" spans="2:33" x14ac:dyDescent="0.2">
      <c r="B1751" s="85"/>
      <c r="R1751" s="99"/>
      <c r="S1751" s="102"/>
      <c r="T1751" s="99"/>
      <c r="U1751" s="102"/>
      <c r="W1751" s="100"/>
      <c r="Y1751" s="100"/>
      <c r="AA1751" s="100"/>
      <c r="AG1751" s="99"/>
    </row>
    <row r="1752" spans="2:33" x14ac:dyDescent="0.2">
      <c r="B1752" s="85"/>
      <c r="R1752" s="99"/>
      <c r="S1752" s="102"/>
      <c r="T1752" s="99"/>
      <c r="U1752" s="102"/>
      <c r="W1752" s="100"/>
      <c r="Y1752" s="100"/>
      <c r="AA1752" s="100"/>
      <c r="AG1752" s="99"/>
    </row>
    <row r="1753" spans="2:33" x14ac:dyDescent="0.2">
      <c r="B1753" s="85"/>
      <c r="R1753" s="99"/>
      <c r="S1753" s="102"/>
      <c r="T1753" s="99"/>
      <c r="U1753" s="102"/>
      <c r="W1753" s="100"/>
      <c r="Y1753" s="100"/>
      <c r="AA1753" s="100"/>
      <c r="AG1753" s="99"/>
    </row>
    <row r="1754" spans="2:33" x14ac:dyDescent="0.2">
      <c r="B1754" s="85"/>
      <c r="R1754" s="99"/>
      <c r="S1754" s="102"/>
      <c r="T1754" s="99"/>
      <c r="U1754" s="102"/>
      <c r="W1754" s="100"/>
      <c r="Y1754" s="100"/>
      <c r="AA1754" s="100"/>
      <c r="AG1754" s="99"/>
    </row>
    <row r="1755" spans="2:33" x14ac:dyDescent="0.2">
      <c r="B1755" s="85"/>
      <c r="R1755" s="99"/>
      <c r="S1755" s="102"/>
      <c r="T1755" s="99"/>
      <c r="U1755" s="102"/>
      <c r="W1755" s="100"/>
      <c r="Y1755" s="100"/>
      <c r="AA1755" s="100"/>
      <c r="AG1755" s="99"/>
    </row>
    <row r="1756" spans="2:33" x14ac:dyDescent="0.2">
      <c r="B1756" s="85"/>
      <c r="R1756" s="99"/>
      <c r="S1756" s="102"/>
      <c r="T1756" s="99"/>
      <c r="U1756" s="102"/>
      <c r="W1756" s="100"/>
      <c r="Y1756" s="100"/>
      <c r="AA1756" s="100"/>
      <c r="AG1756" s="99"/>
    </row>
    <row r="1757" spans="2:33" x14ac:dyDescent="0.2">
      <c r="B1757" s="85"/>
      <c r="R1757" s="99"/>
      <c r="S1757" s="102"/>
      <c r="T1757" s="99"/>
      <c r="U1757" s="102"/>
      <c r="W1757" s="100"/>
      <c r="Y1757" s="100"/>
      <c r="AA1757" s="100"/>
      <c r="AG1757" s="99"/>
    </row>
    <row r="1758" spans="2:33" x14ac:dyDescent="0.2">
      <c r="B1758" s="85"/>
      <c r="R1758" s="99"/>
      <c r="S1758" s="102"/>
      <c r="T1758" s="99"/>
      <c r="U1758" s="102"/>
      <c r="W1758" s="100"/>
      <c r="Y1758" s="100"/>
      <c r="AA1758" s="100"/>
      <c r="AG1758" s="99"/>
    </row>
    <row r="1759" spans="2:33" x14ac:dyDescent="0.2">
      <c r="B1759" s="85"/>
      <c r="R1759" s="99"/>
      <c r="S1759" s="102"/>
      <c r="T1759" s="99"/>
      <c r="U1759" s="102"/>
      <c r="W1759" s="100"/>
      <c r="Y1759" s="100"/>
      <c r="AA1759" s="100"/>
      <c r="AG1759" s="99"/>
    </row>
    <row r="1760" spans="2:33" x14ac:dyDescent="0.2">
      <c r="B1760" s="85"/>
      <c r="R1760" s="99"/>
      <c r="S1760" s="102"/>
      <c r="T1760" s="99"/>
      <c r="U1760" s="102"/>
      <c r="W1760" s="100"/>
      <c r="Y1760" s="100"/>
      <c r="AA1760" s="100"/>
      <c r="AG1760" s="99"/>
    </row>
    <row r="1761" spans="2:33" x14ac:dyDescent="0.2">
      <c r="B1761" s="85"/>
      <c r="R1761" s="99"/>
      <c r="S1761" s="102"/>
      <c r="T1761" s="99"/>
      <c r="U1761" s="102"/>
      <c r="W1761" s="100"/>
      <c r="Y1761" s="100"/>
      <c r="AA1761" s="100"/>
      <c r="AG1761" s="99"/>
    </row>
    <row r="1762" spans="2:33" x14ac:dyDescent="0.2">
      <c r="B1762" s="85"/>
      <c r="R1762" s="99"/>
      <c r="S1762" s="102"/>
      <c r="T1762" s="99"/>
      <c r="U1762" s="102"/>
      <c r="W1762" s="100"/>
      <c r="Y1762" s="100"/>
      <c r="AA1762" s="100"/>
      <c r="AG1762" s="99"/>
    </row>
    <row r="1763" spans="2:33" x14ac:dyDescent="0.2">
      <c r="B1763" s="85"/>
      <c r="R1763" s="99"/>
      <c r="S1763" s="102"/>
      <c r="T1763" s="99"/>
      <c r="U1763" s="102"/>
      <c r="W1763" s="100"/>
      <c r="Y1763" s="100"/>
      <c r="AA1763" s="100"/>
      <c r="AG1763" s="99"/>
    </row>
    <row r="1764" spans="2:33" x14ac:dyDescent="0.2">
      <c r="B1764" s="85"/>
      <c r="R1764" s="99"/>
      <c r="S1764" s="102"/>
      <c r="T1764" s="99"/>
      <c r="U1764" s="102"/>
      <c r="W1764" s="100"/>
      <c r="Y1764" s="100"/>
      <c r="AA1764" s="100"/>
      <c r="AG1764" s="99"/>
    </row>
    <row r="1765" spans="2:33" x14ac:dyDescent="0.2">
      <c r="B1765" s="85"/>
      <c r="R1765" s="99"/>
      <c r="S1765" s="102"/>
      <c r="T1765" s="99"/>
      <c r="U1765" s="102"/>
      <c r="W1765" s="100"/>
      <c r="Y1765" s="100"/>
      <c r="AA1765" s="100"/>
      <c r="AG1765" s="99"/>
    </row>
    <row r="1766" spans="2:33" x14ac:dyDescent="0.2">
      <c r="B1766" s="85"/>
      <c r="R1766" s="99"/>
      <c r="S1766" s="102"/>
      <c r="T1766" s="99"/>
      <c r="U1766" s="102"/>
      <c r="W1766" s="100"/>
      <c r="Y1766" s="100"/>
      <c r="AA1766" s="100"/>
      <c r="AG1766" s="99"/>
    </row>
    <row r="1767" spans="2:33" x14ac:dyDescent="0.2">
      <c r="B1767" s="85"/>
      <c r="R1767" s="99"/>
      <c r="S1767" s="102"/>
      <c r="T1767" s="99"/>
      <c r="U1767" s="102"/>
      <c r="W1767" s="100"/>
      <c r="Y1767" s="100"/>
      <c r="AA1767" s="100"/>
      <c r="AG1767" s="99"/>
    </row>
    <row r="1768" spans="2:33" x14ac:dyDescent="0.2">
      <c r="B1768" s="85"/>
      <c r="R1768" s="99"/>
      <c r="S1768" s="102"/>
      <c r="T1768" s="99"/>
      <c r="U1768" s="102"/>
      <c r="W1768" s="100"/>
      <c r="Y1768" s="100"/>
      <c r="AA1768" s="100"/>
      <c r="AG1768" s="99"/>
    </row>
    <row r="1769" spans="2:33" x14ac:dyDescent="0.2">
      <c r="B1769" s="85"/>
      <c r="R1769" s="99"/>
      <c r="S1769" s="102"/>
      <c r="T1769" s="99"/>
      <c r="U1769" s="102"/>
      <c r="W1769" s="100"/>
      <c r="Y1769" s="100"/>
      <c r="AA1769" s="100"/>
      <c r="AG1769" s="99"/>
    </row>
    <row r="1770" spans="2:33" x14ac:dyDescent="0.2">
      <c r="B1770" s="85"/>
      <c r="R1770" s="99"/>
      <c r="S1770" s="102"/>
      <c r="T1770" s="99"/>
      <c r="U1770" s="102"/>
      <c r="W1770" s="100"/>
      <c r="Y1770" s="100"/>
      <c r="AA1770" s="100"/>
      <c r="AG1770" s="99"/>
    </row>
    <row r="1771" spans="2:33" x14ac:dyDescent="0.2">
      <c r="B1771" s="85"/>
      <c r="R1771" s="99"/>
      <c r="S1771" s="102"/>
      <c r="T1771" s="99"/>
      <c r="U1771" s="102"/>
      <c r="W1771" s="100"/>
      <c r="Y1771" s="100"/>
      <c r="AA1771" s="100"/>
      <c r="AG1771" s="99"/>
    </row>
    <row r="1772" spans="2:33" x14ac:dyDescent="0.2">
      <c r="B1772" s="85"/>
      <c r="R1772" s="99"/>
      <c r="S1772" s="102"/>
      <c r="T1772" s="99"/>
      <c r="U1772" s="102"/>
      <c r="W1772" s="100"/>
      <c r="Y1772" s="100"/>
      <c r="AA1772" s="100"/>
      <c r="AG1772" s="99"/>
    </row>
    <row r="1773" spans="2:33" x14ac:dyDescent="0.2">
      <c r="B1773" s="85"/>
      <c r="R1773" s="99"/>
      <c r="S1773" s="102"/>
      <c r="T1773" s="99"/>
      <c r="U1773" s="102"/>
      <c r="W1773" s="100"/>
      <c r="Y1773" s="100"/>
      <c r="AA1773" s="100"/>
      <c r="AG1773" s="99"/>
    </row>
    <row r="1774" spans="2:33" x14ac:dyDescent="0.2">
      <c r="B1774" s="85"/>
      <c r="R1774" s="99"/>
      <c r="S1774" s="102"/>
      <c r="T1774" s="99"/>
      <c r="U1774" s="102"/>
      <c r="W1774" s="100"/>
      <c r="Y1774" s="100"/>
      <c r="AA1774" s="100"/>
      <c r="AG1774" s="99"/>
    </row>
    <row r="1775" spans="2:33" x14ac:dyDescent="0.2">
      <c r="B1775" s="85"/>
      <c r="R1775" s="99"/>
      <c r="S1775" s="102"/>
      <c r="T1775" s="99"/>
      <c r="U1775" s="102"/>
      <c r="W1775" s="100"/>
      <c r="Y1775" s="100"/>
      <c r="AA1775" s="100"/>
      <c r="AG1775" s="99"/>
    </row>
    <row r="1776" spans="2:33" x14ac:dyDescent="0.2">
      <c r="B1776" s="85"/>
      <c r="R1776" s="99"/>
      <c r="S1776" s="102"/>
      <c r="T1776" s="99"/>
      <c r="U1776" s="102"/>
      <c r="W1776" s="100"/>
      <c r="Y1776" s="100"/>
      <c r="AA1776" s="100"/>
      <c r="AG1776" s="99"/>
    </row>
    <row r="1777" spans="2:33" x14ac:dyDescent="0.2">
      <c r="B1777" s="85"/>
      <c r="R1777" s="99"/>
      <c r="S1777" s="102"/>
      <c r="T1777" s="99"/>
      <c r="U1777" s="102"/>
      <c r="W1777" s="100"/>
      <c r="Y1777" s="100"/>
      <c r="AA1777" s="100"/>
      <c r="AG1777" s="99"/>
    </row>
    <row r="1778" spans="2:33" x14ac:dyDescent="0.2">
      <c r="B1778" s="85"/>
      <c r="R1778" s="99"/>
      <c r="S1778" s="102"/>
      <c r="T1778" s="99"/>
      <c r="U1778" s="102"/>
      <c r="W1778" s="100"/>
      <c r="Y1778" s="100"/>
      <c r="AA1778" s="100"/>
      <c r="AG1778" s="99"/>
    </row>
    <row r="1779" spans="2:33" x14ac:dyDescent="0.2">
      <c r="B1779" s="85"/>
      <c r="R1779" s="99"/>
      <c r="S1779" s="102"/>
      <c r="T1779" s="99"/>
      <c r="U1779" s="102"/>
      <c r="W1779" s="100"/>
      <c r="Y1779" s="100"/>
      <c r="AA1779" s="100"/>
      <c r="AG1779" s="99"/>
    </row>
    <row r="1780" spans="2:33" x14ac:dyDescent="0.2">
      <c r="B1780" s="85"/>
      <c r="R1780" s="99"/>
      <c r="S1780" s="102"/>
      <c r="T1780" s="99"/>
      <c r="U1780" s="102"/>
      <c r="W1780" s="100"/>
      <c r="Y1780" s="100"/>
      <c r="AA1780" s="100"/>
      <c r="AG1780" s="99"/>
    </row>
    <row r="1781" spans="2:33" x14ac:dyDescent="0.2">
      <c r="B1781" s="85"/>
      <c r="R1781" s="99"/>
      <c r="S1781" s="102"/>
      <c r="T1781" s="99"/>
      <c r="U1781" s="102"/>
      <c r="W1781" s="100"/>
      <c r="Y1781" s="100"/>
      <c r="AA1781" s="100"/>
      <c r="AG1781" s="99"/>
    </row>
    <row r="1782" spans="2:33" x14ac:dyDescent="0.2">
      <c r="B1782" s="85"/>
      <c r="R1782" s="99"/>
      <c r="S1782" s="102"/>
      <c r="T1782" s="99"/>
      <c r="U1782" s="102"/>
      <c r="W1782" s="100"/>
      <c r="Y1782" s="100"/>
      <c r="AA1782" s="100"/>
      <c r="AG1782" s="99"/>
    </row>
    <row r="1783" spans="2:33" x14ac:dyDescent="0.2">
      <c r="B1783" s="85"/>
      <c r="R1783" s="99"/>
      <c r="S1783" s="102"/>
      <c r="T1783" s="99"/>
      <c r="U1783" s="102"/>
      <c r="W1783" s="100"/>
      <c r="Y1783" s="100"/>
      <c r="AA1783" s="100"/>
      <c r="AG1783" s="99"/>
    </row>
    <row r="1784" spans="2:33" x14ac:dyDescent="0.2">
      <c r="B1784" s="85"/>
      <c r="R1784" s="99"/>
      <c r="S1784" s="102"/>
      <c r="T1784" s="99"/>
      <c r="U1784" s="102"/>
      <c r="W1784" s="100"/>
      <c r="Y1784" s="100"/>
      <c r="AA1784" s="100"/>
      <c r="AG1784" s="99"/>
    </row>
    <row r="1785" spans="2:33" x14ac:dyDescent="0.2">
      <c r="B1785" s="85"/>
      <c r="R1785" s="99"/>
      <c r="S1785" s="102"/>
      <c r="T1785" s="99"/>
      <c r="U1785" s="102"/>
      <c r="W1785" s="100"/>
      <c r="Y1785" s="100"/>
      <c r="AA1785" s="100"/>
      <c r="AG1785" s="99"/>
    </row>
    <row r="1786" spans="2:33" x14ac:dyDescent="0.2">
      <c r="B1786" s="85"/>
      <c r="R1786" s="99"/>
      <c r="S1786" s="102"/>
      <c r="T1786" s="99"/>
      <c r="U1786" s="102"/>
      <c r="W1786" s="100"/>
      <c r="Y1786" s="100"/>
      <c r="AA1786" s="100"/>
      <c r="AG1786" s="99"/>
    </row>
    <row r="1787" spans="2:33" x14ac:dyDescent="0.2">
      <c r="B1787" s="85"/>
      <c r="R1787" s="99"/>
      <c r="S1787" s="102"/>
      <c r="T1787" s="99"/>
      <c r="U1787" s="102"/>
      <c r="W1787" s="100"/>
      <c r="Y1787" s="100"/>
      <c r="AA1787" s="100"/>
      <c r="AG1787" s="99"/>
    </row>
    <row r="1788" spans="2:33" x14ac:dyDescent="0.2">
      <c r="B1788" s="85"/>
      <c r="R1788" s="99"/>
      <c r="S1788" s="102"/>
      <c r="T1788" s="99"/>
      <c r="U1788" s="102"/>
      <c r="W1788" s="100"/>
      <c r="Y1788" s="100"/>
      <c r="AA1788" s="100"/>
      <c r="AG1788" s="99"/>
    </row>
    <row r="1789" spans="2:33" x14ac:dyDescent="0.2">
      <c r="B1789" s="85"/>
      <c r="R1789" s="99"/>
      <c r="S1789" s="102"/>
      <c r="T1789" s="99"/>
      <c r="U1789" s="102"/>
      <c r="W1789" s="100"/>
      <c r="Y1789" s="100"/>
      <c r="AA1789" s="100"/>
      <c r="AG1789" s="99"/>
    </row>
    <row r="1790" spans="2:33" x14ac:dyDescent="0.2">
      <c r="B1790" s="85"/>
      <c r="R1790" s="99"/>
      <c r="S1790" s="102"/>
      <c r="T1790" s="99"/>
      <c r="U1790" s="102"/>
      <c r="W1790" s="100"/>
      <c r="Y1790" s="100"/>
      <c r="AA1790" s="100"/>
      <c r="AG1790" s="99"/>
    </row>
    <row r="1791" spans="2:33" x14ac:dyDescent="0.2">
      <c r="B1791" s="85"/>
      <c r="R1791" s="99"/>
      <c r="S1791" s="102"/>
      <c r="T1791" s="99"/>
      <c r="U1791" s="102"/>
      <c r="W1791" s="100"/>
      <c r="Y1791" s="100"/>
      <c r="AA1791" s="100"/>
      <c r="AG1791" s="99"/>
    </row>
    <row r="1792" spans="2:33" x14ac:dyDescent="0.2">
      <c r="B1792" s="85"/>
      <c r="R1792" s="99"/>
      <c r="S1792" s="102"/>
      <c r="T1792" s="99"/>
      <c r="U1792" s="102"/>
      <c r="W1792" s="100"/>
      <c r="Y1792" s="100"/>
      <c r="AA1792" s="100"/>
      <c r="AG1792" s="99"/>
    </row>
    <row r="1793" spans="2:33" x14ac:dyDescent="0.2">
      <c r="B1793" s="85"/>
      <c r="R1793" s="99"/>
      <c r="S1793" s="102"/>
      <c r="T1793" s="99"/>
      <c r="U1793" s="102"/>
      <c r="W1793" s="100"/>
      <c r="Y1793" s="100"/>
      <c r="AA1793" s="100"/>
      <c r="AG1793" s="99"/>
    </row>
    <row r="1794" spans="2:33" x14ac:dyDescent="0.2">
      <c r="B1794" s="85"/>
      <c r="R1794" s="99"/>
      <c r="S1794" s="102"/>
      <c r="T1794" s="99"/>
      <c r="U1794" s="102"/>
      <c r="W1794" s="100"/>
      <c r="Y1794" s="100"/>
      <c r="AA1794" s="100"/>
      <c r="AG1794" s="99"/>
    </row>
    <row r="1795" spans="2:33" x14ac:dyDescent="0.2">
      <c r="B1795" s="85"/>
      <c r="R1795" s="99"/>
      <c r="S1795" s="102"/>
      <c r="T1795" s="99"/>
      <c r="U1795" s="102"/>
      <c r="W1795" s="100"/>
      <c r="Y1795" s="100"/>
      <c r="AA1795" s="100"/>
      <c r="AG1795" s="99"/>
    </row>
    <row r="1796" spans="2:33" x14ac:dyDescent="0.2">
      <c r="B1796" s="85"/>
      <c r="R1796" s="99"/>
      <c r="S1796" s="102"/>
      <c r="T1796" s="99"/>
      <c r="U1796" s="102"/>
      <c r="W1796" s="100"/>
      <c r="Y1796" s="100"/>
      <c r="AA1796" s="100"/>
      <c r="AG1796" s="99"/>
    </row>
    <row r="1797" spans="2:33" x14ac:dyDescent="0.2">
      <c r="B1797" s="85"/>
      <c r="R1797" s="99"/>
      <c r="S1797" s="102"/>
      <c r="T1797" s="99"/>
      <c r="U1797" s="102"/>
      <c r="W1797" s="100"/>
      <c r="Y1797" s="100"/>
      <c r="AA1797" s="100"/>
      <c r="AG1797" s="99"/>
    </row>
    <row r="1798" spans="2:33" x14ac:dyDescent="0.2">
      <c r="B1798" s="85"/>
      <c r="R1798" s="99"/>
      <c r="S1798" s="102"/>
      <c r="T1798" s="99"/>
      <c r="U1798" s="102"/>
      <c r="W1798" s="100"/>
      <c r="Y1798" s="100"/>
      <c r="AA1798" s="100"/>
      <c r="AG1798" s="99"/>
    </row>
    <row r="1799" spans="2:33" x14ac:dyDescent="0.2">
      <c r="B1799" s="85"/>
      <c r="R1799" s="99"/>
      <c r="S1799" s="102"/>
      <c r="T1799" s="99"/>
      <c r="U1799" s="102"/>
      <c r="W1799" s="100"/>
      <c r="Y1799" s="100"/>
      <c r="AA1799" s="100"/>
      <c r="AG1799" s="99"/>
    </row>
    <row r="1800" spans="2:33" x14ac:dyDescent="0.2">
      <c r="B1800" s="85"/>
      <c r="R1800" s="99"/>
      <c r="S1800" s="102"/>
      <c r="T1800" s="99"/>
      <c r="U1800" s="102"/>
      <c r="W1800" s="100"/>
      <c r="Y1800" s="100"/>
      <c r="AA1800" s="100"/>
      <c r="AG1800" s="99"/>
    </row>
    <row r="1801" spans="2:33" x14ac:dyDescent="0.2">
      <c r="B1801" s="85"/>
      <c r="R1801" s="99"/>
      <c r="S1801" s="102"/>
      <c r="T1801" s="99"/>
      <c r="U1801" s="102"/>
      <c r="W1801" s="100"/>
      <c r="Y1801" s="100"/>
      <c r="AA1801" s="100"/>
      <c r="AG1801" s="99"/>
    </row>
    <row r="1802" spans="2:33" x14ac:dyDescent="0.2">
      <c r="B1802" s="85"/>
      <c r="R1802" s="99"/>
      <c r="S1802" s="102"/>
      <c r="T1802" s="99"/>
      <c r="U1802" s="102"/>
      <c r="W1802" s="100"/>
      <c r="Y1802" s="100"/>
      <c r="AA1802" s="100"/>
      <c r="AG1802" s="99"/>
    </row>
    <row r="1803" spans="2:33" x14ac:dyDescent="0.2">
      <c r="B1803" s="85"/>
      <c r="R1803" s="99"/>
      <c r="S1803" s="102"/>
      <c r="T1803" s="99"/>
      <c r="U1803" s="102"/>
      <c r="W1803" s="100"/>
      <c r="Y1803" s="100"/>
      <c r="AA1803" s="100"/>
      <c r="AG1803" s="99"/>
    </row>
    <row r="1804" spans="2:33" x14ac:dyDescent="0.2">
      <c r="B1804" s="85"/>
      <c r="R1804" s="99"/>
      <c r="S1804" s="102"/>
      <c r="T1804" s="99"/>
      <c r="U1804" s="102"/>
      <c r="W1804" s="100"/>
      <c r="Y1804" s="100"/>
      <c r="AA1804" s="100"/>
      <c r="AG1804" s="99"/>
    </row>
    <row r="1805" spans="2:33" x14ac:dyDescent="0.2">
      <c r="B1805" s="85"/>
      <c r="R1805" s="99"/>
      <c r="S1805" s="102"/>
      <c r="T1805" s="99"/>
      <c r="U1805" s="102"/>
      <c r="W1805" s="100"/>
      <c r="Y1805" s="100"/>
      <c r="AA1805" s="100"/>
      <c r="AG1805" s="99"/>
    </row>
    <row r="1806" spans="2:33" x14ac:dyDescent="0.2">
      <c r="B1806" s="85"/>
      <c r="R1806" s="99"/>
      <c r="S1806" s="102"/>
      <c r="T1806" s="99"/>
      <c r="U1806" s="102"/>
      <c r="W1806" s="100"/>
      <c r="Y1806" s="100"/>
      <c r="AA1806" s="100"/>
      <c r="AG1806" s="99"/>
    </row>
    <row r="1807" spans="2:33" x14ac:dyDescent="0.2">
      <c r="B1807" s="85"/>
      <c r="R1807" s="99"/>
      <c r="S1807" s="102"/>
      <c r="T1807" s="99"/>
      <c r="U1807" s="102"/>
      <c r="W1807" s="100"/>
      <c r="Y1807" s="100"/>
      <c r="AA1807" s="100"/>
      <c r="AG1807" s="99"/>
    </row>
    <row r="1808" spans="2:33" x14ac:dyDescent="0.2">
      <c r="B1808" s="85"/>
      <c r="R1808" s="99"/>
      <c r="S1808" s="102"/>
      <c r="T1808" s="99"/>
      <c r="U1808" s="102"/>
      <c r="W1808" s="100"/>
      <c r="Y1808" s="100"/>
      <c r="AA1808" s="100"/>
      <c r="AG1808" s="99"/>
    </row>
    <row r="1809" spans="2:33" x14ac:dyDescent="0.2">
      <c r="B1809" s="85"/>
      <c r="R1809" s="99"/>
      <c r="S1809" s="102"/>
      <c r="T1809" s="99"/>
      <c r="U1809" s="102"/>
      <c r="W1809" s="100"/>
      <c r="Y1809" s="100"/>
      <c r="AA1809" s="100"/>
      <c r="AG1809" s="99"/>
    </row>
    <row r="1810" spans="2:33" x14ac:dyDescent="0.2">
      <c r="B1810" s="85"/>
      <c r="R1810" s="99"/>
      <c r="S1810" s="102"/>
      <c r="T1810" s="99"/>
      <c r="U1810" s="102"/>
      <c r="W1810" s="100"/>
      <c r="Y1810" s="100"/>
      <c r="AA1810" s="100"/>
      <c r="AG1810" s="99"/>
    </row>
    <row r="1811" spans="2:33" x14ac:dyDescent="0.2">
      <c r="B1811" s="85"/>
      <c r="R1811" s="99"/>
      <c r="S1811" s="102"/>
      <c r="T1811" s="99"/>
      <c r="U1811" s="102"/>
      <c r="W1811" s="100"/>
      <c r="Y1811" s="100"/>
      <c r="AA1811" s="100"/>
      <c r="AG1811" s="99"/>
    </row>
    <row r="1812" spans="2:33" x14ac:dyDescent="0.2">
      <c r="B1812" s="85"/>
      <c r="R1812" s="99"/>
      <c r="S1812" s="102"/>
      <c r="T1812" s="99"/>
      <c r="U1812" s="102"/>
      <c r="W1812" s="100"/>
      <c r="Y1812" s="100"/>
      <c r="AA1812" s="100"/>
      <c r="AG1812" s="99"/>
    </row>
    <row r="1813" spans="2:33" x14ac:dyDescent="0.2">
      <c r="B1813" s="85"/>
      <c r="R1813" s="99"/>
      <c r="S1813" s="102"/>
      <c r="T1813" s="99"/>
      <c r="U1813" s="102"/>
      <c r="W1813" s="100"/>
      <c r="Y1813" s="100"/>
      <c r="AA1813" s="100"/>
      <c r="AG1813" s="99"/>
    </row>
    <row r="1814" spans="2:33" x14ac:dyDescent="0.2">
      <c r="B1814" s="85"/>
      <c r="R1814" s="99"/>
      <c r="S1814" s="102"/>
      <c r="T1814" s="99"/>
      <c r="U1814" s="102"/>
      <c r="W1814" s="100"/>
      <c r="Y1814" s="100"/>
      <c r="AA1814" s="100"/>
      <c r="AG1814" s="99"/>
    </row>
    <row r="1815" spans="2:33" x14ac:dyDescent="0.2">
      <c r="B1815" s="85"/>
      <c r="R1815" s="99"/>
      <c r="S1815" s="102"/>
      <c r="T1815" s="99"/>
      <c r="U1815" s="102"/>
      <c r="W1815" s="100"/>
      <c r="Y1815" s="100"/>
      <c r="AA1815" s="100"/>
      <c r="AG1815" s="99"/>
    </row>
    <row r="1816" spans="2:33" x14ac:dyDescent="0.2">
      <c r="B1816" s="85"/>
      <c r="R1816" s="99"/>
      <c r="S1816" s="102"/>
      <c r="T1816" s="99"/>
      <c r="U1816" s="102"/>
      <c r="W1816" s="100"/>
      <c r="Y1816" s="100"/>
      <c r="AA1816" s="100"/>
      <c r="AG1816" s="99"/>
    </row>
    <row r="1817" spans="2:33" x14ac:dyDescent="0.2">
      <c r="B1817" s="85"/>
      <c r="R1817" s="99"/>
      <c r="S1817" s="102"/>
      <c r="T1817" s="99"/>
      <c r="U1817" s="102"/>
      <c r="W1817" s="100"/>
      <c r="Y1817" s="100"/>
      <c r="AA1817" s="100"/>
      <c r="AG1817" s="99"/>
    </row>
    <row r="1818" spans="2:33" x14ac:dyDescent="0.2">
      <c r="B1818" s="85"/>
      <c r="R1818" s="99"/>
      <c r="S1818" s="102"/>
      <c r="T1818" s="99"/>
      <c r="U1818" s="102"/>
      <c r="W1818" s="100"/>
      <c r="Y1818" s="100"/>
      <c r="AA1818" s="100"/>
      <c r="AG1818" s="99"/>
    </row>
    <row r="1819" spans="2:33" x14ac:dyDescent="0.2">
      <c r="B1819" s="85"/>
      <c r="R1819" s="99"/>
      <c r="S1819" s="102"/>
      <c r="T1819" s="99"/>
      <c r="U1819" s="102"/>
      <c r="W1819" s="100"/>
      <c r="Y1819" s="100"/>
      <c r="AA1819" s="100"/>
      <c r="AG1819" s="99"/>
    </row>
    <row r="1820" spans="2:33" x14ac:dyDescent="0.2">
      <c r="B1820" s="85"/>
      <c r="R1820" s="99"/>
      <c r="S1820" s="102"/>
      <c r="T1820" s="99"/>
      <c r="U1820" s="102"/>
      <c r="W1820" s="100"/>
      <c r="Y1820" s="100"/>
      <c r="AA1820" s="100"/>
      <c r="AG1820" s="99"/>
    </row>
    <row r="1821" spans="2:33" x14ac:dyDescent="0.2">
      <c r="B1821" s="85"/>
      <c r="R1821" s="99"/>
      <c r="S1821" s="102"/>
      <c r="T1821" s="99"/>
      <c r="U1821" s="102"/>
      <c r="W1821" s="100"/>
      <c r="Y1821" s="100"/>
      <c r="AA1821" s="100"/>
      <c r="AG1821" s="99"/>
    </row>
    <row r="1822" spans="2:33" x14ac:dyDescent="0.2">
      <c r="B1822" s="85"/>
      <c r="R1822" s="99"/>
      <c r="S1822" s="102"/>
      <c r="T1822" s="99"/>
      <c r="U1822" s="102"/>
      <c r="W1822" s="100"/>
      <c r="Y1822" s="100"/>
      <c r="AA1822" s="100"/>
      <c r="AG1822" s="99"/>
    </row>
    <row r="1823" spans="2:33" x14ac:dyDescent="0.2">
      <c r="B1823" s="85"/>
      <c r="R1823" s="99"/>
      <c r="S1823" s="102"/>
      <c r="T1823" s="99"/>
      <c r="U1823" s="102"/>
      <c r="W1823" s="100"/>
      <c r="Y1823" s="100"/>
      <c r="AA1823" s="100"/>
      <c r="AG1823" s="99"/>
    </row>
    <row r="1824" spans="2:33" x14ac:dyDescent="0.2">
      <c r="B1824" s="85"/>
      <c r="R1824" s="99"/>
      <c r="S1824" s="102"/>
      <c r="T1824" s="99"/>
      <c r="U1824" s="102"/>
      <c r="W1824" s="100"/>
      <c r="Y1824" s="100"/>
      <c r="AA1824" s="100"/>
      <c r="AG1824" s="99"/>
    </row>
    <row r="1825" spans="2:33" x14ac:dyDescent="0.2">
      <c r="B1825" s="85"/>
      <c r="R1825" s="99"/>
      <c r="S1825" s="102"/>
      <c r="T1825" s="99"/>
      <c r="U1825" s="102"/>
      <c r="W1825" s="100"/>
      <c r="Y1825" s="100"/>
      <c r="AA1825" s="100"/>
      <c r="AG1825" s="99"/>
    </row>
    <row r="1826" spans="2:33" x14ac:dyDescent="0.2">
      <c r="B1826" s="85"/>
      <c r="R1826" s="99"/>
      <c r="S1826" s="102"/>
      <c r="T1826" s="99"/>
      <c r="U1826" s="102"/>
      <c r="W1826" s="100"/>
      <c r="Y1826" s="100"/>
      <c r="AA1826" s="100"/>
      <c r="AG1826" s="99"/>
    </row>
    <row r="1827" spans="2:33" x14ac:dyDescent="0.2">
      <c r="B1827" s="85"/>
      <c r="R1827" s="99"/>
      <c r="S1827" s="102"/>
      <c r="T1827" s="99"/>
      <c r="U1827" s="102"/>
      <c r="W1827" s="100"/>
      <c r="Y1827" s="100"/>
      <c r="AA1827" s="100"/>
      <c r="AG1827" s="99"/>
    </row>
    <row r="1828" spans="2:33" x14ac:dyDescent="0.2">
      <c r="B1828" s="85"/>
      <c r="R1828" s="99"/>
      <c r="S1828" s="102"/>
      <c r="T1828" s="99"/>
      <c r="U1828" s="102"/>
      <c r="W1828" s="100"/>
      <c r="Y1828" s="100"/>
      <c r="AA1828" s="100"/>
      <c r="AG1828" s="99"/>
    </row>
    <row r="1829" spans="2:33" x14ac:dyDescent="0.2">
      <c r="B1829" s="85"/>
      <c r="R1829" s="99"/>
      <c r="S1829" s="102"/>
      <c r="T1829" s="99"/>
      <c r="U1829" s="102"/>
      <c r="W1829" s="100"/>
      <c r="Y1829" s="100"/>
      <c r="AA1829" s="100"/>
      <c r="AG1829" s="99"/>
    </row>
    <row r="1830" spans="2:33" x14ac:dyDescent="0.2">
      <c r="B1830" s="85"/>
      <c r="R1830" s="99"/>
      <c r="S1830" s="102"/>
      <c r="T1830" s="99"/>
      <c r="U1830" s="102"/>
      <c r="W1830" s="100"/>
      <c r="Y1830" s="100"/>
      <c r="AA1830" s="100"/>
      <c r="AG1830" s="99"/>
    </row>
    <row r="1831" spans="2:33" x14ac:dyDescent="0.2">
      <c r="B1831" s="85"/>
      <c r="R1831" s="99"/>
      <c r="S1831" s="102"/>
      <c r="T1831" s="99"/>
      <c r="U1831" s="102"/>
      <c r="W1831" s="100"/>
      <c r="Y1831" s="100"/>
      <c r="AA1831" s="100"/>
      <c r="AG1831" s="99"/>
    </row>
    <row r="1832" spans="2:33" x14ac:dyDescent="0.2">
      <c r="B1832" s="85"/>
      <c r="R1832" s="99"/>
      <c r="S1832" s="102"/>
      <c r="T1832" s="99"/>
      <c r="U1832" s="102"/>
      <c r="W1832" s="100"/>
      <c r="Y1832" s="100"/>
      <c r="AA1832" s="100"/>
      <c r="AG1832" s="99"/>
    </row>
    <row r="1833" spans="2:33" x14ac:dyDescent="0.2">
      <c r="B1833" s="85"/>
      <c r="R1833" s="99"/>
      <c r="S1833" s="102"/>
      <c r="T1833" s="99"/>
      <c r="U1833" s="102"/>
      <c r="W1833" s="100"/>
      <c r="Y1833" s="100"/>
      <c r="AA1833" s="100"/>
      <c r="AG1833" s="99"/>
    </row>
    <row r="1834" spans="2:33" x14ac:dyDescent="0.2">
      <c r="B1834" s="85"/>
      <c r="R1834" s="99"/>
      <c r="S1834" s="102"/>
      <c r="T1834" s="99"/>
      <c r="U1834" s="102"/>
      <c r="W1834" s="100"/>
      <c r="Y1834" s="100"/>
      <c r="AA1834" s="100"/>
      <c r="AG1834" s="99"/>
    </row>
    <row r="1835" spans="2:33" x14ac:dyDescent="0.2">
      <c r="B1835" s="85"/>
      <c r="R1835" s="99"/>
      <c r="S1835" s="102"/>
      <c r="T1835" s="99"/>
      <c r="U1835" s="102"/>
      <c r="W1835" s="100"/>
      <c r="Y1835" s="100"/>
      <c r="AA1835" s="100"/>
      <c r="AG1835" s="99"/>
    </row>
    <row r="1836" spans="2:33" x14ac:dyDescent="0.2">
      <c r="B1836" s="85"/>
      <c r="R1836" s="99"/>
      <c r="S1836" s="102"/>
      <c r="T1836" s="99"/>
      <c r="U1836" s="102"/>
      <c r="W1836" s="100"/>
      <c r="Y1836" s="100"/>
      <c r="AA1836" s="100"/>
      <c r="AG1836" s="99"/>
    </row>
    <row r="1837" spans="2:33" x14ac:dyDescent="0.2">
      <c r="B1837" s="85"/>
      <c r="R1837" s="99"/>
      <c r="S1837" s="102"/>
      <c r="T1837" s="99"/>
      <c r="U1837" s="102"/>
      <c r="W1837" s="100"/>
      <c r="Y1837" s="100"/>
      <c r="AA1837" s="100"/>
      <c r="AG1837" s="99"/>
    </row>
    <row r="1838" spans="2:33" x14ac:dyDescent="0.2">
      <c r="B1838" s="85"/>
      <c r="R1838" s="99"/>
      <c r="S1838" s="102"/>
      <c r="T1838" s="99"/>
      <c r="U1838" s="102"/>
      <c r="W1838" s="100"/>
      <c r="Y1838" s="100"/>
      <c r="AA1838" s="100"/>
      <c r="AG1838" s="99"/>
    </row>
    <row r="1839" spans="2:33" x14ac:dyDescent="0.2">
      <c r="B1839" s="85"/>
      <c r="R1839" s="99"/>
      <c r="S1839" s="102"/>
      <c r="T1839" s="99"/>
      <c r="U1839" s="102"/>
      <c r="W1839" s="100"/>
      <c r="Y1839" s="100"/>
      <c r="AA1839" s="100"/>
      <c r="AG1839" s="99"/>
    </row>
    <row r="1840" spans="2:33" x14ac:dyDescent="0.2">
      <c r="B1840" s="85"/>
      <c r="R1840" s="99"/>
      <c r="S1840" s="102"/>
      <c r="T1840" s="99"/>
      <c r="U1840" s="102"/>
      <c r="W1840" s="100"/>
      <c r="Y1840" s="100"/>
      <c r="AA1840" s="100"/>
      <c r="AG1840" s="99"/>
    </row>
    <row r="1841" spans="2:33" x14ac:dyDescent="0.2">
      <c r="B1841" s="85"/>
      <c r="R1841" s="99"/>
      <c r="S1841" s="102"/>
      <c r="T1841" s="99"/>
      <c r="U1841" s="102"/>
      <c r="W1841" s="100"/>
      <c r="Y1841" s="100"/>
      <c r="AA1841" s="100"/>
      <c r="AG1841" s="99"/>
    </row>
    <row r="1842" spans="2:33" x14ac:dyDescent="0.2">
      <c r="B1842" s="85"/>
      <c r="R1842" s="99"/>
      <c r="S1842" s="102"/>
      <c r="T1842" s="99"/>
      <c r="U1842" s="102"/>
      <c r="W1842" s="100"/>
      <c r="Y1842" s="100"/>
      <c r="AA1842" s="100"/>
      <c r="AG1842" s="99"/>
    </row>
    <row r="1843" spans="2:33" x14ac:dyDescent="0.2">
      <c r="B1843" s="85"/>
      <c r="R1843" s="99"/>
      <c r="S1843" s="102"/>
      <c r="T1843" s="99"/>
      <c r="U1843" s="102"/>
      <c r="W1843" s="100"/>
      <c r="Y1843" s="100"/>
      <c r="AA1843" s="100"/>
      <c r="AG1843" s="99"/>
    </row>
    <row r="1844" spans="2:33" x14ac:dyDescent="0.2">
      <c r="B1844" s="85"/>
      <c r="R1844" s="99"/>
      <c r="S1844" s="102"/>
      <c r="T1844" s="99"/>
      <c r="U1844" s="102"/>
      <c r="W1844" s="100"/>
      <c r="Y1844" s="100"/>
      <c r="AA1844" s="100"/>
      <c r="AG1844" s="99"/>
    </row>
    <row r="1845" spans="2:33" x14ac:dyDescent="0.2">
      <c r="B1845" s="85"/>
      <c r="R1845" s="99"/>
      <c r="S1845" s="102"/>
      <c r="T1845" s="99"/>
      <c r="U1845" s="102"/>
      <c r="W1845" s="100"/>
      <c r="Y1845" s="100"/>
      <c r="AA1845" s="100"/>
      <c r="AG1845" s="99"/>
    </row>
    <row r="1846" spans="2:33" x14ac:dyDescent="0.2">
      <c r="B1846" s="85"/>
      <c r="R1846" s="99"/>
      <c r="S1846" s="102"/>
      <c r="T1846" s="99"/>
      <c r="U1846" s="102"/>
      <c r="W1846" s="100"/>
      <c r="Y1846" s="100"/>
      <c r="AA1846" s="100"/>
      <c r="AG1846" s="99"/>
    </row>
    <row r="1847" spans="2:33" x14ac:dyDescent="0.2">
      <c r="B1847" s="85"/>
      <c r="R1847" s="99"/>
      <c r="S1847" s="102"/>
      <c r="T1847" s="99"/>
      <c r="U1847" s="102"/>
      <c r="W1847" s="100"/>
      <c r="Y1847" s="100"/>
      <c r="AA1847" s="100"/>
      <c r="AG1847" s="99"/>
    </row>
    <row r="1848" spans="2:33" x14ac:dyDescent="0.2">
      <c r="B1848" s="85"/>
      <c r="R1848" s="99"/>
      <c r="S1848" s="102"/>
      <c r="T1848" s="99"/>
      <c r="U1848" s="102"/>
      <c r="W1848" s="100"/>
      <c r="Y1848" s="100"/>
      <c r="AA1848" s="100"/>
      <c r="AG1848" s="99"/>
    </row>
    <row r="1849" spans="2:33" x14ac:dyDescent="0.2">
      <c r="B1849" s="85"/>
      <c r="R1849" s="99"/>
      <c r="S1849" s="102"/>
      <c r="T1849" s="99"/>
      <c r="U1849" s="102"/>
      <c r="W1849" s="100"/>
      <c r="Y1849" s="100"/>
      <c r="AA1849" s="100"/>
      <c r="AG1849" s="99"/>
    </row>
    <row r="1850" spans="2:33" x14ac:dyDescent="0.2">
      <c r="B1850" s="85"/>
      <c r="R1850" s="99"/>
      <c r="S1850" s="102"/>
      <c r="T1850" s="99"/>
      <c r="U1850" s="102"/>
      <c r="W1850" s="100"/>
      <c r="Y1850" s="100"/>
      <c r="AA1850" s="100"/>
      <c r="AG1850" s="99"/>
    </row>
    <row r="1851" spans="2:33" x14ac:dyDescent="0.2">
      <c r="B1851" s="85"/>
      <c r="R1851" s="99"/>
      <c r="S1851" s="102"/>
      <c r="T1851" s="99"/>
      <c r="U1851" s="102"/>
      <c r="W1851" s="100"/>
      <c r="Y1851" s="100"/>
      <c r="AA1851" s="100"/>
      <c r="AG1851" s="99"/>
    </row>
    <row r="1852" spans="2:33" x14ac:dyDescent="0.2">
      <c r="B1852" s="85"/>
      <c r="R1852" s="99"/>
      <c r="S1852" s="102"/>
      <c r="T1852" s="99"/>
      <c r="U1852" s="102"/>
      <c r="W1852" s="100"/>
      <c r="Y1852" s="100"/>
      <c r="AA1852" s="100"/>
      <c r="AG1852" s="99"/>
    </row>
    <row r="1853" spans="2:33" x14ac:dyDescent="0.2">
      <c r="B1853" s="85"/>
      <c r="R1853" s="99"/>
      <c r="S1853" s="102"/>
      <c r="T1853" s="99"/>
      <c r="U1853" s="102"/>
      <c r="W1853" s="100"/>
      <c r="Y1853" s="100"/>
      <c r="AA1853" s="100"/>
      <c r="AG1853" s="99"/>
    </row>
    <row r="1854" spans="2:33" x14ac:dyDescent="0.2">
      <c r="B1854" s="85"/>
      <c r="R1854" s="99"/>
      <c r="S1854" s="102"/>
      <c r="T1854" s="99"/>
      <c r="U1854" s="102"/>
      <c r="W1854" s="100"/>
      <c r="Y1854" s="100"/>
      <c r="AA1854" s="100"/>
      <c r="AG1854" s="99"/>
    </row>
    <row r="1855" spans="2:33" x14ac:dyDescent="0.2">
      <c r="B1855" s="85"/>
      <c r="R1855" s="99"/>
      <c r="S1855" s="102"/>
      <c r="T1855" s="99"/>
      <c r="U1855" s="102"/>
      <c r="W1855" s="100"/>
      <c r="Y1855" s="100"/>
      <c r="AA1855" s="100"/>
      <c r="AG1855" s="99"/>
    </row>
    <row r="1856" spans="2:33" x14ac:dyDescent="0.2">
      <c r="B1856" s="85"/>
      <c r="R1856" s="99"/>
      <c r="S1856" s="102"/>
      <c r="T1856" s="99"/>
      <c r="U1856" s="102"/>
      <c r="W1856" s="100"/>
      <c r="Y1856" s="100"/>
      <c r="AA1856" s="100"/>
      <c r="AG1856" s="99"/>
    </row>
    <row r="1857" spans="2:33" x14ac:dyDescent="0.2">
      <c r="B1857" s="85"/>
      <c r="R1857" s="99"/>
      <c r="S1857" s="102"/>
      <c r="T1857" s="99"/>
      <c r="U1857" s="102"/>
      <c r="W1857" s="100"/>
      <c r="Y1857" s="100"/>
      <c r="AA1857" s="100"/>
      <c r="AG1857" s="99"/>
    </row>
    <row r="1858" spans="2:33" x14ac:dyDescent="0.2">
      <c r="B1858" s="85"/>
      <c r="R1858" s="99"/>
      <c r="S1858" s="102"/>
      <c r="T1858" s="99"/>
      <c r="U1858" s="102"/>
      <c r="W1858" s="100"/>
      <c r="Y1858" s="100"/>
      <c r="AA1858" s="100"/>
      <c r="AG1858" s="99"/>
    </row>
    <row r="1859" spans="2:33" x14ac:dyDescent="0.2">
      <c r="B1859" s="85"/>
      <c r="R1859" s="99"/>
      <c r="S1859" s="102"/>
      <c r="T1859" s="99"/>
      <c r="U1859" s="102"/>
      <c r="W1859" s="100"/>
      <c r="Y1859" s="100"/>
      <c r="AA1859" s="100"/>
      <c r="AG1859" s="99"/>
    </row>
    <row r="1860" spans="2:33" x14ac:dyDescent="0.2">
      <c r="B1860" s="85"/>
      <c r="R1860" s="99"/>
      <c r="S1860" s="102"/>
      <c r="T1860" s="99"/>
      <c r="U1860" s="102"/>
      <c r="W1860" s="100"/>
      <c r="Y1860" s="100"/>
      <c r="AA1860" s="100"/>
      <c r="AG1860" s="99"/>
    </row>
    <row r="1861" spans="2:33" x14ac:dyDescent="0.2">
      <c r="B1861" s="85"/>
      <c r="R1861" s="99"/>
      <c r="S1861" s="102"/>
      <c r="T1861" s="99"/>
      <c r="U1861" s="102"/>
      <c r="W1861" s="100"/>
      <c r="Y1861" s="100"/>
      <c r="AA1861" s="100"/>
      <c r="AG1861" s="99"/>
    </row>
    <row r="1862" spans="2:33" x14ac:dyDescent="0.2">
      <c r="B1862" s="85"/>
      <c r="R1862" s="99"/>
      <c r="S1862" s="102"/>
      <c r="T1862" s="99"/>
      <c r="U1862" s="102"/>
      <c r="W1862" s="100"/>
      <c r="Y1862" s="100"/>
      <c r="AA1862" s="100"/>
      <c r="AG1862" s="99"/>
    </row>
    <row r="1863" spans="2:33" x14ac:dyDescent="0.2">
      <c r="B1863" s="85"/>
      <c r="R1863" s="99"/>
      <c r="S1863" s="102"/>
      <c r="T1863" s="99"/>
      <c r="U1863" s="102"/>
      <c r="W1863" s="100"/>
      <c r="Y1863" s="100"/>
      <c r="AA1863" s="100"/>
      <c r="AG1863" s="99"/>
    </row>
    <row r="1864" spans="2:33" x14ac:dyDescent="0.2">
      <c r="B1864" s="85"/>
      <c r="R1864" s="99"/>
      <c r="S1864" s="102"/>
      <c r="T1864" s="99"/>
      <c r="U1864" s="102"/>
      <c r="W1864" s="100"/>
      <c r="Y1864" s="100"/>
      <c r="AA1864" s="100"/>
      <c r="AG1864" s="99"/>
    </row>
    <row r="1865" spans="2:33" x14ac:dyDescent="0.2">
      <c r="B1865" s="85"/>
      <c r="R1865" s="99"/>
      <c r="S1865" s="102"/>
      <c r="T1865" s="99"/>
      <c r="U1865" s="102"/>
      <c r="W1865" s="100"/>
      <c r="Y1865" s="100"/>
      <c r="AA1865" s="100"/>
      <c r="AG1865" s="99"/>
    </row>
    <row r="1866" spans="2:33" x14ac:dyDescent="0.2">
      <c r="B1866" s="85"/>
      <c r="R1866" s="99"/>
      <c r="S1866" s="102"/>
      <c r="T1866" s="99"/>
      <c r="U1866" s="102"/>
      <c r="W1866" s="100"/>
      <c r="Y1866" s="100"/>
      <c r="AA1866" s="100"/>
      <c r="AG1866" s="99"/>
    </row>
    <row r="1867" spans="2:33" x14ac:dyDescent="0.2">
      <c r="B1867" s="85"/>
      <c r="R1867" s="99"/>
      <c r="S1867" s="102"/>
      <c r="T1867" s="99"/>
      <c r="U1867" s="102"/>
      <c r="W1867" s="100"/>
      <c r="Y1867" s="100"/>
      <c r="AA1867" s="100"/>
      <c r="AG1867" s="99"/>
    </row>
    <row r="1868" spans="2:33" x14ac:dyDescent="0.2">
      <c r="B1868" s="85"/>
      <c r="R1868" s="99"/>
      <c r="S1868" s="102"/>
      <c r="T1868" s="99"/>
      <c r="U1868" s="102"/>
      <c r="W1868" s="100"/>
      <c r="Y1868" s="100"/>
      <c r="AA1868" s="100"/>
      <c r="AG1868" s="99"/>
    </row>
    <row r="1869" spans="2:33" x14ac:dyDescent="0.2">
      <c r="B1869" s="85"/>
      <c r="R1869" s="99"/>
      <c r="S1869" s="102"/>
      <c r="T1869" s="99"/>
      <c r="U1869" s="102"/>
      <c r="W1869" s="100"/>
      <c r="Y1869" s="100"/>
      <c r="AA1869" s="100"/>
      <c r="AG1869" s="99"/>
    </row>
    <row r="1870" spans="2:33" x14ac:dyDescent="0.2">
      <c r="B1870" s="85"/>
      <c r="R1870" s="99"/>
      <c r="S1870" s="102"/>
      <c r="T1870" s="99"/>
      <c r="U1870" s="102"/>
      <c r="W1870" s="100"/>
      <c r="Y1870" s="100"/>
      <c r="AA1870" s="100"/>
      <c r="AG1870" s="99"/>
    </row>
    <row r="1871" spans="2:33" x14ac:dyDescent="0.2">
      <c r="B1871" s="85"/>
      <c r="R1871" s="99"/>
      <c r="S1871" s="102"/>
      <c r="T1871" s="99"/>
      <c r="U1871" s="102"/>
      <c r="W1871" s="100"/>
      <c r="Y1871" s="100"/>
      <c r="AA1871" s="100"/>
      <c r="AG1871" s="99"/>
    </row>
    <row r="1872" spans="2:33" x14ac:dyDescent="0.2">
      <c r="B1872" s="85"/>
      <c r="R1872" s="99"/>
      <c r="S1872" s="102"/>
      <c r="T1872" s="99"/>
      <c r="U1872" s="102"/>
      <c r="W1872" s="100"/>
      <c r="Y1872" s="100"/>
      <c r="AA1872" s="100"/>
      <c r="AG1872" s="99"/>
    </row>
    <row r="1873" spans="2:33" x14ac:dyDescent="0.2">
      <c r="B1873" s="85"/>
      <c r="R1873" s="99"/>
      <c r="S1873" s="102"/>
      <c r="T1873" s="99"/>
      <c r="U1873" s="102"/>
      <c r="W1873" s="100"/>
      <c r="Y1873" s="100"/>
      <c r="AA1873" s="100"/>
      <c r="AG1873" s="99"/>
    </row>
    <row r="1874" spans="2:33" x14ac:dyDescent="0.2">
      <c r="B1874" s="85"/>
      <c r="R1874" s="99"/>
      <c r="S1874" s="102"/>
      <c r="T1874" s="99"/>
      <c r="U1874" s="102"/>
      <c r="W1874" s="100"/>
      <c r="Y1874" s="100"/>
      <c r="AA1874" s="100"/>
      <c r="AG1874" s="99"/>
    </row>
    <row r="1875" spans="2:33" x14ac:dyDescent="0.2">
      <c r="B1875" s="85"/>
      <c r="R1875" s="99"/>
      <c r="S1875" s="102"/>
      <c r="T1875" s="99"/>
      <c r="U1875" s="102"/>
      <c r="W1875" s="100"/>
      <c r="Y1875" s="100"/>
      <c r="AA1875" s="100"/>
      <c r="AG1875" s="99"/>
    </row>
    <row r="1876" spans="2:33" x14ac:dyDescent="0.2">
      <c r="B1876" s="85"/>
      <c r="R1876" s="99"/>
      <c r="S1876" s="102"/>
      <c r="T1876" s="99"/>
      <c r="U1876" s="102"/>
      <c r="W1876" s="100"/>
      <c r="Y1876" s="100"/>
      <c r="AA1876" s="100"/>
      <c r="AG1876" s="99"/>
    </row>
    <row r="1877" spans="2:33" x14ac:dyDescent="0.2">
      <c r="B1877" s="85"/>
      <c r="R1877" s="99"/>
      <c r="S1877" s="102"/>
      <c r="T1877" s="99"/>
      <c r="U1877" s="102"/>
      <c r="W1877" s="100"/>
      <c r="Y1877" s="100"/>
      <c r="AA1877" s="100"/>
      <c r="AG1877" s="99"/>
    </row>
    <row r="1878" spans="2:33" x14ac:dyDescent="0.2">
      <c r="B1878" s="85"/>
      <c r="R1878" s="99"/>
      <c r="S1878" s="102"/>
      <c r="T1878" s="99"/>
      <c r="U1878" s="102"/>
      <c r="W1878" s="100"/>
      <c r="Y1878" s="100"/>
      <c r="AA1878" s="100"/>
      <c r="AG1878" s="99"/>
    </row>
    <row r="1879" spans="2:33" x14ac:dyDescent="0.2">
      <c r="B1879" s="85"/>
      <c r="R1879" s="99"/>
      <c r="S1879" s="102"/>
      <c r="T1879" s="99"/>
      <c r="U1879" s="102"/>
      <c r="W1879" s="100"/>
      <c r="Y1879" s="100"/>
      <c r="AA1879" s="100"/>
      <c r="AG1879" s="99"/>
    </row>
    <row r="1880" spans="2:33" x14ac:dyDescent="0.2">
      <c r="B1880" s="85"/>
      <c r="R1880" s="99"/>
      <c r="S1880" s="102"/>
      <c r="T1880" s="99"/>
      <c r="U1880" s="102"/>
      <c r="W1880" s="100"/>
      <c r="Y1880" s="100"/>
      <c r="AA1880" s="100"/>
      <c r="AG1880" s="99"/>
    </row>
    <row r="1881" spans="2:33" x14ac:dyDescent="0.2">
      <c r="B1881" s="85"/>
      <c r="R1881" s="99"/>
      <c r="S1881" s="102"/>
      <c r="T1881" s="99"/>
      <c r="U1881" s="102"/>
      <c r="W1881" s="100"/>
      <c r="Y1881" s="100"/>
      <c r="AA1881" s="100"/>
      <c r="AG1881" s="99"/>
    </row>
    <row r="1882" spans="2:33" x14ac:dyDescent="0.2">
      <c r="B1882" s="85"/>
      <c r="R1882" s="99"/>
      <c r="S1882" s="102"/>
      <c r="T1882" s="99"/>
      <c r="U1882" s="102"/>
      <c r="W1882" s="100"/>
      <c r="Y1882" s="100"/>
      <c r="AA1882" s="100"/>
      <c r="AG1882" s="99"/>
    </row>
    <row r="1883" spans="2:33" x14ac:dyDescent="0.2">
      <c r="B1883" s="85"/>
      <c r="R1883" s="99"/>
      <c r="S1883" s="102"/>
      <c r="T1883" s="99"/>
      <c r="U1883" s="102"/>
      <c r="W1883" s="100"/>
      <c r="Y1883" s="100"/>
      <c r="AA1883" s="100"/>
      <c r="AG1883" s="99"/>
    </row>
    <row r="1884" spans="2:33" x14ac:dyDescent="0.2">
      <c r="B1884" s="85"/>
      <c r="R1884" s="99"/>
      <c r="S1884" s="102"/>
      <c r="T1884" s="99"/>
      <c r="U1884" s="102"/>
      <c r="W1884" s="100"/>
      <c r="Y1884" s="100"/>
      <c r="AA1884" s="100"/>
      <c r="AG1884" s="99"/>
    </row>
    <row r="1885" spans="2:33" x14ac:dyDescent="0.2">
      <c r="B1885" s="85"/>
      <c r="R1885" s="99"/>
      <c r="S1885" s="102"/>
      <c r="T1885" s="99"/>
      <c r="U1885" s="102"/>
      <c r="W1885" s="100"/>
      <c r="Y1885" s="100"/>
      <c r="AA1885" s="100"/>
      <c r="AG1885" s="99"/>
    </row>
    <row r="1886" spans="2:33" x14ac:dyDescent="0.2">
      <c r="B1886" s="85"/>
      <c r="R1886" s="99"/>
      <c r="S1886" s="102"/>
      <c r="T1886" s="99"/>
      <c r="U1886" s="102"/>
      <c r="W1886" s="100"/>
      <c r="Y1886" s="100"/>
      <c r="AA1886" s="100"/>
      <c r="AG1886" s="99"/>
    </row>
    <row r="1887" spans="2:33" x14ac:dyDescent="0.2">
      <c r="B1887" s="85"/>
      <c r="R1887" s="99"/>
      <c r="S1887" s="102"/>
      <c r="T1887" s="99"/>
      <c r="U1887" s="102"/>
      <c r="W1887" s="100"/>
      <c r="Y1887" s="100"/>
      <c r="AA1887" s="100"/>
      <c r="AG1887" s="99"/>
    </row>
    <row r="1888" spans="2:33" x14ac:dyDescent="0.2">
      <c r="B1888" s="85"/>
      <c r="R1888" s="99"/>
      <c r="S1888" s="102"/>
      <c r="T1888" s="99"/>
      <c r="U1888" s="102"/>
      <c r="W1888" s="100"/>
      <c r="Y1888" s="100"/>
      <c r="AA1888" s="100"/>
      <c r="AG1888" s="99"/>
    </row>
    <row r="1889" spans="2:33" x14ac:dyDescent="0.2">
      <c r="B1889" s="85"/>
      <c r="R1889" s="99"/>
      <c r="S1889" s="102"/>
      <c r="T1889" s="99"/>
      <c r="U1889" s="102"/>
      <c r="W1889" s="100"/>
      <c r="Y1889" s="100"/>
      <c r="AA1889" s="100"/>
      <c r="AG1889" s="99"/>
    </row>
    <row r="1890" spans="2:33" x14ac:dyDescent="0.2">
      <c r="B1890" s="85"/>
      <c r="R1890" s="99"/>
      <c r="S1890" s="102"/>
      <c r="T1890" s="99"/>
      <c r="U1890" s="102"/>
      <c r="W1890" s="100"/>
      <c r="Y1890" s="100"/>
      <c r="AA1890" s="100"/>
      <c r="AG1890" s="99"/>
    </row>
    <row r="1891" spans="2:33" x14ac:dyDescent="0.2">
      <c r="B1891" s="85"/>
      <c r="R1891" s="99"/>
      <c r="S1891" s="102"/>
      <c r="T1891" s="99"/>
      <c r="U1891" s="102"/>
      <c r="W1891" s="100"/>
      <c r="Y1891" s="100"/>
      <c r="AA1891" s="100"/>
      <c r="AG1891" s="99"/>
    </row>
    <row r="1892" spans="2:33" x14ac:dyDescent="0.2">
      <c r="B1892" s="85"/>
      <c r="R1892" s="99"/>
      <c r="S1892" s="102"/>
      <c r="T1892" s="99"/>
      <c r="U1892" s="102"/>
      <c r="W1892" s="100"/>
      <c r="Y1892" s="100"/>
      <c r="AA1892" s="100"/>
      <c r="AG1892" s="99"/>
    </row>
    <row r="1893" spans="2:33" x14ac:dyDescent="0.2">
      <c r="B1893" s="85"/>
      <c r="R1893" s="99"/>
      <c r="S1893" s="102"/>
      <c r="T1893" s="99"/>
      <c r="U1893" s="102"/>
      <c r="W1893" s="100"/>
      <c r="Y1893" s="100"/>
      <c r="AA1893" s="100"/>
      <c r="AG1893" s="99"/>
    </row>
    <row r="1894" spans="2:33" x14ac:dyDescent="0.2">
      <c r="B1894" s="85"/>
      <c r="R1894" s="99"/>
      <c r="S1894" s="102"/>
      <c r="T1894" s="99"/>
      <c r="U1894" s="102"/>
      <c r="W1894" s="100"/>
      <c r="Y1894" s="100"/>
      <c r="AA1894" s="100"/>
      <c r="AG1894" s="99"/>
    </row>
    <row r="1895" spans="2:33" x14ac:dyDescent="0.2">
      <c r="B1895" s="85"/>
      <c r="R1895" s="99"/>
      <c r="S1895" s="102"/>
      <c r="T1895" s="99"/>
      <c r="U1895" s="102"/>
      <c r="W1895" s="100"/>
      <c r="Y1895" s="100"/>
      <c r="AA1895" s="100"/>
      <c r="AG1895" s="99"/>
    </row>
    <row r="1896" spans="2:33" x14ac:dyDescent="0.2">
      <c r="B1896" s="85"/>
      <c r="R1896" s="99"/>
      <c r="S1896" s="102"/>
      <c r="T1896" s="99"/>
      <c r="U1896" s="102"/>
      <c r="W1896" s="100"/>
      <c r="Y1896" s="100"/>
      <c r="AA1896" s="100"/>
      <c r="AG1896" s="99"/>
    </row>
    <row r="1897" spans="2:33" x14ac:dyDescent="0.2">
      <c r="B1897" s="85"/>
      <c r="R1897" s="99"/>
      <c r="S1897" s="102"/>
      <c r="T1897" s="99"/>
      <c r="U1897" s="102"/>
      <c r="W1897" s="100"/>
      <c r="Y1897" s="100"/>
      <c r="AA1897" s="100"/>
      <c r="AG1897" s="99"/>
    </row>
    <row r="1898" spans="2:33" x14ac:dyDescent="0.2">
      <c r="B1898" s="85"/>
      <c r="R1898" s="99"/>
      <c r="S1898" s="102"/>
      <c r="T1898" s="99"/>
      <c r="U1898" s="102"/>
      <c r="W1898" s="100"/>
      <c r="Y1898" s="100"/>
      <c r="AA1898" s="100"/>
      <c r="AG1898" s="99"/>
    </row>
    <row r="1899" spans="2:33" x14ac:dyDescent="0.2">
      <c r="B1899" s="85"/>
      <c r="R1899" s="99"/>
      <c r="S1899" s="102"/>
      <c r="T1899" s="99"/>
      <c r="U1899" s="102"/>
      <c r="W1899" s="100"/>
      <c r="Y1899" s="100"/>
      <c r="AA1899" s="100"/>
      <c r="AG1899" s="99"/>
    </row>
    <row r="1900" spans="2:33" x14ac:dyDescent="0.2">
      <c r="B1900" s="85"/>
      <c r="R1900" s="99"/>
      <c r="S1900" s="102"/>
      <c r="T1900" s="99"/>
      <c r="U1900" s="102"/>
      <c r="W1900" s="100"/>
      <c r="Y1900" s="100"/>
      <c r="AA1900" s="100"/>
      <c r="AG1900" s="99"/>
    </row>
    <row r="1901" spans="2:33" x14ac:dyDescent="0.2">
      <c r="B1901" s="85"/>
      <c r="R1901" s="99"/>
      <c r="S1901" s="102"/>
      <c r="T1901" s="99"/>
      <c r="U1901" s="102"/>
      <c r="W1901" s="100"/>
      <c r="Y1901" s="100"/>
      <c r="AA1901" s="100"/>
      <c r="AG1901" s="99"/>
    </row>
    <row r="1902" spans="2:33" x14ac:dyDescent="0.2">
      <c r="B1902" s="85"/>
      <c r="R1902" s="99"/>
      <c r="S1902" s="102"/>
      <c r="T1902" s="99"/>
      <c r="U1902" s="102"/>
      <c r="W1902" s="100"/>
      <c r="Y1902" s="100"/>
      <c r="AA1902" s="100"/>
      <c r="AG1902" s="99"/>
    </row>
    <row r="1903" spans="2:33" x14ac:dyDescent="0.2">
      <c r="B1903" s="85"/>
      <c r="R1903" s="99"/>
      <c r="S1903" s="102"/>
      <c r="T1903" s="99"/>
      <c r="U1903" s="102"/>
      <c r="W1903" s="100"/>
      <c r="Y1903" s="100"/>
      <c r="AA1903" s="100"/>
      <c r="AG1903" s="99"/>
    </row>
    <row r="1904" spans="2:33" x14ac:dyDescent="0.2">
      <c r="B1904" s="85"/>
      <c r="R1904" s="99"/>
      <c r="S1904" s="102"/>
      <c r="T1904" s="99"/>
      <c r="U1904" s="102"/>
      <c r="W1904" s="100"/>
      <c r="Y1904" s="100"/>
      <c r="AA1904" s="100"/>
      <c r="AG1904" s="99"/>
    </row>
    <row r="1905" spans="1:36" x14ac:dyDescent="0.2">
      <c r="B1905" s="85"/>
      <c r="R1905" s="99"/>
      <c r="S1905" s="102"/>
      <c r="T1905" s="99"/>
      <c r="U1905" s="102"/>
      <c r="W1905" s="100"/>
      <c r="Y1905" s="100"/>
      <c r="AA1905" s="100"/>
      <c r="AG1905" s="99"/>
    </row>
    <row r="1906" spans="1:36" x14ac:dyDescent="0.2">
      <c r="B1906" s="85"/>
      <c r="R1906" s="99"/>
      <c r="S1906" s="102"/>
      <c r="T1906" s="99"/>
      <c r="U1906" s="102"/>
      <c r="W1906" s="100"/>
      <c r="Y1906" s="100"/>
      <c r="AA1906" s="100"/>
      <c r="AG1906" s="99"/>
    </row>
    <row r="1907" spans="1:36" x14ac:dyDescent="0.2">
      <c r="B1907" s="85"/>
      <c r="R1907" s="99"/>
      <c r="S1907" s="102"/>
      <c r="T1907" s="99"/>
      <c r="U1907" s="102"/>
      <c r="W1907" s="100"/>
      <c r="Y1907" s="100"/>
      <c r="AA1907" s="100"/>
      <c r="AG1907" s="99"/>
    </row>
    <row r="1908" spans="1:36" x14ac:dyDescent="0.2">
      <c r="B1908" s="85"/>
      <c r="R1908" s="99"/>
      <c r="S1908" s="102"/>
      <c r="T1908" s="99"/>
      <c r="U1908" s="102"/>
      <c r="W1908" s="100"/>
      <c r="Y1908" s="100"/>
      <c r="AA1908" s="100"/>
      <c r="AG1908" s="99"/>
    </row>
    <row r="1909" spans="1:36" x14ac:dyDescent="0.2">
      <c r="B1909" s="85"/>
      <c r="R1909" s="99"/>
      <c r="S1909" s="102"/>
      <c r="T1909" s="99"/>
      <c r="U1909" s="102"/>
      <c r="W1909" s="100"/>
      <c r="Y1909" s="100"/>
      <c r="AA1909" s="100"/>
      <c r="AG1909" s="99"/>
    </row>
    <row r="1910" spans="1:36" x14ac:dyDescent="0.2">
      <c r="B1910" s="85"/>
      <c r="R1910" s="99"/>
      <c r="S1910" s="102"/>
      <c r="T1910" s="99"/>
      <c r="U1910" s="102"/>
      <c r="W1910" s="100"/>
      <c r="Y1910" s="100"/>
      <c r="AA1910" s="100"/>
      <c r="AG1910" s="99"/>
    </row>
    <row r="1911" spans="1:36" x14ac:dyDescent="0.2">
      <c r="A1911">
        <v>824528</v>
      </c>
      <c r="B1911" s="85">
        <v>46138</v>
      </c>
      <c r="C1911">
        <v>2026</v>
      </c>
      <c r="D1911">
        <v>4.4000000000000004</v>
      </c>
      <c r="E1911">
        <v>9</v>
      </c>
      <c r="F1911">
        <v>-105</v>
      </c>
      <c r="G1911">
        <v>6</v>
      </c>
      <c r="H1911">
        <v>-104</v>
      </c>
      <c r="I1911">
        <v>0.50980400000000003</v>
      </c>
      <c r="J1911">
        <v>-107</v>
      </c>
      <c r="K1911">
        <v>-104</v>
      </c>
      <c r="L1911">
        <v>0.333208536</v>
      </c>
      <c r="M1911">
        <v>10</v>
      </c>
      <c r="N1911">
        <v>-106</v>
      </c>
      <c r="O1911">
        <v>0.51456299999999999</v>
      </c>
      <c r="P1911">
        <v>-103</v>
      </c>
      <c r="Q1911">
        <v>-106</v>
      </c>
      <c r="R1911" s="99">
        <v>0.51103813799999998</v>
      </c>
      <c r="S1911" s="102">
        <f t="shared" ref="S1911:S1913" si="135">IF(R1911&lt;0.5,((1-R1911)/(1-(1-R1911))*-100),(1-(1-R1911))/(1-R1911)*100)</f>
        <v>104.51492799657245</v>
      </c>
      <c r="T1911" s="99">
        <v>0.51050076899999997</v>
      </c>
      <c r="U1911" s="102">
        <f t="shared" ref="U1911:U1913" si="136">IF(T1911&lt;0.5,((1-T1911)/(1-(1-T1911))*-100),(1-(1-T1911))/(1-T1911)*100)</f>
        <v>104.29041286890192</v>
      </c>
      <c r="V1911">
        <v>0.50466699999999998</v>
      </c>
      <c r="W1911" s="100">
        <f t="shared" ref="W1911:Y1913" si="137">IF(V1911&lt;0.5,100*(1-V1911)/V1911,-100*(V1911/(1-V1911)))</f>
        <v>-101.88438888586062</v>
      </c>
      <c r="X1911">
        <v>0.48095300000000002</v>
      </c>
      <c r="Y1911" s="100">
        <f t="shared" si="137"/>
        <v>107.9205244587309</v>
      </c>
      <c r="Z1911">
        <v>0.48095300000000002</v>
      </c>
      <c r="AA1911" s="100">
        <f t="shared" ref="AA1911:AA1914" si="138">IF(Z1911&lt;0.5,100*(1-Z1911)/Z1911,-100*(Z1911/(1-Z1911)))</f>
        <v>107.9205244587309</v>
      </c>
      <c r="AB1911">
        <v>0.35980400000000001</v>
      </c>
      <c r="AC1911">
        <v>-1</v>
      </c>
      <c r="AD1911">
        <v>3</v>
      </c>
      <c r="AE1911">
        <v>8</v>
      </c>
      <c r="AF1911" t="s">
        <v>230</v>
      </c>
      <c r="AG1911" s="99" t="s">
        <v>323</v>
      </c>
      <c r="AH1911">
        <v>1</v>
      </c>
      <c r="AI1911">
        <v>11</v>
      </c>
      <c r="AJ1911">
        <v>1</v>
      </c>
    </row>
    <row r="1912" spans="1:36" x14ac:dyDescent="0.2">
      <c r="A1912">
        <v>824612</v>
      </c>
      <c r="B1912" s="85">
        <v>46138</v>
      </c>
      <c r="C1912">
        <v>2026</v>
      </c>
      <c r="D1912">
        <v>4.4000000000000004</v>
      </c>
      <c r="E1912">
        <v>7.5</v>
      </c>
      <c r="F1912">
        <v>-104.5</v>
      </c>
      <c r="G1912">
        <v>9</v>
      </c>
      <c r="H1912">
        <v>-114</v>
      </c>
      <c r="I1912">
        <v>0.53271000000000002</v>
      </c>
      <c r="J1912">
        <v>-122</v>
      </c>
      <c r="K1912">
        <v>-114</v>
      </c>
      <c r="L1912">
        <v>0.33585476600000003</v>
      </c>
      <c r="M1912">
        <v>16</v>
      </c>
      <c r="N1912">
        <v>103</v>
      </c>
      <c r="O1912">
        <v>0.49261100000000002</v>
      </c>
      <c r="P1912">
        <v>110</v>
      </c>
      <c r="Q1912">
        <v>103</v>
      </c>
      <c r="R1912" s="99">
        <v>0.49021042999999997</v>
      </c>
      <c r="S1912" s="102">
        <f t="shared" si="135"/>
        <v>-103.99402762605439</v>
      </c>
      <c r="T1912" s="99">
        <v>0.82092630799999999</v>
      </c>
      <c r="U1912" s="102">
        <f t="shared" si="136"/>
        <v>458.42931970152262</v>
      </c>
      <c r="V1912">
        <v>0.50905299999999998</v>
      </c>
      <c r="W1912" s="100">
        <f t="shared" si="137"/>
        <v>-103.68797446567551</v>
      </c>
      <c r="X1912">
        <v>0.57927799999999996</v>
      </c>
      <c r="Y1912" s="100">
        <f t="shared" si="137"/>
        <v>-137.68664343675869</v>
      </c>
      <c r="Z1912">
        <v>0.57927799999999996</v>
      </c>
      <c r="AA1912" s="100">
        <f t="shared" si="138"/>
        <v>-137.68664343675869</v>
      </c>
      <c r="AB1912">
        <v>0.38270999999999999</v>
      </c>
      <c r="AC1912">
        <v>-1</v>
      </c>
      <c r="AD1912">
        <v>1</v>
      </c>
      <c r="AE1912">
        <v>2</v>
      </c>
      <c r="AF1912" t="s">
        <v>222</v>
      </c>
      <c r="AG1912" s="99" t="s">
        <v>324</v>
      </c>
      <c r="AH1912">
        <v>-1</v>
      </c>
      <c r="AI1912">
        <v>3</v>
      </c>
      <c r="AJ1912">
        <v>-1</v>
      </c>
    </row>
    <row r="1913" spans="1:36" x14ac:dyDescent="0.2">
      <c r="A1913">
        <v>824852</v>
      </c>
      <c r="B1913" s="85">
        <v>46138</v>
      </c>
      <c r="C1913">
        <v>2026</v>
      </c>
      <c r="D1913">
        <v>4.4000000000000004</v>
      </c>
      <c r="E1913">
        <v>7.5</v>
      </c>
      <c r="F1913">
        <v>-104.5</v>
      </c>
      <c r="G1913">
        <v>2</v>
      </c>
      <c r="H1913">
        <v>-131</v>
      </c>
      <c r="I1913">
        <v>0.56710000000000005</v>
      </c>
      <c r="J1913">
        <v>-142</v>
      </c>
      <c r="K1913">
        <v>-131</v>
      </c>
      <c r="L1913">
        <v>0.32065001999999998</v>
      </c>
      <c r="M1913">
        <v>3</v>
      </c>
      <c r="N1913">
        <v>118</v>
      </c>
      <c r="O1913">
        <v>0.45871600000000001</v>
      </c>
      <c r="P1913">
        <v>128</v>
      </c>
      <c r="Q1913">
        <v>118</v>
      </c>
      <c r="R1913" s="99">
        <v>0.49576694399999999</v>
      </c>
      <c r="S1913" s="102">
        <f t="shared" si="135"/>
        <v>-101.70767980851907</v>
      </c>
      <c r="T1913" s="99">
        <v>0.47146093700000002</v>
      </c>
      <c r="U1913" s="102">
        <f t="shared" si="136"/>
        <v>-112.10665009983636</v>
      </c>
      <c r="V1913">
        <v>0.49949100000000002</v>
      </c>
      <c r="W1913" s="100">
        <f t="shared" si="137"/>
        <v>100.20380747601057</v>
      </c>
      <c r="X1913">
        <v>0.54512099999999997</v>
      </c>
      <c r="Y1913" s="100">
        <f t="shared" si="137"/>
        <v>-119.8386823748733</v>
      </c>
      <c r="Z1913">
        <v>0.54512099999999997</v>
      </c>
      <c r="AA1913" s="100">
        <f t="shared" si="138"/>
        <v>-119.8386823748733</v>
      </c>
      <c r="AB1913">
        <v>0.41710000000000003</v>
      </c>
      <c r="AC1913">
        <v>-1</v>
      </c>
      <c r="AD1913">
        <v>3</v>
      </c>
      <c r="AE1913">
        <v>5</v>
      </c>
      <c r="AF1913" t="s">
        <v>225</v>
      </c>
      <c r="AG1913" s="99" t="s">
        <v>324</v>
      </c>
      <c r="AH1913">
        <v>-1</v>
      </c>
      <c r="AI1913">
        <v>8</v>
      </c>
      <c r="AJ1913">
        <v>1</v>
      </c>
    </row>
    <row r="1914" spans="1:36" x14ac:dyDescent="0.2">
      <c r="A1914">
        <v>825094</v>
      </c>
      <c r="B1914" s="85">
        <v>46138</v>
      </c>
      <c r="C1914">
        <v>2026</v>
      </c>
      <c r="D1914">
        <v>4.4000000000000004</v>
      </c>
      <c r="E1914">
        <v>15</v>
      </c>
      <c r="F1914">
        <v>-105</v>
      </c>
      <c r="G1914">
        <v>1</v>
      </c>
      <c r="H1914">
        <v>118</v>
      </c>
      <c r="I1914">
        <v>0.45871600000000001</v>
      </c>
      <c r="J1914">
        <v>113</v>
      </c>
      <c r="K1914">
        <v>118</v>
      </c>
      <c r="L1914">
        <v>0.340368381</v>
      </c>
      <c r="M1914">
        <v>23</v>
      </c>
      <c r="N1914">
        <v>-129</v>
      </c>
      <c r="O1914">
        <v>0.56331900000000001</v>
      </c>
      <c r="P1914">
        <v>-124</v>
      </c>
      <c r="Q1914">
        <v>-129</v>
      </c>
      <c r="R1914" s="99">
        <v>0.519374738</v>
      </c>
      <c r="S1914" s="102">
        <f t="shared" ref="S1914:S1977" si="139">IF(R1914&lt;0.5,((1-R1914)/(1-(1-R1914))*-100),(1-(1-R1914))/(1-R1914)*100)</f>
        <v>108.06230530595788</v>
      </c>
      <c r="T1914" s="99">
        <v>0.46217735900000001</v>
      </c>
      <c r="U1914" s="102">
        <f t="shared" ref="U1914:U1977" si="140">IF(T1914&lt;0.5,((1-T1914)/(1-(1-T1914))*-100),(1-(1-T1914))/(1-T1914)*100)</f>
        <v>-116.36715441095417</v>
      </c>
      <c r="V1914">
        <v>0.47763899999999998</v>
      </c>
      <c r="W1914" s="100">
        <f t="shared" ref="W1914:Y1977" si="141">IF(V1914&lt;0.5,100*(1-V1914)/V1914,-100*(V1914/(1-V1914)))</f>
        <v>109.36313826969743</v>
      </c>
      <c r="X1914">
        <v>0.49854199999999999</v>
      </c>
      <c r="Y1914" s="100">
        <f t="shared" si="141"/>
        <v>100.58490558468493</v>
      </c>
      <c r="Z1914">
        <v>0.49854199999999999</v>
      </c>
      <c r="AA1914" s="100">
        <f t="shared" si="138"/>
        <v>100.58490558468493</v>
      </c>
      <c r="AB1914">
        <v>0.60871600000000003</v>
      </c>
      <c r="AC1914">
        <v>1</v>
      </c>
      <c r="AD1914">
        <v>12</v>
      </c>
      <c r="AE1914">
        <v>7</v>
      </c>
      <c r="AF1914" t="s">
        <v>230</v>
      </c>
      <c r="AG1914" s="99" t="s">
        <v>326</v>
      </c>
      <c r="AH1914">
        <v>-1</v>
      </c>
      <c r="AI1914">
        <v>19</v>
      </c>
      <c r="AJ1914">
        <v>1</v>
      </c>
    </row>
    <row r="1915" spans="1:36" x14ac:dyDescent="0.2">
      <c r="A1915">
        <v>822825</v>
      </c>
      <c r="B1915" s="85">
        <v>46139</v>
      </c>
      <c r="C1915">
        <v>2026</v>
      </c>
      <c r="D1915">
        <v>4.4000000000000004</v>
      </c>
      <c r="E1915">
        <v>7</v>
      </c>
      <c r="F1915">
        <v>-105.5</v>
      </c>
      <c r="G1915">
        <v>29</v>
      </c>
      <c r="H1915">
        <v>-130</v>
      </c>
      <c r="I1915">
        <v>0.56521699999999997</v>
      </c>
      <c r="J1915">
        <v>-132</v>
      </c>
      <c r="K1915">
        <v>-130</v>
      </c>
      <c r="L1915">
        <v>0.33360588699999999</v>
      </c>
      <c r="M1915">
        <v>3</v>
      </c>
      <c r="N1915">
        <v>117</v>
      </c>
      <c r="O1915">
        <v>0.46082899999999999</v>
      </c>
      <c r="P1915">
        <v>119</v>
      </c>
      <c r="Q1915">
        <v>117</v>
      </c>
      <c r="R1915" s="99">
        <v>0.50147525699999995</v>
      </c>
      <c r="S1915" s="102">
        <f t="shared" si="139"/>
        <v>100.59184905893426</v>
      </c>
      <c r="T1915" s="99">
        <v>0.31885000699999999</v>
      </c>
      <c r="U1915" s="102">
        <f t="shared" si="140"/>
        <v>-213.62709049587698</v>
      </c>
      <c r="V1915">
        <v>0.53130900000000003</v>
      </c>
      <c r="W1915" s="100">
        <f t="shared" si="141"/>
        <v>-113.36018826903013</v>
      </c>
      <c r="X1915">
        <v>0.56145199999999995</v>
      </c>
      <c r="Y1915" s="100">
        <f t="shared" si="141"/>
        <v>-128.02521046726923</v>
      </c>
      <c r="Z1915">
        <v>0.56145199999999995</v>
      </c>
      <c r="AA1915" s="100">
        <f t="shared" ref="AA1915:AA1978" si="142">IF(Z1915&lt;0.5,100*(1-Z1915)/Z1915,-100*(Z1915/(1-Z1915)))</f>
        <v>-128.02521046726923</v>
      </c>
      <c r="AB1915">
        <v>0.415217</v>
      </c>
      <c r="AC1915">
        <v>-1</v>
      </c>
      <c r="AD1915">
        <v>0</v>
      </c>
      <c r="AE1915">
        <v>5</v>
      </c>
      <c r="AF1915" t="s">
        <v>230</v>
      </c>
      <c r="AG1915" s="99" t="s">
        <v>324</v>
      </c>
      <c r="AH1915">
        <v>-1</v>
      </c>
      <c r="AI1915">
        <v>5</v>
      </c>
      <c r="AJ1915">
        <v>-1</v>
      </c>
    </row>
    <row r="1916" spans="1:36" x14ac:dyDescent="0.2">
      <c r="A1916">
        <v>822906</v>
      </c>
      <c r="B1916" s="85">
        <v>46139</v>
      </c>
      <c r="C1916">
        <v>2026</v>
      </c>
      <c r="D1916">
        <v>4.4000000000000004</v>
      </c>
      <c r="E1916">
        <v>8</v>
      </c>
      <c r="F1916">
        <v>-105</v>
      </c>
      <c r="G1916">
        <v>28</v>
      </c>
      <c r="H1916">
        <v>140</v>
      </c>
      <c r="I1916">
        <v>0.41666700000000001</v>
      </c>
      <c r="J1916">
        <v>143</v>
      </c>
      <c r="K1916">
        <v>140</v>
      </c>
      <c r="L1916">
        <v>0.33222175900000001</v>
      </c>
      <c r="M1916">
        <v>19</v>
      </c>
      <c r="N1916">
        <v>-154</v>
      </c>
      <c r="O1916">
        <v>0.60629900000000003</v>
      </c>
      <c r="P1916">
        <v>-157</v>
      </c>
      <c r="Q1916">
        <v>-154</v>
      </c>
      <c r="R1916" s="99">
        <v>0.51725633699999995</v>
      </c>
      <c r="S1916" s="102">
        <f t="shared" si="139"/>
        <v>107.14927541161734</v>
      </c>
      <c r="T1916" s="99">
        <v>0.51241849500000003</v>
      </c>
      <c r="U1916" s="102">
        <f t="shared" si="140"/>
        <v>105.09391552905602</v>
      </c>
      <c r="V1916">
        <v>0.37825799999999998</v>
      </c>
      <c r="W1916" s="100">
        <f t="shared" si="141"/>
        <v>164.36982165611832</v>
      </c>
      <c r="X1916">
        <v>0.45547500000000002</v>
      </c>
      <c r="Y1916" s="100">
        <f t="shared" si="141"/>
        <v>119.55101816784673</v>
      </c>
      <c r="Z1916">
        <v>0.45547500000000002</v>
      </c>
      <c r="AA1916" s="100">
        <f t="shared" si="142"/>
        <v>119.55101816784673</v>
      </c>
      <c r="AB1916">
        <v>0.26666699999999999</v>
      </c>
      <c r="AC1916">
        <v>-1</v>
      </c>
      <c r="AD1916">
        <v>2</v>
      </c>
      <c r="AE1916">
        <v>4</v>
      </c>
      <c r="AF1916" t="s">
        <v>225</v>
      </c>
      <c r="AG1916" s="99" t="s">
        <v>323</v>
      </c>
      <c r="AH1916">
        <v>1</v>
      </c>
      <c r="AI1916">
        <v>6</v>
      </c>
      <c r="AJ1916">
        <v>-1</v>
      </c>
    </row>
    <row r="1917" spans="1:36" x14ac:dyDescent="0.2">
      <c r="A1917">
        <v>823311</v>
      </c>
      <c r="B1917" s="85">
        <v>46139</v>
      </c>
      <c r="C1917">
        <v>2026</v>
      </c>
      <c r="D1917">
        <v>4.4000000000000004</v>
      </c>
      <c r="E1917">
        <v>7.5</v>
      </c>
      <c r="F1917">
        <v>-105.5</v>
      </c>
      <c r="G1917">
        <v>23</v>
      </c>
      <c r="H1917">
        <v>-111</v>
      </c>
      <c r="I1917">
        <v>0.52606600000000003</v>
      </c>
      <c r="J1917">
        <v>-114</v>
      </c>
      <c r="K1917">
        <v>-111</v>
      </c>
      <c r="L1917">
        <v>0.30313439199999997</v>
      </c>
      <c r="M1917">
        <v>5</v>
      </c>
      <c r="N1917">
        <v>100</v>
      </c>
      <c r="O1917">
        <v>0.5</v>
      </c>
      <c r="P1917">
        <v>103</v>
      </c>
      <c r="Q1917">
        <v>100</v>
      </c>
      <c r="R1917" s="99">
        <v>0.53043434199999995</v>
      </c>
      <c r="S1917" s="102">
        <f t="shared" si="139"/>
        <v>112.96276313290355</v>
      </c>
      <c r="T1917" s="99">
        <v>0.61329671799999996</v>
      </c>
      <c r="U1917" s="102">
        <f t="shared" si="140"/>
        <v>158.59620193241594</v>
      </c>
      <c r="V1917">
        <v>0.43734200000000001</v>
      </c>
      <c r="W1917" s="100">
        <f t="shared" si="141"/>
        <v>128.6540053322114</v>
      </c>
      <c r="X1917">
        <v>0.46414499999999997</v>
      </c>
      <c r="Y1917" s="100">
        <f t="shared" si="141"/>
        <v>115.44991328140991</v>
      </c>
      <c r="Z1917">
        <v>0.46414499999999997</v>
      </c>
      <c r="AA1917" s="100">
        <f t="shared" si="142"/>
        <v>115.44991328140991</v>
      </c>
      <c r="AB1917">
        <v>0.67606599999999994</v>
      </c>
      <c r="AC1917">
        <v>1</v>
      </c>
      <c r="AD1917">
        <v>9</v>
      </c>
      <c r="AE1917">
        <v>7</v>
      </c>
      <c r="AF1917" t="s">
        <v>225</v>
      </c>
      <c r="AG1917" s="99" t="s">
        <v>325</v>
      </c>
      <c r="AH1917">
        <v>1</v>
      </c>
      <c r="AI1917">
        <v>16</v>
      </c>
      <c r="AJ1917">
        <v>1</v>
      </c>
    </row>
    <row r="1918" spans="1:36" x14ac:dyDescent="0.2">
      <c r="A1918">
        <v>823395</v>
      </c>
      <c r="B1918" s="85">
        <v>46139</v>
      </c>
      <c r="C1918">
        <v>2026</v>
      </c>
      <c r="D1918">
        <v>4.4000000000000004</v>
      </c>
      <c r="E1918">
        <v>8</v>
      </c>
      <c r="F1918">
        <v>-105</v>
      </c>
      <c r="G1918">
        <v>22</v>
      </c>
      <c r="H1918">
        <v>-118</v>
      </c>
      <c r="I1918">
        <v>0.54128399999999999</v>
      </c>
      <c r="J1918">
        <v>-129</v>
      </c>
      <c r="K1918">
        <v>-118</v>
      </c>
      <c r="L1918">
        <v>0.33647680099999999</v>
      </c>
      <c r="M1918">
        <v>26</v>
      </c>
      <c r="N1918">
        <v>107</v>
      </c>
      <c r="O1918">
        <v>0.48309200000000002</v>
      </c>
      <c r="P1918">
        <v>117</v>
      </c>
      <c r="Q1918">
        <v>107</v>
      </c>
      <c r="R1918" s="99">
        <v>0.49548920699999999</v>
      </c>
      <c r="S1918" s="102">
        <f t="shared" si="139"/>
        <v>-101.82074319128409</v>
      </c>
      <c r="T1918" s="99">
        <v>0.81838181399999999</v>
      </c>
      <c r="U1918" s="102">
        <f t="shared" si="140"/>
        <v>450.60565355498039</v>
      </c>
      <c r="V1918">
        <v>0.44908199999999998</v>
      </c>
      <c r="W1918" s="100">
        <f t="shared" si="141"/>
        <v>122.67648224600407</v>
      </c>
      <c r="X1918">
        <v>0.55782200000000004</v>
      </c>
      <c r="Y1918" s="100">
        <f t="shared" si="141"/>
        <v>-126.153268593191</v>
      </c>
      <c r="Z1918">
        <v>0.55782200000000004</v>
      </c>
      <c r="AA1918" s="100">
        <f t="shared" si="142"/>
        <v>-126.153268593191</v>
      </c>
      <c r="AB1918">
        <v>0.39128400000000002</v>
      </c>
      <c r="AC1918">
        <v>-1</v>
      </c>
      <c r="AD1918">
        <v>2</v>
      </c>
      <c r="AE1918">
        <v>4</v>
      </c>
      <c r="AF1918" t="s">
        <v>225</v>
      </c>
      <c r="AG1918" s="99" t="s">
        <v>324</v>
      </c>
      <c r="AH1918">
        <v>-1</v>
      </c>
      <c r="AI1918">
        <v>6</v>
      </c>
      <c r="AJ1918">
        <v>-1</v>
      </c>
    </row>
    <row r="1919" spans="1:36" x14ac:dyDescent="0.2">
      <c r="A1919">
        <v>823719</v>
      </c>
      <c r="B1919" s="85">
        <v>46139</v>
      </c>
      <c r="C1919">
        <v>2026</v>
      </c>
      <c r="D1919">
        <v>4.4000000000000004</v>
      </c>
      <c r="E1919">
        <v>9</v>
      </c>
      <c r="F1919">
        <v>-104.5</v>
      </c>
      <c r="G1919">
        <v>15</v>
      </c>
      <c r="H1919">
        <v>107</v>
      </c>
      <c r="I1919">
        <v>0.48309200000000002</v>
      </c>
      <c r="J1919">
        <v>114</v>
      </c>
      <c r="K1919">
        <v>107</v>
      </c>
      <c r="L1919">
        <v>0.31912251699999999</v>
      </c>
      <c r="M1919">
        <v>24</v>
      </c>
      <c r="N1919">
        <v>-117</v>
      </c>
      <c r="O1919">
        <v>0.53917099999999996</v>
      </c>
      <c r="P1919">
        <v>-125</v>
      </c>
      <c r="Q1919">
        <v>-117</v>
      </c>
      <c r="R1919" s="99">
        <v>0.50302617000000005</v>
      </c>
      <c r="S1919" s="102">
        <f t="shared" si="139"/>
        <v>101.21783877432745</v>
      </c>
      <c r="T1919" s="99">
        <v>0.43953056899999998</v>
      </c>
      <c r="U1919" s="102">
        <f t="shared" si="140"/>
        <v>-127.5154609325933</v>
      </c>
      <c r="V1919">
        <v>0.49798100000000001</v>
      </c>
      <c r="W1919" s="100">
        <f t="shared" si="141"/>
        <v>100.81087431046566</v>
      </c>
      <c r="X1919">
        <v>0.48624800000000001</v>
      </c>
      <c r="Y1919" s="100">
        <f t="shared" si="141"/>
        <v>105.65637287968279</v>
      </c>
      <c r="Z1919">
        <v>0.48624800000000001</v>
      </c>
      <c r="AA1919" s="100">
        <f t="shared" si="142"/>
        <v>105.65637287968279</v>
      </c>
      <c r="AB1919">
        <v>0.63309199999999999</v>
      </c>
      <c r="AC1919">
        <v>1</v>
      </c>
      <c r="AD1919">
        <v>11</v>
      </c>
      <c r="AE1919">
        <v>4</v>
      </c>
      <c r="AF1919" t="s">
        <v>226</v>
      </c>
      <c r="AG1919" s="99" t="s">
        <v>326</v>
      </c>
      <c r="AH1919">
        <v>-1</v>
      </c>
      <c r="AI1919">
        <v>15</v>
      </c>
      <c r="AJ1919">
        <v>1</v>
      </c>
    </row>
    <row r="1920" spans="1:36" x14ac:dyDescent="0.2">
      <c r="A1920">
        <v>824446</v>
      </c>
      <c r="B1920" s="85">
        <v>46139</v>
      </c>
      <c r="C1920">
        <v>2026</v>
      </c>
      <c r="D1920">
        <v>4.4000000000000004</v>
      </c>
      <c r="E1920">
        <v>8</v>
      </c>
      <c r="F1920">
        <v>-105</v>
      </c>
      <c r="G1920">
        <v>7</v>
      </c>
      <c r="H1920">
        <v>-137</v>
      </c>
      <c r="I1920">
        <v>0.57805899999999999</v>
      </c>
      <c r="J1920">
        <v>-135</v>
      </c>
      <c r="K1920">
        <v>-137</v>
      </c>
      <c r="L1920">
        <v>0.30274477700000002</v>
      </c>
      <c r="M1920">
        <v>27</v>
      </c>
      <c r="N1920">
        <v>124</v>
      </c>
      <c r="O1920">
        <v>0.44642900000000002</v>
      </c>
      <c r="P1920">
        <v>122</v>
      </c>
      <c r="Q1920">
        <v>124</v>
      </c>
      <c r="R1920" s="99">
        <v>0.49702523399999998</v>
      </c>
      <c r="S1920" s="102">
        <f t="shared" si="139"/>
        <v>-101.19702815732691</v>
      </c>
      <c r="T1920" s="99">
        <v>0.47345582200000003</v>
      </c>
      <c r="U1920" s="102">
        <f t="shared" si="140"/>
        <v>-111.2129481850579</v>
      </c>
      <c r="V1920">
        <v>0.52889900000000001</v>
      </c>
      <c r="W1920" s="100">
        <f t="shared" si="141"/>
        <v>-112.26870671045064</v>
      </c>
      <c r="X1920">
        <v>0.57558100000000001</v>
      </c>
      <c r="Y1920" s="100">
        <f t="shared" si="141"/>
        <v>-135.6162188780427</v>
      </c>
      <c r="Z1920">
        <v>0.57558100000000001</v>
      </c>
      <c r="AA1920" s="100">
        <f t="shared" si="142"/>
        <v>-135.6162188780427</v>
      </c>
      <c r="AB1920">
        <v>0.42805900000000002</v>
      </c>
      <c r="AC1920">
        <v>-1</v>
      </c>
      <c r="AD1920">
        <v>2</v>
      </c>
      <c r="AE1920">
        <v>3</v>
      </c>
      <c r="AF1920" t="s">
        <v>222</v>
      </c>
      <c r="AG1920" s="99" t="s">
        <v>324</v>
      </c>
      <c r="AH1920">
        <v>-1</v>
      </c>
      <c r="AI1920">
        <v>5</v>
      </c>
      <c r="AJ1920">
        <v>-1</v>
      </c>
    </row>
    <row r="1921" spans="1:36" x14ac:dyDescent="0.2">
      <c r="A1921">
        <v>824609</v>
      </c>
      <c r="B1921" s="85">
        <v>46139</v>
      </c>
      <c r="C1921">
        <v>2026</v>
      </c>
      <c r="D1921">
        <v>4.4000000000000004</v>
      </c>
      <c r="E1921">
        <v>9</v>
      </c>
      <c r="F1921">
        <v>-104.5</v>
      </c>
      <c r="G1921">
        <v>9</v>
      </c>
      <c r="H1921">
        <v>-110</v>
      </c>
      <c r="I1921">
        <v>0.52381</v>
      </c>
      <c r="J1921">
        <v>101</v>
      </c>
      <c r="K1921">
        <v>-110</v>
      </c>
      <c r="L1921">
        <v>0.33585476600000003</v>
      </c>
      <c r="M1921">
        <v>4</v>
      </c>
      <c r="N1921">
        <v>-101</v>
      </c>
      <c r="O1921">
        <v>0.50248800000000005</v>
      </c>
      <c r="P1921">
        <v>-111</v>
      </c>
      <c r="Q1921">
        <v>-101</v>
      </c>
      <c r="R1921" s="99">
        <v>0.50683995900000001</v>
      </c>
      <c r="S1921" s="102">
        <f t="shared" si="139"/>
        <v>102.77393074513108</v>
      </c>
      <c r="T1921" s="99">
        <v>0.45135277699999998</v>
      </c>
      <c r="U1921" s="102">
        <f t="shared" si="140"/>
        <v>-121.55618641513311</v>
      </c>
      <c r="V1921">
        <v>0.559998</v>
      </c>
      <c r="W1921" s="100">
        <f t="shared" si="141"/>
        <v>-127.27169421957171</v>
      </c>
      <c r="X1921">
        <v>0.52490499999999995</v>
      </c>
      <c r="Y1921" s="100">
        <f t="shared" si="141"/>
        <v>-110.48421894568452</v>
      </c>
      <c r="Z1921">
        <v>0.52490499999999995</v>
      </c>
      <c r="AA1921" s="100">
        <f t="shared" si="142"/>
        <v>-110.48421894568452</v>
      </c>
      <c r="AB1921">
        <v>0.67381000000000002</v>
      </c>
      <c r="AC1921">
        <v>1</v>
      </c>
      <c r="AD1921">
        <v>8</v>
      </c>
      <c r="AE1921">
        <v>7</v>
      </c>
      <c r="AF1921" t="s">
        <v>222</v>
      </c>
      <c r="AG1921" s="99" t="s">
        <v>325</v>
      </c>
      <c r="AH1921">
        <v>1</v>
      </c>
      <c r="AI1921">
        <v>15</v>
      </c>
      <c r="AJ1921">
        <v>1</v>
      </c>
    </row>
    <row r="1922" spans="1:36" x14ac:dyDescent="0.2">
      <c r="A1922">
        <v>822823</v>
      </c>
      <c r="B1922" s="85">
        <v>46140</v>
      </c>
      <c r="C1922">
        <v>2026</v>
      </c>
      <c r="D1922">
        <v>4.4000000000000004</v>
      </c>
      <c r="E1922">
        <v>7.5</v>
      </c>
      <c r="F1922">
        <v>-115</v>
      </c>
      <c r="G1922">
        <v>29</v>
      </c>
      <c r="H1922">
        <v>-120</v>
      </c>
      <c r="I1922">
        <v>0.54545500000000002</v>
      </c>
      <c r="J1922">
        <v>-120</v>
      </c>
      <c r="K1922">
        <v>-120</v>
      </c>
      <c r="L1922">
        <v>0.33360588699999999</v>
      </c>
      <c r="M1922">
        <v>3</v>
      </c>
      <c r="N1922">
        <v>102</v>
      </c>
      <c r="O1922">
        <v>0.49504999999999999</v>
      </c>
      <c r="P1922">
        <v>102</v>
      </c>
      <c r="Q1922">
        <v>102</v>
      </c>
      <c r="R1922" s="99">
        <v>0.50913803899999999</v>
      </c>
      <c r="S1922" s="102">
        <f t="shared" si="139"/>
        <v>103.72326223094723</v>
      </c>
      <c r="T1922" s="99">
        <v>0.47503835700000002</v>
      </c>
      <c r="U1922" s="102">
        <f t="shared" si="140"/>
        <v>-110.50931682975651</v>
      </c>
      <c r="V1922">
        <v>0.5</v>
      </c>
      <c r="W1922" s="100">
        <f t="shared" si="141"/>
        <v>-100</v>
      </c>
      <c r="X1922">
        <v>0.5</v>
      </c>
      <c r="Y1922" s="100">
        <f t="shared" si="141"/>
        <v>-100</v>
      </c>
      <c r="Z1922">
        <v>0.5</v>
      </c>
      <c r="AA1922" s="100">
        <f t="shared" si="142"/>
        <v>-100</v>
      </c>
      <c r="AB1922">
        <v>0.69545500000000005</v>
      </c>
      <c r="AC1922">
        <v>1</v>
      </c>
      <c r="AD1922">
        <v>3</v>
      </c>
      <c r="AE1922">
        <v>0</v>
      </c>
      <c r="AF1922" t="s">
        <v>228</v>
      </c>
      <c r="AG1922" s="99" t="s">
        <v>325</v>
      </c>
      <c r="AH1922">
        <v>1</v>
      </c>
      <c r="AI1922">
        <v>3</v>
      </c>
      <c r="AJ1922">
        <v>-1</v>
      </c>
    </row>
    <row r="1923" spans="1:36" x14ac:dyDescent="0.2">
      <c r="A1923">
        <v>822908</v>
      </c>
      <c r="B1923" s="85">
        <v>46140</v>
      </c>
      <c r="C1923">
        <v>2026</v>
      </c>
      <c r="D1923">
        <v>4.4000000000000004</v>
      </c>
      <c r="E1923">
        <v>7</v>
      </c>
      <c r="F1923">
        <v>-104.5</v>
      </c>
      <c r="G1923">
        <v>28</v>
      </c>
      <c r="H1923">
        <v>109</v>
      </c>
      <c r="I1923">
        <v>0.47846899999999998</v>
      </c>
      <c r="J1923">
        <v>107</v>
      </c>
      <c r="K1923">
        <v>109</v>
      </c>
      <c r="L1923">
        <v>0.33222175900000001</v>
      </c>
      <c r="M1923">
        <v>19</v>
      </c>
      <c r="N1923">
        <v>-119</v>
      </c>
      <c r="O1923">
        <v>0.54337899999999995</v>
      </c>
      <c r="P1923">
        <v>-117</v>
      </c>
      <c r="Q1923">
        <v>-119</v>
      </c>
      <c r="R1923" s="99">
        <v>0.52195072899999995</v>
      </c>
      <c r="S1923" s="102">
        <f t="shared" si="139"/>
        <v>109.1834588322173</v>
      </c>
      <c r="T1923" s="99">
        <v>0.48368708199999999</v>
      </c>
      <c r="U1923" s="102">
        <f t="shared" si="140"/>
        <v>-106.74523616903211</v>
      </c>
      <c r="V1923">
        <v>0.54241799999999996</v>
      </c>
      <c r="W1923" s="100">
        <f t="shared" si="141"/>
        <v>-118.54006495010726</v>
      </c>
      <c r="X1923">
        <v>0.43690000000000001</v>
      </c>
      <c r="Y1923" s="100">
        <f t="shared" si="141"/>
        <v>128.88532845044631</v>
      </c>
      <c r="Z1923">
        <v>0.43690000000000001</v>
      </c>
      <c r="AA1923" s="100">
        <f t="shared" si="142"/>
        <v>128.88532845044631</v>
      </c>
      <c r="AB1923">
        <v>0.32846900000000001</v>
      </c>
      <c r="AC1923">
        <v>-1</v>
      </c>
      <c r="AD1923">
        <v>2</v>
      </c>
      <c r="AE1923">
        <v>3</v>
      </c>
      <c r="AF1923" t="s">
        <v>222</v>
      </c>
      <c r="AG1923" s="99" t="s">
        <v>323</v>
      </c>
      <c r="AH1923">
        <v>1</v>
      </c>
      <c r="AI1923">
        <v>5</v>
      </c>
      <c r="AJ1923">
        <v>-1</v>
      </c>
    </row>
    <row r="1924" spans="1:36" x14ac:dyDescent="0.2">
      <c r="A1924">
        <v>823310</v>
      </c>
      <c r="B1924" s="85">
        <v>46140</v>
      </c>
      <c r="C1924">
        <v>2026</v>
      </c>
      <c r="D1924">
        <v>4.4000000000000004</v>
      </c>
      <c r="E1924">
        <v>8.5</v>
      </c>
      <c r="F1924">
        <v>-104.5</v>
      </c>
      <c r="G1924">
        <v>23</v>
      </c>
      <c r="H1924">
        <v>103</v>
      </c>
      <c r="I1924">
        <v>0.49261100000000002</v>
      </c>
      <c r="J1924">
        <v>104</v>
      </c>
      <c r="K1924">
        <v>103</v>
      </c>
      <c r="L1924">
        <v>0.30313439199999997</v>
      </c>
      <c r="M1924">
        <v>5</v>
      </c>
      <c r="N1924">
        <v>-113</v>
      </c>
      <c r="O1924">
        <v>0.53051599999999999</v>
      </c>
      <c r="P1924">
        <v>-114</v>
      </c>
      <c r="Q1924">
        <v>-113</v>
      </c>
      <c r="R1924" s="99">
        <v>0.52701013200000002</v>
      </c>
      <c r="S1924" s="102">
        <f t="shared" si="139"/>
        <v>111.42101927646367</v>
      </c>
      <c r="T1924" s="99">
        <v>0.56178987199999997</v>
      </c>
      <c r="U1924" s="102">
        <f t="shared" si="140"/>
        <v>128.20102414428905</v>
      </c>
      <c r="V1924">
        <v>0.56806100000000004</v>
      </c>
      <c r="W1924" s="100">
        <f t="shared" si="141"/>
        <v>-131.51417214004758</v>
      </c>
      <c r="X1924">
        <v>0.46663700000000002</v>
      </c>
      <c r="Y1924" s="100">
        <f t="shared" si="141"/>
        <v>114.29933760074748</v>
      </c>
      <c r="Z1924">
        <v>0.46663700000000002</v>
      </c>
      <c r="AA1924" s="100">
        <f t="shared" si="142"/>
        <v>114.29933760074748</v>
      </c>
      <c r="AB1924">
        <v>0.342611</v>
      </c>
      <c r="AC1924">
        <v>-1</v>
      </c>
      <c r="AD1924">
        <v>3</v>
      </c>
      <c r="AE1924">
        <v>8</v>
      </c>
      <c r="AF1924" t="s">
        <v>230</v>
      </c>
      <c r="AG1924" s="99" t="s">
        <v>323</v>
      </c>
      <c r="AH1924">
        <v>1</v>
      </c>
      <c r="AI1924">
        <v>11</v>
      </c>
      <c r="AJ1924">
        <v>1</v>
      </c>
    </row>
    <row r="1925" spans="1:36" x14ac:dyDescent="0.2">
      <c r="A1925">
        <v>823473</v>
      </c>
      <c r="B1925" s="85">
        <v>46140</v>
      </c>
      <c r="C1925">
        <v>2026</v>
      </c>
      <c r="D1925">
        <v>4.4000000000000004</v>
      </c>
      <c r="E1925">
        <v>8</v>
      </c>
      <c r="F1925">
        <v>-106</v>
      </c>
      <c r="G1925">
        <v>21</v>
      </c>
      <c r="H1925">
        <v>-149</v>
      </c>
      <c r="I1925">
        <v>0.59839399999999998</v>
      </c>
      <c r="J1925">
        <v>-159</v>
      </c>
      <c r="K1925">
        <v>-149</v>
      </c>
      <c r="L1925">
        <v>0.323198667</v>
      </c>
      <c r="M1925">
        <v>25</v>
      </c>
      <c r="N1925">
        <v>135</v>
      </c>
      <c r="O1925">
        <v>0.42553200000000002</v>
      </c>
      <c r="P1925">
        <v>144</v>
      </c>
      <c r="Q1925">
        <v>135</v>
      </c>
      <c r="R1925" s="99">
        <v>0.53064391</v>
      </c>
      <c r="S1925" s="102">
        <f t="shared" si="139"/>
        <v>113.0578512361478</v>
      </c>
      <c r="T1925" s="99">
        <v>0.45882950099999997</v>
      </c>
      <c r="U1925" s="102">
        <f t="shared" si="140"/>
        <v>-117.94588138307176</v>
      </c>
      <c r="V1925">
        <v>0.618676</v>
      </c>
      <c r="W1925" s="100">
        <f t="shared" si="141"/>
        <v>-162.244180801628</v>
      </c>
      <c r="X1925">
        <v>0.56898700000000002</v>
      </c>
      <c r="Y1925" s="100">
        <f t="shared" si="141"/>
        <v>-132.01156345632268</v>
      </c>
      <c r="Z1925">
        <v>0.56898700000000002</v>
      </c>
      <c r="AA1925" s="100">
        <f t="shared" si="142"/>
        <v>-132.01156345632268</v>
      </c>
      <c r="AB1925">
        <v>0.748394</v>
      </c>
      <c r="AC1925">
        <v>1</v>
      </c>
      <c r="AD1925">
        <v>7</v>
      </c>
      <c r="AE1925">
        <v>0</v>
      </c>
      <c r="AF1925" t="s">
        <v>226</v>
      </c>
      <c r="AG1925" s="99" t="s">
        <v>325</v>
      </c>
      <c r="AH1925">
        <v>1</v>
      </c>
      <c r="AI1925">
        <v>7</v>
      </c>
      <c r="AJ1925">
        <v>-1</v>
      </c>
    </row>
    <row r="1926" spans="1:36" x14ac:dyDescent="0.2">
      <c r="A1926">
        <v>823716</v>
      </c>
      <c r="B1926" s="85">
        <v>46140</v>
      </c>
      <c r="C1926">
        <v>2026</v>
      </c>
      <c r="D1926">
        <v>4.4000000000000004</v>
      </c>
      <c r="E1926">
        <v>7.5</v>
      </c>
      <c r="F1926">
        <v>-105.5</v>
      </c>
      <c r="G1926">
        <v>15</v>
      </c>
      <c r="H1926">
        <v>111</v>
      </c>
      <c r="I1926">
        <v>0.47393400000000002</v>
      </c>
      <c r="J1926">
        <v>109</v>
      </c>
      <c r="K1926">
        <v>111</v>
      </c>
      <c r="L1926">
        <v>0.31912251699999999</v>
      </c>
      <c r="M1926">
        <v>24</v>
      </c>
      <c r="N1926">
        <v>-122</v>
      </c>
      <c r="O1926">
        <v>0.54954999999999998</v>
      </c>
      <c r="P1926">
        <v>-119</v>
      </c>
      <c r="Q1926">
        <v>-122</v>
      </c>
      <c r="R1926" s="99">
        <v>0.48927010599999998</v>
      </c>
      <c r="S1926" s="102">
        <f t="shared" si="139"/>
        <v>-104.38608198964847</v>
      </c>
      <c r="T1926" s="99">
        <v>0.49612787899999999</v>
      </c>
      <c r="U1926" s="102">
        <f t="shared" si="140"/>
        <v>-101.56093667132946</v>
      </c>
      <c r="V1926">
        <v>0.49513000000000001</v>
      </c>
      <c r="W1926" s="100">
        <f t="shared" si="141"/>
        <v>101.96716013976126</v>
      </c>
      <c r="X1926">
        <v>0.496697</v>
      </c>
      <c r="Y1926" s="100">
        <f t="shared" si="141"/>
        <v>101.329985886768</v>
      </c>
      <c r="Z1926">
        <v>0.496697</v>
      </c>
      <c r="AA1926" s="100">
        <f t="shared" si="142"/>
        <v>101.329985886768</v>
      </c>
      <c r="AB1926">
        <v>0.323934</v>
      </c>
      <c r="AC1926">
        <v>-1</v>
      </c>
      <c r="AD1926">
        <v>1</v>
      </c>
      <c r="AE1926">
        <v>7</v>
      </c>
      <c r="AF1926" t="s">
        <v>224</v>
      </c>
      <c r="AG1926" s="99" t="s">
        <v>323</v>
      </c>
      <c r="AH1926">
        <v>1</v>
      </c>
      <c r="AI1926">
        <v>8</v>
      </c>
      <c r="AJ1926">
        <v>1</v>
      </c>
    </row>
    <row r="1927" spans="1:36" x14ac:dyDescent="0.2">
      <c r="A1927">
        <v>823798</v>
      </c>
      <c r="B1927" s="85">
        <v>46140</v>
      </c>
      <c r="C1927">
        <v>2026</v>
      </c>
      <c r="D1927">
        <v>4.4000000000000004</v>
      </c>
      <c r="E1927">
        <v>8</v>
      </c>
      <c r="F1927">
        <v>-106</v>
      </c>
      <c r="G1927">
        <v>17</v>
      </c>
      <c r="H1927">
        <v>-126</v>
      </c>
      <c r="I1927">
        <v>0.55752199999999996</v>
      </c>
      <c r="J1927">
        <v>-110</v>
      </c>
      <c r="K1927">
        <v>-126</v>
      </c>
      <c r="L1927">
        <v>0.32447985800000001</v>
      </c>
      <c r="M1927">
        <v>1</v>
      </c>
      <c r="N1927">
        <v>114</v>
      </c>
      <c r="O1927">
        <v>0.46728999999999998</v>
      </c>
      <c r="P1927">
        <v>-101</v>
      </c>
      <c r="Q1927">
        <v>114</v>
      </c>
      <c r="R1927" s="99">
        <v>0.50672609000000002</v>
      </c>
      <c r="S1927" s="102">
        <f t="shared" si="139"/>
        <v>102.72712173242653</v>
      </c>
      <c r="T1927" s="99">
        <v>0.56569990800000003</v>
      </c>
      <c r="U1927" s="102">
        <f t="shared" si="140"/>
        <v>130.25553492169192</v>
      </c>
      <c r="V1927">
        <v>0.52532100000000004</v>
      </c>
      <c r="W1927" s="100">
        <f t="shared" si="141"/>
        <v>-110.66868346819643</v>
      </c>
      <c r="X1927">
        <v>0.59450999999999998</v>
      </c>
      <c r="Y1927" s="100">
        <f t="shared" si="141"/>
        <v>-146.61520629362005</v>
      </c>
      <c r="Z1927">
        <v>0.59450999999999998</v>
      </c>
      <c r="AA1927" s="100">
        <f t="shared" si="142"/>
        <v>-146.61520629362005</v>
      </c>
      <c r="AB1927">
        <v>0.70752199999999998</v>
      </c>
      <c r="AC1927">
        <v>1</v>
      </c>
      <c r="AD1927">
        <v>13</v>
      </c>
      <c r="AE1927">
        <v>2</v>
      </c>
      <c r="AF1927" t="s">
        <v>229</v>
      </c>
      <c r="AG1927" s="99" t="s">
        <v>325</v>
      </c>
      <c r="AH1927">
        <v>1</v>
      </c>
      <c r="AI1927">
        <v>15</v>
      </c>
      <c r="AJ1927">
        <v>1</v>
      </c>
    </row>
    <row r="1928" spans="1:36" x14ac:dyDescent="0.2">
      <c r="A1928">
        <v>824447</v>
      </c>
      <c r="B1928" s="85">
        <v>46140</v>
      </c>
      <c r="C1928">
        <v>2026</v>
      </c>
      <c r="D1928">
        <v>4.4000000000000004</v>
      </c>
      <c r="E1928">
        <v>7.5</v>
      </c>
      <c r="F1928">
        <v>-105.5</v>
      </c>
      <c r="G1928">
        <v>7</v>
      </c>
      <c r="H1928">
        <v>-125</v>
      </c>
      <c r="I1928">
        <v>0.55555600000000005</v>
      </c>
      <c r="J1928">
        <v>-127</v>
      </c>
      <c r="K1928">
        <v>-125</v>
      </c>
      <c r="L1928">
        <v>0.30274477700000002</v>
      </c>
      <c r="M1928">
        <v>27</v>
      </c>
      <c r="N1928">
        <v>113</v>
      </c>
      <c r="O1928">
        <v>0.46948400000000001</v>
      </c>
      <c r="P1928">
        <v>115</v>
      </c>
      <c r="Q1928">
        <v>113</v>
      </c>
      <c r="R1928" s="99">
        <v>0.49318969499999998</v>
      </c>
      <c r="S1928" s="102">
        <f t="shared" si="139"/>
        <v>-102.76173856390085</v>
      </c>
      <c r="T1928" s="99">
        <v>0.436392738</v>
      </c>
      <c r="U1928" s="102">
        <f t="shared" si="140"/>
        <v>-129.15138427441016</v>
      </c>
      <c r="V1928">
        <v>0.56842499999999996</v>
      </c>
      <c r="W1928" s="100">
        <f t="shared" si="141"/>
        <v>-131.70943636679601</v>
      </c>
      <c r="X1928">
        <v>0.56707700000000005</v>
      </c>
      <c r="Y1928" s="100">
        <f t="shared" si="141"/>
        <v>-130.98795859771832</v>
      </c>
      <c r="Z1928">
        <v>0.56707700000000005</v>
      </c>
      <c r="AA1928" s="100">
        <f t="shared" si="142"/>
        <v>-130.98795859771832</v>
      </c>
      <c r="AB1928">
        <v>0.40555600000000003</v>
      </c>
      <c r="AC1928">
        <v>-1</v>
      </c>
      <c r="AD1928">
        <v>0</v>
      </c>
      <c r="AE1928">
        <v>1</v>
      </c>
      <c r="AF1928" t="s">
        <v>222</v>
      </c>
      <c r="AG1928" s="99" t="s">
        <v>324</v>
      </c>
      <c r="AH1928">
        <v>-1</v>
      </c>
      <c r="AI1928">
        <v>1</v>
      </c>
      <c r="AJ1928">
        <v>-1</v>
      </c>
    </row>
    <row r="1929" spans="1:36" x14ac:dyDescent="0.2">
      <c r="A1929">
        <v>824610</v>
      </c>
      <c r="B1929" s="85">
        <v>46140</v>
      </c>
      <c r="C1929">
        <v>2026</v>
      </c>
      <c r="D1929">
        <v>4.4000000000000004</v>
      </c>
      <c r="E1929">
        <v>7</v>
      </c>
      <c r="F1929">
        <v>-106</v>
      </c>
      <c r="G1929">
        <v>9</v>
      </c>
      <c r="H1929">
        <v>115</v>
      </c>
      <c r="I1929">
        <v>0.46511599999999997</v>
      </c>
      <c r="J1929">
        <v>117</v>
      </c>
      <c r="K1929">
        <v>115</v>
      </c>
      <c r="L1929">
        <v>0.33585476600000003</v>
      </c>
      <c r="M1929">
        <v>4</v>
      </c>
      <c r="N1929">
        <v>-126</v>
      </c>
      <c r="O1929">
        <v>0.55752199999999996</v>
      </c>
      <c r="P1929">
        <v>-128</v>
      </c>
      <c r="Q1929">
        <v>-126</v>
      </c>
      <c r="R1929" s="99">
        <v>0.51675671599999995</v>
      </c>
      <c r="S1929" s="102">
        <f t="shared" si="139"/>
        <v>106.9351055895895</v>
      </c>
      <c r="T1929" s="99">
        <v>0.54758620700000005</v>
      </c>
      <c r="U1929" s="102">
        <f t="shared" si="140"/>
        <v>121.0365854163956</v>
      </c>
      <c r="V1929">
        <v>0.44458500000000001</v>
      </c>
      <c r="W1929" s="100">
        <f t="shared" si="141"/>
        <v>124.92886624604968</v>
      </c>
      <c r="X1929">
        <v>0.50795000000000001</v>
      </c>
      <c r="Y1929" s="100">
        <f t="shared" si="141"/>
        <v>-103.23137892490601</v>
      </c>
      <c r="Z1929">
        <v>0.50795000000000001</v>
      </c>
      <c r="AA1929" s="100">
        <f t="shared" si="142"/>
        <v>-103.23137892490601</v>
      </c>
      <c r="AB1929">
        <v>0.615116</v>
      </c>
      <c r="AC1929">
        <v>1</v>
      </c>
      <c r="AD1929">
        <v>5</v>
      </c>
      <c r="AE1929">
        <v>2</v>
      </c>
      <c r="AF1929" t="s">
        <v>228</v>
      </c>
      <c r="AG1929" s="99" t="s">
        <v>326</v>
      </c>
      <c r="AH1929">
        <v>-1</v>
      </c>
      <c r="AI1929">
        <v>7</v>
      </c>
      <c r="AJ1929">
        <v>0</v>
      </c>
    </row>
    <row r="1930" spans="1:36" x14ac:dyDescent="0.2">
      <c r="A1930">
        <v>824849</v>
      </c>
      <c r="B1930" s="85">
        <v>46140</v>
      </c>
      <c r="C1930">
        <v>2026</v>
      </c>
      <c r="D1930">
        <v>4.4000000000000004</v>
      </c>
      <c r="E1930">
        <v>9</v>
      </c>
      <c r="F1930">
        <v>-105</v>
      </c>
      <c r="G1930">
        <v>2</v>
      </c>
      <c r="H1930">
        <v>-134</v>
      </c>
      <c r="I1930">
        <v>0.57264999999999999</v>
      </c>
      <c r="J1930">
        <v>-134</v>
      </c>
      <c r="K1930">
        <v>-134</v>
      </c>
      <c r="L1930">
        <v>0.32065001999999998</v>
      </c>
      <c r="M1930">
        <v>12</v>
      </c>
      <c r="N1930">
        <v>114</v>
      </c>
      <c r="O1930">
        <v>0.46728999999999998</v>
      </c>
      <c r="P1930">
        <v>114</v>
      </c>
      <c r="Q1930">
        <v>116</v>
      </c>
      <c r="R1930" s="99">
        <v>0.47459157699999999</v>
      </c>
      <c r="S1930" s="102">
        <f t="shared" si="139"/>
        <v>-110.70749007414433</v>
      </c>
      <c r="T1930" s="99">
        <v>0.51943928800000005</v>
      </c>
      <c r="U1930" s="102">
        <f t="shared" si="140"/>
        <v>108.09025270463644</v>
      </c>
      <c r="V1930">
        <v>0.5</v>
      </c>
      <c r="W1930" s="100">
        <f t="shared" si="141"/>
        <v>-100</v>
      </c>
      <c r="X1930">
        <v>0.5</v>
      </c>
      <c r="Y1930" s="100">
        <f t="shared" si="141"/>
        <v>-100</v>
      </c>
      <c r="Z1930">
        <v>0.5</v>
      </c>
      <c r="AA1930" s="100">
        <f t="shared" si="142"/>
        <v>-100</v>
      </c>
      <c r="AB1930">
        <v>0.72265000000000001</v>
      </c>
      <c r="AC1930">
        <v>1</v>
      </c>
      <c r="AD1930">
        <v>5</v>
      </c>
      <c r="AE1930">
        <v>3</v>
      </c>
      <c r="AF1930" t="s">
        <v>225</v>
      </c>
      <c r="AG1930" s="99" t="s">
        <v>325</v>
      </c>
      <c r="AH1930">
        <v>1</v>
      </c>
      <c r="AI1930">
        <v>8</v>
      </c>
      <c r="AJ1930">
        <v>-1</v>
      </c>
    </row>
    <row r="1931" spans="1:36" x14ac:dyDescent="0.2">
      <c r="A1931">
        <v>824931</v>
      </c>
      <c r="B1931" s="85">
        <v>46140</v>
      </c>
      <c r="C1931">
        <v>2026</v>
      </c>
      <c r="D1931">
        <v>4.4000000000000004</v>
      </c>
      <c r="E1931">
        <v>8.5</v>
      </c>
      <c r="F1931">
        <v>-106</v>
      </c>
      <c r="G1931">
        <v>0</v>
      </c>
      <c r="H1931">
        <v>-120</v>
      </c>
      <c r="I1931">
        <v>0.54545500000000002</v>
      </c>
      <c r="J1931">
        <v>-117</v>
      </c>
      <c r="K1931">
        <v>-120</v>
      </c>
      <c r="L1931">
        <v>0.327106864</v>
      </c>
      <c r="M1931">
        <v>10</v>
      </c>
      <c r="N1931">
        <v>108</v>
      </c>
      <c r="O1931">
        <v>0.480769</v>
      </c>
      <c r="P1931">
        <v>106</v>
      </c>
      <c r="Q1931">
        <v>108</v>
      </c>
      <c r="R1931" s="99">
        <v>0.48514891100000002</v>
      </c>
      <c r="S1931" s="102">
        <f t="shared" si="139"/>
        <v>-106.12228067023321</v>
      </c>
      <c r="T1931" s="99">
        <v>0.69135465799999996</v>
      </c>
      <c r="U1931" s="102">
        <f t="shared" si="140"/>
        <v>223.99646582063107</v>
      </c>
      <c r="V1931">
        <v>0.44055499999999997</v>
      </c>
      <c r="W1931" s="100">
        <f t="shared" si="141"/>
        <v>126.98641486307045</v>
      </c>
      <c r="X1931">
        <v>0.57964700000000002</v>
      </c>
      <c r="Y1931" s="100">
        <f t="shared" si="141"/>
        <v>-137.89529276584204</v>
      </c>
      <c r="Z1931">
        <v>0.57964700000000002</v>
      </c>
      <c r="AA1931" s="100">
        <f t="shared" si="142"/>
        <v>-137.89529276584204</v>
      </c>
      <c r="AB1931">
        <v>0.69545500000000005</v>
      </c>
      <c r="AC1931">
        <v>1</v>
      </c>
      <c r="AD1931">
        <v>5</v>
      </c>
      <c r="AE1931">
        <v>2</v>
      </c>
      <c r="AF1931" t="s">
        <v>228</v>
      </c>
      <c r="AG1931" s="99" t="s">
        <v>325</v>
      </c>
      <c r="AH1931">
        <v>1</v>
      </c>
      <c r="AI1931">
        <v>7</v>
      </c>
      <c r="AJ1931">
        <v>-1</v>
      </c>
    </row>
    <row r="1932" spans="1:36" x14ac:dyDescent="0.2">
      <c r="A1932">
        <v>825017</v>
      </c>
      <c r="B1932" s="85">
        <v>46140</v>
      </c>
      <c r="C1932">
        <v>2026</v>
      </c>
      <c r="D1932">
        <v>4.4000000000000004</v>
      </c>
      <c r="E1932">
        <v>9.5</v>
      </c>
      <c r="F1932">
        <v>-104.5</v>
      </c>
      <c r="G1932">
        <v>20</v>
      </c>
      <c r="H1932">
        <v>-104</v>
      </c>
      <c r="I1932">
        <v>0.50980400000000003</v>
      </c>
      <c r="J1932">
        <v>100</v>
      </c>
      <c r="K1932">
        <v>-104</v>
      </c>
      <c r="L1932">
        <v>0.33728248799999999</v>
      </c>
      <c r="M1932">
        <v>13</v>
      </c>
      <c r="N1932">
        <v>-106</v>
      </c>
      <c r="O1932">
        <v>0.51456299999999999</v>
      </c>
      <c r="P1932">
        <v>-110</v>
      </c>
      <c r="Q1932">
        <v>-106</v>
      </c>
      <c r="R1932" s="99">
        <v>0.48156111499999998</v>
      </c>
      <c r="S1932" s="102">
        <f t="shared" si="139"/>
        <v>-107.65796258279701</v>
      </c>
      <c r="T1932" s="99">
        <v>0.59485729399999998</v>
      </c>
      <c r="U1932" s="102">
        <f t="shared" si="140"/>
        <v>146.82660830132284</v>
      </c>
      <c r="V1932">
        <v>0.44817600000000002</v>
      </c>
      <c r="W1932" s="100">
        <f t="shared" si="141"/>
        <v>123.12662882439041</v>
      </c>
      <c r="X1932">
        <v>0.53547500000000003</v>
      </c>
      <c r="Y1932" s="100">
        <f t="shared" si="141"/>
        <v>-115.2736666487272</v>
      </c>
      <c r="Z1932">
        <v>0.53547500000000003</v>
      </c>
      <c r="AA1932" s="100">
        <f t="shared" si="142"/>
        <v>-115.2736666487272</v>
      </c>
      <c r="AB1932">
        <v>0.35980400000000001</v>
      </c>
      <c r="AC1932">
        <v>-1</v>
      </c>
      <c r="AD1932">
        <v>1</v>
      </c>
      <c r="AE1932">
        <v>4</v>
      </c>
      <c r="AF1932" t="s">
        <v>228</v>
      </c>
      <c r="AG1932" s="99" t="s">
        <v>323</v>
      </c>
      <c r="AH1932">
        <v>1</v>
      </c>
      <c r="AI1932">
        <v>5</v>
      </c>
      <c r="AJ1932">
        <v>-1</v>
      </c>
    </row>
    <row r="1933" spans="1:36" x14ac:dyDescent="0.2">
      <c r="A1933">
        <v>822821</v>
      </c>
      <c r="B1933" s="85">
        <v>46141</v>
      </c>
      <c r="C1933">
        <v>2026</v>
      </c>
      <c r="D1933">
        <v>4.5</v>
      </c>
      <c r="E1933">
        <v>8.5</v>
      </c>
      <c r="F1933">
        <v>-105.5</v>
      </c>
      <c r="G1933">
        <v>29</v>
      </c>
      <c r="H1933">
        <v>-110</v>
      </c>
      <c r="I1933">
        <v>0.52381</v>
      </c>
      <c r="J1933">
        <v>-128</v>
      </c>
      <c r="K1933">
        <v>-110</v>
      </c>
      <c r="L1933">
        <v>0.33360588699999999</v>
      </c>
      <c r="M1933">
        <v>3</v>
      </c>
      <c r="N1933">
        <v>-101</v>
      </c>
      <c r="O1933">
        <v>0.50248800000000005</v>
      </c>
      <c r="P1933">
        <v>116</v>
      </c>
      <c r="Q1933">
        <v>-101</v>
      </c>
      <c r="R1933" s="99">
        <v>0.49984634700000002</v>
      </c>
      <c r="S1933" s="102">
        <f t="shared" si="139"/>
        <v>-100.06148009320148</v>
      </c>
      <c r="T1933" s="99">
        <v>0.48067125900000002</v>
      </c>
      <c r="U1933" s="102">
        <f t="shared" si="140"/>
        <v>-108.04239514557705</v>
      </c>
      <c r="V1933">
        <v>0.53900000000000003</v>
      </c>
      <c r="W1933" s="100">
        <f t="shared" si="141"/>
        <v>-116.91973969631238</v>
      </c>
      <c r="X1933">
        <v>0.55482399999999998</v>
      </c>
      <c r="Y1933" s="100">
        <f t="shared" si="141"/>
        <v>-124.63025859435368</v>
      </c>
      <c r="Z1933">
        <v>0.55482399999999998</v>
      </c>
      <c r="AA1933" s="100">
        <f t="shared" si="142"/>
        <v>-124.63025859435368</v>
      </c>
      <c r="AB1933">
        <v>0.67381000000000002</v>
      </c>
      <c r="AC1933">
        <v>1</v>
      </c>
      <c r="AD1933">
        <v>8</v>
      </c>
      <c r="AE1933">
        <v>1</v>
      </c>
      <c r="AF1933" t="s">
        <v>226</v>
      </c>
      <c r="AG1933" s="99" t="s">
        <v>325</v>
      </c>
      <c r="AH1933">
        <v>1</v>
      </c>
      <c r="AI1933">
        <v>9</v>
      </c>
      <c r="AJ1933">
        <v>1</v>
      </c>
    </row>
    <row r="1934" spans="1:36" x14ac:dyDescent="0.2">
      <c r="A1934">
        <v>822907</v>
      </c>
      <c r="B1934" s="85">
        <v>46141</v>
      </c>
      <c r="C1934">
        <v>2026</v>
      </c>
      <c r="D1934">
        <v>4.5</v>
      </c>
      <c r="E1934">
        <v>8.5</v>
      </c>
      <c r="F1934">
        <v>-114</v>
      </c>
      <c r="G1934">
        <v>28</v>
      </c>
      <c r="H1934">
        <v>100</v>
      </c>
      <c r="I1934">
        <v>0.5</v>
      </c>
      <c r="J1934">
        <v>-106</v>
      </c>
      <c r="K1934">
        <v>100</v>
      </c>
      <c r="L1934">
        <v>0.33222175900000001</v>
      </c>
      <c r="M1934">
        <v>19</v>
      </c>
      <c r="N1934">
        <v>-118</v>
      </c>
      <c r="O1934">
        <v>0.54128399999999999</v>
      </c>
      <c r="P1934">
        <v>-110</v>
      </c>
      <c r="Q1934">
        <v>-118</v>
      </c>
      <c r="R1934" s="99">
        <v>0.51942944499999999</v>
      </c>
      <c r="S1934" s="102">
        <f t="shared" si="139"/>
        <v>108.08599062004538</v>
      </c>
      <c r="T1934" s="99">
        <v>0.46762530499999999</v>
      </c>
      <c r="U1934" s="102">
        <f t="shared" si="140"/>
        <v>-113.84642561206135</v>
      </c>
      <c r="V1934">
        <v>0.5</v>
      </c>
      <c r="W1934" s="100">
        <f t="shared" si="141"/>
        <v>-100</v>
      </c>
      <c r="X1934">
        <v>0.5</v>
      </c>
      <c r="Y1934" s="100">
        <f t="shared" si="141"/>
        <v>-100</v>
      </c>
      <c r="Z1934">
        <v>0.5</v>
      </c>
      <c r="AA1934" s="100">
        <f t="shared" si="142"/>
        <v>-100</v>
      </c>
      <c r="AB1934">
        <v>0.65</v>
      </c>
      <c r="AC1934">
        <v>1</v>
      </c>
      <c r="AD1934">
        <v>3</v>
      </c>
      <c r="AE1934">
        <v>0</v>
      </c>
      <c r="AF1934" t="s">
        <v>228</v>
      </c>
      <c r="AG1934" s="99" t="s">
        <v>326</v>
      </c>
      <c r="AH1934">
        <v>-1</v>
      </c>
      <c r="AI1934">
        <v>3</v>
      </c>
      <c r="AJ1934">
        <v>-1</v>
      </c>
    </row>
    <row r="1935" spans="1:36" x14ac:dyDescent="0.2">
      <c r="A1935">
        <v>823312</v>
      </c>
      <c r="B1935" s="85">
        <v>46141</v>
      </c>
      <c r="C1935">
        <v>2026</v>
      </c>
      <c r="D1935">
        <v>4.5</v>
      </c>
      <c r="E1935">
        <v>8.5</v>
      </c>
      <c r="F1935">
        <v>-106</v>
      </c>
      <c r="G1935">
        <v>23</v>
      </c>
      <c r="H1935">
        <v>-111</v>
      </c>
      <c r="I1935">
        <v>0.52606600000000003</v>
      </c>
      <c r="J1935">
        <v>101</v>
      </c>
      <c r="K1935">
        <v>-111</v>
      </c>
      <c r="L1935">
        <v>0.30313439199999997</v>
      </c>
      <c r="M1935">
        <v>5</v>
      </c>
      <c r="N1935">
        <v>100</v>
      </c>
      <c r="O1935">
        <v>0.5</v>
      </c>
      <c r="P1935">
        <v>-111</v>
      </c>
      <c r="Q1935">
        <v>100</v>
      </c>
      <c r="R1935" s="99">
        <v>0.53437500000000004</v>
      </c>
      <c r="S1935" s="102">
        <f t="shared" si="139"/>
        <v>114.76510067114096</v>
      </c>
      <c r="T1935" s="99">
        <v>0.59759303100000005</v>
      </c>
      <c r="U1935" s="102">
        <f t="shared" si="140"/>
        <v>148.50464257243024</v>
      </c>
      <c r="V1935">
        <v>0.46715600000000002</v>
      </c>
      <c r="W1935" s="100">
        <f t="shared" si="141"/>
        <v>114.06125576895083</v>
      </c>
      <c r="X1935">
        <v>0.45765899999999998</v>
      </c>
      <c r="Y1935" s="100">
        <f t="shared" si="141"/>
        <v>118.50329612222201</v>
      </c>
      <c r="Z1935">
        <v>0.45765899999999998</v>
      </c>
      <c r="AA1935" s="100">
        <f t="shared" si="142"/>
        <v>118.50329612222201</v>
      </c>
      <c r="AB1935">
        <v>0.37606600000000001</v>
      </c>
      <c r="AC1935">
        <v>-1</v>
      </c>
      <c r="AD1935">
        <v>4</v>
      </c>
      <c r="AE1935">
        <v>5</v>
      </c>
      <c r="AF1935" t="s">
        <v>222</v>
      </c>
      <c r="AG1935" s="99" t="s">
        <v>324</v>
      </c>
      <c r="AH1935">
        <v>-1</v>
      </c>
      <c r="AI1935">
        <v>9</v>
      </c>
      <c r="AJ1935">
        <v>1</v>
      </c>
    </row>
    <row r="1936" spans="1:36" x14ac:dyDescent="0.2">
      <c r="A1936">
        <v>823392</v>
      </c>
      <c r="B1936" s="85">
        <v>46141</v>
      </c>
      <c r="C1936">
        <v>2026</v>
      </c>
      <c r="D1936">
        <v>4.5</v>
      </c>
      <c r="E1936">
        <v>8.5</v>
      </c>
      <c r="F1936">
        <v>-104.5</v>
      </c>
      <c r="G1936">
        <v>22</v>
      </c>
      <c r="H1936">
        <v>-124</v>
      </c>
      <c r="I1936">
        <v>0.55357100000000004</v>
      </c>
      <c r="J1936">
        <v>-133</v>
      </c>
      <c r="K1936">
        <v>-124</v>
      </c>
      <c r="L1936">
        <v>0.33647680099999999</v>
      </c>
      <c r="M1936">
        <v>26</v>
      </c>
      <c r="N1936">
        <v>112</v>
      </c>
      <c r="O1936">
        <v>0.47169800000000001</v>
      </c>
      <c r="P1936">
        <v>120</v>
      </c>
      <c r="Q1936">
        <v>112</v>
      </c>
      <c r="R1936" s="99">
        <v>0.50717246000000005</v>
      </c>
      <c r="S1936" s="102">
        <f t="shared" si="139"/>
        <v>102.91073830817167</v>
      </c>
      <c r="T1936" s="99">
        <v>0.46536281200000001</v>
      </c>
      <c r="U1936" s="102">
        <f t="shared" si="140"/>
        <v>-114.8861005249384</v>
      </c>
      <c r="V1936">
        <v>0.53222899999999995</v>
      </c>
      <c r="W1936" s="100">
        <f t="shared" si="141"/>
        <v>-113.77981961258818</v>
      </c>
      <c r="X1936">
        <v>0.55824499999999999</v>
      </c>
      <c r="Y1936" s="100">
        <f t="shared" si="141"/>
        <v>-126.36982037554753</v>
      </c>
      <c r="Z1936">
        <v>0.55824499999999999</v>
      </c>
      <c r="AA1936" s="100">
        <f t="shared" si="142"/>
        <v>-126.36982037554753</v>
      </c>
      <c r="AB1936">
        <v>0.40357100000000001</v>
      </c>
      <c r="AC1936">
        <v>-1</v>
      </c>
      <c r="AD1936">
        <v>4</v>
      </c>
      <c r="AE1936">
        <v>5</v>
      </c>
      <c r="AF1936" t="s">
        <v>222</v>
      </c>
      <c r="AG1936" s="99" t="s">
        <v>324</v>
      </c>
      <c r="AH1936">
        <v>-1</v>
      </c>
      <c r="AI1936">
        <v>9</v>
      </c>
      <c r="AJ1936">
        <v>1</v>
      </c>
    </row>
    <row r="1937" spans="1:36" x14ac:dyDescent="0.2">
      <c r="A1937">
        <v>823717</v>
      </c>
      <c r="B1937" s="85">
        <v>46141</v>
      </c>
      <c r="C1937">
        <v>2026</v>
      </c>
      <c r="D1937">
        <v>4.5</v>
      </c>
      <c r="E1937">
        <v>8</v>
      </c>
      <c r="F1937">
        <v>-104.5</v>
      </c>
      <c r="G1937">
        <v>15</v>
      </c>
      <c r="H1937">
        <v>121</v>
      </c>
      <c r="I1937">
        <v>0.45248899999999997</v>
      </c>
      <c r="J1937">
        <v>114</v>
      </c>
      <c r="K1937">
        <v>121</v>
      </c>
      <c r="L1937">
        <v>0.31912251699999999</v>
      </c>
      <c r="M1937">
        <v>24</v>
      </c>
      <c r="N1937">
        <v>-133</v>
      </c>
      <c r="O1937">
        <v>0.57081499999999996</v>
      </c>
      <c r="P1937">
        <v>-125</v>
      </c>
      <c r="Q1937">
        <v>-133</v>
      </c>
      <c r="R1937" s="99">
        <v>0.50291423800000001</v>
      </c>
      <c r="S1937" s="102">
        <f t="shared" si="139"/>
        <v>101.17252925864331</v>
      </c>
      <c r="T1937" s="99">
        <v>0.48708731100000002</v>
      </c>
      <c r="U1937" s="102">
        <f t="shared" si="140"/>
        <v>-105.30200180065867</v>
      </c>
      <c r="V1937">
        <v>0.46371899999999999</v>
      </c>
      <c r="W1937" s="100">
        <f t="shared" si="141"/>
        <v>115.64783845389127</v>
      </c>
      <c r="X1937">
        <v>0.51002199999999998</v>
      </c>
      <c r="Y1937" s="100">
        <f t="shared" si="141"/>
        <v>-104.09079591328589</v>
      </c>
      <c r="Z1937">
        <v>0.51002199999999998</v>
      </c>
      <c r="AA1937" s="100">
        <f t="shared" si="142"/>
        <v>-104.09079591328589</v>
      </c>
      <c r="AB1937">
        <v>0.30248900000000001</v>
      </c>
      <c r="AC1937">
        <v>-1</v>
      </c>
      <c r="AD1937">
        <v>3</v>
      </c>
      <c r="AE1937">
        <v>5</v>
      </c>
      <c r="AF1937" t="s">
        <v>225</v>
      </c>
      <c r="AG1937" s="99" t="s">
        <v>323</v>
      </c>
      <c r="AH1937">
        <v>1</v>
      </c>
      <c r="AI1937">
        <v>8</v>
      </c>
      <c r="AJ1937">
        <v>0</v>
      </c>
    </row>
    <row r="1938" spans="1:36" x14ac:dyDescent="0.2">
      <c r="A1938">
        <v>823796</v>
      </c>
      <c r="B1938" s="85">
        <v>46141</v>
      </c>
      <c r="C1938">
        <v>2026</v>
      </c>
      <c r="D1938">
        <v>4.5</v>
      </c>
      <c r="E1938">
        <v>8.5</v>
      </c>
      <c r="F1938">
        <v>-105</v>
      </c>
      <c r="G1938">
        <v>17</v>
      </c>
      <c r="H1938">
        <v>-123</v>
      </c>
      <c r="I1938">
        <v>0.55157</v>
      </c>
      <c r="J1938">
        <v>-123</v>
      </c>
      <c r="K1938">
        <v>-123</v>
      </c>
      <c r="L1938">
        <v>0.32447985800000001</v>
      </c>
      <c r="M1938">
        <v>1</v>
      </c>
      <c r="N1938">
        <v>111</v>
      </c>
      <c r="O1938">
        <v>0.47393400000000002</v>
      </c>
      <c r="P1938">
        <v>111</v>
      </c>
      <c r="Q1938">
        <v>111</v>
      </c>
      <c r="R1938" s="99">
        <v>0.48843734999999999</v>
      </c>
      <c r="S1938" s="102">
        <f t="shared" si="139"/>
        <v>-104.73454783914458</v>
      </c>
      <c r="T1938" s="99">
        <v>0.54580709800000005</v>
      </c>
      <c r="U1938" s="102">
        <f t="shared" si="140"/>
        <v>120.17076788223346</v>
      </c>
      <c r="V1938">
        <v>0.54890399999999995</v>
      </c>
      <c r="W1938" s="100">
        <f t="shared" si="141"/>
        <v>-121.68230265841416</v>
      </c>
      <c r="X1938">
        <v>0.58701000000000003</v>
      </c>
      <c r="Y1938" s="100">
        <f t="shared" si="141"/>
        <v>-142.13661347732392</v>
      </c>
      <c r="Z1938">
        <v>0.58701000000000003</v>
      </c>
      <c r="AA1938" s="100">
        <f t="shared" si="142"/>
        <v>-142.13661347732392</v>
      </c>
      <c r="AB1938">
        <v>0.40156999999999998</v>
      </c>
      <c r="AC1938">
        <v>-1</v>
      </c>
      <c r="AD1938">
        <v>2</v>
      </c>
      <c r="AE1938">
        <v>6</v>
      </c>
      <c r="AF1938" t="s">
        <v>227</v>
      </c>
      <c r="AG1938" s="99" t="s">
        <v>324</v>
      </c>
      <c r="AH1938">
        <v>-1</v>
      </c>
      <c r="AI1938">
        <v>8</v>
      </c>
      <c r="AJ1938">
        <v>0</v>
      </c>
    </row>
    <row r="1939" spans="1:36" x14ac:dyDescent="0.2">
      <c r="A1939">
        <v>824445</v>
      </c>
      <c r="B1939" s="85">
        <v>46141</v>
      </c>
      <c r="C1939">
        <v>2026</v>
      </c>
      <c r="D1939">
        <v>4.5</v>
      </c>
      <c r="E1939">
        <v>6.5</v>
      </c>
      <c r="F1939">
        <v>-105.5</v>
      </c>
      <c r="G1939">
        <v>7</v>
      </c>
      <c r="H1939">
        <v>-109</v>
      </c>
      <c r="I1939">
        <v>0.52153099999999997</v>
      </c>
      <c r="J1939">
        <v>-111</v>
      </c>
      <c r="K1939">
        <v>-109</v>
      </c>
      <c r="L1939">
        <v>0.30274477700000002</v>
      </c>
      <c r="M1939">
        <v>27</v>
      </c>
      <c r="N1939">
        <v>-101</v>
      </c>
      <c r="O1939">
        <v>0.50248800000000005</v>
      </c>
      <c r="P1939">
        <v>100</v>
      </c>
      <c r="Q1939">
        <v>-101</v>
      </c>
      <c r="R1939" s="99">
        <v>0.48899541899999999</v>
      </c>
      <c r="S1939" s="102">
        <f t="shared" si="139"/>
        <v>-104.50089328955453</v>
      </c>
      <c r="T1939" s="99">
        <v>0.39803382700000001</v>
      </c>
      <c r="U1939" s="102">
        <f t="shared" si="140"/>
        <v>-151.23492833185759</v>
      </c>
      <c r="V1939">
        <v>0.49722699999999997</v>
      </c>
      <c r="W1939" s="100">
        <f t="shared" si="141"/>
        <v>101.11538593036984</v>
      </c>
      <c r="X1939">
        <v>0.55512600000000001</v>
      </c>
      <c r="Y1939" s="100">
        <f t="shared" si="141"/>
        <v>-124.78274747456584</v>
      </c>
      <c r="Z1939">
        <v>0.55512600000000001</v>
      </c>
      <c r="AA1939" s="100">
        <f t="shared" si="142"/>
        <v>-124.78274747456584</v>
      </c>
      <c r="AB1939">
        <v>0.67153099999999999</v>
      </c>
      <c r="AC1939">
        <v>1</v>
      </c>
      <c r="AD1939">
        <v>3</v>
      </c>
      <c r="AE1939">
        <v>1</v>
      </c>
      <c r="AF1939" t="s">
        <v>225</v>
      </c>
      <c r="AG1939" s="99" t="s">
        <v>325</v>
      </c>
      <c r="AH1939">
        <v>1</v>
      </c>
      <c r="AI1939">
        <v>4</v>
      </c>
      <c r="AJ1939">
        <v>-1</v>
      </c>
    </row>
    <row r="1940" spans="1:36" x14ac:dyDescent="0.2">
      <c r="A1940">
        <v>824525</v>
      </c>
      <c r="B1940" s="85">
        <v>46141</v>
      </c>
      <c r="C1940">
        <v>2026</v>
      </c>
      <c r="D1940">
        <v>4.5</v>
      </c>
      <c r="E1940">
        <v>9.5</v>
      </c>
      <c r="F1940">
        <v>-104</v>
      </c>
      <c r="G1940">
        <v>6</v>
      </c>
      <c r="H1940">
        <v>-143</v>
      </c>
      <c r="I1940">
        <v>0.58847700000000003</v>
      </c>
      <c r="J1940">
        <v>-147</v>
      </c>
      <c r="K1940">
        <v>-143</v>
      </c>
      <c r="L1940">
        <v>0.333208536</v>
      </c>
      <c r="M1940">
        <v>8</v>
      </c>
      <c r="N1940">
        <v>129</v>
      </c>
      <c r="O1940">
        <v>0.43668099999999999</v>
      </c>
      <c r="P1940">
        <v>133</v>
      </c>
      <c r="Q1940">
        <v>129</v>
      </c>
      <c r="R1940" s="99">
        <v>0.50883525399999996</v>
      </c>
      <c r="S1940" s="102">
        <f t="shared" si="139"/>
        <v>103.59767433308413</v>
      </c>
      <c r="T1940" s="99">
        <v>0.609283307</v>
      </c>
      <c r="U1940" s="102">
        <f t="shared" si="140"/>
        <v>155.9399221778323</v>
      </c>
      <c r="V1940">
        <v>0.51498600000000005</v>
      </c>
      <c r="W1940" s="100">
        <f t="shared" si="141"/>
        <v>-106.17961543378132</v>
      </c>
      <c r="X1940">
        <v>0.64181200000000005</v>
      </c>
      <c r="Y1940" s="100">
        <f t="shared" si="141"/>
        <v>-179.18299887210071</v>
      </c>
      <c r="Z1940">
        <v>0.64181200000000005</v>
      </c>
      <c r="AA1940" s="100">
        <f t="shared" si="142"/>
        <v>-179.18299887210071</v>
      </c>
      <c r="AB1940">
        <v>0.43847700000000001</v>
      </c>
      <c r="AC1940">
        <v>-1</v>
      </c>
      <c r="AD1940">
        <v>2</v>
      </c>
      <c r="AE1940">
        <v>13</v>
      </c>
      <c r="AF1940" t="s">
        <v>229</v>
      </c>
      <c r="AG1940" s="99" t="s">
        <v>324</v>
      </c>
      <c r="AH1940">
        <v>-1</v>
      </c>
      <c r="AI1940">
        <v>15</v>
      </c>
      <c r="AJ1940">
        <v>1</v>
      </c>
    </row>
    <row r="1941" spans="1:36" x14ac:dyDescent="0.2">
      <c r="A1941">
        <v>824608</v>
      </c>
      <c r="B1941" s="85">
        <v>46141</v>
      </c>
      <c r="C1941">
        <v>2026</v>
      </c>
      <c r="D1941">
        <v>4.5</v>
      </c>
      <c r="E1941">
        <v>9</v>
      </c>
      <c r="F1941">
        <v>-104.5</v>
      </c>
      <c r="G1941">
        <v>9</v>
      </c>
      <c r="H1941">
        <v>101</v>
      </c>
      <c r="I1941">
        <v>0.49751200000000001</v>
      </c>
      <c r="J1941">
        <v>104</v>
      </c>
      <c r="K1941">
        <v>101</v>
      </c>
      <c r="L1941">
        <v>0.33585476600000003</v>
      </c>
      <c r="M1941">
        <v>4</v>
      </c>
      <c r="N1941">
        <v>-111</v>
      </c>
      <c r="O1941">
        <v>0.52606600000000003</v>
      </c>
      <c r="P1941">
        <v>-114</v>
      </c>
      <c r="Q1941">
        <v>-111</v>
      </c>
      <c r="R1941" s="99">
        <v>0.511409471</v>
      </c>
      <c r="S1941" s="102">
        <f t="shared" si="139"/>
        <v>104.670361099038</v>
      </c>
      <c r="T1941" s="99">
        <v>0.588048562</v>
      </c>
      <c r="U1941" s="102">
        <f t="shared" si="140"/>
        <v>142.74705893853439</v>
      </c>
      <c r="V1941">
        <v>0.536941</v>
      </c>
      <c r="W1941" s="100">
        <f t="shared" si="141"/>
        <v>-115.95520225284469</v>
      </c>
      <c r="X1941">
        <v>0.50559600000000005</v>
      </c>
      <c r="Y1941" s="100">
        <f t="shared" si="141"/>
        <v>-102.26373573029346</v>
      </c>
      <c r="Z1941">
        <v>0.50559600000000005</v>
      </c>
      <c r="AA1941" s="100">
        <f t="shared" si="142"/>
        <v>-102.26373573029346</v>
      </c>
      <c r="AB1941">
        <v>0.64751199999999998</v>
      </c>
      <c r="AC1941">
        <v>1</v>
      </c>
      <c r="AD1941">
        <v>3</v>
      </c>
      <c r="AE1941">
        <v>2</v>
      </c>
      <c r="AF1941" t="s">
        <v>222</v>
      </c>
      <c r="AG1941" s="99" t="s">
        <v>326</v>
      </c>
      <c r="AH1941">
        <v>-1</v>
      </c>
      <c r="AI1941">
        <v>5</v>
      </c>
      <c r="AJ1941">
        <v>-1</v>
      </c>
    </row>
    <row r="1942" spans="1:36" x14ac:dyDescent="0.2">
      <c r="A1942">
        <v>824930</v>
      </c>
      <c r="B1942" s="85">
        <v>46141</v>
      </c>
      <c r="C1942">
        <v>2026</v>
      </c>
      <c r="D1942">
        <v>4.5</v>
      </c>
      <c r="E1942">
        <v>8</v>
      </c>
      <c r="F1942">
        <v>-105</v>
      </c>
      <c r="G1942">
        <v>0</v>
      </c>
      <c r="H1942">
        <v>125</v>
      </c>
      <c r="I1942">
        <v>0.44444400000000001</v>
      </c>
      <c r="J1942">
        <v>128</v>
      </c>
      <c r="K1942">
        <v>125</v>
      </c>
      <c r="L1942">
        <v>0.327106864</v>
      </c>
      <c r="M1942">
        <v>10</v>
      </c>
      <c r="N1942">
        <v>-137</v>
      </c>
      <c r="O1942">
        <v>0.57805899999999999</v>
      </c>
      <c r="P1942">
        <v>-140</v>
      </c>
      <c r="Q1942">
        <v>-137</v>
      </c>
      <c r="R1942" s="99">
        <v>0.48814882300000001</v>
      </c>
      <c r="S1942" s="102">
        <f t="shared" si="139"/>
        <v>-104.85555897775873</v>
      </c>
      <c r="T1942" s="99">
        <v>0.54485095500000003</v>
      </c>
      <c r="U1942" s="102">
        <f t="shared" si="140"/>
        <v>119.70824963501792</v>
      </c>
      <c r="V1942">
        <v>0.39931</v>
      </c>
      <c r="W1942" s="100">
        <f t="shared" si="141"/>
        <v>150.43199519170568</v>
      </c>
      <c r="X1942">
        <v>0.56312399999999996</v>
      </c>
      <c r="Y1942" s="100">
        <f t="shared" si="141"/>
        <v>-128.89790237962256</v>
      </c>
      <c r="Z1942">
        <v>0.56312399999999996</v>
      </c>
      <c r="AA1942" s="100">
        <f t="shared" si="142"/>
        <v>-128.89790237962256</v>
      </c>
      <c r="AB1942">
        <v>0.59444399999999997</v>
      </c>
      <c r="AC1942">
        <v>1</v>
      </c>
      <c r="AD1942">
        <v>4</v>
      </c>
      <c r="AE1942">
        <v>3</v>
      </c>
      <c r="AF1942" t="s">
        <v>222</v>
      </c>
      <c r="AG1942" s="99" t="s">
        <v>326</v>
      </c>
      <c r="AH1942">
        <v>-1</v>
      </c>
      <c r="AI1942">
        <v>7</v>
      </c>
      <c r="AJ1942">
        <v>-1</v>
      </c>
    </row>
    <row r="1943" spans="1:36" x14ac:dyDescent="0.2">
      <c r="A1943">
        <v>825015</v>
      </c>
      <c r="B1943" s="85">
        <v>46141</v>
      </c>
      <c r="C1943">
        <v>2026</v>
      </c>
      <c r="D1943">
        <v>4.5</v>
      </c>
      <c r="E1943">
        <v>9.5</v>
      </c>
      <c r="F1943">
        <v>-105</v>
      </c>
      <c r="G1943">
        <v>20</v>
      </c>
      <c r="H1943">
        <v>-112</v>
      </c>
      <c r="I1943">
        <v>0.52830200000000005</v>
      </c>
      <c r="J1943">
        <v>-115</v>
      </c>
      <c r="K1943">
        <v>-112</v>
      </c>
      <c r="L1943">
        <v>0.33728248799999999</v>
      </c>
      <c r="M1943">
        <v>13</v>
      </c>
      <c r="N1943">
        <v>101</v>
      </c>
      <c r="O1943">
        <v>0.49751200000000001</v>
      </c>
      <c r="P1943">
        <v>104</v>
      </c>
      <c r="Q1943">
        <v>101</v>
      </c>
      <c r="R1943" s="99">
        <v>0.48525694200000002</v>
      </c>
      <c r="S1943" s="102">
        <f t="shared" si="139"/>
        <v>-106.07639241150721</v>
      </c>
      <c r="T1943" s="99">
        <v>0.50206377000000002</v>
      </c>
      <c r="U1943" s="102">
        <f t="shared" si="140"/>
        <v>100.82892943941839</v>
      </c>
      <c r="V1943">
        <v>0.50393900000000003</v>
      </c>
      <c r="W1943" s="100">
        <f t="shared" si="141"/>
        <v>-101.58811113955744</v>
      </c>
      <c r="X1943">
        <v>0.53441000000000005</v>
      </c>
      <c r="Y1943" s="100">
        <f t="shared" si="141"/>
        <v>-114.78124530166028</v>
      </c>
      <c r="Z1943">
        <v>0.53441000000000005</v>
      </c>
      <c r="AA1943" s="100">
        <f t="shared" si="142"/>
        <v>-114.78124530166028</v>
      </c>
      <c r="AB1943">
        <v>0.67830199999999996</v>
      </c>
      <c r="AC1943">
        <v>1</v>
      </c>
      <c r="AD1943">
        <v>5</v>
      </c>
      <c r="AE1943">
        <v>2</v>
      </c>
      <c r="AF1943" t="s">
        <v>228</v>
      </c>
      <c r="AG1943" s="99" t="s">
        <v>325</v>
      </c>
      <c r="AH1943">
        <v>1</v>
      </c>
      <c r="AI1943">
        <v>7</v>
      </c>
      <c r="AJ1943">
        <v>-1</v>
      </c>
    </row>
    <row r="1944" spans="1:36" x14ac:dyDescent="0.2">
      <c r="A1944">
        <v>823471</v>
      </c>
      <c r="B1944" s="85">
        <v>46142</v>
      </c>
      <c r="C1944">
        <v>2026</v>
      </c>
      <c r="D1944">
        <v>4.5</v>
      </c>
      <c r="E1944">
        <v>7</v>
      </c>
      <c r="F1944">
        <v>-105.5</v>
      </c>
      <c r="G1944">
        <v>21</v>
      </c>
      <c r="H1944">
        <v>-147</v>
      </c>
      <c r="I1944">
        <v>0.59514199999999995</v>
      </c>
      <c r="J1944">
        <v>-135</v>
      </c>
      <c r="K1944">
        <v>-147</v>
      </c>
      <c r="L1944">
        <v>0.323198667</v>
      </c>
      <c r="M1944">
        <v>25</v>
      </c>
      <c r="N1944">
        <v>133</v>
      </c>
      <c r="O1944">
        <v>0.42918499999999998</v>
      </c>
      <c r="P1944">
        <v>122</v>
      </c>
      <c r="Q1944">
        <v>133</v>
      </c>
      <c r="R1944" s="99">
        <v>0.519989072</v>
      </c>
      <c r="S1944" s="102">
        <f t="shared" si="139"/>
        <v>108.32859038575889</v>
      </c>
      <c r="T1944" s="99">
        <v>0.359467435</v>
      </c>
      <c r="U1944" s="102">
        <f t="shared" si="140"/>
        <v>-178.18931637020194</v>
      </c>
      <c r="V1944">
        <v>0.56505300000000003</v>
      </c>
      <c r="W1944" s="100">
        <f t="shared" si="141"/>
        <v>-129.9130698682828</v>
      </c>
      <c r="X1944">
        <v>0.60121599999999997</v>
      </c>
      <c r="Y1944" s="100">
        <f t="shared" si="141"/>
        <v>-150.76231744503289</v>
      </c>
      <c r="Z1944">
        <v>0.60121599999999997</v>
      </c>
      <c r="AA1944" s="100">
        <f t="shared" si="142"/>
        <v>-150.76231744503289</v>
      </c>
      <c r="AB1944">
        <v>0.74514199999999997</v>
      </c>
      <c r="AC1944">
        <v>1</v>
      </c>
      <c r="AD1944">
        <v>6</v>
      </c>
      <c r="AE1944">
        <v>5</v>
      </c>
      <c r="AF1944" t="s">
        <v>222</v>
      </c>
      <c r="AG1944" s="99" t="s">
        <v>325</v>
      </c>
      <c r="AH1944">
        <v>1</v>
      </c>
      <c r="AI1944">
        <v>11</v>
      </c>
      <c r="AJ1944">
        <v>1</v>
      </c>
    </row>
    <row r="1945" spans="1:36" x14ac:dyDescent="0.2">
      <c r="A1945">
        <v>823472</v>
      </c>
      <c r="B1945" s="85">
        <v>46142</v>
      </c>
      <c r="C1945">
        <v>2026</v>
      </c>
      <c r="D1945">
        <v>4.5</v>
      </c>
      <c r="E1945">
        <v>7</v>
      </c>
      <c r="F1945">
        <v>-105.5</v>
      </c>
      <c r="G1945">
        <v>21</v>
      </c>
      <c r="H1945">
        <v>-147</v>
      </c>
      <c r="I1945">
        <v>0.59514199999999995</v>
      </c>
      <c r="J1945">
        <v>-135</v>
      </c>
      <c r="K1945">
        <v>-147</v>
      </c>
      <c r="L1945">
        <v>0.323198667</v>
      </c>
      <c r="M1945">
        <v>25</v>
      </c>
      <c r="N1945">
        <v>133</v>
      </c>
      <c r="O1945">
        <v>0.42918499999999998</v>
      </c>
      <c r="P1945">
        <v>122</v>
      </c>
      <c r="Q1945">
        <v>133</v>
      </c>
      <c r="R1945" s="99">
        <v>0.519989072</v>
      </c>
      <c r="S1945" s="102">
        <f t="shared" si="139"/>
        <v>108.32859038575889</v>
      </c>
      <c r="T1945" s="99">
        <v>0.50322086300000002</v>
      </c>
      <c r="U1945" s="102">
        <f t="shared" si="140"/>
        <v>101.29669817434383</v>
      </c>
      <c r="V1945">
        <v>0.56505300000000003</v>
      </c>
      <c r="W1945" s="100">
        <f t="shared" si="141"/>
        <v>-129.9130698682828</v>
      </c>
      <c r="X1945">
        <v>0.60121599999999997</v>
      </c>
      <c r="Y1945" s="100">
        <f t="shared" si="141"/>
        <v>-150.76231744503289</v>
      </c>
      <c r="Z1945">
        <v>0.60121599999999997</v>
      </c>
      <c r="AA1945" s="100">
        <f t="shared" si="142"/>
        <v>-150.76231744503289</v>
      </c>
      <c r="AB1945">
        <v>0.74514199999999997</v>
      </c>
      <c r="AC1945">
        <v>1</v>
      </c>
      <c r="AD1945">
        <v>3</v>
      </c>
      <c r="AE1945">
        <v>2</v>
      </c>
      <c r="AF1945" t="s">
        <v>222</v>
      </c>
      <c r="AG1945" s="99" t="s">
        <v>325</v>
      </c>
      <c r="AH1945">
        <v>1</v>
      </c>
      <c r="AI1945">
        <v>5</v>
      </c>
      <c r="AJ1945">
        <v>-1</v>
      </c>
    </row>
    <row r="1946" spans="1:36" x14ac:dyDescent="0.2">
      <c r="A1946">
        <v>823714</v>
      </c>
      <c r="B1946" s="85">
        <v>46142</v>
      </c>
      <c r="C1946">
        <v>2026</v>
      </c>
      <c r="D1946">
        <v>4.5</v>
      </c>
      <c r="E1946">
        <v>8</v>
      </c>
      <c r="F1946">
        <v>-105</v>
      </c>
      <c r="G1946">
        <v>15</v>
      </c>
      <c r="H1946">
        <v>115</v>
      </c>
      <c r="I1946">
        <v>0.46511599999999997</v>
      </c>
      <c r="J1946">
        <v>114</v>
      </c>
      <c r="K1946">
        <v>115</v>
      </c>
      <c r="L1946">
        <v>0.31912251699999999</v>
      </c>
      <c r="M1946">
        <v>29</v>
      </c>
      <c r="N1946">
        <v>-126</v>
      </c>
      <c r="O1946">
        <v>0.55752199999999996</v>
      </c>
      <c r="P1946">
        <v>-125</v>
      </c>
      <c r="Q1946">
        <v>-126</v>
      </c>
      <c r="R1946" s="99">
        <v>0.50391061500000001</v>
      </c>
      <c r="S1946" s="102">
        <f t="shared" si="139"/>
        <v>101.57657676952714</v>
      </c>
      <c r="T1946" s="99">
        <v>0.54334052499999996</v>
      </c>
      <c r="U1946" s="102">
        <f t="shared" si="140"/>
        <v>118.98155074960395</v>
      </c>
      <c r="V1946">
        <v>0.47319600000000001</v>
      </c>
      <c r="W1946" s="100">
        <f t="shared" si="141"/>
        <v>111.32892078546735</v>
      </c>
      <c r="X1946">
        <v>0.49957099999999999</v>
      </c>
      <c r="Y1946" s="100">
        <f t="shared" si="141"/>
        <v>100.17174735923423</v>
      </c>
      <c r="Z1946">
        <v>0.49957099999999999</v>
      </c>
      <c r="AA1946" s="100">
        <f t="shared" si="142"/>
        <v>100.17174735923423</v>
      </c>
      <c r="AB1946">
        <v>0.615116</v>
      </c>
      <c r="AC1946">
        <v>1</v>
      </c>
      <c r="AD1946">
        <v>7</v>
      </c>
      <c r="AE1946">
        <v>1</v>
      </c>
      <c r="AF1946" t="s">
        <v>224</v>
      </c>
      <c r="AG1946" s="99" t="s">
        <v>326</v>
      </c>
      <c r="AH1946">
        <v>-1</v>
      </c>
      <c r="AI1946">
        <v>8</v>
      </c>
      <c r="AJ1946">
        <v>0</v>
      </c>
    </row>
    <row r="1947" spans="1:36" x14ac:dyDescent="0.2">
      <c r="A1947">
        <v>823795</v>
      </c>
      <c r="B1947" s="85">
        <v>46142</v>
      </c>
      <c r="C1947">
        <v>2026</v>
      </c>
      <c r="D1947">
        <v>4.5</v>
      </c>
      <c r="E1947">
        <v>7</v>
      </c>
      <c r="F1947">
        <v>-104.5</v>
      </c>
      <c r="G1947">
        <v>17</v>
      </c>
      <c r="H1947">
        <v>-123</v>
      </c>
      <c r="I1947">
        <v>0.55157</v>
      </c>
      <c r="J1947">
        <v>-122</v>
      </c>
      <c r="K1947">
        <v>-123</v>
      </c>
      <c r="L1947">
        <v>0.32447985800000001</v>
      </c>
      <c r="M1947">
        <v>1</v>
      </c>
      <c r="N1947">
        <v>111</v>
      </c>
      <c r="O1947">
        <v>0.47393400000000002</v>
      </c>
      <c r="P1947">
        <v>110</v>
      </c>
      <c r="Q1947">
        <v>111</v>
      </c>
      <c r="R1947" s="99">
        <v>0.499098863</v>
      </c>
      <c r="S1947" s="102">
        <f t="shared" si="139"/>
        <v>-100.36110561125444</v>
      </c>
      <c r="T1947" s="99">
        <v>0.56279014800000005</v>
      </c>
      <c r="U1947" s="102">
        <f t="shared" si="140"/>
        <v>128.72311669683054</v>
      </c>
      <c r="V1947">
        <v>0.65065300000000004</v>
      </c>
      <c r="W1947" s="100">
        <f t="shared" si="141"/>
        <v>-186.24834333771295</v>
      </c>
      <c r="X1947">
        <v>0.58482000000000001</v>
      </c>
      <c r="Y1947" s="100">
        <f t="shared" si="141"/>
        <v>-140.85938629028374</v>
      </c>
      <c r="Z1947">
        <v>0.58482000000000001</v>
      </c>
      <c r="AA1947" s="100">
        <f t="shared" si="142"/>
        <v>-140.85938629028374</v>
      </c>
      <c r="AB1947">
        <v>0.70157000000000003</v>
      </c>
      <c r="AC1947">
        <v>1</v>
      </c>
      <c r="AD1947">
        <v>13</v>
      </c>
      <c r="AE1947">
        <v>1</v>
      </c>
      <c r="AF1947" t="s">
        <v>229</v>
      </c>
      <c r="AG1947" s="99" t="s">
        <v>325</v>
      </c>
      <c r="AH1947">
        <v>1</v>
      </c>
      <c r="AI1947">
        <v>14</v>
      </c>
      <c r="AJ1947">
        <v>1</v>
      </c>
    </row>
    <row r="1948" spans="1:36" x14ac:dyDescent="0.2">
      <c r="A1948">
        <v>824524</v>
      </c>
      <c r="B1948" s="85">
        <v>46142</v>
      </c>
      <c r="C1948">
        <v>2026</v>
      </c>
      <c r="D1948">
        <v>4.5</v>
      </c>
      <c r="E1948">
        <v>9</v>
      </c>
      <c r="F1948">
        <v>-105</v>
      </c>
      <c r="G1948">
        <v>6</v>
      </c>
      <c r="H1948">
        <v>-150</v>
      </c>
      <c r="I1948">
        <v>0.6</v>
      </c>
      <c r="J1948">
        <v>-168</v>
      </c>
      <c r="K1948">
        <v>-150</v>
      </c>
      <c r="L1948">
        <v>0.333208536</v>
      </c>
      <c r="M1948">
        <v>8</v>
      </c>
      <c r="N1948">
        <v>135</v>
      </c>
      <c r="O1948">
        <v>0.42553200000000002</v>
      </c>
      <c r="P1948">
        <v>152</v>
      </c>
      <c r="Q1948">
        <v>135</v>
      </c>
      <c r="R1948" s="99">
        <v>0.52534813899999999</v>
      </c>
      <c r="S1948" s="102">
        <f t="shared" si="139"/>
        <v>110.68072879629982</v>
      </c>
      <c r="T1948" s="99">
        <v>0.45640783600000001</v>
      </c>
      <c r="U1948" s="102">
        <f t="shared" si="140"/>
        <v>-119.10228552692948</v>
      </c>
      <c r="V1948">
        <v>0.58655299999999999</v>
      </c>
      <c r="W1948" s="100">
        <f t="shared" si="141"/>
        <v>-141.86896990424407</v>
      </c>
      <c r="X1948">
        <v>0.61306899999999998</v>
      </c>
      <c r="Y1948" s="100">
        <f t="shared" si="141"/>
        <v>-158.44401198146437</v>
      </c>
      <c r="Z1948">
        <v>0.61306899999999998</v>
      </c>
      <c r="AA1948" s="100">
        <f t="shared" si="142"/>
        <v>-158.44401198146437</v>
      </c>
      <c r="AB1948">
        <v>0.75</v>
      </c>
      <c r="AC1948">
        <v>1</v>
      </c>
      <c r="AD1948">
        <v>6</v>
      </c>
      <c r="AE1948">
        <v>4</v>
      </c>
      <c r="AF1948" t="s">
        <v>225</v>
      </c>
      <c r="AG1948" s="99" t="s">
        <v>325</v>
      </c>
      <c r="AH1948">
        <v>1</v>
      </c>
      <c r="AI1948">
        <v>10</v>
      </c>
      <c r="AJ1948">
        <v>1</v>
      </c>
    </row>
    <row r="1949" spans="1:36" x14ac:dyDescent="0.2">
      <c r="A1949">
        <v>824848</v>
      </c>
      <c r="B1949" s="85">
        <v>46142</v>
      </c>
      <c r="C1949">
        <v>2026</v>
      </c>
      <c r="D1949">
        <v>4.5</v>
      </c>
      <c r="E1949">
        <v>9.5</v>
      </c>
      <c r="F1949">
        <v>-103.5</v>
      </c>
      <c r="G1949">
        <v>2</v>
      </c>
      <c r="H1949">
        <v>-123</v>
      </c>
      <c r="I1949">
        <v>0.55157</v>
      </c>
      <c r="J1949">
        <v>-117</v>
      </c>
      <c r="K1949">
        <v>-123</v>
      </c>
      <c r="L1949">
        <v>0.32065001999999998</v>
      </c>
      <c r="M1949">
        <v>12</v>
      </c>
      <c r="N1949">
        <v>111</v>
      </c>
      <c r="O1949">
        <v>0.47393400000000002</v>
      </c>
      <c r="P1949">
        <v>106</v>
      </c>
      <c r="Q1949">
        <v>111</v>
      </c>
      <c r="R1949" s="99">
        <v>0.47168079499999999</v>
      </c>
      <c r="S1949" s="102">
        <f t="shared" si="139"/>
        <v>-112.00778378097844</v>
      </c>
      <c r="T1949" s="99">
        <v>0.78810068600000005</v>
      </c>
      <c r="U1949" s="102">
        <f t="shared" si="140"/>
        <v>371.92224510929765</v>
      </c>
      <c r="V1949">
        <v>0.63411700000000004</v>
      </c>
      <c r="W1949" s="100">
        <f t="shared" si="141"/>
        <v>-173.31141375794999</v>
      </c>
      <c r="X1949">
        <v>0.56081499999999995</v>
      </c>
      <c r="Y1949" s="100">
        <f t="shared" si="141"/>
        <v>-127.69447954734335</v>
      </c>
      <c r="Z1949">
        <v>0.56081499999999995</v>
      </c>
      <c r="AA1949" s="100">
        <f t="shared" si="142"/>
        <v>-127.69447954734335</v>
      </c>
      <c r="AB1949">
        <v>0.70157000000000003</v>
      </c>
      <c r="AC1949">
        <v>1</v>
      </c>
      <c r="AD1949">
        <v>10</v>
      </c>
      <c r="AE1949">
        <v>3</v>
      </c>
      <c r="AF1949" t="s">
        <v>226</v>
      </c>
      <c r="AG1949" s="99" t="s">
        <v>325</v>
      </c>
      <c r="AH1949">
        <v>1</v>
      </c>
      <c r="AI1949">
        <v>13</v>
      </c>
      <c r="AJ1949">
        <v>1</v>
      </c>
    </row>
    <row r="1950" spans="1:36" x14ac:dyDescent="0.2">
      <c r="A1950">
        <v>824850</v>
      </c>
      <c r="B1950" s="85">
        <v>46142</v>
      </c>
      <c r="C1950">
        <v>2026</v>
      </c>
      <c r="D1950">
        <v>4.5</v>
      </c>
      <c r="E1950">
        <v>9.5</v>
      </c>
      <c r="F1950">
        <v>-103.5</v>
      </c>
      <c r="G1950">
        <v>2</v>
      </c>
      <c r="H1950">
        <v>-123</v>
      </c>
      <c r="I1950">
        <v>0.55157</v>
      </c>
      <c r="J1950">
        <v>-117</v>
      </c>
      <c r="K1950">
        <v>-123</v>
      </c>
      <c r="L1950">
        <v>0.32065001999999998</v>
      </c>
      <c r="M1950">
        <v>12</v>
      </c>
      <c r="N1950">
        <v>111</v>
      </c>
      <c r="O1950">
        <v>0.47393400000000002</v>
      </c>
      <c r="P1950">
        <v>106</v>
      </c>
      <c r="Q1950">
        <v>111</v>
      </c>
      <c r="R1950" s="99">
        <v>0.47168079499999999</v>
      </c>
      <c r="S1950" s="102">
        <f t="shared" si="139"/>
        <v>-112.00778378097844</v>
      </c>
      <c r="T1950" s="99">
        <v>0.54428249399999995</v>
      </c>
      <c r="U1950" s="102">
        <f t="shared" si="140"/>
        <v>119.4341860547266</v>
      </c>
      <c r="V1950">
        <v>0.63411700000000004</v>
      </c>
      <c r="W1950" s="100">
        <f t="shared" si="141"/>
        <v>-173.31141375794999</v>
      </c>
      <c r="X1950">
        <v>0.56081499999999995</v>
      </c>
      <c r="Y1950" s="100">
        <f t="shared" si="141"/>
        <v>-127.69447954734335</v>
      </c>
      <c r="Z1950">
        <v>0.56081499999999995</v>
      </c>
      <c r="AA1950" s="100">
        <f t="shared" si="142"/>
        <v>-127.69447954734335</v>
      </c>
      <c r="AB1950">
        <v>0.40156999999999998</v>
      </c>
      <c r="AC1950">
        <v>-1</v>
      </c>
      <c r="AD1950">
        <v>5</v>
      </c>
      <c r="AE1950">
        <v>11</v>
      </c>
      <c r="AF1950" t="s">
        <v>224</v>
      </c>
      <c r="AG1950" s="99" t="s">
        <v>324</v>
      </c>
      <c r="AH1950">
        <v>-1</v>
      </c>
      <c r="AI1950">
        <v>16</v>
      </c>
      <c r="AJ1950">
        <v>1</v>
      </c>
    </row>
    <row r="1951" spans="1:36" x14ac:dyDescent="0.2">
      <c r="A1951">
        <v>824929</v>
      </c>
      <c r="B1951" s="85">
        <v>46142</v>
      </c>
      <c r="C1951">
        <v>2026</v>
      </c>
      <c r="D1951">
        <v>4.5</v>
      </c>
      <c r="E1951">
        <v>9</v>
      </c>
      <c r="F1951">
        <v>-105</v>
      </c>
      <c r="G1951">
        <v>0</v>
      </c>
      <c r="H1951">
        <v>-124</v>
      </c>
      <c r="I1951">
        <v>0.55357100000000004</v>
      </c>
      <c r="J1951">
        <v>-123</v>
      </c>
      <c r="K1951">
        <v>-124</v>
      </c>
      <c r="L1951">
        <v>0.327106864</v>
      </c>
      <c r="M1951">
        <v>10</v>
      </c>
      <c r="N1951">
        <v>112</v>
      </c>
      <c r="O1951">
        <v>0.47169800000000001</v>
      </c>
      <c r="P1951">
        <v>111</v>
      </c>
      <c r="Q1951">
        <v>112</v>
      </c>
      <c r="R1951" s="99">
        <v>0.48644130800000002</v>
      </c>
      <c r="S1951" s="102">
        <f t="shared" si="139"/>
        <v>-105.5746466334228</v>
      </c>
      <c r="T1951" s="99">
        <v>0.450397304</v>
      </c>
      <c r="U1951" s="102">
        <f t="shared" si="140"/>
        <v>-122.02619578735312</v>
      </c>
      <c r="V1951">
        <v>0.48910700000000001</v>
      </c>
      <c r="W1951" s="100">
        <f t="shared" si="141"/>
        <v>104.45424007425778</v>
      </c>
      <c r="X1951">
        <v>0.56296400000000002</v>
      </c>
      <c r="Y1951" s="100">
        <f t="shared" si="141"/>
        <v>-128.81410227075116</v>
      </c>
      <c r="Z1951">
        <v>0.56296400000000002</v>
      </c>
      <c r="AA1951" s="100">
        <f t="shared" si="142"/>
        <v>-128.81410227075116</v>
      </c>
      <c r="AB1951">
        <v>0.40357100000000001</v>
      </c>
      <c r="AC1951">
        <v>-1</v>
      </c>
      <c r="AD1951">
        <v>2</v>
      </c>
      <c r="AE1951">
        <v>5</v>
      </c>
      <c r="AF1951" t="s">
        <v>228</v>
      </c>
      <c r="AG1951" s="99" t="s">
        <v>324</v>
      </c>
      <c r="AH1951">
        <v>-1</v>
      </c>
      <c r="AI1951">
        <v>7</v>
      </c>
      <c r="AJ1951">
        <v>-1</v>
      </c>
    </row>
    <row r="1952" spans="1:36" x14ac:dyDescent="0.2">
      <c r="A1952">
        <v>825016</v>
      </c>
      <c r="B1952" s="85">
        <v>46142</v>
      </c>
      <c r="C1952">
        <v>2026</v>
      </c>
      <c r="D1952">
        <v>4.5</v>
      </c>
      <c r="E1952">
        <v>9.5</v>
      </c>
      <c r="F1952">
        <v>-104.5</v>
      </c>
      <c r="G1952">
        <v>20</v>
      </c>
      <c r="H1952">
        <v>-116</v>
      </c>
      <c r="I1952">
        <v>0.53703699999999999</v>
      </c>
      <c r="J1952">
        <v>-125</v>
      </c>
      <c r="K1952">
        <v>-116</v>
      </c>
      <c r="L1952">
        <v>0.33728248799999999</v>
      </c>
      <c r="M1952">
        <v>13</v>
      </c>
      <c r="N1952">
        <v>105</v>
      </c>
      <c r="O1952">
        <v>0.48780499999999999</v>
      </c>
      <c r="P1952">
        <v>113</v>
      </c>
      <c r="Q1952">
        <v>105</v>
      </c>
      <c r="R1952" s="99">
        <v>0.47279608299999998</v>
      </c>
      <c r="S1952" s="102">
        <f t="shared" si="139"/>
        <v>-111.50767444069541</v>
      </c>
      <c r="T1952" s="99">
        <v>0.53638380500000005</v>
      </c>
      <c r="U1952" s="102">
        <f t="shared" si="140"/>
        <v>115.69565748237076</v>
      </c>
      <c r="V1952">
        <v>0.52454999999999996</v>
      </c>
      <c r="W1952" s="100">
        <f t="shared" si="141"/>
        <v>-110.3270585760858</v>
      </c>
      <c r="X1952">
        <v>0.52969699999999997</v>
      </c>
      <c r="Y1952" s="100">
        <f t="shared" si="141"/>
        <v>-112.62887967969584</v>
      </c>
      <c r="Z1952">
        <v>0.52969699999999997</v>
      </c>
      <c r="AA1952" s="100">
        <f t="shared" si="142"/>
        <v>-112.62887967969584</v>
      </c>
      <c r="AB1952">
        <v>0.68703700000000001</v>
      </c>
      <c r="AC1952">
        <v>1</v>
      </c>
      <c r="AD1952">
        <v>6</v>
      </c>
      <c r="AE1952">
        <v>3</v>
      </c>
      <c r="AF1952" t="s">
        <v>228</v>
      </c>
      <c r="AG1952" s="99" t="s">
        <v>325</v>
      </c>
      <c r="AH1952">
        <v>1</v>
      </c>
      <c r="AI1952">
        <v>9</v>
      </c>
      <c r="AJ1952">
        <v>-1</v>
      </c>
    </row>
    <row r="1953" spans="1:36" x14ac:dyDescent="0.2">
      <c r="A1953">
        <v>822744</v>
      </c>
      <c r="B1953" s="85">
        <v>46143</v>
      </c>
      <c r="C1953">
        <v>2026</v>
      </c>
      <c r="D1953">
        <v>5.0999999999999996</v>
      </c>
      <c r="E1953">
        <v>8</v>
      </c>
      <c r="F1953">
        <v>-105</v>
      </c>
      <c r="G1953">
        <v>16</v>
      </c>
      <c r="H1953">
        <v>141</v>
      </c>
      <c r="I1953">
        <v>0.41493799999999997</v>
      </c>
      <c r="J1953">
        <v>139</v>
      </c>
      <c r="K1953">
        <v>141</v>
      </c>
      <c r="L1953">
        <v>0.34988272100000001</v>
      </c>
      <c r="M1953">
        <v>17</v>
      </c>
      <c r="N1953">
        <v>-155</v>
      </c>
      <c r="O1953">
        <v>0.60784300000000002</v>
      </c>
      <c r="P1953">
        <v>-152</v>
      </c>
      <c r="Q1953">
        <v>-155</v>
      </c>
      <c r="R1953" s="99">
        <v>0.50572288499999996</v>
      </c>
      <c r="S1953" s="102">
        <f t="shared" si="139"/>
        <v>102.31565849452689</v>
      </c>
      <c r="T1953" s="99">
        <v>0.59341547299999997</v>
      </c>
      <c r="U1953" s="102">
        <f t="shared" si="140"/>
        <v>145.95131727676394</v>
      </c>
      <c r="V1953">
        <v>0.39071600000000001</v>
      </c>
      <c r="W1953" s="100">
        <f t="shared" si="141"/>
        <v>155.94037612997676</v>
      </c>
      <c r="X1953">
        <v>0.41128900000000002</v>
      </c>
      <c r="Y1953" s="100">
        <f t="shared" si="141"/>
        <v>143.13803675760838</v>
      </c>
      <c r="Z1953">
        <v>0.41128900000000002</v>
      </c>
      <c r="AA1953" s="100">
        <f t="shared" si="142"/>
        <v>143.13803675760838</v>
      </c>
      <c r="AB1953">
        <v>0.26493800000000001</v>
      </c>
      <c r="AC1953">
        <v>-1</v>
      </c>
      <c r="AD1953">
        <v>1</v>
      </c>
      <c r="AE1953">
        <v>6</v>
      </c>
      <c r="AF1953" t="s">
        <v>230</v>
      </c>
      <c r="AG1953" s="99" t="s">
        <v>323</v>
      </c>
      <c r="AH1953">
        <v>1</v>
      </c>
      <c r="AI1953">
        <v>7</v>
      </c>
      <c r="AJ1953">
        <v>-1</v>
      </c>
    </row>
    <row r="1954" spans="1:36" x14ac:dyDescent="0.2">
      <c r="A1954">
        <v>822990</v>
      </c>
      <c r="B1954" s="85">
        <v>46143</v>
      </c>
      <c r="C1954">
        <v>2026</v>
      </c>
      <c r="D1954">
        <v>5.0999999999999996</v>
      </c>
      <c r="E1954">
        <v>7.5</v>
      </c>
      <c r="F1954">
        <v>-104.5</v>
      </c>
      <c r="G1954">
        <v>27</v>
      </c>
      <c r="H1954">
        <v>-131</v>
      </c>
      <c r="I1954">
        <v>0.56710000000000005</v>
      </c>
      <c r="J1954">
        <v>-138</v>
      </c>
      <c r="K1954">
        <v>-131</v>
      </c>
      <c r="L1954">
        <v>0.32069846699999999</v>
      </c>
      <c r="M1954">
        <v>25</v>
      </c>
      <c r="N1954">
        <v>118</v>
      </c>
      <c r="O1954">
        <v>0.45871600000000001</v>
      </c>
      <c r="P1954">
        <v>125</v>
      </c>
      <c r="Q1954">
        <v>118</v>
      </c>
      <c r="R1954" s="99">
        <v>0.49951212</v>
      </c>
      <c r="S1954" s="102">
        <f t="shared" si="139"/>
        <v>-100.1953426075027</v>
      </c>
      <c r="T1954" s="99">
        <v>0.55068101599999997</v>
      </c>
      <c r="U1954" s="102">
        <f t="shared" si="140"/>
        <v>122.55903614346282</v>
      </c>
      <c r="V1954">
        <v>0.53388100000000005</v>
      </c>
      <c r="W1954" s="100">
        <f t="shared" si="141"/>
        <v>-114.5374893535771</v>
      </c>
      <c r="X1954">
        <v>0.53093299999999999</v>
      </c>
      <c r="Y1954" s="100">
        <f t="shared" si="141"/>
        <v>-113.18916061031791</v>
      </c>
      <c r="Z1954">
        <v>0.53093299999999999</v>
      </c>
      <c r="AA1954" s="100">
        <f t="shared" si="142"/>
        <v>-113.18916061031791</v>
      </c>
      <c r="AB1954">
        <v>0.71709999999999996</v>
      </c>
      <c r="AC1954">
        <v>1</v>
      </c>
      <c r="AD1954">
        <v>3</v>
      </c>
      <c r="AE1954">
        <v>0</v>
      </c>
      <c r="AF1954" t="s">
        <v>228</v>
      </c>
      <c r="AG1954" s="99" t="s">
        <v>325</v>
      </c>
      <c r="AH1954">
        <v>1</v>
      </c>
      <c r="AI1954">
        <v>3</v>
      </c>
      <c r="AJ1954">
        <v>-1</v>
      </c>
    </row>
    <row r="1955" spans="1:36" x14ac:dyDescent="0.2">
      <c r="A1955">
        <v>823066</v>
      </c>
      <c r="B1955" s="85">
        <v>46143</v>
      </c>
      <c r="C1955">
        <v>2026</v>
      </c>
      <c r="D1955">
        <v>5.0999999999999996</v>
      </c>
      <c r="E1955">
        <v>8.5</v>
      </c>
      <c r="F1955">
        <v>-104.5</v>
      </c>
      <c r="G1955">
        <v>26</v>
      </c>
      <c r="H1955">
        <v>148</v>
      </c>
      <c r="I1955">
        <v>0.40322599999999997</v>
      </c>
      <c r="J1955">
        <v>152</v>
      </c>
      <c r="K1955">
        <v>148</v>
      </c>
      <c r="L1955">
        <v>0.33921411400000001</v>
      </c>
      <c r="M1955">
        <v>14</v>
      </c>
      <c r="N1955">
        <v>-162</v>
      </c>
      <c r="O1955">
        <v>0.61832100000000001</v>
      </c>
      <c r="P1955">
        <v>-167</v>
      </c>
      <c r="Q1955">
        <v>-162</v>
      </c>
      <c r="R1955" s="99">
        <v>0.52202386899999997</v>
      </c>
      <c r="S1955" s="102">
        <f t="shared" si="139"/>
        <v>109.21546812554116</v>
      </c>
      <c r="T1955" s="99">
        <v>0.55891490399999999</v>
      </c>
      <c r="U1955" s="102">
        <f t="shared" si="140"/>
        <v>126.71362262487327</v>
      </c>
      <c r="V1955">
        <v>0.43352000000000002</v>
      </c>
      <c r="W1955" s="100">
        <f t="shared" si="141"/>
        <v>130.66986528879866</v>
      </c>
      <c r="X1955">
        <v>0.383911</v>
      </c>
      <c r="Y1955" s="100">
        <f t="shared" si="141"/>
        <v>160.47703764674625</v>
      </c>
      <c r="Z1955">
        <v>0.383911</v>
      </c>
      <c r="AA1955" s="100">
        <f t="shared" si="142"/>
        <v>160.47703764674625</v>
      </c>
      <c r="AB1955">
        <v>0.553226</v>
      </c>
      <c r="AC1955">
        <v>1</v>
      </c>
      <c r="AD1955">
        <v>7</v>
      </c>
      <c r="AE1955">
        <v>2</v>
      </c>
      <c r="AF1955" t="s">
        <v>230</v>
      </c>
      <c r="AG1955" s="99" t="s">
        <v>326</v>
      </c>
      <c r="AH1955">
        <v>-1</v>
      </c>
      <c r="AI1955">
        <v>9</v>
      </c>
      <c r="AJ1955">
        <v>1</v>
      </c>
    </row>
    <row r="1956" spans="1:36" x14ac:dyDescent="0.2">
      <c r="A1956">
        <v>823146</v>
      </c>
      <c r="B1956" s="85">
        <v>46143</v>
      </c>
      <c r="C1956">
        <v>2026</v>
      </c>
      <c r="D1956">
        <v>5.0999999999999996</v>
      </c>
      <c r="E1956">
        <v>7</v>
      </c>
      <c r="F1956">
        <v>-104.5</v>
      </c>
      <c r="G1956">
        <v>24</v>
      </c>
      <c r="H1956">
        <v>-130</v>
      </c>
      <c r="I1956">
        <v>0.56521699999999997</v>
      </c>
      <c r="J1956">
        <v>-138</v>
      </c>
      <c r="K1956">
        <v>-130</v>
      </c>
      <c r="L1956">
        <v>0.30915287200000002</v>
      </c>
      <c r="M1956">
        <v>13</v>
      </c>
      <c r="N1956">
        <v>117</v>
      </c>
      <c r="O1956">
        <v>0.46082899999999999</v>
      </c>
      <c r="P1956">
        <v>125</v>
      </c>
      <c r="Q1956">
        <v>117</v>
      </c>
      <c r="R1956" s="99">
        <v>0.484280977</v>
      </c>
      <c r="S1956" s="102">
        <f t="shared" si="139"/>
        <v>-106.49169541920701</v>
      </c>
      <c r="T1956" s="99">
        <v>0.54172152600000001</v>
      </c>
      <c r="U1956" s="102">
        <f t="shared" si="140"/>
        <v>118.20793616415857</v>
      </c>
      <c r="V1956">
        <v>0.55363600000000002</v>
      </c>
      <c r="W1956" s="100">
        <f t="shared" si="141"/>
        <v>-124.03240404692136</v>
      </c>
      <c r="X1956">
        <v>0.58637700000000004</v>
      </c>
      <c r="Y1956" s="100">
        <f t="shared" si="141"/>
        <v>-141.76605266148161</v>
      </c>
      <c r="Z1956">
        <v>0.58637700000000004</v>
      </c>
      <c r="AA1956" s="100">
        <f t="shared" si="142"/>
        <v>-141.76605266148161</v>
      </c>
      <c r="AB1956">
        <v>0.415217</v>
      </c>
      <c r="AC1956">
        <v>-1</v>
      </c>
      <c r="AD1956">
        <v>6</v>
      </c>
      <c r="AE1956">
        <v>7</v>
      </c>
      <c r="AF1956" t="s">
        <v>222</v>
      </c>
      <c r="AG1956" s="99" t="s">
        <v>324</v>
      </c>
      <c r="AH1956">
        <v>-1</v>
      </c>
      <c r="AI1956">
        <v>13</v>
      </c>
      <c r="AJ1956">
        <v>1</v>
      </c>
    </row>
    <row r="1957" spans="1:36" x14ac:dyDescent="0.2">
      <c r="A1957">
        <v>823309</v>
      </c>
      <c r="B1957" s="85">
        <v>46143</v>
      </c>
      <c r="C1957">
        <v>2026</v>
      </c>
      <c r="D1957">
        <v>5.0999999999999996</v>
      </c>
      <c r="E1957">
        <v>8</v>
      </c>
      <c r="F1957">
        <v>-105.5</v>
      </c>
      <c r="G1957">
        <v>23</v>
      </c>
      <c r="H1957">
        <v>-136</v>
      </c>
      <c r="I1957">
        <v>0.57627099999999998</v>
      </c>
      <c r="J1957">
        <v>-143</v>
      </c>
      <c r="K1957">
        <v>-136</v>
      </c>
      <c r="L1957">
        <v>0.30313439199999997</v>
      </c>
      <c r="M1957">
        <v>9</v>
      </c>
      <c r="N1957">
        <v>123</v>
      </c>
      <c r="O1957">
        <v>0.44843</v>
      </c>
      <c r="P1957">
        <v>129</v>
      </c>
      <c r="Q1957">
        <v>123</v>
      </c>
      <c r="R1957" s="99">
        <v>0.50865739399999998</v>
      </c>
      <c r="S1957" s="102">
        <f t="shared" si="139"/>
        <v>103.5239744708807</v>
      </c>
      <c r="T1957" s="99">
        <v>0.66112391100000001</v>
      </c>
      <c r="U1957" s="102">
        <f t="shared" si="140"/>
        <v>195.093112928366</v>
      </c>
      <c r="V1957">
        <v>0.46864600000000001</v>
      </c>
      <c r="W1957" s="100">
        <f t="shared" si="141"/>
        <v>113.38067539251375</v>
      </c>
      <c r="X1957">
        <v>0.57367400000000002</v>
      </c>
      <c r="Y1957" s="100">
        <f t="shared" si="141"/>
        <v>-134.56228332309078</v>
      </c>
      <c r="Z1957">
        <v>0.57367400000000002</v>
      </c>
      <c r="AA1957" s="100">
        <f t="shared" si="142"/>
        <v>-134.56228332309078</v>
      </c>
      <c r="AB1957">
        <v>0.42627100000000001</v>
      </c>
      <c r="AC1957">
        <v>-1</v>
      </c>
      <c r="AD1957">
        <v>2</v>
      </c>
      <c r="AE1957">
        <v>8</v>
      </c>
      <c r="AF1957" t="s">
        <v>224</v>
      </c>
      <c r="AG1957" s="99" t="s">
        <v>324</v>
      </c>
      <c r="AH1957">
        <v>-1</v>
      </c>
      <c r="AI1957">
        <v>10</v>
      </c>
      <c r="AJ1957">
        <v>1</v>
      </c>
    </row>
    <row r="1958" spans="1:36" x14ac:dyDescent="0.2">
      <c r="A1958">
        <v>823389</v>
      </c>
      <c r="B1958" s="85">
        <v>46143</v>
      </c>
      <c r="C1958">
        <v>2026</v>
      </c>
      <c r="D1958">
        <v>5.0999999999999996</v>
      </c>
      <c r="E1958">
        <v>8</v>
      </c>
      <c r="F1958">
        <v>-106</v>
      </c>
      <c r="G1958">
        <v>22</v>
      </c>
      <c r="H1958">
        <v>-130</v>
      </c>
      <c r="I1958">
        <v>0.56521699999999997</v>
      </c>
      <c r="J1958">
        <v>-128</v>
      </c>
      <c r="K1958">
        <v>-130</v>
      </c>
      <c r="L1958">
        <v>0.33647680099999999</v>
      </c>
      <c r="M1958">
        <v>6</v>
      </c>
      <c r="N1958">
        <v>117</v>
      </c>
      <c r="O1958">
        <v>0.46082899999999999</v>
      </c>
      <c r="P1958">
        <v>116</v>
      </c>
      <c r="Q1958">
        <v>117</v>
      </c>
      <c r="R1958" s="99">
        <v>0.49470416</v>
      </c>
      <c r="S1958" s="102">
        <f t="shared" si="139"/>
        <v>-102.14101292376441</v>
      </c>
      <c r="T1958" s="99">
        <v>0.49398884799999998</v>
      </c>
      <c r="U1958" s="102">
        <f t="shared" si="140"/>
        <v>-102.43371971830426</v>
      </c>
      <c r="V1958">
        <v>0.50810299999999997</v>
      </c>
      <c r="W1958" s="100">
        <f t="shared" si="141"/>
        <v>-103.29459216055392</v>
      </c>
      <c r="X1958">
        <v>0.55658099999999999</v>
      </c>
      <c r="Y1958" s="100">
        <f t="shared" si="141"/>
        <v>-125.52033178551211</v>
      </c>
      <c r="Z1958">
        <v>0.55658099999999999</v>
      </c>
      <c r="AA1958" s="100">
        <f t="shared" si="142"/>
        <v>-125.52033178551211</v>
      </c>
      <c r="AB1958">
        <v>0.71521699999999999</v>
      </c>
      <c r="AC1958">
        <v>1</v>
      </c>
      <c r="AD1958">
        <v>9</v>
      </c>
      <c r="AE1958">
        <v>1</v>
      </c>
      <c r="AF1958" t="s">
        <v>223</v>
      </c>
      <c r="AG1958" s="99" t="s">
        <v>325</v>
      </c>
      <c r="AH1958">
        <v>1</v>
      </c>
      <c r="AI1958">
        <v>10</v>
      </c>
      <c r="AJ1958">
        <v>1</v>
      </c>
    </row>
    <row r="1959" spans="1:36" x14ac:dyDescent="0.2">
      <c r="A1959">
        <v>823713</v>
      </c>
      <c r="B1959" s="85">
        <v>46143</v>
      </c>
      <c r="C1959">
        <v>2026</v>
      </c>
      <c r="D1959">
        <v>5.0999999999999996</v>
      </c>
      <c r="E1959">
        <v>8.5</v>
      </c>
      <c r="F1959">
        <v>-106</v>
      </c>
      <c r="G1959">
        <v>15</v>
      </c>
      <c r="H1959">
        <v>-104</v>
      </c>
      <c r="I1959">
        <v>0.50980400000000003</v>
      </c>
      <c r="J1959">
        <v>-105</v>
      </c>
      <c r="K1959">
        <v>-104</v>
      </c>
      <c r="L1959">
        <v>0.31912251699999999</v>
      </c>
      <c r="M1959">
        <v>29</v>
      </c>
      <c r="N1959">
        <v>-106</v>
      </c>
      <c r="O1959">
        <v>0.51456299999999999</v>
      </c>
      <c r="P1959">
        <v>-105</v>
      </c>
      <c r="Q1959">
        <v>-106</v>
      </c>
      <c r="R1959" s="99">
        <v>0.50110448200000002</v>
      </c>
      <c r="S1959" s="102">
        <f t="shared" si="139"/>
        <v>100.44277086490084</v>
      </c>
      <c r="T1959" s="99">
        <v>0.47949162299999998</v>
      </c>
      <c r="U1959" s="102">
        <f t="shared" si="140"/>
        <v>-108.55421701496549</v>
      </c>
      <c r="V1959">
        <v>0.55214099999999999</v>
      </c>
      <c r="W1959" s="100">
        <f t="shared" si="141"/>
        <v>-123.28456054249217</v>
      </c>
      <c r="X1959">
        <v>0.49382700000000002</v>
      </c>
      <c r="Y1959" s="100">
        <f t="shared" si="141"/>
        <v>102.50006581252138</v>
      </c>
      <c r="Z1959">
        <v>0.49382700000000002</v>
      </c>
      <c r="AA1959" s="100">
        <f t="shared" si="142"/>
        <v>102.50006581252138</v>
      </c>
      <c r="AB1959">
        <v>0.35980400000000001</v>
      </c>
      <c r="AC1959">
        <v>-1</v>
      </c>
      <c r="AD1959">
        <v>3</v>
      </c>
      <c r="AE1959">
        <v>7</v>
      </c>
      <c r="AF1959" t="s">
        <v>227</v>
      </c>
      <c r="AG1959" s="99" t="s">
        <v>323</v>
      </c>
      <c r="AH1959">
        <v>1</v>
      </c>
      <c r="AI1959">
        <v>10</v>
      </c>
      <c r="AJ1959">
        <v>1</v>
      </c>
    </row>
    <row r="1960" spans="1:36" x14ac:dyDescent="0.2">
      <c r="A1960">
        <v>823877</v>
      </c>
      <c r="B1960" s="85">
        <v>46143</v>
      </c>
      <c r="C1960">
        <v>2026</v>
      </c>
      <c r="D1960">
        <v>5.0999999999999996</v>
      </c>
      <c r="E1960">
        <v>7.5</v>
      </c>
      <c r="F1960">
        <v>-105</v>
      </c>
      <c r="G1960">
        <v>11</v>
      </c>
      <c r="H1960">
        <v>100</v>
      </c>
      <c r="I1960">
        <v>0.5</v>
      </c>
      <c r="J1960">
        <v>105</v>
      </c>
      <c r="K1960">
        <v>100</v>
      </c>
      <c r="L1960">
        <v>0.35061088499999998</v>
      </c>
      <c r="M1960">
        <v>21</v>
      </c>
      <c r="N1960">
        <v>-110</v>
      </c>
      <c r="O1960">
        <v>0.52381</v>
      </c>
      <c r="P1960">
        <v>-115</v>
      </c>
      <c r="Q1960">
        <v>-110</v>
      </c>
      <c r="R1960" s="99">
        <v>0.46318377100000002</v>
      </c>
      <c r="S1960" s="102">
        <f t="shared" si="139"/>
        <v>-115.89702891382179</v>
      </c>
      <c r="T1960" s="99">
        <v>0.57833026700000001</v>
      </c>
      <c r="U1960" s="102">
        <f t="shared" si="140"/>
        <v>137.152425640187</v>
      </c>
      <c r="V1960">
        <v>0.41128700000000001</v>
      </c>
      <c r="W1960" s="100">
        <f t="shared" si="141"/>
        <v>143.13921908545615</v>
      </c>
      <c r="X1960">
        <v>0.48091899999999999</v>
      </c>
      <c r="Y1960" s="100">
        <f t="shared" si="141"/>
        <v>107.9352240190136</v>
      </c>
      <c r="Z1960">
        <v>0.48091899999999999</v>
      </c>
      <c r="AA1960" s="100">
        <f t="shared" si="142"/>
        <v>107.9352240190136</v>
      </c>
      <c r="AB1960">
        <v>0.35</v>
      </c>
      <c r="AC1960">
        <v>-1</v>
      </c>
      <c r="AD1960">
        <v>5</v>
      </c>
      <c r="AE1960">
        <v>6</v>
      </c>
      <c r="AF1960" t="s">
        <v>222</v>
      </c>
      <c r="AG1960" s="99" t="s">
        <v>323</v>
      </c>
      <c r="AH1960">
        <v>1</v>
      </c>
      <c r="AI1960">
        <v>11</v>
      </c>
      <c r="AJ1960">
        <v>1</v>
      </c>
    </row>
    <row r="1961" spans="1:36" x14ac:dyDescent="0.2">
      <c r="A1961">
        <v>824041</v>
      </c>
      <c r="B1961" s="85">
        <v>46143</v>
      </c>
      <c r="C1961">
        <v>2026</v>
      </c>
      <c r="D1961">
        <v>5.0999999999999996</v>
      </c>
      <c r="E1961">
        <v>9</v>
      </c>
      <c r="F1961">
        <v>-104.5</v>
      </c>
      <c r="G1961">
        <v>4</v>
      </c>
      <c r="H1961">
        <v>-107</v>
      </c>
      <c r="I1961">
        <v>0.51690800000000003</v>
      </c>
      <c r="J1961">
        <v>109</v>
      </c>
      <c r="K1961">
        <v>-107</v>
      </c>
      <c r="L1961">
        <v>0.34782608700000001</v>
      </c>
      <c r="M1961">
        <v>18</v>
      </c>
      <c r="N1961">
        <v>-103</v>
      </c>
      <c r="O1961">
        <v>0.50738899999999998</v>
      </c>
      <c r="P1961">
        <v>-119</v>
      </c>
      <c r="Q1961">
        <v>-103</v>
      </c>
      <c r="R1961" s="99">
        <v>0.44934563399999999</v>
      </c>
      <c r="S1961" s="102">
        <f t="shared" si="139"/>
        <v>-122.54583650856172</v>
      </c>
      <c r="T1961" s="99">
        <v>0.14879768600000001</v>
      </c>
      <c r="U1961" s="102">
        <f t="shared" si="140"/>
        <v>-572.05346190665898</v>
      </c>
      <c r="V1961">
        <v>0.50789899999999999</v>
      </c>
      <c r="W1961" s="100">
        <f t="shared" si="141"/>
        <v>-103.2103165813522</v>
      </c>
      <c r="X1961">
        <v>0.51397400000000004</v>
      </c>
      <c r="Y1961" s="100">
        <f t="shared" si="141"/>
        <v>-105.75030965421605</v>
      </c>
      <c r="Z1961">
        <v>0.51397400000000004</v>
      </c>
      <c r="AA1961" s="100">
        <f t="shared" si="142"/>
        <v>-105.75030965421605</v>
      </c>
      <c r="AB1961">
        <v>0.36690800000000001</v>
      </c>
      <c r="AC1961">
        <v>-1</v>
      </c>
      <c r="AD1961">
        <v>3</v>
      </c>
      <c r="AE1961">
        <v>4</v>
      </c>
      <c r="AF1961" t="s">
        <v>222</v>
      </c>
      <c r="AG1961" s="99" t="s">
        <v>324</v>
      </c>
      <c r="AH1961">
        <v>-1</v>
      </c>
      <c r="AI1961">
        <v>7</v>
      </c>
      <c r="AJ1961">
        <v>-1</v>
      </c>
    </row>
    <row r="1962" spans="1:36" x14ac:dyDescent="0.2">
      <c r="A1962">
        <v>824287</v>
      </c>
      <c r="B1962" s="85">
        <v>46143</v>
      </c>
      <c r="C1962">
        <v>2026</v>
      </c>
      <c r="D1962">
        <v>5.0999999999999996</v>
      </c>
      <c r="E1962">
        <v>8</v>
      </c>
      <c r="F1962">
        <v>-106</v>
      </c>
      <c r="G1962">
        <v>10</v>
      </c>
      <c r="H1962">
        <v>-109</v>
      </c>
      <c r="I1962">
        <v>0.52153099999999997</v>
      </c>
      <c r="J1962">
        <v>-113</v>
      </c>
      <c r="K1962">
        <v>-109</v>
      </c>
      <c r="L1962">
        <v>0.34727845299999999</v>
      </c>
      <c r="M1962">
        <v>28</v>
      </c>
      <c r="N1962">
        <v>-101</v>
      </c>
      <c r="O1962">
        <v>0.50248800000000005</v>
      </c>
      <c r="P1962">
        <v>102</v>
      </c>
      <c r="Q1962">
        <v>-101</v>
      </c>
      <c r="R1962" s="99">
        <v>0.49220789500000001</v>
      </c>
      <c r="S1962" s="102">
        <f t="shared" si="139"/>
        <v>-103.16618448389579</v>
      </c>
      <c r="T1962" s="99">
        <v>0.55978474899999997</v>
      </c>
      <c r="U1962" s="102">
        <f t="shared" si="140"/>
        <v>127.16159827002448</v>
      </c>
      <c r="V1962">
        <v>0.58605499999999999</v>
      </c>
      <c r="W1962" s="100">
        <f t="shared" si="141"/>
        <v>-141.57798741378684</v>
      </c>
      <c r="X1962">
        <v>0.56142199999999998</v>
      </c>
      <c r="Y1962" s="100">
        <f t="shared" si="141"/>
        <v>-128.00961288527924</v>
      </c>
      <c r="Z1962">
        <v>0.56142199999999998</v>
      </c>
      <c r="AA1962" s="100">
        <f t="shared" si="142"/>
        <v>-128.00961288527924</v>
      </c>
      <c r="AB1962">
        <v>0.371531</v>
      </c>
      <c r="AC1962">
        <v>-1</v>
      </c>
      <c r="AD1962">
        <v>4</v>
      </c>
      <c r="AE1962">
        <v>5</v>
      </c>
      <c r="AF1962" t="s">
        <v>222</v>
      </c>
      <c r="AG1962" s="99" t="s">
        <v>324</v>
      </c>
      <c r="AH1962">
        <v>-1</v>
      </c>
      <c r="AI1962">
        <v>9</v>
      </c>
      <c r="AJ1962">
        <v>1</v>
      </c>
    </row>
    <row r="1963" spans="1:36" x14ac:dyDescent="0.2">
      <c r="A1963">
        <v>824686</v>
      </c>
      <c r="B1963" s="85">
        <v>46143</v>
      </c>
      <c r="C1963">
        <v>2026</v>
      </c>
      <c r="D1963">
        <v>5.0999999999999996</v>
      </c>
      <c r="E1963">
        <v>7</v>
      </c>
      <c r="F1963">
        <v>-104.5</v>
      </c>
      <c r="G1963">
        <v>5</v>
      </c>
      <c r="H1963">
        <v>-135</v>
      </c>
      <c r="I1963">
        <v>0.57446799999999998</v>
      </c>
      <c r="J1963">
        <v>-131</v>
      </c>
      <c r="K1963">
        <v>-135</v>
      </c>
      <c r="L1963">
        <v>0.31173380000000001</v>
      </c>
      <c r="M1963">
        <v>1</v>
      </c>
      <c r="N1963">
        <v>122</v>
      </c>
      <c r="O1963">
        <v>0.45045000000000002</v>
      </c>
      <c r="P1963">
        <v>118</v>
      </c>
      <c r="Q1963">
        <v>122</v>
      </c>
      <c r="R1963" s="99">
        <v>0.45685406000000001</v>
      </c>
      <c r="S1963" s="102">
        <f t="shared" si="139"/>
        <v>-118.88828130366184</v>
      </c>
      <c r="T1963" s="99">
        <v>0.53569197899999998</v>
      </c>
      <c r="U1963" s="102">
        <f t="shared" si="140"/>
        <v>115.37426767822303</v>
      </c>
      <c r="V1963">
        <v>0.56278099999999998</v>
      </c>
      <c r="W1963" s="100">
        <f t="shared" si="141"/>
        <v>-128.7183310880817</v>
      </c>
      <c r="X1963">
        <v>0.65880099999999997</v>
      </c>
      <c r="Y1963" s="100">
        <f t="shared" si="141"/>
        <v>-193.08409461926908</v>
      </c>
      <c r="Z1963">
        <v>0.65880099999999997</v>
      </c>
      <c r="AA1963" s="100">
        <f t="shared" si="142"/>
        <v>-193.08409461926908</v>
      </c>
      <c r="AB1963">
        <v>0.724468</v>
      </c>
      <c r="AC1963">
        <v>1</v>
      </c>
      <c r="AD1963">
        <v>6</v>
      </c>
      <c r="AE1963">
        <v>5</v>
      </c>
      <c r="AF1963" t="s">
        <v>222</v>
      </c>
      <c r="AG1963" s="99" t="s">
        <v>325</v>
      </c>
      <c r="AH1963">
        <v>1</v>
      </c>
      <c r="AI1963">
        <v>11</v>
      </c>
      <c r="AJ1963">
        <v>1</v>
      </c>
    </row>
    <row r="1964" spans="1:36" x14ac:dyDescent="0.2">
      <c r="A1964">
        <v>824772</v>
      </c>
      <c r="B1964" s="85">
        <v>46143</v>
      </c>
      <c r="C1964">
        <v>2026</v>
      </c>
      <c r="D1964">
        <v>5.0999999999999996</v>
      </c>
      <c r="E1964">
        <v>9.5</v>
      </c>
      <c r="F1964">
        <v>-105</v>
      </c>
      <c r="G1964">
        <v>3</v>
      </c>
      <c r="H1964">
        <v>-116</v>
      </c>
      <c r="I1964">
        <v>0.53703699999999999</v>
      </c>
      <c r="J1964">
        <v>-108</v>
      </c>
      <c r="K1964">
        <v>-116</v>
      </c>
      <c r="L1964">
        <v>0.34564541199999999</v>
      </c>
      <c r="M1964">
        <v>12</v>
      </c>
      <c r="N1964">
        <v>-102</v>
      </c>
      <c r="O1964">
        <v>0.50495000000000001</v>
      </c>
      <c r="P1964">
        <v>-108</v>
      </c>
      <c r="Q1964">
        <v>-102</v>
      </c>
      <c r="R1964" s="99">
        <v>0.47280958099999998</v>
      </c>
      <c r="S1964" s="102">
        <f t="shared" si="139"/>
        <v>-111.5016362157856</v>
      </c>
      <c r="T1964" s="99">
        <v>0.502877146</v>
      </c>
      <c r="U1964" s="102">
        <f t="shared" si="140"/>
        <v>101.15751910291375</v>
      </c>
      <c r="V1964">
        <v>0.5</v>
      </c>
      <c r="W1964" s="100">
        <f t="shared" si="141"/>
        <v>-100</v>
      </c>
      <c r="X1964">
        <v>0.5</v>
      </c>
      <c r="Y1964" s="100">
        <f t="shared" si="141"/>
        <v>-100</v>
      </c>
      <c r="Z1964">
        <v>0.5</v>
      </c>
      <c r="AA1964" s="100">
        <f t="shared" si="142"/>
        <v>-100</v>
      </c>
      <c r="AB1964">
        <v>0.68703700000000001</v>
      </c>
      <c r="AC1964">
        <v>1</v>
      </c>
      <c r="AD1964">
        <v>3</v>
      </c>
      <c r="AE1964">
        <v>1</v>
      </c>
      <c r="AF1964" t="s">
        <v>225</v>
      </c>
      <c r="AG1964" s="99" t="s">
        <v>325</v>
      </c>
      <c r="AH1964">
        <v>1</v>
      </c>
      <c r="AI1964">
        <v>4</v>
      </c>
      <c r="AJ1964">
        <v>-1</v>
      </c>
    </row>
    <row r="1965" spans="1:36" x14ac:dyDescent="0.2">
      <c r="A1965">
        <v>825012</v>
      </c>
      <c r="B1965" s="85">
        <v>46143</v>
      </c>
      <c r="C1965">
        <v>2026</v>
      </c>
      <c r="D1965">
        <v>5.0999999999999996</v>
      </c>
      <c r="E1965">
        <v>9.5</v>
      </c>
      <c r="F1965">
        <v>-104.5</v>
      </c>
      <c r="G1965">
        <v>20</v>
      </c>
      <c r="H1965">
        <v>102</v>
      </c>
      <c r="I1965">
        <v>0.49504999999999999</v>
      </c>
      <c r="J1965">
        <v>101</v>
      </c>
      <c r="K1965">
        <v>102</v>
      </c>
      <c r="L1965">
        <v>0.33728248799999999</v>
      </c>
      <c r="M1965">
        <v>7</v>
      </c>
      <c r="N1965">
        <v>-112</v>
      </c>
      <c r="O1965">
        <v>0.52830200000000005</v>
      </c>
      <c r="P1965">
        <v>-111</v>
      </c>
      <c r="Q1965">
        <v>-112</v>
      </c>
      <c r="R1965" s="99">
        <v>0.50226136399999999</v>
      </c>
      <c r="S1965" s="102">
        <f t="shared" si="139"/>
        <v>100.90865520031682</v>
      </c>
      <c r="T1965" s="99">
        <v>0.52600603800000001</v>
      </c>
      <c r="U1965" s="102">
        <f t="shared" si="140"/>
        <v>110.97315159470322</v>
      </c>
      <c r="V1965">
        <v>0.51609000000000005</v>
      </c>
      <c r="W1965" s="100">
        <f t="shared" si="141"/>
        <v>-106.64999690025007</v>
      </c>
      <c r="X1965">
        <v>0.51255200000000001</v>
      </c>
      <c r="Y1965" s="100">
        <f t="shared" si="141"/>
        <v>-105.15008780423759</v>
      </c>
      <c r="Z1965">
        <v>0.51255200000000001</v>
      </c>
      <c r="AA1965" s="100">
        <f t="shared" si="142"/>
        <v>-105.15008780423759</v>
      </c>
      <c r="AB1965">
        <v>0.34505000000000002</v>
      </c>
      <c r="AC1965">
        <v>-1</v>
      </c>
      <c r="AD1965">
        <v>5</v>
      </c>
      <c r="AE1965">
        <v>8</v>
      </c>
      <c r="AF1965" t="s">
        <v>228</v>
      </c>
      <c r="AG1965" s="99" t="s">
        <v>323</v>
      </c>
      <c r="AH1965">
        <v>1</v>
      </c>
      <c r="AI1965">
        <v>13</v>
      </c>
      <c r="AJ1965">
        <v>1</v>
      </c>
    </row>
    <row r="1966" spans="1:36" x14ac:dyDescent="0.2">
      <c r="A1966">
        <v>822746</v>
      </c>
      <c r="B1966" s="85">
        <v>46144</v>
      </c>
      <c r="C1966">
        <v>2026</v>
      </c>
      <c r="D1966">
        <v>5.0999999999999996</v>
      </c>
      <c r="E1966">
        <v>7.5</v>
      </c>
      <c r="F1966">
        <v>-105</v>
      </c>
      <c r="G1966">
        <v>16</v>
      </c>
      <c r="H1966">
        <v>113</v>
      </c>
      <c r="I1966">
        <v>0.46948400000000001</v>
      </c>
      <c r="J1966">
        <v>113</v>
      </c>
      <c r="K1966">
        <v>113</v>
      </c>
      <c r="L1966">
        <v>0.34988272100000001</v>
      </c>
      <c r="M1966">
        <v>17</v>
      </c>
      <c r="N1966">
        <v>-124</v>
      </c>
      <c r="O1966">
        <v>0.55357100000000004</v>
      </c>
      <c r="P1966">
        <v>-124</v>
      </c>
      <c r="Q1966">
        <v>-124</v>
      </c>
      <c r="R1966" s="99">
        <v>0.51963110599999995</v>
      </c>
      <c r="S1966" s="102">
        <f t="shared" si="139"/>
        <v>108.17334604517501</v>
      </c>
      <c r="T1966" s="99">
        <v>0.50070629099999997</v>
      </c>
      <c r="U1966" s="102">
        <f t="shared" si="140"/>
        <v>100.28291604210857</v>
      </c>
      <c r="V1966">
        <v>0.447689</v>
      </c>
      <c r="W1966" s="100">
        <f t="shared" si="141"/>
        <v>123.36934791786261</v>
      </c>
      <c r="X1966">
        <v>0.39641199999999999</v>
      </c>
      <c r="Y1966" s="100">
        <f t="shared" si="141"/>
        <v>152.26279729170662</v>
      </c>
      <c r="Z1966">
        <v>0.39641199999999999</v>
      </c>
      <c r="AA1966" s="100">
        <f t="shared" si="142"/>
        <v>152.26279729170662</v>
      </c>
      <c r="AB1966">
        <v>0.31948399999999999</v>
      </c>
      <c r="AC1966">
        <v>-1</v>
      </c>
      <c r="AD1966">
        <v>1</v>
      </c>
      <c r="AE1966">
        <v>4</v>
      </c>
      <c r="AF1966" t="s">
        <v>228</v>
      </c>
      <c r="AG1966" s="99" t="s">
        <v>323</v>
      </c>
      <c r="AH1966">
        <v>1</v>
      </c>
      <c r="AI1966">
        <v>5</v>
      </c>
      <c r="AJ1966">
        <v>-1</v>
      </c>
    </row>
    <row r="1967" spans="1:36" x14ac:dyDescent="0.2">
      <c r="A1967">
        <v>822988</v>
      </c>
      <c r="B1967" s="85">
        <v>46144</v>
      </c>
      <c r="C1967">
        <v>2026</v>
      </c>
      <c r="D1967">
        <v>5.0999999999999996</v>
      </c>
      <c r="E1967">
        <v>7.5</v>
      </c>
      <c r="F1967">
        <v>-104.5</v>
      </c>
      <c r="G1967">
        <v>27</v>
      </c>
      <c r="H1967">
        <v>101</v>
      </c>
      <c r="I1967">
        <v>0.49751200000000001</v>
      </c>
      <c r="J1967">
        <v>-105</v>
      </c>
      <c r="K1967">
        <v>101</v>
      </c>
      <c r="L1967">
        <v>0.32069846699999999</v>
      </c>
      <c r="M1967">
        <v>25</v>
      </c>
      <c r="N1967">
        <v>-111</v>
      </c>
      <c r="O1967">
        <v>0.52606600000000003</v>
      </c>
      <c r="P1967">
        <v>-105</v>
      </c>
      <c r="Q1967">
        <v>-111</v>
      </c>
      <c r="R1967" s="99">
        <v>0.49420968700000001</v>
      </c>
      <c r="S1967" s="102">
        <f t="shared" si="139"/>
        <v>-102.34326163663401</v>
      </c>
      <c r="T1967" s="99">
        <v>0.78771480400000005</v>
      </c>
      <c r="U1967" s="102">
        <f t="shared" si="140"/>
        <v>371.06440714782593</v>
      </c>
      <c r="V1967">
        <v>0.54503100000000004</v>
      </c>
      <c r="W1967" s="100">
        <f t="shared" si="141"/>
        <v>-119.7951948374505</v>
      </c>
      <c r="X1967">
        <v>0.55825899999999995</v>
      </c>
      <c r="Y1967" s="100">
        <f t="shared" si="141"/>
        <v>-126.37699466429422</v>
      </c>
      <c r="Z1967">
        <v>0.55825899999999995</v>
      </c>
      <c r="AA1967" s="100">
        <f t="shared" si="142"/>
        <v>-126.37699466429422</v>
      </c>
      <c r="AB1967">
        <v>0.64751199999999998</v>
      </c>
      <c r="AC1967">
        <v>1</v>
      </c>
      <c r="AD1967">
        <v>5</v>
      </c>
      <c r="AE1967">
        <v>1</v>
      </c>
      <c r="AF1967" t="s">
        <v>227</v>
      </c>
      <c r="AG1967" s="99" t="s">
        <v>326</v>
      </c>
      <c r="AH1967">
        <v>-1</v>
      </c>
      <c r="AI1967">
        <v>6</v>
      </c>
      <c r="AJ1967">
        <v>-1</v>
      </c>
    </row>
    <row r="1968" spans="1:36" x14ac:dyDescent="0.2">
      <c r="A1968">
        <v>823067</v>
      </c>
      <c r="B1968" s="85">
        <v>46144</v>
      </c>
      <c r="C1968">
        <v>2026</v>
      </c>
      <c r="D1968">
        <v>5.0999999999999996</v>
      </c>
      <c r="E1968">
        <v>9</v>
      </c>
      <c r="F1968">
        <v>-104.5</v>
      </c>
      <c r="G1968">
        <v>26</v>
      </c>
      <c r="H1968">
        <v>120</v>
      </c>
      <c r="I1968">
        <v>0.45454499999999998</v>
      </c>
      <c r="J1968">
        <v>119</v>
      </c>
      <c r="K1968">
        <v>120</v>
      </c>
      <c r="L1968">
        <v>0.33921411400000001</v>
      </c>
      <c r="M1968">
        <v>14</v>
      </c>
      <c r="N1968">
        <v>-132</v>
      </c>
      <c r="O1968">
        <v>0.56896599999999997</v>
      </c>
      <c r="P1968">
        <v>-130</v>
      </c>
      <c r="Q1968">
        <v>-132</v>
      </c>
      <c r="R1968" s="99">
        <v>0.52249801500000004</v>
      </c>
      <c r="S1968" s="102">
        <f t="shared" si="139"/>
        <v>109.4232131830824</v>
      </c>
      <c r="T1968" s="99">
        <v>0.47150000600000003</v>
      </c>
      <c r="U1968" s="102">
        <f t="shared" si="140"/>
        <v>-112.08907471360665</v>
      </c>
      <c r="V1968">
        <v>0.40837299999999999</v>
      </c>
      <c r="W1968" s="100">
        <f t="shared" si="141"/>
        <v>144.87417140702252</v>
      </c>
      <c r="X1968">
        <v>0.39356000000000002</v>
      </c>
      <c r="Y1968" s="100">
        <f t="shared" si="141"/>
        <v>154.09086289257036</v>
      </c>
      <c r="Z1968">
        <v>0.39356000000000002</v>
      </c>
      <c r="AA1968" s="100">
        <f t="shared" si="142"/>
        <v>154.09086289257036</v>
      </c>
      <c r="AB1968">
        <v>0.604545</v>
      </c>
      <c r="AC1968">
        <v>1</v>
      </c>
      <c r="AD1968">
        <v>3</v>
      </c>
      <c r="AE1968">
        <v>2</v>
      </c>
      <c r="AF1968" t="s">
        <v>222</v>
      </c>
      <c r="AG1968" s="99" t="s">
        <v>326</v>
      </c>
      <c r="AH1968">
        <v>-1</v>
      </c>
      <c r="AI1968">
        <v>5</v>
      </c>
      <c r="AJ1968">
        <v>-1</v>
      </c>
    </row>
    <row r="1969" spans="1:36" x14ac:dyDescent="0.2">
      <c r="A1969">
        <v>823144</v>
      </c>
      <c r="B1969" s="85">
        <v>46144</v>
      </c>
      <c r="C1969">
        <v>2026</v>
      </c>
      <c r="D1969">
        <v>5.0999999999999996</v>
      </c>
      <c r="E1969">
        <v>8</v>
      </c>
      <c r="F1969">
        <v>-104</v>
      </c>
      <c r="G1969">
        <v>24</v>
      </c>
      <c r="H1969">
        <v>-134</v>
      </c>
      <c r="I1969">
        <v>0.57264999999999999</v>
      </c>
      <c r="J1969">
        <v>-137</v>
      </c>
      <c r="K1969">
        <v>-134</v>
      </c>
      <c r="L1969">
        <v>0.30915287200000002</v>
      </c>
      <c r="M1969">
        <v>13</v>
      </c>
      <c r="N1969">
        <v>121</v>
      </c>
      <c r="O1969">
        <v>0.45248899999999997</v>
      </c>
      <c r="P1969">
        <v>124</v>
      </c>
      <c r="Q1969">
        <v>121</v>
      </c>
      <c r="R1969" s="99">
        <v>0.49195194599999997</v>
      </c>
      <c r="S1969" s="102">
        <f t="shared" si="139"/>
        <v>-103.27188623418925</v>
      </c>
      <c r="T1969" s="99">
        <v>0.55519163500000002</v>
      </c>
      <c r="U1969" s="102">
        <f t="shared" si="140"/>
        <v>124.81591595068137</v>
      </c>
      <c r="V1969">
        <v>0.53942699999999999</v>
      </c>
      <c r="W1969" s="100">
        <f t="shared" si="141"/>
        <v>-117.12084729239447</v>
      </c>
      <c r="X1969">
        <v>0.57290600000000003</v>
      </c>
      <c r="Y1969" s="100">
        <f t="shared" si="141"/>
        <v>-134.14049366181686</v>
      </c>
      <c r="Z1969">
        <v>0.57290600000000003</v>
      </c>
      <c r="AA1969" s="100">
        <f t="shared" si="142"/>
        <v>-134.14049366181686</v>
      </c>
      <c r="AB1969">
        <v>0.42265000000000003</v>
      </c>
      <c r="AC1969">
        <v>-1</v>
      </c>
      <c r="AD1969">
        <v>2</v>
      </c>
      <c r="AE1969">
        <v>3</v>
      </c>
      <c r="AF1969" t="s">
        <v>222</v>
      </c>
      <c r="AG1969" s="99" t="s">
        <v>324</v>
      </c>
      <c r="AH1969">
        <v>-1</v>
      </c>
      <c r="AI1969">
        <v>5</v>
      </c>
      <c r="AJ1969">
        <v>-1</v>
      </c>
    </row>
    <row r="1970" spans="1:36" x14ac:dyDescent="0.2">
      <c r="A1970">
        <v>823388</v>
      </c>
      <c r="B1970" s="85">
        <v>46144</v>
      </c>
      <c r="C1970">
        <v>2026</v>
      </c>
      <c r="D1970">
        <v>5.0999999999999996</v>
      </c>
      <c r="E1970">
        <v>8.5</v>
      </c>
      <c r="F1970">
        <v>-105</v>
      </c>
      <c r="G1970">
        <v>22</v>
      </c>
      <c r="H1970">
        <v>-132</v>
      </c>
      <c r="I1970">
        <v>0.56896599999999997</v>
      </c>
      <c r="J1970">
        <v>-127</v>
      </c>
      <c r="K1970">
        <v>-132</v>
      </c>
      <c r="L1970">
        <v>0.33647680099999999</v>
      </c>
      <c r="M1970">
        <v>6</v>
      </c>
      <c r="N1970">
        <v>119</v>
      </c>
      <c r="O1970">
        <v>0.456621</v>
      </c>
      <c r="P1970">
        <v>115</v>
      </c>
      <c r="Q1970">
        <v>119</v>
      </c>
      <c r="R1970" s="99">
        <v>0.474582956</v>
      </c>
      <c r="S1970" s="102">
        <f t="shared" si="139"/>
        <v>-110.7113176647667</v>
      </c>
      <c r="T1970" s="99">
        <v>0.54161534</v>
      </c>
      <c r="U1970" s="102">
        <f t="shared" si="140"/>
        <v>118.15738772759106</v>
      </c>
      <c r="V1970">
        <v>0.53302400000000005</v>
      </c>
      <c r="W1970" s="100">
        <f t="shared" si="141"/>
        <v>-114.14376755978897</v>
      </c>
      <c r="X1970">
        <v>0.582067</v>
      </c>
      <c r="Y1970" s="100">
        <f t="shared" si="141"/>
        <v>-139.2728020998581</v>
      </c>
      <c r="Z1970">
        <v>0.582067</v>
      </c>
      <c r="AA1970" s="100">
        <f t="shared" si="142"/>
        <v>-139.2728020998581</v>
      </c>
      <c r="AB1970">
        <v>0.71896599999999999</v>
      </c>
      <c r="AC1970">
        <v>1</v>
      </c>
      <c r="AD1970">
        <v>17</v>
      </c>
      <c r="AE1970">
        <v>7</v>
      </c>
      <c r="AF1970" t="s">
        <v>229</v>
      </c>
      <c r="AG1970" s="99" t="s">
        <v>325</v>
      </c>
      <c r="AH1970">
        <v>1</v>
      </c>
      <c r="AI1970">
        <v>24</v>
      </c>
      <c r="AJ1970">
        <v>1</v>
      </c>
    </row>
    <row r="1971" spans="1:36" x14ac:dyDescent="0.2">
      <c r="A1971">
        <v>823715</v>
      </c>
      <c r="B1971" s="85">
        <v>46144</v>
      </c>
      <c r="C1971">
        <v>2026</v>
      </c>
      <c r="D1971">
        <v>5.0999999999999996</v>
      </c>
      <c r="E1971">
        <v>8</v>
      </c>
      <c r="F1971">
        <v>-104.5</v>
      </c>
      <c r="G1971">
        <v>15</v>
      </c>
      <c r="H1971">
        <v>124</v>
      </c>
      <c r="I1971">
        <v>0.44642900000000002</v>
      </c>
      <c r="J1971">
        <v>118</v>
      </c>
      <c r="K1971">
        <v>124</v>
      </c>
      <c r="L1971">
        <v>0.31912251699999999</v>
      </c>
      <c r="M1971">
        <v>29</v>
      </c>
      <c r="N1971">
        <v>-136</v>
      </c>
      <c r="O1971">
        <v>0.57627099999999998</v>
      </c>
      <c r="P1971">
        <v>-129</v>
      </c>
      <c r="Q1971">
        <v>-136</v>
      </c>
      <c r="R1971" s="99">
        <v>0.50383141799999998</v>
      </c>
      <c r="S1971" s="102">
        <f t="shared" si="139"/>
        <v>101.54440169692162</v>
      </c>
      <c r="T1971" s="99">
        <v>0.57629908299999999</v>
      </c>
      <c r="U1971" s="102">
        <f t="shared" si="140"/>
        <v>136.01553829065702</v>
      </c>
      <c r="V1971">
        <v>0.45846399999999998</v>
      </c>
      <c r="W1971" s="100">
        <f t="shared" si="141"/>
        <v>118.11963425699729</v>
      </c>
      <c r="X1971">
        <v>0.48834899999999998</v>
      </c>
      <c r="Y1971" s="100">
        <f t="shared" si="141"/>
        <v>104.77158753268669</v>
      </c>
      <c r="Z1971">
        <v>0.48834899999999998</v>
      </c>
      <c r="AA1971" s="100">
        <f t="shared" si="142"/>
        <v>104.77158753268669</v>
      </c>
      <c r="AB1971">
        <v>0.296429</v>
      </c>
      <c r="AC1971">
        <v>-1</v>
      </c>
      <c r="AD1971">
        <v>4</v>
      </c>
      <c r="AE1971">
        <v>11</v>
      </c>
      <c r="AF1971" t="s">
        <v>226</v>
      </c>
      <c r="AG1971" s="99" t="s">
        <v>323</v>
      </c>
      <c r="AH1971">
        <v>1</v>
      </c>
      <c r="AI1971">
        <v>15</v>
      </c>
      <c r="AJ1971">
        <v>1</v>
      </c>
    </row>
    <row r="1972" spans="1:36" x14ac:dyDescent="0.2">
      <c r="A1972">
        <v>823876</v>
      </c>
      <c r="B1972" s="85">
        <v>46144</v>
      </c>
      <c r="C1972">
        <v>2026</v>
      </c>
      <c r="D1972">
        <v>5.0999999999999996</v>
      </c>
      <c r="E1972">
        <v>8.5</v>
      </c>
      <c r="F1972">
        <v>-105.5</v>
      </c>
      <c r="G1972">
        <v>11</v>
      </c>
      <c r="H1972">
        <v>-125</v>
      </c>
      <c r="I1972">
        <v>0.55555600000000005</v>
      </c>
      <c r="J1972">
        <v>-117</v>
      </c>
      <c r="K1972">
        <v>-125</v>
      </c>
      <c r="L1972">
        <v>0.35061088499999998</v>
      </c>
      <c r="M1972">
        <v>21</v>
      </c>
      <c r="N1972">
        <v>113</v>
      </c>
      <c r="O1972">
        <v>0.46948400000000001</v>
      </c>
      <c r="P1972">
        <v>106</v>
      </c>
      <c r="Q1972">
        <v>113</v>
      </c>
      <c r="R1972" s="99">
        <v>0.46700318499999999</v>
      </c>
      <c r="S1972" s="102">
        <f t="shared" si="139"/>
        <v>-114.13130190964327</v>
      </c>
      <c r="T1972" s="99">
        <v>0.40988939499999999</v>
      </c>
      <c r="U1972" s="102">
        <f t="shared" si="140"/>
        <v>-143.96825392372008</v>
      </c>
      <c r="V1972">
        <v>0.49987599999999999</v>
      </c>
      <c r="W1972" s="100">
        <f t="shared" si="141"/>
        <v>100.04961230385136</v>
      </c>
      <c r="X1972">
        <v>0.48789700000000003</v>
      </c>
      <c r="Y1972" s="100">
        <f t="shared" si="141"/>
        <v>104.96129305980564</v>
      </c>
      <c r="Z1972">
        <v>0.48789700000000003</v>
      </c>
      <c r="AA1972" s="100">
        <f t="shared" si="142"/>
        <v>104.96129305980564</v>
      </c>
      <c r="AB1972">
        <v>0.70555599999999996</v>
      </c>
      <c r="AC1972">
        <v>1</v>
      </c>
      <c r="AD1972">
        <v>4</v>
      </c>
      <c r="AE1972">
        <v>0</v>
      </c>
      <c r="AF1972" t="s">
        <v>227</v>
      </c>
      <c r="AG1972" s="99" t="s">
        <v>325</v>
      </c>
      <c r="AH1972">
        <v>1</v>
      </c>
      <c r="AI1972">
        <v>4</v>
      </c>
      <c r="AJ1972">
        <v>-1</v>
      </c>
    </row>
    <row r="1973" spans="1:36" x14ac:dyDescent="0.2">
      <c r="A1973">
        <v>824042</v>
      </c>
      <c r="B1973" s="85">
        <v>46144</v>
      </c>
      <c r="C1973">
        <v>2026</v>
      </c>
      <c r="D1973">
        <v>5.0999999999999996</v>
      </c>
      <c r="E1973">
        <v>7.5</v>
      </c>
      <c r="F1973">
        <v>-106</v>
      </c>
      <c r="G1973">
        <v>4</v>
      </c>
      <c r="H1973">
        <v>108</v>
      </c>
      <c r="I1973">
        <v>0.480769</v>
      </c>
      <c r="J1973">
        <v>109</v>
      </c>
      <c r="K1973">
        <v>108</v>
      </c>
      <c r="L1973">
        <v>0.34782608700000001</v>
      </c>
      <c r="M1973">
        <v>18</v>
      </c>
      <c r="N1973">
        <v>-118</v>
      </c>
      <c r="O1973">
        <v>0.54128399999999999</v>
      </c>
      <c r="P1973">
        <v>-119</v>
      </c>
      <c r="Q1973">
        <v>-118</v>
      </c>
      <c r="R1973" s="99">
        <v>0.45281167</v>
      </c>
      <c r="S1973" s="102">
        <f t="shared" si="139"/>
        <v>-120.84236477385841</v>
      </c>
      <c r="T1973" s="99">
        <v>0.53827567300000001</v>
      </c>
      <c r="U1973" s="102">
        <f t="shared" si="140"/>
        <v>116.57944828191825</v>
      </c>
      <c r="V1973">
        <v>0.44375900000000001</v>
      </c>
      <c r="W1973" s="100">
        <f t="shared" si="141"/>
        <v>125.34754224703047</v>
      </c>
      <c r="X1973">
        <v>0.50789099999999998</v>
      </c>
      <c r="Y1973" s="100">
        <f t="shared" si="141"/>
        <v>-103.20701308043543</v>
      </c>
      <c r="Z1973">
        <v>0.50789099999999998</v>
      </c>
      <c r="AA1973" s="100">
        <f t="shared" si="142"/>
        <v>-103.20701308043543</v>
      </c>
      <c r="AB1973">
        <v>0.63076900000000002</v>
      </c>
      <c r="AC1973">
        <v>1</v>
      </c>
      <c r="AD1973">
        <v>4</v>
      </c>
      <c r="AE1973">
        <v>3</v>
      </c>
      <c r="AF1973" t="s">
        <v>222</v>
      </c>
      <c r="AG1973" s="99" t="s">
        <v>326</v>
      </c>
      <c r="AH1973">
        <v>-1</v>
      </c>
      <c r="AI1973">
        <v>7</v>
      </c>
      <c r="AJ1973">
        <v>-1</v>
      </c>
    </row>
    <row r="1974" spans="1:36" x14ac:dyDescent="0.2">
      <c r="A1974">
        <v>824284</v>
      </c>
      <c r="B1974" s="85">
        <v>46144</v>
      </c>
      <c r="C1974">
        <v>2026</v>
      </c>
      <c r="D1974">
        <v>5.0999999999999996</v>
      </c>
      <c r="E1974">
        <v>8</v>
      </c>
      <c r="F1974">
        <v>-106</v>
      </c>
      <c r="G1974">
        <v>10</v>
      </c>
      <c r="H1974">
        <v>-127</v>
      </c>
      <c r="I1974">
        <v>0.55947100000000005</v>
      </c>
      <c r="J1974">
        <v>-124</v>
      </c>
      <c r="K1974">
        <v>-127</v>
      </c>
      <c r="L1974">
        <v>0.34727845299999999</v>
      </c>
      <c r="M1974">
        <v>28</v>
      </c>
      <c r="N1974">
        <v>115</v>
      </c>
      <c r="O1974">
        <v>0.46511599999999997</v>
      </c>
      <c r="P1974">
        <v>112</v>
      </c>
      <c r="Q1974">
        <v>115</v>
      </c>
      <c r="R1974" s="99">
        <v>0.494152604</v>
      </c>
      <c r="S1974" s="102">
        <f t="shared" si="139"/>
        <v>-102.36663571239629</v>
      </c>
      <c r="T1974" s="99">
        <v>0.53080032700000002</v>
      </c>
      <c r="U1974" s="102">
        <f t="shared" si="140"/>
        <v>113.12887828888152</v>
      </c>
      <c r="V1974">
        <v>0.53987300000000005</v>
      </c>
      <c r="W1974" s="100">
        <f t="shared" si="141"/>
        <v>-117.33130201009723</v>
      </c>
      <c r="X1974">
        <v>0.56323299999999998</v>
      </c>
      <c r="Y1974" s="100">
        <f t="shared" si="141"/>
        <v>-128.95502636417129</v>
      </c>
      <c r="Z1974">
        <v>0.56323299999999998</v>
      </c>
      <c r="AA1974" s="100">
        <f t="shared" si="142"/>
        <v>-128.95502636417129</v>
      </c>
      <c r="AB1974">
        <v>0.70947099999999996</v>
      </c>
      <c r="AC1974">
        <v>1</v>
      </c>
      <c r="AD1974">
        <v>5</v>
      </c>
      <c r="AE1974">
        <v>1</v>
      </c>
      <c r="AF1974" t="s">
        <v>227</v>
      </c>
      <c r="AG1974" s="99" t="s">
        <v>325</v>
      </c>
      <c r="AH1974">
        <v>1</v>
      </c>
      <c r="AI1974">
        <v>6</v>
      </c>
      <c r="AJ1974">
        <v>-1</v>
      </c>
    </row>
    <row r="1975" spans="1:36" x14ac:dyDescent="0.2">
      <c r="A1975">
        <v>824771</v>
      </c>
      <c r="B1975" s="85">
        <v>46144</v>
      </c>
      <c r="C1975">
        <v>2026</v>
      </c>
      <c r="D1975">
        <v>5.0999999999999996</v>
      </c>
      <c r="E1975">
        <v>9</v>
      </c>
      <c r="F1975">
        <v>-104.5</v>
      </c>
      <c r="G1975">
        <v>3</v>
      </c>
      <c r="H1975">
        <v>-131</v>
      </c>
      <c r="I1975">
        <v>0.56710000000000005</v>
      </c>
      <c r="J1975">
        <v>-123</v>
      </c>
      <c r="K1975">
        <v>-131</v>
      </c>
      <c r="L1975">
        <v>0.34564541199999999</v>
      </c>
      <c r="M1975">
        <v>12</v>
      </c>
      <c r="N1975">
        <v>118</v>
      </c>
      <c r="O1975">
        <v>0.45871600000000001</v>
      </c>
      <c r="P1975">
        <v>111</v>
      </c>
      <c r="Q1975">
        <v>118</v>
      </c>
      <c r="R1975" s="99">
        <v>0.482858803</v>
      </c>
      <c r="S1975" s="102">
        <f t="shared" si="139"/>
        <v>-107.09987967227758</v>
      </c>
      <c r="T1975" s="99">
        <v>0.46219844500000001</v>
      </c>
      <c r="U1975" s="102">
        <f t="shared" si="140"/>
        <v>-116.3572835040585</v>
      </c>
      <c r="V1975">
        <v>0.57206299999999999</v>
      </c>
      <c r="W1975" s="100">
        <f t="shared" si="141"/>
        <v>-133.67925652607744</v>
      </c>
      <c r="X1975">
        <v>0.56181000000000003</v>
      </c>
      <c r="Y1975" s="100">
        <f t="shared" si="141"/>
        <v>-128.21150642415392</v>
      </c>
      <c r="Z1975">
        <v>0.56181000000000003</v>
      </c>
      <c r="AA1975" s="100">
        <f t="shared" si="142"/>
        <v>-128.21150642415392</v>
      </c>
      <c r="AB1975">
        <v>0.41710000000000003</v>
      </c>
      <c r="AC1975">
        <v>-1</v>
      </c>
      <c r="AD1975">
        <v>3</v>
      </c>
      <c r="AE1975">
        <v>6</v>
      </c>
      <c r="AF1975" t="s">
        <v>228</v>
      </c>
      <c r="AG1975" s="99" t="s">
        <v>324</v>
      </c>
      <c r="AH1975">
        <v>-1</v>
      </c>
      <c r="AI1975">
        <v>9</v>
      </c>
      <c r="AJ1975">
        <v>0</v>
      </c>
    </row>
    <row r="1976" spans="1:36" x14ac:dyDescent="0.2">
      <c r="A1976">
        <v>825014</v>
      </c>
      <c r="B1976" s="85">
        <v>46144</v>
      </c>
      <c r="C1976">
        <v>2026</v>
      </c>
      <c r="D1976">
        <v>5.0999999999999996</v>
      </c>
      <c r="E1976">
        <v>10.5</v>
      </c>
      <c r="F1976">
        <v>-105.5</v>
      </c>
      <c r="G1976">
        <v>20</v>
      </c>
      <c r="H1976">
        <v>-130</v>
      </c>
      <c r="I1976">
        <v>0.56521699999999997</v>
      </c>
      <c r="J1976">
        <v>-131</v>
      </c>
      <c r="K1976">
        <v>-130</v>
      </c>
      <c r="L1976">
        <v>0.33728248799999999</v>
      </c>
      <c r="M1976">
        <v>7</v>
      </c>
      <c r="N1976">
        <v>117</v>
      </c>
      <c r="O1976">
        <v>0.46082899999999999</v>
      </c>
      <c r="P1976">
        <v>118</v>
      </c>
      <c r="Q1976">
        <v>117</v>
      </c>
      <c r="R1976" s="99">
        <v>0.50242968300000002</v>
      </c>
      <c r="S1976" s="102">
        <f t="shared" si="139"/>
        <v>100.97661894891532</v>
      </c>
      <c r="T1976" s="99">
        <v>0.44332132000000002</v>
      </c>
      <c r="U1976" s="102">
        <f t="shared" si="140"/>
        <v>-125.5700222132335</v>
      </c>
      <c r="V1976">
        <v>0.51728200000000002</v>
      </c>
      <c r="W1976" s="100">
        <f t="shared" si="141"/>
        <v>-107.16028820139296</v>
      </c>
      <c r="X1976">
        <v>0.52976199999999996</v>
      </c>
      <c r="Y1976" s="100">
        <f t="shared" si="141"/>
        <v>-112.65827091813081</v>
      </c>
      <c r="Z1976">
        <v>0.52976199999999996</v>
      </c>
      <c r="AA1976" s="100">
        <f t="shared" si="142"/>
        <v>-112.65827091813081</v>
      </c>
      <c r="AB1976">
        <v>0.415217</v>
      </c>
      <c r="AC1976">
        <v>-1</v>
      </c>
      <c r="AD1976">
        <v>6</v>
      </c>
      <c r="AE1976">
        <v>14</v>
      </c>
      <c r="AF1976" t="s">
        <v>223</v>
      </c>
      <c r="AG1976" s="99" t="s">
        <v>324</v>
      </c>
      <c r="AH1976">
        <v>-1</v>
      </c>
      <c r="AI1976">
        <v>20</v>
      </c>
      <c r="AJ1976">
        <v>1</v>
      </c>
    </row>
    <row r="1977" spans="1:36" x14ac:dyDescent="0.2">
      <c r="A1977">
        <v>822742</v>
      </c>
      <c r="B1977" s="85">
        <v>46145</v>
      </c>
      <c r="C1977">
        <v>2026</v>
      </c>
      <c r="D1977">
        <v>5.0999999999999996</v>
      </c>
      <c r="E1977">
        <v>8.5</v>
      </c>
      <c r="F1977">
        <v>-104.5</v>
      </c>
      <c r="G1977">
        <v>16</v>
      </c>
      <c r="H1977">
        <v>128</v>
      </c>
      <c r="I1977">
        <v>0.43859599999999999</v>
      </c>
      <c r="J1977">
        <v>120</v>
      </c>
      <c r="K1977">
        <v>128</v>
      </c>
      <c r="L1977">
        <v>0.34988272100000001</v>
      </c>
      <c r="M1977">
        <v>17</v>
      </c>
      <c r="N1977">
        <v>-140</v>
      </c>
      <c r="O1977">
        <v>0.58333299999999999</v>
      </c>
      <c r="P1977">
        <v>-132</v>
      </c>
      <c r="Q1977">
        <v>-140</v>
      </c>
      <c r="R1977" s="99">
        <v>0.52734505700000001</v>
      </c>
      <c r="S1977" s="102">
        <f t="shared" si="139"/>
        <v>111.5708329744475</v>
      </c>
      <c r="T1977" s="99">
        <v>0.85778025700000005</v>
      </c>
      <c r="U1977" s="102">
        <f t="shared" si="140"/>
        <v>603.13725711063921</v>
      </c>
      <c r="V1977">
        <v>0.42320099999999999</v>
      </c>
      <c r="W1977" s="100">
        <f t="shared" si="141"/>
        <v>136.29433767878621</v>
      </c>
      <c r="X1977">
        <v>0.40903099999999998</v>
      </c>
      <c r="Y1977" s="100">
        <f t="shared" si="141"/>
        <v>144.480247218426</v>
      </c>
      <c r="Z1977">
        <v>0.40903099999999998</v>
      </c>
      <c r="AA1977" s="100">
        <f t="shared" si="142"/>
        <v>144.480247218426</v>
      </c>
      <c r="AB1977">
        <v>0.58859600000000001</v>
      </c>
      <c r="AC1977">
        <v>1</v>
      </c>
      <c r="AD1977">
        <v>3</v>
      </c>
      <c r="AE1977">
        <v>2</v>
      </c>
      <c r="AF1977" t="s">
        <v>222</v>
      </c>
      <c r="AG1977" s="99" t="s">
        <v>326</v>
      </c>
      <c r="AH1977">
        <v>-1</v>
      </c>
      <c r="AI1977">
        <v>5</v>
      </c>
      <c r="AJ1977">
        <v>-1</v>
      </c>
    </row>
    <row r="1978" spans="1:36" x14ac:dyDescent="0.2">
      <c r="A1978">
        <v>822987</v>
      </c>
      <c r="B1978" s="85">
        <v>46145</v>
      </c>
      <c r="C1978">
        <v>2026</v>
      </c>
      <c r="D1978">
        <v>5.0999999999999996</v>
      </c>
      <c r="E1978">
        <v>8</v>
      </c>
      <c r="F1978">
        <v>-104.5</v>
      </c>
      <c r="G1978">
        <v>27</v>
      </c>
      <c r="H1978">
        <v>-114</v>
      </c>
      <c r="I1978">
        <v>0.53271000000000002</v>
      </c>
      <c r="J1978">
        <v>-119</v>
      </c>
      <c r="K1978">
        <v>-114</v>
      </c>
      <c r="L1978">
        <v>0.32069846699999999</v>
      </c>
      <c r="M1978">
        <v>25</v>
      </c>
      <c r="N1978">
        <v>103</v>
      </c>
      <c r="O1978">
        <v>0.49261100000000002</v>
      </c>
      <c r="P1978">
        <v>108</v>
      </c>
      <c r="Q1978">
        <v>103</v>
      </c>
      <c r="R1978" s="99">
        <v>0.48395434700000001</v>
      </c>
      <c r="S1978" s="102">
        <f t="shared" ref="S1978:S2041" si="143">IF(R1978&lt;0.5,((1-R1978)/(1-(1-R1978))*-100),(1-(1-R1978))/(1-R1978)*100)</f>
        <v>-106.63106059464735</v>
      </c>
      <c r="T1978" s="99">
        <v>0.529138569</v>
      </c>
      <c r="U1978" s="102">
        <f t="shared" ref="U1978:U2041" si="144">IF(T1978&lt;0.5,((1-T1978)/(1-(1-T1978))*-100),(1-(1-T1978))/(1-T1978)*100)</f>
        <v>112.37670664089707</v>
      </c>
      <c r="V1978">
        <v>0.54724799999999996</v>
      </c>
      <c r="W1978" s="100">
        <f t="shared" ref="W1978:Y2041" si="145">IF(V1978&lt;0.5,100*(1-V1978)/V1978,-100*(V1978/(1-V1978)))</f>
        <v>-120.87147047390181</v>
      </c>
      <c r="X1978">
        <v>0.53927599999999998</v>
      </c>
      <c r="Y1978" s="100">
        <f t="shared" si="145"/>
        <v>-117.04968701435132</v>
      </c>
      <c r="Z1978">
        <v>0.53927599999999998</v>
      </c>
      <c r="AA1978" s="100">
        <f t="shared" si="142"/>
        <v>-117.04968701435132</v>
      </c>
      <c r="AB1978">
        <v>0.68271000000000004</v>
      </c>
      <c r="AC1978">
        <v>1</v>
      </c>
      <c r="AD1978">
        <v>2</v>
      </c>
      <c r="AE1978">
        <v>1</v>
      </c>
      <c r="AF1978" t="s">
        <v>222</v>
      </c>
      <c r="AG1978" s="99" t="s">
        <v>325</v>
      </c>
      <c r="AH1978">
        <v>1</v>
      </c>
      <c r="AI1978">
        <v>3</v>
      </c>
      <c r="AJ1978">
        <v>-1</v>
      </c>
    </row>
    <row r="1979" spans="1:36" x14ac:dyDescent="0.2">
      <c r="A1979">
        <v>823065</v>
      </c>
      <c r="B1979" s="85">
        <v>46145</v>
      </c>
      <c r="C1979">
        <v>2026</v>
      </c>
      <c r="D1979">
        <v>5.0999999999999996</v>
      </c>
      <c r="E1979">
        <v>9.5</v>
      </c>
      <c r="F1979">
        <v>-105.5</v>
      </c>
      <c r="G1979">
        <v>26</v>
      </c>
      <c r="H1979">
        <v>116</v>
      </c>
      <c r="I1979">
        <v>0.46296300000000001</v>
      </c>
      <c r="J1979">
        <v>128</v>
      </c>
      <c r="K1979">
        <v>116</v>
      </c>
      <c r="L1979">
        <v>0.33921411400000001</v>
      </c>
      <c r="M1979">
        <v>14</v>
      </c>
      <c r="N1979">
        <v>-127</v>
      </c>
      <c r="O1979">
        <v>0.55947100000000005</v>
      </c>
      <c r="P1979">
        <v>-140</v>
      </c>
      <c r="Q1979">
        <v>-127</v>
      </c>
      <c r="R1979" s="99">
        <v>0.51918128900000005</v>
      </c>
      <c r="S1979" s="102">
        <f t="shared" si="143"/>
        <v>107.97859507593084</v>
      </c>
      <c r="T1979" s="99">
        <v>0.44294190700000002</v>
      </c>
      <c r="U1979" s="102">
        <f t="shared" si="144"/>
        <v>-125.76323987334979</v>
      </c>
      <c r="V1979">
        <v>0.50855399999999995</v>
      </c>
      <c r="W1979" s="100">
        <f t="shared" si="145"/>
        <v>-103.48115561017892</v>
      </c>
      <c r="X1979">
        <v>0.41367999999999999</v>
      </c>
      <c r="Y1979" s="100">
        <f t="shared" si="145"/>
        <v>141.73274028234383</v>
      </c>
      <c r="Z1979">
        <v>0.41367999999999999</v>
      </c>
      <c r="AA1979" s="100">
        <f t="shared" ref="AA1979:AA2042" si="146">IF(Z1979&lt;0.5,100*(1-Z1979)/Z1979,-100*(Z1979/(1-Z1979)))</f>
        <v>141.73274028234383</v>
      </c>
      <c r="AB1979">
        <v>0.31296299999999999</v>
      </c>
      <c r="AC1979">
        <v>-1</v>
      </c>
      <c r="AD1979">
        <v>1</v>
      </c>
      <c r="AE1979">
        <v>4</v>
      </c>
      <c r="AF1979" t="s">
        <v>228</v>
      </c>
      <c r="AG1979" s="99" t="s">
        <v>323</v>
      </c>
      <c r="AH1979">
        <v>1</v>
      </c>
      <c r="AI1979">
        <v>5</v>
      </c>
      <c r="AJ1979">
        <v>-1</v>
      </c>
    </row>
    <row r="1980" spans="1:36" x14ac:dyDescent="0.2">
      <c r="A1980">
        <v>823145</v>
      </c>
      <c r="B1980" s="85">
        <v>46145</v>
      </c>
      <c r="C1980">
        <v>2026</v>
      </c>
      <c r="D1980">
        <v>5.0999999999999996</v>
      </c>
      <c r="E1980">
        <v>7.5</v>
      </c>
      <c r="F1980">
        <v>-105</v>
      </c>
      <c r="G1980">
        <v>24</v>
      </c>
      <c r="H1980">
        <v>-105</v>
      </c>
      <c r="I1980">
        <v>0.51219499999999996</v>
      </c>
      <c r="J1980">
        <v>-123</v>
      </c>
      <c r="K1980">
        <v>-105</v>
      </c>
      <c r="L1980">
        <v>0.30915287200000002</v>
      </c>
      <c r="M1980">
        <v>13</v>
      </c>
      <c r="N1980">
        <v>-105</v>
      </c>
      <c r="O1980">
        <v>0.51219499999999996</v>
      </c>
      <c r="P1980">
        <v>111</v>
      </c>
      <c r="Q1980">
        <v>-105</v>
      </c>
      <c r="R1980" s="99">
        <v>0.49334771900000002</v>
      </c>
      <c r="S1980" s="102">
        <f t="shared" si="143"/>
        <v>-102.69679203685547</v>
      </c>
      <c r="T1980" s="99">
        <v>0.57491111399999995</v>
      </c>
      <c r="U1980" s="102">
        <f t="shared" si="144"/>
        <v>135.24491769469594</v>
      </c>
      <c r="V1980">
        <v>0.55660900000000002</v>
      </c>
      <c r="W1980" s="100">
        <f t="shared" si="145"/>
        <v>-125.53457332241746</v>
      </c>
      <c r="X1980">
        <v>0.56968700000000005</v>
      </c>
      <c r="Y1980" s="100">
        <f t="shared" si="145"/>
        <v>-132.38898197358671</v>
      </c>
      <c r="Z1980">
        <v>0.56968700000000005</v>
      </c>
      <c r="AA1980" s="100">
        <f t="shared" si="146"/>
        <v>-132.38898197358671</v>
      </c>
      <c r="AB1980">
        <v>0.36219499999999999</v>
      </c>
      <c r="AC1980">
        <v>-1</v>
      </c>
      <c r="AD1980">
        <v>1</v>
      </c>
      <c r="AE1980">
        <v>4</v>
      </c>
      <c r="AF1980" t="s">
        <v>228</v>
      </c>
      <c r="AG1980" s="99" t="s">
        <v>323</v>
      </c>
      <c r="AH1980">
        <v>1</v>
      </c>
      <c r="AI1980">
        <v>5</v>
      </c>
      <c r="AJ1980">
        <v>-1</v>
      </c>
    </row>
    <row r="1981" spans="1:36" x14ac:dyDescent="0.2">
      <c r="A1981">
        <v>823387</v>
      </c>
      <c r="B1981" s="85">
        <v>46145</v>
      </c>
      <c r="C1981">
        <v>2026</v>
      </c>
      <c r="D1981">
        <v>5.0999999999999996</v>
      </c>
      <c r="E1981">
        <v>7.5</v>
      </c>
      <c r="F1981">
        <v>-104.5</v>
      </c>
      <c r="G1981">
        <v>22</v>
      </c>
      <c r="H1981">
        <v>-116</v>
      </c>
      <c r="I1981">
        <v>0.53703699999999999</v>
      </c>
      <c r="J1981">
        <v>-116</v>
      </c>
      <c r="K1981">
        <v>-116</v>
      </c>
      <c r="L1981">
        <v>0.33647680099999999</v>
      </c>
      <c r="M1981">
        <v>6</v>
      </c>
      <c r="N1981">
        <v>105</v>
      </c>
      <c r="O1981">
        <v>0.48780499999999999</v>
      </c>
      <c r="P1981">
        <v>105</v>
      </c>
      <c r="Q1981">
        <v>105</v>
      </c>
      <c r="R1981" s="99">
        <v>0.46547428699999999</v>
      </c>
      <c r="S1981" s="102">
        <f t="shared" si="143"/>
        <v>-114.83463811611148</v>
      </c>
      <c r="T1981" s="99">
        <v>0.56836723700000003</v>
      </c>
      <c r="U1981" s="102">
        <f t="shared" si="144"/>
        <v>131.67842798809971</v>
      </c>
      <c r="V1981">
        <v>0.50728600000000001</v>
      </c>
      <c r="W1981" s="100">
        <f t="shared" si="145"/>
        <v>-102.95749664105345</v>
      </c>
      <c r="X1981">
        <v>0.59814999999999996</v>
      </c>
      <c r="Y1981" s="100">
        <f t="shared" si="145"/>
        <v>-148.84907303720291</v>
      </c>
      <c r="Z1981">
        <v>0.59814999999999996</v>
      </c>
      <c r="AA1981" s="100">
        <f t="shared" si="146"/>
        <v>-148.84907303720291</v>
      </c>
      <c r="AB1981">
        <v>0.68703700000000001</v>
      </c>
      <c r="AC1981">
        <v>1</v>
      </c>
      <c r="AD1981">
        <v>1</v>
      </c>
      <c r="AE1981">
        <v>0</v>
      </c>
      <c r="AF1981" t="s">
        <v>222</v>
      </c>
      <c r="AG1981" s="99" t="s">
        <v>325</v>
      </c>
      <c r="AH1981">
        <v>1</v>
      </c>
      <c r="AI1981">
        <v>1</v>
      </c>
      <c r="AJ1981">
        <v>-1</v>
      </c>
    </row>
    <row r="1982" spans="1:36" x14ac:dyDescent="0.2">
      <c r="A1982">
        <v>823711</v>
      </c>
      <c r="B1982" s="85">
        <v>46145</v>
      </c>
      <c r="C1982">
        <v>2026</v>
      </c>
      <c r="D1982">
        <v>5.0999999999999996</v>
      </c>
      <c r="E1982">
        <v>8</v>
      </c>
      <c r="F1982">
        <v>-106</v>
      </c>
      <c r="G1982">
        <v>15</v>
      </c>
      <c r="H1982">
        <v>-106</v>
      </c>
      <c r="I1982">
        <v>0.51456299999999999</v>
      </c>
      <c r="J1982">
        <v>-105</v>
      </c>
      <c r="K1982">
        <v>-106</v>
      </c>
      <c r="L1982">
        <v>0.31912251699999999</v>
      </c>
      <c r="M1982">
        <v>29</v>
      </c>
      <c r="N1982">
        <v>-104</v>
      </c>
      <c r="O1982">
        <v>0.50980400000000003</v>
      </c>
      <c r="P1982">
        <v>-105</v>
      </c>
      <c r="Q1982">
        <v>-104</v>
      </c>
      <c r="R1982" s="99">
        <v>0.50390625</v>
      </c>
      <c r="S1982" s="102">
        <f t="shared" si="143"/>
        <v>101.5748031496063</v>
      </c>
      <c r="T1982" s="99">
        <v>0.49157475</v>
      </c>
      <c r="U1982" s="102">
        <f t="shared" si="144"/>
        <v>-103.42786117472467</v>
      </c>
      <c r="V1982">
        <v>0.53700000000000003</v>
      </c>
      <c r="W1982" s="100">
        <f t="shared" si="145"/>
        <v>-115.98272138228943</v>
      </c>
      <c r="X1982">
        <v>0.49674200000000002</v>
      </c>
      <c r="Y1982" s="100">
        <f t="shared" si="145"/>
        <v>101.3117473457046</v>
      </c>
      <c r="Z1982">
        <v>0.49674200000000002</v>
      </c>
      <c r="AA1982" s="100">
        <f t="shared" si="146"/>
        <v>101.3117473457046</v>
      </c>
      <c r="AB1982">
        <v>0.66456300000000001</v>
      </c>
      <c r="AC1982">
        <v>1</v>
      </c>
      <c r="AD1982">
        <v>4</v>
      </c>
      <c r="AE1982">
        <v>3</v>
      </c>
      <c r="AF1982" t="s">
        <v>222</v>
      </c>
      <c r="AG1982" s="99" t="s">
        <v>325</v>
      </c>
      <c r="AH1982">
        <v>1</v>
      </c>
      <c r="AI1982">
        <v>7</v>
      </c>
      <c r="AJ1982">
        <v>-1</v>
      </c>
    </row>
    <row r="1983" spans="1:36" x14ac:dyDescent="0.2">
      <c r="A1983">
        <v>823875</v>
      </c>
      <c r="B1983" s="85">
        <v>46145</v>
      </c>
      <c r="C1983">
        <v>2026</v>
      </c>
      <c r="D1983">
        <v>5.0999999999999996</v>
      </c>
      <c r="E1983">
        <v>8.5</v>
      </c>
      <c r="F1983">
        <v>-105</v>
      </c>
      <c r="G1983">
        <v>11</v>
      </c>
      <c r="H1983">
        <v>120</v>
      </c>
      <c r="I1983">
        <v>0.45454499999999998</v>
      </c>
      <c r="J1983">
        <v>128</v>
      </c>
      <c r="K1983">
        <v>120</v>
      </c>
      <c r="L1983">
        <v>0.35061088499999998</v>
      </c>
      <c r="M1983">
        <v>21</v>
      </c>
      <c r="N1983">
        <v>-132</v>
      </c>
      <c r="O1983">
        <v>0.56896599999999997</v>
      </c>
      <c r="P1983">
        <v>-140</v>
      </c>
      <c r="Q1983">
        <v>-132</v>
      </c>
      <c r="R1983" s="99">
        <v>0.45322158000000001</v>
      </c>
      <c r="S1983" s="102">
        <f t="shared" si="143"/>
        <v>-120.64262694640445</v>
      </c>
      <c r="T1983" s="99">
        <v>0.57833499700000002</v>
      </c>
      <c r="U1983" s="102">
        <f t="shared" si="144"/>
        <v>137.15508588224003</v>
      </c>
      <c r="V1983">
        <v>0.461094</v>
      </c>
      <c r="W1983" s="100">
        <f t="shared" si="145"/>
        <v>116.87551779029872</v>
      </c>
      <c r="X1983">
        <v>0.50272499999999998</v>
      </c>
      <c r="Y1983" s="100">
        <f t="shared" si="145"/>
        <v>-101.0959730531396</v>
      </c>
      <c r="Z1983">
        <v>0.50272499999999998</v>
      </c>
      <c r="AA1983" s="100">
        <f t="shared" si="146"/>
        <v>-101.0959730531396</v>
      </c>
      <c r="AB1983">
        <v>0.30454500000000001</v>
      </c>
      <c r="AC1983">
        <v>-1</v>
      </c>
      <c r="AD1983">
        <v>2</v>
      </c>
      <c r="AE1983">
        <v>7</v>
      </c>
      <c r="AF1983" t="s">
        <v>230</v>
      </c>
      <c r="AG1983" s="99" t="s">
        <v>323</v>
      </c>
      <c r="AH1983">
        <v>1</v>
      </c>
      <c r="AI1983">
        <v>9</v>
      </c>
      <c r="AJ1983">
        <v>1</v>
      </c>
    </row>
    <row r="1984" spans="1:36" x14ac:dyDescent="0.2">
      <c r="A1984">
        <v>824043</v>
      </c>
      <c r="B1984" s="85">
        <v>46145</v>
      </c>
      <c r="C1984">
        <v>2026</v>
      </c>
      <c r="D1984">
        <v>5.0999999999999996</v>
      </c>
      <c r="E1984">
        <v>9</v>
      </c>
      <c r="F1984">
        <v>-105</v>
      </c>
      <c r="G1984">
        <v>4</v>
      </c>
      <c r="H1984">
        <v>118</v>
      </c>
      <c r="I1984">
        <v>0.45871600000000001</v>
      </c>
      <c r="J1984">
        <v>119</v>
      </c>
      <c r="K1984">
        <v>118</v>
      </c>
      <c r="L1984">
        <v>0.34782608700000001</v>
      </c>
      <c r="M1984">
        <v>18</v>
      </c>
      <c r="N1984">
        <v>-129</v>
      </c>
      <c r="O1984">
        <v>0.56331900000000001</v>
      </c>
      <c r="P1984">
        <v>-130</v>
      </c>
      <c r="Q1984">
        <v>-129</v>
      </c>
      <c r="R1984" s="99">
        <v>0.45576323200000002</v>
      </c>
      <c r="S1984" s="102">
        <f t="shared" si="143"/>
        <v>-119.41217057193414</v>
      </c>
      <c r="T1984" s="99">
        <v>0.51586259999999995</v>
      </c>
      <c r="U1984" s="102">
        <f t="shared" si="144"/>
        <v>106.55293311361606</v>
      </c>
      <c r="V1984">
        <v>0.389492</v>
      </c>
      <c r="W1984" s="100">
        <f t="shared" si="145"/>
        <v>156.74468281761884</v>
      </c>
      <c r="X1984">
        <v>0.52038300000000004</v>
      </c>
      <c r="Y1984" s="100">
        <f t="shared" si="145"/>
        <v>-108.49969871793536</v>
      </c>
      <c r="Z1984">
        <v>0.52038300000000004</v>
      </c>
      <c r="AA1984" s="100">
        <f t="shared" si="146"/>
        <v>-108.49969871793536</v>
      </c>
      <c r="AB1984">
        <v>0.30871599999999999</v>
      </c>
      <c r="AC1984">
        <v>-1</v>
      </c>
      <c r="AD1984">
        <v>1</v>
      </c>
      <c r="AE1984">
        <v>5</v>
      </c>
      <c r="AF1984" t="s">
        <v>227</v>
      </c>
      <c r="AG1984" s="99" t="s">
        <v>323</v>
      </c>
      <c r="AH1984">
        <v>1</v>
      </c>
      <c r="AI1984">
        <v>6</v>
      </c>
      <c r="AJ1984">
        <v>-1</v>
      </c>
    </row>
    <row r="1985" spans="1:36" x14ac:dyDescent="0.2">
      <c r="A1985">
        <v>824285</v>
      </c>
      <c r="B1985" s="85">
        <v>46145</v>
      </c>
      <c r="C1985">
        <v>2026</v>
      </c>
      <c r="D1985">
        <v>5.0999999999999996</v>
      </c>
      <c r="E1985">
        <v>8</v>
      </c>
      <c r="F1985">
        <v>-115</v>
      </c>
      <c r="G1985">
        <v>10</v>
      </c>
      <c r="H1985">
        <v>-121</v>
      </c>
      <c r="I1985">
        <v>0.54751099999999997</v>
      </c>
      <c r="J1985">
        <v>-121</v>
      </c>
      <c r="K1985">
        <v>-121</v>
      </c>
      <c r="L1985">
        <v>0.34727845299999999</v>
      </c>
      <c r="M1985">
        <v>28</v>
      </c>
      <c r="N1985">
        <v>110</v>
      </c>
      <c r="O1985">
        <v>0.47619</v>
      </c>
      <c r="P1985">
        <v>110</v>
      </c>
      <c r="Q1985">
        <v>110</v>
      </c>
      <c r="R1985" s="99">
        <v>0.49477131200000002</v>
      </c>
      <c r="S1985" s="102">
        <f t="shared" si="143"/>
        <v>-102.11357767646803</v>
      </c>
      <c r="T1985" s="99">
        <v>0.74758537899999999</v>
      </c>
      <c r="U1985" s="102">
        <f t="shared" si="144"/>
        <v>296.17356397116157</v>
      </c>
      <c r="V1985">
        <v>0.5</v>
      </c>
      <c r="W1985" s="100">
        <f t="shared" si="145"/>
        <v>-100</v>
      </c>
      <c r="X1985">
        <v>0.5</v>
      </c>
      <c r="Y1985" s="100">
        <f t="shared" si="145"/>
        <v>-100</v>
      </c>
      <c r="Z1985">
        <v>0.5</v>
      </c>
      <c r="AA1985" s="100">
        <f t="shared" si="146"/>
        <v>-100</v>
      </c>
      <c r="AB1985">
        <v>0.69751099999999999</v>
      </c>
      <c r="AC1985">
        <v>1</v>
      </c>
      <c r="AD1985">
        <v>7</v>
      </c>
      <c r="AE1985">
        <v>1</v>
      </c>
      <c r="AF1985" t="s">
        <v>224</v>
      </c>
      <c r="AG1985" s="99" t="s">
        <v>325</v>
      </c>
      <c r="AH1985">
        <v>1</v>
      </c>
      <c r="AI1985">
        <v>8</v>
      </c>
      <c r="AJ1985">
        <v>0</v>
      </c>
    </row>
    <row r="1986" spans="1:36" x14ac:dyDescent="0.2">
      <c r="A1986">
        <v>824364</v>
      </c>
      <c r="B1986" s="85">
        <v>46145</v>
      </c>
      <c r="C1986">
        <v>2026</v>
      </c>
      <c r="D1986">
        <v>5.0999999999999996</v>
      </c>
      <c r="E1986">
        <v>10.5</v>
      </c>
      <c r="F1986">
        <v>-115</v>
      </c>
      <c r="G1986">
        <v>8</v>
      </c>
      <c r="H1986">
        <v>148</v>
      </c>
      <c r="I1986">
        <v>0.40322599999999997</v>
      </c>
      <c r="J1986">
        <v>148</v>
      </c>
      <c r="K1986">
        <v>148</v>
      </c>
      <c r="L1986">
        <v>0.37799862899999997</v>
      </c>
      <c r="M1986">
        <v>0</v>
      </c>
      <c r="N1986">
        <v>-176</v>
      </c>
      <c r="O1986">
        <v>0.63768100000000005</v>
      </c>
      <c r="P1986">
        <v>-176</v>
      </c>
      <c r="Q1986">
        <v>-176</v>
      </c>
      <c r="R1986" s="99">
        <v>0.52646053199999998</v>
      </c>
      <c r="S1986" s="102">
        <f t="shared" si="143"/>
        <v>111.17563953507673</v>
      </c>
      <c r="T1986" s="99">
        <v>0.53437557999999996</v>
      </c>
      <c r="U1986" s="102">
        <f t="shared" si="144"/>
        <v>114.76536819095526</v>
      </c>
      <c r="V1986">
        <v>0.5</v>
      </c>
      <c r="W1986" s="100">
        <f t="shared" si="145"/>
        <v>-100</v>
      </c>
      <c r="X1986">
        <v>0.5</v>
      </c>
      <c r="Y1986" s="100">
        <f t="shared" si="145"/>
        <v>-100</v>
      </c>
      <c r="Z1986">
        <v>0.5</v>
      </c>
      <c r="AA1986" s="100">
        <f t="shared" si="146"/>
        <v>-100</v>
      </c>
      <c r="AB1986">
        <v>0.25322600000000001</v>
      </c>
      <c r="AC1986">
        <v>-1</v>
      </c>
      <c r="AD1986">
        <v>6</v>
      </c>
      <c r="AE1986">
        <v>11</v>
      </c>
      <c r="AF1986" t="s">
        <v>230</v>
      </c>
      <c r="AG1986" s="99" t="s">
        <v>323</v>
      </c>
      <c r="AH1986">
        <v>1</v>
      </c>
      <c r="AI1986">
        <v>17</v>
      </c>
      <c r="AJ1986">
        <v>1</v>
      </c>
    </row>
    <row r="1987" spans="1:36" x14ac:dyDescent="0.2">
      <c r="A1987">
        <v>824687</v>
      </c>
      <c r="B1987" s="85">
        <v>46145</v>
      </c>
      <c r="C1987">
        <v>2026</v>
      </c>
      <c r="D1987">
        <v>5.0999999999999996</v>
      </c>
      <c r="E1987">
        <v>12</v>
      </c>
      <c r="F1987">
        <v>-104.5</v>
      </c>
      <c r="G1987">
        <v>5</v>
      </c>
      <c r="H1987">
        <v>-145</v>
      </c>
      <c r="I1987">
        <v>0.59183699999999995</v>
      </c>
      <c r="J1987">
        <v>-152</v>
      </c>
      <c r="K1987">
        <v>-145</v>
      </c>
      <c r="L1987">
        <v>0.31173380000000001</v>
      </c>
      <c r="M1987">
        <v>1</v>
      </c>
      <c r="N1987">
        <v>131</v>
      </c>
      <c r="O1987">
        <v>0.43290000000000001</v>
      </c>
      <c r="P1987">
        <v>137</v>
      </c>
      <c r="Q1987">
        <v>131</v>
      </c>
      <c r="R1987" s="99">
        <v>0.44963586700000002</v>
      </c>
      <c r="S1987" s="102">
        <f t="shared" si="143"/>
        <v>-122.4021866120391</v>
      </c>
      <c r="T1987" s="99">
        <v>0.54179232799999999</v>
      </c>
      <c r="U1987" s="102">
        <f t="shared" si="144"/>
        <v>118.24165353564835</v>
      </c>
      <c r="V1987">
        <v>0.60204199999999997</v>
      </c>
      <c r="W1987" s="100">
        <f t="shared" si="145"/>
        <v>-151.28279868729862</v>
      </c>
      <c r="X1987">
        <v>0.65255200000000002</v>
      </c>
      <c r="Y1987" s="100">
        <f t="shared" si="145"/>
        <v>-187.81285257074444</v>
      </c>
      <c r="Z1987">
        <v>0.65255200000000002</v>
      </c>
      <c r="AA1987" s="100">
        <f t="shared" si="146"/>
        <v>-187.81285257074444</v>
      </c>
      <c r="AB1987">
        <v>0.74183699999999997</v>
      </c>
      <c r="AC1987">
        <v>1</v>
      </c>
      <c r="AD1987">
        <v>8</v>
      </c>
      <c r="AE1987">
        <v>4</v>
      </c>
      <c r="AF1987" t="s">
        <v>227</v>
      </c>
      <c r="AG1987" s="99" t="s">
        <v>325</v>
      </c>
      <c r="AH1987">
        <v>1</v>
      </c>
      <c r="AI1987">
        <v>12</v>
      </c>
      <c r="AJ1987">
        <v>0</v>
      </c>
    </row>
    <row r="1988" spans="1:36" x14ac:dyDescent="0.2">
      <c r="A1988">
        <v>825013</v>
      </c>
      <c r="B1988" s="85">
        <v>46145</v>
      </c>
      <c r="C1988">
        <v>2026</v>
      </c>
      <c r="D1988">
        <v>5.0999999999999996</v>
      </c>
      <c r="E1988">
        <v>9</v>
      </c>
      <c r="F1988">
        <v>-106</v>
      </c>
      <c r="G1988">
        <v>20</v>
      </c>
      <c r="H1988">
        <v>120</v>
      </c>
      <c r="I1988">
        <v>0.45454499999999998</v>
      </c>
      <c r="J1988">
        <v>101</v>
      </c>
      <c r="K1988">
        <v>120</v>
      </c>
      <c r="L1988">
        <v>0.33728248799999999</v>
      </c>
      <c r="M1988">
        <v>7</v>
      </c>
      <c r="N1988">
        <v>-132</v>
      </c>
      <c r="O1988">
        <v>0.56896599999999997</v>
      </c>
      <c r="P1988">
        <v>-111</v>
      </c>
      <c r="Q1988">
        <v>-132</v>
      </c>
      <c r="R1988" s="99">
        <v>0.51536798800000005</v>
      </c>
      <c r="S1988" s="102">
        <f t="shared" si="143"/>
        <v>106.34212665258276</v>
      </c>
      <c r="T1988" s="99">
        <v>0.57836580400000004</v>
      </c>
      <c r="U1988" s="102">
        <f t="shared" si="144"/>
        <v>137.17241378590651</v>
      </c>
      <c r="V1988">
        <v>0.46807599999999999</v>
      </c>
      <c r="W1988" s="100">
        <f t="shared" si="145"/>
        <v>113.64051991556929</v>
      </c>
      <c r="X1988">
        <v>0.50106200000000001</v>
      </c>
      <c r="Y1988" s="100">
        <f t="shared" si="145"/>
        <v>-100.42570419571169</v>
      </c>
      <c r="Z1988">
        <v>0.50106200000000001</v>
      </c>
      <c r="AA1988" s="100">
        <f t="shared" si="146"/>
        <v>-100.42570419571169</v>
      </c>
      <c r="AB1988">
        <v>0.604545</v>
      </c>
      <c r="AC1988">
        <v>1</v>
      </c>
      <c r="AD1988">
        <v>7</v>
      </c>
      <c r="AE1988">
        <v>1</v>
      </c>
      <c r="AF1988" t="s">
        <v>224</v>
      </c>
      <c r="AG1988" s="99" t="s">
        <v>326</v>
      </c>
      <c r="AH1988">
        <v>-1</v>
      </c>
      <c r="AI1988">
        <v>8</v>
      </c>
      <c r="AJ1988">
        <v>-1</v>
      </c>
    </row>
    <row r="1989" spans="1:36" x14ac:dyDescent="0.2">
      <c r="A1989">
        <v>822984</v>
      </c>
      <c r="B1989" s="85">
        <v>46146</v>
      </c>
      <c r="C1989">
        <v>2026</v>
      </c>
      <c r="D1989">
        <v>5.0999999999999996</v>
      </c>
      <c r="E1989">
        <v>8</v>
      </c>
      <c r="F1989">
        <v>-105</v>
      </c>
      <c r="G1989">
        <v>27</v>
      </c>
      <c r="H1989">
        <v>-119</v>
      </c>
      <c r="I1989">
        <v>0.54337899999999995</v>
      </c>
      <c r="J1989">
        <v>-120</v>
      </c>
      <c r="K1989">
        <v>-119</v>
      </c>
      <c r="L1989">
        <v>0.32069846699999999</v>
      </c>
      <c r="M1989">
        <v>29</v>
      </c>
      <c r="N1989">
        <v>108</v>
      </c>
      <c r="O1989">
        <v>0.480769</v>
      </c>
      <c r="P1989">
        <v>108</v>
      </c>
      <c r="Q1989">
        <v>108</v>
      </c>
      <c r="R1989" s="99">
        <v>0.50572519100000002</v>
      </c>
      <c r="S1989" s="102">
        <f t="shared" si="143"/>
        <v>102.31660238221852</v>
      </c>
      <c r="T1989" s="99">
        <v>0.52288416000000004</v>
      </c>
      <c r="U1989" s="102">
        <f t="shared" si="144"/>
        <v>109.59270603969051</v>
      </c>
      <c r="V1989">
        <v>0.50669500000000001</v>
      </c>
      <c r="W1989" s="100">
        <f t="shared" si="145"/>
        <v>-102.71434508062964</v>
      </c>
      <c r="X1989">
        <v>0.48471700000000001</v>
      </c>
      <c r="Y1989" s="100">
        <f t="shared" si="145"/>
        <v>106.30594759416317</v>
      </c>
      <c r="Z1989">
        <v>0.48471700000000001</v>
      </c>
      <c r="AA1989" s="100">
        <f t="shared" si="146"/>
        <v>106.30594759416317</v>
      </c>
      <c r="AB1989">
        <v>0.69337899999999997</v>
      </c>
      <c r="AC1989">
        <v>1</v>
      </c>
      <c r="AD1989">
        <v>5</v>
      </c>
      <c r="AE1989">
        <v>1</v>
      </c>
      <c r="AF1989" t="s">
        <v>227</v>
      </c>
      <c r="AG1989" s="99" t="s">
        <v>325</v>
      </c>
      <c r="AH1989">
        <v>1</v>
      </c>
      <c r="AI1989">
        <v>6</v>
      </c>
      <c r="AJ1989">
        <v>-1</v>
      </c>
    </row>
    <row r="1990" spans="1:36" x14ac:dyDescent="0.2">
      <c r="A1990">
        <v>823064</v>
      </c>
      <c r="B1990" s="85">
        <v>46146</v>
      </c>
      <c r="C1990">
        <v>2026</v>
      </c>
      <c r="D1990">
        <v>5.0999999999999996</v>
      </c>
      <c r="E1990">
        <v>9</v>
      </c>
      <c r="F1990">
        <v>-106</v>
      </c>
      <c r="G1990">
        <v>26</v>
      </c>
      <c r="H1990">
        <v>112</v>
      </c>
      <c r="I1990">
        <v>0.47169800000000001</v>
      </c>
      <c r="J1990">
        <v>101</v>
      </c>
      <c r="K1990">
        <v>112</v>
      </c>
      <c r="L1990">
        <v>0.33921411400000001</v>
      </c>
      <c r="M1990">
        <v>17</v>
      </c>
      <c r="N1990">
        <v>-123</v>
      </c>
      <c r="O1990">
        <v>0.55157</v>
      </c>
      <c r="P1990">
        <v>-111</v>
      </c>
      <c r="Q1990">
        <v>-123</v>
      </c>
      <c r="R1990" s="99">
        <v>0.51251017600000004</v>
      </c>
      <c r="S1990" s="102">
        <f t="shared" si="143"/>
        <v>105.13248703218061</v>
      </c>
      <c r="T1990" s="99">
        <v>0.56752909600000001</v>
      </c>
      <c r="U1990" s="102">
        <f t="shared" si="144"/>
        <v>131.22942855827361</v>
      </c>
      <c r="V1990">
        <v>0.48883599999999999</v>
      </c>
      <c r="W1990" s="100">
        <f t="shared" si="145"/>
        <v>104.56758503874509</v>
      </c>
      <c r="X1990">
        <v>0.483483</v>
      </c>
      <c r="Y1990" s="100">
        <f t="shared" si="145"/>
        <v>106.83250496915093</v>
      </c>
      <c r="Z1990">
        <v>0.483483</v>
      </c>
      <c r="AA1990" s="100">
        <f t="shared" si="146"/>
        <v>106.83250496915093</v>
      </c>
      <c r="AB1990">
        <v>0.62169799999999997</v>
      </c>
      <c r="AC1990">
        <v>1</v>
      </c>
      <c r="AD1990">
        <v>6</v>
      </c>
      <c r="AE1990">
        <v>3</v>
      </c>
      <c r="AF1990" t="s">
        <v>228</v>
      </c>
      <c r="AG1990" s="99" t="s">
        <v>326</v>
      </c>
      <c r="AH1990">
        <v>-1</v>
      </c>
      <c r="AI1990">
        <v>9</v>
      </c>
      <c r="AJ1990">
        <v>0</v>
      </c>
    </row>
    <row r="1991" spans="1:36" x14ac:dyDescent="0.2">
      <c r="A1991">
        <v>823143</v>
      </c>
      <c r="B1991" s="85">
        <v>46146</v>
      </c>
      <c r="C1991">
        <v>2026</v>
      </c>
      <c r="D1991">
        <v>5.0999999999999996</v>
      </c>
      <c r="E1991">
        <v>8</v>
      </c>
      <c r="F1991">
        <v>-105</v>
      </c>
      <c r="G1991">
        <v>24</v>
      </c>
      <c r="H1991">
        <v>-134</v>
      </c>
      <c r="I1991">
        <v>0.57264999999999999</v>
      </c>
      <c r="J1991">
        <v>-139</v>
      </c>
      <c r="K1991">
        <v>-134</v>
      </c>
      <c r="L1991">
        <v>0.30915287200000002</v>
      </c>
      <c r="M1991">
        <v>0</v>
      </c>
      <c r="N1991">
        <v>121</v>
      </c>
      <c r="O1991">
        <v>0.45248899999999997</v>
      </c>
      <c r="P1991">
        <v>126</v>
      </c>
      <c r="Q1991">
        <v>121</v>
      </c>
      <c r="R1991" s="99">
        <v>0.52504038799999997</v>
      </c>
      <c r="S1991" s="102">
        <f t="shared" si="143"/>
        <v>110.54421781025034</v>
      </c>
      <c r="T1991" s="99">
        <v>0.46854423000000001</v>
      </c>
      <c r="U1991" s="102">
        <f t="shared" si="144"/>
        <v>-113.42702267403868</v>
      </c>
      <c r="V1991">
        <v>0.59972099999999995</v>
      </c>
      <c r="W1991" s="100">
        <f t="shared" si="145"/>
        <v>-149.82574654178705</v>
      </c>
      <c r="X1991">
        <v>0.51053599999999999</v>
      </c>
      <c r="Y1991" s="100">
        <f t="shared" si="145"/>
        <v>-104.3051174345815</v>
      </c>
      <c r="Z1991">
        <v>0.51053599999999999</v>
      </c>
      <c r="AA1991" s="100">
        <f t="shared" si="146"/>
        <v>-104.3051174345815</v>
      </c>
      <c r="AB1991">
        <v>0.72265000000000001</v>
      </c>
      <c r="AC1991">
        <v>1</v>
      </c>
      <c r="AD1991">
        <v>5</v>
      </c>
      <c r="AE1991">
        <v>4</v>
      </c>
      <c r="AF1991" t="s">
        <v>222</v>
      </c>
      <c r="AG1991" s="99" t="s">
        <v>325</v>
      </c>
      <c r="AH1991">
        <v>1</v>
      </c>
      <c r="AI1991">
        <v>9</v>
      </c>
      <c r="AJ1991">
        <v>1</v>
      </c>
    </row>
    <row r="1992" spans="1:36" x14ac:dyDescent="0.2">
      <c r="A1992">
        <v>823228</v>
      </c>
      <c r="B1992" s="85">
        <v>46146</v>
      </c>
      <c r="C1992">
        <v>2026</v>
      </c>
      <c r="D1992">
        <v>5.0999999999999996</v>
      </c>
      <c r="E1992">
        <v>8</v>
      </c>
      <c r="F1992">
        <v>-110</v>
      </c>
      <c r="G1992">
        <v>25</v>
      </c>
      <c r="H1992">
        <v>120</v>
      </c>
      <c r="I1992">
        <v>0.45454499999999998</v>
      </c>
      <c r="J1992">
        <v>120</v>
      </c>
      <c r="K1992">
        <v>120</v>
      </c>
      <c r="L1992">
        <v>0.32085561499999998</v>
      </c>
      <c r="M1992">
        <v>23</v>
      </c>
      <c r="N1992">
        <v>-142</v>
      </c>
      <c r="O1992">
        <v>0.58677699999999999</v>
      </c>
      <c r="P1992">
        <v>-142</v>
      </c>
      <c r="Q1992">
        <v>-142</v>
      </c>
      <c r="R1992" s="99">
        <v>0.50361517099999997</v>
      </c>
      <c r="S1992" s="102">
        <f t="shared" si="143"/>
        <v>101.45660011700318</v>
      </c>
      <c r="T1992" s="99">
        <v>0.350899656</v>
      </c>
      <c r="U1992" s="102">
        <f t="shared" si="144"/>
        <v>-184.98175558200037</v>
      </c>
      <c r="V1992">
        <v>0.5</v>
      </c>
      <c r="W1992" s="100">
        <f t="shared" si="145"/>
        <v>-100</v>
      </c>
      <c r="X1992">
        <v>0.5</v>
      </c>
      <c r="Y1992" s="100">
        <f t="shared" si="145"/>
        <v>-100</v>
      </c>
      <c r="Z1992">
        <v>0.5</v>
      </c>
      <c r="AA1992" s="100">
        <f t="shared" si="146"/>
        <v>-100</v>
      </c>
      <c r="AB1992">
        <v>0.604545</v>
      </c>
      <c r="AC1992">
        <v>1</v>
      </c>
      <c r="AD1992">
        <v>3</v>
      </c>
      <c r="AE1992">
        <v>2</v>
      </c>
      <c r="AF1992" t="s">
        <v>222</v>
      </c>
      <c r="AG1992" s="99" t="s">
        <v>326</v>
      </c>
      <c r="AH1992">
        <v>-1</v>
      </c>
      <c r="AI1992">
        <v>5</v>
      </c>
      <c r="AJ1992">
        <v>-1</v>
      </c>
    </row>
    <row r="1993" spans="1:36" x14ac:dyDescent="0.2">
      <c r="A1993">
        <v>823874</v>
      </c>
      <c r="B1993" s="85">
        <v>46146</v>
      </c>
      <c r="C1993">
        <v>2026</v>
      </c>
      <c r="D1993">
        <v>5.0999999999999996</v>
      </c>
      <c r="E1993">
        <v>8.5</v>
      </c>
      <c r="F1993">
        <v>-104.5</v>
      </c>
      <c r="G1993">
        <v>11</v>
      </c>
      <c r="H1993">
        <v>-107</v>
      </c>
      <c r="I1993">
        <v>0.51690800000000003</v>
      </c>
      <c r="J1993">
        <v>-102</v>
      </c>
      <c r="K1993">
        <v>-107</v>
      </c>
      <c r="L1993">
        <v>0.35061088499999998</v>
      </c>
      <c r="M1993">
        <v>21</v>
      </c>
      <c r="N1993">
        <v>-103</v>
      </c>
      <c r="O1993">
        <v>0.50738899999999998</v>
      </c>
      <c r="P1993">
        <v>-108</v>
      </c>
      <c r="Q1993">
        <v>-103</v>
      </c>
      <c r="R1993" s="99">
        <v>0.45841354099999998</v>
      </c>
      <c r="S1993" s="102">
        <f t="shared" si="143"/>
        <v>-118.14364336152975</v>
      </c>
      <c r="T1993" s="99">
        <v>0.57213382300000004</v>
      </c>
      <c r="U1993" s="102">
        <f t="shared" si="144"/>
        <v>133.71793653135617</v>
      </c>
      <c r="V1993">
        <v>0.44637199999999999</v>
      </c>
      <c r="W1993" s="100">
        <f t="shared" si="145"/>
        <v>124.02838887743854</v>
      </c>
      <c r="X1993">
        <v>0.48291899999999999</v>
      </c>
      <c r="Y1993" s="100">
        <f t="shared" si="145"/>
        <v>107.07406418053546</v>
      </c>
      <c r="Z1993">
        <v>0.48291899999999999</v>
      </c>
      <c r="AA1993" s="100">
        <f t="shared" si="146"/>
        <v>107.07406418053546</v>
      </c>
      <c r="AB1993">
        <v>0.36690800000000001</v>
      </c>
      <c r="AC1993">
        <v>-1</v>
      </c>
      <c r="AD1993">
        <v>0</v>
      </c>
      <c r="AE1993">
        <v>1</v>
      </c>
      <c r="AF1993" t="s">
        <v>222</v>
      </c>
      <c r="AG1993" s="99" t="s">
        <v>324</v>
      </c>
      <c r="AH1993">
        <v>-1</v>
      </c>
      <c r="AI1993">
        <v>1</v>
      </c>
      <c r="AJ1993">
        <v>-1</v>
      </c>
    </row>
    <row r="1994" spans="1:36" x14ac:dyDescent="0.2">
      <c r="A1994">
        <v>824039</v>
      </c>
      <c r="B1994" s="85">
        <v>46146</v>
      </c>
      <c r="C1994">
        <v>2026</v>
      </c>
      <c r="D1994">
        <v>5.0999999999999996</v>
      </c>
      <c r="E1994">
        <v>7.5</v>
      </c>
      <c r="F1994">
        <v>-105.5</v>
      </c>
      <c r="G1994">
        <v>4</v>
      </c>
      <c r="H1994">
        <v>-142</v>
      </c>
      <c r="I1994">
        <v>0.58677699999999999</v>
      </c>
      <c r="J1994">
        <v>-149</v>
      </c>
      <c r="K1994">
        <v>-142</v>
      </c>
      <c r="L1994">
        <v>0.34782608700000001</v>
      </c>
      <c r="M1994">
        <v>9</v>
      </c>
      <c r="N1994">
        <v>128</v>
      </c>
      <c r="O1994">
        <v>0.43859599999999999</v>
      </c>
      <c r="P1994">
        <v>135</v>
      </c>
      <c r="Q1994">
        <v>128</v>
      </c>
      <c r="R1994" s="99">
        <v>0.50917612800000001</v>
      </c>
      <c r="S1994" s="102">
        <f t="shared" si="143"/>
        <v>103.73907159919067</v>
      </c>
      <c r="T1994" s="99">
        <v>0.45704484499999998</v>
      </c>
      <c r="U1994" s="102">
        <f t="shared" si="144"/>
        <v>-118.79691039945983</v>
      </c>
      <c r="V1994">
        <v>0.63180199999999997</v>
      </c>
      <c r="W1994" s="100">
        <f t="shared" si="145"/>
        <v>-171.59300159153497</v>
      </c>
      <c r="X1994">
        <v>0.56867100000000004</v>
      </c>
      <c r="Y1994" s="100">
        <f t="shared" si="145"/>
        <v>-131.84158728024317</v>
      </c>
      <c r="Z1994">
        <v>0.56867100000000004</v>
      </c>
      <c r="AA1994" s="100">
        <f t="shared" si="146"/>
        <v>-131.84158728024317</v>
      </c>
      <c r="AB1994">
        <v>0.43677700000000003</v>
      </c>
      <c r="AC1994">
        <v>-1</v>
      </c>
      <c r="AD1994">
        <v>0</v>
      </c>
      <c r="AE1994">
        <v>6</v>
      </c>
      <c r="AF1994" t="s">
        <v>224</v>
      </c>
      <c r="AG1994" s="99" t="s">
        <v>324</v>
      </c>
      <c r="AH1994">
        <v>-1</v>
      </c>
      <c r="AI1994">
        <v>6</v>
      </c>
      <c r="AJ1994">
        <v>-1</v>
      </c>
    </row>
    <row r="1995" spans="1:36" x14ac:dyDescent="0.2">
      <c r="A1995">
        <v>824120</v>
      </c>
      <c r="B1995" s="85">
        <v>46146</v>
      </c>
      <c r="C1995">
        <v>2026</v>
      </c>
      <c r="D1995">
        <v>5.0999999999999996</v>
      </c>
      <c r="E1995">
        <v>9</v>
      </c>
      <c r="F1995">
        <v>-104.5</v>
      </c>
      <c r="G1995">
        <v>13</v>
      </c>
      <c r="H1995">
        <v>-111</v>
      </c>
      <c r="I1995">
        <v>0.52606600000000003</v>
      </c>
      <c r="J1995">
        <v>-115</v>
      </c>
      <c r="K1995">
        <v>-111</v>
      </c>
      <c r="L1995">
        <v>0.32365466500000001</v>
      </c>
      <c r="M1995">
        <v>7</v>
      </c>
      <c r="N1995">
        <v>100</v>
      </c>
      <c r="O1995">
        <v>0.5</v>
      </c>
      <c r="P1995">
        <v>104</v>
      </c>
      <c r="Q1995">
        <v>100</v>
      </c>
      <c r="R1995" s="99">
        <v>0.51387023799999998</v>
      </c>
      <c r="S1995" s="102">
        <f t="shared" si="143"/>
        <v>105.7063932654261</v>
      </c>
      <c r="T1995" s="99">
        <v>0.525089264</v>
      </c>
      <c r="U1995" s="102">
        <f t="shared" si="144"/>
        <v>110.56588621740487</v>
      </c>
      <c r="V1995">
        <v>0.52555700000000005</v>
      </c>
      <c r="W1995" s="100">
        <f t="shared" si="145"/>
        <v>-110.77347542275892</v>
      </c>
      <c r="X1995">
        <v>0.52887600000000001</v>
      </c>
      <c r="Y1995" s="100">
        <f t="shared" si="145"/>
        <v>-112.25834387549776</v>
      </c>
      <c r="Z1995">
        <v>0.52887600000000001</v>
      </c>
      <c r="AA1995" s="100">
        <f t="shared" si="146"/>
        <v>-112.25834387549776</v>
      </c>
      <c r="AB1995">
        <v>0.67606599999999994</v>
      </c>
      <c r="AC1995">
        <v>1</v>
      </c>
      <c r="AD1995">
        <v>6</v>
      </c>
      <c r="AE1995">
        <v>2</v>
      </c>
      <c r="AF1995" t="s">
        <v>227</v>
      </c>
      <c r="AG1995" s="99" t="s">
        <v>325</v>
      </c>
      <c r="AH1995">
        <v>1</v>
      </c>
      <c r="AI1995">
        <v>8</v>
      </c>
      <c r="AJ1995">
        <v>-1</v>
      </c>
    </row>
    <row r="1996" spans="1:36" x14ac:dyDescent="0.2">
      <c r="A1996">
        <v>824283</v>
      </c>
      <c r="B1996" s="85">
        <v>46146</v>
      </c>
      <c r="C1996">
        <v>2026</v>
      </c>
      <c r="D1996">
        <v>5.0999999999999996</v>
      </c>
      <c r="E1996">
        <v>7.5</v>
      </c>
      <c r="F1996">
        <v>-105.5</v>
      </c>
      <c r="G1996">
        <v>10</v>
      </c>
      <c r="H1996">
        <v>-116</v>
      </c>
      <c r="I1996">
        <v>0.53703699999999999</v>
      </c>
      <c r="J1996">
        <v>-197</v>
      </c>
      <c r="K1996">
        <v>-116</v>
      </c>
      <c r="L1996">
        <v>0.34727845299999999</v>
      </c>
      <c r="M1996">
        <v>3</v>
      </c>
      <c r="N1996">
        <v>105</v>
      </c>
      <c r="O1996">
        <v>0.48780499999999999</v>
      </c>
      <c r="P1996">
        <v>178</v>
      </c>
      <c r="Q1996">
        <v>105</v>
      </c>
      <c r="R1996" s="99">
        <v>0.469069813</v>
      </c>
      <c r="S1996" s="102">
        <f t="shared" si="143"/>
        <v>-113.18788212022505</v>
      </c>
      <c r="T1996" s="99">
        <v>0.763381631</v>
      </c>
      <c r="U1996" s="102">
        <f t="shared" si="144"/>
        <v>322.62145759275353</v>
      </c>
      <c r="V1996">
        <v>0.50675099999999995</v>
      </c>
      <c r="W1996" s="100">
        <f t="shared" si="145"/>
        <v>-102.73735983245783</v>
      </c>
      <c r="X1996">
        <v>0.56040199999999996</v>
      </c>
      <c r="Y1996" s="100">
        <f t="shared" si="145"/>
        <v>-127.48056178599536</v>
      </c>
      <c r="Z1996">
        <v>0.56040199999999996</v>
      </c>
      <c r="AA1996" s="100">
        <f t="shared" si="146"/>
        <v>-127.48056178599536</v>
      </c>
      <c r="AB1996">
        <v>0.38703700000000002</v>
      </c>
      <c r="AC1996">
        <v>-1</v>
      </c>
      <c r="AD1996">
        <v>4</v>
      </c>
      <c r="AE1996">
        <v>5</v>
      </c>
      <c r="AF1996" t="s">
        <v>222</v>
      </c>
      <c r="AG1996" s="99" t="s">
        <v>324</v>
      </c>
      <c r="AH1996">
        <v>-1</v>
      </c>
      <c r="AI1996">
        <v>9</v>
      </c>
      <c r="AJ1996">
        <v>1</v>
      </c>
    </row>
    <row r="1997" spans="1:36" x14ac:dyDescent="0.2">
      <c r="A1997">
        <v>824363</v>
      </c>
      <c r="B1997" s="85">
        <v>46146</v>
      </c>
      <c r="C1997">
        <v>2026</v>
      </c>
      <c r="D1997">
        <v>5.0999999999999996</v>
      </c>
      <c r="E1997">
        <v>10.5</v>
      </c>
      <c r="F1997">
        <v>-115</v>
      </c>
      <c r="G1997">
        <v>8</v>
      </c>
      <c r="H1997">
        <v>124</v>
      </c>
      <c r="I1997">
        <v>0.44642900000000002</v>
      </c>
      <c r="J1997">
        <v>138</v>
      </c>
      <c r="K1997">
        <v>124</v>
      </c>
      <c r="L1997">
        <v>0.37799862899999997</v>
      </c>
      <c r="M1997">
        <v>18</v>
      </c>
      <c r="N1997">
        <v>-146</v>
      </c>
      <c r="O1997">
        <v>0.59349600000000002</v>
      </c>
      <c r="P1997">
        <v>-164</v>
      </c>
      <c r="Q1997">
        <v>-146</v>
      </c>
      <c r="R1997" s="99">
        <v>0.47380392100000002</v>
      </c>
      <c r="S1997" s="102">
        <f t="shared" si="143"/>
        <v>-111.05777214536812</v>
      </c>
      <c r="T1997" s="99">
        <v>0.53643280199999999</v>
      </c>
      <c r="U1997" s="102">
        <f t="shared" si="144"/>
        <v>115.71845555819502</v>
      </c>
      <c r="V1997">
        <v>0.5</v>
      </c>
      <c r="W1997" s="100">
        <f t="shared" si="145"/>
        <v>-100</v>
      </c>
      <c r="X1997">
        <v>0.5</v>
      </c>
      <c r="Y1997" s="100">
        <f t="shared" si="145"/>
        <v>-100</v>
      </c>
      <c r="Z1997">
        <v>0.5</v>
      </c>
      <c r="AA1997" s="100">
        <f t="shared" si="146"/>
        <v>-100</v>
      </c>
      <c r="AB1997">
        <v>0.296429</v>
      </c>
      <c r="AC1997">
        <v>-1</v>
      </c>
      <c r="AD1997">
        <v>2</v>
      </c>
      <c r="AE1997">
        <v>4</v>
      </c>
      <c r="AF1997" t="s">
        <v>225</v>
      </c>
      <c r="AG1997" s="99" t="s">
        <v>323</v>
      </c>
      <c r="AH1997">
        <v>1</v>
      </c>
      <c r="AI1997">
        <v>6</v>
      </c>
      <c r="AJ1997">
        <v>-1</v>
      </c>
    </row>
    <row r="1998" spans="1:36" x14ac:dyDescent="0.2">
      <c r="A1998">
        <v>822743</v>
      </c>
      <c r="B1998" s="85">
        <v>46147</v>
      </c>
      <c r="C1998">
        <v>2026</v>
      </c>
      <c r="D1998">
        <v>5.0999999999999996</v>
      </c>
      <c r="E1998">
        <v>9.5</v>
      </c>
      <c r="F1998">
        <v>-104.5</v>
      </c>
      <c r="G1998">
        <v>16</v>
      </c>
      <c r="H1998">
        <v>102</v>
      </c>
      <c r="I1998">
        <v>0.49504999999999999</v>
      </c>
      <c r="J1998">
        <v>101</v>
      </c>
      <c r="K1998">
        <v>102</v>
      </c>
      <c r="L1998">
        <v>0.34988272100000001</v>
      </c>
      <c r="M1998">
        <v>15</v>
      </c>
      <c r="N1998">
        <v>-112</v>
      </c>
      <c r="O1998">
        <v>0.52830200000000005</v>
      </c>
      <c r="P1998">
        <v>-111</v>
      </c>
      <c r="Q1998">
        <v>-112</v>
      </c>
      <c r="R1998" s="99">
        <v>0.51157416899999997</v>
      </c>
      <c r="S1998" s="102">
        <f t="shared" si="143"/>
        <v>104.73937628413432</v>
      </c>
      <c r="T1998" s="99">
        <v>0.54131784900000002</v>
      </c>
      <c r="U1998" s="102">
        <f t="shared" si="144"/>
        <v>118.01589571772982</v>
      </c>
      <c r="V1998">
        <v>0.464088</v>
      </c>
      <c r="W1998" s="100">
        <f t="shared" si="145"/>
        <v>115.47637517022632</v>
      </c>
      <c r="X1998">
        <v>0.44118499999999999</v>
      </c>
      <c r="Y1998" s="100">
        <f t="shared" si="145"/>
        <v>126.66228452916577</v>
      </c>
      <c r="Z1998">
        <v>0.44118499999999999</v>
      </c>
      <c r="AA1998" s="100">
        <f t="shared" si="146"/>
        <v>126.66228452916577</v>
      </c>
      <c r="AB1998">
        <v>0.34505000000000002</v>
      </c>
      <c r="AC1998">
        <v>-1</v>
      </c>
      <c r="AD1998">
        <v>3</v>
      </c>
      <c r="AE1998">
        <v>11</v>
      </c>
      <c r="AF1998" t="s">
        <v>223</v>
      </c>
      <c r="AG1998" s="99" t="s">
        <v>323</v>
      </c>
      <c r="AH1998">
        <v>1</v>
      </c>
      <c r="AI1998">
        <v>14</v>
      </c>
      <c r="AJ1998">
        <v>1</v>
      </c>
    </row>
    <row r="1999" spans="1:36" x14ac:dyDescent="0.2">
      <c r="A1999">
        <v>822986</v>
      </c>
      <c r="B1999" s="85">
        <v>46147</v>
      </c>
      <c r="C1999">
        <v>2026</v>
      </c>
      <c r="D1999">
        <v>5.0999999999999996</v>
      </c>
      <c r="E1999">
        <v>7</v>
      </c>
      <c r="F1999">
        <v>-104</v>
      </c>
      <c r="G1999">
        <v>27</v>
      </c>
      <c r="H1999">
        <v>-118</v>
      </c>
      <c r="I1999">
        <v>0.54128399999999999</v>
      </c>
      <c r="J1999">
        <v>-122</v>
      </c>
      <c r="K1999">
        <v>-118</v>
      </c>
      <c r="L1999">
        <v>0.32069846699999999</v>
      </c>
      <c r="M1999">
        <v>29</v>
      </c>
      <c r="N1999">
        <v>107</v>
      </c>
      <c r="O1999">
        <v>0.48309200000000002</v>
      </c>
      <c r="P1999">
        <v>110</v>
      </c>
      <c r="Q1999">
        <v>107</v>
      </c>
      <c r="R1999" s="99">
        <v>0.50048875900000001</v>
      </c>
      <c r="S1999" s="102">
        <f t="shared" si="143"/>
        <v>100.19569489528264</v>
      </c>
      <c r="T1999" s="99">
        <v>0.57919617499999998</v>
      </c>
      <c r="U1999" s="102">
        <f t="shared" si="144"/>
        <v>137.64042544052444</v>
      </c>
      <c r="V1999">
        <v>0.52805299999999999</v>
      </c>
      <c r="W1999" s="100">
        <f t="shared" si="145"/>
        <v>-111.88819931051579</v>
      </c>
      <c r="X1999">
        <v>0.50147200000000003</v>
      </c>
      <c r="Y1999" s="100">
        <f t="shared" si="145"/>
        <v>-100.5905385454779</v>
      </c>
      <c r="Z1999">
        <v>0.50147200000000003</v>
      </c>
      <c r="AA1999" s="100">
        <f t="shared" si="146"/>
        <v>-100.5905385454779</v>
      </c>
      <c r="AB1999">
        <v>0.69128400000000001</v>
      </c>
      <c r="AC1999">
        <v>1</v>
      </c>
      <c r="AD1999">
        <v>4</v>
      </c>
      <c r="AE1999">
        <v>3</v>
      </c>
      <c r="AF1999" t="s">
        <v>222</v>
      </c>
      <c r="AG1999" s="99" t="s">
        <v>325</v>
      </c>
      <c r="AH1999">
        <v>1</v>
      </c>
      <c r="AI1999">
        <v>7</v>
      </c>
      <c r="AJ1999">
        <v>0</v>
      </c>
    </row>
    <row r="2000" spans="1:36" x14ac:dyDescent="0.2">
      <c r="A2000">
        <v>823142</v>
      </c>
      <c r="B2000" s="85">
        <v>46147</v>
      </c>
      <c r="C2000">
        <v>2026</v>
      </c>
      <c r="D2000">
        <v>5.0999999999999996</v>
      </c>
      <c r="E2000">
        <v>8</v>
      </c>
      <c r="F2000">
        <v>-104.5</v>
      </c>
      <c r="G2000">
        <v>24</v>
      </c>
      <c r="H2000">
        <v>-127</v>
      </c>
      <c r="I2000">
        <v>0.55947100000000005</v>
      </c>
      <c r="J2000">
        <v>-121</v>
      </c>
      <c r="K2000">
        <v>-127</v>
      </c>
      <c r="L2000">
        <v>0.30915287200000002</v>
      </c>
      <c r="M2000">
        <v>0</v>
      </c>
      <c r="N2000">
        <v>115</v>
      </c>
      <c r="O2000">
        <v>0.46511599999999997</v>
      </c>
      <c r="P2000">
        <v>109</v>
      </c>
      <c r="Q2000">
        <v>115</v>
      </c>
      <c r="R2000" s="99">
        <v>0.52157056499999999</v>
      </c>
      <c r="S2000" s="102">
        <f t="shared" si="143"/>
        <v>109.0172399196132</v>
      </c>
      <c r="T2000" s="99">
        <v>0.46976904400000002</v>
      </c>
      <c r="U2000" s="102">
        <f t="shared" si="144"/>
        <v>-112.87056113471795</v>
      </c>
      <c r="V2000">
        <v>0.59059300000000003</v>
      </c>
      <c r="W2000" s="100">
        <f t="shared" si="145"/>
        <v>-144.25571619439825</v>
      </c>
      <c r="X2000">
        <v>0.54098000000000002</v>
      </c>
      <c r="Y2000" s="100">
        <f t="shared" si="145"/>
        <v>-117.85543113589823</v>
      </c>
      <c r="Z2000">
        <v>0.54098000000000002</v>
      </c>
      <c r="AA2000" s="100">
        <f t="shared" si="146"/>
        <v>-117.85543113589823</v>
      </c>
      <c r="AB2000">
        <v>0.40947099999999997</v>
      </c>
      <c r="AC2000">
        <v>-1</v>
      </c>
      <c r="AD2000">
        <v>2</v>
      </c>
      <c r="AE2000">
        <v>3</v>
      </c>
      <c r="AF2000" t="s">
        <v>222</v>
      </c>
      <c r="AG2000" s="99" t="s">
        <v>324</v>
      </c>
      <c r="AH2000">
        <v>-1</v>
      </c>
      <c r="AI2000">
        <v>5</v>
      </c>
      <c r="AJ2000">
        <v>-1</v>
      </c>
    </row>
    <row r="2001" spans="1:36" x14ac:dyDescent="0.2">
      <c r="A2001">
        <v>823227</v>
      </c>
      <c r="B2001" s="85">
        <v>46147</v>
      </c>
      <c r="C2001">
        <v>2026</v>
      </c>
      <c r="D2001">
        <v>5.0999999999999996</v>
      </c>
      <c r="E2001">
        <v>7.5</v>
      </c>
      <c r="F2001">
        <v>-105</v>
      </c>
      <c r="G2001">
        <v>25</v>
      </c>
      <c r="H2001">
        <v>-136</v>
      </c>
      <c r="I2001">
        <v>0.57627099999999998</v>
      </c>
      <c r="J2001">
        <v>-125</v>
      </c>
      <c r="K2001">
        <v>-136</v>
      </c>
      <c r="L2001">
        <v>0.32085561499999998</v>
      </c>
      <c r="M2001">
        <v>23</v>
      </c>
      <c r="N2001">
        <v>123</v>
      </c>
      <c r="O2001">
        <v>0.44843</v>
      </c>
      <c r="P2001">
        <v>113</v>
      </c>
      <c r="Q2001">
        <v>123</v>
      </c>
      <c r="R2001" s="99">
        <v>0.499902874</v>
      </c>
      <c r="S2001" s="102">
        <f t="shared" si="143"/>
        <v>-100.03885794823417</v>
      </c>
      <c r="T2001" s="99">
        <v>0.37597735999999998</v>
      </c>
      <c r="U2001" s="102">
        <f t="shared" si="144"/>
        <v>-165.97346180631723</v>
      </c>
      <c r="V2001">
        <v>0.61555499999999996</v>
      </c>
      <c r="W2001" s="100">
        <f t="shared" si="145"/>
        <v>-160.11523104735394</v>
      </c>
      <c r="X2001">
        <v>0.53378099999999995</v>
      </c>
      <c r="Y2001" s="100">
        <f t="shared" si="145"/>
        <v>-114.49147289149518</v>
      </c>
      <c r="Z2001">
        <v>0.53378099999999995</v>
      </c>
      <c r="AA2001" s="100">
        <f t="shared" si="146"/>
        <v>-114.49147289149518</v>
      </c>
      <c r="AB2001">
        <v>0.42627100000000001</v>
      </c>
      <c r="AC2001">
        <v>-1</v>
      </c>
      <c r="AD2001">
        <v>5</v>
      </c>
      <c r="AE2001">
        <v>10</v>
      </c>
      <c r="AF2001" t="s">
        <v>230</v>
      </c>
      <c r="AG2001" s="99" t="s">
        <v>324</v>
      </c>
      <c r="AH2001">
        <v>-1</v>
      </c>
      <c r="AI2001">
        <v>15</v>
      </c>
      <c r="AJ2001">
        <v>1</v>
      </c>
    </row>
    <row r="2002" spans="1:36" x14ac:dyDescent="0.2">
      <c r="A2002">
        <v>823553</v>
      </c>
      <c r="B2002" s="85">
        <v>46147</v>
      </c>
      <c r="C2002">
        <v>2026</v>
      </c>
      <c r="D2002">
        <v>5.0999999999999996</v>
      </c>
      <c r="E2002">
        <v>9</v>
      </c>
      <c r="F2002">
        <v>-105</v>
      </c>
      <c r="G2002">
        <v>19</v>
      </c>
      <c r="H2002">
        <v>-124</v>
      </c>
      <c r="I2002">
        <v>0.55357100000000004</v>
      </c>
      <c r="J2002">
        <v>-120</v>
      </c>
      <c r="K2002">
        <v>-124</v>
      </c>
      <c r="L2002">
        <v>0.32247815699999999</v>
      </c>
      <c r="M2002">
        <v>28</v>
      </c>
      <c r="N2002">
        <v>112</v>
      </c>
      <c r="O2002">
        <v>0.47169800000000001</v>
      </c>
      <c r="P2002">
        <v>108</v>
      </c>
      <c r="Q2002">
        <v>112</v>
      </c>
      <c r="R2002" s="99">
        <v>0.47172605699999998</v>
      </c>
      <c r="S2002" s="102">
        <f t="shared" si="143"/>
        <v>-111.9874416858851</v>
      </c>
      <c r="T2002" s="99">
        <v>0.69159898200000003</v>
      </c>
      <c r="U2002" s="102">
        <f t="shared" si="144"/>
        <v>224.25314497502731</v>
      </c>
      <c r="V2002">
        <v>0.54671499999999995</v>
      </c>
      <c r="W2002" s="100">
        <f t="shared" si="145"/>
        <v>-120.61175640049855</v>
      </c>
      <c r="X2002">
        <v>0.62906200000000001</v>
      </c>
      <c r="Y2002" s="100">
        <f t="shared" si="145"/>
        <v>-169.58683122246845</v>
      </c>
      <c r="Z2002">
        <v>0.62906200000000001</v>
      </c>
      <c r="AA2002" s="100">
        <f t="shared" si="146"/>
        <v>-169.58683122246845</v>
      </c>
      <c r="AB2002">
        <v>0.70357099999999995</v>
      </c>
      <c r="AC2002">
        <v>1</v>
      </c>
      <c r="AD2002">
        <v>7</v>
      </c>
      <c r="AE2002">
        <v>4</v>
      </c>
      <c r="AF2002" t="s">
        <v>228</v>
      </c>
      <c r="AG2002" s="99" t="s">
        <v>325</v>
      </c>
      <c r="AH2002">
        <v>1</v>
      </c>
      <c r="AI2002">
        <v>11</v>
      </c>
      <c r="AJ2002">
        <v>1</v>
      </c>
    </row>
    <row r="2003" spans="1:36" x14ac:dyDescent="0.2">
      <c r="A2003">
        <v>823873</v>
      </c>
      <c r="B2003" s="85">
        <v>46147</v>
      </c>
      <c r="C2003">
        <v>2026</v>
      </c>
      <c r="D2003">
        <v>5.0999999999999996</v>
      </c>
      <c r="E2003">
        <v>8.5</v>
      </c>
      <c r="F2003">
        <v>-104.5</v>
      </c>
      <c r="G2003">
        <v>11</v>
      </c>
      <c r="H2003">
        <v>-132</v>
      </c>
      <c r="I2003">
        <v>0.56896599999999997</v>
      </c>
      <c r="J2003">
        <v>-132</v>
      </c>
      <c r="K2003">
        <v>-132</v>
      </c>
      <c r="L2003">
        <v>0.35061088499999998</v>
      </c>
      <c r="M2003">
        <v>2</v>
      </c>
      <c r="N2003">
        <v>119</v>
      </c>
      <c r="O2003">
        <v>0.456621</v>
      </c>
      <c r="P2003">
        <v>119</v>
      </c>
      <c r="Q2003">
        <v>119</v>
      </c>
      <c r="R2003" s="99">
        <v>0.46506280700000002</v>
      </c>
      <c r="S2003" s="102">
        <f t="shared" si="143"/>
        <v>-115.02472030621875</v>
      </c>
      <c r="T2003" s="99">
        <v>0.28090664100000001</v>
      </c>
      <c r="U2003" s="102">
        <f t="shared" si="144"/>
        <v>-255.99015973424412</v>
      </c>
      <c r="V2003">
        <v>0.46234599999999998</v>
      </c>
      <c r="W2003" s="100">
        <f t="shared" si="145"/>
        <v>116.28823435262771</v>
      </c>
      <c r="X2003">
        <v>0.52512899999999996</v>
      </c>
      <c r="Y2003" s="100">
        <f t="shared" si="145"/>
        <v>-110.58350583632183</v>
      </c>
      <c r="Z2003">
        <v>0.52512899999999996</v>
      </c>
      <c r="AA2003" s="100">
        <f t="shared" si="146"/>
        <v>-110.58350583632183</v>
      </c>
      <c r="AB2003">
        <v>0.41896600000000001</v>
      </c>
      <c r="AC2003">
        <v>-1</v>
      </c>
      <c r="AD2003">
        <v>7</v>
      </c>
      <c r="AE2003">
        <v>9</v>
      </c>
      <c r="AF2003" t="s">
        <v>225</v>
      </c>
      <c r="AG2003" s="99" t="s">
        <v>324</v>
      </c>
      <c r="AH2003">
        <v>-1</v>
      </c>
      <c r="AI2003">
        <v>16</v>
      </c>
      <c r="AJ2003">
        <v>1</v>
      </c>
    </row>
    <row r="2004" spans="1:36" x14ac:dyDescent="0.2">
      <c r="A2004">
        <v>824040</v>
      </c>
      <c r="B2004" s="85">
        <v>46147</v>
      </c>
      <c r="C2004">
        <v>2026</v>
      </c>
      <c r="D2004">
        <v>5.0999999999999996</v>
      </c>
      <c r="E2004">
        <v>7.5</v>
      </c>
      <c r="F2004">
        <v>-116</v>
      </c>
      <c r="G2004">
        <v>4</v>
      </c>
      <c r="H2004">
        <v>-145</v>
      </c>
      <c r="I2004">
        <v>0.59183699999999995</v>
      </c>
      <c r="J2004">
        <v>-145</v>
      </c>
      <c r="K2004">
        <v>-145</v>
      </c>
      <c r="L2004">
        <v>0.34782608700000001</v>
      </c>
      <c r="M2004">
        <v>9</v>
      </c>
      <c r="N2004">
        <v>131</v>
      </c>
      <c r="O2004">
        <v>0.43290000000000001</v>
      </c>
      <c r="P2004">
        <v>131</v>
      </c>
      <c r="Q2004">
        <v>131</v>
      </c>
      <c r="R2004" s="99">
        <v>0.52648441000000001</v>
      </c>
      <c r="S2004" s="102">
        <f t="shared" si="143"/>
        <v>111.18628850213781</v>
      </c>
      <c r="T2004" s="99">
        <v>0.52281432400000005</v>
      </c>
      <c r="U2004" s="102">
        <f t="shared" si="144"/>
        <v>109.5620322014863</v>
      </c>
      <c r="V2004">
        <v>0.5</v>
      </c>
      <c r="W2004" s="100">
        <f t="shared" si="145"/>
        <v>-100</v>
      </c>
      <c r="X2004">
        <v>0.5</v>
      </c>
      <c r="Y2004" s="100">
        <f t="shared" si="145"/>
        <v>-100</v>
      </c>
      <c r="Z2004">
        <v>0.5</v>
      </c>
      <c r="AA2004" s="100">
        <f t="shared" si="146"/>
        <v>-100</v>
      </c>
      <c r="AB2004">
        <v>0.74183699999999997</v>
      </c>
      <c r="AC2004">
        <v>1</v>
      </c>
      <c r="AD2004">
        <v>4</v>
      </c>
      <c r="AE2004">
        <v>3</v>
      </c>
      <c r="AF2004" t="s">
        <v>222</v>
      </c>
      <c r="AG2004" s="99" t="s">
        <v>325</v>
      </c>
      <c r="AH2004">
        <v>1</v>
      </c>
      <c r="AI2004">
        <v>7</v>
      </c>
      <c r="AJ2004">
        <v>-1</v>
      </c>
    </row>
    <row r="2005" spans="1:36" x14ac:dyDescent="0.2">
      <c r="A2005">
        <v>824119</v>
      </c>
      <c r="B2005" s="85">
        <v>46147</v>
      </c>
      <c r="C2005">
        <v>2026</v>
      </c>
      <c r="D2005">
        <v>5.0999999999999996</v>
      </c>
      <c r="E2005">
        <v>8</v>
      </c>
      <c r="F2005">
        <v>-105</v>
      </c>
      <c r="G2005">
        <v>13</v>
      </c>
      <c r="H2005">
        <v>-102</v>
      </c>
      <c r="I2005">
        <v>0.50495000000000001</v>
      </c>
      <c r="J2005">
        <v>-102</v>
      </c>
      <c r="K2005">
        <v>-102</v>
      </c>
      <c r="L2005">
        <v>0.32365466500000001</v>
      </c>
      <c r="M2005">
        <v>7</v>
      </c>
      <c r="N2005">
        <v>-116</v>
      </c>
      <c r="O2005">
        <v>0.53703699999999999</v>
      </c>
      <c r="P2005">
        <v>-116</v>
      </c>
      <c r="Q2005">
        <v>-116</v>
      </c>
      <c r="R2005" s="99">
        <v>0.51581510799999997</v>
      </c>
      <c r="S2005" s="102">
        <f t="shared" si="143"/>
        <v>106.53267305994338</v>
      </c>
      <c r="T2005" s="99">
        <v>0.57388003600000004</v>
      </c>
      <c r="U2005" s="102">
        <f t="shared" si="144"/>
        <v>134.67569803887437</v>
      </c>
      <c r="V2005">
        <v>0.5</v>
      </c>
      <c r="W2005" s="100">
        <f t="shared" si="145"/>
        <v>-100</v>
      </c>
      <c r="X2005">
        <v>0.5</v>
      </c>
      <c r="Y2005" s="100">
        <f t="shared" si="145"/>
        <v>-100</v>
      </c>
      <c r="Z2005">
        <v>0.5</v>
      </c>
      <c r="AA2005" s="100">
        <f t="shared" si="146"/>
        <v>-100</v>
      </c>
      <c r="AB2005">
        <v>0.65495000000000003</v>
      </c>
      <c r="AC2005">
        <v>1</v>
      </c>
      <c r="AD2005">
        <v>5</v>
      </c>
      <c r="AE2005">
        <v>3</v>
      </c>
      <c r="AF2005" t="s">
        <v>225</v>
      </c>
      <c r="AG2005" s="99" t="s">
        <v>326</v>
      </c>
      <c r="AH2005">
        <v>-1</v>
      </c>
      <c r="AI2005">
        <v>8</v>
      </c>
      <c r="AJ2005">
        <v>0</v>
      </c>
    </row>
    <row r="2006" spans="1:36" x14ac:dyDescent="0.2">
      <c r="A2006">
        <v>825092</v>
      </c>
      <c r="B2006" s="85">
        <v>46147</v>
      </c>
      <c r="C2006">
        <v>2026</v>
      </c>
      <c r="D2006">
        <v>5.0999999999999996</v>
      </c>
      <c r="E2006">
        <v>9</v>
      </c>
      <c r="F2006">
        <v>-104.5</v>
      </c>
      <c r="G2006">
        <v>1</v>
      </c>
      <c r="H2006">
        <v>-131</v>
      </c>
      <c r="I2006">
        <v>0.56710000000000005</v>
      </c>
      <c r="J2006">
        <v>-131</v>
      </c>
      <c r="K2006">
        <v>-131</v>
      </c>
      <c r="L2006">
        <v>0.340368381</v>
      </c>
      <c r="M2006">
        <v>22</v>
      </c>
      <c r="N2006">
        <v>118</v>
      </c>
      <c r="O2006">
        <v>0.45871600000000001</v>
      </c>
      <c r="P2006">
        <v>118</v>
      </c>
      <c r="Q2006">
        <v>118</v>
      </c>
      <c r="R2006" s="99">
        <v>0.53968570599999999</v>
      </c>
      <c r="S2006" s="102">
        <f t="shared" si="143"/>
        <v>117.24287362668777</v>
      </c>
      <c r="T2006" s="99">
        <v>0.50451946299999995</v>
      </c>
      <c r="U2006" s="102">
        <f t="shared" si="144"/>
        <v>101.82427468387117</v>
      </c>
      <c r="V2006">
        <v>0.57628999999999997</v>
      </c>
      <c r="W2006" s="100">
        <f t="shared" si="145"/>
        <v>-136.0104788652616</v>
      </c>
      <c r="X2006">
        <v>0.52555600000000002</v>
      </c>
      <c r="Y2006" s="100">
        <f t="shared" si="145"/>
        <v>-110.77303116911585</v>
      </c>
      <c r="Z2006">
        <v>0.52555600000000002</v>
      </c>
      <c r="AA2006" s="100">
        <f t="shared" si="146"/>
        <v>-110.77303116911585</v>
      </c>
      <c r="AB2006">
        <v>0.71709999999999996</v>
      </c>
      <c r="AC2006">
        <v>1</v>
      </c>
      <c r="AD2006">
        <v>9</v>
      </c>
      <c r="AE2006">
        <v>0</v>
      </c>
      <c r="AF2006" t="s">
        <v>229</v>
      </c>
      <c r="AG2006" s="99" t="s">
        <v>325</v>
      </c>
      <c r="AH2006">
        <v>1</v>
      </c>
      <c r="AI2006">
        <v>9</v>
      </c>
      <c r="AJ2006">
        <v>0</v>
      </c>
    </row>
    <row r="2007" spans="1:36" x14ac:dyDescent="0.2">
      <c r="A2007">
        <v>822740</v>
      </c>
      <c r="B2007" s="85">
        <v>46148</v>
      </c>
      <c r="C2007">
        <v>2026</v>
      </c>
      <c r="D2007">
        <v>5.0999999999999996</v>
      </c>
      <c r="E2007">
        <v>9.5</v>
      </c>
      <c r="F2007">
        <v>-104.5</v>
      </c>
      <c r="G2007">
        <v>16</v>
      </c>
      <c r="H2007">
        <v>102</v>
      </c>
      <c r="I2007">
        <v>0.49504999999999999</v>
      </c>
      <c r="J2007">
        <v>119</v>
      </c>
      <c r="K2007">
        <v>102</v>
      </c>
      <c r="L2007">
        <v>0.34988272100000001</v>
      </c>
      <c r="M2007">
        <v>15</v>
      </c>
      <c r="N2007">
        <v>-112</v>
      </c>
      <c r="O2007">
        <v>0.52830200000000005</v>
      </c>
      <c r="P2007">
        <v>-130</v>
      </c>
      <c r="Q2007">
        <v>-112</v>
      </c>
      <c r="R2007" s="99">
        <v>0.51600178799999996</v>
      </c>
      <c r="S2007" s="102">
        <f t="shared" si="143"/>
        <v>106.61233351828992</v>
      </c>
      <c r="T2007" s="99">
        <v>0.54582346299999995</v>
      </c>
      <c r="U2007" s="102">
        <f t="shared" si="144"/>
        <v>120.17870112916025</v>
      </c>
      <c r="V2007">
        <v>0.50487899999999997</v>
      </c>
      <c r="W2007" s="100">
        <f t="shared" si="145"/>
        <v>-101.97083137253315</v>
      </c>
      <c r="X2007">
        <v>0.42599500000000001</v>
      </c>
      <c r="Y2007" s="100">
        <f t="shared" si="145"/>
        <v>134.74453925515559</v>
      </c>
      <c r="Z2007">
        <v>0.42599500000000001</v>
      </c>
      <c r="AA2007" s="100">
        <f t="shared" si="146"/>
        <v>134.74453925515559</v>
      </c>
      <c r="AB2007">
        <v>0.64505000000000001</v>
      </c>
      <c r="AC2007">
        <v>1</v>
      </c>
      <c r="AD2007">
        <v>15</v>
      </c>
      <c r="AE2007">
        <v>2</v>
      </c>
      <c r="AF2007" t="s">
        <v>229</v>
      </c>
      <c r="AG2007" s="99" t="s">
        <v>326</v>
      </c>
      <c r="AH2007">
        <v>-1</v>
      </c>
      <c r="AI2007">
        <v>17</v>
      </c>
      <c r="AJ2007">
        <v>1</v>
      </c>
    </row>
    <row r="2008" spans="1:36" x14ac:dyDescent="0.2">
      <c r="A2008">
        <v>822985</v>
      </c>
      <c r="B2008" s="85">
        <v>46148</v>
      </c>
      <c r="C2008">
        <v>2026</v>
      </c>
      <c r="D2008">
        <v>5.0999999999999996</v>
      </c>
      <c r="E2008">
        <v>7.5</v>
      </c>
      <c r="F2008">
        <v>-106</v>
      </c>
      <c r="G2008">
        <v>27</v>
      </c>
      <c r="H2008">
        <v>-126</v>
      </c>
      <c r="I2008">
        <v>0.55752199999999996</v>
      </c>
      <c r="J2008">
        <v>-133</v>
      </c>
      <c r="K2008">
        <v>-126</v>
      </c>
      <c r="L2008">
        <v>0.32069846699999999</v>
      </c>
      <c r="M2008">
        <v>29</v>
      </c>
      <c r="N2008">
        <v>114</v>
      </c>
      <c r="O2008">
        <v>0.46728999999999998</v>
      </c>
      <c r="P2008">
        <v>120</v>
      </c>
      <c r="Q2008">
        <v>114</v>
      </c>
      <c r="R2008" s="99">
        <v>0.50263080299999996</v>
      </c>
      <c r="S2008" s="102">
        <f t="shared" si="143"/>
        <v>101.05788738662076</v>
      </c>
      <c r="T2008" s="99">
        <v>0.43774343500000001</v>
      </c>
      <c r="U2008" s="102">
        <f t="shared" si="144"/>
        <v>-128.44431693190324</v>
      </c>
      <c r="V2008">
        <v>0.59191000000000005</v>
      </c>
      <c r="W2008" s="100">
        <f t="shared" si="145"/>
        <v>-145.04398539537851</v>
      </c>
      <c r="X2008">
        <v>0.46814899999999998</v>
      </c>
      <c r="Y2008" s="100">
        <f t="shared" si="145"/>
        <v>113.60720625271016</v>
      </c>
      <c r="Z2008">
        <v>0.46814899999999998</v>
      </c>
      <c r="AA2008" s="100">
        <f t="shared" si="146"/>
        <v>113.60720625271016</v>
      </c>
      <c r="AB2008">
        <v>0.70752199999999998</v>
      </c>
      <c r="AC2008">
        <v>1</v>
      </c>
      <c r="AD2008">
        <v>3</v>
      </c>
      <c r="AE2008">
        <v>0</v>
      </c>
      <c r="AF2008" t="s">
        <v>228</v>
      </c>
      <c r="AG2008" s="99" t="s">
        <v>325</v>
      </c>
      <c r="AH2008">
        <v>1</v>
      </c>
      <c r="AI2008">
        <v>3</v>
      </c>
      <c r="AJ2008">
        <v>-1</v>
      </c>
    </row>
    <row r="2009" spans="1:36" x14ac:dyDescent="0.2">
      <c r="A2009">
        <v>823063</v>
      </c>
      <c r="B2009" s="85">
        <v>46148</v>
      </c>
      <c r="C2009">
        <v>2026</v>
      </c>
      <c r="D2009">
        <v>5.0999999999999996</v>
      </c>
      <c r="E2009">
        <v>7.5</v>
      </c>
      <c r="F2009">
        <v>-106</v>
      </c>
      <c r="G2009">
        <v>26</v>
      </c>
      <c r="H2009">
        <v>-102</v>
      </c>
      <c r="I2009">
        <v>0.50495000000000001</v>
      </c>
      <c r="J2009">
        <v>-109</v>
      </c>
      <c r="K2009">
        <v>-102</v>
      </c>
      <c r="L2009">
        <v>0.33921411400000001</v>
      </c>
      <c r="M2009">
        <v>17</v>
      </c>
      <c r="N2009">
        <v>-108</v>
      </c>
      <c r="O2009">
        <v>0.519231</v>
      </c>
      <c r="P2009">
        <v>-101</v>
      </c>
      <c r="Q2009">
        <v>-108</v>
      </c>
      <c r="R2009" s="99">
        <v>0.51330827800000001</v>
      </c>
      <c r="S2009" s="102">
        <f t="shared" si="143"/>
        <v>105.46887378536512</v>
      </c>
      <c r="T2009" s="99">
        <v>0.487116453</v>
      </c>
      <c r="U2009" s="102">
        <f t="shared" si="144"/>
        <v>-105.28971949957926</v>
      </c>
      <c r="V2009">
        <v>0.49674099999999999</v>
      </c>
      <c r="W2009" s="100">
        <f t="shared" si="145"/>
        <v>101.31215261071667</v>
      </c>
      <c r="X2009">
        <v>0.48812100000000003</v>
      </c>
      <c r="Y2009" s="100">
        <f t="shared" si="145"/>
        <v>104.86723578784768</v>
      </c>
      <c r="Z2009">
        <v>0.48812100000000003</v>
      </c>
      <c r="AA2009" s="100">
        <f t="shared" si="146"/>
        <v>104.86723578784768</v>
      </c>
      <c r="AB2009">
        <v>0.35494999999999999</v>
      </c>
      <c r="AC2009">
        <v>-1</v>
      </c>
      <c r="AD2009">
        <v>2</v>
      </c>
      <c r="AE2009">
        <v>6</v>
      </c>
      <c r="AF2009" t="s">
        <v>227</v>
      </c>
      <c r="AG2009" s="99" t="s">
        <v>323</v>
      </c>
      <c r="AH2009">
        <v>1</v>
      </c>
      <c r="AI2009">
        <v>8</v>
      </c>
      <c r="AJ2009">
        <v>1</v>
      </c>
    </row>
    <row r="2010" spans="1:36" x14ac:dyDescent="0.2">
      <c r="A2010">
        <v>823141</v>
      </c>
      <c r="B2010" s="85">
        <v>46148</v>
      </c>
      <c r="C2010">
        <v>2026</v>
      </c>
      <c r="D2010">
        <v>5.0999999999999996</v>
      </c>
      <c r="E2010">
        <v>8</v>
      </c>
      <c r="F2010">
        <v>-105</v>
      </c>
      <c r="G2010">
        <v>24</v>
      </c>
      <c r="H2010">
        <v>-127</v>
      </c>
      <c r="I2010">
        <v>0.55947100000000005</v>
      </c>
      <c r="J2010">
        <v>-127</v>
      </c>
      <c r="K2010">
        <v>-127</v>
      </c>
      <c r="L2010">
        <v>0.30915287200000002</v>
      </c>
      <c r="M2010">
        <v>0</v>
      </c>
      <c r="N2010">
        <v>115</v>
      </c>
      <c r="O2010">
        <v>0.46511599999999997</v>
      </c>
      <c r="P2010">
        <v>115</v>
      </c>
      <c r="Q2010">
        <v>115</v>
      </c>
      <c r="R2010" s="99">
        <v>0.53072960800000002</v>
      </c>
      <c r="S2010" s="102">
        <f t="shared" si="143"/>
        <v>113.09675978875735</v>
      </c>
      <c r="T2010" s="99">
        <v>0.32891439500000003</v>
      </c>
      <c r="U2010" s="102">
        <f t="shared" si="144"/>
        <v>-204.03047577166703</v>
      </c>
      <c r="V2010">
        <v>0.66692700000000005</v>
      </c>
      <c r="W2010" s="100">
        <f t="shared" si="145"/>
        <v>-200.23448313132559</v>
      </c>
      <c r="X2010">
        <v>0.523339</v>
      </c>
      <c r="Y2010" s="100">
        <f t="shared" si="145"/>
        <v>-109.79270382934622</v>
      </c>
      <c r="Z2010">
        <v>0.523339</v>
      </c>
      <c r="AA2010" s="100">
        <f t="shared" si="146"/>
        <v>-109.79270382934622</v>
      </c>
      <c r="AB2010">
        <v>0.70947099999999996</v>
      </c>
      <c r="AC2010">
        <v>1</v>
      </c>
      <c r="AD2010">
        <v>3</v>
      </c>
      <c r="AE2010">
        <v>1</v>
      </c>
      <c r="AF2010" t="s">
        <v>225</v>
      </c>
      <c r="AG2010" s="99" t="s">
        <v>325</v>
      </c>
      <c r="AH2010">
        <v>1</v>
      </c>
      <c r="AI2010">
        <v>4</v>
      </c>
      <c r="AJ2010">
        <v>-1</v>
      </c>
    </row>
    <row r="2011" spans="1:36" x14ac:dyDescent="0.2">
      <c r="A2011">
        <v>823226</v>
      </c>
      <c r="B2011" s="85">
        <v>46148</v>
      </c>
      <c r="C2011">
        <v>2026</v>
      </c>
      <c r="D2011">
        <v>5.0999999999999996</v>
      </c>
      <c r="E2011">
        <v>8.5</v>
      </c>
      <c r="F2011">
        <v>-110</v>
      </c>
      <c r="G2011">
        <v>25</v>
      </c>
      <c r="H2011">
        <v>100</v>
      </c>
      <c r="I2011">
        <v>0.5</v>
      </c>
      <c r="J2011">
        <v>100</v>
      </c>
      <c r="K2011">
        <v>100</v>
      </c>
      <c r="L2011">
        <v>0.32085561499999998</v>
      </c>
      <c r="M2011">
        <v>23</v>
      </c>
      <c r="N2011">
        <v>-118</v>
      </c>
      <c r="O2011">
        <v>0.54128399999999999</v>
      </c>
      <c r="P2011">
        <v>-118</v>
      </c>
      <c r="Q2011">
        <v>-118</v>
      </c>
      <c r="R2011" s="99">
        <v>0.50264585699999997</v>
      </c>
      <c r="S2011" s="102">
        <f t="shared" si="143"/>
        <v>101.06397304103687</v>
      </c>
      <c r="T2011" s="99">
        <v>0.63885182299999999</v>
      </c>
      <c r="U2011" s="102">
        <f t="shared" si="144"/>
        <v>176.89465534807337</v>
      </c>
      <c r="V2011">
        <v>0.5</v>
      </c>
      <c r="W2011" s="100">
        <f t="shared" si="145"/>
        <v>-100</v>
      </c>
      <c r="X2011">
        <v>0.5</v>
      </c>
      <c r="Y2011" s="100">
        <f t="shared" si="145"/>
        <v>-100</v>
      </c>
      <c r="Z2011">
        <v>0.5</v>
      </c>
      <c r="AA2011" s="100">
        <f t="shared" si="146"/>
        <v>-100</v>
      </c>
      <c r="AB2011">
        <v>0.35</v>
      </c>
      <c r="AC2011">
        <v>-1</v>
      </c>
      <c r="AD2011">
        <v>1</v>
      </c>
      <c r="AE2011">
        <v>5</v>
      </c>
      <c r="AF2011" t="s">
        <v>227</v>
      </c>
      <c r="AG2011" s="99" t="s">
        <v>323</v>
      </c>
      <c r="AH2011">
        <v>1</v>
      </c>
      <c r="AI2011">
        <v>6</v>
      </c>
      <c r="AJ2011">
        <v>-1</v>
      </c>
    </row>
    <row r="2012" spans="1:36" x14ac:dyDescent="0.2">
      <c r="A2012">
        <v>823872</v>
      </c>
      <c r="B2012" s="85">
        <v>46148</v>
      </c>
      <c r="C2012">
        <v>2026</v>
      </c>
      <c r="D2012">
        <v>5.0999999999999996</v>
      </c>
      <c r="E2012">
        <v>8.5</v>
      </c>
      <c r="F2012">
        <v>-104.5</v>
      </c>
      <c r="G2012">
        <v>11</v>
      </c>
      <c r="H2012">
        <v>-128</v>
      </c>
      <c r="I2012">
        <v>0.56140400000000001</v>
      </c>
      <c r="J2012">
        <v>-128</v>
      </c>
      <c r="K2012">
        <v>-128</v>
      </c>
      <c r="L2012">
        <v>0.35061088499999998</v>
      </c>
      <c r="M2012">
        <v>2</v>
      </c>
      <c r="N2012">
        <v>116</v>
      </c>
      <c r="O2012">
        <v>0.46296300000000001</v>
      </c>
      <c r="P2012">
        <v>116</v>
      </c>
      <c r="Q2012">
        <v>116</v>
      </c>
      <c r="R2012" s="99">
        <v>0.45703269299999999</v>
      </c>
      <c r="S2012" s="102">
        <f t="shared" si="143"/>
        <v>-118.80272797027239</v>
      </c>
      <c r="T2012" s="99">
        <v>0.37757713599999998</v>
      </c>
      <c r="U2012" s="102">
        <f t="shared" si="144"/>
        <v>-164.8465451573318</v>
      </c>
      <c r="V2012">
        <v>0.55932099999999996</v>
      </c>
      <c r="W2012" s="100">
        <f t="shared" si="145"/>
        <v>-126.92254452787628</v>
      </c>
      <c r="X2012">
        <v>0.51927599999999996</v>
      </c>
      <c r="Y2012" s="100">
        <f t="shared" si="145"/>
        <v>-108.01957048119087</v>
      </c>
      <c r="Z2012">
        <v>0.51927599999999996</v>
      </c>
      <c r="AA2012" s="100">
        <f t="shared" si="146"/>
        <v>-108.01957048119087</v>
      </c>
      <c r="AB2012">
        <v>0.41140399999999999</v>
      </c>
      <c r="AC2012">
        <v>-1</v>
      </c>
      <c r="AD2012">
        <v>4</v>
      </c>
      <c r="AE2012">
        <v>7</v>
      </c>
      <c r="AF2012" t="s">
        <v>228</v>
      </c>
      <c r="AG2012" s="99" t="s">
        <v>324</v>
      </c>
      <c r="AH2012">
        <v>-1</v>
      </c>
      <c r="AI2012">
        <v>11</v>
      </c>
      <c r="AJ2012">
        <v>1</v>
      </c>
    </row>
    <row r="2013" spans="1:36" x14ac:dyDescent="0.2">
      <c r="A2013">
        <v>824036</v>
      </c>
      <c r="B2013" s="85">
        <v>46148</v>
      </c>
      <c r="C2013">
        <v>2026</v>
      </c>
      <c r="D2013">
        <v>5.0999999999999996</v>
      </c>
      <c r="E2013">
        <v>9</v>
      </c>
      <c r="F2013">
        <v>-105</v>
      </c>
      <c r="G2013">
        <v>4</v>
      </c>
      <c r="H2013">
        <v>103</v>
      </c>
      <c r="I2013">
        <v>0.49261100000000002</v>
      </c>
      <c r="J2013">
        <v>-105</v>
      </c>
      <c r="K2013">
        <v>103</v>
      </c>
      <c r="L2013">
        <v>0.34782608700000001</v>
      </c>
      <c r="M2013">
        <v>9</v>
      </c>
      <c r="N2013">
        <v>-113</v>
      </c>
      <c r="O2013">
        <v>0.53051599999999999</v>
      </c>
      <c r="P2013">
        <v>-105</v>
      </c>
      <c r="Q2013">
        <v>-113</v>
      </c>
      <c r="R2013" s="99">
        <v>0.52085450300000002</v>
      </c>
      <c r="S2013" s="102">
        <f t="shared" si="143"/>
        <v>108.70487279148948</v>
      </c>
      <c r="T2013" s="99">
        <v>0.50828729299999997</v>
      </c>
      <c r="U2013" s="102">
        <f t="shared" si="144"/>
        <v>103.37078659226107</v>
      </c>
      <c r="V2013">
        <v>0.62024500000000005</v>
      </c>
      <c r="W2013" s="100">
        <f t="shared" si="145"/>
        <v>-163.32767178838992</v>
      </c>
      <c r="X2013">
        <v>0.53330500000000003</v>
      </c>
      <c r="Y2013" s="100">
        <f t="shared" si="145"/>
        <v>-114.27270487148995</v>
      </c>
      <c r="Z2013">
        <v>0.53330500000000003</v>
      </c>
      <c r="AA2013" s="100">
        <f t="shared" si="146"/>
        <v>-114.27270487148995</v>
      </c>
      <c r="AB2013">
        <v>0.64261100000000004</v>
      </c>
      <c r="AC2013">
        <v>1</v>
      </c>
      <c r="AD2013">
        <v>8</v>
      </c>
      <c r="AE2013">
        <v>2</v>
      </c>
      <c r="AF2013" t="s">
        <v>224</v>
      </c>
      <c r="AG2013" s="99" t="s">
        <v>326</v>
      </c>
      <c r="AH2013">
        <v>-1</v>
      </c>
      <c r="AI2013">
        <v>10</v>
      </c>
      <c r="AJ2013">
        <v>1</v>
      </c>
    </row>
    <row r="2014" spans="1:36" x14ac:dyDescent="0.2">
      <c r="A2014">
        <v>824118</v>
      </c>
      <c r="B2014" s="85">
        <v>46148</v>
      </c>
      <c r="C2014">
        <v>2026</v>
      </c>
      <c r="D2014">
        <v>5.0999999999999996</v>
      </c>
      <c r="E2014">
        <v>7.5</v>
      </c>
      <c r="F2014">
        <v>-104</v>
      </c>
      <c r="G2014">
        <v>13</v>
      </c>
      <c r="H2014">
        <v>-136</v>
      </c>
      <c r="I2014">
        <v>0.57627099999999998</v>
      </c>
      <c r="J2014">
        <v>-132</v>
      </c>
      <c r="K2014">
        <v>-136</v>
      </c>
      <c r="L2014">
        <v>0.32365466500000001</v>
      </c>
      <c r="M2014">
        <v>7</v>
      </c>
      <c r="N2014">
        <v>123</v>
      </c>
      <c r="O2014">
        <v>0.44843</v>
      </c>
      <c r="P2014">
        <v>119</v>
      </c>
      <c r="Q2014">
        <v>123</v>
      </c>
      <c r="R2014" s="99">
        <v>0.50728325500000004</v>
      </c>
      <c r="S2014" s="102">
        <f t="shared" si="143"/>
        <v>102.95636593394042</v>
      </c>
      <c r="T2014" s="99">
        <v>0.42940506499999997</v>
      </c>
      <c r="U2014" s="102">
        <f t="shared" si="144"/>
        <v>-132.88034574068195</v>
      </c>
      <c r="V2014">
        <v>0.58982599999999996</v>
      </c>
      <c r="W2014" s="100">
        <f t="shared" si="145"/>
        <v>-143.7989731187252</v>
      </c>
      <c r="X2014">
        <v>0.49922699999999998</v>
      </c>
      <c r="Y2014" s="100">
        <f t="shared" si="145"/>
        <v>100.30967876336817</v>
      </c>
      <c r="Z2014">
        <v>0.49922699999999998</v>
      </c>
      <c r="AA2014" s="100">
        <f t="shared" si="146"/>
        <v>100.30967876336817</v>
      </c>
      <c r="AB2014">
        <v>0.42627100000000001</v>
      </c>
      <c r="AC2014">
        <v>-1</v>
      </c>
      <c r="AD2014">
        <v>1</v>
      </c>
      <c r="AE2014">
        <v>3</v>
      </c>
      <c r="AF2014" t="s">
        <v>225</v>
      </c>
      <c r="AG2014" s="99" t="s">
        <v>324</v>
      </c>
      <c r="AH2014">
        <v>-1</v>
      </c>
      <c r="AI2014">
        <v>4</v>
      </c>
      <c r="AJ2014">
        <v>-1</v>
      </c>
    </row>
    <row r="2015" spans="1:36" x14ac:dyDescent="0.2">
      <c r="A2015">
        <v>824282</v>
      </c>
      <c r="B2015" s="85">
        <v>46148</v>
      </c>
      <c r="C2015">
        <v>2026</v>
      </c>
      <c r="D2015">
        <v>5.0999999999999996</v>
      </c>
      <c r="E2015">
        <v>8.5</v>
      </c>
      <c r="F2015">
        <v>-104.5</v>
      </c>
      <c r="G2015">
        <v>10</v>
      </c>
      <c r="H2015">
        <v>-105</v>
      </c>
      <c r="I2015">
        <v>0.51219499999999996</v>
      </c>
      <c r="J2015">
        <v>-107</v>
      </c>
      <c r="K2015">
        <v>-105</v>
      </c>
      <c r="L2015">
        <v>0.34727845299999999</v>
      </c>
      <c r="M2015">
        <v>3</v>
      </c>
      <c r="N2015">
        <v>-105</v>
      </c>
      <c r="O2015">
        <v>0.51219499999999996</v>
      </c>
      <c r="P2015">
        <v>-103</v>
      </c>
      <c r="Q2015">
        <v>-105</v>
      </c>
      <c r="R2015" s="99">
        <v>0.48939415800000002</v>
      </c>
      <c r="S2015" s="102">
        <f t="shared" si="143"/>
        <v>-104.33427405155086</v>
      </c>
      <c r="T2015" s="99">
        <v>0.32633977600000003</v>
      </c>
      <c r="U2015" s="102">
        <f t="shared" si="144"/>
        <v>-206.42908819058579</v>
      </c>
      <c r="V2015">
        <v>0.53750500000000001</v>
      </c>
      <c r="W2015" s="100">
        <f t="shared" si="145"/>
        <v>-116.21855371409421</v>
      </c>
      <c r="X2015">
        <v>0.55340199999999995</v>
      </c>
      <c r="Y2015" s="100">
        <f t="shared" si="145"/>
        <v>-123.91501977169621</v>
      </c>
      <c r="Z2015">
        <v>0.55340199999999995</v>
      </c>
      <c r="AA2015" s="100">
        <f t="shared" si="146"/>
        <v>-123.91501977169621</v>
      </c>
      <c r="AB2015">
        <v>0.36219499999999999</v>
      </c>
      <c r="AC2015">
        <v>-1</v>
      </c>
      <c r="AD2015">
        <v>0</v>
      </c>
      <c r="AE2015">
        <v>4</v>
      </c>
      <c r="AF2015" t="s">
        <v>227</v>
      </c>
      <c r="AG2015" s="99" t="s">
        <v>323</v>
      </c>
      <c r="AH2015">
        <v>1</v>
      </c>
      <c r="AI2015">
        <v>4</v>
      </c>
      <c r="AJ2015">
        <v>-1</v>
      </c>
    </row>
    <row r="2016" spans="1:36" x14ac:dyDescent="0.2">
      <c r="A2016">
        <v>824361</v>
      </c>
      <c r="B2016" s="85">
        <v>46148</v>
      </c>
      <c r="C2016">
        <v>2026</v>
      </c>
      <c r="D2016">
        <v>5.0999999999999996</v>
      </c>
      <c r="E2016">
        <v>9</v>
      </c>
      <c r="F2016">
        <v>-105</v>
      </c>
      <c r="G2016">
        <v>8</v>
      </c>
      <c r="H2016">
        <v>133</v>
      </c>
      <c r="I2016">
        <v>0.42918499999999998</v>
      </c>
      <c r="J2016">
        <v>145</v>
      </c>
      <c r="K2016">
        <v>133</v>
      </c>
      <c r="L2016">
        <v>0.37799862899999997</v>
      </c>
      <c r="M2016">
        <v>18</v>
      </c>
      <c r="N2016">
        <v>-146</v>
      </c>
      <c r="O2016">
        <v>0.59349600000000002</v>
      </c>
      <c r="P2016">
        <v>-159</v>
      </c>
      <c r="Q2016">
        <v>-146</v>
      </c>
      <c r="R2016" s="99">
        <v>0.47569539500000002</v>
      </c>
      <c r="S2016" s="102">
        <f t="shared" si="143"/>
        <v>-110.2185580333398</v>
      </c>
      <c r="T2016" s="99">
        <v>0.58547582499999995</v>
      </c>
      <c r="U2016" s="102">
        <f t="shared" si="144"/>
        <v>141.24045358753804</v>
      </c>
      <c r="V2016">
        <v>0.42852499999999999</v>
      </c>
      <c r="W2016" s="100">
        <f t="shared" si="145"/>
        <v>133.35861384983372</v>
      </c>
      <c r="X2016">
        <v>0.42050900000000002</v>
      </c>
      <c r="Y2016" s="100">
        <f t="shared" si="145"/>
        <v>137.80703861272886</v>
      </c>
      <c r="Z2016">
        <v>0.42050900000000002</v>
      </c>
      <c r="AA2016" s="100">
        <f t="shared" si="146"/>
        <v>137.80703861272886</v>
      </c>
      <c r="AB2016">
        <v>0.27918500000000002</v>
      </c>
      <c r="AC2016">
        <v>-1</v>
      </c>
      <c r="AD2016">
        <v>5</v>
      </c>
      <c r="AE2016">
        <v>10</v>
      </c>
      <c r="AF2016" t="s">
        <v>230</v>
      </c>
      <c r="AG2016" s="99" t="s">
        <v>323</v>
      </c>
      <c r="AH2016">
        <v>1</v>
      </c>
      <c r="AI2016">
        <v>15</v>
      </c>
      <c r="AJ2016">
        <v>1</v>
      </c>
    </row>
    <row r="2017" spans="1:36" x14ac:dyDescent="0.2">
      <c r="A2017">
        <v>825091</v>
      </c>
      <c r="B2017" s="85">
        <v>46148</v>
      </c>
      <c r="C2017">
        <v>2026</v>
      </c>
      <c r="D2017">
        <v>5.0999999999999996</v>
      </c>
      <c r="E2017">
        <v>8</v>
      </c>
      <c r="F2017">
        <v>-105</v>
      </c>
      <c r="G2017">
        <v>1</v>
      </c>
      <c r="H2017">
        <v>110</v>
      </c>
      <c r="I2017">
        <v>0.47619</v>
      </c>
      <c r="J2017">
        <v>114</v>
      </c>
      <c r="K2017">
        <v>110</v>
      </c>
      <c r="L2017">
        <v>0.340368381</v>
      </c>
      <c r="M2017">
        <v>22</v>
      </c>
      <c r="N2017">
        <v>-121</v>
      </c>
      <c r="O2017">
        <v>0.54751099999999997</v>
      </c>
      <c r="P2017">
        <v>-125</v>
      </c>
      <c r="Q2017">
        <v>-121</v>
      </c>
      <c r="R2017" s="99">
        <v>0.520203317</v>
      </c>
      <c r="S2017" s="102">
        <f t="shared" si="143"/>
        <v>108.42161595352255</v>
      </c>
      <c r="T2017" s="99">
        <v>0.49976770799999998</v>
      </c>
      <c r="U2017" s="102">
        <f t="shared" si="144"/>
        <v>-100.09295998772292</v>
      </c>
      <c r="V2017">
        <v>0.43857499999999999</v>
      </c>
      <c r="W2017" s="100">
        <f t="shared" si="145"/>
        <v>128.01117254745483</v>
      </c>
      <c r="X2017">
        <v>0.54633100000000001</v>
      </c>
      <c r="Y2017" s="100">
        <f t="shared" si="145"/>
        <v>-120.42502353037128</v>
      </c>
      <c r="Z2017">
        <v>0.54633100000000001</v>
      </c>
      <c r="AA2017" s="100">
        <f t="shared" si="146"/>
        <v>-120.42502353037128</v>
      </c>
      <c r="AB2017">
        <v>0.32618999999999998</v>
      </c>
      <c r="AC2017">
        <v>-1</v>
      </c>
      <c r="AD2017">
        <v>0</v>
      </c>
      <c r="AE2017">
        <v>1</v>
      </c>
      <c r="AF2017" t="s">
        <v>222</v>
      </c>
      <c r="AG2017" s="99" t="s">
        <v>323</v>
      </c>
      <c r="AH2017">
        <v>1</v>
      </c>
      <c r="AI2017">
        <v>1</v>
      </c>
      <c r="AJ2017">
        <v>-1</v>
      </c>
    </row>
    <row r="2018" spans="1:36" x14ac:dyDescent="0.2">
      <c r="A2018">
        <v>822741</v>
      </c>
      <c r="B2018" s="85">
        <v>46149</v>
      </c>
      <c r="C2018">
        <v>2026</v>
      </c>
      <c r="D2018">
        <v>5.0999999999999996</v>
      </c>
      <c r="E2018">
        <v>9</v>
      </c>
      <c r="F2018">
        <v>-106</v>
      </c>
      <c r="G2018">
        <v>16</v>
      </c>
      <c r="H2018">
        <v>-120</v>
      </c>
      <c r="I2018">
        <v>0.54545500000000002</v>
      </c>
      <c r="J2018">
        <v>-113</v>
      </c>
      <c r="K2018">
        <v>-120</v>
      </c>
      <c r="L2018">
        <v>0.34988272100000001</v>
      </c>
      <c r="M2018">
        <v>15</v>
      </c>
      <c r="N2018">
        <v>108</v>
      </c>
      <c r="O2018">
        <v>0.480769</v>
      </c>
      <c r="P2018">
        <v>102</v>
      </c>
      <c r="Q2018">
        <v>108</v>
      </c>
      <c r="R2018" s="99">
        <v>0.49323682800000002</v>
      </c>
      <c r="S2018" s="102">
        <f t="shared" si="143"/>
        <v>-102.74236294456098</v>
      </c>
      <c r="T2018" s="99">
        <v>0.47289109800000001</v>
      </c>
      <c r="U2018" s="102">
        <f t="shared" si="144"/>
        <v>-111.46517754918699</v>
      </c>
      <c r="V2018">
        <v>0.460731</v>
      </c>
      <c r="W2018" s="100">
        <f t="shared" si="145"/>
        <v>117.0463893247904</v>
      </c>
      <c r="X2018">
        <v>0.44005</v>
      </c>
      <c r="Y2018" s="100">
        <f t="shared" si="145"/>
        <v>127.24690376093625</v>
      </c>
      <c r="Z2018">
        <v>0.44005</v>
      </c>
      <c r="AA2018" s="100">
        <f t="shared" si="146"/>
        <v>127.24690376093625</v>
      </c>
      <c r="AB2018">
        <v>0.69545500000000005</v>
      </c>
      <c r="AC2018">
        <v>1</v>
      </c>
      <c r="AD2018">
        <v>7</v>
      </c>
      <c r="AE2018">
        <v>5</v>
      </c>
      <c r="AF2018" t="s">
        <v>225</v>
      </c>
      <c r="AG2018" s="99" t="s">
        <v>325</v>
      </c>
      <c r="AH2018">
        <v>1</v>
      </c>
      <c r="AI2018">
        <v>12</v>
      </c>
      <c r="AJ2018">
        <v>1</v>
      </c>
    </row>
    <row r="2019" spans="1:36" x14ac:dyDescent="0.2">
      <c r="A2019">
        <v>823467</v>
      </c>
      <c r="B2019" s="85">
        <v>46149</v>
      </c>
      <c r="C2019">
        <v>2026</v>
      </c>
      <c r="D2019">
        <v>5.0999999999999996</v>
      </c>
      <c r="E2019">
        <v>9</v>
      </c>
      <c r="F2019">
        <v>-106</v>
      </c>
      <c r="G2019">
        <v>21</v>
      </c>
      <c r="H2019">
        <v>-123</v>
      </c>
      <c r="I2019">
        <v>0.55157</v>
      </c>
      <c r="J2019">
        <v>-125</v>
      </c>
      <c r="K2019">
        <v>-123</v>
      </c>
      <c r="L2019">
        <v>0.323198667</v>
      </c>
      <c r="M2019">
        <v>20</v>
      </c>
      <c r="N2019">
        <v>111</v>
      </c>
      <c r="O2019">
        <v>0.47393400000000002</v>
      </c>
      <c r="P2019">
        <v>113</v>
      </c>
      <c r="Q2019">
        <v>111</v>
      </c>
      <c r="R2019" s="99">
        <v>0.53244078900000003</v>
      </c>
      <c r="S2019" s="102">
        <f t="shared" si="143"/>
        <v>113.87665486500276</v>
      </c>
      <c r="T2019" s="99">
        <v>0.55345390900000002</v>
      </c>
      <c r="U2019" s="102">
        <f t="shared" si="144"/>
        <v>123.94104889835438</v>
      </c>
      <c r="V2019">
        <v>0.55203899999999995</v>
      </c>
      <c r="W2019" s="100">
        <f t="shared" si="145"/>
        <v>-123.2337190067885</v>
      </c>
      <c r="X2019">
        <v>0.56012600000000001</v>
      </c>
      <c r="Y2019" s="100">
        <f t="shared" si="145"/>
        <v>-127.33782855999674</v>
      </c>
      <c r="Z2019">
        <v>0.56012600000000001</v>
      </c>
      <c r="AA2019" s="100">
        <f t="shared" si="146"/>
        <v>-127.33782855999674</v>
      </c>
      <c r="AB2019">
        <v>0.40156999999999998</v>
      </c>
      <c r="AC2019">
        <v>-1</v>
      </c>
      <c r="AD2019">
        <v>1</v>
      </c>
      <c r="AE2019">
        <v>12</v>
      </c>
      <c r="AF2019" t="s">
        <v>229</v>
      </c>
      <c r="AG2019" s="99" t="s">
        <v>324</v>
      </c>
      <c r="AH2019">
        <v>-1</v>
      </c>
      <c r="AI2019">
        <v>13</v>
      </c>
      <c r="AJ2019">
        <v>1</v>
      </c>
    </row>
    <row r="2020" spans="1:36" x14ac:dyDescent="0.2">
      <c r="A2020">
        <v>823870</v>
      </c>
      <c r="B2020" s="85">
        <v>46149</v>
      </c>
      <c r="C2020">
        <v>2026</v>
      </c>
      <c r="D2020">
        <v>5.0999999999999996</v>
      </c>
      <c r="E2020">
        <v>8.5</v>
      </c>
      <c r="F2020">
        <v>-104.5</v>
      </c>
      <c r="G2020">
        <v>11</v>
      </c>
      <c r="H2020">
        <v>-122</v>
      </c>
      <c r="I2020">
        <v>0.54954999999999998</v>
      </c>
      <c r="J2020">
        <v>-121</v>
      </c>
      <c r="K2020">
        <v>-122</v>
      </c>
      <c r="L2020">
        <v>0.35061088499999998</v>
      </c>
      <c r="M2020">
        <v>2</v>
      </c>
      <c r="N2020">
        <v>110</v>
      </c>
      <c r="O2020">
        <v>0.47619</v>
      </c>
      <c r="P2020">
        <v>109</v>
      </c>
      <c r="Q2020">
        <v>110</v>
      </c>
      <c r="R2020" s="99">
        <v>0.46730914000000001</v>
      </c>
      <c r="S2020" s="102">
        <f t="shared" si="143"/>
        <v>-113.99110661520551</v>
      </c>
      <c r="T2020" s="99">
        <v>0.51002164299999997</v>
      </c>
      <c r="U2020" s="102">
        <f t="shared" si="144"/>
        <v>104.0906472119951</v>
      </c>
      <c r="V2020">
        <v>0.51306600000000002</v>
      </c>
      <c r="W2020" s="100">
        <f t="shared" si="145"/>
        <v>-105.3666410642921</v>
      </c>
      <c r="X2020">
        <v>0.49904799999999999</v>
      </c>
      <c r="Y2020" s="100">
        <f t="shared" si="145"/>
        <v>100.38152642631572</v>
      </c>
      <c r="Z2020">
        <v>0.49904799999999999</v>
      </c>
      <c r="AA2020" s="100">
        <f t="shared" si="146"/>
        <v>100.38152642631572</v>
      </c>
      <c r="AB2020">
        <v>0.69955000000000001</v>
      </c>
      <c r="AC2020">
        <v>1</v>
      </c>
      <c r="AD2020">
        <v>4</v>
      </c>
      <c r="AE2020">
        <v>3</v>
      </c>
      <c r="AF2020" t="s">
        <v>222</v>
      </c>
      <c r="AG2020" s="99" t="s">
        <v>325</v>
      </c>
      <c r="AH2020">
        <v>1</v>
      </c>
      <c r="AI2020">
        <v>7</v>
      </c>
      <c r="AJ2020">
        <v>-1</v>
      </c>
    </row>
    <row r="2021" spans="1:36" x14ac:dyDescent="0.2">
      <c r="A2021">
        <v>824117</v>
      </c>
      <c r="B2021" s="85">
        <v>46149</v>
      </c>
      <c r="C2021">
        <v>2026</v>
      </c>
      <c r="D2021">
        <v>5.0999999999999996</v>
      </c>
      <c r="E2021">
        <v>9.5</v>
      </c>
      <c r="F2021">
        <v>-104.5</v>
      </c>
      <c r="G2021">
        <v>13</v>
      </c>
      <c r="H2021">
        <v>-119</v>
      </c>
      <c r="I2021">
        <v>0.54337899999999995</v>
      </c>
      <c r="J2021">
        <v>-137</v>
      </c>
      <c r="K2021">
        <v>-119</v>
      </c>
      <c r="L2021">
        <v>0.32365466500000001</v>
      </c>
      <c r="M2021">
        <v>7</v>
      </c>
      <c r="N2021">
        <v>108</v>
      </c>
      <c r="O2021">
        <v>0.480769</v>
      </c>
      <c r="P2021">
        <v>124</v>
      </c>
      <c r="Q2021">
        <v>108</v>
      </c>
      <c r="R2021" s="99">
        <v>0.50734688999999999</v>
      </c>
      <c r="S2021" s="102">
        <f t="shared" si="143"/>
        <v>102.982581394848</v>
      </c>
      <c r="T2021" s="99">
        <v>0.44808935</v>
      </c>
      <c r="U2021" s="102">
        <f t="shared" si="144"/>
        <v>-123.16977629573206</v>
      </c>
      <c r="V2021">
        <v>0.546319</v>
      </c>
      <c r="W2021" s="100">
        <f t="shared" si="145"/>
        <v>-120.41919322166896</v>
      </c>
      <c r="X2021">
        <v>0.52029999999999998</v>
      </c>
      <c r="Y2021" s="100">
        <f t="shared" si="145"/>
        <v>-108.46362309776943</v>
      </c>
      <c r="Z2021">
        <v>0.52029999999999998</v>
      </c>
      <c r="AA2021" s="100">
        <f t="shared" si="146"/>
        <v>-108.46362309776943</v>
      </c>
      <c r="AB2021">
        <v>0.39337899999999998</v>
      </c>
      <c r="AC2021">
        <v>-1</v>
      </c>
      <c r="AD2021">
        <v>5</v>
      </c>
      <c r="AE2021">
        <v>8</v>
      </c>
      <c r="AF2021" t="s">
        <v>228</v>
      </c>
      <c r="AG2021" s="99" t="s">
        <v>324</v>
      </c>
      <c r="AH2021">
        <v>-1</v>
      </c>
      <c r="AI2021">
        <v>13</v>
      </c>
      <c r="AJ2021">
        <v>1</v>
      </c>
    </row>
    <row r="2022" spans="1:36" x14ac:dyDescent="0.2">
      <c r="A2022">
        <v>824362</v>
      </c>
      <c r="B2022" s="85">
        <v>46149</v>
      </c>
      <c r="C2022">
        <v>2026</v>
      </c>
      <c r="D2022">
        <v>5.0999999999999996</v>
      </c>
      <c r="E2022">
        <v>11</v>
      </c>
      <c r="F2022">
        <v>-104.5</v>
      </c>
      <c r="G2022">
        <v>8</v>
      </c>
      <c r="H2022">
        <v>123</v>
      </c>
      <c r="I2022">
        <v>0.44843</v>
      </c>
      <c r="J2022">
        <v>127</v>
      </c>
      <c r="K2022">
        <v>123</v>
      </c>
      <c r="L2022">
        <v>0.37799862899999997</v>
      </c>
      <c r="M2022">
        <v>18</v>
      </c>
      <c r="N2022">
        <v>-135</v>
      </c>
      <c r="O2022">
        <v>0.57446799999999998</v>
      </c>
      <c r="P2022">
        <v>-139</v>
      </c>
      <c r="Q2022">
        <v>-135</v>
      </c>
      <c r="R2022" s="99">
        <v>0.47475683200000002</v>
      </c>
      <c r="S2022" s="102">
        <f t="shared" si="143"/>
        <v>-110.63414628228037</v>
      </c>
      <c r="T2022" s="99">
        <v>0.67404090000000005</v>
      </c>
      <c r="U2022" s="102">
        <f t="shared" si="144"/>
        <v>206.78695578678435</v>
      </c>
      <c r="V2022">
        <v>0.53288100000000005</v>
      </c>
      <c r="W2022" s="100">
        <f t="shared" si="145"/>
        <v>-114.07821133372869</v>
      </c>
      <c r="X2022">
        <v>0.42288100000000001</v>
      </c>
      <c r="Y2022" s="100">
        <f t="shared" si="145"/>
        <v>136.47314492729632</v>
      </c>
      <c r="Z2022">
        <v>0.42288100000000001</v>
      </c>
      <c r="AA2022" s="100">
        <f t="shared" si="146"/>
        <v>136.47314492729632</v>
      </c>
      <c r="AB2022">
        <v>0.59843000000000002</v>
      </c>
      <c r="AC2022">
        <v>1</v>
      </c>
      <c r="AD2022">
        <v>6</v>
      </c>
      <c r="AE2022">
        <v>2</v>
      </c>
      <c r="AF2022" t="s">
        <v>227</v>
      </c>
      <c r="AG2022" s="99" t="s">
        <v>326</v>
      </c>
      <c r="AH2022">
        <v>-1</v>
      </c>
      <c r="AI2022">
        <v>8</v>
      </c>
      <c r="AJ2022">
        <v>-1</v>
      </c>
    </row>
    <row r="2023" spans="1:36" x14ac:dyDescent="0.2">
      <c r="A2023">
        <v>824767</v>
      </c>
      <c r="B2023" s="85">
        <v>46149</v>
      </c>
      <c r="C2023">
        <v>2026</v>
      </c>
      <c r="D2023">
        <v>5.0999999999999996</v>
      </c>
      <c r="E2023">
        <v>8.5</v>
      </c>
      <c r="F2023">
        <v>-104.5</v>
      </c>
      <c r="G2023">
        <v>3</v>
      </c>
      <c r="H2023">
        <v>-108</v>
      </c>
      <c r="I2023">
        <v>0.519231</v>
      </c>
      <c r="J2023">
        <v>-109</v>
      </c>
      <c r="K2023">
        <v>-108</v>
      </c>
      <c r="L2023">
        <v>0.34564541199999999</v>
      </c>
      <c r="M2023">
        <v>27</v>
      </c>
      <c r="N2023">
        <v>-102</v>
      </c>
      <c r="O2023">
        <v>0.50495000000000001</v>
      </c>
      <c r="P2023">
        <v>-101</v>
      </c>
      <c r="Q2023">
        <v>-102</v>
      </c>
      <c r="R2023" s="99">
        <v>0.50392301699999997</v>
      </c>
      <c r="S2023" s="102">
        <f t="shared" si="143"/>
        <v>101.58161621459465</v>
      </c>
      <c r="T2023" s="99">
        <v>0.32350659399999998</v>
      </c>
      <c r="U2023" s="102">
        <f t="shared" si="144"/>
        <v>-209.11271007972104</v>
      </c>
      <c r="V2023">
        <v>0.48379100000000003</v>
      </c>
      <c r="W2023" s="100">
        <f t="shared" si="145"/>
        <v>106.70082742341215</v>
      </c>
      <c r="X2023">
        <v>0.54191500000000004</v>
      </c>
      <c r="Y2023" s="100">
        <f t="shared" si="145"/>
        <v>-118.30009714354324</v>
      </c>
      <c r="Z2023">
        <v>0.54191500000000004</v>
      </c>
      <c r="AA2023" s="100">
        <f t="shared" si="146"/>
        <v>-118.30009714354324</v>
      </c>
      <c r="AB2023">
        <v>0.36923099999999998</v>
      </c>
      <c r="AC2023">
        <v>-1</v>
      </c>
      <c r="AD2023">
        <v>4</v>
      </c>
      <c r="AE2023">
        <v>8</v>
      </c>
      <c r="AF2023" t="s">
        <v>227</v>
      </c>
      <c r="AG2023" s="99" t="s">
        <v>324</v>
      </c>
      <c r="AH2023">
        <v>-1</v>
      </c>
      <c r="AI2023">
        <v>12</v>
      </c>
      <c r="AJ2023">
        <v>1</v>
      </c>
    </row>
    <row r="2024" spans="1:36" x14ac:dyDescent="0.2">
      <c r="A2024">
        <v>825090</v>
      </c>
      <c r="B2024" s="85">
        <v>46149</v>
      </c>
      <c r="C2024">
        <v>2026</v>
      </c>
      <c r="D2024">
        <v>5.0999999999999996</v>
      </c>
      <c r="E2024">
        <v>8.5</v>
      </c>
      <c r="F2024">
        <v>-106</v>
      </c>
      <c r="G2024">
        <v>1</v>
      </c>
      <c r="H2024">
        <v>-107</v>
      </c>
      <c r="I2024">
        <v>0.51690800000000003</v>
      </c>
      <c r="J2024">
        <v>-105</v>
      </c>
      <c r="K2024">
        <v>-107</v>
      </c>
      <c r="L2024">
        <v>0.340368381</v>
      </c>
      <c r="M2024">
        <v>22</v>
      </c>
      <c r="N2024">
        <v>-103</v>
      </c>
      <c r="O2024">
        <v>0.50738899999999998</v>
      </c>
      <c r="P2024">
        <v>-105</v>
      </c>
      <c r="Q2024">
        <v>-103</v>
      </c>
      <c r="R2024" s="99">
        <v>0.530261969</v>
      </c>
      <c r="S2024" s="102">
        <f t="shared" si="143"/>
        <v>112.88461525483764</v>
      </c>
      <c r="T2024" s="99">
        <v>0.48244067099999999</v>
      </c>
      <c r="U2024" s="102">
        <f t="shared" si="144"/>
        <v>-107.27937342579479</v>
      </c>
      <c r="V2024">
        <v>0.59743900000000005</v>
      </c>
      <c r="W2024" s="100">
        <f t="shared" si="145"/>
        <v>-148.40955780614618</v>
      </c>
      <c r="X2024">
        <v>0.51423099999999999</v>
      </c>
      <c r="Y2024" s="100">
        <f t="shared" si="145"/>
        <v>-105.85916351187498</v>
      </c>
      <c r="Z2024">
        <v>0.51423099999999999</v>
      </c>
      <c r="AA2024" s="100">
        <f t="shared" si="146"/>
        <v>-105.85916351187498</v>
      </c>
      <c r="AB2024">
        <v>0.36690800000000001</v>
      </c>
      <c r="AC2024">
        <v>-1</v>
      </c>
      <c r="AD2024">
        <v>2</v>
      </c>
      <c r="AE2024">
        <v>4</v>
      </c>
      <c r="AF2024" t="s">
        <v>225</v>
      </c>
      <c r="AG2024" s="99" t="s">
        <v>324</v>
      </c>
      <c r="AH2024">
        <v>-1</v>
      </c>
      <c r="AI2024">
        <v>6</v>
      </c>
      <c r="AJ2024">
        <v>-1</v>
      </c>
    </row>
    <row r="2025" spans="1:36" x14ac:dyDescent="0.2">
      <c r="A2025">
        <v>822822</v>
      </c>
      <c r="B2025" s="85">
        <v>46150</v>
      </c>
      <c r="C2025">
        <v>2026</v>
      </c>
      <c r="D2025">
        <v>5.2</v>
      </c>
      <c r="E2025">
        <v>7.5</v>
      </c>
      <c r="F2025">
        <v>-104.5</v>
      </c>
      <c r="G2025">
        <v>29</v>
      </c>
      <c r="H2025">
        <v>-149</v>
      </c>
      <c r="I2025">
        <v>0.59839399999999998</v>
      </c>
      <c r="J2025">
        <v>-154</v>
      </c>
      <c r="K2025">
        <v>-149</v>
      </c>
      <c r="L2025">
        <v>0.33360588699999999</v>
      </c>
      <c r="M2025">
        <v>4</v>
      </c>
      <c r="N2025">
        <v>135</v>
      </c>
      <c r="O2025">
        <v>0.42553200000000002</v>
      </c>
      <c r="P2025">
        <v>139</v>
      </c>
      <c r="Q2025">
        <v>135</v>
      </c>
      <c r="R2025" s="99">
        <v>0.48675934500000001</v>
      </c>
      <c r="S2025" s="102">
        <f t="shared" si="143"/>
        <v>-105.44032903980505</v>
      </c>
      <c r="T2025" s="99">
        <v>0.45860974999999998</v>
      </c>
      <c r="U2025" s="102">
        <f t="shared" si="144"/>
        <v>-118.05031401970851</v>
      </c>
      <c r="V2025">
        <v>0.62427299999999997</v>
      </c>
      <c r="W2025" s="100">
        <f t="shared" si="145"/>
        <v>-166.15068919720966</v>
      </c>
      <c r="X2025">
        <v>0.64363700000000001</v>
      </c>
      <c r="Y2025" s="100">
        <f t="shared" si="145"/>
        <v>-180.61274599214846</v>
      </c>
      <c r="Z2025">
        <v>0.64363700000000001</v>
      </c>
      <c r="AA2025" s="100">
        <f t="shared" si="146"/>
        <v>-180.61274599214846</v>
      </c>
      <c r="AB2025">
        <v>0.748394</v>
      </c>
      <c r="AC2025">
        <v>1</v>
      </c>
      <c r="AD2025">
        <v>2</v>
      </c>
      <c r="AE2025">
        <v>0</v>
      </c>
      <c r="AF2025" t="s">
        <v>225</v>
      </c>
      <c r="AG2025" s="99" t="s">
        <v>325</v>
      </c>
      <c r="AH2025">
        <v>1</v>
      </c>
      <c r="AI2025">
        <v>2</v>
      </c>
      <c r="AJ2025">
        <v>-1</v>
      </c>
    </row>
    <row r="2026" spans="1:36" x14ac:dyDescent="0.2">
      <c r="A2026">
        <v>822904</v>
      </c>
      <c r="B2026" s="85">
        <v>46150</v>
      </c>
      <c r="C2026">
        <v>2026</v>
      </c>
      <c r="D2026">
        <v>5.2</v>
      </c>
      <c r="E2026">
        <v>8.5</v>
      </c>
      <c r="F2026">
        <v>-114</v>
      </c>
      <c r="G2026">
        <v>28</v>
      </c>
      <c r="H2026">
        <v>116</v>
      </c>
      <c r="I2026">
        <v>0.46296300000000001</v>
      </c>
      <c r="J2026">
        <v>114</v>
      </c>
      <c r="K2026">
        <v>116</v>
      </c>
      <c r="L2026">
        <v>0.33222175900000001</v>
      </c>
      <c r="M2026">
        <v>5</v>
      </c>
      <c r="N2026">
        <v>-136</v>
      </c>
      <c r="O2026">
        <v>0.57627099999999998</v>
      </c>
      <c r="P2026">
        <v>-134</v>
      </c>
      <c r="Q2026">
        <v>-136</v>
      </c>
      <c r="R2026" s="99">
        <v>0.52027332199999998</v>
      </c>
      <c r="S2026" s="102">
        <f t="shared" si="143"/>
        <v>108.4520302621152</v>
      </c>
      <c r="T2026" s="99">
        <v>0.56859278300000005</v>
      </c>
      <c r="U2026" s="102">
        <f t="shared" si="144"/>
        <v>131.79955285727175</v>
      </c>
      <c r="V2026">
        <v>0.5</v>
      </c>
      <c r="W2026" s="100">
        <f t="shared" si="145"/>
        <v>-100</v>
      </c>
      <c r="X2026">
        <v>0.5</v>
      </c>
      <c r="Y2026" s="100">
        <f t="shared" si="145"/>
        <v>-100</v>
      </c>
      <c r="Z2026">
        <v>0.5</v>
      </c>
      <c r="AA2026" s="100">
        <f t="shared" si="146"/>
        <v>-100</v>
      </c>
      <c r="AB2026">
        <v>0.31296299999999999</v>
      </c>
      <c r="AC2026">
        <v>-1</v>
      </c>
      <c r="AD2026">
        <v>1</v>
      </c>
      <c r="AE2026">
        <v>7</v>
      </c>
      <c r="AF2026" t="s">
        <v>224</v>
      </c>
      <c r="AG2026" s="99" t="s">
        <v>323</v>
      </c>
      <c r="AH2026">
        <v>1</v>
      </c>
      <c r="AI2026">
        <v>8</v>
      </c>
      <c r="AJ2026">
        <v>-1</v>
      </c>
    </row>
    <row r="2027" spans="1:36" x14ac:dyDescent="0.2">
      <c r="A2027">
        <v>823225</v>
      </c>
      <c r="B2027" s="85">
        <v>46150</v>
      </c>
      <c r="C2027">
        <v>2026</v>
      </c>
      <c r="D2027">
        <v>5.2</v>
      </c>
      <c r="E2027">
        <v>7.5</v>
      </c>
      <c r="F2027">
        <v>-105.5</v>
      </c>
      <c r="G2027">
        <v>25</v>
      </c>
      <c r="H2027">
        <v>-102</v>
      </c>
      <c r="I2027">
        <v>0.50495000000000001</v>
      </c>
      <c r="J2027">
        <v>-105</v>
      </c>
      <c r="K2027">
        <v>-102</v>
      </c>
      <c r="L2027">
        <v>0.32085561499999998</v>
      </c>
      <c r="M2027">
        <v>22</v>
      </c>
      <c r="N2027">
        <v>-108</v>
      </c>
      <c r="O2027">
        <v>0.519231</v>
      </c>
      <c r="P2027">
        <v>-105</v>
      </c>
      <c r="Q2027">
        <v>-108</v>
      </c>
      <c r="R2027" s="99">
        <v>0.52891526200000005</v>
      </c>
      <c r="S2027" s="102">
        <f t="shared" si="143"/>
        <v>112.27603429597843</v>
      </c>
      <c r="T2027" s="99">
        <v>0.41519879199999998</v>
      </c>
      <c r="U2027" s="102">
        <f t="shared" si="144"/>
        <v>-140.84848493489835</v>
      </c>
      <c r="V2027">
        <v>0.61504999999999999</v>
      </c>
      <c r="W2027" s="100">
        <f t="shared" si="145"/>
        <v>-159.77399662293803</v>
      </c>
      <c r="X2027">
        <v>0.51841300000000001</v>
      </c>
      <c r="Y2027" s="100">
        <f t="shared" si="145"/>
        <v>-107.6468010972057</v>
      </c>
      <c r="Z2027">
        <v>0.51841300000000001</v>
      </c>
      <c r="AA2027" s="100">
        <f t="shared" si="146"/>
        <v>-107.6468010972057</v>
      </c>
      <c r="AB2027">
        <v>0.65495000000000003</v>
      </c>
      <c r="AC2027">
        <v>1</v>
      </c>
      <c r="AD2027">
        <v>5</v>
      </c>
      <c r="AE2027">
        <v>2</v>
      </c>
      <c r="AF2027" t="s">
        <v>228</v>
      </c>
      <c r="AG2027" s="99" t="s">
        <v>326</v>
      </c>
      <c r="AH2027">
        <v>-1</v>
      </c>
      <c r="AI2027">
        <v>7</v>
      </c>
      <c r="AJ2027">
        <v>-1</v>
      </c>
    </row>
    <row r="2028" spans="1:36" x14ac:dyDescent="0.2">
      <c r="A2028">
        <v>823303</v>
      </c>
      <c r="B2028" s="85">
        <v>46150</v>
      </c>
      <c r="C2028">
        <v>2026</v>
      </c>
      <c r="D2028">
        <v>5.2</v>
      </c>
      <c r="E2028">
        <v>8</v>
      </c>
      <c r="F2028">
        <v>-105</v>
      </c>
      <c r="G2028">
        <v>23</v>
      </c>
      <c r="H2028">
        <v>-135</v>
      </c>
      <c r="I2028">
        <v>0.57446799999999998</v>
      </c>
      <c r="J2028">
        <v>-143</v>
      </c>
      <c r="K2028">
        <v>-135</v>
      </c>
      <c r="L2028">
        <v>0.30313439199999997</v>
      </c>
      <c r="M2028">
        <v>26</v>
      </c>
      <c r="N2028">
        <v>122</v>
      </c>
      <c r="O2028">
        <v>0.45045000000000002</v>
      </c>
      <c r="P2028">
        <v>129</v>
      </c>
      <c r="Q2028">
        <v>122</v>
      </c>
      <c r="R2028" s="99">
        <v>0.53113331799999997</v>
      </c>
      <c r="S2028" s="102">
        <f t="shared" si="143"/>
        <v>113.28024327392919</v>
      </c>
      <c r="T2028" s="99">
        <v>0.36235206599999997</v>
      </c>
      <c r="U2028" s="102">
        <f t="shared" si="144"/>
        <v>-175.97469252459021</v>
      </c>
      <c r="V2028">
        <v>0.61428700000000003</v>
      </c>
      <c r="W2028" s="100">
        <f t="shared" si="145"/>
        <v>-159.26012345967081</v>
      </c>
      <c r="X2028">
        <v>0.54669000000000001</v>
      </c>
      <c r="Y2028" s="100">
        <f t="shared" si="145"/>
        <v>-120.59958968476319</v>
      </c>
      <c r="Z2028">
        <v>0.54669000000000001</v>
      </c>
      <c r="AA2028" s="100">
        <f t="shared" si="146"/>
        <v>-120.59958968476319</v>
      </c>
      <c r="AB2028">
        <v>0.42446800000000001</v>
      </c>
      <c r="AC2028">
        <v>-1</v>
      </c>
      <c r="AD2028">
        <v>0</v>
      </c>
      <c r="AE2028">
        <v>6</v>
      </c>
      <c r="AF2028" t="s">
        <v>224</v>
      </c>
      <c r="AG2028" s="99" t="s">
        <v>324</v>
      </c>
      <c r="AH2028">
        <v>-1</v>
      </c>
      <c r="AI2028">
        <v>6</v>
      </c>
      <c r="AJ2028">
        <v>-1</v>
      </c>
    </row>
    <row r="2029" spans="1:36" x14ac:dyDescent="0.2">
      <c r="A2029">
        <v>823794</v>
      </c>
      <c r="B2029" s="85">
        <v>46150</v>
      </c>
      <c r="C2029">
        <v>2026</v>
      </c>
      <c r="D2029">
        <v>5.2</v>
      </c>
      <c r="E2029">
        <v>7.5</v>
      </c>
      <c r="F2029">
        <v>-104.5</v>
      </c>
      <c r="G2029">
        <v>17</v>
      </c>
      <c r="H2029">
        <v>103</v>
      </c>
      <c r="I2029">
        <v>0.49261100000000002</v>
      </c>
      <c r="J2029">
        <v>113</v>
      </c>
      <c r="K2029">
        <v>103</v>
      </c>
      <c r="L2029">
        <v>0.32447985800000001</v>
      </c>
      <c r="M2029">
        <v>19</v>
      </c>
      <c r="N2029">
        <v>-113</v>
      </c>
      <c r="O2029">
        <v>0.53051599999999999</v>
      </c>
      <c r="P2029">
        <v>-124</v>
      </c>
      <c r="Q2029">
        <v>-113</v>
      </c>
      <c r="R2029" s="99">
        <v>0.52062178000000003</v>
      </c>
      <c r="S2029" s="102">
        <f t="shared" si="143"/>
        <v>108.60355316100929</v>
      </c>
      <c r="T2029" s="99">
        <v>0.45728484200000002</v>
      </c>
      <c r="U2029" s="102">
        <f t="shared" si="144"/>
        <v>-118.68207912301629</v>
      </c>
      <c r="V2029">
        <v>0.44353999999999999</v>
      </c>
      <c r="W2029" s="100">
        <f t="shared" si="145"/>
        <v>125.45880867565495</v>
      </c>
      <c r="X2029">
        <v>0.46947100000000003</v>
      </c>
      <c r="Y2029" s="100">
        <f t="shared" si="145"/>
        <v>113.00570216264688</v>
      </c>
      <c r="Z2029">
        <v>0.46947100000000003</v>
      </c>
      <c r="AA2029" s="100">
        <f t="shared" si="146"/>
        <v>113.00570216264688</v>
      </c>
      <c r="AB2029">
        <v>0.64261100000000004</v>
      </c>
      <c r="AC2029">
        <v>1</v>
      </c>
      <c r="AD2029">
        <v>6</v>
      </c>
      <c r="AE2029">
        <v>0</v>
      </c>
      <c r="AF2029" t="s">
        <v>224</v>
      </c>
      <c r="AG2029" s="99" t="s">
        <v>326</v>
      </c>
      <c r="AH2029">
        <v>-1</v>
      </c>
      <c r="AI2029">
        <v>6</v>
      </c>
      <c r="AJ2029">
        <v>-1</v>
      </c>
    </row>
    <row r="2030" spans="1:36" x14ac:dyDescent="0.2">
      <c r="A2030">
        <v>823871</v>
      </c>
      <c r="B2030" s="85">
        <v>46150</v>
      </c>
      <c r="C2030">
        <v>2026</v>
      </c>
      <c r="D2030">
        <v>5.2</v>
      </c>
      <c r="E2030">
        <v>8.5</v>
      </c>
      <c r="F2030">
        <v>100</v>
      </c>
      <c r="G2030">
        <v>11</v>
      </c>
      <c r="H2030">
        <v>-138</v>
      </c>
      <c r="I2030">
        <v>0.57983200000000001</v>
      </c>
      <c r="J2030">
        <v>-126</v>
      </c>
      <c r="K2030">
        <v>-138</v>
      </c>
      <c r="L2030">
        <v>0.35061088499999998</v>
      </c>
      <c r="M2030">
        <v>16</v>
      </c>
      <c r="N2030">
        <v>118</v>
      </c>
      <c r="O2030">
        <v>0.45871600000000001</v>
      </c>
      <c r="P2030">
        <v>108</v>
      </c>
      <c r="Q2030">
        <v>118</v>
      </c>
      <c r="R2030" s="99">
        <v>0.49500171900000001</v>
      </c>
      <c r="S2030" s="102">
        <f t="shared" si="143"/>
        <v>-102.01950046157313</v>
      </c>
      <c r="T2030" s="99">
        <v>0.52525411200000005</v>
      </c>
      <c r="U2030" s="102">
        <f t="shared" si="144"/>
        <v>110.63900189062829</v>
      </c>
      <c r="V2030">
        <v>0.5</v>
      </c>
      <c r="W2030" s="100">
        <f t="shared" si="145"/>
        <v>-100</v>
      </c>
      <c r="X2030">
        <v>0.5</v>
      </c>
      <c r="Y2030" s="100">
        <f t="shared" si="145"/>
        <v>-100</v>
      </c>
      <c r="Z2030">
        <v>0.5</v>
      </c>
      <c r="AA2030" s="100">
        <f t="shared" si="146"/>
        <v>-100</v>
      </c>
      <c r="AB2030">
        <v>0.42983199999999999</v>
      </c>
      <c r="AC2030">
        <v>-1</v>
      </c>
      <c r="AD2030">
        <v>2</v>
      </c>
      <c r="AE2030">
        <v>3</v>
      </c>
      <c r="AF2030" t="s">
        <v>222</v>
      </c>
      <c r="AG2030" s="99" t="s">
        <v>324</v>
      </c>
      <c r="AH2030">
        <v>-1</v>
      </c>
      <c r="AI2030">
        <v>5</v>
      </c>
      <c r="AJ2030">
        <v>-1</v>
      </c>
    </row>
    <row r="2031" spans="1:36" x14ac:dyDescent="0.2">
      <c r="A2031">
        <v>823957</v>
      </c>
      <c r="B2031" s="85">
        <v>46150</v>
      </c>
      <c r="C2031">
        <v>2026</v>
      </c>
      <c r="D2031">
        <v>5.2</v>
      </c>
      <c r="E2031">
        <v>8</v>
      </c>
      <c r="F2031">
        <v>-105</v>
      </c>
      <c r="G2031">
        <v>14</v>
      </c>
      <c r="H2031">
        <v>-105</v>
      </c>
      <c r="I2031">
        <v>0.51219499999999996</v>
      </c>
      <c r="J2031">
        <v>-114</v>
      </c>
      <c r="K2031">
        <v>-105</v>
      </c>
      <c r="L2031">
        <v>0.32283795100000001</v>
      </c>
      <c r="M2031">
        <v>0</v>
      </c>
      <c r="N2031">
        <v>-105</v>
      </c>
      <c r="O2031">
        <v>0.51219499999999996</v>
      </c>
      <c r="P2031">
        <v>103</v>
      </c>
      <c r="Q2031">
        <v>-105</v>
      </c>
      <c r="R2031" s="99">
        <v>0.48471047499999997</v>
      </c>
      <c r="S2031" s="102">
        <f t="shared" si="143"/>
        <v>-106.30872481144544</v>
      </c>
      <c r="T2031" s="99">
        <v>0.57262765199999999</v>
      </c>
      <c r="U2031" s="102">
        <f t="shared" si="144"/>
        <v>133.98799774476751</v>
      </c>
      <c r="V2031">
        <v>0.507351</v>
      </c>
      <c r="W2031" s="100">
        <f t="shared" si="145"/>
        <v>-102.98427480823061</v>
      </c>
      <c r="X2031">
        <v>0.62118700000000004</v>
      </c>
      <c r="Y2031" s="100">
        <f t="shared" si="145"/>
        <v>-163.98249268108543</v>
      </c>
      <c r="Z2031">
        <v>0.62118700000000004</v>
      </c>
      <c r="AA2031" s="100">
        <f t="shared" si="146"/>
        <v>-163.98249268108543</v>
      </c>
      <c r="AB2031">
        <v>0.66219499999999998</v>
      </c>
      <c r="AC2031">
        <v>1</v>
      </c>
      <c r="AD2031">
        <v>3</v>
      </c>
      <c r="AE2031">
        <v>1</v>
      </c>
      <c r="AF2031" t="s">
        <v>225</v>
      </c>
      <c r="AG2031" s="99" t="s">
        <v>326</v>
      </c>
      <c r="AH2031">
        <v>-1</v>
      </c>
      <c r="AI2031">
        <v>4</v>
      </c>
      <c r="AJ2031">
        <v>-1</v>
      </c>
    </row>
    <row r="2032" spans="1:36" x14ac:dyDescent="0.2">
      <c r="A2032">
        <v>824116</v>
      </c>
      <c r="B2032" s="85">
        <v>46150</v>
      </c>
      <c r="C2032">
        <v>2026</v>
      </c>
      <c r="D2032">
        <v>5.2</v>
      </c>
      <c r="E2032">
        <v>8.5</v>
      </c>
      <c r="F2032">
        <v>-104.5</v>
      </c>
      <c r="G2032">
        <v>13</v>
      </c>
      <c r="H2032">
        <v>-138</v>
      </c>
      <c r="I2032">
        <v>0.57983200000000001</v>
      </c>
      <c r="J2032">
        <v>-137</v>
      </c>
      <c r="K2032">
        <v>-138</v>
      </c>
      <c r="L2032">
        <v>0.32365466500000001</v>
      </c>
      <c r="M2032">
        <v>10</v>
      </c>
      <c r="N2032">
        <v>125</v>
      </c>
      <c r="O2032">
        <v>0.44444400000000001</v>
      </c>
      <c r="P2032">
        <v>124</v>
      </c>
      <c r="Q2032">
        <v>125</v>
      </c>
      <c r="R2032" s="99">
        <v>0.50591104600000003</v>
      </c>
      <c r="S2032" s="102">
        <f t="shared" si="143"/>
        <v>102.39270518077603</v>
      </c>
      <c r="T2032" s="99">
        <v>0.36787072199999998</v>
      </c>
      <c r="U2032" s="102">
        <f t="shared" si="144"/>
        <v>-171.83462564329875</v>
      </c>
      <c r="V2032">
        <v>0.57015099999999996</v>
      </c>
      <c r="W2032" s="100">
        <f t="shared" si="145"/>
        <v>-132.63983398821443</v>
      </c>
      <c r="X2032">
        <v>0.51388</v>
      </c>
      <c r="Y2032" s="100">
        <f t="shared" si="145"/>
        <v>-105.71052415041552</v>
      </c>
      <c r="Z2032">
        <v>0.51388</v>
      </c>
      <c r="AA2032" s="100">
        <f t="shared" si="146"/>
        <v>-105.71052415041552</v>
      </c>
      <c r="AB2032">
        <v>0.72983200000000004</v>
      </c>
      <c r="AC2032">
        <v>1</v>
      </c>
      <c r="AD2032">
        <v>4</v>
      </c>
      <c r="AE2032">
        <v>3</v>
      </c>
      <c r="AF2032" t="s">
        <v>222</v>
      </c>
      <c r="AG2032" s="99" t="s">
        <v>325</v>
      </c>
      <c r="AH2032">
        <v>1</v>
      </c>
      <c r="AI2032">
        <v>7</v>
      </c>
      <c r="AJ2032">
        <v>-1</v>
      </c>
    </row>
    <row r="2033" spans="1:36" x14ac:dyDescent="0.2">
      <c r="A2033">
        <v>824443</v>
      </c>
      <c r="B2033" s="85">
        <v>46150</v>
      </c>
      <c r="C2033">
        <v>2026</v>
      </c>
      <c r="D2033">
        <v>5.2</v>
      </c>
      <c r="E2033">
        <v>7.5</v>
      </c>
      <c r="F2033">
        <v>-104.5</v>
      </c>
      <c r="G2033">
        <v>7</v>
      </c>
      <c r="H2033">
        <v>-141</v>
      </c>
      <c r="I2033">
        <v>0.58506199999999997</v>
      </c>
      <c r="J2033">
        <v>-141</v>
      </c>
      <c r="K2033">
        <v>-141</v>
      </c>
      <c r="L2033">
        <v>0.30274477700000002</v>
      </c>
      <c r="M2033">
        <v>15</v>
      </c>
      <c r="N2033">
        <v>127</v>
      </c>
      <c r="O2033">
        <v>0.440529</v>
      </c>
      <c r="P2033">
        <v>127</v>
      </c>
      <c r="Q2033">
        <v>127</v>
      </c>
      <c r="R2033" s="99">
        <v>0.48002538099999997</v>
      </c>
      <c r="S2033" s="102">
        <f t="shared" si="143"/>
        <v>-108.32231785677186</v>
      </c>
      <c r="T2033" s="99">
        <v>0.47662670699999998</v>
      </c>
      <c r="U2033" s="102">
        <f t="shared" si="144"/>
        <v>-109.80779828604948</v>
      </c>
      <c r="V2033">
        <v>0.56896199999999997</v>
      </c>
      <c r="W2033" s="100">
        <f t="shared" si="145"/>
        <v>-131.99810689544771</v>
      </c>
      <c r="X2033">
        <v>0.56084900000000004</v>
      </c>
      <c r="Y2033" s="100">
        <f t="shared" si="145"/>
        <v>-127.71210813592593</v>
      </c>
      <c r="Z2033">
        <v>0.56084900000000004</v>
      </c>
      <c r="AA2033" s="100">
        <f t="shared" si="146"/>
        <v>-127.71210813592593</v>
      </c>
      <c r="AB2033">
        <v>0.73506199999999999</v>
      </c>
      <c r="AC2033">
        <v>1</v>
      </c>
      <c r="AD2033">
        <v>6</v>
      </c>
      <c r="AE2033">
        <v>4</v>
      </c>
      <c r="AF2033" t="s">
        <v>225</v>
      </c>
      <c r="AG2033" s="99" t="s">
        <v>325</v>
      </c>
      <c r="AH2033">
        <v>1</v>
      </c>
      <c r="AI2033">
        <v>10</v>
      </c>
      <c r="AJ2033">
        <v>1</v>
      </c>
    </row>
    <row r="2034" spans="1:36" x14ac:dyDescent="0.2">
      <c r="A2034">
        <v>824522</v>
      </c>
      <c r="B2034" s="85">
        <v>46150</v>
      </c>
      <c r="C2034">
        <v>2026</v>
      </c>
      <c r="D2034">
        <v>5.2</v>
      </c>
      <c r="E2034">
        <v>9</v>
      </c>
      <c r="F2034">
        <v>-108</v>
      </c>
      <c r="G2034">
        <v>6</v>
      </c>
      <c r="H2034">
        <v>-134</v>
      </c>
      <c r="I2034">
        <v>0.57264999999999999</v>
      </c>
      <c r="J2034">
        <v>-126</v>
      </c>
      <c r="K2034">
        <v>-134</v>
      </c>
      <c r="L2034">
        <v>0.333208536</v>
      </c>
      <c r="M2034">
        <v>12</v>
      </c>
      <c r="N2034">
        <v>114</v>
      </c>
      <c r="O2034">
        <v>0.46728999999999998</v>
      </c>
      <c r="P2034">
        <v>108</v>
      </c>
      <c r="Q2034">
        <v>114</v>
      </c>
      <c r="R2034" s="99">
        <v>0.496275829</v>
      </c>
      <c r="S2034" s="102">
        <f t="shared" si="143"/>
        <v>-101.50084722340971</v>
      </c>
      <c r="T2034" s="99">
        <v>0.43787748900000001</v>
      </c>
      <c r="U2034" s="102">
        <f t="shared" si="144"/>
        <v>-128.3743798485151</v>
      </c>
      <c r="V2034">
        <v>0.5</v>
      </c>
      <c r="W2034" s="100">
        <f t="shared" si="145"/>
        <v>-100</v>
      </c>
      <c r="X2034">
        <v>0.5</v>
      </c>
      <c r="Y2034" s="100">
        <f t="shared" si="145"/>
        <v>-100</v>
      </c>
      <c r="Z2034">
        <v>0.5</v>
      </c>
      <c r="AA2034" s="100">
        <f t="shared" si="146"/>
        <v>-100</v>
      </c>
      <c r="AB2034">
        <v>0.42265000000000003</v>
      </c>
      <c r="AC2034">
        <v>-1</v>
      </c>
      <c r="AD2034">
        <v>0</v>
      </c>
      <c r="AE2034">
        <v>10</v>
      </c>
      <c r="AF2034" t="s">
        <v>229</v>
      </c>
      <c r="AG2034" s="99" t="s">
        <v>324</v>
      </c>
      <c r="AH2034">
        <v>-1</v>
      </c>
      <c r="AI2034">
        <v>10</v>
      </c>
      <c r="AJ2034">
        <v>1</v>
      </c>
    </row>
    <row r="2035" spans="1:36" x14ac:dyDescent="0.2">
      <c r="A2035">
        <v>824607</v>
      </c>
      <c r="B2035" s="85">
        <v>46150</v>
      </c>
      <c r="C2035">
        <v>2026</v>
      </c>
      <c r="D2035">
        <v>5.2</v>
      </c>
      <c r="E2035">
        <v>8</v>
      </c>
      <c r="F2035">
        <v>-104.5</v>
      </c>
      <c r="G2035">
        <v>9</v>
      </c>
      <c r="H2035">
        <v>119</v>
      </c>
      <c r="I2035">
        <v>0.456621</v>
      </c>
      <c r="J2035">
        <v>118</v>
      </c>
      <c r="K2035">
        <v>119</v>
      </c>
      <c r="L2035">
        <v>0.33585476600000003</v>
      </c>
      <c r="M2035">
        <v>24</v>
      </c>
      <c r="N2035">
        <v>-130</v>
      </c>
      <c r="O2035">
        <v>0.56521699999999997</v>
      </c>
      <c r="P2035">
        <v>-129</v>
      </c>
      <c r="Q2035">
        <v>-130</v>
      </c>
      <c r="R2035" s="99">
        <v>0.479270315</v>
      </c>
      <c r="S2035" s="102">
        <f t="shared" si="143"/>
        <v>-108.65051907085046</v>
      </c>
      <c r="T2035" s="99">
        <v>0.497525891</v>
      </c>
      <c r="U2035" s="102">
        <f t="shared" si="144"/>
        <v>-100.9945649240594</v>
      </c>
      <c r="V2035">
        <v>0.43886500000000001</v>
      </c>
      <c r="W2035" s="100">
        <f t="shared" si="145"/>
        <v>127.86050379957389</v>
      </c>
      <c r="X2035">
        <v>0.43604399999999999</v>
      </c>
      <c r="Y2035" s="100">
        <f t="shared" si="145"/>
        <v>129.33465430094211</v>
      </c>
      <c r="Z2035">
        <v>0.43604399999999999</v>
      </c>
      <c r="AA2035" s="100">
        <f t="shared" si="146"/>
        <v>129.33465430094211</v>
      </c>
      <c r="AB2035">
        <v>0.30662099999999998</v>
      </c>
      <c r="AC2035">
        <v>-1</v>
      </c>
      <c r="AD2035">
        <v>8</v>
      </c>
      <c r="AE2035">
        <v>12</v>
      </c>
      <c r="AF2035" t="s">
        <v>227</v>
      </c>
      <c r="AG2035" s="99" t="s">
        <v>323</v>
      </c>
      <c r="AH2035">
        <v>1</v>
      </c>
      <c r="AI2035">
        <v>20</v>
      </c>
      <c r="AJ2035">
        <v>1</v>
      </c>
    </row>
    <row r="2036" spans="1:36" x14ac:dyDescent="0.2">
      <c r="A2036">
        <v>824768</v>
      </c>
      <c r="B2036" s="85">
        <v>46150</v>
      </c>
      <c r="C2036">
        <v>2026</v>
      </c>
      <c r="D2036">
        <v>5.2</v>
      </c>
      <c r="E2036">
        <v>8.5</v>
      </c>
      <c r="F2036">
        <v>-104.5</v>
      </c>
      <c r="G2036">
        <v>3</v>
      </c>
      <c r="H2036">
        <v>-127</v>
      </c>
      <c r="I2036">
        <v>0.55947100000000005</v>
      </c>
      <c r="J2036">
        <v>-132</v>
      </c>
      <c r="K2036">
        <v>-127</v>
      </c>
      <c r="L2036">
        <v>0.34564541199999999</v>
      </c>
      <c r="M2036">
        <v>27</v>
      </c>
      <c r="N2036">
        <v>115</v>
      </c>
      <c r="O2036">
        <v>0.46511599999999997</v>
      </c>
      <c r="P2036">
        <v>119</v>
      </c>
      <c r="Q2036">
        <v>115</v>
      </c>
      <c r="R2036" s="99">
        <v>0.51290614999999995</v>
      </c>
      <c r="S2036" s="102">
        <f t="shared" si="143"/>
        <v>105.29924572030625</v>
      </c>
      <c r="T2036" s="99">
        <v>0.51058606900000003</v>
      </c>
      <c r="U2036" s="102">
        <f t="shared" si="144"/>
        <v>104.32601866414792</v>
      </c>
      <c r="V2036">
        <v>0.63314999999999999</v>
      </c>
      <c r="W2036" s="100">
        <f t="shared" si="145"/>
        <v>-172.59097723865341</v>
      </c>
      <c r="X2036">
        <v>0.55212399999999995</v>
      </c>
      <c r="Y2036" s="100">
        <f t="shared" si="145"/>
        <v>-123.27608534505083</v>
      </c>
      <c r="Z2036">
        <v>0.55212399999999995</v>
      </c>
      <c r="AA2036" s="100">
        <f t="shared" si="146"/>
        <v>-123.27608534505083</v>
      </c>
      <c r="AB2036">
        <v>0.70947099999999996</v>
      </c>
      <c r="AC2036">
        <v>1</v>
      </c>
      <c r="AD2036">
        <v>2</v>
      </c>
      <c r="AE2036">
        <v>0</v>
      </c>
      <c r="AF2036" t="s">
        <v>225</v>
      </c>
      <c r="AG2036" s="99" t="s">
        <v>325</v>
      </c>
      <c r="AH2036">
        <v>1</v>
      </c>
      <c r="AI2036">
        <v>2</v>
      </c>
      <c r="AJ2036">
        <v>-1</v>
      </c>
    </row>
    <row r="2037" spans="1:36" x14ac:dyDescent="0.2">
      <c r="A2037">
        <v>824846</v>
      </c>
      <c r="B2037" s="85">
        <v>46150</v>
      </c>
      <c r="C2037">
        <v>2026</v>
      </c>
      <c r="D2037">
        <v>5.2</v>
      </c>
      <c r="E2037">
        <v>9.5</v>
      </c>
      <c r="F2037">
        <v>-104</v>
      </c>
      <c r="G2037">
        <v>2</v>
      </c>
      <c r="H2037">
        <v>-124</v>
      </c>
      <c r="I2037">
        <v>0.55357100000000004</v>
      </c>
      <c r="J2037">
        <v>-131</v>
      </c>
      <c r="K2037">
        <v>-124</v>
      </c>
      <c r="L2037">
        <v>0.32065001999999998</v>
      </c>
      <c r="M2037">
        <v>20</v>
      </c>
      <c r="N2037">
        <v>112</v>
      </c>
      <c r="O2037">
        <v>0.47169800000000001</v>
      </c>
      <c r="P2037">
        <v>118</v>
      </c>
      <c r="Q2037">
        <v>112</v>
      </c>
      <c r="R2037" s="99">
        <v>0.53236233899999996</v>
      </c>
      <c r="S2037" s="102">
        <f t="shared" si="143"/>
        <v>113.84077532626269</v>
      </c>
      <c r="T2037" s="99">
        <v>0.47143269799999998</v>
      </c>
      <c r="U2037" s="102">
        <f t="shared" si="144"/>
        <v>-112.11935536978812</v>
      </c>
      <c r="V2037">
        <v>0.58313800000000005</v>
      </c>
      <c r="W2037" s="100">
        <f t="shared" si="145"/>
        <v>-139.88754072091007</v>
      </c>
      <c r="X2037">
        <v>0.51889099999999999</v>
      </c>
      <c r="Y2037" s="100">
        <f t="shared" si="145"/>
        <v>-107.8531060528903</v>
      </c>
      <c r="Z2037">
        <v>0.51889099999999999</v>
      </c>
      <c r="AA2037" s="100">
        <f t="shared" si="146"/>
        <v>-107.8531060528903</v>
      </c>
      <c r="AB2037">
        <v>0.40357100000000001</v>
      </c>
      <c r="AC2037">
        <v>-1</v>
      </c>
      <c r="AD2037">
        <v>3</v>
      </c>
      <c r="AE2037">
        <v>4</v>
      </c>
      <c r="AF2037" t="s">
        <v>222</v>
      </c>
      <c r="AG2037" s="99" t="s">
        <v>324</v>
      </c>
      <c r="AH2037">
        <v>-1</v>
      </c>
      <c r="AI2037">
        <v>7</v>
      </c>
      <c r="AJ2037">
        <v>-1</v>
      </c>
    </row>
    <row r="2038" spans="1:36" x14ac:dyDescent="0.2">
      <c r="A2038">
        <v>825088</v>
      </c>
      <c r="B2038" s="85">
        <v>46150</v>
      </c>
      <c r="C2038">
        <v>2026</v>
      </c>
      <c r="D2038">
        <v>5.2</v>
      </c>
      <c r="E2038">
        <v>9</v>
      </c>
      <c r="F2038">
        <v>-105</v>
      </c>
      <c r="G2038">
        <v>1</v>
      </c>
      <c r="H2038">
        <v>106</v>
      </c>
      <c r="I2038">
        <v>0.48543700000000001</v>
      </c>
      <c r="J2038">
        <v>116</v>
      </c>
      <c r="K2038">
        <v>106</v>
      </c>
      <c r="L2038">
        <v>0.340368381</v>
      </c>
      <c r="M2038">
        <v>18</v>
      </c>
      <c r="N2038">
        <v>-116</v>
      </c>
      <c r="O2038">
        <v>0.53703699999999999</v>
      </c>
      <c r="P2038">
        <v>-127</v>
      </c>
      <c r="Q2038">
        <v>-116</v>
      </c>
      <c r="R2038" s="99">
        <v>0.49445661099999999</v>
      </c>
      <c r="S2038" s="102">
        <f t="shared" si="143"/>
        <v>-102.24221453477544</v>
      </c>
      <c r="T2038" s="99">
        <v>0.58522355199999998</v>
      </c>
      <c r="U2038" s="102">
        <f t="shared" si="144"/>
        <v>141.09372767472081</v>
      </c>
      <c r="V2038">
        <v>0.46886699999999998</v>
      </c>
      <c r="W2038" s="100">
        <f t="shared" si="145"/>
        <v>113.28009862071762</v>
      </c>
      <c r="X2038">
        <v>0.517625</v>
      </c>
      <c r="Y2038" s="100">
        <f t="shared" si="145"/>
        <v>-107.30759264058045</v>
      </c>
      <c r="Z2038">
        <v>0.517625</v>
      </c>
      <c r="AA2038" s="100">
        <f t="shared" si="146"/>
        <v>-107.30759264058045</v>
      </c>
      <c r="AB2038">
        <v>0.33543699999999999</v>
      </c>
      <c r="AC2038">
        <v>-1</v>
      </c>
      <c r="AD2038">
        <v>1</v>
      </c>
      <c r="AE2038">
        <v>3</v>
      </c>
      <c r="AF2038" t="s">
        <v>225</v>
      </c>
      <c r="AG2038" s="99" t="s">
        <v>323</v>
      </c>
      <c r="AH2038">
        <v>1</v>
      </c>
      <c r="AI2038">
        <v>4</v>
      </c>
      <c r="AJ2038">
        <v>-1</v>
      </c>
    </row>
    <row r="2039" spans="1:36" x14ac:dyDescent="0.2">
      <c r="A2039">
        <v>822905</v>
      </c>
      <c r="B2039" s="85">
        <v>46151</v>
      </c>
      <c r="C2039">
        <v>2026</v>
      </c>
      <c r="D2039">
        <v>5.2</v>
      </c>
      <c r="E2039">
        <v>8</v>
      </c>
      <c r="F2039">
        <v>-105.5</v>
      </c>
      <c r="G2039">
        <v>28</v>
      </c>
      <c r="H2039">
        <v>115</v>
      </c>
      <c r="I2039">
        <v>0.46511599999999997</v>
      </c>
      <c r="J2039">
        <v>120</v>
      </c>
      <c r="K2039">
        <v>115</v>
      </c>
      <c r="L2039">
        <v>0.33222175900000001</v>
      </c>
      <c r="M2039">
        <v>5</v>
      </c>
      <c r="N2039">
        <v>-126</v>
      </c>
      <c r="O2039">
        <v>0.55752199999999996</v>
      </c>
      <c r="P2039">
        <v>-132</v>
      </c>
      <c r="Q2039">
        <v>-126</v>
      </c>
      <c r="R2039" s="99">
        <v>0.52525421299999997</v>
      </c>
      <c r="S2039" s="102">
        <f t="shared" si="143"/>
        <v>110.6390467031148</v>
      </c>
      <c r="T2039" s="99">
        <v>0.51441441200000004</v>
      </c>
      <c r="U2039" s="102">
        <f t="shared" si="144"/>
        <v>105.93691919868103</v>
      </c>
      <c r="V2039">
        <v>0.54350299999999996</v>
      </c>
      <c r="W2039" s="100">
        <f t="shared" si="145"/>
        <v>-119.05948998569539</v>
      </c>
      <c r="X2039">
        <v>0.45484799999999997</v>
      </c>
      <c r="Y2039" s="100">
        <f t="shared" si="145"/>
        <v>119.85366540030958</v>
      </c>
      <c r="Z2039">
        <v>0.45484799999999997</v>
      </c>
      <c r="AA2039" s="100">
        <f t="shared" si="146"/>
        <v>119.85366540030958</v>
      </c>
      <c r="AB2039">
        <v>0.615116</v>
      </c>
      <c r="AC2039">
        <v>1</v>
      </c>
      <c r="AD2039">
        <v>6</v>
      </c>
      <c r="AE2039">
        <v>0</v>
      </c>
      <c r="AF2039" t="s">
        <v>224</v>
      </c>
      <c r="AG2039" s="99" t="s">
        <v>326</v>
      </c>
      <c r="AH2039">
        <v>-1</v>
      </c>
      <c r="AI2039">
        <v>6</v>
      </c>
      <c r="AJ2039">
        <v>-1</v>
      </c>
    </row>
    <row r="2040" spans="1:36" x14ac:dyDescent="0.2">
      <c r="A2040">
        <v>823224</v>
      </c>
      <c r="B2040" s="85">
        <v>46151</v>
      </c>
      <c r="C2040">
        <v>2026</v>
      </c>
      <c r="D2040">
        <v>5.2</v>
      </c>
      <c r="E2040">
        <v>7</v>
      </c>
      <c r="F2040">
        <v>-104.5</v>
      </c>
      <c r="G2040">
        <v>25</v>
      </c>
      <c r="H2040">
        <v>-104</v>
      </c>
      <c r="I2040">
        <v>0.50980400000000003</v>
      </c>
      <c r="J2040">
        <v>-103</v>
      </c>
      <c r="K2040">
        <v>-104</v>
      </c>
      <c r="L2040">
        <v>0.32085561499999998</v>
      </c>
      <c r="M2040">
        <v>22</v>
      </c>
      <c r="N2040">
        <v>-106</v>
      </c>
      <c r="O2040">
        <v>0.51456299999999999</v>
      </c>
      <c r="P2040">
        <v>-107</v>
      </c>
      <c r="Q2040">
        <v>-106</v>
      </c>
      <c r="R2040" s="99">
        <v>0.52396217300000003</v>
      </c>
      <c r="S2040" s="102">
        <f t="shared" si="143"/>
        <v>110.06733987969406</v>
      </c>
      <c r="T2040" s="99">
        <v>0.51708688599999997</v>
      </c>
      <c r="U2040" s="102">
        <f t="shared" si="144"/>
        <v>107.07658810855982</v>
      </c>
      <c r="V2040">
        <v>0.56881000000000004</v>
      </c>
      <c r="W2040" s="100">
        <f t="shared" si="145"/>
        <v>-131.9163245900879</v>
      </c>
      <c r="X2040">
        <v>0.49783300000000003</v>
      </c>
      <c r="Y2040" s="100">
        <f t="shared" si="145"/>
        <v>100.8705730636579</v>
      </c>
      <c r="Z2040">
        <v>0.49783300000000003</v>
      </c>
      <c r="AA2040" s="100">
        <f t="shared" si="146"/>
        <v>100.8705730636579</v>
      </c>
      <c r="AB2040">
        <v>0.35980400000000001</v>
      </c>
      <c r="AC2040">
        <v>-1</v>
      </c>
      <c r="AD2040">
        <v>3</v>
      </c>
      <c r="AE2040">
        <v>13</v>
      </c>
      <c r="AF2040" t="s">
        <v>229</v>
      </c>
      <c r="AG2040" s="99" t="s">
        <v>323</v>
      </c>
      <c r="AH2040">
        <v>1</v>
      </c>
      <c r="AI2040">
        <v>16</v>
      </c>
      <c r="AJ2040">
        <v>1</v>
      </c>
    </row>
    <row r="2041" spans="1:36" x14ac:dyDescent="0.2">
      <c r="A2041">
        <v>823304</v>
      </c>
      <c r="B2041" s="85">
        <v>46151</v>
      </c>
      <c r="C2041">
        <v>2026</v>
      </c>
      <c r="D2041">
        <v>5.2</v>
      </c>
      <c r="E2041">
        <v>7.5</v>
      </c>
      <c r="F2041">
        <v>-106</v>
      </c>
      <c r="G2041">
        <v>23</v>
      </c>
      <c r="H2041">
        <v>-129</v>
      </c>
      <c r="I2041">
        <v>0.56331900000000001</v>
      </c>
      <c r="J2041">
        <v>-136</v>
      </c>
      <c r="K2041">
        <v>-129</v>
      </c>
      <c r="L2041">
        <v>0.30313439199999997</v>
      </c>
      <c r="M2041">
        <v>26</v>
      </c>
      <c r="N2041">
        <v>117</v>
      </c>
      <c r="O2041">
        <v>0.46082899999999999</v>
      </c>
      <c r="P2041">
        <v>123</v>
      </c>
      <c r="Q2041">
        <v>117</v>
      </c>
      <c r="R2041" s="99">
        <v>0.53649734000000004</v>
      </c>
      <c r="S2041" s="102">
        <f t="shared" si="143"/>
        <v>115.74849214457585</v>
      </c>
      <c r="T2041" s="99">
        <v>0.53429136899999996</v>
      </c>
      <c r="U2041" s="102">
        <f t="shared" si="144"/>
        <v>114.72653359520835</v>
      </c>
      <c r="V2041">
        <v>0.45898299999999997</v>
      </c>
      <c r="W2041" s="100">
        <f t="shared" si="145"/>
        <v>117.87299311739217</v>
      </c>
      <c r="X2041">
        <v>0.53742999999999996</v>
      </c>
      <c r="Y2041" s="100">
        <f t="shared" si="145"/>
        <v>-116.1834965518732</v>
      </c>
      <c r="Z2041">
        <v>0.53742999999999996</v>
      </c>
      <c r="AA2041" s="100">
        <f t="shared" si="146"/>
        <v>-116.1834965518732</v>
      </c>
      <c r="AB2041">
        <v>0.71331900000000004</v>
      </c>
      <c r="AC2041">
        <v>1</v>
      </c>
      <c r="AD2041">
        <v>4</v>
      </c>
      <c r="AE2041">
        <v>2</v>
      </c>
      <c r="AF2041" t="s">
        <v>225</v>
      </c>
      <c r="AG2041" s="99" t="s">
        <v>325</v>
      </c>
      <c r="AH2041">
        <v>1</v>
      </c>
      <c r="AI2041">
        <v>6</v>
      </c>
      <c r="AJ2041">
        <v>-1</v>
      </c>
    </row>
    <row r="2042" spans="1:36" x14ac:dyDescent="0.2">
      <c r="A2042">
        <v>823792</v>
      </c>
      <c r="B2042" s="85">
        <v>46151</v>
      </c>
      <c r="C2042">
        <v>2026</v>
      </c>
      <c r="D2042">
        <v>5.2</v>
      </c>
      <c r="E2042">
        <v>7.5</v>
      </c>
      <c r="F2042">
        <v>-104.5</v>
      </c>
      <c r="G2042">
        <v>17</v>
      </c>
      <c r="H2042">
        <v>115</v>
      </c>
      <c r="I2042">
        <v>0.46511599999999997</v>
      </c>
      <c r="J2042">
        <v>120</v>
      </c>
      <c r="K2042">
        <v>115</v>
      </c>
      <c r="L2042">
        <v>0.32447985800000001</v>
      </c>
      <c r="M2042">
        <v>19</v>
      </c>
      <c r="N2042">
        <v>-126</v>
      </c>
      <c r="O2042">
        <v>0.55752199999999996</v>
      </c>
      <c r="P2042">
        <v>-132</v>
      </c>
      <c r="Q2042">
        <v>-126</v>
      </c>
      <c r="R2042" s="99">
        <v>0.51866676899999997</v>
      </c>
      <c r="S2042" s="102">
        <f t="shared" ref="S2042:S2105" si="147">IF(R2042&lt;0.5,((1-R2042)/(1-(1-R2042))*-100),(1-(1-R2042))/(1-R2042)*100)</f>
        <v>107.75627685677077</v>
      </c>
      <c r="T2042" s="99">
        <v>0.53229234299999995</v>
      </c>
      <c r="U2042" s="102">
        <f t="shared" ref="U2042:U2105" si="148">IF(T2042&lt;0.5,((1-T2042)/(1-(1-T2042))*-100),(1-(1-T2042))/(1-T2042)*100)</f>
        <v>113.8087724315362</v>
      </c>
      <c r="V2042">
        <v>0.46354699999999999</v>
      </c>
      <c r="W2042" s="100">
        <f t="shared" ref="W2042:Y2105" si="149">IF(V2042&lt;0.5,100*(1-V2042)/V2042,-100*(V2042/(1-V2042)))</f>
        <v>115.727854996365</v>
      </c>
      <c r="X2042">
        <v>0.51221300000000003</v>
      </c>
      <c r="Y2042" s="100">
        <f t="shared" si="149"/>
        <v>-105.00751352537073</v>
      </c>
      <c r="Z2042">
        <v>0.51221300000000003</v>
      </c>
      <c r="AA2042" s="100">
        <f t="shared" si="146"/>
        <v>-105.00751352537073</v>
      </c>
      <c r="AB2042">
        <v>0.615116</v>
      </c>
      <c r="AC2042">
        <v>1</v>
      </c>
      <c r="AD2042">
        <v>4</v>
      </c>
      <c r="AE2042">
        <v>3</v>
      </c>
      <c r="AF2042" t="s">
        <v>222</v>
      </c>
      <c r="AG2042" s="99" t="s">
        <v>326</v>
      </c>
      <c r="AH2042">
        <v>-1</v>
      </c>
      <c r="AI2042">
        <v>7</v>
      </c>
      <c r="AJ2042">
        <v>-1</v>
      </c>
    </row>
    <row r="2043" spans="1:36" x14ac:dyDescent="0.2">
      <c r="A2043">
        <v>824115</v>
      </c>
      <c r="B2043" s="85">
        <v>46151</v>
      </c>
      <c r="C2043">
        <v>2026</v>
      </c>
      <c r="D2043">
        <v>5.2</v>
      </c>
      <c r="E2043">
        <v>9</v>
      </c>
      <c r="F2043">
        <v>-120</v>
      </c>
      <c r="G2043">
        <v>13</v>
      </c>
      <c r="H2043">
        <v>-130</v>
      </c>
      <c r="I2043">
        <v>0.56521699999999997</v>
      </c>
      <c r="J2043">
        <v>-130</v>
      </c>
      <c r="K2043">
        <v>-130</v>
      </c>
      <c r="L2043">
        <v>0.32365466500000001</v>
      </c>
      <c r="M2043">
        <v>10</v>
      </c>
      <c r="N2043">
        <v>110</v>
      </c>
      <c r="O2043">
        <v>0.47619</v>
      </c>
      <c r="P2043">
        <v>110</v>
      </c>
      <c r="Q2043">
        <v>110</v>
      </c>
      <c r="R2043" s="99">
        <v>0.50603344900000002</v>
      </c>
      <c r="S2043" s="102">
        <f t="shared" si="147"/>
        <v>102.44285730998818</v>
      </c>
      <c r="T2043" s="99">
        <v>0.49755062999999999</v>
      </c>
      <c r="U2043" s="102">
        <f t="shared" si="148"/>
        <v>-100.9845711581151</v>
      </c>
      <c r="V2043">
        <v>0.5</v>
      </c>
      <c r="W2043" s="100">
        <f t="shared" si="149"/>
        <v>-100</v>
      </c>
      <c r="X2043">
        <v>0.5</v>
      </c>
      <c r="Y2043" s="100">
        <f t="shared" si="149"/>
        <v>-100</v>
      </c>
      <c r="Z2043">
        <v>0.5</v>
      </c>
      <c r="AA2043" s="100">
        <f t="shared" ref="AA2043:AA2106" si="150">IF(Z2043&lt;0.5,100*(1-Z2043)/Z2043,-100*(Z2043/(1-Z2043)))</f>
        <v>-100</v>
      </c>
      <c r="AB2043">
        <v>0.71521699999999999</v>
      </c>
      <c r="AC2043">
        <v>1</v>
      </c>
      <c r="AD2043">
        <v>5</v>
      </c>
      <c r="AE2043">
        <v>1</v>
      </c>
      <c r="AF2043" t="s">
        <v>227</v>
      </c>
      <c r="AG2043" s="99" t="s">
        <v>325</v>
      </c>
      <c r="AH2043">
        <v>1</v>
      </c>
      <c r="AI2043">
        <v>6</v>
      </c>
      <c r="AJ2043">
        <v>-1</v>
      </c>
    </row>
    <row r="2044" spans="1:36" x14ac:dyDescent="0.2">
      <c r="A2044">
        <v>824444</v>
      </c>
      <c r="B2044" s="85">
        <v>46151</v>
      </c>
      <c r="C2044">
        <v>2026</v>
      </c>
      <c r="D2044">
        <v>5.2</v>
      </c>
      <c r="E2044">
        <v>8</v>
      </c>
      <c r="F2044">
        <v>-104.5</v>
      </c>
      <c r="G2044">
        <v>7</v>
      </c>
      <c r="H2044">
        <v>-117</v>
      </c>
      <c r="I2044">
        <v>0.53917099999999996</v>
      </c>
      <c r="J2044">
        <v>-114</v>
      </c>
      <c r="K2044">
        <v>-117</v>
      </c>
      <c r="L2044">
        <v>0.30274477700000002</v>
      </c>
      <c r="M2044">
        <v>15</v>
      </c>
      <c r="N2044">
        <v>106</v>
      </c>
      <c r="O2044">
        <v>0.48543700000000001</v>
      </c>
      <c r="P2044">
        <v>103</v>
      </c>
      <c r="Q2044">
        <v>106</v>
      </c>
      <c r="R2044" s="99">
        <v>0.48788194699999998</v>
      </c>
      <c r="S2044" s="102">
        <f t="shared" si="147"/>
        <v>-104.96761688950136</v>
      </c>
      <c r="T2044" s="99">
        <v>0.54653975899999996</v>
      </c>
      <c r="U2044" s="102">
        <f t="shared" si="148"/>
        <v>120.52650035970846</v>
      </c>
      <c r="V2044">
        <v>0.50481600000000004</v>
      </c>
      <c r="W2044" s="100">
        <f t="shared" si="149"/>
        <v>-101.945135545575</v>
      </c>
      <c r="X2044">
        <v>0.57874000000000003</v>
      </c>
      <c r="Y2044" s="100">
        <f t="shared" si="149"/>
        <v>-137.38308882875185</v>
      </c>
      <c r="Z2044">
        <v>0.57874000000000003</v>
      </c>
      <c r="AA2044" s="100">
        <f t="shared" si="150"/>
        <v>-137.38308882875185</v>
      </c>
      <c r="AB2044">
        <v>0.38917099999999999</v>
      </c>
      <c r="AC2044">
        <v>-1</v>
      </c>
      <c r="AD2044">
        <v>1</v>
      </c>
      <c r="AE2044">
        <v>2</v>
      </c>
      <c r="AF2044" t="s">
        <v>222</v>
      </c>
      <c r="AG2044" s="99" t="s">
        <v>324</v>
      </c>
      <c r="AH2044">
        <v>-1</v>
      </c>
      <c r="AI2044">
        <v>3</v>
      </c>
      <c r="AJ2044">
        <v>-1</v>
      </c>
    </row>
    <row r="2045" spans="1:36" x14ac:dyDescent="0.2">
      <c r="A2045">
        <v>824606</v>
      </c>
      <c r="B2045" s="85">
        <v>46151</v>
      </c>
      <c r="C2045">
        <v>2026</v>
      </c>
      <c r="D2045">
        <v>5.2</v>
      </c>
      <c r="E2045">
        <v>9.5</v>
      </c>
      <c r="F2045">
        <v>-105</v>
      </c>
      <c r="G2045">
        <v>9</v>
      </c>
      <c r="H2045">
        <v>111</v>
      </c>
      <c r="I2045">
        <v>0.47393400000000002</v>
      </c>
      <c r="J2045">
        <v>116</v>
      </c>
      <c r="K2045">
        <v>111</v>
      </c>
      <c r="L2045">
        <v>0.33585476600000003</v>
      </c>
      <c r="M2045">
        <v>24</v>
      </c>
      <c r="N2045">
        <v>-122</v>
      </c>
      <c r="O2045">
        <v>0.54954999999999998</v>
      </c>
      <c r="P2045">
        <v>-127</v>
      </c>
      <c r="Q2045">
        <v>-122</v>
      </c>
      <c r="R2045" s="99">
        <v>0.476687896</v>
      </c>
      <c r="S2045" s="102">
        <f t="shared" si="147"/>
        <v>-109.7808667665436</v>
      </c>
      <c r="T2045" s="99">
        <v>0.54316467400000001</v>
      </c>
      <c r="U2045" s="102">
        <f t="shared" si="148"/>
        <v>118.89725752075486</v>
      </c>
      <c r="V2045">
        <v>0.43578499999999998</v>
      </c>
      <c r="W2045" s="100">
        <f t="shared" si="149"/>
        <v>129.4709547139071</v>
      </c>
      <c r="X2045">
        <v>0.42171500000000001</v>
      </c>
      <c r="Y2045" s="100">
        <f t="shared" si="149"/>
        <v>137.12696963589153</v>
      </c>
      <c r="Z2045">
        <v>0.42171500000000001</v>
      </c>
      <c r="AA2045" s="100">
        <f t="shared" si="150"/>
        <v>137.12696963589153</v>
      </c>
      <c r="AB2045">
        <v>0.62393399999999999</v>
      </c>
      <c r="AC2045">
        <v>1</v>
      </c>
      <c r="AD2045">
        <v>6</v>
      </c>
      <c r="AE2045">
        <v>1</v>
      </c>
      <c r="AF2045" t="s">
        <v>230</v>
      </c>
      <c r="AG2045" s="99" t="s">
        <v>326</v>
      </c>
      <c r="AH2045">
        <v>-1</v>
      </c>
      <c r="AI2045">
        <v>7</v>
      </c>
      <c r="AJ2045">
        <v>-1</v>
      </c>
    </row>
    <row r="2046" spans="1:36" x14ac:dyDescent="0.2">
      <c r="A2046">
        <v>824847</v>
      </c>
      <c r="B2046" s="85">
        <v>46151</v>
      </c>
      <c r="C2046">
        <v>2026</v>
      </c>
      <c r="D2046">
        <v>5.2</v>
      </c>
      <c r="E2046">
        <v>9.5</v>
      </c>
      <c r="F2046">
        <v>-106</v>
      </c>
      <c r="G2046">
        <v>2</v>
      </c>
      <c r="H2046">
        <v>-114</v>
      </c>
      <c r="I2046">
        <v>0.53271000000000002</v>
      </c>
      <c r="J2046">
        <v>-124</v>
      </c>
      <c r="K2046">
        <v>-114</v>
      </c>
      <c r="L2046">
        <v>0.32065001999999998</v>
      </c>
      <c r="M2046">
        <v>20</v>
      </c>
      <c r="N2046">
        <v>103</v>
      </c>
      <c r="O2046">
        <v>0.49261100000000002</v>
      </c>
      <c r="P2046">
        <v>112</v>
      </c>
      <c r="Q2046">
        <v>103</v>
      </c>
      <c r="R2046" s="99">
        <v>0.52976263599999995</v>
      </c>
      <c r="S2046" s="102">
        <f t="shared" si="147"/>
        <v>112.6585585402354</v>
      </c>
      <c r="T2046" s="99">
        <v>0.46435570599999998</v>
      </c>
      <c r="U2046" s="102">
        <f t="shared" si="148"/>
        <v>-115.35215074970996</v>
      </c>
      <c r="V2046">
        <v>0.61644600000000005</v>
      </c>
      <c r="W2046" s="100">
        <f t="shared" si="149"/>
        <v>-160.71948148109527</v>
      </c>
      <c r="X2046">
        <v>0.52117199999999997</v>
      </c>
      <c r="Y2046" s="100">
        <f t="shared" si="149"/>
        <v>-108.84325895728738</v>
      </c>
      <c r="Z2046">
        <v>0.52117199999999997</v>
      </c>
      <c r="AA2046" s="100">
        <f t="shared" si="150"/>
        <v>-108.84325895728738</v>
      </c>
      <c r="AB2046">
        <v>0.38270999999999999</v>
      </c>
      <c r="AC2046">
        <v>-1</v>
      </c>
      <c r="AD2046">
        <v>2</v>
      </c>
      <c r="AE2046">
        <v>6</v>
      </c>
      <c r="AF2046" t="s">
        <v>227</v>
      </c>
      <c r="AG2046" s="99" t="s">
        <v>324</v>
      </c>
      <c r="AH2046">
        <v>-1</v>
      </c>
      <c r="AI2046">
        <v>8</v>
      </c>
      <c r="AJ2046">
        <v>-1</v>
      </c>
    </row>
    <row r="2047" spans="1:36" x14ac:dyDescent="0.2">
      <c r="A2047">
        <v>825089</v>
      </c>
      <c r="B2047" s="85">
        <v>46151</v>
      </c>
      <c r="C2047">
        <v>2026</v>
      </c>
      <c r="D2047">
        <v>5.2</v>
      </c>
      <c r="E2047">
        <v>10</v>
      </c>
      <c r="F2047">
        <v>-105</v>
      </c>
      <c r="G2047">
        <v>1</v>
      </c>
      <c r="H2047">
        <v>-101</v>
      </c>
      <c r="I2047">
        <v>0.50248800000000005</v>
      </c>
      <c r="J2047">
        <v>103</v>
      </c>
      <c r="K2047">
        <v>-101</v>
      </c>
      <c r="L2047">
        <v>0.340368381</v>
      </c>
      <c r="M2047">
        <v>18</v>
      </c>
      <c r="N2047">
        <v>-109</v>
      </c>
      <c r="O2047">
        <v>0.52153099999999997</v>
      </c>
      <c r="P2047">
        <v>-113</v>
      </c>
      <c r="Q2047">
        <v>-109</v>
      </c>
      <c r="R2047" s="99">
        <v>0.50267196199999997</v>
      </c>
      <c r="S2047" s="102">
        <f t="shared" si="147"/>
        <v>101.07452699057356</v>
      </c>
      <c r="T2047" s="99">
        <v>0.37282601999999998</v>
      </c>
      <c r="U2047" s="102">
        <f t="shared" si="148"/>
        <v>-168.22162251443717</v>
      </c>
      <c r="V2047">
        <v>0.49543799999999999</v>
      </c>
      <c r="W2047" s="100">
        <f t="shared" si="149"/>
        <v>101.84160278379937</v>
      </c>
      <c r="X2047">
        <v>0.52267300000000005</v>
      </c>
      <c r="Y2047" s="100">
        <f t="shared" si="149"/>
        <v>-109.49998638250091</v>
      </c>
      <c r="Z2047">
        <v>0.52267300000000005</v>
      </c>
      <c r="AA2047" s="100">
        <f t="shared" si="150"/>
        <v>-109.49998638250091</v>
      </c>
      <c r="AB2047">
        <v>0.65248799999999996</v>
      </c>
      <c r="AC2047">
        <v>1</v>
      </c>
      <c r="AD2047">
        <v>2</v>
      </c>
      <c r="AE2047">
        <v>1</v>
      </c>
      <c r="AF2047" t="s">
        <v>222</v>
      </c>
      <c r="AG2047" s="99" t="s">
        <v>326</v>
      </c>
      <c r="AH2047">
        <v>-1</v>
      </c>
      <c r="AI2047">
        <v>3</v>
      </c>
      <c r="AJ2047">
        <v>-1</v>
      </c>
    </row>
    <row r="2048" spans="1:36" x14ac:dyDescent="0.2">
      <c r="A2048">
        <v>822819</v>
      </c>
      <c r="B2048" s="85">
        <v>46152</v>
      </c>
      <c r="C2048">
        <v>2026</v>
      </c>
      <c r="D2048">
        <v>5.2</v>
      </c>
      <c r="E2048">
        <v>8</v>
      </c>
      <c r="F2048">
        <v>-110</v>
      </c>
      <c r="G2048">
        <v>29</v>
      </c>
      <c r="H2048">
        <v>-102</v>
      </c>
      <c r="I2048">
        <v>0.50495000000000001</v>
      </c>
      <c r="J2048">
        <v>-102</v>
      </c>
      <c r="K2048">
        <v>-102</v>
      </c>
      <c r="L2048">
        <v>0.33360588699999999</v>
      </c>
      <c r="M2048">
        <v>4</v>
      </c>
      <c r="N2048">
        <v>-116</v>
      </c>
      <c r="O2048">
        <v>0.53703699999999999</v>
      </c>
      <c r="P2048">
        <v>-116</v>
      </c>
      <c r="Q2048">
        <v>-116</v>
      </c>
      <c r="R2048" s="99">
        <v>0.46498438600000003</v>
      </c>
      <c r="S2048" s="102">
        <f t="shared" si="147"/>
        <v>-115.06098486498423</v>
      </c>
      <c r="T2048" s="99">
        <v>0.52682576400000003</v>
      </c>
      <c r="U2048" s="102">
        <f t="shared" si="148"/>
        <v>111.33864101594915</v>
      </c>
      <c r="V2048">
        <v>0.5</v>
      </c>
      <c r="W2048" s="100">
        <f t="shared" si="149"/>
        <v>-100</v>
      </c>
      <c r="X2048">
        <v>0.5</v>
      </c>
      <c r="Y2048" s="100">
        <f t="shared" si="149"/>
        <v>-100</v>
      </c>
      <c r="Z2048">
        <v>0.5</v>
      </c>
      <c r="AA2048" s="100">
        <f t="shared" si="150"/>
        <v>-100</v>
      </c>
      <c r="AB2048">
        <v>0.35494999999999999</v>
      </c>
      <c r="AC2048">
        <v>-1</v>
      </c>
      <c r="AD2048">
        <v>1</v>
      </c>
      <c r="AE2048">
        <v>6</v>
      </c>
      <c r="AF2048" t="s">
        <v>230</v>
      </c>
      <c r="AG2048" s="99" t="s">
        <v>323</v>
      </c>
      <c r="AH2048">
        <v>1</v>
      </c>
      <c r="AI2048">
        <v>7</v>
      </c>
      <c r="AJ2048">
        <v>-1</v>
      </c>
    </row>
    <row r="2049" spans="1:36" x14ac:dyDescent="0.2">
      <c r="A2049">
        <v>822902</v>
      </c>
      <c r="B2049" s="85">
        <v>46152</v>
      </c>
      <c r="C2049">
        <v>2026</v>
      </c>
      <c r="D2049">
        <v>5.2</v>
      </c>
      <c r="E2049">
        <v>7.5</v>
      </c>
      <c r="F2049">
        <v>-104.5</v>
      </c>
      <c r="G2049">
        <v>28</v>
      </c>
      <c r="H2049">
        <v>-115</v>
      </c>
      <c r="I2049">
        <v>0.53488400000000003</v>
      </c>
      <c r="J2049">
        <v>-124</v>
      </c>
      <c r="K2049">
        <v>-115</v>
      </c>
      <c r="L2049">
        <v>0.33222175900000001</v>
      </c>
      <c r="M2049">
        <v>5</v>
      </c>
      <c r="N2049">
        <v>104</v>
      </c>
      <c r="O2049">
        <v>0.49019600000000002</v>
      </c>
      <c r="P2049">
        <v>112</v>
      </c>
      <c r="Q2049">
        <v>104</v>
      </c>
      <c r="R2049" s="99">
        <v>0.52531220999999995</v>
      </c>
      <c r="S2049" s="102">
        <f t="shared" si="147"/>
        <v>110.66478242467537</v>
      </c>
      <c r="T2049" s="99">
        <v>0.42253841599999997</v>
      </c>
      <c r="U2049" s="102">
        <f t="shared" si="148"/>
        <v>-136.66487167405865</v>
      </c>
      <c r="V2049">
        <v>0.58305200000000001</v>
      </c>
      <c r="W2049" s="100">
        <f t="shared" si="149"/>
        <v>-139.83806134098259</v>
      </c>
      <c r="X2049">
        <v>0.46487800000000001</v>
      </c>
      <c r="Y2049" s="100">
        <f t="shared" si="149"/>
        <v>115.11020095594974</v>
      </c>
      <c r="Z2049">
        <v>0.46487800000000001</v>
      </c>
      <c r="AA2049" s="100">
        <f t="shared" si="150"/>
        <v>115.11020095594974</v>
      </c>
      <c r="AB2049">
        <v>0.68488400000000005</v>
      </c>
      <c r="AC2049">
        <v>1</v>
      </c>
      <c r="AD2049">
        <v>3</v>
      </c>
      <c r="AE2049">
        <v>0</v>
      </c>
      <c r="AF2049" t="s">
        <v>228</v>
      </c>
      <c r="AG2049" s="99" t="s">
        <v>325</v>
      </c>
      <c r="AH2049">
        <v>1</v>
      </c>
      <c r="AI2049">
        <v>3</v>
      </c>
      <c r="AJ2049">
        <v>-1</v>
      </c>
    </row>
    <row r="2050" spans="1:36" x14ac:dyDescent="0.2">
      <c r="A2050">
        <v>823221</v>
      </c>
      <c r="B2050" s="85">
        <v>46152</v>
      </c>
      <c r="C2050">
        <v>2026</v>
      </c>
      <c r="D2050">
        <v>5.2</v>
      </c>
      <c r="E2050">
        <v>8</v>
      </c>
      <c r="F2050">
        <v>-105.5</v>
      </c>
      <c r="G2050">
        <v>25</v>
      </c>
      <c r="H2050">
        <v>-121</v>
      </c>
      <c r="I2050">
        <v>0.54751099999999997</v>
      </c>
      <c r="J2050">
        <v>-110</v>
      </c>
      <c r="K2050">
        <v>-121</v>
      </c>
      <c r="L2050">
        <v>0.32085561499999998</v>
      </c>
      <c r="M2050">
        <v>22</v>
      </c>
      <c r="N2050">
        <v>109</v>
      </c>
      <c r="O2050">
        <v>0.47846899999999998</v>
      </c>
      <c r="P2050">
        <v>-101</v>
      </c>
      <c r="Q2050">
        <v>109</v>
      </c>
      <c r="R2050" s="99">
        <v>0.52994262599999997</v>
      </c>
      <c r="S2050" s="102">
        <f t="shared" si="147"/>
        <v>112.73998777859826</v>
      </c>
      <c r="T2050" s="99">
        <v>0.490480684</v>
      </c>
      <c r="U2050" s="102">
        <f t="shared" si="148"/>
        <v>-103.88162727321593</v>
      </c>
      <c r="V2050">
        <v>0.56232899999999997</v>
      </c>
      <c r="W2050" s="100">
        <f t="shared" si="149"/>
        <v>-128.482124700974</v>
      </c>
      <c r="X2050">
        <v>0.51149500000000003</v>
      </c>
      <c r="Y2050" s="100">
        <f t="shared" si="149"/>
        <v>-104.70619543300479</v>
      </c>
      <c r="Z2050">
        <v>0.51149500000000003</v>
      </c>
      <c r="AA2050" s="100">
        <f t="shared" si="150"/>
        <v>-104.70619543300479</v>
      </c>
      <c r="AB2050">
        <v>0.69751099999999999</v>
      </c>
      <c r="AC2050">
        <v>1</v>
      </c>
      <c r="AD2050">
        <v>7</v>
      </c>
      <c r="AE2050">
        <v>6</v>
      </c>
      <c r="AF2050" t="s">
        <v>222</v>
      </c>
      <c r="AG2050" s="99" t="s">
        <v>325</v>
      </c>
      <c r="AH2050">
        <v>1</v>
      </c>
      <c r="AI2050">
        <v>13</v>
      </c>
      <c r="AJ2050">
        <v>1</v>
      </c>
    </row>
    <row r="2051" spans="1:36" x14ac:dyDescent="0.2">
      <c r="A2051">
        <v>823305</v>
      </c>
      <c r="B2051" s="85">
        <v>46152</v>
      </c>
      <c r="C2051">
        <v>2026</v>
      </c>
      <c r="D2051">
        <v>5.2</v>
      </c>
      <c r="E2051">
        <v>8.5</v>
      </c>
      <c r="F2051">
        <v>-105</v>
      </c>
      <c r="G2051">
        <v>23</v>
      </c>
      <c r="H2051">
        <v>-120</v>
      </c>
      <c r="I2051">
        <v>0.54545500000000002</v>
      </c>
      <c r="J2051">
        <v>-128</v>
      </c>
      <c r="K2051">
        <v>-120</v>
      </c>
      <c r="L2051">
        <v>0.30313439199999997</v>
      </c>
      <c r="M2051">
        <v>26</v>
      </c>
      <c r="N2051">
        <v>108</v>
      </c>
      <c r="O2051">
        <v>0.480769</v>
      </c>
      <c r="P2051">
        <v>116</v>
      </c>
      <c r="Q2051">
        <v>108</v>
      </c>
      <c r="R2051" s="99">
        <v>0.54062838599999996</v>
      </c>
      <c r="S2051" s="102">
        <f t="shared" si="147"/>
        <v>117.68867938801284</v>
      </c>
      <c r="T2051" s="99">
        <v>0.50080385900000002</v>
      </c>
      <c r="U2051" s="102">
        <f t="shared" si="148"/>
        <v>100.32206138388398</v>
      </c>
      <c r="V2051">
        <v>0.59231100000000003</v>
      </c>
      <c r="W2051" s="100">
        <f t="shared" si="149"/>
        <v>-145.28500891611009</v>
      </c>
      <c r="X2051">
        <v>0.52897400000000006</v>
      </c>
      <c r="Y2051" s="100">
        <f t="shared" si="149"/>
        <v>-112.30250559417105</v>
      </c>
      <c r="Z2051">
        <v>0.52897400000000006</v>
      </c>
      <c r="AA2051" s="100">
        <f t="shared" si="150"/>
        <v>-112.30250559417105</v>
      </c>
      <c r="AB2051">
        <v>0.69545500000000005</v>
      </c>
      <c r="AC2051">
        <v>1</v>
      </c>
      <c r="AD2051">
        <v>3</v>
      </c>
      <c r="AE2051">
        <v>2</v>
      </c>
      <c r="AF2051" t="s">
        <v>222</v>
      </c>
      <c r="AG2051" s="99" t="s">
        <v>325</v>
      </c>
      <c r="AH2051">
        <v>1</v>
      </c>
      <c r="AI2051">
        <v>5</v>
      </c>
      <c r="AJ2051">
        <v>-1</v>
      </c>
    </row>
    <row r="2052" spans="1:36" x14ac:dyDescent="0.2">
      <c r="A2052">
        <v>823793</v>
      </c>
      <c r="B2052" s="85">
        <v>46152</v>
      </c>
      <c r="C2052">
        <v>2026</v>
      </c>
      <c r="D2052">
        <v>5.2</v>
      </c>
      <c r="E2052">
        <v>8</v>
      </c>
      <c r="F2052">
        <v>-115</v>
      </c>
      <c r="G2052">
        <v>17</v>
      </c>
      <c r="H2052">
        <v>104</v>
      </c>
      <c r="I2052">
        <v>0.49019600000000002</v>
      </c>
      <c r="J2052">
        <v>110</v>
      </c>
      <c r="K2052">
        <v>104</v>
      </c>
      <c r="L2052">
        <v>0.32447985800000001</v>
      </c>
      <c r="M2052">
        <v>19</v>
      </c>
      <c r="N2052">
        <v>-122</v>
      </c>
      <c r="O2052">
        <v>0.54954999999999998</v>
      </c>
      <c r="P2052">
        <v>-130</v>
      </c>
      <c r="Q2052">
        <v>-122</v>
      </c>
      <c r="R2052" s="99">
        <v>0.52248227199999997</v>
      </c>
      <c r="S2052" s="102">
        <f t="shared" si="147"/>
        <v>109.41630883283142</v>
      </c>
      <c r="T2052" s="99">
        <v>0.50906326199999996</v>
      </c>
      <c r="U2052" s="102">
        <f t="shared" si="148"/>
        <v>103.69223213439771</v>
      </c>
      <c r="V2052">
        <v>0.5</v>
      </c>
      <c r="W2052" s="100">
        <f t="shared" si="149"/>
        <v>-100</v>
      </c>
      <c r="X2052">
        <v>0.5</v>
      </c>
      <c r="Y2052" s="100">
        <f t="shared" si="149"/>
        <v>-100</v>
      </c>
      <c r="Z2052">
        <v>0.5</v>
      </c>
      <c r="AA2052" s="100">
        <f t="shared" si="150"/>
        <v>-100</v>
      </c>
      <c r="AB2052">
        <v>0.64019599999999999</v>
      </c>
      <c r="AC2052">
        <v>1</v>
      </c>
      <c r="AD2052">
        <v>4</v>
      </c>
      <c r="AE2052">
        <v>3</v>
      </c>
      <c r="AF2052" t="s">
        <v>222</v>
      </c>
      <c r="AG2052" s="99" t="s">
        <v>326</v>
      </c>
      <c r="AH2052">
        <v>-1</v>
      </c>
      <c r="AI2052">
        <v>7</v>
      </c>
      <c r="AJ2052">
        <v>-1</v>
      </c>
    </row>
    <row r="2053" spans="1:36" x14ac:dyDescent="0.2">
      <c r="A2053">
        <v>823868</v>
      </c>
      <c r="B2053" s="85">
        <v>46152</v>
      </c>
      <c r="C2053">
        <v>2026</v>
      </c>
      <c r="D2053">
        <v>5.2</v>
      </c>
      <c r="E2053">
        <v>8</v>
      </c>
      <c r="F2053">
        <v>-106</v>
      </c>
      <c r="G2053">
        <v>11</v>
      </c>
      <c r="H2053">
        <v>-124</v>
      </c>
      <c r="I2053">
        <v>0.55357100000000004</v>
      </c>
      <c r="J2053">
        <v>-132</v>
      </c>
      <c r="K2053">
        <v>-124</v>
      </c>
      <c r="L2053">
        <v>0.35061088499999998</v>
      </c>
      <c r="M2053">
        <v>16</v>
      </c>
      <c r="N2053">
        <v>112</v>
      </c>
      <c r="O2053">
        <v>0.47169800000000001</v>
      </c>
      <c r="P2053">
        <v>119</v>
      </c>
      <c r="Q2053">
        <v>112</v>
      </c>
      <c r="R2053" s="99">
        <v>0.50464026900000003</v>
      </c>
      <c r="S2053" s="102">
        <f t="shared" si="147"/>
        <v>101.87349463818248</v>
      </c>
      <c r="T2053" s="99">
        <v>0.49314865600000002</v>
      </c>
      <c r="U2053" s="102">
        <f t="shared" si="148"/>
        <v>-102.77861205404967</v>
      </c>
      <c r="V2053">
        <v>0.58155900000000005</v>
      </c>
      <c r="W2053" s="100">
        <f t="shared" si="149"/>
        <v>-138.98231769831352</v>
      </c>
      <c r="X2053">
        <v>0.60121400000000003</v>
      </c>
      <c r="Y2053" s="100">
        <f t="shared" si="149"/>
        <v>-150.76105981654322</v>
      </c>
      <c r="Z2053">
        <v>0.60121400000000003</v>
      </c>
      <c r="AA2053" s="100">
        <f t="shared" si="150"/>
        <v>-150.76105981654322</v>
      </c>
      <c r="AB2053">
        <v>0.70357099999999995</v>
      </c>
      <c r="AC2053">
        <v>1</v>
      </c>
      <c r="AD2053">
        <v>5</v>
      </c>
      <c r="AE2053">
        <v>2</v>
      </c>
      <c r="AF2053" t="s">
        <v>228</v>
      </c>
      <c r="AG2053" s="99" t="s">
        <v>325</v>
      </c>
      <c r="AH2053">
        <v>1</v>
      </c>
      <c r="AI2053">
        <v>7</v>
      </c>
      <c r="AJ2053">
        <v>-1</v>
      </c>
    </row>
    <row r="2054" spans="1:36" x14ac:dyDescent="0.2">
      <c r="A2054">
        <v>823954</v>
      </c>
      <c r="B2054" s="85">
        <v>46152</v>
      </c>
      <c r="C2054">
        <v>2026</v>
      </c>
      <c r="D2054">
        <v>5.2</v>
      </c>
      <c r="E2054">
        <v>9</v>
      </c>
      <c r="F2054">
        <v>-107</v>
      </c>
      <c r="G2054">
        <v>14</v>
      </c>
      <c r="H2054">
        <v>-136</v>
      </c>
      <c r="I2054">
        <v>0.57627099999999998</v>
      </c>
      <c r="J2054">
        <v>-130</v>
      </c>
      <c r="K2054">
        <v>-136</v>
      </c>
      <c r="L2054">
        <v>0.32283795100000001</v>
      </c>
      <c r="M2054">
        <v>0</v>
      </c>
      <c r="N2054">
        <v>123</v>
      </c>
      <c r="O2054">
        <v>0.44843</v>
      </c>
      <c r="P2054">
        <v>117</v>
      </c>
      <c r="Q2054">
        <v>123</v>
      </c>
      <c r="R2054" s="99">
        <v>0.50086355800000004</v>
      </c>
      <c r="S2054" s="102">
        <f t="shared" si="147"/>
        <v>100.34602081809128</v>
      </c>
      <c r="T2054" s="99">
        <v>0.64139365400000004</v>
      </c>
      <c r="U2054" s="102">
        <f t="shared" si="148"/>
        <v>178.85730722679403</v>
      </c>
      <c r="V2054">
        <v>0.62376900000000002</v>
      </c>
      <c r="W2054" s="100">
        <f t="shared" si="149"/>
        <v>-165.79415306022099</v>
      </c>
      <c r="X2054">
        <v>0.63418699999999995</v>
      </c>
      <c r="Y2054" s="100">
        <f t="shared" si="149"/>
        <v>-173.36371315398847</v>
      </c>
      <c r="Z2054">
        <v>0.63418699999999995</v>
      </c>
      <c r="AA2054" s="100">
        <f t="shared" si="150"/>
        <v>-173.36371315398847</v>
      </c>
      <c r="AB2054">
        <v>0.42627100000000001</v>
      </c>
      <c r="AC2054">
        <v>-1</v>
      </c>
      <c r="AD2054">
        <v>2</v>
      </c>
      <c r="AE2054">
        <v>7</v>
      </c>
      <c r="AF2054" t="s">
        <v>230</v>
      </c>
      <c r="AG2054" s="99" t="s">
        <v>324</v>
      </c>
      <c r="AH2054">
        <v>-1</v>
      </c>
      <c r="AI2054">
        <v>9</v>
      </c>
      <c r="AJ2054">
        <v>0</v>
      </c>
    </row>
    <row r="2055" spans="1:36" x14ac:dyDescent="0.2">
      <c r="A2055">
        <v>824113</v>
      </c>
      <c r="B2055" s="85">
        <v>46152</v>
      </c>
      <c r="C2055">
        <v>2026</v>
      </c>
      <c r="D2055">
        <v>5.2</v>
      </c>
      <c r="E2055">
        <v>8.5</v>
      </c>
      <c r="F2055">
        <v>-110</v>
      </c>
      <c r="G2055">
        <v>13</v>
      </c>
      <c r="H2055">
        <v>-122</v>
      </c>
      <c r="I2055">
        <v>0.54954999999999998</v>
      </c>
      <c r="J2055">
        <v>-122</v>
      </c>
      <c r="K2055">
        <v>-122</v>
      </c>
      <c r="L2055">
        <v>0.32365466500000001</v>
      </c>
      <c r="M2055">
        <v>10</v>
      </c>
      <c r="N2055">
        <v>111</v>
      </c>
      <c r="O2055">
        <v>0.47393400000000002</v>
      </c>
      <c r="P2055">
        <v>111</v>
      </c>
      <c r="Q2055">
        <v>111</v>
      </c>
      <c r="R2055" s="99">
        <v>0.50100078299999995</v>
      </c>
      <c r="S2055" s="102">
        <f t="shared" si="147"/>
        <v>100.40111606026827</v>
      </c>
      <c r="T2055" s="99">
        <v>0.47032095699999998</v>
      </c>
      <c r="U2055" s="102">
        <f t="shared" si="148"/>
        <v>-112.62076144312661</v>
      </c>
      <c r="V2055">
        <v>0.5</v>
      </c>
      <c r="W2055" s="100">
        <f t="shared" si="149"/>
        <v>-100</v>
      </c>
      <c r="X2055">
        <v>0.5</v>
      </c>
      <c r="Y2055" s="100">
        <f t="shared" si="149"/>
        <v>-100</v>
      </c>
      <c r="Z2055">
        <v>0.5</v>
      </c>
      <c r="AA2055" s="100">
        <f t="shared" si="150"/>
        <v>-100</v>
      </c>
      <c r="AB2055">
        <v>0.39955000000000002</v>
      </c>
      <c r="AC2055">
        <v>-1</v>
      </c>
      <c r="AD2055">
        <v>3</v>
      </c>
      <c r="AE2055">
        <v>6</v>
      </c>
      <c r="AF2055" t="s">
        <v>228</v>
      </c>
      <c r="AG2055" s="99" t="s">
        <v>324</v>
      </c>
      <c r="AH2055">
        <v>-1</v>
      </c>
      <c r="AI2055">
        <v>9</v>
      </c>
      <c r="AJ2055">
        <v>1</v>
      </c>
    </row>
    <row r="2056" spans="1:36" x14ac:dyDescent="0.2">
      <c r="A2056">
        <v>824440</v>
      </c>
      <c r="B2056" s="85">
        <v>46152</v>
      </c>
      <c r="C2056">
        <v>2026</v>
      </c>
      <c r="D2056">
        <v>5.2</v>
      </c>
      <c r="E2056">
        <v>7.5</v>
      </c>
      <c r="F2056">
        <v>-110</v>
      </c>
      <c r="G2056">
        <v>7</v>
      </c>
      <c r="H2056">
        <v>-150</v>
      </c>
      <c r="I2056">
        <v>0.6</v>
      </c>
      <c r="J2056">
        <v>-150</v>
      </c>
      <c r="K2056">
        <v>-150</v>
      </c>
      <c r="L2056">
        <v>0.30274477700000002</v>
      </c>
      <c r="M2056">
        <v>15</v>
      </c>
      <c r="N2056">
        <v>125</v>
      </c>
      <c r="O2056">
        <v>0.44444400000000001</v>
      </c>
      <c r="P2056">
        <v>125</v>
      </c>
      <c r="Q2056">
        <v>125</v>
      </c>
      <c r="R2056" s="99">
        <v>0.480562506</v>
      </c>
      <c r="S2056" s="102">
        <f t="shared" si="147"/>
        <v>-108.08947587767071</v>
      </c>
      <c r="T2056" s="99">
        <v>0.49419707699999998</v>
      </c>
      <c r="U2056" s="102">
        <f t="shared" si="148"/>
        <v>-102.34842465488725</v>
      </c>
      <c r="V2056">
        <v>0.5</v>
      </c>
      <c r="W2056" s="100">
        <f t="shared" si="149"/>
        <v>-100</v>
      </c>
      <c r="X2056">
        <v>0.5</v>
      </c>
      <c r="Y2056" s="100">
        <f t="shared" si="149"/>
        <v>-100</v>
      </c>
      <c r="Z2056">
        <v>0.5</v>
      </c>
      <c r="AA2056" s="100">
        <f t="shared" si="150"/>
        <v>-100</v>
      </c>
      <c r="AB2056">
        <v>0.45</v>
      </c>
      <c r="AC2056">
        <v>-1</v>
      </c>
      <c r="AD2056">
        <v>4</v>
      </c>
      <c r="AE2056">
        <v>5</v>
      </c>
      <c r="AF2056" t="s">
        <v>222</v>
      </c>
      <c r="AG2056" s="99" t="s">
        <v>324</v>
      </c>
      <c r="AH2056">
        <v>-1</v>
      </c>
      <c r="AI2056">
        <v>9</v>
      </c>
      <c r="AJ2056">
        <v>1</v>
      </c>
    </row>
    <row r="2057" spans="1:36" x14ac:dyDescent="0.2">
      <c r="A2057">
        <v>824520</v>
      </c>
      <c r="B2057" s="85">
        <v>46152</v>
      </c>
      <c r="C2057">
        <v>2026</v>
      </c>
      <c r="D2057">
        <v>5.2</v>
      </c>
      <c r="E2057">
        <v>9</v>
      </c>
      <c r="F2057">
        <v>-104.5</v>
      </c>
      <c r="G2057">
        <v>6</v>
      </c>
      <c r="H2057">
        <v>-103</v>
      </c>
      <c r="I2057">
        <v>0.50738899999999998</v>
      </c>
      <c r="J2057">
        <v>-118</v>
      </c>
      <c r="K2057">
        <v>-103</v>
      </c>
      <c r="L2057">
        <v>0.333208536</v>
      </c>
      <c r="M2057">
        <v>12</v>
      </c>
      <c r="N2057">
        <v>-107</v>
      </c>
      <c r="O2057">
        <v>0.51690800000000003</v>
      </c>
      <c r="P2057">
        <v>107</v>
      </c>
      <c r="Q2057">
        <v>-107</v>
      </c>
      <c r="R2057" s="99">
        <v>0.50727243300000002</v>
      </c>
      <c r="S2057" s="102">
        <f t="shared" si="147"/>
        <v>102.95190831082526</v>
      </c>
      <c r="T2057" s="99">
        <v>0.28304334799999997</v>
      </c>
      <c r="U2057" s="102">
        <f t="shared" si="148"/>
        <v>-253.30277396238264</v>
      </c>
      <c r="V2057">
        <v>0.56003000000000003</v>
      </c>
      <c r="W2057" s="100">
        <f t="shared" si="149"/>
        <v>-127.28822419710437</v>
      </c>
      <c r="X2057">
        <v>0.51295500000000005</v>
      </c>
      <c r="Y2057" s="100">
        <f t="shared" si="149"/>
        <v>-105.31983697604946</v>
      </c>
      <c r="Z2057">
        <v>0.51295500000000005</v>
      </c>
      <c r="AA2057" s="100">
        <f t="shared" si="150"/>
        <v>-105.31983697604946</v>
      </c>
      <c r="AB2057">
        <v>0.657389</v>
      </c>
      <c r="AC2057">
        <v>1</v>
      </c>
      <c r="AD2057">
        <v>5</v>
      </c>
      <c r="AE2057">
        <v>0</v>
      </c>
      <c r="AF2057" t="s">
        <v>230</v>
      </c>
      <c r="AG2057" s="99" t="s">
        <v>326</v>
      </c>
      <c r="AH2057">
        <v>-1</v>
      </c>
      <c r="AI2057">
        <v>5</v>
      </c>
      <c r="AJ2057">
        <v>-1</v>
      </c>
    </row>
    <row r="2058" spans="1:36" x14ac:dyDescent="0.2">
      <c r="A2058">
        <v>824605</v>
      </c>
      <c r="B2058" s="85">
        <v>46152</v>
      </c>
      <c r="C2058">
        <v>2026</v>
      </c>
      <c r="D2058">
        <v>5.2</v>
      </c>
      <c r="E2058">
        <v>7.5</v>
      </c>
      <c r="F2058">
        <v>-105.5</v>
      </c>
      <c r="G2058">
        <v>9</v>
      </c>
      <c r="H2058">
        <v>124</v>
      </c>
      <c r="I2058">
        <v>0.44642900000000002</v>
      </c>
      <c r="J2058">
        <v>113</v>
      </c>
      <c r="K2058">
        <v>124</v>
      </c>
      <c r="L2058">
        <v>0.33585476600000003</v>
      </c>
      <c r="M2058">
        <v>24</v>
      </c>
      <c r="N2058">
        <v>-136</v>
      </c>
      <c r="O2058">
        <v>0.57627099999999998</v>
      </c>
      <c r="P2058">
        <v>-124</v>
      </c>
      <c r="Q2058">
        <v>-136</v>
      </c>
      <c r="R2058" s="99">
        <v>0.46622734799999999</v>
      </c>
      <c r="S2058" s="102">
        <f t="shared" si="147"/>
        <v>-114.48763232996792</v>
      </c>
      <c r="T2058" s="99">
        <v>0.54297737000000001</v>
      </c>
      <c r="U2058" s="102">
        <f t="shared" si="148"/>
        <v>118.80754570074572</v>
      </c>
      <c r="V2058">
        <v>0.35052</v>
      </c>
      <c r="W2058" s="100">
        <f t="shared" si="149"/>
        <v>185.29042565331511</v>
      </c>
      <c r="X2058">
        <v>0.43646200000000002</v>
      </c>
      <c r="Y2058" s="100">
        <f t="shared" si="149"/>
        <v>129.11502032250229</v>
      </c>
      <c r="Z2058">
        <v>0.43646200000000002</v>
      </c>
      <c r="AA2058" s="100">
        <f t="shared" si="150"/>
        <v>129.11502032250229</v>
      </c>
      <c r="AB2058">
        <v>0.59642899999999999</v>
      </c>
      <c r="AC2058">
        <v>1</v>
      </c>
      <c r="AD2058">
        <v>2</v>
      </c>
      <c r="AE2058">
        <v>1</v>
      </c>
      <c r="AF2058" t="s">
        <v>222</v>
      </c>
      <c r="AG2058" s="99" t="s">
        <v>326</v>
      </c>
      <c r="AH2058">
        <v>-1</v>
      </c>
      <c r="AI2058">
        <v>3</v>
      </c>
      <c r="AJ2058">
        <v>-1</v>
      </c>
    </row>
    <row r="2059" spans="1:36" x14ac:dyDescent="0.2">
      <c r="A2059">
        <v>824765</v>
      </c>
      <c r="B2059" s="85">
        <v>46152</v>
      </c>
      <c r="C2059">
        <v>2026</v>
      </c>
      <c r="D2059">
        <v>5.2</v>
      </c>
      <c r="E2059">
        <v>8</v>
      </c>
      <c r="F2059">
        <v>-105.5</v>
      </c>
      <c r="G2059">
        <v>3</v>
      </c>
      <c r="H2059">
        <v>-145</v>
      </c>
      <c r="I2059">
        <v>0.59183699999999995</v>
      </c>
      <c r="J2059">
        <v>-125</v>
      </c>
      <c r="K2059">
        <v>-145</v>
      </c>
      <c r="L2059">
        <v>0.34564541199999999</v>
      </c>
      <c r="M2059">
        <v>27</v>
      </c>
      <c r="N2059">
        <v>131</v>
      </c>
      <c r="O2059">
        <v>0.43290000000000001</v>
      </c>
      <c r="P2059">
        <v>113</v>
      </c>
      <c r="Q2059">
        <v>131</v>
      </c>
      <c r="R2059" s="99">
        <v>0.50583951500000002</v>
      </c>
      <c r="S2059" s="102">
        <f t="shared" si="147"/>
        <v>102.3634083166322</v>
      </c>
      <c r="T2059" s="99">
        <v>0.397058631</v>
      </c>
      <c r="U2059" s="102">
        <f t="shared" si="148"/>
        <v>-151.85197397207571</v>
      </c>
      <c r="V2059">
        <v>0.58628199999999997</v>
      </c>
      <c r="W2059" s="100">
        <f t="shared" si="149"/>
        <v>-141.7105371291556</v>
      </c>
      <c r="X2059">
        <v>0.55935800000000002</v>
      </c>
      <c r="Y2059" s="100">
        <f t="shared" si="149"/>
        <v>-126.94159884895222</v>
      </c>
      <c r="Z2059">
        <v>0.55935800000000002</v>
      </c>
      <c r="AA2059" s="100">
        <f t="shared" si="150"/>
        <v>-126.94159884895222</v>
      </c>
      <c r="AB2059">
        <v>0.44183699999999998</v>
      </c>
      <c r="AC2059">
        <v>-1</v>
      </c>
      <c r="AD2059">
        <v>1</v>
      </c>
      <c r="AE2059">
        <v>4</v>
      </c>
      <c r="AF2059" t="s">
        <v>228</v>
      </c>
      <c r="AG2059" s="99" t="s">
        <v>324</v>
      </c>
      <c r="AH2059">
        <v>-1</v>
      </c>
      <c r="AI2059">
        <v>5</v>
      </c>
      <c r="AJ2059">
        <v>-1</v>
      </c>
    </row>
    <row r="2060" spans="1:36" x14ac:dyDescent="0.2">
      <c r="A2060">
        <v>824845</v>
      </c>
      <c r="B2060" s="85">
        <v>46152</v>
      </c>
      <c r="C2060">
        <v>2026</v>
      </c>
      <c r="D2060">
        <v>5.2</v>
      </c>
      <c r="E2060">
        <v>9.5</v>
      </c>
      <c r="F2060">
        <v>-122</v>
      </c>
      <c r="G2060">
        <v>2</v>
      </c>
      <c r="H2060">
        <v>-110</v>
      </c>
      <c r="I2060">
        <v>0.52381</v>
      </c>
      <c r="J2060">
        <v>-110</v>
      </c>
      <c r="K2060">
        <v>-110</v>
      </c>
      <c r="L2060">
        <v>0.32065001999999998</v>
      </c>
      <c r="M2060">
        <v>20</v>
      </c>
      <c r="N2060">
        <v>-106</v>
      </c>
      <c r="O2060">
        <v>0.51456299999999999</v>
      </c>
      <c r="P2060">
        <v>-106</v>
      </c>
      <c r="Q2060">
        <v>-106</v>
      </c>
      <c r="R2060" s="99">
        <v>0.52979392199999997</v>
      </c>
      <c r="S2060" s="102">
        <f t="shared" si="147"/>
        <v>112.6727081566989</v>
      </c>
      <c r="T2060" s="99">
        <v>0.70180146399999999</v>
      </c>
      <c r="U2060" s="102">
        <f t="shared" si="148"/>
        <v>235.34705213978646</v>
      </c>
      <c r="V2060">
        <v>0.5</v>
      </c>
      <c r="W2060" s="100">
        <f t="shared" si="149"/>
        <v>-100</v>
      </c>
      <c r="X2060">
        <v>0.5</v>
      </c>
      <c r="Y2060" s="100">
        <f t="shared" si="149"/>
        <v>-100</v>
      </c>
      <c r="Z2060">
        <v>0.5</v>
      </c>
      <c r="AA2060" s="100">
        <f t="shared" si="150"/>
        <v>-100</v>
      </c>
      <c r="AB2060">
        <v>0.67381000000000002</v>
      </c>
      <c r="AC2060">
        <v>1</v>
      </c>
      <c r="AD2060">
        <v>2</v>
      </c>
      <c r="AE2060">
        <v>1</v>
      </c>
      <c r="AF2060" t="s">
        <v>222</v>
      </c>
      <c r="AG2060" s="99" t="s">
        <v>325</v>
      </c>
      <c r="AH2060">
        <v>1</v>
      </c>
      <c r="AI2060">
        <v>3</v>
      </c>
      <c r="AJ2060">
        <v>-1</v>
      </c>
    </row>
    <row r="2061" spans="1:36" x14ac:dyDescent="0.2">
      <c r="A2061">
        <v>825085</v>
      </c>
      <c r="B2061" s="85">
        <v>46152</v>
      </c>
      <c r="C2061">
        <v>2026</v>
      </c>
      <c r="D2061">
        <v>5.2</v>
      </c>
      <c r="E2061">
        <v>8.5</v>
      </c>
      <c r="F2061">
        <v>-106</v>
      </c>
      <c r="G2061">
        <v>1</v>
      </c>
      <c r="H2061">
        <v>-110</v>
      </c>
      <c r="I2061">
        <v>0.52381</v>
      </c>
      <c r="J2061">
        <v>-107</v>
      </c>
      <c r="K2061">
        <v>-110</v>
      </c>
      <c r="L2061">
        <v>0.340368381</v>
      </c>
      <c r="M2061">
        <v>18</v>
      </c>
      <c r="N2061">
        <v>-101</v>
      </c>
      <c r="O2061">
        <v>0.50248800000000005</v>
      </c>
      <c r="P2061">
        <v>-103</v>
      </c>
      <c r="Q2061">
        <v>-101</v>
      </c>
      <c r="R2061" s="99">
        <v>0.49865711699999998</v>
      </c>
      <c r="S2061" s="102">
        <f t="shared" si="147"/>
        <v>-100.53859975290393</v>
      </c>
      <c r="T2061" s="99">
        <v>0.5</v>
      </c>
      <c r="U2061" s="102">
        <f t="shared" si="148"/>
        <v>100</v>
      </c>
      <c r="V2061">
        <v>0.50705100000000003</v>
      </c>
      <c r="W2061" s="100">
        <f t="shared" si="149"/>
        <v>-102.86074218631138</v>
      </c>
      <c r="X2061">
        <v>0.53401699999999996</v>
      </c>
      <c r="Y2061" s="100">
        <f t="shared" si="149"/>
        <v>-114.60010343724984</v>
      </c>
      <c r="Z2061">
        <v>0.53401699999999996</v>
      </c>
      <c r="AA2061" s="100">
        <f t="shared" si="150"/>
        <v>-114.60010343724984</v>
      </c>
      <c r="AB2061">
        <v>0.67381000000000002</v>
      </c>
      <c r="AC2061">
        <v>1</v>
      </c>
      <c r="AD2061">
        <v>5</v>
      </c>
      <c r="AE2061">
        <v>1</v>
      </c>
      <c r="AF2061" t="s">
        <v>227</v>
      </c>
      <c r="AG2061" s="99" t="s">
        <v>325</v>
      </c>
      <c r="AH2061">
        <v>1</v>
      </c>
      <c r="AI2061">
        <v>6</v>
      </c>
      <c r="AJ2061">
        <v>-1</v>
      </c>
    </row>
    <row r="2062" spans="1:36" x14ac:dyDescent="0.2">
      <c r="A2062">
        <v>822818</v>
      </c>
      <c r="B2062" s="85">
        <v>46153</v>
      </c>
      <c r="C2062">
        <v>2026</v>
      </c>
      <c r="D2062">
        <v>5.2</v>
      </c>
      <c r="E2062">
        <v>7</v>
      </c>
      <c r="F2062">
        <v>-106</v>
      </c>
      <c r="G2062">
        <v>29</v>
      </c>
      <c r="H2062">
        <v>-117</v>
      </c>
      <c r="I2062">
        <v>0.53917099999999996</v>
      </c>
      <c r="J2062">
        <v>-118</v>
      </c>
      <c r="K2062">
        <v>-117</v>
      </c>
      <c r="L2062">
        <v>0.33360588699999999</v>
      </c>
      <c r="M2062">
        <v>27</v>
      </c>
      <c r="N2062">
        <v>108</v>
      </c>
      <c r="O2062">
        <v>0.480769</v>
      </c>
      <c r="P2062">
        <v>107</v>
      </c>
      <c r="Q2062">
        <v>108</v>
      </c>
      <c r="R2062" s="99">
        <v>0.49105580999999998</v>
      </c>
      <c r="S2062" s="102">
        <f t="shared" si="147"/>
        <v>-103.64284051541924</v>
      </c>
      <c r="T2062" s="99">
        <v>0.42358850999999997</v>
      </c>
      <c r="U2062" s="102">
        <f t="shared" si="148"/>
        <v>-136.07816935355496</v>
      </c>
      <c r="V2062">
        <v>0.55138200000000004</v>
      </c>
      <c r="W2062" s="100">
        <f t="shared" si="149"/>
        <v>-122.90679375326003</v>
      </c>
      <c r="X2062">
        <v>0.58537399999999995</v>
      </c>
      <c r="Y2062" s="100">
        <f t="shared" si="149"/>
        <v>-141.18120908963738</v>
      </c>
      <c r="Z2062">
        <v>0.58537399999999995</v>
      </c>
      <c r="AA2062" s="100">
        <f t="shared" si="150"/>
        <v>-141.18120908963738</v>
      </c>
      <c r="AB2062">
        <v>0.38917099999999999</v>
      </c>
      <c r="AC2062">
        <v>-1</v>
      </c>
      <c r="AD2062">
        <v>5</v>
      </c>
      <c r="AE2062">
        <v>8</v>
      </c>
      <c r="AF2062" t="s">
        <v>228</v>
      </c>
      <c r="AG2062" s="99" t="s">
        <v>324</v>
      </c>
      <c r="AH2062">
        <v>-1</v>
      </c>
      <c r="AI2062">
        <v>13</v>
      </c>
      <c r="AJ2062">
        <v>1</v>
      </c>
    </row>
    <row r="2063" spans="1:36" x14ac:dyDescent="0.2">
      <c r="A2063">
        <v>822901</v>
      </c>
      <c r="B2063" s="85">
        <v>46153</v>
      </c>
      <c r="C2063">
        <v>2026</v>
      </c>
      <c r="D2063">
        <v>5.2</v>
      </c>
      <c r="E2063">
        <v>7.5</v>
      </c>
      <c r="F2063">
        <v>-110</v>
      </c>
      <c r="G2063">
        <v>28</v>
      </c>
      <c r="H2063">
        <v>-134</v>
      </c>
      <c r="I2063">
        <v>0.57264999999999999</v>
      </c>
      <c r="J2063">
        <v>-138</v>
      </c>
      <c r="K2063">
        <v>-134</v>
      </c>
      <c r="L2063">
        <v>0.33222175900000001</v>
      </c>
      <c r="M2063">
        <v>1</v>
      </c>
      <c r="N2063">
        <v>116</v>
      </c>
      <c r="O2063">
        <v>0.46296300000000001</v>
      </c>
      <c r="P2063">
        <v>118</v>
      </c>
      <c r="Q2063">
        <v>116</v>
      </c>
      <c r="R2063" s="99">
        <v>0.47720659599999998</v>
      </c>
      <c r="S2063" s="102">
        <f t="shared" si="147"/>
        <v>-109.55284532571714</v>
      </c>
      <c r="T2063" s="99">
        <v>0.58588404599999999</v>
      </c>
      <c r="U2063" s="102">
        <f t="shared" si="148"/>
        <v>141.4782599754657</v>
      </c>
      <c r="V2063">
        <v>0.5</v>
      </c>
      <c r="W2063" s="100">
        <f t="shared" si="149"/>
        <v>-100</v>
      </c>
      <c r="X2063">
        <v>0.5</v>
      </c>
      <c r="Y2063" s="100">
        <f t="shared" si="149"/>
        <v>-100</v>
      </c>
      <c r="Z2063">
        <v>0.5</v>
      </c>
      <c r="AA2063" s="100">
        <f t="shared" si="150"/>
        <v>-100</v>
      </c>
      <c r="AB2063">
        <v>0.42265000000000003</v>
      </c>
      <c r="AC2063">
        <v>-1</v>
      </c>
      <c r="AD2063">
        <v>0</v>
      </c>
      <c r="AE2063">
        <v>1</v>
      </c>
      <c r="AF2063" t="s">
        <v>222</v>
      </c>
      <c r="AG2063" s="99" t="s">
        <v>324</v>
      </c>
      <c r="AH2063">
        <v>-1</v>
      </c>
      <c r="AI2063">
        <v>1</v>
      </c>
      <c r="AJ2063">
        <v>-1</v>
      </c>
    </row>
    <row r="2064" spans="1:36" x14ac:dyDescent="0.2">
      <c r="A2064">
        <v>824199</v>
      </c>
      <c r="B2064" s="85">
        <v>46153</v>
      </c>
      <c r="C2064">
        <v>2026</v>
      </c>
      <c r="D2064">
        <v>5.2</v>
      </c>
      <c r="E2064">
        <v>8.5</v>
      </c>
      <c r="F2064">
        <v>-106</v>
      </c>
      <c r="G2064">
        <v>12</v>
      </c>
      <c r="H2064">
        <v>135</v>
      </c>
      <c r="I2064">
        <v>0.42553200000000002</v>
      </c>
      <c r="J2064">
        <v>126</v>
      </c>
      <c r="K2064">
        <v>135</v>
      </c>
      <c r="L2064">
        <v>0.32174260599999999</v>
      </c>
      <c r="M2064">
        <v>24</v>
      </c>
      <c r="N2064">
        <v>-148</v>
      </c>
      <c r="O2064">
        <v>0.59677400000000003</v>
      </c>
      <c r="P2064">
        <v>-138</v>
      </c>
      <c r="Q2064">
        <v>-148</v>
      </c>
      <c r="R2064" s="99">
        <v>0.52031370499999996</v>
      </c>
      <c r="S2064" s="102">
        <f t="shared" si="147"/>
        <v>108.46957906104029</v>
      </c>
      <c r="T2064" s="99">
        <v>0.46880068200000002</v>
      </c>
      <c r="U2064" s="102">
        <f t="shared" si="148"/>
        <v>-113.31026988565685</v>
      </c>
      <c r="V2064">
        <v>0.434249</v>
      </c>
      <c r="W2064" s="100">
        <f t="shared" si="149"/>
        <v>130.28262586672622</v>
      </c>
      <c r="X2064">
        <v>0.47986400000000001</v>
      </c>
      <c r="Y2064" s="100">
        <f t="shared" si="149"/>
        <v>108.39237784038811</v>
      </c>
      <c r="Z2064">
        <v>0.47986400000000001</v>
      </c>
      <c r="AA2064" s="100">
        <f t="shared" si="150"/>
        <v>108.39237784038811</v>
      </c>
      <c r="AB2064">
        <v>0.275532</v>
      </c>
      <c r="AC2064">
        <v>-1</v>
      </c>
      <c r="AD2064">
        <v>1</v>
      </c>
      <c r="AE2064">
        <v>3</v>
      </c>
      <c r="AF2064" t="s">
        <v>225</v>
      </c>
      <c r="AG2064" s="99" t="s">
        <v>323</v>
      </c>
      <c r="AH2064">
        <v>1</v>
      </c>
      <c r="AI2064">
        <v>4</v>
      </c>
      <c r="AJ2064">
        <v>-1</v>
      </c>
    </row>
    <row r="2065" spans="1:36" x14ac:dyDescent="0.2">
      <c r="A2065">
        <v>824844</v>
      </c>
      <c r="B2065" s="85">
        <v>46153</v>
      </c>
      <c r="C2065">
        <v>2026</v>
      </c>
      <c r="D2065">
        <v>5.2</v>
      </c>
      <c r="E2065">
        <v>9</v>
      </c>
      <c r="F2065">
        <v>-105</v>
      </c>
      <c r="G2065">
        <v>2</v>
      </c>
      <c r="H2065">
        <v>130</v>
      </c>
      <c r="I2065">
        <v>0.43478299999999998</v>
      </c>
      <c r="J2065">
        <v>134</v>
      </c>
      <c r="K2065">
        <v>130</v>
      </c>
      <c r="L2065">
        <v>0.32065001999999998</v>
      </c>
      <c r="M2065">
        <v>19</v>
      </c>
      <c r="N2065">
        <v>-141</v>
      </c>
      <c r="O2065">
        <v>0.58506199999999997</v>
      </c>
      <c r="P2065">
        <v>-145</v>
      </c>
      <c r="Q2065">
        <v>-141</v>
      </c>
      <c r="R2065" s="99">
        <v>0.56991935999999999</v>
      </c>
      <c r="S2065" s="102">
        <f t="shared" si="147"/>
        <v>132.51453494860868</v>
      </c>
      <c r="T2065" s="99">
        <v>0.641762634</v>
      </c>
      <c r="U2065" s="102">
        <f t="shared" si="148"/>
        <v>179.1445267605055</v>
      </c>
      <c r="V2065">
        <v>0.50426800000000005</v>
      </c>
      <c r="W2065" s="100">
        <f t="shared" si="149"/>
        <v>-101.72189812237261</v>
      </c>
      <c r="X2065">
        <v>0.42863200000000001</v>
      </c>
      <c r="Y2065" s="100">
        <f t="shared" si="149"/>
        <v>133.30036021575617</v>
      </c>
      <c r="Z2065">
        <v>0.42863200000000001</v>
      </c>
      <c r="AA2065" s="100">
        <f t="shared" si="150"/>
        <v>133.30036021575617</v>
      </c>
      <c r="AB2065">
        <v>0.58478300000000005</v>
      </c>
      <c r="AC2065">
        <v>1</v>
      </c>
      <c r="AD2065">
        <v>3</v>
      </c>
      <c r="AE2065">
        <v>2</v>
      </c>
      <c r="AF2065" t="s">
        <v>222</v>
      </c>
      <c r="AG2065" s="99" t="s">
        <v>326</v>
      </c>
      <c r="AH2065">
        <v>-1</v>
      </c>
      <c r="AI2065">
        <v>5</v>
      </c>
      <c r="AJ2065">
        <v>-1</v>
      </c>
    </row>
    <row r="2066" spans="1:36" x14ac:dyDescent="0.2">
      <c r="A2066">
        <v>822817</v>
      </c>
      <c r="B2066" s="85">
        <v>46154</v>
      </c>
      <c r="C2066">
        <v>2026</v>
      </c>
      <c r="D2066">
        <v>5.2</v>
      </c>
      <c r="E2066">
        <v>8</v>
      </c>
      <c r="F2066">
        <v>-105</v>
      </c>
      <c r="G2066">
        <v>29</v>
      </c>
      <c r="H2066">
        <v>102</v>
      </c>
      <c r="I2066">
        <v>0.49504999999999999</v>
      </c>
      <c r="J2066">
        <v>108</v>
      </c>
      <c r="K2066">
        <v>102</v>
      </c>
      <c r="L2066">
        <v>0.33360588699999999</v>
      </c>
      <c r="M2066">
        <v>27</v>
      </c>
      <c r="N2066">
        <v>-112</v>
      </c>
      <c r="O2066">
        <v>0.52830200000000005</v>
      </c>
      <c r="P2066">
        <v>-118</v>
      </c>
      <c r="Q2066">
        <v>-112</v>
      </c>
      <c r="R2066" s="99">
        <v>0.50031036600000001</v>
      </c>
      <c r="S2066" s="102">
        <f t="shared" si="147"/>
        <v>100.12422350950752</v>
      </c>
      <c r="T2066" s="99">
        <v>0.58493287999999999</v>
      </c>
      <c r="U2066" s="102">
        <f t="shared" si="148"/>
        <v>140.92488944920524</v>
      </c>
      <c r="V2066">
        <v>0.48898799999999998</v>
      </c>
      <c r="W2066" s="100">
        <f t="shared" si="149"/>
        <v>104.50399600808201</v>
      </c>
      <c r="X2066">
        <v>0.59860500000000005</v>
      </c>
      <c r="Y2066" s="100">
        <f t="shared" si="149"/>
        <v>-149.13115509660065</v>
      </c>
      <c r="Z2066">
        <v>0.59860500000000005</v>
      </c>
      <c r="AA2066" s="100">
        <f t="shared" si="150"/>
        <v>-149.13115509660065</v>
      </c>
      <c r="AB2066">
        <v>0.34505000000000002</v>
      </c>
      <c r="AC2066">
        <v>-1</v>
      </c>
      <c r="AD2066">
        <v>6</v>
      </c>
      <c r="AE2066">
        <v>7</v>
      </c>
      <c r="AF2066" t="s">
        <v>222</v>
      </c>
      <c r="AG2066" s="99" t="s">
        <v>323</v>
      </c>
      <c r="AH2066">
        <v>1</v>
      </c>
      <c r="AI2066">
        <v>13</v>
      </c>
      <c r="AJ2066">
        <v>1</v>
      </c>
    </row>
    <row r="2067" spans="1:36" x14ac:dyDescent="0.2">
      <c r="A2067">
        <v>822903</v>
      </c>
      <c r="B2067" s="85">
        <v>46154</v>
      </c>
      <c r="C2067">
        <v>2026</v>
      </c>
      <c r="D2067">
        <v>5.2</v>
      </c>
      <c r="E2067">
        <v>8</v>
      </c>
      <c r="F2067">
        <v>-104.5</v>
      </c>
      <c r="G2067">
        <v>28</v>
      </c>
      <c r="H2067">
        <v>-118</v>
      </c>
      <c r="I2067">
        <v>0.54128399999999999</v>
      </c>
      <c r="J2067">
        <v>-121</v>
      </c>
      <c r="K2067">
        <v>-118</v>
      </c>
      <c r="L2067">
        <v>0.33222175900000001</v>
      </c>
      <c r="M2067">
        <v>1</v>
      </c>
      <c r="N2067">
        <v>107</v>
      </c>
      <c r="O2067">
        <v>0.48309200000000002</v>
      </c>
      <c r="P2067">
        <v>109</v>
      </c>
      <c r="Q2067">
        <v>107</v>
      </c>
      <c r="R2067" s="99">
        <v>0.48581457900000002</v>
      </c>
      <c r="S2067" s="102">
        <f t="shared" si="147"/>
        <v>-105.83984985761407</v>
      </c>
      <c r="T2067" s="99">
        <v>0.457571283</v>
      </c>
      <c r="U2067" s="102">
        <f t="shared" si="148"/>
        <v>-118.5451834834661</v>
      </c>
      <c r="V2067">
        <v>0.52187300000000003</v>
      </c>
      <c r="W2067" s="100">
        <f t="shared" si="149"/>
        <v>-109.14945192386125</v>
      </c>
      <c r="X2067">
        <v>0.56153900000000001</v>
      </c>
      <c r="Y2067" s="100">
        <f t="shared" si="149"/>
        <v>-128.07045552512082</v>
      </c>
      <c r="Z2067">
        <v>0.56153900000000001</v>
      </c>
      <c r="AA2067" s="100">
        <f t="shared" si="150"/>
        <v>-128.07045552512082</v>
      </c>
      <c r="AB2067">
        <v>0.69128400000000001</v>
      </c>
      <c r="AC2067">
        <v>1</v>
      </c>
      <c r="AD2067">
        <v>7</v>
      </c>
      <c r="AE2067">
        <v>4</v>
      </c>
      <c r="AF2067" t="s">
        <v>228</v>
      </c>
      <c r="AG2067" s="99" t="s">
        <v>325</v>
      </c>
      <c r="AH2067">
        <v>1</v>
      </c>
      <c r="AI2067">
        <v>11</v>
      </c>
      <c r="AJ2067">
        <v>1</v>
      </c>
    </row>
    <row r="2068" spans="1:36" x14ac:dyDescent="0.2">
      <c r="A2068">
        <v>823632</v>
      </c>
      <c r="B2068" s="85">
        <v>46154</v>
      </c>
      <c r="C2068">
        <v>2026</v>
      </c>
      <c r="D2068">
        <v>5.2</v>
      </c>
      <c r="E2068">
        <v>7.5</v>
      </c>
      <c r="F2068">
        <v>-104</v>
      </c>
      <c r="G2068">
        <v>18</v>
      </c>
      <c r="H2068">
        <v>-138</v>
      </c>
      <c r="I2068">
        <v>0.57983200000000001</v>
      </c>
      <c r="J2068">
        <v>-142</v>
      </c>
      <c r="K2068">
        <v>-138</v>
      </c>
      <c r="L2068">
        <v>0.310488926</v>
      </c>
      <c r="M2068">
        <v>10</v>
      </c>
      <c r="N2068">
        <v>125</v>
      </c>
      <c r="O2068">
        <v>0.44444400000000001</v>
      </c>
      <c r="P2068">
        <v>128</v>
      </c>
      <c r="Q2068">
        <v>125</v>
      </c>
      <c r="R2068" s="99">
        <v>0.51534959599999997</v>
      </c>
      <c r="S2068" s="102">
        <f t="shared" si="147"/>
        <v>106.33429617444412</v>
      </c>
      <c r="T2068" s="99">
        <v>0.51646808099999997</v>
      </c>
      <c r="U2068" s="102">
        <f t="shared" si="148"/>
        <v>106.81157969221881</v>
      </c>
      <c r="V2068">
        <v>0.56553699999999996</v>
      </c>
      <c r="W2068" s="100">
        <f t="shared" si="149"/>
        <v>-130.1691973769918</v>
      </c>
      <c r="X2068">
        <v>0.519903</v>
      </c>
      <c r="Y2068" s="100">
        <f t="shared" si="149"/>
        <v>-108.2912411450186</v>
      </c>
      <c r="Z2068">
        <v>0.519903</v>
      </c>
      <c r="AA2068" s="100">
        <f t="shared" si="150"/>
        <v>-108.2912411450186</v>
      </c>
      <c r="AB2068">
        <v>0.72983200000000004</v>
      </c>
      <c r="AC2068">
        <v>1</v>
      </c>
      <c r="AD2068">
        <v>10</v>
      </c>
      <c r="AE2068">
        <v>2</v>
      </c>
      <c r="AF2068" t="s">
        <v>223</v>
      </c>
      <c r="AG2068" s="99" t="s">
        <v>325</v>
      </c>
      <c r="AH2068">
        <v>1</v>
      </c>
      <c r="AI2068">
        <v>12</v>
      </c>
      <c r="AJ2068">
        <v>1</v>
      </c>
    </row>
    <row r="2069" spans="1:36" x14ac:dyDescent="0.2">
      <c r="A2069">
        <v>823712</v>
      </c>
      <c r="B2069" s="85">
        <v>46154</v>
      </c>
      <c r="C2069">
        <v>2026</v>
      </c>
      <c r="D2069">
        <v>5.2</v>
      </c>
      <c r="E2069">
        <v>9</v>
      </c>
      <c r="F2069">
        <v>-106</v>
      </c>
      <c r="G2069">
        <v>15</v>
      </c>
      <c r="H2069">
        <v>-104</v>
      </c>
      <c r="I2069">
        <v>0.50980400000000003</v>
      </c>
      <c r="J2069">
        <v>-105</v>
      </c>
      <c r="K2069">
        <v>-104</v>
      </c>
      <c r="L2069">
        <v>0.31912251699999999</v>
      </c>
      <c r="M2069">
        <v>11</v>
      </c>
      <c r="N2069">
        <v>-106</v>
      </c>
      <c r="O2069">
        <v>0.51456299999999999</v>
      </c>
      <c r="P2069">
        <v>-105</v>
      </c>
      <c r="Q2069">
        <v>-106</v>
      </c>
      <c r="R2069" s="99">
        <v>0.51302571100000005</v>
      </c>
      <c r="S2069" s="102">
        <f t="shared" si="147"/>
        <v>105.34965040012618</v>
      </c>
      <c r="T2069" s="99">
        <v>0.54846888599999999</v>
      </c>
      <c r="U2069" s="102">
        <f t="shared" si="148"/>
        <v>121.46868045066768</v>
      </c>
      <c r="V2069">
        <v>0.52859500000000004</v>
      </c>
      <c r="W2069" s="100">
        <f t="shared" si="149"/>
        <v>-112.13181871214775</v>
      </c>
      <c r="X2069">
        <v>0.55391999999999997</v>
      </c>
      <c r="Y2069" s="100">
        <f t="shared" si="149"/>
        <v>-124.17503586800571</v>
      </c>
      <c r="Z2069">
        <v>0.55391999999999997</v>
      </c>
      <c r="AA2069" s="100">
        <f t="shared" si="150"/>
        <v>-124.17503586800571</v>
      </c>
      <c r="AB2069">
        <v>0.65980399999999995</v>
      </c>
      <c r="AC2069">
        <v>1</v>
      </c>
      <c r="AD2069">
        <v>3</v>
      </c>
      <c r="AE2069">
        <v>0</v>
      </c>
      <c r="AF2069" t="s">
        <v>228</v>
      </c>
      <c r="AG2069" s="99" t="s">
        <v>326</v>
      </c>
      <c r="AH2069">
        <v>-1</v>
      </c>
      <c r="AI2069">
        <v>3</v>
      </c>
      <c r="AJ2069">
        <v>-1</v>
      </c>
    </row>
    <row r="2070" spans="1:36" x14ac:dyDescent="0.2">
      <c r="A2070">
        <v>823790</v>
      </c>
      <c r="B2070" s="85">
        <v>46154</v>
      </c>
      <c r="C2070">
        <v>2026</v>
      </c>
      <c r="D2070">
        <v>5.2</v>
      </c>
      <c r="E2070">
        <v>8.5</v>
      </c>
      <c r="F2070">
        <v>-105</v>
      </c>
      <c r="G2070">
        <v>17</v>
      </c>
      <c r="H2070">
        <v>-142</v>
      </c>
      <c r="I2070">
        <v>0.58677699999999999</v>
      </c>
      <c r="J2070">
        <v>-125</v>
      </c>
      <c r="K2070">
        <v>-142</v>
      </c>
      <c r="L2070">
        <v>0.32447985800000001</v>
      </c>
      <c r="M2070">
        <v>23</v>
      </c>
      <c r="N2070">
        <v>128</v>
      </c>
      <c r="O2070">
        <v>0.43859599999999999</v>
      </c>
      <c r="P2070">
        <v>113</v>
      </c>
      <c r="Q2070">
        <v>128</v>
      </c>
      <c r="R2070" s="99">
        <v>0.46042643100000002</v>
      </c>
      <c r="S2070" s="102">
        <f t="shared" si="147"/>
        <v>-117.18996405747176</v>
      </c>
      <c r="T2070" s="99">
        <v>0.5</v>
      </c>
      <c r="U2070" s="102">
        <f t="shared" si="148"/>
        <v>100</v>
      </c>
      <c r="V2070">
        <v>0.57706299999999999</v>
      </c>
      <c r="W2070" s="100">
        <f t="shared" si="149"/>
        <v>-136.44183412659567</v>
      </c>
      <c r="X2070">
        <v>0.60329500000000003</v>
      </c>
      <c r="Y2070" s="100">
        <f t="shared" si="149"/>
        <v>-152.07648000403324</v>
      </c>
      <c r="Z2070">
        <v>0.60329500000000003</v>
      </c>
      <c r="AA2070" s="100">
        <f t="shared" si="150"/>
        <v>-152.07648000403324</v>
      </c>
      <c r="AB2070">
        <v>0.73677700000000002</v>
      </c>
      <c r="AC2070">
        <v>1</v>
      </c>
      <c r="AD2070">
        <v>6</v>
      </c>
      <c r="AE2070">
        <v>4</v>
      </c>
      <c r="AF2070" t="s">
        <v>225</v>
      </c>
      <c r="AG2070" s="99" t="s">
        <v>325</v>
      </c>
      <c r="AH2070">
        <v>1</v>
      </c>
      <c r="AI2070">
        <v>10</v>
      </c>
      <c r="AJ2070">
        <v>1</v>
      </c>
    </row>
    <row r="2071" spans="1:36" x14ac:dyDescent="0.2">
      <c r="A2071">
        <v>824442</v>
      </c>
      <c r="B2071" s="85">
        <v>46154</v>
      </c>
      <c r="C2071">
        <v>2026</v>
      </c>
      <c r="D2071">
        <v>5.2</v>
      </c>
      <c r="E2071">
        <v>8.5</v>
      </c>
      <c r="F2071">
        <v>-106</v>
      </c>
      <c r="G2071">
        <v>7</v>
      </c>
      <c r="H2071">
        <v>-130</v>
      </c>
      <c r="I2071">
        <v>0.56521699999999997</v>
      </c>
      <c r="J2071">
        <v>-133</v>
      </c>
      <c r="K2071">
        <v>-130</v>
      </c>
      <c r="L2071">
        <v>0.30274477700000002</v>
      </c>
      <c r="M2071">
        <v>4</v>
      </c>
      <c r="N2071">
        <v>117</v>
      </c>
      <c r="O2071">
        <v>0.46082899999999999</v>
      </c>
      <c r="P2071">
        <v>120</v>
      </c>
      <c r="Q2071">
        <v>117</v>
      </c>
      <c r="R2071" s="99">
        <v>0.47021231400000002</v>
      </c>
      <c r="S2071" s="102">
        <f t="shared" si="147"/>
        <v>-112.66988767121056</v>
      </c>
      <c r="T2071" s="99">
        <v>0.54750136900000002</v>
      </c>
      <c r="U2071" s="102">
        <f t="shared" si="148"/>
        <v>120.99514374000395</v>
      </c>
      <c r="V2071">
        <v>0.55503400000000003</v>
      </c>
      <c r="W2071" s="100">
        <f t="shared" si="149"/>
        <v>-124.73627198482582</v>
      </c>
      <c r="X2071">
        <v>0.61847600000000003</v>
      </c>
      <c r="Y2071" s="100">
        <f t="shared" si="149"/>
        <v>-162.10670888332061</v>
      </c>
      <c r="Z2071">
        <v>0.61847600000000003</v>
      </c>
      <c r="AA2071" s="100">
        <f t="shared" si="150"/>
        <v>-162.10670888332061</v>
      </c>
      <c r="AB2071">
        <v>0.71521699999999999</v>
      </c>
      <c r="AC2071">
        <v>1</v>
      </c>
      <c r="AD2071">
        <v>3</v>
      </c>
      <c r="AE2071">
        <v>2</v>
      </c>
      <c r="AF2071" t="s">
        <v>222</v>
      </c>
      <c r="AG2071" s="99" t="s">
        <v>325</v>
      </c>
      <c r="AH2071">
        <v>1</v>
      </c>
      <c r="AI2071">
        <v>5</v>
      </c>
      <c r="AJ2071">
        <v>-1</v>
      </c>
    </row>
    <row r="2072" spans="1:36" x14ac:dyDescent="0.2">
      <c r="A2072">
        <v>824521</v>
      </c>
      <c r="B2072" s="85">
        <v>46154</v>
      </c>
      <c r="C2072">
        <v>2026</v>
      </c>
      <c r="D2072">
        <v>5.2</v>
      </c>
      <c r="E2072">
        <v>9.5</v>
      </c>
      <c r="F2072">
        <v>-105</v>
      </c>
      <c r="G2072">
        <v>6</v>
      </c>
      <c r="H2072">
        <v>-134</v>
      </c>
      <c r="I2072">
        <v>0.57264999999999999</v>
      </c>
      <c r="J2072">
        <v>-137</v>
      </c>
      <c r="K2072">
        <v>-134</v>
      </c>
      <c r="L2072">
        <v>0.333208536</v>
      </c>
      <c r="M2072">
        <v>16</v>
      </c>
      <c r="N2072">
        <v>121</v>
      </c>
      <c r="O2072">
        <v>0.45248899999999997</v>
      </c>
      <c r="P2072">
        <v>124</v>
      </c>
      <c r="Q2072">
        <v>121</v>
      </c>
      <c r="R2072" s="99">
        <v>0.52261760899999998</v>
      </c>
      <c r="S2072" s="102">
        <f t="shared" si="147"/>
        <v>109.47567795813397</v>
      </c>
      <c r="T2072" s="99">
        <v>0.44160623399999999</v>
      </c>
      <c r="U2072" s="102">
        <f t="shared" si="148"/>
        <v>-126.44607865748563</v>
      </c>
      <c r="V2072">
        <v>0.56873200000000002</v>
      </c>
      <c r="W2072" s="100">
        <f t="shared" si="149"/>
        <v>-131.87437973603423</v>
      </c>
      <c r="X2072">
        <v>0.604599</v>
      </c>
      <c r="Y2072" s="100">
        <f t="shared" si="149"/>
        <v>-152.90780751692586</v>
      </c>
      <c r="Z2072">
        <v>0.604599</v>
      </c>
      <c r="AA2072" s="100">
        <f t="shared" si="150"/>
        <v>-152.90780751692586</v>
      </c>
      <c r="AB2072">
        <v>0.42265000000000003</v>
      </c>
      <c r="AC2072">
        <v>-1</v>
      </c>
      <c r="AD2072">
        <v>4</v>
      </c>
      <c r="AE2072">
        <v>10</v>
      </c>
      <c r="AF2072" t="s">
        <v>224</v>
      </c>
      <c r="AG2072" s="99" t="s">
        <v>324</v>
      </c>
      <c r="AH2072">
        <v>-1</v>
      </c>
      <c r="AI2072">
        <v>14</v>
      </c>
      <c r="AJ2072">
        <v>1</v>
      </c>
    </row>
    <row r="2073" spans="1:36" x14ac:dyDescent="0.2">
      <c r="A2073">
        <v>824604</v>
      </c>
      <c r="B2073" s="85">
        <v>46154</v>
      </c>
      <c r="C2073">
        <v>2026</v>
      </c>
      <c r="D2073">
        <v>5.2</v>
      </c>
      <c r="E2073">
        <v>9.5</v>
      </c>
      <c r="F2073">
        <v>-104</v>
      </c>
      <c r="G2073">
        <v>9</v>
      </c>
      <c r="H2073">
        <v>101</v>
      </c>
      <c r="I2073">
        <v>0.49751200000000001</v>
      </c>
      <c r="J2073">
        <v>106</v>
      </c>
      <c r="K2073">
        <v>101</v>
      </c>
      <c r="L2073">
        <v>0.33585476600000003</v>
      </c>
      <c r="M2073">
        <v>13</v>
      </c>
      <c r="N2073">
        <v>-111</v>
      </c>
      <c r="O2073">
        <v>0.52606600000000003</v>
      </c>
      <c r="P2073">
        <v>-116</v>
      </c>
      <c r="Q2073">
        <v>-111</v>
      </c>
      <c r="R2073" s="99">
        <v>0.48661495399999999</v>
      </c>
      <c r="S2073" s="102">
        <f t="shared" si="147"/>
        <v>-105.50128839649264</v>
      </c>
      <c r="T2073" s="99">
        <v>0.52124355600000005</v>
      </c>
      <c r="U2073" s="102">
        <f t="shared" si="148"/>
        <v>108.87447313398462</v>
      </c>
      <c r="V2073">
        <v>0.50733099999999998</v>
      </c>
      <c r="W2073" s="100">
        <f t="shared" si="149"/>
        <v>-102.97603461959245</v>
      </c>
      <c r="X2073">
        <v>0.49624600000000002</v>
      </c>
      <c r="Y2073" s="100">
        <f t="shared" si="149"/>
        <v>101.51295929841248</v>
      </c>
      <c r="Z2073">
        <v>0.49624600000000002</v>
      </c>
      <c r="AA2073" s="100">
        <f t="shared" si="150"/>
        <v>101.51295929841248</v>
      </c>
      <c r="AB2073">
        <v>0.64751199999999998</v>
      </c>
      <c r="AC2073">
        <v>1</v>
      </c>
      <c r="AD2073">
        <v>6</v>
      </c>
      <c r="AE2073">
        <v>5</v>
      </c>
      <c r="AF2073" t="s">
        <v>222</v>
      </c>
      <c r="AG2073" s="99" t="s">
        <v>326</v>
      </c>
      <c r="AH2073">
        <v>-1</v>
      </c>
      <c r="AI2073">
        <v>11</v>
      </c>
      <c r="AJ2073">
        <v>1</v>
      </c>
    </row>
    <row r="2074" spans="1:36" x14ac:dyDescent="0.2">
      <c r="A2074">
        <v>824764</v>
      </c>
      <c r="B2074" s="85">
        <v>46154</v>
      </c>
      <c r="C2074">
        <v>2026</v>
      </c>
      <c r="D2074">
        <v>5.2</v>
      </c>
      <c r="E2074">
        <v>8</v>
      </c>
      <c r="F2074">
        <v>-104.5</v>
      </c>
      <c r="G2074">
        <v>3</v>
      </c>
      <c r="H2074">
        <v>120</v>
      </c>
      <c r="I2074">
        <v>0.45454499999999998</v>
      </c>
      <c r="J2074">
        <v>129</v>
      </c>
      <c r="K2074">
        <v>120</v>
      </c>
      <c r="L2074">
        <v>0.34564541199999999</v>
      </c>
      <c r="M2074">
        <v>21</v>
      </c>
      <c r="N2074">
        <v>-132</v>
      </c>
      <c r="O2074">
        <v>0.56896599999999997</v>
      </c>
      <c r="P2074">
        <v>-141</v>
      </c>
      <c r="Q2074">
        <v>-132</v>
      </c>
      <c r="R2074" s="99">
        <v>0.48234200700000002</v>
      </c>
      <c r="S2074" s="102">
        <f t="shared" si="147"/>
        <v>-107.32177282664084</v>
      </c>
      <c r="T2074" s="99">
        <v>0.70536195800000001</v>
      </c>
      <c r="U2074" s="102">
        <f t="shared" si="148"/>
        <v>239.39948596318735</v>
      </c>
      <c r="V2074">
        <v>0.44017800000000001</v>
      </c>
      <c r="W2074" s="100">
        <f t="shared" si="149"/>
        <v>127.18082230370442</v>
      </c>
      <c r="X2074">
        <v>0.49603000000000003</v>
      </c>
      <c r="Y2074" s="100">
        <f t="shared" si="149"/>
        <v>101.60070963449792</v>
      </c>
      <c r="Z2074">
        <v>0.49603000000000003</v>
      </c>
      <c r="AA2074" s="100">
        <f t="shared" si="150"/>
        <v>101.60070963449792</v>
      </c>
      <c r="AB2074">
        <v>0.30454500000000001</v>
      </c>
      <c r="AC2074">
        <v>-1</v>
      </c>
      <c r="AD2074">
        <v>1</v>
      </c>
      <c r="AE2074">
        <v>2</v>
      </c>
      <c r="AF2074" t="s">
        <v>222</v>
      </c>
      <c r="AG2074" s="99" t="s">
        <v>323</v>
      </c>
      <c r="AH2074">
        <v>1</v>
      </c>
      <c r="AI2074">
        <v>3</v>
      </c>
      <c r="AJ2074">
        <v>-1</v>
      </c>
    </row>
    <row r="2075" spans="1:36" x14ac:dyDescent="0.2">
      <c r="A2075">
        <v>824843</v>
      </c>
      <c r="B2075" s="85">
        <v>46154</v>
      </c>
      <c r="C2075">
        <v>2026</v>
      </c>
      <c r="D2075">
        <v>5.2</v>
      </c>
      <c r="E2075">
        <v>8.5</v>
      </c>
      <c r="F2075">
        <v>-106</v>
      </c>
      <c r="G2075">
        <v>2</v>
      </c>
      <c r="H2075">
        <v>117</v>
      </c>
      <c r="I2075">
        <v>0.46082899999999999</v>
      </c>
      <c r="J2075">
        <v>146</v>
      </c>
      <c r="K2075">
        <v>117</v>
      </c>
      <c r="L2075">
        <v>0.32065001999999998</v>
      </c>
      <c r="M2075">
        <v>19</v>
      </c>
      <c r="N2075">
        <v>-128</v>
      </c>
      <c r="O2075">
        <v>0.56140400000000001</v>
      </c>
      <c r="P2075">
        <v>-160</v>
      </c>
      <c r="Q2075">
        <v>-128</v>
      </c>
      <c r="R2075" s="99">
        <v>0.56970023700000005</v>
      </c>
      <c r="S2075" s="102">
        <f t="shared" si="147"/>
        <v>132.39613078755056</v>
      </c>
      <c r="T2075" s="99">
        <v>0.50086686700000005</v>
      </c>
      <c r="U2075" s="102">
        <f t="shared" si="148"/>
        <v>100.3473490107899</v>
      </c>
      <c r="V2075">
        <v>0.49412699999999998</v>
      </c>
      <c r="W2075" s="100">
        <f t="shared" si="149"/>
        <v>102.37712167114933</v>
      </c>
      <c r="X2075">
        <v>0.43148199999999998</v>
      </c>
      <c r="Y2075" s="100">
        <f t="shared" si="149"/>
        <v>131.7593781432366</v>
      </c>
      <c r="Z2075">
        <v>0.43148199999999998</v>
      </c>
      <c r="AA2075" s="100">
        <f t="shared" si="150"/>
        <v>131.7593781432366</v>
      </c>
      <c r="AB2075">
        <v>0.31082900000000002</v>
      </c>
      <c r="AC2075">
        <v>-1</v>
      </c>
      <c r="AD2075">
        <v>2</v>
      </c>
      <c r="AE2075">
        <v>6</v>
      </c>
      <c r="AF2075" t="s">
        <v>227</v>
      </c>
      <c r="AG2075" s="99" t="s">
        <v>323</v>
      </c>
      <c r="AH2075">
        <v>1</v>
      </c>
      <c r="AI2075">
        <v>8</v>
      </c>
      <c r="AJ2075">
        <v>-1</v>
      </c>
    </row>
    <row r="2076" spans="1:36" x14ac:dyDescent="0.2">
      <c r="A2076">
        <v>824927</v>
      </c>
      <c r="B2076" s="85">
        <v>46154</v>
      </c>
      <c r="C2076">
        <v>2026</v>
      </c>
      <c r="D2076">
        <v>5.2</v>
      </c>
      <c r="E2076">
        <v>8.5</v>
      </c>
      <c r="F2076">
        <v>-105.5</v>
      </c>
      <c r="G2076">
        <v>0</v>
      </c>
      <c r="H2076">
        <v>-117</v>
      </c>
      <c r="I2076">
        <v>0.53917099999999996</v>
      </c>
      <c r="J2076">
        <v>-115</v>
      </c>
      <c r="K2076">
        <v>-117</v>
      </c>
      <c r="L2076">
        <v>0.327106864</v>
      </c>
      <c r="M2076">
        <v>5</v>
      </c>
      <c r="N2076">
        <v>106</v>
      </c>
      <c r="O2076">
        <v>0.48543700000000001</v>
      </c>
      <c r="P2076">
        <v>104</v>
      </c>
      <c r="Q2076">
        <v>106</v>
      </c>
      <c r="R2076" s="99">
        <v>0.51450943500000001</v>
      </c>
      <c r="S2076" s="102">
        <f t="shared" si="147"/>
        <v>105.97722635454308</v>
      </c>
      <c r="T2076" s="99">
        <v>0.47578674900000001</v>
      </c>
      <c r="U2076" s="102">
        <f t="shared" si="148"/>
        <v>-110.1781947693545</v>
      </c>
      <c r="V2076">
        <v>0.55361400000000005</v>
      </c>
      <c r="W2076" s="100">
        <f t="shared" si="149"/>
        <v>-124.02136267714492</v>
      </c>
      <c r="X2076">
        <v>0.50423499999999999</v>
      </c>
      <c r="Y2076" s="100">
        <f t="shared" si="149"/>
        <v>-101.70847074722901</v>
      </c>
      <c r="Z2076">
        <v>0.50423499999999999</v>
      </c>
      <c r="AA2076" s="100">
        <f t="shared" si="150"/>
        <v>-101.70847074722901</v>
      </c>
      <c r="AB2076">
        <v>0.68917099999999998</v>
      </c>
      <c r="AC2076">
        <v>1</v>
      </c>
      <c r="AD2076">
        <v>5</v>
      </c>
      <c r="AE2076">
        <v>2</v>
      </c>
      <c r="AF2076" t="s">
        <v>228</v>
      </c>
      <c r="AG2076" s="99" t="s">
        <v>325</v>
      </c>
      <c r="AH2076">
        <v>1</v>
      </c>
      <c r="AI2076">
        <v>7</v>
      </c>
      <c r="AJ2076">
        <v>-1</v>
      </c>
    </row>
    <row r="2077" spans="1:36" x14ac:dyDescent="0.2">
      <c r="A2077">
        <v>822815</v>
      </c>
      <c r="B2077" s="85">
        <v>46155</v>
      </c>
      <c r="C2077">
        <v>2026</v>
      </c>
      <c r="D2077">
        <v>5.2</v>
      </c>
      <c r="E2077">
        <v>7.5</v>
      </c>
      <c r="F2077">
        <v>-104.5</v>
      </c>
      <c r="G2077">
        <v>29</v>
      </c>
      <c r="H2077">
        <v>-141</v>
      </c>
      <c r="I2077">
        <v>0.58506199999999997</v>
      </c>
      <c r="J2077">
        <v>-143</v>
      </c>
      <c r="K2077">
        <v>-141</v>
      </c>
      <c r="L2077">
        <v>0.33360588699999999</v>
      </c>
      <c r="M2077">
        <v>27</v>
      </c>
      <c r="N2077">
        <v>127</v>
      </c>
      <c r="O2077">
        <v>0.440529</v>
      </c>
      <c r="P2077">
        <v>129</v>
      </c>
      <c r="Q2077">
        <v>127</v>
      </c>
      <c r="R2077" s="99">
        <v>0.51892736799999994</v>
      </c>
      <c r="S2077" s="102">
        <f t="shared" si="147"/>
        <v>107.86881927633745</v>
      </c>
      <c r="T2077" s="99">
        <v>0.18094865299999999</v>
      </c>
      <c r="U2077" s="102">
        <f t="shared" si="148"/>
        <v>-452.6429644104619</v>
      </c>
      <c r="V2077">
        <v>0.60868299999999997</v>
      </c>
      <c r="W2077" s="100">
        <f t="shared" si="149"/>
        <v>-155.54729285975307</v>
      </c>
      <c r="X2077">
        <v>0.55321299999999995</v>
      </c>
      <c r="Y2077" s="100">
        <f t="shared" si="149"/>
        <v>-123.82029915821182</v>
      </c>
      <c r="Z2077">
        <v>0.55321299999999995</v>
      </c>
      <c r="AA2077" s="100">
        <f t="shared" si="150"/>
        <v>-123.82029915821182</v>
      </c>
      <c r="AB2077">
        <v>0.73506199999999999</v>
      </c>
      <c r="AC2077">
        <v>1</v>
      </c>
      <c r="AD2077">
        <v>5</v>
      </c>
      <c r="AE2077">
        <v>3</v>
      </c>
      <c r="AF2077" t="s">
        <v>225</v>
      </c>
      <c r="AG2077" s="99" t="s">
        <v>325</v>
      </c>
      <c r="AH2077">
        <v>1</v>
      </c>
      <c r="AI2077">
        <v>8</v>
      </c>
      <c r="AJ2077">
        <v>1</v>
      </c>
    </row>
    <row r="2078" spans="1:36" x14ac:dyDescent="0.2">
      <c r="A2078">
        <v>822900</v>
      </c>
      <c r="B2078" s="85">
        <v>46155</v>
      </c>
      <c r="C2078">
        <v>2026</v>
      </c>
      <c r="D2078">
        <v>5.2</v>
      </c>
      <c r="E2078">
        <v>8</v>
      </c>
      <c r="F2078">
        <v>-103.5</v>
      </c>
      <c r="G2078">
        <v>28</v>
      </c>
      <c r="H2078">
        <v>101</v>
      </c>
      <c r="I2078">
        <v>0.49751200000000001</v>
      </c>
      <c r="J2078">
        <v>-105</v>
      </c>
      <c r="K2078">
        <v>101</v>
      </c>
      <c r="L2078">
        <v>0.33222175900000001</v>
      </c>
      <c r="M2078">
        <v>1</v>
      </c>
      <c r="N2078">
        <v>-111</v>
      </c>
      <c r="O2078">
        <v>0.52606600000000003</v>
      </c>
      <c r="P2078">
        <v>-105</v>
      </c>
      <c r="Q2078">
        <v>-111</v>
      </c>
      <c r="R2078" s="99">
        <v>0.47891758899999998</v>
      </c>
      <c r="S2078" s="102">
        <f t="shared" si="147"/>
        <v>-108.80419157042071</v>
      </c>
      <c r="T2078" s="99">
        <v>0.54896468499999995</v>
      </c>
      <c r="U2078" s="102">
        <f t="shared" si="148"/>
        <v>121.71212912674029</v>
      </c>
      <c r="V2078">
        <v>0.53066800000000003</v>
      </c>
      <c r="W2078" s="100">
        <f t="shared" si="149"/>
        <v>-113.06878712723616</v>
      </c>
      <c r="X2078">
        <v>0.55885899999999999</v>
      </c>
      <c r="Y2078" s="100">
        <f t="shared" si="149"/>
        <v>-126.68489213199408</v>
      </c>
      <c r="Z2078">
        <v>0.55885899999999999</v>
      </c>
      <c r="AA2078" s="100">
        <f t="shared" si="150"/>
        <v>-126.68489213199408</v>
      </c>
      <c r="AB2078">
        <v>0.64751199999999998</v>
      </c>
      <c r="AC2078">
        <v>1</v>
      </c>
      <c r="AD2078">
        <v>6</v>
      </c>
      <c r="AE2078">
        <v>5</v>
      </c>
      <c r="AF2078" t="s">
        <v>222</v>
      </c>
      <c r="AG2078" s="99" t="s">
        <v>326</v>
      </c>
      <c r="AH2078">
        <v>-1</v>
      </c>
      <c r="AI2078">
        <v>11</v>
      </c>
      <c r="AJ2078">
        <v>1</v>
      </c>
    </row>
    <row r="2079" spans="1:36" x14ac:dyDescent="0.2">
      <c r="A2079">
        <v>823631</v>
      </c>
      <c r="B2079" s="85">
        <v>46155</v>
      </c>
      <c r="C2079">
        <v>2026</v>
      </c>
      <c r="D2079">
        <v>5.2</v>
      </c>
      <c r="E2079">
        <v>8</v>
      </c>
      <c r="F2079">
        <v>-105</v>
      </c>
      <c r="G2079">
        <v>18</v>
      </c>
      <c r="H2079">
        <v>-119</v>
      </c>
      <c r="I2079">
        <v>0.54337899999999995</v>
      </c>
      <c r="J2079">
        <v>-108</v>
      </c>
      <c r="K2079">
        <v>-119</v>
      </c>
      <c r="L2079">
        <v>0.310488926</v>
      </c>
      <c r="M2079">
        <v>10</v>
      </c>
      <c r="N2079">
        <v>108</v>
      </c>
      <c r="O2079">
        <v>0.480769</v>
      </c>
      <c r="P2079">
        <v>-102</v>
      </c>
      <c r="Q2079">
        <v>108</v>
      </c>
      <c r="R2079" s="99">
        <v>0.50963498799999996</v>
      </c>
      <c r="S2079" s="102">
        <f t="shared" si="147"/>
        <v>103.92972082600377</v>
      </c>
      <c r="T2079" s="99">
        <v>0.47130247199999997</v>
      </c>
      <c r="U2079" s="102">
        <f t="shared" si="148"/>
        <v>-112.1779662551823</v>
      </c>
      <c r="V2079">
        <v>0.50972300000000004</v>
      </c>
      <c r="W2079" s="100">
        <f t="shared" si="149"/>
        <v>-103.96632923836935</v>
      </c>
      <c r="X2079">
        <v>0.52852200000000005</v>
      </c>
      <c r="Y2079" s="100">
        <f t="shared" si="149"/>
        <v>-112.09897386516445</v>
      </c>
      <c r="Z2079">
        <v>0.52852200000000005</v>
      </c>
      <c r="AA2079" s="100">
        <f t="shared" si="150"/>
        <v>-112.09897386516445</v>
      </c>
      <c r="AB2079">
        <v>0.69337899999999997</v>
      </c>
      <c r="AC2079">
        <v>1</v>
      </c>
      <c r="AD2079">
        <v>3</v>
      </c>
      <c r="AE2079">
        <v>2</v>
      </c>
      <c r="AF2079" t="s">
        <v>222</v>
      </c>
      <c r="AG2079" s="99" t="s">
        <v>325</v>
      </c>
      <c r="AH2079">
        <v>1</v>
      </c>
      <c r="AI2079">
        <v>5</v>
      </c>
      <c r="AJ2079">
        <v>-1</v>
      </c>
    </row>
    <row r="2080" spans="1:36" x14ac:dyDescent="0.2">
      <c r="A2080">
        <v>823710</v>
      </c>
      <c r="B2080" s="85">
        <v>46155</v>
      </c>
      <c r="C2080">
        <v>2026</v>
      </c>
      <c r="D2080">
        <v>5.2</v>
      </c>
      <c r="E2080">
        <v>8.5</v>
      </c>
      <c r="F2080">
        <v>-106</v>
      </c>
      <c r="G2080">
        <v>15</v>
      </c>
      <c r="H2080">
        <v>113</v>
      </c>
      <c r="I2080">
        <v>0.46948400000000001</v>
      </c>
      <c r="J2080">
        <v>109</v>
      </c>
      <c r="K2080">
        <v>113</v>
      </c>
      <c r="L2080">
        <v>0.31912251699999999</v>
      </c>
      <c r="M2080">
        <v>11</v>
      </c>
      <c r="N2080">
        <v>-124</v>
      </c>
      <c r="O2080">
        <v>0.55357100000000004</v>
      </c>
      <c r="P2080">
        <v>-119</v>
      </c>
      <c r="Q2080">
        <v>-124</v>
      </c>
      <c r="R2080" s="99">
        <v>0.50272398100000004</v>
      </c>
      <c r="S2080" s="102">
        <f t="shared" si="147"/>
        <v>101.0955609745581</v>
      </c>
      <c r="T2080" s="99">
        <v>0.56255386900000004</v>
      </c>
      <c r="U2080" s="102">
        <f t="shared" si="148"/>
        <v>128.59957584125942</v>
      </c>
      <c r="V2080">
        <v>0.55107399999999995</v>
      </c>
      <c r="W2080" s="100">
        <f t="shared" si="149"/>
        <v>-122.75386143818801</v>
      </c>
      <c r="X2080">
        <v>0.56899</v>
      </c>
      <c r="Y2080" s="100">
        <f t="shared" si="149"/>
        <v>-132.0131783485302</v>
      </c>
      <c r="Z2080">
        <v>0.56899</v>
      </c>
      <c r="AA2080" s="100">
        <f t="shared" si="150"/>
        <v>-132.0131783485302</v>
      </c>
      <c r="AB2080">
        <v>0.31948399999999999</v>
      </c>
      <c r="AC2080">
        <v>-1</v>
      </c>
      <c r="AD2080">
        <v>5</v>
      </c>
      <c r="AE2080">
        <v>9</v>
      </c>
      <c r="AF2080" t="s">
        <v>227</v>
      </c>
      <c r="AG2080" s="99" t="s">
        <v>323</v>
      </c>
      <c r="AH2080">
        <v>1</v>
      </c>
      <c r="AI2080">
        <v>14</v>
      </c>
      <c r="AJ2080">
        <v>1</v>
      </c>
    </row>
    <row r="2081" spans="1:36" x14ac:dyDescent="0.2">
      <c r="A2081">
        <v>824195</v>
      </c>
      <c r="B2081" s="85">
        <v>46155</v>
      </c>
      <c r="C2081">
        <v>2026</v>
      </c>
      <c r="D2081">
        <v>5.2</v>
      </c>
      <c r="E2081">
        <v>9</v>
      </c>
      <c r="F2081">
        <v>-115</v>
      </c>
      <c r="G2081">
        <v>12</v>
      </c>
      <c r="H2081">
        <v>102</v>
      </c>
      <c r="I2081">
        <v>0.49504999999999999</v>
      </c>
      <c r="J2081">
        <v>100</v>
      </c>
      <c r="K2081">
        <v>102</v>
      </c>
      <c r="L2081">
        <v>0.32174260599999999</v>
      </c>
      <c r="M2081">
        <v>24</v>
      </c>
      <c r="N2081">
        <v>-120</v>
      </c>
      <c r="O2081">
        <v>0.54545500000000002</v>
      </c>
      <c r="P2081">
        <v>-118</v>
      </c>
      <c r="Q2081">
        <v>-120</v>
      </c>
      <c r="R2081" s="99">
        <v>0.52291465199999998</v>
      </c>
      <c r="S2081" s="102">
        <f t="shared" si="147"/>
        <v>109.60610175770897</v>
      </c>
      <c r="T2081" s="99">
        <v>0.42986459900000001</v>
      </c>
      <c r="U2081" s="102">
        <f t="shared" si="148"/>
        <v>-132.63139191417804</v>
      </c>
      <c r="V2081">
        <v>0.5</v>
      </c>
      <c r="W2081" s="100">
        <f t="shared" si="149"/>
        <v>-100</v>
      </c>
      <c r="X2081">
        <v>0.5</v>
      </c>
      <c r="Y2081" s="100">
        <f t="shared" si="149"/>
        <v>-100</v>
      </c>
      <c r="Z2081">
        <v>0.5</v>
      </c>
      <c r="AA2081" s="100">
        <f t="shared" si="150"/>
        <v>-100</v>
      </c>
      <c r="AB2081">
        <v>0.64505000000000001</v>
      </c>
      <c r="AC2081">
        <v>1</v>
      </c>
      <c r="AD2081">
        <v>4</v>
      </c>
      <c r="AE2081">
        <v>3</v>
      </c>
      <c r="AF2081" t="s">
        <v>222</v>
      </c>
      <c r="AG2081" s="99" t="s">
        <v>326</v>
      </c>
      <c r="AH2081">
        <v>-1</v>
      </c>
      <c r="AI2081">
        <v>7</v>
      </c>
      <c r="AJ2081">
        <v>-1</v>
      </c>
    </row>
    <row r="2082" spans="1:36" x14ac:dyDescent="0.2">
      <c r="A2082">
        <v>824438</v>
      </c>
      <c r="B2082" s="85">
        <v>46155</v>
      </c>
      <c r="C2082">
        <v>2026</v>
      </c>
      <c r="D2082">
        <v>5.2</v>
      </c>
      <c r="E2082">
        <v>6.5</v>
      </c>
      <c r="F2082">
        <v>-106</v>
      </c>
      <c r="G2082">
        <v>7</v>
      </c>
      <c r="H2082">
        <v>-144</v>
      </c>
      <c r="I2082">
        <v>0.59016400000000002</v>
      </c>
      <c r="J2082">
        <v>-144</v>
      </c>
      <c r="K2082">
        <v>-144</v>
      </c>
      <c r="L2082">
        <v>0.30274477700000002</v>
      </c>
      <c r="M2082">
        <v>4</v>
      </c>
      <c r="N2082">
        <v>130</v>
      </c>
      <c r="O2082">
        <v>0.43478299999999998</v>
      </c>
      <c r="P2082">
        <v>130</v>
      </c>
      <c r="Q2082">
        <v>130</v>
      </c>
      <c r="R2082" s="99">
        <v>0.47520321599999998</v>
      </c>
      <c r="S2082" s="102">
        <f t="shared" si="147"/>
        <v>-110.4362862729448</v>
      </c>
      <c r="T2082" s="99">
        <v>0.51585845699999999</v>
      </c>
      <c r="U2082" s="102">
        <f t="shared" si="148"/>
        <v>106.55116555449158</v>
      </c>
      <c r="V2082">
        <v>0.56212499999999999</v>
      </c>
      <c r="W2082" s="100">
        <f t="shared" si="149"/>
        <v>-128.37567799029404</v>
      </c>
      <c r="X2082">
        <v>0.63541199999999998</v>
      </c>
      <c r="Y2082" s="100">
        <f t="shared" si="149"/>
        <v>-174.28220347350981</v>
      </c>
      <c r="Z2082">
        <v>0.63541199999999998</v>
      </c>
      <c r="AA2082" s="100">
        <f t="shared" si="150"/>
        <v>-174.28220347350981</v>
      </c>
      <c r="AB2082">
        <v>0.74016400000000004</v>
      </c>
      <c r="AC2082">
        <v>1</v>
      </c>
      <c r="AD2082">
        <v>4</v>
      </c>
      <c r="AE2082">
        <v>2</v>
      </c>
      <c r="AF2082" t="s">
        <v>225</v>
      </c>
      <c r="AG2082" s="99" t="s">
        <v>325</v>
      </c>
      <c r="AH2082">
        <v>1</v>
      </c>
      <c r="AI2082">
        <v>6</v>
      </c>
      <c r="AJ2082">
        <v>-1</v>
      </c>
    </row>
    <row r="2083" spans="1:36" x14ac:dyDescent="0.2">
      <c r="A2083">
        <v>824603</v>
      </c>
      <c r="B2083" s="85">
        <v>46155</v>
      </c>
      <c r="C2083">
        <v>2026</v>
      </c>
      <c r="D2083">
        <v>5.2</v>
      </c>
      <c r="E2083">
        <v>8</v>
      </c>
      <c r="F2083">
        <v>-105</v>
      </c>
      <c r="G2083">
        <v>9</v>
      </c>
      <c r="H2083">
        <v>-101</v>
      </c>
      <c r="I2083">
        <v>0.50248800000000005</v>
      </c>
      <c r="J2083">
        <v>-102</v>
      </c>
      <c r="K2083">
        <v>-101</v>
      </c>
      <c r="L2083">
        <v>0.33585476600000003</v>
      </c>
      <c r="M2083">
        <v>13</v>
      </c>
      <c r="N2083">
        <v>-109</v>
      </c>
      <c r="O2083">
        <v>0.52153099999999997</v>
      </c>
      <c r="P2083">
        <v>-108</v>
      </c>
      <c r="Q2083">
        <v>-109</v>
      </c>
      <c r="R2083" s="99">
        <v>0.49270226</v>
      </c>
      <c r="S2083" s="102">
        <f t="shared" si="147"/>
        <v>-102.96233266719746</v>
      </c>
      <c r="T2083" s="99">
        <v>0.52799958400000002</v>
      </c>
      <c r="U2083" s="102">
        <f t="shared" si="148"/>
        <v>111.86422005187386</v>
      </c>
      <c r="V2083">
        <v>0.48281000000000002</v>
      </c>
      <c r="W2083" s="100">
        <f t="shared" si="149"/>
        <v>107.1208135705557</v>
      </c>
      <c r="X2083">
        <v>0.49478800000000001</v>
      </c>
      <c r="Y2083" s="100">
        <f t="shared" si="149"/>
        <v>102.1067608753648</v>
      </c>
      <c r="Z2083">
        <v>0.49478800000000001</v>
      </c>
      <c r="AA2083" s="100">
        <f t="shared" si="150"/>
        <v>102.1067608753648</v>
      </c>
      <c r="AB2083">
        <v>0.65248799999999996</v>
      </c>
      <c r="AC2083">
        <v>1</v>
      </c>
      <c r="AD2083">
        <v>6</v>
      </c>
      <c r="AE2083">
        <v>5</v>
      </c>
      <c r="AF2083" t="s">
        <v>222</v>
      </c>
      <c r="AG2083" s="99" t="s">
        <v>326</v>
      </c>
      <c r="AH2083">
        <v>-1</v>
      </c>
      <c r="AI2083">
        <v>11</v>
      </c>
      <c r="AJ2083">
        <v>1</v>
      </c>
    </row>
    <row r="2084" spans="1:36" x14ac:dyDescent="0.2">
      <c r="A2084">
        <v>824763</v>
      </c>
      <c r="B2084" s="85">
        <v>46155</v>
      </c>
      <c r="C2084">
        <v>2026</v>
      </c>
      <c r="D2084">
        <v>5.2</v>
      </c>
      <c r="E2084">
        <v>9</v>
      </c>
      <c r="F2084">
        <v>-104.5</v>
      </c>
      <c r="G2084">
        <v>3</v>
      </c>
      <c r="H2084">
        <v>-122</v>
      </c>
      <c r="I2084">
        <v>0.54954999999999998</v>
      </c>
      <c r="J2084">
        <v>-131</v>
      </c>
      <c r="K2084">
        <v>-122</v>
      </c>
      <c r="L2084">
        <v>0.34564541199999999</v>
      </c>
      <c r="M2084">
        <v>21</v>
      </c>
      <c r="N2084">
        <v>110</v>
      </c>
      <c r="O2084">
        <v>0.47619</v>
      </c>
      <c r="P2084">
        <v>118</v>
      </c>
      <c r="Q2084">
        <v>110</v>
      </c>
      <c r="R2084" s="99">
        <v>0.48281665600000001</v>
      </c>
      <c r="S2084" s="102">
        <f t="shared" si="147"/>
        <v>-107.1179582503881</v>
      </c>
      <c r="T2084" s="99">
        <v>0.58568690000000001</v>
      </c>
      <c r="U2084" s="102">
        <f t="shared" si="148"/>
        <v>141.36335539474857</v>
      </c>
      <c r="V2084">
        <v>0.59263500000000002</v>
      </c>
      <c r="W2084" s="100">
        <f t="shared" si="149"/>
        <v>-145.4800977010789</v>
      </c>
      <c r="X2084">
        <v>0.491311</v>
      </c>
      <c r="Y2084" s="100">
        <f t="shared" si="149"/>
        <v>103.53706715298456</v>
      </c>
      <c r="Z2084">
        <v>0.491311</v>
      </c>
      <c r="AA2084" s="100">
        <f t="shared" si="150"/>
        <v>103.53706715298456</v>
      </c>
      <c r="AB2084">
        <v>0.69955000000000001</v>
      </c>
      <c r="AC2084">
        <v>1</v>
      </c>
      <c r="AD2084">
        <v>3</v>
      </c>
      <c r="AE2084">
        <v>1</v>
      </c>
      <c r="AF2084" t="s">
        <v>225</v>
      </c>
      <c r="AG2084" s="99" t="s">
        <v>325</v>
      </c>
      <c r="AH2084">
        <v>1</v>
      </c>
      <c r="AI2084">
        <v>4</v>
      </c>
      <c r="AJ2084">
        <v>-1</v>
      </c>
    </row>
    <row r="2085" spans="1:36" x14ac:dyDescent="0.2">
      <c r="A2085">
        <v>824841</v>
      </c>
      <c r="B2085" s="85">
        <v>46155</v>
      </c>
      <c r="C2085">
        <v>2026</v>
      </c>
      <c r="D2085">
        <v>5.2</v>
      </c>
      <c r="E2085">
        <v>8.5</v>
      </c>
      <c r="F2085">
        <v>-106</v>
      </c>
      <c r="G2085">
        <v>2</v>
      </c>
      <c r="H2085">
        <v>144</v>
      </c>
      <c r="I2085">
        <v>0.40983599999999998</v>
      </c>
      <c r="J2085">
        <v>130</v>
      </c>
      <c r="K2085">
        <v>144</v>
      </c>
      <c r="L2085">
        <v>0.32065001999999998</v>
      </c>
      <c r="M2085">
        <v>19</v>
      </c>
      <c r="N2085">
        <v>-158</v>
      </c>
      <c r="O2085">
        <v>0.61240300000000003</v>
      </c>
      <c r="P2085">
        <v>-143</v>
      </c>
      <c r="Q2085">
        <v>-158</v>
      </c>
      <c r="R2085" s="99">
        <v>0.57129996699999996</v>
      </c>
      <c r="S2085" s="102">
        <f t="shared" si="147"/>
        <v>133.26333637114507</v>
      </c>
      <c r="T2085" s="99">
        <v>0.45690298699999998</v>
      </c>
      <c r="U2085" s="102">
        <f t="shared" si="148"/>
        <v>-118.86484187068798</v>
      </c>
      <c r="V2085">
        <v>0.39852900000000002</v>
      </c>
      <c r="W2085" s="100">
        <f t="shared" si="149"/>
        <v>150.92276848108918</v>
      </c>
      <c r="X2085">
        <v>0.42662699999999998</v>
      </c>
      <c r="Y2085" s="100">
        <f t="shared" si="149"/>
        <v>134.39679157671691</v>
      </c>
      <c r="Z2085">
        <v>0.42662699999999998</v>
      </c>
      <c r="AA2085" s="100">
        <f t="shared" si="150"/>
        <v>134.39679157671691</v>
      </c>
      <c r="AB2085">
        <v>0.559836</v>
      </c>
      <c r="AC2085">
        <v>1</v>
      </c>
      <c r="AD2085">
        <v>7</v>
      </c>
      <c r="AE2085">
        <v>0</v>
      </c>
      <c r="AF2085" t="s">
        <v>226</v>
      </c>
      <c r="AG2085" s="99" t="s">
        <v>326</v>
      </c>
      <c r="AH2085">
        <v>-1</v>
      </c>
      <c r="AI2085">
        <v>7</v>
      </c>
      <c r="AJ2085">
        <v>-1</v>
      </c>
    </row>
    <row r="2086" spans="1:36" x14ac:dyDescent="0.2">
      <c r="A2086">
        <v>824928</v>
      </c>
      <c r="B2086" s="85">
        <v>46155</v>
      </c>
      <c r="C2086">
        <v>2026</v>
      </c>
      <c r="D2086">
        <v>5.2</v>
      </c>
      <c r="E2086">
        <v>8.5</v>
      </c>
      <c r="F2086">
        <v>-105.5</v>
      </c>
      <c r="G2086">
        <v>0</v>
      </c>
      <c r="H2086">
        <v>117</v>
      </c>
      <c r="I2086">
        <v>0.46082899999999999</v>
      </c>
      <c r="J2086">
        <v>120</v>
      </c>
      <c r="K2086">
        <v>117</v>
      </c>
      <c r="L2086">
        <v>0.327106864</v>
      </c>
      <c r="M2086">
        <v>5</v>
      </c>
      <c r="N2086">
        <v>-128</v>
      </c>
      <c r="O2086">
        <v>0.56140400000000001</v>
      </c>
      <c r="P2086">
        <v>-132</v>
      </c>
      <c r="Q2086">
        <v>-128</v>
      </c>
      <c r="R2086" s="99">
        <v>0.50634987099999995</v>
      </c>
      <c r="S2086" s="102">
        <f t="shared" si="147"/>
        <v>102.57262001039604</v>
      </c>
      <c r="T2086" s="99">
        <v>0.57828557400000002</v>
      </c>
      <c r="U2086" s="102">
        <f t="shared" si="148"/>
        <v>137.12729239193732</v>
      </c>
      <c r="V2086">
        <v>0.51297499999999996</v>
      </c>
      <c r="W2086" s="100">
        <f t="shared" si="149"/>
        <v>-105.32826856937527</v>
      </c>
      <c r="X2086">
        <v>0.49632100000000001</v>
      </c>
      <c r="Y2086" s="100">
        <f t="shared" si="149"/>
        <v>101.48250829604227</v>
      </c>
      <c r="Z2086">
        <v>0.49632100000000001</v>
      </c>
      <c r="AA2086" s="100">
        <f t="shared" si="150"/>
        <v>101.48250829604227</v>
      </c>
      <c r="AB2086">
        <v>0.61082899999999996</v>
      </c>
      <c r="AC2086">
        <v>1</v>
      </c>
      <c r="AD2086">
        <v>4</v>
      </c>
      <c r="AE2086">
        <v>1</v>
      </c>
      <c r="AF2086" t="s">
        <v>228</v>
      </c>
      <c r="AG2086" s="99" t="s">
        <v>326</v>
      </c>
      <c r="AH2086">
        <v>-1</v>
      </c>
      <c r="AI2086">
        <v>5</v>
      </c>
      <c r="AJ2086">
        <v>-1</v>
      </c>
    </row>
    <row r="2087" spans="1:36" x14ac:dyDescent="0.2">
      <c r="A2087">
        <v>825010</v>
      </c>
      <c r="B2087" s="85">
        <v>46155</v>
      </c>
      <c r="C2087">
        <v>2026</v>
      </c>
      <c r="D2087">
        <v>5.2</v>
      </c>
      <c r="E2087">
        <v>9.5</v>
      </c>
      <c r="F2087">
        <v>-106</v>
      </c>
      <c r="G2087">
        <v>20</v>
      </c>
      <c r="H2087">
        <v>-133</v>
      </c>
      <c r="I2087">
        <v>0.57081499999999996</v>
      </c>
      <c r="J2087">
        <v>-139</v>
      </c>
      <c r="K2087">
        <v>-133</v>
      </c>
      <c r="L2087">
        <v>0.33728248799999999</v>
      </c>
      <c r="M2087">
        <v>26</v>
      </c>
      <c r="N2087">
        <v>120</v>
      </c>
      <c r="O2087">
        <v>0.45454499999999998</v>
      </c>
      <c r="P2087">
        <v>126</v>
      </c>
      <c r="Q2087">
        <v>120</v>
      </c>
      <c r="R2087" s="99">
        <v>0.50301043700000003</v>
      </c>
      <c r="S2087" s="102">
        <f t="shared" si="147"/>
        <v>101.21146890161154</v>
      </c>
      <c r="T2087" s="99">
        <v>0.46072103800000003</v>
      </c>
      <c r="U2087" s="102">
        <f t="shared" si="148"/>
        <v>-117.0510824383062</v>
      </c>
      <c r="V2087">
        <v>0.53056000000000003</v>
      </c>
      <c r="W2087" s="100">
        <f t="shared" si="149"/>
        <v>-113.01976823449218</v>
      </c>
      <c r="X2087">
        <v>0.53225999999999996</v>
      </c>
      <c r="Y2087" s="100">
        <f t="shared" si="149"/>
        <v>-113.79398811305424</v>
      </c>
      <c r="Z2087">
        <v>0.53225999999999996</v>
      </c>
      <c r="AA2087" s="100">
        <f t="shared" si="150"/>
        <v>-113.79398811305424</v>
      </c>
      <c r="AB2087">
        <v>0.72081499999999998</v>
      </c>
      <c r="AC2087">
        <v>1</v>
      </c>
      <c r="AD2087">
        <v>6</v>
      </c>
      <c r="AE2087">
        <v>2</v>
      </c>
      <c r="AF2087" t="s">
        <v>227</v>
      </c>
      <c r="AG2087" s="99" t="s">
        <v>325</v>
      </c>
      <c r="AH2087">
        <v>1</v>
      </c>
      <c r="AI2087">
        <v>8</v>
      </c>
      <c r="AJ2087">
        <v>-1</v>
      </c>
    </row>
    <row r="2088" spans="1:36" x14ac:dyDescent="0.2">
      <c r="A2088">
        <v>823630</v>
      </c>
      <c r="B2088" s="85">
        <v>46156</v>
      </c>
      <c r="C2088">
        <v>2026</v>
      </c>
      <c r="D2088">
        <v>5.2</v>
      </c>
      <c r="E2088">
        <v>7</v>
      </c>
      <c r="F2088">
        <v>-104.5</v>
      </c>
      <c r="G2088">
        <v>18</v>
      </c>
      <c r="H2088">
        <v>-145</v>
      </c>
      <c r="I2088">
        <v>0.59183699999999995</v>
      </c>
      <c r="J2088">
        <v>-165</v>
      </c>
      <c r="K2088">
        <v>-145</v>
      </c>
      <c r="L2088">
        <v>0.310488926</v>
      </c>
      <c r="M2088">
        <v>10</v>
      </c>
      <c r="N2088">
        <v>131</v>
      </c>
      <c r="O2088">
        <v>0.43290000000000001</v>
      </c>
      <c r="P2088">
        <v>149</v>
      </c>
      <c r="Q2088">
        <v>131</v>
      </c>
      <c r="R2088" s="99">
        <v>0.51387704999999995</v>
      </c>
      <c r="S2088" s="102">
        <f t="shared" si="147"/>
        <v>105.7092758118085</v>
      </c>
      <c r="T2088" s="99">
        <v>0.363698668</v>
      </c>
      <c r="U2088" s="102">
        <f t="shared" si="148"/>
        <v>-174.95289039661807</v>
      </c>
      <c r="V2088">
        <v>0.61671500000000001</v>
      </c>
      <c r="W2088" s="100">
        <f t="shared" si="149"/>
        <v>-160.90246161472535</v>
      </c>
      <c r="X2088">
        <v>0.52589600000000003</v>
      </c>
      <c r="Y2088" s="100">
        <f t="shared" si="149"/>
        <v>-110.92418541079596</v>
      </c>
      <c r="Z2088">
        <v>0.52589600000000003</v>
      </c>
      <c r="AA2088" s="100">
        <f t="shared" si="150"/>
        <v>-110.92418541079596</v>
      </c>
      <c r="AB2088">
        <v>0.74183699999999997</v>
      </c>
      <c r="AC2088">
        <v>1</v>
      </c>
      <c r="AD2088">
        <v>9</v>
      </c>
      <c r="AE2088">
        <v>4</v>
      </c>
      <c r="AF2088" t="s">
        <v>230</v>
      </c>
      <c r="AG2088" s="99" t="s">
        <v>325</v>
      </c>
      <c r="AH2088">
        <v>1</v>
      </c>
      <c r="AI2088">
        <v>13</v>
      </c>
      <c r="AJ2088">
        <v>1</v>
      </c>
    </row>
    <row r="2089" spans="1:36" x14ac:dyDescent="0.2">
      <c r="A2089">
        <v>823709</v>
      </c>
      <c r="B2089" s="85">
        <v>46156</v>
      </c>
      <c r="C2089">
        <v>2026</v>
      </c>
      <c r="D2089">
        <v>5.2</v>
      </c>
      <c r="E2089">
        <v>8.5</v>
      </c>
      <c r="F2089">
        <v>-118</v>
      </c>
      <c r="G2089">
        <v>15</v>
      </c>
      <c r="H2089">
        <v>-106</v>
      </c>
      <c r="I2089">
        <v>0.51456299999999999</v>
      </c>
      <c r="J2089">
        <v>-126</v>
      </c>
      <c r="K2089">
        <v>-106</v>
      </c>
      <c r="L2089">
        <v>0.31912251699999999</v>
      </c>
      <c r="M2089">
        <v>11</v>
      </c>
      <c r="N2089">
        <v>-110</v>
      </c>
      <c r="O2089">
        <v>0.52381</v>
      </c>
      <c r="P2089">
        <v>108</v>
      </c>
      <c r="Q2089">
        <v>-110</v>
      </c>
      <c r="R2089" s="99">
        <v>0.500998481</v>
      </c>
      <c r="S2089" s="102">
        <f t="shared" si="147"/>
        <v>100.40019156735272</v>
      </c>
      <c r="T2089" s="99">
        <v>0.451449347</v>
      </c>
      <c r="U2089" s="102">
        <f t="shared" si="148"/>
        <v>-121.50879310054688</v>
      </c>
      <c r="V2089">
        <v>0.5</v>
      </c>
      <c r="W2089" s="100">
        <f t="shared" si="149"/>
        <v>-100</v>
      </c>
      <c r="X2089">
        <v>0.5</v>
      </c>
      <c r="Y2089" s="100">
        <f t="shared" si="149"/>
        <v>-100</v>
      </c>
      <c r="Z2089">
        <v>0.5</v>
      </c>
      <c r="AA2089" s="100">
        <f t="shared" si="150"/>
        <v>-100</v>
      </c>
      <c r="AB2089">
        <v>0.66456300000000001</v>
      </c>
      <c r="AC2089">
        <v>1</v>
      </c>
      <c r="AD2089">
        <v>9</v>
      </c>
      <c r="AE2089">
        <v>1</v>
      </c>
      <c r="AF2089" t="s">
        <v>223</v>
      </c>
      <c r="AG2089" s="99" t="s">
        <v>326</v>
      </c>
      <c r="AH2089">
        <v>-1</v>
      </c>
      <c r="AI2089">
        <v>10</v>
      </c>
      <c r="AJ2089">
        <v>1</v>
      </c>
    </row>
    <row r="2090" spans="1:36" x14ac:dyDescent="0.2">
      <c r="A2090">
        <v>823789</v>
      </c>
      <c r="B2090" s="85">
        <v>46156</v>
      </c>
      <c r="C2090">
        <v>2026</v>
      </c>
      <c r="D2090">
        <v>5.2</v>
      </c>
      <c r="E2090">
        <v>7.5</v>
      </c>
      <c r="F2090">
        <v>-106</v>
      </c>
      <c r="G2090">
        <v>17</v>
      </c>
      <c r="H2090">
        <v>-132</v>
      </c>
      <c r="I2090">
        <v>0.56896599999999997</v>
      </c>
      <c r="J2090">
        <v>-144</v>
      </c>
      <c r="K2090">
        <v>-132</v>
      </c>
      <c r="L2090">
        <v>0.32447985800000001</v>
      </c>
      <c r="M2090">
        <v>23</v>
      </c>
      <c r="N2090">
        <v>119</v>
      </c>
      <c r="O2090">
        <v>0.456621</v>
      </c>
      <c r="P2090">
        <v>130</v>
      </c>
      <c r="Q2090">
        <v>119</v>
      </c>
      <c r="R2090" s="99">
        <v>0.45577336499999999</v>
      </c>
      <c r="S2090" s="102">
        <f t="shared" si="147"/>
        <v>-119.40729248186761</v>
      </c>
      <c r="T2090" s="99">
        <v>0.52071382600000005</v>
      </c>
      <c r="U2090" s="102">
        <f t="shared" si="148"/>
        <v>108.64361507745059</v>
      </c>
      <c r="V2090">
        <v>0.51117800000000002</v>
      </c>
      <c r="W2090" s="100">
        <f t="shared" si="149"/>
        <v>-104.57344391209888</v>
      </c>
      <c r="X2090">
        <v>0.61666399999999999</v>
      </c>
      <c r="Y2090" s="100">
        <f t="shared" si="149"/>
        <v>-160.867750485214</v>
      </c>
      <c r="Z2090">
        <v>0.61666399999999999</v>
      </c>
      <c r="AA2090" s="100">
        <f t="shared" si="150"/>
        <v>-160.867750485214</v>
      </c>
      <c r="AB2090">
        <v>0.71896599999999999</v>
      </c>
      <c r="AC2090">
        <v>1</v>
      </c>
      <c r="AD2090">
        <v>7</v>
      </c>
      <c r="AE2090">
        <v>1</v>
      </c>
      <c r="AF2090" t="s">
        <v>224</v>
      </c>
      <c r="AG2090" s="99" t="s">
        <v>325</v>
      </c>
      <c r="AH2090">
        <v>1</v>
      </c>
      <c r="AI2090">
        <v>8</v>
      </c>
      <c r="AJ2090">
        <v>1</v>
      </c>
    </row>
    <row r="2091" spans="1:36" x14ac:dyDescent="0.2">
      <c r="A2091">
        <v>824196</v>
      </c>
      <c r="B2091" s="85">
        <v>46156</v>
      </c>
      <c r="C2091">
        <v>2026</v>
      </c>
      <c r="D2091">
        <v>5.2</v>
      </c>
      <c r="E2091">
        <v>9</v>
      </c>
      <c r="F2091">
        <v>-104.5</v>
      </c>
      <c r="G2091">
        <v>12</v>
      </c>
      <c r="H2091">
        <v>102</v>
      </c>
      <c r="I2091">
        <v>0.49504999999999999</v>
      </c>
      <c r="J2091">
        <v>120</v>
      </c>
      <c r="K2091">
        <v>102</v>
      </c>
      <c r="L2091">
        <v>0.32174260599999999</v>
      </c>
      <c r="M2091">
        <v>24</v>
      </c>
      <c r="N2091">
        <v>-112</v>
      </c>
      <c r="O2091">
        <v>0.52830200000000005</v>
      </c>
      <c r="P2091">
        <v>-132</v>
      </c>
      <c r="Q2091">
        <v>-112</v>
      </c>
      <c r="R2091" s="99">
        <v>0.51978316000000002</v>
      </c>
      <c r="S2091" s="102">
        <f t="shared" si="147"/>
        <v>108.23926124706497</v>
      </c>
      <c r="T2091" s="99">
        <v>0.49781493399999999</v>
      </c>
      <c r="U2091" s="102">
        <f t="shared" si="148"/>
        <v>-100.87786277620994</v>
      </c>
      <c r="V2091">
        <v>0.46159299999999998</v>
      </c>
      <c r="W2091" s="100">
        <f t="shared" si="149"/>
        <v>116.64106691392635</v>
      </c>
      <c r="X2091">
        <v>0.47688000000000003</v>
      </c>
      <c r="Y2091" s="100">
        <f t="shared" si="149"/>
        <v>109.69635967119611</v>
      </c>
      <c r="Z2091">
        <v>0.47688000000000003</v>
      </c>
      <c r="AA2091" s="100">
        <f t="shared" si="150"/>
        <v>109.69635967119611</v>
      </c>
      <c r="AB2091">
        <v>0.34505000000000002</v>
      </c>
      <c r="AC2091">
        <v>-1</v>
      </c>
      <c r="AD2091">
        <v>3</v>
      </c>
      <c r="AE2091">
        <v>8</v>
      </c>
      <c r="AF2091" t="s">
        <v>230</v>
      </c>
      <c r="AG2091" s="99" t="s">
        <v>323</v>
      </c>
      <c r="AH2091">
        <v>1</v>
      </c>
      <c r="AI2091">
        <v>11</v>
      </c>
      <c r="AJ2091">
        <v>1</v>
      </c>
    </row>
    <row r="2092" spans="1:36" x14ac:dyDescent="0.2">
      <c r="A2092">
        <v>824517</v>
      </c>
      <c r="B2092" s="85">
        <v>46156</v>
      </c>
      <c r="C2092">
        <v>2026</v>
      </c>
      <c r="D2092">
        <v>5.2</v>
      </c>
      <c r="E2092">
        <v>7.5</v>
      </c>
      <c r="F2092">
        <v>-105</v>
      </c>
      <c r="G2092">
        <v>6</v>
      </c>
      <c r="H2092">
        <v>-148</v>
      </c>
      <c r="I2092">
        <v>0.59677400000000003</v>
      </c>
      <c r="J2092">
        <v>-152</v>
      </c>
      <c r="K2092">
        <v>-148</v>
      </c>
      <c r="L2092">
        <v>0.333208536</v>
      </c>
      <c r="M2092">
        <v>16</v>
      </c>
      <c r="N2092">
        <v>134</v>
      </c>
      <c r="O2092">
        <v>0.42735000000000001</v>
      </c>
      <c r="P2092">
        <v>137</v>
      </c>
      <c r="Q2092">
        <v>134</v>
      </c>
      <c r="R2092" s="99">
        <v>0.53907073599999999</v>
      </c>
      <c r="S2092" s="102">
        <f t="shared" si="147"/>
        <v>116.95302904438716</v>
      </c>
      <c r="T2092" s="99">
        <v>0.46608694699999997</v>
      </c>
      <c r="U2092" s="102">
        <f t="shared" si="148"/>
        <v>-114.55224318908034</v>
      </c>
      <c r="V2092">
        <v>0.62746500000000005</v>
      </c>
      <c r="W2092" s="100">
        <f t="shared" si="149"/>
        <v>-168.43115411974719</v>
      </c>
      <c r="X2092">
        <v>0.584785</v>
      </c>
      <c r="Y2092" s="100">
        <f t="shared" si="149"/>
        <v>-140.8390833664487</v>
      </c>
      <c r="Z2092">
        <v>0.584785</v>
      </c>
      <c r="AA2092" s="100">
        <f t="shared" si="150"/>
        <v>-140.8390833664487</v>
      </c>
      <c r="AB2092">
        <v>0.74677400000000005</v>
      </c>
      <c r="AC2092">
        <v>1</v>
      </c>
      <c r="AD2092">
        <v>15</v>
      </c>
      <c r="AE2092">
        <v>1</v>
      </c>
      <c r="AF2092" t="s">
        <v>229</v>
      </c>
      <c r="AG2092" s="99" t="s">
        <v>325</v>
      </c>
      <c r="AH2092">
        <v>1</v>
      </c>
      <c r="AI2092">
        <v>16</v>
      </c>
      <c r="AJ2092">
        <v>1</v>
      </c>
    </row>
    <row r="2093" spans="1:36" x14ac:dyDescent="0.2">
      <c r="A2093">
        <v>824602</v>
      </c>
      <c r="B2093" s="85">
        <v>46156</v>
      </c>
      <c r="C2093">
        <v>2026</v>
      </c>
      <c r="D2093">
        <v>5.2</v>
      </c>
      <c r="E2093">
        <v>7.5</v>
      </c>
      <c r="F2093">
        <v>-104</v>
      </c>
      <c r="G2093">
        <v>9</v>
      </c>
      <c r="H2093">
        <v>116</v>
      </c>
      <c r="I2093">
        <v>0.46296300000000001</v>
      </c>
      <c r="J2093">
        <v>119</v>
      </c>
      <c r="K2093">
        <v>116</v>
      </c>
      <c r="L2093">
        <v>0.33585476600000003</v>
      </c>
      <c r="M2093">
        <v>13</v>
      </c>
      <c r="N2093">
        <v>-127</v>
      </c>
      <c r="O2093">
        <v>0.55947100000000005</v>
      </c>
      <c r="P2093">
        <v>-130</v>
      </c>
      <c r="Q2093">
        <v>-127</v>
      </c>
      <c r="R2093" s="99">
        <v>0.490770292</v>
      </c>
      <c r="S2093" s="102">
        <f t="shared" si="147"/>
        <v>-103.76131487600313</v>
      </c>
      <c r="T2093" s="99">
        <v>0.60246140999999998</v>
      </c>
      <c r="U2093" s="102">
        <f t="shared" si="148"/>
        <v>151.54790633030115</v>
      </c>
      <c r="V2093">
        <v>0.45489099999999999</v>
      </c>
      <c r="W2093" s="100">
        <f t="shared" si="149"/>
        <v>119.83288304231125</v>
      </c>
      <c r="X2093">
        <v>0.480348</v>
      </c>
      <c r="Y2093" s="100">
        <f t="shared" si="149"/>
        <v>108.18240109254124</v>
      </c>
      <c r="Z2093">
        <v>0.480348</v>
      </c>
      <c r="AA2093" s="100">
        <f t="shared" si="150"/>
        <v>108.18240109254124</v>
      </c>
      <c r="AB2093">
        <v>0.61296300000000004</v>
      </c>
      <c r="AC2093">
        <v>1</v>
      </c>
      <c r="AD2093">
        <v>6</v>
      </c>
      <c r="AE2093">
        <v>2</v>
      </c>
      <c r="AF2093" t="s">
        <v>227</v>
      </c>
      <c r="AG2093" s="99" t="s">
        <v>326</v>
      </c>
      <c r="AH2093">
        <v>-1</v>
      </c>
      <c r="AI2093">
        <v>8</v>
      </c>
      <c r="AJ2093">
        <v>1</v>
      </c>
    </row>
    <row r="2094" spans="1:36" x14ac:dyDescent="0.2">
      <c r="A2094">
        <v>824762</v>
      </c>
      <c r="B2094" s="85">
        <v>46156</v>
      </c>
      <c r="C2094">
        <v>2026</v>
      </c>
      <c r="D2094">
        <v>5.2</v>
      </c>
      <c r="E2094">
        <v>7</v>
      </c>
      <c r="F2094">
        <v>-106</v>
      </c>
      <c r="G2094">
        <v>3</v>
      </c>
      <c r="H2094">
        <v>-116</v>
      </c>
      <c r="I2094">
        <v>0.53703699999999999</v>
      </c>
      <c r="J2094">
        <v>-104</v>
      </c>
      <c r="K2094">
        <v>-116</v>
      </c>
      <c r="L2094">
        <v>0.34564541199999999</v>
      </c>
      <c r="M2094">
        <v>21</v>
      </c>
      <c r="N2094">
        <v>105</v>
      </c>
      <c r="O2094">
        <v>0.48780499999999999</v>
      </c>
      <c r="P2094">
        <v>-106</v>
      </c>
      <c r="Q2094">
        <v>105</v>
      </c>
      <c r="R2094" s="99">
        <v>0.48445466700000001</v>
      </c>
      <c r="S2094" s="102">
        <f t="shared" si="147"/>
        <v>-106.41766260453838</v>
      </c>
      <c r="T2094" s="99">
        <v>0.58218630800000004</v>
      </c>
      <c r="U2094" s="102">
        <f t="shared" si="148"/>
        <v>139.34112719312225</v>
      </c>
      <c r="V2094">
        <v>0.53404399999999996</v>
      </c>
      <c r="W2094" s="100">
        <f t="shared" si="149"/>
        <v>-114.61253852295066</v>
      </c>
      <c r="X2094">
        <v>0.50440700000000005</v>
      </c>
      <c r="Y2094" s="100">
        <f t="shared" si="149"/>
        <v>-101.77847548290634</v>
      </c>
      <c r="Z2094">
        <v>0.50440700000000005</v>
      </c>
      <c r="AA2094" s="100">
        <f t="shared" si="150"/>
        <v>-101.77847548290634</v>
      </c>
      <c r="AB2094">
        <v>0.38703700000000002</v>
      </c>
      <c r="AC2094">
        <v>-1</v>
      </c>
      <c r="AD2094">
        <v>1</v>
      </c>
      <c r="AE2094">
        <v>3</v>
      </c>
      <c r="AF2094" t="s">
        <v>225</v>
      </c>
      <c r="AG2094" s="99" t="s">
        <v>324</v>
      </c>
      <c r="AH2094">
        <v>-1</v>
      </c>
      <c r="AI2094">
        <v>4</v>
      </c>
      <c r="AJ2094">
        <v>-1</v>
      </c>
    </row>
    <row r="2095" spans="1:36" x14ac:dyDescent="0.2">
      <c r="A2095">
        <v>825008</v>
      </c>
      <c r="B2095" s="85">
        <v>46156</v>
      </c>
      <c r="C2095">
        <v>2026</v>
      </c>
      <c r="D2095">
        <v>5.2</v>
      </c>
      <c r="E2095">
        <v>9.5</v>
      </c>
      <c r="F2095">
        <v>-105</v>
      </c>
      <c r="G2095">
        <v>20</v>
      </c>
      <c r="H2095">
        <v>-121</v>
      </c>
      <c r="I2095">
        <v>0.54751099999999997</v>
      </c>
      <c r="J2095">
        <v>-109</v>
      </c>
      <c r="K2095">
        <v>-121</v>
      </c>
      <c r="L2095">
        <v>0.33728248799999999</v>
      </c>
      <c r="M2095">
        <v>26</v>
      </c>
      <c r="N2095">
        <v>109</v>
      </c>
      <c r="O2095">
        <v>0.47846899999999998</v>
      </c>
      <c r="P2095">
        <v>-101</v>
      </c>
      <c r="Q2095">
        <v>109</v>
      </c>
      <c r="R2095" s="99">
        <v>0.49901693600000002</v>
      </c>
      <c r="S2095" s="102">
        <f t="shared" si="147"/>
        <v>-100.39400025493319</v>
      </c>
      <c r="T2095" s="99">
        <v>0.42267805000000003</v>
      </c>
      <c r="U2095" s="102">
        <f t="shared" si="148"/>
        <v>-136.58668814242895</v>
      </c>
      <c r="V2095">
        <v>0.53250500000000001</v>
      </c>
      <c r="W2095" s="100">
        <f t="shared" si="149"/>
        <v>-113.90603108054631</v>
      </c>
      <c r="X2095">
        <v>0.54734400000000005</v>
      </c>
      <c r="Y2095" s="100">
        <f t="shared" si="149"/>
        <v>-120.91831324449474</v>
      </c>
      <c r="Z2095">
        <v>0.54734400000000005</v>
      </c>
      <c r="AA2095" s="100">
        <f t="shared" si="150"/>
        <v>-120.91831324449474</v>
      </c>
      <c r="AB2095">
        <v>0.397511</v>
      </c>
      <c r="AC2095">
        <v>-1</v>
      </c>
      <c r="AD2095">
        <v>4</v>
      </c>
      <c r="AE2095">
        <v>5</v>
      </c>
      <c r="AF2095" t="s">
        <v>222</v>
      </c>
      <c r="AG2095" s="99" t="s">
        <v>324</v>
      </c>
      <c r="AH2095">
        <v>-1</v>
      </c>
      <c r="AI2095">
        <v>9</v>
      </c>
      <c r="AJ2095">
        <v>-1</v>
      </c>
    </row>
    <row r="2096" spans="1:36" x14ac:dyDescent="0.2">
      <c r="A2096">
        <v>822739</v>
      </c>
      <c r="B2096" s="85">
        <v>46157</v>
      </c>
      <c r="C2096">
        <v>2026</v>
      </c>
      <c r="D2096">
        <v>5.3</v>
      </c>
      <c r="E2096">
        <v>9.5</v>
      </c>
      <c r="F2096">
        <v>-104.5</v>
      </c>
      <c r="G2096">
        <v>16</v>
      </c>
      <c r="H2096">
        <v>121</v>
      </c>
      <c r="I2096">
        <v>0.45248899999999997</v>
      </c>
      <c r="J2096">
        <v>123</v>
      </c>
      <c r="K2096">
        <v>121</v>
      </c>
      <c r="L2096">
        <v>0.34988272100000001</v>
      </c>
      <c r="M2096">
        <v>2</v>
      </c>
      <c r="N2096">
        <v>-133</v>
      </c>
      <c r="O2096">
        <v>0.57081499999999996</v>
      </c>
      <c r="P2096">
        <v>-135</v>
      </c>
      <c r="Q2096">
        <v>-133</v>
      </c>
      <c r="R2096" s="99">
        <v>0.474226394</v>
      </c>
      <c r="S2096" s="102">
        <f t="shared" si="147"/>
        <v>-110.86974758304997</v>
      </c>
      <c r="T2096" s="99">
        <v>0.58376455400000005</v>
      </c>
      <c r="U2096" s="102">
        <f t="shared" si="148"/>
        <v>140.2486404293401</v>
      </c>
      <c r="V2096">
        <v>0.51121300000000003</v>
      </c>
      <c r="W2096" s="100">
        <f t="shared" si="149"/>
        <v>-104.58809256383661</v>
      </c>
      <c r="X2096">
        <v>0.45909299999999997</v>
      </c>
      <c r="Y2096" s="100">
        <f t="shared" si="149"/>
        <v>117.82079012313412</v>
      </c>
      <c r="Z2096">
        <v>0.45909299999999997</v>
      </c>
      <c r="AA2096" s="100">
        <f t="shared" si="150"/>
        <v>117.82079012313412</v>
      </c>
      <c r="AB2096">
        <v>0.60248900000000005</v>
      </c>
      <c r="AC2096">
        <v>1</v>
      </c>
      <c r="AD2096">
        <v>3</v>
      </c>
      <c r="AE2096">
        <v>2</v>
      </c>
      <c r="AF2096" t="s">
        <v>222</v>
      </c>
      <c r="AG2096" s="99" t="s">
        <v>326</v>
      </c>
      <c r="AH2096">
        <v>-1</v>
      </c>
      <c r="AI2096">
        <v>5</v>
      </c>
      <c r="AJ2096">
        <v>-1</v>
      </c>
    </row>
    <row r="2097" spans="1:36" x14ac:dyDescent="0.2">
      <c r="A2097">
        <v>822983</v>
      </c>
      <c r="B2097" s="85">
        <v>46157</v>
      </c>
      <c r="C2097">
        <v>2026</v>
      </c>
      <c r="D2097">
        <v>5.3</v>
      </c>
      <c r="E2097">
        <v>8</v>
      </c>
      <c r="F2097">
        <v>-102</v>
      </c>
      <c r="G2097">
        <v>27</v>
      </c>
      <c r="H2097">
        <v>-116</v>
      </c>
      <c r="I2097">
        <v>0.53703699999999999</v>
      </c>
      <c r="J2097">
        <v>-106</v>
      </c>
      <c r="K2097">
        <v>-116</v>
      </c>
      <c r="L2097">
        <v>0.32069846699999999</v>
      </c>
      <c r="M2097">
        <v>11</v>
      </c>
      <c r="N2097">
        <v>-102</v>
      </c>
      <c r="O2097">
        <v>0.50495000000000001</v>
      </c>
      <c r="P2097">
        <v>-110</v>
      </c>
      <c r="Q2097">
        <v>-102</v>
      </c>
      <c r="R2097" s="99">
        <v>0.47059016599999998</v>
      </c>
      <c r="S2097" s="102">
        <f t="shared" si="147"/>
        <v>-112.4991281692019</v>
      </c>
      <c r="T2097" s="99">
        <v>0.39318006900000002</v>
      </c>
      <c r="U2097" s="102">
        <f t="shared" si="148"/>
        <v>-154.3363916038175</v>
      </c>
      <c r="V2097">
        <v>0.5</v>
      </c>
      <c r="W2097" s="100">
        <f t="shared" si="149"/>
        <v>-100</v>
      </c>
      <c r="X2097">
        <v>0.5</v>
      </c>
      <c r="Y2097" s="100">
        <f t="shared" si="149"/>
        <v>-100</v>
      </c>
      <c r="Z2097">
        <v>0.5</v>
      </c>
      <c r="AA2097" s="100">
        <f t="shared" si="150"/>
        <v>-100</v>
      </c>
      <c r="AB2097">
        <v>0.68703700000000001</v>
      </c>
      <c r="AC2097">
        <v>1</v>
      </c>
      <c r="AD2097">
        <v>7</v>
      </c>
      <c r="AE2097">
        <v>2</v>
      </c>
      <c r="AF2097" t="s">
        <v>230</v>
      </c>
      <c r="AG2097" s="99" t="s">
        <v>325</v>
      </c>
      <c r="AH2097">
        <v>1</v>
      </c>
      <c r="AI2097">
        <v>9</v>
      </c>
      <c r="AJ2097">
        <v>1</v>
      </c>
    </row>
    <row r="2098" spans="1:36" x14ac:dyDescent="0.2">
      <c r="A2098">
        <v>823061</v>
      </c>
      <c r="B2098" s="85">
        <v>46157</v>
      </c>
      <c r="C2098">
        <v>2026</v>
      </c>
      <c r="D2098">
        <v>5.3</v>
      </c>
      <c r="E2098">
        <v>8.5</v>
      </c>
      <c r="F2098">
        <v>-104.5</v>
      </c>
      <c r="G2098">
        <v>26</v>
      </c>
      <c r="H2098">
        <v>-102</v>
      </c>
      <c r="I2098">
        <v>0.50495000000000001</v>
      </c>
      <c r="J2098">
        <v>-110</v>
      </c>
      <c r="K2098">
        <v>-102</v>
      </c>
      <c r="L2098">
        <v>0.33921411400000001</v>
      </c>
      <c r="M2098">
        <v>13</v>
      </c>
      <c r="N2098">
        <v>-108</v>
      </c>
      <c r="O2098">
        <v>0.519231</v>
      </c>
      <c r="P2098">
        <v>-101</v>
      </c>
      <c r="Q2098">
        <v>-108</v>
      </c>
      <c r="R2098" s="99">
        <v>0.498413518</v>
      </c>
      <c r="S2098" s="102">
        <f t="shared" si="147"/>
        <v>-100.63661274933557</v>
      </c>
      <c r="T2098" s="99">
        <v>0.50910931999999998</v>
      </c>
      <c r="U2098" s="102">
        <f t="shared" si="148"/>
        <v>103.71134363357642</v>
      </c>
      <c r="V2098">
        <v>0.60503700000000005</v>
      </c>
      <c r="W2098" s="100">
        <f t="shared" si="149"/>
        <v>-153.18827333193238</v>
      </c>
      <c r="X2098">
        <v>0.54486400000000001</v>
      </c>
      <c r="Y2098" s="100">
        <f t="shared" si="149"/>
        <v>-119.71454686071856</v>
      </c>
      <c r="Z2098">
        <v>0.54486400000000001</v>
      </c>
      <c r="AA2098" s="100">
        <f t="shared" si="150"/>
        <v>-119.71454686071856</v>
      </c>
      <c r="AB2098">
        <v>0.65495000000000003</v>
      </c>
      <c r="AC2098">
        <v>1</v>
      </c>
      <c r="AD2098">
        <v>5</v>
      </c>
      <c r="AE2098">
        <v>4</v>
      </c>
      <c r="AF2098" t="s">
        <v>222</v>
      </c>
      <c r="AG2098" s="99" t="s">
        <v>326</v>
      </c>
      <c r="AH2098">
        <v>-1</v>
      </c>
      <c r="AI2098">
        <v>9</v>
      </c>
      <c r="AJ2098">
        <v>1</v>
      </c>
    </row>
    <row r="2099" spans="1:36" x14ac:dyDescent="0.2">
      <c r="A2099">
        <v>823140</v>
      </c>
      <c r="B2099" s="85">
        <v>46157</v>
      </c>
      <c r="C2099">
        <v>2026</v>
      </c>
      <c r="D2099">
        <v>5.3</v>
      </c>
      <c r="E2099">
        <v>7</v>
      </c>
      <c r="F2099">
        <v>-104.5</v>
      </c>
      <c r="G2099">
        <v>24</v>
      </c>
      <c r="H2099">
        <v>-126</v>
      </c>
      <c r="I2099">
        <v>0.55752199999999996</v>
      </c>
      <c r="J2099">
        <v>-125</v>
      </c>
      <c r="K2099">
        <v>-126</v>
      </c>
      <c r="L2099">
        <v>0.30915287200000002</v>
      </c>
      <c r="M2099">
        <v>23</v>
      </c>
      <c r="N2099">
        <v>114</v>
      </c>
      <c r="O2099">
        <v>0.46728999999999998</v>
      </c>
      <c r="P2099">
        <v>113</v>
      </c>
      <c r="Q2099">
        <v>114</v>
      </c>
      <c r="R2099" s="99">
        <v>0.45923891999999999</v>
      </c>
      <c r="S2099" s="102">
        <f t="shared" si="147"/>
        <v>-117.75157906912594</v>
      </c>
      <c r="T2099" s="99">
        <v>0.42746251600000001</v>
      </c>
      <c r="U2099" s="102">
        <f t="shared" si="148"/>
        <v>-133.93864083277884</v>
      </c>
      <c r="V2099">
        <v>0.53745100000000001</v>
      </c>
      <c r="W2099" s="100">
        <f t="shared" si="149"/>
        <v>-116.19331141133156</v>
      </c>
      <c r="X2099">
        <v>0.573851</v>
      </c>
      <c r="Y2099" s="100">
        <f t="shared" si="149"/>
        <v>-134.65970822411879</v>
      </c>
      <c r="Z2099">
        <v>0.573851</v>
      </c>
      <c r="AA2099" s="100">
        <f t="shared" si="150"/>
        <v>-134.65970822411879</v>
      </c>
      <c r="AB2099">
        <v>0.407522</v>
      </c>
      <c r="AC2099">
        <v>-1</v>
      </c>
      <c r="AD2099">
        <v>0</v>
      </c>
      <c r="AE2099">
        <v>2</v>
      </c>
      <c r="AF2099" t="s">
        <v>225</v>
      </c>
      <c r="AG2099" s="99" t="s">
        <v>324</v>
      </c>
      <c r="AH2099">
        <v>-1</v>
      </c>
      <c r="AI2099">
        <v>2</v>
      </c>
      <c r="AJ2099">
        <v>-1</v>
      </c>
    </row>
    <row r="2100" spans="1:36" x14ac:dyDescent="0.2">
      <c r="A2100">
        <v>823384</v>
      </c>
      <c r="B2100" s="85">
        <v>46157</v>
      </c>
      <c r="C2100">
        <v>2026</v>
      </c>
      <c r="D2100">
        <v>5.3</v>
      </c>
      <c r="E2100">
        <v>8.5</v>
      </c>
      <c r="F2100">
        <v>-105</v>
      </c>
      <c r="G2100">
        <v>22</v>
      </c>
      <c r="H2100">
        <v>-129</v>
      </c>
      <c r="I2100">
        <v>0.56331900000000001</v>
      </c>
      <c r="J2100">
        <v>-131</v>
      </c>
      <c r="K2100">
        <v>-129</v>
      </c>
      <c r="L2100">
        <v>0.33647680099999999</v>
      </c>
      <c r="M2100">
        <v>21</v>
      </c>
      <c r="N2100">
        <v>117</v>
      </c>
      <c r="O2100">
        <v>0.46082899999999999</v>
      </c>
      <c r="P2100">
        <v>118</v>
      </c>
      <c r="Q2100">
        <v>117</v>
      </c>
      <c r="R2100" s="99">
        <v>0.47826769200000002</v>
      </c>
      <c r="S2100" s="102">
        <f t="shared" si="147"/>
        <v>-109.08792643263054</v>
      </c>
      <c r="T2100" s="99">
        <v>0.48663311999999997</v>
      </c>
      <c r="U2100" s="102">
        <f t="shared" si="148"/>
        <v>-105.49361703946497</v>
      </c>
      <c r="V2100">
        <v>0.48394100000000001</v>
      </c>
      <c r="W2100" s="100">
        <f t="shared" si="149"/>
        <v>106.63675943968377</v>
      </c>
      <c r="X2100">
        <v>0.51514700000000002</v>
      </c>
      <c r="Y2100" s="100">
        <f t="shared" si="149"/>
        <v>-106.24807931476138</v>
      </c>
      <c r="Z2100">
        <v>0.51514700000000002</v>
      </c>
      <c r="AA2100" s="100">
        <f t="shared" si="150"/>
        <v>-106.24807931476138</v>
      </c>
      <c r="AB2100">
        <v>0.41331899999999999</v>
      </c>
      <c r="AC2100">
        <v>-1</v>
      </c>
      <c r="AD2100">
        <v>9</v>
      </c>
      <c r="AE2100">
        <v>11</v>
      </c>
      <c r="AF2100" t="s">
        <v>225</v>
      </c>
      <c r="AG2100" s="99" t="s">
        <v>324</v>
      </c>
      <c r="AH2100">
        <v>-1</v>
      </c>
      <c r="AI2100">
        <v>20</v>
      </c>
      <c r="AJ2100">
        <v>1</v>
      </c>
    </row>
    <row r="2101" spans="1:36" x14ac:dyDescent="0.2">
      <c r="A2101">
        <v>823629</v>
      </c>
      <c r="B2101" s="85">
        <v>46157</v>
      </c>
      <c r="C2101">
        <v>2026</v>
      </c>
      <c r="D2101">
        <v>5.3</v>
      </c>
      <c r="E2101">
        <v>7</v>
      </c>
      <c r="F2101">
        <v>-104.5</v>
      </c>
      <c r="G2101">
        <v>18</v>
      </c>
      <c r="H2101">
        <v>133</v>
      </c>
      <c r="I2101">
        <v>0.42918499999999998</v>
      </c>
      <c r="J2101">
        <v>140</v>
      </c>
      <c r="K2101">
        <v>133</v>
      </c>
      <c r="L2101">
        <v>0.310488926</v>
      </c>
      <c r="M2101">
        <v>19</v>
      </c>
      <c r="N2101">
        <v>-146</v>
      </c>
      <c r="O2101">
        <v>0.59349600000000002</v>
      </c>
      <c r="P2101">
        <v>-154</v>
      </c>
      <c r="Q2101">
        <v>-146</v>
      </c>
      <c r="R2101" s="99">
        <v>0.54417535800000005</v>
      </c>
      <c r="S2101" s="102">
        <f t="shared" si="147"/>
        <v>119.38261073652095</v>
      </c>
      <c r="T2101" s="99">
        <v>0.620080886</v>
      </c>
      <c r="U2101" s="102">
        <f t="shared" si="148"/>
        <v>163.21392189812275</v>
      </c>
      <c r="V2101">
        <v>0.51337500000000003</v>
      </c>
      <c r="W2101" s="100">
        <f t="shared" si="149"/>
        <v>-105.49704597996406</v>
      </c>
      <c r="X2101">
        <v>0.45735599999999998</v>
      </c>
      <c r="Y2101" s="100">
        <f t="shared" si="149"/>
        <v>118.64805534419578</v>
      </c>
      <c r="Z2101">
        <v>0.45735599999999998</v>
      </c>
      <c r="AA2101" s="100">
        <f t="shared" si="150"/>
        <v>118.64805534419578</v>
      </c>
      <c r="AB2101">
        <v>0.27918500000000002</v>
      </c>
      <c r="AC2101">
        <v>-1</v>
      </c>
      <c r="AD2101">
        <v>2</v>
      </c>
      <c r="AE2101">
        <v>5</v>
      </c>
      <c r="AF2101" t="s">
        <v>228</v>
      </c>
      <c r="AG2101" s="99" t="s">
        <v>323</v>
      </c>
      <c r="AH2101">
        <v>1</v>
      </c>
      <c r="AI2101">
        <v>7</v>
      </c>
      <c r="AJ2101">
        <v>0</v>
      </c>
    </row>
    <row r="2102" spans="1:36" x14ac:dyDescent="0.2">
      <c r="A2102">
        <v>823707</v>
      </c>
      <c r="B2102" s="85">
        <v>46157</v>
      </c>
      <c r="C2102">
        <v>2026</v>
      </c>
      <c r="D2102">
        <v>5.3</v>
      </c>
      <c r="E2102">
        <v>8.5</v>
      </c>
      <c r="F2102">
        <v>-106</v>
      </c>
      <c r="G2102">
        <v>15</v>
      </c>
      <c r="H2102">
        <v>-106</v>
      </c>
      <c r="I2102">
        <v>0.51456299999999999</v>
      </c>
      <c r="J2102">
        <v>-104</v>
      </c>
      <c r="K2102">
        <v>-106</v>
      </c>
      <c r="L2102">
        <v>0.31912251699999999</v>
      </c>
      <c r="M2102">
        <v>17</v>
      </c>
      <c r="N2102">
        <v>-104</v>
      </c>
      <c r="O2102">
        <v>0.50980400000000003</v>
      </c>
      <c r="P2102">
        <v>-106</v>
      </c>
      <c r="Q2102">
        <v>-104</v>
      </c>
      <c r="R2102" s="99">
        <v>0.532918852</v>
      </c>
      <c r="S2102" s="102">
        <f t="shared" si="147"/>
        <v>114.09556011453496</v>
      </c>
      <c r="T2102" s="99">
        <v>0.372224361</v>
      </c>
      <c r="U2102" s="102">
        <f t="shared" si="148"/>
        <v>-168.65517273330747</v>
      </c>
      <c r="V2102">
        <v>0.61352499999999999</v>
      </c>
      <c r="W2102" s="100">
        <f t="shared" si="149"/>
        <v>-158.74894883239537</v>
      </c>
      <c r="X2102">
        <v>0.45464100000000002</v>
      </c>
      <c r="Y2102" s="100">
        <f t="shared" si="149"/>
        <v>119.95376571844596</v>
      </c>
      <c r="Z2102">
        <v>0.45464100000000002</v>
      </c>
      <c r="AA2102" s="100">
        <f t="shared" si="150"/>
        <v>119.95376571844596</v>
      </c>
      <c r="AB2102">
        <v>0.36456300000000003</v>
      </c>
      <c r="AC2102">
        <v>-1</v>
      </c>
      <c r="AD2102">
        <v>2</v>
      </c>
      <c r="AE2102">
        <v>3</v>
      </c>
      <c r="AF2102" t="s">
        <v>222</v>
      </c>
      <c r="AG2102" s="99" t="s">
        <v>324</v>
      </c>
      <c r="AH2102">
        <v>-1</v>
      </c>
      <c r="AI2102">
        <v>5</v>
      </c>
      <c r="AJ2102">
        <v>-1</v>
      </c>
    </row>
    <row r="2103" spans="1:36" x14ac:dyDescent="0.2">
      <c r="A2103">
        <v>824194</v>
      </c>
      <c r="B2103" s="85">
        <v>46157</v>
      </c>
      <c r="C2103">
        <v>2026</v>
      </c>
      <c r="D2103">
        <v>5.3</v>
      </c>
      <c r="E2103">
        <v>8.5</v>
      </c>
      <c r="F2103">
        <v>-105</v>
      </c>
      <c r="G2103">
        <v>12</v>
      </c>
      <c r="H2103">
        <v>-102</v>
      </c>
      <c r="I2103">
        <v>0.50495000000000001</v>
      </c>
      <c r="J2103">
        <v>-103</v>
      </c>
      <c r="K2103">
        <v>-102</v>
      </c>
      <c r="L2103">
        <v>0.32174260599999999</v>
      </c>
      <c r="M2103">
        <v>28</v>
      </c>
      <c r="N2103">
        <v>-108</v>
      </c>
      <c r="O2103">
        <v>0.519231</v>
      </c>
      <c r="P2103">
        <v>-107</v>
      </c>
      <c r="Q2103">
        <v>-108</v>
      </c>
      <c r="R2103" s="99">
        <v>0.51532979199999995</v>
      </c>
      <c r="S2103" s="102">
        <f t="shared" si="147"/>
        <v>106.32586519532884</v>
      </c>
      <c r="T2103" s="99">
        <v>0.53493994700000003</v>
      </c>
      <c r="U2103" s="102">
        <f t="shared" si="148"/>
        <v>115.02599364301884</v>
      </c>
      <c r="V2103">
        <v>0.55762900000000004</v>
      </c>
      <c r="W2103" s="100">
        <f t="shared" si="149"/>
        <v>-126.05460122838072</v>
      </c>
      <c r="X2103">
        <v>0.51787499999999997</v>
      </c>
      <c r="Y2103" s="100">
        <f t="shared" si="149"/>
        <v>-107.41508944775731</v>
      </c>
      <c r="Z2103">
        <v>0.51787499999999997</v>
      </c>
      <c r="AA2103" s="100">
        <f t="shared" si="150"/>
        <v>-107.41508944775731</v>
      </c>
      <c r="AB2103">
        <v>0.65495000000000003</v>
      </c>
      <c r="AC2103">
        <v>1</v>
      </c>
      <c r="AD2103">
        <v>2</v>
      </c>
      <c r="AE2103">
        <v>0</v>
      </c>
      <c r="AF2103" t="s">
        <v>225</v>
      </c>
      <c r="AG2103" s="99" t="s">
        <v>326</v>
      </c>
      <c r="AH2103">
        <v>-1</v>
      </c>
      <c r="AI2103">
        <v>2</v>
      </c>
      <c r="AJ2103">
        <v>-1</v>
      </c>
    </row>
    <row r="2104" spans="1:36" x14ac:dyDescent="0.2">
      <c r="A2104">
        <v>824280</v>
      </c>
      <c r="B2104" s="85">
        <v>46157</v>
      </c>
      <c r="C2104">
        <v>2026</v>
      </c>
      <c r="D2104">
        <v>5.3</v>
      </c>
      <c r="E2104">
        <v>8</v>
      </c>
      <c r="F2104">
        <v>-105</v>
      </c>
      <c r="G2104">
        <v>10</v>
      </c>
      <c r="H2104">
        <v>110</v>
      </c>
      <c r="I2104">
        <v>0.47619</v>
      </c>
      <c r="J2104">
        <v>112</v>
      </c>
      <c r="K2104">
        <v>110</v>
      </c>
      <c r="L2104">
        <v>0.34727845299999999</v>
      </c>
      <c r="M2104">
        <v>29</v>
      </c>
      <c r="N2104">
        <v>-121</v>
      </c>
      <c r="O2104">
        <v>0.54751099999999997</v>
      </c>
      <c r="P2104">
        <v>-123</v>
      </c>
      <c r="Q2104">
        <v>-121</v>
      </c>
      <c r="R2104" s="99">
        <v>0.49247180400000001</v>
      </c>
      <c r="S2104" s="102">
        <f t="shared" si="147"/>
        <v>-103.0573104648241</v>
      </c>
      <c r="T2104" s="99">
        <v>1</v>
      </c>
      <c r="U2104" s="102" t="e">
        <f t="shared" si="148"/>
        <v>#DIV/0!</v>
      </c>
      <c r="V2104">
        <v>0.48639100000000002</v>
      </c>
      <c r="W2104" s="100">
        <f t="shared" si="149"/>
        <v>105.5959094637853</v>
      </c>
      <c r="X2104">
        <v>0.49027900000000002</v>
      </c>
      <c r="Y2104" s="100">
        <f t="shared" si="149"/>
        <v>103.96549719649423</v>
      </c>
      <c r="Z2104">
        <v>0.49027900000000002</v>
      </c>
      <c r="AA2104" s="100">
        <f t="shared" si="150"/>
        <v>103.96549719649423</v>
      </c>
      <c r="AB2104">
        <v>0.62619000000000002</v>
      </c>
      <c r="AC2104">
        <v>1</v>
      </c>
      <c r="AD2104">
        <v>3</v>
      </c>
      <c r="AE2104">
        <v>2</v>
      </c>
      <c r="AF2104" t="s">
        <v>222</v>
      </c>
      <c r="AG2104" s="99" t="s">
        <v>326</v>
      </c>
      <c r="AH2104">
        <v>-1</v>
      </c>
      <c r="AI2104">
        <v>5</v>
      </c>
      <c r="AJ2104">
        <v>-1</v>
      </c>
    </row>
    <row r="2105" spans="1:36" x14ac:dyDescent="0.2">
      <c r="A2105">
        <v>824360</v>
      </c>
      <c r="B2105" s="85">
        <v>46157</v>
      </c>
      <c r="C2105">
        <v>2026</v>
      </c>
      <c r="D2105">
        <v>5.3</v>
      </c>
      <c r="E2105">
        <v>11.5</v>
      </c>
      <c r="F2105">
        <v>-105.5</v>
      </c>
      <c r="G2105">
        <v>8</v>
      </c>
      <c r="H2105">
        <v>104</v>
      </c>
      <c r="I2105">
        <v>0.49019600000000002</v>
      </c>
      <c r="J2105">
        <v>107</v>
      </c>
      <c r="K2105">
        <v>104</v>
      </c>
      <c r="L2105">
        <v>0.37799862899999997</v>
      </c>
      <c r="M2105">
        <v>1</v>
      </c>
      <c r="N2105">
        <v>-114</v>
      </c>
      <c r="O2105">
        <v>0.53271000000000002</v>
      </c>
      <c r="P2105">
        <v>-117</v>
      </c>
      <c r="Q2105">
        <v>-114</v>
      </c>
      <c r="R2105" s="99">
        <v>0.49609813800000002</v>
      </c>
      <c r="S2105" s="102">
        <f t="shared" si="147"/>
        <v>-101.57302021560903</v>
      </c>
      <c r="T2105" s="99">
        <v>0.55726003099999999</v>
      </c>
      <c r="U2105" s="102">
        <f t="shared" si="148"/>
        <v>125.86621267979534</v>
      </c>
      <c r="V2105">
        <v>0.39360600000000001</v>
      </c>
      <c r="W2105" s="100">
        <f t="shared" si="149"/>
        <v>154.06116776675151</v>
      </c>
      <c r="X2105">
        <v>0.43740600000000002</v>
      </c>
      <c r="Y2105" s="100">
        <f t="shared" si="149"/>
        <v>128.62054932945594</v>
      </c>
      <c r="Z2105">
        <v>0.43740600000000002</v>
      </c>
      <c r="AA2105" s="100">
        <f t="shared" si="150"/>
        <v>128.62054932945594</v>
      </c>
      <c r="AB2105">
        <v>0.340196</v>
      </c>
      <c r="AC2105">
        <v>-1</v>
      </c>
      <c r="AD2105">
        <v>1</v>
      </c>
      <c r="AE2105">
        <v>9</v>
      </c>
      <c r="AF2105" t="s">
        <v>223</v>
      </c>
      <c r="AG2105" s="99" t="s">
        <v>323</v>
      </c>
      <c r="AH2105">
        <v>1</v>
      </c>
      <c r="AI2105">
        <v>10</v>
      </c>
      <c r="AJ2105">
        <v>-1</v>
      </c>
    </row>
    <row r="2106" spans="1:36" x14ac:dyDescent="0.2">
      <c r="A2106">
        <v>824439</v>
      </c>
      <c r="B2106" s="85">
        <v>46157</v>
      </c>
      <c r="C2106">
        <v>2026</v>
      </c>
      <c r="D2106">
        <v>5.3</v>
      </c>
      <c r="E2106">
        <v>8</v>
      </c>
      <c r="F2106">
        <v>-105</v>
      </c>
      <c r="G2106">
        <v>7</v>
      </c>
      <c r="H2106">
        <v>-131</v>
      </c>
      <c r="I2106">
        <v>0.56710000000000005</v>
      </c>
      <c r="J2106">
        <v>-130</v>
      </c>
      <c r="K2106">
        <v>-131</v>
      </c>
      <c r="L2106">
        <v>0.30274477700000002</v>
      </c>
      <c r="M2106">
        <v>6</v>
      </c>
      <c r="N2106">
        <v>118</v>
      </c>
      <c r="O2106">
        <v>0.45871600000000001</v>
      </c>
      <c r="P2106">
        <v>117</v>
      </c>
      <c r="Q2106">
        <v>118</v>
      </c>
      <c r="R2106" s="99">
        <v>0.47306096800000003</v>
      </c>
      <c r="S2106" s="102">
        <f t="shared" ref="S2106:S2169" si="151">IF(R2106&lt;0.5,((1-R2106)/(1-(1-R2106))*-100),(1-(1-R2106))/(1-R2106)*100)</f>
        <v>-111.38924317256291</v>
      </c>
      <c r="T2106" s="99">
        <v>0.466945891</v>
      </c>
      <c r="U2106" s="102">
        <f t="shared" ref="U2106:U2169" si="152">IF(T2106&lt;0.5,((1-T2106)/(1-(1-T2106))*-100),(1-(1-T2106))/(1-T2106)*100)</f>
        <v>-114.15757570077861</v>
      </c>
      <c r="V2106">
        <v>0.55305700000000002</v>
      </c>
      <c r="W2106" s="100">
        <f t="shared" ref="W2106:Y2169" si="153">IF(V2106&lt;0.5,100*(1-V2106)/V2106,-100*(V2106/(1-V2106)))</f>
        <v>-123.74217741412217</v>
      </c>
      <c r="X2106">
        <v>0.59833999999999998</v>
      </c>
      <c r="Y2106" s="100">
        <f t="shared" si="153"/>
        <v>-148.96678783050342</v>
      </c>
      <c r="Z2106">
        <v>0.59833999999999998</v>
      </c>
      <c r="AA2106" s="100">
        <f t="shared" si="150"/>
        <v>-148.96678783050342</v>
      </c>
      <c r="AB2106">
        <v>0.41710000000000003</v>
      </c>
      <c r="AC2106">
        <v>-1</v>
      </c>
      <c r="AD2106">
        <v>6</v>
      </c>
      <c r="AE2106">
        <v>7</v>
      </c>
      <c r="AF2106" t="s">
        <v>222</v>
      </c>
      <c r="AG2106" s="99" t="s">
        <v>324</v>
      </c>
      <c r="AH2106">
        <v>-1</v>
      </c>
      <c r="AI2106">
        <v>13</v>
      </c>
      <c r="AJ2106">
        <v>1</v>
      </c>
    </row>
    <row r="2107" spans="1:36" x14ac:dyDescent="0.2">
      <c r="A2107">
        <v>824601</v>
      </c>
      <c r="B2107" s="85">
        <v>46157</v>
      </c>
      <c r="C2107">
        <v>2026</v>
      </c>
      <c r="D2107">
        <v>5.3</v>
      </c>
      <c r="E2107">
        <v>8.5</v>
      </c>
      <c r="F2107">
        <v>-104.5</v>
      </c>
      <c r="G2107">
        <v>9</v>
      </c>
      <c r="H2107">
        <v>110</v>
      </c>
      <c r="I2107">
        <v>0.47619</v>
      </c>
      <c r="J2107">
        <v>128</v>
      </c>
      <c r="K2107">
        <v>110</v>
      </c>
      <c r="L2107">
        <v>0.33585476600000003</v>
      </c>
      <c r="M2107">
        <v>5</v>
      </c>
      <c r="N2107">
        <v>-121</v>
      </c>
      <c r="O2107">
        <v>0.54751099999999997</v>
      </c>
      <c r="P2107">
        <v>-140</v>
      </c>
      <c r="Q2107">
        <v>-121</v>
      </c>
      <c r="R2107" s="99">
        <v>0.50107040800000002</v>
      </c>
      <c r="S2107" s="102">
        <f t="shared" si="151"/>
        <v>100.42908178515097</v>
      </c>
      <c r="T2107" s="99">
        <v>0.55211807800000001</v>
      </c>
      <c r="U2107" s="102">
        <f t="shared" si="152"/>
        <v>123.273133136193</v>
      </c>
      <c r="V2107">
        <v>0.44296400000000002</v>
      </c>
      <c r="W2107" s="100">
        <f t="shared" si="153"/>
        <v>125.75197984486321</v>
      </c>
      <c r="X2107">
        <v>0.41406399999999999</v>
      </c>
      <c r="Y2107" s="100">
        <f t="shared" si="153"/>
        <v>141.50855906333322</v>
      </c>
      <c r="Z2107">
        <v>0.41406399999999999</v>
      </c>
      <c r="AA2107" s="100">
        <f t="shared" ref="AA2107:AA2170" si="154">IF(Z2107&lt;0.5,100*(1-Z2107)/Z2107,-100*(Z2107/(1-Z2107)))</f>
        <v>141.50855906333322</v>
      </c>
      <c r="AB2107">
        <v>0.32618999999999998</v>
      </c>
      <c r="AC2107">
        <v>-1</v>
      </c>
      <c r="AD2107">
        <v>5</v>
      </c>
      <c r="AE2107">
        <v>10</v>
      </c>
      <c r="AF2107" t="s">
        <v>230</v>
      </c>
      <c r="AG2107" s="99" t="s">
        <v>323</v>
      </c>
      <c r="AH2107">
        <v>1</v>
      </c>
      <c r="AI2107">
        <v>15</v>
      </c>
      <c r="AJ2107">
        <v>1</v>
      </c>
    </row>
    <row r="2108" spans="1:36" x14ac:dyDescent="0.2">
      <c r="A2108">
        <v>824925</v>
      </c>
      <c r="B2108" s="85">
        <v>46157</v>
      </c>
      <c r="C2108">
        <v>2026</v>
      </c>
      <c r="D2108">
        <v>5.3</v>
      </c>
      <c r="E2108">
        <v>7.5</v>
      </c>
      <c r="F2108">
        <v>-104.5</v>
      </c>
      <c r="G2108">
        <v>0</v>
      </c>
      <c r="H2108">
        <v>-137</v>
      </c>
      <c r="I2108">
        <v>0.57805899999999999</v>
      </c>
      <c r="J2108">
        <v>-145</v>
      </c>
      <c r="K2108">
        <v>-137</v>
      </c>
      <c r="L2108">
        <v>0.327106864</v>
      </c>
      <c r="M2108">
        <v>3</v>
      </c>
      <c r="N2108">
        <v>124</v>
      </c>
      <c r="O2108">
        <v>0.44642900000000002</v>
      </c>
      <c r="P2108">
        <v>131</v>
      </c>
      <c r="Q2108">
        <v>124</v>
      </c>
      <c r="R2108" s="99">
        <v>0.48793818100000003</v>
      </c>
      <c r="S2108" s="102">
        <f t="shared" si="151"/>
        <v>-104.94399473936636</v>
      </c>
      <c r="T2108" s="99">
        <v>0.50472461800000001</v>
      </c>
      <c r="U2108" s="102">
        <f t="shared" si="152"/>
        <v>101.90787516267062</v>
      </c>
      <c r="V2108">
        <v>0.57037300000000002</v>
      </c>
      <c r="W2108" s="100">
        <f t="shared" si="153"/>
        <v>-132.76004534165685</v>
      </c>
      <c r="X2108">
        <v>0.58325400000000005</v>
      </c>
      <c r="Y2108" s="100">
        <f t="shared" si="153"/>
        <v>-139.95431269886217</v>
      </c>
      <c r="Z2108">
        <v>0.58325400000000005</v>
      </c>
      <c r="AA2108" s="100">
        <f t="shared" si="154"/>
        <v>-139.95431269886217</v>
      </c>
      <c r="AB2108">
        <v>0.72805900000000001</v>
      </c>
      <c r="AC2108">
        <v>1</v>
      </c>
      <c r="AD2108">
        <v>3</v>
      </c>
      <c r="AE2108">
        <v>2</v>
      </c>
      <c r="AF2108" t="s">
        <v>222</v>
      </c>
      <c r="AG2108" s="99" t="s">
        <v>325</v>
      </c>
      <c r="AH2108">
        <v>1</v>
      </c>
      <c r="AI2108">
        <v>5</v>
      </c>
      <c r="AJ2108">
        <v>-1</v>
      </c>
    </row>
    <row r="2109" spans="1:36" x14ac:dyDescent="0.2">
      <c r="A2109">
        <v>825009</v>
      </c>
      <c r="B2109" s="85">
        <v>46157</v>
      </c>
      <c r="C2109">
        <v>2026</v>
      </c>
      <c r="D2109">
        <v>5.3</v>
      </c>
      <c r="E2109">
        <v>10</v>
      </c>
      <c r="F2109">
        <v>-104.5</v>
      </c>
      <c r="G2109">
        <v>20</v>
      </c>
      <c r="H2109">
        <v>-125</v>
      </c>
      <c r="I2109">
        <v>0.55555600000000005</v>
      </c>
      <c r="J2109">
        <v>-125</v>
      </c>
      <c r="K2109">
        <v>-125</v>
      </c>
      <c r="L2109">
        <v>0.33728248799999999</v>
      </c>
      <c r="M2109">
        <v>25</v>
      </c>
      <c r="N2109">
        <v>113</v>
      </c>
      <c r="O2109">
        <v>0.46948400000000001</v>
      </c>
      <c r="P2109">
        <v>113</v>
      </c>
      <c r="Q2109">
        <v>113</v>
      </c>
      <c r="R2109" s="99">
        <v>0.47672795200000001</v>
      </c>
      <c r="S2109" s="102">
        <f t="shared" si="151"/>
        <v>-109.76324039837293</v>
      </c>
      <c r="T2109" s="99">
        <v>0.55788206299999998</v>
      </c>
      <c r="U2109" s="102">
        <f t="shared" si="152"/>
        <v>126.18399216858735</v>
      </c>
      <c r="V2109">
        <v>0.47759699999999999</v>
      </c>
      <c r="W2109" s="100">
        <f t="shared" si="153"/>
        <v>109.38154971660207</v>
      </c>
      <c r="X2109">
        <v>0.56036699999999995</v>
      </c>
      <c r="Y2109" s="100">
        <f t="shared" si="153"/>
        <v>-127.46245163579619</v>
      </c>
      <c r="Z2109">
        <v>0.56036699999999995</v>
      </c>
      <c r="AA2109" s="100">
        <f t="shared" si="154"/>
        <v>-127.46245163579619</v>
      </c>
      <c r="AB2109">
        <v>0.70555599999999996</v>
      </c>
      <c r="AC2109">
        <v>1</v>
      </c>
      <c r="AD2109">
        <v>5</v>
      </c>
      <c r="AE2109">
        <v>2</v>
      </c>
      <c r="AF2109" t="s">
        <v>228</v>
      </c>
      <c r="AG2109" s="99" t="s">
        <v>325</v>
      </c>
      <c r="AH2109">
        <v>1</v>
      </c>
      <c r="AI2109">
        <v>7</v>
      </c>
      <c r="AJ2109">
        <v>-1</v>
      </c>
    </row>
    <row r="2110" spans="1:36" x14ac:dyDescent="0.2">
      <c r="A2110">
        <v>822737</v>
      </c>
      <c r="B2110" s="85">
        <v>46158</v>
      </c>
      <c r="C2110">
        <v>2026</v>
      </c>
      <c r="D2110">
        <v>5.3</v>
      </c>
      <c r="E2110">
        <v>10</v>
      </c>
      <c r="F2110">
        <v>-105</v>
      </c>
      <c r="G2110">
        <v>16</v>
      </c>
      <c r="H2110">
        <v>-107</v>
      </c>
      <c r="I2110">
        <v>0.51690800000000003</v>
      </c>
      <c r="J2110">
        <v>-108</v>
      </c>
      <c r="K2110">
        <v>-107</v>
      </c>
      <c r="L2110">
        <v>0.34988272100000001</v>
      </c>
      <c r="M2110">
        <v>2</v>
      </c>
      <c r="N2110">
        <v>-103</v>
      </c>
      <c r="O2110">
        <v>0.50738899999999998</v>
      </c>
      <c r="P2110">
        <v>-102</v>
      </c>
      <c r="Q2110">
        <v>-103</v>
      </c>
      <c r="R2110" s="99">
        <v>0.48223778899999997</v>
      </c>
      <c r="S2110" s="102">
        <f t="shared" si="151"/>
        <v>-107.36657781914307</v>
      </c>
      <c r="T2110" s="99">
        <v>0.30387688600000001</v>
      </c>
      <c r="U2110" s="102">
        <f t="shared" si="152"/>
        <v>-229.08063958507188</v>
      </c>
      <c r="V2110">
        <v>0.427483</v>
      </c>
      <c r="W2110" s="100">
        <f t="shared" si="153"/>
        <v>133.92743103234514</v>
      </c>
      <c r="X2110">
        <v>0.45339499999999999</v>
      </c>
      <c r="Y2110" s="100">
        <f t="shared" si="153"/>
        <v>120.55823288743811</v>
      </c>
      <c r="Z2110">
        <v>0.45339499999999999</v>
      </c>
      <c r="AA2110" s="100">
        <f t="shared" si="154"/>
        <v>120.55823288743811</v>
      </c>
      <c r="AB2110">
        <v>0.66690799999999995</v>
      </c>
      <c r="AC2110">
        <v>1</v>
      </c>
      <c r="AD2110">
        <v>13</v>
      </c>
      <c r="AE2110">
        <v>3</v>
      </c>
      <c r="AF2110" t="s">
        <v>229</v>
      </c>
      <c r="AG2110" s="99" t="s">
        <v>325</v>
      </c>
      <c r="AH2110">
        <v>1</v>
      </c>
      <c r="AI2110">
        <v>16</v>
      </c>
      <c r="AJ2110">
        <v>1</v>
      </c>
    </row>
    <row r="2111" spans="1:36" x14ac:dyDescent="0.2">
      <c r="A2111">
        <v>822981</v>
      </c>
      <c r="B2111" s="85">
        <v>46158</v>
      </c>
      <c r="C2111">
        <v>2026</v>
      </c>
      <c r="D2111">
        <v>5.3</v>
      </c>
      <c r="E2111">
        <v>8</v>
      </c>
      <c r="F2111">
        <v>-104.5</v>
      </c>
      <c r="G2111">
        <v>27</v>
      </c>
      <c r="H2111">
        <v>-130</v>
      </c>
      <c r="I2111">
        <v>0.56521699999999997</v>
      </c>
      <c r="J2111">
        <v>-137</v>
      </c>
      <c r="K2111">
        <v>-130</v>
      </c>
      <c r="L2111">
        <v>0.32069846699999999</v>
      </c>
      <c r="M2111">
        <v>11</v>
      </c>
      <c r="N2111">
        <v>117</v>
      </c>
      <c r="O2111">
        <v>0.46082899999999999</v>
      </c>
      <c r="P2111">
        <v>124</v>
      </c>
      <c r="Q2111">
        <v>117</v>
      </c>
      <c r="R2111" s="99">
        <v>0.45106882599999998</v>
      </c>
      <c r="S2111" s="102">
        <f t="shared" si="151"/>
        <v>-121.69565759350438</v>
      </c>
      <c r="T2111" s="99">
        <v>0.56587905500000002</v>
      </c>
      <c r="U2111" s="102">
        <f t="shared" si="152"/>
        <v>130.35055357672275</v>
      </c>
      <c r="V2111">
        <v>0.56333699999999998</v>
      </c>
      <c r="W2111" s="100">
        <f t="shared" si="153"/>
        <v>-129.0095565687956</v>
      </c>
      <c r="X2111">
        <v>0.58365599999999995</v>
      </c>
      <c r="Y2111" s="100">
        <f t="shared" si="153"/>
        <v>-140.18600003842974</v>
      </c>
      <c r="Z2111">
        <v>0.58365599999999995</v>
      </c>
      <c r="AA2111" s="100">
        <f t="shared" si="154"/>
        <v>-140.18600003842974</v>
      </c>
      <c r="AB2111">
        <v>0.415217</v>
      </c>
      <c r="AC2111">
        <v>-1</v>
      </c>
      <c r="AD2111">
        <v>5</v>
      </c>
      <c r="AE2111">
        <v>10</v>
      </c>
      <c r="AF2111" t="s">
        <v>230</v>
      </c>
      <c r="AG2111" s="99" t="s">
        <v>324</v>
      </c>
      <c r="AH2111">
        <v>-1</v>
      </c>
      <c r="AI2111">
        <v>15</v>
      </c>
      <c r="AJ2111">
        <v>1</v>
      </c>
    </row>
    <row r="2112" spans="1:36" x14ac:dyDescent="0.2">
      <c r="A2112">
        <v>823060</v>
      </c>
      <c r="B2112" s="85">
        <v>46158</v>
      </c>
      <c r="C2112">
        <v>2026</v>
      </c>
      <c r="D2112">
        <v>5.3</v>
      </c>
      <c r="E2112">
        <v>9</v>
      </c>
      <c r="F2112">
        <v>-104.5</v>
      </c>
      <c r="G2112">
        <v>26</v>
      </c>
      <c r="H2112">
        <v>-104</v>
      </c>
      <c r="I2112">
        <v>0.50980400000000003</v>
      </c>
      <c r="J2112">
        <v>-116</v>
      </c>
      <c r="K2112">
        <v>-104</v>
      </c>
      <c r="L2112">
        <v>0.33921411400000001</v>
      </c>
      <c r="M2112">
        <v>13</v>
      </c>
      <c r="N2112">
        <v>-106</v>
      </c>
      <c r="O2112">
        <v>0.51456299999999999</v>
      </c>
      <c r="P2112">
        <v>105</v>
      </c>
      <c r="Q2112">
        <v>-106</v>
      </c>
      <c r="R2112" s="99">
        <v>0.49479677999999999</v>
      </c>
      <c r="S2112" s="102">
        <f t="shared" si="151"/>
        <v>-102.10317455986682</v>
      </c>
      <c r="T2112" s="99">
        <v>0.55171332799999995</v>
      </c>
      <c r="U2112" s="102">
        <f t="shared" si="152"/>
        <v>123.07154382675911</v>
      </c>
      <c r="V2112">
        <v>0.50210200000000005</v>
      </c>
      <c r="W2112" s="100">
        <f t="shared" si="153"/>
        <v>-100.84434964591142</v>
      </c>
      <c r="X2112">
        <v>0.52268899999999996</v>
      </c>
      <c r="Y2112" s="100">
        <f t="shared" si="153"/>
        <v>-109.50700905698798</v>
      </c>
      <c r="Z2112">
        <v>0.52268899999999996</v>
      </c>
      <c r="AA2112" s="100">
        <f t="shared" si="154"/>
        <v>-109.50700905698798</v>
      </c>
      <c r="AB2112">
        <v>0.65980399999999995</v>
      </c>
      <c r="AC2112">
        <v>1</v>
      </c>
      <c r="AD2112">
        <v>4</v>
      </c>
      <c r="AE2112">
        <v>2</v>
      </c>
      <c r="AF2112" t="s">
        <v>225</v>
      </c>
      <c r="AG2112" s="99" t="s">
        <v>326</v>
      </c>
      <c r="AH2112">
        <v>-1</v>
      </c>
      <c r="AI2112">
        <v>6</v>
      </c>
      <c r="AJ2112">
        <v>-1</v>
      </c>
    </row>
    <row r="2113" spans="1:36" x14ac:dyDescent="0.2">
      <c r="A2113">
        <v>823382</v>
      </c>
      <c r="B2113" s="85">
        <v>46158</v>
      </c>
      <c r="C2113">
        <v>2026</v>
      </c>
      <c r="D2113">
        <v>5.3</v>
      </c>
      <c r="E2113">
        <v>8.5</v>
      </c>
      <c r="F2113">
        <v>-105</v>
      </c>
      <c r="G2113">
        <v>22</v>
      </c>
      <c r="H2113">
        <v>149</v>
      </c>
      <c r="I2113">
        <v>0.40160600000000002</v>
      </c>
      <c r="J2113">
        <v>140</v>
      </c>
      <c r="K2113">
        <v>149</v>
      </c>
      <c r="L2113">
        <v>0.33647680099999999</v>
      </c>
      <c r="M2113">
        <v>21</v>
      </c>
      <c r="N2113">
        <v>-163</v>
      </c>
      <c r="O2113">
        <v>0.61977199999999999</v>
      </c>
      <c r="P2113">
        <v>-154</v>
      </c>
      <c r="Q2113">
        <v>-163</v>
      </c>
      <c r="R2113" s="99">
        <v>0.48081038999999998</v>
      </c>
      <c r="S2113" s="102">
        <f t="shared" si="151"/>
        <v>-107.98219439475922</v>
      </c>
      <c r="T2113" s="99">
        <v>0.58011248900000001</v>
      </c>
      <c r="U2113" s="102">
        <f t="shared" si="152"/>
        <v>138.15902445357563</v>
      </c>
      <c r="V2113">
        <v>0.41108099999999997</v>
      </c>
      <c r="W2113" s="100">
        <f t="shared" si="153"/>
        <v>143.26106047226702</v>
      </c>
      <c r="X2113">
        <v>0.49790000000000001</v>
      </c>
      <c r="Y2113" s="100">
        <f t="shared" si="153"/>
        <v>100.84354288009641</v>
      </c>
      <c r="Z2113">
        <v>0.49790000000000001</v>
      </c>
      <c r="AA2113" s="100">
        <f t="shared" si="154"/>
        <v>100.84354288009641</v>
      </c>
      <c r="AB2113">
        <v>0.251606</v>
      </c>
      <c r="AC2113">
        <v>-1</v>
      </c>
      <c r="AD2113">
        <v>0</v>
      </c>
      <c r="AE2113">
        <v>6</v>
      </c>
      <c r="AF2113" t="s">
        <v>224</v>
      </c>
      <c r="AG2113" s="99" t="s">
        <v>323</v>
      </c>
      <c r="AH2113">
        <v>1</v>
      </c>
      <c r="AI2113">
        <v>6</v>
      </c>
      <c r="AJ2113">
        <v>-1</v>
      </c>
    </row>
    <row r="2114" spans="1:36" x14ac:dyDescent="0.2">
      <c r="A2114">
        <v>823627</v>
      </c>
      <c r="B2114" s="85">
        <v>46158</v>
      </c>
      <c r="C2114">
        <v>2026</v>
      </c>
      <c r="D2114">
        <v>5.3</v>
      </c>
      <c r="E2114">
        <v>8.5</v>
      </c>
      <c r="F2114">
        <v>-104.5</v>
      </c>
      <c r="G2114">
        <v>18</v>
      </c>
      <c r="H2114">
        <v>106</v>
      </c>
      <c r="I2114">
        <v>0.48543700000000001</v>
      </c>
      <c r="J2114">
        <v>109</v>
      </c>
      <c r="K2114">
        <v>106</v>
      </c>
      <c r="L2114">
        <v>0.310488926</v>
      </c>
      <c r="M2114">
        <v>19</v>
      </c>
      <c r="N2114">
        <v>-116</v>
      </c>
      <c r="O2114">
        <v>0.53703699999999999</v>
      </c>
      <c r="P2114">
        <v>-119</v>
      </c>
      <c r="Q2114">
        <v>-116</v>
      </c>
      <c r="R2114" s="99">
        <v>0.54627231399999998</v>
      </c>
      <c r="S2114" s="102">
        <f t="shared" si="151"/>
        <v>120.39651333950117</v>
      </c>
      <c r="T2114" s="99">
        <v>1</v>
      </c>
      <c r="U2114" s="102" t="e">
        <f t="shared" si="152"/>
        <v>#DIV/0!</v>
      </c>
      <c r="V2114">
        <v>0.471188</v>
      </c>
      <c r="W2114" s="100">
        <f t="shared" si="153"/>
        <v>112.22951348506331</v>
      </c>
      <c r="X2114">
        <v>0.44762099999999999</v>
      </c>
      <c r="Y2114" s="100">
        <f t="shared" si="153"/>
        <v>123.4032809005833</v>
      </c>
      <c r="Z2114">
        <v>0.44762099999999999</v>
      </c>
      <c r="AA2114" s="100">
        <f t="shared" si="154"/>
        <v>123.4032809005833</v>
      </c>
      <c r="AB2114">
        <v>0.63543700000000003</v>
      </c>
      <c r="AC2114">
        <v>1</v>
      </c>
      <c r="AD2114">
        <v>6</v>
      </c>
      <c r="AE2114">
        <v>3</v>
      </c>
      <c r="AF2114" t="s">
        <v>228</v>
      </c>
      <c r="AG2114" s="99" t="s">
        <v>326</v>
      </c>
      <c r="AH2114">
        <v>-1</v>
      </c>
      <c r="AI2114">
        <v>9</v>
      </c>
      <c r="AJ2114">
        <v>1</v>
      </c>
    </row>
    <row r="2115" spans="1:36" x14ac:dyDescent="0.2">
      <c r="A2115">
        <v>823706</v>
      </c>
      <c r="B2115" s="85">
        <v>46158</v>
      </c>
      <c r="C2115">
        <v>2026</v>
      </c>
      <c r="D2115">
        <v>5.3</v>
      </c>
      <c r="E2115">
        <v>8.5</v>
      </c>
      <c r="F2115">
        <v>-104.5</v>
      </c>
      <c r="G2115">
        <v>15</v>
      </c>
      <c r="H2115">
        <v>119</v>
      </c>
      <c r="I2115">
        <v>0.456621</v>
      </c>
      <c r="J2115">
        <v>112</v>
      </c>
      <c r="K2115">
        <v>119</v>
      </c>
      <c r="L2115">
        <v>0.31912251699999999</v>
      </c>
      <c r="M2115">
        <v>17</v>
      </c>
      <c r="N2115">
        <v>-130</v>
      </c>
      <c r="O2115">
        <v>0.56521699999999997</v>
      </c>
      <c r="P2115">
        <v>-122</v>
      </c>
      <c r="Q2115">
        <v>-130</v>
      </c>
      <c r="R2115" s="99">
        <v>0.53587483199999997</v>
      </c>
      <c r="S2115" s="102">
        <f t="shared" si="151"/>
        <v>115.45911942443938</v>
      </c>
      <c r="T2115" s="99">
        <v>0.47642640200000003</v>
      </c>
      <c r="U2115" s="102">
        <f t="shared" si="152"/>
        <v>-109.8960082401143</v>
      </c>
      <c r="V2115">
        <v>0.48973899999999998</v>
      </c>
      <c r="W2115" s="100">
        <f t="shared" si="153"/>
        <v>104.19039529218627</v>
      </c>
      <c r="X2115">
        <v>0.47340300000000002</v>
      </c>
      <c r="Y2115" s="100">
        <f t="shared" si="153"/>
        <v>111.23651518896162</v>
      </c>
      <c r="Z2115">
        <v>0.47340300000000002</v>
      </c>
      <c r="AA2115" s="100">
        <f t="shared" si="154"/>
        <v>111.23651518896162</v>
      </c>
      <c r="AB2115">
        <v>0.30662099999999998</v>
      </c>
      <c r="AC2115">
        <v>-1</v>
      </c>
      <c r="AD2115">
        <v>1</v>
      </c>
      <c r="AE2115">
        <v>2</v>
      </c>
      <c r="AF2115" t="s">
        <v>222</v>
      </c>
      <c r="AG2115" s="99" t="s">
        <v>323</v>
      </c>
      <c r="AH2115">
        <v>1</v>
      </c>
      <c r="AI2115">
        <v>3</v>
      </c>
      <c r="AJ2115">
        <v>-1</v>
      </c>
    </row>
    <row r="2116" spans="1:36" x14ac:dyDescent="0.2">
      <c r="A2116">
        <v>824038</v>
      </c>
      <c r="B2116" s="85">
        <v>46158</v>
      </c>
      <c r="C2116">
        <v>2026</v>
      </c>
      <c r="D2116">
        <v>5.3</v>
      </c>
      <c r="E2116">
        <v>8.5</v>
      </c>
      <c r="F2116">
        <v>-105</v>
      </c>
      <c r="G2116">
        <v>4</v>
      </c>
      <c r="H2116">
        <v>118</v>
      </c>
      <c r="I2116">
        <v>0.45871600000000001</v>
      </c>
      <c r="J2116">
        <v>121</v>
      </c>
      <c r="K2116">
        <v>118</v>
      </c>
      <c r="L2116">
        <v>0.34782608700000001</v>
      </c>
      <c r="M2116">
        <v>14</v>
      </c>
      <c r="N2116">
        <v>-129</v>
      </c>
      <c r="O2116">
        <v>0.56331900000000001</v>
      </c>
      <c r="P2116">
        <v>-133</v>
      </c>
      <c r="Q2116">
        <v>-129</v>
      </c>
      <c r="R2116" s="99">
        <v>0.53263379499999997</v>
      </c>
      <c r="S2116" s="102">
        <f t="shared" si="151"/>
        <v>113.96497849047513</v>
      </c>
      <c r="T2116" s="99">
        <v>0.36287376999999998</v>
      </c>
      <c r="U2116" s="102">
        <f t="shared" si="152"/>
        <v>-175.57792341948553</v>
      </c>
      <c r="V2116">
        <v>0.43088700000000002</v>
      </c>
      <c r="W2116" s="100">
        <f t="shared" si="153"/>
        <v>132.07940829034061</v>
      </c>
      <c r="X2116">
        <v>0.36416300000000001</v>
      </c>
      <c r="Y2116" s="100">
        <f t="shared" si="153"/>
        <v>174.60230720858516</v>
      </c>
      <c r="Z2116">
        <v>0.36416300000000001</v>
      </c>
      <c r="AA2116" s="100">
        <f t="shared" si="154"/>
        <v>174.60230720858516</v>
      </c>
      <c r="AB2116">
        <v>0.30871599999999999</v>
      </c>
      <c r="AC2116">
        <v>-1</v>
      </c>
      <c r="AD2116">
        <v>2</v>
      </c>
      <c r="AE2116">
        <v>15</v>
      </c>
      <c r="AF2116" t="s">
        <v>229</v>
      </c>
      <c r="AG2116" s="99" t="s">
        <v>323</v>
      </c>
      <c r="AH2116">
        <v>1</v>
      </c>
      <c r="AI2116">
        <v>17</v>
      </c>
      <c r="AJ2116">
        <v>1</v>
      </c>
    </row>
    <row r="2117" spans="1:36" x14ac:dyDescent="0.2">
      <c r="A2117">
        <v>824193</v>
      </c>
      <c r="B2117" s="85">
        <v>46158</v>
      </c>
      <c r="C2117">
        <v>2026</v>
      </c>
      <c r="D2117">
        <v>5.3</v>
      </c>
      <c r="E2117">
        <v>7.5</v>
      </c>
      <c r="F2117">
        <v>-106</v>
      </c>
      <c r="G2117">
        <v>12</v>
      </c>
      <c r="H2117">
        <v>130</v>
      </c>
      <c r="I2117">
        <v>0.43478299999999998</v>
      </c>
      <c r="J2117">
        <v>128</v>
      </c>
      <c r="K2117">
        <v>130</v>
      </c>
      <c r="L2117">
        <v>0.32174260599999999</v>
      </c>
      <c r="M2117">
        <v>28</v>
      </c>
      <c r="N2117">
        <v>-143</v>
      </c>
      <c r="O2117">
        <v>0.58847700000000003</v>
      </c>
      <c r="P2117">
        <v>-140</v>
      </c>
      <c r="Q2117">
        <v>-143</v>
      </c>
      <c r="R2117" s="99">
        <v>0.50833353999999997</v>
      </c>
      <c r="S2117" s="102">
        <f t="shared" si="151"/>
        <v>103.38991600118501</v>
      </c>
      <c r="T2117" s="99">
        <v>0.82479500500000003</v>
      </c>
      <c r="U2117" s="102">
        <f t="shared" si="152"/>
        <v>470.75998318426946</v>
      </c>
      <c r="V2117">
        <v>0.44359100000000001</v>
      </c>
      <c r="W2117" s="100">
        <f t="shared" si="153"/>
        <v>125.43288750222614</v>
      </c>
      <c r="X2117">
        <v>0.51501399999999997</v>
      </c>
      <c r="Y2117" s="100">
        <f t="shared" si="153"/>
        <v>-106.19151893044334</v>
      </c>
      <c r="Z2117">
        <v>0.51501399999999997</v>
      </c>
      <c r="AA2117" s="100">
        <f t="shared" si="154"/>
        <v>-106.19151893044334</v>
      </c>
      <c r="AB2117">
        <v>0.58478300000000005</v>
      </c>
      <c r="AC2117">
        <v>1</v>
      </c>
      <c r="AD2117">
        <v>4</v>
      </c>
      <c r="AE2117">
        <v>1</v>
      </c>
      <c r="AF2117" t="s">
        <v>228</v>
      </c>
      <c r="AG2117" s="99" t="s">
        <v>326</v>
      </c>
      <c r="AH2117">
        <v>-1</v>
      </c>
      <c r="AI2117">
        <v>5</v>
      </c>
      <c r="AJ2117">
        <v>-1</v>
      </c>
    </row>
    <row r="2118" spans="1:36" x14ac:dyDescent="0.2">
      <c r="A2118">
        <v>824278</v>
      </c>
      <c r="B2118" s="85">
        <v>46158</v>
      </c>
      <c r="C2118">
        <v>2026</v>
      </c>
      <c r="D2118">
        <v>5.3</v>
      </c>
      <c r="E2118">
        <v>8.5</v>
      </c>
      <c r="F2118">
        <v>-104.5</v>
      </c>
      <c r="G2118">
        <v>10</v>
      </c>
      <c r="H2118">
        <v>-103</v>
      </c>
      <c r="I2118">
        <v>0.50738899999999998</v>
      </c>
      <c r="J2118">
        <v>-118</v>
      </c>
      <c r="K2118">
        <v>-103</v>
      </c>
      <c r="L2118">
        <v>0.34727845299999999</v>
      </c>
      <c r="M2118">
        <v>29</v>
      </c>
      <c r="N2118">
        <v>-107</v>
      </c>
      <c r="O2118">
        <v>0.51690800000000003</v>
      </c>
      <c r="P2118">
        <v>107</v>
      </c>
      <c r="Q2118">
        <v>-107</v>
      </c>
      <c r="R2118" s="99">
        <v>0.49185140799999999</v>
      </c>
      <c r="S2118" s="102">
        <f t="shared" si="151"/>
        <v>-103.31343648405291</v>
      </c>
      <c r="T2118" s="99">
        <v>0.5</v>
      </c>
      <c r="U2118" s="102">
        <f t="shared" si="152"/>
        <v>100</v>
      </c>
      <c r="V2118">
        <v>0.577959</v>
      </c>
      <c r="W2118" s="100">
        <f t="shared" si="153"/>
        <v>-136.9438040379963</v>
      </c>
      <c r="X2118">
        <v>0.499641</v>
      </c>
      <c r="Y2118" s="100">
        <f t="shared" si="153"/>
        <v>100.14370317888243</v>
      </c>
      <c r="Z2118">
        <v>0.499641</v>
      </c>
      <c r="AA2118" s="100">
        <f t="shared" si="154"/>
        <v>100.14370317888243</v>
      </c>
      <c r="AB2118">
        <v>0.35738900000000001</v>
      </c>
      <c r="AC2118">
        <v>-1</v>
      </c>
      <c r="AD2118">
        <v>1</v>
      </c>
      <c r="AE2118">
        <v>2</v>
      </c>
      <c r="AF2118" t="s">
        <v>222</v>
      </c>
      <c r="AG2118" s="99" t="s">
        <v>323</v>
      </c>
      <c r="AH2118">
        <v>1</v>
      </c>
      <c r="AI2118">
        <v>3</v>
      </c>
      <c r="AJ2118">
        <v>-1</v>
      </c>
    </row>
    <row r="2119" spans="1:36" x14ac:dyDescent="0.2">
      <c r="A2119">
        <v>824359</v>
      </c>
      <c r="B2119" s="85">
        <v>46158</v>
      </c>
      <c r="C2119">
        <v>2026</v>
      </c>
      <c r="D2119">
        <v>5.3</v>
      </c>
      <c r="E2119">
        <v>11.5</v>
      </c>
      <c r="F2119">
        <v>-105</v>
      </c>
      <c r="G2119">
        <v>8</v>
      </c>
      <c r="H2119">
        <v>126</v>
      </c>
      <c r="I2119">
        <v>0.44247799999999998</v>
      </c>
      <c r="J2119">
        <v>123</v>
      </c>
      <c r="K2119">
        <v>126</v>
      </c>
      <c r="L2119">
        <v>0.37799862899999997</v>
      </c>
      <c r="M2119">
        <v>1</v>
      </c>
      <c r="N2119">
        <v>-138</v>
      </c>
      <c r="O2119">
        <v>0.57983200000000001</v>
      </c>
      <c r="P2119">
        <v>-135</v>
      </c>
      <c r="Q2119">
        <v>-138</v>
      </c>
      <c r="R2119" s="99">
        <v>0.50899354399999996</v>
      </c>
      <c r="S2119" s="102">
        <f t="shared" si="151"/>
        <v>103.66330987713121</v>
      </c>
      <c r="T2119" s="99">
        <v>0.57456562099999997</v>
      </c>
      <c r="U2119" s="102">
        <f t="shared" si="152"/>
        <v>135.05387654625812</v>
      </c>
      <c r="V2119">
        <v>0.49132700000000001</v>
      </c>
      <c r="W2119" s="100">
        <f t="shared" si="153"/>
        <v>103.53043899480384</v>
      </c>
      <c r="X2119">
        <v>0.428954</v>
      </c>
      <c r="Y2119" s="100">
        <f t="shared" si="153"/>
        <v>133.12523021116482</v>
      </c>
      <c r="Z2119">
        <v>0.428954</v>
      </c>
      <c r="AA2119" s="100">
        <f t="shared" si="154"/>
        <v>133.12523021116482</v>
      </c>
      <c r="AB2119">
        <v>0.59247799999999995</v>
      </c>
      <c r="AC2119">
        <v>1</v>
      </c>
      <c r="AD2119">
        <v>4</v>
      </c>
      <c r="AE2119">
        <v>2</v>
      </c>
      <c r="AF2119" t="s">
        <v>225</v>
      </c>
      <c r="AG2119" s="99" t="s">
        <v>326</v>
      </c>
      <c r="AH2119">
        <v>-1</v>
      </c>
      <c r="AI2119">
        <v>6</v>
      </c>
      <c r="AJ2119">
        <v>-1</v>
      </c>
    </row>
    <row r="2120" spans="1:36" x14ac:dyDescent="0.2">
      <c r="A2120">
        <v>824600</v>
      </c>
      <c r="B2120" s="85">
        <v>46158</v>
      </c>
      <c r="C2120">
        <v>2026</v>
      </c>
      <c r="D2120">
        <v>5.3</v>
      </c>
      <c r="E2120">
        <v>8.5</v>
      </c>
      <c r="F2120">
        <v>-106</v>
      </c>
      <c r="G2120">
        <v>9</v>
      </c>
      <c r="H2120">
        <v>-105</v>
      </c>
      <c r="I2120">
        <v>0.51219499999999996</v>
      </c>
      <c r="J2120">
        <v>-101</v>
      </c>
      <c r="K2120">
        <v>-105</v>
      </c>
      <c r="L2120">
        <v>0.33585476600000003</v>
      </c>
      <c r="M2120">
        <v>5</v>
      </c>
      <c r="N2120">
        <v>-105</v>
      </c>
      <c r="O2120">
        <v>0.51219499999999996</v>
      </c>
      <c r="P2120">
        <v>-109</v>
      </c>
      <c r="Q2120">
        <v>-105</v>
      </c>
      <c r="R2120" s="99">
        <v>0.50032633299999996</v>
      </c>
      <c r="S2120" s="102">
        <f t="shared" si="151"/>
        <v>100.13061845022142</v>
      </c>
      <c r="T2120" s="99">
        <v>0.476064025</v>
      </c>
      <c r="U2120" s="102">
        <f t="shared" si="152"/>
        <v>-110.05577978718304</v>
      </c>
      <c r="V2120">
        <v>0.39961999999999998</v>
      </c>
      <c r="W2120" s="100">
        <f t="shared" si="153"/>
        <v>150.23772583954758</v>
      </c>
      <c r="X2120">
        <v>0.40355799999999997</v>
      </c>
      <c r="Y2120" s="100">
        <f t="shared" si="153"/>
        <v>147.79585586210658</v>
      </c>
      <c r="Z2120">
        <v>0.40355799999999997</v>
      </c>
      <c r="AA2120" s="100">
        <f t="shared" si="154"/>
        <v>147.79585586210658</v>
      </c>
      <c r="AB2120">
        <v>0.66219499999999998</v>
      </c>
      <c r="AC2120">
        <v>1</v>
      </c>
      <c r="AD2120">
        <v>8</v>
      </c>
      <c r="AE2120">
        <v>3</v>
      </c>
      <c r="AF2120" t="s">
        <v>230</v>
      </c>
      <c r="AG2120" s="99" t="s">
        <v>326</v>
      </c>
      <c r="AH2120">
        <v>-1</v>
      </c>
      <c r="AI2120">
        <v>11</v>
      </c>
      <c r="AJ2120">
        <v>1</v>
      </c>
    </row>
    <row r="2121" spans="1:36" x14ac:dyDescent="0.2">
      <c r="A2121">
        <v>824924</v>
      </c>
      <c r="B2121" s="85">
        <v>46158</v>
      </c>
      <c r="C2121">
        <v>2026</v>
      </c>
      <c r="D2121">
        <v>5.3</v>
      </c>
      <c r="E2121">
        <v>7.5</v>
      </c>
      <c r="F2121">
        <v>-106</v>
      </c>
      <c r="G2121">
        <v>0</v>
      </c>
      <c r="H2121">
        <v>-113</v>
      </c>
      <c r="I2121">
        <v>0.53051599999999999</v>
      </c>
      <c r="J2121">
        <v>-125</v>
      </c>
      <c r="K2121">
        <v>-113</v>
      </c>
      <c r="L2121">
        <v>0.327106864</v>
      </c>
      <c r="M2121">
        <v>3</v>
      </c>
      <c r="N2121">
        <v>102</v>
      </c>
      <c r="O2121">
        <v>0.49504999999999999</v>
      </c>
      <c r="P2121">
        <v>113</v>
      </c>
      <c r="Q2121">
        <v>102</v>
      </c>
      <c r="R2121" s="99">
        <v>0.49016151000000002</v>
      </c>
      <c r="S2121" s="102">
        <f t="shared" si="151"/>
        <v>-104.01438701296637</v>
      </c>
      <c r="T2121" s="99">
        <v>0.52745243900000005</v>
      </c>
      <c r="U2121" s="102">
        <f t="shared" si="152"/>
        <v>111.61891046137472</v>
      </c>
      <c r="V2121">
        <v>0.52886100000000003</v>
      </c>
      <c r="W2121" s="100">
        <f t="shared" si="153"/>
        <v>-112.25158604997677</v>
      </c>
      <c r="X2121">
        <v>0.58937300000000004</v>
      </c>
      <c r="Y2121" s="100">
        <f t="shared" si="153"/>
        <v>-143.53001629215811</v>
      </c>
      <c r="Z2121">
        <v>0.58937300000000004</v>
      </c>
      <c r="AA2121" s="100">
        <f t="shared" si="154"/>
        <v>-143.53001629215811</v>
      </c>
      <c r="AB2121">
        <v>0.38051600000000002</v>
      </c>
      <c r="AC2121">
        <v>-1</v>
      </c>
      <c r="AD2121">
        <v>2</v>
      </c>
      <c r="AE2121">
        <v>3</v>
      </c>
      <c r="AF2121" t="s">
        <v>222</v>
      </c>
      <c r="AG2121" s="99" t="s">
        <v>324</v>
      </c>
      <c r="AH2121">
        <v>-1</v>
      </c>
      <c r="AI2121">
        <v>5</v>
      </c>
      <c r="AJ2121">
        <v>-1</v>
      </c>
    </row>
    <row r="2122" spans="1:36" x14ac:dyDescent="0.2">
      <c r="A2122">
        <v>825007</v>
      </c>
      <c r="B2122" s="85">
        <v>46158</v>
      </c>
      <c r="C2122">
        <v>2026</v>
      </c>
      <c r="D2122">
        <v>5.3</v>
      </c>
      <c r="E2122">
        <v>9.5</v>
      </c>
      <c r="F2122">
        <v>-104.5</v>
      </c>
      <c r="G2122">
        <v>20</v>
      </c>
      <c r="H2122">
        <v>-129</v>
      </c>
      <c r="I2122">
        <v>0.56331900000000001</v>
      </c>
      <c r="J2122">
        <v>-130</v>
      </c>
      <c r="K2122">
        <v>-129</v>
      </c>
      <c r="L2122">
        <v>0.33728248799999999</v>
      </c>
      <c r="M2122">
        <v>25</v>
      </c>
      <c r="N2122">
        <v>117</v>
      </c>
      <c r="O2122">
        <v>0.46082899999999999</v>
      </c>
      <c r="P2122">
        <v>117</v>
      </c>
      <c r="Q2122">
        <v>117</v>
      </c>
      <c r="R2122" s="99">
        <v>0.48199999999999998</v>
      </c>
      <c r="S2122" s="102">
        <f t="shared" si="151"/>
        <v>-107.46887966804981</v>
      </c>
      <c r="T2122" s="99">
        <v>0.57822626099999996</v>
      </c>
      <c r="U2122" s="102">
        <f t="shared" si="152"/>
        <v>137.09394576602597</v>
      </c>
      <c r="V2122">
        <v>0.53268199999999999</v>
      </c>
      <c r="W2122" s="100">
        <f t="shared" si="153"/>
        <v>-113.98704950376404</v>
      </c>
      <c r="X2122">
        <v>0.55081999999999998</v>
      </c>
      <c r="Y2122" s="100">
        <f t="shared" si="153"/>
        <v>-122.62789972839394</v>
      </c>
      <c r="Z2122">
        <v>0.55081999999999998</v>
      </c>
      <c r="AA2122" s="100">
        <f t="shared" si="154"/>
        <v>-122.62789972839394</v>
      </c>
      <c r="AB2122">
        <v>0.41331899999999999</v>
      </c>
      <c r="AC2122">
        <v>-1</v>
      </c>
      <c r="AD2122">
        <v>4</v>
      </c>
      <c r="AE2122">
        <v>6</v>
      </c>
      <c r="AF2122" t="s">
        <v>225</v>
      </c>
      <c r="AG2122" s="99" t="s">
        <v>324</v>
      </c>
      <c r="AH2122">
        <v>-1</v>
      </c>
      <c r="AI2122">
        <v>10</v>
      </c>
      <c r="AJ2122">
        <v>1</v>
      </c>
    </row>
    <row r="2123" spans="1:36" x14ac:dyDescent="0.2">
      <c r="A2123">
        <v>822738</v>
      </c>
      <c r="B2123" s="85">
        <v>46159</v>
      </c>
      <c r="C2123">
        <v>2026</v>
      </c>
      <c r="D2123">
        <v>5.3</v>
      </c>
      <c r="E2123">
        <v>10</v>
      </c>
      <c r="F2123">
        <v>-106</v>
      </c>
      <c r="G2123">
        <v>16</v>
      </c>
      <c r="H2123">
        <v>106</v>
      </c>
      <c r="I2123">
        <v>0.48543700000000001</v>
      </c>
      <c r="J2123">
        <v>112</v>
      </c>
      <c r="K2123">
        <v>106</v>
      </c>
      <c r="L2123">
        <v>0.34988272100000001</v>
      </c>
      <c r="M2123">
        <v>2</v>
      </c>
      <c r="N2123">
        <v>-116</v>
      </c>
      <c r="O2123">
        <v>0.53703699999999999</v>
      </c>
      <c r="P2123">
        <v>-123</v>
      </c>
      <c r="Q2123">
        <v>-116</v>
      </c>
      <c r="R2123" s="99">
        <v>0.46247074599999999</v>
      </c>
      <c r="S2123" s="102">
        <f t="shared" si="151"/>
        <v>-116.22989316604257</v>
      </c>
      <c r="T2123" s="99">
        <v>0.51976551900000001</v>
      </c>
      <c r="U2123" s="102">
        <f t="shared" si="152"/>
        <v>108.23161175717411</v>
      </c>
      <c r="V2123">
        <v>0.455845</v>
      </c>
      <c r="W2123" s="100">
        <f t="shared" si="153"/>
        <v>119.37281312726913</v>
      </c>
      <c r="X2123">
        <v>0.476991</v>
      </c>
      <c r="Y2123" s="100">
        <f t="shared" si="153"/>
        <v>109.6475614843886</v>
      </c>
      <c r="Z2123">
        <v>0.476991</v>
      </c>
      <c r="AA2123" s="100">
        <f t="shared" si="154"/>
        <v>109.6475614843886</v>
      </c>
      <c r="AB2123">
        <v>0.33543699999999999</v>
      </c>
      <c r="AC2123">
        <v>-1</v>
      </c>
      <c r="AD2123">
        <v>3</v>
      </c>
      <c r="AE2123">
        <v>7</v>
      </c>
      <c r="AF2123" t="s">
        <v>227</v>
      </c>
      <c r="AG2123" s="99" t="s">
        <v>323</v>
      </c>
      <c r="AH2123">
        <v>1</v>
      </c>
      <c r="AI2123">
        <v>10</v>
      </c>
      <c r="AJ2123">
        <v>0</v>
      </c>
    </row>
    <row r="2124" spans="1:36" x14ac:dyDescent="0.2">
      <c r="A2124">
        <v>822982</v>
      </c>
      <c r="B2124" s="85">
        <v>46159</v>
      </c>
      <c r="C2124">
        <v>2026</v>
      </c>
      <c r="D2124">
        <v>5.3</v>
      </c>
      <c r="E2124">
        <v>7</v>
      </c>
      <c r="F2124">
        <v>-106</v>
      </c>
      <c r="G2124">
        <v>27</v>
      </c>
      <c r="H2124">
        <v>-138</v>
      </c>
      <c r="I2124">
        <v>0.57983200000000001</v>
      </c>
      <c r="J2124">
        <v>-147</v>
      </c>
      <c r="K2124">
        <v>-138</v>
      </c>
      <c r="L2124">
        <v>0.32069846699999999</v>
      </c>
      <c r="M2124">
        <v>11</v>
      </c>
      <c r="N2124">
        <v>125</v>
      </c>
      <c r="O2124">
        <v>0.44444400000000001</v>
      </c>
      <c r="P2124">
        <v>133</v>
      </c>
      <c r="Q2124">
        <v>125</v>
      </c>
      <c r="R2124" s="99">
        <v>0.45697858800000002</v>
      </c>
      <c r="S2124" s="102">
        <f t="shared" si="151"/>
        <v>-118.82863360766478</v>
      </c>
      <c r="T2124" s="99">
        <v>0.573901938</v>
      </c>
      <c r="U2124" s="102">
        <f t="shared" si="152"/>
        <v>134.68776067796338</v>
      </c>
      <c r="V2124">
        <v>0.58471399999999996</v>
      </c>
      <c r="W2124" s="100">
        <f t="shared" si="153"/>
        <v>-140.79790794777571</v>
      </c>
      <c r="X2124">
        <v>0.57398800000000005</v>
      </c>
      <c r="Y2124" s="100">
        <f t="shared" si="153"/>
        <v>-134.73517177919874</v>
      </c>
      <c r="Z2124">
        <v>0.57398800000000005</v>
      </c>
      <c r="AA2124" s="100">
        <f t="shared" si="154"/>
        <v>-134.73517177919874</v>
      </c>
      <c r="AB2124">
        <v>0.72983200000000004</v>
      </c>
      <c r="AC2124">
        <v>1</v>
      </c>
      <c r="AD2124">
        <v>6</v>
      </c>
      <c r="AE2124">
        <v>3</v>
      </c>
      <c r="AF2124" t="s">
        <v>228</v>
      </c>
      <c r="AG2124" s="99" t="s">
        <v>325</v>
      </c>
      <c r="AH2124">
        <v>1</v>
      </c>
      <c r="AI2124">
        <v>9</v>
      </c>
      <c r="AJ2124">
        <v>1</v>
      </c>
    </row>
    <row r="2125" spans="1:36" x14ac:dyDescent="0.2">
      <c r="A2125">
        <v>823058</v>
      </c>
      <c r="B2125" s="85">
        <v>46159</v>
      </c>
      <c r="C2125">
        <v>2026</v>
      </c>
      <c r="D2125">
        <v>5.3</v>
      </c>
      <c r="E2125">
        <v>9.5</v>
      </c>
      <c r="F2125">
        <v>-104.5</v>
      </c>
      <c r="G2125">
        <v>26</v>
      </c>
      <c r="H2125">
        <v>-115</v>
      </c>
      <c r="I2125">
        <v>0.53488400000000003</v>
      </c>
      <c r="J2125">
        <v>-112</v>
      </c>
      <c r="K2125">
        <v>-115</v>
      </c>
      <c r="L2125">
        <v>0.33921411400000001</v>
      </c>
      <c r="M2125">
        <v>13</v>
      </c>
      <c r="N2125">
        <v>104</v>
      </c>
      <c r="O2125">
        <v>0.49019600000000002</v>
      </c>
      <c r="P2125">
        <v>101</v>
      </c>
      <c r="Q2125">
        <v>104</v>
      </c>
      <c r="R2125" s="99">
        <v>0.497480598</v>
      </c>
      <c r="S2125" s="102">
        <f t="shared" si="151"/>
        <v>-101.01286442531776</v>
      </c>
      <c r="T2125" s="99">
        <v>0.52126366999999996</v>
      </c>
      <c r="U2125" s="102">
        <f t="shared" si="152"/>
        <v>108.88324894833026</v>
      </c>
      <c r="V2125">
        <v>0.51970000000000005</v>
      </c>
      <c r="W2125" s="100">
        <f t="shared" si="153"/>
        <v>-108.20320632937749</v>
      </c>
      <c r="X2125">
        <v>0.53293999999999997</v>
      </c>
      <c r="Y2125" s="100">
        <f t="shared" si="153"/>
        <v>-114.10525414293666</v>
      </c>
      <c r="Z2125">
        <v>0.53293999999999997</v>
      </c>
      <c r="AA2125" s="100">
        <f t="shared" si="154"/>
        <v>-114.10525414293666</v>
      </c>
      <c r="AB2125">
        <v>0.384884</v>
      </c>
      <c r="AC2125">
        <v>-1</v>
      </c>
      <c r="AD2125">
        <v>0</v>
      </c>
      <c r="AE2125">
        <v>2</v>
      </c>
      <c r="AF2125" t="s">
        <v>225</v>
      </c>
      <c r="AG2125" s="99" t="s">
        <v>324</v>
      </c>
      <c r="AH2125">
        <v>-1</v>
      </c>
      <c r="AI2125">
        <v>2</v>
      </c>
      <c r="AJ2125">
        <v>-1</v>
      </c>
    </row>
    <row r="2126" spans="1:36" x14ac:dyDescent="0.2">
      <c r="A2126">
        <v>823138</v>
      </c>
      <c r="B2126" s="85">
        <v>46159</v>
      </c>
      <c r="C2126">
        <v>2026</v>
      </c>
      <c r="D2126">
        <v>5.3</v>
      </c>
      <c r="E2126">
        <v>7.5</v>
      </c>
      <c r="F2126">
        <v>-105</v>
      </c>
      <c r="G2126">
        <v>24</v>
      </c>
      <c r="H2126">
        <v>-148</v>
      </c>
      <c r="I2126">
        <v>0.59677400000000003</v>
      </c>
      <c r="J2126">
        <v>-148</v>
      </c>
      <c r="K2126">
        <v>-148</v>
      </c>
      <c r="L2126">
        <v>0.30915287200000002</v>
      </c>
      <c r="M2126">
        <v>23</v>
      </c>
      <c r="N2126">
        <v>134</v>
      </c>
      <c r="O2126">
        <v>0.42735000000000001</v>
      </c>
      <c r="P2126">
        <v>134</v>
      </c>
      <c r="Q2126">
        <v>134</v>
      </c>
      <c r="R2126" s="99">
        <v>0.46789439700000002</v>
      </c>
      <c r="S2126" s="102">
        <f t="shared" si="151"/>
        <v>-113.72343982140055</v>
      </c>
      <c r="T2126" s="99">
        <v>0.47858838100000001</v>
      </c>
      <c r="U2126" s="102">
        <f t="shared" si="152"/>
        <v>-108.94782232500542</v>
      </c>
      <c r="V2126">
        <v>0.5</v>
      </c>
      <c r="W2126" s="100">
        <f t="shared" si="153"/>
        <v>-100</v>
      </c>
      <c r="X2126">
        <v>0.5</v>
      </c>
      <c r="Y2126" s="100">
        <f t="shared" si="153"/>
        <v>-100</v>
      </c>
      <c r="Z2126">
        <v>0.5</v>
      </c>
      <c r="AA2126" s="100">
        <f t="shared" si="154"/>
        <v>-100</v>
      </c>
      <c r="AB2126">
        <v>0.446774</v>
      </c>
      <c r="AC2126">
        <v>-1</v>
      </c>
      <c r="AD2126">
        <v>3</v>
      </c>
      <c r="AE2126">
        <v>8</v>
      </c>
      <c r="AF2126" t="s">
        <v>230</v>
      </c>
      <c r="AG2126" s="99" t="s">
        <v>324</v>
      </c>
      <c r="AH2126">
        <v>-1</v>
      </c>
      <c r="AI2126">
        <v>11</v>
      </c>
      <c r="AJ2126">
        <v>1</v>
      </c>
    </row>
    <row r="2127" spans="1:36" x14ac:dyDescent="0.2">
      <c r="A2127">
        <v>823381</v>
      </c>
      <c r="B2127" s="85">
        <v>46159</v>
      </c>
      <c r="C2127">
        <v>2026</v>
      </c>
      <c r="D2127">
        <v>5.3</v>
      </c>
      <c r="E2127">
        <v>7.5</v>
      </c>
      <c r="F2127">
        <v>-105</v>
      </c>
      <c r="G2127">
        <v>22</v>
      </c>
      <c r="H2127">
        <v>-123</v>
      </c>
      <c r="I2127">
        <v>0.55157</v>
      </c>
      <c r="J2127">
        <v>-133</v>
      </c>
      <c r="K2127">
        <v>-123</v>
      </c>
      <c r="L2127">
        <v>0.33647680099999999</v>
      </c>
      <c r="M2127">
        <v>21</v>
      </c>
      <c r="N2127">
        <v>111</v>
      </c>
      <c r="O2127">
        <v>0.47393400000000002</v>
      </c>
      <c r="P2127">
        <v>120</v>
      </c>
      <c r="Q2127">
        <v>111</v>
      </c>
      <c r="R2127" s="99">
        <v>0.50288404900000006</v>
      </c>
      <c r="S2127" s="102">
        <f t="shared" si="151"/>
        <v>101.1603123956085</v>
      </c>
      <c r="T2127" s="99">
        <v>0.51140790700000005</v>
      </c>
      <c r="U2127" s="102">
        <f t="shared" si="152"/>
        <v>104.66970594221223</v>
      </c>
      <c r="V2127">
        <v>0.47925200000000001</v>
      </c>
      <c r="W2127" s="100">
        <f t="shared" si="153"/>
        <v>108.65849281797466</v>
      </c>
      <c r="X2127">
        <v>0.46429399999999998</v>
      </c>
      <c r="Y2127" s="100">
        <f t="shared" si="153"/>
        <v>115.38077166622872</v>
      </c>
      <c r="Z2127">
        <v>0.46429399999999998</v>
      </c>
      <c r="AA2127" s="100">
        <f t="shared" si="154"/>
        <v>115.38077166622872</v>
      </c>
      <c r="AB2127">
        <v>0.40156999999999998</v>
      </c>
      <c r="AC2127">
        <v>-1</v>
      </c>
      <c r="AD2127">
        <v>0</v>
      </c>
      <c r="AE2127">
        <v>6</v>
      </c>
      <c r="AF2127" t="s">
        <v>224</v>
      </c>
      <c r="AG2127" s="99" t="s">
        <v>324</v>
      </c>
      <c r="AH2127">
        <v>-1</v>
      </c>
      <c r="AI2127">
        <v>6</v>
      </c>
      <c r="AJ2127">
        <v>-1</v>
      </c>
    </row>
    <row r="2128" spans="1:36" x14ac:dyDescent="0.2">
      <c r="A2128">
        <v>823628</v>
      </c>
      <c r="B2128" s="85">
        <v>46159</v>
      </c>
      <c r="C2128">
        <v>2026</v>
      </c>
      <c r="D2128">
        <v>5.3</v>
      </c>
      <c r="E2128">
        <v>8.5</v>
      </c>
      <c r="F2128">
        <v>-106</v>
      </c>
      <c r="G2128">
        <v>18</v>
      </c>
      <c r="H2128">
        <v>-121</v>
      </c>
      <c r="I2128">
        <v>0.54751099999999997</v>
      </c>
      <c r="J2128">
        <v>-111</v>
      </c>
      <c r="K2128">
        <v>-121</v>
      </c>
      <c r="L2128">
        <v>0.310488926</v>
      </c>
      <c r="M2128">
        <v>19</v>
      </c>
      <c r="N2128">
        <v>109</v>
      </c>
      <c r="O2128">
        <v>0.47846899999999998</v>
      </c>
      <c r="P2128">
        <v>100</v>
      </c>
      <c r="Q2128">
        <v>109</v>
      </c>
      <c r="R2128" s="99">
        <v>0.54456002199999998</v>
      </c>
      <c r="S2128" s="102">
        <f t="shared" si="151"/>
        <v>119.56790099792249</v>
      </c>
      <c r="T2128" s="99">
        <v>0.31066522299999999</v>
      </c>
      <c r="U2128" s="102">
        <f t="shared" si="152"/>
        <v>-221.88990783818761</v>
      </c>
      <c r="V2128">
        <v>0.51447500000000002</v>
      </c>
      <c r="W2128" s="100">
        <f t="shared" si="153"/>
        <v>-105.96261778487207</v>
      </c>
      <c r="X2128">
        <v>0.452351</v>
      </c>
      <c r="Y2128" s="100">
        <f t="shared" si="153"/>
        <v>121.06726855914987</v>
      </c>
      <c r="Z2128">
        <v>0.452351</v>
      </c>
      <c r="AA2128" s="100">
        <f t="shared" si="154"/>
        <v>121.06726855914987</v>
      </c>
      <c r="AB2128">
        <v>0.69751099999999999</v>
      </c>
      <c r="AC2128">
        <v>1</v>
      </c>
      <c r="AD2128">
        <v>7</v>
      </c>
      <c r="AE2128">
        <v>6</v>
      </c>
      <c r="AF2128" t="s">
        <v>222</v>
      </c>
      <c r="AG2128" s="99" t="s">
        <v>325</v>
      </c>
      <c r="AH2128">
        <v>1</v>
      </c>
      <c r="AI2128">
        <v>13</v>
      </c>
      <c r="AJ2128">
        <v>1</v>
      </c>
    </row>
    <row r="2129" spans="1:36" x14ac:dyDescent="0.2">
      <c r="A2129">
        <v>823708</v>
      </c>
      <c r="B2129" s="85">
        <v>46159</v>
      </c>
      <c r="C2129">
        <v>2026</v>
      </c>
      <c r="D2129">
        <v>5.3</v>
      </c>
      <c r="E2129">
        <v>8</v>
      </c>
      <c r="F2129">
        <v>-110</v>
      </c>
      <c r="G2129">
        <v>15</v>
      </c>
      <c r="H2129">
        <v>106</v>
      </c>
      <c r="I2129">
        <v>0.48543700000000001</v>
      </c>
      <c r="J2129">
        <v>106</v>
      </c>
      <c r="K2129">
        <v>106</v>
      </c>
      <c r="L2129">
        <v>0.31912251699999999</v>
      </c>
      <c r="M2129">
        <v>17</v>
      </c>
      <c r="N2129">
        <v>-117</v>
      </c>
      <c r="O2129">
        <v>0.53917099999999996</v>
      </c>
      <c r="P2129">
        <v>-117</v>
      </c>
      <c r="Q2129">
        <v>-117</v>
      </c>
      <c r="R2129" s="99">
        <v>0.537359586</v>
      </c>
      <c r="S2129" s="102">
        <f t="shared" si="151"/>
        <v>116.15059336342371</v>
      </c>
      <c r="T2129" s="99">
        <v>0.321769262</v>
      </c>
      <c r="U2129" s="102">
        <f t="shared" si="152"/>
        <v>-210.78170543213665</v>
      </c>
      <c r="V2129">
        <v>0.5</v>
      </c>
      <c r="W2129" s="100">
        <f t="shared" si="153"/>
        <v>-100</v>
      </c>
      <c r="X2129">
        <v>0.5</v>
      </c>
      <c r="Y2129" s="100">
        <f t="shared" si="153"/>
        <v>-100</v>
      </c>
      <c r="Z2129">
        <v>0.5</v>
      </c>
      <c r="AA2129" s="100">
        <f t="shared" si="154"/>
        <v>-100</v>
      </c>
      <c r="AB2129">
        <v>0.63543700000000003</v>
      </c>
      <c r="AC2129">
        <v>1</v>
      </c>
      <c r="AD2129">
        <v>5</v>
      </c>
      <c r="AE2129">
        <v>4</v>
      </c>
      <c r="AF2129" t="s">
        <v>222</v>
      </c>
      <c r="AG2129" s="99" t="s">
        <v>326</v>
      </c>
      <c r="AH2129">
        <v>-1</v>
      </c>
      <c r="AI2129">
        <v>9</v>
      </c>
      <c r="AJ2129">
        <v>1</v>
      </c>
    </row>
    <row r="2130" spans="1:36" x14ac:dyDescent="0.2">
      <c r="A2130">
        <v>824034</v>
      </c>
      <c r="B2130" s="85">
        <v>46159</v>
      </c>
      <c r="C2130">
        <v>2026</v>
      </c>
      <c r="D2130">
        <v>5.3</v>
      </c>
      <c r="E2130">
        <v>9.5</v>
      </c>
      <c r="F2130">
        <v>105</v>
      </c>
      <c r="G2130">
        <v>4</v>
      </c>
      <c r="H2130">
        <v>118</v>
      </c>
      <c r="I2130">
        <v>0.45871600000000001</v>
      </c>
      <c r="J2130">
        <v>121</v>
      </c>
      <c r="K2130">
        <v>118</v>
      </c>
      <c r="L2130">
        <v>0.34782608700000001</v>
      </c>
      <c r="M2130">
        <v>14</v>
      </c>
      <c r="N2130">
        <v>-130</v>
      </c>
      <c r="O2130">
        <v>0.56521699999999997</v>
      </c>
      <c r="P2130">
        <v>-133</v>
      </c>
      <c r="Q2130">
        <v>-130</v>
      </c>
      <c r="R2130" s="99">
        <v>0.54233431399999998</v>
      </c>
      <c r="S2130" s="102">
        <f t="shared" si="151"/>
        <v>118.50010402571452</v>
      </c>
      <c r="T2130" s="99">
        <v>0.45477687900000002</v>
      </c>
      <c r="U2130" s="102">
        <f t="shared" si="152"/>
        <v>-119.8880475627698</v>
      </c>
      <c r="V2130">
        <v>0.5</v>
      </c>
      <c r="W2130" s="100">
        <f t="shared" si="153"/>
        <v>-100</v>
      </c>
      <c r="X2130">
        <v>0.5</v>
      </c>
      <c r="Y2130" s="100">
        <f t="shared" si="153"/>
        <v>-100</v>
      </c>
      <c r="Z2130">
        <v>0.5</v>
      </c>
      <c r="AA2130" s="100">
        <f t="shared" si="154"/>
        <v>-100</v>
      </c>
      <c r="AB2130">
        <v>0.30871599999999999</v>
      </c>
      <c r="AC2130">
        <v>-1</v>
      </c>
      <c r="AD2130">
        <v>1</v>
      </c>
      <c r="AE2130">
        <v>10</v>
      </c>
      <c r="AF2130" t="s">
        <v>229</v>
      </c>
      <c r="AG2130" s="99" t="s">
        <v>323</v>
      </c>
      <c r="AH2130">
        <v>1</v>
      </c>
      <c r="AI2130">
        <v>11</v>
      </c>
      <c r="AJ2130">
        <v>1</v>
      </c>
    </row>
    <row r="2131" spans="1:36" x14ac:dyDescent="0.2">
      <c r="A2131">
        <v>824192</v>
      </c>
      <c r="B2131" s="85">
        <v>46159</v>
      </c>
      <c r="C2131">
        <v>2026</v>
      </c>
      <c r="D2131">
        <v>5.3</v>
      </c>
      <c r="E2131">
        <v>8</v>
      </c>
      <c r="F2131">
        <v>-105</v>
      </c>
      <c r="G2131">
        <v>12</v>
      </c>
      <c r="H2131">
        <v>111</v>
      </c>
      <c r="I2131">
        <v>0.47393400000000002</v>
      </c>
      <c r="J2131">
        <v>103</v>
      </c>
      <c r="K2131">
        <v>111</v>
      </c>
      <c r="L2131">
        <v>0.32174260599999999</v>
      </c>
      <c r="M2131">
        <v>28</v>
      </c>
      <c r="N2131">
        <v>-122</v>
      </c>
      <c r="O2131">
        <v>0.54954999999999998</v>
      </c>
      <c r="P2131">
        <v>-113</v>
      </c>
      <c r="Q2131">
        <v>-122</v>
      </c>
      <c r="R2131" s="99">
        <v>0.51034178799999996</v>
      </c>
      <c r="S2131" s="102">
        <f t="shared" si="151"/>
        <v>104.22408437009936</v>
      </c>
      <c r="T2131" s="99">
        <v>0.48072439900000002</v>
      </c>
      <c r="U2131" s="102">
        <f t="shared" si="152"/>
        <v>-108.01939782548875</v>
      </c>
      <c r="V2131">
        <v>0.46033200000000002</v>
      </c>
      <c r="W2131" s="100">
        <f t="shared" si="153"/>
        <v>117.23451769592383</v>
      </c>
      <c r="X2131">
        <v>0.50516499999999998</v>
      </c>
      <c r="Y2131" s="100">
        <f t="shared" si="153"/>
        <v>-102.08756454171592</v>
      </c>
      <c r="Z2131">
        <v>0.50516499999999998</v>
      </c>
      <c r="AA2131" s="100">
        <f t="shared" si="154"/>
        <v>-102.08756454171592</v>
      </c>
      <c r="AB2131">
        <v>0.323934</v>
      </c>
      <c r="AC2131">
        <v>-1</v>
      </c>
      <c r="AD2131">
        <v>0</v>
      </c>
      <c r="AE2131">
        <v>8</v>
      </c>
      <c r="AF2131" t="s">
        <v>223</v>
      </c>
      <c r="AG2131" s="99" t="s">
        <v>323</v>
      </c>
      <c r="AH2131">
        <v>1</v>
      </c>
      <c r="AI2131">
        <v>8</v>
      </c>
      <c r="AJ2131">
        <v>0</v>
      </c>
    </row>
    <row r="2132" spans="1:36" x14ac:dyDescent="0.2">
      <c r="A2132">
        <v>824279</v>
      </c>
      <c r="B2132" s="85">
        <v>46159</v>
      </c>
      <c r="C2132">
        <v>2026</v>
      </c>
      <c r="D2132">
        <v>5.3</v>
      </c>
      <c r="E2132">
        <v>7.5</v>
      </c>
      <c r="F2132">
        <v>-106</v>
      </c>
      <c r="G2132">
        <v>10</v>
      </c>
      <c r="H2132">
        <v>105</v>
      </c>
      <c r="I2132">
        <v>0.48780499999999999</v>
      </c>
      <c r="J2132">
        <v>110</v>
      </c>
      <c r="K2132">
        <v>105</v>
      </c>
      <c r="L2132">
        <v>0.34727845299999999</v>
      </c>
      <c r="M2132">
        <v>29</v>
      </c>
      <c r="N2132">
        <v>-115</v>
      </c>
      <c r="O2132">
        <v>0.53488400000000003</v>
      </c>
      <c r="P2132">
        <v>-121</v>
      </c>
      <c r="Q2132">
        <v>-115</v>
      </c>
      <c r="R2132" s="99">
        <v>0.49312930799999999</v>
      </c>
      <c r="S2132" s="102">
        <f t="shared" si="151"/>
        <v>-102.78656810233635</v>
      </c>
      <c r="T2132" s="99">
        <v>0.49972066300000001</v>
      </c>
      <c r="U2132" s="102">
        <f t="shared" si="152"/>
        <v>-100.11179725822146</v>
      </c>
      <c r="V2132">
        <v>0.51759999999999995</v>
      </c>
      <c r="W2132" s="100">
        <f t="shared" si="153"/>
        <v>-107.29684908789385</v>
      </c>
      <c r="X2132">
        <v>0.50303600000000004</v>
      </c>
      <c r="Y2132" s="100">
        <f t="shared" si="153"/>
        <v>-101.22181888426528</v>
      </c>
      <c r="Z2132">
        <v>0.50303600000000004</v>
      </c>
      <c r="AA2132" s="100">
        <f t="shared" si="154"/>
        <v>-101.22181888426528</v>
      </c>
      <c r="AB2132">
        <v>0.33780500000000002</v>
      </c>
      <c r="AC2132">
        <v>-1</v>
      </c>
      <c r="AD2132">
        <v>1</v>
      </c>
      <c r="AE2132">
        <v>4</v>
      </c>
      <c r="AF2132" t="s">
        <v>228</v>
      </c>
      <c r="AG2132" s="99" t="s">
        <v>323</v>
      </c>
      <c r="AH2132">
        <v>1</v>
      </c>
      <c r="AI2132">
        <v>5</v>
      </c>
      <c r="AJ2132">
        <v>-1</v>
      </c>
    </row>
    <row r="2133" spans="1:36" x14ac:dyDescent="0.2">
      <c r="A2133">
        <v>824358</v>
      </c>
      <c r="B2133" s="85">
        <v>46159</v>
      </c>
      <c r="C2133">
        <v>2026</v>
      </c>
      <c r="D2133">
        <v>5.3</v>
      </c>
      <c r="E2133">
        <v>10.5</v>
      </c>
      <c r="F2133">
        <v>-104</v>
      </c>
      <c r="G2133">
        <v>8</v>
      </c>
      <c r="H2133">
        <v>127</v>
      </c>
      <c r="I2133">
        <v>0.440529</v>
      </c>
      <c r="J2133">
        <v>133</v>
      </c>
      <c r="K2133">
        <v>127</v>
      </c>
      <c r="L2133">
        <v>0.37799862899999997</v>
      </c>
      <c r="M2133">
        <v>1</v>
      </c>
      <c r="N2133">
        <v>-139</v>
      </c>
      <c r="O2133">
        <v>0.58159000000000005</v>
      </c>
      <c r="P2133">
        <v>-146</v>
      </c>
      <c r="Q2133">
        <v>-139</v>
      </c>
      <c r="R2133" s="99">
        <v>0.51416616900000001</v>
      </c>
      <c r="S2133" s="102">
        <f t="shared" si="151"/>
        <v>105.83169310002209</v>
      </c>
      <c r="T2133" s="99">
        <v>0.61147283699999999</v>
      </c>
      <c r="U2133" s="102">
        <f t="shared" si="152"/>
        <v>157.38226184201181</v>
      </c>
      <c r="V2133">
        <v>0.52704200000000001</v>
      </c>
      <c r="W2133" s="100">
        <f t="shared" si="153"/>
        <v>-111.4352648649563</v>
      </c>
      <c r="X2133">
        <v>0.42887999999999998</v>
      </c>
      <c r="Y2133" s="100">
        <f t="shared" si="153"/>
        <v>133.16545420630482</v>
      </c>
      <c r="Z2133">
        <v>0.42887999999999998</v>
      </c>
      <c r="AA2133" s="100">
        <f t="shared" si="154"/>
        <v>133.16545420630482</v>
      </c>
      <c r="AB2133">
        <v>0.29052899999999998</v>
      </c>
      <c r="AC2133">
        <v>-1</v>
      </c>
      <c r="AD2133">
        <v>6</v>
      </c>
      <c r="AE2133">
        <v>8</v>
      </c>
      <c r="AF2133" t="s">
        <v>225</v>
      </c>
      <c r="AG2133" s="99" t="s">
        <v>323</v>
      </c>
      <c r="AH2133">
        <v>1</v>
      </c>
      <c r="AI2133">
        <v>14</v>
      </c>
      <c r="AJ2133">
        <v>1</v>
      </c>
    </row>
    <row r="2134" spans="1:36" x14ac:dyDescent="0.2">
      <c r="A2134">
        <v>824599</v>
      </c>
      <c r="B2134" s="85">
        <v>46159</v>
      </c>
      <c r="C2134">
        <v>2026</v>
      </c>
      <c r="D2134">
        <v>5.3</v>
      </c>
      <c r="E2134">
        <v>9</v>
      </c>
      <c r="F2134">
        <v>-105</v>
      </c>
      <c r="G2134">
        <v>9</v>
      </c>
      <c r="H2134">
        <v>115</v>
      </c>
      <c r="I2134">
        <v>0.46511599999999997</v>
      </c>
      <c r="J2134">
        <v>124</v>
      </c>
      <c r="K2134">
        <v>115</v>
      </c>
      <c r="L2134">
        <v>0.33585476600000003</v>
      </c>
      <c r="M2134">
        <v>5</v>
      </c>
      <c r="N2134">
        <v>-126</v>
      </c>
      <c r="O2134">
        <v>0.55752199999999996</v>
      </c>
      <c r="P2134">
        <v>-136</v>
      </c>
      <c r="Q2134">
        <v>-126</v>
      </c>
      <c r="R2134" s="99">
        <v>0.49786105000000003</v>
      </c>
      <c r="S2134" s="102">
        <f t="shared" si="151"/>
        <v>-100.85925581043142</v>
      </c>
      <c r="T2134" s="99">
        <v>0.55856343399999997</v>
      </c>
      <c r="U2134" s="102">
        <f t="shared" si="152"/>
        <v>126.53311415982698</v>
      </c>
      <c r="V2134">
        <v>0.465364</v>
      </c>
      <c r="W2134" s="100">
        <f t="shared" si="153"/>
        <v>114.88555195502875</v>
      </c>
      <c r="X2134">
        <v>0.40250200000000003</v>
      </c>
      <c r="Y2134" s="100">
        <f t="shared" si="153"/>
        <v>148.44597045480518</v>
      </c>
      <c r="Z2134">
        <v>0.40250200000000003</v>
      </c>
      <c r="AA2134" s="100">
        <f t="shared" si="154"/>
        <v>148.44597045480518</v>
      </c>
      <c r="AB2134">
        <v>0.615116</v>
      </c>
      <c r="AC2134">
        <v>1</v>
      </c>
      <c r="AD2134">
        <v>9</v>
      </c>
      <c r="AE2134">
        <v>8</v>
      </c>
      <c r="AF2134" t="s">
        <v>222</v>
      </c>
      <c r="AG2134" s="99" t="s">
        <v>326</v>
      </c>
      <c r="AH2134">
        <v>-1</v>
      </c>
      <c r="AI2134">
        <v>17</v>
      </c>
      <c r="AJ2134">
        <v>1</v>
      </c>
    </row>
    <row r="2135" spans="1:36" x14ac:dyDescent="0.2">
      <c r="A2135">
        <v>824923</v>
      </c>
      <c r="B2135" s="85">
        <v>46159</v>
      </c>
      <c r="C2135">
        <v>2026</v>
      </c>
      <c r="D2135">
        <v>5.3</v>
      </c>
      <c r="E2135">
        <v>8.5</v>
      </c>
      <c r="F2135">
        <v>-104.5</v>
      </c>
      <c r="G2135">
        <v>0</v>
      </c>
      <c r="H2135">
        <v>-143</v>
      </c>
      <c r="I2135">
        <v>0.58847700000000003</v>
      </c>
      <c r="J2135">
        <v>-145</v>
      </c>
      <c r="K2135">
        <v>-143</v>
      </c>
      <c r="L2135">
        <v>0.327106864</v>
      </c>
      <c r="M2135">
        <v>3</v>
      </c>
      <c r="N2135">
        <v>129</v>
      </c>
      <c r="O2135">
        <v>0.43668099999999999</v>
      </c>
      <c r="P2135">
        <v>131</v>
      </c>
      <c r="Q2135">
        <v>129</v>
      </c>
      <c r="R2135" s="99">
        <v>0.50067805799999998</v>
      </c>
      <c r="S2135" s="102">
        <f t="shared" si="151"/>
        <v>100.27159150959162</v>
      </c>
      <c r="T2135" s="99">
        <v>0.43918502700000001</v>
      </c>
      <c r="U2135" s="102">
        <f t="shared" si="152"/>
        <v>-127.69446554925474</v>
      </c>
      <c r="V2135">
        <v>0.57231100000000001</v>
      </c>
      <c r="W2135" s="100">
        <f t="shared" si="153"/>
        <v>-133.81475791989038</v>
      </c>
      <c r="X2135">
        <v>0.58764000000000005</v>
      </c>
      <c r="Y2135" s="100">
        <f t="shared" si="153"/>
        <v>-142.50654767678731</v>
      </c>
      <c r="Z2135">
        <v>0.58764000000000005</v>
      </c>
      <c r="AA2135" s="100">
        <f t="shared" si="154"/>
        <v>-142.50654767678731</v>
      </c>
      <c r="AB2135">
        <v>0.73847700000000005</v>
      </c>
      <c r="AC2135">
        <v>1</v>
      </c>
      <c r="AD2135">
        <v>8</v>
      </c>
      <c r="AE2135">
        <v>1</v>
      </c>
      <c r="AF2135" t="s">
        <v>226</v>
      </c>
      <c r="AG2135" s="99" t="s">
        <v>325</v>
      </c>
      <c r="AH2135">
        <v>1</v>
      </c>
      <c r="AI2135">
        <v>9</v>
      </c>
      <c r="AJ2135">
        <v>1</v>
      </c>
    </row>
    <row r="2136" spans="1:36" x14ac:dyDescent="0.2">
      <c r="A2136">
        <v>825006</v>
      </c>
      <c r="B2136" s="85">
        <v>46159</v>
      </c>
      <c r="C2136">
        <v>2026</v>
      </c>
      <c r="D2136">
        <v>5.3</v>
      </c>
      <c r="E2136">
        <v>9</v>
      </c>
      <c r="F2136">
        <v>-105.5</v>
      </c>
      <c r="G2136">
        <v>20</v>
      </c>
      <c r="H2136">
        <v>-140</v>
      </c>
      <c r="I2136">
        <v>0.58333299999999999</v>
      </c>
      <c r="J2136">
        <v>-145</v>
      </c>
      <c r="K2136">
        <v>-140</v>
      </c>
      <c r="L2136">
        <v>0.33728248799999999</v>
      </c>
      <c r="M2136">
        <v>25</v>
      </c>
      <c r="N2136">
        <v>126</v>
      </c>
      <c r="O2136">
        <v>0.44247799999999998</v>
      </c>
      <c r="P2136">
        <v>131</v>
      </c>
      <c r="Q2136">
        <v>126</v>
      </c>
      <c r="R2136" s="99">
        <v>0.49468426399999998</v>
      </c>
      <c r="S2136" s="102">
        <f t="shared" si="151"/>
        <v>-102.14914295313019</v>
      </c>
      <c r="T2136" s="99">
        <v>0.40528646000000002</v>
      </c>
      <c r="U2136" s="102">
        <f t="shared" si="152"/>
        <v>-146.73905957776137</v>
      </c>
      <c r="V2136">
        <v>0.56694900000000004</v>
      </c>
      <c r="W2136" s="100">
        <f t="shared" si="153"/>
        <v>-130.91968382476892</v>
      </c>
      <c r="X2136">
        <v>0.53887600000000002</v>
      </c>
      <c r="Y2136" s="100">
        <f t="shared" si="153"/>
        <v>-116.86140821124039</v>
      </c>
      <c r="Z2136">
        <v>0.53887600000000002</v>
      </c>
      <c r="AA2136" s="100">
        <f t="shared" si="154"/>
        <v>-116.86140821124039</v>
      </c>
      <c r="AB2136">
        <v>0.43333300000000002</v>
      </c>
      <c r="AC2136">
        <v>-1</v>
      </c>
      <c r="AD2136">
        <v>1</v>
      </c>
      <c r="AE2136">
        <v>10</v>
      </c>
      <c r="AF2136" t="s">
        <v>229</v>
      </c>
      <c r="AG2136" s="99" t="s">
        <v>324</v>
      </c>
      <c r="AH2136">
        <v>-1</v>
      </c>
      <c r="AI2136">
        <v>11</v>
      </c>
      <c r="AJ2136">
        <v>1</v>
      </c>
    </row>
    <row r="2137" spans="1:36" x14ac:dyDescent="0.2">
      <c r="A2137">
        <v>822734</v>
      </c>
      <c r="B2137" s="85">
        <v>46160</v>
      </c>
      <c r="C2137">
        <v>2026</v>
      </c>
      <c r="D2137">
        <v>5.3</v>
      </c>
      <c r="E2137">
        <v>10</v>
      </c>
      <c r="F2137">
        <v>-106</v>
      </c>
      <c r="G2137">
        <v>16</v>
      </c>
      <c r="H2137">
        <v>109</v>
      </c>
      <c r="I2137">
        <v>0.47846899999999998</v>
      </c>
      <c r="J2137">
        <v>119</v>
      </c>
      <c r="K2137">
        <v>109</v>
      </c>
      <c r="L2137">
        <v>0.34988272100000001</v>
      </c>
      <c r="M2137">
        <v>18</v>
      </c>
      <c r="N2137">
        <v>-119</v>
      </c>
      <c r="O2137">
        <v>0.54337899999999995</v>
      </c>
      <c r="P2137">
        <v>-130</v>
      </c>
      <c r="Q2137">
        <v>-119</v>
      </c>
      <c r="R2137" s="99">
        <v>0.48686568800000002</v>
      </c>
      <c r="S2137" s="102">
        <f t="shared" si="151"/>
        <v>-105.39545600510671</v>
      </c>
      <c r="T2137" s="99">
        <v>0.51986840000000001</v>
      </c>
      <c r="U2137" s="102">
        <f t="shared" si="152"/>
        <v>108.27623093335244</v>
      </c>
      <c r="V2137">
        <v>0.40055400000000002</v>
      </c>
      <c r="W2137" s="100">
        <f t="shared" si="153"/>
        <v>149.65422889298318</v>
      </c>
      <c r="X2137">
        <v>0.44934299999999999</v>
      </c>
      <c r="Y2137" s="100">
        <f t="shared" si="153"/>
        <v>122.54714104815251</v>
      </c>
      <c r="Z2137">
        <v>0.44934299999999999</v>
      </c>
      <c r="AA2137" s="100">
        <f t="shared" si="154"/>
        <v>122.54714104815251</v>
      </c>
      <c r="AB2137">
        <v>0.32846900000000001</v>
      </c>
      <c r="AC2137">
        <v>-1</v>
      </c>
      <c r="AD2137">
        <v>7</v>
      </c>
      <c r="AE2137">
        <v>16</v>
      </c>
      <c r="AF2137" t="s">
        <v>229</v>
      </c>
      <c r="AG2137" s="99" t="s">
        <v>323</v>
      </c>
      <c r="AH2137">
        <v>1</v>
      </c>
      <c r="AI2137">
        <v>23</v>
      </c>
      <c r="AJ2137">
        <v>1</v>
      </c>
    </row>
    <row r="2138" spans="1:36" x14ac:dyDescent="0.2">
      <c r="A2138">
        <v>822980</v>
      </c>
      <c r="B2138" s="85">
        <v>46160</v>
      </c>
      <c r="C2138">
        <v>2026</v>
      </c>
      <c r="D2138">
        <v>5.3</v>
      </c>
      <c r="E2138">
        <v>7.5</v>
      </c>
      <c r="F2138">
        <v>-104</v>
      </c>
      <c r="G2138">
        <v>27</v>
      </c>
      <c r="H2138">
        <v>-130</v>
      </c>
      <c r="I2138">
        <v>0.56521699999999997</v>
      </c>
      <c r="J2138">
        <v>-138</v>
      </c>
      <c r="K2138">
        <v>-130</v>
      </c>
      <c r="L2138">
        <v>0.32069846699999999</v>
      </c>
      <c r="M2138">
        <v>2</v>
      </c>
      <c r="N2138">
        <v>117</v>
      </c>
      <c r="O2138">
        <v>0.46082899999999999</v>
      </c>
      <c r="P2138">
        <v>125</v>
      </c>
      <c r="Q2138">
        <v>117</v>
      </c>
      <c r="R2138" s="99">
        <v>0.441923012</v>
      </c>
      <c r="S2138" s="102">
        <f t="shared" si="151"/>
        <v>-126.28375822166964</v>
      </c>
      <c r="T2138" s="99">
        <v>0.51613085700000005</v>
      </c>
      <c r="U2138" s="102">
        <f t="shared" si="152"/>
        <v>106.66744603716137</v>
      </c>
      <c r="V2138">
        <v>0.53502099999999997</v>
      </c>
      <c r="W2138" s="100">
        <f t="shared" si="153"/>
        <v>-115.06347598493693</v>
      </c>
      <c r="X2138">
        <v>0.55486199999999997</v>
      </c>
      <c r="Y2138" s="100">
        <f t="shared" si="153"/>
        <v>-124.64943455737321</v>
      </c>
      <c r="Z2138">
        <v>0.55486199999999997</v>
      </c>
      <c r="AA2138" s="100">
        <f t="shared" si="154"/>
        <v>-124.64943455737321</v>
      </c>
      <c r="AB2138">
        <v>0.71521699999999999</v>
      </c>
      <c r="AC2138">
        <v>1</v>
      </c>
      <c r="AD2138">
        <v>16</v>
      </c>
      <c r="AE2138">
        <v>6</v>
      </c>
      <c r="AF2138" t="s">
        <v>229</v>
      </c>
      <c r="AG2138" s="99" t="s">
        <v>325</v>
      </c>
      <c r="AH2138">
        <v>1</v>
      </c>
      <c r="AI2138">
        <v>22</v>
      </c>
      <c r="AJ2138">
        <v>1</v>
      </c>
    </row>
    <row r="2139" spans="1:36" x14ac:dyDescent="0.2">
      <c r="A2139">
        <v>823137</v>
      </c>
      <c r="B2139" s="85">
        <v>46160</v>
      </c>
      <c r="C2139">
        <v>2026</v>
      </c>
      <c r="D2139">
        <v>5.3</v>
      </c>
      <c r="E2139">
        <v>7</v>
      </c>
      <c r="F2139">
        <v>-106</v>
      </c>
      <c r="G2139">
        <v>24</v>
      </c>
      <c r="H2139">
        <v>-150</v>
      </c>
      <c r="I2139">
        <v>0.6</v>
      </c>
      <c r="J2139">
        <v>-154</v>
      </c>
      <c r="K2139">
        <v>-150</v>
      </c>
      <c r="L2139">
        <v>0.30915287200000002</v>
      </c>
      <c r="M2139">
        <v>9</v>
      </c>
      <c r="N2139">
        <v>135</v>
      </c>
      <c r="O2139">
        <v>0.42553200000000002</v>
      </c>
      <c r="P2139">
        <v>139</v>
      </c>
      <c r="Q2139">
        <v>135</v>
      </c>
      <c r="R2139" s="99">
        <v>0.51107507299999999</v>
      </c>
      <c r="S2139" s="102">
        <f t="shared" si="151"/>
        <v>104.53037772811284</v>
      </c>
      <c r="T2139" s="99">
        <v>0.42613997199999998</v>
      </c>
      <c r="U2139" s="102">
        <f t="shared" si="152"/>
        <v>-134.66467961376785</v>
      </c>
      <c r="V2139">
        <v>0.666686</v>
      </c>
      <c r="W2139" s="100">
        <f t="shared" si="153"/>
        <v>-200.01740100925852</v>
      </c>
      <c r="X2139">
        <v>0.58372999999999997</v>
      </c>
      <c r="Y2139" s="100">
        <f t="shared" si="153"/>
        <v>-140.22869772022963</v>
      </c>
      <c r="Z2139">
        <v>0.58372999999999997</v>
      </c>
      <c r="AA2139" s="100">
        <f t="shared" si="154"/>
        <v>-140.22869772022963</v>
      </c>
      <c r="AB2139">
        <v>0.75</v>
      </c>
      <c r="AC2139">
        <v>1</v>
      </c>
      <c r="AD2139">
        <v>6</v>
      </c>
      <c r="AE2139">
        <v>1</v>
      </c>
      <c r="AF2139" t="s">
        <v>230</v>
      </c>
      <c r="AG2139" s="99" t="s">
        <v>325</v>
      </c>
      <c r="AH2139">
        <v>1</v>
      </c>
      <c r="AI2139">
        <v>7</v>
      </c>
      <c r="AJ2139">
        <v>0</v>
      </c>
    </row>
    <row r="2140" spans="1:36" x14ac:dyDescent="0.2">
      <c r="A2140">
        <v>823301</v>
      </c>
      <c r="B2140" s="85">
        <v>46160</v>
      </c>
      <c r="C2140">
        <v>2026</v>
      </c>
      <c r="D2140">
        <v>5.3</v>
      </c>
      <c r="E2140">
        <v>7</v>
      </c>
      <c r="F2140">
        <v>-106</v>
      </c>
      <c r="G2140">
        <v>23</v>
      </c>
      <c r="H2140">
        <v>127</v>
      </c>
      <c r="I2140">
        <v>0.440529</v>
      </c>
      <c r="J2140">
        <v>127</v>
      </c>
      <c r="K2140">
        <v>127</v>
      </c>
      <c r="L2140">
        <v>0.30313439199999997</v>
      </c>
      <c r="M2140">
        <v>14</v>
      </c>
      <c r="N2140">
        <v>-139</v>
      </c>
      <c r="O2140">
        <v>0.58159000000000005</v>
      </c>
      <c r="P2140">
        <v>-139</v>
      </c>
      <c r="Q2140">
        <v>-139</v>
      </c>
      <c r="R2140" s="99">
        <v>0.53351844500000001</v>
      </c>
      <c r="S2140" s="102">
        <f t="shared" si="151"/>
        <v>114.37074827106508</v>
      </c>
      <c r="T2140" s="99">
        <v>0.57118148300000005</v>
      </c>
      <c r="U2140" s="102">
        <f t="shared" si="152"/>
        <v>133.19888492595112</v>
      </c>
      <c r="V2140">
        <v>0.43959999999999999</v>
      </c>
      <c r="W2140" s="100">
        <f t="shared" si="153"/>
        <v>127.47952684258416</v>
      </c>
      <c r="X2140">
        <v>0.40498099999999998</v>
      </c>
      <c r="Y2140" s="100">
        <f t="shared" si="153"/>
        <v>146.92516439042819</v>
      </c>
      <c r="Z2140">
        <v>0.40498099999999998</v>
      </c>
      <c r="AA2140" s="100">
        <f t="shared" si="154"/>
        <v>146.92516439042819</v>
      </c>
      <c r="AB2140">
        <v>0.59052899999999997</v>
      </c>
      <c r="AC2140">
        <v>1</v>
      </c>
      <c r="AD2140">
        <v>1</v>
      </c>
      <c r="AE2140">
        <v>0</v>
      </c>
      <c r="AF2140" t="s">
        <v>222</v>
      </c>
      <c r="AG2140" s="99" t="s">
        <v>326</v>
      </c>
      <c r="AH2140">
        <v>-1</v>
      </c>
      <c r="AI2140">
        <v>1</v>
      </c>
      <c r="AJ2140">
        <v>-1</v>
      </c>
    </row>
    <row r="2141" spans="1:36" x14ac:dyDescent="0.2">
      <c r="A2141">
        <v>823465</v>
      </c>
      <c r="B2141" s="85">
        <v>46160</v>
      </c>
      <c r="C2141">
        <v>2026</v>
      </c>
      <c r="D2141">
        <v>5.3</v>
      </c>
      <c r="E2141">
        <v>10</v>
      </c>
      <c r="F2141">
        <v>-105</v>
      </c>
      <c r="G2141">
        <v>21</v>
      </c>
      <c r="H2141">
        <v>-118</v>
      </c>
      <c r="I2141">
        <v>0.54128399999999999</v>
      </c>
      <c r="J2141">
        <v>-122</v>
      </c>
      <c r="K2141">
        <v>-118</v>
      </c>
      <c r="L2141">
        <v>0.323198667</v>
      </c>
      <c r="M2141">
        <v>6</v>
      </c>
      <c r="N2141">
        <v>107</v>
      </c>
      <c r="O2141">
        <v>0.48309200000000002</v>
      </c>
      <c r="P2141">
        <v>110</v>
      </c>
      <c r="Q2141">
        <v>107</v>
      </c>
      <c r="R2141" s="99">
        <v>0.455905756</v>
      </c>
      <c r="S2141" s="102">
        <f t="shared" si="151"/>
        <v>-119.34357854433408</v>
      </c>
      <c r="T2141" s="99">
        <v>0.62126624500000005</v>
      </c>
      <c r="U2141" s="102">
        <f t="shared" si="152"/>
        <v>164.03772750596264</v>
      </c>
      <c r="V2141">
        <v>0.53505400000000003</v>
      </c>
      <c r="W2141" s="100">
        <f t="shared" si="153"/>
        <v>-115.07874032683367</v>
      </c>
      <c r="X2141">
        <v>0.58662899999999996</v>
      </c>
      <c r="Y2141" s="100">
        <f t="shared" si="153"/>
        <v>-141.91343853342394</v>
      </c>
      <c r="Z2141">
        <v>0.58662899999999996</v>
      </c>
      <c r="AA2141" s="100">
        <f t="shared" si="154"/>
        <v>-141.91343853342394</v>
      </c>
      <c r="AB2141">
        <v>0.69128400000000001</v>
      </c>
      <c r="AC2141">
        <v>1</v>
      </c>
      <c r="AD2141">
        <v>5</v>
      </c>
      <c r="AE2141">
        <v>4</v>
      </c>
      <c r="AF2141" t="s">
        <v>222</v>
      </c>
      <c r="AG2141" s="99" t="s">
        <v>325</v>
      </c>
      <c r="AH2141">
        <v>1</v>
      </c>
      <c r="AI2141">
        <v>9</v>
      </c>
      <c r="AJ2141">
        <v>-1</v>
      </c>
    </row>
    <row r="2142" spans="1:36" x14ac:dyDescent="0.2">
      <c r="A2142">
        <v>823705</v>
      </c>
      <c r="B2142" s="85">
        <v>46160</v>
      </c>
      <c r="C2142">
        <v>2026</v>
      </c>
      <c r="D2142">
        <v>5.3</v>
      </c>
      <c r="E2142">
        <v>8.5</v>
      </c>
      <c r="F2142">
        <v>-106</v>
      </c>
      <c r="G2142">
        <v>15</v>
      </c>
      <c r="H2142">
        <v>-121</v>
      </c>
      <c r="I2142">
        <v>0.54751099999999997</v>
      </c>
      <c r="J2142">
        <v>-111</v>
      </c>
      <c r="K2142">
        <v>-121</v>
      </c>
      <c r="L2142">
        <v>0.31912251699999999</v>
      </c>
      <c r="M2142">
        <v>12</v>
      </c>
      <c r="N2142">
        <v>109</v>
      </c>
      <c r="O2142">
        <v>0.47846899999999998</v>
      </c>
      <c r="P2142">
        <v>100</v>
      </c>
      <c r="Q2142">
        <v>109</v>
      </c>
      <c r="R2142" s="99">
        <v>0.47989264500000001</v>
      </c>
      <c r="S2142" s="102">
        <f t="shared" si="151"/>
        <v>-108.37993880902258</v>
      </c>
      <c r="T2142" s="99">
        <v>0.38678102599999997</v>
      </c>
      <c r="U2142" s="102">
        <f t="shared" si="152"/>
        <v>-158.54422341803294</v>
      </c>
      <c r="V2142">
        <v>0.5</v>
      </c>
      <c r="W2142" s="100">
        <f t="shared" si="153"/>
        <v>-100</v>
      </c>
      <c r="X2142">
        <v>0.5</v>
      </c>
      <c r="Y2142" s="100">
        <f t="shared" si="153"/>
        <v>-100</v>
      </c>
      <c r="Z2142">
        <v>0.5</v>
      </c>
      <c r="AA2142" s="100">
        <f t="shared" si="154"/>
        <v>-100</v>
      </c>
      <c r="AB2142">
        <v>0.69751099999999999</v>
      </c>
      <c r="AC2142">
        <v>1</v>
      </c>
      <c r="AD2142">
        <v>6</v>
      </c>
      <c r="AE2142">
        <v>3</v>
      </c>
      <c r="AF2142" t="s">
        <v>228</v>
      </c>
      <c r="AG2142" s="99" t="s">
        <v>325</v>
      </c>
      <c r="AH2142">
        <v>1</v>
      </c>
      <c r="AI2142">
        <v>9</v>
      </c>
      <c r="AJ2142">
        <v>1</v>
      </c>
    </row>
    <row r="2143" spans="1:36" x14ac:dyDescent="0.2">
      <c r="A2143">
        <v>823867</v>
      </c>
      <c r="B2143" s="85">
        <v>46160</v>
      </c>
      <c r="C2143">
        <v>2026</v>
      </c>
      <c r="D2143">
        <v>5.3</v>
      </c>
      <c r="E2143">
        <v>8.5</v>
      </c>
      <c r="F2143">
        <v>-104.5</v>
      </c>
      <c r="G2143">
        <v>11</v>
      </c>
      <c r="H2143">
        <v>-110</v>
      </c>
      <c r="I2143">
        <v>0.52381</v>
      </c>
      <c r="J2143">
        <v>-110</v>
      </c>
      <c r="K2143">
        <v>-110</v>
      </c>
      <c r="L2143">
        <v>0.35061088499999998</v>
      </c>
      <c r="M2143">
        <v>0</v>
      </c>
      <c r="N2143">
        <v>-101</v>
      </c>
      <c r="O2143">
        <v>0.50248800000000005</v>
      </c>
      <c r="P2143">
        <v>-101</v>
      </c>
      <c r="Q2143">
        <v>-101</v>
      </c>
      <c r="R2143" s="99">
        <v>0.53125519099999996</v>
      </c>
      <c r="S2143" s="102">
        <f t="shared" si="151"/>
        <v>113.33569584127383</v>
      </c>
      <c r="T2143" s="99">
        <v>0.42955711000000002</v>
      </c>
      <c r="U2143" s="102">
        <f t="shared" si="152"/>
        <v>-132.79791597443239</v>
      </c>
      <c r="V2143">
        <v>0.48006599999999999</v>
      </c>
      <c r="W2143" s="100">
        <f t="shared" si="153"/>
        <v>108.30469143826058</v>
      </c>
      <c r="X2143">
        <v>0.446243</v>
      </c>
      <c r="Y2143" s="100">
        <f t="shared" si="153"/>
        <v>124.09315104102475</v>
      </c>
      <c r="Z2143">
        <v>0.446243</v>
      </c>
      <c r="AA2143" s="100">
        <f t="shared" si="154"/>
        <v>124.09315104102475</v>
      </c>
      <c r="AB2143">
        <v>0.67381000000000002</v>
      </c>
      <c r="AC2143">
        <v>1</v>
      </c>
      <c r="AD2143">
        <v>12</v>
      </c>
      <c r="AE2143">
        <v>0</v>
      </c>
      <c r="AF2143" t="s">
        <v>229</v>
      </c>
      <c r="AG2143" s="99" t="s">
        <v>325</v>
      </c>
      <c r="AH2143">
        <v>1</v>
      </c>
      <c r="AI2143">
        <v>12</v>
      </c>
      <c r="AJ2143">
        <v>1</v>
      </c>
    </row>
    <row r="2144" spans="1:36" x14ac:dyDescent="0.2">
      <c r="A2144">
        <v>824035</v>
      </c>
      <c r="B2144" s="85">
        <v>46160</v>
      </c>
      <c r="C2144">
        <v>2026</v>
      </c>
      <c r="D2144">
        <v>5.3</v>
      </c>
      <c r="E2144">
        <v>9</v>
      </c>
      <c r="F2144">
        <v>-105</v>
      </c>
      <c r="G2144">
        <v>4</v>
      </c>
      <c r="H2144">
        <v>117</v>
      </c>
      <c r="I2144">
        <v>0.46082899999999999</v>
      </c>
      <c r="J2144">
        <v>112</v>
      </c>
      <c r="K2144">
        <v>117</v>
      </c>
      <c r="L2144">
        <v>0.34782608700000001</v>
      </c>
      <c r="M2144">
        <v>20</v>
      </c>
      <c r="N2144">
        <v>-128</v>
      </c>
      <c r="O2144">
        <v>0.56140400000000001</v>
      </c>
      <c r="P2144">
        <v>-123</v>
      </c>
      <c r="Q2144">
        <v>-128</v>
      </c>
      <c r="R2144" s="99">
        <v>0.52507398000000005</v>
      </c>
      <c r="S2144" s="102">
        <f t="shared" si="151"/>
        <v>110.55910981672474</v>
      </c>
      <c r="T2144" s="99">
        <v>0.50075026</v>
      </c>
      <c r="U2144" s="102">
        <f t="shared" si="152"/>
        <v>100.30055498877175</v>
      </c>
      <c r="V2144">
        <v>0.52730200000000005</v>
      </c>
      <c r="W2144" s="100">
        <f t="shared" si="153"/>
        <v>-111.55156146207517</v>
      </c>
      <c r="X2144">
        <v>0.49429899999999999</v>
      </c>
      <c r="Y2144" s="100">
        <f t="shared" si="153"/>
        <v>102.30670100485737</v>
      </c>
      <c r="Z2144">
        <v>0.49429899999999999</v>
      </c>
      <c r="AA2144" s="100">
        <f t="shared" si="154"/>
        <v>102.30670100485737</v>
      </c>
      <c r="AB2144">
        <v>0.61082899999999996</v>
      </c>
      <c r="AC2144">
        <v>1</v>
      </c>
      <c r="AD2144">
        <v>2</v>
      </c>
      <c r="AE2144">
        <v>1</v>
      </c>
      <c r="AF2144" t="s">
        <v>222</v>
      </c>
      <c r="AG2144" s="99" t="s">
        <v>326</v>
      </c>
      <c r="AH2144">
        <v>-1</v>
      </c>
      <c r="AI2144">
        <v>3</v>
      </c>
      <c r="AJ2144">
        <v>-1</v>
      </c>
    </row>
    <row r="2145" spans="1:36" x14ac:dyDescent="0.2">
      <c r="A2145">
        <v>824114</v>
      </c>
      <c r="B2145" s="85">
        <v>46160</v>
      </c>
      <c r="C2145">
        <v>2026</v>
      </c>
      <c r="D2145">
        <v>5.3</v>
      </c>
      <c r="E2145">
        <v>7.5</v>
      </c>
      <c r="F2145">
        <v>-104.5</v>
      </c>
      <c r="G2145">
        <v>13</v>
      </c>
      <c r="H2145">
        <v>-137</v>
      </c>
      <c r="I2145">
        <v>0.57805899999999999</v>
      </c>
      <c r="J2145">
        <v>-102</v>
      </c>
      <c r="K2145">
        <v>-137</v>
      </c>
      <c r="L2145">
        <v>0.32365466500000001</v>
      </c>
      <c r="M2145">
        <v>3</v>
      </c>
      <c r="N2145">
        <v>124</v>
      </c>
      <c r="O2145">
        <v>0.44642900000000002</v>
      </c>
      <c r="P2145">
        <v>-108</v>
      </c>
      <c r="Q2145">
        <v>124</v>
      </c>
      <c r="R2145" s="99">
        <v>0.52097223000000004</v>
      </c>
      <c r="S2145" s="102">
        <f t="shared" si="151"/>
        <v>108.75616459563504</v>
      </c>
      <c r="T2145" s="99">
        <v>0.36365650199999999</v>
      </c>
      <c r="U2145" s="102">
        <f t="shared" si="152"/>
        <v>-174.98477120587822</v>
      </c>
      <c r="V2145">
        <v>0.486452</v>
      </c>
      <c r="W2145" s="100">
        <f t="shared" si="153"/>
        <v>105.57012819353194</v>
      </c>
      <c r="X2145">
        <v>0.54314899999999999</v>
      </c>
      <c r="Y2145" s="100">
        <f t="shared" si="153"/>
        <v>-118.88974742312044</v>
      </c>
      <c r="Z2145">
        <v>0.54314899999999999</v>
      </c>
      <c r="AA2145" s="100">
        <f t="shared" si="154"/>
        <v>-118.88974742312044</v>
      </c>
      <c r="AB2145">
        <v>0.42805900000000002</v>
      </c>
      <c r="AC2145">
        <v>-1</v>
      </c>
      <c r="AD2145">
        <v>1</v>
      </c>
      <c r="AE2145">
        <v>3</v>
      </c>
      <c r="AF2145" t="s">
        <v>225</v>
      </c>
      <c r="AG2145" s="99" t="s">
        <v>324</v>
      </c>
      <c r="AH2145">
        <v>-1</v>
      </c>
      <c r="AI2145">
        <v>4</v>
      </c>
      <c r="AJ2145">
        <v>-1</v>
      </c>
    </row>
    <row r="2146" spans="1:36" x14ac:dyDescent="0.2">
      <c r="A2146">
        <v>824277</v>
      </c>
      <c r="B2146" s="85">
        <v>46160</v>
      </c>
      <c r="C2146">
        <v>2026</v>
      </c>
      <c r="D2146">
        <v>5.3</v>
      </c>
      <c r="E2146">
        <v>8</v>
      </c>
      <c r="F2146">
        <v>-106</v>
      </c>
      <c r="G2146">
        <v>10</v>
      </c>
      <c r="H2146">
        <v>-137</v>
      </c>
      <c r="I2146">
        <v>0.57805899999999999</v>
      </c>
      <c r="J2146">
        <v>-148</v>
      </c>
      <c r="K2146">
        <v>-137</v>
      </c>
      <c r="L2146">
        <v>0.34727845299999999</v>
      </c>
      <c r="M2146">
        <v>7</v>
      </c>
      <c r="N2146">
        <v>124</v>
      </c>
      <c r="O2146">
        <v>0.44642900000000002</v>
      </c>
      <c r="P2146">
        <v>134</v>
      </c>
      <c r="Q2146">
        <v>124</v>
      </c>
      <c r="R2146" s="99">
        <v>0.50689224300000002</v>
      </c>
      <c r="S2146" s="102">
        <f t="shared" si="151"/>
        <v>102.79543077640128</v>
      </c>
      <c r="T2146" s="99">
        <v>0.47318279299999999</v>
      </c>
      <c r="U2146" s="102">
        <f t="shared" si="152"/>
        <v>-111.33481918477118</v>
      </c>
      <c r="V2146">
        <v>0.62281299999999995</v>
      </c>
      <c r="W2146" s="100">
        <f t="shared" si="153"/>
        <v>-165.12048400395557</v>
      </c>
      <c r="X2146">
        <v>0.49429299999999998</v>
      </c>
      <c r="Y2146" s="100">
        <f t="shared" si="153"/>
        <v>102.30915671474207</v>
      </c>
      <c r="Z2146">
        <v>0.49429299999999998</v>
      </c>
      <c r="AA2146" s="100">
        <f t="shared" si="154"/>
        <v>102.30915671474207</v>
      </c>
      <c r="AB2146">
        <v>0.42805900000000002</v>
      </c>
      <c r="AC2146">
        <v>-1</v>
      </c>
      <c r="AD2146">
        <v>2</v>
      </c>
      <c r="AE2146">
        <v>8</v>
      </c>
      <c r="AF2146" t="s">
        <v>224</v>
      </c>
      <c r="AG2146" s="99" t="s">
        <v>324</v>
      </c>
      <c r="AH2146">
        <v>-1</v>
      </c>
      <c r="AI2146">
        <v>10</v>
      </c>
      <c r="AJ2146">
        <v>1</v>
      </c>
    </row>
    <row r="2147" spans="1:36" x14ac:dyDescent="0.2">
      <c r="A2147">
        <v>824357</v>
      </c>
      <c r="B2147" s="85">
        <v>46160</v>
      </c>
      <c r="C2147">
        <v>2026</v>
      </c>
      <c r="D2147">
        <v>5.3</v>
      </c>
      <c r="E2147">
        <v>9</v>
      </c>
      <c r="F2147">
        <v>-105</v>
      </c>
      <c r="G2147">
        <v>8</v>
      </c>
      <c r="H2147">
        <v>120</v>
      </c>
      <c r="I2147">
        <v>0.45454499999999998</v>
      </c>
      <c r="J2147">
        <v>133</v>
      </c>
      <c r="K2147">
        <v>120</v>
      </c>
      <c r="L2147">
        <v>0.37799862899999997</v>
      </c>
      <c r="M2147">
        <v>28</v>
      </c>
      <c r="N2147">
        <v>-132</v>
      </c>
      <c r="O2147">
        <v>0.56896599999999997</v>
      </c>
      <c r="P2147">
        <v>-146</v>
      </c>
      <c r="Q2147">
        <v>-132</v>
      </c>
      <c r="R2147" s="99">
        <v>0.51110240799999995</v>
      </c>
      <c r="S2147" s="102">
        <f t="shared" si="151"/>
        <v>104.54181332928304</v>
      </c>
      <c r="T2147" s="99">
        <v>0.72672537500000001</v>
      </c>
      <c r="U2147" s="102">
        <f t="shared" si="152"/>
        <v>265.93225587630025</v>
      </c>
      <c r="V2147">
        <v>0.53573400000000004</v>
      </c>
      <c r="W2147" s="100">
        <f t="shared" si="153"/>
        <v>-115.39376133509671</v>
      </c>
      <c r="X2147">
        <v>0.42183399999999999</v>
      </c>
      <c r="Y2147" s="100">
        <f t="shared" si="153"/>
        <v>137.06007576440021</v>
      </c>
      <c r="Z2147">
        <v>0.42183399999999999</v>
      </c>
      <c r="AA2147" s="100">
        <f t="shared" si="154"/>
        <v>137.06007576440021</v>
      </c>
      <c r="AB2147">
        <v>0.604545</v>
      </c>
      <c r="AC2147">
        <v>1</v>
      </c>
      <c r="AD2147">
        <v>7</v>
      </c>
      <c r="AE2147">
        <v>6</v>
      </c>
      <c r="AF2147" t="s">
        <v>222</v>
      </c>
      <c r="AG2147" s="99" t="s">
        <v>326</v>
      </c>
      <c r="AH2147">
        <v>-1</v>
      </c>
      <c r="AI2147">
        <v>13</v>
      </c>
      <c r="AJ2147">
        <v>1</v>
      </c>
    </row>
    <row r="2148" spans="1:36" x14ac:dyDescent="0.2">
      <c r="A2148">
        <v>825087</v>
      </c>
      <c r="B2148" s="85">
        <v>46160</v>
      </c>
      <c r="C2148">
        <v>2026</v>
      </c>
      <c r="D2148">
        <v>5.3</v>
      </c>
      <c r="E2148">
        <v>9</v>
      </c>
      <c r="F2148">
        <v>-106</v>
      </c>
      <c r="G2148">
        <v>1</v>
      </c>
      <c r="H2148">
        <v>-130</v>
      </c>
      <c r="I2148">
        <v>0.56521699999999997</v>
      </c>
      <c r="J2148">
        <v>-136</v>
      </c>
      <c r="K2148">
        <v>-130</v>
      </c>
      <c r="L2148">
        <v>0.340368381</v>
      </c>
      <c r="M2148">
        <v>25</v>
      </c>
      <c r="N2148">
        <v>117</v>
      </c>
      <c r="O2148">
        <v>0.46082899999999999</v>
      </c>
      <c r="P2148">
        <v>123</v>
      </c>
      <c r="Q2148">
        <v>117</v>
      </c>
      <c r="R2148" s="99">
        <v>0.49949959500000002</v>
      </c>
      <c r="S2148" s="102">
        <f t="shared" si="151"/>
        <v>-100.20036252481843</v>
      </c>
      <c r="T2148" s="99">
        <v>0.53386523200000002</v>
      </c>
      <c r="U2148" s="102">
        <f t="shared" si="152"/>
        <v>114.53023216667675</v>
      </c>
      <c r="V2148">
        <v>0.52814799999999995</v>
      </c>
      <c r="W2148" s="100">
        <f t="shared" si="153"/>
        <v>-111.93085967633918</v>
      </c>
      <c r="X2148">
        <v>0.53509099999999998</v>
      </c>
      <c r="Y2148" s="100">
        <f t="shared" si="153"/>
        <v>-115.09585746888101</v>
      </c>
      <c r="Z2148">
        <v>0.53509099999999998</v>
      </c>
      <c r="AA2148" s="100">
        <f t="shared" si="154"/>
        <v>-115.09585746888101</v>
      </c>
      <c r="AB2148">
        <v>0.71521699999999999</v>
      </c>
      <c r="AC2148">
        <v>1</v>
      </c>
      <c r="AD2148">
        <v>12</v>
      </c>
      <c r="AE2148">
        <v>2</v>
      </c>
      <c r="AF2148" t="s">
        <v>229</v>
      </c>
      <c r="AG2148" s="99" t="s">
        <v>325</v>
      </c>
      <c r="AH2148">
        <v>1</v>
      </c>
      <c r="AI2148">
        <v>14</v>
      </c>
      <c r="AJ2148">
        <v>1</v>
      </c>
    </row>
    <row r="2149" spans="1:36" x14ac:dyDescent="0.2">
      <c r="A2149">
        <v>822736</v>
      </c>
      <c r="B2149" s="85">
        <v>46161</v>
      </c>
      <c r="C2149">
        <v>2026</v>
      </c>
      <c r="D2149">
        <v>5.3</v>
      </c>
      <c r="E2149">
        <v>9</v>
      </c>
      <c r="F2149">
        <v>-104.5</v>
      </c>
      <c r="G2149">
        <v>16</v>
      </c>
      <c r="H2149">
        <v>125</v>
      </c>
      <c r="I2149">
        <v>0.44444400000000001</v>
      </c>
      <c r="J2149">
        <v>123</v>
      </c>
      <c r="K2149">
        <v>125</v>
      </c>
      <c r="L2149">
        <v>0.34988272100000001</v>
      </c>
      <c r="M2149">
        <v>18</v>
      </c>
      <c r="N2149">
        <v>-137</v>
      </c>
      <c r="O2149">
        <v>0.57805899999999999</v>
      </c>
      <c r="P2149">
        <v>-135</v>
      </c>
      <c r="Q2149">
        <v>-137</v>
      </c>
      <c r="R2149" s="99">
        <v>0.49030621000000002</v>
      </c>
      <c r="S2149" s="102">
        <f t="shared" si="151"/>
        <v>-103.95417794116865</v>
      </c>
      <c r="T2149" s="99">
        <v>0.53262399599999999</v>
      </c>
      <c r="U2149" s="102">
        <f t="shared" si="152"/>
        <v>113.9604925031624</v>
      </c>
      <c r="V2149">
        <v>0.40243699999999999</v>
      </c>
      <c r="W2149" s="100">
        <f t="shared" si="153"/>
        <v>148.48609844522252</v>
      </c>
      <c r="X2149">
        <v>0.45356299999999999</v>
      </c>
      <c r="Y2149" s="100">
        <f t="shared" si="153"/>
        <v>120.4765379892099</v>
      </c>
      <c r="Z2149">
        <v>0.45356299999999999</v>
      </c>
      <c r="AA2149" s="100">
        <f t="shared" si="154"/>
        <v>120.4765379892099</v>
      </c>
      <c r="AB2149">
        <v>0.59444399999999997</v>
      </c>
      <c r="AC2149">
        <v>1</v>
      </c>
      <c r="AD2149">
        <v>9</v>
      </c>
      <c r="AE2149">
        <v>6</v>
      </c>
      <c r="AF2149" t="s">
        <v>228</v>
      </c>
      <c r="AG2149" s="99" t="s">
        <v>326</v>
      </c>
      <c r="AH2149">
        <v>-1</v>
      </c>
      <c r="AI2149">
        <v>15</v>
      </c>
      <c r="AJ2149">
        <v>1</v>
      </c>
    </row>
    <row r="2150" spans="1:36" x14ac:dyDescent="0.2">
      <c r="A2150">
        <v>822979</v>
      </c>
      <c r="B2150" s="85">
        <v>46161</v>
      </c>
      <c r="C2150">
        <v>2026</v>
      </c>
      <c r="D2150">
        <v>5.3</v>
      </c>
      <c r="E2150">
        <v>7.5</v>
      </c>
      <c r="F2150">
        <v>-106</v>
      </c>
      <c r="G2150">
        <v>27</v>
      </c>
      <c r="H2150">
        <v>-103</v>
      </c>
      <c r="I2150">
        <v>0.50738899999999998</v>
      </c>
      <c r="J2150">
        <v>-115</v>
      </c>
      <c r="K2150">
        <v>-103</v>
      </c>
      <c r="L2150">
        <v>0.32069846699999999</v>
      </c>
      <c r="M2150">
        <v>2</v>
      </c>
      <c r="N2150">
        <v>-107</v>
      </c>
      <c r="O2150">
        <v>0.51690800000000003</v>
      </c>
      <c r="P2150">
        <v>104</v>
      </c>
      <c r="Q2150">
        <v>-107</v>
      </c>
      <c r="R2150" s="99">
        <v>0.45007841100000001</v>
      </c>
      <c r="S2150" s="102">
        <f t="shared" si="151"/>
        <v>-122.18350748665436</v>
      </c>
      <c r="T2150" s="99">
        <v>0.80361006000000001</v>
      </c>
      <c r="U2150" s="102">
        <f t="shared" si="152"/>
        <v>409.19105123205401</v>
      </c>
      <c r="V2150">
        <v>0.53722099999999995</v>
      </c>
      <c r="W2150" s="100">
        <f t="shared" si="153"/>
        <v>-116.08586387887088</v>
      </c>
      <c r="X2150">
        <v>0.57244899999999999</v>
      </c>
      <c r="Y2150" s="100">
        <f t="shared" si="153"/>
        <v>-133.89022596134731</v>
      </c>
      <c r="Z2150">
        <v>0.57244899999999999</v>
      </c>
      <c r="AA2150" s="100">
        <f t="shared" si="154"/>
        <v>-133.89022596134731</v>
      </c>
      <c r="AB2150">
        <v>0.657389</v>
      </c>
      <c r="AC2150">
        <v>1</v>
      </c>
      <c r="AD2150">
        <v>4</v>
      </c>
      <c r="AE2150">
        <v>1</v>
      </c>
      <c r="AF2150" t="s">
        <v>228</v>
      </c>
      <c r="AG2150" s="99" t="s">
        <v>326</v>
      </c>
      <c r="AH2150">
        <v>-1</v>
      </c>
      <c r="AI2150">
        <v>5</v>
      </c>
      <c r="AJ2150">
        <v>-1</v>
      </c>
    </row>
    <row r="2151" spans="1:36" x14ac:dyDescent="0.2">
      <c r="A2151">
        <v>823059</v>
      </c>
      <c r="B2151" s="85">
        <v>46161</v>
      </c>
      <c r="C2151">
        <v>2026</v>
      </c>
      <c r="D2151">
        <v>5.3</v>
      </c>
      <c r="E2151">
        <v>7.5</v>
      </c>
      <c r="F2151">
        <v>-105</v>
      </c>
      <c r="G2151">
        <v>26</v>
      </c>
      <c r="H2151">
        <v>-109</v>
      </c>
      <c r="I2151">
        <v>0.52153099999999997</v>
      </c>
      <c r="J2151">
        <v>-114</v>
      </c>
      <c r="K2151">
        <v>-109</v>
      </c>
      <c r="L2151">
        <v>0.33921411400000001</v>
      </c>
      <c r="M2151">
        <v>22</v>
      </c>
      <c r="N2151">
        <v>-101</v>
      </c>
      <c r="O2151">
        <v>0.50248800000000005</v>
      </c>
      <c r="P2151">
        <v>103</v>
      </c>
      <c r="Q2151">
        <v>-101</v>
      </c>
      <c r="R2151" s="99">
        <v>0.49403690300000003</v>
      </c>
      <c r="S2151" s="102">
        <f t="shared" si="151"/>
        <v>-102.41402897791218</v>
      </c>
      <c r="T2151" s="99">
        <v>0.50811184300000001</v>
      </c>
      <c r="U2151" s="102">
        <f t="shared" si="152"/>
        <v>103.29824692241981</v>
      </c>
      <c r="V2151">
        <v>0.56364300000000001</v>
      </c>
      <c r="W2151" s="100">
        <f t="shared" si="153"/>
        <v>-129.17015196272777</v>
      </c>
      <c r="X2151">
        <v>0.53512599999999999</v>
      </c>
      <c r="Y2151" s="100">
        <f t="shared" si="153"/>
        <v>-115.11205186781794</v>
      </c>
      <c r="Z2151">
        <v>0.53512599999999999</v>
      </c>
      <c r="AA2151" s="100">
        <f t="shared" si="154"/>
        <v>-115.11205186781794</v>
      </c>
      <c r="AB2151">
        <v>0.67153099999999999</v>
      </c>
      <c r="AC2151">
        <v>1</v>
      </c>
      <c r="AD2151">
        <v>9</v>
      </c>
      <c r="AE2151">
        <v>6</v>
      </c>
      <c r="AF2151" t="s">
        <v>228</v>
      </c>
      <c r="AG2151" s="99" t="s">
        <v>325</v>
      </c>
      <c r="AH2151">
        <v>1</v>
      </c>
      <c r="AI2151">
        <v>15</v>
      </c>
      <c r="AJ2151">
        <v>1</v>
      </c>
    </row>
    <row r="2152" spans="1:36" x14ac:dyDescent="0.2">
      <c r="A2152">
        <v>823136</v>
      </c>
      <c r="B2152" s="85">
        <v>46161</v>
      </c>
      <c r="C2152">
        <v>2026</v>
      </c>
      <c r="D2152">
        <v>5.3</v>
      </c>
      <c r="E2152">
        <v>8</v>
      </c>
      <c r="F2152">
        <v>-105</v>
      </c>
      <c r="G2152">
        <v>24</v>
      </c>
      <c r="H2152">
        <v>-132</v>
      </c>
      <c r="I2152">
        <v>0.56896599999999997</v>
      </c>
      <c r="J2152">
        <v>-142</v>
      </c>
      <c r="K2152">
        <v>-132</v>
      </c>
      <c r="L2152">
        <v>0.30915287200000002</v>
      </c>
      <c r="M2152">
        <v>9</v>
      </c>
      <c r="N2152">
        <v>119</v>
      </c>
      <c r="O2152">
        <v>0.456621</v>
      </c>
      <c r="P2152">
        <v>128</v>
      </c>
      <c r="Q2152">
        <v>119</v>
      </c>
      <c r="R2152" s="99">
        <v>0.50833258800000003</v>
      </c>
      <c r="S2152" s="102">
        <f t="shared" si="151"/>
        <v>103.38952218374808</v>
      </c>
      <c r="T2152" s="99">
        <v>0.54265717000000002</v>
      </c>
      <c r="U2152" s="102">
        <f t="shared" si="152"/>
        <v>118.65435170373175</v>
      </c>
      <c r="V2152">
        <v>0.62491799999999997</v>
      </c>
      <c r="W2152" s="100">
        <f t="shared" si="153"/>
        <v>-166.60836830346429</v>
      </c>
      <c r="X2152">
        <v>0.619668</v>
      </c>
      <c r="Y2152" s="100">
        <f t="shared" si="153"/>
        <v>-162.92817853875036</v>
      </c>
      <c r="Z2152">
        <v>0.619668</v>
      </c>
      <c r="AA2152" s="100">
        <f t="shared" si="154"/>
        <v>-162.92817853875036</v>
      </c>
      <c r="AB2152">
        <v>0.41896600000000001</v>
      </c>
      <c r="AC2152">
        <v>-1</v>
      </c>
      <c r="AD2152">
        <v>1</v>
      </c>
      <c r="AE2152">
        <v>2</v>
      </c>
      <c r="AF2152" t="s">
        <v>222</v>
      </c>
      <c r="AG2152" s="99" t="s">
        <v>324</v>
      </c>
      <c r="AH2152">
        <v>-1</v>
      </c>
      <c r="AI2152">
        <v>3</v>
      </c>
      <c r="AJ2152">
        <v>-1</v>
      </c>
    </row>
    <row r="2153" spans="1:36" x14ac:dyDescent="0.2">
      <c r="A2153">
        <v>823302</v>
      </c>
      <c r="B2153" s="85">
        <v>46161</v>
      </c>
      <c r="C2153">
        <v>2026</v>
      </c>
      <c r="D2153">
        <v>5.3</v>
      </c>
      <c r="E2153">
        <v>8</v>
      </c>
      <c r="F2153">
        <v>-104.5</v>
      </c>
      <c r="G2153">
        <v>23</v>
      </c>
      <c r="H2153">
        <v>146</v>
      </c>
      <c r="I2153">
        <v>0.40650399999999998</v>
      </c>
      <c r="J2153">
        <v>140</v>
      </c>
      <c r="K2153">
        <v>146</v>
      </c>
      <c r="L2153">
        <v>0.30313439199999997</v>
      </c>
      <c r="M2153">
        <v>14</v>
      </c>
      <c r="N2153">
        <v>-160</v>
      </c>
      <c r="O2153">
        <v>0.61538499999999996</v>
      </c>
      <c r="P2153">
        <v>-154</v>
      </c>
      <c r="Q2153">
        <v>-160</v>
      </c>
      <c r="R2153" s="99">
        <v>0.53294139500000004</v>
      </c>
      <c r="S2153" s="102">
        <f t="shared" si="151"/>
        <v>114.10589362763162</v>
      </c>
      <c r="T2153" s="99">
        <v>0.556158665</v>
      </c>
      <c r="U2153" s="102">
        <f t="shared" si="152"/>
        <v>125.30573904298481</v>
      </c>
      <c r="V2153">
        <v>0.48370999999999997</v>
      </c>
      <c r="W2153" s="100">
        <f t="shared" si="153"/>
        <v>106.73544065659178</v>
      </c>
      <c r="X2153">
        <v>0.40111000000000002</v>
      </c>
      <c r="Y2153" s="100">
        <f t="shared" si="153"/>
        <v>149.30816982872526</v>
      </c>
      <c r="Z2153">
        <v>0.40111000000000002</v>
      </c>
      <c r="AA2153" s="100">
        <f t="shared" si="154"/>
        <v>149.30816982872526</v>
      </c>
      <c r="AB2153">
        <v>0.25650400000000001</v>
      </c>
      <c r="AC2153">
        <v>-1</v>
      </c>
      <c r="AD2153">
        <v>4</v>
      </c>
      <c r="AE2153">
        <v>5</v>
      </c>
      <c r="AF2153" t="s">
        <v>222</v>
      </c>
      <c r="AG2153" s="99" t="s">
        <v>323</v>
      </c>
      <c r="AH2153">
        <v>1</v>
      </c>
      <c r="AI2153">
        <v>9</v>
      </c>
      <c r="AJ2153">
        <v>1</v>
      </c>
    </row>
    <row r="2154" spans="1:36" x14ac:dyDescent="0.2">
      <c r="A2154">
        <v>823464</v>
      </c>
      <c r="B2154" s="85">
        <v>46161</v>
      </c>
      <c r="C2154">
        <v>2026</v>
      </c>
      <c r="D2154">
        <v>5.3</v>
      </c>
      <c r="E2154">
        <v>8.5</v>
      </c>
      <c r="F2154">
        <v>-104.5</v>
      </c>
      <c r="G2154">
        <v>21</v>
      </c>
      <c r="H2154">
        <v>-131</v>
      </c>
      <c r="I2154">
        <v>0.56710000000000005</v>
      </c>
      <c r="J2154">
        <v>-136</v>
      </c>
      <c r="K2154">
        <v>-131</v>
      </c>
      <c r="L2154">
        <v>0.323198667</v>
      </c>
      <c r="M2154">
        <v>6</v>
      </c>
      <c r="N2154">
        <v>118</v>
      </c>
      <c r="O2154">
        <v>0.45871600000000001</v>
      </c>
      <c r="P2154">
        <v>123</v>
      </c>
      <c r="Q2154">
        <v>118</v>
      </c>
      <c r="R2154" s="99">
        <v>0.45556582600000001</v>
      </c>
      <c r="S2154" s="102">
        <f t="shared" si="151"/>
        <v>-119.50724635785129</v>
      </c>
      <c r="T2154" s="99">
        <v>0.51244652300000004</v>
      </c>
      <c r="U2154" s="102">
        <f t="shared" si="152"/>
        <v>105.10570576855922</v>
      </c>
      <c r="V2154">
        <v>0.60476300000000005</v>
      </c>
      <c r="W2154" s="100">
        <f t="shared" si="153"/>
        <v>-153.0127493124379</v>
      </c>
      <c r="X2154">
        <v>0.59229799999999999</v>
      </c>
      <c r="Y2154" s="100">
        <f t="shared" si="153"/>
        <v>-145.27718774987613</v>
      </c>
      <c r="Z2154">
        <v>0.59229799999999999</v>
      </c>
      <c r="AA2154" s="100">
        <f t="shared" si="154"/>
        <v>-145.27718774987613</v>
      </c>
      <c r="AB2154">
        <v>0.41710000000000003</v>
      </c>
      <c r="AC2154">
        <v>-1</v>
      </c>
      <c r="AD2154">
        <v>1</v>
      </c>
      <c r="AE2154">
        <v>4</v>
      </c>
      <c r="AF2154" t="s">
        <v>228</v>
      </c>
      <c r="AG2154" s="99" t="s">
        <v>324</v>
      </c>
      <c r="AH2154">
        <v>-1</v>
      </c>
      <c r="AI2154">
        <v>5</v>
      </c>
      <c r="AJ2154">
        <v>-1</v>
      </c>
    </row>
    <row r="2155" spans="1:36" x14ac:dyDescent="0.2">
      <c r="A2155">
        <v>823548</v>
      </c>
      <c r="B2155" s="85">
        <v>46161</v>
      </c>
      <c r="C2155">
        <v>2026</v>
      </c>
      <c r="D2155">
        <v>5.3</v>
      </c>
      <c r="E2155">
        <v>8.5</v>
      </c>
      <c r="F2155">
        <v>-106</v>
      </c>
      <c r="G2155">
        <v>19</v>
      </c>
      <c r="H2155">
        <v>-128</v>
      </c>
      <c r="I2155">
        <v>0.56140400000000001</v>
      </c>
      <c r="J2155">
        <v>-132</v>
      </c>
      <c r="K2155">
        <v>-128</v>
      </c>
      <c r="L2155">
        <v>0.32247815699999999</v>
      </c>
      <c r="M2155">
        <v>29</v>
      </c>
      <c r="N2155">
        <v>116</v>
      </c>
      <c r="O2155">
        <v>0.46296300000000001</v>
      </c>
      <c r="P2155">
        <v>119</v>
      </c>
      <c r="Q2155">
        <v>116</v>
      </c>
      <c r="R2155" s="99">
        <v>0.46521072899999999</v>
      </c>
      <c r="S2155" s="102">
        <f t="shared" si="151"/>
        <v>-114.95634938376493</v>
      </c>
      <c r="T2155" s="99">
        <v>0.59932270099999996</v>
      </c>
      <c r="U2155" s="102">
        <f t="shared" si="152"/>
        <v>149.5774036851536</v>
      </c>
      <c r="V2155">
        <v>0.54881100000000005</v>
      </c>
      <c r="W2155" s="100">
        <f t="shared" si="153"/>
        <v>-121.63660904853622</v>
      </c>
      <c r="X2155">
        <v>0.601823</v>
      </c>
      <c r="Y2155" s="100">
        <f t="shared" si="153"/>
        <v>-151.14459147565026</v>
      </c>
      <c r="Z2155">
        <v>0.601823</v>
      </c>
      <c r="AA2155" s="100">
        <f t="shared" si="154"/>
        <v>-151.14459147565026</v>
      </c>
      <c r="AB2155">
        <v>0.71140400000000004</v>
      </c>
      <c r="AC2155">
        <v>1</v>
      </c>
      <c r="AD2155">
        <v>5</v>
      </c>
      <c r="AE2155">
        <v>4</v>
      </c>
      <c r="AF2155" t="s">
        <v>222</v>
      </c>
      <c r="AG2155" s="99" t="s">
        <v>325</v>
      </c>
      <c r="AH2155">
        <v>1</v>
      </c>
      <c r="AI2155">
        <v>9</v>
      </c>
      <c r="AJ2155">
        <v>1</v>
      </c>
    </row>
    <row r="2156" spans="1:36" x14ac:dyDescent="0.2">
      <c r="A2156">
        <v>823704</v>
      </c>
      <c r="B2156" s="85">
        <v>46161</v>
      </c>
      <c r="C2156">
        <v>2026</v>
      </c>
      <c r="D2156">
        <v>5.3</v>
      </c>
      <c r="E2156">
        <v>8.5</v>
      </c>
      <c r="F2156">
        <v>-106</v>
      </c>
      <c r="G2156">
        <v>15</v>
      </c>
      <c r="H2156">
        <v>-121</v>
      </c>
      <c r="I2156">
        <v>0.54751099999999997</v>
      </c>
      <c r="J2156">
        <v>-111</v>
      </c>
      <c r="K2156">
        <v>-121</v>
      </c>
      <c r="L2156">
        <v>0.31912251699999999</v>
      </c>
      <c r="M2156">
        <v>12</v>
      </c>
      <c r="N2156">
        <v>109</v>
      </c>
      <c r="O2156">
        <v>0.47846899999999998</v>
      </c>
      <c r="P2156">
        <v>100</v>
      </c>
      <c r="Q2156">
        <v>109</v>
      </c>
      <c r="R2156" s="99">
        <v>0.48339470200000001</v>
      </c>
      <c r="S2156" s="102">
        <f t="shared" si="151"/>
        <v>-106.87028547532572</v>
      </c>
      <c r="T2156" s="99">
        <v>0.41717114199999999</v>
      </c>
      <c r="U2156" s="102">
        <f t="shared" si="152"/>
        <v>-139.70977359694746</v>
      </c>
      <c r="V2156">
        <v>0.5</v>
      </c>
      <c r="W2156" s="100">
        <f t="shared" si="153"/>
        <v>-100</v>
      </c>
      <c r="X2156">
        <v>0.5</v>
      </c>
      <c r="Y2156" s="100">
        <f t="shared" si="153"/>
        <v>-100</v>
      </c>
      <c r="Z2156">
        <v>0.5</v>
      </c>
      <c r="AA2156" s="100">
        <f t="shared" si="154"/>
        <v>-100</v>
      </c>
      <c r="AB2156">
        <v>0.397511</v>
      </c>
      <c r="AC2156">
        <v>-1</v>
      </c>
      <c r="AD2156">
        <v>1</v>
      </c>
      <c r="AE2156">
        <v>2</v>
      </c>
      <c r="AF2156" t="s">
        <v>222</v>
      </c>
      <c r="AG2156" s="99" t="s">
        <v>324</v>
      </c>
      <c r="AH2156">
        <v>-1</v>
      </c>
      <c r="AI2156">
        <v>3</v>
      </c>
      <c r="AJ2156">
        <v>-1</v>
      </c>
    </row>
    <row r="2157" spans="1:36" x14ac:dyDescent="0.2">
      <c r="A2157">
        <v>823865</v>
      </c>
      <c r="B2157" s="85">
        <v>46161</v>
      </c>
      <c r="C2157">
        <v>2026</v>
      </c>
      <c r="D2157">
        <v>5.3</v>
      </c>
      <c r="E2157">
        <v>8</v>
      </c>
      <c r="F2157">
        <v>-105</v>
      </c>
      <c r="G2157">
        <v>11</v>
      </c>
      <c r="H2157">
        <v>120</v>
      </c>
      <c r="I2157">
        <v>0.45454499999999998</v>
      </c>
      <c r="J2157">
        <v>124</v>
      </c>
      <c r="K2157">
        <v>120</v>
      </c>
      <c r="L2157">
        <v>0.35061088499999998</v>
      </c>
      <c r="M2157">
        <v>0</v>
      </c>
      <c r="N2157">
        <v>-132</v>
      </c>
      <c r="O2157">
        <v>0.56896599999999997</v>
      </c>
      <c r="P2157">
        <v>-136</v>
      </c>
      <c r="Q2157">
        <v>-132</v>
      </c>
      <c r="R2157" s="99">
        <v>0.51284834099999999</v>
      </c>
      <c r="S2157" s="102">
        <f t="shared" si="151"/>
        <v>105.2748834013516</v>
      </c>
      <c r="T2157" s="99">
        <v>0.51232185299999999</v>
      </c>
      <c r="U2157" s="102">
        <f t="shared" si="152"/>
        <v>105.05327256339005</v>
      </c>
      <c r="V2157">
        <v>0.64338799999999996</v>
      </c>
      <c r="W2157" s="100">
        <f t="shared" si="153"/>
        <v>-180.41681154868593</v>
      </c>
      <c r="X2157">
        <v>0.46200200000000002</v>
      </c>
      <c r="Y2157" s="100">
        <f t="shared" si="153"/>
        <v>116.44927944034873</v>
      </c>
      <c r="Z2157">
        <v>0.46200200000000002</v>
      </c>
      <c r="AA2157" s="100">
        <f t="shared" si="154"/>
        <v>116.44927944034873</v>
      </c>
      <c r="AB2157">
        <v>0.30454500000000001</v>
      </c>
      <c r="AC2157">
        <v>-1</v>
      </c>
      <c r="AD2157">
        <v>4</v>
      </c>
      <c r="AE2157">
        <v>8</v>
      </c>
      <c r="AF2157" t="s">
        <v>227</v>
      </c>
      <c r="AG2157" s="99" t="s">
        <v>323</v>
      </c>
      <c r="AH2157">
        <v>1</v>
      </c>
      <c r="AI2157">
        <v>12</v>
      </c>
      <c r="AJ2157">
        <v>1</v>
      </c>
    </row>
    <row r="2158" spans="1:36" x14ac:dyDescent="0.2">
      <c r="A2158">
        <v>824033</v>
      </c>
      <c r="B2158" s="85">
        <v>46161</v>
      </c>
      <c r="C2158">
        <v>2026</v>
      </c>
      <c r="D2158">
        <v>5.3</v>
      </c>
      <c r="E2158">
        <v>9</v>
      </c>
      <c r="F2158">
        <v>-105</v>
      </c>
      <c r="G2158">
        <v>4</v>
      </c>
      <c r="H2158">
        <v>-132</v>
      </c>
      <c r="I2158">
        <v>0.56896599999999997</v>
      </c>
      <c r="J2158">
        <v>-127</v>
      </c>
      <c r="K2158">
        <v>-132</v>
      </c>
      <c r="L2158">
        <v>0.34782608700000001</v>
      </c>
      <c r="M2158">
        <v>20</v>
      </c>
      <c r="N2158">
        <v>119</v>
      </c>
      <c r="O2158">
        <v>0.456621</v>
      </c>
      <c r="P2158">
        <v>115</v>
      </c>
      <c r="Q2158">
        <v>119</v>
      </c>
      <c r="R2158" s="99">
        <v>0.52274575300000004</v>
      </c>
      <c r="S2158" s="102">
        <f t="shared" si="151"/>
        <v>109.53192271958976</v>
      </c>
      <c r="T2158" s="99">
        <v>0.46897501200000002</v>
      </c>
      <c r="U2158" s="102">
        <f t="shared" si="152"/>
        <v>-113.23097700565758</v>
      </c>
      <c r="V2158">
        <v>0.56030800000000003</v>
      </c>
      <c r="W2158" s="100">
        <f t="shared" si="153"/>
        <v>-127.4319296234637</v>
      </c>
      <c r="X2158">
        <v>0.49125999999999997</v>
      </c>
      <c r="Y2158" s="100">
        <f t="shared" si="153"/>
        <v>103.5581972886048</v>
      </c>
      <c r="Z2158">
        <v>0.49125999999999997</v>
      </c>
      <c r="AA2158" s="100">
        <f t="shared" si="154"/>
        <v>103.5581972886048</v>
      </c>
      <c r="AB2158">
        <v>0.41896600000000001</v>
      </c>
      <c r="AC2158">
        <v>-1</v>
      </c>
      <c r="AD2158">
        <v>6</v>
      </c>
      <c r="AE2158">
        <v>14</v>
      </c>
      <c r="AF2158" t="s">
        <v>223</v>
      </c>
      <c r="AG2158" s="99" t="s">
        <v>324</v>
      </c>
      <c r="AH2158">
        <v>-1</v>
      </c>
      <c r="AI2158">
        <v>20</v>
      </c>
      <c r="AJ2158">
        <v>1</v>
      </c>
    </row>
    <row r="2159" spans="1:36" x14ac:dyDescent="0.2">
      <c r="A2159">
        <v>824112</v>
      </c>
      <c r="B2159" s="85">
        <v>46161</v>
      </c>
      <c r="C2159">
        <v>2026</v>
      </c>
      <c r="D2159">
        <v>5.3</v>
      </c>
      <c r="E2159">
        <v>8.5</v>
      </c>
      <c r="F2159">
        <v>-106</v>
      </c>
      <c r="G2159">
        <v>13</v>
      </c>
      <c r="H2159">
        <v>-121</v>
      </c>
      <c r="I2159">
        <v>0.54751099999999997</v>
      </c>
      <c r="J2159">
        <v>-111</v>
      </c>
      <c r="K2159">
        <v>-121</v>
      </c>
      <c r="L2159">
        <v>0.32365466500000001</v>
      </c>
      <c r="M2159">
        <v>3</v>
      </c>
      <c r="N2159">
        <v>109</v>
      </c>
      <c r="O2159">
        <v>0.47846899999999998</v>
      </c>
      <c r="P2159">
        <v>100</v>
      </c>
      <c r="Q2159">
        <v>109</v>
      </c>
      <c r="R2159" s="99">
        <v>0.51387107899999995</v>
      </c>
      <c r="S2159" s="102">
        <f t="shared" si="151"/>
        <v>105.70674913620289</v>
      </c>
      <c r="T2159" s="99">
        <v>0.57356789799999996</v>
      </c>
      <c r="U2159" s="102">
        <f t="shared" si="152"/>
        <v>134.50392109550887</v>
      </c>
      <c r="V2159">
        <v>0.5</v>
      </c>
      <c r="W2159" s="100">
        <f t="shared" si="153"/>
        <v>-100</v>
      </c>
      <c r="X2159">
        <v>0.5</v>
      </c>
      <c r="Y2159" s="100">
        <f t="shared" si="153"/>
        <v>-100</v>
      </c>
      <c r="Z2159">
        <v>0.5</v>
      </c>
      <c r="AA2159" s="100">
        <f t="shared" si="154"/>
        <v>-100</v>
      </c>
      <c r="AB2159">
        <v>0.397511</v>
      </c>
      <c r="AC2159">
        <v>-1</v>
      </c>
      <c r="AD2159">
        <v>1</v>
      </c>
      <c r="AE2159">
        <v>7</v>
      </c>
      <c r="AF2159" t="s">
        <v>224</v>
      </c>
      <c r="AG2159" s="99" t="s">
        <v>324</v>
      </c>
      <c r="AH2159">
        <v>-1</v>
      </c>
      <c r="AI2159">
        <v>8</v>
      </c>
      <c r="AJ2159">
        <v>-1</v>
      </c>
    </row>
    <row r="2160" spans="1:36" x14ac:dyDescent="0.2">
      <c r="A2160">
        <v>824276</v>
      </c>
      <c r="B2160" s="85">
        <v>46161</v>
      </c>
      <c r="C2160">
        <v>2026</v>
      </c>
      <c r="D2160">
        <v>5.3</v>
      </c>
      <c r="E2160">
        <v>8</v>
      </c>
      <c r="F2160">
        <v>-104.5</v>
      </c>
      <c r="G2160">
        <v>10</v>
      </c>
      <c r="H2160">
        <v>139</v>
      </c>
      <c r="I2160">
        <v>0.41841</v>
      </c>
      <c r="J2160">
        <v>116</v>
      </c>
      <c r="K2160">
        <v>139</v>
      </c>
      <c r="L2160">
        <v>0.34727845299999999</v>
      </c>
      <c r="M2160">
        <v>7</v>
      </c>
      <c r="N2160">
        <v>-152</v>
      </c>
      <c r="O2160">
        <v>0.60317500000000002</v>
      </c>
      <c r="P2160">
        <v>-127</v>
      </c>
      <c r="Q2160">
        <v>-152</v>
      </c>
      <c r="R2160" s="99">
        <v>0.50928186799999997</v>
      </c>
      <c r="S2160" s="102">
        <f t="shared" si="151"/>
        <v>103.78297331796982</v>
      </c>
      <c r="T2160" s="99">
        <v>0.59663713600000001</v>
      </c>
      <c r="U2160" s="102">
        <f t="shared" si="152"/>
        <v>147.91573276810132</v>
      </c>
      <c r="V2160">
        <v>0.52363599999999999</v>
      </c>
      <c r="W2160" s="100">
        <f t="shared" si="153"/>
        <v>-109.92350387518788</v>
      </c>
      <c r="X2160">
        <v>0.51367399999999996</v>
      </c>
      <c r="Y2160" s="100">
        <f t="shared" si="153"/>
        <v>-105.62338842669318</v>
      </c>
      <c r="Z2160">
        <v>0.51367399999999996</v>
      </c>
      <c r="AA2160" s="100">
        <f t="shared" si="154"/>
        <v>-105.62338842669318</v>
      </c>
      <c r="AB2160">
        <v>0.26840999999999998</v>
      </c>
      <c r="AC2160">
        <v>-1</v>
      </c>
      <c r="AD2160">
        <v>3</v>
      </c>
      <c r="AE2160">
        <v>4</v>
      </c>
      <c r="AF2160" t="s">
        <v>222</v>
      </c>
      <c r="AG2160" s="99" t="s">
        <v>323</v>
      </c>
      <c r="AH2160">
        <v>1</v>
      </c>
      <c r="AI2160">
        <v>7</v>
      </c>
      <c r="AJ2160">
        <v>-1</v>
      </c>
    </row>
    <row r="2161" spans="1:36" x14ac:dyDescent="0.2">
      <c r="A2161">
        <v>824356</v>
      </c>
      <c r="B2161" s="85">
        <v>46161</v>
      </c>
      <c r="C2161">
        <v>2026</v>
      </c>
      <c r="D2161">
        <v>5.3</v>
      </c>
      <c r="E2161">
        <v>8.5</v>
      </c>
      <c r="F2161">
        <v>-106</v>
      </c>
      <c r="G2161">
        <v>8</v>
      </c>
      <c r="H2161">
        <v>-121</v>
      </c>
      <c r="I2161">
        <v>0.54751099999999997</v>
      </c>
      <c r="J2161">
        <v>-111</v>
      </c>
      <c r="K2161">
        <v>-121</v>
      </c>
      <c r="L2161">
        <v>0.37799862899999997</v>
      </c>
      <c r="M2161">
        <v>28</v>
      </c>
      <c r="N2161">
        <v>109</v>
      </c>
      <c r="O2161">
        <v>0.47846899999999998</v>
      </c>
      <c r="P2161">
        <v>100</v>
      </c>
      <c r="Q2161">
        <v>109</v>
      </c>
      <c r="R2161" s="99">
        <v>0.521707951</v>
      </c>
      <c r="S2161" s="102">
        <f t="shared" si="151"/>
        <v>109.07727863985461</v>
      </c>
      <c r="T2161" s="99">
        <v>0.528895106</v>
      </c>
      <c r="U2161" s="102">
        <f t="shared" si="152"/>
        <v>112.26695216628337</v>
      </c>
      <c r="V2161">
        <v>0.5</v>
      </c>
      <c r="W2161" s="100">
        <f t="shared" si="153"/>
        <v>-100</v>
      </c>
      <c r="X2161">
        <v>0.5</v>
      </c>
      <c r="Y2161" s="100">
        <f t="shared" si="153"/>
        <v>-100</v>
      </c>
      <c r="Z2161">
        <v>0.5</v>
      </c>
      <c r="AA2161" s="100">
        <f t="shared" si="154"/>
        <v>-100</v>
      </c>
      <c r="AB2161">
        <v>0.397511</v>
      </c>
      <c r="AC2161">
        <v>-1</v>
      </c>
      <c r="AD2161">
        <v>0</v>
      </c>
      <c r="AE2161">
        <v>10</v>
      </c>
      <c r="AF2161" t="s">
        <v>229</v>
      </c>
      <c r="AG2161" s="99" t="s">
        <v>324</v>
      </c>
      <c r="AH2161">
        <v>-1</v>
      </c>
      <c r="AI2161">
        <v>10</v>
      </c>
      <c r="AJ2161">
        <v>1</v>
      </c>
    </row>
    <row r="2162" spans="1:36" x14ac:dyDescent="0.2">
      <c r="A2162">
        <v>824677</v>
      </c>
      <c r="B2162" s="85">
        <v>46161</v>
      </c>
      <c r="C2162">
        <v>2026</v>
      </c>
      <c r="D2162">
        <v>5.3</v>
      </c>
      <c r="E2162">
        <v>7.5</v>
      </c>
      <c r="F2162">
        <v>-104</v>
      </c>
      <c r="G2162">
        <v>5</v>
      </c>
      <c r="H2162">
        <v>106</v>
      </c>
      <c r="I2162">
        <v>0.48543700000000001</v>
      </c>
      <c r="J2162">
        <v>102</v>
      </c>
      <c r="K2162">
        <v>106</v>
      </c>
      <c r="L2162">
        <v>0.31173380000000001</v>
      </c>
      <c r="M2162">
        <v>17</v>
      </c>
      <c r="N2162">
        <v>-116</v>
      </c>
      <c r="O2162">
        <v>0.53703699999999999</v>
      </c>
      <c r="P2162">
        <v>-112</v>
      </c>
      <c r="Q2162">
        <v>-116</v>
      </c>
      <c r="R2162" s="99">
        <v>0.52731725799999996</v>
      </c>
      <c r="S2162" s="102">
        <f t="shared" si="151"/>
        <v>111.55839025745516</v>
      </c>
      <c r="T2162" s="99">
        <v>0.54471496100000005</v>
      </c>
      <c r="U2162" s="102">
        <f t="shared" si="152"/>
        <v>119.64262260768031</v>
      </c>
      <c r="V2162">
        <v>0.53437999999999997</v>
      </c>
      <c r="W2162" s="100">
        <f t="shared" si="153"/>
        <v>-114.7674068983291</v>
      </c>
      <c r="X2162">
        <v>0.56938100000000003</v>
      </c>
      <c r="Y2162" s="100">
        <f t="shared" si="153"/>
        <v>-132.22384520887377</v>
      </c>
      <c r="Z2162">
        <v>0.56938100000000003</v>
      </c>
      <c r="AA2162" s="100">
        <f t="shared" si="154"/>
        <v>-132.22384520887377</v>
      </c>
      <c r="AB2162">
        <v>0.33543699999999999</v>
      </c>
      <c r="AC2162">
        <v>-1</v>
      </c>
      <c r="AD2162">
        <v>2</v>
      </c>
      <c r="AE2162">
        <v>5</v>
      </c>
      <c r="AF2162" t="s">
        <v>228</v>
      </c>
      <c r="AG2162" s="99" t="s">
        <v>323</v>
      </c>
      <c r="AH2162">
        <v>1</v>
      </c>
      <c r="AI2162">
        <v>7</v>
      </c>
      <c r="AJ2162">
        <v>-1</v>
      </c>
    </row>
    <row r="2163" spans="1:36" x14ac:dyDescent="0.2">
      <c r="A2163">
        <v>825086</v>
      </c>
      <c r="B2163" s="85">
        <v>46161</v>
      </c>
      <c r="C2163">
        <v>2026</v>
      </c>
      <c r="D2163">
        <v>5.3</v>
      </c>
      <c r="E2163">
        <v>8.5</v>
      </c>
      <c r="F2163">
        <v>-104.5</v>
      </c>
      <c r="G2163">
        <v>1</v>
      </c>
      <c r="H2163">
        <v>-123</v>
      </c>
      <c r="I2163">
        <v>0.55157</v>
      </c>
      <c r="J2163">
        <v>-117</v>
      </c>
      <c r="K2163">
        <v>-123</v>
      </c>
      <c r="L2163">
        <v>0.340368381</v>
      </c>
      <c r="M2163">
        <v>25</v>
      </c>
      <c r="N2163">
        <v>111</v>
      </c>
      <c r="O2163">
        <v>0.47393400000000002</v>
      </c>
      <c r="P2163">
        <v>106</v>
      </c>
      <c r="Q2163">
        <v>111</v>
      </c>
      <c r="R2163" s="99">
        <v>0.485557509</v>
      </c>
      <c r="S2163" s="102">
        <f t="shared" si="151"/>
        <v>-105.94882819534361</v>
      </c>
      <c r="T2163" s="99">
        <v>0.50083657800000003</v>
      </c>
      <c r="U2163" s="102">
        <f t="shared" si="152"/>
        <v>100.33519202855375</v>
      </c>
      <c r="V2163">
        <v>0.53413600000000006</v>
      </c>
      <c r="W2163" s="100">
        <f t="shared" si="153"/>
        <v>-114.65492074940329</v>
      </c>
      <c r="X2163">
        <v>0.56065900000000002</v>
      </c>
      <c r="Y2163" s="100">
        <f t="shared" si="153"/>
        <v>-127.61363041464375</v>
      </c>
      <c r="Z2163">
        <v>0.56065900000000002</v>
      </c>
      <c r="AA2163" s="100">
        <f t="shared" si="154"/>
        <v>-127.61363041464375</v>
      </c>
      <c r="AB2163">
        <v>0.70157000000000003</v>
      </c>
      <c r="AC2163">
        <v>1</v>
      </c>
      <c r="AD2163">
        <v>5</v>
      </c>
      <c r="AE2163">
        <v>3</v>
      </c>
      <c r="AF2163" t="s">
        <v>225</v>
      </c>
      <c r="AG2163" s="99" t="s">
        <v>325</v>
      </c>
      <c r="AH2163">
        <v>1</v>
      </c>
      <c r="AI2163">
        <v>8</v>
      </c>
      <c r="AJ2163">
        <v>-1</v>
      </c>
    </row>
    <row r="2164" spans="1:36" x14ac:dyDescent="0.2">
      <c r="A2164">
        <v>822735</v>
      </c>
      <c r="B2164" s="85">
        <v>46162</v>
      </c>
      <c r="C2164">
        <v>2026</v>
      </c>
      <c r="D2164">
        <v>5.3</v>
      </c>
      <c r="E2164">
        <v>9.5</v>
      </c>
      <c r="F2164">
        <v>-102</v>
      </c>
      <c r="G2164">
        <v>16</v>
      </c>
      <c r="H2164">
        <v>110</v>
      </c>
      <c r="I2164">
        <v>0.47619</v>
      </c>
      <c r="J2164">
        <v>112</v>
      </c>
      <c r="K2164">
        <v>110</v>
      </c>
      <c r="L2164">
        <v>0.34988272100000001</v>
      </c>
      <c r="M2164">
        <v>18</v>
      </c>
      <c r="N2164">
        <v>-130</v>
      </c>
      <c r="O2164">
        <v>0.56521699999999997</v>
      </c>
      <c r="P2164">
        <v>-132</v>
      </c>
      <c r="Q2164">
        <v>-130</v>
      </c>
      <c r="R2164" s="99">
        <v>0.49095792599999999</v>
      </c>
      <c r="S2164" s="102">
        <f t="shared" si="151"/>
        <v>-103.6834415012581</v>
      </c>
      <c r="T2164" s="99">
        <v>0.59253519499999996</v>
      </c>
      <c r="U2164" s="102">
        <f t="shared" si="152"/>
        <v>145.41996946214775</v>
      </c>
      <c r="V2164">
        <v>0.5</v>
      </c>
      <c r="W2164" s="100">
        <f t="shared" si="153"/>
        <v>-100</v>
      </c>
      <c r="X2164">
        <v>0.5</v>
      </c>
      <c r="Y2164" s="100">
        <f t="shared" si="153"/>
        <v>-100</v>
      </c>
      <c r="Z2164">
        <v>0.5</v>
      </c>
      <c r="AA2164" s="100">
        <f t="shared" si="154"/>
        <v>-100</v>
      </c>
      <c r="AB2164">
        <v>0.62619000000000002</v>
      </c>
      <c r="AC2164">
        <v>1</v>
      </c>
      <c r="AD2164">
        <v>8</v>
      </c>
      <c r="AE2164">
        <v>4</v>
      </c>
      <c r="AF2164" t="s">
        <v>227</v>
      </c>
      <c r="AG2164" s="99" t="s">
        <v>326</v>
      </c>
      <c r="AH2164">
        <v>-1</v>
      </c>
      <c r="AI2164">
        <v>12</v>
      </c>
      <c r="AJ2164">
        <v>1</v>
      </c>
    </row>
    <row r="2165" spans="1:36" x14ac:dyDescent="0.2">
      <c r="A2165">
        <v>822977</v>
      </c>
      <c r="B2165" s="85">
        <v>46162</v>
      </c>
      <c r="C2165">
        <v>2026</v>
      </c>
      <c r="D2165">
        <v>5.3</v>
      </c>
      <c r="E2165">
        <v>8.5</v>
      </c>
      <c r="F2165">
        <v>-104.5</v>
      </c>
      <c r="G2165">
        <v>27</v>
      </c>
      <c r="H2165">
        <v>-109</v>
      </c>
      <c r="I2165">
        <v>0.52153099999999997</v>
      </c>
      <c r="J2165">
        <v>-125</v>
      </c>
      <c r="K2165">
        <v>-109</v>
      </c>
      <c r="L2165">
        <v>0.32069846699999999</v>
      </c>
      <c r="M2165">
        <v>2</v>
      </c>
      <c r="N2165">
        <v>-101</v>
      </c>
      <c r="O2165">
        <v>0.50248800000000005</v>
      </c>
      <c r="P2165">
        <v>115</v>
      </c>
      <c r="Q2165">
        <v>-101</v>
      </c>
      <c r="R2165" s="99">
        <v>0.44509633999999998</v>
      </c>
      <c r="S2165" s="102">
        <f t="shared" si="151"/>
        <v>-124.67046123093262</v>
      </c>
      <c r="T2165" s="99">
        <v>0.54752757100000005</v>
      </c>
      <c r="U2165" s="102">
        <f t="shared" si="152"/>
        <v>121.00794123745385</v>
      </c>
      <c r="V2165">
        <v>0.52595899999999995</v>
      </c>
      <c r="W2165" s="100">
        <f t="shared" si="153"/>
        <v>-110.952217213279</v>
      </c>
      <c r="X2165">
        <v>0.56057999999999997</v>
      </c>
      <c r="Y2165" s="100">
        <f t="shared" si="153"/>
        <v>-127.57270948067907</v>
      </c>
      <c r="Z2165">
        <v>0.56057999999999997</v>
      </c>
      <c r="AA2165" s="100">
        <f t="shared" si="154"/>
        <v>-127.57270948067907</v>
      </c>
      <c r="AB2165">
        <v>0.67153099999999999</v>
      </c>
      <c r="AC2165">
        <v>1</v>
      </c>
      <c r="AD2165">
        <v>5</v>
      </c>
      <c r="AE2165">
        <v>3</v>
      </c>
      <c r="AF2165" t="s">
        <v>225</v>
      </c>
      <c r="AG2165" s="99" t="s">
        <v>325</v>
      </c>
      <c r="AH2165">
        <v>1</v>
      </c>
      <c r="AI2165">
        <v>8</v>
      </c>
      <c r="AJ2165">
        <v>-1</v>
      </c>
    </row>
    <row r="2166" spans="1:36" x14ac:dyDescent="0.2">
      <c r="A2166">
        <v>823057</v>
      </c>
      <c r="B2166" s="85">
        <v>46162</v>
      </c>
      <c r="C2166">
        <v>2026</v>
      </c>
      <c r="D2166">
        <v>5.3</v>
      </c>
      <c r="E2166">
        <v>7.5</v>
      </c>
      <c r="F2166">
        <v>-104.5</v>
      </c>
      <c r="G2166">
        <v>26</v>
      </c>
      <c r="H2166">
        <v>-110</v>
      </c>
      <c r="I2166">
        <v>0.52381</v>
      </c>
      <c r="J2166">
        <v>-111</v>
      </c>
      <c r="K2166">
        <v>-110</v>
      </c>
      <c r="L2166">
        <v>0.33921411400000001</v>
      </c>
      <c r="M2166">
        <v>22</v>
      </c>
      <c r="N2166">
        <v>-101</v>
      </c>
      <c r="O2166">
        <v>0.50248800000000005</v>
      </c>
      <c r="P2166">
        <v>100</v>
      </c>
      <c r="Q2166">
        <v>-101</v>
      </c>
      <c r="R2166" s="99">
        <v>0.49624553300000002</v>
      </c>
      <c r="S2166" s="102">
        <f t="shared" si="151"/>
        <v>-101.51314893548877</v>
      </c>
      <c r="T2166" s="99">
        <v>0.51907006</v>
      </c>
      <c r="U2166" s="102">
        <f t="shared" si="152"/>
        <v>107.93049399253454</v>
      </c>
      <c r="V2166">
        <v>0.55044599999999999</v>
      </c>
      <c r="W2166" s="100">
        <f t="shared" si="153"/>
        <v>-122.44268764152915</v>
      </c>
      <c r="X2166">
        <v>0.55162199999999995</v>
      </c>
      <c r="Y2166" s="100">
        <f t="shared" si="153"/>
        <v>-123.02610743613644</v>
      </c>
      <c r="Z2166">
        <v>0.55162199999999995</v>
      </c>
      <c r="AA2166" s="100">
        <f t="shared" si="154"/>
        <v>-123.02610743613644</v>
      </c>
      <c r="AB2166">
        <v>0.37380999999999998</v>
      </c>
      <c r="AC2166">
        <v>-1</v>
      </c>
      <c r="AD2166">
        <v>0</v>
      </c>
      <c r="AE2166">
        <v>7</v>
      </c>
      <c r="AF2166" t="s">
        <v>226</v>
      </c>
      <c r="AG2166" s="99" t="s">
        <v>324</v>
      </c>
      <c r="AH2166">
        <v>-1</v>
      </c>
      <c r="AI2166">
        <v>7</v>
      </c>
      <c r="AJ2166">
        <v>-1</v>
      </c>
    </row>
    <row r="2167" spans="1:36" x14ac:dyDescent="0.2">
      <c r="A2167">
        <v>823134</v>
      </c>
      <c r="B2167" s="85">
        <v>46162</v>
      </c>
      <c r="C2167">
        <v>2026</v>
      </c>
      <c r="D2167">
        <v>5.3</v>
      </c>
      <c r="E2167">
        <v>7.5</v>
      </c>
      <c r="F2167">
        <v>-104</v>
      </c>
      <c r="G2167">
        <v>24</v>
      </c>
      <c r="H2167">
        <v>-135</v>
      </c>
      <c r="I2167">
        <v>0.57446799999999998</v>
      </c>
      <c r="J2167">
        <v>-142</v>
      </c>
      <c r="K2167">
        <v>-135</v>
      </c>
      <c r="L2167">
        <v>0.30915287200000002</v>
      </c>
      <c r="M2167">
        <v>9</v>
      </c>
      <c r="N2167">
        <v>122</v>
      </c>
      <c r="O2167">
        <v>0.45045000000000002</v>
      </c>
      <c r="P2167">
        <v>131</v>
      </c>
      <c r="Q2167">
        <v>122</v>
      </c>
      <c r="R2167" s="99">
        <v>0.50432934799999996</v>
      </c>
      <c r="S2167" s="102">
        <f t="shared" si="151"/>
        <v>101.74686477100524</v>
      </c>
      <c r="T2167" s="99">
        <v>0.502455824</v>
      </c>
      <c r="U2167" s="102">
        <f t="shared" si="152"/>
        <v>100.98717827218621</v>
      </c>
      <c r="V2167">
        <v>0.63577300000000003</v>
      </c>
      <c r="W2167" s="100">
        <f t="shared" si="153"/>
        <v>-174.55405557523196</v>
      </c>
      <c r="X2167">
        <v>0.58740099999999995</v>
      </c>
      <c r="Y2167" s="100">
        <f t="shared" si="153"/>
        <v>-142.36607456634647</v>
      </c>
      <c r="Z2167">
        <v>0.58740099999999995</v>
      </c>
      <c r="AA2167" s="100">
        <f t="shared" si="154"/>
        <v>-142.36607456634647</v>
      </c>
      <c r="AB2167">
        <v>0.724468</v>
      </c>
      <c r="AC2167">
        <v>1</v>
      </c>
      <c r="AD2167">
        <v>5</v>
      </c>
      <c r="AE2167">
        <v>4</v>
      </c>
      <c r="AF2167" t="s">
        <v>222</v>
      </c>
      <c r="AG2167" s="99" t="s">
        <v>325</v>
      </c>
      <c r="AH2167">
        <v>1</v>
      </c>
      <c r="AI2167">
        <v>9</v>
      </c>
      <c r="AJ2167">
        <v>1</v>
      </c>
    </row>
    <row r="2168" spans="1:36" x14ac:dyDescent="0.2">
      <c r="A2168">
        <v>823462</v>
      </c>
      <c r="B2168" s="85">
        <v>46162</v>
      </c>
      <c r="C2168">
        <v>2026</v>
      </c>
      <c r="D2168">
        <v>5.3</v>
      </c>
      <c r="E2168">
        <v>9.5</v>
      </c>
      <c r="F2168">
        <v>-106</v>
      </c>
      <c r="G2168">
        <v>21</v>
      </c>
      <c r="H2168">
        <v>-144</v>
      </c>
      <c r="I2168">
        <v>0.59016400000000002</v>
      </c>
      <c r="J2168">
        <v>-138</v>
      </c>
      <c r="K2168">
        <v>-144</v>
      </c>
      <c r="L2168">
        <v>0.323198667</v>
      </c>
      <c r="M2168">
        <v>6</v>
      </c>
      <c r="N2168">
        <v>130</v>
      </c>
      <c r="O2168">
        <v>0.43478299999999998</v>
      </c>
      <c r="P2168">
        <v>125</v>
      </c>
      <c r="Q2168">
        <v>130</v>
      </c>
      <c r="R2168" s="99">
        <v>0.45520862200000001</v>
      </c>
      <c r="S2168" s="102">
        <f t="shared" si="151"/>
        <v>-119.67949455931</v>
      </c>
      <c r="T2168" s="99">
        <v>0.47798437100000002</v>
      </c>
      <c r="U2168" s="102">
        <f t="shared" si="152"/>
        <v>-109.21186144808068</v>
      </c>
      <c r="V2168">
        <v>0.57835899999999996</v>
      </c>
      <c r="W2168" s="100">
        <f t="shared" si="153"/>
        <v>-137.16858654637474</v>
      </c>
      <c r="X2168">
        <v>0.59302200000000005</v>
      </c>
      <c r="Y2168" s="100">
        <f t="shared" si="153"/>
        <v>-145.71352751254369</v>
      </c>
      <c r="Z2168">
        <v>0.59302200000000005</v>
      </c>
      <c r="AA2168" s="100">
        <f t="shared" si="154"/>
        <v>-145.71352751254369</v>
      </c>
      <c r="AB2168">
        <v>0.440164</v>
      </c>
      <c r="AC2168">
        <v>-1</v>
      </c>
      <c r="AD2168">
        <v>4</v>
      </c>
      <c r="AE2168">
        <v>9</v>
      </c>
      <c r="AF2168" t="s">
        <v>230</v>
      </c>
      <c r="AG2168" s="99" t="s">
        <v>324</v>
      </c>
      <c r="AH2168">
        <v>-1</v>
      </c>
      <c r="AI2168">
        <v>13</v>
      </c>
      <c r="AJ2168">
        <v>1</v>
      </c>
    </row>
    <row r="2169" spans="1:36" x14ac:dyDescent="0.2">
      <c r="A2169">
        <v>823703</v>
      </c>
      <c r="B2169" s="85">
        <v>46162</v>
      </c>
      <c r="C2169">
        <v>2026</v>
      </c>
      <c r="D2169">
        <v>5.3</v>
      </c>
      <c r="E2169">
        <v>7.5</v>
      </c>
      <c r="F2169">
        <v>-106</v>
      </c>
      <c r="G2169">
        <v>15</v>
      </c>
      <c r="H2169">
        <v>-133</v>
      </c>
      <c r="I2169">
        <v>0.57081499999999996</v>
      </c>
      <c r="J2169">
        <v>-141</v>
      </c>
      <c r="K2169">
        <v>-133</v>
      </c>
      <c r="L2169">
        <v>0.31912251699999999</v>
      </c>
      <c r="M2169">
        <v>12</v>
      </c>
      <c r="N2169">
        <v>120</v>
      </c>
      <c r="O2169">
        <v>0.45454499999999998</v>
      </c>
      <c r="P2169">
        <v>130</v>
      </c>
      <c r="Q2169">
        <v>120</v>
      </c>
      <c r="R2169" s="99">
        <v>0.48329958000000001</v>
      </c>
      <c r="S2169" s="102">
        <f t="shared" si="151"/>
        <v>-106.91100124688711</v>
      </c>
      <c r="T2169" s="99">
        <v>0.43843563099999999</v>
      </c>
      <c r="U2169" s="102">
        <f t="shared" si="152"/>
        <v>-128.08365226137383</v>
      </c>
      <c r="V2169">
        <v>0.62154600000000004</v>
      </c>
      <c r="W2169" s="100">
        <f t="shared" si="153"/>
        <v>-164.2329054521818</v>
      </c>
      <c r="X2169">
        <v>0.549736</v>
      </c>
      <c r="Y2169" s="100">
        <f t="shared" si="153"/>
        <v>-122.09192829095818</v>
      </c>
      <c r="Z2169">
        <v>0.549736</v>
      </c>
      <c r="AA2169" s="100">
        <f t="shared" si="154"/>
        <v>-122.09192829095818</v>
      </c>
      <c r="AB2169">
        <v>0.72081499999999998</v>
      </c>
      <c r="AC2169">
        <v>1</v>
      </c>
      <c r="AD2169">
        <v>4</v>
      </c>
      <c r="AE2169">
        <v>1</v>
      </c>
      <c r="AF2169" t="s">
        <v>228</v>
      </c>
      <c r="AG2169" s="99" t="s">
        <v>325</v>
      </c>
      <c r="AH2169">
        <v>1</v>
      </c>
      <c r="AI2169">
        <v>5</v>
      </c>
      <c r="AJ2169">
        <v>-1</v>
      </c>
    </row>
    <row r="2170" spans="1:36" x14ac:dyDescent="0.2">
      <c r="A2170">
        <v>824032</v>
      </c>
      <c r="B2170" s="85">
        <v>46162</v>
      </c>
      <c r="C2170">
        <v>2026</v>
      </c>
      <c r="D2170">
        <v>5.3</v>
      </c>
      <c r="E2170">
        <v>9.5</v>
      </c>
      <c r="F2170">
        <v>-105</v>
      </c>
      <c r="G2170">
        <v>4</v>
      </c>
      <c r="H2170">
        <v>116</v>
      </c>
      <c r="I2170">
        <v>0.46296300000000001</v>
      </c>
      <c r="J2170">
        <v>110</v>
      </c>
      <c r="K2170">
        <v>116</v>
      </c>
      <c r="L2170">
        <v>0.34782608700000001</v>
      </c>
      <c r="M2170">
        <v>20</v>
      </c>
      <c r="N2170">
        <v>-125</v>
      </c>
      <c r="O2170">
        <v>0.55555600000000005</v>
      </c>
      <c r="P2170">
        <v>-119</v>
      </c>
      <c r="Q2170">
        <v>-125</v>
      </c>
      <c r="R2170" s="99">
        <v>0.52564955400000002</v>
      </c>
      <c r="S2170" s="102">
        <f t="shared" ref="S2170:S2223" si="155">IF(R2170&lt;0.5,((1-R2170)/(1-(1-R2170))*-100),(1-(1-R2170))/(1-R2170)*100)</f>
        <v>110.8146009838473</v>
      </c>
      <c r="T2170" s="99">
        <v>0.54095131299999999</v>
      </c>
      <c r="U2170" s="102">
        <f t="shared" ref="U2170:U2223" si="156">IF(T2170&lt;0.5,((1-T2170)/(1-(1-T2170))*-100),(1-(1-T2170))/(1-T2170)*100)</f>
        <v>117.8418168528603</v>
      </c>
      <c r="V2170">
        <v>0.51501300000000005</v>
      </c>
      <c r="W2170" s="100">
        <f t="shared" ref="W2170:Y2223" si="157">IF(V2170&lt;0.5,100*(1-V2170)/V2170,-100*(V2170/(1-V2170)))</f>
        <v>-106.19109378189522</v>
      </c>
      <c r="X2170">
        <v>0.49474499999999999</v>
      </c>
      <c r="Y2170" s="100">
        <f t="shared" si="157"/>
        <v>102.12432667333677</v>
      </c>
      <c r="Z2170">
        <v>0.49474499999999999</v>
      </c>
      <c r="AA2170" s="100">
        <f t="shared" si="154"/>
        <v>102.12432667333677</v>
      </c>
      <c r="AB2170">
        <v>0.31296299999999999</v>
      </c>
      <c r="AC2170">
        <v>-1</v>
      </c>
      <c r="AD2170">
        <v>5</v>
      </c>
      <c r="AE2170">
        <v>6</v>
      </c>
      <c r="AF2170" t="s">
        <v>222</v>
      </c>
      <c r="AG2170" s="99" t="s">
        <v>323</v>
      </c>
      <c r="AH2170">
        <v>1</v>
      </c>
      <c r="AI2170">
        <v>11</v>
      </c>
      <c r="AJ2170">
        <v>1</v>
      </c>
    </row>
    <row r="2171" spans="1:36" x14ac:dyDescent="0.2">
      <c r="A2171">
        <v>824111</v>
      </c>
      <c r="B2171" s="85">
        <v>46162</v>
      </c>
      <c r="C2171">
        <v>2026</v>
      </c>
      <c r="D2171">
        <v>5.3</v>
      </c>
      <c r="E2171">
        <v>7.5</v>
      </c>
      <c r="F2171">
        <v>-104.5</v>
      </c>
      <c r="G2171">
        <v>13</v>
      </c>
      <c r="H2171">
        <v>-110</v>
      </c>
      <c r="I2171">
        <v>0.52381</v>
      </c>
      <c r="J2171">
        <v>-115</v>
      </c>
      <c r="K2171">
        <v>-110</v>
      </c>
      <c r="L2171">
        <v>0.32365466500000001</v>
      </c>
      <c r="M2171">
        <v>3</v>
      </c>
      <c r="N2171">
        <v>102</v>
      </c>
      <c r="O2171">
        <v>0.49504999999999999</v>
      </c>
      <c r="P2171">
        <v>106</v>
      </c>
      <c r="Q2171">
        <v>102</v>
      </c>
      <c r="R2171" s="99">
        <v>0.51985871400000006</v>
      </c>
      <c r="S2171" s="102">
        <f t="shared" si="155"/>
        <v>108.27202932930039</v>
      </c>
      <c r="T2171" s="99">
        <v>0.55361372600000003</v>
      </c>
      <c r="U2171" s="102">
        <f t="shared" si="156"/>
        <v>124.02122516876494</v>
      </c>
      <c r="V2171">
        <v>0.50295999999999996</v>
      </c>
      <c r="W2171" s="100">
        <f t="shared" si="157"/>
        <v>-101.19105102205053</v>
      </c>
      <c r="X2171">
        <v>0.50007500000000005</v>
      </c>
      <c r="Y2171" s="100">
        <f t="shared" si="157"/>
        <v>-100.03000450067512</v>
      </c>
      <c r="Z2171">
        <v>0.50007500000000005</v>
      </c>
      <c r="AA2171" s="100">
        <f t="shared" ref="AA2171:AA2223" si="158">IF(Z2171&lt;0.5,100*(1-Z2171)/Z2171,-100*(Z2171/(1-Z2171)))</f>
        <v>-100.03000450067512</v>
      </c>
      <c r="AB2171">
        <v>0.37380999999999998</v>
      </c>
      <c r="AC2171">
        <v>-1</v>
      </c>
      <c r="AD2171">
        <v>3</v>
      </c>
      <c r="AE2171">
        <v>4</v>
      </c>
      <c r="AF2171" t="s">
        <v>222</v>
      </c>
      <c r="AG2171" s="99" t="s">
        <v>324</v>
      </c>
      <c r="AH2171">
        <v>-1</v>
      </c>
      <c r="AI2171">
        <v>7</v>
      </c>
      <c r="AJ2171">
        <v>-1</v>
      </c>
    </row>
    <row r="2172" spans="1:36" x14ac:dyDescent="0.2">
      <c r="A2172">
        <v>824273</v>
      </c>
      <c r="B2172" s="85">
        <v>46162</v>
      </c>
      <c r="C2172">
        <v>2026</v>
      </c>
      <c r="D2172">
        <v>5.3</v>
      </c>
      <c r="E2172">
        <v>7.5</v>
      </c>
      <c r="F2172">
        <v>100</v>
      </c>
      <c r="G2172">
        <v>10</v>
      </c>
      <c r="H2172">
        <v>104</v>
      </c>
      <c r="I2172">
        <v>0.49019600000000002</v>
      </c>
      <c r="J2172">
        <v>112</v>
      </c>
      <c r="K2172">
        <v>104</v>
      </c>
      <c r="L2172">
        <v>0.34727845299999999</v>
      </c>
      <c r="M2172">
        <v>7</v>
      </c>
      <c r="N2172">
        <v>-122</v>
      </c>
      <c r="O2172">
        <v>0.54954999999999998</v>
      </c>
      <c r="P2172">
        <v>-132</v>
      </c>
      <c r="Q2172">
        <v>-122</v>
      </c>
      <c r="R2172" s="99">
        <v>0.50993949900000002</v>
      </c>
      <c r="S2172" s="102">
        <f t="shared" si="155"/>
        <v>104.05643751321227</v>
      </c>
      <c r="T2172" s="99">
        <v>0.52784358300000001</v>
      </c>
      <c r="U2172" s="102">
        <f t="shared" si="156"/>
        <v>111.79421988031564</v>
      </c>
      <c r="V2172">
        <v>0.5</v>
      </c>
      <c r="W2172" s="100">
        <f t="shared" si="157"/>
        <v>-100</v>
      </c>
      <c r="X2172">
        <v>0.5</v>
      </c>
      <c r="Y2172" s="100">
        <f t="shared" si="157"/>
        <v>-100</v>
      </c>
      <c r="Z2172">
        <v>0.5</v>
      </c>
      <c r="AA2172" s="100">
        <f t="shared" si="158"/>
        <v>-100</v>
      </c>
      <c r="AB2172">
        <v>0.340196</v>
      </c>
      <c r="AC2172">
        <v>-1</v>
      </c>
      <c r="AD2172">
        <v>2</v>
      </c>
      <c r="AE2172">
        <v>3</v>
      </c>
      <c r="AF2172" t="s">
        <v>222</v>
      </c>
      <c r="AG2172" s="99" t="s">
        <v>323</v>
      </c>
      <c r="AH2172">
        <v>1</v>
      </c>
      <c r="AI2172">
        <v>5</v>
      </c>
      <c r="AJ2172">
        <v>-1</v>
      </c>
    </row>
    <row r="2173" spans="1:36" x14ac:dyDescent="0.2">
      <c r="A2173">
        <v>824355</v>
      </c>
      <c r="B2173" s="85">
        <v>46162</v>
      </c>
      <c r="C2173">
        <v>2026</v>
      </c>
      <c r="D2173">
        <v>5.3</v>
      </c>
      <c r="E2173">
        <v>10</v>
      </c>
      <c r="F2173">
        <v>-104.5</v>
      </c>
      <c r="G2173">
        <v>8</v>
      </c>
      <c r="H2173">
        <v>109</v>
      </c>
      <c r="I2173">
        <v>0.47846899999999998</v>
      </c>
      <c r="J2173">
        <v>116</v>
      </c>
      <c r="K2173">
        <v>109</v>
      </c>
      <c r="L2173">
        <v>0.37799862899999997</v>
      </c>
      <c r="M2173">
        <v>28</v>
      </c>
      <c r="N2173">
        <v>-119</v>
      </c>
      <c r="O2173">
        <v>0.54337899999999995</v>
      </c>
      <c r="P2173">
        <v>-127</v>
      </c>
      <c r="Q2173">
        <v>-119</v>
      </c>
      <c r="R2173" s="99">
        <v>0.544210046</v>
      </c>
      <c r="S2173" s="102">
        <f t="shared" si="155"/>
        <v>119.39930690091516</v>
      </c>
      <c r="T2173" s="99">
        <v>0.54424476700000002</v>
      </c>
      <c r="U2173" s="102">
        <f t="shared" si="156"/>
        <v>119.41602149415145</v>
      </c>
      <c r="V2173">
        <v>0.42744399999999999</v>
      </c>
      <c r="W2173" s="100">
        <f t="shared" si="157"/>
        <v>133.94877457631878</v>
      </c>
      <c r="X2173">
        <v>0.41777900000000001</v>
      </c>
      <c r="Y2173" s="100">
        <f t="shared" si="157"/>
        <v>139.36100186940942</v>
      </c>
      <c r="Z2173">
        <v>0.41777900000000001</v>
      </c>
      <c r="AA2173" s="100">
        <f t="shared" si="158"/>
        <v>139.36100186940942</v>
      </c>
      <c r="AB2173">
        <v>0.32846900000000001</v>
      </c>
      <c r="AC2173">
        <v>-1</v>
      </c>
      <c r="AD2173">
        <v>4</v>
      </c>
      <c r="AE2173">
        <v>5</v>
      </c>
      <c r="AF2173" t="s">
        <v>222</v>
      </c>
      <c r="AG2173" s="99" t="s">
        <v>323</v>
      </c>
      <c r="AH2173">
        <v>1</v>
      </c>
      <c r="AI2173">
        <v>9</v>
      </c>
      <c r="AJ2173">
        <v>-1</v>
      </c>
    </row>
    <row r="2174" spans="1:36" x14ac:dyDescent="0.2">
      <c r="A2174">
        <v>824678</v>
      </c>
      <c r="B2174" s="85">
        <v>46162</v>
      </c>
      <c r="C2174">
        <v>2026</v>
      </c>
      <c r="D2174">
        <v>5.3</v>
      </c>
      <c r="E2174">
        <v>6.5</v>
      </c>
      <c r="F2174">
        <v>-104.5</v>
      </c>
      <c r="G2174">
        <v>5</v>
      </c>
      <c r="H2174">
        <v>-110</v>
      </c>
      <c r="I2174">
        <v>0.52381</v>
      </c>
      <c r="J2174">
        <v>-112</v>
      </c>
      <c r="K2174">
        <v>-110</v>
      </c>
      <c r="L2174">
        <v>0.31173380000000001</v>
      </c>
      <c r="M2174">
        <v>17</v>
      </c>
      <c r="N2174">
        <v>-101</v>
      </c>
      <c r="O2174">
        <v>0.50248800000000005</v>
      </c>
      <c r="P2174">
        <v>101</v>
      </c>
      <c r="Q2174">
        <v>-101</v>
      </c>
      <c r="R2174" s="99">
        <v>0.53177191400000001</v>
      </c>
      <c r="S2174" s="102">
        <f t="shared" si="155"/>
        <v>113.57112695713003</v>
      </c>
      <c r="T2174" s="99">
        <v>0.491776302</v>
      </c>
      <c r="U2174" s="102">
        <f t="shared" si="156"/>
        <v>-103.34448730715779</v>
      </c>
      <c r="V2174">
        <v>0.50639299999999998</v>
      </c>
      <c r="W2174" s="100">
        <f t="shared" si="157"/>
        <v>-102.5903198293379</v>
      </c>
      <c r="X2174">
        <v>0.54621900000000001</v>
      </c>
      <c r="Y2174" s="100">
        <f t="shared" si="157"/>
        <v>-120.37061930755144</v>
      </c>
      <c r="Z2174">
        <v>0.54621900000000001</v>
      </c>
      <c r="AA2174" s="100">
        <f t="shared" si="158"/>
        <v>-120.37061930755144</v>
      </c>
      <c r="AB2174">
        <v>0.37380999999999998</v>
      </c>
      <c r="AC2174">
        <v>-1</v>
      </c>
      <c r="AD2174">
        <v>0</v>
      </c>
      <c r="AE2174">
        <v>5</v>
      </c>
      <c r="AF2174" t="s">
        <v>230</v>
      </c>
      <c r="AG2174" s="99" t="s">
        <v>324</v>
      </c>
      <c r="AH2174">
        <v>-1</v>
      </c>
      <c r="AI2174">
        <v>5</v>
      </c>
      <c r="AJ2174">
        <v>-1</v>
      </c>
    </row>
    <row r="2175" spans="1:36" x14ac:dyDescent="0.2">
      <c r="A2175">
        <v>825084</v>
      </c>
      <c r="B2175" s="85">
        <v>46162</v>
      </c>
      <c r="C2175">
        <v>2026</v>
      </c>
      <c r="D2175">
        <v>5.3</v>
      </c>
      <c r="E2175">
        <v>8.5</v>
      </c>
      <c r="F2175">
        <v>-106</v>
      </c>
      <c r="G2175">
        <v>1</v>
      </c>
      <c r="H2175">
        <v>-106</v>
      </c>
      <c r="I2175">
        <v>0.51456299999999999</v>
      </c>
      <c r="J2175">
        <v>-125</v>
      </c>
      <c r="K2175">
        <v>-106</v>
      </c>
      <c r="L2175">
        <v>0.340368381</v>
      </c>
      <c r="M2175">
        <v>25</v>
      </c>
      <c r="N2175">
        <v>-104</v>
      </c>
      <c r="O2175">
        <v>0.50980400000000003</v>
      </c>
      <c r="P2175">
        <v>113</v>
      </c>
      <c r="Q2175">
        <v>-104</v>
      </c>
      <c r="R2175" s="99">
        <v>0.48643533100000003</v>
      </c>
      <c r="S2175" s="102">
        <f t="shared" si="155"/>
        <v>-105.57717260056505</v>
      </c>
      <c r="T2175" s="99">
        <v>0.49080865800000001</v>
      </c>
      <c r="U2175" s="102">
        <f t="shared" si="156"/>
        <v>-103.74538706690868</v>
      </c>
      <c r="V2175">
        <v>0.55930599999999997</v>
      </c>
      <c r="W2175" s="100">
        <f t="shared" si="157"/>
        <v>-126.91482071460014</v>
      </c>
      <c r="X2175">
        <v>0.53150699999999995</v>
      </c>
      <c r="Y2175" s="100">
        <f t="shared" si="157"/>
        <v>-113.4503610512857</v>
      </c>
      <c r="Z2175">
        <v>0.53150699999999995</v>
      </c>
      <c r="AA2175" s="100">
        <f t="shared" si="158"/>
        <v>-113.4503610512857</v>
      </c>
      <c r="AB2175">
        <v>0.66456300000000001</v>
      </c>
      <c r="AC2175">
        <v>1</v>
      </c>
      <c r="AD2175">
        <v>6</v>
      </c>
      <c r="AE2175">
        <v>3</v>
      </c>
      <c r="AF2175" t="s">
        <v>228</v>
      </c>
      <c r="AG2175" s="99" t="s">
        <v>325</v>
      </c>
      <c r="AH2175">
        <v>1</v>
      </c>
      <c r="AI2175">
        <v>9</v>
      </c>
      <c r="AJ2175">
        <v>1</v>
      </c>
    </row>
    <row r="2176" spans="1:36" x14ac:dyDescent="0.2">
      <c r="A2176">
        <v>822733</v>
      </c>
      <c r="B2176" s="85">
        <v>46163</v>
      </c>
      <c r="C2176">
        <v>2026</v>
      </c>
      <c r="D2176">
        <v>5.3</v>
      </c>
      <c r="E2176">
        <v>8</v>
      </c>
      <c r="F2176">
        <v>-105</v>
      </c>
      <c r="G2176">
        <v>16</v>
      </c>
      <c r="H2176">
        <v>101</v>
      </c>
      <c r="I2176">
        <v>0.49751200000000001</v>
      </c>
      <c r="J2176">
        <v>100</v>
      </c>
      <c r="K2176">
        <v>101</v>
      </c>
      <c r="L2176">
        <v>0.34988272100000001</v>
      </c>
      <c r="M2176">
        <v>18</v>
      </c>
      <c r="N2176">
        <v>-111</v>
      </c>
      <c r="O2176">
        <v>0.52606600000000003</v>
      </c>
      <c r="P2176">
        <v>-110</v>
      </c>
      <c r="Q2176">
        <v>-111</v>
      </c>
      <c r="R2176" s="99">
        <v>0.47988862399999999</v>
      </c>
      <c r="S2176" s="102">
        <f t="shared" si="155"/>
        <v>-108.38168483027013</v>
      </c>
      <c r="T2176" s="99">
        <v>0.48319124600000002</v>
      </c>
      <c r="U2176" s="102">
        <f t="shared" si="156"/>
        <v>-106.95739177360839</v>
      </c>
      <c r="V2176">
        <v>0.39745200000000003</v>
      </c>
      <c r="W2176" s="100">
        <f t="shared" si="157"/>
        <v>151.60270925797326</v>
      </c>
      <c r="X2176">
        <v>0.45697100000000002</v>
      </c>
      <c r="Y2176" s="100">
        <f t="shared" si="157"/>
        <v>118.83226725547135</v>
      </c>
      <c r="Z2176">
        <v>0.45697100000000002</v>
      </c>
      <c r="AA2176" s="100">
        <f t="shared" si="158"/>
        <v>118.83226725547135</v>
      </c>
      <c r="AB2176">
        <v>0.34751199999999999</v>
      </c>
      <c r="AC2176">
        <v>-1</v>
      </c>
      <c r="AD2176">
        <v>1</v>
      </c>
      <c r="AE2176">
        <v>2</v>
      </c>
      <c r="AF2176" t="s">
        <v>222</v>
      </c>
      <c r="AG2176" s="99" t="s">
        <v>323</v>
      </c>
      <c r="AH2176">
        <v>1</v>
      </c>
      <c r="AI2176">
        <v>3</v>
      </c>
      <c r="AJ2176">
        <v>-1</v>
      </c>
    </row>
    <row r="2177" spans="1:36" x14ac:dyDescent="0.2">
      <c r="A2177">
        <v>823056</v>
      </c>
      <c r="B2177" s="85">
        <v>46163</v>
      </c>
      <c r="C2177">
        <v>2026</v>
      </c>
      <c r="D2177">
        <v>5.3</v>
      </c>
      <c r="E2177">
        <v>7</v>
      </c>
      <c r="F2177">
        <v>-105.5</v>
      </c>
      <c r="G2177">
        <v>26</v>
      </c>
      <c r="H2177">
        <v>101</v>
      </c>
      <c r="I2177">
        <v>0.49751200000000001</v>
      </c>
      <c r="J2177">
        <v>111</v>
      </c>
      <c r="K2177">
        <v>101</v>
      </c>
      <c r="L2177">
        <v>0.33921411400000001</v>
      </c>
      <c r="M2177">
        <v>22</v>
      </c>
      <c r="N2177">
        <v>-111</v>
      </c>
      <c r="O2177">
        <v>0.52606600000000003</v>
      </c>
      <c r="P2177">
        <v>-122</v>
      </c>
      <c r="Q2177">
        <v>-111</v>
      </c>
      <c r="R2177" s="99">
        <v>0.506861491</v>
      </c>
      <c r="S2177" s="102">
        <f t="shared" si="155"/>
        <v>102.78278450162568</v>
      </c>
      <c r="T2177" s="99">
        <v>0.54599245399999996</v>
      </c>
      <c r="U2177" s="102">
        <f t="shared" si="156"/>
        <v>120.2606561962298</v>
      </c>
      <c r="V2177">
        <v>0.60717299999999996</v>
      </c>
      <c r="W2177" s="100">
        <f t="shared" si="157"/>
        <v>-154.56498662260992</v>
      </c>
      <c r="X2177">
        <v>0.53244000000000002</v>
      </c>
      <c r="Y2177" s="100">
        <f t="shared" si="157"/>
        <v>-113.87629395157842</v>
      </c>
      <c r="Z2177">
        <v>0.53244000000000002</v>
      </c>
      <c r="AA2177" s="100">
        <f t="shared" si="158"/>
        <v>-113.87629395157842</v>
      </c>
      <c r="AB2177">
        <v>0.34751199999999999</v>
      </c>
      <c r="AC2177">
        <v>-1</v>
      </c>
      <c r="AD2177">
        <v>2</v>
      </c>
      <c r="AE2177">
        <v>6</v>
      </c>
      <c r="AF2177" t="s">
        <v>227</v>
      </c>
      <c r="AG2177" s="99" t="s">
        <v>323</v>
      </c>
      <c r="AH2177">
        <v>1</v>
      </c>
      <c r="AI2177">
        <v>8</v>
      </c>
      <c r="AJ2177">
        <v>1</v>
      </c>
    </row>
    <row r="2178" spans="1:36" x14ac:dyDescent="0.2">
      <c r="A2178">
        <v>823545</v>
      </c>
      <c r="B2178" s="85">
        <v>46163</v>
      </c>
      <c r="C2178">
        <v>2026</v>
      </c>
      <c r="D2178">
        <v>5.3</v>
      </c>
      <c r="E2178">
        <v>8.5</v>
      </c>
      <c r="F2178">
        <v>-104</v>
      </c>
      <c r="G2178">
        <v>19</v>
      </c>
      <c r="H2178">
        <v>-137</v>
      </c>
      <c r="I2178">
        <v>0.57805899999999999</v>
      </c>
      <c r="J2178">
        <v>-140</v>
      </c>
      <c r="K2178">
        <v>-137</v>
      </c>
      <c r="L2178">
        <v>0.32247815699999999</v>
      </c>
      <c r="M2178">
        <v>29</v>
      </c>
      <c r="N2178">
        <v>124</v>
      </c>
      <c r="O2178">
        <v>0.44642900000000002</v>
      </c>
      <c r="P2178">
        <v>126</v>
      </c>
      <c r="Q2178">
        <v>124</v>
      </c>
      <c r="R2178" s="99">
        <v>0.47039085899999999</v>
      </c>
      <c r="S2178" s="102">
        <f t="shared" si="155"/>
        <v>-112.58916513086407</v>
      </c>
      <c r="T2178" s="99">
        <v>8.0917022000000005E-2</v>
      </c>
      <c r="U2178" s="102">
        <f t="shared" si="156"/>
        <v>-1135.8339139075094</v>
      </c>
      <c r="V2178">
        <v>0.683508</v>
      </c>
      <c r="W2178" s="100">
        <f t="shared" si="157"/>
        <v>-215.96375263829734</v>
      </c>
      <c r="X2178">
        <v>0.57461300000000004</v>
      </c>
      <c r="Y2178" s="100">
        <f t="shared" si="157"/>
        <v>-135.08005651324561</v>
      </c>
      <c r="Z2178">
        <v>0.57461300000000004</v>
      </c>
      <c r="AA2178" s="100">
        <f t="shared" si="158"/>
        <v>-135.08005651324561</v>
      </c>
      <c r="AB2178">
        <v>0.42805900000000002</v>
      </c>
      <c r="AC2178">
        <v>-1</v>
      </c>
      <c r="AD2178">
        <v>0</v>
      </c>
      <c r="AE2178">
        <v>2</v>
      </c>
      <c r="AF2178" t="s">
        <v>225</v>
      </c>
      <c r="AG2178" s="99" t="s">
        <v>324</v>
      </c>
      <c r="AH2178">
        <v>-1</v>
      </c>
      <c r="AI2178">
        <v>2</v>
      </c>
      <c r="AJ2178">
        <v>-1</v>
      </c>
    </row>
    <row r="2179" spans="1:36" x14ac:dyDescent="0.2">
      <c r="A2179">
        <v>823864</v>
      </c>
      <c r="B2179" s="85">
        <v>46163</v>
      </c>
      <c r="C2179">
        <v>2026</v>
      </c>
      <c r="D2179">
        <v>5.3</v>
      </c>
      <c r="E2179">
        <v>7.5</v>
      </c>
      <c r="F2179">
        <v>-104.5</v>
      </c>
      <c r="G2179">
        <v>11</v>
      </c>
      <c r="H2179">
        <v>123</v>
      </c>
      <c r="I2179">
        <v>0.44843</v>
      </c>
      <c r="J2179">
        <v>125</v>
      </c>
      <c r="K2179">
        <v>123</v>
      </c>
      <c r="L2179">
        <v>0.35061088499999998</v>
      </c>
      <c r="M2179">
        <v>0</v>
      </c>
      <c r="N2179">
        <v>-135</v>
      </c>
      <c r="O2179">
        <v>0.57446799999999998</v>
      </c>
      <c r="P2179">
        <v>-137</v>
      </c>
      <c r="Q2179">
        <v>-135</v>
      </c>
      <c r="R2179" s="99">
        <v>0.52732498699999997</v>
      </c>
      <c r="S2179" s="102">
        <f t="shared" si="155"/>
        <v>111.56184957887756</v>
      </c>
      <c r="T2179" s="99">
        <v>0.53009686099999997</v>
      </c>
      <c r="U2179" s="102">
        <f t="shared" si="156"/>
        <v>112.80981483292452</v>
      </c>
      <c r="V2179">
        <v>0.43445099999999998</v>
      </c>
      <c r="W2179" s="100">
        <f t="shared" si="157"/>
        <v>130.17555489571899</v>
      </c>
      <c r="X2179">
        <v>0.436473</v>
      </c>
      <c r="Y2179" s="100">
        <f t="shared" si="157"/>
        <v>129.10924616184735</v>
      </c>
      <c r="Z2179">
        <v>0.436473</v>
      </c>
      <c r="AA2179" s="100">
        <f t="shared" si="158"/>
        <v>129.10924616184735</v>
      </c>
      <c r="AB2179">
        <v>0.29842999999999997</v>
      </c>
      <c r="AC2179">
        <v>-1</v>
      </c>
      <c r="AD2179">
        <v>3</v>
      </c>
      <c r="AE2179">
        <v>9</v>
      </c>
      <c r="AF2179" t="s">
        <v>224</v>
      </c>
      <c r="AG2179" s="99" t="s">
        <v>323</v>
      </c>
      <c r="AH2179">
        <v>1</v>
      </c>
      <c r="AI2179">
        <v>12</v>
      </c>
      <c r="AJ2179">
        <v>1</v>
      </c>
    </row>
    <row r="2180" spans="1:36" x14ac:dyDescent="0.2">
      <c r="A2180">
        <v>824031</v>
      </c>
      <c r="B2180" s="85">
        <v>46163</v>
      </c>
      <c r="C2180">
        <v>2026</v>
      </c>
      <c r="D2180">
        <v>5.3</v>
      </c>
      <c r="E2180">
        <v>8</v>
      </c>
      <c r="F2180">
        <v>-104.5</v>
      </c>
      <c r="G2180">
        <v>4</v>
      </c>
      <c r="H2180">
        <v>-117</v>
      </c>
      <c r="I2180">
        <v>0.53917099999999996</v>
      </c>
      <c r="J2180">
        <v>-114</v>
      </c>
      <c r="K2180">
        <v>-117</v>
      </c>
      <c r="L2180">
        <v>0.34782608700000001</v>
      </c>
      <c r="M2180">
        <v>20</v>
      </c>
      <c r="N2180">
        <v>106</v>
      </c>
      <c r="O2180">
        <v>0.48543700000000001</v>
      </c>
      <c r="P2180">
        <v>103</v>
      </c>
      <c r="Q2180">
        <v>106</v>
      </c>
      <c r="R2180" s="99">
        <v>0.52825372199999998</v>
      </c>
      <c r="S2180" s="102">
        <f t="shared" si="155"/>
        <v>111.97835502583445</v>
      </c>
      <c r="T2180" s="99">
        <v>0.45618758100000001</v>
      </c>
      <c r="U2180" s="102">
        <f t="shared" si="156"/>
        <v>-119.20807177782422</v>
      </c>
      <c r="V2180">
        <v>0.56566399999999994</v>
      </c>
      <c r="W2180" s="100">
        <f t="shared" si="157"/>
        <v>-130.23649893170261</v>
      </c>
      <c r="X2180">
        <v>0.47268399999999999</v>
      </c>
      <c r="Y2180" s="100">
        <f t="shared" si="157"/>
        <v>111.55782721649136</v>
      </c>
      <c r="Z2180">
        <v>0.47268399999999999</v>
      </c>
      <c r="AA2180" s="100">
        <f t="shared" si="158"/>
        <v>111.55782721649136</v>
      </c>
      <c r="AB2180">
        <v>0.38917099999999999</v>
      </c>
      <c r="AC2180">
        <v>-1</v>
      </c>
      <c r="AD2180">
        <v>2</v>
      </c>
      <c r="AE2180">
        <v>3</v>
      </c>
      <c r="AF2180" t="s">
        <v>222</v>
      </c>
      <c r="AG2180" s="99" t="s">
        <v>324</v>
      </c>
      <c r="AH2180">
        <v>-1</v>
      </c>
      <c r="AI2180">
        <v>5</v>
      </c>
      <c r="AJ2180">
        <v>-1</v>
      </c>
    </row>
    <row r="2181" spans="1:36" x14ac:dyDescent="0.2">
      <c r="A2181">
        <v>824274</v>
      </c>
      <c r="B2181" s="85">
        <v>46163</v>
      </c>
      <c r="C2181">
        <v>2026</v>
      </c>
      <c r="D2181">
        <v>5.3</v>
      </c>
      <c r="E2181">
        <v>7.5</v>
      </c>
      <c r="F2181">
        <v>-104</v>
      </c>
      <c r="G2181">
        <v>10</v>
      </c>
      <c r="H2181">
        <v>-121</v>
      </c>
      <c r="I2181">
        <v>0.54751099999999997</v>
      </c>
      <c r="J2181">
        <v>-112</v>
      </c>
      <c r="K2181">
        <v>-121</v>
      </c>
      <c r="L2181">
        <v>0.34727845299999999</v>
      </c>
      <c r="M2181">
        <v>7</v>
      </c>
      <c r="N2181">
        <v>109</v>
      </c>
      <c r="O2181">
        <v>0.47846899999999998</v>
      </c>
      <c r="P2181">
        <v>101</v>
      </c>
      <c r="Q2181">
        <v>109</v>
      </c>
      <c r="R2181" s="99">
        <v>0.51459259700000004</v>
      </c>
      <c r="S2181" s="102">
        <f t="shared" si="155"/>
        <v>106.01251522321758</v>
      </c>
      <c r="T2181" s="99">
        <v>0.492789749</v>
      </c>
      <c r="U2181" s="102">
        <f t="shared" si="156"/>
        <v>-102.9262991020538</v>
      </c>
      <c r="V2181">
        <v>0.55815599999999999</v>
      </c>
      <c r="W2181" s="100">
        <f t="shared" si="157"/>
        <v>-126.32422302894233</v>
      </c>
      <c r="X2181">
        <v>0.503969</v>
      </c>
      <c r="Y2181" s="100">
        <f t="shared" si="157"/>
        <v>-101.60030320685603</v>
      </c>
      <c r="Z2181">
        <v>0.503969</v>
      </c>
      <c r="AA2181" s="100">
        <f t="shared" si="158"/>
        <v>-101.60030320685603</v>
      </c>
      <c r="AB2181">
        <v>0.397511</v>
      </c>
      <c r="AC2181">
        <v>-1</v>
      </c>
      <c r="AD2181">
        <v>1</v>
      </c>
      <c r="AE2181">
        <v>3</v>
      </c>
      <c r="AF2181" t="s">
        <v>225</v>
      </c>
      <c r="AG2181" s="99" t="s">
        <v>324</v>
      </c>
      <c r="AH2181">
        <v>-1</v>
      </c>
      <c r="AI2181">
        <v>4</v>
      </c>
      <c r="AJ2181">
        <v>-1</v>
      </c>
    </row>
    <row r="2182" spans="1:36" x14ac:dyDescent="0.2">
      <c r="A2182">
        <v>823223</v>
      </c>
      <c r="B2182" s="85">
        <v>46164</v>
      </c>
      <c r="C2182">
        <v>2026</v>
      </c>
      <c r="D2182">
        <v>5.4</v>
      </c>
      <c r="E2182">
        <v>7.5</v>
      </c>
      <c r="F2182">
        <v>-104</v>
      </c>
      <c r="G2182">
        <v>25</v>
      </c>
      <c r="H2182">
        <v>106</v>
      </c>
      <c r="I2182">
        <v>0.48543700000000001</v>
      </c>
      <c r="J2182">
        <v>100</v>
      </c>
      <c r="K2182">
        <v>106</v>
      </c>
      <c r="L2182">
        <v>0.32085561499999998</v>
      </c>
      <c r="M2182">
        <v>9</v>
      </c>
      <c r="N2182">
        <v>-116</v>
      </c>
      <c r="O2182">
        <v>0.53703699999999999</v>
      </c>
      <c r="P2182">
        <v>-110</v>
      </c>
      <c r="Q2182">
        <v>-116</v>
      </c>
      <c r="R2182" s="99">
        <v>0.51657298100000004</v>
      </c>
      <c r="S2182" s="102">
        <f t="shared" si="155"/>
        <v>106.85645623791666</v>
      </c>
      <c r="T2182" s="99">
        <v>0.45787826399999998</v>
      </c>
      <c r="U2182" s="102">
        <f t="shared" si="156"/>
        <v>-118.39866152720455</v>
      </c>
      <c r="V2182">
        <v>0.60058800000000001</v>
      </c>
      <c r="W2182" s="100">
        <f t="shared" si="157"/>
        <v>-150.36804102029987</v>
      </c>
      <c r="X2182">
        <v>0.578955</v>
      </c>
      <c r="Y2182" s="100">
        <f t="shared" si="157"/>
        <v>-137.50430476552387</v>
      </c>
      <c r="Z2182">
        <v>0.578955</v>
      </c>
      <c r="AA2182" s="100">
        <f t="shared" si="158"/>
        <v>-137.50430476552387</v>
      </c>
      <c r="AB2182">
        <v>0.33543699999999999</v>
      </c>
      <c r="AC2182">
        <v>-1</v>
      </c>
      <c r="AD2182">
        <v>4</v>
      </c>
      <c r="AE2182">
        <v>9</v>
      </c>
      <c r="AF2182" t="s">
        <v>230</v>
      </c>
      <c r="AG2182" s="99" t="s">
        <v>323</v>
      </c>
      <c r="AH2182">
        <v>1</v>
      </c>
      <c r="AI2182">
        <v>13</v>
      </c>
      <c r="AJ2182">
        <v>1</v>
      </c>
    </row>
    <row r="2183" spans="1:36" x14ac:dyDescent="0.2">
      <c r="A2183">
        <v>823298</v>
      </c>
      <c r="B2183" s="85">
        <v>46164</v>
      </c>
      <c r="C2183">
        <v>2026</v>
      </c>
      <c r="D2183">
        <v>5.4</v>
      </c>
      <c r="E2183">
        <v>7.5</v>
      </c>
      <c r="F2183">
        <v>-106</v>
      </c>
      <c r="G2183">
        <v>23</v>
      </c>
      <c r="H2183">
        <v>-120</v>
      </c>
      <c r="I2183">
        <v>0.54545500000000002</v>
      </c>
      <c r="J2183">
        <v>-125</v>
      </c>
      <c r="K2183">
        <v>-120</v>
      </c>
      <c r="L2183">
        <v>0.30313439199999997</v>
      </c>
      <c r="M2183">
        <v>20</v>
      </c>
      <c r="N2183">
        <v>108</v>
      </c>
      <c r="O2183">
        <v>0.480769</v>
      </c>
      <c r="P2183">
        <v>113</v>
      </c>
      <c r="Q2183">
        <v>108</v>
      </c>
      <c r="R2183" s="99">
        <v>0.51790221999999997</v>
      </c>
      <c r="S2183" s="102">
        <f t="shared" si="155"/>
        <v>107.4268004304023</v>
      </c>
      <c r="T2183" s="99">
        <v>0.53282346300000005</v>
      </c>
      <c r="U2183" s="102">
        <f t="shared" si="156"/>
        <v>114.05184567306301</v>
      </c>
      <c r="V2183">
        <v>0.55563399999999996</v>
      </c>
      <c r="W2183" s="100">
        <f t="shared" si="157"/>
        <v>-125.03971951049357</v>
      </c>
      <c r="X2183">
        <v>0.53041899999999997</v>
      </c>
      <c r="Y2183" s="100">
        <f t="shared" si="157"/>
        <v>-112.95580528172987</v>
      </c>
      <c r="Z2183">
        <v>0.53041899999999997</v>
      </c>
      <c r="AA2183" s="100">
        <f t="shared" si="158"/>
        <v>-112.95580528172987</v>
      </c>
      <c r="AB2183">
        <v>0.69545500000000005</v>
      </c>
      <c r="AC2183">
        <v>1</v>
      </c>
      <c r="AD2183">
        <v>7</v>
      </c>
      <c r="AE2183">
        <v>3</v>
      </c>
      <c r="AF2183" t="s">
        <v>227</v>
      </c>
      <c r="AG2183" s="99" t="s">
        <v>325</v>
      </c>
      <c r="AH2183">
        <v>1</v>
      </c>
      <c r="AI2183">
        <v>10</v>
      </c>
      <c r="AJ2183">
        <v>1</v>
      </c>
    </row>
    <row r="2184" spans="1:36" x14ac:dyDescent="0.2">
      <c r="A2184">
        <v>823546</v>
      </c>
      <c r="B2184" s="85">
        <v>46164</v>
      </c>
      <c r="C2184">
        <v>2026</v>
      </c>
      <c r="D2184">
        <v>5.4</v>
      </c>
      <c r="E2184">
        <v>8.5</v>
      </c>
      <c r="F2184">
        <v>-106</v>
      </c>
      <c r="G2184">
        <v>19</v>
      </c>
      <c r="H2184">
        <v>-121</v>
      </c>
      <c r="I2184">
        <v>0.54751099999999997</v>
      </c>
      <c r="J2184">
        <v>-111</v>
      </c>
      <c r="K2184">
        <v>-121</v>
      </c>
      <c r="L2184">
        <v>0.32247815699999999</v>
      </c>
      <c r="M2184">
        <v>27</v>
      </c>
      <c r="N2184">
        <v>109</v>
      </c>
      <c r="O2184">
        <v>0.47846899999999998</v>
      </c>
      <c r="P2184">
        <v>100</v>
      </c>
      <c r="Q2184">
        <v>109</v>
      </c>
      <c r="R2184" s="99">
        <v>0.491058306</v>
      </c>
      <c r="S2184" s="102">
        <f t="shared" si="155"/>
        <v>-103.64180541933446</v>
      </c>
      <c r="T2184" s="99">
        <v>0.42808860100000001</v>
      </c>
      <c r="U2184" s="102">
        <f t="shared" si="156"/>
        <v>-133.5965026081131</v>
      </c>
      <c r="V2184">
        <v>0.5</v>
      </c>
      <c r="W2184" s="100">
        <f t="shared" si="157"/>
        <v>-100</v>
      </c>
      <c r="X2184">
        <v>0.5</v>
      </c>
      <c r="Y2184" s="100">
        <f t="shared" si="157"/>
        <v>-100</v>
      </c>
      <c r="Z2184">
        <v>0.5</v>
      </c>
      <c r="AA2184" s="100">
        <f t="shared" si="158"/>
        <v>-100</v>
      </c>
      <c r="AB2184">
        <v>0.397511</v>
      </c>
      <c r="AC2184">
        <v>-1</v>
      </c>
      <c r="AD2184">
        <v>2</v>
      </c>
      <c r="AE2184">
        <v>4</v>
      </c>
      <c r="AF2184" t="s">
        <v>225</v>
      </c>
      <c r="AG2184" s="99" t="s">
        <v>324</v>
      </c>
      <c r="AH2184">
        <v>-1</v>
      </c>
      <c r="AI2184">
        <v>6</v>
      </c>
      <c r="AJ2184">
        <v>-1</v>
      </c>
    </row>
    <row r="2185" spans="1:36" x14ac:dyDescent="0.2">
      <c r="A2185">
        <v>823788</v>
      </c>
      <c r="B2185" s="85">
        <v>46164</v>
      </c>
      <c r="C2185">
        <v>2026</v>
      </c>
      <c r="D2185">
        <v>5.4</v>
      </c>
      <c r="E2185">
        <v>8</v>
      </c>
      <c r="F2185">
        <v>-105</v>
      </c>
      <c r="G2185">
        <v>17</v>
      </c>
      <c r="H2185">
        <v>-104</v>
      </c>
      <c r="I2185">
        <v>0.50980400000000003</v>
      </c>
      <c r="J2185">
        <v>-106</v>
      </c>
      <c r="K2185">
        <v>-104</v>
      </c>
      <c r="L2185">
        <v>0.32447985800000001</v>
      </c>
      <c r="M2185">
        <v>14</v>
      </c>
      <c r="N2185">
        <v>-104</v>
      </c>
      <c r="O2185">
        <v>0.50980400000000003</v>
      </c>
      <c r="P2185">
        <v>-104</v>
      </c>
      <c r="Q2185">
        <v>-104</v>
      </c>
      <c r="R2185" s="99">
        <v>0.48198534900000001</v>
      </c>
      <c r="S2185" s="102">
        <f t="shared" si="155"/>
        <v>-107.4751861389048</v>
      </c>
      <c r="T2185" s="99">
        <v>0.40954591600000001</v>
      </c>
      <c r="U2185" s="102">
        <f t="shared" si="156"/>
        <v>-144.17286583319267</v>
      </c>
      <c r="V2185">
        <v>0.47438200000000003</v>
      </c>
      <c r="W2185" s="100">
        <f t="shared" si="157"/>
        <v>110.80057843678721</v>
      </c>
      <c r="X2185">
        <v>0.47495500000000002</v>
      </c>
      <c r="Y2185" s="100">
        <f t="shared" si="157"/>
        <v>110.54626227747892</v>
      </c>
      <c r="Z2185">
        <v>0.47495500000000002</v>
      </c>
      <c r="AA2185" s="100">
        <f t="shared" si="158"/>
        <v>110.54626227747892</v>
      </c>
      <c r="AB2185">
        <v>0.65980399999999995</v>
      </c>
      <c r="AC2185">
        <v>1</v>
      </c>
      <c r="AD2185">
        <v>5</v>
      </c>
      <c r="AE2185">
        <v>1</v>
      </c>
      <c r="AF2185" t="s">
        <v>227</v>
      </c>
      <c r="AG2185" s="99" t="s">
        <v>326</v>
      </c>
      <c r="AH2185">
        <v>-1</v>
      </c>
      <c r="AI2185">
        <v>6</v>
      </c>
      <c r="AJ2185">
        <v>-1</v>
      </c>
    </row>
    <row r="2186" spans="1:36" x14ac:dyDescent="0.2">
      <c r="A2186">
        <v>823863</v>
      </c>
      <c r="B2186" s="85">
        <v>46164</v>
      </c>
      <c r="C2186">
        <v>2026</v>
      </c>
      <c r="D2186">
        <v>5.4</v>
      </c>
      <c r="E2186">
        <v>8</v>
      </c>
      <c r="F2186">
        <v>-104.5</v>
      </c>
      <c r="G2186">
        <v>11</v>
      </c>
      <c r="H2186">
        <v>-110</v>
      </c>
      <c r="I2186">
        <v>0.52381</v>
      </c>
      <c r="J2186">
        <v>-107</v>
      </c>
      <c r="K2186">
        <v>-110</v>
      </c>
      <c r="L2186">
        <v>0.35061088499999998</v>
      </c>
      <c r="M2186">
        <v>18</v>
      </c>
      <c r="N2186">
        <v>-101</v>
      </c>
      <c r="O2186">
        <v>0.50248800000000005</v>
      </c>
      <c r="P2186">
        <v>-103</v>
      </c>
      <c r="Q2186">
        <v>-101</v>
      </c>
      <c r="R2186" s="99">
        <v>0.51600000000000001</v>
      </c>
      <c r="S2186" s="102">
        <f t="shared" si="155"/>
        <v>106.61157024793388</v>
      </c>
      <c r="T2186" s="99">
        <v>0.25649762399999998</v>
      </c>
      <c r="U2186" s="102">
        <f t="shared" si="156"/>
        <v>-289.86715915933792</v>
      </c>
      <c r="V2186">
        <v>0.54979800000000001</v>
      </c>
      <c r="W2186" s="100">
        <f t="shared" si="157"/>
        <v>-122.12251389376326</v>
      </c>
      <c r="X2186">
        <v>0.496363</v>
      </c>
      <c r="Y2186" s="100">
        <f t="shared" si="157"/>
        <v>101.46545975425244</v>
      </c>
      <c r="Z2186">
        <v>0.496363</v>
      </c>
      <c r="AA2186" s="100">
        <f t="shared" si="158"/>
        <v>101.46545975425244</v>
      </c>
      <c r="AB2186">
        <v>0.67381000000000002</v>
      </c>
      <c r="AC2186">
        <v>1</v>
      </c>
      <c r="AD2186">
        <v>2</v>
      </c>
      <c r="AE2186">
        <v>1</v>
      </c>
      <c r="AF2186" t="s">
        <v>222</v>
      </c>
      <c r="AG2186" s="99" t="s">
        <v>325</v>
      </c>
      <c r="AH2186">
        <v>1</v>
      </c>
      <c r="AI2186">
        <v>3</v>
      </c>
      <c r="AJ2186">
        <v>-1</v>
      </c>
    </row>
    <row r="2187" spans="1:36" x14ac:dyDescent="0.2">
      <c r="A2187">
        <v>824029</v>
      </c>
      <c r="B2187" s="85">
        <v>46164</v>
      </c>
      <c r="C2187">
        <v>2026</v>
      </c>
      <c r="D2187">
        <v>5.4</v>
      </c>
      <c r="E2187">
        <v>7.5</v>
      </c>
      <c r="F2187">
        <v>-105.5</v>
      </c>
      <c r="G2187">
        <v>4</v>
      </c>
      <c r="H2187">
        <v>145</v>
      </c>
      <c r="I2187">
        <v>0.408163</v>
      </c>
      <c r="J2187">
        <v>145</v>
      </c>
      <c r="K2187">
        <v>145</v>
      </c>
      <c r="L2187">
        <v>0.34782608700000001</v>
      </c>
      <c r="M2187">
        <v>28</v>
      </c>
      <c r="N2187">
        <v>-159</v>
      </c>
      <c r="O2187">
        <v>0.6139</v>
      </c>
      <c r="P2187">
        <v>-159</v>
      </c>
      <c r="Q2187">
        <v>-159</v>
      </c>
      <c r="R2187" s="99">
        <v>0.554448461</v>
      </c>
      <c r="S2187" s="102">
        <f t="shared" si="155"/>
        <v>124.44092601372432</v>
      </c>
      <c r="T2187" s="99">
        <v>0.60661061199999999</v>
      </c>
      <c r="U2187" s="102">
        <f t="shared" si="156"/>
        <v>154.20106146838916</v>
      </c>
      <c r="V2187">
        <v>0.44146000000000002</v>
      </c>
      <c r="W2187" s="100">
        <f t="shared" si="157"/>
        <v>126.52108911339647</v>
      </c>
      <c r="X2187">
        <v>0.47034199999999998</v>
      </c>
      <c r="Y2187" s="100">
        <f t="shared" si="157"/>
        <v>112.6112488359534</v>
      </c>
      <c r="Z2187">
        <v>0.47034199999999998</v>
      </c>
      <c r="AA2187" s="100">
        <f t="shared" si="158"/>
        <v>112.6112488359534</v>
      </c>
      <c r="AB2187">
        <v>0.55816299999999996</v>
      </c>
      <c r="AC2187">
        <v>1</v>
      </c>
      <c r="AD2187">
        <v>9</v>
      </c>
      <c r="AE2187">
        <v>6</v>
      </c>
      <c r="AF2187" t="s">
        <v>228</v>
      </c>
      <c r="AG2187" s="99" t="s">
        <v>326</v>
      </c>
      <c r="AH2187">
        <v>-1</v>
      </c>
      <c r="AI2187">
        <v>15</v>
      </c>
      <c r="AJ2187">
        <v>1</v>
      </c>
    </row>
    <row r="2188" spans="1:36" x14ac:dyDescent="0.2">
      <c r="A2188">
        <v>824110</v>
      </c>
      <c r="B2188" s="85">
        <v>46164</v>
      </c>
      <c r="C2188">
        <v>2026</v>
      </c>
      <c r="D2188">
        <v>5.4</v>
      </c>
      <c r="E2188">
        <v>8</v>
      </c>
      <c r="F2188">
        <v>-106</v>
      </c>
      <c r="G2188">
        <v>13</v>
      </c>
      <c r="H2188">
        <v>101</v>
      </c>
      <c r="I2188">
        <v>0.49751200000000001</v>
      </c>
      <c r="J2188">
        <v>105</v>
      </c>
      <c r="K2188">
        <v>101</v>
      </c>
      <c r="L2188">
        <v>0.32365466500000001</v>
      </c>
      <c r="M2188">
        <v>24</v>
      </c>
      <c r="N2188">
        <v>-111</v>
      </c>
      <c r="O2188">
        <v>0.52606600000000003</v>
      </c>
      <c r="P2188">
        <v>-115</v>
      </c>
      <c r="Q2188">
        <v>-111</v>
      </c>
      <c r="R2188" s="99">
        <v>0.504307222</v>
      </c>
      <c r="S2188" s="102">
        <f t="shared" si="155"/>
        <v>101.73785949328477</v>
      </c>
      <c r="T2188" s="99">
        <v>0.53576205799999999</v>
      </c>
      <c r="U2188" s="102">
        <f t="shared" si="156"/>
        <v>115.406779482923</v>
      </c>
      <c r="V2188">
        <v>0.44651600000000002</v>
      </c>
      <c r="W2188" s="100">
        <f t="shared" si="157"/>
        <v>123.95614042945829</v>
      </c>
      <c r="X2188">
        <v>0.50551400000000002</v>
      </c>
      <c r="Y2188" s="100">
        <f t="shared" si="157"/>
        <v>-102.23019458589324</v>
      </c>
      <c r="Z2188">
        <v>0.50551400000000002</v>
      </c>
      <c r="AA2188" s="100">
        <f t="shared" si="158"/>
        <v>-102.23019458589324</v>
      </c>
      <c r="AB2188">
        <v>0.34751199999999999</v>
      </c>
      <c r="AC2188">
        <v>-1</v>
      </c>
      <c r="AD2188">
        <v>0</v>
      </c>
      <c r="AE2188">
        <v>2</v>
      </c>
      <c r="AF2188" t="s">
        <v>225</v>
      </c>
      <c r="AG2188" s="99" t="s">
        <v>323</v>
      </c>
      <c r="AH2188">
        <v>1</v>
      </c>
      <c r="AI2188">
        <v>2</v>
      </c>
      <c r="AJ2188">
        <v>-1</v>
      </c>
    </row>
    <row r="2189" spans="1:36" x14ac:dyDescent="0.2">
      <c r="A2189">
        <v>824679</v>
      </c>
      <c r="B2189" s="85">
        <v>46164</v>
      </c>
      <c r="C2189">
        <v>2026</v>
      </c>
      <c r="D2189">
        <v>5.4</v>
      </c>
      <c r="E2189">
        <v>7</v>
      </c>
      <c r="F2189">
        <v>-104.5</v>
      </c>
      <c r="G2189">
        <v>5</v>
      </c>
      <c r="H2189">
        <v>-141</v>
      </c>
      <c r="I2189">
        <v>0.58506199999999997</v>
      </c>
      <c r="J2189">
        <v>-142</v>
      </c>
      <c r="K2189">
        <v>-141</v>
      </c>
      <c r="L2189">
        <v>0.31173380000000001</v>
      </c>
      <c r="M2189">
        <v>12</v>
      </c>
      <c r="N2189">
        <v>127</v>
      </c>
      <c r="O2189">
        <v>0.440529</v>
      </c>
      <c r="P2189">
        <v>128</v>
      </c>
      <c r="Q2189">
        <v>127</v>
      </c>
      <c r="R2189" s="99">
        <v>0.46546414400000002</v>
      </c>
      <c r="S2189" s="102">
        <f t="shared" si="155"/>
        <v>-114.83931961040589</v>
      </c>
      <c r="T2189" s="99">
        <v>0.51331721500000005</v>
      </c>
      <c r="U2189" s="102">
        <f t="shared" si="156"/>
        <v>105.47264682887851</v>
      </c>
      <c r="V2189">
        <v>0.58113999999999999</v>
      </c>
      <c r="W2189" s="100">
        <f t="shared" si="157"/>
        <v>-138.74325550303203</v>
      </c>
      <c r="X2189">
        <v>0.65723399999999998</v>
      </c>
      <c r="Y2189" s="100">
        <f t="shared" si="157"/>
        <v>-191.74422200568318</v>
      </c>
      <c r="Z2189">
        <v>0.65723399999999998</v>
      </c>
      <c r="AA2189" s="100">
        <f t="shared" si="158"/>
        <v>-191.74422200568318</v>
      </c>
      <c r="AB2189">
        <v>0.435062</v>
      </c>
      <c r="AC2189">
        <v>-1</v>
      </c>
      <c r="AD2189">
        <v>2</v>
      </c>
      <c r="AE2189">
        <v>4</v>
      </c>
      <c r="AF2189" t="s">
        <v>225</v>
      </c>
      <c r="AG2189" s="99" t="s">
        <v>324</v>
      </c>
      <c r="AH2189">
        <v>-1</v>
      </c>
      <c r="AI2189">
        <v>6</v>
      </c>
      <c r="AJ2189">
        <v>-1</v>
      </c>
    </row>
    <row r="2190" spans="1:36" x14ac:dyDescent="0.2">
      <c r="A2190">
        <v>824761</v>
      </c>
      <c r="B2190" s="85">
        <v>46164</v>
      </c>
      <c r="C2190">
        <v>2026</v>
      </c>
      <c r="D2190">
        <v>5.4</v>
      </c>
      <c r="E2190">
        <v>7.5</v>
      </c>
      <c r="F2190">
        <v>-105</v>
      </c>
      <c r="G2190">
        <v>3</v>
      </c>
      <c r="H2190">
        <v>-146</v>
      </c>
      <c r="I2190">
        <v>0.59349600000000002</v>
      </c>
      <c r="J2190">
        <v>-144</v>
      </c>
      <c r="K2190">
        <v>-146</v>
      </c>
      <c r="L2190">
        <v>0.34564541199999999</v>
      </c>
      <c r="M2190">
        <v>15</v>
      </c>
      <c r="N2190">
        <v>132</v>
      </c>
      <c r="O2190">
        <v>0.43103399999999997</v>
      </c>
      <c r="P2190">
        <v>130</v>
      </c>
      <c r="Q2190">
        <v>132</v>
      </c>
      <c r="R2190" s="99">
        <v>0.49039111800000001</v>
      </c>
      <c r="S2190" s="102">
        <f t="shared" si="155"/>
        <v>-103.91886461532526</v>
      </c>
      <c r="T2190" s="99">
        <v>0.53424312500000004</v>
      </c>
      <c r="U2190" s="102">
        <f t="shared" si="156"/>
        <v>114.70429180460302</v>
      </c>
      <c r="V2190">
        <v>0.60146900000000003</v>
      </c>
      <c r="W2190" s="100">
        <f t="shared" si="157"/>
        <v>-150.92150924269382</v>
      </c>
      <c r="X2190">
        <v>0.55051499999999998</v>
      </c>
      <c r="Y2190" s="100">
        <f t="shared" si="157"/>
        <v>-122.47683459959731</v>
      </c>
      <c r="Z2190">
        <v>0.55051499999999998</v>
      </c>
      <c r="AA2190" s="100">
        <f t="shared" si="158"/>
        <v>-122.47683459959731</v>
      </c>
      <c r="AB2190">
        <v>0.443496</v>
      </c>
      <c r="AC2190">
        <v>-1</v>
      </c>
      <c r="AD2190">
        <v>6</v>
      </c>
      <c r="AE2190">
        <v>8</v>
      </c>
      <c r="AF2190" t="s">
        <v>225</v>
      </c>
      <c r="AG2190" s="99" t="s">
        <v>324</v>
      </c>
      <c r="AH2190">
        <v>-1</v>
      </c>
      <c r="AI2190">
        <v>14</v>
      </c>
      <c r="AJ2190">
        <v>1</v>
      </c>
    </row>
    <row r="2191" spans="1:36" x14ac:dyDescent="0.2">
      <c r="A2191">
        <v>824842</v>
      </c>
      <c r="B2191" s="85">
        <v>46164</v>
      </c>
      <c r="C2191">
        <v>2026</v>
      </c>
      <c r="D2191">
        <v>5.4</v>
      </c>
      <c r="E2191">
        <v>8</v>
      </c>
      <c r="F2191">
        <v>-105</v>
      </c>
      <c r="G2191">
        <v>2</v>
      </c>
      <c r="H2191">
        <v>-121</v>
      </c>
      <c r="I2191">
        <v>0.54751099999999997</v>
      </c>
      <c r="J2191">
        <v>-133</v>
      </c>
      <c r="K2191">
        <v>-121</v>
      </c>
      <c r="L2191">
        <v>0.32065001999999998</v>
      </c>
      <c r="M2191">
        <v>10</v>
      </c>
      <c r="N2191">
        <v>109</v>
      </c>
      <c r="O2191">
        <v>0.47846899999999998</v>
      </c>
      <c r="P2191">
        <v>120</v>
      </c>
      <c r="Q2191">
        <v>109</v>
      </c>
      <c r="R2191" s="99">
        <v>0.53121331999999999</v>
      </c>
      <c r="S2191" s="102">
        <f t="shared" si="155"/>
        <v>113.31664116395115</v>
      </c>
      <c r="T2191" s="99">
        <v>0.73608945199999998</v>
      </c>
      <c r="U2191" s="102">
        <f t="shared" si="156"/>
        <v>278.91626825010417</v>
      </c>
      <c r="V2191">
        <v>0.49363499999999999</v>
      </c>
      <c r="W2191" s="100">
        <f t="shared" si="157"/>
        <v>102.57882848663486</v>
      </c>
      <c r="X2191">
        <v>0.51614000000000004</v>
      </c>
      <c r="Y2191" s="100">
        <f t="shared" si="157"/>
        <v>-106.67135121729427</v>
      </c>
      <c r="Z2191">
        <v>0.51614000000000004</v>
      </c>
      <c r="AA2191" s="100">
        <f t="shared" si="158"/>
        <v>-106.67135121729427</v>
      </c>
      <c r="AB2191">
        <v>0.69751099999999999</v>
      </c>
      <c r="AC2191">
        <v>1</v>
      </c>
      <c r="AD2191">
        <v>7</v>
      </c>
      <c r="AE2191">
        <v>4</v>
      </c>
      <c r="AF2191" t="s">
        <v>228</v>
      </c>
      <c r="AG2191" s="99" t="s">
        <v>325</v>
      </c>
      <c r="AH2191">
        <v>1</v>
      </c>
      <c r="AI2191">
        <v>11</v>
      </c>
      <c r="AJ2191">
        <v>1</v>
      </c>
    </row>
    <row r="2192" spans="1:36" x14ac:dyDescent="0.2">
      <c r="A2192">
        <v>822814</v>
      </c>
      <c r="B2192" s="85">
        <v>46165</v>
      </c>
      <c r="C2192">
        <v>2026</v>
      </c>
      <c r="D2192">
        <v>5.4</v>
      </c>
      <c r="E2192">
        <v>7.5</v>
      </c>
      <c r="F2192">
        <v>-104</v>
      </c>
      <c r="G2192">
        <v>29</v>
      </c>
      <c r="H2192">
        <v>127</v>
      </c>
      <c r="I2192">
        <v>0.440529</v>
      </c>
      <c r="J2192">
        <v>133</v>
      </c>
      <c r="K2192">
        <v>127</v>
      </c>
      <c r="L2192">
        <v>0.33360588699999999</v>
      </c>
      <c r="M2192">
        <v>22</v>
      </c>
      <c r="N2192">
        <v>-139</v>
      </c>
      <c r="O2192">
        <v>0.58159000000000005</v>
      </c>
      <c r="P2192">
        <v>-146</v>
      </c>
      <c r="Q2192">
        <v>-139</v>
      </c>
      <c r="R2192" s="99">
        <v>0.51185232800000002</v>
      </c>
      <c r="S2192" s="102">
        <f t="shared" si="155"/>
        <v>104.85604200525616</v>
      </c>
      <c r="T2192" s="99">
        <v>0.691183514</v>
      </c>
      <c r="U2192" s="102">
        <f t="shared" si="156"/>
        <v>223.8169091788707</v>
      </c>
      <c r="V2192">
        <v>0.446046</v>
      </c>
      <c r="W2192" s="100">
        <f t="shared" si="157"/>
        <v>124.19212368231081</v>
      </c>
      <c r="X2192">
        <v>0.58243299999999998</v>
      </c>
      <c r="Y2192" s="100">
        <f t="shared" si="157"/>
        <v>-139.4825261574789</v>
      </c>
      <c r="Z2192">
        <v>0.58243299999999998</v>
      </c>
      <c r="AA2192" s="100">
        <f t="shared" si="158"/>
        <v>-139.4825261574789</v>
      </c>
      <c r="AB2192">
        <v>0.59052899999999997</v>
      </c>
      <c r="AC2192">
        <v>1</v>
      </c>
      <c r="AD2192">
        <v>5</v>
      </c>
      <c r="AE2192">
        <v>2</v>
      </c>
      <c r="AF2192" t="s">
        <v>228</v>
      </c>
      <c r="AG2192" s="99" t="s">
        <v>326</v>
      </c>
      <c r="AH2192">
        <v>-1</v>
      </c>
      <c r="AI2192">
        <v>7</v>
      </c>
      <c r="AJ2192">
        <v>-1</v>
      </c>
    </row>
    <row r="2193" spans="1:36" x14ac:dyDescent="0.2">
      <c r="A2193">
        <v>823222</v>
      </c>
      <c r="B2193" s="85">
        <v>46165</v>
      </c>
      <c r="C2193">
        <v>2026</v>
      </c>
      <c r="D2193">
        <v>5.4</v>
      </c>
      <c r="E2193">
        <v>9</v>
      </c>
      <c r="F2193">
        <v>-105</v>
      </c>
      <c r="G2193">
        <v>25</v>
      </c>
      <c r="H2193">
        <v>-106</v>
      </c>
      <c r="I2193">
        <v>0.51456299999999999</v>
      </c>
      <c r="J2193">
        <v>-122</v>
      </c>
      <c r="K2193">
        <v>-106</v>
      </c>
      <c r="L2193">
        <v>0.32085561499999998</v>
      </c>
      <c r="M2193">
        <v>9</v>
      </c>
      <c r="N2193">
        <v>-104</v>
      </c>
      <c r="O2193">
        <v>0.50980400000000003</v>
      </c>
      <c r="P2193">
        <v>110</v>
      </c>
      <c r="Q2193">
        <v>-104</v>
      </c>
      <c r="R2193" s="99">
        <v>0.51732552499999995</v>
      </c>
      <c r="S2193" s="102">
        <f t="shared" si="155"/>
        <v>107.17896880708264</v>
      </c>
      <c r="T2193" s="99">
        <v>0.24931590100000001</v>
      </c>
      <c r="U2193" s="102">
        <f t="shared" si="156"/>
        <v>-301.09756176361969</v>
      </c>
      <c r="V2193">
        <v>0.58594999999999997</v>
      </c>
      <c r="W2193" s="100">
        <f t="shared" si="157"/>
        <v>-141.51672503320853</v>
      </c>
      <c r="X2193">
        <v>0.55480700000000005</v>
      </c>
      <c r="Y2193" s="100">
        <f t="shared" si="157"/>
        <v>-124.62168093388712</v>
      </c>
      <c r="Z2193">
        <v>0.55480700000000005</v>
      </c>
      <c r="AA2193" s="100">
        <f t="shared" si="158"/>
        <v>-124.62168093388712</v>
      </c>
      <c r="AB2193">
        <v>0.66456300000000001</v>
      </c>
      <c r="AC2193">
        <v>1</v>
      </c>
      <c r="AD2193">
        <v>10</v>
      </c>
      <c r="AE2193">
        <v>3</v>
      </c>
      <c r="AF2193" t="s">
        <v>226</v>
      </c>
      <c r="AG2193" s="99" t="s">
        <v>325</v>
      </c>
      <c r="AH2193">
        <v>1</v>
      </c>
      <c r="AI2193">
        <v>13</v>
      </c>
      <c r="AJ2193">
        <v>1</v>
      </c>
    </row>
    <row r="2194" spans="1:36" x14ac:dyDescent="0.2">
      <c r="A2194">
        <v>823300</v>
      </c>
      <c r="B2194" s="85">
        <v>46165</v>
      </c>
      <c r="C2194">
        <v>2026</v>
      </c>
      <c r="D2194">
        <v>5.4</v>
      </c>
      <c r="E2194">
        <v>7.5</v>
      </c>
      <c r="F2194">
        <v>-105.5</v>
      </c>
      <c r="G2194">
        <v>23</v>
      </c>
      <c r="H2194">
        <v>118</v>
      </c>
      <c r="I2194">
        <v>0.45871600000000001</v>
      </c>
      <c r="J2194">
        <v>103</v>
      </c>
      <c r="K2194">
        <v>118</v>
      </c>
      <c r="L2194">
        <v>0.30313439199999997</v>
      </c>
      <c r="M2194">
        <v>20</v>
      </c>
      <c r="N2194">
        <v>-129</v>
      </c>
      <c r="O2194">
        <v>0.56331900000000001</v>
      </c>
      <c r="P2194">
        <v>-113</v>
      </c>
      <c r="Q2194">
        <v>-129</v>
      </c>
      <c r="R2194" s="99">
        <v>0.51436057999999996</v>
      </c>
      <c r="S2194" s="102">
        <f t="shared" si="155"/>
        <v>105.91409157024361</v>
      </c>
      <c r="T2194" s="99">
        <v>0.64121107899999996</v>
      </c>
      <c r="U2194" s="102">
        <f t="shared" si="156"/>
        <v>178.71540659974835</v>
      </c>
      <c r="V2194">
        <v>0.57359499999999997</v>
      </c>
      <c r="W2194" s="100">
        <f t="shared" si="157"/>
        <v>-134.51882599875705</v>
      </c>
      <c r="X2194">
        <v>0.53505100000000005</v>
      </c>
      <c r="Y2194" s="100">
        <f t="shared" si="157"/>
        <v>-115.07735256985177</v>
      </c>
      <c r="Z2194">
        <v>0.53505100000000005</v>
      </c>
      <c r="AA2194" s="100">
        <f t="shared" si="158"/>
        <v>-115.07735256985177</v>
      </c>
      <c r="AB2194">
        <v>0.60871600000000003</v>
      </c>
      <c r="AC2194">
        <v>1</v>
      </c>
      <c r="AD2194">
        <v>2</v>
      </c>
      <c r="AE2194">
        <v>0</v>
      </c>
      <c r="AF2194" t="s">
        <v>225</v>
      </c>
      <c r="AG2194" s="99" t="s">
        <v>326</v>
      </c>
      <c r="AH2194">
        <v>-1</v>
      </c>
      <c r="AI2194">
        <v>2</v>
      </c>
      <c r="AJ2194">
        <v>-1</v>
      </c>
    </row>
    <row r="2195" spans="1:36" x14ac:dyDescent="0.2">
      <c r="A2195">
        <v>823787</v>
      </c>
      <c r="B2195" s="85">
        <v>46165</v>
      </c>
      <c r="C2195">
        <v>2026</v>
      </c>
      <c r="D2195">
        <v>5.4</v>
      </c>
      <c r="E2195">
        <v>8.5</v>
      </c>
      <c r="F2195">
        <v>-106</v>
      </c>
      <c r="G2195">
        <v>17</v>
      </c>
      <c r="H2195">
        <v>-101</v>
      </c>
      <c r="I2195">
        <v>0.50248800000000005</v>
      </c>
      <c r="J2195">
        <v>106</v>
      </c>
      <c r="K2195">
        <v>-101</v>
      </c>
      <c r="L2195">
        <v>0.32447985800000001</v>
      </c>
      <c r="M2195">
        <v>14</v>
      </c>
      <c r="N2195">
        <v>-109</v>
      </c>
      <c r="O2195">
        <v>0.52153099999999997</v>
      </c>
      <c r="P2195">
        <v>-116</v>
      </c>
      <c r="Q2195">
        <v>-109</v>
      </c>
      <c r="R2195" s="99">
        <v>0.48592623299999999</v>
      </c>
      <c r="S2195" s="102">
        <f t="shared" si="155"/>
        <v>-105.79255287911158</v>
      </c>
      <c r="T2195" s="99">
        <v>0.65124739700000001</v>
      </c>
      <c r="U2195" s="102">
        <f t="shared" si="156"/>
        <v>186.73621111295333</v>
      </c>
      <c r="V2195">
        <v>0.50188500000000003</v>
      </c>
      <c r="W2195" s="100">
        <f t="shared" si="157"/>
        <v>-100.7568533370808</v>
      </c>
      <c r="X2195">
        <v>0.50570400000000004</v>
      </c>
      <c r="Y2195" s="100">
        <f t="shared" si="157"/>
        <v>-102.3079288523476</v>
      </c>
      <c r="Z2195">
        <v>0.50570400000000004</v>
      </c>
      <c r="AA2195" s="100">
        <f t="shared" si="158"/>
        <v>-102.3079288523476</v>
      </c>
      <c r="AB2195">
        <v>0.35248800000000002</v>
      </c>
      <c r="AC2195">
        <v>-1</v>
      </c>
      <c r="AD2195">
        <v>3</v>
      </c>
      <c r="AE2195">
        <v>11</v>
      </c>
      <c r="AF2195" t="s">
        <v>223</v>
      </c>
      <c r="AG2195" s="99" t="s">
        <v>323</v>
      </c>
      <c r="AH2195">
        <v>1</v>
      </c>
      <c r="AI2195">
        <v>14</v>
      </c>
      <c r="AJ2195">
        <v>1</v>
      </c>
    </row>
    <row r="2196" spans="1:36" x14ac:dyDescent="0.2">
      <c r="A2196">
        <v>823862</v>
      </c>
      <c r="B2196" s="85">
        <v>46165</v>
      </c>
      <c r="C2196">
        <v>2026</v>
      </c>
      <c r="D2196">
        <v>5.4</v>
      </c>
      <c r="E2196">
        <v>8</v>
      </c>
      <c r="F2196">
        <v>-105</v>
      </c>
      <c r="G2196">
        <v>11</v>
      </c>
      <c r="H2196">
        <v>-107</v>
      </c>
      <c r="I2196">
        <v>0.51690800000000003</v>
      </c>
      <c r="J2196">
        <v>-111</v>
      </c>
      <c r="K2196">
        <v>-107</v>
      </c>
      <c r="L2196">
        <v>0.35061088499999998</v>
      </c>
      <c r="M2196">
        <v>18</v>
      </c>
      <c r="N2196">
        <v>-103</v>
      </c>
      <c r="O2196">
        <v>0.50738899999999998</v>
      </c>
      <c r="P2196">
        <v>100</v>
      </c>
      <c r="Q2196">
        <v>-103</v>
      </c>
      <c r="R2196" s="99">
        <v>0.51209579100000002</v>
      </c>
      <c r="S2196" s="102">
        <f t="shared" si="155"/>
        <v>104.95826466625134</v>
      </c>
      <c r="T2196" s="99">
        <v>0.48390714600000001</v>
      </c>
      <c r="U2196" s="102">
        <f t="shared" si="156"/>
        <v>-106.65121568591181</v>
      </c>
      <c r="V2196">
        <v>0.44614799999999999</v>
      </c>
      <c r="W2196" s="100">
        <f t="shared" si="157"/>
        <v>124.14086805275379</v>
      </c>
      <c r="X2196">
        <v>0.50581600000000004</v>
      </c>
      <c r="Y2196" s="100">
        <f t="shared" si="157"/>
        <v>-102.35377915917961</v>
      </c>
      <c r="Z2196">
        <v>0.50581600000000004</v>
      </c>
      <c r="AA2196" s="100">
        <f t="shared" si="158"/>
        <v>-102.35377915917961</v>
      </c>
      <c r="AB2196">
        <v>0.66690799999999995</v>
      </c>
      <c r="AC2196">
        <v>1</v>
      </c>
      <c r="AD2196">
        <v>4</v>
      </c>
      <c r="AE2196">
        <v>1</v>
      </c>
      <c r="AF2196" t="s">
        <v>228</v>
      </c>
      <c r="AG2196" s="99" t="s">
        <v>325</v>
      </c>
      <c r="AH2196">
        <v>1</v>
      </c>
      <c r="AI2196">
        <v>5</v>
      </c>
      <c r="AJ2196">
        <v>-1</v>
      </c>
    </row>
    <row r="2197" spans="1:36" x14ac:dyDescent="0.2">
      <c r="A2197">
        <v>824030</v>
      </c>
      <c r="B2197" s="85">
        <v>46165</v>
      </c>
      <c r="C2197">
        <v>2026</v>
      </c>
      <c r="D2197">
        <v>5.4</v>
      </c>
      <c r="E2197">
        <v>7.5</v>
      </c>
      <c r="F2197">
        <v>-104.5</v>
      </c>
      <c r="G2197">
        <v>4</v>
      </c>
      <c r="H2197">
        <v>128</v>
      </c>
      <c r="I2197">
        <v>0.43859599999999999</v>
      </c>
      <c r="J2197">
        <v>124</v>
      </c>
      <c r="K2197">
        <v>128</v>
      </c>
      <c r="L2197">
        <v>0.34782608700000001</v>
      </c>
      <c r="M2197">
        <v>28</v>
      </c>
      <c r="N2197">
        <v>-140</v>
      </c>
      <c r="O2197">
        <v>0.58333299999999999</v>
      </c>
      <c r="P2197">
        <v>-136</v>
      </c>
      <c r="Q2197">
        <v>-140</v>
      </c>
      <c r="R2197" s="99">
        <v>0.54463256400000004</v>
      </c>
      <c r="S2197" s="102">
        <f t="shared" si="155"/>
        <v>119.60287911320917</v>
      </c>
      <c r="T2197" s="99">
        <v>0.54154695200000003</v>
      </c>
      <c r="U2197" s="102">
        <f t="shared" si="156"/>
        <v>118.1248449241415</v>
      </c>
      <c r="V2197">
        <v>0.45366299999999998</v>
      </c>
      <c r="W2197" s="100">
        <f t="shared" si="157"/>
        <v>120.42793880038708</v>
      </c>
      <c r="X2197">
        <v>0.45922299999999999</v>
      </c>
      <c r="Y2197" s="100">
        <f t="shared" si="157"/>
        <v>117.75912791824453</v>
      </c>
      <c r="Z2197">
        <v>0.45922299999999999</v>
      </c>
      <c r="AA2197" s="100">
        <f t="shared" si="158"/>
        <v>117.75912791824453</v>
      </c>
      <c r="AB2197">
        <v>0.58859600000000001</v>
      </c>
      <c r="AC2197">
        <v>1</v>
      </c>
      <c r="AD2197">
        <v>5</v>
      </c>
      <c r="AE2197">
        <v>2</v>
      </c>
      <c r="AF2197" t="s">
        <v>228</v>
      </c>
      <c r="AG2197" s="99" t="s">
        <v>326</v>
      </c>
      <c r="AH2197">
        <v>-1</v>
      </c>
      <c r="AI2197">
        <v>7</v>
      </c>
      <c r="AJ2197">
        <v>-1</v>
      </c>
    </row>
    <row r="2198" spans="1:36" x14ac:dyDescent="0.2">
      <c r="A2198">
        <v>824109</v>
      </c>
      <c r="B2198" s="85">
        <v>46165</v>
      </c>
      <c r="C2198">
        <v>2026</v>
      </c>
      <c r="D2198">
        <v>5.4</v>
      </c>
      <c r="E2198">
        <v>8</v>
      </c>
      <c r="F2198">
        <v>-105</v>
      </c>
      <c r="G2198">
        <v>13</v>
      </c>
      <c r="H2198">
        <v>110</v>
      </c>
      <c r="I2198">
        <v>0.47619</v>
      </c>
      <c r="J2198">
        <v>121</v>
      </c>
      <c r="K2198">
        <v>110</v>
      </c>
      <c r="L2198">
        <v>0.32365466500000001</v>
      </c>
      <c r="M2198">
        <v>24</v>
      </c>
      <c r="N2198">
        <v>-121</v>
      </c>
      <c r="O2198">
        <v>0.54751099999999997</v>
      </c>
      <c r="P2198">
        <v>-133</v>
      </c>
      <c r="Q2198">
        <v>-121</v>
      </c>
      <c r="R2198" s="99">
        <v>0.50945725100000006</v>
      </c>
      <c r="S2198" s="102">
        <f t="shared" si="155"/>
        <v>103.85583153324728</v>
      </c>
      <c r="T2198" s="99">
        <v>0.55350239700000003</v>
      </c>
      <c r="U2198" s="102">
        <f t="shared" si="156"/>
        <v>123.96536807387967</v>
      </c>
      <c r="V2198">
        <v>0.46778500000000001</v>
      </c>
      <c r="W2198" s="100">
        <f t="shared" si="157"/>
        <v>113.77342155049863</v>
      </c>
      <c r="X2198">
        <v>0.50087599999999999</v>
      </c>
      <c r="Y2198" s="100">
        <f t="shared" si="157"/>
        <v>-100.35101497824188</v>
      </c>
      <c r="Z2198">
        <v>0.50087599999999999</v>
      </c>
      <c r="AA2198" s="100">
        <f t="shared" si="158"/>
        <v>-100.35101497824188</v>
      </c>
      <c r="AB2198">
        <v>0.62619000000000002</v>
      </c>
      <c r="AC2198">
        <v>1</v>
      </c>
      <c r="AD2198">
        <v>5</v>
      </c>
      <c r="AE2198">
        <v>0</v>
      </c>
      <c r="AF2198" t="s">
        <v>230</v>
      </c>
      <c r="AG2198" s="99" t="s">
        <v>326</v>
      </c>
      <c r="AH2198">
        <v>-1</v>
      </c>
      <c r="AI2198">
        <v>5</v>
      </c>
      <c r="AJ2198">
        <v>-1</v>
      </c>
    </row>
    <row r="2199" spans="1:36" x14ac:dyDescent="0.2">
      <c r="A2199">
        <v>824516</v>
      </c>
      <c r="B2199" s="85">
        <v>46165</v>
      </c>
      <c r="C2199">
        <v>2026</v>
      </c>
      <c r="D2199">
        <v>5.4</v>
      </c>
      <c r="E2199">
        <v>10</v>
      </c>
      <c r="F2199">
        <v>-105</v>
      </c>
      <c r="G2199">
        <v>6</v>
      </c>
      <c r="H2199">
        <v>-113</v>
      </c>
      <c r="I2199">
        <v>0.53051599999999999</v>
      </c>
      <c r="J2199">
        <v>-102</v>
      </c>
      <c r="K2199">
        <v>-113</v>
      </c>
      <c r="L2199">
        <v>0.333208536</v>
      </c>
      <c r="M2199">
        <v>26</v>
      </c>
      <c r="N2199">
        <v>102</v>
      </c>
      <c r="O2199">
        <v>0.49504999999999999</v>
      </c>
      <c r="P2199">
        <v>-108</v>
      </c>
      <c r="Q2199">
        <v>102</v>
      </c>
      <c r="R2199" s="99">
        <v>0.513622362</v>
      </c>
      <c r="S2199" s="102">
        <f t="shared" si="155"/>
        <v>105.60155769332471</v>
      </c>
      <c r="T2199" s="99">
        <v>0.79571351099999998</v>
      </c>
      <c r="U2199" s="102">
        <f t="shared" si="156"/>
        <v>389.50863314313455</v>
      </c>
      <c r="V2199">
        <v>0.55946399999999996</v>
      </c>
      <c r="W2199" s="100">
        <f t="shared" si="157"/>
        <v>-126.99620462345868</v>
      </c>
      <c r="X2199">
        <v>0.536914</v>
      </c>
      <c r="Y2199" s="100">
        <f t="shared" si="157"/>
        <v>-115.94261109167627</v>
      </c>
      <c r="Z2199">
        <v>0.536914</v>
      </c>
      <c r="AA2199" s="100">
        <f t="shared" si="158"/>
        <v>-115.94261109167627</v>
      </c>
      <c r="AB2199">
        <v>0.68051600000000001</v>
      </c>
      <c r="AC2199">
        <v>1</v>
      </c>
      <c r="AD2199">
        <v>7</v>
      </c>
      <c r="AE2199">
        <v>6</v>
      </c>
      <c r="AF2199" t="s">
        <v>222</v>
      </c>
      <c r="AG2199" s="99" t="s">
        <v>325</v>
      </c>
      <c r="AH2199">
        <v>1</v>
      </c>
      <c r="AI2199">
        <v>13</v>
      </c>
      <c r="AJ2199">
        <v>1</v>
      </c>
    </row>
    <row r="2200" spans="1:36" x14ac:dyDescent="0.2">
      <c r="A2200">
        <v>824518</v>
      </c>
      <c r="B2200" s="85">
        <v>46165</v>
      </c>
      <c r="C2200">
        <v>2026</v>
      </c>
      <c r="D2200">
        <v>5.4</v>
      </c>
      <c r="E2200">
        <v>10</v>
      </c>
      <c r="F2200">
        <v>-105</v>
      </c>
      <c r="G2200">
        <v>6</v>
      </c>
      <c r="H2200">
        <v>-113</v>
      </c>
      <c r="I2200">
        <v>0.53051599999999999</v>
      </c>
      <c r="J2200">
        <v>-102</v>
      </c>
      <c r="K2200">
        <v>-113</v>
      </c>
      <c r="L2200">
        <v>0.333208536</v>
      </c>
      <c r="M2200">
        <v>26</v>
      </c>
      <c r="N2200">
        <v>102</v>
      </c>
      <c r="O2200">
        <v>0.49504999999999999</v>
      </c>
      <c r="P2200">
        <v>-108</v>
      </c>
      <c r="Q2200">
        <v>102</v>
      </c>
      <c r="R2200" s="99">
        <v>0.513622362</v>
      </c>
      <c r="S2200" s="102">
        <f t="shared" si="155"/>
        <v>105.60155769332471</v>
      </c>
      <c r="T2200" s="99">
        <v>0.58942650600000002</v>
      </c>
      <c r="U2200" s="102">
        <f t="shared" si="156"/>
        <v>143.56175316081169</v>
      </c>
      <c r="V2200">
        <v>0.55946399999999996</v>
      </c>
      <c r="W2200" s="100">
        <f t="shared" si="157"/>
        <v>-126.99620462345868</v>
      </c>
      <c r="X2200">
        <v>0.536914</v>
      </c>
      <c r="Y2200" s="100">
        <f t="shared" si="157"/>
        <v>-115.94261109167627</v>
      </c>
      <c r="Z2200">
        <v>0.536914</v>
      </c>
      <c r="AA2200" s="100">
        <f t="shared" si="158"/>
        <v>-115.94261109167627</v>
      </c>
      <c r="AB2200">
        <v>0.38051600000000002</v>
      </c>
      <c r="AC2200">
        <v>-1</v>
      </c>
      <c r="AD2200">
        <v>1</v>
      </c>
      <c r="AE2200">
        <v>8</v>
      </c>
      <c r="AF2200" t="s">
        <v>226</v>
      </c>
      <c r="AG2200" s="99" t="s">
        <v>324</v>
      </c>
      <c r="AH2200">
        <v>-1</v>
      </c>
      <c r="AI2200">
        <v>9</v>
      </c>
      <c r="AJ2200">
        <v>-1</v>
      </c>
    </row>
    <row r="2201" spans="1:36" x14ac:dyDescent="0.2">
      <c r="A2201">
        <v>824674</v>
      </c>
      <c r="B2201" s="85">
        <v>46165</v>
      </c>
      <c r="C2201">
        <v>2026</v>
      </c>
      <c r="D2201">
        <v>5.4</v>
      </c>
      <c r="E2201">
        <v>7</v>
      </c>
      <c r="F2201">
        <v>-103.5</v>
      </c>
      <c r="G2201">
        <v>5</v>
      </c>
      <c r="H2201">
        <v>-139</v>
      </c>
      <c r="I2201">
        <v>0.58159000000000005</v>
      </c>
      <c r="J2201">
        <v>-152</v>
      </c>
      <c r="K2201">
        <v>-139</v>
      </c>
      <c r="L2201">
        <v>0.31173380000000001</v>
      </c>
      <c r="M2201">
        <v>12</v>
      </c>
      <c r="N2201">
        <v>126</v>
      </c>
      <c r="O2201">
        <v>0.44247799999999998</v>
      </c>
      <c r="P2201">
        <v>137</v>
      </c>
      <c r="Q2201">
        <v>126</v>
      </c>
      <c r="R2201" s="99">
        <v>0.47165914199999998</v>
      </c>
      <c r="S2201" s="102">
        <f t="shared" si="155"/>
        <v>-112.01751666672877</v>
      </c>
      <c r="T2201" s="99">
        <v>0.401553031</v>
      </c>
      <c r="U2201" s="102">
        <f t="shared" si="156"/>
        <v>-149.03310965171127</v>
      </c>
      <c r="V2201">
        <v>0.59441999999999995</v>
      </c>
      <c r="W2201" s="100">
        <f t="shared" si="157"/>
        <v>-146.56048128605943</v>
      </c>
      <c r="X2201">
        <v>0.65595800000000004</v>
      </c>
      <c r="Y2201" s="100">
        <f t="shared" si="157"/>
        <v>-190.66218659349735</v>
      </c>
      <c r="Z2201">
        <v>0.65595800000000004</v>
      </c>
      <c r="AA2201" s="100">
        <f t="shared" si="158"/>
        <v>-190.66218659349735</v>
      </c>
      <c r="AB2201">
        <v>0.43158999999999997</v>
      </c>
      <c r="AC2201">
        <v>-1</v>
      </c>
      <c r="AD2201">
        <v>0</v>
      </c>
      <c r="AE2201">
        <v>3</v>
      </c>
      <c r="AF2201" t="s">
        <v>228</v>
      </c>
      <c r="AG2201" s="99" t="s">
        <v>324</v>
      </c>
      <c r="AH2201">
        <v>-1</v>
      </c>
      <c r="AI2201">
        <v>3</v>
      </c>
      <c r="AJ2201">
        <v>-1</v>
      </c>
    </row>
    <row r="2202" spans="1:36" x14ac:dyDescent="0.2">
      <c r="A2202">
        <v>824760</v>
      </c>
      <c r="B2202" s="85">
        <v>46165</v>
      </c>
      <c r="C2202">
        <v>2026</v>
      </c>
      <c r="D2202">
        <v>5.4</v>
      </c>
      <c r="E2202">
        <v>7.5</v>
      </c>
      <c r="F2202">
        <v>-105.5</v>
      </c>
      <c r="G2202">
        <v>3</v>
      </c>
      <c r="H2202">
        <v>-124</v>
      </c>
      <c r="I2202">
        <v>0.55357100000000004</v>
      </c>
      <c r="J2202">
        <v>-113</v>
      </c>
      <c r="K2202">
        <v>-124</v>
      </c>
      <c r="L2202">
        <v>0.34564541199999999</v>
      </c>
      <c r="M2202">
        <v>15</v>
      </c>
      <c r="N2202">
        <v>112</v>
      </c>
      <c r="O2202">
        <v>0.47169800000000001</v>
      </c>
      <c r="P2202">
        <v>102</v>
      </c>
      <c r="Q2202">
        <v>112</v>
      </c>
      <c r="R2202" s="99">
        <v>0.49575672900000001</v>
      </c>
      <c r="S2202" s="102">
        <f t="shared" si="155"/>
        <v>-101.71183596783817</v>
      </c>
      <c r="T2202" s="99">
        <v>0.71435633099999996</v>
      </c>
      <c r="U2202" s="102">
        <f t="shared" si="156"/>
        <v>250.08652686084906</v>
      </c>
      <c r="V2202">
        <v>0.57145100000000004</v>
      </c>
      <c r="W2202" s="100">
        <f t="shared" si="157"/>
        <v>-133.34554508352605</v>
      </c>
      <c r="X2202">
        <v>0.53911399999999998</v>
      </c>
      <c r="Y2202" s="100">
        <f t="shared" si="157"/>
        <v>-116.97339472233914</v>
      </c>
      <c r="Z2202">
        <v>0.53911399999999998</v>
      </c>
      <c r="AA2202" s="100">
        <f t="shared" si="158"/>
        <v>-116.97339472233914</v>
      </c>
      <c r="AB2202">
        <v>0.40357100000000001</v>
      </c>
      <c r="AC2202">
        <v>-1</v>
      </c>
      <c r="AD2202">
        <v>2</v>
      </c>
      <c r="AE2202">
        <v>4</v>
      </c>
      <c r="AF2202" t="s">
        <v>225</v>
      </c>
      <c r="AG2202" s="99" t="s">
        <v>324</v>
      </c>
      <c r="AH2202">
        <v>-1</v>
      </c>
      <c r="AI2202">
        <v>6</v>
      </c>
      <c r="AJ2202">
        <v>-1</v>
      </c>
    </row>
    <row r="2203" spans="1:36" x14ac:dyDescent="0.2">
      <c r="A2203">
        <v>823220</v>
      </c>
      <c r="B2203" s="85">
        <v>46166</v>
      </c>
      <c r="C2203">
        <v>2026</v>
      </c>
      <c r="D2203">
        <v>5.4</v>
      </c>
      <c r="E2203">
        <v>8</v>
      </c>
      <c r="F2203">
        <v>-105</v>
      </c>
      <c r="G2203">
        <v>25</v>
      </c>
      <c r="H2203">
        <v>-120</v>
      </c>
      <c r="I2203">
        <v>0.54545500000000002</v>
      </c>
      <c r="J2203">
        <v>-108</v>
      </c>
      <c r="K2203">
        <v>-120</v>
      </c>
      <c r="L2203">
        <v>0.32085561499999998</v>
      </c>
      <c r="M2203">
        <v>9</v>
      </c>
      <c r="N2203">
        <v>108</v>
      </c>
      <c r="O2203">
        <v>0.480769</v>
      </c>
      <c r="P2203">
        <v>-102</v>
      </c>
      <c r="Q2203">
        <v>108</v>
      </c>
      <c r="R2203" s="99">
        <v>0.50625607800000005</v>
      </c>
      <c r="S2203" s="102">
        <f t="shared" si="155"/>
        <v>102.53413873923091</v>
      </c>
      <c r="T2203" s="99">
        <v>0.457447467</v>
      </c>
      <c r="U2203" s="102">
        <f t="shared" si="156"/>
        <v>-118.60433648439026</v>
      </c>
      <c r="V2203">
        <v>0.61747700000000005</v>
      </c>
      <c r="W2203" s="100">
        <f t="shared" si="157"/>
        <v>-161.42218899255732</v>
      </c>
      <c r="X2203">
        <v>0.56980799999999998</v>
      </c>
      <c r="Y2203" s="100">
        <f t="shared" si="157"/>
        <v>-132.45434596645219</v>
      </c>
      <c r="Z2203">
        <v>0.56980799999999998</v>
      </c>
      <c r="AA2203" s="100">
        <f t="shared" si="158"/>
        <v>-132.45434596645219</v>
      </c>
      <c r="AB2203">
        <v>0.69545500000000005</v>
      </c>
      <c r="AC2203">
        <v>1</v>
      </c>
      <c r="AD2203">
        <v>8</v>
      </c>
      <c r="AE2203">
        <v>5</v>
      </c>
      <c r="AF2203" t="s">
        <v>228</v>
      </c>
      <c r="AG2203" s="99" t="s">
        <v>325</v>
      </c>
      <c r="AH2203">
        <v>1</v>
      </c>
      <c r="AI2203">
        <v>13</v>
      </c>
      <c r="AJ2203">
        <v>1</v>
      </c>
    </row>
    <row r="2204" spans="1:36" x14ac:dyDescent="0.2">
      <c r="A2204">
        <v>823297</v>
      </c>
      <c r="B2204" s="85">
        <v>46166</v>
      </c>
      <c r="C2204">
        <v>2026</v>
      </c>
      <c r="D2204">
        <v>5.4</v>
      </c>
      <c r="E2204">
        <v>8.5</v>
      </c>
      <c r="F2204">
        <v>-106</v>
      </c>
      <c r="G2204">
        <v>23</v>
      </c>
      <c r="H2204">
        <v>-121</v>
      </c>
      <c r="I2204">
        <v>0.54751099999999997</v>
      </c>
      <c r="J2204">
        <v>-111</v>
      </c>
      <c r="K2204">
        <v>-121</v>
      </c>
      <c r="L2204">
        <v>0.30313439199999997</v>
      </c>
      <c r="M2204">
        <v>20</v>
      </c>
      <c r="N2204">
        <v>109</v>
      </c>
      <c r="O2204">
        <v>0.47846899999999998</v>
      </c>
      <c r="P2204">
        <v>100</v>
      </c>
      <c r="Q2204">
        <v>109</v>
      </c>
      <c r="R2204" s="99">
        <v>0.51059217899999998</v>
      </c>
      <c r="S2204" s="102">
        <f t="shared" si="155"/>
        <v>104.32856956734248</v>
      </c>
      <c r="T2204" s="99">
        <v>0.48638905900000001</v>
      </c>
      <c r="U2204" s="102">
        <f t="shared" si="156"/>
        <v>-105.59672992150921</v>
      </c>
      <c r="V2204">
        <v>0.5</v>
      </c>
      <c r="W2204" s="100">
        <f t="shared" si="157"/>
        <v>-100</v>
      </c>
      <c r="X2204">
        <v>0.5</v>
      </c>
      <c r="Y2204" s="100">
        <f t="shared" si="157"/>
        <v>-100</v>
      </c>
      <c r="Z2204">
        <v>0.5</v>
      </c>
      <c r="AA2204" s="100">
        <f t="shared" si="158"/>
        <v>-100</v>
      </c>
      <c r="AB2204">
        <v>0.397511</v>
      </c>
      <c r="AC2204">
        <v>-1</v>
      </c>
      <c r="AD2204">
        <v>2</v>
      </c>
      <c r="AE2204">
        <v>5</v>
      </c>
      <c r="AF2204" t="s">
        <v>228</v>
      </c>
      <c r="AG2204" s="99" t="s">
        <v>324</v>
      </c>
      <c r="AH2204">
        <v>-1</v>
      </c>
      <c r="AI2204">
        <v>7</v>
      </c>
      <c r="AJ2204">
        <v>-1</v>
      </c>
    </row>
    <row r="2205" spans="1:36" x14ac:dyDescent="0.2">
      <c r="A2205">
        <v>823459</v>
      </c>
      <c r="B2205" s="85">
        <v>46166</v>
      </c>
      <c r="C2205">
        <v>2026</v>
      </c>
      <c r="D2205">
        <v>5.4</v>
      </c>
      <c r="E2205">
        <v>7</v>
      </c>
      <c r="F2205">
        <v>-106</v>
      </c>
      <c r="G2205">
        <v>21</v>
      </c>
      <c r="H2205">
        <v>103</v>
      </c>
      <c r="I2205">
        <v>0.49261100000000002</v>
      </c>
      <c r="J2205">
        <v>116</v>
      </c>
      <c r="K2205">
        <v>103</v>
      </c>
      <c r="L2205">
        <v>0.323198667</v>
      </c>
      <c r="M2205">
        <v>7</v>
      </c>
      <c r="N2205">
        <v>-113</v>
      </c>
      <c r="O2205">
        <v>0.53051599999999999</v>
      </c>
      <c r="P2205">
        <v>-127</v>
      </c>
      <c r="Q2205">
        <v>-113</v>
      </c>
      <c r="R2205" s="99">
        <v>0.49420898200000002</v>
      </c>
      <c r="S2205" s="102">
        <f t="shared" si="155"/>
        <v>-102.34355028375425</v>
      </c>
      <c r="T2205" s="99">
        <v>0.62120560700000005</v>
      </c>
      <c r="U2205" s="102">
        <f t="shared" si="156"/>
        <v>163.99545993279793</v>
      </c>
      <c r="V2205">
        <v>0.52019800000000005</v>
      </c>
      <c r="W2205" s="100">
        <f t="shared" si="157"/>
        <v>-108.41930629718095</v>
      </c>
      <c r="X2205">
        <v>0.52819899999999997</v>
      </c>
      <c r="Y2205" s="100">
        <f t="shared" si="157"/>
        <v>-111.95376864398337</v>
      </c>
      <c r="Z2205">
        <v>0.52819899999999997</v>
      </c>
      <c r="AA2205" s="100">
        <f t="shared" si="158"/>
        <v>-111.95376864398337</v>
      </c>
      <c r="AB2205">
        <v>0.342611</v>
      </c>
      <c r="AC2205">
        <v>-1</v>
      </c>
      <c r="AD2205">
        <v>1</v>
      </c>
      <c r="AE2205">
        <v>3</v>
      </c>
      <c r="AF2205" t="s">
        <v>225</v>
      </c>
      <c r="AG2205" s="99" t="s">
        <v>323</v>
      </c>
      <c r="AH2205">
        <v>1</v>
      </c>
      <c r="AI2205">
        <v>4</v>
      </c>
      <c r="AJ2205">
        <v>-1</v>
      </c>
    </row>
    <row r="2206" spans="1:36" x14ac:dyDescent="0.2">
      <c r="A2206">
        <v>823544</v>
      </c>
      <c r="B2206" s="85">
        <v>46166</v>
      </c>
      <c r="C2206">
        <v>2026</v>
      </c>
      <c r="D2206">
        <v>5.4</v>
      </c>
      <c r="E2206">
        <v>7</v>
      </c>
      <c r="F2206">
        <v>-104</v>
      </c>
      <c r="G2206">
        <v>19</v>
      </c>
      <c r="H2206">
        <v>-135</v>
      </c>
      <c r="I2206">
        <v>0.57446799999999998</v>
      </c>
      <c r="J2206">
        <v>-127</v>
      </c>
      <c r="K2206">
        <v>-135</v>
      </c>
      <c r="L2206">
        <v>0.32247815699999999</v>
      </c>
      <c r="M2206">
        <v>27</v>
      </c>
      <c r="N2206">
        <v>122</v>
      </c>
      <c r="O2206">
        <v>0.45045000000000002</v>
      </c>
      <c r="P2206">
        <v>117</v>
      </c>
      <c r="Q2206">
        <v>122</v>
      </c>
      <c r="R2206" s="99">
        <v>0.49375054400000001</v>
      </c>
      <c r="S2206" s="102">
        <f t="shared" si="155"/>
        <v>-102.5314224261391</v>
      </c>
      <c r="T2206" s="99">
        <v>0.38454205000000002</v>
      </c>
      <c r="U2206" s="102">
        <f t="shared" si="156"/>
        <v>-160.04958365411528</v>
      </c>
      <c r="V2206">
        <v>0.51533399999999996</v>
      </c>
      <c r="W2206" s="100">
        <f t="shared" si="157"/>
        <v>-106.32765657174217</v>
      </c>
      <c r="X2206">
        <v>0.62331400000000003</v>
      </c>
      <c r="Y2206" s="100">
        <f t="shared" si="157"/>
        <v>-165.47309961081646</v>
      </c>
      <c r="Z2206">
        <v>0.62331400000000003</v>
      </c>
      <c r="AA2206" s="100">
        <f t="shared" si="158"/>
        <v>-165.47309961081646</v>
      </c>
      <c r="AB2206">
        <v>0.724468</v>
      </c>
      <c r="AC2206">
        <v>1</v>
      </c>
      <c r="AD2206">
        <v>2</v>
      </c>
      <c r="AE2206">
        <v>0</v>
      </c>
      <c r="AF2206" t="s">
        <v>225</v>
      </c>
      <c r="AG2206" s="99" t="s">
        <v>325</v>
      </c>
      <c r="AH2206">
        <v>1</v>
      </c>
      <c r="AI2206">
        <v>2</v>
      </c>
      <c r="AJ2206">
        <v>-1</v>
      </c>
    </row>
    <row r="2207" spans="1:36" x14ac:dyDescent="0.2">
      <c r="A2207">
        <v>823786</v>
      </c>
      <c r="B2207" s="85">
        <v>46166</v>
      </c>
      <c r="C2207">
        <v>2026</v>
      </c>
      <c r="D2207">
        <v>5.4</v>
      </c>
      <c r="E2207">
        <v>8</v>
      </c>
      <c r="F2207">
        <v>-105</v>
      </c>
      <c r="G2207">
        <v>17</v>
      </c>
      <c r="H2207">
        <v>129</v>
      </c>
      <c r="I2207">
        <v>0.43668099999999999</v>
      </c>
      <c r="J2207">
        <v>137</v>
      </c>
      <c r="K2207">
        <v>129</v>
      </c>
      <c r="L2207">
        <v>0.32447985800000001</v>
      </c>
      <c r="M2207">
        <v>14</v>
      </c>
      <c r="N2207">
        <v>-141</v>
      </c>
      <c r="O2207">
        <v>0.58506199999999997</v>
      </c>
      <c r="P2207">
        <v>-150</v>
      </c>
      <c r="Q2207">
        <v>-141</v>
      </c>
      <c r="R2207" s="99">
        <v>0.49619229799999998</v>
      </c>
      <c r="S2207" s="102">
        <f t="shared" si="155"/>
        <v>-101.53476868357197</v>
      </c>
      <c r="T2207" s="99">
        <v>0.57716878299999996</v>
      </c>
      <c r="U2207" s="102">
        <f t="shared" si="156"/>
        <v>136.50098663363352</v>
      </c>
      <c r="V2207">
        <v>0.407439</v>
      </c>
      <c r="W2207" s="100">
        <f t="shared" si="157"/>
        <v>145.4355130461247</v>
      </c>
      <c r="X2207">
        <v>0.48371799999999998</v>
      </c>
      <c r="Y2207" s="100">
        <f t="shared" si="157"/>
        <v>106.73202154974592</v>
      </c>
      <c r="Z2207">
        <v>0.48371799999999998</v>
      </c>
      <c r="AA2207" s="100">
        <f t="shared" si="158"/>
        <v>106.73202154974592</v>
      </c>
      <c r="AB2207">
        <v>0.28668100000000002</v>
      </c>
      <c r="AC2207">
        <v>-1</v>
      </c>
      <c r="AD2207">
        <v>1</v>
      </c>
      <c r="AE2207">
        <v>5</v>
      </c>
      <c r="AF2207" t="s">
        <v>227</v>
      </c>
      <c r="AG2207" s="99" t="s">
        <v>323</v>
      </c>
      <c r="AH2207">
        <v>1</v>
      </c>
      <c r="AI2207">
        <v>6</v>
      </c>
      <c r="AJ2207">
        <v>-1</v>
      </c>
    </row>
    <row r="2208" spans="1:36" x14ac:dyDescent="0.2">
      <c r="A2208">
        <v>823861</v>
      </c>
      <c r="B2208" s="85">
        <v>46166</v>
      </c>
      <c r="C2208">
        <v>2026</v>
      </c>
      <c r="D2208">
        <v>5.4</v>
      </c>
      <c r="E2208">
        <v>8.5</v>
      </c>
      <c r="F2208">
        <v>-106</v>
      </c>
      <c r="G2208">
        <v>11</v>
      </c>
      <c r="H2208">
        <v>-121</v>
      </c>
      <c r="I2208">
        <v>0.54751099999999997</v>
      </c>
      <c r="J2208">
        <v>-111</v>
      </c>
      <c r="K2208">
        <v>-121</v>
      </c>
      <c r="L2208">
        <v>0.35061088499999998</v>
      </c>
      <c r="M2208">
        <v>18</v>
      </c>
      <c r="N2208">
        <v>109</v>
      </c>
      <c r="O2208">
        <v>0.47846899999999998</v>
      </c>
      <c r="P2208">
        <v>100</v>
      </c>
      <c r="Q2208">
        <v>109</v>
      </c>
      <c r="R2208" s="99">
        <v>0.51054068600000002</v>
      </c>
      <c r="S2208" s="102">
        <f t="shared" si="155"/>
        <v>104.3070734169337</v>
      </c>
      <c r="T2208" s="99">
        <v>0.61121943899999998</v>
      </c>
      <c r="U2208" s="102">
        <f t="shared" si="156"/>
        <v>157.21450615428273</v>
      </c>
      <c r="V2208">
        <v>0.5</v>
      </c>
      <c r="W2208" s="100">
        <f t="shared" si="157"/>
        <v>-100</v>
      </c>
      <c r="X2208">
        <v>0.5</v>
      </c>
      <c r="Y2208" s="100">
        <f t="shared" si="157"/>
        <v>-100</v>
      </c>
      <c r="Z2208">
        <v>0.5</v>
      </c>
      <c r="AA2208" s="100">
        <f t="shared" si="158"/>
        <v>-100</v>
      </c>
      <c r="AB2208">
        <v>0.69751099999999999</v>
      </c>
      <c r="AC2208">
        <v>1</v>
      </c>
      <c r="AD2208">
        <v>4</v>
      </c>
      <c r="AE2208">
        <v>0</v>
      </c>
      <c r="AF2208" t="s">
        <v>227</v>
      </c>
      <c r="AG2208" s="99" t="s">
        <v>325</v>
      </c>
      <c r="AH2208">
        <v>1</v>
      </c>
      <c r="AI2208">
        <v>4</v>
      </c>
      <c r="AJ2208">
        <v>-1</v>
      </c>
    </row>
    <row r="2209" spans="1:36" x14ac:dyDescent="0.2">
      <c r="A2209">
        <v>824028</v>
      </c>
      <c r="B2209" s="85">
        <v>46166</v>
      </c>
      <c r="C2209">
        <v>2026</v>
      </c>
      <c r="D2209">
        <v>5.4</v>
      </c>
      <c r="E2209">
        <v>7.5</v>
      </c>
      <c r="F2209">
        <v>-106</v>
      </c>
      <c r="G2209">
        <v>4</v>
      </c>
      <c r="H2209">
        <v>-117</v>
      </c>
      <c r="I2209">
        <v>0.53917099999999996</v>
      </c>
      <c r="J2209">
        <v>-117</v>
      </c>
      <c r="K2209">
        <v>-117</v>
      </c>
      <c r="L2209">
        <v>0.34782608700000001</v>
      </c>
      <c r="M2209">
        <v>28</v>
      </c>
      <c r="N2209">
        <v>106</v>
      </c>
      <c r="O2209">
        <v>0.48543700000000001</v>
      </c>
      <c r="P2209">
        <v>106</v>
      </c>
      <c r="Q2209">
        <v>106</v>
      </c>
      <c r="R2209" s="99">
        <v>0.53901764100000005</v>
      </c>
      <c r="S2209" s="102">
        <f t="shared" si="155"/>
        <v>116.92804084071253</v>
      </c>
      <c r="T2209" s="99">
        <v>0.46907349199999998</v>
      </c>
      <c r="U2209" s="102">
        <f t="shared" si="156"/>
        <v>-113.18621006194061</v>
      </c>
      <c r="V2209">
        <v>0.52653799999999995</v>
      </c>
      <c r="W2209" s="100">
        <f t="shared" si="157"/>
        <v>-111.2101921590328</v>
      </c>
      <c r="X2209">
        <v>0.463895</v>
      </c>
      <c r="Y2209" s="100">
        <f t="shared" si="157"/>
        <v>115.56602248353614</v>
      </c>
      <c r="Z2209">
        <v>0.463895</v>
      </c>
      <c r="AA2209" s="100">
        <f t="shared" si="158"/>
        <v>115.56602248353614</v>
      </c>
      <c r="AB2209">
        <v>0.68917099999999998</v>
      </c>
      <c r="AC2209">
        <v>1</v>
      </c>
      <c r="AD2209">
        <v>2</v>
      </c>
      <c r="AE2209">
        <v>1</v>
      </c>
      <c r="AF2209" t="s">
        <v>222</v>
      </c>
      <c r="AG2209" s="99" t="s">
        <v>325</v>
      </c>
      <c r="AH2209">
        <v>1</v>
      </c>
      <c r="AI2209">
        <v>3</v>
      </c>
      <c r="AJ2209">
        <v>-1</v>
      </c>
    </row>
    <row r="2210" spans="1:36" x14ac:dyDescent="0.2">
      <c r="A2210">
        <v>824108</v>
      </c>
      <c r="B2210" s="85">
        <v>46166</v>
      </c>
      <c r="C2210">
        <v>2026</v>
      </c>
      <c r="D2210">
        <v>5.4</v>
      </c>
      <c r="E2210">
        <v>8</v>
      </c>
      <c r="F2210">
        <v>-104.5</v>
      </c>
      <c r="G2210">
        <v>13</v>
      </c>
      <c r="H2210">
        <v>109</v>
      </c>
      <c r="I2210">
        <v>0.47846899999999998</v>
      </c>
      <c r="J2210">
        <v>121</v>
      </c>
      <c r="K2210">
        <v>109</v>
      </c>
      <c r="L2210">
        <v>0.32365466500000001</v>
      </c>
      <c r="M2210">
        <v>24</v>
      </c>
      <c r="N2210">
        <v>-117</v>
      </c>
      <c r="O2210">
        <v>0.53917099999999996</v>
      </c>
      <c r="P2210">
        <v>-133</v>
      </c>
      <c r="Q2210">
        <v>-117</v>
      </c>
      <c r="R2210" s="99">
        <v>0.50565354500000004</v>
      </c>
      <c r="S2210" s="102">
        <f t="shared" si="155"/>
        <v>102.28728048631402</v>
      </c>
      <c r="T2210" s="99">
        <v>0.53278130300000004</v>
      </c>
      <c r="U2210" s="102">
        <f t="shared" si="156"/>
        <v>114.03253046613418</v>
      </c>
      <c r="V2210">
        <v>0.46501700000000001</v>
      </c>
      <c r="W2210" s="100">
        <f t="shared" si="157"/>
        <v>115.04590154768535</v>
      </c>
      <c r="X2210">
        <v>0.49626399999999998</v>
      </c>
      <c r="Y2210" s="100">
        <f t="shared" si="157"/>
        <v>101.50565021843212</v>
      </c>
      <c r="Z2210">
        <v>0.49626399999999998</v>
      </c>
      <c r="AA2210" s="100">
        <f t="shared" si="158"/>
        <v>101.50565021843212</v>
      </c>
      <c r="AB2210">
        <v>0.62846900000000006</v>
      </c>
      <c r="AC2210">
        <v>1</v>
      </c>
      <c r="AD2210">
        <v>8</v>
      </c>
      <c r="AE2210">
        <v>6</v>
      </c>
      <c r="AF2210" t="s">
        <v>225</v>
      </c>
      <c r="AG2210" s="99" t="s">
        <v>326</v>
      </c>
      <c r="AH2210">
        <v>-1</v>
      </c>
      <c r="AI2210">
        <v>14</v>
      </c>
      <c r="AJ2210">
        <v>1</v>
      </c>
    </row>
    <row r="2211" spans="1:36" x14ac:dyDescent="0.2">
      <c r="A2211">
        <v>824839</v>
      </c>
      <c r="B2211" s="85">
        <v>46166</v>
      </c>
      <c r="C2211">
        <v>2026</v>
      </c>
      <c r="D2211">
        <v>5.4</v>
      </c>
      <c r="E2211">
        <v>8.5</v>
      </c>
      <c r="F2211">
        <v>-104.5</v>
      </c>
      <c r="G2211">
        <v>2</v>
      </c>
      <c r="H2211">
        <v>-126</v>
      </c>
      <c r="I2211">
        <v>0.55752199999999996</v>
      </c>
      <c r="J2211">
        <v>-121</v>
      </c>
      <c r="K2211">
        <v>-126</v>
      </c>
      <c r="L2211">
        <v>0.32065001999999998</v>
      </c>
      <c r="M2211">
        <v>10</v>
      </c>
      <c r="N2211">
        <v>114</v>
      </c>
      <c r="O2211">
        <v>0.46728999999999998</v>
      </c>
      <c r="P2211">
        <v>109</v>
      </c>
      <c r="Q2211">
        <v>114</v>
      </c>
      <c r="R2211" s="99">
        <v>0.51676244500000001</v>
      </c>
      <c r="S2211" s="102">
        <f t="shared" si="155"/>
        <v>106.93755889895601</v>
      </c>
      <c r="T2211" s="99">
        <v>0.56080903599999998</v>
      </c>
      <c r="U2211" s="102">
        <f t="shared" si="156"/>
        <v>127.69138756688992</v>
      </c>
      <c r="V2211">
        <v>0.45365100000000003</v>
      </c>
      <c r="W2211" s="100">
        <f t="shared" si="157"/>
        <v>120.43376957176329</v>
      </c>
      <c r="X2211">
        <v>0.537663</v>
      </c>
      <c r="Y2211" s="100">
        <f t="shared" si="157"/>
        <v>-116.29244468861459</v>
      </c>
      <c r="Z2211">
        <v>0.537663</v>
      </c>
      <c r="AA2211" s="100">
        <f t="shared" si="158"/>
        <v>-116.29244468861459</v>
      </c>
      <c r="AB2211">
        <v>0.70752199999999998</v>
      </c>
      <c r="AC2211">
        <v>1</v>
      </c>
      <c r="AD2211">
        <v>5</v>
      </c>
      <c r="AE2211">
        <v>3</v>
      </c>
      <c r="AF2211" t="s">
        <v>225</v>
      </c>
      <c r="AG2211" s="99" t="s">
        <v>325</v>
      </c>
      <c r="AH2211">
        <v>1</v>
      </c>
      <c r="AI2211">
        <v>8</v>
      </c>
      <c r="AJ2211">
        <v>-1</v>
      </c>
    </row>
    <row r="2212" spans="1:36" x14ac:dyDescent="0.2">
      <c r="A2212">
        <v>824840</v>
      </c>
      <c r="B2212" s="85">
        <v>46166</v>
      </c>
      <c r="C2212">
        <v>2026</v>
      </c>
      <c r="D2212">
        <v>5.4</v>
      </c>
      <c r="E2212">
        <v>8.5</v>
      </c>
      <c r="F2212">
        <v>-104.5</v>
      </c>
      <c r="G2212">
        <v>2</v>
      </c>
      <c r="H2212">
        <v>-126</v>
      </c>
      <c r="I2212">
        <v>0.55752199999999996</v>
      </c>
      <c r="J2212">
        <v>-121</v>
      </c>
      <c r="K2212">
        <v>-126</v>
      </c>
      <c r="L2212">
        <v>0.32065001999999998</v>
      </c>
      <c r="M2212">
        <v>10</v>
      </c>
      <c r="N2212">
        <v>114</v>
      </c>
      <c r="O2212">
        <v>0.46728999999999998</v>
      </c>
      <c r="P2212">
        <v>109</v>
      </c>
      <c r="Q2212">
        <v>114</v>
      </c>
      <c r="R2212" s="99">
        <v>0.51676244500000001</v>
      </c>
      <c r="S2212" s="102">
        <f t="shared" si="155"/>
        <v>106.93755889895601</v>
      </c>
      <c r="T2212" s="99">
        <v>0.47278626699999998</v>
      </c>
      <c r="U2212" s="102">
        <f t="shared" si="156"/>
        <v>-111.5120657681878</v>
      </c>
      <c r="V2212">
        <v>0.45365100000000003</v>
      </c>
      <c r="W2212" s="100">
        <f t="shared" si="157"/>
        <v>120.43376957176329</v>
      </c>
      <c r="X2212">
        <v>0.537663</v>
      </c>
      <c r="Y2212" s="100">
        <f t="shared" si="157"/>
        <v>-116.29244468861459</v>
      </c>
      <c r="Z2212">
        <v>0.537663</v>
      </c>
      <c r="AA2212" s="100">
        <f t="shared" si="158"/>
        <v>-116.29244468861459</v>
      </c>
      <c r="AB2212">
        <v>0.407522</v>
      </c>
      <c r="AC2212">
        <v>-1</v>
      </c>
      <c r="AD2212">
        <v>1</v>
      </c>
      <c r="AE2212">
        <v>4</v>
      </c>
      <c r="AF2212" t="s">
        <v>228</v>
      </c>
      <c r="AG2212" s="99" t="s">
        <v>324</v>
      </c>
      <c r="AH2212">
        <v>-1</v>
      </c>
      <c r="AI2212">
        <v>5</v>
      </c>
      <c r="AJ2212">
        <v>-1</v>
      </c>
    </row>
    <row r="2213" spans="1:36" x14ac:dyDescent="0.2">
      <c r="A2213">
        <v>822812</v>
      </c>
      <c r="B2213" s="85">
        <v>46167</v>
      </c>
      <c r="C2213">
        <v>2026</v>
      </c>
      <c r="D2213">
        <v>5.4</v>
      </c>
      <c r="E2213">
        <v>7.5</v>
      </c>
      <c r="F2213">
        <v>-104</v>
      </c>
      <c r="G2213">
        <v>29</v>
      </c>
      <c r="H2213">
        <v>-142</v>
      </c>
      <c r="I2213">
        <v>0.58677699999999999</v>
      </c>
      <c r="J2213">
        <v>-153</v>
      </c>
      <c r="K2213">
        <v>-142</v>
      </c>
      <c r="L2213">
        <v>0.33360588699999999</v>
      </c>
      <c r="M2213">
        <v>11</v>
      </c>
      <c r="N2213">
        <v>128</v>
      </c>
      <c r="O2213">
        <v>0.43859599999999999</v>
      </c>
      <c r="P2213">
        <v>138</v>
      </c>
      <c r="Q2213">
        <v>128</v>
      </c>
      <c r="R2213" s="99">
        <v>0.48421272500000001</v>
      </c>
      <c r="S2213" s="102">
        <f t="shared" si="155"/>
        <v>-106.52080136886117</v>
      </c>
      <c r="T2213" s="99">
        <v>0.38959357700000002</v>
      </c>
      <c r="U2213" s="102">
        <f t="shared" si="156"/>
        <v>-156.6777429187442</v>
      </c>
      <c r="V2213">
        <v>0.62214100000000006</v>
      </c>
      <c r="W2213" s="100">
        <f t="shared" si="157"/>
        <v>-164.64898282163455</v>
      </c>
      <c r="X2213">
        <v>0.59564600000000001</v>
      </c>
      <c r="Y2213" s="100">
        <f t="shared" si="157"/>
        <v>-147.30805185555232</v>
      </c>
      <c r="Z2213">
        <v>0.59564600000000001</v>
      </c>
      <c r="AA2213" s="100">
        <f t="shared" si="158"/>
        <v>-147.30805185555232</v>
      </c>
      <c r="AB2213">
        <v>0.43677700000000003</v>
      </c>
      <c r="AC2213">
        <v>-1</v>
      </c>
      <c r="AD2213">
        <v>2</v>
      </c>
      <c r="AE2213">
        <v>8</v>
      </c>
      <c r="AF2213" t="s">
        <v>224</v>
      </c>
      <c r="AG2213" s="99" t="s">
        <v>324</v>
      </c>
      <c r="AH2213">
        <v>-1</v>
      </c>
      <c r="AI2213">
        <v>10</v>
      </c>
      <c r="AJ2213">
        <v>1</v>
      </c>
    </row>
    <row r="2214" spans="1:36" x14ac:dyDescent="0.2">
      <c r="A2214">
        <v>822899</v>
      </c>
      <c r="B2214" s="85">
        <v>46167</v>
      </c>
      <c r="C2214">
        <v>2026</v>
      </c>
      <c r="D2214">
        <v>5.4</v>
      </c>
      <c r="E2214">
        <v>8</v>
      </c>
      <c r="F2214">
        <v>-105</v>
      </c>
      <c r="G2214">
        <v>28</v>
      </c>
      <c r="H2214">
        <v>-114</v>
      </c>
      <c r="I2214">
        <v>0.53271000000000002</v>
      </c>
      <c r="J2214">
        <v>-120</v>
      </c>
      <c r="K2214">
        <v>-114</v>
      </c>
      <c r="L2214">
        <v>0.33222175900000001</v>
      </c>
      <c r="M2214">
        <v>12</v>
      </c>
      <c r="N2214">
        <v>103</v>
      </c>
      <c r="O2214">
        <v>0.49261100000000002</v>
      </c>
      <c r="P2214">
        <v>108</v>
      </c>
      <c r="Q2214">
        <v>103</v>
      </c>
      <c r="R2214" s="99">
        <v>0.46125865599999999</v>
      </c>
      <c r="S2214" s="102">
        <f t="shared" si="155"/>
        <v>-116.79809950276574</v>
      </c>
      <c r="T2214" s="99">
        <v>0.48965316199999998</v>
      </c>
      <c r="U2214" s="102">
        <f t="shared" si="156"/>
        <v>-104.22619061939196</v>
      </c>
      <c r="V2214">
        <v>0.57442000000000004</v>
      </c>
      <c r="W2214" s="100">
        <f t="shared" si="157"/>
        <v>-134.97344800037598</v>
      </c>
      <c r="X2214">
        <v>0.56340500000000004</v>
      </c>
      <c r="Y2214" s="100">
        <f t="shared" si="157"/>
        <v>-129.04522497967227</v>
      </c>
      <c r="Z2214">
        <v>0.56340500000000004</v>
      </c>
      <c r="AA2214" s="100">
        <f t="shared" si="158"/>
        <v>-129.04522497967227</v>
      </c>
      <c r="AB2214">
        <v>0.38270999999999999</v>
      </c>
      <c r="AC2214">
        <v>-1</v>
      </c>
      <c r="AD2214">
        <v>0</v>
      </c>
      <c r="AE2214">
        <v>9</v>
      </c>
      <c r="AF2214" t="s">
        <v>229</v>
      </c>
      <c r="AG2214" s="99" t="s">
        <v>324</v>
      </c>
      <c r="AH2214">
        <v>-1</v>
      </c>
      <c r="AI2214">
        <v>9</v>
      </c>
      <c r="AJ2214">
        <v>1</v>
      </c>
    </row>
    <row r="2215" spans="1:36" x14ac:dyDescent="0.2">
      <c r="A2215">
        <v>823219</v>
      </c>
      <c r="B2215" s="85">
        <v>46167</v>
      </c>
      <c r="C2215">
        <v>2026</v>
      </c>
      <c r="D2215">
        <v>5.4</v>
      </c>
      <c r="E2215">
        <v>8</v>
      </c>
      <c r="F2215">
        <v>-104.5</v>
      </c>
      <c r="G2215">
        <v>25</v>
      </c>
      <c r="H2215">
        <v>-122</v>
      </c>
      <c r="I2215">
        <v>0.54954999999999998</v>
      </c>
      <c r="J2215">
        <v>-131</v>
      </c>
      <c r="K2215">
        <v>-122</v>
      </c>
      <c r="L2215">
        <v>0.32085561499999998</v>
      </c>
      <c r="M2215">
        <v>1</v>
      </c>
      <c r="N2215">
        <v>110</v>
      </c>
      <c r="O2215">
        <v>0.47619</v>
      </c>
      <c r="P2215">
        <v>118</v>
      </c>
      <c r="Q2215">
        <v>110</v>
      </c>
      <c r="R2215" s="99">
        <v>0.52132399699999998</v>
      </c>
      <c r="S2215" s="102">
        <f t="shared" si="155"/>
        <v>108.90957427000994</v>
      </c>
      <c r="T2215" s="99">
        <v>0.51531452300000002</v>
      </c>
      <c r="U2215" s="102">
        <f t="shared" si="156"/>
        <v>106.31936533142709</v>
      </c>
      <c r="V2215">
        <v>0.53252600000000005</v>
      </c>
      <c r="W2215" s="100">
        <f t="shared" si="157"/>
        <v>-113.91564022811966</v>
      </c>
      <c r="X2215">
        <v>0.53618600000000005</v>
      </c>
      <c r="Y2215" s="100">
        <f t="shared" si="157"/>
        <v>-115.60366871202683</v>
      </c>
      <c r="Z2215">
        <v>0.53618600000000005</v>
      </c>
      <c r="AA2215" s="100">
        <f t="shared" si="158"/>
        <v>-115.60366871202683</v>
      </c>
      <c r="AB2215">
        <v>0.39955000000000002</v>
      </c>
      <c r="AC2215">
        <v>-1</v>
      </c>
      <c r="AD2215">
        <v>2</v>
      </c>
      <c r="AE2215">
        <v>6</v>
      </c>
      <c r="AF2215" t="s">
        <v>227</v>
      </c>
      <c r="AG2215" s="99" t="s">
        <v>324</v>
      </c>
      <c r="AH2215">
        <v>-1</v>
      </c>
      <c r="AI2215">
        <v>8</v>
      </c>
      <c r="AJ2215">
        <v>0</v>
      </c>
    </row>
    <row r="2216" spans="1:36" x14ac:dyDescent="0.2">
      <c r="A2216">
        <v>823296</v>
      </c>
      <c r="B2216" s="85">
        <v>46167</v>
      </c>
      <c r="C2216">
        <v>2026</v>
      </c>
      <c r="D2216">
        <v>5.4</v>
      </c>
      <c r="E2216">
        <v>7</v>
      </c>
      <c r="F2216">
        <v>-105.5</v>
      </c>
      <c r="G2216">
        <v>23</v>
      </c>
      <c r="H2216">
        <v>104</v>
      </c>
      <c r="I2216">
        <v>0.49019600000000002</v>
      </c>
      <c r="J2216">
        <v>108</v>
      </c>
      <c r="K2216">
        <v>104</v>
      </c>
      <c r="L2216">
        <v>0.30313439199999997</v>
      </c>
      <c r="M2216">
        <v>21</v>
      </c>
      <c r="N2216">
        <v>-114</v>
      </c>
      <c r="O2216">
        <v>0.53271000000000002</v>
      </c>
      <c r="P2216">
        <v>-118</v>
      </c>
      <c r="Q2216">
        <v>-114</v>
      </c>
      <c r="R2216" s="99">
        <v>0.53270452199999996</v>
      </c>
      <c r="S2216" s="102">
        <f t="shared" si="155"/>
        <v>113.99736292761642</v>
      </c>
      <c r="T2216" s="99">
        <v>0.57969401200000004</v>
      </c>
      <c r="U2216" s="102">
        <f t="shared" si="156"/>
        <v>137.92190179312888</v>
      </c>
      <c r="V2216">
        <v>0.49673200000000001</v>
      </c>
      <c r="W2216" s="100">
        <f t="shared" si="157"/>
        <v>101.31580006925265</v>
      </c>
      <c r="X2216">
        <v>0.49373400000000001</v>
      </c>
      <c r="Y2216" s="100">
        <f t="shared" si="157"/>
        <v>102.53820883309635</v>
      </c>
      <c r="Z2216">
        <v>0.49373400000000001</v>
      </c>
      <c r="AA2216" s="100">
        <f t="shared" si="158"/>
        <v>102.53820883309635</v>
      </c>
      <c r="AB2216">
        <v>0.340196</v>
      </c>
      <c r="AC2216">
        <v>-1</v>
      </c>
      <c r="AD2216">
        <v>0</v>
      </c>
      <c r="AE2216">
        <v>3</v>
      </c>
      <c r="AF2216" t="s">
        <v>228</v>
      </c>
      <c r="AG2216" s="99" t="s">
        <v>323</v>
      </c>
      <c r="AH2216">
        <v>1</v>
      </c>
      <c r="AI2216">
        <v>3</v>
      </c>
      <c r="AJ2216">
        <v>-1</v>
      </c>
    </row>
    <row r="2217" spans="1:36" x14ac:dyDescent="0.2">
      <c r="A2217">
        <v>823380</v>
      </c>
      <c r="B2217" s="85">
        <v>46167</v>
      </c>
      <c r="C2217">
        <v>2026</v>
      </c>
      <c r="D2217">
        <v>5.4</v>
      </c>
      <c r="E2217">
        <v>8.5</v>
      </c>
      <c r="F2217">
        <v>-104</v>
      </c>
      <c r="G2217">
        <v>22</v>
      </c>
      <c r="H2217">
        <v>109</v>
      </c>
      <c r="I2217">
        <v>0.47846899999999998</v>
      </c>
      <c r="J2217">
        <v>111</v>
      </c>
      <c r="K2217">
        <v>109</v>
      </c>
      <c r="L2217">
        <v>0.33647680099999999</v>
      </c>
      <c r="M2217">
        <v>5</v>
      </c>
      <c r="N2217">
        <v>-119</v>
      </c>
      <c r="O2217">
        <v>0.54337899999999995</v>
      </c>
      <c r="P2217">
        <v>-122</v>
      </c>
      <c r="Q2217">
        <v>-119</v>
      </c>
      <c r="R2217" s="99">
        <v>0.48781197300000001</v>
      </c>
      <c r="S2217" s="102">
        <f t="shared" si="155"/>
        <v>-104.99701839011647</v>
      </c>
      <c r="T2217" s="99">
        <v>0.56769354800000005</v>
      </c>
      <c r="U2217" s="102">
        <f t="shared" si="156"/>
        <v>131.3173896372937</v>
      </c>
      <c r="V2217">
        <v>0.45130999999999999</v>
      </c>
      <c r="W2217" s="100">
        <f t="shared" si="157"/>
        <v>121.57718641288693</v>
      </c>
      <c r="X2217">
        <v>0.46015200000000001</v>
      </c>
      <c r="Y2217" s="100">
        <f t="shared" si="157"/>
        <v>117.31949442792816</v>
      </c>
      <c r="Z2217">
        <v>0.46015200000000001</v>
      </c>
      <c r="AA2217" s="100">
        <f t="shared" si="158"/>
        <v>117.31949442792816</v>
      </c>
      <c r="AB2217">
        <v>0.62846900000000006</v>
      </c>
      <c r="AC2217">
        <v>1</v>
      </c>
      <c r="AD2217">
        <v>2</v>
      </c>
      <c r="AE2217">
        <v>1</v>
      </c>
      <c r="AF2217" t="s">
        <v>222</v>
      </c>
      <c r="AG2217" s="99" t="s">
        <v>326</v>
      </c>
      <c r="AH2217">
        <v>-1</v>
      </c>
      <c r="AI2217">
        <v>3</v>
      </c>
      <c r="AJ2217">
        <v>-1</v>
      </c>
    </row>
    <row r="2218" spans="1:36" x14ac:dyDescent="0.2">
      <c r="A2218">
        <v>823625</v>
      </c>
      <c r="B2218" s="85">
        <v>46167</v>
      </c>
      <c r="C2218">
        <v>2026</v>
      </c>
      <c r="D2218">
        <v>5.4</v>
      </c>
      <c r="E2218">
        <v>7.5</v>
      </c>
      <c r="F2218">
        <v>-106</v>
      </c>
      <c r="G2218">
        <v>18</v>
      </c>
      <c r="H2218">
        <v>-125</v>
      </c>
      <c r="I2218">
        <v>0.55555600000000005</v>
      </c>
      <c r="J2218">
        <v>-151</v>
      </c>
      <c r="K2218">
        <v>-125</v>
      </c>
      <c r="L2218">
        <v>0.310488926</v>
      </c>
      <c r="M2218">
        <v>6</v>
      </c>
      <c r="N2218">
        <v>113</v>
      </c>
      <c r="O2218">
        <v>0.46948400000000001</v>
      </c>
      <c r="P2218">
        <v>136</v>
      </c>
      <c r="Q2218">
        <v>113</v>
      </c>
      <c r="R2218" s="99">
        <v>0.48932052599999998</v>
      </c>
      <c r="S2218" s="102">
        <f t="shared" si="155"/>
        <v>-104.36502187525238</v>
      </c>
      <c r="T2218" s="99">
        <v>0.45171962399999999</v>
      </c>
      <c r="U2218" s="102">
        <f t="shared" si="156"/>
        <v>-121.37625794180684</v>
      </c>
      <c r="V2218">
        <v>0.60206400000000004</v>
      </c>
      <c r="W2218" s="100">
        <f t="shared" si="157"/>
        <v>-151.29669092517392</v>
      </c>
      <c r="X2218">
        <v>0.52436799999999995</v>
      </c>
      <c r="Y2218" s="100">
        <f t="shared" si="157"/>
        <v>-110.2465771857234</v>
      </c>
      <c r="Z2218">
        <v>0.52436799999999995</v>
      </c>
      <c r="AA2218" s="100">
        <f t="shared" si="158"/>
        <v>-110.2465771857234</v>
      </c>
      <c r="AB2218">
        <v>0.40555600000000003</v>
      </c>
      <c r="AC2218">
        <v>-1</v>
      </c>
      <c r="AD2218">
        <v>2</v>
      </c>
      <c r="AE2218">
        <v>7</v>
      </c>
      <c r="AF2218" t="s">
        <v>230</v>
      </c>
      <c r="AG2218" s="99" t="s">
        <v>324</v>
      </c>
      <c r="AH2218">
        <v>-1</v>
      </c>
      <c r="AI2218">
        <v>9</v>
      </c>
      <c r="AJ2218">
        <v>1</v>
      </c>
    </row>
    <row r="2219" spans="1:36" x14ac:dyDescent="0.2">
      <c r="A2219">
        <v>823948</v>
      </c>
      <c r="B2219" s="85">
        <v>46167</v>
      </c>
      <c r="C2219">
        <v>2026</v>
      </c>
      <c r="D2219">
        <v>5.4</v>
      </c>
      <c r="E2219">
        <v>8.5</v>
      </c>
      <c r="F2219">
        <v>-106</v>
      </c>
      <c r="G2219">
        <v>14</v>
      </c>
      <c r="H2219">
        <v>-121</v>
      </c>
      <c r="I2219">
        <v>0.54751099999999997</v>
      </c>
      <c r="J2219">
        <v>-111</v>
      </c>
      <c r="K2219">
        <v>-121</v>
      </c>
      <c r="L2219">
        <v>0.32283795100000001</v>
      </c>
      <c r="M2219">
        <v>8</v>
      </c>
      <c r="N2219">
        <v>109</v>
      </c>
      <c r="O2219">
        <v>0.47846899999999998</v>
      </c>
      <c r="P2219">
        <v>100</v>
      </c>
      <c r="Q2219">
        <v>109</v>
      </c>
      <c r="R2219" s="99">
        <v>0.41911479600000001</v>
      </c>
      <c r="S2219" s="102">
        <f t="shared" si="155"/>
        <v>-138.59811429802159</v>
      </c>
      <c r="T2219" s="99">
        <v>0.47483494799999998</v>
      </c>
      <c r="U2219" s="102">
        <f t="shared" si="156"/>
        <v>-110.59949445844073</v>
      </c>
      <c r="V2219">
        <v>0.5</v>
      </c>
      <c r="W2219" s="100">
        <f t="shared" si="157"/>
        <v>-100</v>
      </c>
      <c r="X2219">
        <v>0.5</v>
      </c>
      <c r="Y2219" s="100">
        <f t="shared" si="157"/>
        <v>-100</v>
      </c>
      <c r="Z2219">
        <v>0.5</v>
      </c>
      <c r="AA2219" s="100">
        <f t="shared" si="158"/>
        <v>-100</v>
      </c>
      <c r="AB2219">
        <v>0.69751099999999999</v>
      </c>
      <c r="AC2219">
        <v>1</v>
      </c>
      <c r="AD2219">
        <v>5</v>
      </c>
      <c r="AE2219">
        <v>3</v>
      </c>
      <c r="AF2219" t="s">
        <v>225</v>
      </c>
      <c r="AG2219" s="99" t="s">
        <v>325</v>
      </c>
      <c r="AH2219">
        <v>1</v>
      </c>
      <c r="AI2219">
        <v>8</v>
      </c>
      <c r="AJ2219">
        <v>-1</v>
      </c>
    </row>
    <row r="2220" spans="1:36" x14ac:dyDescent="0.2">
      <c r="A2220">
        <v>824107</v>
      </c>
      <c r="B2220" s="85">
        <v>46167</v>
      </c>
      <c r="C2220">
        <v>2026</v>
      </c>
      <c r="D2220">
        <v>5.4</v>
      </c>
      <c r="E2220">
        <v>9</v>
      </c>
      <c r="F2220">
        <v>-105</v>
      </c>
      <c r="G2220">
        <v>13</v>
      </c>
      <c r="H2220">
        <v>110</v>
      </c>
      <c r="I2220">
        <v>0.47619</v>
      </c>
      <c r="J2220">
        <v>130</v>
      </c>
      <c r="K2220">
        <v>110</v>
      </c>
      <c r="L2220">
        <v>0.32365466500000001</v>
      </c>
      <c r="M2220">
        <v>19</v>
      </c>
      <c r="N2220">
        <v>-121</v>
      </c>
      <c r="O2220">
        <v>0.54751099999999997</v>
      </c>
      <c r="P2220">
        <v>-143</v>
      </c>
      <c r="Q2220">
        <v>-121</v>
      </c>
      <c r="R2220" s="99">
        <v>0.51808204300000005</v>
      </c>
      <c r="S2220" s="102">
        <f t="shared" si="155"/>
        <v>107.50419972418668</v>
      </c>
      <c r="T2220" s="99">
        <v>0.51202371999999996</v>
      </c>
      <c r="U2220" s="102">
        <f t="shared" si="156"/>
        <v>104.92799363116583</v>
      </c>
      <c r="V2220">
        <v>0.46212700000000001</v>
      </c>
      <c r="W2220" s="100">
        <f t="shared" si="157"/>
        <v>116.39073241771202</v>
      </c>
      <c r="X2220">
        <v>0.44435599999999997</v>
      </c>
      <c r="Y2220" s="100">
        <f t="shared" si="157"/>
        <v>125.04478391199851</v>
      </c>
      <c r="Z2220">
        <v>0.44435599999999997</v>
      </c>
      <c r="AA2220" s="100">
        <f t="shared" si="158"/>
        <v>125.04478391199851</v>
      </c>
      <c r="AB2220">
        <v>0.32618999999999998</v>
      </c>
      <c r="AC2220">
        <v>-1</v>
      </c>
      <c r="AD2220">
        <v>3</v>
      </c>
      <c r="AE2220">
        <v>4</v>
      </c>
      <c r="AF2220" t="s">
        <v>222</v>
      </c>
      <c r="AG2220" s="99" t="s">
        <v>323</v>
      </c>
      <c r="AH2220">
        <v>1</v>
      </c>
      <c r="AI2220">
        <v>7</v>
      </c>
      <c r="AJ2220">
        <v>-1</v>
      </c>
    </row>
    <row r="2221" spans="1:36" x14ac:dyDescent="0.2">
      <c r="A2221">
        <v>824598</v>
      </c>
      <c r="B2221" s="85">
        <v>46167</v>
      </c>
      <c r="C2221">
        <v>2026</v>
      </c>
      <c r="D2221">
        <v>5.4</v>
      </c>
      <c r="E2221">
        <v>8</v>
      </c>
      <c r="F2221">
        <v>-105</v>
      </c>
      <c r="G2221">
        <v>9</v>
      </c>
      <c r="H2221">
        <v>-107</v>
      </c>
      <c r="I2221">
        <v>0.51690800000000003</v>
      </c>
      <c r="J2221">
        <v>-104</v>
      </c>
      <c r="K2221">
        <v>-107</v>
      </c>
      <c r="L2221">
        <v>0.33585476600000003</v>
      </c>
      <c r="M2221">
        <v>15</v>
      </c>
      <c r="N2221">
        <v>-103</v>
      </c>
      <c r="O2221">
        <v>0.50738899999999998</v>
      </c>
      <c r="P2221">
        <v>-106</v>
      </c>
      <c r="Q2221">
        <v>-103</v>
      </c>
      <c r="R2221" s="99">
        <v>0.50911690099999996</v>
      </c>
      <c r="S2221" s="102">
        <f t="shared" si="155"/>
        <v>103.71448966915847</v>
      </c>
      <c r="T2221" s="99">
        <v>0.56762753200000005</v>
      </c>
      <c r="U2221" s="102">
        <f t="shared" si="156"/>
        <v>131.28207136445147</v>
      </c>
      <c r="V2221">
        <v>0.49091099999999999</v>
      </c>
      <c r="W2221" s="100">
        <f t="shared" si="157"/>
        <v>103.70291152571444</v>
      </c>
      <c r="X2221">
        <v>0.51546199999999998</v>
      </c>
      <c r="Y2221" s="100">
        <f t="shared" si="157"/>
        <v>-106.38216197697599</v>
      </c>
      <c r="Z2221">
        <v>0.51546199999999998</v>
      </c>
      <c r="AA2221" s="100">
        <f t="shared" si="158"/>
        <v>-106.38216197697599</v>
      </c>
      <c r="AB2221">
        <v>0.66690799999999995</v>
      </c>
      <c r="AC2221">
        <v>1</v>
      </c>
      <c r="AD2221">
        <v>3</v>
      </c>
      <c r="AE2221">
        <v>1</v>
      </c>
      <c r="AF2221" t="s">
        <v>225</v>
      </c>
      <c r="AG2221" s="99" t="s">
        <v>325</v>
      </c>
      <c r="AH2221">
        <v>1</v>
      </c>
      <c r="AI2221">
        <v>4</v>
      </c>
      <c r="AJ2221">
        <v>-1</v>
      </c>
    </row>
    <row r="2222" spans="1:36" x14ac:dyDescent="0.2">
      <c r="A2222">
        <v>824838</v>
      </c>
      <c r="B2222" s="85">
        <v>46167</v>
      </c>
      <c r="C2222">
        <v>2026</v>
      </c>
      <c r="D2222">
        <v>5.4</v>
      </c>
      <c r="E2222">
        <v>7.5</v>
      </c>
      <c r="F2222">
        <v>-106</v>
      </c>
      <c r="G2222">
        <v>2</v>
      </c>
      <c r="H2222">
        <v>-101</v>
      </c>
      <c r="I2222">
        <v>0.50248800000000005</v>
      </c>
      <c r="J2222">
        <v>119</v>
      </c>
      <c r="K2222">
        <v>-101</v>
      </c>
      <c r="L2222">
        <v>0.32065001999999998</v>
      </c>
      <c r="M2222">
        <v>27</v>
      </c>
      <c r="N2222">
        <v>-109</v>
      </c>
      <c r="O2222">
        <v>0.52153099999999997</v>
      </c>
      <c r="P2222">
        <v>-130</v>
      </c>
      <c r="Q2222">
        <v>-109</v>
      </c>
      <c r="R2222" s="99">
        <v>0.54124627800000003</v>
      </c>
      <c r="S2222" s="102">
        <f t="shared" si="155"/>
        <v>117.98188266252367</v>
      </c>
      <c r="T2222" s="99">
        <v>0.43600781</v>
      </c>
      <c r="U2222" s="102">
        <f t="shared" si="156"/>
        <v>-129.35368978826321</v>
      </c>
      <c r="V2222">
        <v>0.51905599999999996</v>
      </c>
      <c r="W2222" s="100">
        <f t="shared" si="157"/>
        <v>-107.92441531654411</v>
      </c>
      <c r="X2222">
        <v>0.50306899999999999</v>
      </c>
      <c r="Y2222" s="100">
        <f t="shared" si="157"/>
        <v>-101.23518154431903</v>
      </c>
      <c r="Z2222">
        <v>0.50306899999999999</v>
      </c>
      <c r="AA2222" s="100">
        <f t="shared" si="158"/>
        <v>-101.23518154431903</v>
      </c>
      <c r="AB2222">
        <v>0.65248799999999996</v>
      </c>
      <c r="AC2222">
        <v>1</v>
      </c>
      <c r="AD2222">
        <v>9</v>
      </c>
      <c r="AE2222">
        <v>7</v>
      </c>
      <c r="AF2222" t="s">
        <v>225</v>
      </c>
      <c r="AG2222" s="99" t="s">
        <v>326</v>
      </c>
      <c r="AH2222">
        <v>-1</v>
      </c>
      <c r="AI2222">
        <v>16</v>
      </c>
      <c r="AJ2222">
        <v>1</v>
      </c>
    </row>
    <row r="2223" spans="1:36" x14ac:dyDescent="0.2">
      <c r="A2223">
        <v>825005</v>
      </c>
      <c r="B2223" s="85">
        <v>46167</v>
      </c>
      <c r="C2223">
        <v>2026</v>
      </c>
      <c r="D2223">
        <v>5.4</v>
      </c>
      <c r="E2223">
        <v>10.5</v>
      </c>
      <c r="F2223">
        <v>-105.5</v>
      </c>
      <c r="G2223">
        <v>20</v>
      </c>
      <c r="H2223">
        <v>-105</v>
      </c>
      <c r="I2223">
        <v>0.51219499999999996</v>
      </c>
      <c r="J2223">
        <v>101</v>
      </c>
      <c r="K2223">
        <v>-105</v>
      </c>
      <c r="L2223">
        <v>0.33728248799999999</v>
      </c>
      <c r="M2223">
        <v>24</v>
      </c>
      <c r="N2223">
        <v>-105</v>
      </c>
      <c r="O2223">
        <v>0.51219499999999996</v>
      </c>
      <c r="P2223">
        <v>-111</v>
      </c>
      <c r="Q2223">
        <v>-105</v>
      </c>
      <c r="R2223" s="99">
        <v>0.49919883599999998</v>
      </c>
      <c r="S2223" s="102">
        <f t="shared" si="155"/>
        <v>-100.32097991510544</v>
      </c>
      <c r="T2223" s="99">
        <v>0.55026281200000005</v>
      </c>
      <c r="U2223" s="102">
        <f t="shared" si="156"/>
        <v>122.35208176736323</v>
      </c>
      <c r="V2223">
        <v>0.44628600000000002</v>
      </c>
      <c r="W2223" s="100">
        <f t="shared" si="157"/>
        <v>124.07155949323976</v>
      </c>
      <c r="X2223">
        <v>0.50715399999999999</v>
      </c>
      <c r="Y2223" s="100">
        <f t="shared" si="157"/>
        <v>-102.90313809993386</v>
      </c>
      <c r="Z2223">
        <v>0.50715399999999999</v>
      </c>
      <c r="AA2223" s="100">
        <f t="shared" si="158"/>
        <v>-102.90313809993386</v>
      </c>
      <c r="AB2223">
        <v>0.36219499999999999</v>
      </c>
      <c r="AC2223">
        <v>-1</v>
      </c>
      <c r="AD2223">
        <v>2</v>
      </c>
      <c r="AE2223">
        <v>9</v>
      </c>
      <c r="AF2223" t="s">
        <v>226</v>
      </c>
      <c r="AG2223" s="99" t="s">
        <v>323</v>
      </c>
      <c r="AH2223">
        <v>1</v>
      </c>
      <c r="AI2223">
        <v>11</v>
      </c>
      <c r="AJ2223">
        <v>1</v>
      </c>
    </row>
    <row r="2224" spans="1:36" x14ac:dyDescent="0.2">
      <c r="A2224" s="98" t="s">
        <v>2</v>
      </c>
      <c r="B2224" s="98" t="s">
        <v>2</v>
      </c>
      <c r="C2224" s="98" t="s">
        <v>2</v>
      </c>
      <c r="D2224" s="98" t="s">
        <v>2</v>
      </c>
      <c r="E2224" s="98" t="s">
        <v>2</v>
      </c>
      <c r="F2224" s="98"/>
      <c r="G2224" s="98" t="s">
        <v>2</v>
      </c>
      <c r="H2224" s="98" t="s">
        <v>2</v>
      </c>
      <c r="I2224" s="98" t="s">
        <v>2</v>
      </c>
      <c r="J2224" s="98" t="s">
        <v>2</v>
      </c>
      <c r="K2224" s="98" t="s">
        <v>2</v>
      </c>
      <c r="L2224" s="98" t="s">
        <v>2</v>
      </c>
      <c r="M2224" s="98" t="s">
        <v>2</v>
      </c>
      <c r="N2224" s="98" t="s">
        <v>2</v>
      </c>
      <c r="O2224" s="98" t="s">
        <v>2</v>
      </c>
      <c r="P2224" s="98" t="s">
        <v>2</v>
      </c>
      <c r="Q2224" s="98" t="s">
        <v>2</v>
      </c>
      <c r="R2224" s="98" t="s">
        <v>2</v>
      </c>
      <c r="S2224" s="98" t="s">
        <v>2</v>
      </c>
      <c r="T2224" s="98" t="s">
        <v>2</v>
      </c>
      <c r="U2224" s="98" t="s">
        <v>2</v>
      </c>
      <c r="V2224" s="98" t="s">
        <v>2</v>
      </c>
      <c r="W2224" s="98" t="s">
        <v>2</v>
      </c>
      <c r="X2224" s="98" t="s">
        <v>2</v>
      </c>
      <c r="Y2224" s="98" t="s">
        <v>2</v>
      </c>
      <c r="Z2224" s="98" t="s">
        <v>2</v>
      </c>
      <c r="AA2224" s="98" t="s">
        <v>2</v>
      </c>
      <c r="AB2224" s="98" t="s">
        <v>2</v>
      </c>
      <c r="AC2224" s="98" t="s">
        <v>2</v>
      </c>
      <c r="AD2224" s="98" t="s">
        <v>2</v>
      </c>
      <c r="AE2224" s="98" t="s">
        <v>2</v>
      </c>
      <c r="AF2224" s="98" t="s">
        <v>2</v>
      </c>
      <c r="AG2224" s="98" t="s">
        <v>2</v>
      </c>
      <c r="AH2224" s="98" t="s">
        <v>2</v>
      </c>
      <c r="AI2224" s="98" t="s">
        <v>2</v>
      </c>
      <c r="AJ2224" s="98" t="s">
        <v>2</v>
      </c>
    </row>
    <row r="2225" spans="2:25" x14ac:dyDescent="0.2">
      <c r="T2225">
        <f>MAX(T3:T2224)</f>
        <v>1</v>
      </c>
      <c r="V2225">
        <f>MAX(V3:V2224)</f>
        <v>0.69375600000000004</v>
      </c>
      <c r="W2225">
        <f>MAX(W3:W2224)</f>
        <v>214.97947908693746</v>
      </c>
      <c r="X2225">
        <f>MAX(X3:X2224)</f>
        <v>0.66800700000000002</v>
      </c>
      <c r="Y2225">
        <f>MAX(Y3:Y2224)</f>
        <v>203.43764508112409</v>
      </c>
    </row>
    <row r="2226" spans="2:25" x14ac:dyDescent="0.2">
      <c r="B2226" s="85"/>
    </row>
    <row r="2227" spans="2:25" x14ac:dyDescent="0.2">
      <c r="B2227" s="85"/>
    </row>
    <row r="2228" spans="2:25" x14ac:dyDescent="0.2">
      <c r="B2228" s="85"/>
    </row>
    <row r="2229" spans="2:25" x14ac:dyDescent="0.2">
      <c r="B2229" s="85"/>
    </row>
    <row r="2230" spans="2:25" x14ac:dyDescent="0.2">
      <c r="B2230" s="85"/>
    </row>
    <row r="2231" spans="2:25" x14ac:dyDescent="0.2">
      <c r="B2231" s="85"/>
    </row>
    <row r="2232" spans="2:25" x14ac:dyDescent="0.2">
      <c r="B2232" s="85"/>
    </row>
    <row r="2233" spans="2:25" x14ac:dyDescent="0.2">
      <c r="B2233" s="85"/>
    </row>
    <row r="2234" spans="2:25" x14ac:dyDescent="0.2">
      <c r="B2234" s="85"/>
    </row>
    <row r="2235" spans="2:25" x14ac:dyDescent="0.2">
      <c r="B2235" s="85"/>
    </row>
    <row r="2236" spans="2:25" x14ac:dyDescent="0.2">
      <c r="B2236" s="85"/>
    </row>
    <row r="2237" spans="2:25" x14ac:dyDescent="0.2">
      <c r="B2237" s="85"/>
    </row>
    <row r="2238" spans="2:25" x14ac:dyDescent="0.2">
      <c r="B2238" s="85"/>
    </row>
    <row r="2239" spans="2:25" x14ac:dyDescent="0.2">
      <c r="B2239" s="85"/>
    </row>
    <row r="2240" spans="2:25" x14ac:dyDescent="0.2">
      <c r="B2240" s="85"/>
    </row>
    <row r="2241" spans="2:2" x14ac:dyDescent="0.2">
      <c r="B2241" s="85"/>
    </row>
    <row r="2242" spans="2:2" x14ac:dyDescent="0.2">
      <c r="B2242" s="85"/>
    </row>
    <row r="2243" spans="2:2" x14ac:dyDescent="0.2">
      <c r="B2243" s="85"/>
    </row>
    <row r="2244" spans="2:2" x14ac:dyDescent="0.2">
      <c r="B2244" s="85"/>
    </row>
    <row r="2245" spans="2:2" x14ac:dyDescent="0.2">
      <c r="B2245" s="85"/>
    </row>
    <row r="2246" spans="2:2" x14ac:dyDescent="0.2">
      <c r="B2246" s="85"/>
    </row>
    <row r="2247" spans="2:2" x14ac:dyDescent="0.2">
      <c r="B2247" s="85"/>
    </row>
    <row r="2248" spans="2:2" x14ac:dyDescent="0.2">
      <c r="B2248" s="85"/>
    </row>
    <row r="2249" spans="2:2" x14ac:dyDescent="0.2">
      <c r="B2249" s="85"/>
    </row>
    <row r="2250" spans="2:2" x14ac:dyDescent="0.2">
      <c r="B2250" s="85"/>
    </row>
    <row r="2251" spans="2:2" x14ac:dyDescent="0.2">
      <c r="B2251" s="85"/>
    </row>
    <row r="2252" spans="2:2" x14ac:dyDescent="0.2">
      <c r="B2252" s="85"/>
    </row>
    <row r="2253" spans="2:2" x14ac:dyDescent="0.2">
      <c r="B2253" s="85"/>
    </row>
    <row r="2254" spans="2:2" x14ac:dyDescent="0.2">
      <c r="B2254" s="85"/>
    </row>
    <row r="2255" spans="2:2" x14ac:dyDescent="0.2">
      <c r="B2255" s="85"/>
    </row>
    <row r="2256" spans="2:2" x14ac:dyDescent="0.2">
      <c r="B2256" s="85"/>
    </row>
    <row r="2257" spans="2:2" x14ac:dyDescent="0.2">
      <c r="B2257" s="85"/>
    </row>
    <row r="2258" spans="2:2" x14ac:dyDescent="0.2">
      <c r="B2258" s="85"/>
    </row>
    <row r="2259" spans="2:2" x14ac:dyDescent="0.2">
      <c r="B2259" s="85"/>
    </row>
    <row r="2260" spans="2:2" x14ac:dyDescent="0.2">
      <c r="B2260" s="85"/>
    </row>
    <row r="2261" spans="2:2" x14ac:dyDescent="0.2">
      <c r="B2261" s="85"/>
    </row>
    <row r="2262" spans="2:2" x14ac:dyDescent="0.2">
      <c r="B2262" s="85"/>
    </row>
    <row r="2263" spans="2:2" x14ac:dyDescent="0.2">
      <c r="B2263" s="85"/>
    </row>
    <row r="2264" spans="2:2" x14ac:dyDescent="0.2">
      <c r="B2264" s="85"/>
    </row>
    <row r="2265" spans="2:2" x14ac:dyDescent="0.2">
      <c r="B2265" s="85"/>
    </row>
    <row r="2266" spans="2:2" x14ac:dyDescent="0.2">
      <c r="B2266" s="85"/>
    </row>
    <row r="2267" spans="2:2" x14ac:dyDescent="0.2">
      <c r="B2267" s="85"/>
    </row>
    <row r="2268" spans="2:2" x14ac:dyDescent="0.2">
      <c r="B2268" s="85"/>
    </row>
    <row r="2269" spans="2:2" x14ac:dyDescent="0.2">
      <c r="B2269" s="85"/>
    </row>
    <row r="2270" spans="2:2" x14ac:dyDescent="0.2">
      <c r="B2270" s="85"/>
    </row>
    <row r="2271" spans="2:2" x14ac:dyDescent="0.2">
      <c r="B2271" s="85"/>
    </row>
    <row r="2272" spans="2:2" x14ac:dyDescent="0.2">
      <c r="B2272" s="85"/>
    </row>
    <row r="2273" spans="2:2" x14ac:dyDescent="0.2">
      <c r="B2273" s="85"/>
    </row>
    <row r="2274" spans="2:2" x14ac:dyDescent="0.2">
      <c r="B2274" s="85"/>
    </row>
    <row r="2275" spans="2:2" x14ac:dyDescent="0.2">
      <c r="B2275" s="85"/>
    </row>
    <row r="2276" spans="2:2" x14ac:dyDescent="0.2">
      <c r="B2276" s="85"/>
    </row>
    <row r="2277" spans="2:2" x14ac:dyDescent="0.2">
      <c r="B2277" s="85"/>
    </row>
    <row r="2278" spans="2:2" x14ac:dyDescent="0.2">
      <c r="B2278" s="85"/>
    </row>
    <row r="2279" spans="2:2" x14ac:dyDescent="0.2">
      <c r="B2279" s="85"/>
    </row>
    <row r="2280" spans="2:2" x14ac:dyDescent="0.2">
      <c r="B2280" s="85"/>
    </row>
    <row r="2281" spans="2:2" x14ac:dyDescent="0.2">
      <c r="B2281" s="85"/>
    </row>
    <row r="2282" spans="2:2" x14ac:dyDescent="0.2">
      <c r="B2282" s="85"/>
    </row>
    <row r="2283" spans="2:2" x14ac:dyDescent="0.2">
      <c r="B2283" s="85"/>
    </row>
    <row r="2284" spans="2:2" x14ac:dyDescent="0.2">
      <c r="B2284" s="85"/>
    </row>
    <row r="2285" spans="2:2" x14ac:dyDescent="0.2">
      <c r="B2285" s="85"/>
    </row>
    <row r="2286" spans="2:2" x14ac:dyDescent="0.2">
      <c r="B2286" s="85"/>
    </row>
    <row r="2287" spans="2:2" x14ac:dyDescent="0.2">
      <c r="B2287" s="85"/>
    </row>
    <row r="2288" spans="2:2" x14ac:dyDescent="0.2">
      <c r="B2288" s="85"/>
    </row>
    <row r="2289" spans="2:2" x14ac:dyDescent="0.2">
      <c r="B2289" s="85"/>
    </row>
    <row r="2290" spans="2:2" x14ac:dyDescent="0.2">
      <c r="B2290" s="85"/>
    </row>
    <row r="2291" spans="2:2" x14ac:dyDescent="0.2">
      <c r="B2291" s="85"/>
    </row>
    <row r="2292" spans="2:2" x14ac:dyDescent="0.2">
      <c r="B2292" s="85"/>
    </row>
    <row r="2293" spans="2:2" x14ac:dyDescent="0.2">
      <c r="B2293" s="85"/>
    </row>
    <row r="2294" spans="2:2" x14ac:dyDescent="0.2">
      <c r="B2294" s="85"/>
    </row>
    <row r="2295" spans="2:2" x14ac:dyDescent="0.2">
      <c r="B2295" s="85"/>
    </row>
    <row r="2296" spans="2:2" x14ac:dyDescent="0.2">
      <c r="B2296" s="85"/>
    </row>
    <row r="2297" spans="2:2" x14ac:dyDescent="0.2">
      <c r="B2297" s="85"/>
    </row>
    <row r="2298" spans="2:2" x14ac:dyDescent="0.2">
      <c r="B2298" s="85"/>
    </row>
    <row r="2299" spans="2:2" x14ac:dyDescent="0.2">
      <c r="B2299" s="85"/>
    </row>
    <row r="2300" spans="2:2" x14ac:dyDescent="0.2">
      <c r="B2300" s="85"/>
    </row>
    <row r="2301" spans="2:2" x14ac:dyDescent="0.2">
      <c r="B2301" s="85"/>
    </row>
    <row r="2302" spans="2:2" x14ac:dyDescent="0.2">
      <c r="B2302" s="85"/>
    </row>
    <row r="2303" spans="2:2" x14ac:dyDescent="0.2">
      <c r="B2303" s="85"/>
    </row>
    <row r="2304" spans="2:2" x14ac:dyDescent="0.2">
      <c r="B2304" s="85"/>
    </row>
    <row r="2305" spans="2:2" x14ac:dyDescent="0.2">
      <c r="B2305" s="85"/>
    </row>
    <row r="2306" spans="2:2" x14ac:dyDescent="0.2">
      <c r="B2306" s="85"/>
    </row>
    <row r="2307" spans="2:2" x14ac:dyDescent="0.2">
      <c r="B2307" s="85"/>
    </row>
    <row r="2308" spans="2:2" x14ac:dyDescent="0.2">
      <c r="B2308" s="85"/>
    </row>
    <row r="2309" spans="2:2" x14ac:dyDescent="0.2">
      <c r="B2309" s="85"/>
    </row>
    <row r="2310" spans="2:2" x14ac:dyDescent="0.2">
      <c r="B2310" s="85"/>
    </row>
    <row r="2311" spans="2:2" x14ac:dyDescent="0.2">
      <c r="B2311" s="85"/>
    </row>
    <row r="2312" spans="2:2" x14ac:dyDescent="0.2">
      <c r="B2312" s="85"/>
    </row>
    <row r="2313" spans="2:2" x14ac:dyDescent="0.2">
      <c r="B2313" s="85"/>
    </row>
    <row r="2314" spans="2:2" x14ac:dyDescent="0.2">
      <c r="B2314" s="85"/>
    </row>
    <row r="2315" spans="2:2" x14ac:dyDescent="0.2">
      <c r="B2315" s="85"/>
    </row>
    <row r="2316" spans="2:2" x14ac:dyDescent="0.2">
      <c r="B2316" s="85"/>
    </row>
    <row r="2317" spans="2:2" x14ac:dyDescent="0.2">
      <c r="B2317" s="85"/>
    </row>
    <row r="2318" spans="2:2" x14ac:dyDescent="0.2">
      <c r="B2318" s="85"/>
    </row>
    <row r="2319" spans="2:2" x14ac:dyDescent="0.2">
      <c r="B2319" s="85"/>
    </row>
    <row r="2320" spans="2:2" x14ac:dyDescent="0.2">
      <c r="B2320" s="85"/>
    </row>
    <row r="2321" spans="2:2" x14ac:dyDescent="0.2">
      <c r="B2321" s="85"/>
    </row>
    <row r="2322" spans="2:2" x14ac:dyDescent="0.2">
      <c r="B2322" s="85"/>
    </row>
    <row r="2323" spans="2:2" x14ac:dyDescent="0.2">
      <c r="B2323" s="85"/>
    </row>
    <row r="2324" spans="2:2" x14ac:dyDescent="0.2">
      <c r="B2324" s="85"/>
    </row>
    <row r="2325" spans="2:2" x14ac:dyDescent="0.2">
      <c r="B2325" s="85"/>
    </row>
    <row r="2326" spans="2:2" x14ac:dyDescent="0.2">
      <c r="B2326" s="85"/>
    </row>
    <row r="2327" spans="2:2" x14ac:dyDescent="0.2">
      <c r="B2327" s="85"/>
    </row>
    <row r="2328" spans="2:2" x14ac:dyDescent="0.2">
      <c r="B2328" s="85"/>
    </row>
    <row r="2329" spans="2:2" x14ac:dyDescent="0.2">
      <c r="B2329" s="85"/>
    </row>
    <row r="2330" spans="2:2" x14ac:dyDescent="0.2">
      <c r="B2330" s="85"/>
    </row>
    <row r="2331" spans="2:2" x14ac:dyDescent="0.2">
      <c r="B2331" s="85"/>
    </row>
    <row r="2332" spans="2:2" x14ac:dyDescent="0.2">
      <c r="B2332" s="85"/>
    </row>
    <row r="2333" spans="2:2" x14ac:dyDescent="0.2">
      <c r="B2333" s="85"/>
    </row>
    <row r="2334" spans="2:2" x14ac:dyDescent="0.2">
      <c r="B2334" s="85"/>
    </row>
    <row r="2335" spans="2:2" x14ac:dyDescent="0.2">
      <c r="B2335" s="85"/>
    </row>
    <row r="2336" spans="2:2" x14ac:dyDescent="0.2">
      <c r="B2336" s="85"/>
    </row>
    <row r="2337" spans="2:2" x14ac:dyDescent="0.2">
      <c r="B2337" s="85"/>
    </row>
    <row r="2338" spans="2:2" x14ac:dyDescent="0.2">
      <c r="B2338" s="85"/>
    </row>
    <row r="2339" spans="2:2" x14ac:dyDescent="0.2">
      <c r="B2339" s="85"/>
    </row>
    <row r="2340" spans="2:2" x14ac:dyDescent="0.2">
      <c r="B2340" s="85"/>
    </row>
    <row r="2341" spans="2:2" x14ac:dyDescent="0.2">
      <c r="B2341" s="85"/>
    </row>
    <row r="2342" spans="2:2" x14ac:dyDescent="0.2">
      <c r="B2342" s="85"/>
    </row>
    <row r="2343" spans="2:2" x14ac:dyDescent="0.2">
      <c r="B2343" s="85"/>
    </row>
    <row r="2344" spans="2:2" x14ac:dyDescent="0.2">
      <c r="B2344" s="85"/>
    </row>
    <row r="2345" spans="2:2" x14ac:dyDescent="0.2">
      <c r="B2345" s="85"/>
    </row>
    <row r="2346" spans="2:2" x14ac:dyDescent="0.2">
      <c r="B2346" s="85"/>
    </row>
    <row r="2347" spans="2:2" x14ac:dyDescent="0.2">
      <c r="B2347" s="85"/>
    </row>
    <row r="2348" spans="2:2" x14ac:dyDescent="0.2">
      <c r="B2348" s="85"/>
    </row>
    <row r="2349" spans="2:2" x14ac:dyDescent="0.2">
      <c r="B2349" s="85"/>
    </row>
    <row r="2350" spans="2:2" x14ac:dyDescent="0.2">
      <c r="B2350" s="85"/>
    </row>
    <row r="2351" spans="2:2" x14ac:dyDescent="0.2">
      <c r="B2351" s="85"/>
    </row>
    <row r="2352" spans="2:2" x14ac:dyDescent="0.2">
      <c r="B2352" s="85"/>
    </row>
    <row r="2353" spans="2:2" x14ac:dyDescent="0.2">
      <c r="B2353" s="85"/>
    </row>
    <row r="2354" spans="2:2" x14ac:dyDescent="0.2">
      <c r="B2354" s="85"/>
    </row>
    <row r="2355" spans="2:2" x14ac:dyDescent="0.2">
      <c r="B2355" s="85"/>
    </row>
    <row r="2356" spans="2:2" x14ac:dyDescent="0.2">
      <c r="B2356" s="85"/>
    </row>
    <row r="2357" spans="2:2" x14ac:dyDescent="0.2">
      <c r="B2357" s="85"/>
    </row>
    <row r="2358" spans="2:2" x14ac:dyDescent="0.2">
      <c r="B2358" s="85"/>
    </row>
    <row r="2359" spans="2:2" x14ac:dyDescent="0.2">
      <c r="B2359" s="85"/>
    </row>
    <row r="2360" spans="2:2" x14ac:dyDescent="0.2">
      <c r="B2360" s="85"/>
    </row>
    <row r="2361" spans="2:2" x14ac:dyDescent="0.2">
      <c r="B2361" s="85"/>
    </row>
    <row r="2362" spans="2:2" x14ac:dyDescent="0.2">
      <c r="B2362" s="85"/>
    </row>
    <row r="2363" spans="2:2" x14ac:dyDescent="0.2">
      <c r="B2363" s="85"/>
    </row>
    <row r="2364" spans="2:2" x14ac:dyDescent="0.2">
      <c r="B2364" s="85"/>
    </row>
    <row r="2365" spans="2:2" x14ac:dyDescent="0.2">
      <c r="B2365" s="85"/>
    </row>
    <row r="2366" spans="2:2" x14ac:dyDescent="0.2">
      <c r="B2366" s="85"/>
    </row>
    <row r="2367" spans="2:2" x14ac:dyDescent="0.2">
      <c r="B2367" s="85"/>
    </row>
    <row r="2368" spans="2:2" x14ac:dyDescent="0.2">
      <c r="B2368" s="85"/>
    </row>
    <row r="2369" spans="2:2" x14ac:dyDescent="0.2">
      <c r="B2369" s="85"/>
    </row>
    <row r="2370" spans="2:2" x14ac:dyDescent="0.2">
      <c r="B2370" s="85"/>
    </row>
    <row r="2371" spans="2:2" x14ac:dyDescent="0.2">
      <c r="B2371" s="85"/>
    </row>
    <row r="2372" spans="2:2" x14ac:dyDescent="0.2">
      <c r="B2372" s="85"/>
    </row>
    <row r="2373" spans="2:2" x14ac:dyDescent="0.2">
      <c r="B2373" s="85"/>
    </row>
    <row r="2374" spans="2:2" x14ac:dyDescent="0.2">
      <c r="B2374" s="85"/>
    </row>
    <row r="2375" spans="2:2" x14ac:dyDescent="0.2">
      <c r="B2375" s="85"/>
    </row>
    <row r="2376" spans="2:2" x14ac:dyDescent="0.2">
      <c r="B2376" s="85"/>
    </row>
    <row r="2377" spans="2:2" x14ac:dyDescent="0.2">
      <c r="B2377" s="85"/>
    </row>
    <row r="2378" spans="2:2" x14ac:dyDescent="0.2">
      <c r="B2378" s="85"/>
    </row>
    <row r="2379" spans="2:2" x14ac:dyDescent="0.2">
      <c r="B2379" s="85"/>
    </row>
    <row r="2380" spans="2:2" x14ac:dyDescent="0.2">
      <c r="B2380" s="85"/>
    </row>
    <row r="2381" spans="2:2" x14ac:dyDescent="0.2">
      <c r="B2381" s="85"/>
    </row>
    <row r="2382" spans="2:2" x14ac:dyDescent="0.2">
      <c r="B2382" s="85"/>
    </row>
    <row r="2383" spans="2:2" x14ac:dyDescent="0.2">
      <c r="B2383" s="85"/>
    </row>
    <row r="2384" spans="2:2" x14ac:dyDescent="0.2">
      <c r="B2384" s="85"/>
    </row>
    <row r="2385" spans="2:2" x14ac:dyDescent="0.2">
      <c r="B2385" s="85"/>
    </row>
    <row r="2386" spans="2:2" x14ac:dyDescent="0.2">
      <c r="B2386" s="85"/>
    </row>
    <row r="2387" spans="2:2" x14ac:dyDescent="0.2">
      <c r="B2387" s="85"/>
    </row>
    <row r="2388" spans="2:2" x14ac:dyDescent="0.2">
      <c r="B2388" s="85"/>
    </row>
    <row r="2389" spans="2:2" x14ac:dyDescent="0.2">
      <c r="B2389" s="85"/>
    </row>
    <row r="2390" spans="2:2" x14ac:dyDescent="0.2">
      <c r="B2390" s="85"/>
    </row>
    <row r="2391" spans="2:2" x14ac:dyDescent="0.2">
      <c r="B2391" s="85"/>
    </row>
    <row r="2392" spans="2:2" x14ac:dyDescent="0.2">
      <c r="B2392" s="85"/>
    </row>
    <row r="2393" spans="2:2" x14ac:dyDescent="0.2">
      <c r="B2393" s="85"/>
    </row>
    <row r="2394" spans="2:2" x14ac:dyDescent="0.2">
      <c r="B2394" s="85"/>
    </row>
    <row r="2395" spans="2:2" x14ac:dyDescent="0.2">
      <c r="B2395" s="85"/>
    </row>
    <row r="2396" spans="2:2" x14ac:dyDescent="0.2">
      <c r="B2396" s="85"/>
    </row>
    <row r="2397" spans="2:2" x14ac:dyDescent="0.2">
      <c r="B2397" s="85"/>
    </row>
    <row r="2398" spans="2:2" x14ac:dyDescent="0.2">
      <c r="B2398" s="85"/>
    </row>
    <row r="2399" spans="2:2" x14ac:dyDescent="0.2">
      <c r="B2399" s="85"/>
    </row>
    <row r="2400" spans="2:2" x14ac:dyDescent="0.2">
      <c r="B2400" s="85"/>
    </row>
    <row r="2401" spans="2:2" x14ac:dyDescent="0.2">
      <c r="B2401" s="85"/>
    </row>
    <row r="2402" spans="2:2" x14ac:dyDescent="0.2">
      <c r="B2402" s="85"/>
    </row>
    <row r="2403" spans="2:2" x14ac:dyDescent="0.2">
      <c r="B2403" s="85"/>
    </row>
    <row r="2404" spans="2:2" x14ac:dyDescent="0.2">
      <c r="B2404" s="85"/>
    </row>
    <row r="2405" spans="2:2" x14ac:dyDescent="0.2">
      <c r="B2405" s="85"/>
    </row>
    <row r="2406" spans="2:2" x14ac:dyDescent="0.2">
      <c r="B2406" s="85"/>
    </row>
    <row r="2407" spans="2:2" x14ac:dyDescent="0.2">
      <c r="B2407" s="85"/>
    </row>
    <row r="2408" spans="2:2" x14ac:dyDescent="0.2">
      <c r="B2408" s="85"/>
    </row>
    <row r="2409" spans="2:2" x14ac:dyDescent="0.2">
      <c r="B2409" s="85"/>
    </row>
    <row r="2410" spans="2:2" x14ac:dyDescent="0.2">
      <c r="B2410" s="85"/>
    </row>
    <row r="2411" spans="2:2" x14ac:dyDescent="0.2">
      <c r="B2411" s="85"/>
    </row>
    <row r="2412" spans="2:2" x14ac:dyDescent="0.2">
      <c r="B2412" s="85"/>
    </row>
    <row r="2413" spans="2:2" x14ac:dyDescent="0.2">
      <c r="B2413" s="85"/>
    </row>
    <row r="2414" spans="2:2" x14ac:dyDescent="0.2">
      <c r="B2414" s="85"/>
    </row>
    <row r="2415" spans="2:2" x14ac:dyDescent="0.2">
      <c r="B2415" s="85"/>
    </row>
    <row r="2416" spans="2:2" x14ac:dyDescent="0.2">
      <c r="B2416" s="85"/>
    </row>
    <row r="2417" spans="2:2" x14ac:dyDescent="0.2">
      <c r="B2417" s="85"/>
    </row>
    <row r="2418" spans="2:2" x14ac:dyDescent="0.2">
      <c r="B2418" s="85"/>
    </row>
    <row r="2419" spans="2:2" x14ac:dyDescent="0.2">
      <c r="B2419" s="85"/>
    </row>
    <row r="2420" spans="2:2" x14ac:dyDescent="0.2">
      <c r="B2420" s="85"/>
    </row>
    <row r="2421" spans="2:2" x14ac:dyDescent="0.2">
      <c r="B2421" s="85"/>
    </row>
    <row r="2422" spans="2:2" x14ac:dyDescent="0.2">
      <c r="B2422" s="85"/>
    </row>
    <row r="2423" spans="2:2" x14ac:dyDescent="0.2">
      <c r="B2423" s="85"/>
    </row>
    <row r="2424" spans="2:2" x14ac:dyDescent="0.2">
      <c r="B2424" s="85"/>
    </row>
    <row r="2425" spans="2:2" x14ac:dyDescent="0.2">
      <c r="B2425" s="85"/>
    </row>
    <row r="2426" spans="2:2" x14ac:dyDescent="0.2">
      <c r="B2426" s="85"/>
    </row>
    <row r="2427" spans="2:2" x14ac:dyDescent="0.2">
      <c r="B2427" s="85"/>
    </row>
    <row r="2428" spans="2:2" x14ac:dyDescent="0.2">
      <c r="B2428" s="85"/>
    </row>
    <row r="2429" spans="2:2" x14ac:dyDescent="0.2">
      <c r="B2429" s="85"/>
    </row>
    <row r="2430" spans="2:2" x14ac:dyDescent="0.2">
      <c r="B2430" s="85"/>
    </row>
    <row r="2431" spans="2:2" x14ac:dyDescent="0.2">
      <c r="B2431" s="85"/>
    </row>
    <row r="2432" spans="2:2" x14ac:dyDescent="0.2">
      <c r="B2432" s="85"/>
    </row>
    <row r="2433" spans="2:25" x14ac:dyDescent="0.2">
      <c r="B2433" s="85"/>
    </row>
    <row r="2434" spans="2:25" x14ac:dyDescent="0.2">
      <c r="B2434" s="85"/>
    </row>
    <row r="2435" spans="2:25" x14ac:dyDescent="0.2">
      <c r="B2435" s="85"/>
    </row>
    <row r="2436" spans="2:25" x14ac:dyDescent="0.2">
      <c r="B2436" s="85"/>
    </row>
    <row r="2437" spans="2:25" x14ac:dyDescent="0.2">
      <c r="B2437" s="85"/>
    </row>
    <row r="2438" spans="2:25" x14ac:dyDescent="0.2">
      <c r="B2438" s="85"/>
    </row>
    <row r="2439" spans="2:25" x14ac:dyDescent="0.2">
      <c r="B2439" s="85"/>
    </row>
    <row r="2440" spans="2:25" x14ac:dyDescent="0.2">
      <c r="B2440" s="85"/>
    </row>
    <row r="2441" spans="2:25" x14ac:dyDescent="0.2">
      <c r="B2441" s="85"/>
    </row>
    <row r="2442" spans="2:25" x14ac:dyDescent="0.2">
      <c r="B2442" s="85"/>
    </row>
    <row r="2443" spans="2:25" x14ac:dyDescent="0.2">
      <c r="B2443" s="85"/>
    </row>
    <row r="2444" spans="2:25" x14ac:dyDescent="0.2">
      <c r="B2444" s="85"/>
    </row>
    <row r="2445" spans="2:25" x14ac:dyDescent="0.2">
      <c r="B2445" s="85"/>
    </row>
    <row r="2446" spans="2:25" x14ac:dyDescent="0.2">
      <c r="B2446" s="85"/>
    </row>
    <row r="2447" spans="2:25" x14ac:dyDescent="0.2">
      <c r="C2447" t="s">
        <v>2</v>
      </c>
      <c r="E2447" t="s">
        <v>2</v>
      </c>
      <c r="G2447">
        <f>COUNT(#REF!)</f>
        <v>0</v>
      </c>
      <c r="T2447">
        <f>MIN(T3:T2446)</f>
        <v>8.0917022000000005E-2</v>
      </c>
      <c r="V2447">
        <f>1-R2447</f>
        <v>1</v>
      </c>
      <c r="W2447">
        <f>MIN(W3:W2446)</f>
        <v>-226.53700970467997</v>
      </c>
      <c r="X2447">
        <f>1-T2447</f>
        <v>0.91908297800000005</v>
      </c>
      <c r="Y2447">
        <f>MIN(Y3:Y2446)</f>
        <v>-201.21117011503259</v>
      </c>
    </row>
    <row r="2448" spans="2:25" x14ac:dyDescent="0.2">
      <c r="T2448">
        <f>MAX(T3:T2446)</f>
        <v>1</v>
      </c>
      <c r="V2448">
        <f>MAX(V3:V2446)</f>
        <v>0.69375600000000004</v>
      </c>
      <c r="W2448">
        <f>MAX(W3:W2446)</f>
        <v>214.97947908693746</v>
      </c>
      <c r="X2448">
        <f>MAX(X3:X2446)</f>
        <v>0.66800700000000002</v>
      </c>
      <c r="Y2448">
        <f>MAX(Y3:Y2446)</f>
        <v>203.43764508112409</v>
      </c>
    </row>
    <row r="14551" spans="37:39" x14ac:dyDescent="0.2">
      <c r="AK14551" s="98" t="s">
        <v>2</v>
      </c>
      <c r="AL14551" s="98" t="s">
        <v>2</v>
      </c>
      <c r="AM14551" s="98" t="s">
        <v>2</v>
      </c>
    </row>
    <row r="26332" spans="37:37" x14ac:dyDescent="0.2">
      <c r="AK26332" t="s">
        <v>2</v>
      </c>
    </row>
  </sheetData>
  <sortState xmlns:xlrd2="http://schemas.microsoft.com/office/spreadsheetml/2017/richdata2" ref="A3:AJ1716">
    <sortCondition ref="B3:B1716"/>
    <sortCondition ref="A3:A171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Version_Hist.</vt:lpstr>
      <vt:lpstr>RESULTS</vt:lpstr>
      <vt:lpstr>CleanseResults</vt:lpstr>
      <vt:lpstr>Lookup_</vt:lpstr>
      <vt:lpstr>edge_pp</vt:lpstr>
      <vt:lpstr>ens1NumVoters</vt:lpstr>
      <vt:lpstr>ens1VoteAgreement</vt:lpstr>
      <vt:lpstr>HWinThresh</vt:lpstr>
      <vt:lpstr>kellyFraction</vt:lpstr>
      <vt:lpstr>MODELPRICE_MAX</vt:lpstr>
      <vt:lpstr>MODELPRICE_MIN</vt:lpstr>
      <vt:lpstr>NumGames</vt:lpstr>
      <vt:lpstr>OPL_MAX</vt:lpstr>
      <vt:lpstr>OPL_MIN</vt:lpstr>
      <vt:lpstr>stakeMode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Tepper</dc:creator>
  <cp:lastModifiedBy>Jon Tepper</cp:lastModifiedBy>
  <dcterms:created xsi:type="dcterms:W3CDTF">2021-08-12T14:46:14Z</dcterms:created>
  <dcterms:modified xsi:type="dcterms:W3CDTF">2026-06-21T15:30:58Z</dcterms:modified>
</cp:coreProperties>
</file>